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405" windowWidth="24675" windowHeight="11790"/>
  </bookViews>
  <sheets>
    <sheet name="Contents" sheetId="5" r:id="rId1"/>
    <sheet name="No Self Assessment feeder" sheetId="9" state="hidden" r:id="rId2"/>
    <sheet name="Self Assessment feeder" sheetId="12" state="hidden" r:id="rId3"/>
    <sheet name="National figures" sheetId="15" state="hidden" r:id="rId4"/>
    <sheet name="Table 2a" sheetId="2" r:id="rId5"/>
    <sheet name="Table 2b" sheetId="3" r:id="rId6"/>
    <sheet name="Table 2c" sheetId="6" r:id="rId7"/>
  </sheets>
  <definedNames>
    <definedName name="_AMO_UniqueIdentifier" localSheetId="0" hidden="1">"'a2e7e1e1-854e-4791-af6e-75dfd6f1a64b'"</definedName>
    <definedName name="_AMO_UniqueIdentifier" hidden="1">"'7bc10757-a8f0-4d30-8e17-c7c7296a4440'"</definedName>
    <definedName name="_xlnm._FilterDatabase" localSheetId="4" hidden="1">'Table 2a'!$A$13:$L$147</definedName>
    <definedName name="_xlnm._FilterDatabase" localSheetId="5" hidden="1">'Table 2b'!$A$13:$AC$1323</definedName>
    <definedName name="_xlnm._FilterDatabase" localSheetId="6" hidden="1">'Table 2c'!$A$11:$R$11</definedName>
    <definedName name="cohort201213noSA">'No Self Assessment feeder'!XEJ$1181:BZ$1311</definedName>
    <definedName name="noSAfiverYears200809">'No Self Assessment feeder'!$C$658:$CW$788</definedName>
    <definedName name="noSAoneyear201213">'No Self Assessment feeder'!$C$1182:$CW$1312</definedName>
    <definedName name="noSAthreeYears201011">'No Self Assessment feeder'!$C$920:$CW$1050</definedName>
    <definedName name="_xlnm.Print_Area" localSheetId="0">Contents!$A$1:$D$23</definedName>
    <definedName name="_xlnm.Print_Area" localSheetId="4">'Table 2a'!$A$1:$L$164</definedName>
    <definedName name="_xlnm.Print_Area" localSheetId="5">'Table 2b'!$A$1:$M$1339,'Table 2b'!$N$12:$U$1061,'Table 2b'!$V$12:$AC$799</definedName>
    <definedName name="_xlnm.Print_Area" localSheetId="6">'Table 2c'!$A$1:$R$162</definedName>
    <definedName name="_xlnm.Print_Titles" localSheetId="4">'Table 2a'!$12:$13</definedName>
    <definedName name="_xlnm.Print_Titles" localSheetId="5">'Table 2b'!$A:$E,'Table 2b'!$12:$13</definedName>
    <definedName name="_xlnm.Print_Titles" localSheetId="6">'Table 2c'!$10:$11</definedName>
    <definedName name="withSAfiverYears200809">'Self Assessment feeder'!$C$3:$AC$133</definedName>
    <definedName name="withSAoneyear201213">'Self Assessment feeder'!$C$265:$AC$395</definedName>
    <definedName name="withSAthreeYears201011">'Self Assessment feeder'!$C$134:$AC$264</definedName>
  </definedNames>
  <calcPr calcId="144525"/>
</workbook>
</file>

<file path=xl/calcChain.xml><?xml version="1.0" encoding="utf-8"?>
<calcChain xmlns="http://schemas.openxmlformats.org/spreadsheetml/2006/main">
  <c r="S146" i="6" l="1"/>
  <c r="X16" i="2" l="1"/>
  <c r="E10" i="6" l="1"/>
  <c r="AC27" i="6" l="1"/>
  <c r="X19" i="2"/>
  <c r="Q13" i="6" l="1"/>
  <c r="O13" i="6"/>
  <c r="M13" i="6"/>
  <c r="K13" i="6"/>
  <c r="I13" i="6"/>
  <c r="G13" i="6"/>
  <c r="E13" i="6"/>
  <c r="N13" i="6"/>
  <c r="L13" i="6"/>
  <c r="J13" i="6"/>
  <c r="H13" i="6"/>
  <c r="F13" i="6"/>
  <c r="P13" i="6"/>
  <c r="L15" i="2"/>
  <c r="J15" i="2"/>
  <c r="H15" i="2"/>
  <c r="F15" i="2"/>
  <c r="I15" i="2"/>
  <c r="G15" i="2"/>
  <c r="E15" i="2"/>
  <c r="K15" i="2"/>
  <c r="R13" i="6"/>
  <c r="AC21" i="6"/>
  <c r="AC19" i="6"/>
  <c r="AC18" i="6"/>
  <c r="AC16" i="6"/>
  <c r="AC24" i="6" s="1"/>
  <c r="AC1323" i="3"/>
  <c r="AB1323" i="3"/>
  <c r="AA1323" i="3"/>
  <c r="Z1323" i="3"/>
  <c r="Y1323" i="3"/>
  <c r="X1323" i="3"/>
  <c r="W1323" i="3"/>
  <c r="V1323" i="3"/>
  <c r="U1323" i="3"/>
  <c r="T1323" i="3"/>
  <c r="S1323" i="3"/>
  <c r="R1323" i="3"/>
  <c r="Q1323" i="3"/>
  <c r="P1323" i="3"/>
  <c r="O1323" i="3"/>
  <c r="N1323" i="3"/>
  <c r="M1323" i="3"/>
  <c r="L1323" i="3"/>
  <c r="K1323" i="3"/>
  <c r="J1323" i="3"/>
  <c r="I1323" i="3"/>
  <c r="H1323" i="3"/>
  <c r="G1323" i="3"/>
  <c r="F1323" i="3"/>
  <c r="AC1322" i="3"/>
  <c r="AB1322" i="3"/>
  <c r="AA1322" i="3"/>
  <c r="Z1322" i="3"/>
  <c r="Y1322" i="3"/>
  <c r="X1322" i="3"/>
  <c r="W1322" i="3"/>
  <c r="V1322" i="3"/>
  <c r="U1322" i="3"/>
  <c r="T1322" i="3"/>
  <c r="S1322" i="3"/>
  <c r="R1322" i="3"/>
  <c r="Q1322" i="3"/>
  <c r="P1322" i="3"/>
  <c r="O1322" i="3"/>
  <c r="N1322" i="3"/>
  <c r="M1322" i="3"/>
  <c r="L1322" i="3"/>
  <c r="K1322" i="3"/>
  <c r="J1322" i="3"/>
  <c r="I1322" i="3"/>
  <c r="H1322" i="3"/>
  <c r="G1322" i="3"/>
  <c r="F1322" i="3"/>
  <c r="AC1321" i="3"/>
  <c r="AB1321" i="3"/>
  <c r="AA1321" i="3"/>
  <c r="Z1321" i="3"/>
  <c r="Y1321" i="3"/>
  <c r="X1321" i="3"/>
  <c r="W1321" i="3"/>
  <c r="V1321" i="3"/>
  <c r="U1321" i="3"/>
  <c r="T1321" i="3"/>
  <c r="S1321" i="3"/>
  <c r="R1321" i="3"/>
  <c r="Q1321" i="3"/>
  <c r="P1321" i="3"/>
  <c r="O1321" i="3"/>
  <c r="N1321" i="3"/>
  <c r="M1321" i="3"/>
  <c r="L1321" i="3"/>
  <c r="K1321" i="3"/>
  <c r="J1321" i="3"/>
  <c r="I1321" i="3"/>
  <c r="H1321" i="3"/>
  <c r="G1321" i="3"/>
  <c r="F1321" i="3"/>
  <c r="AC1320" i="3"/>
  <c r="AB1320" i="3"/>
  <c r="AA1320" i="3"/>
  <c r="Z1320" i="3"/>
  <c r="Y1320" i="3"/>
  <c r="X1320" i="3"/>
  <c r="W1320" i="3"/>
  <c r="V1320" i="3"/>
  <c r="U1320" i="3"/>
  <c r="T1320" i="3"/>
  <c r="S1320" i="3"/>
  <c r="R1320" i="3"/>
  <c r="Q1320" i="3"/>
  <c r="P1320" i="3"/>
  <c r="O1320" i="3"/>
  <c r="N1320" i="3"/>
  <c r="M1320" i="3"/>
  <c r="L1320" i="3"/>
  <c r="K1320" i="3"/>
  <c r="J1320" i="3"/>
  <c r="I1320" i="3"/>
  <c r="H1320" i="3"/>
  <c r="G1320" i="3"/>
  <c r="F1320" i="3"/>
  <c r="AC1319" i="3"/>
  <c r="AB1319" i="3"/>
  <c r="AA1319" i="3"/>
  <c r="Z1319" i="3"/>
  <c r="Y1319" i="3"/>
  <c r="X1319" i="3"/>
  <c r="W1319" i="3"/>
  <c r="V1319" i="3"/>
  <c r="U1319" i="3"/>
  <c r="T1319" i="3"/>
  <c r="S1319" i="3"/>
  <c r="R1319" i="3"/>
  <c r="Q1319" i="3"/>
  <c r="P1319" i="3"/>
  <c r="O1319" i="3"/>
  <c r="N1319" i="3"/>
  <c r="M1319" i="3"/>
  <c r="L1319" i="3"/>
  <c r="K1319" i="3"/>
  <c r="J1319" i="3"/>
  <c r="I1319" i="3"/>
  <c r="H1319" i="3"/>
  <c r="G1319" i="3"/>
  <c r="F1319" i="3"/>
  <c r="AC1318" i="3"/>
  <c r="AB1318" i="3"/>
  <c r="AA1318" i="3"/>
  <c r="Z1318" i="3"/>
  <c r="Y1318" i="3"/>
  <c r="X1318" i="3"/>
  <c r="W1318" i="3"/>
  <c r="V1318" i="3"/>
  <c r="U1318" i="3"/>
  <c r="T1318" i="3"/>
  <c r="S1318" i="3"/>
  <c r="R1318" i="3"/>
  <c r="Q1318" i="3"/>
  <c r="P1318" i="3"/>
  <c r="O1318" i="3"/>
  <c r="N1318" i="3"/>
  <c r="M1318" i="3"/>
  <c r="L1318" i="3"/>
  <c r="K1318" i="3"/>
  <c r="J1318" i="3"/>
  <c r="I1318" i="3"/>
  <c r="H1318" i="3"/>
  <c r="G1318" i="3"/>
  <c r="F1318" i="3"/>
  <c r="AC1317" i="3"/>
  <c r="AB1317" i="3"/>
  <c r="AA1317" i="3"/>
  <c r="Z1317" i="3"/>
  <c r="Y1317" i="3"/>
  <c r="X1317" i="3"/>
  <c r="W1317" i="3"/>
  <c r="V1317" i="3"/>
  <c r="U1317" i="3"/>
  <c r="T1317" i="3"/>
  <c r="S1317" i="3"/>
  <c r="R1317" i="3"/>
  <c r="Q1317" i="3"/>
  <c r="P1317" i="3"/>
  <c r="O1317" i="3"/>
  <c r="N1317" i="3"/>
  <c r="M1317" i="3"/>
  <c r="L1317" i="3"/>
  <c r="K1317" i="3"/>
  <c r="J1317" i="3"/>
  <c r="I1317" i="3"/>
  <c r="H1317" i="3"/>
  <c r="G1317" i="3"/>
  <c r="F1317" i="3"/>
  <c r="AC1316" i="3"/>
  <c r="AB1316" i="3"/>
  <c r="AA1316" i="3"/>
  <c r="Z1316" i="3"/>
  <c r="Y1316" i="3"/>
  <c r="X1316" i="3"/>
  <c r="W1316" i="3"/>
  <c r="V1316" i="3"/>
  <c r="U1316" i="3"/>
  <c r="T1316" i="3"/>
  <c r="S1316" i="3"/>
  <c r="R1316" i="3"/>
  <c r="Q1316" i="3"/>
  <c r="P1316" i="3"/>
  <c r="O1316" i="3"/>
  <c r="N1316" i="3"/>
  <c r="M1316" i="3"/>
  <c r="L1316" i="3"/>
  <c r="K1316" i="3"/>
  <c r="J1316" i="3"/>
  <c r="I1316" i="3"/>
  <c r="H1316" i="3"/>
  <c r="G1316" i="3"/>
  <c r="F1316" i="3"/>
  <c r="AC1315" i="3"/>
  <c r="AB1315" i="3"/>
  <c r="AA1315" i="3"/>
  <c r="Z1315" i="3"/>
  <c r="Y1315" i="3"/>
  <c r="X1315" i="3"/>
  <c r="W1315" i="3"/>
  <c r="V1315" i="3"/>
  <c r="U1315" i="3"/>
  <c r="T1315" i="3"/>
  <c r="S1315" i="3"/>
  <c r="R1315" i="3"/>
  <c r="Q1315" i="3"/>
  <c r="P1315" i="3"/>
  <c r="O1315" i="3"/>
  <c r="N1315" i="3"/>
  <c r="M1315" i="3"/>
  <c r="L1315" i="3"/>
  <c r="K1315" i="3"/>
  <c r="J1315" i="3"/>
  <c r="I1315" i="3"/>
  <c r="H1315" i="3"/>
  <c r="G1315" i="3"/>
  <c r="F1315" i="3"/>
  <c r="AC1314" i="3"/>
  <c r="AB1314" i="3"/>
  <c r="AA1314" i="3"/>
  <c r="Z1314" i="3"/>
  <c r="Y1314" i="3"/>
  <c r="X1314" i="3"/>
  <c r="W1314" i="3"/>
  <c r="V1314" i="3"/>
  <c r="U1314" i="3"/>
  <c r="T1314" i="3"/>
  <c r="S1314" i="3"/>
  <c r="R1314" i="3"/>
  <c r="Q1314" i="3"/>
  <c r="P1314" i="3"/>
  <c r="O1314" i="3"/>
  <c r="N1314" i="3"/>
  <c r="M1314" i="3"/>
  <c r="L1314" i="3"/>
  <c r="K1314" i="3"/>
  <c r="J1314" i="3"/>
  <c r="I1314" i="3"/>
  <c r="H1314" i="3"/>
  <c r="G1314" i="3"/>
  <c r="F1314" i="3"/>
  <c r="AC1313" i="3"/>
  <c r="AB1313" i="3"/>
  <c r="AA1313" i="3"/>
  <c r="Z1313" i="3"/>
  <c r="Y1313" i="3"/>
  <c r="X1313" i="3"/>
  <c r="W1313" i="3"/>
  <c r="V1313" i="3"/>
  <c r="U1313" i="3"/>
  <c r="T1313" i="3"/>
  <c r="S1313" i="3"/>
  <c r="R1313" i="3"/>
  <c r="Q1313" i="3"/>
  <c r="P1313" i="3"/>
  <c r="O1313" i="3"/>
  <c r="N1313" i="3"/>
  <c r="M1313" i="3"/>
  <c r="L1313" i="3"/>
  <c r="K1313" i="3"/>
  <c r="J1313" i="3"/>
  <c r="I1313" i="3"/>
  <c r="H1313" i="3"/>
  <c r="G1313" i="3"/>
  <c r="F1313" i="3"/>
  <c r="AC1312" i="3"/>
  <c r="AB1312" i="3"/>
  <c r="AA1312" i="3"/>
  <c r="Z1312" i="3"/>
  <c r="Y1312" i="3"/>
  <c r="X1312" i="3"/>
  <c r="W1312" i="3"/>
  <c r="V1312" i="3"/>
  <c r="U1312" i="3"/>
  <c r="T1312" i="3"/>
  <c r="S1312" i="3"/>
  <c r="R1312" i="3"/>
  <c r="Q1312" i="3"/>
  <c r="P1312" i="3"/>
  <c r="O1312" i="3"/>
  <c r="N1312" i="3"/>
  <c r="M1312" i="3"/>
  <c r="L1312" i="3"/>
  <c r="K1312" i="3"/>
  <c r="J1312" i="3"/>
  <c r="I1312" i="3"/>
  <c r="H1312" i="3"/>
  <c r="G1312" i="3"/>
  <c r="F1312" i="3"/>
  <c r="AC1311" i="3"/>
  <c r="AB1311" i="3"/>
  <c r="AA1311" i="3"/>
  <c r="Z1311" i="3"/>
  <c r="Y1311" i="3"/>
  <c r="X1311" i="3"/>
  <c r="W1311" i="3"/>
  <c r="V1311" i="3"/>
  <c r="U1311" i="3"/>
  <c r="T1311" i="3"/>
  <c r="S1311" i="3"/>
  <c r="R1311" i="3"/>
  <c r="Q1311" i="3"/>
  <c r="P1311" i="3"/>
  <c r="O1311" i="3"/>
  <c r="N1311" i="3"/>
  <c r="M1311" i="3"/>
  <c r="L1311" i="3"/>
  <c r="K1311" i="3"/>
  <c r="J1311" i="3"/>
  <c r="I1311" i="3"/>
  <c r="H1311" i="3"/>
  <c r="G1311" i="3"/>
  <c r="F1311" i="3"/>
  <c r="AC1310" i="3"/>
  <c r="AB1310" i="3"/>
  <c r="AA1310" i="3"/>
  <c r="Z1310" i="3"/>
  <c r="Y1310" i="3"/>
  <c r="X1310" i="3"/>
  <c r="W1310" i="3"/>
  <c r="V1310" i="3"/>
  <c r="U1310" i="3"/>
  <c r="T1310" i="3"/>
  <c r="S1310" i="3"/>
  <c r="R1310" i="3"/>
  <c r="Q1310" i="3"/>
  <c r="P1310" i="3"/>
  <c r="O1310" i="3"/>
  <c r="N1310" i="3"/>
  <c r="M1310" i="3"/>
  <c r="L1310" i="3"/>
  <c r="K1310" i="3"/>
  <c r="J1310" i="3"/>
  <c r="I1310" i="3"/>
  <c r="H1310" i="3"/>
  <c r="G1310" i="3"/>
  <c r="F1310" i="3"/>
  <c r="AC1309" i="3"/>
  <c r="AB1309" i="3"/>
  <c r="AA1309" i="3"/>
  <c r="Z1309" i="3"/>
  <c r="Y1309" i="3"/>
  <c r="X1309" i="3"/>
  <c r="W1309" i="3"/>
  <c r="V1309" i="3"/>
  <c r="U1309" i="3"/>
  <c r="T1309" i="3"/>
  <c r="S1309" i="3"/>
  <c r="R1309" i="3"/>
  <c r="Q1309" i="3"/>
  <c r="P1309" i="3"/>
  <c r="O1309" i="3"/>
  <c r="N1309" i="3"/>
  <c r="M1309" i="3"/>
  <c r="L1309" i="3"/>
  <c r="K1309" i="3"/>
  <c r="J1309" i="3"/>
  <c r="I1309" i="3"/>
  <c r="H1309" i="3"/>
  <c r="G1309" i="3"/>
  <c r="F1309" i="3"/>
  <c r="AC1308" i="3"/>
  <c r="AB1308" i="3"/>
  <c r="AA1308" i="3"/>
  <c r="Z1308" i="3"/>
  <c r="Y1308" i="3"/>
  <c r="X1308" i="3"/>
  <c r="W1308" i="3"/>
  <c r="V1308" i="3"/>
  <c r="U1308" i="3"/>
  <c r="T1308" i="3"/>
  <c r="S1308" i="3"/>
  <c r="R1308" i="3"/>
  <c r="Q1308" i="3"/>
  <c r="P1308" i="3"/>
  <c r="O1308" i="3"/>
  <c r="N1308" i="3"/>
  <c r="M1308" i="3"/>
  <c r="L1308" i="3"/>
  <c r="K1308" i="3"/>
  <c r="J1308" i="3"/>
  <c r="I1308" i="3"/>
  <c r="H1308" i="3"/>
  <c r="G1308" i="3"/>
  <c r="F1308" i="3"/>
  <c r="AC1307" i="3"/>
  <c r="AB1307" i="3"/>
  <c r="AA1307" i="3"/>
  <c r="Z1307" i="3"/>
  <c r="Y1307" i="3"/>
  <c r="X1307" i="3"/>
  <c r="W1307" i="3"/>
  <c r="V1307" i="3"/>
  <c r="U1307" i="3"/>
  <c r="T1307" i="3"/>
  <c r="S1307" i="3"/>
  <c r="R1307" i="3"/>
  <c r="Q1307" i="3"/>
  <c r="P1307" i="3"/>
  <c r="O1307" i="3"/>
  <c r="N1307" i="3"/>
  <c r="M1307" i="3"/>
  <c r="L1307" i="3"/>
  <c r="K1307" i="3"/>
  <c r="J1307" i="3"/>
  <c r="I1307" i="3"/>
  <c r="H1307" i="3"/>
  <c r="G1307" i="3"/>
  <c r="F1307" i="3"/>
  <c r="AC1306" i="3"/>
  <c r="AB1306" i="3"/>
  <c r="AA1306" i="3"/>
  <c r="Z1306" i="3"/>
  <c r="Y1306" i="3"/>
  <c r="X1306" i="3"/>
  <c r="W1306" i="3"/>
  <c r="V1306" i="3"/>
  <c r="U1306" i="3"/>
  <c r="T1306" i="3"/>
  <c r="S1306" i="3"/>
  <c r="R1306" i="3"/>
  <c r="Q1306" i="3"/>
  <c r="P1306" i="3"/>
  <c r="O1306" i="3"/>
  <c r="N1306" i="3"/>
  <c r="M1306" i="3"/>
  <c r="L1306" i="3"/>
  <c r="K1306" i="3"/>
  <c r="J1306" i="3"/>
  <c r="I1306" i="3"/>
  <c r="H1306" i="3"/>
  <c r="G1306" i="3"/>
  <c r="F1306" i="3"/>
  <c r="AC1305" i="3"/>
  <c r="AB1305" i="3"/>
  <c r="AA1305" i="3"/>
  <c r="Z1305" i="3"/>
  <c r="Y1305" i="3"/>
  <c r="X1305" i="3"/>
  <c r="W1305" i="3"/>
  <c r="V1305" i="3"/>
  <c r="U1305" i="3"/>
  <c r="T1305" i="3"/>
  <c r="S1305" i="3"/>
  <c r="R1305" i="3"/>
  <c r="Q1305" i="3"/>
  <c r="P1305" i="3"/>
  <c r="O1305" i="3"/>
  <c r="N1305" i="3"/>
  <c r="M1305" i="3"/>
  <c r="L1305" i="3"/>
  <c r="K1305" i="3"/>
  <c r="J1305" i="3"/>
  <c r="I1305" i="3"/>
  <c r="H1305" i="3"/>
  <c r="G1305" i="3"/>
  <c r="F1305" i="3"/>
  <c r="AC1304" i="3"/>
  <c r="AB1304" i="3"/>
  <c r="AA1304" i="3"/>
  <c r="Z1304" i="3"/>
  <c r="Y1304" i="3"/>
  <c r="X1304" i="3"/>
  <c r="W1304" i="3"/>
  <c r="V1304" i="3"/>
  <c r="U1304" i="3"/>
  <c r="T1304" i="3"/>
  <c r="S1304" i="3"/>
  <c r="R1304" i="3"/>
  <c r="Q1304" i="3"/>
  <c r="P1304" i="3"/>
  <c r="O1304" i="3"/>
  <c r="N1304" i="3"/>
  <c r="M1304" i="3"/>
  <c r="L1304" i="3"/>
  <c r="K1304" i="3"/>
  <c r="J1304" i="3"/>
  <c r="I1304" i="3"/>
  <c r="H1304" i="3"/>
  <c r="G1304" i="3"/>
  <c r="F1304" i="3"/>
  <c r="AC1303" i="3"/>
  <c r="AB1303" i="3"/>
  <c r="AA1303" i="3"/>
  <c r="Z1303" i="3"/>
  <c r="Y1303" i="3"/>
  <c r="X1303" i="3"/>
  <c r="W1303" i="3"/>
  <c r="V1303" i="3"/>
  <c r="U1303" i="3"/>
  <c r="T1303" i="3"/>
  <c r="S1303" i="3"/>
  <c r="R1303" i="3"/>
  <c r="Q1303" i="3"/>
  <c r="P1303" i="3"/>
  <c r="O1303" i="3"/>
  <c r="N1303" i="3"/>
  <c r="M1303" i="3"/>
  <c r="L1303" i="3"/>
  <c r="K1303" i="3"/>
  <c r="J1303" i="3"/>
  <c r="I1303" i="3"/>
  <c r="H1303" i="3"/>
  <c r="G1303" i="3"/>
  <c r="F1303" i="3"/>
  <c r="AC1302" i="3"/>
  <c r="AB1302" i="3"/>
  <c r="AA1302" i="3"/>
  <c r="Z1302" i="3"/>
  <c r="Y1302" i="3"/>
  <c r="X1302" i="3"/>
  <c r="W1302" i="3"/>
  <c r="V1302" i="3"/>
  <c r="U1302" i="3"/>
  <c r="T1302" i="3"/>
  <c r="S1302" i="3"/>
  <c r="R1302" i="3"/>
  <c r="Q1302" i="3"/>
  <c r="P1302" i="3"/>
  <c r="O1302" i="3"/>
  <c r="N1302" i="3"/>
  <c r="M1302" i="3"/>
  <c r="L1302" i="3"/>
  <c r="K1302" i="3"/>
  <c r="J1302" i="3"/>
  <c r="I1302" i="3"/>
  <c r="H1302" i="3"/>
  <c r="G1302" i="3"/>
  <c r="F1302" i="3"/>
  <c r="AC1301" i="3"/>
  <c r="AB1301" i="3"/>
  <c r="AA1301" i="3"/>
  <c r="Z1301" i="3"/>
  <c r="Y1301" i="3"/>
  <c r="X1301" i="3"/>
  <c r="W1301" i="3"/>
  <c r="V1301" i="3"/>
  <c r="U1301" i="3"/>
  <c r="T1301" i="3"/>
  <c r="S1301" i="3"/>
  <c r="R1301" i="3"/>
  <c r="Q1301" i="3"/>
  <c r="P1301" i="3"/>
  <c r="O1301" i="3"/>
  <c r="N1301" i="3"/>
  <c r="M1301" i="3"/>
  <c r="L1301" i="3"/>
  <c r="K1301" i="3"/>
  <c r="J1301" i="3"/>
  <c r="I1301" i="3"/>
  <c r="H1301" i="3"/>
  <c r="G1301" i="3"/>
  <c r="F1301" i="3"/>
  <c r="AC1300" i="3"/>
  <c r="AB1300" i="3"/>
  <c r="AA1300" i="3"/>
  <c r="Z1300" i="3"/>
  <c r="Y1300" i="3"/>
  <c r="X1300" i="3"/>
  <c r="W1300" i="3"/>
  <c r="V1300" i="3"/>
  <c r="U1300" i="3"/>
  <c r="T1300" i="3"/>
  <c r="S1300" i="3"/>
  <c r="R1300" i="3"/>
  <c r="Q1300" i="3"/>
  <c r="P1300" i="3"/>
  <c r="O1300" i="3"/>
  <c r="N1300" i="3"/>
  <c r="M1300" i="3"/>
  <c r="L1300" i="3"/>
  <c r="K1300" i="3"/>
  <c r="J1300" i="3"/>
  <c r="I1300" i="3"/>
  <c r="H1300" i="3"/>
  <c r="G1300" i="3"/>
  <c r="F1300" i="3"/>
  <c r="AC1299" i="3"/>
  <c r="AB1299" i="3"/>
  <c r="AA1299" i="3"/>
  <c r="Z1299" i="3"/>
  <c r="Y1299" i="3"/>
  <c r="X1299" i="3"/>
  <c r="W1299" i="3"/>
  <c r="V1299" i="3"/>
  <c r="U1299" i="3"/>
  <c r="T1299" i="3"/>
  <c r="S1299" i="3"/>
  <c r="R1299" i="3"/>
  <c r="Q1299" i="3"/>
  <c r="P1299" i="3"/>
  <c r="O1299" i="3"/>
  <c r="N1299" i="3"/>
  <c r="M1299" i="3"/>
  <c r="L1299" i="3"/>
  <c r="K1299" i="3"/>
  <c r="J1299" i="3"/>
  <c r="I1299" i="3"/>
  <c r="H1299" i="3"/>
  <c r="G1299" i="3"/>
  <c r="F1299" i="3"/>
  <c r="AC1298" i="3"/>
  <c r="AB1298" i="3"/>
  <c r="AA1298" i="3"/>
  <c r="Z1298" i="3"/>
  <c r="Y1298" i="3"/>
  <c r="X1298" i="3"/>
  <c r="W1298" i="3"/>
  <c r="V1298" i="3"/>
  <c r="U1298" i="3"/>
  <c r="T1298" i="3"/>
  <c r="S1298" i="3"/>
  <c r="R1298" i="3"/>
  <c r="Q1298" i="3"/>
  <c r="P1298" i="3"/>
  <c r="O1298" i="3"/>
  <c r="N1298" i="3"/>
  <c r="M1298" i="3"/>
  <c r="L1298" i="3"/>
  <c r="K1298" i="3"/>
  <c r="J1298" i="3"/>
  <c r="I1298" i="3"/>
  <c r="H1298" i="3"/>
  <c r="G1298" i="3"/>
  <c r="F1298" i="3"/>
  <c r="AC1297" i="3"/>
  <c r="AB1297" i="3"/>
  <c r="AA1297" i="3"/>
  <c r="Z1297" i="3"/>
  <c r="Y1297" i="3"/>
  <c r="X1297" i="3"/>
  <c r="W1297" i="3"/>
  <c r="V1297" i="3"/>
  <c r="U1297" i="3"/>
  <c r="T1297" i="3"/>
  <c r="S1297" i="3"/>
  <c r="R1297" i="3"/>
  <c r="Q1297" i="3"/>
  <c r="P1297" i="3"/>
  <c r="O1297" i="3"/>
  <c r="N1297" i="3"/>
  <c r="M1297" i="3"/>
  <c r="L1297" i="3"/>
  <c r="K1297" i="3"/>
  <c r="J1297" i="3"/>
  <c r="I1297" i="3"/>
  <c r="H1297" i="3"/>
  <c r="G1297" i="3"/>
  <c r="F1297" i="3"/>
  <c r="AC1296" i="3"/>
  <c r="AB1296" i="3"/>
  <c r="AA1296" i="3"/>
  <c r="Z1296" i="3"/>
  <c r="Y1296" i="3"/>
  <c r="X1296" i="3"/>
  <c r="W1296" i="3"/>
  <c r="V1296" i="3"/>
  <c r="U1296" i="3"/>
  <c r="T1296" i="3"/>
  <c r="S1296" i="3"/>
  <c r="R1296" i="3"/>
  <c r="Q1296" i="3"/>
  <c r="P1296" i="3"/>
  <c r="O1296" i="3"/>
  <c r="N1296" i="3"/>
  <c r="M1296" i="3"/>
  <c r="L1296" i="3"/>
  <c r="K1296" i="3"/>
  <c r="J1296" i="3"/>
  <c r="I1296" i="3"/>
  <c r="H1296" i="3"/>
  <c r="G1296" i="3"/>
  <c r="F1296" i="3"/>
  <c r="AC1295" i="3"/>
  <c r="AB1295" i="3"/>
  <c r="AA1295" i="3"/>
  <c r="Z1295" i="3"/>
  <c r="Y1295" i="3"/>
  <c r="X1295" i="3"/>
  <c r="W1295" i="3"/>
  <c r="V1295" i="3"/>
  <c r="U1295" i="3"/>
  <c r="T1295" i="3"/>
  <c r="S1295" i="3"/>
  <c r="R1295" i="3"/>
  <c r="Q1295" i="3"/>
  <c r="P1295" i="3"/>
  <c r="O1295" i="3"/>
  <c r="N1295" i="3"/>
  <c r="M1295" i="3"/>
  <c r="L1295" i="3"/>
  <c r="K1295" i="3"/>
  <c r="J1295" i="3"/>
  <c r="I1295" i="3"/>
  <c r="H1295" i="3"/>
  <c r="G1295" i="3"/>
  <c r="F1295" i="3"/>
  <c r="AC1294" i="3"/>
  <c r="AB1294" i="3"/>
  <c r="AA1294" i="3"/>
  <c r="Z1294" i="3"/>
  <c r="Y1294" i="3"/>
  <c r="X1294" i="3"/>
  <c r="W1294" i="3"/>
  <c r="V1294" i="3"/>
  <c r="U1294" i="3"/>
  <c r="T1294" i="3"/>
  <c r="S1294" i="3"/>
  <c r="R1294" i="3"/>
  <c r="Q1294" i="3"/>
  <c r="P1294" i="3"/>
  <c r="O1294" i="3"/>
  <c r="N1294" i="3"/>
  <c r="M1294" i="3"/>
  <c r="L1294" i="3"/>
  <c r="K1294" i="3"/>
  <c r="J1294" i="3"/>
  <c r="I1294" i="3"/>
  <c r="H1294" i="3"/>
  <c r="G1294" i="3"/>
  <c r="F1294" i="3"/>
  <c r="AC1293" i="3"/>
  <c r="AB1293" i="3"/>
  <c r="AA1293" i="3"/>
  <c r="Z1293" i="3"/>
  <c r="Y1293" i="3"/>
  <c r="X1293" i="3"/>
  <c r="W1293" i="3"/>
  <c r="V1293" i="3"/>
  <c r="U1293" i="3"/>
  <c r="T1293" i="3"/>
  <c r="S1293" i="3"/>
  <c r="R1293" i="3"/>
  <c r="Q1293" i="3"/>
  <c r="P1293" i="3"/>
  <c r="O1293" i="3"/>
  <c r="N1293" i="3"/>
  <c r="M1293" i="3"/>
  <c r="L1293" i="3"/>
  <c r="K1293" i="3"/>
  <c r="J1293" i="3"/>
  <c r="I1293" i="3"/>
  <c r="H1293" i="3"/>
  <c r="G1293" i="3"/>
  <c r="F1293" i="3"/>
  <c r="AC1292" i="3"/>
  <c r="AB1292" i="3"/>
  <c r="AA1292" i="3"/>
  <c r="Z1292" i="3"/>
  <c r="Y1292" i="3"/>
  <c r="X1292" i="3"/>
  <c r="W1292" i="3"/>
  <c r="V1292" i="3"/>
  <c r="U1292" i="3"/>
  <c r="T1292" i="3"/>
  <c r="S1292" i="3"/>
  <c r="R1292" i="3"/>
  <c r="Q1292" i="3"/>
  <c r="P1292" i="3"/>
  <c r="O1292" i="3"/>
  <c r="N1292" i="3"/>
  <c r="M1292" i="3"/>
  <c r="L1292" i="3"/>
  <c r="K1292" i="3"/>
  <c r="J1292" i="3"/>
  <c r="I1292" i="3"/>
  <c r="H1292" i="3"/>
  <c r="G1292" i="3"/>
  <c r="F1292" i="3"/>
  <c r="AC1291" i="3"/>
  <c r="AB1291" i="3"/>
  <c r="AA1291" i="3"/>
  <c r="Z1291" i="3"/>
  <c r="Y1291" i="3"/>
  <c r="X1291" i="3"/>
  <c r="W1291" i="3"/>
  <c r="V1291" i="3"/>
  <c r="U1291" i="3"/>
  <c r="T1291" i="3"/>
  <c r="S1291" i="3"/>
  <c r="R1291" i="3"/>
  <c r="Q1291" i="3"/>
  <c r="P1291" i="3"/>
  <c r="O1291" i="3"/>
  <c r="N1291" i="3"/>
  <c r="M1291" i="3"/>
  <c r="L1291" i="3"/>
  <c r="K1291" i="3"/>
  <c r="J1291" i="3"/>
  <c r="I1291" i="3"/>
  <c r="H1291" i="3"/>
  <c r="G1291" i="3"/>
  <c r="F1291" i="3"/>
  <c r="AC1290" i="3"/>
  <c r="AB1290" i="3"/>
  <c r="AA1290" i="3"/>
  <c r="Z1290" i="3"/>
  <c r="Y1290" i="3"/>
  <c r="X1290" i="3"/>
  <c r="W1290" i="3"/>
  <c r="V1290" i="3"/>
  <c r="U1290" i="3"/>
  <c r="T1290" i="3"/>
  <c r="S1290" i="3"/>
  <c r="R1290" i="3"/>
  <c r="Q1290" i="3"/>
  <c r="P1290" i="3"/>
  <c r="O1290" i="3"/>
  <c r="N1290" i="3"/>
  <c r="M1290" i="3"/>
  <c r="L1290" i="3"/>
  <c r="K1290" i="3"/>
  <c r="J1290" i="3"/>
  <c r="I1290" i="3"/>
  <c r="H1290" i="3"/>
  <c r="G1290" i="3"/>
  <c r="F1290" i="3"/>
  <c r="AC1289" i="3"/>
  <c r="AB1289" i="3"/>
  <c r="AA1289" i="3"/>
  <c r="Z1289" i="3"/>
  <c r="Y1289" i="3"/>
  <c r="X1289" i="3"/>
  <c r="W1289" i="3"/>
  <c r="V1289" i="3"/>
  <c r="U1289" i="3"/>
  <c r="T1289" i="3"/>
  <c r="S1289" i="3"/>
  <c r="R1289" i="3"/>
  <c r="Q1289" i="3"/>
  <c r="P1289" i="3"/>
  <c r="O1289" i="3"/>
  <c r="N1289" i="3"/>
  <c r="M1289" i="3"/>
  <c r="L1289" i="3"/>
  <c r="K1289" i="3"/>
  <c r="J1289" i="3"/>
  <c r="I1289" i="3"/>
  <c r="H1289" i="3"/>
  <c r="G1289" i="3"/>
  <c r="F1289" i="3"/>
  <c r="AC1288" i="3"/>
  <c r="AB1288" i="3"/>
  <c r="AA1288" i="3"/>
  <c r="Z1288" i="3"/>
  <c r="Y1288" i="3"/>
  <c r="X1288" i="3"/>
  <c r="W1288" i="3"/>
  <c r="V1288" i="3"/>
  <c r="U1288" i="3"/>
  <c r="T1288" i="3"/>
  <c r="S1288" i="3"/>
  <c r="R1288" i="3"/>
  <c r="Q1288" i="3"/>
  <c r="P1288" i="3"/>
  <c r="O1288" i="3"/>
  <c r="N1288" i="3"/>
  <c r="M1288" i="3"/>
  <c r="L1288" i="3"/>
  <c r="K1288" i="3"/>
  <c r="J1288" i="3"/>
  <c r="I1288" i="3"/>
  <c r="H1288" i="3"/>
  <c r="G1288" i="3"/>
  <c r="F1288" i="3"/>
  <c r="AC1287" i="3"/>
  <c r="AB1287" i="3"/>
  <c r="AA1287" i="3"/>
  <c r="Z1287" i="3"/>
  <c r="Y1287" i="3"/>
  <c r="X1287" i="3"/>
  <c r="W1287" i="3"/>
  <c r="V1287" i="3"/>
  <c r="U1287" i="3"/>
  <c r="T1287" i="3"/>
  <c r="S1287" i="3"/>
  <c r="R1287" i="3"/>
  <c r="Q1287" i="3"/>
  <c r="P1287" i="3"/>
  <c r="O1287" i="3"/>
  <c r="N1287" i="3"/>
  <c r="M1287" i="3"/>
  <c r="L1287" i="3"/>
  <c r="K1287" i="3"/>
  <c r="J1287" i="3"/>
  <c r="I1287" i="3"/>
  <c r="H1287" i="3"/>
  <c r="G1287" i="3"/>
  <c r="F1287" i="3"/>
  <c r="AC1286" i="3"/>
  <c r="AB1286" i="3"/>
  <c r="AA1286" i="3"/>
  <c r="Z1286" i="3"/>
  <c r="Y1286" i="3"/>
  <c r="X1286" i="3"/>
  <c r="W1286" i="3"/>
  <c r="V1286" i="3"/>
  <c r="U1286" i="3"/>
  <c r="T1286" i="3"/>
  <c r="S1286" i="3"/>
  <c r="R1286" i="3"/>
  <c r="Q1286" i="3"/>
  <c r="P1286" i="3"/>
  <c r="O1286" i="3"/>
  <c r="N1286" i="3"/>
  <c r="M1286" i="3"/>
  <c r="L1286" i="3"/>
  <c r="K1286" i="3"/>
  <c r="J1286" i="3"/>
  <c r="I1286" i="3"/>
  <c r="H1286" i="3"/>
  <c r="G1286" i="3"/>
  <c r="F1286" i="3"/>
  <c r="AC1285" i="3"/>
  <c r="AB1285" i="3"/>
  <c r="AA1285" i="3"/>
  <c r="Z1285" i="3"/>
  <c r="Y1285" i="3"/>
  <c r="X1285" i="3"/>
  <c r="W1285" i="3"/>
  <c r="V1285" i="3"/>
  <c r="U1285" i="3"/>
  <c r="T1285" i="3"/>
  <c r="S1285" i="3"/>
  <c r="R1285" i="3"/>
  <c r="Q1285" i="3"/>
  <c r="P1285" i="3"/>
  <c r="O1285" i="3"/>
  <c r="N1285" i="3"/>
  <c r="M1285" i="3"/>
  <c r="L1285" i="3"/>
  <c r="K1285" i="3"/>
  <c r="J1285" i="3"/>
  <c r="I1285" i="3"/>
  <c r="H1285" i="3"/>
  <c r="G1285" i="3"/>
  <c r="F1285" i="3"/>
  <c r="AC1284" i="3"/>
  <c r="AB1284" i="3"/>
  <c r="AA1284" i="3"/>
  <c r="Z1284" i="3"/>
  <c r="Y1284" i="3"/>
  <c r="X1284" i="3"/>
  <c r="W1284" i="3"/>
  <c r="V1284" i="3"/>
  <c r="U1284" i="3"/>
  <c r="T1284" i="3"/>
  <c r="S1284" i="3"/>
  <c r="R1284" i="3"/>
  <c r="Q1284" i="3"/>
  <c r="P1284" i="3"/>
  <c r="O1284" i="3"/>
  <c r="N1284" i="3"/>
  <c r="M1284" i="3"/>
  <c r="L1284" i="3"/>
  <c r="K1284" i="3"/>
  <c r="J1284" i="3"/>
  <c r="I1284" i="3"/>
  <c r="H1284" i="3"/>
  <c r="G1284" i="3"/>
  <c r="F1284" i="3"/>
  <c r="AC1283" i="3"/>
  <c r="AB1283" i="3"/>
  <c r="AA1283" i="3"/>
  <c r="Z1283" i="3"/>
  <c r="Y1283" i="3"/>
  <c r="X1283" i="3"/>
  <c r="W1283" i="3"/>
  <c r="V1283" i="3"/>
  <c r="U1283" i="3"/>
  <c r="T1283" i="3"/>
  <c r="S1283" i="3"/>
  <c r="R1283" i="3"/>
  <c r="Q1283" i="3"/>
  <c r="P1283" i="3"/>
  <c r="O1283" i="3"/>
  <c r="N1283" i="3"/>
  <c r="M1283" i="3"/>
  <c r="L1283" i="3"/>
  <c r="K1283" i="3"/>
  <c r="J1283" i="3"/>
  <c r="I1283" i="3"/>
  <c r="H1283" i="3"/>
  <c r="G1283" i="3"/>
  <c r="F1283" i="3"/>
  <c r="AC1282" i="3"/>
  <c r="AB1282" i="3"/>
  <c r="AA1282" i="3"/>
  <c r="Z1282" i="3"/>
  <c r="Y1282" i="3"/>
  <c r="X1282" i="3"/>
  <c r="W1282" i="3"/>
  <c r="V1282" i="3"/>
  <c r="U1282" i="3"/>
  <c r="T1282" i="3"/>
  <c r="S1282" i="3"/>
  <c r="R1282" i="3"/>
  <c r="Q1282" i="3"/>
  <c r="P1282" i="3"/>
  <c r="O1282" i="3"/>
  <c r="N1282" i="3"/>
  <c r="M1282" i="3"/>
  <c r="L1282" i="3"/>
  <c r="K1282" i="3"/>
  <c r="J1282" i="3"/>
  <c r="I1282" i="3"/>
  <c r="H1282" i="3"/>
  <c r="G1282" i="3"/>
  <c r="F1282" i="3"/>
  <c r="AC1281" i="3"/>
  <c r="AB1281" i="3"/>
  <c r="AA1281" i="3"/>
  <c r="Z1281" i="3"/>
  <c r="Y1281" i="3"/>
  <c r="X1281" i="3"/>
  <c r="W1281" i="3"/>
  <c r="V1281" i="3"/>
  <c r="U1281" i="3"/>
  <c r="T1281" i="3"/>
  <c r="S1281" i="3"/>
  <c r="R1281" i="3"/>
  <c r="Q1281" i="3"/>
  <c r="P1281" i="3"/>
  <c r="O1281" i="3"/>
  <c r="N1281" i="3"/>
  <c r="M1281" i="3"/>
  <c r="L1281" i="3"/>
  <c r="K1281" i="3"/>
  <c r="J1281" i="3"/>
  <c r="I1281" i="3"/>
  <c r="H1281" i="3"/>
  <c r="G1281" i="3"/>
  <c r="F1281" i="3"/>
  <c r="AC1280" i="3"/>
  <c r="AB1280" i="3"/>
  <c r="AA1280" i="3"/>
  <c r="Z1280" i="3"/>
  <c r="Y1280" i="3"/>
  <c r="X1280" i="3"/>
  <c r="W1280" i="3"/>
  <c r="V1280" i="3"/>
  <c r="U1280" i="3"/>
  <c r="T1280" i="3"/>
  <c r="S1280" i="3"/>
  <c r="R1280" i="3"/>
  <c r="Q1280" i="3"/>
  <c r="P1280" i="3"/>
  <c r="O1280" i="3"/>
  <c r="N1280" i="3"/>
  <c r="M1280" i="3"/>
  <c r="L1280" i="3"/>
  <c r="K1280" i="3"/>
  <c r="J1280" i="3"/>
  <c r="I1280" i="3"/>
  <c r="H1280" i="3"/>
  <c r="G1280" i="3"/>
  <c r="F1280" i="3"/>
  <c r="AC1279" i="3"/>
  <c r="AB1279" i="3"/>
  <c r="AA1279" i="3"/>
  <c r="Z1279" i="3"/>
  <c r="Y1279" i="3"/>
  <c r="X1279" i="3"/>
  <c r="W1279" i="3"/>
  <c r="V1279" i="3"/>
  <c r="U1279" i="3"/>
  <c r="T1279" i="3"/>
  <c r="S1279" i="3"/>
  <c r="R1279" i="3"/>
  <c r="Q1279" i="3"/>
  <c r="P1279" i="3"/>
  <c r="O1279" i="3"/>
  <c r="N1279" i="3"/>
  <c r="M1279" i="3"/>
  <c r="L1279" i="3"/>
  <c r="K1279" i="3"/>
  <c r="J1279" i="3"/>
  <c r="I1279" i="3"/>
  <c r="H1279" i="3"/>
  <c r="G1279" i="3"/>
  <c r="F1279" i="3"/>
  <c r="AC1278" i="3"/>
  <c r="AB1278" i="3"/>
  <c r="AA1278" i="3"/>
  <c r="Z1278" i="3"/>
  <c r="Y1278" i="3"/>
  <c r="X1278" i="3"/>
  <c r="W1278" i="3"/>
  <c r="V1278" i="3"/>
  <c r="U1278" i="3"/>
  <c r="T1278" i="3"/>
  <c r="S1278" i="3"/>
  <c r="R1278" i="3"/>
  <c r="Q1278" i="3"/>
  <c r="P1278" i="3"/>
  <c r="O1278" i="3"/>
  <c r="N1278" i="3"/>
  <c r="M1278" i="3"/>
  <c r="L1278" i="3"/>
  <c r="K1278" i="3"/>
  <c r="J1278" i="3"/>
  <c r="I1278" i="3"/>
  <c r="H1278" i="3"/>
  <c r="G1278" i="3"/>
  <c r="F1278" i="3"/>
  <c r="AC1277" i="3"/>
  <c r="AB1277" i="3"/>
  <c r="AA1277" i="3"/>
  <c r="Z1277" i="3"/>
  <c r="Y1277" i="3"/>
  <c r="X1277" i="3"/>
  <c r="W1277" i="3"/>
  <c r="V1277" i="3"/>
  <c r="U1277" i="3"/>
  <c r="T1277" i="3"/>
  <c r="S1277" i="3"/>
  <c r="R1277" i="3"/>
  <c r="Q1277" i="3"/>
  <c r="P1277" i="3"/>
  <c r="O1277" i="3"/>
  <c r="N1277" i="3"/>
  <c r="M1277" i="3"/>
  <c r="L1277" i="3"/>
  <c r="K1277" i="3"/>
  <c r="J1277" i="3"/>
  <c r="I1277" i="3"/>
  <c r="H1277" i="3"/>
  <c r="G1277" i="3"/>
  <c r="F1277" i="3"/>
  <c r="AC1276" i="3"/>
  <c r="AB1276" i="3"/>
  <c r="AA1276" i="3"/>
  <c r="Z1276" i="3"/>
  <c r="Y1276" i="3"/>
  <c r="X1276" i="3"/>
  <c r="W1276" i="3"/>
  <c r="V1276" i="3"/>
  <c r="U1276" i="3"/>
  <c r="T1276" i="3"/>
  <c r="S1276" i="3"/>
  <c r="R1276" i="3"/>
  <c r="Q1276" i="3"/>
  <c r="P1276" i="3"/>
  <c r="O1276" i="3"/>
  <c r="N1276" i="3"/>
  <c r="M1276" i="3"/>
  <c r="L1276" i="3"/>
  <c r="K1276" i="3"/>
  <c r="J1276" i="3"/>
  <c r="I1276" i="3"/>
  <c r="H1276" i="3"/>
  <c r="G1276" i="3"/>
  <c r="F1276" i="3"/>
  <c r="AC1275" i="3"/>
  <c r="AB1275" i="3"/>
  <c r="AA1275" i="3"/>
  <c r="Z1275" i="3"/>
  <c r="Y1275" i="3"/>
  <c r="X1275" i="3"/>
  <c r="W1275" i="3"/>
  <c r="V1275" i="3"/>
  <c r="U1275" i="3"/>
  <c r="T1275" i="3"/>
  <c r="S1275" i="3"/>
  <c r="R1275" i="3"/>
  <c r="Q1275" i="3"/>
  <c r="P1275" i="3"/>
  <c r="O1275" i="3"/>
  <c r="N1275" i="3"/>
  <c r="M1275" i="3"/>
  <c r="L1275" i="3"/>
  <c r="K1275" i="3"/>
  <c r="J1275" i="3"/>
  <c r="I1275" i="3"/>
  <c r="H1275" i="3"/>
  <c r="G1275" i="3"/>
  <c r="F1275" i="3"/>
  <c r="AC1274" i="3"/>
  <c r="AB1274" i="3"/>
  <c r="AA1274" i="3"/>
  <c r="Z1274" i="3"/>
  <c r="Y1274" i="3"/>
  <c r="X1274" i="3"/>
  <c r="W1274" i="3"/>
  <c r="V1274" i="3"/>
  <c r="U1274" i="3"/>
  <c r="T1274" i="3"/>
  <c r="S1274" i="3"/>
  <c r="R1274" i="3"/>
  <c r="Q1274" i="3"/>
  <c r="P1274" i="3"/>
  <c r="O1274" i="3"/>
  <c r="N1274" i="3"/>
  <c r="M1274" i="3"/>
  <c r="L1274" i="3"/>
  <c r="K1274" i="3"/>
  <c r="J1274" i="3"/>
  <c r="I1274" i="3"/>
  <c r="H1274" i="3"/>
  <c r="G1274" i="3"/>
  <c r="F1274" i="3"/>
  <c r="AC1273" i="3"/>
  <c r="AB1273" i="3"/>
  <c r="AA1273" i="3"/>
  <c r="Z1273" i="3"/>
  <c r="Y1273" i="3"/>
  <c r="X1273" i="3"/>
  <c r="W1273" i="3"/>
  <c r="V1273" i="3"/>
  <c r="U1273" i="3"/>
  <c r="T1273" i="3"/>
  <c r="S1273" i="3"/>
  <c r="R1273" i="3"/>
  <c r="Q1273" i="3"/>
  <c r="P1273" i="3"/>
  <c r="O1273" i="3"/>
  <c r="N1273" i="3"/>
  <c r="M1273" i="3"/>
  <c r="L1273" i="3"/>
  <c r="K1273" i="3"/>
  <c r="J1273" i="3"/>
  <c r="I1273" i="3"/>
  <c r="H1273" i="3"/>
  <c r="G1273" i="3"/>
  <c r="F1273" i="3"/>
  <c r="AC1272" i="3"/>
  <c r="AB1272" i="3"/>
  <c r="AA1272" i="3"/>
  <c r="Z1272" i="3"/>
  <c r="Y1272" i="3"/>
  <c r="X1272" i="3"/>
  <c r="W1272" i="3"/>
  <c r="V1272" i="3"/>
  <c r="U1272" i="3"/>
  <c r="T1272" i="3"/>
  <c r="S1272" i="3"/>
  <c r="R1272" i="3"/>
  <c r="Q1272" i="3"/>
  <c r="P1272" i="3"/>
  <c r="O1272" i="3"/>
  <c r="N1272" i="3"/>
  <c r="M1272" i="3"/>
  <c r="L1272" i="3"/>
  <c r="K1272" i="3"/>
  <c r="J1272" i="3"/>
  <c r="I1272" i="3"/>
  <c r="H1272" i="3"/>
  <c r="G1272" i="3"/>
  <c r="F1272" i="3"/>
  <c r="AC1271" i="3"/>
  <c r="AB1271" i="3"/>
  <c r="AA1271" i="3"/>
  <c r="Z1271" i="3"/>
  <c r="Y1271" i="3"/>
  <c r="X1271" i="3"/>
  <c r="W1271" i="3"/>
  <c r="V1271" i="3"/>
  <c r="U1271" i="3"/>
  <c r="T1271" i="3"/>
  <c r="S1271" i="3"/>
  <c r="R1271" i="3"/>
  <c r="Q1271" i="3"/>
  <c r="P1271" i="3"/>
  <c r="O1271" i="3"/>
  <c r="N1271" i="3"/>
  <c r="M1271" i="3"/>
  <c r="L1271" i="3"/>
  <c r="K1271" i="3"/>
  <c r="J1271" i="3"/>
  <c r="I1271" i="3"/>
  <c r="H1271" i="3"/>
  <c r="G1271" i="3"/>
  <c r="F1271" i="3"/>
  <c r="AC1270" i="3"/>
  <c r="AB1270" i="3"/>
  <c r="AA1270" i="3"/>
  <c r="Z1270" i="3"/>
  <c r="Y1270" i="3"/>
  <c r="X1270" i="3"/>
  <c r="W1270" i="3"/>
  <c r="V1270" i="3"/>
  <c r="U1270" i="3"/>
  <c r="T1270" i="3"/>
  <c r="S1270" i="3"/>
  <c r="R1270" i="3"/>
  <c r="Q1270" i="3"/>
  <c r="P1270" i="3"/>
  <c r="O1270" i="3"/>
  <c r="N1270" i="3"/>
  <c r="M1270" i="3"/>
  <c r="L1270" i="3"/>
  <c r="K1270" i="3"/>
  <c r="J1270" i="3"/>
  <c r="I1270" i="3"/>
  <c r="H1270" i="3"/>
  <c r="G1270" i="3"/>
  <c r="F1270" i="3"/>
  <c r="AC1269" i="3"/>
  <c r="AB1269" i="3"/>
  <c r="AA1269" i="3"/>
  <c r="Z1269" i="3"/>
  <c r="Y1269" i="3"/>
  <c r="X1269" i="3"/>
  <c r="W1269" i="3"/>
  <c r="V1269" i="3"/>
  <c r="U1269" i="3"/>
  <c r="T1269" i="3"/>
  <c r="S1269" i="3"/>
  <c r="R1269" i="3"/>
  <c r="Q1269" i="3"/>
  <c r="P1269" i="3"/>
  <c r="O1269" i="3"/>
  <c r="N1269" i="3"/>
  <c r="M1269" i="3"/>
  <c r="L1269" i="3"/>
  <c r="K1269" i="3"/>
  <c r="J1269" i="3"/>
  <c r="I1269" i="3"/>
  <c r="H1269" i="3"/>
  <c r="G1269" i="3"/>
  <c r="F1269" i="3"/>
  <c r="AC1268" i="3"/>
  <c r="AB1268" i="3"/>
  <c r="AA1268" i="3"/>
  <c r="Z1268" i="3"/>
  <c r="Y1268" i="3"/>
  <c r="X1268" i="3"/>
  <c r="W1268" i="3"/>
  <c r="V1268" i="3"/>
  <c r="U1268" i="3"/>
  <c r="T1268" i="3"/>
  <c r="S1268" i="3"/>
  <c r="R1268" i="3"/>
  <c r="Q1268" i="3"/>
  <c r="P1268" i="3"/>
  <c r="O1268" i="3"/>
  <c r="N1268" i="3"/>
  <c r="M1268" i="3"/>
  <c r="L1268" i="3"/>
  <c r="K1268" i="3"/>
  <c r="J1268" i="3"/>
  <c r="I1268" i="3"/>
  <c r="H1268" i="3"/>
  <c r="G1268" i="3"/>
  <c r="F1268" i="3"/>
  <c r="AC1267" i="3"/>
  <c r="AB1267" i="3"/>
  <c r="AA1267" i="3"/>
  <c r="Z1267" i="3"/>
  <c r="Y1267" i="3"/>
  <c r="X1267" i="3"/>
  <c r="W1267" i="3"/>
  <c r="V1267" i="3"/>
  <c r="U1267" i="3"/>
  <c r="T1267" i="3"/>
  <c r="S1267" i="3"/>
  <c r="R1267" i="3"/>
  <c r="Q1267" i="3"/>
  <c r="P1267" i="3"/>
  <c r="O1267" i="3"/>
  <c r="N1267" i="3"/>
  <c r="M1267" i="3"/>
  <c r="L1267" i="3"/>
  <c r="K1267" i="3"/>
  <c r="J1267" i="3"/>
  <c r="I1267" i="3"/>
  <c r="H1267" i="3"/>
  <c r="G1267" i="3"/>
  <c r="F1267" i="3"/>
  <c r="AC1266" i="3"/>
  <c r="AB1266" i="3"/>
  <c r="AA1266" i="3"/>
  <c r="Z1266" i="3"/>
  <c r="Y1266" i="3"/>
  <c r="X1266" i="3"/>
  <c r="W1266" i="3"/>
  <c r="V1266" i="3"/>
  <c r="U1266" i="3"/>
  <c r="T1266" i="3"/>
  <c r="S1266" i="3"/>
  <c r="R1266" i="3"/>
  <c r="Q1266" i="3"/>
  <c r="P1266" i="3"/>
  <c r="O1266" i="3"/>
  <c r="N1266" i="3"/>
  <c r="M1266" i="3"/>
  <c r="L1266" i="3"/>
  <c r="K1266" i="3"/>
  <c r="J1266" i="3"/>
  <c r="I1266" i="3"/>
  <c r="H1266" i="3"/>
  <c r="G1266" i="3"/>
  <c r="F1266" i="3"/>
  <c r="AC1265" i="3"/>
  <c r="AB1265" i="3"/>
  <c r="AA1265" i="3"/>
  <c r="Z1265" i="3"/>
  <c r="Y1265" i="3"/>
  <c r="X1265" i="3"/>
  <c r="W1265" i="3"/>
  <c r="V1265" i="3"/>
  <c r="U1265" i="3"/>
  <c r="T1265" i="3"/>
  <c r="S1265" i="3"/>
  <c r="R1265" i="3"/>
  <c r="Q1265" i="3"/>
  <c r="P1265" i="3"/>
  <c r="O1265" i="3"/>
  <c r="N1265" i="3"/>
  <c r="M1265" i="3"/>
  <c r="L1265" i="3"/>
  <c r="K1265" i="3"/>
  <c r="J1265" i="3"/>
  <c r="I1265" i="3"/>
  <c r="H1265" i="3"/>
  <c r="G1265" i="3"/>
  <c r="F1265" i="3"/>
  <c r="AC1264" i="3"/>
  <c r="AB1264" i="3"/>
  <c r="AA1264" i="3"/>
  <c r="Z1264" i="3"/>
  <c r="Y1264" i="3"/>
  <c r="X1264" i="3"/>
  <c r="W1264" i="3"/>
  <c r="V1264" i="3"/>
  <c r="U1264" i="3"/>
  <c r="T1264" i="3"/>
  <c r="S1264" i="3"/>
  <c r="R1264" i="3"/>
  <c r="Q1264" i="3"/>
  <c r="P1264" i="3"/>
  <c r="O1264" i="3"/>
  <c r="N1264" i="3"/>
  <c r="M1264" i="3"/>
  <c r="L1264" i="3"/>
  <c r="K1264" i="3"/>
  <c r="J1264" i="3"/>
  <c r="I1264" i="3"/>
  <c r="H1264" i="3"/>
  <c r="G1264" i="3"/>
  <c r="F1264" i="3"/>
  <c r="AC1263" i="3"/>
  <c r="AB1263" i="3"/>
  <c r="AA1263" i="3"/>
  <c r="Z1263" i="3"/>
  <c r="Y1263" i="3"/>
  <c r="X1263" i="3"/>
  <c r="W1263" i="3"/>
  <c r="V1263" i="3"/>
  <c r="U1263" i="3"/>
  <c r="T1263" i="3"/>
  <c r="S1263" i="3"/>
  <c r="R1263" i="3"/>
  <c r="Q1263" i="3"/>
  <c r="P1263" i="3"/>
  <c r="O1263" i="3"/>
  <c r="N1263" i="3"/>
  <c r="M1263" i="3"/>
  <c r="L1263" i="3"/>
  <c r="K1263" i="3"/>
  <c r="J1263" i="3"/>
  <c r="I1263" i="3"/>
  <c r="H1263" i="3"/>
  <c r="G1263" i="3"/>
  <c r="F1263" i="3"/>
  <c r="AC1262" i="3"/>
  <c r="AB1262" i="3"/>
  <c r="AA1262" i="3"/>
  <c r="Z1262" i="3"/>
  <c r="Y1262" i="3"/>
  <c r="X1262" i="3"/>
  <c r="W1262" i="3"/>
  <c r="V1262" i="3"/>
  <c r="U1262" i="3"/>
  <c r="T1262" i="3"/>
  <c r="S1262" i="3"/>
  <c r="R1262" i="3"/>
  <c r="Q1262" i="3"/>
  <c r="P1262" i="3"/>
  <c r="O1262" i="3"/>
  <c r="N1262" i="3"/>
  <c r="M1262" i="3"/>
  <c r="L1262" i="3"/>
  <c r="K1262" i="3"/>
  <c r="J1262" i="3"/>
  <c r="I1262" i="3"/>
  <c r="H1262" i="3"/>
  <c r="G1262" i="3"/>
  <c r="F1262" i="3"/>
  <c r="AC1261" i="3"/>
  <c r="AB1261" i="3"/>
  <c r="AA1261" i="3"/>
  <c r="Z1261" i="3"/>
  <c r="Y1261" i="3"/>
  <c r="X1261" i="3"/>
  <c r="W1261" i="3"/>
  <c r="V1261" i="3"/>
  <c r="U1261" i="3"/>
  <c r="T1261" i="3"/>
  <c r="S1261" i="3"/>
  <c r="R1261" i="3"/>
  <c r="Q1261" i="3"/>
  <c r="P1261" i="3"/>
  <c r="O1261" i="3"/>
  <c r="N1261" i="3"/>
  <c r="M1261" i="3"/>
  <c r="L1261" i="3"/>
  <c r="K1261" i="3"/>
  <c r="J1261" i="3"/>
  <c r="I1261" i="3"/>
  <c r="H1261" i="3"/>
  <c r="G1261" i="3"/>
  <c r="F1261" i="3"/>
  <c r="AC1260" i="3"/>
  <c r="AB1260" i="3"/>
  <c r="AA1260" i="3"/>
  <c r="Z1260" i="3"/>
  <c r="Y1260" i="3"/>
  <c r="X1260" i="3"/>
  <c r="W1260" i="3"/>
  <c r="V1260" i="3"/>
  <c r="U1260" i="3"/>
  <c r="T1260" i="3"/>
  <c r="S1260" i="3"/>
  <c r="R1260" i="3"/>
  <c r="Q1260" i="3"/>
  <c r="P1260" i="3"/>
  <c r="O1260" i="3"/>
  <c r="N1260" i="3"/>
  <c r="M1260" i="3"/>
  <c r="L1260" i="3"/>
  <c r="K1260" i="3"/>
  <c r="J1260" i="3"/>
  <c r="I1260" i="3"/>
  <c r="H1260" i="3"/>
  <c r="G1260" i="3"/>
  <c r="F1260" i="3"/>
  <c r="AC1259" i="3"/>
  <c r="AB1259" i="3"/>
  <c r="AA1259" i="3"/>
  <c r="Z1259" i="3"/>
  <c r="Y1259" i="3"/>
  <c r="X1259" i="3"/>
  <c r="W1259" i="3"/>
  <c r="V1259" i="3"/>
  <c r="U1259" i="3"/>
  <c r="T1259" i="3"/>
  <c r="S1259" i="3"/>
  <c r="R1259" i="3"/>
  <c r="Q1259" i="3"/>
  <c r="P1259" i="3"/>
  <c r="O1259" i="3"/>
  <c r="N1259" i="3"/>
  <c r="M1259" i="3"/>
  <c r="L1259" i="3"/>
  <c r="K1259" i="3"/>
  <c r="J1259" i="3"/>
  <c r="I1259" i="3"/>
  <c r="H1259" i="3"/>
  <c r="G1259" i="3"/>
  <c r="F1259" i="3"/>
  <c r="AC1258" i="3"/>
  <c r="AB1258" i="3"/>
  <c r="AA1258" i="3"/>
  <c r="Z1258" i="3"/>
  <c r="Y1258" i="3"/>
  <c r="X1258" i="3"/>
  <c r="W1258" i="3"/>
  <c r="V1258" i="3"/>
  <c r="U1258" i="3"/>
  <c r="T1258" i="3"/>
  <c r="S1258" i="3"/>
  <c r="R1258" i="3"/>
  <c r="Q1258" i="3"/>
  <c r="P1258" i="3"/>
  <c r="O1258" i="3"/>
  <c r="N1258" i="3"/>
  <c r="M1258" i="3"/>
  <c r="L1258" i="3"/>
  <c r="K1258" i="3"/>
  <c r="J1258" i="3"/>
  <c r="I1258" i="3"/>
  <c r="H1258" i="3"/>
  <c r="G1258" i="3"/>
  <c r="F1258" i="3"/>
  <c r="AC1257" i="3"/>
  <c r="AB1257" i="3"/>
  <c r="AA1257" i="3"/>
  <c r="Z1257" i="3"/>
  <c r="Y1257" i="3"/>
  <c r="X1257" i="3"/>
  <c r="W1257" i="3"/>
  <c r="V1257" i="3"/>
  <c r="U1257" i="3"/>
  <c r="T1257" i="3"/>
  <c r="S1257" i="3"/>
  <c r="R1257" i="3"/>
  <c r="Q1257" i="3"/>
  <c r="P1257" i="3"/>
  <c r="O1257" i="3"/>
  <c r="N1257" i="3"/>
  <c r="M1257" i="3"/>
  <c r="L1257" i="3"/>
  <c r="K1257" i="3"/>
  <c r="J1257" i="3"/>
  <c r="I1257" i="3"/>
  <c r="H1257" i="3"/>
  <c r="G1257" i="3"/>
  <c r="F1257" i="3"/>
  <c r="AC1256" i="3"/>
  <c r="AB1256" i="3"/>
  <c r="AA1256" i="3"/>
  <c r="Z1256" i="3"/>
  <c r="Y1256" i="3"/>
  <c r="X1256" i="3"/>
  <c r="W1256" i="3"/>
  <c r="V1256" i="3"/>
  <c r="U1256" i="3"/>
  <c r="T1256" i="3"/>
  <c r="S1256" i="3"/>
  <c r="R1256" i="3"/>
  <c r="Q1256" i="3"/>
  <c r="P1256" i="3"/>
  <c r="O1256" i="3"/>
  <c r="N1256" i="3"/>
  <c r="M1256" i="3"/>
  <c r="L1256" i="3"/>
  <c r="K1256" i="3"/>
  <c r="J1256" i="3"/>
  <c r="I1256" i="3"/>
  <c r="H1256" i="3"/>
  <c r="G1256" i="3"/>
  <c r="F1256" i="3"/>
  <c r="AC1255" i="3"/>
  <c r="AB1255" i="3"/>
  <c r="AA1255" i="3"/>
  <c r="Z1255" i="3"/>
  <c r="Y1255" i="3"/>
  <c r="X1255" i="3"/>
  <c r="W1255" i="3"/>
  <c r="V1255" i="3"/>
  <c r="U1255" i="3"/>
  <c r="T1255" i="3"/>
  <c r="S1255" i="3"/>
  <c r="R1255" i="3"/>
  <c r="Q1255" i="3"/>
  <c r="P1255" i="3"/>
  <c r="O1255" i="3"/>
  <c r="N1255" i="3"/>
  <c r="M1255" i="3"/>
  <c r="L1255" i="3"/>
  <c r="K1255" i="3"/>
  <c r="J1255" i="3"/>
  <c r="I1255" i="3"/>
  <c r="H1255" i="3"/>
  <c r="G1255" i="3"/>
  <c r="F1255" i="3"/>
  <c r="AC1254" i="3"/>
  <c r="AB1254" i="3"/>
  <c r="AA1254" i="3"/>
  <c r="Z1254" i="3"/>
  <c r="Y1254" i="3"/>
  <c r="X1254" i="3"/>
  <c r="W1254" i="3"/>
  <c r="V1254" i="3"/>
  <c r="U1254" i="3"/>
  <c r="T1254" i="3"/>
  <c r="S1254" i="3"/>
  <c r="R1254" i="3"/>
  <c r="Q1254" i="3"/>
  <c r="P1254" i="3"/>
  <c r="O1254" i="3"/>
  <c r="N1254" i="3"/>
  <c r="M1254" i="3"/>
  <c r="L1254" i="3"/>
  <c r="K1254" i="3"/>
  <c r="J1254" i="3"/>
  <c r="I1254" i="3"/>
  <c r="H1254" i="3"/>
  <c r="G1254" i="3"/>
  <c r="F1254" i="3"/>
  <c r="AC1253" i="3"/>
  <c r="AB1253" i="3"/>
  <c r="AA1253" i="3"/>
  <c r="Z1253" i="3"/>
  <c r="Y1253" i="3"/>
  <c r="X1253" i="3"/>
  <c r="W1253" i="3"/>
  <c r="V1253" i="3"/>
  <c r="U1253" i="3"/>
  <c r="T1253" i="3"/>
  <c r="S1253" i="3"/>
  <c r="R1253" i="3"/>
  <c r="Q1253" i="3"/>
  <c r="P1253" i="3"/>
  <c r="O1253" i="3"/>
  <c r="N1253" i="3"/>
  <c r="M1253" i="3"/>
  <c r="L1253" i="3"/>
  <c r="K1253" i="3"/>
  <c r="J1253" i="3"/>
  <c r="I1253" i="3"/>
  <c r="H1253" i="3"/>
  <c r="G1253" i="3"/>
  <c r="F1253" i="3"/>
  <c r="AC1252" i="3"/>
  <c r="AB1252" i="3"/>
  <c r="AA1252" i="3"/>
  <c r="Z1252" i="3"/>
  <c r="Y1252" i="3"/>
  <c r="X1252" i="3"/>
  <c r="W1252" i="3"/>
  <c r="V1252" i="3"/>
  <c r="U1252" i="3"/>
  <c r="T1252" i="3"/>
  <c r="S1252" i="3"/>
  <c r="R1252" i="3"/>
  <c r="Q1252" i="3"/>
  <c r="P1252" i="3"/>
  <c r="O1252" i="3"/>
  <c r="N1252" i="3"/>
  <c r="M1252" i="3"/>
  <c r="L1252" i="3"/>
  <c r="K1252" i="3"/>
  <c r="J1252" i="3"/>
  <c r="I1252" i="3"/>
  <c r="H1252" i="3"/>
  <c r="G1252" i="3"/>
  <c r="F1252" i="3"/>
  <c r="AC1251" i="3"/>
  <c r="AB1251" i="3"/>
  <c r="AA1251" i="3"/>
  <c r="Z1251" i="3"/>
  <c r="Y1251" i="3"/>
  <c r="X1251" i="3"/>
  <c r="W1251" i="3"/>
  <c r="V1251" i="3"/>
  <c r="U1251" i="3"/>
  <c r="T1251" i="3"/>
  <c r="S1251" i="3"/>
  <c r="R1251" i="3"/>
  <c r="Q1251" i="3"/>
  <c r="P1251" i="3"/>
  <c r="O1251" i="3"/>
  <c r="N1251" i="3"/>
  <c r="M1251" i="3"/>
  <c r="L1251" i="3"/>
  <c r="K1251" i="3"/>
  <c r="J1251" i="3"/>
  <c r="I1251" i="3"/>
  <c r="H1251" i="3"/>
  <c r="G1251" i="3"/>
  <c r="F1251" i="3"/>
  <c r="AC1250" i="3"/>
  <c r="AB1250" i="3"/>
  <c r="AA1250" i="3"/>
  <c r="Z1250" i="3"/>
  <c r="Y1250" i="3"/>
  <c r="X1250" i="3"/>
  <c r="W1250" i="3"/>
  <c r="V1250" i="3"/>
  <c r="U1250" i="3"/>
  <c r="T1250" i="3"/>
  <c r="S1250" i="3"/>
  <c r="R1250" i="3"/>
  <c r="Q1250" i="3"/>
  <c r="P1250" i="3"/>
  <c r="O1250" i="3"/>
  <c r="N1250" i="3"/>
  <c r="M1250" i="3"/>
  <c r="L1250" i="3"/>
  <c r="K1250" i="3"/>
  <c r="J1250" i="3"/>
  <c r="I1250" i="3"/>
  <c r="H1250" i="3"/>
  <c r="G1250" i="3"/>
  <c r="F1250" i="3"/>
  <c r="AC1249" i="3"/>
  <c r="AB1249" i="3"/>
  <c r="AA1249" i="3"/>
  <c r="Z1249" i="3"/>
  <c r="Y1249" i="3"/>
  <c r="X1249" i="3"/>
  <c r="W1249" i="3"/>
  <c r="V1249" i="3"/>
  <c r="U1249" i="3"/>
  <c r="T1249" i="3"/>
  <c r="S1249" i="3"/>
  <c r="R1249" i="3"/>
  <c r="Q1249" i="3"/>
  <c r="P1249" i="3"/>
  <c r="O1249" i="3"/>
  <c r="N1249" i="3"/>
  <c r="M1249" i="3"/>
  <c r="L1249" i="3"/>
  <c r="K1249" i="3"/>
  <c r="J1249" i="3"/>
  <c r="I1249" i="3"/>
  <c r="H1249" i="3"/>
  <c r="G1249" i="3"/>
  <c r="F1249" i="3"/>
  <c r="AC1248" i="3"/>
  <c r="AB1248" i="3"/>
  <c r="AA1248" i="3"/>
  <c r="Z1248" i="3"/>
  <c r="Y1248" i="3"/>
  <c r="X1248" i="3"/>
  <c r="W1248" i="3"/>
  <c r="V1248" i="3"/>
  <c r="U1248" i="3"/>
  <c r="T1248" i="3"/>
  <c r="S1248" i="3"/>
  <c r="R1248" i="3"/>
  <c r="Q1248" i="3"/>
  <c r="P1248" i="3"/>
  <c r="O1248" i="3"/>
  <c r="N1248" i="3"/>
  <c r="M1248" i="3"/>
  <c r="L1248" i="3"/>
  <c r="K1248" i="3"/>
  <c r="J1248" i="3"/>
  <c r="I1248" i="3"/>
  <c r="H1248" i="3"/>
  <c r="G1248" i="3"/>
  <c r="F1248" i="3"/>
  <c r="AC1247" i="3"/>
  <c r="AB1247" i="3"/>
  <c r="AA1247" i="3"/>
  <c r="Z1247" i="3"/>
  <c r="Y1247" i="3"/>
  <c r="X1247" i="3"/>
  <c r="W1247" i="3"/>
  <c r="V1247" i="3"/>
  <c r="U1247" i="3"/>
  <c r="T1247" i="3"/>
  <c r="S1247" i="3"/>
  <c r="R1247" i="3"/>
  <c r="Q1247" i="3"/>
  <c r="P1247" i="3"/>
  <c r="O1247" i="3"/>
  <c r="N1247" i="3"/>
  <c r="M1247" i="3"/>
  <c r="L1247" i="3"/>
  <c r="K1247" i="3"/>
  <c r="J1247" i="3"/>
  <c r="I1247" i="3"/>
  <c r="H1247" i="3"/>
  <c r="G1247" i="3"/>
  <c r="F1247" i="3"/>
  <c r="AC1246" i="3"/>
  <c r="AB1246" i="3"/>
  <c r="AA1246" i="3"/>
  <c r="Z1246" i="3"/>
  <c r="Y1246" i="3"/>
  <c r="X1246" i="3"/>
  <c r="W1246" i="3"/>
  <c r="V1246" i="3"/>
  <c r="U1246" i="3"/>
  <c r="T1246" i="3"/>
  <c r="S1246" i="3"/>
  <c r="R1246" i="3"/>
  <c r="Q1246" i="3"/>
  <c r="P1246" i="3"/>
  <c r="O1246" i="3"/>
  <c r="N1246" i="3"/>
  <c r="M1246" i="3"/>
  <c r="L1246" i="3"/>
  <c r="K1246" i="3"/>
  <c r="J1246" i="3"/>
  <c r="I1246" i="3"/>
  <c r="H1246" i="3"/>
  <c r="G1246" i="3"/>
  <c r="F1246" i="3"/>
  <c r="AC1245" i="3"/>
  <c r="AB1245" i="3"/>
  <c r="AA1245" i="3"/>
  <c r="Z1245" i="3"/>
  <c r="Y1245" i="3"/>
  <c r="X1245" i="3"/>
  <c r="W1245" i="3"/>
  <c r="V1245" i="3"/>
  <c r="U1245" i="3"/>
  <c r="T1245" i="3"/>
  <c r="S1245" i="3"/>
  <c r="R1245" i="3"/>
  <c r="Q1245" i="3"/>
  <c r="P1245" i="3"/>
  <c r="O1245" i="3"/>
  <c r="N1245" i="3"/>
  <c r="M1245" i="3"/>
  <c r="L1245" i="3"/>
  <c r="K1245" i="3"/>
  <c r="J1245" i="3"/>
  <c r="I1245" i="3"/>
  <c r="H1245" i="3"/>
  <c r="G1245" i="3"/>
  <c r="F1245" i="3"/>
  <c r="AC1244" i="3"/>
  <c r="AB1244" i="3"/>
  <c r="AA1244" i="3"/>
  <c r="Z1244" i="3"/>
  <c r="Y1244" i="3"/>
  <c r="X1244" i="3"/>
  <c r="W1244" i="3"/>
  <c r="V1244" i="3"/>
  <c r="U1244" i="3"/>
  <c r="T1244" i="3"/>
  <c r="S1244" i="3"/>
  <c r="R1244" i="3"/>
  <c r="Q1244" i="3"/>
  <c r="P1244" i="3"/>
  <c r="O1244" i="3"/>
  <c r="N1244" i="3"/>
  <c r="M1244" i="3"/>
  <c r="L1244" i="3"/>
  <c r="K1244" i="3"/>
  <c r="J1244" i="3"/>
  <c r="I1244" i="3"/>
  <c r="H1244" i="3"/>
  <c r="G1244" i="3"/>
  <c r="F1244" i="3"/>
  <c r="AC1243" i="3"/>
  <c r="AB1243" i="3"/>
  <c r="AA1243" i="3"/>
  <c r="Z1243" i="3"/>
  <c r="Y1243" i="3"/>
  <c r="X1243" i="3"/>
  <c r="W1243" i="3"/>
  <c r="V1243" i="3"/>
  <c r="U1243" i="3"/>
  <c r="T1243" i="3"/>
  <c r="S1243" i="3"/>
  <c r="R1243" i="3"/>
  <c r="Q1243" i="3"/>
  <c r="P1243" i="3"/>
  <c r="O1243" i="3"/>
  <c r="N1243" i="3"/>
  <c r="M1243" i="3"/>
  <c r="L1243" i="3"/>
  <c r="K1243" i="3"/>
  <c r="J1243" i="3"/>
  <c r="I1243" i="3"/>
  <c r="H1243" i="3"/>
  <c r="G1243" i="3"/>
  <c r="F1243" i="3"/>
  <c r="AC1242" i="3"/>
  <c r="AB1242" i="3"/>
  <c r="AA1242" i="3"/>
  <c r="Z1242" i="3"/>
  <c r="Y1242" i="3"/>
  <c r="X1242" i="3"/>
  <c r="W1242" i="3"/>
  <c r="V1242" i="3"/>
  <c r="U1242" i="3"/>
  <c r="T1242" i="3"/>
  <c r="S1242" i="3"/>
  <c r="R1242" i="3"/>
  <c r="Q1242" i="3"/>
  <c r="P1242" i="3"/>
  <c r="O1242" i="3"/>
  <c r="N1242" i="3"/>
  <c r="M1242" i="3"/>
  <c r="L1242" i="3"/>
  <c r="K1242" i="3"/>
  <c r="J1242" i="3"/>
  <c r="I1242" i="3"/>
  <c r="H1242" i="3"/>
  <c r="G1242" i="3"/>
  <c r="F1242" i="3"/>
  <c r="AC1241" i="3"/>
  <c r="AB1241" i="3"/>
  <c r="AA1241" i="3"/>
  <c r="Z1241" i="3"/>
  <c r="Y1241" i="3"/>
  <c r="X1241" i="3"/>
  <c r="W1241" i="3"/>
  <c r="V1241" i="3"/>
  <c r="U1241" i="3"/>
  <c r="T1241" i="3"/>
  <c r="S1241" i="3"/>
  <c r="R1241" i="3"/>
  <c r="Q1241" i="3"/>
  <c r="P1241" i="3"/>
  <c r="O1241" i="3"/>
  <c r="N1241" i="3"/>
  <c r="M1241" i="3"/>
  <c r="L1241" i="3"/>
  <c r="K1241" i="3"/>
  <c r="J1241" i="3"/>
  <c r="I1241" i="3"/>
  <c r="H1241" i="3"/>
  <c r="G1241" i="3"/>
  <c r="F1241" i="3"/>
  <c r="AC1240" i="3"/>
  <c r="AB1240" i="3"/>
  <c r="AA1240" i="3"/>
  <c r="Z1240" i="3"/>
  <c r="Y1240" i="3"/>
  <c r="X1240" i="3"/>
  <c r="W1240" i="3"/>
  <c r="V1240" i="3"/>
  <c r="U1240" i="3"/>
  <c r="T1240" i="3"/>
  <c r="S1240" i="3"/>
  <c r="R1240" i="3"/>
  <c r="Q1240" i="3"/>
  <c r="P1240" i="3"/>
  <c r="O1240" i="3"/>
  <c r="N1240" i="3"/>
  <c r="M1240" i="3"/>
  <c r="L1240" i="3"/>
  <c r="K1240" i="3"/>
  <c r="J1240" i="3"/>
  <c r="I1240" i="3"/>
  <c r="H1240" i="3"/>
  <c r="G1240" i="3"/>
  <c r="F1240" i="3"/>
  <c r="AC1239" i="3"/>
  <c r="AB1239" i="3"/>
  <c r="AA1239" i="3"/>
  <c r="Z1239" i="3"/>
  <c r="Y1239" i="3"/>
  <c r="X1239" i="3"/>
  <c r="W1239" i="3"/>
  <c r="V1239" i="3"/>
  <c r="U1239" i="3"/>
  <c r="T1239" i="3"/>
  <c r="S1239" i="3"/>
  <c r="R1239" i="3"/>
  <c r="Q1239" i="3"/>
  <c r="P1239" i="3"/>
  <c r="O1239" i="3"/>
  <c r="N1239" i="3"/>
  <c r="M1239" i="3"/>
  <c r="L1239" i="3"/>
  <c r="K1239" i="3"/>
  <c r="J1239" i="3"/>
  <c r="I1239" i="3"/>
  <c r="H1239" i="3"/>
  <c r="G1239" i="3"/>
  <c r="F1239" i="3"/>
  <c r="AC1238" i="3"/>
  <c r="AB1238" i="3"/>
  <c r="AA1238" i="3"/>
  <c r="Z1238" i="3"/>
  <c r="Y1238" i="3"/>
  <c r="X1238" i="3"/>
  <c r="W1238" i="3"/>
  <c r="V1238" i="3"/>
  <c r="U1238" i="3"/>
  <c r="T1238" i="3"/>
  <c r="S1238" i="3"/>
  <c r="R1238" i="3"/>
  <c r="Q1238" i="3"/>
  <c r="P1238" i="3"/>
  <c r="O1238" i="3"/>
  <c r="N1238" i="3"/>
  <c r="M1238" i="3"/>
  <c r="L1238" i="3"/>
  <c r="K1238" i="3"/>
  <c r="J1238" i="3"/>
  <c r="I1238" i="3"/>
  <c r="H1238" i="3"/>
  <c r="G1238" i="3"/>
  <c r="F1238" i="3"/>
  <c r="AC1237" i="3"/>
  <c r="AB1237" i="3"/>
  <c r="AA1237" i="3"/>
  <c r="Z1237" i="3"/>
  <c r="Y1237" i="3"/>
  <c r="X1237" i="3"/>
  <c r="W1237" i="3"/>
  <c r="V1237" i="3"/>
  <c r="U1237" i="3"/>
  <c r="T1237" i="3"/>
  <c r="S1237" i="3"/>
  <c r="R1237" i="3"/>
  <c r="Q1237" i="3"/>
  <c r="P1237" i="3"/>
  <c r="O1237" i="3"/>
  <c r="N1237" i="3"/>
  <c r="M1237" i="3"/>
  <c r="L1237" i="3"/>
  <c r="K1237" i="3"/>
  <c r="J1237" i="3"/>
  <c r="I1237" i="3"/>
  <c r="H1237" i="3"/>
  <c r="G1237" i="3"/>
  <c r="F1237" i="3"/>
  <c r="AC1236" i="3"/>
  <c r="AB1236" i="3"/>
  <c r="AA1236" i="3"/>
  <c r="Z1236" i="3"/>
  <c r="Y1236" i="3"/>
  <c r="X1236" i="3"/>
  <c r="W1236" i="3"/>
  <c r="V1236" i="3"/>
  <c r="U1236" i="3"/>
  <c r="T1236" i="3"/>
  <c r="S1236" i="3"/>
  <c r="R1236" i="3"/>
  <c r="Q1236" i="3"/>
  <c r="P1236" i="3"/>
  <c r="O1236" i="3"/>
  <c r="N1236" i="3"/>
  <c r="M1236" i="3"/>
  <c r="L1236" i="3"/>
  <c r="K1236" i="3"/>
  <c r="J1236" i="3"/>
  <c r="I1236" i="3"/>
  <c r="H1236" i="3"/>
  <c r="G1236" i="3"/>
  <c r="F1236" i="3"/>
  <c r="AC1235" i="3"/>
  <c r="AB1235" i="3"/>
  <c r="AA1235" i="3"/>
  <c r="Z1235" i="3"/>
  <c r="Y1235" i="3"/>
  <c r="X1235" i="3"/>
  <c r="W1235" i="3"/>
  <c r="V1235" i="3"/>
  <c r="U1235" i="3"/>
  <c r="T1235" i="3"/>
  <c r="S1235" i="3"/>
  <c r="R1235" i="3"/>
  <c r="Q1235" i="3"/>
  <c r="P1235" i="3"/>
  <c r="O1235" i="3"/>
  <c r="N1235" i="3"/>
  <c r="M1235" i="3"/>
  <c r="L1235" i="3"/>
  <c r="K1235" i="3"/>
  <c r="J1235" i="3"/>
  <c r="I1235" i="3"/>
  <c r="H1235" i="3"/>
  <c r="G1235" i="3"/>
  <c r="F1235" i="3"/>
  <c r="AC1234" i="3"/>
  <c r="AB1234" i="3"/>
  <c r="AA1234" i="3"/>
  <c r="Z1234" i="3"/>
  <c r="Y1234" i="3"/>
  <c r="X1234" i="3"/>
  <c r="W1234" i="3"/>
  <c r="V1234" i="3"/>
  <c r="U1234" i="3"/>
  <c r="T1234" i="3"/>
  <c r="S1234" i="3"/>
  <c r="R1234" i="3"/>
  <c r="Q1234" i="3"/>
  <c r="P1234" i="3"/>
  <c r="O1234" i="3"/>
  <c r="N1234" i="3"/>
  <c r="M1234" i="3"/>
  <c r="L1234" i="3"/>
  <c r="K1234" i="3"/>
  <c r="J1234" i="3"/>
  <c r="I1234" i="3"/>
  <c r="H1234" i="3"/>
  <c r="G1234" i="3"/>
  <c r="F1234" i="3"/>
  <c r="AC1233" i="3"/>
  <c r="AB1233" i="3"/>
  <c r="AA1233" i="3"/>
  <c r="Z1233" i="3"/>
  <c r="Y1233" i="3"/>
  <c r="X1233" i="3"/>
  <c r="W1233" i="3"/>
  <c r="V1233" i="3"/>
  <c r="U1233" i="3"/>
  <c r="T1233" i="3"/>
  <c r="S1233" i="3"/>
  <c r="R1233" i="3"/>
  <c r="Q1233" i="3"/>
  <c r="P1233" i="3"/>
  <c r="O1233" i="3"/>
  <c r="N1233" i="3"/>
  <c r="M1233" i="3"/>
  <c r="L1233" i="3"/>
  <c r="K1233" i="3"/>
  <c r="J1233" i="3"/>
  <c r="I1233" i="3"/>
  <c r="H1233" i="3"/>
  <c r="G1233" i="3"/>
  <c r="F1233" i="3"/>
  <c r="AC1232" i="3"/>
  <c r="AB1232" i="3"/>
  <c r="AA1232" i="3"/>
  <c r="Z1232" i="3"/>
  <c r="Y1232" i="3"/>
  <c r="X1232" i="3"/>
  <c r="W1232" i="3"/>
  <c r="V1232" i="3"/>
  <c r="U1232" i="3"/>
  <c r="T1232" i="3"/>
  <c r="S1232" i="3"/>
  <c r="R1232" i="3"/>
  <c r="Q1232" i="3"/>
  <c r="P1232" i="3"/>
  <c r="O1232" i="3"/>
  <c r="N1232" i="3"/>
  <c r="M1232" i="3"/>
  <c r="L1232" i="3"/>
  <c r="K1232" i="3"/>
  <c r="J1232" i="3"/>
  <c r="I1232" i="3"/>
  <c r="H1232" i="3"/>
  <c r="G1232" i="3"/>
  <c r="F1232" i="3"/>
  <c r="AC1231" i="3"/>
  <c r="AB1231" i="3"/>
  <c r="AA1231" i="3"/>
  <c r="Z1231" i="3"/>
  <c r="Y1231" i="3"/>
  <c r="X1231" i="3"/>
  <c r="W1231" i="3"/>
  <c r="V1231" i="3"/>
  <c r="U1231" i="3"/>
  <c r="T1231" i="3"/>
  <c r="S1231" i="3"/>
  <c r="R1231" i="3"/>
  <c r="Q1231" i="3"/>
  <c r="P1231" i="3"/>
  <c r="O1231" i="3"/>
  <c r="N1231" i="3"/>
  <c r="M1231" i="3"/>
  <c r="L1231" i="3"/>
  <c r="K1231" i="3"/>
  <c r="J1231" i="3"/>
  <c r="I1231" i="3"/>
  <c r="H1231" i="3"/>
  <c r="G1231" i="3"/>
  <c r="F1231" i="3"/>
  <c r="AC1230" i="3"/>
  <c r="AB1230" i="3"/>
  <c r="AA1230" i="3"/>
  <c r="Z1230" i="3"/>
  <c r="Y1230" i="3"/>
  <c r="X1230" i="3"/>
  <c r="W1230" i="3"/>
  <c r="V1230" i="3"/>
  <c r="U1230" i="3"/>
  <c r="T1230" i="3"/>
  <c r="S1230" i="3"/>
  <c r="R1230" i="3"/>
  <c r="Q1230" i="3"/>
  <c r="P1230" i="3"/>
  <c r="O1230" i="3"/>
  <c r="N1230" i="3"/>
  <c r="M1230" i="3"/>
  <c r="L1230" i="3"/>
  <c r="K1230" i="3"/>
  <c r="J1230" i="3"/>
  <c r="I1230" i="3"/>
  <c r="H1230" i="3"/>
  <c r="G1230" i="3"/>
  <c r="F1230" i="3"/>
  <c r="AC1229" i="3"/>
  <c r="AB1229" i="3"/>
  <c r="AA1229" i="3"/>
  <c r="Z1229" i="3"/>
  <c r="Y1229" i="3"/>
  <c r="X1229" i="3"/>
  <c r="W1229" i="3"/>
  <c r="V1229" i="3"/>
  <c r="U1229" i="3"/>
  <c r="T1229" i="3"/>
  <c r="S1229" i="3"/>
  <c r="R1229" i="3"/>
  <c r="Q1229" i="3"/>
  <c r="P1229" i="3"/>
  <c r="O1229" i="3"/>
  <c r="N1229" i="3"/>
  <c r="M1229" i="3"/>
  <c r="L1229" i="3"/>
  <c r="K1229" i="3"/>
  <c r="J1229" i="3"/>
  <c r="I1229" i="3"/>
  <c r="H1229" i="3"/>
  <c r="G1229" i="3"/>
  <c r="F1229" i="3"/>
  <c r="AC1228" i="3"/>
  <c r="AB1228" i="3"/>
  <c r="AA1228" i="3"/>
  <c r="Z1228" i="3"/>
  <c r="Y1228" i="3"/>
  <c r="X1228" i="3"/>
  <c r="W1228" i="3"/>
  <c r="V1228" i="3"/>
  <c r="U1228" i="3"/>
  <c r="T1228" i="3"/>
  <c r="S1228" i="3"/>
  <c r="R1228" i="3"/>
  <c r="Q1228" i="3"/>
  <c r="P1228" i="3"/>
  <c r="O1228" i="3"/>
  <c r="N1228" i="3"/>
  <c r="M1228" i="3"/>
  <c r="L1228" i="3"/>
  <c r="K1228" i="3"/>
  <c r="J1228" i="3"/>
  <c r="I1228" i="3"/>
  <c r="H1228" i="3"/>
  <c r="G1228" i="3"/>
  <c r="F1228" i="3"/>
  <c r="AC1227" i="3"/>
  <c r="AB1227" i="3"/>
  <c r="AA1227" i="3"/>
  <c r="Z1227" i="3"/>
  <c r="Y1227" i="3"/>
  <c r="X1227" i="3"/>
  <c r="W1227" i="3"/>
  <c r="V1227" i="3"/>
  <c r="U1227" i="3"/>
  <c r="T1227" i="3"/>
  <c r="S1227" i="3"/>
  <c r="R1227" i="3"/>
  <c r="Q1227" i="3"/>
  <c r="P1227" i="3"/>
  <c r="O1227" i="3"/>
  <c r="N1227" i="3"/>
  <c r="M1227" i="3"/>
  <c r="L1227" i="3"/>
  <c r="K1227" i="3"/>
  <c r="J1227" i="3"/>
  <c r="I1227" i="3"/>
  <c r="H1227" i="3"/>
  <c r="G1227" i="3"/>
  <c r="F1227" i="3"/>
  <c r="AC1226" i="3"/>
  <c r="AB1226" i="3"/>
  <c r="AA1226" i="3"/>
  <c r="Z1226" i="3"/>
  <c r="Y1226" i="3"/>
  <c r="X1226" i="3"/>
  <c r="W1226" i="3"/>
  <c r="V1226" i="3"/>
  <c r="U1226" i="3"/>
  <c r="T1226" i="3"/>
  <c r="S1226" i="3"/>
  <c r="R1226" i="3"/>
  <c r="Q1226" i="3"/>
  <c r="P1226" i="3"/>
  <c r="O1226" i="3"/>
  <c r="N1226" i="3"/>
  <c r="M1226" i="3"/>
  <c r="L1226" i="3"/>
  <c r="K1226" i="3"/>
  <c r="J1226" i="3"/>
  <c r="I1226" i="3"/>
  <c r="H1226" i="3"/>
  <c r="G1226" i="3"/>
  <c r="F1226" i="3"/>
  <c r="AC1225" i="3"/>
  <c r="AB1225" i="3"/>
  <c r="AA1225" i="3"/>
  <c r="Z1225" i="3"/>
  <c r="Y1225" i="3"/>
  <c r="X1225" i="3"/>
  <c r="W1225" i="3"/>
  <c r="V1225" i="3"/>
  <c r="U1225" i="3"/>
  <c r="T1225" i="3"/>
  <c r="S1225" i="3"/>
  <c r="R1225" i="3"/>
  <c r="Q1225" i="3"/>
  <c r="P1225" i="3"/>
  <c r="O1225" i="3"/>
  <c r="N1225" i="3"/>
  <c r="M1225" i="3"/>
  <c r="L1225" i="3"/>
  <c r="K1225" i="3"/>
  <c r="J1225" i="3"/>
  <c r="I1225" i="3"/>
  <c r="H1225" i="3"/>
  <c r="G1225" i="3"/>
  <c r="F1225" i="3"/>
  <c r="AC1224" i="3"/>
  <c r="AB1224" i="3"/>
  <c r="AA1224" i="3"/>
  <c r="Z1224" i="3"/>
  <c r="Y1224" i="3"/>
  <c r="X1224" i="3"/>
  <c r="W1224" i="3"/>
  <c r="V1224" i="3"/>
  <c r="U1224" i="3"/>
  <c r="T1224" i="3"/>
  <c r="S1224" i="3"/>
  <c r="R1224" i="3"/>
  <c r="Q1224" i="3"/>
  <c r="P1224" i="3"/>
  <c r="O1224" i="3"/>
  <c r="N1224" i="3"/>
  <c r="M1224" i="3"/>
  <c r="L1224" i="3"/>
  <c r="K1224" i="3"/>
  <c r="J1224" i="3"/>
  <c r="I1224" i="3"/>
  <c r="H1224" i="3"/>
  <c r="G1224" i="3"/>
  <c r="F1224" i="3"/>
  <c r="AC1223" i="3"/>
  <c r="AB1223" i="3"/>
  <c r="AA1223" i="3"/>
  <c r="Z1223" i="3"/>
  <c r="Y1223" i="3"/>
  <c r="X1223" i="3"/>
  <c r="W1223" i="3"/>
  <c r="V1223" i="3"/>
  <c r="U1223" i="3"/>
  <c r="T1223" i="3"/>
  <c r="S1223" i="3"/>
  <c r="R1223" i="3"/>
  <c r="Q1223" i="3"/>
  <c r="P1223" i="3"/>
  <c r="O1223" i="3"/>
  <c r="N1223" i="3"/>
  <c r="M1223" i="3"/>
  <c r="L1223" i="3"/>
  <c r="K1223" i="3"/>
  <c r="J1223" i="3"/>
  <c r="I1223" i="3"/>
  <c r="H1223" i="3"/>
  <c r="G1223" i="3"/>
  <c r="F1223" i="3"/>
  <c r="AC1222" i="3"/>
  <c r="AB1222" i="3"/>
  <c r="AA1222" i="3"/>
  <c r="Z1222" i="3"/>
  <c r="Y1222" i="3"/>
  <c r="X1222" i="3"/>
  <c r="W1222" i="3"/>
  <c r="V1222" i="3"/>
  <c r="U1222" i="3"/>
  <c r="T1222" i="3"/>
  <c r="S1222" i="3"/>
  <c r="R1222" i="3"/>
  <c r="Q1222" i="3"/>
  <c r="P1222" i="3"/>
  <c r="O1222" i="3"/>
  <c r="N1222" i="3"/>
  <c r="M1222" i="3"/>
  <c r="L1222" i="3"/>
  <c r="K1222" i="3"/>
  <c r="J1222" i="3"/>
  <c r="I1222" i="3"/>
  <c r="H1222" i="3"/>
  <c r="G1222" i="3"/>
  <c r="F1222" i="3"/>
  <c r="AC1221" i="3"/>
  <c r="AB1221" i="3"/>
  <c r="AA1221" i="3"/>
  <c r="Z1221" i="3"/>
  <c r="Y1221" i="3"/>
  <c r="X1221" i="3"/>
  <c r="W1221" i="3"/>
  <c r="V1221" i="3"/>
  <c r="U1221" i="3"/>
  <c r="T1221" i="3"/>
  <c r="S1221" i="3"/>
  <c r="R1221" i="3"/>
  <c r="Q1221" i="3"/>
  <c r="P1221" i="3"/>
  <c r="O1221" i="3"/>
  <c r="N1221" i="3"/>
  <c r="M1221" i="3"/>
  <c r="L1221" i="3"/>
  <c r="K1221" i="3"/>
  <c r="J1221" i="3"/>
  <c r="I1221" i="3"/>
  <c r="H1221" i="3"/>
  <c r="G1221" i="3"/>
  <c r="F1221" i="3"/>
  <c r="AC1220" i="3"/>
  <c r="AB1220" i="3"/>
  <c r="AA1220" i="3"/>
  <c r="Z1220" i="3"/>
  <c r="Y1220" i="3"/>
  <c r="X1220" i="3"/>
  <c r="W1220" i="3"/>
  <c r="V1220" i="3"/>
  <c r="U1220" i="3"/>
  <c r="T1220" i="3"/>
  <c r="S1220" i="3"/>
  <c r="R1220" i="3"/>
  <c r="Q1220" i="3"/>
  <c r="P1220" i="3"/>
  <c r="O1220" i="3"/>
  <c r="N1220" i="3"/>
  <c r="M1220" i="3"/>
  <c r="L1220" i="3"/>
  <c r="K1220" i="3"/>
  <c r="J1220" i="3"/>
  <c r="I1220" i="3"/>
  <c r="H1220" i="3"/>
  <c r="G1220" i="3"/>
  <c r="F1220" i="3"/>
  <c r="AC1219" i="3"/>
  <c r="AB1219" i="3"/>
  <c r="AA1219" i="3"/>
  <c r="Z1219" i="3"/>
  <c r="Y1219" i="3"/>
  <c r="X1219" i="3"/>
  <c r="W1219" i="3"/>
  <c r="V1219" i="3"/>
  <c r="U1219" i="3"/>
  <c r="T1219" i="3"/>
  <c r="S1219" i="3"/>
  <c r="R1219" i="3"/>
  <c r="Q1219" i="3"/>
  <c r="P1219" i="3"/>
  <c r="O1219" i="3"/>
  <c r="N1219" i="3"/>
  <c r="M1219" i="3"/>
  <c r="L1219" i="3"/>
  <c r="K1219" i="3"/>
  <c r="J1219" i="3"/>
  <c r="I1219" i="3"/>
  <c r="H1219" i="3"/>
  <c r="G1219" i="3"/>
  <c r="F1219" i="3"/>
  <c r="AC1218" i="3"/>
  <c r="AB1218" i="3"/>
  <c r="AA1218" i="3"/>
  <c r="Z1218" i="3"/>
  <c r="Y1218" i="3"/>
  <c r="X1218" i="3"/>
  <c r="W1218" i="3"/>
  <c r="V1218" i="3"/>
  <c r="U1218" i="3"/>
  <c r="T1218" i="3"/>
  <c r="S1218" i="3"/>
  <c r="R1218" i="3"/>
  <c r="Q1218" i="3"/>
  <c r="P1218" i="3"/>
  <c r="O1218" i="3"/>
  <c r="N1218" i="3"/>
  <c r="M1218" i="3"/>
  <c r="L1218" i="3"/>
  <c r="K1218" i="3"/>
  <c r="J1218" i="3"/>
  <c r="I1218" i="3"/>
  <c r="H1218" i="3"/>
  <c r="G1218" i="3"/>
  <c r="F1218" i="3"/>
  <c r="AC1217" i="3"/>
  <c r="AB1217" i="3"/>
  <c r="AA1217" i="3"/>
  <c r="Z1217" i="3"/>
  <c r="Y1217" i="3"/>
  <c r="X1217" i="3"/>
  <c r="W1217" i="3"/>
  <c r="V1217" i="3"/>
  <c r="U1217" i="3"/>
  <c r="T1217" i="3"/>
  <c r="S1217" i="3"/>
  <c r="R1217" i="3"/>
  <c r="Q1217" i="3"/>
  <c r="P1217" i="3"/>
  <c r="O1217" i="3"/>
  <c r="N1217" i="3"/>
  <c r="M1217" i="3"/>
  <c r="L1217" i="3"/>
  <c r="K1217" i="3"/>
  <c r="J1217" i="3"/>
  <c r="I1217" i="3"/>
  <c r="H1217" i="3"/>
  <c r="G1217" i="3"/>
  <c r="F1217" i="3"/>
  <c r="AC1216" i="3"/>
  <c r="AB1216" i="3"/>
  <c r="AA1216" i="3"/>
  <c r="Z1216" i="3"/>
  <c r="Y1216" i="3"/>
  <c r="X1216" i="3"/>
  <c r="W1216" i="3"/>
  <c r="V1216" i="3"/>
  <c r="U1216" i="3"/>
  <c r="T1216" i="3"/>
  <c r="S1216" i="3"/>
  <c r="R1216" i="3"/>
  <c r="Q1216" i="3"/>
  <c r="P1216" i="3"/>
  <c r="O1216" i="3"/>
  <c r="N1216" i="3"/>
  <c r="M1216" i="3"/>
  <c r="L1216" i="3"/>
  <c r="K1216" i="3"/>
  <c r="J1216" i="3"/>
  <c r="I1216" i="3"/>
  <c r="H1216" i="3"/>
  <c r="G1216" i="3"/>
  <c r="F1216" i="3"/>
  <c r="AC1215" i="3"/>
  <c r="AB1215" i="3"/>
  <c r="AA1215" i="3"/>
  <c r="Z1215" i="3"/>
  <c r="Y1215" i="3"/>
  <c r="X1215" i="3"/>
  <c r="W1215" i="3"/>
  <c r="V1215" i="3"/>
  <c r="U1215" i="3"/>
  <c r="T1215" i="3"/>
  <c r="S1215" i="3"/>
  <c r="R1215" i="3"/>
  <c r="Q1215" i="3"/>
  <c r="P1215" i="3"/>
  <c r="O1215" i="3"/>
  <c r="N1215" i="3"/>
  <c r="M1215" i="3"/>
  <c r="L1215" i="3"/>
  <c r="K1215" i="3"/>
  <c r="J1215" i="3"/>
  <c r="I1215" i="3"/>
  <c r="H1215" i="3"/>
  <c r="G1215" i="3"/>
  <c r="F1215" i="3"/>
  <c r="AC1214" i="3"/>
  <c r="AB1214" i="3"/>
  <c r="AA1214" i="3"/>
  <c r="Z1214" i="3"/>
  <c r="Y1214" i="3"/>
  <c r="X1214" i="3"/>
  <c r="W1214" i="3"/>
  <c r="V1214" i="3"/>
  <c r="U1214" i="3"/>
  <c r="T1214" i="3"/>
  <c r="S1214" i="3"/>
  <c r="R1214" i="3"/>
  <c r="Q1214" i="3"/>
  <c r="P1214" i="3"/>
  <c r="O1214" i="3"/>
  <c r="N1214" i="3"/>
  <c r="M1214" i="3"/>
  <c r="L1214" i="3"/>
  <c r="K1214" i="3"/>
  <c r="J1214" i="3"/>
  <c r="I1214" i="3"/>
  <c r="H1214" i="3"/>
  <c r="G1214" i="3"/>
  <c r="F1214" i="3"/>
  <c r="AC1213" i="3"/>
  <c r="AB1213" i="3"/>
  <c r="AA1213" i="3"/>
  <c r="Z1213" i="3"/>
  <c r="Y1213" i="3"/>
  <c r="X1213" i="3"/>
  <c r="W1213" i="3"/>
  <c r="V1213" i="3"/>
  <c r="U1213" i="3"/>
  <c r="T1213" i="3"/>
  <c r="S1213" i="3"/>
  <c r="R1213" i="3"/>
  <c r="Q1213" i="3"/>
  <c r="P1213" i="3"/>
  <c r="O1213" i="3"/>
  <c r="N1213" i="3"/>
  <c r="M1213" i="3"/>
  <c r="L1213" i="3"/>
  <c r="K1213" i="3"/>
  <c r="J1213" i="3"/>
  <c r="I1213" i="3"/>
  <c r="H1213" i="3"/>
  <c r="G1213" i="3"/>
  <c r="F1213" i="3"/>
  <c r="AC1212" i="3"/>
  <c r="AB1212" i="3"/>
  <c r="AA1212" i="3"/>
  <c r="Z1212" i="3"/>
  <c r="Y1212" i="3"/>
  <c r="X1212" i="3"/>
  <c r="W1212" i="3"/>
  <c r="V1212" i="3"/>
  <c r="U1212" i="3"/>
  <c r="T1212" i="3"/>
  <c r="S1212" i="3"/>
  <c r="R1212" i="3"/>
  <c r="Q1212" i="3"/>
  <c r="P1212" i="3"/>
  <c r="O1212" i="3"/>
  <c r="N1212" i="3"/>
  <c r="M1212" i="3"/>
  <c r="L1212" i="3"/>
  <c r="K1212" i="3"/>
  <c r="J1212" i="3"/>
  <c r="I1212" i="3"/>
  <c r="H1212" i="3"/>
  <c r="G1212" i="3"/>
  <c r="F1212" i="3"/>
  <c r="AC1211" i="3"/>
  <c r="AB1211" i="3"/>
  <c r="AA1211" i="3"/>
  <c r="Z1211" i="3"/>
  <c r="Y1211" i="3"/>
  <c r="X1211" i="3"/>
  <c r="W1211" i="3"/>
  <c r="V1211" i="3"/>
  <c r="U1211" i="3"/>
  <c r="T1211" i="3"/>
  <c r="S1211" i="3"/>
  <c r="R1211" i="3"/>
  <c r="Q1211" i="3"/>
  <c r="P1211" i="3"/>
  <c r="O1211" i="3"/>
  <c r="N1211" i="3"/>
  <c r="M1211" i="3"/>
  <c r="L1211" i="3"/>
  <c r="K1211" i="3"/>
  <c r="J1211" i="3"/>
  <c r="I1211" i="3"/>
  <c r="H1211" i="3"/>
  <c r="G1211" i="3"/>
  <c r="F1211" i="3"/>
  <c r="AC1210" i="3"/>
  <c r="AB1210" i="3"/>
  <c r="AA1210" i="3"/>
  <c r="Z1210" i="3"/>
  <c r="Y1210" i="3"/>
  <c r="X1210" i="3"/>
  <c r="W1210" i="3"/>
  <c r="V1210" i="3"/>
  <c r="U1210" i="3"/>
  <c r="T1210" i="3"/>
  <c r="S1210" i="3"/>
  <c r="R1210" i="3"/>
  <c r="Q1210" i="3"/>
  <c r="P1210" i="3"/>
  <c r="O1210" i="3"/>
  <c r="N1210" i="3"/>
  <c r="M1210" i="3"/>
  <c r="L1210" i="3"/>
  <c r="K1210" i="3"/>
  <c r="J1210" i="3"/>
  <c r="I1210" i="3"/>
  <c r="H1210" i="3"/>
  <c r="G1210" i="3"/>
  <c r="F1210" i="3"/>
  <c r="AC1209" i="3"/>
  <c r="AB1209" i="3"/>
  <c r="AA1209" i="3"/>
  <c r="Z1209" i="3"/>
  <c r="Y1209" i="3"/>
  <c r="X1209" i="3"/>
  <c r="W1209" i="3"/>
  <c r="V1209" i="3"/>
  <c r="U1209" i="3"/>
  <c r="T1209" i="3"/>
  <c r="S1209" i="3"/>
  <c r="R1209" i="3"/>
  <c r="Q1209" i="3"/>
  <c r="P1209" i="3"/>
  <c r="O1209" i="3"/>
  <c r="N1209" i="3"/>
  <c r="M1209" i="3"/>
  <c r="L1209" i="3"/>
  <c r="K1209" i="3"/>
  <c r="J1209" i="3"/>
  <c r="I1209" i="3"/>
  <c r="H1209" i="3"/>
  <c r="G1209" i="3"/>
  <c r="F1209" i="3"/>
  <c r="AC1208" i="3"/>
  <c r="AB1208" i="3"/>
  <c r="AA1208" i="3"/>
  <c r="Z1208" i="3"/>
  <c r="Y1208" i="3"/>
  <c r="X1208" i="3"/>
  <c r="W1208" i="3"/>
  <c r="V1208" i="3"/>
  <c r="U1208" i="3"/>
  <c r="T1208" i="3"/>
  <c r="S1208" i="3"/>
  <c r="R1208" i="3"/>
  <c r="Q1208" i="3"/>
  <c r="P1208" i="3"/>
  <c r="O1208" i="3"/>
  <c r="N1208" i="3"/>
  <c r="M1208" i="3"/>
  <c r="L1208" i="3"/>
  <c r="K1208" i="3"/>
  <c r="J1208" i="3"/>
  <c r="I1208" i="3"/>
  <c r="H1208" i="3"/>
  <c r="G1208" i="3"/>
  <c r="F1208" i="3"/>
  <c r="AC1207" i="3"/>
  <c r="AB1207" i="3"/>
  <c r="AA1207" i="3"/>
  <c r="Z1207" i="3"/>
  <c r="Y1207" i="3"/>
  <c r="X1207" i="3"/>
  <c r="W1207" i="3"/>
  <c r="V1207" i="3"/>
  <c r="U1207" i="3"/>
  <c r="T1207" i="3"/>
  <c r="S1207" i="3"/>
  <c r="R1207" i="3"/>
  <c r="Q1207" i="3"/>
  <c r="P1207" i="3"/>
  <c r="O1207" i="3"/>
  <c r="N1207" i="3"/>
  <c r="M1207" i="3"/>
  <c r="L1207" i="3"/>
  <c r="K1207" i="3"/>
  <c r="J1207" i="3"/>
  <c r="I1207" i="3"/>
  <c r="H1207" i="3"/>
  <c r="G1207" i="3"/>
  <c r="F1207" i="3"/>
  <c r="AC1206" i="3"/>
  <c r="AB1206" i="3"/>
  <c r="AA1206" i="3"/>
  <c r="Z1206" i="3"/>
  <c r="Y1206" i="3"/>
  <c r="X1206" i="3"/>
  <c r="W1206" i="3"/>
  <c r="V1206" i="3"/>
  <c r="U1206" i="3"/>
  <c r="T1206" i="3"/>
  <c r="S1206" i="3"/>
  <c r="R1206" i="3"/>
  <c r="Q1206" i="3"/>
  <c r="P1206" i="3"/>
  <c r="O1206" i="3"/>
  <c r="N1206" i="3"/>
  <c r="M1206" i="3"/>
  <c r="L1206" i="3"/>
  <c r="K1206" i="3"/>
  <c r="J1206" i="3"/>
  <c r="I1206" i="3"/>
  <c r="H1206" i="3"/>
  <c r="G1206" i="3"/>
  <c r="F1206" i="3"/>
  <c r="AC1205" i="3"/>
  <c r="AB1205" i="3"/>
  <c r="AA1205" i="3"/>
  <c r="Z1205" i="3"/>
  <c r="Y1205" i="3"/>
  <c r="X1205" i="3"/>
  <c r="W1205" i="3"/>
  <c r="V1205" i="3"/>
  <c r="U1205" i="3"/>
  <c r="T1205" i="3"/>
  <c r="S1205" i="3"/>
  <c r="R1205" i="3"/>
  <c r="Q1205" i="3"/>
  <c r="P1205" i="3"/>
  <c r="O1205" i="3"/>
  <c r="N1205" i="3"/>
  <c r="M1205" i="3"/>
  <c r="L1205" i="3"/>
  <c r="K1205" i="3"/>
  <c r="J1205" i="3"/>
  <c r="I1205" i="3"/>
  <c r="H1205" i="3"/>
  <c r="G1205" i="3"/>
  <c r="F1205" i="3"/>
  <c r="AC1204" i="3"/>
  <c r="AB1204" i="3"/>
  <c r="AA1204" i="3"/>
  <c r="Z1204" i="3"/>
  <c r="Y1204" i="3"/>
  <c r="X1204" i="3"/>
  <c r="W1204" i="3"/>
  <c r="V1204" i="3"/>
  <c r="U1204" i="3"/>
  <c r="T1204" i="3"/>
  <c r="S1204" i="3"/>
  <c r="R1204" i="3"/>
  <c r="Q1204" i="3"/>
  <c r="P1204" i="3"/>
  <c r="O1204" i="3"/>
  <c r="N1204" i="3"/>
  <c r="M1204" i="3"/>
  <c r="L1204" i="3"/>
  <c r="K1204" i="3"/>
  <c r="J1204" i="3"/>
  <c r="I1204" i="3"/>
  <c r="H1204" i="3"/>
  <c r="G1204" i="3"/>
  <c r="F1204" i="3"/>
  <c r="AC1203" i="3"/>
  <c r="AB1203" i="3"/>
  <c r="AA1203" i="3"/>
  <c r="Z1203" i="3"/>
  <c r="Y1203" i="3"/>
  <c r="X1203" i="3"/>
  <c r="W1203" i="3"/>
  <c r="V1203" i="3"/>
  <c r="U1203" i="3"/>
  <c r="T1203" i="3"/>
  <c r="S1203" i="3"/>
  <c r="R1203" i="3"/>
  <c r="Q1203" i="3"/>
  <c r="P1203" i="3"/>
  <c r="O1203" i="3"/>
  <c r="N1203" i="3"/>
  <c r="M1203" i="3"/>
  <c r="L1203" i="3"/>
  <c r="K1203" i="3"/>
  <c r="J1203" i="3"/>
  <c r="I1203" i="3"/>
  <c r="H1203" i="3"/>
  <c r="G1203" i="3"/>
  <c r="F1203" i="3"/>
  <c r="AC1202" i="3"/>
  <c r="AB1202" i="3"/>
  <c r="AA1202" i="3"/>
  <c r="Z1202" i="3"/>
  <c r="Y1202" i="3"/>
  <c r="X1202" i="3"/>
  <c r="W1202" i="3"/>
  <c r="V1202" i="3"/>
  <c r="U1202" i="3"/>
  <c r="T1202" i="3"/>
  <c r="S1202" i="3"/>
  <c r="R1202" i="3"/>
  <c r="Q1202" i="3"/>
  <c r="P1202" i="3"/>
  <c r="O1202" i="3"/>
  <c r="N1202" i="3"/>
  <c r="M1202" i="3"/>
  <c r="L1202" i="3"/>
  <c r="K1202" i="3"/>
  <c r="J1202" i="3"/>
  <c r="I1202" i="3"/>
  <c r="H1202" i="3"/>
  <c r="G1202" i="3"/>
  <c r="F1202" i="3"/>
  <c r="AC1201" i="3"/>
  <c r="AB1201" i="3"/>
  <c r="AA1201" i="3"/>
  <c r="Z1201" i="3"/>
  <c r="Y1201" i="3"/>
  <c r="X1201" i="3"/>
  <c r="W1201" i="3"/>
  <c r="V1201" i="3"/>
  <c r="U1201" i="3"/>
  <c r="T1201" i="3"/>
  <c r="S1201" i="3"/>
  <c r="R1201" i="3"/>
  <c r="Q1201" i="3"/>
  <c r="P1201" i="3"/>
  <c r="O1201" i="3"/>
  <c r="N1201" i="3"/>
  <c r="M1201" i="3"/>
  <c r="L1201" i="3"/>
  <c r="K1201" i="3"/>
  <c r="J1201" i="3"/>
  <c r="I1201" i="3"/>
  <c r="H1201" i="3"/>
  <c r="G1201" i="3"/>
  <c r="F1201" i="3"/>
  <c r="AC1200" i="3"/>
  <c r="AB1200" i="3"/>
  <c r="AA1200" i="3"/>
  <c r="Z1200" i="3"/>
  <c r="Y1200" i="3"/>
  <c r="X1200" i="3"/>
  <c r="W1200" i="3"/>
  <c r="V1200" i="3"/>
  <c r="U1200" i="3"/>
  <c r="T1200" i="3"/>
  <c r="S1200" i="3"/>
  <c r="R1200" i="3"/>
  <c r="Q1200" i="3"/>
  <c r="P1200" i="3"/>
  <c r="O1200" i="3"/>
  <c r="N1200" i="3"/>
  <c r="M1200" i="3"/>
  <c r="L1200" i="3"/>
  <c r="K1200" i="3"/>
  <c r="J1200" i="3"/>
  <c r="I1200" i="3"/>
  <c r="H1200" i="3"/>
  <c r="G1200" i="3"/>
  <c r="F1200" i="3"/>
  <c r="AC1199" i="3"/>
  <c r="AB1199" i="3"/>
  <c r="AA1199" i="3"/>
  <c r="Z1199" i="3"/>
  <c r="Y1199" i="3"/>
  <c r="X1199" i="3"/>
  <c r="W1199" i="3"/>
  <c r="V1199" i="3"/>
  <c r="U1199" i="3"/>
  <c r="T1199" i="3"/>
  <c r="S1199" i="3"/>
  <c r="R1199" i="3"/>
  <c r="Q1199" i="3"/>
  <c r="P1199" i="3"/>
  <c r="O1199" i="3"/>
  <c r="N1199" i="3"/>
  <c r="M1199" i="3"/>
  <c r="L1199" i="3"/>
  <c r="K1199" i="3"/>
  <c r="J1199" i="3"/>
  <c r="I1199" i="3"/>
  <c r="H1199" i="3"/>
  <c r="G1199" i="3"/>
  <c r="F1199" i="3"/>
  <c r="AC1198" i="3"/>
  <c r="AB1198" i="3"/>
  <c r="AA1198" i="3"/>
  <c r="Z1198" i="3"/>
  <c r="Y1198" i="3"/>
  <c r="X1198" i="3"/>
  <c r="W1198" i="3"/>
  <c r="V1198" i="3"/>
  <c r="U1198" i="3"/>
  <c r="T1198" i="3"/>
  <c r="S1198" i="3"/>
  <c r="R1198" i="3"/>
  <c r="Q1198" i="3"/>
  <c r="P1198" i="3"/>
  <c r="O1198" i="3"/>
  <c r="N1198" i="3"/>
  <c r="M1198" i="3"/>
  <c r="L1198" i="3"/>
  <c r="K1198" i="3"/>
  <c r="J1198" i="3"/>
  <c r="I1198" i="3"/>
  <c r="H1198" i="3"/>
  <c r="G1198" i="3"/>
  <c r="F1198" i="3"/>
  <c r="AC1197" i="3"/>
  <c r="AB1197" i="3"/>
  <c r="AA1197" i="3"/>
  <c r="Z1197" i="3"/>
  <c r="Y1197" i="3"/>
  <c r="X1197" i="3"/>
  <c r="W1197" i="3"/>
  <c r="V1197" i="3"/>
  <c r="U1197" i="3"/>
  <c r="T1197" i="3"/>
  <c r="S1197" i="3"/>
  <c r="R1197" i="3"/>
  <c r="Q1197" i="3"/>
  <c r="P1197" i="3"/>
  <c r="O1197" i="3"/>
  <c r="N1197" i="3"/>
  <c r="M1197" i="3"/>
  <c r="L1197" i="3"/>
  <c r="K1197" i="3"/>
  <c r="J1197" i="3"/>
  <c r="I1197" i="3"/>
  <c r="H1197" i="3"/>
  <c r="G1197" i="3"/>
  <c r="F1197" i="3"/>
  <c r="AC1196" i="3"/>
  <c r="AB1196" i="3"/>
  <c r="AA1196" i="3"/>
  <c r="Z1196" i="3"/>
  <c r="Y1196" i="3"/>
  <c r="X1196" i="3"/>
  <c r="W1196" i="3"/>
  <c r="V1196" i="3"/>
  <c r="U1196" i="3"/>
  <c r="T1196" i="3"/>
  <c r="S1196" i="3"/>
  <c r="R1196" i="3"/>
  <c r="Q1196" i="3"/>
  <c r="P1196" i="3"/>
  <c r="O1196" i="3"/>
  <c r="N1196" i="3"/>
  <c r="M1196" i="3"/>
  <c r="L1196" i="3"/>
  <c r="K1196" i="3"/>
  <c r="J1196" i="3"/>
  <c r="I1196" i="3"/>
  <c r="H1196" i="3"/>
  <c r="G1196" i="3"/>
  <c r="F1196" i="3"/>
  <c r="AC1195" i="3"/>
  <c r="AB1195" i="3"/>
  <c r="AA1195" i="3"/>
  <c r="Z1195" i="3"/>
  <c r="Y1195" i="3"/>
  <c r="X1195" i="3"/>
  <c r="W1195" i="3"/>
  <c r="V1195" i="3"/>
  <c r="U1195" i="3"/>
  <c r="T1195" i="3"/>
  <c r="S1195" i="3"/>
  <c r="R1195" i="3"/>
  <c r="Q1195" i="3"/>
  <c r="P1195" i="3"/>
  <c r="O1195" i="3"/>
  <c r="N1195" i="3"/>
  <c r="M1195" i="3"/>
  <c r="L1195" i="3"/>
  <c r="K1195" i="3"/>
  <c r="J1195" i="3"/>
  <c r="I1195" i="3"/>
  <c r="H1195" i="3"/>
  <c r="G1195" i="3"/>
  <c r="F1195" i="3"/>
  <c r="AC1194" i="3"/>
  <c r="AB1194" i="3"/>
  <c r="AA1194" i="3"/>
  <c r="Z1194" i="3"/>
  <c r="Y1194" i="3"/>
  <c r="X1194" i="3"/>
  <c r="W1194" i="3"/>
  <c r="V1194" i="3"/>
  <c r="U1194" i="3"/>
  <c r="T1194" i="3"/>
  <c r="S1194" i="3"/>
  <c r="R1194" i="3"/>
  <c r="Q1194" i="3"/>
  <c r="P1194" i="3"/>
  <c r="O1194" i="3"/>
  <c r="N1194" i="3"/>
  <c r="M1194" i="3"/>
  <c r="L1194" i="3"/>
  <c r="K1194" i="3"/>
  <c r="J1194" i="3"/>
  <c r="I1194" i="3"/>
  <c r="H1194" i="3"/>
  <c r="G1194" i="3"/>
  <c r="F1194" i="3"/>
  <c r="AC1193" i="3"/>
  <c r="AB1193" i="3"/>
  <c r="AA1193" i="3"/>
  <c r="Z1193" i="3"/>
  <c r="Y1193" i="3"/>
  <c r="X1193" i="3"/>
  <c r="W1193" i="3"/>
  <c r="V1193" i="3"/>
  <c r="U1193" i="3"/>
  <c r="T1193" i="3"/>
  <c r="S1193" i="3"/>
  <c r="R1193" i="3"/>
  <c r="Q1193" i="3"/>
  <c r="P1193" i="3"/>
  <c r="O1193" i="3"/>
  <c r="N1193" i="3"/>
  <c r="M1193" i="3"/>
  <c r="L1193" i="3"/>
  <c r="K1193" i="3"/>
  <c r="J1193" i="3"/>
  <c r="I1193" i="3"/>
  <c r="H1193" i="3"/>
  <c r="G1193" i="3"/>
  <c r="F1193" i="3"/>
  <c r="AC1192" i="3"/>
  <c r="AB1192" i="3"/>
  <c r="AA1192" i="3"/>
  <c r="Z1192" i="3"/>
  <c r="Y1192" i="3"/>
  <c r="X1192" i="3"/>
  <c r="W1192" i="3"/>
  <c r="V1192" i="3"/>
  <c r="U1192" i="3"/>
  <c r="T1192" i="3"/>
  <c r="S1192" i="3"/>
  <c r="R1192" i="3"/>
  <c r="Q1192" i="3"/>
  <c r="P1192" i="3"/>
  <c r="O1192" i="3"/>
  <c r="N1192" i="3"/>
  <c r="M1192" i="3"/>
  <c r="L1192" i="3"/>
  <c r="K1192" i="3"/>
  <c r="J1192" i="3"/>
  <c r="I1192" i="3"/>
  <c r="H1192" i="3"/>
  <c r="G1192" i="3"/>
  <c r="F1192" i="3"/>
  <c r="AC1191" i="3"/>
  <c r="AB1191" i="3"/>
  <c r="AA1191" i="3"/>
  <c r="Z1191" i="3"/>
  <c r="Y1191" i="3"/>
  <c r="X1191" i="3"/>
  <c r="W1191" i="3"/>
  <c r="V1191" i="3"/>
  <c r="U1191" i="3"/>
  <c r="T1191" i="3"/>
  <c r="S1191" i="3"/>
  <c r="R1191" i="3"/>
  <c r="Q1191" i="3"/>
  <c r="P1191" i="3"/>
  <c r="O1191" i="3"/>
  <c r="N1191" i="3"/>
  <c r="M1191" i="3"/>
  <c r="L1191" i="3"/>
  <c r="K1191" i="3"/>
  <c r="J1191" i="3"/>
  <c r="I1191" i="3"/>
  <c r="H1191" i="3"/>
  <c r="G1191" i="3"/>
  <c r="F1191" i="3"/>
  <c r="AC1190" i="3"/>
  <c r="AB1190" i="3"/>
  <c r="AA1190" i="3"/>
  <c r="Z1190" i="3"/>
  <c r="Y1190" i="3"/>
  <c r="X1190" i="3"/>
  <c r="W1190" i="3"/>
  <c r="V1190" i="3"/>
  <c r="U1190" i="3"/>
  <c r="T1190" i="3"/>
  <c r="S1190" i="3"/>
  <c r="R1190" i="3"/>
  <c r="Q1190" i="3"/>
  <c r="P1190" i="3"/>
  <c r="O1190" i="3"/>
  <c r="N1190" i="3"/>
  <c r="M1190" i="3"/>
  <c r="L1190" i="3"/>
  <c r="K1190" i="3"/>
  <c r="J1190" i="3"/>
  <c r="I1190" i="3"/>
  <c r="H1190" i="3"/>
  <c r="G1190" i="3"/>
  <c r="F1190" i="3"/>
  <c r="AC1189" i="3"/>
  <c r="AB1189" i="3"/>
  <c r="AA1189" i="3"/>
  <c r="Z1189" i="3"/>
  <c r="Y1189" i="3"/>
  <c r="X1189" i="3"/>
  <c r="W1189" i="3"/>
  <c r="V1189" i="3"/>
  <c r="U1189" i="3"/>
  <c r="T1189" i="3"/>
  <c r="S1189" i="3"/>
  <c r="R1189" i="3"/>
  <c r="Q1189" i="3"/>
  <c r="P1189" i="3"/>
  <c r="O1189" i="3"/>
  <c r="N1189" i="3"/>
  <c r="M1189" i="3"/>
  <c r="L1189" i="3"/>
  <c r="K1189" i="3"/>
  <c r="J1189" i="3"/>
  <c r="I1189" i="3"/>
  <c r="H1189" i="3"/>
  <c r="G1189" i="3"/>
  <c r="F1189" i="3"/>
  <c r="AC1188" i="3"/>
  <c r="AB1188" i="3"/>
  <c r="AA1188" i="3"/>
  <c r="Z1188" i="3"/>
  <c r="Y1188" i="3"/>
  <c r="X1188" i="3"/>
  <c r="W1188" i="3"/>
  <c r="V1188" i="3"/>
  <c r="U1188" i="3"/>
  <c r="T1188" i="3"/>
  <c r="S1188" i="3"/>
  <c r="R1188" i="3"/>
  <c r="Q1188" i="3"/>
  <c r="P1188" i="3"/>
  <c r="O1188" i="3"/>
  <c r="N1188" i="3"/>
  <c r="M1188" i="3"/>
  <c r="L1188" i="3"/>
  <c r="K1188" i="3"/>
  <c r="J1188" i="3"/>
  <c r="I1188" i="3"/>
  <c r="H1188" i="3"/>
  <c r="G1188" i="3"/>
  <c r="F1188" i="3"/>
  <c r="AC1187" i="3"/>
  <c r="AB1187" i="3"/>
  <c r="AA1187" i="3"/>
  <c r="Z1187" i="3"/>
  <c r="Y1187" i="3"/>
  <c r="X1187" i="3"/>
  <c r="W1187" i="3"/>
  <c r="V1187" i="3"/>
  <c r="U1187" i="3"/>
  <c r="T1187" i="3"/>
  <c r="S1187" i="3"/>
  <c r="R1187" i="3"/>
  <c r="Q1187" i="3"/>
  <c r="P1187" i="3"/>
  <c r="O1187" i="3"/>
  <c r="N1187" i="3"/>
  <c r="M1187" i="3"/>
  <c r="L1187" i="3"/>
  <c r="K1187" i="3"/>
  <c r="J1187" i="3"/>
  <c r="I1187" i="3"/>
  <c r="H1187" i="3"/>
  <c r="G1187" i="3"/>
  <c r="F1187" i="3"/>
  <c r="AC1186" i="3"/>
  <c r="AB1186" i="3"/>
  <c r="AA1186" i="3"/>
  <c r="Z1186" i="3"/>
  <c r="Y1186" i="3"/>
  <c r="X1186" i="3"/>
  <c r="W1186" i="3"/>
  <c r="V1186" i="3"/>
  <c r="U1186" i="3"/>
  <c r="T1186" i="3"/>
  <c r="S1186" i="3"/>
  <c r="R1186" i="3"/>
  <c r="Q1186" i="3"/>
  <c r="P1186" i="3"/>
  <c r="O1186" i="3"/>
  <c r="N1186" i="3"/>
  <c r="M1186" i="3"/>
  <c r="L1186" i="3"/>
  <c r="K1186" i="3"/>
  <c r="J1186" i="3"/>
  <c r="I1186" i="3"/>
  <c r="H1186" i="3"/>
  <c r="G1186" i="3"/>
  <c r="F1186" i="3"/>
  <c r="AC1185" i="3"/>
  <c r="AB1185" i="3"/>
  <c r="AA1185" i="3"/>
  <c r="Z1185" i="3"/>
  <c r="Y1185" i="3"/>
  <c r="X1185" i="3"/>
  <c r="W1185" i="3"/>
  <c r="V1185" i="3"/>
  <c r="U1185" i="3"/>
  <c r="T1185" i="3"/>
  <c r="S1185" i="3"/>
  <c r="R1185" i="3"/>
  <c r="Q1185" i="3"/>
  <c r="P1185" i="3"/>
  <c r="O1185" i="3"/>
  <c r="N1185" i="3"/>
  <c r="M1185" i="3"/>
  <c r="L1185" i="3"/>
  <c r="K1185" i="3"/>
  <c r="J1185" i="3"/>
  <c r="I1185" i="3"/>
  <c r="H1185" i="3"/>
  <c r="G1185" i="3"/>
  <c r="F1185" i="3"/>
  <c r="AC1184" i="3"/>
  <c r="AB1184" i="3"/>
  <c r="AA1184" i="3"/>
  <c r="Z1184" i="3"/>
  <c r="Y1184" i="3"/>
  <c r="X1184" i="3"/>
  <c r="W1184" i="3"/>
  <c r="V1184" i="3"/>
  <c r="U1184" i="3"/>
  <c r="T1184" i="3"/>
  <c r="S1184" i="3"/>
  <c r="R1184" i="3"/>
  <c r="Q1184" i="3"/>
  <c r="P1184" i="3"/>
  <c r="O1184" i="3"/>
  <c r="N1184" i="3"/>
  <c r="M1184" i="3"/>
  <c r="L1184" i="3"/>
  <c r="K1184" i="3"/>
  <c r="J1184" i="3"/>
  <c r="I1184" i="3"/>
  <c r="H1184" i="3"/>
  <c r="G1184" i="3"/>
  <c r="F1184" i="3"/>
  <c r="AC1183" i="3"/>
  <c r="AB1183" i="3"/>
  <c r="AA1183" i="3"/>
  <c r="Z1183" i="3"/>
  <c r="Y1183" i="3"/>
  <c r="X1183" i="3"/>
  <c r="W1183" i="3"/>
  <c r="V1183" i="3"/>
  <c r="U1183" i="3"/>
  <c r="T1183" i="3"/>
  <c r="S1183" i="3"/>
  <c r="R1183" i="3"/>
  <c r="Q1183" i="3"/>
  <c r="P1183" i="3"/>
  <c r="O1183" i="3"/>
  <c r="N1183" i="3"/>
  <c r="M1183" i="3"/>
  <c r="L1183" i="3"/>
  <c r="K1183" i="3"/>
  <c r="J1183" i="3"/>
  <c r="I1183" i="3"/>
  <c r="H1183" i="3"/>
  <c r="G1183" i="3"/>
  <c r="F1183" i="3"/>
  <c r="AC1182" i="3"/>
  <c r="AB1182" i="3"/>
  <c r="AA1182" i="3"/>
  <c r="Z1182" i="3"/>
  <c r="Y1182" i="3"/>
  <c r="X1182" i="3"/>
  <c r="W1182" i="3"/>
  <c r="V1182" i="3"/>
  <c r="U1182" i="3"/>
  <c r="T1182" i="3"/>
  <c r="S1182" i="3"/>
  <c r="R1182" i="3"/>
  <c r="Q1182" i="3"/>
  <c r="P1182" i="3"/>
  <c r="O1182" i="3"/>
  <c r="N1182" i="3"/>
  <c r="M1182" i="3"/>
  <c r="L1182" i="3"/>
  <c r="K1182" i="3"/>
  <c r="J1182" i="3"/>
  <c r="I1182" i="3"/>
  <c r="H1182" i="3"/>
  <c r="G1182" i="3"/>
  <c r="F1182" i="3"/>
  <c r="AC1181" i="3"/>
  <c r="AB1181" i="3"/>
  <c r="AA1181" i="3"/>
  <c r="Z1181" i="3"/>
  <c r="Y1181" i="3"/>
  <c r="X1181" i="3"/>
  <c r="W1181" i="3"/>
  <c r="V1181" i="3"/>
  <c r="U1181" i="3"/>
  <c r="T1181" i="3"/>
  <c r="S1181" i="3"/>
  <c r="R1181" i="3"/>
  <c r="Q1181" i="3"/>
  <c r="P1181" i="3"/>
  <c r="O1181" i="3"/>
  <c r="N1181" i="3"/>
  <c r="M1181" i="3"/>
  <c r="L1181" i="3"/>
  <c r="K1181" i="3"/>
  <c r="J1181" i="3"/>
  <c r="I1181" i="3"/>
  <c r="H1181" i="3"/>
  <c r="G1181" i="3"/>
  <c r="F1181" i="3"/>
  <c r="AC1180" i="3"/>
  <c r="AB1180" i="3"/>
  <c r="AA1180" i="3"/>
  <c r="Z1180" i="3"/>
  <c r="Y1180" i="3"/>
  <c r="X1180" i="3"/>
  <c r="W1180" i="3"/>
  <c r="V1180" i="3"/>
  <c r="U1180" i="3"/>
  <c r="T1180" i="3"/>
  <c r="S1180" i="3"/>
  <c r="R1180" i="3"/>
  <c r="Q1180" i="3"/>
  <c r="P1180" i="3"/>
  <c r="O1180" i="3"/>
  <c r="N1180" i="3"/>
  <c r="M1180" i="3"/>
  <c r="L1180" i="3"/>
  <c r="K1180" i="3"/>
  <c r="J1180" i="3"/>
  <c r="I1180" i="3"/>
  <c r="H1180" i="3"/>
  <c r="G1180" i="3"/>
  <c r="F1180" i="3"/>
  <c r="AC1179" i="3"/>
  <c r="AB1179" i="3"/>
  <c r="AA1179" i="3"/>
  <c r="Z1179" i="3"/>
  <c r="Y1179" i="3"/>
  <c r="X1179" i="3"/>
  <c r="W1179" i="3"/>
  <c r="V1179" i="3"/>
  <c r="U1179" i="3"/>
  <c r="T1179" i="3"/>
  <c r="S1179" i="3"/>
  <c r="R1179" i="3"/>
  <c r="Q1179" i="3"/>
  <c r="P1179" i="3"/>
  <c r="O1179" i="3"/>
  <c r="N1179" i="3"/>
  <c r="M1179" i="3"/>
  <c r="L1179" i="3"/>
  <c r="K1179" i="3"/>
  <c r="J1179" i="3"/>
  <c r="I1179" i="3"/>
  <c r="H1179" i="3"/>
  <c r="G1179" i="3"/>
  <c r="F1179" i="3"/>
  <c r="AC1178" i="3"/>
  <c r="AB1178" i="3"/>
  <c r="AA1178" i="3"/>
  <c r="Z1178" i="3"/>
  <c r="Y1178" i="3"/>
  <c r="X1178" i="3"/>
  <c r="W1178" i="3"/>
  <c r="V1178" i="3"/>
  <c r="U1178" i="3"/>
  <c r="T1178" i="3"/>
  <c r="S1178" i="3"/>
  <c r="R1178" i="3"/>
  <c r="Q1178" i="3"/>
  <c r="P1178" i="3"/>
  <c r="O1178" i="3"/>
  <c r="N1178" i="3"/>
  <c r="M1178" i="3"/>
  <c r="L1178" i="3"/>
  <c r="K1178" i="3"/>
  <c r="J1178" i="3"/>
  <c r="I1178" i="3"/>
  <c r="H1178" i="3"/>
  <c r="G1178" i="3"/>
  <c r="F1178" i="3"/>
  <c r="AC1177" i="3"/>
  <c r="AB1177" i="3"/>
  <c r="AA1177" i="3"/>
  <c r="Z1177" i="3"/>
  <c r="Y1177" i="3"/>
  <c r="X1177" i="3"/>
  <c r="W1177" i="3"/>
  <c r="V1177" i="3"/>
  <c r="U1177" i="3"/>
  <c r="T1177" i="3"/>
  <c r="S1177" i="3"/>
  <c r="R1177" i="3"/>
  <c r="Q1177" i="3"/>
  <c r="P1177" i="3"/>
  <c r="O1177" i="3"/>
  <c r="N1177" i="3"/>
  <c r="M1177" i="3"/>
  <c r="L1177" i="3"/>
  <c r="K1177" i="3"/>
  <c r="J1177" i="3"/>
  <c r="I1177" i="3"/>
  <c r="H1177" i="3"/>
  <c r="G1177" i="3"/>
  <c r="F1177" i="3"/>
  <c r="AC1176" i="3"/>
  <c r="AB1176" i="3"/>
  <c r="AA1176" i="3"/>
  <c r="Z1176" i="3"/>
  <c r="Y1176" i="3"/>
  <c r="X1176" i="3"/>
  <c r="W1176" i="3"/>
  <c r="V1176" i="3"/>
  <c r="U1176" i="3"/>
  <c r="T1176" i="3"/>
  <c r="S1176" i="3"/>
  <c r="R1176" i="3"/>
  <c r="Q1176" i="3"/>
  <c r="P1176" i="3"/>
  <c r="O1176" i="3"/>
  <c r="N1176" i="3"/>
  <c r="M1176" i="3"/>
  <c r="L1176" i="3"/>
  <c r="K1176" i="3"/>
  <c r="J1176" i="3"/>
  <c r="I1176" i="3"/>
  <c r="H1176" i="3"/>
  <c r="G1176" i="3"/>
  <c r="F1176" i="3"/>
  <c r="AC1175" i="3"/>
  <c r="AB1175" i="3"/>
  <c r="AA1175" i="3"/>
  <c r="Z1175" i="3"/>
  <c r="Y1175" i="3"/>
  <c r="X1175" i="3"/>
  <c r="W1175" i="3"/>
  <c r="V1175" i="3"/>
  <c r="U1175" i="3"/>
  <c r="T1175" i="3"/>
  <c r="S1175" i="3"/>
  <c r="R1175" i="3"/>
  <c r="Q1175" i="3"/>
  <c r="P1175" i="3"/>
  <c r="O1175" i="3"/>
  <c r="N1175" i="3"/>
  <c r="M1175" i="3"/>
  <c r="L1175" i="3"/>
  <c r="K1175" i="3"/>
  <c r="J1175" i="3"/>
  <c r="I1175" i="3"/>
  <c r="H1175" i="3"/>
  <c r="G1175" i="3"/>
  <c r="F1175" i="3"/>
  <c r="AC1174" i="3"/>
  <c r="AB1174" i="3"/>
  <c r="AA1174" i="3"/>
  <c r="Z1174" i="3"/>
  <c r="Y1174" i="3"/>
  <c r="X1174" i="3"/>
  <c r="W1174" i="3"/>
  <c r="V1174" i="3"/>
  <c r="U1174" i="3"/>
  <c r="T1174" i="3"/>
  <c r="S1174" i="3"/>
  <c r="R1174" i="3"/>
  <c r="Q1174" i="3"/>
  <c r="P1174" i="3"/>
  <c r="O1174" i="3"/>
  <c r="N1174" i="3"/>
  <c r="M1174" i="3"/>
  <c r="L1174" i="3"/>
  <c r="K1174" i="3"/>
  <c r="J1174" i="3"/>
  <c r="I1174" i="3"/>
  <c r="H1174" i="3"/>
  <c r="G1174" i="3"/>
  <c r="F1174" i="3"/>
  <c r="AC1173" i="3"/>
  <c r="AB1173" i="3"/>
  <c r="AA1173" i="3"/>
  <c r="Z1173" i="3"/>
  <c r="Y1173" i="3"/>
  <c r="X1173" i="3"/>
  <c r="W1173" i="3"/>
  <c r="V1173" i="3"/>
  <c r="U1173" i="3"/>
  <c r="T1173" i="3"/>
  <c r="S1173" i="3"/>
  <c r="R1173" i="3"/>
  <c r="Q1173" i="3"/>
  <c r="P1173" i="3"/>
  <c r="O1173" i="3"/>
  <c r="N1173" i="3"/>
  <c r="M1173" i="3"/>
  <c r="L1173" i="3"/>
  <c r="K1173" i="3"/>
  <c r="J1173" i="3"/>
  <c r="I1173" i="3"/>
  <c r="H1173" i="3"/>
  <c r="G1173" i="3"/>
  <c r="F1173" i="3"/>
  <c r="AC1172" i="3"/>
  <c r="AB1172" i="3"/>
  <c r="AA1172" i="3"/>
  <c r="Z1172" i="3"/>
  <c r="Y1172" i="3"/>
  <c r="X1172" i="3"/>
  <c r="W1172" i="3"/>
  <c r="V1172" i="3"/>
  <c r="U1172" i="3"/>
  <c r="T1172" i="3"/>
  <c r="S1172" i="3"/>
  <c r="R1172" i="3"/>
  <c r="Q1172" i="3"/>
  <c r="P1172" i="3"/>
  <c r="O1172" i="3"/>
  <c r="N1172" i="3"/>
  <c r="M1172" i="3"/>
  <c r="L1172" i="3"/>
  <c r="K1172" i="3"/>
  <c r="J1172" i="3"/>
  <c r="I1172" i="3"/>
  <c r="H1172" i="3"/>
  <c r="G1172" i="3"/>
  <c r="F1172" i="3"/>
  <c r="AC1171" i="3"/>
  <c r="AB1171" i="3"/>
  <c r="AA1171" i="3"/>
  <c r="Z1171" i="3"/>
  <c r="Y1171" i="3"/>
  <c r="X1171" i="3"/>
  <c r="W1171" i="3"/>
  <c r="V1171" i="3"/>
  <c r="U1171" i="3"/>
  <c r="T1171" i="3"/>
  <c r="S1171" i="3"/>
  <c r="R1171" i="3"/>
  <c r="Q1171" i="3"/>
  <c r="P1171" i="3"/>
  <c r="O1171" i="3"/>
  <c r="N1171" i="3"/>
  <c r="M1171" i="3"/>
  <c r="L1171" i="3"/>
  <c r="K1171" i="3"/>
  <c r="J1171" i="3"/>
  <c r="I1171" i="3"/>
  <c r="H1171" i="3"/>
  <c r="G1171" i="3"/>
  <c r="F1171" i="3"/>
  <c r="AC1170" i="3"/>
  <c r="AB1170" i="3"/>
  <c r="AA1170" i="3"/>
  <c r="Z1170" i="3"/>
  <c r="Y1170" i="3"/>
  <c r="X1170" i="3"/>
  <c r="W1170" i="3"/>
  <c r="V1170" i="3"/>
  <c r="U1170" i="3"/>
  <c r="T1170" i="3"/>
  <c r="S1170" i="3"/>
  <c r="R1170" i="3"/>
  <c r="Q1170" i="3"/>
  <c r="P1170" i="3"/>
  <c r="O1170" i="3"/>
  <c r="N1170" i="3"/>
  <c r="M1170" i="3"/>
  <c r="L1170" i="3"/>
  <c r="K1170" i="3"/>
  <c r="J1170" i="3"/>
  <c r="I1170" i="3"/>
  <c r="H1170" i="3"/>
  <c r="G1170" i="3"/>
  <c r="F1170" i="3"/>
  <c r="AC1169" i="3"/>
  <c r="AB1169" i="3"/>
  <c r="AA1169" i="3"/>
  <c r="Z1169" i="3"/>
  <c r="Y1169" i="3"/>
  <c r="X1169" i="3"/>
  <c r="W1169" i="3"/>
  <c r="V1169" i="3"/>
  <c r="U1169" i="3"/>
  <c r="T1169" i="3"/>
  <c r="S1169" i="3"/>
  <c r="R1169" i="3"/>
  <c r="Q1169" i="3"/>
  <c r="P1169" i="3"/>
  <c r="O1169" i="3"/>
  <c r="N1169" i="3"/>
  <c r="M1169" i="3"/>
  <c r="L1169" i="3"/>
  <c r="K1169" i="3"/>
  <c r="J1169" i="3"/>
  <c r="I1169" i="3"/>
  <c r="H1169" i="3"/>
  <c r="G1169" i="3"/>
  <c r="F1169" i="3"/>
  <c r="AC1168" i="3"/>
  <c r="AB1168" i="3"/>
  <c r="AA1168" i="3"/>
  <c r="Z1168" i="3"/>
  <c r="Y1168" i="3"/>
  <c r="X1168" i="3"/>
  <c r="W1168" i="3"/>
  <c r="V1168" i="3"/>
  <c r="U1168" i="3"/>
  <c r="T1168" i="3"/>
  <c r="S1168" i="3"/>
  <c r="R1168" i="3"/>
  <c r="Q1168" i="3"/>
  <c r="P1168" i="3"/>
  <c r="O1168" i="3"/>
  <c r="N1168" i="3"/>
  <c r="M1168" i="3"/>
  <c r="L1168" i="3"/>
  <c r="K1168" i="3"/>
  <c r="J1168" i="3"/>
  <c r="I1168" i="3"/>
  <c r="H1168" i="3"/>
  <c r="G1168" i="3"/>
  <c r="F1168" i="3"/>
  <c r="AC1167" i="3"/>
  <c r="AB1167" i="3"/>
  <c r="AA1167" i="3"/>
  <c r="Z1167" i="3"/>
  <c r="Y1167" i="3"/>
  <c r="X1167" i="3"/>
  <c r="W1167" i="3"/>
  <c r="V1167" i="3"/>
  <c r="U1167" i="3"/>
  <c r="T1167" i="3"/>
  <c r="S1167" i="3"/>
  <c r="R1167" i="3"/>
  <c r="Q1167" i="3"/>
  <c r="P1167" i="3"/>
  <c r="O1167" i="3"/>
  <c r="N1167" i="3"/>
  <c r="M1167" i="3"/>
  <c r="L1167" i="3"/>
  <c r="K1167" i="3"/>
  <c r="J1167" i="3"/>
  <c r="I1167" i="3"/>
  <c r="H1167" i="3"/>
  <c r="G1167" i="3"/>
  <c r="F1167" i="3"/>
  <c r="AC1166" i="3"/>
  <c r="AB1166" i="3"/>
  <c r="AA1166" i="3"/>
  <c r="Z1166" i="3"/>
  <c r="Y1166" i="3"/>
  <c r="X1166" i="3"/>
  <c r="W1166" i="3"/>
  <c r="V1166" i="3"/>
  <c r="U1166" i="3"/>
  <c r="T1166" i="3"/>
  <c r="S1166" i="3"/>
  <c r="R1166" i="3"/>
  <c r="Q1166" i="3"/>
  <c r="P1166" i="3"/>
  <c r="O1166" i="3"/>
  <c r="N1166" i="3"/>
  <c r="M1166" i="3"/>
  <c r="L1166" i="3"/>
  <c r="K1166" i="3"/>
  <c r="J1166" i="3"/>
  <c r="I1166" i="3"/>
  <c r="H1166" i="3"/>
  <c r="G1166" i="3"/>
  <c r="F1166" i="3"/>
  <c r="AC1165" i="3"/>
  <c r="AB1165" i="3"/>
  <c r="AA1165" i="3"/>
  <c r="Z1165" i="3"/>
  <c r="Y1165" i="3"/>
  <c r="X1165" i="3"/>
  <c r="W1165" i="3"/>
  <c r="V1165" i="3"/>
  <c r="U1165" i="3"/>
  <c r="T1165" i="3"/>
  <c r="S1165" i="3"/>
  <c r="R1165" i="3"/>
  <c r="Q1165" i="3"/>
  <c r="P1165" i="3"/>
  <c r="O1165" i="3"/>
  <c r="N1165" i="3"/>
  <c r="M1165" i="3"/>
  <c r="L1165" i="3"/>
  <c r="K1165" i="3"/>
  <c r="J1165" i="3"/>
  <c r="I1165" i="3"/>
  <c r="H1165" i="3"/>
  <c r="G1165" i="3"/>
  <c r="F1165" i="3"/>
  <c r="AC1164" i="3"/>
  <c r="AB1164" i="3"/>
  <c r="AA1164" i="3"/>
  <c r="Z1164" i="3"/>
  <c r="Y1164" i="3"/>
  <c r="X1164" i="3"/>
  <c r="W1164" i="3"/>
  <c r="V1164" i="3"/>
  <c r="U1164" i="3"/>
  <c r="T1164" i="3"/>
  <c r="S1164" i="3"/>
  <c r="R1164" i="3"/>
  <c r="Q1164" i="3"/>
  <c r="P1164" i="3"/>
  <c r="O1164" i="3"/>
  <c r="N1164" i="3"/>
  <c r="M1164" i="3"/>
  <c r="L1164" i="3"/>
  <c r="K1164" i="3"/>
  <c r="J1164" i="3"/>
  <c r="I1164" i="3"/>
  <c r="H1164" i="3"/>
  <c r="G1164" i="3"/>
  <c r="F1164" i="3"/>
  <c r="AC1163" i="3"/>
  <c r="AB1163" i="3"/>
  <c r="AA1163" i="3"/>
  <c r="Z1163" i="3"/>
  <c r="Y1163" i="3"/>
  <c r="X1163" i="3"/>
  <c r="W1163" i="3"/>
  <c r="V1163" i="3"/>
  <c r="U1163" i="3"/>
  <c r="T1163" i="3"/>
  <c r="S1163" i="3"/>
  <c r="R1163" i="3"/>
  <c r="Q1163" i="3"/>
  <c r="P1163" i="3"/>
  <c r="O1163" i="3"/>
  <c r="N1163" i="3"/>
  <c r="M1163" i="3"/>
  <c r="L1163" i="3"/>
  <c r="K1163" i="3"/>
  <c r="J1163" i="3"/>
  <c r="I1163" i="3"/>
  <c r="H1163" i="3"/>
  <c r="G1163" i="3"/>
  <c r="F1163" i="3"/>
  <c r="AC1162" i="3"/>
  <c r="AB1162" i="3"/>
  <c r="AA1162" i="3"/>
  <c r="Z1162" i="3"/>
  <c r="Y1162" i="3"/>
  <c r="X1162" i="3"/>
  <c r="W1162" i="3"/>
  <c r="V1162" i="3"/>
  <c r="U1162" i="3"/>
  <c r="T1162" i="3"/>
  <c r="S1162" i="3"/>
  <c r="R1162" i="3"/>
  <c r="Q1162" i="3"/>
  <c r="P1162" i="3"/>
  <c r="O1162" i="3"/>
  <c r="N1162" i="3"/>
  <c r="M1162" i="3"/>
  <c r="L1162" i="3"/>
  <c r="K1162" i="3"/>
  <c r="J1162" i="3"/>
  <c r="I1162" i="3"/>
  <c r="H1162" i="3"/>
  <c r="G1162" i="3"/>
  <c r="F1162" i="3"/>
  <c r="AC1161" i="3"/>
  <c r="AB1161" i="3"/>
  <c r="AA1161" i="3"/>
  <c r="Z1161" i="3"/>
  <c r="Y1161" i="3"/>
  <c r="X1161" i="3"/>
  <c r="W1161" i="3"/>
  <c r="V1161" i="3"/>
  <c r="U1161" i="3"/>
  <c r="T1161" i="3"/>
  <c r="S1161" i="3"/>
  <c r="R1161" i="3"/>
  <c r="Q1161" i="3"/>
  <c r="P1161" i="3"/>
  <c r="O1161" i="3"/>
  <c r="N1161" i="3"/>
  <c r="M1161" i="3"/>
  <c r="L1161" i="3"/>
  <c r="K1161" i="3"/>
  <c r="J1161" i="3"/>
  <c r="I1161" i="3"/>
  <c r="H1161" i="3"/>
  <c r="G1161" i="3"/>
  <c r="F1161" i="3"/>
  <c r="AC1160" i="3"/>
  <c r="AB1160" i="3"/>
  <c r="AA1160" i="3"/>
  <c r="Z1160" i="3"/>
  <c r="Y1160" i="3"/>
  <c r="X1160" i="3"/>
  <c r="W1160" i="3"/>
  <c r="V1160" i="3"/>
  <c r="U1160" i="3"/>
  <c r="T1160" i="3"/>
  <c r="S1160" i="3"/>
  <c r="R1160" i="3"/>
  <c r="Q1160" i="3"/>
  <c r="P1160" i="3"/>
  <c r="O1160" i="3"/>
  <c r="N1160" i="3"/>
  <c r="M1160" i="3"/>
  <c r="L1160" i="3"/>
  <c r="K1160" i="3"/>
  <c r="J1160" i="3"/>
  <c r="I1160" i="3"/>
  <c r="H1160" i="3"/>
  <c r="G1160" i="3"/>
  <c r="F1160" i="3"/>
  <c r="AC1159" i="3"/>
  <c r="AB1159" i="3"/>
  <c r="AA1159" i="3"/>
  <c r="Z1159" i="3"/>
  <c r="Y1159" i="3"/>
  <c r="X1159" i="3"/>
  <c r="W1159" i="3"/>
  <c r="V1159" i="3"/>
  <c r="U1159" i="3"/>
  <c r="T1159" i="3"/>
  <c r="S1159" i="3"/>
  <c r="R1159" i="3"/>
  <c r="Q1159" i="3"/>
  <c r="P1159" i="3"/>
  <c r="O1159" i="3"/>
  <c r="N1159" i="3"/>
  <c r="M1159" i="3"/>
  <c r="L1159" i="3"/>
  <c r="K1159" i="3"/>
  <c r="J1159" i="3"/>
  <c r="I1159" i="3"/>
  <c r="H1159" i="3"/>
  <c r="G1159" i="3"/>
  <c r="F1159" i="3"/>
  <c r="AC1158" i="3"/>
  <c r="AB1158" i="3"/>
  <c r="AA1158" i="3"/>
  <c r="Z1158" i="3"/>
  <c r="Y1158" i="3"/>
  <c r="X1158" i="3"/>
  <c r="W1158" i="3"/>
  <c r="V1158" i="3"/>
  <c r="U1158" i="3"/>
  <c r="T1158" i="3"/>
  <c r="S1158" i="3"/>
  <c r="R1158" i="3"/>
  <c r="Q1158" i="3"/>
  <c r="P1158" i="3"/>
  <c r="O1158" i="3"/>
  <c r="N1158" i="3"/>
  <c r="M1158" i="3"/>
  <c r="L1158" i="3"/>
  <c r="K1158" i="3"/>
  <c r="J1158" i="3"/>
  <c r="I1158" i="3"/>
  <c r="H1158" i="3"/>
  <c r="G1158" i="3"/>
  <c r="F1158" i="3"/>
  <c r="AC1157" i="3"/>
  <c r="AB1157" i="3"/>
  <c r="AA1157" i="3"/>
  <c r="Z1157" i="3"/>
  <c r="Y1157" i="3"/>
  <c r="X1157" i="3"/>
  <c r="W1157" i="3"/>
  <c r="V1157" i="3"/>
  <c r="U1157" i="3"/>
  <c r="T1157" i="3"/>
  <c r="S1157" i="3"/>
  <c r="R1157" i="3"/>
  <c r="Q1157" i="3"/>
  <c r="P1157" i="3"/>
  <c r="O1157" i="3"/>
  <c r="N1157" i="3"/>
  <c r="M1157" i="3"/>
  <c r="L1157" i="3"/>
  <c r="K1157" i="3"/>
  <c r="J1157" i="3"/>
  <c r="I1157" i="3"/>
  <c r="H1157" i="3"/>
  <c r="G1157" i="3"/>
  <c r="F1157" i="3"/>
  <c r="AC1156" i="3"/>
  <c r="AB1156" i="3"/>
  <c r="AA1156" i="3"/>
  <c r="Z1156" i="3"/>
  <c r="Y1156" i="3"/>
  <c r="X1156" i="3"/>
  <c r="W1156" i="3"/>
  <c r="V1156" i="3"/>
  <c r="U1156" i="3"/>
  <c r="T1156" i="3"/>
  <c r="S1156" i="3"/>
  <c r="R1156" i="3"/>
  <c r="Q1156" i="3"/>
  <c r="P1156" i="3"/>
  <c r="O1156" i="3"/>
  <c r="N1156" i="3"/>
  <c r="M1156" i="3"/>
  <c r="L1156" i="3"/>
  <c r="K1156" i="3"/>
  <c r="J1156" i="3"/>
  <c r="I1156" i="3"/>
  <c r="H1156" i="3"/>
  <c r="G1156" i="3"/>
  <c r="F1156" i="3"/>
  <c r="AC1155" i="3"/>
  <c r="AB1155" i="3"/>
  <c r="AA1155" i="3"/>
  <c r="Z1155" i="3"/>
  <c r="Y1155" i="3"/>
  <c r="X1155" i="3"/>
  <c r="W1155" i="3"/>
  <c r="V1155" i="3"/>
  <c r="U1155" i="3"/>
  <c r="T1155" i="3"/>
  <c r="S1155" i="3"/>
  <c r="R1155" i="3"/>
  <c r="Q1155" i="3"/>
  <c r="P1155" i="3"/>
  <c r="O1155" i="3"/>
  <c r="N1155" i="3"/>
  <c r="M1155" i="3"/>
  <c r="L1155" i="3"/>
  <c r="K1155" i="3"/>
  <c r="J1155" i="3"/>
  <c r="I1155" i="3"/>
  <c r="H1155" i="3"/>
  <c r="G1155" i="3"/>
  <c r="F1155" i="3"/>
  <c r="AC1154" i="3"/>
  <c r="AB1154" i="3"/>
  <c r="AA1154" i="3"/>
  <c r="Z1154" i="3"/>
  <c r="Y1154" i="3"/>
  <c r="X1154" i="3"/>
  <c r="W1154" i="3"/>
  <c r="V1154" i="3"/>
  <c r="U1154" i="3"/>
  <c r="T1154" i="3"/>
  <c r="S1154" i="3"/>
  <c r="R1154" i="3"/>
  <c r="Q1154" i="3"/>
  <c r="P1154" i="3"/>
  <c r="O1154" i="3"/>
  <c r="N1154" i="3"/>
  <c r="M1154" i="3"/>
  <c r="L1154" i="3"/>
  <c r="K1154" i="3"/>
  <c r="J1154" i="3"/>
  <c r="I1154" i="3"/>
  <c r="H1154" i="3"/>
  <c r="G1154" i="3"/>
  <c r="F1154" i="3"/>
  <c r="AC1153" i="3"/>
  <c r="AB1153" i="3"/>
  <c r="AA1153" i="3"/>
  <c r="Z1153" i="3"/>
  <c r="Y1153" i="3"/>
  <c r="X1153" i="3"/>
  <c r="W1153" i="3"/>
  <c r="V1153" i="3"/>
  <c r="U1153" i="3"/>
  <c r="T1153" i="3"/>
  <c r="S1153" i="3"/>
  <c r="R1153" i="3"/>
  <c r="Q1153" i="3"/>
  <c r="P1153" i="3"/>
  <c r="O1153" i="3"/>
  <c r="N1153" i="3"/>
  <c r="M1153" i="3"/>
  <c r="L1153" i="3"/>
  <c r="K1153" i="3"/>
  <c r="J1153" i="3"/>
  <c r="I1153" i="3"/>
  <c r="H1153" i="3"/>
  <c r="G1153" i="3"/>
  <c r="F1153" i="3"/>
  <c r="AC1152" i="3"/>
  <c r="AB1152" i="3"/>
  <c r="AA1152" i="3"/>
  <c r="Z1152" i="3"/>
  <c r="Y1152" i="3"/>
  <c r="X1152" i="3"/>
  <c r="W1152" i="3"/>
  <c r="V1152" i="3"/>
  <c r="U1152" i="3"/>
  <c r="T1152" i="3"/>
  <c r="S1152" i="3"/>
  <c r="R1152" i="3"/>
  <c r="Q1152" i="3"/>
  <c r="P1152" i="3"/>
  <c r="O1152" i="3"/>
  <c r="N1152" i="3"/>
  <c r="M1152" i="3"/>
  <c r="L1152" i="3"/>
  <c r="K1152" i="3"/>
  <c r="J1152" i="3"/>
  <c r="I1152" i="3"/>
  <c r="H1152" i="3"/>
  <c r="G1152" i="3"/>
  <c r="F1152" i="3"/>
  <c r="AC1151" i="3"/>
  <c r="AB1151" i="3"/>
  <c r="AA1151" i="3"/>
  <c r="Z1151" i="3"/>
  <c r="Y1151" i="3"/>
  <c r="X1151" i="3"/>
  <c r="W1151" i="3"/>
  <c r="V1151" i="3"/>
  <c r="U1151" i="3"/>
  <c r="T1151" i="3"/>
  <c r="S1151" i="3"/>
  <c r="R1151" i="3"/>
  <c r="Q1151" i="3"/>
  <c r="P1151" i="3"/>
  <c r="O1151" i="3"/>
  <c r="N1151" i="3"/>
  <c r="M1151" i="3"/>
  <c r="L1151" i="3"/>
  <c r="K1151" i="3"/>
  <c r="J1151" i="3"/>
  <c r="I1151" i="3"/>
  <c r="H1151" i="3"/>
  <c r="G1151" i="3"/>
  <c r="F1151" i="3"/>
  <c r="AC1150" i="3"/>
  <c r="AB1150" i="3"/>
  <c r="AA1150" i="3"/>
  <c r="Z1150" i="3"/>
  <c r="Y1150" i="3"/>
  <c r="X1150" i="3"/>
  <c r="W1150" i="3"/>
  <c r="V1150" i="3"/>
  <c r="U1150" i="3"/>
  <c r="T1150" i="3"/>
  <c r="S1150" i="3"/>
  <c r="R1150" i="3"/>
  <c r="Q1150" i="3"/>
  <c r="P1150" i="3"/>
  <c r="O1150" i="3"/>
  <c r="N1150" i="3"/>
  <c r="M1150" i="3"/>
  <c r="L1150" i="3"/>
  <c r="K1150" i="3"/>
  <c r="J1150" i="3"/>
  <c r="I1150" i="3"/>
  <c r="H1150" i="3"/>
  <c r="G1150" i="3"/>
  <c r="F1150" i="3"/>
  <c r="AC1149" i="3"/>
  <c r="AB1149" i="3"/>
  <c r="AA1149" i="3"/>
  <c r="Z1149" i="3"/>
  <c r="Y1149" i="3"/>
  <c r="X1149" i="3"/>
  <c r="W1149" i="3"/>
  <c r="V1149" i="3"/>
  <c r="U1149" i="3"/>
  <c r="T1149" i="3"/>
  <c r="S1149" i="3"/>
  <c r="R1149" i="3"/>
  <c r="Q1149" i="3"/>
  <c r="P1149" i="3"/>
  <c r="O1149" i="3"/>
  <c r="N1149" i="3"/>
  <c r="M1149" i="3"/>
  <c r="L1149" i="3"/>
  <c r="K1149" i="3"/>
  <c r="J1149" i="3"/>
  <c r="I1149" i="3"/>
  <c r="H1149" i="3"/>
  <c r="G1149" i="3"/>
  <c r="F1149" i="3"/>
  <c r="AC1148" i="3"/>
  <c r="AB1148" i="3"/>
  <c r="AA1148" i="3"/>
  <c r="Z1148" i="3"/>
  <c r="Y1148" i="3"/>
  <c r="X1148" i="3"/>
  <c r="W1148" i="3"/>
  <c r="V1148" i="3"/>
  <c r="U1148" i="3"/>
  <c r="T1148" i="3"/>
  <c r="S1148" i="3"/>
  <c r="R1148" i="3"/>
  <c r="Q1148" i="3"/>
  <c r="P1148" i="3"/>
  <c r="O1148" i="3"/>
  <c r="N1148" i="3"/>
  <c r="M1148" i="3"/>
  <c r="L1148" i="3"/>
  <c r="K1148" i="3"/>
  <c r="J1148" i="3"/>
  <c r="I1148" i="3"/>
  <c r="H1148" i="3"/>
  <c r="G1148" i="3"/>
  <c r="F1148" i="3"/>
  <c r="AC1147" i="3"/>
  <c r="AB1147" i="3"/>
  <c r="AA1147" i="3"/>
  <c r="Z1147" i="3"/>
  <c r="Y1147" i="3"/>
  <c r="X1147" i="3"/>
  <c r="W1147" i="3"/>
  <c r="V1147" i="3"/>
  <c r="U1147" i="3"/>
  <c r="T1147" i="3"/>
  <c r="S1147" i="3"/>
  <c r="R1147" i="3"/>
  <c r="Q1147" i="3"/>
  <c r="P1147" i="3"/>
  <c r="O1147" i="3"/>
  <c r="N1147" i="3"/>
  <c r="M1147" i="3"/>
  <c r="L1147" i="3"/>
  <c r="K1147" i="3"/>
  <c r="J1147" i="3"/>
  <c r="I1147" i="3"/>
  <c r="H1147" i="3"/>
  <c r="G1147" i="3"/>
  <c r="F1147" i="3"/>
  <c r="AC1146" i="3"/>
  <c r="AB1146" i="3"/>
  <c r="AA1146" i="3"/>
  <c r="Z1146" i="3"/>
  <c r="Y1146" i="3"/>
  <c r="X1146" i="3"/>
  <c r="W1146" i="3"/>
  <c r="V1146" i="3"/>
  <c r="U1146" i="3"/>
  <c r="T1146" i="3"/>
  <c r="S1146" i="3"/>
  <c r="R1146" i="3"/>
  <c r="Q1146" i="3"/>
  <c r="P1146" i="3"/>
  <c r="O1146" i="3"/>
  <c r="N1146" i="3"/>
  <c r="M1146" i="3"/>
  <c r="L1146" i="3"/>
  <c r="K1146" i="3"/>
  <c r="J1146" i="3"/>
  <c r="I1146" i="3"/>
  <c r="H1146" i="3"/>
  <c r="G1146" i="3"/>
  <c r="F1146" i="3"/>
  <c r="AC1145" i="3"/>
  <c r="AB1145" i="3"/>
  <c r="AA1145" i="3"/>
  <c r="Z1145" i="3"/>
  <c r="Y1145" i="3"/>
  <c r="X1145" i="3"/>
  <c r="W1145" i="3"/>
  <c r="V1145" i="3"/>
  <c r="U1145" i="3"/>
  <c r="T1145" i="3"/>
  <c r="S1145" i="3"/>
  <c r="R1145" i="3"/>
  <c r="Q1145" i="3"/>
  <c r="P1145" i="3"/>
  <c r="O1145" i="3"/>
  <c r="N1145" i="3"/>
  <c r="M1145" i="3"/>
  <c r="L1145" i="3"/>
  <c r="K1145" i="3"/>
  <c r="J1145" i="3"/>
  <c r="I1145" i="3"/>
  <c r="H1145" i="3"/>
  <c r="G1145" i="3"/>
  <c r="F1145" i="3"/>
  <c r="AC1144" i="3"/>
  <c r="AB1144" i="3"/>
  <c r="AA1144" i="3"/>
  <c r="Z1144" i="3"/>
  <c r="Y1144" i="3"/>
  <c r="X1144" i="3"/>
  <c r="W1144" i="3"/>
  <c r="V1144" i="3"/>
  <c r="U1144" i="3"/>
  <c r="T1144" i="3"/>
  <c r="S1144" i="3"/>
  <c r="R1144" i="3"/>
  <c r="Q1144" i="3"/>
  <c r="P1144" i="3"/>
  <c r="O1144" i="3"/>
  <c r="N1144" i="3"/>
  <c r="M1144" i="3"/>
  <c r="L1144" i="3"/>
  <c r="K1144" i="3"/>
  <c r="J1144" i="3"/>
  <c r="I1144" i="3"/>
  <c r="H1144" i="3"/>
  <c r="G1144" i="3"/>
  <c r="F1144" i="3"/>
  <c r="AC1143" i="3"/>
  <c r="AB1143" i="3"/>
  <c r="AA1143" i="3"/>
  <c r="Z1143" i="3"/>
  <c r="Y1143" i="3"/>
  <c r="X1143" i="3"/>
  <c r="W1143" i="3"/>
  <c r="V1143" i="3"/>
  <c r="U1143" i="3"/>
  <c r="T1143" i="3"/>
  <c r="S1143" i="3"/>
  <c r="R1143" i="3"/>
  <c r="Q1143" i="3"/>
  <c r="P1143" i="3"/>
  <c r="O1143" i="3"/>
  <c r="N1143" i="3"/>
  <c r="M1143" i="3"/>
  <c r="L1143" i="3"/>
  <c r="K1143" i="3"/>
  <c r="J1143" i="3"/>
  <c r="I1143" i="3"/>
  <c r="H1143" i="3"/>
  <c r="G1143" i="3"/>
  <c r="F1143" i="3"/>
  <c r="AC1142" i="3"/>
  <c r="AB1142" i="3"/>
  <c r="AA1142" i="3"/>
  <c r="Z1142" i="3"/>
  <c r="Y1142" i="3"/>
  <c r="X1142" i="3"/>
  <c r="W1142" i="3"/>
  <c r="V1142" i="3"/>
  <c r="U1142" i="3"/>
  <c r="T1142" i="3"/>
  <c r="S1142" i="3"/>
  <c r="R1142" i="3"/>
  <c r="Q1142" i="3"/>
  <c r="P1142" i="3"/>
  <c r="O1142" i="3"/>
  <c r="N1142" i="3"/>
  <c r="M1142" i="3"/>
  <c r="L1142" i="3"/>
  <c r="K1142" i="3"/>
  <c r="J1142" i="3"/>
  <c r="I1142" i="3"/>
  <c r="H1142" i="3"/>
  <c r="G1142" i="3"/>
  <c r="F1142" i="3"/>
  <c r="AC1141" i="3"/>
  <c r="AB1141" i="3"/>
  <c r="AA1141" i="3"/>
  <c r="Z1141" i="3"/>
  <c r="Y1141" i="3"/>
  <c r="X1141" i="3"/>
  <c r="W1141" i="3"/>
  <c r="V1141" i="3"/>
  <c r="U1141" i="3"/>
  <c r="T1141" i="3"/>
  <c r="S1141" i="3"/>
  <c r="R1141" i="3"/>
  <c r="Q1141" i="3"/>
  <c r="P1141" i="3"/>
  <c r="O1141" i="3"/>
  <c r="N1141" i="3"/>
  <c r="M1141" i="3"/>
  <c r="L1141" i="3"/>
  <c r="K1141" i="3"/>
  <c r="J1141" i="3"/>
  <c r="I1141" i="3"/>
  <c r="H1141" i="3"/>
  <c r="G1141" i="3"/>
  <c r="F1141" i="3"/>
  <c r="AC1140" i="3"/>
  <c r="AB1140" i="3"/>
  <c r="AA1140" i="3"/>
  <c r="Z1140" i="3"/>
  <c r="Y1140" i="3"/>
  <c r="X1140" i="3"/>
  <c r="W1140" i="3"/>
  <c r="V1140" i="3"/>
  <c r="U1140" i="3"/>
  <c r="T1140" i="3"/>
  <c r="S1140" i="3"/>
  <c r="R1140" i="3"/>
  <c r="Q1140" i="3"/>
  <c r="P1140" i="3"/>
  <c r="O1140" i="3"/>
  <c r="N1140" i="3"/>
  <c r="M1140" i="3"/>
  <c r="L1140" i="3"/>
  <c r="K1140" i="3"/>
  <c r="J1140" i="3"/>
  <c r="I1140" i="3"/>
  <c r="H1140" i="3"/>
  <c r="G1140" i="3"/>
  <c r="F1140" i="3"/>
  <c r="AC1139" i="3"/>
  <c r="AB1139" i="3"/>
  <c r="AA1139" i="3"/>
  <c r="Z1139" i="3"/>
  <c r="Y1139" i="3"/>
  <c r="X1139" i="3"/>
  <c r="W1139" i="3"/>
  <c r="V1139" i="3"/>
  <c r="U1139" i="3"/>
  <c r="T1139" i="3"/>
  <c r="S1139" i="3"/>
  <c r="R1139" i="3"/>
  <c r="Q1139" i="3"/>
  <c r="P1139" i="3"/>
  <c r="O1139" i="3"/>
  <c r="N1139" i="3"/>
  <c r="M1139" i="3"/>
  <c r="L1139" i="3"/>
  <c r="K1139" i="3"/>
  <c r="J1139" i="3"/>
  <c r="I1139" i="3"/>
  <c r="H1139" i="3"/>
  <c r="G1139" i="3"/>
  <c r="F1139" i="3"/>
  <c r="AC1138" i="3"/>
  <c r="AB1138" i="3"/>
  <c r="AA1138" i="3"/>
  <c r="Z1138" i="3"/>
  <c r="Y1138" i="3"/>
  <c r="X1138" i="3"/>
  <c r="W1138" i="3"/>
  <c r="V1138" i="3"/>
  <c r="U1138" i="3"/>
  <c r="T1138" i="3"/>
  <c r="S1138" i="3"/>
  <c r="R1138" i="3"/>
  <c r="Q1138" i="3"/>
  <c r="P1138" i="3"/>
  <c r="O1138" i="3"/>
  <c r="N1138" i="3"/>
  <c r="M1138" i="3"/>
  <c r="L1138" i="3"/>
  <c r="K1138" i="3"/>
  <c r="J1138" i="3"/>
  <c r="I1138" i="3"/>
  <c r="H1138" i="3"/>
  <c r="G1138" i="3"/>
  <c r="F1138" i="3"/>
  <c r="AC1137" i="3"/>
  <c r="AB1137" i="3"/>
  <c r="AA1137" i="3"/>
  <c r="Z1137" i="3"/>
  <c r="Y1137" i="3"/>
  <c r="X1137" i="3"/>
  <c r="W1137" i="3"/>
  <c r="V1137" i="3"/>
  <c r="U1137" i="3"/>
  <c r="T1137" i="3"/>
  <c r="S1137" i="3"/>
  <c r="R1137" i="3"/>
  <c r="Q1137" i="3"/>
  <c r="P1137" i="3"/>
  <c r="O1137" i="3"/>
  <c r="N1137" i="3"/>
  <c r="M1137" i="3"/>
  <c r="L1137" i="3"/>
  <c r="K1137" i="3"/>
  <c r="J1137" i="3"/>
  <c r="I1137" i="3"/>
  <c r="H1137" i="3"/>
  <c r="G1137" i="3"/>
  <c r="F1137" i="3"/>
  <c r="AC1136" i="3"/>
  <c r="AB1136" i="3"/>
  <c r="AA1136" i="3"/>
  <c r="Z1136" i="3"/>
  <c r="Y1136" i="3"/>
  <c r="X1136" i="3"/>
  <c r="W1136" i="3"/>
  <c r="V1136" i="3"/>
  <c r="U1136" i="3"/>
  <c r="T1136" i="3"/>
  <c r="S1136" i="3"/>
  <c r="R1136" i="3"/>
  <c r="Q1136" i="3"/>
  <c r="P1136" i="3"/>
  <c r="O1136" i="3"/>
  <c r="N1136" i="3"/>
  <c r="M1136" i="3"/>
  <c r="L1136" i="3"/>
  <c r="K1136" i="3"/>
  <c r="J1136" i="3"/>
  <c r="I1136" i="3"/>
  <c r="H1136" i="3"/>
  <c r="G1136" i="3"/>
  <c r="F1136" i="3"/>
  <c r="AC1135" i="3"/>
  <c r="AB1135" i="3"/>
  <c r="AA1135" i="3"/>
  <c r="Z1135" i="3"/>
  <c r="Y1135" i="3"/>
  <c r="X1135" i="3"/>
  <c r="W1135" i="3"/>
  <c r="V1135" i="3"/>
  <c r="U1135" i="3"/>
  <c r="T1135" i="3"/>
  <c r="S1135" i="3"/>
  <c r="R1135" i="3"/>
  <c r="Q1135" i="3"/>
  <c r="P1135" i="3"/>
  <c r="O1135" i="3"/>
  <c r="N1135" i="3"/>
  <c r="M1135" i="3"/>
  <c r="L1135" i="3"/>
  <c r="K1135" i="3"/>
  <c r="J1135" i="3"/>
  <c r="I1135" i="3"/>
  <c r="H1135" i="3"/>
  <c r="G1135" i="3"/>
  <c r="F1135" i="3"/>
  <c r="AC1134" i="3"/>
  <c r="AB1134" i="3"/>
  <c r="AA1134" i="3"/>
  <c r="Z1134" i="3"/>
  <c r="Y1134" i="3"/>
  <c r="X1134" i="3"/>
  <c r="W1134" i="3"/>
  <c r="V1134" i="3"/>
  <c r="U1134" i="3"/>
  <c r="T1134" i="3"/>
  <c r="S1134" i="3"/>
  <c r="R1134" i="3"/>
  <c r="Q1134" i="3"/>
  <c r="P1134" i="3"/>
  <c r="O1134" i="3"/>
  <c r="N1134" i="3"/>
  <c r="M1134" i="3"/>
  <c r="L1134" i="3"/>
  <c r="K1134" i="3"/>
  <c r="J1134" i="3"/>
  <c r="I1134" i="3"/>
  <c r="H1134" i="3"/>
  <c r="G1134" i="3"/>
  <c r="F1134" i="3"/>
  <c r="AC1133" i="3"/>
  <c r="AB1133" i="3"/>
  <c r="AA1133" i="3"/>
  <c r="Z1133" i="3"/>
  <c r="Y1133" i="3"/>
  <c r="X1133" i="3"/>
  <c r="W1133" i="3"/>
  <c r="V1133" i="3"/>
  <c r="U1133" i="3"/>
  <c r="T1133" i="3"/>
  <c r="S1133" i="3"/>
  <c r="R1133" i="3"/>
  <c r="Q1133" i="3"/>
  <c r="P1133" i="3"/>
  <c r="O1133" i="3"/>
  <c r="N1133" i="3"/>
  <c r="M1133" i="3"/>
  <c r="L1133" i="3"/>
  <c r="K1133" i="3"/>
  <c r="J1133" i="3"/>
  <c r="I1133" i="3"/>
  <c r="H1133" i="3"/>
  <c r="G1133" i="3"/>
  <c r="F1133" i="3"/>
  <c r="AC1132" i="3"/>
  <c r="AB1132" i="3"/>
  <c r="AA1132" i="3"/>
  <c r="Z1132" i="3"/>
  <c r="Y1132" i="3"/>
  <c r="X1132" i="3"/>
  <c r="W1132" i="3"/>
  <c r="V1132" i="3"/>
  <c r="U1132" i="3"/>
  <c r="T1132" i="3"/>
  <c r="S1132" i="3"/>
  <c r="R1132" i="3"/>
  <c r="Q1132" i="3"/>
  <c r="P1132" i="3"/>
  <c r="O1132" i="3"/>
  <c r="N1132" i="3"/>
  <c r="M1132" i="3"/>
  <c r="L1132" i="3"/>
  <c r="K1132" i="3"/>
  <c r="J1132" i="3"/>
  <c r="I1132" i="3"/>
  <c r="H1132" i="3"/>
  <c r="G1132" i="3"/>
  <c r="F1132" i="3"/>
  <c r="AC1131" i="3"/>
  <c r="AB1131" i="3"/>
  <c r="AA1131" i="3"/>
  <c r="Z1131" i="3"/>
  <c r="Y1131" i="3"/>
  <c r="X1131" i="3"/>
  <c r="W1131" i="3"/>
  <c r="V1131" i="3"/>
  <c r="U1131" i="3"/>
  <c r="T1131" i="3"/>
  <c r="S1131" i="3"/>
  <c r="R1131" i="3"/>
  <c r="Q1131" i="3"/>
  <c r="P1131" i="3"/>
  <c r="O1131" i="3"/>
  <c r="N1131" i="3"/>
  <c r="M1131" i="3"/>
  <c r="L1131" i="3"/>
  <c r="K1131" i="3"/>
  <c r="J1131" i="3"/>
  <c r="I1131" i="3"/>
  <c r="H1131" i="3"/>
  <c r="G1131" i="3"/>
  <c r="F1131" i="3"/>
  <c r="AC1130" i="3"/>
  <c r="AB1130" i="3"/>
  <c r="AA1130" i="3"/>
  <c r="Z1130" i="3"/>
  <c r="Y1130" i="3"/>
  <c r="X1130" i="3"/>
  <c r="W1130" i="3"/>
  <c r="V1130" i="3"/>
  <c r="U1130" i="3"/>
  <c r="T1130" i="3"/>
  <c r="S1130" i="3"/>
  <c r="R1130" i="3"/>
  <c r="Q1130" i="3"/>
  <c r="P1130" i="3"/>
  <c r="O1130" i="3"/>
  <c r="N1130" i="3"/>
  <c r="M1130" i="3"/>
  <c r="L1130" i="3"/>
  <c r="K1130" i="3"/>
  <c r="J1130" i="3"/>
  <c r="I1130" i="3"/>
  <c r="H1130" i="3"/>
  <c r="G1130" i="3"/>
  <c r="F1130" i="3"/>
  <c r="AC1129" i="3"/>
  <c r="AB1129" i="3"/>
  <c r="AA1129" i="3"/>
  <c r="Z1129" i="3"/>
  <c r="Y1129" i="3"/>
  <c r="X1129" i="3"/>
  <c r="W1129" i="3"/>
  <c r="V1129" i="3"/>
  <c r="U1129" i="3"/>
  <c r="T1129" i="3"/>
  <c r="S1129" i="3"/>
  <c r="R1129" i="3"/>
  <c r="Q1129" i="3"/>
  <c r="P1129" i="3"/>
  <c r="O1129" i="3"/>
  <c r="N1129" i="3"/>
  <c r="M1129" i="3"/>
  <c r="L1129" i="3"/>
  <c r="K1129" i="3"/>
  <c r="J1129" i="3"/>
  <c r="I1129" i="3"/>
  <c r="H1129" i="3"/>
  <c r="G1129" i="3"/>
  <c r="F1129" i="3"/>
  <c r="AC1128" i="3"/>
  <c r="AB1128" i="3"/>
  <c r="AA1128" i="3"/>
  <c r="Z1128" i="3"/>
  <c r="Y1128" i="3"/>
  <c r="X1128" i="3"/>
  <c r="W1128" i="3"/>
  <c r="V1128" i="3"/>
  <c r="U1128" i="3"/>
  <c r="T1128" i="3"/>
  <c r="S1128" i="3"/>
  <c r="R1128" i="3"/>
  <c r="Q1128" i="3"/>
  <c r="P1128" i="3"/>
  <c r="O1128" i="3"/>
  <c r="N1128" i="3"/>
  <c r="M1128" i="3"/>
  <c r="L1128" i="3"/>
  <c r="K1128" i="3"/>
  <c r="J1128" i="3"/>
  <c r="I1128" i="3"/>
  <c r="H1128" i="3"/>
  <c r="G1128" i="3"/>
  <c r="F1128" i="3"/>
  <c r="AC1127" i="3"/>
  <c r="AB1127" i="3"/>
  <c r="AA1127" i="3"/>
  <c r="Z1127" i="3"/>
  <c r="Y1127" i="3"/>
  <c r="X1127" i="3"/>
  <c r="W1127" i="3"/>
  <c r="V1127" i="3"/>
  <c r="U1127" i="3"/>
  <c r="T1127" i="3"/>
  <c r="S1127" i="3"/>
  <c r="R1127" i="3"/>
  <c r="Q1127" i="3"/>
  <c r="P1127" i="3"/>
  <c r="O1127" i="3"/>
  <c r="N1127" i="3"/>
  <c r="M1127" i="3"/>
  <c r="L1127" i="3"/>
  <c r="K1127" i="3"/>
  <c r="J1127" i="3"/>
  <c r="I1127" i="3"/>
  <c r="H1127" i="3"/>
  <c r="G1127" i="3"/>
  <c r="F1127" i="3"/>
  <c r="AC1126" i="3"/>
  <c r="AB1126" i="3"/>
  <c r="AA1126" i="3"/>
  <c r="Z1126" i="3"/>
  <c r="Y1126" i="3"/>
  <c r="X1126" i="3"/>
  <c r="W1126" i="3"/>
  <c r="V1126" i="3"/>
  <c r="U1126" i="3"/>
  <c r="T1126" i="3"/>
  <c r="S1126" i="3"/>
  <c r="R1126" i="3"/>
  <c r="Q1126" i="3"/>
  <c r="P1126" i="3"/>
  <c r="O1126" i="3"/>
  <c r="N1126" i="3"/>
  <c r="M1126" i="3"/>
  <c r="L1126" i="3"/>
  <c r="K1126" i="3"/>
  <c r="J1126" i="3"/>
  <c r="I1126" i="3"/>
  <c r="H1126" i="3"/>
  <c r="G1126" i="3"/>
  <c r="F1126" i="3"/>
  <c r="AC1125" i="3"/>
  <c r="AB1125" i="3"/>
  <c r="AA1125" i="3"/>
  <c r="Z1125" i="3"/>
  <c r="Y1125" i="3"/>
  <c r="X1125" i="3"/>
  <c r="W1125" i="3"/>
  <c r="V1125" i="3"/>
  <c r="U1125" i="3"/>
  <c r="T1125" i="3"/>
  <c r="S1125" i="3"/>
  <c r="R1125" i="3"/>
  <c r="Q1125" i="3"/>
  <c r="P1125" i="3"/>
  <c r="O1125" i="3"/>
  <c r="N1125" i="3"/>
  <c r="M1125" i="3"/>
  <c r="L1125" i="3"/>
  <c r="K1125" i="3"/>
  <c r="J1125" i="3"/>
  <c r="I1125" i="3"/>
  <c r="H1125" i="3"/>
  <c r="G1125" i="3"/>
  <c r="F1125" i="3"/>
  <c r="AC1124" i="3"/>
  <c r="AB1124" i="3"/>
  <c r="AA1124" i="3"/>
  <c r="Z1124" i="3"/>
  <c r="Y1124" i="3"/>
  <c r="X1124" i="3"/>
  <c r="W1124" i="3"/>
  <c r="V1124" i="3"/>
  <c r="U1124" i="3"/>
  <c r="T1124" i="3"/>
  <c r="S1124" i="3"/>
  <c r="R1124" i="3"/>
  <c r="Q1124" i="3"/>
  <c r="P1124" i="3"/>
  <c r="O1124" i="3"/>
  <c r="N1124" i="3"/>
  <c r="M1124" i="3"/>
  <c r="L1124" i="3"/>
  <c r="K1124" i="3"/>
  <c r="J1124" i="3"/>
  <c r="I1124" i="3"/>
  <c r="H1124" i="3"/>
  <c r="G1124" i="3"/>
  <c r="F1124" i="3"/>
  <c r="AC1123" i="3"/>
  <c r="AB1123" i="3"/>
  <c r="AA1123" i="3"/>
  <c r="Z1123" i="3"/>
  <c r="Y1123" i="3"/>
  <c r="X1123" i="3"/>
  <c r="W1123" i="3"/>
  <c r="V1123" i="3"/>
  <c r="U1123" i="3"/>
  <c r="T1123" i="3"/>
  <c r="S1123" i="3"/>
  <c r="R1123" i="3"/>
  <c r="Q1123" i="3"/>
  <c r="P1123" i="3"/>
  <c r="O1123" i="3"/>
  <c r="N1123" i="3"/>
  <c r="M1123" i="3"/>
  <c r="L1123" i="3"/>
  <c r="K1123" i="3"/>
  <c r="J1123" i="3"/>
  <c r="I1123" i="3"/>
  <c r="H1123" i="3"/>
  <c r="G1123" i="3"/>
  <c r="F1123" i="3"/>
  <c r="AC1122" i="3"/>
  <c r="AB1122" i="3"/>
  <c r="AA1122" i="3"/>
  <c r="Z1122" i="3"/>
  <c r="Y1122" i="3"/>
  <c r="X1122" i="3"/>
  <c r="W1122" i="3"/>
  <c r="V1122" i="3"/>
  <c r="U1122" i="3"/>
  <c r="T1122" i="3"/>
  <c r="S1122" i="3"/>
  <c r="R1122" i="3"/>
  <c r="Q1122" i="3"/>
  <c r="P1122" i="3"/>
  <c r="O1122" i="3"/>
  <c r="N1122" i="3"/>
  <c r="M1122" i="3"/>
  <c r="L1122" i="3"/>
  <c r="K1122" i="3"/>
  <c r="J1122" i="3"/>
  <c r="I1122" i="3"/>
  <c r="H1122" i="3"/>
  <c r="G1122" i="3"/>
  <c r="F1122" i="3"/>
  <c r="AC1121" i="3"/>
  <c r="AB1121" i="3"/>
  <c r="AA1121" i="3"/>
  <c r="Z1121" i="3"/>
  <c r="Y1121" i="3"/>
  <c r="X1121" i="3"/>
  <c r="W1121" i="3"/>
  <c r="V1121" i="3"/>
  <c r="U1121" i="3"/>
  <c r="T1121" i="3"/>
  <c r="S1121" i="3"/>
  <c r="R1121" i="3"/>
  <c r="Q1121" i="3"/>
  <c r="P1121" i="3"/>
  <c r="O1121" i="3"/>
  <c r="N1121" i="3"/>
  <c r="M1121" i="3"/>
  <c r="L1121" i="3"/>
  <c r="K1121" i="3"/>
  <c r="J1121" i="3"/>
  <c r="I1121" i="3"/>
  <c r="H1121" i="3"/>
  <c r="G1121" i="3"/>
  <c r="F1121" i="3"/>
  <c r="AC1120" i="3"/>
  <c r="AB1120" i="3"/>
  <c r="AA1120" i="3"/>
  <c r="Z1120" i="3"/>
  <c r="Y1120" i="3"/>
  <c r="X1120" i="3"/>
  <c r="W1120" i="3"/>
  <c r="V1120" i="3"/>
  <c r="U1120" i="3"/>
  <c r="T1120" i="3"/>
  <c r="S1120" i="3"/>
  <c r="R1120" i="3"/>
  <c r="Q1120" i="3"/>
  <c r="P1120" i="3"/>
  <c r="O1120" i="3"/>
  <c r="N1120" i="3"/>
  <c r="M1120" i="3"/>
  <c r="L1120" i="3"/>
  <c r="K1120" i="3"/>
  <c r="J1120" i="3"/>
  <c r="I1120" i="3"/>
  <c r="H1120" i="3"/>
  <c r="G1120" i="3"/>
  <c r="F1120" i="3"/>
  <c r="AC1119" i="3"/>
  <c r="AB1119" i="3"/>
  <c r="AA1119" i="3"/>
  <c r="Z1119" i="3"/>
  <c r="Y1119" i="3"/>
  <c r="X1119" i="3"/>
  <c r="W1119" i="3"/>
  <c r="V1119" i="3"/>
  <c r="U1119" i="3"/>
  <c r="T1119" i="3"/>
  <c r="S1119" i="3"/>
  <c r="R1119" i="3"/>
  <c r="Q1119" i="3"/>
  <c r="P1119" i="3"/>
  <c r="O1119" i="3"/>
  <c r="N1119" i="3"/>
  <c r="M1119" i="3"/>
  <c r="L1119" i="3"/>
  <c r="K1119" i="3"/>
  <c r="J1119" i="3"/>
  <c r="I1119" i="3"/>
  <c r="H1119" i="3"/>
  <c r="G1119" i="3"/>
  <c r="F1119" i="3"/>
  <c r="AC1118" i="3"/>
  <c r="AB1118" i="3"/>
  <c r="AA1118" i="3"/>
  <c r="Z1118" i="3"/>
  <c r="Y1118" i="3"/>
  <c r="X1118" i="3"/>
  <c r="W1118" i="3"/>
  <c r="V1118" i="3"/>
  <c r="U1118" i="3"/>
  <c r="T1118" i="3"/>
  <c r="S1118" i="3"/>
  <c r="R1118" i="3"/>
  <c r="Q1118" i="3"/>
  <c r="P1118" i="3"/>
  <c r="O1118" i="3"/>
  <c r="N1118" i="3"/>
  <c r="M1118" i="3"/>
  <c r="L1118" i="3"/>
  <c r="K1118" i="3"/>
  <c r="J1118" i="3"/>
  <c r="I1118" i="3"/>
  <c r="H1118" i="3"/>
  <c r="G1118" i="3"/>
  <c r="F1118" i="3"/>
  <c r="AC1117" i="3"/>
  <c r="AB1117" i="3"/>
  <c r="AA1117" i="3"/>
  <c r="Z1117" i="3"/>
  <c r="Y1117" i="3"/>
  <c r="X1117" i="3"/>
  <c r="W1117" i="3"/>
  <c r="V1117" i="3"/>
  <c r="U1117" i="3"/>
  <c r="T1117" i="3"/>
  <c r="S1117" i="3"/>
  <c r="R1117" i="3"/>
  <c r="Q1117" i="3"/>
  <c r="P1117" i="3"/>
  <c r="O1117" i="3"/>
  <c r="N1117" i="3"/>
  <c r="M1117" i="3"/>
  <c r="L1117" i="3"/>
  <c r="K1117" i="3"/>
  <c r="J1117" i="3"/>
  <c r="I1117" i="3"/>
  <c r="H1117" i="3"/>
  <c r="G1117" i="3"/>
  <c r="F1117" i="3"/>
  <c r="AC1116" i="3"/>
  <c r="AB1116" i="3"/>
  <c r="AA1116" i="3"/>
  <c r="Z1116" i="3"/>
  <c r="Y1116" i="3"/>
  <c r="X1116" i="3"/>
  <c r="W1116" i="3"/>
  <c r="V1116" i="3"/>
  <c r="U1116" i="3"/>
  <c r="T1116" i="3"/>
  <c r="S1116" i="3"/>
  <c r="R1116" i="3"/>
  <c r="Q1116" i="3"/>
  <c r="P1116" i="3"/>
  <c r="O1116" i="3"/>
  <c r="N1116" i="3"/>
  <c r="M1116" i="3"/>
  <c r="L1116" i="3"/>
  <c r="K1116" i="3"/>
  <c r="J1116" i="3"/>
  <c r="I1116" i="3"/>
  <c r="H1116" i="3"/>
  <c r="G1116" i="3"/>
  <c r="F1116" i="3"/>
  <c r="AC1115" i="3"/>
  <c r="AB1115" i="3"/>
  <c r="AA1115" i="3"/>
  <c r="Z1115" i="3"/>
  <c r="Y1115" i="3"/>
  <c r="X1115" i="3"/>
  <c r="W1115" i="3"/>
  <c r="V1115" i="3"/>
  <c r="U1115" i="3"/>
  <c r="T1115" i="3"/>
  <c r="S1115" i="3"/>
  <c r="R1115" i="3"/>
  <c r="Q1115" i="3"/>
  <c r="P1115" i="3"/>
  <c r="O1115" i="3"/>
  <c r="N1115" i="3"/>
  <c r="M1115" i="3"/>
  <c r="L1115" i="3"/>
  <c r="K1115" i="3"/>
  <c r="J1115" i="3"/>
  <c r="I1115" i="3"/>
  <c r="H1115" i="3"/>
  <c r="G1115" i="3"/>
  <c r="F1115" i="3"/>
  <c r="AC1114" i="3"/>
  <c r="AB1114" i="3"/>
  <c r="AA1114" i="3"/>
  <c r="Z1114" i="3"/>
  <c r="Y1114" i="3"/>
  <c r="X1114" i="3"/>
  <c r="W1114" i="3"/>
  <c r="V1114" i="3"/>
  <c r="U1114" i="3"/>
  <c r="T1114" i="3"/>
  <c r="S1114" i="3"/>
  <c r="R1114" i="3"/>
  <c r="Q1114" i="3"/>
  <c r="P1114" i="3"/>
  <c r="O1114" i="3"/>
  <c r="N1114" i="3"/>
  <c r="M1114" i="3"/>
  <c r="L1114" i="3"/>
  <c r="K1114" i="3"/>
  <c r="J1114" i="3"/>
  <c r="I1114" i="3"/>
  <c r="H1114" i="3"/>
  <c r="G1114" i="3"/>
  <c r="F1114" i="3"/>
  <c r="AC1113" i="3"/>
  <c r="AB1113" i="3"/>
  <c r="AA1113" i="3"/>
  <c r="Z1113" i="3"/>
  <c r="Y1113" i="3"/>
  <c r="X1113" i="3"/>
  <c r="W1113" i="3"/>
  <c r="V1113" i="3"/>
  <c r="U1113" i="3"/>
  <c r="T1113" i="3"/>
  <c r="S1113" i="3"/>
  <c r="R1113" i="3"/>
  <c r="Q1113" i="3"/>
  <c r="P1113" i="3"/>
  <c r="O1113" i="3"/>
  <c r="N1113" i="3"/>
  <c r="M1113" i="3"/>
  <c r="L1113" i="3"/>
  <c r="K1113" i="3"/>
  <c r="J1113" i="3"/>
  <c r="I1113" i="3"/>
  <c r="H1113" i="3"/>
  <c r="G1113" i="3"/>
  <c r="F1113" i="3"/>
  <c r="AC1112" i="3"/>
  <c r="AB1112" i="3"/>
  <c r="AA1112" i="3"/>
  <c r="Z1112" i="3"/>
  <c r="Y1112" i="3"/>
  <c r="X1112" i="3"/>
  <c r="W1112" i="3"/>
  <c r="V1112" i="3"/>
  <c r="U1112" i="3"/>
  <c r="T1112" i="3"/>
  <c r="S1112" i="3"/>
  <c r="R1112" i="3"/>
  <c r="Q1112" i="3"/>
  <c r="P1112" i="3"/>
  <c r="O1112" i="3"/>
  <c r="N1112" i="3"/>
  <c r="M1112" i="3"/>
  <c r="L1112" i="3"/>
  <c r="K1112" i="3"/>
  <c r="J1112" i="3"/>
  <c r="I1112" i="3"/>
  <c r="H1112" i="3"/>
  <c r="G1112" i="3"/>
  <c r="F1112" i="3"/>
  <c r="AC1111" i="3"/>
  <c r="AB1111" i="3"/>
  <c r="AA1111" i="3"/>
  <c r="Z1111" i="3"/>
  <c r="Y1111" i="3"/>
  <c r="X1111" i="3"/>
  <c r="W1111" i="3"/>
  <c r="V1111" i="3"/>
  <c r="U1111" i="3"/>
  <c r="T1111" i="3"/>
  <c r="S1111" i="3"/>
  <c r="R1111" i="3"/>
  <c r="Q1111" i="3"/>
  <c r="P1111" i="3"/>
  <c r="O1111" i="3"/>
  <c r="N1111" i="3"/>
  <c r="M1111" i="3"/>
  <c r="L1111" i="3"/>
  <c r="K1111" i="3"/>
  <c r="J1111" i="3"/>
  <c r="I1111" i="3"/>
  <c r="H1111" i="3"/>
  <c r="G1111" i="3"/>
  <c r="F1111" i="3"/>
  <c r="AC1110" i="3"/>
  <c r="AB1110" i="3"/>
  <c r="AA1110" i="3"/>
  <c r="Z1110" i="3"/>
  <c r="Y1110" i="3"/>
  <c r="X1110" i="3"/>
  <c r="W1110" i="3"/>
  <c r="V1110" i="3"/>
  <c r="U1110" i="3"/>
  <c r="T1110" i="3"/>
  <c r="S1110" i="3"/>
  <c r="R1110" i="3"/>
  <c r="Q1110" i="3"/>
  <c r="P1110" i="3"/>
  <c r="O1110" i="3"/>
  <c r="N1110" i="3"/>
  <c r="M1110" i="3"/>
  <c r="L1110" i="3"/>
  <c r="K1110" i="3"/>
  <c r="J1110" i="3"/>
  <c r="I1110" i="3"/>
  <c r="H1110" i="3"/>
  <c r="G1110" i="3"/>
  <c r="F1110" i="3"/>
  <c r="AC1109" i="3"/>
  <c r="AB1109" i="3"/>
  <c r="AA1109" i="3"/>
  <c r="Z1109" i="3"/>
  <c r="Y1109" i="3"/>
  <c r="X1109" i="3"/>
  <c r="W1109" i="3"/>
  <c r="V1109" i="3"/>
  <c r="U1109" i="3"/>
  <c r="T1109" i="3"/>
  <c r="S1109" i="3"/>
  <c r="R1109" i="3"/>
  <c r="Q1109" i="3"/>
  <c r="P1109" i="3"/>
  <c r="O1109" i="3"/>
  <c r="N1109" i="3"/>
  <c r="M1109" i="3"/>
  <c r="L1109" i="3"/>
  <c r="K1109" i="3"/>
  <c r="J1109" i="3"/>
  <c r="I1109" i="3"/>
  <c r="H1109" i="3"/>
  <c r="G1109" i="3"/>
  <c r="F1109" i="3"/>
  <c r="AC1108" i="3"/>
  <c r="AB1108" i="3"/>
  <c r="AA1108" i="3"/>
  <c r="Z1108" i="3"/>
  <c r="Y1108" i="3"/>
  <c r="X1108" i="3"/>
  <c r="W1108" i="3"/>
  <c r="V1108" i="3"/>
  <c r="U1108" i="3"/>
  <c r="T1108" i="3"/>
  <c r="S1108" i="3"/>
  <c r="R1108" i="3"/>
  <c r="Q1108" i="3"/>
  <c r="P1108" i="3"/>
  <c r="O1108" i="3"/>
  <c r="N1108" i="3"/>
  <c r="M1108" i="3"/>
  <c r="L1108" i="3"/>
  <c r="K1108" i="3"/>
  <c r="J1108" i="3"/>
  <c r="I1108" i="3"/>
  <c r="H1108" i="3"/>
  <c r="G1108" i="3"/>
  <c r="F1108" i="3"/>
  <c r="AC1107" i="3"/>
  <c r="AB1107" i="3"/>
  <c r="AA1107" i="3"/>
  <c r="Z1107" i="3"/>
  <c r="Y1107" i="3"/>
  <c r="X1107" i="3"/>
  <c r="W1107" i="3"/>
  <c r="V1107" i="3"/>
  <c r="U1107" i="3"/>
  <c r="T1107" i="3"/>
  <c r="S1107" i="3"/>
  <c r="R1107" i="3"/>
  <c r="Q1107" i="3"/>
  <c r="P1107" i="3"/>
  <c r="O1107" i="3"/>
  <c r="N1107" i="3"/>
  <c r="M1107" i="3"/>
  <c r="L1107" i="3"/>
  <c r="K1107" i="3"/>
  <c r="J1107" i="3"/>
  <c r="I1107" i="3"/>
  <c r="H1107" i="3"/>
  <c r="G1107" i="3"/>
  <c r="F1107" i="3"/>
  <c r="AC1106" i="3"/>
  <c r="AB1106" i="3"/>
  <c r="AA1106" i="3"/>
  <c r="Z1106" i="3"/>
  <c r="Y1106" i="3"/>
  <c r="X1106" i="3"/>
  <c r="W1106" i="3"/>
  <c r="V1106" i="3"/>
  <c r="U1106" i="3"/>
  <c r="T1106" i="3"/>
  <c r="S1106" i="3"/>
  <c r="R1106" i="3"/>
  <c r="Q1106" i="3"/>
  <c r="P1106" i="3"/>
  <c r="O1106" i="3"/>
  <c r="N1106" i="3"/>
  <c r="M1106" i="3"/>
  <c r="L1106" i="3"/>
  <c r="K1106" i="3"/>
  <c r="J1106" i="3"/>
  <c r="I1106" i="3"/>
  <c r="H1106" i="3"/>
  <c r="G1106" i="3"/>
  <c r="F1106" i="3"/>
  <c r="AC1105" i="3"/>
  <c r="AB1105" i="3"/>
  <c r="AA1105" i="3"/>
  <c r="Z1105" i="3"/>
  <c r="Y1105" i="3"/>
  <c r="X1105" i="3"/>
  <c r="W1105" i="3"/>
  <c r="V1105" i="3"/>
  <c r="U1105" i="3"/>
  <c r="T1105" i="3"/>
  <c r="S1105" i="3"/>
  <c r="R1105" i="3"/>
  <c r="Q1105" i="3"/>
  <c r="P1105" i="3"/>
  <c r="O1105" i="3"/>
  <c r="N1105" i="3"/>
  <c r="M1105" i="3"/>
  <c r="L1105" i="3"/>
  <c r="K1105" i="3"/>
  <c r="J1105" i="3"/>
  <c r="I1105" i="3"/>
  <c r="H1105" i="3"/>
  <c r="G1105" i="3"/>
  <c r="F1105" i="3"/>
  <c r="AC1104" i="3"/>
  <c r="AB1104" i="3"/>
  <c r="AA1104" i="3"/>
  <c r="Z1104" i="3"/>
  <c r="Y1104" i="3"/>
  <c r="X1104" i="3"/>
  <c r="W1104" i="3"/>
  <c r="V1104" i="3"/>
  <c r="U1104" i="3"/>
  <c r="T1104" i="3"/>
  <c r="S1104" i="3"/>
  <c r="R1104" i="3"/>
  <c r="Q1104" i="3"/>
  <c r="P1104" i="3"/>
  <c r="O1104" i="3"/>
  <c r="N1104" i="3"/>
  <c r="M1104" i="3"/>
  <c r="L1104" i="3"/>
  <c r="K1104" i="3"/>
  <c r="J1104" i="3"/>
  <c r="I1104" i="3"/>
  <c r="H1104" i="3"/>
  <c r="G1104" i="3"/>
  <c r="F1104" i="3"/>
  <c r="AC1103" i="3"/>
  <c r="AB1103" i="3"/>
  <c r="AA1103" i="3"/>
  <c r="Z1103" i="3"/>
  <c r="Y1103" i="3"/>
  <c r="X1103" i="3"/>
  <c r="W1103" i="3"/>
  <c r="V1103" i="3"/>
  <c r="U1103" i="3"/>
  <c r="T1103" i="3"/>
  <c r="S1103" i="3"/>
  <c r="R1103" i="3"/>
  <c r="Q1103" i="3"/>
  <c r="P1103" i="3"/>
  <c r="O1103" i="3"/>
  <c r="N1103" i="3"/>
  <c r="M1103" i="3"/>
  <c r="L1103" i="3"/>
  <c r="K1103" i="3"/>
  <c r="J1103" i="3"/>
  <c r="I1103" i="3"/>
  <c r="H1103" i="3"/>
  <c r="G1103" i="3"/>
  <c r="F1103" i="3"/>
  <c r="AC1102" i="3"/>
  <c r="AB1102" i="3"/>
  <c r="AA1102" i="3"/>
  <c r="Z1102" i="3"/>
  <c r="Y1102" i="3"/>
  <c r="X1102" i="3"/>
  <c r="W1102" i="3"/>
  <c r="V1102" i="3"/>
  <c r="U1102" i="3"/>
  <c r="T1102" i="3"/>
  <c r="S1102" i="3"/>
  <c r="R1102" i="3"/>
  <c r="Q1102" i="3"/>
  <c r="P1102" i="3"/>
  <c r="O1102" i="3"/>
  <c r="N1102" i="3"/>
  <c r="M1102" i="3"/>
  <c r="L1102" i="3"/>
  <c r="K1102" i="3"/>
  <c r="J1102" i="3"/>
  <c r="I1102" i="3"/>
  <c r="H1102" i="3"/>
  <c r="G1102" i="3"/>
  <c r="F1102" i="3"/>
  <c r="AC1101" i="3"/>
  <c r="AB1101" i="3"/>
  <c r="AA1101" i="3"/>
  <c r="Z1101" i="3"/>
  <c r="Y1101" i="3"/>
  <c r="X1101" i="3"/>
  <c r="W1101" i="3"/>
  <c r="V1101" i="3"/>
  <c r="U1101" i="3"/>
  <c r="T1101" i="3"/>
  <c r="S1101" i="3"/>
  <c r="R1101" i="3"/>
  <c r="Q1101" i="3"/>
  <c r="P1101" i="3"/>
  <c r="O1101" i="3"/>
  <c r="N1101" i="3"/>
  <c r="M1101" i="3"/>
  <c r="L1101" i="3"/>
  <c r="K1101" i="3"/>
  <c r="J1101" i="3"/>
  <c r="I1101" i="3"/>
  <c r="H1101" i="3"/>
  <c r="G1101" i="3"/>
  <c r="F1101" i="3"/>
  <c r="AC1100" i="3"/>
  <c r="AB1100" i="3"/>
  <c r="AA1100" i="3"/>
  <c r="Z1100" i="3"/>
  <c r="Y1100" i="3"/>
  <c r="X1100" i="3"/>
  <c r="W1100" i="3"/>
  <c r="V1100" i="3"/>
  <c r="U1100" i="3"/>
  <c r="T1100" i="3"/>
  <c r="S1100" i="3"/>
  <c r="R1100" i="3"/>
  <c r="Q1100" i="3"/>
  <c r="P1100" i="3"/>
  <c r="O1100" i="3"/>
  <c r="N1100" i="3"/>
  <c r="M1100" i="3"/>
  <c r="L1100" i="3"/>
  <c r="K1100" i="3"/>
  <c r="J1100" i="3"/>
  <c r="I1100" i="3"/>
  <c r="H1100" i="3"/>
  <c r="G1100" i="3"/>
  <c r="F1100" i="3"/>
  <c r="AC1099" i="3"/>
  <c r="AB1099" i="3"/>
  <c r="AA1099" i="3"/>
  <c r="Z1099" i="3"/>
  <c r="Y1099" i="3"/>
  <c r="X1099" i="3"/>
  <c r="W1099" i="3"/>
  <c r="V1099" i="3"/>
  <c r="U1099" i="3"/>
  <c r="T1099" i="3"/>
  <c r="S1099" i="3"/>
  <c r="R1099" i="3"/>
  <c r="Q1099" i="3"/>
  <c r="P1099" i="3"/>
  <c r="O1099" i="3"/>
  <c r="N1099" i="3"/>
  <c r="M1099" i="3"/>
  <c r="L1099" i="3"/>
  <c r="K1099" i="3"/>
  <c r="J1099" i="3"/>
  <c r="I1099" i="3"/>
  <c r="H1099" i="3"/>
  <c r="G1099" i="3"/>
  <c r="F1099" i="3"/>
  <c r="AC1098" i="3"/>
  <c r="AB1098" i="3"/>
  <c r="AA1098" i="3"/>
  <c r="Z1098" i="3"/>
  <c r="Y1098" i="3"/>
  <c r="X1098" i="3"/>
  <c r="W1098" i="3"/>
  <c r="V1098" i="3"/>
  <c r="U1098" i="3"/>
  <c r="T1098" i="3"/>
  <c r="S1098" i="3"/>
  <c r="R1098" i="3"/>
  <c r="Q1098" i="3"/>
  <c r="P1098" i="3"/>
  <c r="O1098" i="3"/>
  <c r="N1098" i="3"/>
  <c r="M1098" i="3"/>
  <c r="L1098" i="3"/>
  <c r="K1098" i="3"/>
  <c r="J1098" i="3"/>
  <c r="I1098" i="3"/>
  <c r="H1098" i="3"/>
  <c r="G1098" i="3"/>
  <c r="F1098" i="3"/>
  <c r="AC1097" i="3"/>
  <c r="AB1097" i="3"/>
  <c r="AA1097" i="3"/>
  <c r="Z1097" i="3"/>
  <c r="Y1097" i="3"/>
  <c r="X1097" i="3"/>
  <c r="W1097" i="3"/>
  <c r="V1097" i="3"/>
  <c r="U1097" i="3"/>
  <c r="T1097" i="3"/>
  <c r="S1097" i="3"/>
  <c r="R1097" i="3"/>
  <c r="Q1097" i="3"/>
  <c r="P1097" i="3"/>
  <c r="O1097" i="3"/>
  <c r="N1097" i="3"/>
  <c r="M1097" i="3"/>
  <c r="L1097" i="3"/>
  <c r="K1097" i="3"/>
  <c r="J1097" i="3"/>
  <c r="I1097" i="3"/>
  <c r="H1097" i="3"/>
  <c r="G1097" i="3"/>
  <c r="F1097" i="3"/>
  <c r="AC1096" i="3"/>
  <c r="AB1096" i="3"/>
  <c r="AA1096" i="3"/>
  <c r="Z1096" i="3"/>
  <c r="Y1096" i="3"/>
  <c r="X1096" i="3"/>
  <c r="W1096" i="3"/>
  <c r="V1096" i="3"/>
  <c r="U1096" i="3"/>
  <c r="T1096" i="3"/>
  <c r="S1096" i="3"/>
  <c r="R1096" i="3"/>
  <c r="Q1096" i="3"/>
  <c r="P1096" i="3"/>
  <c r="O1096" i="3"/>
  <c r="N1096" i="3"/>
  <c r="M1096" i="3"/>
  <c r="L1096" i="3"/>
  <c r="K1096" i="3"/>
  <c r="J1096" i="3"/>
  <c r="I1096" i="3"/>
  <c r="H1096" i="3"/>
  <c r="G1096" i="3"/>
  <c r="F1096" i="3"/>
  <c r="AC1095" i="3"/>
  <c r="AB1095" i="3"/>
  <c r="AA1095" i="3"/>
  <c r="Z1095" i="3"/>
  <c r="Y1095" i="3"/>
  <c r="X1095" i="3"/>
  <c r="W1095" i="3"/>
  <c r="V1095" i="3"/>
  <c r="U1095" i="3"/>
  <c r="T1095" i="3"/>
  <c r="S1095" i="3"/>
  <c r="R1095" i="3"/>
  <c r="Q1095" i="3"/>
  <c r="P1095" i="3"/>
  <c r="O1095" i="3"/>
  <c r="N1095" i="3"/>
  <c r="M1095" i="3"/>
  <c r="L1095" i="3"/>
  <c r="K1095" i="3"/>
  <c r="J1095" i="3"/>
  <c r="I1095" i="3"/>
  <c r="H1095" i="3"/>
  <c r="G1095" i="3"/>
  <c r="F1095" i="3"/>
  <c r="AC1094" i="3"/>
  <c r="AB1094" i="3"/>
  <c r="AA1094" i="3"/>
  <c r="Z1094" i="3"/>
  <c r="Y1094" i="3"/>
  <c r="X1094" i="3"/>
  <c r="W1094" i="3"/>
  <c r="V1094" i="3"/>
  <c r="U1094" i="3"/>
  <c r="T1094" i="3"/>
  <c r="S1094" i="3"/>
  <c r="R1094" i="3"/>
  <c r="Q1094" i="3"/>
  <c r="P1094" i="3"/>
  <c r="O1094" i="3"/>
  <c r="N1094" i="3"/>
  <c r="M1094" i="3"/>
  <c r="L1094" i="3"/>
  <c r="K1094" i="3"/>
  <c r="J1094" i="3"/>
  <c r="I1094" i="3"/>
  <c r="H1094" i="3"/>
  <c r="G1094" i="3"/>
  <c r="F1094" i="3"/>
  <c r="AC1093" i="3"/>
  <c r="AB1093" i="3"/>
  <c r="AA1093" i="3"/>
  <c r="Z1093" i="3"/>
  <c r="Y1093" i="3"/>
  <c r="X1093" i="3"/>
  <c r="W1093" i="3"/>
  <c r="V1093" i="3"/>
  <c r="U1093" i="3"/>
  <c r="T1093" i="3"/>
  <c r="S1093" i="3"/>
  <c r="R1093" i="3"/>
  <c r="Q1093" i="3"/>
  <c r="P1093" i="3"/>
  <c r="O1093" i="3"/>
  <c r="N1093" i="3"/>
  <c r="M1093" i="3"/>
  <c r="L1093" i="3"/>
  <c r="K1093" i="3"/>
  <c r="J1093" i="3"/>
  <c r="I1093" i="3"/>
  <c r="H1093" i="3"/>
  <c r="G1093" i="3"/>
  <c r="F1093" i="3"/>
  <c r="AC1092" i="3"/>
  <c r="AB1092" i="3"/>
  <c r="AA1092" i="3"/>
  <c r="Z1092" i="3"/>
  <c r="Y1092" i="3"/>
  <c r="X1092" i="3"/>
  <c r="W1092" i="3"/>
  <c r="V1092" i="3"/>
  <c r="U1092" i="3"/>
  <c r="T1092" i="3"/>
  <c r="S1092" i="3"/>
  <c r="R1092" i="3"/>
  <c r="Q1092" i="3"/>
  <c r="P1092" i="3"/>
  <c r="O1092" i="3"/>
  <c r="N1092" i="3"/>
  <c r="M1092" i="3"/>
  <c r="L1092" i="3"/>
  <c r="K1092" i="3"/>
  <c r="J1092" i="3"/>
  <c r="I1092" i="3"/>
  <c r="H1092" i="3"/>
  <c r="G1092" i="3"/>
  <c r="F1092" i="3"/>
  <c r="AC1091" i="3"/>
  <c r="AB1091" i="3"/>
  <c r="AA1091" i="3"/>
  <c r="Z1091" i="3"/>
  <c r="Y1091" i="3"/>
  <c r="X1091" i="3"/>
  <c r="W1091" i="3"/>
  <c r="V1091" i="3"/>
  <c r="U1091" i="3"/>
  <c r="T1091" i="3"/>
  <c r="S1091" i="3"/>
  <c r="R1091" i="3"/>
  <c r="Q1091" i="3"/>
  <c r="P1091" i="3"/>
  <c r="O1091" i="3"/>
  <c r="N1091" i="3"/>
  <c r="M1091" i="3"/>
  <c r="L1091" i="3"/>
  <c r="K1091" i="3"/>
  <c r="J1091" i="3"/>
  <c r="I1091" i="3"/>
  <c r="H1091" i="3"/>
  <c r="G1091" i="3"/>
  <c r="F1091" i="3"/>
  <c r="AC1090" i="3"/>
  <c r="AB1090" i="3"/>
  <c r="AA1090" i="3"/>
  <c r="Z1090" i="3"/>
  <c r="Y1090" i="3"/>
  <c r="X1090" i="3"/>
  <c r="W1090" i="3"/>
  <c r="V1090" i="3"/>
  <c r="U1090" i="3"/>
  <c r="T1090" i="3"/>
  <c r="S1090" i="3"/>
  <c r="R1090" i="3"/>
  <c r="Q1090" i="3"/>
  <c r="P1090" i="3"/>
  <c r="O1090" i="3"/>
  <c r="N1090" i="3"/>
  <c r="M1090" i="3"/>
  <c r="L1090" i="3"/>
  <c r="K1090" i="3"/>
  <c r="J1090" i="3"/>
  <c r="I1090" i="3"/>
  <c r="H1090" i="3"/>
  <c r="G1090" i="3"/>
  <c r="F1090" i="3"/>
  <c r="AC1089" i="3"/>
  <c r="AB1089" i="3"/>
  <c r="AA1089" i="3"/>
  <c r="Z1089" i="3"/>
  <c r="Y1089" i="3"/>
  <c r="X1089" i="3"/>
  <c r="W1089" i="3"/>
  <c r="V1089" i="3"/>
  <c r="U1089" i="3"/>
  <c r="T1089" i="3"/>
  <c r="S1089" i="3"/>
  <c r="R1089" i="3"/>
  <c r="Q1089" i="3"/>
  <c r="P1089" i="3"/>
  <c r="O1089" i="3"/>
  <c r="N1089" i="3"/>
  <c r="M1089" i="3"/>
  <c r="L1089" i="3"/>
  <c r="K1089" i="3"/>
  <c r="J1089" i="3"/>
  <c r="I1089" i="3"/>
  <c r="H1089" i="3"/>
  <c r="G1089" i="3"/>
  <c r="F1089" i="3"/>
  <c r="AC1088" i="3"/>
  <c r="AB1088" i="3"/>
  <c r="AA1088" i="3"/>
  <c r="Z1088" i="3"/>
  <c r="Y1088" i="3"/>
  <c r="X1088" i="3"/>
  <c r="W1088" i="3"/>
  <c r="V1088" i="3"/>
  <c r="U1088" i="3"/>
  <c r="T1088" i="3"/>
  <c r="S1088" i="3"/>
  <c r="R1088" i="3"/>
  <c r="Q1088" i="3"/>
  <c r="P1088" i="3"/>
  <c r="O1088" i="3"/>
  <c r="N1088" i="3"/>
  <c r="M1088" i="3"/>
  <c r="L1088" i="3"/>
  <c r="K1088" i="3"/>
  <c r="J1088" i="3"/>
  <c r="I1088" i="3"/>
  <c r="H1088" i="3"/>
  <c r="G1088" i="3"/>
  <c r="F1088" i="3"/>
  <c r="AC1087" i="3"/>
  <c r="AB1087" i="3"/>
  <c r="AA1087" i="3"/>
  <c r="Z1087" i="3"/>
  <c r="Y1087" i="3"/>
  <c r="X1087" i="3"/>
  <c r="W1087" i="3"/>
  <c r="V1087" i="3"/>
  <c r="U1087" i="3"/>
  <c r="T1087" i="3"/>
  <c r="S1087" i="3"/>
  <c r="R1087" i="3"/>
  <c r="Q1087" i="3"/>
  <c r="P1087" i="3"/>
  <c r="O1087" i="3"/>
  <c r="N1087" i="3"/>
  <c r="M1087" i="3"/>
  <c r="L1087" i="3"/>
  <c r="K1087" i="3"/>
  <c r="J1087" i="3"/>
  <c r="I1087" i="3"/>
  <c r="H1087" i="3"/>
  <c r="G1087" i="3"/>
  <c r="F1087" i="3"/>
  <c r="AC1086" i="3"/>
  <c r="AB1086" i="3"/>
  <c r="AA1086" i="3"/>
  <c r="Z1086" i="3"/>
  <c r="Y1086" i="3"/>
  <c r="X1086" i="3"/>
  <c r="W1086" i="3"/>
  <c r="V1086" i="3"/>
  <c r="U1086" i="3"/>
  <c r="T1086" i="3"/>
  <c r="S1086" i="3"/>
  <c r="R1086" i="3"/>
  <c r="Q1086" i="3"/>
  <c r="P1086" i="3"/>
  <c r="O1086" i="3"/>
  <c r="N1086" i="3"/>
  <c r="M1086" i="3"/>
  <c r="L1086" i="3"/>
  <c r="K1086" i="3"/>
  <c r="J1086" i="3"/>
  <c r="I1086" i="3"/>
  <c r="H1086" i="3"/>
  <c r="G1086" i="3"/>
  <c r="F1086" i="3"/>
  <c r="AC1085" i="3"/>
  <c r="AB1085" i="3"/>
  <c r="AA1085" i="3"/>
  <c r="Z1085" i="3"/>
  <c r="Y1085" i="3"/>
  <c r="X1085" i="3"/>
  <c r="W1085" i="3"/>
  <c r="V1085" i="3"/>
  <c r="U1085" i="3"/>
  <c r="T1085" i="3"/>
  <c r="S1085" i="3"/>
  <c r="R1085" i="3"/>
  <c r="Q1085" i="3"/>
  <c r="P1085" i="3"/>
  <c r="O1085" i="3"/>
  <c r="N1085" i="3"/>
  <c r="M1085" i="3"/>
  <c r="L1085" i="3"/>
  <c r="K1085" i="3"/>
  <c r="J1085" i="3"/>
  <c r="I1085" i="3"/>
  <c r="H1085" i="3"/>
  <c r="G1085" i="3"/>
  <c r="F1085" i="3"/>
  <c r="AC1084" i="3"/>
  <c r="AB1084" i="3"/>
  <c r="AA1084" i="3"/>
  <c r="Z1084" i="3"/>
  <c r="Y1084" i="3"/>
  <c r="X1084" i="3"/>
  <c r="W1084" i="3"/>
  <c r="V1084" i="3"/>
  <c r="U1084" i="3"/>
  <c r="T1084" i="3"/>
  <c r="S1084" i="3"/>
  <c r="R1084" i="3"/>
  <c r="Q1084" i="3"/>
  <c r="P1084" i="3"/>
  <c r="O1084" i="3"/>
  <c r="N1084" i="3"/>
  <c r="M1084" i="3"/>
  <c r="L1084" i="3"/>
  <c r="K1084" i="3"/>
  <c r="J1084" i="3"/>
  <c r="I1084" i="3"/>
  <c r="H1084" i="3"/>
  <c r="G1084" i="3"/>
  <c r="F1084" i="3"/>
  <c r="AC1083" i="3"/>
  <c r="AB1083" i="3"/>
  <c r="AA1083" i="3"/>
  <c r="Z1083" i="3"/>
  <c r="Y1083" i="3"/>
  <c r="X1083" i="3"/>
  <c r="W1083" i="3"/>
  <c r="V1083" i="3"/>
  <c r="U1083" i="3"/>
  <c r="T1083" i="3"/>
  <c r="S1083" i="3"/>
  <c r="R1083" i="3"/>
  <c r="Q1083" i="3"/>
  <c r="P1083" i="3"/>
  <c r="O1083" i="3"/>
  <c r="N1083" i="3"/>
  <c r="M1083" i="3"/>
  <c r="L1083" i="3"/>
  <c r="K1083" i="3"/>
  <c r="J1083" i="3"/>
  <c r="I1083" i="3"/>
  <c r="H1083" i="3"/>
  <c r="G1083" i="3"/>
  <c r="F1083" i="3"/>
  <c r="AC1082" i="3"/>
  <c r="AB1082" i="3"/>
  <c r="AA1082" i="3"/>
  <c r="Z1082" i="3"/>
  <c r="Y1082" i="3"/>
  <c r="X1082" i="3"/>
  <c r="W1082" i="3"/>
  <c r="V1082" i="3"/>
  <c r="U1082" i="3"/>
  <c r="T1082" i="3"/>
  <c r="S1082" i="3"/>
  <c r="R1082" i="3"/>
  <c r="Q1082" i="3"/>
  <c r="P1082" i="3"/>
  <c r="O1082" i="3"/>
  <c r="N1082" i="3"/>
  <c r="M1082" i="3"/>
  <c r="L1082" i="3"/>
  <c r="K1082" i="3"/>
  <c r="J1082" i="3"/>
  <c r="I1082" i="3"/>
  <c r="H1082" i="3"/>
  <c r="G1082" i="3"/>
  <c r="F1082" i="3"/>
  <c r="AC1081" i="3"/>
  <c r="AB1081" i="3"/>
  <c r="AA1081" i="3"/>
  <c r="Z1081" i="3"/>
  <c r="Y1081" i="3"/>
  <c r="X1081" i="3"/>
  <c r="W1081" i="3"/>
  <c r="V1081" i="3"/>
  <c r="U1081" i="3"/>
  <c r="T1081" i="3"/>
  <c r="S1081" i="3"/>
  <c r="R1081" i="3"/>
  <c r="Q1081" i="3"/>
  <c r="P1081" i="3"/>
  <c r="O1081" i="3"/>
  <c r="N1081" i="3"/>
  <c r="M1081" i="3"/>
  <c r="L1081" i="3"/>
  <c r="K1081" i="3"/>
  <c r="J1081" i="3"/>
  <c r="I1081" i="3"/>
  <c r="H1081" i="3"/>
  <c r="G1081" i="3"/>
  <c r="F1081" i="3"/>
  <c r="AC1080" i="3"/>
  <c r="AB1080" i="3"/>
  <c r="AA1080" i="3"/>
  <c r="Z1080" i="3"/>
  <c r="Y1080" i="3"/>
  <c r="X1080" i="3"/>
  <c r="W1080" i="3"/>
  <c r="V1080" i="3"/>
  <c r="U1080" i="3"/>
  <c r="T1080" i="3"/>
  <c r="S1080" i="3"/>
  <c r="R1080" i="3"/>
  <c r="Q1080" i="3"/>
  <c r="P1080" i="3"/>
  <c r="O1080" i="3"/>
  <c r="N1080" i="3"/>
  <c r="M1080" i="3"/>
  <c r="L1080" i="3"/>
  <c r="K1080" i="3"/>
  <c r="J1080" i="3"/>
  <c r="I1080" i="3"/>
  <c r="H1080" i="3"/>
  <c r="G1080" i="3"/>
  <c r="F1080" i="3"/>
  <c r="AC1079" i="3"/>
  <c r="AB1079" i="3"/>
  <c r="AA1079" i="3"/>
  <c r="Z1079" i="3"/>
  <c r="Y1079" i="3"/>
  <c r="X1079" i="3"/>
  <c r="W1079" i="3"/>
  <c r="V1079" i="3"/>
  <c r="U1079" i="3"/>
  <c r="T1079" i="3"/>
  <c r="S1079" i="3"/>
  <c r="R1079" i="3"/>
  <c r="Q1079" i="3"/>
  <c r="P1079" i="3"/>
  <c r="O1079" i="3"/>
  <c r="N1079" i="3"/>
  <c r="M1079" i="3"/>
  <c r="L1079" i="3"/>
  <c r="K1079" i="3"/>
  <c r="J1079" i="3"/>
  <c r="I1079" i="3"/>
  <c r="H1079" i="3"/>
  <c r="G1079" i="3"/>
  <c r="F1079" i="3"/>
  <c r="AC1078" i="3"/>
  <c r="AB1078" i="3"/>
  <c r="AA1078" i="3"/>
  <c r="Z1078" i="3"/>
  <c r="Y1078" i="3"/>
  <c r="X1078" i="3"/>
  <c r="W1078" i="3"/>
  <c r="V1078" i="3"/>
  <c r="U1078" i="3"/>
  <c r="T1078" i="3"/>
  <c r="S1078" i="3"/>
  <c r="R1078" i="3"/>
  <c r="Q1078" i="3"/>
  <c r="P1078" i="3"/>
  <c r="O1078" i="3"/>
  <c r="N1078" i="3"/>
  <c r="M1078" i="3"/>
  <c r="L1078" i="3"/>
  <c r="K1078" i="3"/>
  <c r="J1078" i="3"/>
  <c r="I1078" i="3"/>
  <c r="H1078" i="3"/>
  <c r="G1078" i="3"/>
  <c r="F1078" i="3"/>
  <c r="AC1077" i="3"/>
  <c r="AB1077" i="3"/>
  <c r="AA1077" i="3"/>
  <c r="Z1077" i="3"/>
  <c r="Y1077" i="3"/>
  <c r="X1077" i="3"/>
  <c r="W1077" i="3"/>
  <c r="V1077" i="3"/>
  <c r="U1077" i="3"/>
  <c r="T1077" i="3"/>
  <c r="S1077" i="3"/>
  <c r="R1077" i="3"/>
  <c r="Q1077" i="3"/>
  <c r="P1077" i="3"/>
  <c r="O1077" i="3"/>
  <c r="N1077" i="3"/>
  <c r="M1077" i="3"/>
  <c r="L1077" i="3"/>
  <c r="K1077" i="3"/>
  <c r="J1077" i="3"/>
  <c r="I1077" i="3"/>
  <c r="H1077" i="3"/>
  <c r="G1077" i="3"/>
  <c r="F1077" i="3"/>
  <c r="AC1076" i="3"/>
  <c r="AB1076" i="3"/>
  <c r="AA1076" i="3"/>
  <c r="Z1076" i="3"/>
  <c r="Y1076" i="3"/>
  <c r="X1076" i="3"/>
  <c r="W1076" i="3"/>
  <c r="V1076" i="3"/>
  <c r="U1076" i="3"/>
  <c r="T1076" i="3"/>
  <c r="S1076" i="3"/>
  <c r="R1076" i="3"/>
  <c r="Q1076" i="3"/>
  <c r="P1076" i="3"/>
  <c r="O1076" i="3"/>
  <c r="N1076" i="3"/>
  <c r="M1076" i="3"/>
  <c r="L1076" i="3"/>
  <c r="K1076" i="3"/>
  <c r="J1076" i="3"/>
  <c r="I1076" i="3"/>
  <c r="H1076" i="3"/>
  <c r="G1076" i="3"/>
  <c r="F1076" i="3"/>
  <c r="AC1075" i="3"/>
  <c r="AB1075" i="3"/>
  <c r="AA1075" i="3"/>
  <c r="Z1075" i="3"/>
  <c r="Y1075" i="3"/>
  <c r="X1075" i="3"/>
  <c r="W1075" i="3"/>
  <c r="V1075" i="3"/>
  <c r="U1075" i="3"/>
  <c r="T1075" i="3"/>
  <c r="S1075" i="3"/>
  <c r="R1075" i="3"/>
  <c r="Q1075" i="3"/>
  <c r="P1075" i="3"/>
  <c r="O1075" i="3"/>
  <c r="N1075" i="3"/>
  <c r="M1075" i="3"/>
  <c r="L1075" i="3"/>
  <c r="K1075" i="3"/>
  <c r="J1075" i="3"/>
  <c r="I1075" i="3"/>
  <c r="H1075" i="3"/>
  <c r="G1075" i="3"/>
  <c r="F1075" i="3"/>
  <c r="AC1074" i="3"/>
  <c r="AB1074" i="3"/>
  <c r="AA1074" i="3"/>
  <c r="Z1074" i="3"/>
  <c r="Y1074" i="3"/>
  <c r="X1074" i="3"/>
  <c r="W1074" i="3"/>
  <c r="V1074" i="3"/>
  <c r="U1074" i="3"/>
  <c r="T1074" i="3"/>
  <c r="S1074" i="3"/>
  <c r="R1074" i="3"/>
  <c r="Q1074" i="3"/>
  <c r="P1074" i="3"/>
  <c r="O1074" i="3"/>
  <c r="N1074" i="3"/>
  <c r="M1074" i="3"/>
  <c r="L1074" i="3"/>
  <c r="K1074" i="3"/>
  <c r="J1074" i="3"/>
  <c r="I1074" i="3"/>
  <c r="H1074" i="3"/>
  <c r="G1074" i="3"/>
  <c r="F1074" i="3"/>
  <c r="AC1073" i="3"/>
  <c r="AB1073" i="3"/>
  <c r="AA1073" i="3"/>
  <c r="Z1073" i="3"/>
  <c r="Y1073" i="3"/>
  <c r="X1073" i="3"/>
  <c r="W1073" i="3"/>
  <c r="V1073" i="3"/>
  <c r="U1073" i="3"/>
  <c r="T1073" i="3"/>
  <c r="S1073" i="3"/>
  <c r="R1073" i="3"/>
  <c r="Q1073" i="3"/>
  <c r="P1073" i="3"/>
  <c r="O1073" i="3"/>
  <c r="N1073" i="3"/>
  <c r="M1073" i="3"/>
  <c r="L1073" i="3"/>
  <c r="K1073" i="3"/>
  <c r="J1073" i="3"/>
  <c r="I1073" i="3"/>
  <c r="H1073" i="3"/>
  <c r="G1073" i="3"/>
  <c r="F1073" i="3"/>
  <c r="AC1072" i="3"/>
  <c r="AB1072" i="3"/>
  <c r="AA1072" i="3"/>
  <c r="Z1072" i="3"/>
  <c r="Y1072" i="3"/>
  <c r="X1072" i="3"/>
  <c r="W1072" i="3"/>
  <c r="V1072" i="3"/>
  <c r="U1072" i="3"/>
  <c r="T1072" i="3"/>
  <c r="S1072" i="3"/>
  <c r="R1072" i="3"/>
  <c r="Q1072" i="3"/>
  <c r="P1072" i="3"/>
  <c r="O1072" i="3"/>
  <c r="N1072" i="3"/>
  <c r="M1072" i="3"/>
  <c r="L1072" i="3"/>
  <c r="K1072" i="3"/>
  <c r="J1072" i="3"/>
  <c r="I1072" i="3"/>
  <c r="H1072" i="3"/>
  <c r="G1072" i="3"/>
  <c r="F1072" i="3"/>
  <c r="AC1071" i="3"/>
  <c r="AB1071" i="3"/>
  <c r="AA1071" i="3"/>
  <c r="Z1071" i="3"/>
  <c r="Y1071" i="3"/>
  <c r="X1071" i="3"/>
  <c r="W1071" i="3"/>
  <c r="V1071" i="3"/>
  <c r="U1071" i="3"/>
  <c r="T1071" i="3"/>
  <c r="S1071" i="3"/>
  <c r="R1071" i="3"/>
  <c r="Q1071" i="3"/>
  <c r="P1071" i="3"/>
  <c r="O1071" i="3"/>
  <c r="N1071" i="3"/>
  <c r="M1071" i="3"/>
  <c r="L1071" i="3"/>
  <c r="K1071" i="3"/>
  <c r="J1071" i="3"/>
  <c r="I1071" i="3"/>
  <c r="H1071" i="3"/>
  <c r="G1071" i="3"/>
  <c r="F1071" i="3"/>
  <c r="AC1070" i="3"/>
  <c r="AB1070" i="3"/>
  <c r="AA1070" i="3"/>
  <c r="Z1070" i="3"/>
  <c r="Y1070" i="3"/>
  <c r="X1070" i="3"/>
  <c r="W1070" i="3"/>
  <c r="V1070" i="3"/>
  <c r="U1070" i="3"/>
  <c r="T1070" i="3"/>
  <c r="S1070" i="3"/>
  <c r="R1070" i="3"/>
  <c r="Q1070" i="3"/>
  <c r="P1070" i="3"/>
  <c r="O1070" i="3"/>
  <c r="N1070" i="3"/>
  <c r="M1070" i="3"/>
  <c r="L1070" i="3"/>
  <c r="K1070" i="3"/>
  <c r="J1070" i="3"/>
  <c r="I1070" i="3"/>
  <c r="H1070" i="3"/>
  <c r="G1070" i="3"/>
  <c r="F1070" i="3"/>
  <c r="AC1069" i="3"/>
  <c r="AB1069" i="3"/>
  <c r="AA1069" i="3"/>
  <c r="Z1069" i="3"/>
  <c r="Y1069" i="3"/>
  <c r="X1069" i="3"/>
  <c r="W1069" i="3"/>
  <c r="V1069" i="3"/>
  <c r="U1069" i="3"/>
  <c r="T1069" i="3"/>
  <c r="S1069" i="3"/>
  <c r="R1069" i="3"/>
  <c r="Q1069" i="3"/>
  <c r="P1069" i="3"/>
  <c r="O1069" i="3"/>
  <c r="N1069" i="3"/>
  <c r="M1069" i="3"/>
  <c r="L1069" i="3"/>
  <c r="K1069" i="3"/>
  <c r="J1069" i="3"/>
  <c r="I1069" i="3"/>
  <c r="H1069" i="3"/>
  <c r="G1069" i="3"/>
  <c r="F1069" i="3"/>
  <c r="AC1068" i="3"/>
  <c r="AB1068" i="3"/>
  <c r="AA1068" i="3"/>
  <c r="Z1068" i="3"/>
  <c r="Y1068" i="3"/>
  <c r="X1068" i="3"/>
  <c r="W1068" i="3"/>
  <c r="V1068" i="3"/>
  <c r="U1068" i="3"/>
  <c r="T1068" i="3"/>
  <c r="S1068" i="3"/>
  <c r="R1068" i="3"/>
  <c r="Q1068" i="3"/>
  <c r="P1068" i="3"/>
  <c r="O1068" i="3"/>
  <c r="N1068" i="3"/>
  <c r="M1068" i="3"/>
  <c r="L1068" i="3"/>
  <c r="K1068" i="3"/>
  <c r="J1068" i="3"/>
  <c r="I1068" i="3"/>
  <c r="H1068" i="3"/>
  <c r="G1068" i="3"/>
  <c r="F1068" i="3"/>
  <c r="AC1067" i="3"/>
  <c r="AB1067" i="3"/>
  <c r="AA1067" i="3"/>
  <c r="Z1067" i="3"/>
  <c r="Y1067" i="3"/>
  <c r="X1067" i="3"/>
  <c r="W1067" i="3"/>
  <c r="V1067" i="3"/>
  <c r="U1067" i="3"/>
  <c r="T1067" i="3"/>
  <c r="S1067" i="3"/>
  <c r="R1067" i="3"/>
  <c r="Q1067" i="3"/>
  <c r="P1067" i="3"/>
  <c r="O1067" i="3"/>
  <c r="N1067" i="3"/>
  <c r="M1067" i="3"/>
  <c r="L1067" i="3"/>
  <c r="K1067" i="3"/>
  <c r="J1067" i="3"/>
  <c r="I1067" i="3"/>
  <c r="H1067" i="3"/>
  <c r="G1067" i="3"/>
  <c r="F1067" i="3"/>
  <c r="AC1066" i="3"/>
  <c r="AB1066" i="3"/>
  <c r="AA1066" i="3"/>
  <c r="Z1066" i="3"/>
  <c r="Y1066" i="3"/>
  <c r="X1066" i="3"/>
  <c r="W1066" i="3"/>
  <c r="V1066" i="3"/>
  <c r="U1066" i="3"/>
  <c r="T1066" i="3"/>
  <c r="S1066" i="3"/>
  <c r="R1066" i="3"/>
  <c r="Q1066" i="3"/>
  <c r="P1066" i="3"/>
  <c r="O1066" i="3"/>
  <c r="N1066" i="3"/>
  <c r="M1066" i="3"/>
  <c r="L1066" i="3"/>
  <c r="K1066" i="3"/>
  <c r="J1066" i="3"/>
  <c r="I1066" i="3"/>
  <c r="H1066" i="3"/>
  <c r="G1066" i="3"/>
  <c r="F1066" i="3"/>
  <c r="AC1065" i="3"/>
  <c r="AB1065" i="3"/>
  <c r="AA1065" i="3"/>
  <c r="Z1065" i="3"/>
  <c r="Y1065" i="3"/>
  <c r="X1065" i="3"/>
  <c r="W1065" i="3"/>
  <c r="V1065" i="3"/>
  <c r="U1065" i="3"/>
  <c r="T1065" i="3"/>
  <c r="S1065" i="3"/>
  <c r="R1065" i="3"/>
  <c r="Q1065" i="3"/>
  <c r="P1065" i="3"/>
  <c r="O1065" i="3"/>
  <c r="N1065" i="3"/>
  <c r="M1065" i="3"/>
  <c r="L1065" i="3"/>
  <c r="K1065" i="3"/>
  <c r="J1065" i="3"/>
  <c r="I1065" i="3"/>
  <c r="H1065" i="3"/>
  <c r="G1065" i="3"/>
  <c r="F1065" i="3"/>
  <c r="AC1064" i="3"/>
  <c r="AB1064" i="3"/>
  <c r="AA1064" i="3"/>
  <c r="Z1064" i="3"/>
  <c r="Y1064" i="3"/>
  <c r="X1064" i="3"/>
  <c r="W1064" i="3"/>
  <c r="V1064" i="3"/>
  <c r="U1064" i="3"/>
  <c r="T1064" i="3"/>
  <c r="S1064" i="3"/>
  <c r="R1064" i="3"/>
  <c r="Q1064" i="3"/>
  <c r="P1064" i="3"/>
  <c r="O1064" i="3"/>
  <c r="N1064" i="3"/>
  <c r="M1064" i="3"/>
  <c r="L1064" i="3"/>
  <c r="K1064" i="3"/>
  <c r="J1064" i="3"/>
  <c r="I1064" i="3"/>
  <c r="H1064" i="3"/>
  <c r="G1064" i="3"/>
  <c r="F1064" i="3"/>
  <c r="AC1063" i="3"/>
  <c r="AB1063" i="3"/>
  <c r="AA1063" i="3"/>
  <c r="Z1063" i="3"/>
  <c r="Y1063" i="3"/>
  <c r="X1063" i="3"/>
  <c r="W1063" i="3"/>
  <c r="V1063" i="3"/>
  <c r="U1063" i="3"/>
  <c r="T1063" i="3"/>
  <c r="S1063" i="3"/>
  <c r="R1063" i="3"/>
  <c r="Q1063" i="3"/>
  <c r="P1063" i="3"/>
  <c r="O1063" i="3"/>
  <c r="N1063" i="3"/>
  <c r="M1063" i="3"/>
  <c r="L1063" i="3"/>
  <c r="K1063" i="3"/>
  <c r="J1063" i="3"/>
  <c r="I1063" i="3"/>
  <c r="H1063" i="3"/>
  <c r="G1063" i="3"/>
  <c r="F1063" i="3"/>
  <c r="AC1062" i="3"/>
  <c r="AB1062" i="3"/>
  <c r="AA1062" i="3"/>
  <c r="Z1062" i="3"/>
  <c r="Y1062" i="3"/>
  <c r="X1062" i="3"/>
  <c r="W1062" i="3"/>
  <c r="V1062" i="3"/>
  <c r="U1062" i="3"/>
  <c r="T1062" i="3"/>
  <c r="S1062" i="3"/>
  <c r="R1062" i="3"/>
  <c r="Q1062" i="3"/>
  <c r="P1062" i="3"/>
  <c r="O1062" i="3"/>
  <c r="N1062" i="3"/>
  <c r="M1062" i="3"/>
  <c r="L1062" i="3"/>
  <c r="K1062" i="3"/>
  <c r="J1062" i="3"/>
  <c r="I1062" i="3"/>
  <c r="H1062" i="3"/>
  <c r="G1062" i="3"/>
  <c r="F1062" i="3"/>
  <c r="AC1061" i="3"/>
  <c r="AB1061" i="3"/>
  <c r="AA1061" i="3"/>
  <c r="Z1061" i="3"/>
  <c r="Y1061" i="3"/>
  <c r="X1061" i="3"/>
  <c r="W1061" i="3"/>
  <c r="V1061" i="3"/>
  <c r="U1061" i="3"/>
  <c r="T1061" i="3"/>
  <c r="S1061" i="3"/>
  <c r="R1061" i="3"/>
  <c r="Q1061" i="3"/>
  <c r="P1061" i="3"/>
  <c r="O1061" i="3"/>
  <c r="N1061" i="3"/>
  <c r="M1061" i="3"/>
  <c r="L1061" i="3"/>
  <c r="K1061" i="3"/>
  <c r="J1061" i="3"/>
  <c r="I1061" i="3"/>
  <c r="H1061" i="3"/>
  <c r="G1061" i="3"/>
  <c r="F1061" i="3"/>
  <c r="AC1060" i="3"/>
  <c r="AB1060" i="3"/>
  <c r="AA1060" i="3"/>
  <c r="Z1060" i="3"/>
  <c r="Y1060" i="3"/>
  <c r="X1060" i="3"/>
  <c r="W1060" i="3"/>
  <c r="V1060" i="3"/>
  <c r="U1060" i="3"/>
  <c r="T1060" i="3"/>
  <c r="S1060" i="3"/>
  <c r="R1060" i="3"/>
  <c r="Q1060" i="3"/>
  <c r="P1060" i="3"/>
  <c r="O1060" i="3"/>
  <c r="N1060" i="3"/>
  <c r="M1060" i="3"/>
  <c r="L1060" i="3"/>
  <c r="K1060" i="3"/>
  <c r="J1060" i="3"/>
  <c r="I1060" i="3"/>
  <c r="H1060" i="3"/>
  <c r="G1060" i="3"/>
  <c r="F1060" i="3"/>
  <c r="AC1059" i="3"/>
  <c r="AB1059" i="3"/>
  <c r="AA1059" i="3"/>
  <c r="Z1059" i="3"/>
  <c r="Y1059" i="3"/>
  <c r="X1059" i="3"/>
  <c r="W1059" i="3"/>
  <c r="V1059" i="3"/>
  <c r="U1059" i="3"/>
  <c r="T1059" i="3"/>
  <c r="S1059" i="3"/>
  <c r="R1059" i="3"/>
  <c r="Q1059" i="3"/>
  <c r="P1059" i="3"/>
  <c r="O1059" i="3"/>
  <c r="N1059" i="3"/>
  <c r="M1059" i="3"/>
  <c r="L1059" i="3"/>
  <c r="K1059" i="3"/>
  <c r="J1059" i="3"/>
  <c r="I1059" i="3"/>
  <c r="H1059" i="3"/>
  <c r="G1059" i="3"/>
  <c r="F1059" i="3"/>
  <c r="AC1058" i="3"/>
  <c r="AB1058" i="3"/>
  <c r="AA1058" i="3"/>
  <c r="Z1058" i="3"/>
  <c r="Y1058" i="3"/>
  <c r="X1058" i="3"/>
  <c r="W1058" i="3"/>
  <c r="V1058" i="3"/>
  <c r="U1058" i="3"/>
  <c r="T1058" i="3"/>
  <c r="S1058" i="3"/>
  <c r="R1058" i="3"/>
  <c r="Q1058" i="3"/>
  <c r="P1058" i="3"/>
  <c r="O1058" i="3"/>
  <c r="N1058" i="3"/>
  <c r="M1058" i="3"/>
  <c r="L1058" i="3"/>
  <c r="K1058" i="3"/>
  <c r="J1058" i="3"/>
  <c r="I1058" i="3"/>
  <c r="H1058" i="3"/>
  <c r="G1058" i="3"/>
  <c r="F1058" i="3"/>
  <c r="AC1057" i="3"/>
  <c r="AB1057" i="3"/>
  <c r="AA1057" i="3"/>
  <c r="Z1057" i="3"/>
  <c r="Y1057" i="3"/>
  <c r="X1057" i="3"/>
  <c r="W1057" i="3"/>
  <c r="V1057" i="3"/>
  <c r="U1057" i="3"/>
  <c r="T1057" i="3"/>
  <c r="S1057" i="3"/>
  <c r="R1057" i="3"/>
  <c r="Q1057" i="3"/>
  <c r="P1057" i="3"/>
  <c r="O1057" i="3"/>
  <c r="N1057" i="3"/>
  <c r="M1057" i="3"/>
  <c r="L1057" i="3"/>
  <c r="K1057" i="3"/>
  <c r="J1057" i="3"/>
  <c r="I1057" i="3"/>
  <c r="H1057" i="3"/>
  <c r="G1057" i="3"/>
  <c r="F1057" i="3"/>
  <c r="AC1056" i="3"/>
  <c r="AB1056" i="3"/>
  <c r="AA1056" i="3"/>
  <c r="Z1056" i="3"/>
  <c r="Y1056" i="3"/>
  <c r="X1056" i="3"/>
  <c r="W1056" i="3"/>
  <c r="V1056" i="3"/>
  <c r="U1056" i="3"/>
  <c r="T1056" i="3"/>
  <c r="S1056" i="3"/>
  <c r="R1056" i="3"/>
  <c r="Q1056" i="3"/>
  <c r="P1056" i="3"/>
  <c r="O1056" i="3"/>
  <c r="N1056" i="3"/>
  <c r="M1056" i="3"/>
  <c r="L1056" i="3"/>
  <c r="K1056" i="3"/>
  <c r="J1056" i="3"/>
  <c r="I1056" i="3"/>
  <c r="H1056" i="3"/>
  <c r="G1056" i="3"/>
  <c r="F1056" i="3"/>
  <c r="AC1055" i="3"/>
  <c r="AB1055" i="3"/>
  <c r="AA1055" i="3"/>
  <c r="Z1055" i="3"/>
  <c r="Y1055" i="3"/>
  <c r="X1055" i="3"/>
  <c r="W1055" i="3"/>
  <c r="V1055" i="3"/>
  <c r="U1055" i="3"/>
  <c r="T1055" i="3"/>
  <c r="S1055" i="3"/>
  <c r="R1055" i="3"/>
  <c r="Q1055" i="3"/>
  <c r="P1055" i="3"/>
  <c r="O1055" i="3"/>
  <c r="N1055" i="3"/>
  <c r="M1055" i="3"/>
  <c r="L1055" i="3"/>
  <c r="K1055" i="3"/>
  <c r="J1055" i="3"/>
  <c r="I1055" i="3"/>
  <c r="H1055" i="3"/>
  <c r="G1055" i="3"/>
  <c r="F1055" i="3"/>
  <c r="AC1054" i="3"/>
  <c r="AB1054" i="3"/>
  <c r="AA1054" i="3"/>
  <c r="Z1054" i="3"/>
  <c r="Y1054" i="3"/>
  <c r="X1054" i="3"/>
  <c r="W1054" i="3"/>
  <c r="V1054" i="3"/>
  <c r="U1054" i="3"/>
  <c r="T1054" i="3"/>
  <c r="S1054" i="3"/>
  <c r="R1054" i="3"/>
  <c r="Q1054" i="3"/>
  <c r="P1054" i="3"/>
  <c r="O1054" i="3"/>
  <c r="N1054" i="3"/>
  <c r="M1054" i="3"/>
  <c r="L1054" i="3"/>
  <c r="K1054" i="3"/>
  <c r="J1054" i="3"/>
  <c r="I1054" i="3"/>
  <c r="H1054" i="3"/>
  <c r="G1054" i="3"/>
  <c r="F1054" i="3"/>
  <c r="AC1053" i="3"/>
  <c r="AB1053" i="3"/>
  <c r="AA1053" i="3"/>
  <c r="Z1053" i="3"/>
  <c r="Y1053" i="3"/>
  <c r="X1053" i="3"/>
  <c r="W1053" i="3"/>
  <c r="V1053" i="3"/>
  <c r="U1053" i="3"/>
  <c r="T1053" i="3"/>
  <c r="S1053" i="3"/>
  <c r="R1053" i="3"/>
  <c r="Q1053" i="3"/>
  <c r="P1053" i="3"/>
  <c r="O1053" i="3"/>
  <c r="N1053" i="3"/>
  <c r="M1053" i="3"/>
  <c r="L1053" i="3"/>
  <c r="K1053" i="3"/>
  <c r="J1053" i="3"/>
  <c r="I1053" i="3"/>
  <c r="H1053" i="3"/>
  <c r="G1053" i="3"/>
  <c r="F1053" i="3"/>
  <c r="AC1052" i="3"/>
  <c r="AB1052" i="3"/>
  <c r="AA1052" i="3"/>
  <c r="Z1052" i="3"/>
  <c r="Y1052" i="3"/>
  <c r="X1052" i="3"/>
  <c r="W1052" i="3"/>
  <c r="V1052" i="3"/>
  <c r="U1052" i="3"/>
  <c r="T1052" i="3"/>
  <c r="S1052" i="3"/>
  <c r="R1052" i="3"/>
  <c r="Q1052" i="3"/>
  <c r="P1052" i="3"/>
  <c r="O1052" i="3"/>
  <c r="N1052" i="3"/>
  <c r="M1052" i="3"/>
  <c r="L1052" i="3"/>
  <c r="K1052" i="3"/>
  <c r="J1052" i="3"/>
  <c r="I1052" i="3"/>
  <c r="H1052" i="3"/>
  <c r="G1052" i="3"/>
  <c r="F1052" i="3"/>
  <c r="AC1051" i="3"/>
  <c r="AB1051" i="3"/>
  <c r="AA1051" i="3"/>
  <c r="Z1051" i="3"/>
  <c r="Y1051" i="3"/>
  <c r="X1051" i="3"/>
  <c r="W1051" i="3"/>
  <c r="V1051" i="3"/>
  <c r="U1051" i="3"/>
  <c r="T1051" i="3"/>
  <c r="S1051" i="3"/>
  <c r="R1051" i="3"/>
  <c r="Q1051" i="3"/>
  <c r="P1051" i="3"/>
  <c r="O1051" i="3"/>
  <c r="N1051" i="3"/>
  <c r="M1051" i="3"/>
  <c r="L1051" i="3"/>
  <c r="K1051" i="3"/>
  <c r="J1051" i="3"/>
  <c r="I1051" i="3"/>
  <c r="H1051" i="3"/>
  <c r="G1051" i="3"/>
  <c r="F1051" i="3"/>
  <c r="AC1050" i="3"/>
  <c r="AB1050" i="3"/>
  <c r="AA1050" i="3"/>
  <c r="Z1050" i="3"/>
  <c r="Y1050" i="3"/>
  <c r="X1050" i="3"/>
  <c r="W1050" i="3"/>
  <c r="V1050" i="3"/>
  <c r="U1050" i="3"/>
  <c r="T1050" i="3"/>
  <c r="S1050" i="3"/>
  <c r="R1050" i="3"/>
  <c r="Q1050" i="3"/>
  <c r="P1050" i="3"/>
  <c r="O1050" i="3"/>
  <c r="N1050" i="3"/>
  <c r="M1050" i="3"/>
  <c r="L1050" i="3"/>
  <c r="K1050" i="3"/>
  <c r="J1050" i="3"/>
  <c r="I1050" i="3"/>
  <c r="H1050" i="3"/>
  <c r="G1050" i="3"/>
  <c r="F1050" i="3"/>
  <c r="AC1049" i="3"/>
  <c r="AB1049" i="3"/>
  <c r="AA1049" i="3"/>
  <c r="Z1049" i="3"/>
  <c r="Y1049" i="3"/>
  <c r="X1049" i="3"/>
  <c r="W1049" i="3"/>
  <c r="V1049" i="3"/>
  <c r="U1049" i="3"/>
  <c r="T1049" i="3"/>
  <c r="S1049" i="3"/>
  <c r="R1049" i="3"/>
  <c r="Q1049" i="3"/>
  <c r="P1049" i="3"/>
  <c r="O1049" i="3"/>
  <c r="N1049" i="3"/>
  <c r="M1049" i="3"/>
  <c r="L1049" i="3"/>
  <c r="K1049" i="3"/>
  <c r="J1049" i="3"/>
  <c r="I1049" i="3"/>
  <c r="H1049" i="3"/>
  <c r="G1049" i="3"/>
  <c r="F1049" i="3"/>
  <c r="AC1048" i="3"/>
  <c r="AB1048" i="3"/>
  <c r="AA1048" i="3"/>
  <c r="Z1048" i="3"/>
  <c r="Y1048" i="3"/>
  <c r="X1048" i="3"/>
  <c r="W1048" i="3"/>
  <c r="V1048" i="3"/>
  <c r="U1048" i="3"/>
  <c r="T1048" i="3"/>
  <c r="S1048" i="3"/>
  <c r="R1048" i="3"/>
  <c r="Q1048" i="3"/>
  <c r="P1048" i="3"/>
  <c r="O1048" i="3"/>
  <c r="N1048" i="3"/>
  <c r="M1048" i="3"/>
  <c r="L1048" i="3"/>
  <c r="K1048" i="3"/>
  <c r="J1048" i="3"/>
  <c r="I1048" i="3"/>
  <c r="H1048" i="3"/>
  <c r="G1048" i="3"/>
  <c r="F1048" i="3"/>
  <c r="AC1047" i="3"/>
  <c r="AB1047" i="3"/>
  <c r="AA1047" i="3"/>
  <c r="Z1047" i="3"/>
  <c r="Y1047" i="3"/>
  <c r="X1047" i="3"/>
  <c r="W1047" i="3"/>
  <c r="V1047" i="3"/>
  <c r="U1047" i="3"/>
  <c r="T1047" i="3"/>
  <c r="S1047" i="3"/>
  <c r="R1047" i="3"/>
  <c r="Q1047" i="3"/>
  <c r="P1047" i="3"/>
  <c r="O1047" i="3"/>
  <c r="N1047" i="3"/>
  <c r="M1047" i="3"/>
  <c r="L1047" i="3"/>
  <c r="K1047" i="3"/>
  <c r="J1047" i="3"/>
  <c r="I1047" i="3"/>
  <c r="H1047" i="3"/>
  <c r="G1047" i="3"/>
  <c r="F1047" i="3"/>
  <c r="AC1046" i="3"/>
  <c r="AB1046" i="3"/>
  <c r="AA1046" i="3"/>
  <c r="Z1046" i="3"/>
  <c r="Y1046" i="3"/>
  <c r="X1046" i="3"/>
  <c r="W1046" i="3"/>
  <c r="V1046" i="3"/>
  <c r="U1046" i="3"/>
  <c r="T1046" i="3"/>
  <c r="S1046" i="3"/>
  <c r="R1046" i="3"/>
  <c r="Q1046" i="3"/>
  <c r="P1046" i="3"/>
  <c r="O1046" i="3"/>
  <c r="N1046" i="3"/>
  <c r="M1046" i="3"/>
  <c r="L1046" i="3"/>
  <c r="K1046" i="3"/>
  <c r="J1046" i="3"/>
  <c r="I1046" i="3"/>
  <c r="H1046" i="3"/>
  <c r="G1046" i="3"/>
  <c r="F1046" i="3"/>
  <c r="AC1045" i="3"/>
  <c r="AB1045" i="3"/>
  <c r="AA1045" i="3"/>
  <c r="Z1045" i="3"/>
  <c r="Y1045" i="3"/>
  <c r="X1045" i="3"/>
  <c r="W1045" i="3"/>
  <c r="V1045" i="3"/>
  <c r="U1045" i="3"/>
  <c r="T1045" i="3"/>
  <c r="S1045" i="3"/>
  <c r="R1045" i="3"/>
  <c r="Q1045" i="3"/>
  <c r="P1045" i="3"/>
  <c r="O1045" i="3"/>
  <c r="N1045" i="3"/>
  <c r="M1045" i="3"/>
  <c r="L1045" i="3"/>
  <c r="K1045" i="3"/>
  <c r="J1045" i="3"/>
  <c r="I1045" i="3"/>
  <c r="H1045" i="3"/>
  <c r="G1045" i="3"/>
  <c r="F1045" i="3"/>
  <c r="AC1044" i="3"/>
  <c r="AB1044" i="3"/>
  <c r="AA1044" i="3"/>
  <c r="Z1044" i="3"/>
  <c r="Y1044" i="3"/>
  <c r="X1044" i="3"/>
  <c r="W1044" i="3"/>
  <c r="V1044" i="3"/>
  <c r="U1044" i="3"/>
  <c r="T1044" i="3"/>
  <c r="S1044" i="3"/>
  <c r="R1044" i="3"/>
  <c r="Q1044" i="3"/>
  <c r="P1044" i="3"/>
  <c r="O1044" i="3"/>
  <c r="N1044" i="3"/>
  <c r="M1044" i="3"/>
  <c r="L1044" i="3"/>
  <c r="K1044" i="3"/>
  <c r="J1044" i="3"/>
  <c r="I1044" i="3"/>
  <c r="H1044" i="3"/>
  <c r="G1044" i="3"/>
  <c r="F1044" i="3"/>
  <c r="AC1043" i="3"/>
  <c r="AB1043" i="3"/>
  <c r="AA1043" i="3"/>
  <c r="Z1043" i="3"/>
  <c r="Y1043" i="3"/>
  <c r="X1043" i="3"/>
  <c r="W1043" i="3"/>
  <c r="V1043" i="3"/>
  <c r="U1043" i="3"/>
  <c r="T1043" i="3"/>
  <c r="S1043" i="3"/>
  <c r="R1043" i="3"/>
  <c r="Q1043" i="3"/>
  <c r="P1043" i="3"/>
  <c r="O1043" i="3"/>
  <c r="N1043" i="3"/>
  <c r="M1043" i="3"/>
  <c r="L1043" i="3"/>
  <c r="K1043" i="3"/>
  <c r="J1043" i="3"/>
  <c r="I1043" i="3"/>
  <c r="H1043" i="3"/>
  <c r="G1043" i="3"/>
  <c r="F1043" i="3"/>
  <c r="AC1042" i="3"/>
  <c r="AB1042" i="3"/>
  <c r="AA1042" i="3"/>
  <c r="Z1042" i="3"/>
  <c r="Y1042" i="3"/>
  <c r="X1042" i="3"/>
  <c r="W1042" i="3"/>
  <c r="V1042" i="3"/>
  <c r="U1042" i="3"/>
  <c r="T1042" i="3"/>
  <c r="S1042" i="3"/>
  <c r="R1042" i="3"/>
  <c r="Q1042" i="3"/>
  <c r="P1042" i="3"/>
  <c r="O1042" i="3"/>
  <c r="N1042" i="3"/>
  <c r="M1042" i="3"/>
  <c r="L1042" i="3"/>
  <c r="K1042" i="3"/>
  <c r="J1042" i="3"/>
  <c r="I1042" i="3"/>
  <c r="H1042" i="3"/>
  <c r="G1042" i="3"/>
  <c r="F1042" i="3"/>
  <c r="AC1041" i="3"/>
  <c r="AB1041" i="3"/>
  <c r="AA1041" i="3"/>
  <c r="Z1041" i="3"/>
  <c r="Y1041" i="3"/>
  <c r="X1041" i="3"/>
  <c r="W1041" i="3"/>
  <c r="V1041" i="3"/>
  <c r="U1041" i="3"/>
  <c r="T1041" i="3"/>
  <c r="S1041" i="3"/>
  <c r="R1041" i="3"/>
  <c r="Q1041" i="3"/>
  <c r="P1041" i="3"/>
  <c r="O1041" i="3"/>
  <c r="N1041" i="3"/>
  <c r="M1041" i="3"/>
  <c r="L1041" i="3"/>
  <c r="K1041" i="3"/>
  <c r="J1041" i="3"/>
  <c r="I1041" i="3"/>
  <c r="H1041" i="3"/>
  <c r="G1041" i="3"/>
  <c r="F1041" i="3"/>
  <c r="AC1040" i="3"/>
  <c r="AB1040" i="3"/>
  <c r="AA1040" i="3"/>
  <c r="Z1040" i="3"/>
  <c r="Y1040" i="3"/>
  <c r="X1040" i="3"/>
  <c r="W1040" i="3"/>
  <c r="V1040" i="3"/>
  <c r="U1040" i="3"/>
  <c r="T1040" i="3"/>
  <c r="S1040" i="3"/>
  <c r="R1040" i="3"/>
  <c r="Q1040" i="3"/>
  <c r="P1040" i="3"/>
  <c r="O1040" i="3"/>
  <c r="N1040" i="3"/>
  <c r="M1040" i="3"/>
  <c r="L1040" i="3"/>
  <c r="K1040" i="3"/>
  <c r="J1040" i="3"/>
  <c r="I1040" i="3"/>
  <c r="H1040" i="3"/>
  <c r="G1040" i="3"/>
  <c r="F1040" i="3"/>
  <c r="AC1039" i="3"/>
  <c r="AB1039" i="3"/>
  <c r="AA1039" i="3"/>
  <c r="Z1039" i="3"/>
  <c r="Y1039" i="3"/>
  <c r="X1039" i="3"/>
  <c r="W1039" i="3"/>
  <c r="V1039" i="3"/>
  <c r="U1039" i="3"/>
  <c r="T1039" i="3"/>
  <c r="S1039" i="3"/>
  <c r="R1039" i="3"/>
  <c r="Q1039" i="3"/>
  <c r="P1039" i="3"/>
  <c r="O1039" i="3"/>
  <c r="N1039" i="3"/>
  <c r="M1039" i="3"/>
  <c r="L1039" i="3"/>
  <c r="K1039" i="3"/>
  <c r="J1039" i="3"/>
  <c r="I1039" i="3"/>
  <c r="H1039" i="3"/>
  <c r="G1039" i="3"/>
  <c r="F1039" i="3"/>
  <c r="AC1038" i="3"/>
  <c r="AB1038" i="3"/>
  <c r="AA1038" i="3"/>
  <c r="Z1038" i="3"/>
  <c r="Y1038" i="3"/>
  <c r="X1038" i="3"/>
  <c r="W1038" i="3"/>
  <c r="V1038" i="3"/>
  <c r="U1038" i="3"/>
  <c r="T1038" i="3"/>
  <c r="S1038" i="3"/>
  <c r="R1038" i="3"/>
  <c r="Q1038" i="3"/>
  <c r="P1038" i="3"/>
  <c r="O1038" i="3"/>
  <c r="N1038" i="3"/>
  <c r="M1038" i="3"/>
  <c r="L1038" i="3"/>
  <c r="K1038" i="3"/>
  <c r="J1038" i="3"/>
  <c r="I1038" i="3"/>
  <c r="H1038" i="3"/>
  <c r="G1038" i="3"/>
  <c r="F1038" i="3"/>
  <c r="AC1037" i="3"/>
  <c r="AB1037" i="3"/>
  <c r="AA1037" i="3"/>
  <c r="Z1037" i="3"/>
  <c r="Y1037" i="3"/>
  <c r="X1037" i="3"/>
  <c r="W1037" i="3"/>
  <c r="V1037" i="3"/>
  <c r="U1037" i="3"/>
  <c r="T1037" i="3"/>
  <c r="S1037" i="3"/>
  <c r="R1037" i="3"/>
  <c r="Q1037" i="3"/>
  <c r="P1037" i="3"/>
  <c r="O1037" i="3"/>
  <c r="N1037" i="3"/>
  <c r="M1037" i="3"/>
  <c r="L1037" i="3"/>
  <c r="K1037" i="3"/>
  <c r="J1037" i="3"/>
  <c r="I1037" i="3"/>
  <c r="H1037" i="3"/>
  <c r="G1037" i="3"/>
  <c r="F1037" i="3"/>
  <c r="AC1036" i="3"/>
  <c r="AB1036" i="3"/>
  <c r="AA1036" i="3"/>
  <c r="Z1036" i="3"/>
  <c r="Y1036" i="3"/>
  <c r="X1036" i="3"/>
  <c r="W1036" i="3"/>
  <c r="V1036" i="3"/>
  <c r="U1036" i="3"/>
  <c r="T1036" i="3"/>
  <c r="S1036" i="3"/>
  <c r="R1036" i="3"/>
  <c r="Q1036" i="3"/>
  <c r="P1036" i="3"/>
  <c r="O1036" i="3"/>
  <c r="N1036" i="3"/>
  <c r="M1036" i="3"/>
  <c r="L1036" i="3"/>
  <c r="K1036" i="3"/>
  <c r="J1036" i="3"/>
  <c r="I1036" i="3"/>
  <c r="H1036" i="3"/>
  <c r="G1036" i="3"/>
  <c r="F1036" i="3"/>
  <c r="AC1035" i="3"/>
  <c r="AB1035" i="3"/>
  <c r="AA1035" i="3"/>
  <c r="Z1035" i="3"/>
  <c r="Y1035" i="3"/>
  <c r="X1035" i="3"/>
  <c r="W1035" i="3"/>
  <c r="V1035" i="3"/>
  <c r="U1035" i="3"/>
  <c r="T1035" i="3"/>
  <c r="S1035" i="3"/>
  <c r="R1035" i="3"/>
  <c r="Q1035" i="3"/>
  <c r="P1035" i="3"/>
  <c r="O1035" i="3"/>
  <c r="N1035" i="3"/>
  <c r="M1035" i="3"/>
  <c r="L1035" i="3"/>
  <c r="K1035" i="3"/>
  <c r="J1035" i="3"/>
  <c r="I1035" i="3"/>
  <c r="H1035" i="3"/>
  <c r="G1035" i="3"/>
  <c r="F1035" i="3"/>
  <c r="AC1034" i="3"/>
  <c r="AB1034" i="3"/>
  <c r="AA1034" i="3"/>
  <c r="Z1034" i="3"/>
  <c r="Y1034" i="3"/>
  <c r="X1034" i="3"/>
  <c r="W1034" i="3"/>
  <c r="V1034" i="3"/>
  <c r="U1034" i="3"/>
  <c r="T1034" i="3"/>
  <c r="S1034" i="3"/>
  <c r="R1034" i="3"/>
  <c r="Q1034" i="3"/>
  <c r="P1034" i="3"/>
  <c r="O1034" i="3"/>
  <c r="N1034" i="3"/>
  <c r="M1034" i="3"/>
  <c r="L1034" i="3"/>
  <c r="K1034" i="3"/>
  <c r="J1034" i="3"/>
  <c r="I1034" i="3"/>
  <c r="H1034" i="3"/>
  <c r="G1034" i="3"/>
  <c r="F1034" i="3"/>
  <c r="AC1033" i="3"/>
  <c r="AB1033" i="3"/>
  <c r="AA1033" i="3"/>
  <c r="Z1033" i="3"/>
  <c r="Y1033" i="3"/>
  <c r="X1033" i="3"/>
  <c r="W1033" i="3"/>
  <c r="V1033" i="3"/>
  <c r="U1033" i="3"/>
  <c r="T1033" i="3"/>
  <c r="S1033" i="3"/>
  <c r="R1033" i="3"/>
  <c r="Q1033" i="3"/>
  <c r="P1033" i="3"/>
  <c r="O1033" i="3"/>
  <c r="N1033" i="3"/>
  <c r="M1033" i="3"/>
  <c r="L1033" i="3"/>
  <c r="K1033" i="3"/>
  <c r="J1033" i="3"/>
  <c r="I1033" i="3"/>
  <c r="H1033" i="3"/>
  <c r="G1033" i="3"/>
  <c r="F1033" i="3"/>
  <c r="AC1032" i="3"/>
  <c r="AB1032" i="3"/>
  <c r="AA1032" i="3"/>
  <c r="Z1032" i="3"/>
  <c r="Y1032" i="3"/>
  <c r="X1032" i="3"/>
  <c r="W1032" i="3"/>
  <c r="V1032" i="3"/>
  <c r="U1032" i="3"/>
  <c r="T1032" i="3"/>
  <c r="S1032" i="3"/>
  <c r="R1032" i="3"/>
  <c r="Q1032" i="3"/>
  <c r="P1032" i="3"/>
  <c r="O1032" i="3"/>
  <c r="N1032" i="3"/>
  <c r="M1032" i="3"/>
  <c r="L1032" i="3"/>
  <c r="K1032" i="3"/>
  <c r="J1032" i="3"/>
  <c r="I1032" i="3"/>
  <c r="H1032" i="3"/>
  <c r="G1032" i="3"/>
  <c r="F1032" i="3"/>
  <c r="AC1031" i="3"/>
  <c r="AB1031" i="3"/>
  <c r="AA1031" i="3"/>
  <c r="Z1031" i="3"/>
  <c r="Y1031" i="3"/>
  <c r="X1031" i="3"/>
  <c r="W1031" i="3"/>
  <c r="V1031" i="3"/>
  <c r="U1031" i="3"/>
  <c r="T1031" i="3"/>
  <c r="S1031" i="3"/>
  <c r="R1031" i="3"/>
  <c r="Q1031" i="3"/>
  <c r="P1031" i="3"/>
  <c r="O1031" i="3"/>
  <c r="N1031" i="3"/>
  <c r="M1031" i="3"/>
  <c r="L1031" i="3"/>
  <c r="K1031" i="3"/>
  <c r="J1031" i="3"/>
  <c r="I1031" i="3"/>
  <c r="H1031" i="3"/>
  <c r="G1031" i="3"/>
  <c r="F1031" i="3"/>
  <c r="AC1030" i="3"/>
  <c r="AB1030" i="3"/>
  <c r="AA1030" i="3"/>
  <c r="Z1030" i="3"/>
  <c r="Y1030" i="3"/>
  <c r="X1030" i="3"/>
  <c r="W1030" i="3"/>
  <c r="V1030" i="3"/>
  <c r="U1030" i="3"/>
  <c r="T1030" i="3"/>
  <c r="S1030" i="3"/>
  <c r="R1030" i="3"/>
  <c r="Q1030" i="3"/>
  <c r="P1030" i="3"/>
  <c r="O1030" i="3"/>
  <c r="N1030" i="3"/>
  <c r="M1030" i="3"/>
  <c r="L1030" i="3"/>
  <c r="K1030" i="3"/>
  <c r="J1030" i="3"/>
  <c r="I1030" i="3"/>
  <c r="H1030" i="3"/>
  <c r="G1030" i="3"/>
  <c r="F1030" i="3"/>
  <c r="AC1029" i="3"/>
  <c r="AB1029" i="3"/>
  <c r="AA1029" i="3"/>
  <c r="Z1029" i="3"/>
  <c r="Y1029" i="3"/>
  <c r="X1029" i="3"/>
  <c r="W1029" i="3"/>
  <c r="V1029" i="3"/>
  <c r="U1029" i="3"/>
  <c r="T1029" i="3"/>
  <c r="S1029" i="3"/>
  <c r="R1029" i="3"/>
  <c r="Q1029" i="3"/>
  <c r="P1029" i="3"/>
  <c r="O1029" i="3"/>
  <c r="N1029" i="3"/>
  <c r="M1029" i="3"/>
  <c r="L1029" i="3"/>
  <c r="K1029" i="3"/>
  <c r="J1029" i="3"/>
  <c r="I1029" i="3"/>
  <c r="H1029" i="3"/>
  <c r="G1029" i="3"/>
  <c r="F1029" i="3"/>
  <c r="AC1028" i="3"/>
  <c r="AB1028" i="3"/>
  <c r="AA1028" i="3"/>
  <c r="Z1028" i="3"/>
  <c r="Y1028" i="3"/>
  <c r="X1028" i="3"/>
  <c r="W1028" i="3"/>
  <c r="V1028" i="3"/>
  <c r="U1028" i="3"/>
  <c r="T1028" i="3"/>
  <c r="S1028" i="3"/>
  <c r="R1028" i="3"/>
  <c r="Q1028" i="3"/>
  <c r="P1028" i="3"/>
  <c r="O1028" i="3"/>
  <c r="N1028" i="3"/>
  <c r="M1028" i="3"/>
  <c r="L1028" i="3"/>
  <c r="K1028" i="3"/>
  <c r="J1028" i="3"/>
  <c r="I1028" i="3"/>
  <c r="H1028" i="3"/>
  <c r="G1028" i="3"/>
  <c r="F1028" i="3"/>
  <c r="AC1027" i="3"/>
  <c r="AB1027" i="3"/>
  <c r="AA1027" i="3"/>
  <c r="Z1027" i="3"/>
  <c r="Y1027" i="3"/>
  <c r="X1027" i="3"/>
  <c r="W1027" i="3"/>
  <c r="V1027" i="3"/>
  <c r="U1027" i="3"/>
  <c r="T1027" i="3"/>
  <c r="S1027" i="3"/>
  <c r="R1027" i="3"/>
  <c r="Q1027" i="3"/>
  <c r="P1027" i="3"/>
  <c r="O1027" i="3"/>
  <c r="N1027" i="3"/>
  <c r="M1027" i="3"/>
  <c r="L1027" i="3"/>
  <c r="K1027" i="3"/>
  <c r="J1027" i="3"/>
  <c r="I1027" i="3"/>
  <c r="H1027" i="3"/>
  <c r="G1027" i="3"/>
  <c r="F1027" i="3"/>
  <c r="AC1026" i="3"/>
  <c r="AB1026" i="3"/>
  <c r="AA1026" i="3"/>
  <c r="Z1026" i="3"/>
  <c r="Y1026" i="3"/>
  <c r="X1026" i="3"/>
  <c r="W1026" i="3"/>
  <c r="V1026" i="3"/>
  <c r="U1026" i="3"/>
  <c r="T1026" i="3"/>
  <c r="S1026" i="3"/>
  <c r="R1026" i="3"/>
  <c r="Q1026" i="3"/>
  <c r="P1026" i="3"/>
  <c r="O1026" i="3"/>
  <c r="N1026" i="3"/>
  <c r="M1026" i="3"/>
  <c r="L1026" i="3"/>
  <c r="K1026" i="3"/>
  <c r="J1026" i="3"/>
  <c r="I1026" i="3"/>
  <c r="H1026" i="3"/>
  <c r="G1026" i="3"/>
  <c r="F1026" i="3"/>
  <c r="AC1025" i="3"/>
  <c r="AB1025" i="3"/>
  <c r="AA1025" i="3"/>
  <c r="Z1025" i="3"/>
  <c r="Y1025" i="3"/>
  <c r="X1025" i="3"/>
  <c r="W1025" i="3"/>
  <c r="V1025" i="3"/>
  <c r="U1025" i="3"/>
  <c r="T1025" i="3"/>
  <c r="S1025" i="3"/>
  <c r="R1025" i="3"/>
  <c r="Q1025" i="3"/>
  <c r="P1025" i="3"/>
  <c r="O1025" i="3"/>
  <c r="N1025" i="3"/>
  <c r="M1025" i="3"/>
  <c r="L1025" i="3"/>
  <c r="K1025" i="3"/>
  <c r="J1025" i="3"/>
  <c r="I1025" i="3"/>
  <c r="H1025" i="3"/>
  <c r="G1025" i="3"/>
  <c r="F1025" i="3"/>
  <c r="AC1024" i="3"/>
  <c r="AB1024" i="3"/>
  <c r="AA1024" i="3"/>
  <c r="Z1024" i="3"/>
  <c r="Y1024" i="3"/>
  <c r="X1024" i="3"/>
  <c r="W1024" i="3"/>
  <c r="V1024" i="3"/>
  <c r="U1024" i="3"/>
  <c r="T1024" i="3"/>
  <c r="S1024" i="3"/>
  <c r="R1024" i="3"/>
  <c r="Q1024" i="3"/>
  <c r="P1024" i="3"/>
  <c r="O1024" i="3"/>
  <c r="N1024" i="3"/>
  <c r="M1024" i="3"/>
  <c r="L1024" i="3"/>
  <c r="K1024" i="3"/>
  <c r="J1024" i="3"/>
  <c r="I1024" i="3"/>
  <c r="H1024" i="3"/>
  <c r="G1024" i="3"/>
  <c r="F1024" i="3"/>
  <c r="AC1023" i="3"/>
  <c r="AB1023" i="3"/>
  <c r="AA1023" i="3"/>
  <c r="Z1023" i="3"/>
  <c r="Y1023" i="3"/>
  <c r="X1023" i="3"/>
  <c r="W1023" i="3"/>
  <c r="V1023" i="3"/>
  <c r="U1023" i="3"/>
  <c r="T1023" i="3"/>
  <c r="S1023" i="3"/>
  <c r="R1023" i="3"/>
  <c r="Q1023" i="3"/>
  <c r="P1023" i="3"/>
  <c r="O1023" i="3"/>
  <c r="N1023" i="3"/>
  <c r="M1023" i="3"/>
  <c r="L1023" i="3"/>
  <c r="K1023" i="3"/>
  <c r="J1023" i="3"/>
  <c r="I1023" i="3"/>
  <c r="H1023" i="3"/>
  <c r="G1023" i="3"/>
  <c r="F1023" i="3"/>
  <c r="AC1022" i="3"/>
  <c r="AB1022" i="3"/>
  <c r="AA1022" i="3"/>
  <c r="Z1022" i="3"/>
  <c r="Y1022" i="3"/>
  <c r="X1022" i="3"/>
  <c r="W1022" i="3"/>
  <c r="V1022" i="3"/>
  <c r="U1022" i="3"/>
  <c r="T1022" i="3"/>
  <c r="S1022" i="3"/>
  <c r="R1022" i="3"/>
  <c r="Q1022" i="3"/>
  <c r="P1022" i="3"/>
  <c r="O1022" i="3"/>
  <c r="N1022" i="3"/>
  <c r="M1022" i="3"/>
  <c r="L1022" i="3"/>
  <c r="K1022" i="3"/>
  <c r="J1022" i="3"/>
  <c r="I1022" i="3"/>
  <c r="H1022" i="3"/>
  <c r="G1022" i="3"/>
  <c r="F1022" i="3"/>
  <c r="AC1021" i="3"/>
  <c r="AB1021" i="3"/>
  <c r="AA1021" i="3"/>
  <c r="Z1021" i="3"/>
  <c r="Y1021" i="3"/>
  <c r="X1021" i="3"/>
  <c r="W1021" i="3"/>
  <c r="V1021" i="3"/>
  <c r="U1021" i="3"/>
  <c r="T1021" i="3"/>
  <c r="S1021" i="3"/>
  <c r="R1021" i="3"/>
  <c r="Q1021" i="3"/>
  <c r="P1021" i="3"/>
  <c r="O1021" i="3"/>
  <c r="N1021" i="3"/>
  <c r="M1021" i="3"/>
  <c r="L1021" i="3"/>
  <c r="K1021" i="3"/>
  <c r="J1021" i="3"/>
  <c r="I1021" i="3"/>
  <c r="H1021" i="3"/>
  <c r="G1021" i="3"/>
  <c r="F1021" i="3"/>
  <c r="AC1020" i="3"/>
  <c r="AB1020" i="3"/>
  <c r="AA1020" i="3"/>
  <c r="Z1020" i="3"/>
  <c r="Y1020" i="3"/>
  <c r="X1020" i="3"/>
  <c r="W1020" i="3"/>
  <c r="V1020" i="3"/>
  <c r="U1020" i="3"/>
  <c r="T1020" i="3"/>
  <c r="S1020" i="3"/>
  <c r="R1020" i="3"/>
  <c r="Q1020" i="3"/>
  <c r="P1020" i="3"/>
  <c r="O1020" i="3"/>
  <c r="N1020" i="3"/>
  <c r="M1020" i="3"/>
  <c r="L1020" i="3"/>
  <c r="K1020" i="3"/>
  <c r="J1020" i="3"/>
  <c r="I1020" i="3"/>
  <c r="H1020" i="3"/>
  <c r="G1020" i="3"/>
  <c r="F1020" i="3"/>
  <c r="AC1019" i="3"/>
  <c r="AB1019" i="3"/>
  <c r="AA1019" i="3"/>
  <c r="Z1019" i="3"/>
  <c r="Y1019" i="3"/>
  <c r="X1019" i="3"/>
  <c r="W1019" i="3"/>
  <c r="V1019" i="3"/>
  <c r="U1019" i="3"/>
  <c r="T1019" i="3"/>
  <c r="S1019" i="3"/>
  <c r="R1019" i="3"/>
  <c r="Q1019" i="3"/>
  <c r="P1019" i="3"/>
  <c r="O1019" i="3"/>
  <c r="N1019" i="3"/>
  <c r="M1019" i="3"/>
  <c r="L1019" i="3"/>
  <c r="K1019" i="3"/>
  <c r="J1019" i="3"/>
  <c r="I1019" i="3"/>
  <c r="H1019" i="3"/>
  <c r="G1019" i="3"/>
  <c r="F1019" i="3"/>
  <c r="AC1018" i="3"/>
  <c r="AB1018" i="3"/>
  <c r="AA1018" i="3"/>
  <c r="Z1018" i="3"/>
  <c r="Y1018" i="3"/>
  <c r="X1018" i="3"/>
  <c r="W1018" i="3"/>
  <c r="V1018" i="3"/>
  <c r="U1018" i="3"/>
  <c r="T1018" i="3"/>
  <c r="S1018" i="3"/>
  <c r="R1018" i="3"/>
  <c r="Q1018" i="3"/>
  <c r="P1018" i="3"/>
  <c r="O1018" i="3"/>
  <c r="N1018" i="3"/>
  <c r="M1018" i="3"/>
  <c r="L1018" i="3"/>
  <c r="K1018" i="3"/>
  <c r="J1018" i="3"/>
  <c r="I1018" i="3"/>
  <c r="H1018" i="3"/>
  <c r="G1018" i="3"/>
  <c r="F1018" i="3"/>
  <c r="AC1017" i="3"/>
  <c r="AB1017" i="3"/>
  <c r="AA1017" i="3"/>
  <c r="Z1017" i="3"/>
  <c r="Y1017" i="3"/>
  <c r="X1017" i="3"/>
  <c r="W1017" i="3"/>
  <c r="V1017" i="3"/>
  <c r="U1017" i="3"/>
  <c r="T1017" i="3"/>
  <c r="S1017" i="3"/>
  <c r="R1017" i="3"/>
  <c r="Q1017" i="3"/>
  <c r="P1017" i="3"/>
  <c r="O1017" i="3"/>
  <c r="N1017" i="3"/>
  <c r="M1017" i="3"/>
  <c r="L1017" i="3"/>
  <c r="K1017" i="3"/>
  <c r="J1017" i="3"/>
  <c r="I1017" i="3"/>
  <c r="H1017" i="3"/>
  <c r="G1017" i="3"/>
  <c r="F1017" i="3"/>
  <c r="AC1016" i="3"/>
  <c r="AB1016" i="3"/>
  <c r="AA1016" i="3"/>
  <c r="Z1016" i="3"/>
  <c r="Y1016" i="3"/>
  <c r="X1016" i="3"/>
  <c r="W1016" i="3"/>
  <c r="V1016" i="3"/>
  <c r="U1016" i="3"/>
  <c r="T1016" i="3"/>
  <c r="S1016" i="3"/>
  <c r="R1016" i="3"/>
  <c r="Q1016" i="3"/>
  <c r="P1016" i="3"/>
  <c r="O1016" i="3"/>
  <c r="N1016" i="3"/>
  <c r="M1016" i="3"/>
  <c r="L1016" i="3"/>
  <c r="K1016" i="3"/>
  <c r="J1016" i="3"/>
  <c r="I1016" i="3"/>
  <c r="H1016" i="3"/>
  <c r="G1016" i="3"/>
  <c r="F1016" i="3"/>
  <c r="AC1015" i="3"/>
  <c r="AB1015" i="3"/>
  <c r="AA1015" i="3"/>
  <c r="Z1015" i="3"/>
  <c r="Y1015" i="3"/>
  <c r="X1015" i="3"/>
  <c r="W1015" i="3"/>
  <c r="V1015" i="3"/>
  <c r="U1015" i="3"/>
  <c r="T1015" i="3"/>
  <c r="S1015" i="3"/>
  <c r="R1015" i="3"/>
  <c r="Q1015" i="3"/>
  <c r="P1015" i="3"/>
  <c r="O1015" i="3"/>
  <c r="N1015" i="3"/>
  <c r="M1015" i="3"/>
  <c r="L1015" i="3"/>
  <c r="K1015" i="3"/>
  <c r="J1015" i="3"/>
  <c r="I1015" i="3"/>
  <c r="H1015" i="3"/>
  <c r="G1015" i="3"/>
  <c r="F1015" i="3"/>
  <c r="AC1014" i="3"/>
  <c r="AB1014" i="3"/>
  <c r="AA1014" i="3"/>
  <c r="Z1014" i="3"/>
  <c r="Y1014" i="3"/>
  <c r="X1014" i="3"/>
  <c r="W1014" i="3"/>
  <c r="V1014" i="3"/>
  <c r="U1014" i="3"/>
  <c r="T1014" i="3"/>
  <c r="S1014" i="3"/>
  <c r="R1014" i="3"/>
  <c r="Q1014" i="3"/>
  <c r="P1014" i="3"/>
  <c r="O1014" i="3"/>
  <c r="N1014" i="3"/>
  <c r="M1014" i="3"/>
  <c r="L1014" i="3"/>
  <c r="K1014" i="3"/>
  <c r="J1014" i="3"/>
  <c r="I1014" i="3"/>
  <c r="H1014" i="3"/>
  <c r="G1014" i="3"/>
  <c r="F1014" i="3"/>
  <c r="AC1013" i="3"/>
  <c r="AB1013" i="3"/>
  <c r="AA1013" i="3"/>
  <c r="Z1013" i="3"/>
  <c r="Y1013" i="3"/>
  <c r="X1013" i="3"/>
  <c r="W1013" i="3"/>
  <c r="V1013" i="3"/>
  <c r="U1013" i="3"/>
  <c r="T1013" i="3"/>
  <c r="S1013" i="3"/>
  <c r="R1013" i="3"/>
  <c r="Q1013" i="3"/>
  <c r="P1013" i="3"/>
  <c r="O1013" i="3"/>
  <c r="N1013" i="3"/>
  <c r="M1013" i="3"/>
  <c r="L1013" i="3"/>
  <c r="K1013" i="3"/>
  <c r="J1013" i="3"/>
  <c r="I1013" i="3"/>
  <c r="H1013" i="3"/>
  <c r="G1013" i="3"/>
  <c r="F1013" i="3"/>
  <c r="AC1012" i="3"/>
  <c r="AB1012" i="3"/>
  <c r="AA1012" i="3"/>
  <c r="Z1012" i="3"/>
  <c r="Y1012" i="3"/>
  <c r="X1012" i="3"/>
  <c r="W1012" i="3"/>
  <c r="V1012" i="3"/>
  <c r="U1012" i="3"/>
  <c r="T1012" i="3"/>
  <c r="S1012" i="3"/>
  <c r="R1012" i="3"/>
  <c r="Q1012" i="3"/>
  <c r="P1012" i="3"/>
  <c r="O1012" i="3"/>
  <c r="N1012" i="3"/>
  <c r="M1012" i="3"/>
  <c r="L1012" i="3"/>
  <c r="K1012" i="3"/>
  <c r="J1012" i="3"/>
  <c r="I1012" i="3"/>
  <c r="H1012" i="3"/>
  <c r="G1012" i="3"/>
  <c r="F1012" i="3"/>
  <c r="AC1011" i="3"/>
  <c r="AB1011" i="3"/>
  <c r="AA1011" i="3"/>
  <c r="Z1011" i="3"/>
  <c r="Y1011" i="3"/>
  <c r="X1011" i="3"/>
  <c r="W1011" i="3"/>
  <c r="V1011" i="3"/>
  <c r="U1011" i="3"/>
  <c r="T1011" i="3"/>
  <c r="S1011" i="3"/>
  <c r="R1011" i="3"/>
  <c r="Q1011" i="3"/>
  <c r="P1011" i="3"/>
  <c r="O1011" i="3"/>
  <c r="N1011" i="3"/>
  <c r="M1011" i="3"/>
  <c r="L1011" i="3"/>
  <c r="K1011" i="3"/>
  <c r="J1011" i="3"/>
  <c r="I1011" i="3"/>
  <c r="H1011" i="3"/>
  <c r="G1011" i="3"/>
  <c r="F1011" i="3"/>
  <c r="AC1010" i="3"/>
  <c r="AB1010" i="3"/>
  <c r="AA1010" i="3"/>
  <c r="Z1010" i="3"/>
  <c r="Y1010" i="3"/>
  <c r="X1010" i="3"/>
  <c r="W1010" i="3"/>
  <c r="V1010" i="3"/>
  <c r="U1010" i="3"/>
  <c r="T1010" i="3"/>
  <c r="S1010" i="3"/>
  <c r="R1010" i="3"/>
  <c r="Q1010" i="3"/>
  <c r="P1010" i="3"/>
  <c r="O1010" i="3"/>
  <c r="N1010" i="3"/>
  <c r="M1010" i="3"/>
  <c r="L1010" i="3"/>
  <c r="K1010" i="3"/>
  <c r="J1010" i="3"/>
  <c r="I1010" i="3"/>
  <c r="H1010" i="3"/>
  <c r="G1010" i="3"/>
  <c r="F1010" i="3"/>
  <c r="AC1009" i="3"/>
  <c r="AB1009" i="3"/>
  <c r="AA1009" i="3"/>
  <c r="Z1009" i="3"/>
  <c r="Y1009" i="3"/>
  <c r="X1009" i="3"/>
  <c r="W1009" i="3"/>
  <c r="V1009" i="3"/>
  <c r="U1009" i="3"/>
  <c r="T1009" i="3"/>
  <c r="S1009" i="3"/>
  <c r="R1009" i="3"/>
  <c r="Q1009" i="3"/>
  <c r="P1009" i="3"/>
  <c r="O1009" i="3"/>
  <c r="N1009" i="3"/>
  <c r="M1009" i="3"/>
  <c r="L1009" i="3"/>
  <c r="K1009" i="3"/>
  <c r="J1009" i="3"/>
  <c r="I1009" i="3"/>
  <c r="H1009" i="3"/>
  <c r="G1009" i="3"/>
  <c r="F1009" i="3"/>
  <c r="AC1008" i="3"/>
  <c r="AB1008" i="3"/>
  <c r="AA1008" i="3"/>
  <c r="Z1008" i="3"/>
  <c r="Y1008" i="3"/>
  <c r="X1008" i="3"/>
  <c r="W1008" i="3"/>
  <c r="V1008" i="3"/>
  <c r="U1008" i="3"/>
  <c r="T1008" i="3"/>
  <c r="S1008" i="3"/>
  <c r="R1008" i="3"/>
  <c r="Q1008" i="3"/>
  <c r="P1008" i="3"/>
  <c r="O1008" i="3"/>
  <c r="N1008" i="3"/>
  <c r="M1008" i="3"/>
  <c r="L1008" i="3"/>
  <c r="K1008" i="3"/>
  <c r="J1008" i="3"/>
  <c r="I1008" i="3"/>
  <c r="H1008" i="3"/>
  <c r="G1008" i="3"/>
  <c r="F1008" i="3"/>
  <c r="AC1007" i="3"/>
  <c r="AB1007" i="3"/>
  <c r="AA1007" i="3"/>
  <c r="Z1007" i="3"/>
  <c r="Y1007" i="3"/>
  <c r="X1007" i="3"/>
  <c r="W1007" i="3"/>
  <c r="V1007" i="3"/>
  <c r="U1007" i="3"/>
  <c r="T1007" i="3"/>
  <c r="S1007" i="3"/>
  <c r="R1007" i="3"/>
  <c r="Q1007" i="3"/>
  <c r="P1007" i="3"/>
  <c r="O1007" i="3"/>
  <c r="N1007" i="3"/>
  <c r="M1007" i="3"/>
  <c r="L1007" i="3"/>
  <c r="K1007" i="3"/>
  <c r="J1007" i="3"/>
  <c r="I1007" i="3"/>
  <c r="H1007" i="3"/>
  <c r="G1007" i="3"/>
  <c r="F1007" i="3"/>
  <c r="AC1006" i="3"/>
  <c r="AB1006" i="3"/>
  <c r="AA1006" i="3"/>
  <c r="Z1006" i="3"/>
  <c r="Y1006" i="3"/>
  <c r="X1006" i="3"/>
  <c r="W1006" i="3"/>
  <c r="V1006" i="3"/>
  <c r="U1006" i="3"/>
  <c r="T1006" i="3"/>
  <c r="S1006" i="3"/>
  <c r="R1006" i="3"/>
  <c r="Q1006" i="3"/>
  <c r="P1006" i="3"/>
  <c r="O1006" i="3"/>
  <c r="N1006" i="3"/>
  <c r="M1006" i="3"/>
  <c r="L1006" i="3"/>
  <c r="K1006" i="3"/>
  <c r="J1006" i="3"/>
  <c r="I1006" i="3"/>
  <c r="H1006" i="3"/>
  <c r="G1006" i="3"/>
  <c r="F1006" i="3"/>
  <c r="AC1005" i="3"/>
  <c r="AB1005" i="3"/>
  <c r="AA1005" i="3"/>
  <c r="Z1005" i="3"/>
  <c r="Y1005" i="3"/>
  <c r="X1005" i="3"/>
  <c r="W1005" i="3"/>
  <c r="V1005" i="3"/>
  <c r="U1005" i="3"/>
  <c r="T1005" i="3"/>
  <c r="S1005" i="3"/>
  <c r="R1005" i="3"/>
  <c r="Q1005" i="3"/>
  <c r="P1005" i="3"/>
  <c r="O1005" i="3"/>
  <c r="N1005" i="3"/>
  <c r="M1005" i="3"/>
  <c r="L1005" i="3"/>
  <c r="K1005" i="3"/>
  <c r="J1005" i="3"/>
  <c r="I1005" i="3"/>
  <c r="H1005" i="3"/>
  <c r="G1005" i="3"/>
  <c r="F1005" i="3"/>
  <c r="AC1004" i="3"/>
  <c r="AB1004" i="3"/>
  <c r="AA1004" i="3"/>
  <c r="Z1004" i="3"/>
  <c r="Y1004" i="3"/>
  <c r="X1004" i="3"/>
  <c r="W1004" i="3"/>
  <c r="V1004" i="3"/>
  <c r="U1004" i="3"/>
  <c r="T1004" i="3"/>
  <c r="S1004" i="3"/>
  <c r="R1004" i="3"/>
  <c r="Q1004" i="3"/>
  <c r="P1004" i="3"/>
  <c r="O1004" i="3"/>
  <c r="N1004" i="3"/>
  <c r="M1004" i="3"/>
  <c r="L1004" i="3"/>
  <c r="K1004" i="3"/>
  <c r="J1004" i="3"/>
  <c r="I1004" i="3"/>
  <c r="H1004" i="3"/>
  <c r="G1004" i="3"/>
  <c r="F1004" i="3"/>
  <c r="AC1003" i="3"/>
  <c r="AB1003" i="3"/>
  <c r="AA1003" i="3"/>
  <c r="Z1003" i="3"/>
  <c r="Y1003" i="3"/>
  <c r="X1003" i="3"/>
  <c r="W1003" i="3"/>
  <c r="V1003" i="3"/>
  <c r="U1003" i="3"/>
  <c r="T1003" i="3"/>
  <c r="S1003" i="3"/>
  <c r="R1003" i="3"/>
  <c r="Q1003" i="3"/>
  <c r="P1003" i="3"/>
  <c r="O1003" i="3"/>
  <c r="N1003" i="3"/>
  <c r="M1003" i="3"/>
  <c r="L1003" i="3"/>
  <c r="K1003" i="3"/>
  <c r="J1003" i="3"/>
  <c r="I1003" i="3"/>
  <c r="H1003" i="3"/>
  <c r="G1003" i="3"/>
  <c r="F1003" i="3"/>
  <c r="AC1002" i="3"/>
  <c r="AB1002" i="3"/>
  <c r="AA1002" i="3"/>
  <c r="Z1002" i="3"/>
  <c r="Y1002" i="3"/>
  <c r="X1002" i="3"/>
  <c r="W1002" i="3"/>
  <c r="V1002" i="3"/>
  <c r="U1002" i="3"/>
  <c r="T1002" i="3"/>
  <c r="S1002" i="3"/>
  <c r="R1002" i="3"/>
  <c r="Q1002" i="3"/>
  <c r="P1002" i="3"/>
  <c r="O1002" i="3"/>
  <c r="N1002" i="3"/>
  <c r="M1002" i="3"/>
  <c r="L1002" i="3"/>
  <c r="K1002" i="3"/>
  <c r="J1002" i="3"/>
  <c r="I1002" i="3"/>
  <c r="H1002" i="3"/>
  <c r="G1002" i="3"/>
  <c r="F1002" i="3"/>
  <c r="AC1001" i="3"/>
  <c r="AB1001" i="3"/>
  <c r="AA1001" i="3"/>
  <c r="Z1001" i="3"/>
  <c r="Y1001" i="3"/>
  <c r="X1001" i="3"/>
  <c r="W1001" i="3"/>
  <c r="V1001" i="3"/>
  <c r="U1001" i="3"/>
  <c r="T1001" i="3"/>
  <c r="S1001" i="3"/>
  <c r="R1001" i="3"/>
  <c r="Q1001" i="3"/>
  <c r="P1001" i="3"/>
  <c r="O1001" i="3"/>
  <c r="N1001" i="3"/>
  <c r="M1001" i="3"/>
  <c r="L1001" i="3"/>
  <c r="K1001" i="3"/>
  <c r="J1001" i="3"/>
  <c r="I1001" i="3"/>
  <c r="H1001" i="3"/>
  <c r="G1001" i="3"/>
  <c r="F1001" i="3"/>
  <c r="AC1000" i="3"/>
  <c r="AB1000" i="3"/>
  <c r="AA1000" i="3"/>
  <c r="Z1000" i="3"/>
  <c r="Y1000" i="3"/>
  <c r="X1000" i="3"/>
  <c r="W1000" i="3"/>
  <c r="V1000" i="3"/>
  <c r="U1000" i="3"/>
  <c r="T1000" i="3"/>
  <c r="S1000" i="3"/>
  <c r="R1000" i="3"/>
  <c r="Q1000" i="3"/>
  <c r="P1000" i="3"/>
  <c r="O1000" i="3"/>
  <c r="N1000" i="3"/>
  <c r="M1000" i="3"/>
  <c r="L1000" i="3"/>
  <c r="K1000" i="3"/>
  <c r="J1000" i="3"/>
  <c r="I1000" i="3"/>
  <c r="H1000" i="3"/>
  <c r="G1000" i="3"/>
  <c r="F1000" i="3"/>
  <c r="AC999" i="3"/>
  <c r="AB999" i="3"/>
  <c r="AA999" i="3"/>
  <c r="Z999" i="3"/>
  <c r="Y999" i="3"/>
  <c r="X999" i="3"/>
  <c r="W999" i="3"/>
  <c r="V999" i="3"/>
  <c r="U999" i="3"/>
  <c r="T999" i="3"/>
  <c r="S999" i="3"/>
  <c r="R999" i="3"/>
  <c r="Q999" i="3"/>
  <c r="P999" i="3"/>
  <c r="O999" i="3"/>
  <c r="N999" i="3"/>
  <c r="M999" i="3"/>
  <c r="L999" i="3"/>
  <c r="K999" i="3"/>
  <c r="J999" i="3"/>
  <c r="I999" i="3"/>
  <c r="H999" i="3"/>
  <c r="G999" i="3"/>
  <c r="F999" i="3"/>
  <c r="AC998" i="3"/>
  <c r="AB998" i="3"/>
  <c r="AA998" i="3"/>
  <c r="Z998" i="3"/>
  <c r="Y998" i="3"/>
  <c r="X998" i="3"/>
  <c r="W998" i="3"/>
  <c r="V998" i="3"/>
  <c r="U998" i="3"/>
  <c r="T998" i="3"/>
  <c r="S998" i="3"/>
  <c r="R998" i="3"/>
  <c r="Q998" i="3"/>
  <c r="P998" i="3"/>
  <c r="O998" i="3"/>
  <c r="N998" i="3"/>
  <c r="M998" i="3"/>
  <c r="L998" i="3"/>
  <c r="K998" i="3"/>
  <c r="J998" i="3"/>
  <c r="I998" i="3"/>
  <c r="H998" i="3"/>
  <c r="G998" i="3"/>
  <c r="F998" i="3"/>
  <c r="AC997" i="3"/>
  <c r="AB997" i="3"/>
  <c r="AA997" i="3"/>
  <c r="Z997" i="3"/>
  <c r="Y997" i="3"/>
  <c r="X997" i="3"/>
  <c r="W997" i="3"/>
  <c r="V997" i="3"/>
  <c r="U997" i="3"/>
  <c r="T997" i="3"/>
  <c r="S997" i="3"/>
  <c r="R997" i="3"/>
  <c r="Q997" i="3"/>
  <c r="P997" i="3"/>
  <c r="O997" i="3"/>
  <c r="N997" i="3"/>
  <c r="M997" i="3"/>
  <c r="L997" i="3"/>
  <c r="K997" i="3"/>
  <c r="J997" i="3"/>
  <c r="I997" i="3"/>
  <c r="H997" i="3"/>
  <c r="G997" i="3"/>
  <c r="F997" i="3"/>
  <c r="AC996" i="3"/>
  <c r="AB996" i="3"/>
  <c r="AA996" i="3"/>
  <c r="Z996" i="3"/>
  <c r="Y996" i="3"/>
  <c r="X996" i="3"/>
  <c r="W996" i="3"/>
  <c r="V996" i="3"/>
  <c r="U996" i="3"/>
  <c r="T996" i="3"/>
  <c r="S996" i="3"/>
  <c r="R996" i="3"/>
  <c r="Q996" i="3"/>
  <c r="P996" i="3"/>
  <c r="O996" i="3"/>
  <c r="N996" i="3"/>
  <c r="M996" i="3"/>
  <c r="L996" i="3"/>
  <c r="K996" i="3"/>
  <c r="J996" i="3"/>
  <c r="I996" i="3"/>
  <c r="H996" i="3"/>
  <c r="G996" i="3"/>
  <c r="F996" i="3"/>
  <c r="AC995" i="3"/>
  <c r="AB995" i="3"/>
  <c r="AA995" i="3"/>
  <c r="Z995" i="3"/>
  <c r="Y995" i="3"/>
  <c r="X995" i="3"/>
  <c r="W995" i="3"/>
  <c r="V995" i="3"/>
  <c r="U995" i="3"/>
  <c r="T995" i="3"/>
  <c r="S995" i="3"/>
  <c r="R995" i="3"/>
  <c r="Q995" i="3"/>
  <c r="P995" i="3"/>
  <c r="O995" i="3"/>
  <c r="N995" i="3"/>
  <c r="M995" i="3"/>
  <c r="L995" i="3"/>
  <c r="K995" i="3"/>
  <c r="J995" i="3"/>
  <c r="I995" i="3"/>
  <c r="H995" i="3"/>
  <c r="G995" i="3"/>
  <c r="F995" i="3"/>
  <c r="AC994" i="3"/>
  <c r="AB994" i="3"/>
  <c r="AA994" i="3"/>
  <c r="Z994" i="3"/>
  <c r="Y994" i="3"/>
  <c r="X994" i="3"/>
  <c r="W994" i="3"/>
  <c r="V994" i="3"/>
  <c r="U994" i="3"/>
  <c r="T994" i="3"/>
  <c r="S994" i="3"/>
  <c r="R994" i="3"/>
  <c r="Q994" i="3"/>
  <c r="P994" i="3"/>
  <c r="O994" i="3"/>
  <c r="N994" i="3"/>
  <c r="M994" i="3"/>
  <c r="L994" i="3"/>
  <c r="K994" i="3"/>
  <c r="J994" i="3"/>
  <c r="I994" i="3"/>
  <c r="H994" i="3"/>
  <c r="G994" i="3"/>
  <c r="F994" i="3"/>
  <c r="AC993" i="3"/>
  <c r="AB993" i="3"/>
  <c r="AA993" i="3"/>
  <c r="Z993" i="3"/>
  <c r="Y993" i="3"/>
  <c r="X993" i="3"/>
  <c r="W993" i="3"/>
  <c r="V993" i="3"/>
  <c r="U993" i="3"/>
  <c r="T993" i="3"/>
  <c r="S993" i="3"/>
  <c r="R993" i="3"/>
  <c r="Q993" i="3"/>
  <c r="P993" i="3"/>
  <c r="O993" i="3"/>
  <c r="N993" i="3"/>
  <c r="M993" i="3"/>
  <c r="L993" i="3"/>
  <c r="K993" i="3"/>
  <c r="J993" i="3"/>
  <c r="I993" i="3"/>
  <c r="H993" i="3"/>
  <c r="G993" i="3"/>
  <c r="F993" i="3"/>
  <c r="AC992" i="3"/>
  <c r="AB992" i="3"/>
  <c r="AA992" i="3"/>
  <c r="Z992" i="3"/>
  <c r="Y992" i="3"/>
  <c r="X992" i="3"/>
  <c r="W992" i="3"/>
  <c r="V992" i="3"/>
  <c r="U992" i="3"/>
  <c r="T992" i="3"/>
  <c r="S992" i="3"/>
  <c r="R992" i="3"/>
  <c r="Q992" i="3"/>
  <c r="P992" i="3"/>
  <c r="O992" i="3"/>
  <c r="N992" i="3"/>
  <c r="M992" i="3"/>
  <c r="L992" i="3"/>
  <c r="K992" i="3"/>
  <c r="J992" i="3"/>
  <c r="I992" i="3"/>
  <c r="H992" i="3"/>
  <c r="G992" i="3"/>
  <c r="F992" i="3"/>
  <c r="AC991" i="3"/>
  <c r="AB991" i="3"/>
  <c r="AA991" i="3"/>
  <c r="Z991" i="3"/>
  <c r="Y991" i="3"/>
  <c r="X991" i="3"/>
  <c r="W991" i="3"/>
  <c r="V991" i="3"/>
  <c r="U991" i="3"/>
  <c r="T991" i="3"/>
  <c r="S991" i="3"/>
  <c r="R991" i="3"/>
  <c r="Q991" i="3"/>
  <c r="P991" i="3"/>
  <c r="O991" i="3"/>
  <c r="N991" i="3"/>
  <c r="M991" i="3"/>
  <c r="L991" i="3"/>
  <c r="K991" i="3"/>
  <c r="J991" i="3"/>
  <c r="I991" i="3"/>
  <c r="H991" i="3"/>
  <c r="G991" i="3"/>
  <c r="F991" i="3"/>
  <c r="AC990" i="3"/>
  <c r="AB990" i="3"/>
  <c r="AA990" i="3"/>
  <c r="Z990" i="3"/>
  <c r="Y990" i="3"/>
  <c r="X990" i="3"/>
  <c r="W990" i="3"/>
  <c r="V990" i="3"/>
  <c r="U990" i="3"/>
  <c r="T990" i="3"/>
  <c r="S990" i="3"/>
  <c r="R990" i="3"/>
  <c r="Q990" i="3"/>
  <c r="P990" i="3"/>
  <c r="O990" i="3"/>
  <c r="N990" i="3"/>
  <c r="M990" i="3"/>
  <c r="L990" i="3"/>
  <c r="K990" i="3"/>
  <c r="J990" i="3"/>
  <c r="I990" i="3"/>
  <c r="H990" i="3"/>
  <c r="G990" i="3"/>
  <c r="F990" i="3"/>
  <c r="AC989" i="3"/>
  <c r="AB989" i="3"/>
  <c r="AA989" i="3"/>
  <c r="Z989" i="3"/>
  <c r="Y989" i="3"/>
  <c r="X989" i="3"/>
  <c r="W989" i="3"/>
  <c r="V989" i="3"/>
  <c r="U989" i="3"/>
  <c r="T989" i="3"/>
  <c r="S989" i="3"/>
  <c r="R989" i="3"/>
  <c r="Q989" i="3"/>
  <c r="P989" i="3"/>
  <c r="O989" i="3"/>
  <c r="N989" i="3"/>
  <c r="M989" i="3"/>
  <c r="L989" i="3"/>
  <c r="K989" i="3"/>
  <c r="J989" i="3"/>
  <c r="I989" i="3"/>
  <c r="H989" i="3"/>
  <c r="G989" i="3"/>
  <c r="F989" i="3"/>
  <c r="AC988" i="3"/>
  <c r="AB988" i="3"/>
  <c r="AA988" i="3"/>
  <c r="Z988" i="3"/>
  <c r="Y988" i="3"/>
  <c r="X988" i="3"/>
  <c r="W988" i="3"/>
  <c r="V988" i="3"/>
  <c r="U988" i="3"/>
  <c r="T988" i="3"/>
  <c r="S988" i="3"/>
  <c r="R988" i="3"/>
  <c r="Q988" i="3"/>
  <c r="P988" i="3"/>
  <c r="O988" i="3"/>
  <c r="N988" i="3"/>
  <c r="M988" i="3"/>
  <c r="L988" i="3"/>
  <c r="K988" i="3"/>
  <c r="J988" i="3"/>
  <c r="I988" i="3"/>
  <c r="H988" i="3"/>
  <c r="G988" i="3"/>
  <c r="F988" i="3"/>
  <c r="AC987" i="3"/>
  <c r="AB987" i="3"/>
  <c r="AA987" i="3"/>
  <c r="Z987" i="3"/>
  <c r="Y987" i="3"/>
  <c r="X987" i="3"/>
  <c r="W987" i="3"/>
  <c r="V987" i="3"/>
  <c r="U987" i="3"/>
  <c r="T987" i="3"/>
  <c r="S987" i="3"/>
  <c r="R987" i="3"/>
  <c r="Q987" i="3"/>
  <c r="P987" i="3"/>
  <c r="O987" i="3"/>
  <c r="N987" i="3"/>
  <c r="M987" i="3"/>
  <c r="L987" i="3"/>
  <c r="K987" i="3"/>
  <c r="J987" i="3"/>
  <c r="I987" i="3"/>
  <c r="H987" i="3"/>
  <c r="G987" i="3"/>
  <c r="F987" i="3"/>
  <c r="AC986" i="3"/>
  <c r="AB986" i="3"/>
  <c r="AA986" i="3"/>
  <c r="Z986" i="3"/>
  <c r="Y986" i="3"/>
  <c r="X986" i="3"/>
  <c r="W986" i="3"/>
  <c r="V986" i="3"/>
  <c r="U986" i="3"/>
  <c r="T986" i="3"/>
  <c r="S986" i="3"/>
  <c r="R986" i="3"/>
  <c r="Q986" i="3"/>
  <c r="P986" i="3"/>
  <c r="O986" i="3"/>
  <c r="N986" i="3"/>
  <c r="M986" i="3"/>
  <c r="L986" i="3"/>
  <c r="K986" i="3"/>
  <c r="J986" i="3"/>
  <c r="I986" i="3"/>
  <c r="H986" i="3"/>
  <c r="G986" i="3"/>
  <c r="F986" i="3"/>
  <c r="AC985" i="3"/>
  <c r="AB985" i="3"/>
  <c r="AA985" i="3"/>
  <c r="Z985" i="3"/>
  <c r="Y985" i="3"/>
  <c r="X985" i="3"/>
  <c r="W985" i="3"/>
  <c r="V985" i="3"/>
  <c r="U985" i="3"/>
  <c r="T985" i="3"/>
  <c r="S985" i="3"/>
  <c r="R985" i="3"/>
  <c r="Q985" i="3"/>
  <c r="P985" i="3"/>
  <c r="O985" i="3"/>
  <c r="N985" i="3"/>
  <c r="M985" i="3"/>
  <c r="L985" i="3"/>
  <c r="K985" i="3"/>
  <c r="J985" i="3"/>
  <c r="I985" i="3"/>
  <c r="H985" i="3"/>
  <c r="G985" i="3"/>
  <c r="F985" i="3"/>
  <c r="AC984" i="3"/>
  <c r="AB984" i="3"/>
  <c r="AA984" i="3"/>
  <c r="Z984" i="3"/>
  <c r="Y984" i="3"/>
  <c r="X984" i="3"/>
  <c r="W984" i="3"/>
  <c r="V984" i="3"/>
  <c r="U984" i="3"/>
  <c r="T984" i="3"/>
  <c r="S984" i="3"/>
  <c r="R984" i="3"/>
  <c r="Q984" i="3"/>
  <c r="P984" i="3"/>
  <c r="O984" i="3"/>
  <c r="N984" i="3"/>
  <c r="M984" i="3"/>
  <c r="L984" i="3"/>
  <c r="K984" i="3"/>
  <c r="J984" i="3"/>
  <c r="I984" i="3"/>
  <c r="H984" i="3"/>
  <c r="G984" i="3"/>
  <c r="F984" i="3"/>
  <c r="AC983" i="3"/>
  <c r="AB983" i="3"/>
  <c r="AA983" i="3"/>
  <c r="Z983" i="3"/>
  <c r="Y983" i="3"/>
  <c r="X983" i="3"/>
  <c r="W983" i="3"/>
  <c r="V983" i="3"/>
  <c r="U983" i="3"/>
  <c r="T983" i="3"/>
  <c r="S983" i="3"/>
  <c r="R983" i="3"/>
  <c r="Q983" i="3"/>
  <c r="P983" i="3"/>
  <c r="O983" i="3"/>
  <c r="N983" i="3"/>
  <c r="M983" i="3"/>
  <c r="L983" i="3"/>
  <c r="K983" i="3"/>
  <c r="J983" i="3"/>
  <c r="I983" i="3"/>
  <c r="H983" i="3"/>
  <c r="G983" i="3"/>
  <c r="F983" i="3"/>
  <c r="AC982" i="3"/>
  <c r="AB982" i="3"/>
  <c r="AA982" i="3"/>
  <c r="Z982" i="3"/>
  <c r="Y982" i="3"/>
  <c r="X982" i="3"/>
  <c r="W982" i="3"/>
  <c r="V982" i="3"/>
  <c r="U982" i="3"/>
  <c r="T982" i="3"/>
  <c r="S982" i="3"/>
  <c r="R982" i="3"/>
  <c r="Q982" i="3"/>
  <c r="P982" i="3"/>
  <c r="O982" i="3"/>
  <c r="N982" i="3"/>
  <c r="M982" i="3"/>
  <c r="L982" i="3"/>
  <c r="K982" i="3"/>
  <c r="J982" i="3"/>
  <c r="I982" i="3"/>
  <c r="H982" i="3"/>
  <c r="G982" i="3"/>
  <c r="F982" i="3"/>
  <c r="AC981" i="3"/>
  <c r="AB981" i="3"/>
  <c r="AA981" i="3"/>
  <c r="Z981" i="3"/>
  <c r="Y981" i="3"/>
  <c r="X981" i="3"/>
  <c r="W981" i="3"/>
  <c r="V981" i="3"/>
  <c r="U981" i="3"/>
  <c r="T981" i="3"/>
  <c r="S981" i="3"/>
  <c r="R981" i="3"/>
  <c r="Q981" i="3"/>
  <c r="P981" i="3"/>
  <c r="O981" i="3"/>
  <c r="N981" i="3"/>
  <c r="M981" i="3"/>
  <c r="L981" i="3"/>
  <c r="K981" i="3"/>
  <c r="J981" i="3"/>
  <c r="I981" i="3"/>
  <c r="H981" i="3"/>
  <c r="G981" i="3"/>
  <c r="F981" i="3"/>
  <c r="AC980" i="3"/>
  <c r="AB980" i="3"/>
  <c r="AA980" i="3"/>
  <c r="Z980" i="3"/>
  <c r="Y980" i="3"/>
  <c r="X980" i="3"/>
  <c r="W980" i="3"/>
  <c r="V980" i="3"/>
  <c r="U980" i="3"/>
  <c r="T980" i="3"/>
  <c r="S980" i="3"/>
  <c r="R980" i="3"/>
  <c r="Q980" i="3"/>
  <c r="P980" i="3"/>
  <c r="O980" i="3"/>
  <c r="N980" i="3"/>
  <c r="M980" i="3"/>
  <c r="L980" i="3"/>
  <c r="K980" i="3"/>
  <c r="J980" i="3"/>
  <c r="I980" i="3"/>
  <c r="H980" i="3"/>
  <c r="G980" i="3"/>
  <c r="F980" i="3"/>
  <c r="AC979" i="3"/>
  <c r="AB979" i="3"/>
  <c r="AA979" i="3"/>
  <c r="Z979" i="3"/>
  <c r="Y979" i="3"/>
  <c r="X979" i="3"/>
  <c r="W979" i="3"/>
  <c r="V979" i="3"/>
  <c r="U979" i="3"/>
  <c r="T979" i="3"/>
  <c r="S979" i="3"/>
  <c r="R979" i="3"/>
  <c r="Q979" i="3"/>
  <c r="P979" i="3"/>
  <c r="O979" i="3"/>
  <c r="N979" i="3"/>
  <c r="M979" i="3"/>
  <c r="L979" i="3"/>
  <c r="K979" i="3"/>
  <c r="J979" i="3"/>
  <c r="I979" i="3"/>
  <c r="H979" i="3"/>
  <c r="G979" i="3"/>
  <c r="F979" i="3"/>
  <c r="AC978" i="3"/>
  <c r="AB978" i="3"/>
  <c r="AA978" i="3"/>
  <c r="Z978" i="3"/>
  <c r="Y978" i="3"/>
  <c r="X978" i="3"/>
  <c r="W978" i="3"/>
  <c r="V978" i="3"/>
  <c r="U978" i="3"/>
  <c r="T978" i="3"/>
  <c r="S978" i="3"/>
  <c r="R978" i="3"/>
  <c r="Q978" i="3"/>
  <c r="P978" i="3"/>
  <c r="O978" i="3"/>
  <c r="N978" i="3"/>
  <c r="M978" i="3"/>
  <c r="L978" i="3"/>
  <c r="K978" i="3"/>
  <c r="J978" i="3"/>
  <c r="I978" i="3"/>
  <c r="H978" i="3"/>
  <c r="G978" i="3"/>
  <c r="F978" i="3"/>
  <c r="AC977" i="3"/>
  <c r="AB977" i="3"/>
  <c r="AA977" i="3"/>
  <c r="Z977" i="3"/>
  <c r="Y977" i="3"/>
  <c r="X977" i="3"/>
  <c r="W977" i="3"/>
  <c r="V977" i="3"/>
  <c r="U977" i="3"/>
  <c r="T977" i="3"/>
  <c r="S977" i="3"/>
  <c r="R977" i="3"/>
  <c r="Q977" i="3"/>
  <c r="P977" i="3"/>
  <c r="O977" i="3"/>
  <c r="N977" i="3"/>
  <c r="M977" i="3"/>
  <c r="L977" i="3"/>
  <c r="K977" i="3"/>
  <c r="J977" i="3"/>
  <c r="I977" i="3"/>
  <c r="H977" i="3"/>
  <c r="G977" i="3"/>
  <c r="F977" i="3"/>
  <c r="AC976" i="3"/>
  <c r="AB976" i="3"/>
  <c r="AA976" i="3"/>
  <c r="Z976" i="3"/>
  <c r="Y976" i="3"/>
  <c r="X976" i="3"/>
  <c r="W976" i="3"/>
  <c r="V976" i="3"/>
  <c r="U976" i="3"/>
  <c r="T976" i="3"/>
  <c r="S976" i="3"/>
  <c r="R976" i="3"/>
  <c r="Q976" i="3"/>
  <c r="P976" i="3"/>
  <c r="O976" i="3"/>
  <c r="N976" i="3"/>
  <c r="M976" i="3"/>
  <c r="L976" i="3"/>
  <c r="K976" i="3"/>
  <c r="J976" i="3"/>
  <c r="I976" i="3"/>
  <c r="H976" i="3"/>
  <c r="G976" i="3"/>
  <c r="F976" i="3"/>
  <c r="AC975" i="3"/>
  <c r="AB975" i="3"/>
  <c r="AA975" i="3"/>
  <c r="Z975" i="3"/>
  <c r="Y975" i="3"/>
  <c r="X975" i="3"/>
  <c r="W975" i="3"/>
  <c r="V975" i="3"/>
  <c r="U975" i="3"/>
  <c r="T975" i="3"/>
  <c r="S975" i="3"/>
  <c r="R975" i="3"/>
  <c r="Q975" i="3"/>
  <c r="P975" i="3"/>
  <c r="O975" i="3"/>
  <c r="N975" i="3"/>
  <c r="M975" i="3"/>
  <c r="L975" i="3"/>
  <c r="K975" i="3"/>
  <c r="J975" i="3"/>
  <c r="I975" i="3"/>
  <c r="H975" i="3"/>
  <c r="G975" i="3"/>
  <c r="F975" i="3"/>
  <c r="AC974" i="3"/>
  <c r="AB974" i="3"/>
  <c r="AA974" i="3"/>
  <c r="Z974" i="3"/>
  <c r="Y974" i="3"/>
  <c r="X974" i="3"/>
  <c r="W974" i="3"/>
  <c r="V974" i="3"/>
  <c r="U974" i="3"/>
  <c r="T974" i="3"/>
  <c r="S974" i="3"/>
  <c r="R974" i="3"/>
  <c r="Q974" i="3"/>
  <c r="P974" i="3"/>
  <c r="O974" i="3"/>
  <c r="N974" i="3"/>
  <c r="M974" i="3"/>
  <c r="L974" i="3"/>
  <c r="K974" i="3"/>
  <c r="J974" i="3"/>
  <c r="I974" i="3"/>
  <c r="H974" i="3"/>
  <c r="G974" i="3"/>
  <c r="F974" i="3"/>
  <c r="AC973" i="3"/>
  <c r="AB973" i="3"/>
  <c r="AA973" i="3"/>
  <c r="Z973" i="3"/>
  <c r="Y973" i="3"/>
  <c r="X973" i="3"/>
  <c r="W973" i="3"/>
  <c r="V973" i="3"/>
  <c r="U973" i="3"/>
  <c r="T973" i="3"/>
  <c r="S973" i="3"/>
  <c r="R973" i="3"/>
  <c r="Q973" i="3"/>
  <c r="P973" i="3"/>
  <c r="O973" i="3"/>
  <c r="N973" i="3"/>
  <c r="M973" i="3"/>
  <c r="L973" i="3"/>
  <c r="K973" i="3"/>
  <c r="J973" i="3"/>
  <c r="I973" i="3"/>
  <c r="H973" i="3"/>
  <c r="G973" i="3"/>
  <c r="F973" i="3"/>
  <c r="AC972" i="3"/>
  <c r="AB972" i="3"/>
  <c r="AA972" i="3"/>
  <c r="Z972" i="3"/>
  <c r="Y972" i="3"/>
  <c r="X972" i="3"/>
  <c r="W972" i="3"/>
  <c r="V972" i="3"/>
  <c r="U972" i="3"/>
  <c r="T972" i="3"/>
  <c r="S972" i="3"/>
  <c r="R972" i="3"/>
  <c r="Q972" i="3"/>
  <c r="P972" i="3"/>
  <c r="O972" i="3"/>
  <c r="N972" i="3"/>
  <c r="M972" i="3"/>
  <c r="L972" i="3"/>
  <c r="K972" i="3"/>
  <c r="J972" i="3"/>
  <c r="I972" i="3"/>
  <c r="H972" i="3"/>
  <c r="G972" i="3"/>
  <c r="F972" i="3"/>
  <c r="AC971" i="3"/>
  <c r="AB971" i="3"/>
  <c r="AA971" i="3"/>
  <c r="Z971" i="3"/>
  <c r="Y971" i="3"/>
  <c r="X971" i="3"/>
  <c r="W971" i="3"/>
  <c r="V971" i="3"/>
  <c r="U971" i="3"/>
  <c r="T971" i="3"/>
  <c r="S971" i="3"/>
  <c r="R971" i="3"/>
  <c r="Q971" i="3"/>
  <c r="P971" i="3"/>
  <c r="O971" i="3"/>
  <c r="N971" i="3"/>
  <c r="M971" i="3"/>
  <c r="L971" i="3"/>
  <c r="K971" i="3"/>
  <c r="J971" i="3"/>
  <c r="I971" i="3"/>
  <c r="H971" i="3"/>
  <c r="G971" i="3"/>
  <c r="F971" i="3"/>
  <c r="AC970" i="3"/>
  <c r="AB970" i="3"/>
  <c r="AA970" i="3"/>
  <c r="Z970" i="3"/>
  <c r="Y970" i="3"/>
  <c r="X970" i="3"/>
  <c r="W970" i="3"/>
  <c r="V970" i="3"/>
  <c r="U970" i="3"/>
  <c r="T970" i="3"/>
  <c r="S970" i="3"/>
  <c r="R970" i="3"/>
  <c r="Q970" i="3"/>
  <c r="P970" i="3"/>
  <c r="O970" i="3"/>
  <c r="N970" i="3"/>
  <c r="M970" i="3"/>
  <c r="L970" i="3"/>
  <c r="K970" i="3"/>
  <c r="J970" i="3"/>
  <c r="I970" i="3"/>
  <c r="H970" i="3"/>
  <c r="G970" i="3"/>
  <c r="F970" i="3"/>
  <c r="AC969" i="3"/>
  <c r="AB969" i="3"/>
  <c r="AA969" i="3"/>
  <c r="Z969" i="3"/>
  <c r="Y969" i="3"/>
  <c r="X969" i="3"/>
  <c r="W969" i="3"/>
  <c r="V969" i="3"/>
  <c r="U969" i="3"/>
  <c r="T969" i="3"/>
  <c r="S969" i="3"/>
  <c r="R969" i="3"/>
  <c r="Q969" i="3"/>
  <c r="P969" i="3"/>
  <c r="O969" i="3"/>
  <c r="N969" i="3"/>
  <c r="M969" i="3"/>
  <c r="L969" i="3"/>
  <c r="K969" i="3"/>
  <c r="J969" i="3"/>
  <c r="I969" i="3"/>
  <c r="H969" i="3"/>
  <c r="G969" i="3"/>
  <c r="F969" i="3"/>
  <c r="AC968" i="3"/>
  <c r="AB968" i="3"/>
  <c r="AA968" i="3"/>
  <c r="Z968" i="3"/>
  <c r="Y968" i="3"/>
  <c r="X968" i="3"/>
  <c r="W968" i="3"/>
  <c r="V968" i="3"/>
  <c r="U968" i="3"/>
  <c r="T968" i="3"/>
  <c r="S968" i="3"/>
  <c r="R968" i="3"/>
  <c r="Q968" i="3"/>
  <c r="P968" i="3"/>
  <c r="O968" i="3"/>
  <c r="N968" i="3"/>
  <c r="M968" i="3"/>
  <c r="L968" i="3"/>
  <c r="K968" i="3"/>
  <c r="J968" i="3"/>
  <c r="I968" i="3"/>
  <c r="H968" i="3"/>
  <c r="G968" i="3"/>
  <c r="F968" i="3"/>
  <c r="AC967" i="3"/>
  <c r="AB967" i="3"/>
  <c r="AA967" i="3"/>
  <c r="Z967" i="3"/>
  <c r="Y967" i="3"/>
  <c r="X967" i="3"/>
  <c r="W967" i="3"/>
  <c r="V967" i="3"/>
  <c r="U967" i="3"/>
  <c r="T967" i="3"/>
  <c r="S967" i="3"/>
  <c r="R967" i="3"/>
  <c r="Q967" i="3"/>
  <c r="P967" i="3"/>
  <c r="O967" i="3"/>
  <c r="N967" i="3"/>
  <c r="M967" i="3"/>
  <c r="L967" i="3"/>
  <c r="K967" i="3"/>
  <c r="J967" i="3"/>
  <c r="I967" i="3"/>
  <c r="H967" i="3"/>
  <c r="G967" i="3"/>
  <c r="F967" i="3"/>
  <c r="AC966" i="3"/>
  <c r="AB966" i="3"/>
  <c r="AA966" i="3"/>
  <c r="Z966" i="3"/>
  <c r="Y966" i="3"/>
  <c r="X966" i="3"/>
  <c r="W966" i="3"/>
  <c r="V966" i="3"/>
  <c r="U966" i="3"/>
  <c r="T966" i="3"/>
  <c r="S966" i="3"/>
  <c r="R966" i="3"/>
  <c r="Q966" i="3"/>
  <c r="P966" i="3"/>
  <c r="O966" i="3"/>
  <c r="N966" i="3"/>
  <c r="M966" i="3"/>
  <c r="L966" i="3"/>
  <c r="K966" i="3"/>
  <c r="J966" i="3"/>
  <c r="I966" i="3"/>
  <c r="H966" i="3"/>
  <c r="G966" i="3"/>
  <c r="F966" i="3"/>
  <c r="AC965" i="3"/>
  <c r="AB965" i="3"/>
  <c r="AA965" i="3"/>
  <c r="Z965" i="3"/>
  <c r="Y965" i="3"/>
  <c r="X965" i="3"/>
  <c r="W965" i="3"/>
  <c r="V965" i="3"/>
  <c r="U965" i="3"/>
  <c r="T965" i="3"/>
  <c r="S965" i="3"/>
  <c r="R965" i="3"/>
  <c r="Q965" i="3"/>
  <c r="P965" i="3"/>
  <c r="O965" i="3"/>
  <c r="N965" i="3"/>
  <c r="M965" i="3"/>
  <c r="L965" i="3"/>
  <c r="K965" i="3"/>
  <c r="J965" i="3"/>
  <c r="I965" i="3"/>
  <c r="H965" i="3"/>
  <c r="G965" i="3"/>
  <c r="F965" i="3"/>
  <c r="AC964" i="3"/>
  <c r="AB964" i="3"/>
  <c r="AA964" i="3"/>
  <c r="Z964" i="3"/>
  <c r="Y964" i="3"/>
  <c r="X964" i="3"/>
  <c r="W964" i="3"/>
  <c r="V964" i="3"/>
  <c r="U964" i="3"/>
  <c r="T964" i="3"/>
  <c r="S964" i="3"/>
  <c r="R964" i="3"/>
  <c r="Q964" i="3"/>
  <c r="P964" i="3"/>
  <c r="O964" i="3"/>
  <c r="N964" i="3"/>
  <c r="M964" i="3"/>
  <c r="L964" i="3"/>
  <c r="K964" i="3"/>
  <c r="J964" i="3"/>
  <c r="I964" i="3"/>
  <c r="H964" i="3"/>
  <c r="G964" i="3"/>
  <c r="F964" i="3"/>
  <c r="AC963" i="3"/>
  <c r="AB963" i="3"/>
  <c r="AA963" i="3"/>
  <c r="Z963" i="3"/>
  <c r="Y963" i="3"/>
  <c r="X963" i="3"/>
  <c r="W963" i="3"/>
  <c r="V963" i="3"/>
  <c r="U963" i="3"/>
  <c r="T963" i="3"/>
  <c r="S963" i="3"/>
  <c r="R963" i="3"/>
  <c r="Q963" i="3"/>
  <c r="P963" i="3"/>
  <c r="O963" i="3"/>
  <c r="N963" i="3"/>
  <c r="M963" i="3"/>
  <c r="L963" i="3"/>
  <c r="K963" i="3"/>
  <c r="J963" i="3"/>
  <c r="I963" i="3"/>
  <c r="H963" i="3"/>
  <c r="G963" i="3"/>
  <c r="F963" i="3"/>
  <c r="AC962" i="3"/>
  <c r="AB962" i="3"/>
  <c r="AA962" i="3"/>
  <c r="Z962" i="3"/>
  <c r="Y962" i="3"/>
  <c r="X962" i="3"/>
  <c r="W962" i="3"/>
  <c r="V962" i="3"/>
  <c r="U962" i="3"/>
  <c r="T962" i="3"/>
  <c r="S962" i="3"/>
  <c r="R962" i="3"/>
  <c r="Q962" i="3"/>
  <c r="P962" i="3"/>
  <c r="O962" i="3"/>
  <c r="N962" i="3"/>
  <c r="M962" i="3"/>
  <c r="L962" i="3"/>
  <c r="K962" i="3"/>
  <c r="J962" i="3"/>
  <c r="I962" i="3"/>
  <c r="H962" i="3"/>
  <c r="G962" i="3"/>
  <c r="F962" i="3"/>
  <c r="AC961" i="3"/>
  <c r="AB961" i="3"/>
  <c r="AA961" i="3"/>
  <c r="Z961" i="3"/>
  <c r="Y961" i="3"/>
  <c r="X961" i="3"/>
  <c r="W961" i="3"/>
  <c r="V961" i="3"/>
  <c r="U961" i="3"/>
  <c r="T961" i="3"/>
  <c r="S961" i="3"/>
  <c r="R961" i="3"/>
  <c r="Q961" i="3"/>
  <c r="P961" i="3"/>
  <c r="O961" i="3"/>
  <c r="N961" i="3"/>
  <c r="M961" i="3"/>
  <c r="L961" i="3"/>
  <c r="K961" i="3"/>
  <c r="J961" i="3"/>
  <c r="I961" i="3"/>
  <c r="H961" i="3"/>
  <c r="G961" i="3"/>
  <c r="F961" i="3"/>
  <c r="AC960" i="3"/>
  <c r="AB960" i="3"/>
  <c r="AA960" i="3"/>
  <c r="Z960" i="3"/>
  <c r="Y960" i="3"/>
  <c r="X960" i="3"/>
  <c r="W960" i="3"/>
  <c r="V960" i="3"/>
  <c r="U960" i="3"/>
  <c r="T960" i="3"/>
  <c r="S960" i="3"/>
  <c r="R960" i="3"/>
  <c r="Q960" i="3"/>
  <c r="P960" i="3"/>
  <c r="O960" i="3"/>
  <c r="N960" i="3"/>
  <c r="M960" i="3"/>
  <c r="L960" i="3"/>
  <c r="K960" i="3"/>
  <c r="J960" i="3"/>
  <c r="I960" i="3"/>
  <c r="H960" i="3"/>
  <c r="G960" i="3"/>
  <c r="F960" i="3"/>
  <c r="AC959" i="3"/>
  <c r="AB959" i="3"/>
  <c r="AA959" i="3"/>
  <c r="Z959" i="3"/>
  <c r="Y959" i="3"/>
  <c r="X959" i="3"/>
  <c r="W959" i="3"/>
  <c r="V959" i="3"/>
  <c r="U959" i="3"/>
  <c r="T959" i="3"/>
  <c r="S959" i="3"/>
  <c r="R959" i="3"/>
  <c r="Q959" i="3"/>
  <c r="P959" i="3"/>
  <c r="O959" i="3"/>
  <c r="N959" i="3"/>
  <c r="M959" i="3"/>
  <c r="L959" i="3"/>
  <c r="K959" i="3"/>
  <c r="J959" i="3"/>
  <c r="I959" i="3"/>
  <c r="H959" i="3"/>
  <c r="G959" i="3"/>
  <c r="F959" i="3"/>
  <c r="AC958" i="3"/>
  <c r="AB958" i="3"/>
  <c r="AA958" i="3"/>
  <c r="Z958" i="3"/>
  <c r="Y958" i="3"/>
  <c r="X958" i="3"/>
  <c r="W958" i="3"/>
  <c r="V958" i="3"/>
  <c r="U958" i="3"/>
  <c r="T958" i="3"/>
  <c r="S958" i="3"/>
  <c r="R958" i="3"/>
  <c r="Q958" i="3"/>
  <c r="P958" i="3"/>
  <c r="O958" i="3"/>
  <c r="N958" i="3"/>
  <c r="M958" i="3"/>
  <c r="L958" i="3"/>
  <c r="K958" i="3"/>
  <c r="J958" i="3"/>
  <c r="I958" i="3"/>
  <c r="H958" i="3"/>
  <c r="G958" i="3"/>
  <c r="F958" i="3"/>
  <c r="AC957" i="3"/>
  <c r="AB957" i="3"/>
  <c r="AA957" i="3"/>
  <c r="Z957" i="3"/>
  <c r="Y957" i="3"/>
  <c r="X957" i="3"/>
  <c r="W957" i="3"/>
  <c r="V957" i="3"/>
  <c r="U957" i="3"/>
  <c r="T957" i="3"/>
  <c r="S957" i="3"/>
  <c r="R957" i="3"/>
  <c r="Q957" i="3"/>
  <c r="P957" i="3"/>
  <c r="O957" i="3"/>
  <c r="N957" i="3"/>
  <c r="M957" i="3"/>
  <c r="L957" i="3"/>
  <c r="K957" i="3"/>
  <c r="J957" i="3"/>
  <c r="I957" i="3"/>
  <c r="H957" i="3"/>
  <c r="G957" i="3"/>
  <c r="F957" i="3"/>
  <c r="AC956" i="3"/>
  <c r="AB956" i="3"/>
  <c r="AA956" i="3"/>
  <c r="Z956" i="3"/>
  <c r="Y956" i="3"/>
  <c r="X956" i="3"/>
  <c r="W956" i="3"/>
  <c r="V956" i="3"/>
  <c r="U956" i="3"/>
  <c r="T956" i="3"/>
  <c r="S956" i="3"/>
  <c r="R956" i="3"/>
  <c r="Q956" i="3"/>
  <c r="P956" i="3"/>
  <c r="O956" i="3"/>
  <c r="N956" i="3"/>
  <c r="M956" i="3"/>
  <c r="L956" i="3"/>
  <c r="K956" i="3"/>
  <c r="J956" i="3"/>
  <c r="I956" i="3"/>
  <c r="H956" i="3"/>
  <c r="G956" i="3"/>
  <c r="F956" i="3"/>
  <c r="AC955" i="3"/>
  <c r="AB955" i="3"/>
  <c r="AA955" i="3"/>
  <c r="Z955" i="3"/>
  <c r="Y955" i="3"/>
  <c r="X955" i="3"/>
  <c r="W955" i="3"/>
  <c r="V955" i="3"/>
  <c r="U955" i="3"/>
  <c r="T955" i="3"/>
  <c r="S955" i="3"/>
  <c r="R955" i="3"/>
  <c r="Q955" i="3"/>
  <c r="P955" i="3"/>
  <c r="O955" i="3"/>
  <c r="N955" i="3"/>
  <c r="M955" i="3"/>
  <c r="L955" i="3"/>
  <c r="K955" i="3"/>
  <c r="J955" i="3"/>
  <c r="I955" i="3"/>
  <c r="H955" i="3"/>
  <c r="G955" i="3"/>
  <c r="F955" i="3"/>
  <c r="AC954" i="3"/>
  <c r="AB954" i="3"/>
  <c r="AA954" i="3"/>
  <c r="Z954" i="3"/>
  <c r="Y954" i="3"/>
  <c r="X954" i="3"/>
  <c r="W954" i="3"/>
  <c r="V954" i="3"/>
  <c r="U954" i="3"/>
  <c r="T954" i="3"/>
  <c r="S954" i="3"/>
  <c r="R954" i="3"/>
  <c r="Q954" i="3"/>
  <c r="P954" i="3"/>
  <c r="O954" i="3"/>
  <c r="N954" i="3"/>
  <c r="M954" i="3"/>
  <c r="L954" i="3"/>
  <c r="K954" i="3"/>
  <c r="J954" i="3"/>
  <c r="I954" i="3"/>
  <c r="H954" i="3"/>
  <c r="G954" i="3"/>
  <c r="F954" i="3"/>
  <c r="AC953" i="3"/>
  <c r="AB953" i="3"/>
  <c r="AA953" i="3"/>
  <c r="Z953" i="3"/>
  <c r="Y953" i="3"/>
  <c r="X953" i="3"/>
  <c r="W953" i="3"/>
  <c r="V953" i="3"/>
  <c r="U953" i="3"/>
  <c r="T953" i="3"/>
  <c r="S953" i="3"/>
  <c r="R953" i="3"/>
  <c r="Q953" i="3"/>
  <c r="P953" i="3"/>
  <c r="O953" i="3"/>
  <c r="N953" i="3"/>
  <c r="M953" i="3"/>
  <c r="L953" i="3"/>
  <c r="K953" i="3"/>
  <c r="J953" i="3"/>
  <c r="I953" i="3"/>
  <c r="H953" i="3"/>
  <c r="G953" i="3"/>
  <c r="F953" i="3"/>
  <c r="AC952" i="3"/>
  <c r="AB952" i="3"/>
  <c r="AA952" i="3"/>
  <c r="Z952" i="3"/>
  <c r="Y952" i="3"/>
  <c r="X952" i="3"/>
  <c r="W952" i="3"/>
  <c r="V952" i="3"/>
  <c r="U952" i="3"/>
  <c r="T952" i="3"/>
  <c r="S952" i="3"/>
  <c r="R952" i="3"/>
  <c r="Q952" i="3"/>
  <c r="P952" i="3"/>
  <c r="O952" i="3"/>
  <c r="N952" i="3"/>
  <c r="M952" i="3"/>
  <c r="L952" i="3"/>
  <c r="K952" i="3"/>
  <c r="J952" i="3"/>
  <c r="I952" i="3"/>
  <c r="H952" i="3"/>
  <c r="G952" i="3"/>
  <c r="F952" i="3"/>
  <c r="AC951" i="3"/>
  <c r="AB951" i="3"/>
  <c r="AA951" i="3"/>
  <c r="Z951" i="3"/>
  <c r="Y951" i="3"/>
  <c r="X951" i="3"/>
  <c r="W951" i="3"/>
  <c r="V951" i="3"/>
  <c r="U951" i="3"/>
  <c r="T951" i="3"/>
  <c r="S951" i="3"/>
  <c r="R951" i="3"/>
  <c r="Q951" i="3"/>
  <c r="P951" i="3"/>
  <c r="O951" i="3"/>
  <c r="N951" i="3"/>
  <c r="M951" i="3"/>
  <c r="L951" i="3"/>
  <c r="K951" i="3"/>
  <c r="J951" i="3"/>
  <c r="I951" i="3"/>
  <c r="H951" i="3"/>
  <c r="G951" i="3"/>
  <c r="F951" i="3"/>
  <c r="AC950" i="3"/>
  <c r="AB950" i="3"/>
  <c r="AA950" i="3"/>
  <c r="Z950" i="3"/>
  <c r="Y950" i="3"/>
  <c r="X950" i="3"/>
  <c r="W950" i="3"/>
  <c r="V950" i="3"/>
  <c r="U950" i="3"/>
  <c r="T950" i="3"/>
  <c r="S950" i="3"/>
  <c r="R950" i="3"/>
  <c r="Q950" i="3"/>
  <c r="P950" i="3"/>
  <c r="O950" i="3"/>
  <c r="N950" i="3"/>
  <c r="M950" i="3"/>
  <c r="L950" i="3"/>
  <c r="K950" i="3"/>
  <c r="J950" i="3"/>
  <c r="I950" i="3"/>
  <c r="H950" i="3"/>
  <c r="G950" i="3"/>
  <c r="F950" i="3"/>
  <c r="AC949" i="3"/>
  <c r="AB949" i="3"/>
  <c r="AA949" i="3"/>
  <c r="Z949" i="3"/>
  <c r="Y949" i="3"/>
  <c r="X949" i="3"/>
  <c r="W949" i="3"/>
  <c r="V949" i="3"/>
  <c r="U949" i="3"/>
  <c r="T949" i="3"/>
  <c r="S949" i="3"/>
  <c r="R949" i="3"/>
  <c r="Q949" i="3"/>
  <c r="P949" i="3"/>
  <c r="O949" i="3"/>
  <c r="N949" i="3"/>
  <c r="M949" i="3"/>
  <c r="L949" i="3"/>
  <c r="K949" i="3"/>
  <c r="J949" i="3"/>
  <c r="I949" i="3"/>
  <c r="H949" i="3"/>
  <c r="G949" i="3"/>
  <c r="F949" i="3"/>
  <c r="AC948" i="3"/>
  <c r="AB948" i="3"/>
  <c r="AA948" i="3"/>
  <c r="Z948" i="3"/>
  <c r="Y948" i="3"/>
  <c r="X948" i="3"/>
  <c r="W948" i="3"/>
  <c r="V948" i="3"/>
  <c r="U948" i="3"/>
  <c r="T948" i="3"/>
  <c r="S948" i="3"/>
  <c r="R948" i="3"/>
  <c r="Q948" i="3"/>
  <c r="P948" i="3"/>
  <c r="O948" i="3"/>
  <c r="N948" i="3"/>
  <c r="M948" i="3"/>
  <c r="L948" i="3"/>
  <c r="K948" i="3"/>
  <c r="J948" i="3"/>
  <c r="I948" i="3"/>
  <c r="H948" i="3"/>
  <c r="G948" i="3"/>
  <c r="F948" i="3"/>
  <c r="AC947" i="3"/>
  <c r="AB947" i="3"/>
  <c r="AA947" i="3"/>
  <c r="Z947" i="3"/>
  <c r="Y947" i="3"/>
  <c r="X947" i="3"/>
  <c r="W947" i="3"/>
  <c r="V947" i="3"/>
  <c r="U947" i="3"/>
  <c r="T947" i="3"/>
  <c r="S947" i="3"/>
  <c r="R947" i="3"/>
  <c r="Q947" i="3"/>
  <c r="P947" i="3"/>
  <c r="O947" i="3"/>
  <c r="N947" i="3"/>
  <c r="M947" i="3"/>
  <c r="L947" i="3"/>
  <c r="K947" i="3"/>
  <c r="J947" i="3"/>
  <c r="I947" i="3"/>
  <c r="H947" i="3"/>
  <c r="G947" i="3"/>
  <c r="F947" i="3"/>
  <c r="AC946" i="3"/>
  <c r="AB946" i="3"/>
  <c r="AA946" i="3"/>
  <c r="Z946" i="3"/>
  <c r="Y946" i="3"/>
  <c r="X946" i="3"/>
  <c r="W946" i="3"/>
  <c r="V946" i="3"/>
  <c r="U946" i="3"/>
  <c r="T946" i="3"/>
  <c r="S946" i="3"/>
  <c r="R946" i="3"/>
  <c r="Q946" i="3"/>
  <c r="P946" i="3"/>
  <c r="O946" i="3"/>
  <c r="N946" i="3"/>
  <c r="M946" i="3"/>
  <c r="L946" i="3"/>
  <c r="K946" i="3"/>
  <c r="J946" i="3"/>
  <c r="I946" i="3"/>
  <c r="H946" i="3"/>
  <c r="G946" i="3"/>
  <c r="F946" i="3"/>
  <c r="AC945" i="3"/>
  <c r="AB945" i="3"/>
  <c r="AA945" i="3"/>
  <c r="Z945" i="3"/>
  <c r="Y945" i="3"/>
  <c r="X945" i="3"/>
  <c r="W945" i="3"/>
  <c r="V945" i="3"/>
  <c r="U945" i="3"/>
  <c r="T945" i="3"/>
  <c r="S945" i="3"/>
  <c r="R945" i="3"/>
  <c r="Q945" i="3"/>
  <c r="P945" i="3"/>
  <c r="O945" i="3"/>
  <c r="N945" i="3"/>
  <c r="M945" i="3"/>
  <c r="L945" i="3"/>
  <c r="K945" i="3"/>
  <c r="J945" i="3"/>
  <c r="I945" i="3"/>
  <c r="H945" i="3"/>
  <c r="G945" i="3"/>
  <c r="F945" i="3"/>
  <c r="AC944" i="3"/>
  <c r="AB944" i="3"/>
  <c r="AA944" i="3"/>
  <c r="Z944" i="3"/>
  <c r="Y944" i="3"/>
  <c r="X944" i="3"/>
  <c r="W944" i="3"/>
  <c r="V944" i="3"/>
  <c r="U944" i="3"/>
  <c r="T944" i="3"/>
  <c r="S944" i="3"/>
  <c r="R944" i="3"/>
  <c r="Q944" i="3"/>
  <c r="P944" i="3"/>
  <c r="O944" i="3"/>
  <c r="N944" i="3"/>
  <c r="M944" i="3"/>
  <c r="L944" i="3"/>
  <c r="K944" i="3"/>
  <c r="J944" i="3"/>
  <c r="I944" i="3"/>
  <c r="H944" i="3"/>
  <c r="G944" i="3"/>
  <c r="F944" i="3"/>
  <c r="AC943" i="3"/>
  <c r="AB943" i="3"/>
  <c r="AA943" i="3"/>
  <c r="Z943" i="3"/>
  <c r="Y943" i="3"/>
  <c r="X943" i="3"/>
  <c r="W943" i="3"/>
  <c r="V943" i="3"/>
  <c r="U943" i="3"/>
  <c r="T943" i="3"/>
  <c r="S943" i="3"/>
  <c r="R943" i="3"/>
  <c r="Q943" i="3"/>
  <c r="P943" i="3"/>
  <c r="O943" i="3"/>
  <c r="N943" i="3"/>
  <c r="M943" i="3"/>
  <c r="L943" i="3"/>
  <c r="K943" i="3"/>
  <c r="J943" i="3"/>
  <c r="I943" i="3"/>
  <c r="H943" i="3"/>
  <c r="G943" i="3"/>
  <c r="F943" i="3"/>
  <c r="AC942" i="3"/>
  <c r="AB942" i="3"/>
  <c r="AA942" i="3"/>
  <c r="Z942" i="3"/>
  <c r="Y942" i="3"/>
  <c r="X942" i="3"/>
  <c r="W942" i="3"/>
  <c r="V942" i="3"/>
  <c r="U942" i="3"/>
  <c r="T942" i="3"/>
  <c r="S942" i="3"/>
  <c r="R942" i="3"/>
  <c r="Q942" i="3"/>
  <c r="P942" i="3"/>
  <c r="O942" i="3"/>
  <c r="N942" i="3"/>
  <c r="M942" i="3"/>
  <c r="L942" i="3"/>
  <c r="K942" i="3"/>
  <c r="J942" i="3"/>
  <c r="I942" i="3"/>
  <c r="H942" i="3"/>
  <c r="G942" i="3"/>
  <c r="F942" i="3"/>
  <c r="AC941" i="3"/>
  <c r="AB941" i="3"/>
  <c r="AA941" i="3"/>
  <c r="Z941" i="3"/>
  <c r="Y941" i="3"/>
  <c r="X941" i="3"/>
  <c r="W941" i="3"/>
  <c r="V941" i="3"/>
  <c r="U941" i="3"/>
  <c r="T941" i="3"/>
  <c r="S941" i="3"/>
  <c r="R941" i="3"/>
  <c r="Q941" i="3"/>
  <c r="P941" i="3"/>
  <c r="O941" i="3"/>
  <c r="N941" i="3"/>
  <c r="M941" i="3"/>
  <c r="L941" i="3"/>
  <c r="K941" i="3"/>
  <c r="J941" i="3"/>
  <c r="I941" i="3"/>
  <c r="H941" i="3"/>
  <c r="G941" i="3"/>
  <c r="F941" i="3"/>
  <c r="AC940" i="3"/>
  <c r="AB940" i="3"/>
  <c r="AA940" i="3"/>
  <c r="Z940" i="3"/>
  <c r="Y940" i="3"/>
  <c r="X940" i="3"/>
  <c r="W940" i="3"/>
  <c r="V940" i="3"/>
  <c r="U940" i="3"/>
  <c r="T940" i="3"/>
  <c r="S940" i="3"/>
  <c r="R940" i="3"/>
  <c r="Q940" i="3"/>
  <c r="P940" i="3"/>
  <c r="O940" i="3"/>
  <c r="N940" i="3"/>
  <c r="M940" i="3"/>
  <c r="L940" i="3"/>
  <c r="K940" i="3"/>
  <c r="J940" i="3"/>
  <c r="I940" i="3"/>
  <c r="H940" i="3"/>
  <c r="G940" i="3"/>
  <c r="F940" i="3"/>
  <c r="AC939" i="3"/>
  <c r="AB939" i="3"/>
  <c r="AA939" i="3"/>
  <c r="Z939" i="3"/>
  <c r="Y939" i="3"/>
  <c r="X939" i="3"/>
  <c r="W939" i="3"/>
  <c r="V939" i="3"/>
  <c r="U939" i="3"/>
  <c r="T939" i="3"/>
  <c r="S939" i="3"/>
  <c r="R939" i="3"/>
  <c r="Q939" i="3"/>
  <c r="P939" i="3"/>
  <c r="O939" i="3"/>
  <c r="N939" i="3"/>
  <c r="M939" i="3"/>
  <c r="L939" i="3"/>
  <c r="K939" i="3"/>
  <c r="J939" i="3"/>
  <c r="I939" i="3"/>
  <c r="H939" i="3"/>
  <c r="G939" i="3"/>
  <c r="F939" i="3"/>
  <c r="AC938" i="3"/>
  <c r="AB938" i="3"/>
  <c r="AA938" i="3"/>
  <c r="Z938" i="3"/>
  <c r="Y938" i="3"/>
  <c r="X938" i="3"/>
  <c r="W938" i="3"/>
  <c r="V938" i="3"/>
  <c r="U938" i="3"/>
  <c r="T938" i="3"/>
  <c r="S938" i="3"/>
  <c r="R938" i="3"/>
  <c r="Q938" i="3"/>
  <c r="P938" i="3"/>
  <c r="O938" i="3"/>
  <c r="N938" i="3"/>
  <c r="M938" i="3"/>
  <c r="L938" i="3"/>
  <c r="K938" i="3"/>
  <c r="J938" i="3"/>
  <c r="I938" i="3"/>
  <c r="H938" i="3"/>
  <c r="G938" i="3"/>
  <c r="F938" i="3"/>
  <c r="AC937" i="3"/>
  <c r="AB937" i="3"/>
  <c r="AA937" i="3"/>
  <c r="Z937" i="3"/>
  <c r="Y937" i="3"/>
  <c r="X937" i="3"/>
  <c r="W937" i="3"/>
  <c r="V937" i="3"/>
  <c r="U937" i="3"/>
  <c r="T937" i="3"/>
  <c r="S937" i="3"/>
  <c r="R937" i="3"/>
  <c r="Q937" i="3"/>
  <c r="P937" i="3"/>
  <c r="O937" i="3"/>
  <c r="N937" i="3"/>
  <c r="M937" i="3"/>
  <c r="L937" i="3"/>
  <c r="K937" i="3"/>
  <c r="J937" i="3"/>
  <c r="I937" i="3"/>
  <c r="H937" i="3"/>
  <c r="G937" i="3"/>
  <c r="F937" i="3"/>
  <c r="AC936" i="3"/>
  <c r="AB936" i="3"/>
  <c r="AA936" i="3"/>
  <c r="Z936" i="3"/>
  <c r="Y936" i="3"/>
  <c r="X936" i="3"/>
  <c r="W936" i="3"/>
  <c r="V936" i="3"/>
  <c r="U936" i="3"/>
  <c r="T936" i="3"/>
  <c r="S936" i="3"/>
  <c r="R936" i="3"/>
  <c r="Q936" i="3"/>
  <c r="P936" i="3"/>
  <c r="O936" i="3"/>
  <c r="N936" i="3"/>
  <c r="M936" i="3"/>
  <c r="L936" i="3"/>
  <c r="K936" i="3"/>
  <c r="J936" i="3"/>
  <c r="I936" i="3"/>
  <c r="H936" i="3"/>
  <c r="G936" i="3"/>
  <c r="F936" i="3"/>
  <c r="AC935" i="3"/>
  <c r="AB935" i="3"/>
  <c r="AA935" i="3"/>
  <c r="Z935" i="3"/>
  <c r="Y935" i="3"/>
  <c r="X935" i="3"/>
  <c r="W935" i="3"/>
  <c r="V935" i="3"/>
  <c r="U935" i="3"/>
  <c r="T935" i="3"/>
  <c r="S935" i="3"/>
  <c r="R935" i="3"/>
  <c r="Q935" i="3"/>
  <c r="P935" i="3"/>
  <c r="O935" i="3"/>
  <c r="N935" i="3"/>
  <c r="M935" i="3"/>
  <c r="L935" i="3"/>
  <c r="K935" i="3"/>
  <c r="J935" i="3"/>
  <c r="I935" i="3"/>
  <c r="H935" i="3"/>
  <c r="G935" i="3"/>
  <c r="F935" i="3"/>
  <c r="AC934" i="3"/>
  <c r="AB934" i="3"/>
  <c r="AA934" i="3"/>
  <c r="Z934" i="3"/>
  <c r="Y934" i="3"/>
  <c r="X934" i="3"/>
  <c r="W934" i="3"/>
  <c r="V934" i="3"/>
  <c r="U934" i="3"/>
  <c r="T934" i="3"/>
  <c r="S934" i="3"/>
  <c r="R934" i="3"/>
  <c r="Q934" i="3"/>
  <c r="P934" i="3"/>
  <c r="O934" i="3"/>
  <c r="N934" i="3"/>
  <c r="M934" i="3"/>
  <c r="L934" i="3"/>
  <c r="K934" i="3"/>
  <c r="J934" i="3"/>
  <c r="I934" i="3"/>
  <c r="H934" i="3"/>
  <c r="G934" i="3"/>
  <c r="F934" i="3"/>
  <c r="AC933" i="3"/>
  <c r="AB933" i="3"/>
  <c r="AA933" i="3"/>
  <c r="Z933" i="3"/>
  <c r="Y933" i="3"/>
  <c r="X933" i="3"/>
  <c r="W933" i="3"/>
  <c r="V933" i="3"/>
  <c r="U933" i="3"/>
  <c r="T933" i="3"/>
  <c r="S933" i="3"/>
  <c r="R933" i="3"/>
  <c r="Q933" i="3"/>
  <c r="P933" i="3"/>
  <c r="O933" i="3"/>
  <c r="N933" i="3"/>
  <c r="M933" i="3"/>
  <c r="L933" i="3"/>
  <c r="K933" i="3"/>
  <c r="J933" i="3"/>
  <c r="I933" i="3"/>
  <c r="H933" i="3"/>
  <c r="G933" i="3"/>
  <c r="F933" i="3"/>
  <c r="AC932" i="3"/>
  <c r="AB932" i="3"/>
  <c r="AA932" i="3"/>
  <c r="Z932" i="3"/>
  <c r="Y932" i="3"/>
  <c r="X932" i="3"/>
  <c r="W932" i="3"/>
  <c r="V932" i="3"/>
  <c r="U932" i="3"/>
  <c r="T932" i="3"/>
  <c r="S932" i="3"/>
  <c r="R932" i="3"/>
  <c r="Q932" i="3"/>
  <c r="P932" i="3"/>
  <c r="O932" i="3"/>
  <c r="N932" i="3"/>
  <c r="M932" i="3"/>
  <c r="L932" i="3"/>
  <c r="K932" i="3"/>
  <c r="J932" i="3"/>
  <c r="I932" i="3"/>
  <c r="H932" i="3"/>
  <c r="G932" i="3"/>
  <c r="F932" i="3"/>
  <c r="AC931" i="3"/>
  <c r="AB931" i="3"/>
  <c r="AA931" i="3"/>
  <c r="Z931" i="3"/>
  <c r="Y931" i="3"/>
  <c r="X931" i="3"/>
  <c r="W931" i="3"/>
  <c r="V931" i="3"/>
  <c r="U931" i="3"/>
  <c r="T931" i="3"/>
  <c r="S931" i="3"/>
  <c r="R931" i="3"/>
  <c r="Q931" i="3"/>
  <c r="P931" i="3"/>
  <c r="O931" i="3"/>
  <c r="N931" i="3"/>
  <c r="M931" i="3"/>
  <c r="L931" i="3"/>
  <c r="K931" i="3"/>
  <c r="J931" i="3"/>
  <c r="I931" i="3"/>
  <c r="H931" i="3"/>
  <c r="G931" i="3"/>
  <c r="F931" i="3"/>
  <c r="AC930" i="3"/>
  <c r="AB930" i="3"/>
  <c r="AA930" i="3"/>
  <c r="Z930" i="3"/>
  <c r="Y930" i="3"/>
  <c r="X930" i="3"/>
  <c r="W930" i="3"/>
  <c r="V930" i="3"/>
  <c r="U930" i="3"/>
  <c r="T930" i="3"/>
  <c r="S930" i="3"/>
  <c r="R930" i="3"/>
  <c r="Q930" i="3"/>
  <c r="P930" i="3"/>
  <c r="O930" i="3"/>
  <c r="N930" i="3"/>
  <c r="M930" i="3"/>
  <c r="L930" i="3"/>
  <c r="K930" i="3"/>
  <c r="J930" i="3"/>
  <c r="I930" i="3"/>
  <c r="H930" i="3"/>
  <c r="G930" i="3"/>
  <c r="F930" i="3"/>
  <c r="AC929" i="3"/>
  <c r="AB929" i="3"/>
  <c r="AA929" i="3"/>
  <c r="Z929" i="3"/>
  <c r="Y929" i="3"/>
  <c r="X929" i="3"/>
  <c r="W929" i="3"/>
  <c r="V929" i="3"/>
  <c r="U929" i="3"/>
  <c r="T929" i="3"/>
  <c r="S929" i="3"/>
  <c r="R929" i="3"/>
  <c r="Q929" i="3"/>
  <c r="P929" i="3"/>
  <c r="O929" i="3"/>
  <c r="N929" i="3"/>
  <c r="M929" i="3"/>
  <c r="L929" i="3"/>
  <c r="K929" i="3"/>
  <c r="J929" i="3"/>
  <c r="I929" i="3"/>
  <c r="H929" i="3"/>
  <c r="G929" i="3"/>
  <c r="F929" i="3"/>
  <c r="AC928" i="3"/>
  <c r="AB928" i="3"/>
  <c r="AA928" i="3"/>
  <c r="Z928" i="3"/>
  <c r="Y928" i="3"/>
  <c r="X928" i="3"/>
  <c r="W928" i="3"/>
  <c r="V928" i="3"/>
  <c r="U928" i="3"/>
  <c r="T928" i="3"/>
  <c r="S928" i="3"/>
  <c r="R928" i="3"/>
  <c r="Q928" i="3"/>
  <c r="P928" i="3"/>
  <c r="O928" i="3"/>
  <c r="N928" i="3"/>
  <c r="M928" i="3"/>
  <c r="L928" i="3"/>
  <c r="K928" i="3"/>
  <c r="J928" i="3"/>
  <c r="I928" i="3"/>
  <c r="H928" i="3"/>
  <c r="G928" i="3"/>
  <c r="F928" i="3"/>
  <c r="AC927" i="3"/>
  <c r="AB927" i="3"/>
  <c r="AA927" i="3"/>
  <c r="Z927" i="3"/>
  <c r="Y927" i="3"/>
  <c r="X927" i="3"/>
  <c r="W927" i="3"/>
  <c r="V927" i="3"/>
  <c r="U927" i="3"/>
  <c r="T927" i="3"/>
  <c r="S927" i="3"/>
  <c r="R927" i="3"/>
  <c r="Q927" i="3"/>
  <c r="P927" i="3"/>
  <c r="O927" i="3"/>
  <c r="N927" i="3"/>
  <c r="M927" i="3"/>
  <c r="L927" i="3"/>
  <c r="K927" i="3"/>
  <c r="J927" i="3"/>
  <c r="I927" i="3"/>
  <c r="H927" i="3"/>
  <c r="G927" i="3"/>
  <c r="F927" i="3"/>
  <c r="AC926" i="3"/>
  <c r="AB926" i="3"/>
  <c r="AA926" i="3"/>
  <c r="Z926" i="3"/>
  <c r="Y926" i="3"/>
  <c r="X926" i="3"/>
  <c r="W926" i="3"/>
  <c r="V926" i="3"/>
  <c r="U926" i="3"/>
  <c r="T926" i="3"/>
  <c r="S926" i="3"/>
  <c r="R926" i="3"/>
  <c r="Q926" i="3"/>
  <c r="P926" i="3"/>
  <c r="O926" i="3"/>
  <c r="N926" i="3"/>
  <c r="M926" i="3"/>
  <c r="L926" i="3"/>
  <c r="K926" i="3"/>
  <c r="J926" i="3"/>
  <c r="I926" i="3"/>
  <c r="H926" i="3"/>
  <c r="G926" i="3"/>
  <c r="F926" i="3"/>
  <c r="AC925" i="3"/>
  <c r="AB925" i="3"/>
  <c r="AA925" i="3"/>
  <c r="Z925" i="3"/>
  <c r="Y925" i="3"/>
  <c r="X925" i="3"/>
  <c r="W925" i="3"/>
  <c r="V925" i="3"/>
  <c r="U925" i="3"/>
  <c r="T925" i="3"/>
  <c r="S925" i="3"/>
  <c r="R925" i="3"/>
  <c r="Q925" i="3"/>
  <c r="P925" i="3"/>
  <c r="O925" i="3"/>
  <c r="N925" i="3"/>
  <c r="M925" i="3"/>
  <c r="L925" i="3"/>
  <c r="K925" i="3"/>
  <c r="J925" i="3"/>
  <c r="I925" i="3"/>
  <c r="H925" i="3"/>
  <c r="G925" i="3"/>
  <c r="F925" i="3"/>
  <c r="AC924" i="3"/>
  <c r="AB924" i="3"/>
  <c r="AA924" i="3"/>
  <c r="Z924" i="3"/>
  <c r="Y924" i="3"/>
  <c r="X924" i="3"/>
  <c r="W924" i="3"/>
  <c r="V924" i="3"/>
  <c r="U924" i="3"/>
  <c r="T924" i="3"/>
  <c r="S924" i="3"/>
  <c r="R924" i="3"/>
  <c r="Q924" i="3"/>
  <c r="P924" i="3"/>
  <c r="O924" i="3"/>
  <c r="N924" i="3"/>
  <c r="M924" i="3"/>
  <c r="L924" i="3"/>
  <c r="K924" i="3"/>
  <c r="J924" i="3"/>
  <c r="I924" i="3"/>
  <c r="H924" i="3"/>
  <c r="G924" i="3"/>
  <c r="F924" i="3"/>
  <c r="AC923" i="3"/>
  <c r="AB923" i="3"/>
  <c r="AA923" i="3"/>
  <c r="Z923" i="3"/>
  <c r="Y923" i="3"/>
  <c r="X923" i="3"/>
  <c r="W923" i="3"/>
  <c r="V923" i="3"/>
  <c r="U923" i="3"/>
  <c r="T923" i="3"/>
  <c r="S923" i="3"/>
  <c r="R923" i="3"/>
  <c r="Q923" i="3"/>
  <c r="P923" i="3"/>
  <c r="O923" i="3"/>
  <c r="N923" i="3"/>
  <c r="M923" i="3"/>
  <c r="L923" i="3"/>
  <c r="K923" i="3"/>
  <c r="J923" i="3"/>
  <c r="I923" i="3"/>
  <c r="H923" i="3"/>
  <c r="G923" i="3"/>
  <c r="F923" i="3"/>
  <c r="AC922" i="3"/>
  <c r="AB922" i="3"/>
  <c r="AA922" i="3"/>
  <c r="Z922" i="3"/>
  <c r="Y922" i="3"/>
  <c r="X922" i="3"/>
  <c r="W922" i="3"/>
  <c r="V922" i="3"/>
  <c r="U922" i="3"/>
  <c r="T922" i="3"/>
  <c r="S922" i="3"/>
  <c r="R922" i="3"/>
  <c r="Q922" i="3"/>
  <c r="P922" i="3"/>
  <c r="O922" i="3"/>
  <c r="N922" i="3"/>
  <c r="M922" i="3"/>
  <c r="L922" i="3"/>
  <c r="K922" i="3"/>
  <c r="J922" i="3"/>
  <c r="I922" i="3"/>
  <c r="H922" i="3"/>
  <c r="G922" i="3"/>
  <c r="F922" i="3"/>
  <c r="AC921" i="3"/>
  <c r="AB921" i="3"/>
  <c r="AA921" i="3"/>
  <c r="Z921" i="3"/>
  <c r="Y921" i="3"/>
  <c r="X921" i="3"/>
  <c r="W921" i="3"/>
  <c r="V921" i="3"/>
  <c r="U921" i="3"/>
  <c r="T921" i="3"/>
  <c r="S921" i="3"/>
  <c r="R921" i="3"/>
  <c r="Q921" i="3"/>
  <c r="P921" i="3"/>
  <c r="O921" i="3"/>
  <c r="N921" i="3"/>
  <c r="M921" i="3"/>
  <c r="L921" i="3"/>
  <c r="K921" i="3"/>
  <c r="J921" i="3"/>
  <c r="I921" i="3"/>
  <c r="H921" i="3"/>
  <c r="G921" i="3"/>
  <c r="F921" i="3"/>
  <c r="AC920" i="3"/>
  <c r="AB920" i="3"/>
  <c r="AA920" i="3"/>
  <c r="Z920" i="3"/>
  <c r="Y920" i="3"/>
  <c r="X920" i="3"/>
  <c r="W920" i="3"/>
  <c r="V920" i="3"/>
  <c r="U920" i="3"/>
  <c r="T920" i="3"/>
  <c r="S920" i="3"/>
  <c r="R920" i="3"/>
  <c r="Q920" i="3"/>
  <c r="P920" i="3"/>
  <c r="O920" i="3"/>
  <c r="N920" i="3"/>
  <c r="M920" i="3"/>
  <c r="L920" i="3"/>
  <c r="K920" i="3"/>
  <c r="J920" i="3"/>
  <c r="I920" i="3"/>
  <c r="H920" i="3"/>
  <c r="G920" i="3"/>
  <c r="F920" i="3"/>
  <c r="AC919" i="3"/>
  <c r="AB919" i="3"/>
  <c r="AA919" i="3"/>
  <c r="Z919" i="3"/>
  <c r="Y919" i="3"/>
  <c r="X919" i="3"/>
  <c r="W919" i="3"/>
  <c r="V919" i="3"/>
  <c r="U919" i="3"/>
  <c r="T919" i="3"/>
  <c r="S919" i="3"/>
  <c r="R919" i="3"/>
  <c r="Q919" i="3"/>
  <c r="P919" i="3"/>
  <c r="O919" i="3"/>
  <c r="N919" i="3"/>
  <c r="M919" i="3"/>
  <c r="L919" i="3"/>
  <c r="K919" i="3"/>
  <c r="J919" i="3"/>
  <c r="I919" i="3"/>
  <c r="H919" i="3"/>
  <c r="G919" i="3"/>
  <c r="F919" i="3"/>
  <c r="AC918" i="3"/>
  <c r="AB918" i="3"/>
  <c r="AA918" i="3"/>
  <c r="Z918" i="3"/>
  <c r="Y918" i="3"/>
  <c r="X918" i="3"/>
  <c r="W918" i="3"/>
  <c r="V918" i="3"/>
  <c r="U918" i="3"/>
  <c r="T918" i="3"/>
  <c r="S918" i="3"/>
  <c r="R918" i="3"/>
  <c r="Q918" i="3"/>
  <c r="P918" i="3"/>
  <c r="O918" i="3"/>
  <c r="N918" i="3"/>
  <c r="M918" i="3"/>
  <c r="L918" i="3"/>
  <c r="K918" i="3"/>
  <c r="J918" i="3"/>
  <c r="I918" i="3"/>
  <c r="H918" i="3"/>
  <c r="G918" i="3"/>
  <c r="F918" i="3"/>
  <c r="AC917" i="3"/>
  <c r="AB917" i="3"/>
  <c r="AA917" i="3"/>
  <c r="Z917" i="3"/>
  <c r="Y917" i="3"/>
  <c r="X917" i="3"/>
  <c r="W917" i="3"/>
  <c r="V917" i="3"/>
  <c r="U917" i="3"/>
  <c r="T917" i="3"/>
  <c r="S917" i="3"/>
  <c r="R917" i="3"/>
  <c r="Q917" i="3"/>
  <c r="P917" i="3"/>
  <c r="O917" i="3"/>
  <c r="N917" i="3"/>
  <c r="M917" i="3"/>
  <c r="L917" i="3"/>
  <c r="K917" i="3"/>
  <c r="J917" i="3"/>
  <c r="I917" i="3"/>
  <c r="H917" i="3"/>
  <c r="G917" i="3"/>
  <c r="F917" i="3"/>
  <c r="AC916" i="3"/>
  <c r="AB916" i="3"/>
  <c r="AA916" i="3"/>
  <c r="Z916" i="3"/>
  <c r="Y916" i="3"/>
  <c r="X916" i="3"/>
  <c r="W916" i="3"/>
  <c r="V916" i="3"/>
  <c r="U916" i="3"/>
  <c r="T916" i="3"/>
  <c r="S916" i="3"/>
  <c r="R916" i="3"/>
  <c r="Q916" i="3"/>
  <c r="P916" i="3"/>
  <c r="O916" i="3"/>
  <c r="N916" i="3"/>
  <c r="M916" i="3"/>
  <c r="L916" i="3"/>
  <c r="K916" i="3"/>
  <c r="J916" i="3"/>
  <c r="I916" i="3"/>
  <c r="H916" i="3"/>
  <c r="G916" i="3"/>
  <c r="F916" i="3"/>
  <c r="AC915" i="3"/>
  <c r="AB915" i="3"/>
  <c r="AA915" i="3"/>
  <c r="Z915" i="3"/>
  <c r="Y915" i="3"/>
  <c r="X915" i="3"/>
  <c r="W915" i="3"/>
  <c r="V915" i="3"/>
  <c r="U915" i="3"/>
  <c r="T915" i="3"/>
  <c r="S915" i="3"/>
  <c r="R915" i="3"/>
  <c r="Q915" i="3"/>
  <c r="P915" i="3"/>
  <c r="O915" i="3"/>
  <c r="N915" i="3"/>
  <c r="M915" i="3"/>
  <c r="L915" i="3"/>
  <c r="K915" i="3"/>
  <c r="J915" i="3"/>
  <c r="I915" i="3"/>
  <c r="H915" i="3"/>
  <c r="G915" i="3"/>
  <c r="F915" i="3"/>
  <c r="AC914" i="3"/>
  <c r="AB914" i="3"/>
  <c r="AA914" i="3"/>
  <c r="Z914" i="3"/>
  <c r="Y914" i="3"/>
  <c r="X914" i="3"/>
  <c r="W914" i="3"/>
  <c r="V914" i="3"/>
  <c r="U914" i="3"/>
  <c r="T914" i="3"/>
  <c r="S914" i="3"/>
  <c r="R914" i="3"/>
  <c r="Q914" i="3"/>
  <c r="P914" i="3"/>
  <c r="O914" i="3"/>
  <c r="N914" i="3"/>
  <c r="M914" i="3"/>
  <c r="L914" i="3"/>
  <c r="K914" i="3"/>
  <c r="J914" i="3"/>
  <c r="I914" i="3"/>
  <c r="H914" i="3"/>
  <c r="G914" i="3"/>
  <c r="F914" i="3"/>
  <c r="AC913" i="3"/>
  <c r="AB913" i="3"/>
  <c r="AA913" i="3"/>
  <c r="Z913" i="3"/>
  <c r="Y913" i="3"/>
  <c r="X913" i="3"/>
  <c r="W913" i="3"/>
  <c r="V913" i="3"/>
  <c r="U913" i="3"/>
  <c r="T913" i="3"/>
  <c r="S913" i="3"/>
  <c r="R913" i="3"/>
  <c r="Q913" i="3"/>
  <c r="P913" i="3"/>
  <c r="O913" i="3"/>
  <c r="N913" i="3"/>
  <c r="M913" i="3"/>
  <c r="L913" i="3"/>
  <c r="K913" i="3"/>
  <c r="J913" i="3"/>
  <c r="I913" i="3"/>
  <c r="H913" i="3"/>
  <c r="G913" i="3"/>
  <c r="F913" i="3"/>
  <c r="AC912" i="3"/>
  <c r="AB912" i="3"/>
  <c r="AA912" i="3"/>
  <c r="Z912" i="3"/>
  <c r="Y912" i="3"/>
  <c r="X912" i="3"/>
  <c r="W912" i="3"/>
  <c r="V912" i="3"/>
  <c r="U912" i="3"/>
  <c r="T912" i="3"/>
  <c r="S912" i="3"/>
  <c r="R912" i="3"/>
  <c r="Q912" i="3"/>
  <c r="P912" i="3"/>
  <c r="O912" i="3"/>
  <c r="N912" i="3"/>
  <c r="M912" i="3"/>
  <c r="L912" i="3"/>
  <c r="K912" i="3"/>
  <c r="J912" i="3"/>
  <c r="I912" i="3"/>
  <c r="H912" i="3"/>
  <c r="G912" i="3"/>
  <c r="F912" i="3"/>
  <c r="AC911" i="3"/>
  <c r="AB911" i="3"/>
  <c r="AA911" i="3"/>
  <c r="Z911" i="3"/>
  <c r="Y911" i="3"/>
  <c r="X911" i="3"/>
  <c r="W911" i="3"/>
  <c r="V911" i="3"/>
  <c r="U911" i="3"/>
  <c r="T911" i="3"/>
  <c r="S911" i="3"/>
  <c r="R911" i="3"/>
  <c r="Q911" i="3"/>
  <c r="P911" i="3"/>
  <c r="O911" i="3"/>
  <c r="N911" i="3"/>
  <c r="M911" i="3"/>
  <c r="L911" i="3"/>
  <c r="K911" i="3"/>
  <c r="J911" i="3"/>
  <c r="I911" i="3"/>
  <c r="H911" i="3"/>
  <c r="G911" i="3"/>
  <c r="F911" i="3"/>
  <c r="AC910" i="3"/>
  <c r="AB910" i="3"/>
  <c r="AA910" i="3"/>
  <c r="Z910" i="3"/>
  <c r="Y910" i="3"/>
  <c r="X910" i="3"/>
  <c r="W910" i="3"/>
  <c r="V910" i="3"/>
  <c r="U910" i="3"/>
  <c r="T910" i="3"/>
  <c r="S910" i="3"/>
  <c r="R910" i="3"/>
  <c r="Q910" i="3"/>
  <c r="P910" i="3"/>
  <c r="O910" i="3"/>
  <c r="N910" i="3"/>
  <c r="M910" i="3"/>
  <c r="L910" i="3"/>
  <c r="K910" i="3"/>
  <c r="J910" i="3"/>
  <c r="I910" i="3"/>
  <c r="H910" i="3"/>
  <c r="G910" i="3"/>
  <c r="F910" i="3"/>
  <c r="AC909" i="3"/>
  <c r="AB909" i="3"/>
  <c r="AA909" i="3"/>
  <c r="Z909" i="3"/>
  <c r="Y909" i="3"/>
  <c r="X909" i="3"/>
  <c r="W909" i="3"/>
  <c r="V909" i="3"/>
  <c r="U909" i="3"/>
  <c r="T909" i="3"/>
  <c r="S909" i="3"/>
  <c r="R909" i="3"/>
  <c r="Q909" i="3"/>
  <c r="P909" i="3"/>
  <c r="O909" i="3"/>
  <c r="N909" i="3"/>
  <c r="M909" i="3"/>
  <c r="L909" i="3"/>
  <c r="K909" i="3"/>
  <c r="J909" i="3"/>
  <c r="I909" i="3"/>
  <c r="H909" i="3"/>
  <c r="G909" i="3"/>
  <c r="F909" i="3"/>
  <c r="AC908" i="3"/>
  <c r="AB908" i="3"/>
  <c r="AA908" i="3"/>
  <c r="Z908" i="3"/>
  <c r="Y908" i="3"/>
  <c r="X908" i="3"/>
  <c r="W908" i="3"/>
  <c r="V908" i="3"/>
  <c r="U908" i="3"/>
  <c r="T908" i="3"/>
  <c r="S908" i="3"/>
  <c r="R908" i="3"/>
  <c r="Q908" i="3"/>
  <c r="P908" i="3"/>
  <c r="O908" i="3"/>
  <c r="N908" i="3"/>
  <c r="M908" i="3"/>
  <c r="L908" i="3"/>
  <c r="K908" i="3"/>
  <c r="J908" i="3"/>
  <c r="I908" i="3"/>
  <c r="H908" i="3"/>
  <c r="G908" i="3"/>
  <c r="F908" i="3"/>
  <c r="AC907" i="3"/>
  <c r="AB907" i="3"/>
  <c r="AA907" i="3"/>
  <c r="Z907" i="3"/>
  <c r="Y907" i="3"/>
  <c r="X907" i="3"/>
  <c r="W907" i="3"/>
  <c r="V907" i="3"/>
  <c r="U907" i="3"/>
  <c r="T907" i="3"/>
  <c r="S907" i="3"/>
  <c r="R907" i="3"/>
  <c r="Q907" i="3"/>
  <c r="P907" i="3"/>
  <c r="O907" i="3"/>
  <c r="N907" i="3"/>
  <c r="M907" i="3"/>
  <c r="L907" i="3"/>
  <c r="K907" i="3"/>
  <c r="J907" i="3"/>
  <c r="I907" i="3"/>
  <c r="H907" i="3"/>
  <c r="G907" i="3"/>
  <c r="F907" i="3"/>
  <c r="AC906" i="3"/>
  <c r="AB906" i="3"/>
  <c r="AA906" i="3"/>
  <c r="Z906" i="3"/>
  <c r="Y906" i="3"/>
  <c r="X906" i="3"/>
  <c r="W906" i="3"/>
  <c r="V906" i="3"/>
  <c r="U906" i="3"/>
  <c r="T906" i="3"/>
  <c r="S906" i="3"/>
  <c r="R906" i="3"/>
  <c r="Q906" i="3"/>
  <c r="P906" i="3"/>
  <c r="O906" i="3"/>
  <c r="N906" i="3"/>
  <c r="M906" i="3"/>
  <c r="L906" i="3"/>
  <c r="K906" i="3"/>
  <c r="J906" i="3"/>
  <c r="I906" i="3"/>
  <c r="H906" i="3"/>
  <c r="G906" i="3"/>
  <c r="F906" i="3"/>
  <c r="AC905" i="3"/>
  <c r="AB905" i="3"/>
  <c r="AA905" i="3"/>
  <c r="Z905" i="3"/>
  <c r="Y905" i="3"/>
  <c r="X905" i="3"/>
  <c r="W905" i="3"/>
  <c r="V905" i="3"/>
  <c r="U905" i="3"/>
  <c r="T905" i="3"/>
  <c r="S905" i="3"/>
  <c r="R905" i="3"/>
  <c r="Q905" i="3"/>
  <c r="P905" i="3"/>
  <c r="O905" i="3"/>
  <c r="N905" i="3"/>
  <c r="M905" i="3"/>
  <c r="L905" i="3"/>
  <c r="K905" i="3"/>
  <c r="J905" i="3"/>
  <c r="I905" i="3"/>
  <c r="H905" i="3"/>
  <c r="G905" i="3"/>
  <c r="F905" i="3"/>
  <c r="AC904" i="3"/>
  <c r="AB904" i="3"/>
  <c r="AA904" i="3"/>
  <c r="Z904" i="3"/>
  <c r="Y904" i="3"/>
  <c r="X904" i="3"/>
  <c r="W904" i="3"/>
  <c r="V904" i="3"/>
  <c r="U904" i="3"/>
  <c r="T904" i="3"/>
  <c r="S904" i="3"/>
  <c r="R904" i="3"/>
  <c r="Q904" i="3"/>
  <c r="P904" i="3"/>
  <c r="O904" i="3"/>
  <c r="N904" i="3"/>
  <c r="M904" i="3"/>
  <c r="L904" i="3"/>
  <c r="K904" i="3"/>
  <c r="J904" i="3"/>
  <c r="I904" i="3"/>
  <c r="H904" i="3"/>
  <c r="G904" i="3"/>
  <c r="F904" i="3"/>
  <c r="AC903" i="3"/>
  <c r="AB903" i="3"/>
  <c r="AA903" i="3"/>
  <c r="Z903" i="3"/>
  <c r="Y903" i="3"/>
  <c r="X903" i="3"/>
  <c r="W903" i="3"/>
  <c r="V903" i="3"/>
  <c r="U903" i="3"/>
  <c r="T903" i="3"/>
  <c r="S903" i="3"/>
  <c r="R903" i="3"/>
  <c r="Q903" i="3"/>
  <c r="P903" i="3"/>
  <c r="O903" i="3"/>
  <c r="N903" i="3"/>
  <c r="M903" i="3"/>
  <c r="L903" i="3"/>
  <c r="K903" i="3"/>
  <c r="J903" i="3"/>
  <c r="I903" i="3"/>
  <c r="H903" i="3"/>
  <c r="G903" i="3"/>
  <c r="F903" i="3"/>
  <c r="AC902" i="3"/>
  <c r="AB902" i="3"/>
  <c r="AA902" i="3"/>
  <c r="Z902" i="3"/>
  <c r="Y902" i="3"/>
  <c r="X902" i="3"/>
  <c r="W902" i="3"/>
  <c r="V902" i="3"/>
  <c r="U902" i="3"/>
  <c r="T902" i="3"/>
  <c r="S902" i="3"/>
  <c r="R902" i="3"/>
  <c r="Q902" i="3"/>
  <c r="P902" i="3"/>
  <c r="O902" i="3"/>
  <c r="N902" i="3"/>
  <c r="M902" i="3"/>
  <c r="L902" i="3"/>
  <c r="K902" i="3"/>
  <c r="J902" i="3"/>
  <c r="I902" i="3"/>
  <c r="H902" i="3"/>
  <c r="G902" i="3"/>
  <c r="F902" i="3"/>
  <c r="AC901" i="3"/>
  <c r="AB901" i="3"/>
  <c r="AA901" i="3"/>
  <c r="Z901" i="3"/>
  <c r="Y901" i="3"/>
  <c r="X901" i="3"/>
  <c r="W901" i="3"/>
  <c r="V901" i="3"/>
  <c r="U901" i="3"/>
  <c r="T901" i="3"/>
  <c r="S901" i="3"/>
  <c r="R901" i="3"/>
  <c r="Q901" i="3"/>
  <c r="P901" i="3"/>
  <c r="O901" i="3"/>
  <c r="N901" i="3"/>
  <c r="M901" i="3"/>
  <c r="L901" i="3"/>
  <c r="K901" i="3"/>
  <c r="J901" i="3"/>
  <c r="I901" i="3"/>
  <c r="H901" i="3"/>
  <c r="G901" i="3"/>
  <c r="F901" i="3"/>
  <c r="AC900" i="3"/>
  <c r="AB900" i="3"/>
  <c r="AA900" i="3"/>
  <c r="Z900" i="3"/>
  <c r="Y900" i="3"/>
  <c r="X900" i="3"/>
  <c r="W900" i="3"/>
  <c r="V900" i="3"/>
  <c r="U900" i="3"/>
  <c r="T900" i="3"/>
  <c r="S900" i="3"/>
  <c r="R900" i="3"/>
  <c r="Q900" i="3"/>
  <c r="P900" i="3"/>
  <c r="O900" i="3"/>
  <c r="N900" i="3"/>
  <c r="M900" i="3"/>
  <c r="L900" i="3"/>
  <c r="K900" i="3"/>
  <c r="J900" i="3"/>
  <c r="I900" i="3"/>
  <c r="H900" i="3"/>
  <c r="G900" i="3"/>
  <c r="F900" i="3"/>
  <c r="AC899" i="3"/>
  <c r="AB899" i="3"/>
  <c r="AA899" i="3"/>
  <c r="Z899" i="3"/>
  <c r="Y899" i="3"/>
  <c r="X899" i="3"/>
  <c r="W899" i="3"/>
  <c r="V899" i="3"/>
  <c r="U899" i="3"/>
  <c r="T899" i="3"/>
  <c r="S899" i="3"/>
  <c r="R899" i="3"/>
  <c r="Q899" i="3"/>
  <c r="P899" i="3"/>
  <c r="O899" i="3"/>
  <c r="N899" i="3"/>
  <c r="M899" i="3"/>
  <c r="L899" i="3"/>
  <c r="K899" i="3"/>
  <c r="J899" i="3"/>
  <c r="I899" i="3"/>
  <c r="H899" i="3"/>
  <c r="G899" i="3"/>
  <c r="F899" i="3"/>
  <c r="AC898" i="3"/>
  <c r="AB898" i="3"/>
  <c r="AA898" i="3"/>
  <c r="Z898" i="3"/>
  <c r="Y898" i="3"/>
  <c r="X898" i="3"/>
  <c r="W898" i="3"/>
  <c r="V898" i="3"/>
  <c r="U898" i="3"/>
  <c r="T898" i="3"/>
  <c r="S898" i="3"/>
  <c r="R898" i="3"/>
  <c r="Q898" i="3"/>
  <c r="P898" i="3"/>
  <c r="O898" i="3"/>
  <c r="N898" i="3"/>
  <c r="M898" i="3"/>
  <c r="L898" i="3"/>
  <c r="K898" i="3"/>
  <c r="J898" i="3"/>
  <c r="I898" i="3"/>
  <c r="H898" i="3"/>
  <c r="G898" i="3"/>
  <c r="F898" i="3"/>
  <c r="AC897" i="3"/>
  <c r="AB897" i="3"/>
  <c r="AA897" i="3"/>
  <c r="Z897" i="3"/>
  <c r="Y897" i="3"/>
  <c r="X897" i="3"/>
  <c r="W897" i="3"/>
  <c r="V897" i="3"/>
  <c r="U897" i="3"/>
  <c r="T897" i="3"/>
  <c r="S897" i="3"/>
  <c r="R897" i="3"/>
  <c r="Q897" i="3"/>
  <c r="P897" i="3"/>
  <c r="O897" i="3"/>
  <c r="N897" i="3"/>
  <c r="M897" i="3"/>
  <c r="L897" i="3"/>
  <c r="K897" i="3"/>
  <c r="J897" i="3"/>
  <c r="I897" i="3"/>
  <c r="H897" i="3"/>
  <c r="G897" i="3"/>
  <c r="F897" i="3"/>
  <c r="AC896" i="3"/>
  <c r="AB896" i="3"/>
  <c r="AA896" i="3"/>
  <c r="Z896" i="3"/>
  <c r="Y896" i="3"/>
  <c r="X896" i="3"/>
  <c r="W896" i="3"/>
  <c r="V896" i="3"/>
  <c r="U896" i="3"/>
  <c r="T896" i="3"/>
  <c r="S896" i="3"/>
  <c r="R896" i="3"/>
  <c r="Q896" i="3"/>
  <c r="P896" i="3"/>
  <c r="O896" i="3"/>
  <c r="N896" i="3"/>
  <c r="M896" i="3"/>
  <c r="L896" i="3"/>
  <c r="K896" i="3"/>
  <c r="J896" i="3"/>
  <c r="I896" i="3"/>
  <c r="H896" i="3"/>
  <c r="G896" i="3"/>
  <c r="F896" i="3"/>
  <c r="AC895" i="3"/>
  <c r="AB895" i="3"/>
  <c r="AA895" i="3"/>
  <c r="Z895" i="3"/>
  <c r="Y895" i="3"/>
  <c r="X895" i="3"/>
  <c r="W895" i="3"/>
  <c r="V895" i="3"/>
  <c r="U895" i="3"/>
  <c r="T895" i="3"/>
  <c r="S895" i="3"/>
  <c r="R895" i="3"/>
  <c r="Q895" i="3"/>
  <c r="P895" i="3"/>
  <c r="O895" i="3"/>
  <c r="N895" i="3"/>
  <c r="M895" i="3"/>
  <c r="L895" i="3"/>
  <c r="K895" i="3"/>
  <c r="J895" i="3"/>
  <c r="I895" i="3"/>
  <c r="H895" i="3"/>
  <c r="G895" i="3"/>
  <c r="F895" i="3"/>
  <c r="AC894" i="3"/>
  <c r="AB894" i="3"/>
  <c r="AA894" i="3"/>
  <c r="Z894" i="3"/>
  <c r="Y894" i="3"/>
  <c r="X894" i="3"/>
  <c r="W894" i="3"/>
  <c r="V894" i="3"/>
  <c r="U894" i="3"/>
  <c r="T894" i="3"/>
  <c r="S894" i="3"/>
  <c r="R894" i="3"/>
  <c r="Q894" i="3"/>
  <c r="P894" i="3"/>
  <c r="O894" i="3"/>
  <c r="N894" i="3"/>
  <c r="M894" i="3"/>
  <c r="L894" i="3"/>
  <c r="K894" i="3"/>
  <c r="J894" i="3"/>
  <c r="I894" i="3"/>
  <c r="H894" i="3"/>
  <c r="G894" i="3"/>
  <c r="F894" i="3"/>
  <c r="AC893" i="3"/>
  <c r="AB893" i="3"/>
  <c r="AA893" i="3"/>
  <c r="Z893" i="3"/>
  <c r="Y893" i="3"/>
  <c r="X893" i="3"/>
  <c r="W893" i="3"/>
  <c r="V893" i="3"/>
  <c r="U893" i="3"/>
  <c r="T893" i="3"/>
  <c r="S893" i="3"/>
  <c r="R893" i="3"/>
  <c r="Q893" i="3"/>
  <c r="P893" i="3"/>
  <c r="O893" i="3"/>
  <c r="N893" i="3"/>
  <c r="M893" i="3"/>
  <c r="L893" i="3"/>
  <c r="K893" i="3"/>
  <c r="J893" i="3"/>
  <c r="I893" i="3"/>
  <c r="H893" i="3"/>
  <c r="G893" i="3"/>
  <c r="F893" i="3"/>
  <c r="AC892" i="3"/>
  <c r="AB892" i="3"/>
  <c r="AA892" i="3"/>
  <c r="Z892" i="3"/>
  <c r="Y892" i="3"/>
  <c r="X892" i="3"/>
  <c r="W892" i="3"/>
  <c r="V892" i="3"/>
  <c r="U892" i="3"/>
  <c r="T892" i="3"/>
  <c r="S892" i="3"/>
  <c r="R892" i="3"/>
  <c r="Q892" i="3"/>
  <c r="P892" i="3"/>
  <c r="O892" i="3"/>
  <c r="N892" i="3"/>
  <c r="M892" i="3"/>
  <c r="L892" i="3"/>
  <c r="K892" i="3"/>
  <c r="J892" i="3"/>
  <c r="I892" i="3"/>
  <c r="H892" i="3"/>
  <c r="G892" i="3"/>
  <c r="F892" i="3"/>
  <c r="AC891" i="3"/>
  <c r="AB891" i="3"/>
  <c r="AA891" i="3"/>
  <c r="Z891" i="3"/>
  <c r="Y891" i="3"/>
  <c r="X891" i="3"/>
  <c r="W891" i="3"/>
  <c r="V891" i="3"/>
  <c r="U891" i="3"/>
  <c r="T891" i="3"/>
  <c r="S891" i="3"/>
  <c r="R891" i="3"/>
  <c r="Q891" i="3"/>
  <c r="P891" i="3"/>
  <c r="O891" i="3"/>
  <c r="N891" i="3"/>
  <c r="M891" i="3"/>
  <c r="L891" i="3"/>
  <c r="K891" i="3"/>
  <c r="J891" i="3"/>
  <c r="I891" i="3"/>
  <c r="H891" i="3"/>
  <c r="G891" i="3"/>
  <c r="F891" i="3"/>
  <c r="AC890" i="3"/>
  <c r="AB890" i="3"/>
  <c r="AA890" i="3"/>
  <c r="Z890" i="3"/>
  <c r="Y890" i="3"/>
  <c r="X890" i="3"/>
  <c r="W890" i="3"/>
  <c r="V890" i="3"/>
  <c r="U890" i="3"/>
  <c r="T890" i="3"/>
  <c r="S890" i="3"/>
  <c r="R890" i="3"/>
  <c r="Q890" i="3"/>
  <c r="P890" i="3"/>
  <c r="O890" i="3"/>
  <c r="N890" i="3"/>
  <c r="M890" i="3"/>
  <c r="L890" i="3"/>
  <c r="K890" i="3"/>
  <c r="J890" i="3"/>
  <c r="I890" i="3"/>
  <c r="H890" i="3"/>
  <c r="G890" i="3"/>
  <c r="F890" i="3"/>
  <c r="AC889" i="3"/>
  <c r="AB889" i="3"/>
  <c r="AA889" i="3"/>
  <c r="Z889" i="3"/>
  <c r="Y889" i="3"/>
  <c r="X889" i="3"/>
  <c r="W889" i="3"/>
  <c r="V889" i="3"/>
  <c r="U889" i="3"/>
  <c r="T889" i="3"/>
  <c r="S889" i="3"/>
  <c r="R889" i="3"/>
  <c r="Q889" i="3"/>
  <c r="P889" i="3"/>
  <c r="O889" i="3"/>
  <c r="N889" i="3"/>
  <c r="M889" i="3"/>
  <c r="L889" i="3"/>
  <c r="K889" i="3"/>
  <c r="J889" i="3"/>
  <c r="I889" i="3"/>
  <c r="H889" i="3"/>
  <c r="G889" i="3"/>
  <c r="F889" i="3"/>
  <c r="AC888" i="3"/>
  <c r="AB888" i="3"/>
  <c r="AA888" i="3"/>
  <c r="Z888" i="3"/>
  <c r="Y888" i="3"/>
  <c r="X888" i="3"/>
  <c r="W888" i="3"/>
  <c r="V888" i="3"/>
  <c r="U888" i="3"/>
  <c r="T888" i="3"/>
  <c r="S888" i="3"/>
  <c r="R888" i="3"/>
  <c r="Q888" i="3"/>
  <c r="P888" i="3"/>
  <c r="O888" i="3"/>
  <c r="N888" i="3"/>
  <c r="M888" i="3"/>
  <c r="L888" i="3"/>
  <c r="K888" i="3"/>
  <c r="J888" i="3"/>
  <c r="I888" i="3"/>
  <c r="H888" i="3"/>
  <c r="G888" i="3"/>
  <c r="F888" i="3"/>
  <c r="AC887" i="3"/>
  <c r="AB887" i="3"/>
  <c r="AA887" i="3"/>
  <c r="Z887" i="3"/>
  <c r="Y887" i="3"/>
  <c r="X887" i="3"/>
  <c r="W887" i="3"/>
  <c r="V887" i="3"/>
  <c r="U887" i="3"/>
  <c r="T887" i="3"/>
  <c r="S887" i="3"/>
  <c r="R887" i="3"/>
  <c r="Q887" i="3"/>
  <c r="P887" i="3"/>
  <c r="O887" i="3"/>
  <c r="N887" i="3"/>
  <c r="M887" i="3"/>
  <c r="L887" i="3"/>
  <c r="K887" i="3"/>
  <c r="J887" i="3"/>
  <c r="I887" i="3"/>
  <c r="H887" i="3"/>
  <c r="G887" i="3"/>
  <c r="F887" i="3"/>
  <c r="AC886" i="3"/>
  <c r="AB886" i="3"/>
  <c r="AA886" i="3"/>
  <c r="Z886" i="3"/>
  <c r="Y886" i="3"/>
  <c r="X886" i="3"/>
  <c r="W886" i="3"/>
  <c r="V886" i="3"/>
  <c r="U886" i="3"/>
  <c r="T886" i="3"/>
  <c r="S886" i="3"/>
  <c r="R886" i="3"/>
  <c r="Q886" i="3"/>
  <c r="P886" i="3"/>
  <c r="O886" i="3"/>
  <c r="N886" i="3"/>
  <c r="M886" i="3"/>
  <c r="L886" i="3"/>
  <c r="K886" i="3"/>
  <c r="J886" i="3"/>
  <c r="I886" i="3"/>
  <c r="H886" i="3"/>
  <c r="G886" i="3"/>
  <c r="F886" i="3"/>
  <c r="AC885" i="3"/>
  <c r="AB885" i="3"/>
  <c r="AA885" i="3"/>
  <c r="Z885" i="3"/>
  <c r="Y885" i="3"/>
  <c r="X885" i="3"/>
  <c r="W885" i="3"/>
  <c r="V885" i="3"/>
  <c r="U885" i="3"/>
  <c r="T885" i="3"/>
  <c r="S885" i="3"/>
  <c r="R885" i="3"/>
  <c r="Q885" i="3"/>
  <c r="P885" i="3"/>
  <c r="O885" i="3"/>
  <c r="N885" i="3"/>
  <c r="M885" i="3"/>
  <c r="L885" i="3"/>
  <c r="K885" i="3"/>
  <c r="J885" i="3"/>
  <c r="I885" i="3"/>
  <c r="H885" i="3"/>
  <c r="G885" i="3"/>
  <c r="F885" i="3"/>
  <c r="AC884" i="3"/>
  <c r="AB884" i="3"/>
  <c r="AA884" i="3"/>
  <c r="Z884" i="3"/>
  <c r="Y884" i="3"/>
  <c r="X884" i="3"/>
  <c r="W884" i="3"/>
  <c r="V884" i="3"/>
  <c r="U884" i="3"/>
  <c r="T884" i="3"/>
  <c r="S884" i="3"/>
  <c r="R884" i="3"/>
  <c r="Q884" i="3"/>
  <c r="P884" i="3"/>
  <c r="O884" i="3"/>
  <c r="N884" i="3"/>
  <c r="M884" i="3"/>
  <c r="L884" i="3"/>
  <c r="K884" i="3"/>
  <c r="J884" i="3"/>
  <c r="I884" i="3"/>
  <c r="H884" i="3"/>
  <c r="G884" i="3"/>
  <c r="F884" i="3"/>
  <c r="AC883" i="3"/>
  <c r="AB883" i="3"/>
  <c r="AA883" i="3"/>
  <c r="Z883" i="3"/>
  <c r="Y883" i="3"/>
  <c r="X883" i="3"/>
  <c r="W883" i="3"/>
  <c r="V883" i="3"/>
  <c r="U883" i="3"/>
  <c r="T883" i="3"/>
  <c r="S883" i="3"/>
  <c r="R883" i="3"/>
  <c r="Q883" i="3"/>
  <c r="P883" i="3"/>
  <c r="O883" i="3"/>
  <c r="N883" i="3"/>
  <c r="M883" i="3"/>
  <c r="L883" i="3"/>
  <c r="K883" i="3"/>
  <c r="J883" i="3"/>
  <c r="I883" i="3"/>
  <c r="H883" i="3"/>
  <c r="G883" i="3"/>
  <c r="F883" i="3"/>
  <c r="AC882" i="3"/>
  <c r="AB882" i="3"/>
  <c r="AA882" i="3"/>
  <c r="Z882" i="3"/>
  <c r="Y882" i="3"/>
  <c r="X882" i="3"/>
  <c r="W882" i="3"/>
  <c r="V882" i="3"/>
  <c r="U882" i="3"/>
  <c r="T882" i="3"/>
  <c r="S882" i="3"/>
  <c r="R882" i="3"/>
  <c r="Q882" i="3"/>
  <c r="P882" i="3"/>
  <c r="O882" i="3"/>
  <c r="N882" i="3"/>
  <c r="M882" i="3"/>
  <c r="L882" i="3"/>
  <c r="K882" i="3"/>
  <c r="J882" i="3"/>
  <c r="I882" i="3"/>
  <c r="H882" i="3"/>
  <c r="G882" i="3"/>
  <c r="F882" i="3"/>
  <c r="AC881" i="3"/>
  <c r="AB881" i="3"/>
  <c r="AA881" i="3"/>
  <c r="Z881" i="3"/>
  <c r="Y881" i="3"/>
  <c r="X881" i="3"/>
  <c r="W881" i="3"/>
  <c r="V881" i="3"/>
  <c r="U881" i="3"/>
  <c r="T881" i="3"/>
  <c r="S881" i="3"/>
  <c r="R881" i="3"/>
  <c r="Q881" i="3"/>
  <c r="P881" i="3"/>
  <c r="O881" i="3"/>
  <c r="N881" i="3"/>
  <c r="M881" i="3"/>
  <c r="L881" i="3"/>
  <c r="K881" i="3"/>
  <c r="J881" i="3"/>
  <c r="I881" i="3"/>
  <c r="H881" i="3"/>
  <c r="G881" i="3"/>
  <c r="F881" i="3"/>
  <c r="AC880" i="3"/>
  <c r="AB880" i="3"/>
  <c r="AA880" i="3"/>
  <c r="Z880" i="3"/>
  <c r="Y880" i="3"/>
  <c r="X880" i="3"/>
  <c r="W880" i="3"/>
  <c r="V880" i="3"/>
  <c r="U880" i="3"/>
  <c r="T880" i="3"/>
  <c r="S880" i="3"/>
  <c r="R880" i="3"/>
  <c r="Q880" i="3"/>
  <c r="P880" i="3"/>
  <c r="O880" i="3"/>
  <c r="N880" i="3"/>
  <c r="M880" i="3"/>
  <c r="L880" i="3"/>
  <c r="K880" i="3"/>
  <c r="J880" i="3"/>
  <c r="I880" i="3"/>
  <c r="H880" i="3"/>
  <c r="G880" i="3"/>
  <c r="F880" i="3"/>
  <c r="AC879" i="3"/>
  <c r="AB879" i="3"/>
  <c r="AA879" i="3"/>
  <c r="Z879" i="3"/>
  <c r="Y879" i="3"/>
  <c r="X879" i="3"/>
  <c r="W879" i="3"/>
  <c r="V879" i="3"/>
  <c r="U879" i="3"/>
  <c r="T879" i="3"/>
  <c r="S879" i="3"/>
  <c r="R879" i="3"/>
  <c r="Q879" i="3"/>
  <c r="P879" i="3"/>
  <c r="O879" i="3"/>
  <c r="N879" i="3"/>
  <c r="M879" i="3"/>
  <c r="L879" i="3"/>
  <c r="K879" i="3"/>
  <c r="J879" i="3"/>
  <c r="I879" i="3"/>
  <c r="H879" i="3"/>
  <c r="G879" i="3"/>
  <c r="F879" i="3"/>
  <c r="AC878" i="3"/>
  <c r="AB878" i="3"/>
  <c r="AA878" i="3"/>
  <c r="Z878" i="3"/>
  <c r="Y878" i="3"/>
  <c r="X878" i="3"/>
  <c r="W878" i="3"/>
  <c r="V878" i="3"/>
  <c r="U878" i="3"/>
  <c r="T878" i="3"/>
  <c r="S878" i="3"/>
  <c r="R878" i="3"/>
  <c r="Q878" i="3"/>
  <c r="P878" i="3"/>
  <c r="O878" i="3"/>
  <c r="N878" i="3"/>
  <c r="M878" i="3"/>
  <c r="L878" i="3"/>
  <c r="K878" i="3"/>
  <c r="J878" i="3"/>
  <c r="I878" i="3"/>
  <c r="H878" i="3"/>
  <c r="G878" i="3"/>
  <c r="F878" i="3"/>
  <c r="AC877" i="3"/>
  <c r="AB877" i="3"/>
  <c r="AA877" i="3"/>
  <c r="Z877" i="3"/>
  <c r="Y877" i="3"/>
  <c r="X877" i="3"/>
  <c r="W877" i="3"/>
  <c r="V877" i="3"/>
  <c r="U877" i="3"/>
  <c r="T877" i="3"/>
  <c r="S877" i="3"/>
  <c r="R877" i="3"/>
  <c r="Q877" i="3"/>
  <c r="P877" i="3"/>
  <c r="O877" i="3"/>
  <c r="N877" i="3"/>
  <c r="M877" i="3"/>
  <c r="L877" i="3"/>
  <c r="K877" i="3"/>
  <c r="J877" i="3"/>
  <c r="I877" i="3"/>
  <c r="H877" i="3"/>
  <c r="G877" i="3"/>
  <c r="F877" i="3"/>
  <c r="AC876" i="3"/>
  <c r="AB876" i="3"/>
  <c r="AA876" i="3"/>
  <c r="Z876" i="3"/>
  <c r="Y876" i="3"/>
  <c r="X876" i="3"/>
  <c r="W876" i="3"/>
  <c r="V876" i="3"/>
  <c r="U876" i="3"/>
  <c r="T876" i="3"/>
  <c r="S876" i="3"/>
  <c r="R876" i="3"/>
  <c r="Q876" i="3"/>
  <c r="P876" i="3"/>
  <c r="O876" i="3"/>
  <c r="N876" i="3"/>
  <c r="M876" i="3"/>
  <c r="L876" i="3"/>
  <c r="K876" i="3"/>
  <c r="J876" i="3"/>
  <c r="I876" i="3"/>
  <c r="H876" i="3"/>
  <c r="G876" i="3"/>
  <c r="F876" i="3"/>
  <c r="AC875" i="3"/>
  <c r="AB875" i="3"/>
  <c r="AA875" i="3"/>
  <c r="Z875" i="3"/>
  <c r="Y875" i="3"/>
  <c r="X875" i="3"/>
  <c r="W875" i="3"/>
  <c r="V875" i="3"/>
  <c r="U875" i="3"/>
  <c r="T875" i="3"/>
  <c r="S875" i="3"/>
  <c r="R875" i="3"/>
  <c r="Q875" i="3"/>
  <c r="P875" i="3"/>
  <c r="O875" i="3"/>
  <c r="N875" i="3"/>
  <c r="M875" i="3"/>
  <c r="L875" i="3"/>
  <c r="K875" i="3"/>
  <c r="J875" i="3"/>
  <c r="I875" i="3"/>
  <c r="H875" i="3"/>
  <c r="G875" i="3"/>
  <c r="F875" i="3"/>
  <c r="AC874" i="3"/>
  <c r="AB874" i="3"/>
  <c r="AA874" i="3"/>
  <c r="Z874" i="3"/>
  <c r="Y874" i="3"/>
  <c r="X874" i="3"/>
  <c r="W874" i="3"/>
  <c r="V874" i="3"/>
  <c r="U874" i="3"/>
  <c r="T874" i="3"/>
  <c r="S874" i="3"/>
  <c r="R874" i="3"/>
  <c r="Q874" i="3"/>
  <c r="P874" i="3"/>
  <c r="O874" i="3"/>
  <c r="N874" i="3"/>
  <c r="M874" i="3"/>
  <c r="L874" i="3"/>
  <c r="K874" i="3"/>
  <c r="J874" i="3"/>
  <c r="I874" i="3"/>
  <c r="H874" i="3"/>
  <c r="G874" i="3"/>
  <c r="F874" i="3"/>
  <c r="AC873" i="3"/>
  <c r="AB873" i="3"/>
  <c r="AA873" i="3"/>
  <c r="Z873" i="3"/>
  <c r="Y873" i="3"/>
  <c r="X873" i="3"/>
  <c r="W873" i="3"/>
  <c r="V873" i="3"/>
  <c r="U873" i="3"/>
  <c r="T873" i="3"/>
  <c r="S873" i="3"/>
  <c r="R873" i="3"/>
  <c r="Q873" i="3"/>
  <c r="P873" i="3"/>
  <c r="O873" i="3"/>
  <c r="N873" i="3"/>
  <c r="M873" i="3"/>
  <c r="L873" i="3"/>
  <c r="K873" i="3"/>
  <c r="J873" i="3"/>
  <c r="I873" i="3"/>
  <c r="H873" i="3"/>
  <c r="G873" i="3"/>
  <c r="F873" i="3"/>
  <c r="AC872" i="3"/>
  <c r="AB872" i="3"/>
  <c r="AA872" i="3"/>
  <c r="Z872" i="3"/>
  <c r="Y872" i="3"/>
  <c r="X872" i="3"/>
  <c r="W872" i="3"/>
  <c r="V872" i="3"/>
  <c r="U872" i="3"/>
  <c r="T872" i="3"/>
  <c r="S872" i="3"/>
  <c r="R872" i="3"/>
  <c r="Q872" i="3"/>
  <c r="P872" i="3"/>
  <c r="O872" i="3"/>
  <c r="N872" i="3"/>
  <c r="M872" i="3"/>
  <c r="L872" i="3"/>
  <c r="K872" i="3"/>
  <c r="J872" i="3"/>
  <c r="I872" i="3"/>
  <c r="H872" i="3"/>
  <c r="G872" i="3"/>
  <c r="F872" i="3"/>
  <c r="AC871" i="3"/>
  <c r="AB871" i="3"/>
  <c r="AA871" i="3"/>
  <c r="Z871" i="3"/>
  <c r="Y871" i="3"/>
  <c r="X871" i="3"/>
  <c r="W871" i="3"/>
  <c r="V871" i="3"/>
  <c r="U871" i="3"/>
  <c r="T871" i="3"/>
  <c r="S871" i="3"/>
  <c r="R871" i="3"/>
  <c r="Q871" i="3"/>
  <c r="P871" i="3"/>
  <c r="O871" i="3"/>
  <c r="N871" i="3"/>
  <c r="M871" i="3"/>
  <c r="L871" i="3"/>
  <c r="K871" i="3"/>
  <c r="J871" i="3"/>
  <c r="I871" i="3"/>
  <c r="H871" i="3"/>
  <c r="G871" i="3"/>
  <c r="F871" i="3"/>
  <c r="AC870" i="3"/>
  <c r="AB870" i="3"/>
  <c r="AA870" i="3"/>
  <c r="Z870" i="3"/>
  <c r="Y870" i="3"/>
  <c r="X870" i="3"/>
  <c r="W870" i="3"/>
  <c r="V870" i="3"/>
  <c r="U870" i="3"/>
  <c r="T870" i="3"/>
  <c r="S870" i="3"/>
  <c r="R870" i="3"/>
  <c r="Q870" i="3"/>
  <c r="P870" i="3"/>
  <c r="O870" i="3"/>
  <c r="N870" i="3"/>
  <c r="M870" i="3"/>
  <c r="L870" i="3"/>
  <c r="K870" i="3"/>
  <c r="J870" i="3"/>
  <c r="I870" i="3"/>
  <c r="H870" i="3"/>
  <c r="G870" i="3"/>
  <c r="F870" i="3"/>
  <c r="AC869" i="3"/>
  <c r="AB869" i="3"/>
  <c r="AA869" i="3"/>
  <c r="Z869" i="3"/>
  <c r="Y869" i="3"/>
  <c r="X869" i="3"/>
  <c r="W869" i="3"/>
  <c r="V869" i="3"/>
  <c r="U869" i="3"/>
  <c r="T869" i="3"/>
  <c r="S869" i="3"/>
  <c r="R869" i="3"/>
  <c r="Q869" i="3"/>
  <c r="P869" i="3"/>
  <c r="O869" i="3"/>
  <c r="N869" i="3"/>
  <c r="M869" i="3"/>
  <c r="L869" i="3"/>
  <c r="K869" i="3"/>
  <c r="J869" i="3"/>
  <c r="I869" i="3"/>
  <c r="H869" i="3"/>
  <c r="G869" i="3"/>
  <c r="F869" i="3"/>
  <c r="AC868" i="3"/>
  <c r="AB868" i="3"/>
  <c r="AA868" i="3"/>
  <c r="Z868" i="3"/>
  <c r="Y868" i="3"/>
  <c r="X868" i="3"/>
  <c r="W868" i="3"/>
  <c r="V868" i="3"/>
  <c r="U868" i="3"/>
  <c r="T868" i="3"/>
  <c r="S868" i="3"/>
  <c r="R868" i="3"/>
  <c r="Q868" i="3"/>
  <c r="P868" i="3"/>
  <c r="O868" i="3"/>
  <c r="N868" i="3"/>
  <c r="M868" i="3"/>
  <c r="L868" i="3"/>
  <c r="K868" i="3"/>
  <c r="J868" i="3"/>
  <c r="I868" i="3"/>
  <c r="H868" i="3"/>
  <c r="G868" i="3"/>
  <c r="F868" i="3"/>
  <c r="AC867" i="3"/>
  <c r="AB867" i="3"/>
  <c r="AA867" i="3"/>
  <c r="Z867" i="3"/>
  <c r="Y867" i="3"/>
  <c r="X867" i="3"/>
  <c r="W867" i="3"/>
  <c r="V867" i="3"/>
  <c r="U867" i="3"/>
  <c r="T867" i="3"/>
  <c r="S867" i="3"/>
  <c r="R867" i="3"/>
  <c r="Q867" i="3"/>
  <c r="P867" i="3"/>
  <c r="O867" i="3"/>
  <c r="N867" i="3"/>
  <c r="M867" i="3"/>
  <c r="L867" i="3"/>
  <c r="K867" i="3"/>
  <c r="J867" i="3"/>
  <c r="I867" i="3"/>
  <c r="H867" i="3"/>
  <c r="G867" i="3"/>
  <c r="F867" i="3"/>
  <c r="AC866" i="3"/>
  <c r="AB866" i="3"/>
  <c r="AA866" i="3"/>
  <c r="Z866" i="3"/>
  <c r="Y866" i="3"/>
  <c r="X866" i="3"/>
  <c r="W866" i="3"/>
  <c r="V866" i="3"/>
  <c r="U866" i="3"/>
  <c r="T866" i="3"/>
  <c r="S866" i="3"/>
  <c r="R866" i="3"/>
  <c r="Q866" i="3"/>
  <c r="P866" i="3"/>
  <c r="O866" i="3"/>
  <c r="N866" i="3"/>
  <c r="M866" i="3"/>
  <c r="L866" i="3"/>
  <c r="K866" i="3"/>
  <c r="J866" i="3"/>
  <c r="I866" i="3"/>
  <c r="H866" i="3"/>
  <c r="G866" i="3"/>
  <c r="F866" i="3"/>
  <c r="AC865" i="3"/>
  <c r="AB865" i="3"/>
  <c r="AA865" i="3"/>
  <c r="Z865" i="3"/>
  <c r="Y865" i="3"/>
  <c r="X865" i="3"/>
  <c r="W865" i="3"/>
  <c r="V865" i="3"/>
  <c r="U865" i="3"/>
  <c r="T865" i="3"/>
  <c r="S865" i="3"/>
  <c r="R865" i="3"/>
  <c r="Q865" i="3"/>
  <c r="P865" i="3"/>
  <c r="O865" i="3"/>
  <c r="N865" i="3"/>
  <c r="M865" i="3"/>
  <c r="L865" i="3"/>
  <c r="K865" i="3"/>
  <c r="J865" i="3"/>
  <c r="I865" i="3"/>
  <c r="H865" i="3"/>
  <c r="G865" i="3"/>
  <c r="F865" i="3"/>
  <c r="AC864" i="3"/>
  <c r="AB864" i="3"/>
  <c r="AA864" i="3"/>
  <c r="Z864" i="3"/>
  <c r="Y864" i="3"/>
  <c r="X864" i="3"/>
  <c r="W864" i="3"/>
  <c r="V864" i="3"/>
  <c r="U864" i="3"/>
  <c r="T864" i="3"/>
  <c r="S864" i="3"/>
  <c r="R864" i="3"/>
  <c r="Q864" i="3"/>
  <c r="P864" i="3"/>
  <c r="O864" i="3"/>
  <c r="N864" i="3"/>
  <c r="M864" i="3"/>
  <c r="L864" i="3"/>
  <c r="K864" i="3"/>
  <c r="J864" i="3"/>
  <c r="I864" i="3"/>
  <c r="H864" i="3"/>
  <c r="G864" i="3"/>
  <c r="F864" i="3"/>
  <c r="AC863" i="3"/>
  <c r="AB863" i="3"/>
  <c r="AA863" i="3"/>
  <c r="Z863" i="3"/>
  <c r="Y863" i="3"/>
  <c r="X863" i="3"/>
  <c r="W863" i="3"/>
  <c r="V863" i="3"/>
  <c r="U863" i="3"/>
  <c r="T863" i="3"/>
  <c r="S863" i="3"/>
  <c r="R863" i="3"/>
  <c r="Q863" i="3"/>
  <c r="P863" i="3"/>
  <c r="O863" i="3"/>
  <c r="N863" i="3"/>
  <c r="M863" i="3"/>
  <c r="L863" i="3"/>
  <c r="K863" i="3"/>
  <c r="J863" i="3"/>
  <c r="I863" i="3"/>
  <c r="H863" i="3"/>
  <c r="G863" i="3"/>
  <c r="F863" i="3"/>
  <c r="AC862" i="3"/>
  <c r="AB862" i="3"/>
  <c r="AA862" i="3"/>
  <c r="Z862" i="3"/>
  <c r="Y862" i="3"/>
  <c r="X862" i="3"/>
  <c r="W862" i="3"/>
  <c r="V862" i="3"/>
  <c r="U862" i="3"/>
  <c r="T862" i="3"/>
  <c r="S862" i="3"/>
  <c r="R862" i="3"/>
  <c r="Q862" i="3"/>
  <c r="P862" i="3"/>
  <c r="O862" i="3"/>
  <c r="N862" i="3"/>
  <c r="M862" i="3"/>
  <c r="L862" i="3"/>
  <c r="K862" i="3"/>
  <c r="J862" i="3"/>
  <c r="I862" i="3"/>
  <c r="H862" i="3"/>
  <c r="G862" i="3"/>
  <c r="F862" i="3"/>
  <c r="AC861" i="3"/>
  <c r="AB861" i="3"/>
  <c r="AA861" i="3"/>
  <c r="Z861" i="3"/>
  <c r="Y861" i="3"/>
  <c r="X861" i="3"/>
  <c r="W861" i="3"/>
  <c r="V861" i="3"/>
  <c r="U861" i="3"/>
  <c r="T861" i="3"/>
  <c r="S861" i="3"/>
  <c r="R861" i="3"/>
  <c r="Q861" i="3"/>
  <c r="P861" i="3"/>
  <c r="O861" i="3"/>
  <c r="N861" i="3"/>
  <c r="M861" i="3"/>
  <c r="L861" i="3"/>
  <c r="K861" i="3"/>
  <c r="J861" i="3"/>
  <c r="I861" i="3"/>
  <c r="H861" i="3"/>
  <c r="G861" i="3"/>
  <c r="F861" i="3"/>
  <c r="AC860" i="3"/>
  <c r="AB860" i="3"/>
  <c r="AA860" i="3"/>
  <c r="Z860" i="3"/>
  <c r="Y860" i="3"/>
  <c r="X860" i="3"/>
  <c r="W860" i="3"/>
  <c r="V860" i="3"/>
  <c r="U860" i="3"/>
  <c r="T860" i="3"/>
  <c r="S860" i="3"/>
  <c r="R860" i="3"/>
  <c r="Q860" i="3"/>
  <c r="P860" i="3"/>
  <c r="O860" i="3"/>
  <c r="N860" i="3"/>
  <c r="M860" i="3"/>
  <c r="L860" i="3"/>
  <c r="K860" i="3"/>
  <c r="J860" i="3"/>
  <c r="I860" i="3"/>
  <c r="H860" i="3"/>
  <c r="G860" i="3"/>
  <c r="F860" i="3"/>
  <c r="AC859" i="3"/>
  <c r="AB859" i="3"/>
  <c r="AA859" i="3"/>
  <c r="Z859" i="3"/>
  <c r="Y859" i="3"/>
  <c r="X859" i="3"/>
  <c r="W859" i="3"/>
  <c r="V859" i="3"/>
  <c r="U859" i="3"/>
  <c r="T859" i="3"/>
  <c r="S859" i="3"/>
  <c r="R859" i="3"/>
  <c r="Q859" i="3"/>
  <c r="P859" i="3"/>
  <c r="O859" i="3"/>
  <c r="N859" i="3"/>
  <c r="M859" i="3"/>
  <c r="L859" i="3"/>
  <c r="K859" i="3"/>
  <c r="J859" i="3"/>
  <c r="I859" i="3"/>
  <c r="H859" i="3"/>
  <c r="G859" i="3"/>
  <c r="F859" i="3"/>
  <c r="AC858" i="3"/>
  <c r="AB858" i="3"/>
  <c r="AA858" i="3"/>
  <c r="Z858" i="3"/>
  <c r="Y858" i="3"/>
  <c r="X858" i="3"/>
  <c r="W858" i="3"/>
  <c r="V858" i="3"/>
  <c r="U858" i="3"/>
  <c r="T858" i="3"/>
  <c r="S858" i="3"/>
  <c r="R858" i="3"/>
  <c r="Q858" i="3"/>
  <c r="P858" i="3"/>
  <c r="O858" i="3"/>
  <c r="N858" i="3"/>
  <c r="M858" i="3"/>
  <c r="L858" i="3"/>
  <c r="K858" i="3"/>
  <c r="J858" i="3"/>
  <c r="I858" i="3"/>
  <c r="H858" i="3"/>
  <c r="G858" i="3"/>
  <c r="F858" i="3"/>
  <c r="AC857" i="3"/>
  <c r="AB857" i="3"/>
  <c r="AA857" i="3"/>
  <c r="Z857" i="3"/>
  <c r="Y857" i="3"/>
  <c r="X857" i="3"/>
  <c r="W857" i="3"/>
  <c r="V857" i="3"/>
  <c r="U857" i="3"/>
  <c r="T857" i="3"/>
  <c r="S857" i="3"/>
  <c r="R857" i="3"/>
  <c r="Q857" i="3"/>
  <c r="P857" i="3"/>
  <c r="O857" i="3"/>
  <c r="N857" i="3"/>
  <c r="M857" i="3"/>
  <c r="L857" i="3"/>
  <c r="K857" i="3"/>
  <c r="J857" i="3"/>
  <c r="I857" i="3"/>
  <c r="H857" i="3"/>
  <c r="G857" i="3"/>
  <c r="F857" i="3"/>
  <c r="AC856" i="3"/>
  <c r="AB856" i="3"/>
  <c r="AA856" i="3"/>
  <c r="Z856" i="3"/>
  <c r="Y856" i="3"/>
  <c r="X856" i="3"/>
  <c r="W856" i="3"/>
  <c r="V856" i="3"/>
  <c r="U856" i="3"/>
  <c r="T856" i="3"/>
  <c r="S856" i="3"/>
  <c r="R856" i="3"/>
  <c r="Q856" i="3"/>
  <c r="P856" i="3"/>
  <c r="O856" i="3"/>
  <c r="N856" i="3"/>
  <c r="M856" i="3"/>
  <c r="L856" i="3"/>
  <c r="K856" i="3"/>
  <c r="J856" i="3"/>
  <c r="I856" i="3"/>
  <c r="H856" i="3"/>
  <c r="G856" i="3"/>
  <c r="F856" i="3"/>
  <c r="AC855" i="3"/>
  <c r="AB855" i="3"/>
  <c r="AA855" i="3"/>
  <c r="Z855" i="3"/>
  <c r="Y855" i="3"/>
  <c r="X855" i="3"/>
  <c r="W855" i="3"/>
  <c r="V855" i="3"/>
  <c r="U855" i="3"/>
  <c r="T855" i="3"/>
  <c r="S855" i="3"/>
  <c r="R855" i="3"/>
  <c r="Q855" i="3"/>
  <c r="P855" i="3"/>
  <c r="O855" i="3"/>
  <c r="N855" i="3"/>
  <c r="M855" i="3"/>
  <c r="L855" i="3"/>
  <c r="K855" i="3"/>
  <c r="J855" i="3"/>
  <c r="I855" i="3"/>
  <c r="H855" i="3"/>
  <c r="G855" i="3"/>
  <c r="F855" i="3"/>
  <c r="AC854" i="3"/>
  <c r="AB854" i="3"/>
  <c r="AA854" i="3"/>
  <c r="Z854" i="3"/>
  <c r="Y854" i="3"/>
  <c r="X854" i="3"/>
  <c r="W854" i="3"/>
  <c r="V854" i="3"/>
  <c r="U854" i="3"/>
  <c r="T854" i="3"/>
  <c r="S854" i="3"/>
  <c r="R854" i="3"/>
  <c r="Q854" i="3"/>
  <c r="P854" i="3"/>
  <c r="O854" i="3"/>
  <c r="N854" i="3"/>
  <c r="M854" i="3"/>
  <c r="L854" i="3"/>
  <c r="K854" i="3"/>
  <c r="J854" i="3"/>
  <c r="I854" i="3"/>
  <c r="H854" i="3"/>
  <c r="G854" i="3"/>
  <c r="F854" i="3"/>
  <c r="AC853" i="3"/>
  <c r="AB853" i="3"/>
  <c r="AA853" i="3"/>
  <c r="Z853" i="3"/>
  <c r="Y853" i="3"/>
  <c r="X853" i="3"/>
  <c r="W853" i="3"/>
  <c r="V853" i="3"/>
  <c r="U853" i="3"/>
  <c r="T853" i="3"/>
  <c r="S853" i="3"/>
  <c r="R853" i="3"/>
  <c r="Q853" i="3"/>
  <c r="P853" i="3"/>
  <c r="O853" i="3"/>
  <c r="N853" i="3"/>
  <c r="M853" i="3"/>
  <c r="L853" i="3"/>
  <c r="K853" i="3"/>
  <c r="J853" i="3"/>
  <c r="I853" i="3"/>
  <c r="H853" i="3"/>
  <c r="G853" i="3"/>
  <c r="F853" i="3"/>
  <c r="AC852" i="3"/>
  <c r="AB852" i="3"/>
  <c r="AA852" i="3"/>
  <c r="Z852" i="3"/>
  <c r="Y852" i="3"/>
  <c r="X852" i="3"/>
  <c r="W852" i="3"/>
  <c r="V852" i="3"/>
  <c r="U852" i="3"/>
  <c r="T852" i="3"/>
  <c r="S852" i="3"/>
  <c r="R852" i="3"/>
  <c r="Q852" i="3"/>
  <c r="P852" i="3"/>
  <c r="O852" i="3"/>
  <c r="N852" i="3"/>
  <c r="M852" i="3"/>
  <c r="L852" i="3"/>
  <c r="K852" i="3"/>
  <c r="J852" i="3"/>
  <c r="I852" i="3"/>
  <c r="H852" i="3"/>
  <c r="G852" i="3"/>
  <c r="F852" i="3"/>
  <c r="AC851" i="3"/>
  <c r="AB851" i="3"/>
  <c r="AA851" i="3"/>
  <c r="Z851" i="3"/>
  <c r="Y851" i="3"/>
  <c r="X851" i="3"/>
  <c r="W851" i="3"/>
  <c r="V851" i="3"/>
  <c r="U851" i="3"/>
  <c r="T851" i="3"/>
  <c r="S851" i="3"/>
  <c r="R851" i="3"/>
  <c r="Q851" i="3"/>
  <c r="P851" i="3"/>
  <c r="O851" i="3"/>
  <c r="N851" i="3"/>
  <c r="M851" i="3"/>
  <c r="L851" i="3"/>
  <c r="K851" i="3"/>
  <c r="J851" i="3"/>
  <c r="I851" i="3"/>
  <c r="H851" i="3"/>
  <c r="G851" i="3"/>
  <c r="F851" i="3"/>
  <c r="AC850" i="3"/>
  <c r="AB850" i="3"/>
  <c r="AA850" i="3"/>
  <c r="Z850" i="3"/>
  <c r="Y850" i="3"/>
  <c r="X850" i="3"/>
  <c r="W850" i="3"/>
  <c r="V850" i="3"/>
  <c r="U850" i="3"/>
  <c r="T850" i="3"/>
  <c r="S850" i="3"/>
  <c r="R850" i="3"/>
  <c r="Q850" i="3"/>
  <c r="P850" i="3"/>
  <c r="O850" i="3"/>
  <c r="N850" i="3"/>
  <c r="M850" i="3"/>
  <c r="L850" i="3"/>
  <c r="K850" i="3"/>
  <c r="J850" i="3"/>
  <c r="I850" i="3"/>
  <c r="H850" i="3"/>
  <c r="G850" i="3"/>
  <c r="F850" i="3"/>
  <c r="AC849" i="3"/>
  <c r="AB849" i="3"/>
  <c r="AA849" i="3"/>
  <c r="Z849" i="3"/>
  <c r="Y849" i="3"/>
  <c r="X849" i="3"/>
  <c r="W849" i="3"/>
  <c r="V849" i="3"/>
  <c r="U849" i="3"/>
  <c r="T849" i="3"/>
  <c r="S849" i="3"/>
  <c r="R849" i="3"/>
  <c r="Q849" i="3"/>
  <c r="P849" i="3"/>
  <c r="O849" i="3"/>
  <c r="N849" i="3"/>
  <c r="M849" i="3"/>
  <c r="L849" i="3"/>
  <c r="K849" i="3"/>
  <c r="J849" i="3"/>
  <c r="I849" i="3"/>
  <c r="H849" i="3"/>
  <c r="G849" i="3"/>
  <c r="F849" i="3"/>
  <c r="AC848" i="3"/>
  <c r="AB848" i="3"/>
  <c r="AA848" i="3"/>
  <c r="Z848" i="3"/>
  <c r="Y848" i="3"/>
  <c r="X848" i="3"/>
  <c r="W848" i="3"/>
  <c r="V848" i="3"/>
  <c r="U848" i="3"/>
  <c r="T848" i="3"/>
  <c r="S848" i="3"/>
  <c r="R848" i="3"/>
  <c r="Q848" i="3"/>
  <c r="P848" i="3"/>
  <c r="O848" i="3"/>
  <c r="N848" i="3"/>
  <c r="M848" i="3"/>
  <c r="L848" i="3"/>
  <c r="K848" i="3"/>
  <c r="J848" i="3"/>
  <c r="I848" i="3"/>
  <c r="H848" i="3"/>
  <c r="G848" i="3"/>
  <c r="F848" i="3"/>
  <c r="AC847" i="3"/>
  <c r="AB847" i="3"/>
  <c r="AA847" i="3"/>
  <c r="Z847" i="3"/>
  <c r="Y847" i="3"/>
  <c r="X847" i="3"/>
  <c r="W847" i="3"/>
  <c r="V847" i="3"/>
  <c r="U847" i="3"/>
  <c r="T847" i="3"/>
  <c r="S847" i="3"/>
  <c r="R847" i="3"/>
  <c r="Q847" i="3"/>
  <c r="P847" i="3"/>
  <c r="O847" i="3"/>
  <c r="N847" i="3"/>
  <c r="M847" i="3"/>
  <c r="L847" i="3"/>
  <c r="K847" i="3"/>
  <c r="J847" i="3"/>
  <c r="I847" i="3"/>
  <c r="H847" i="3"/>
  <c r="G847" i="3"/>
  <c r="F847" i="3"/>
  <c r="AC846" i="3"/>
  <c r="AB846" i="3"/>
  <c r="AA846" i="3"/>
  <c r="Z846" i="3"/>
  <c r="Y846" i="3"/>
  <c r="X846" i="3"/>
  <c r="W846" i="3"/>
  <c r="V846" i="3"/>
  <c r="U846" i="3"/>
  <c r="T846" i="3"/>
  <c r="S846" i="3"/>
  <c r="R846" i="3"/>
  <c r="Q846" i="3"/>
  <c r="P846" i="3"/>
  <c r="O846" i="3"/>
  <c r="N846" i="3"/>
  <c r="M846" i="3"/>
  <c r="L846" i="3"/>
  <c r="K846" i="3"/>
  <c r="J846" i="3"/>
  <c r="I846" i="3"/>
  <c r="H846" i="3"/>
  <c r="G846" i="3"/>
  <c r="F846" i="3"/>
  <c r="AC845" i="3"/>
  <c r="AB845" i="3"/>
  <c r="AA845" i="3"/>
  <c r="Z845" i="3"/>
  <c r="Y845" i="3"/>
  <c r="X845" i="3"/>
  <c r="W845" i="3"/>
  <c r="V845" i="3"/>
  <c r="U845" i="3"/>
  <c r="T845" i="3"/>
  <c r="S845" i="3"/>
  <c r="R845" i="3"/>
  <c r="Q845" i="3"/>
  <c r="P845" i="3"/>
  <c r="O845" i="3"/>
  <c r="N845" i="3"/>
  <c r="M845" i="3"/>
  <c r="L845" i="3"/>
  <c r="K845" i="3"/>
  <c r="J845" i="3"/>
  <c r="I845" i="3"/>
  <c r="H845" i="3"/>
  <c r="G845" i="3"/>
  <c r="F845" i="3"/>
  <c r="AC844" i="3"/>
  <c r="AB844" i="3"/>
  <c r="AA844" i="3"/>
  <c r="Z844" i="3"/>
  <c r="Y844" i="3"/>
  <c r="X844" i="3"/>
  <c r="W844" i="3"/>
  <c r="V844" i="3"/>
  <c r="U844" i="3"/>
  <c r="T844" i="3"/>
  <c r="S844" i="3"/>
  <c r="R844" i="3"/>
  <c r="Q844" i="3"/>
  <c r="P844" i="3"/>
  <c r="O844" i="3"/>
  <c r="N844" i="3"/>
  <c r="M844" i="3"/>
  <c r="L844" i="3"/>
  <c r="K844" i="3"/>
  <c r="J844" i="3"/>
  <c r="I844" i="3"/>
  <c r="H844" i="3"/>
  <c r="G844" i="3"/>
  <c r="F844" i="3"/>
  <c r="AC843" i="3"/>
  <c r="AB843" i="3"/>
  <c r="AA843" i="3"/>
  <c r="Z843" i="3"/>
  <c r="Y843" i="3"/>
  <c r="X843" i="3"/>
  <c r="W843" i="3"/>
  <c r="V843" i="3"/>
  <c r="U843" i="3"/>
  <c r="T843" i="3"/>
  <c r="S843" i="3"/>
  <c r="R843" i="3"/>
  <c r="Q843" i="3"/>
  <c r="P843" i="3"/>
  <c r="O843" i="3"/>
  <c r="N843" i="3"/>
  <c r="M843" i="3"/>
  <c r="L843" i="3"/>
  <c r="K843" i="3"/>
  <c r="J843" i="3"/>
  <c r="I843" i="3"/>
  <c r="H843" i="3"/>
  <c r="G843" i="3"/>
  <c r="F843" i="3"/>
  <c r="AC842" i="3"/>
  <c r="AB842" i="3"/>
  <c r="AA842" i="3"/>
  <c r="Z842" i="3"/>
  <c r="Y842" i="3"/>
  <c r="X842" i="3"/>
  <c r="W842" i="3"/>
  <c r="V842" i="3"/>
  <c r="U842" i="3"/>
  <c r="T842" i="3"/>
  <c r="S842" i="3"/>
  <c r="R842" i="3"/>
  <c r="Q842" i="3"/>
  <c r="P842" i="3"/>
  <c r="O842" i="3"/>
  <c r="N842" i="3"/>
  <c r="M842" i="3"/>
  <c r="L842" i="3"/>
  <c r="K842" i="3"/>
  <c r="J842" i="3"/>
  <c r="I842" i="3"/>
  <c r="H842" i="3"/>
  <c r="G842" i="3"/>
  <c r="F842" i="3"/>
  <c r="AC841" i="3"/>
  <c r="AB841" i="3"/>
  <c r="AA841" i="3"/>
  <c r="Z841" i="3"/>
  <c r="Y841" i="3"/>
  <c r="X841" i="3"/>
  <c r="W841" i="3"/>
  <c r="V841" i="3"/>
  <c r="U841" i="3"/>
  <c r="T841" i="3"/>
  <c r="S841" i="3"/>
  <c r="R841" i="3"/>
  <c r="Q841" i="3"/>
  <c r="P841" i="3"/>
  <c r="O841" i="3"/>
  <c r="N841" i="3"/>
  <c r="M841" i="3"/>
  <c r="L841" i="3"/>
  <c r="K841" i="3"/>
  <c r="J841" i="3"/>
  <c r="I841" i="3"/>
  <c r="H841" i="3"/>
  <c r="G841" i="3"/>
  <c r="F841" i="3"/>
  <c r="AC840" i="3"/>
  <c r="AB840" i="3"/>
  <c r="AA840" i="3"/>
  <c r="Z840" i="3"/>
  <c r="Y840" i="3"/>
  <c r="X840" i="3"/>
  <c r="W840" i="3"/>
  <c r="V840" i="3"/>
  <c r="U840" i="3"/>
  <c r="T840" i="3"/>
  <c r="S840" i="3"/>
  <c r="R840" i="3"/>
  <c r="Q840" i="3"/>
  <c r="P840" i="3"/>
  <c r="O840" i="3"/>
  <c r="N840" i="3"/>
  <c r="M840" i="3"/>
  <c r="L840" i="3"/>
  <c r="K840" i="3"/>
  <c r="J840" i="3"/>
  <c r="I840" i="3"/>
  <c r="H840" i="3"/>
  <c r="G840" i="3"/>
  <c r="F840" i="3"/>
  <c r="AC839" i="3"/>
  <c r="AB839" i="3"/>
  <c r="AA839" i="3"/>
  <c r="Z839" i="3"/>
  <c r="Y839" i="3"/>
  <c r="X839" i="3"/>
  <c r="W839" i="3"/>
  <c r="V839" i="3"/>
  <c r="U839" i="3"/>
  <c r="T839" i="3"/>
  <c r="S839" i="3"/>
  <c r="R839" i="3"/>
  <c r="Q839" i="3"/>
  <c r="P839" i="3"/>
  <c r="O839" i="3"/>
  <c r="N839" i="3"/>
  <c r="M839" i="3"/>
  <c r="L839" i="3"/>
  <c r="K839" i="3"/>
  <c r="J839" i="3"/>
  <c r="I839" i="3"/>
  <c r="H839" i="3"/>
  <c r="G839" i="3"/>
  <c r="F839" i="3"/>
  <c r="AC838" i="3"/>
  <c r="AB838" i="3"/>
  <c r="AA838" i="3"/>
  <c r="Z838" i="3"/>
  <c r="Y838" i="3"/>
  <c r="X838" i="3"/>
  <c r="W838" i="3"/>
  <c r="V838" i="3"/>
  <c r="U838" i="3"/>
  <c r="T838" i="3"/>
  <c r="S838" i="3"/>
  <c r="R838" i="3"/>
  <c r="Q838" i="3"/>
  <c r="P838" i="3"/>
  <c r="O838" i="3"/>
  <c r="N838" i="3"/>
  <c r="M838" i="3"/>
  <c r="L838" i="3"/>
  <c r="K838" i="3"/>
  <c r="J838" i="3"/>
  <c r="I838" i="3"/>
  <c r="H838" i="3"/>
  <c r="G838" i="3"/>
  <c r="F838" i="3"/>
  <c r="AC837" i="3"/>
  <c r="AB837" i="3"/>
  <c r="AA837" i="3"/>
  <c r="Z837" i="3"/>
  <c r="Y837" i="3"/>
  <c r="X837" i="3"/>
  <c r="W837" i="3"/>
  <c r="V837" i="3"/>
  <c r="U837" i="3"/>
  <c r="T837" i="3"/>
  <c r="S837" i="3"/>
  <c r="R837" i="3"/>
  <c r="Q837" i="3"/>
  <c r="P837" i="3"/>
  <c r="O837" i="3"/>
  <c r="N837" i="3"/>
  <c r="M837" i="3"/>
  <c r="L837" i="3"/>
  <c r="K837" i="3"/>
  <c r="J837" i="3"/>
  <c r="I837" i="3"/>
  <c r="H837" i="3"/>
  <c r="G837" i="3"/>
  <c r="F837" i="3"/>
  <c r="AC836" i="3"/>
  <c r="AB836" i="3"/>
  <c r="AA836" i="3"/>
  <c r="Z836" i="3"/>
  <c r="Y836" i="3"/>
  <c r="X836" i="3"/>
  <c r="W836" i="3"/>
  <c r="V836" i="3"/>
  <c r="U836" i="3"/>
  <c r="T836" i="3"/>
  <c r="S836" i="3"/>
  <c r="R836" i="3"/>
  <c r="Q836" i="3"/>
  <c r="P836" i="3"/>
  <c r="O836" i="3"/>
  <c r="N836" i="3"/>
  <c r="M836" i="3"/>
  <c r="L836" i="3"/>
  <c r="K836" i="3"/>
  <c r="J836" i="3"/>
  <c r="I836" i="3"/>
  <c r="H836" i="3"/>
  <c r="G836" i="3"/>
  <c r="F836" i="3"/>
  <c r="AC835" i="3"/>
  <c r="AB835" i="3"/>
  <c r="AA835" i="3"/>
  <c r="Z835" i="3"/>
  <c r="Y835" i="3"/>
  <c r="X835" i="3"/>
  <c r="W835" i="3"/>
  <c r="V835" i="3"/>
  <c r="U835" i="3"/>
  <c r="T835" i="3"/>
  <c r="S835" i="3"/>
  <c r="R835" i="3"/>
  <c r="Q835" i="3"/>
  <c r="P835" i="3"/>
  <c r="O835" i="3"/>
  <c r="N835" i="3"/>
  <c r="M835" i="3"/>
  <c r="L835" i="3"/>
  <c r="K835" i="3"/>
  <c r="J835" i="3"/>
  <c r="I835" i="3"/>
  <c r="H835" i="3"/>
  <c r="G835" i="3"/>
  <c r="F835" i="3"/>
  <c r="AC834" i="3"/>
  <c r="AB834" i="3"/>
  <c r="AA834" i="3"/>
  <c r="Z834" i="3"/>
  <c r="Y834" i="3"/>
  <c r="X834" i="3"/>
  <c r="W834" i="3"/>
  <c r="V834" i="3"/>
  <c r="U834" i="3"/>
  <c r="T834" i="3"/>
  <c r="S834" i="3"/>
  <c r="R834" i="3"/>
  <c r="Q834" i="3"/>
  <c r="P834" i="3"/>
  <c r="O834" i="3"/>
  <c r="N834" i="3"/>
  <c r="M834" i="3"/>
  <c r="L834" i="3"/>
  <c r="K834" i="3"/>
  <c r="J834" i="3"/>
  <c r="I834" i="3"/>
  <c r="H834" i="3"/>
  <c r="G834" i="3"/>
  <c r="F834" i="3"/>
  <c r="AC833" i="3"/>
  <c r="AB833" i="3"/>
  <c r="AA833" i="3"/>
  <c r="Z833" i="3"/>
  <c r="Y833" i="3"/>
  <c r="X833" i="3"/>
  <c r="W833" i="3"/>
  <c r="V833" i="3"/>
  <c r="U833" i="3"/>
  <c r="T833" i="3"/>
  <c r="S833" i="3"/>
  <c r="R833" i="3"/>
  <c r="Q833" i="3"/>
  <c r="P833" i="3"/>
  <c r="O833" i="3"/>
  <c r="N833" i="3"/>
  <c r="M833" i="3"/>
  <c r="L833" i="3"/>
  <c r="K833" i="3"/>
  <c r="J833" i="3"/>
  <c r="I833" i="3"/>
  <c r="H833" i="3"/>
  <c r="G833" i="3"/>
  <c r="F833" i="3"/>
  <c r="AC832" i="3"/>
  <c r="AB832" i="3"/>
  <c r="AA832" i="3"/>
  <c r="Z832" i="3"/>
  <c r="Y832" i="3"/>
  <c r="X832" i="3"/>
  <c r="W832" i="3"/>
  <c r="V832" i="3"/>
  <c r="U832" i="3"/>
  <c r="T832" i="3"/>
  <c r="S832" i="3"/>
  <c r="R832" i="3"/>
  <c r="Q832" i="3"/>
  <c r="P832" i="3"/>
  <c r="O832" i="3"/>
  <c r="N832" i="3"/>
  <c r="M832" i="3"/>
  <c r="L832" i="3"/>
  <c r="K832" i="3"/>
  <c r="J832" i="3"/>
  <c r="I832" i="3"/>
  <c r="H832" i="3"/>
  <c r="G832" i="3"/>
  <c r="F832" i="3"/>
  <c r="AC831" i="3"/>
  <c r="AB831" i="3"/>
  <c r="AA831" i="3"/>
  <c r="Z831" i="3"/>
  <c r="Y831" i="3"/>
  <c r="X831" i="3"/>
  <c r="W831" i="3"/>
  <c r="V831" i="3"/>
  <c r="U831" i="3"/>
  <c r="T831" i="3"/>
  <c r="S831" i="3"/>
  <c r="R831" i="3"/>
  <c r="Q831" i="3"/>
  <c r="P831" i="3"/>
  <c r="O831" i="3"/>
  <c r="N831" i="3"/>
  <c r="M831" i="3"/>
  <c r="L831" i="3"/>
  <c r="K831" i="3"/>
  <c r="J831" i="3"/>
  <c r="I831" i="3"/>
  <c r="H831" i="3"/>
  <c r="G831" i="3"/>
  <c r="F831" i="3"/>
  <c r="AC830" i="3"/>
  <c r="AB830" i="3"/>
  <c r="AA830" i="3"/>
  <c r="Z830" i="3"/>
  <c r="Y830" i="3"/>
  <c r="X830" i="3"/>
  <c r="W830" i="3"/>
  <c r="V830" i="3"/>
  <c r="U830" i="3"/>
  <c r="T830" i="3"/>
  <c r="S830" i="3"/>
  <c r="R830" i="3"/>
  <c r="Q830" i="3"/>
  <c r="P830" i="3"/>
  <c r="O830" i="3"/>
  <c r="N830" i="3"/>
  <c r="M830" i="3"/>
  <c r="L830" i="3"/>
  <c r="K830" i="3"/>
  <c r="J830" i="3"/>
  <c r="I830" i="3"/>
  <c r="H830" i="3"/>
  <c r="G830" i="3"/>
  <c r="F830" i="3"/>
  <c r="AC829" i="3"/>
  <c r="AB829" i="3"/>
  <c r="AA829" i="3"/>
  <c r="Z829" i="3"/>
  <c r="Y829" i="3"/>
  <c r="X829" i="3"/>
  <c r="W829" i="3"/>
  <c r="V829" i="3"/>
  <c r="U829" i="3"/>
  <c r="T829" i="3"/>
  <c r="S829" i="3"/>
  <c r="R829" i="3"/>
  <c r="Q829" i="3"/>
  <c r="P829" i="3"/>
  <c r="O829" i="3"/>
  <c r="N829" i="3"/>
  <c r="M829" i="3"/>
  <c r="L829" i="3"/>
  <c r="K829" i="3"/>
  <c r="J829" i="3"/>
  <c r="I829" i="3"/>
  <c r="H829" i="3"/>
  <c r="G829" i="3"/>
  <c r="F829" i="3"/>
  <c r="AC828" i="3"/>
  <c r="AB828" i="3"/>
  <c r="AA828" i="3"/>
  <c r="Z828" i="3"/>
  <c r="Y828" i="3"/>
  <c r="X828" i="3"/>
  <c r="W828" i="3"/>
  <c r="V828" i="3"/>
  <c r="U828" i="3"/>
  <c r="T828" i="3"/>
  <c r="S828" i="3"/>
  <c r="R828" i="3"/>
  <c r="Q828" i="3"/>
  <c r="P828" i="3"/>
  <c r="O828" i="3"/>
  <c r="N828" i="3"/>
  <c r="M828" i="3"/>
  <c r="L828" i="3"/>
  <c r="K828" i="3"/>
  <c r="J828" i="3"/>
  <c r="I828" i="3"/>
  <c r="H828" i="3"/>
  <c r="G828" i="3"/>
  <c r="F828" i="3"/>
  <c r="AC827" i="3"/>
  <c r="AB827" i="3"/>
  <c r="AA827" i="3"/>
  <c r="Z827" i="3"/>
  <c r="Y827" i="3"/>
  <c r="X827" i="3"/>
  <c r="W827" i="3"/>
  <c r="V827" i="3"/>
  <c r="U827" i="3"/>
  <c r="T827" i="3"/>
  <c r="S827" i="3"/>
  <c r="R827" i="3"/>
  <c r="Q827" i="3"/>
  <c r="P827" i="3"/>
  <c r="O827" i="3"/>
  <c r="N827" i="3"/>
  <c r="M827" i="3"/>
  <c r="L827" i="3"/>
  <c r="K827" i="3"/>
  <c r="J827" i="3"/>
  <c r="I827" i="3"/>
  <c r="H827" i="3"/>
  <c r="G827" i="3"/>
  <c r="F827" i="3"/>
  <c r="AC826" i="3"/>
  <c r="AB826" i="3"/>
  <c r="AA826" i="3"/>
  <c r="Z826" i="3"/>
  <c r="Y826" i="3"/>
  <c r="X826" i="3"/>
  <c r="W826" i="3"/>
  <c r="V826" i="3"/>
  <c r="U826" i="3"/>
  <c r="T826" i="3"/>
  <c r="S826" i="3"/>
  <c r="R826" i="3"/>
  <c r="Q826" i="3"/>
  <c r="P826" i="3"/>
  <c r="O826" i="3"/>
  <c r="N826" i="3"/>
  <c r="M826" i="3"/>
  <c r="L826" i="3"/>
  <c r="K826" i="3"/>
  <c r="J826" i="3"/>
  <c r="I826" i="3"/>
  <c r="H826" i="3"/>
  <c r="G826" i="3"/>
  <c r="F826" i="3"/>
  <c r="AC825" i="3"/>
  <c r="AB825" i="3"/>
  <c r="AA825" i="3"/>
  <c r="Z825" i="3"/>
  <c r="Y825" i="3"/>
  <c r="X825" i="3"/>
  <c r="W825" i="3"/>
  <c r="V825" i="3"/>
  <c r="U825" i="3"/>
  <c r="T825" i="3"/>
  <c r="S825" i="3"/>
  <c r="R825" i="3"/>
  <c r="Q825" i="3"/>
  <c r="P825" i="3"/>
  <c r="O825" i="3"/>
  <c r="N825" i="3"/>
  <c r="M825" i="3"/>
  <c r="L825" i="3"/>
  <c r="K825" i="3"/>
  <c r="J825" i="3"/>
  <c r="I825" i="3"/>
  <c r="H825" i="3"/>
  <c r="G825" i="3"/>
  <c r="F825" i="3"/>
  <c r="AC824" i="3"/>
  <c r="AB824" i="3"/>
  <c r="AA824" i="3"/>
  <c r="Z824" i="3"/>
  <c r="Y824" i="3"/>
  <c r="X824" i="3"/>
  <c r="W824" i="3"/>
  <c r="V824" i="3"/>
  <c r="U824" i="3"/>
  <c r="T824" i="3"/>
  <c r="S824" i="3"/>
  <c r="R824" i="3"/>
  <c r="Q824" i="3"/>
  <c r="P824" i="3"/>
  <c r="O824" i="3"/>
  <c r="N824" i="3"/>
  <c r="M824" i="3"/>
  <c r="L824" i="3"/>
  <c r="K824" i="3"/>
  <c r="J824" i="3"/>
  <c r="I824" i="3"/>
  <c r="H824" i="3"/>
  <c r="G824" i="3"/>
  <c r="F824" i="3"/>
  <c r="AC823" i="3"/>
  <c r="AB823" i="3"/>
  <c r="AA823" i="3"/>
  <c r="Z823" i="3"/>
  <c r="Y823" i="3"/>
  <c r="X823" i="3"/>
  <c r="W823" i="3"/>
  <c r="V823" i="3"/>
  <c r="U823" i="3"/>
  <c r="T823" i="3"/>
  <c r="S823" i="3"/>
  <c r="R823" i="3"/>
  <c r="Q823" i="3"/>
  <c r="P823" i="3"/>
  <c r="O823" i="3"/>
  <c r="N823" i="3"/>
  <c r="M823" i="3"/>
  <c r="L823" i="3"/>
  <c r="K823" i="3"/>
  <c r="J823" i="3"/>
  <c r="I823" i="3"/>
  <c r="H823" i="3"/>
  <c r="G823" i="3"/>
  <c r="F823" i="3"/>
  <c r="AC822" i="3"/>
  <c r="AB822" i="3"/>
  <c r="AA822" i="3"/>
  <c r="Z822" i="3"/>
  <c r="Y822" i="3"/>
  <c r="X822" i="3"/>
  <c r="W822" i="3"/>
  <c r="V822" i="3"/>
  <c r="U822" i="3"/>
  <c r="T822" i="3"/>
  <c r="S822" i="3"/>
  <c r="R822" i="3"/>
  <c r="Q822" i="3"/>
  <c r="P822" i="3"/>
  <c r="O822" i="3"/>
  <c r="N822" i="3"/>
  <c r="M822" i="3"/>
  <c r="L822" i="3"/>
  <c r="K822" i="3"/>
  <c r="J822" i="3"/>
  <c r="I822" i="3"/>
  <c r="H822" i="3"/>
  <c r="G822" i="3"/>
  <c r="F822" i="3"/>
  <c r="AC821" i="3"/>
  <c r="AB821" i="3"/>
  <c r="AA821" i="3"/>
  <c r="Z821" i="3"/>
  <c r="Y821" i="3"/>
  <c r="X821" i="3"/>
  <c r="W821" i="3"/>
  <c r="V821" i="3"/>
  <c r="U821" i="3"/>
  <c r="T821" i="3"/>
  <c r="S821" i="3"/>
  <c r="R821" i="3"/>
  <c r="Q821" i="3"/>
  <c r="P821" i="3"/>
  <c r="O821" i="3"/>
  <c r="N821" i="3"/>
  <c r="M821" i="3"/>
  <c r="L821" i="3"/>
  <c r="K821" i="3"/>
  <c r="J821" i="3"/>
  <c r="I821" i="3"/>
  <c r="H821" i="3"/>
  <c r="G821" i="3"/>
  <c r="F821" i="3"/>
  <c r="AC820" i="3"/>
  <c r="AB820" i="3"/>
  <c r="AA820" i="3"/>
  <c r="Z820" i="3"/>
  <c r="Y820" i="3"/>
  <c r="X820" i="3"/>
  <c r="W820" i="3"/>
  <c r="V820" i="3"/>
  <c r="U820" i="3"/>
  <c r="T820" i="3"/>
  <c r="S820" i="3"/>
  <c r="R820" i="3"/>
  <c r="Q820" i="3"/>
  <c r="P820" i="3"/>
  <c r="O820" i="3"/>
  <c r="N820" i="3"/>
  <c r="M820" i="3"/>
  <c r="L820" i="3"/>
  <c r="K820" i="3"/>
  <c r="J820" i="3"/>
  <c r="I820" i="3"/>
  <c r="H820" i="3"/>
  <c r="G820" i="3"/>
  <c r="F820" i="3"/>
  <c r="AC819" i="3"/>
  <c r="AB819" i="3"/>
  <c r="AA819" i="3"/>
  <c r="Z819" i="3"/>
  <c r="Y819" i="3"/>
  <c r="X819" i="3"/>
  <c r="W819" i="3"/>
  <c r="V819" i="3"/>
  <c r="U819" i="3"/>
  <c r="T819" i="3"/>
  <c r="S819" i="3"/>
  <c r="R819" i="3"/>
  <c r="Q819" i="3"/>
  <c r="P819" i="3"/>
  <c r="O819" i="3"/>
  <c r="N819" i="3"/>
  <c r="M819" i="3"/>
  <c r="L819" i="3"/>
  <c r="K819" i="3"/>
  <c r="J819" i="3"/>
  <c r="I819" i="3"/>
  <c r="H819" i="3"/>
  <c r="G819" i="3"/>
  <c r="F819" i="3"/>
  <c r="AC818" i="3"/>
  <c r="AB818" i="3"/>
  <c r="AA818" i="3"/>
  <c r="Z818" i="3"/>
  <c r="Y818" i="3"/>
  <c r="X818" i="3"/>
  <c r="W818" i="3"/>
  <c r="V818" i="3"/>
  <c r="U818" i="3"/>
  <c r="T818" i="3"/>
  <c r="S818" i="3"/>
  <c r="R818" i="3"/>
  <c r="Q818" i="3"/>
  <c r="P818" i="3"/>
  <c r="O818" i="3"/>
  <c r="N818" i="3"/>
  <c r="M818" i="3"/>
  <c r="L818" i="3"/>
  <c r="K818" i="3"/>
  <c r="J818" i="3"/>
  <c r="I818" i="3"/>
  <c r="H818" i="3"/>
  <c r="G818" i="3"/>
  <c r="F818" i="3"/>
  <c r="AC817" i="3"/>
  <c r="AB817" i="3"/>
  <c r="AA817" i="3"/>
  <c r="Z817" i="3"/>
  <c r="Y817" i="3"/>
  <c r="X817" i="3"/>
  <c r="W817" i="3"/>
  <c r="V817" i="3"/>
  <c r="U817" i="3"/>
  <c r="T817" i="3"/>
  <c r="S817" i="3"/>
  <c r="R817" i="3"/>
  <c r="Q817" i="3"/>
  <c r="P817" i="3"/>
  <c r="O817" i="3"/>
  <c r="N817" i="3"/>
  <c r="M817" i="3"/>
  <c r="L817" i="3"/>
  <c r="K817" i="3"/>
  <c r="J817" i="3"/>
  <c r="I817" i="3"/>
  <c r="H817" i="3"/>
  <c r="G817" i="3"/>
  <c r="F817" i="3"/>
  <c r="AC816" i="3"/>
  <c r="AB816" i="3"/>
  <c r="AA816" i="3"/>
  <c r="Z816" i="3"/>
  <c r="Y816" i="3"/>
  <c r="X816" i="3"/>
  <c r="W816" i="3"/>
  <c r="V816" i="3"/>
  <c r="U816" i="3"/>
  <c r="T816" i="3"/>
  <c r="S816" i="3"/>
  <c r="R816" i="3"/>
  <c r="Q816" i="3"/>
  <c r="P816" i="3"/>
  <c r="O816" i="3"/>
  <c r="N816" i="3"/>
  <c r="M816" i="3"/>
  <c r="L816" i="3"/>
  <c r="K816" i="3"/>
  <c r="J816" i="3"/>
  <c r="I816" i="3"/>
  <c r="H816" i="3"/>
  <c r="G816" i="3"/>
  <c r="F816" i="3"/>
  <c r="AC815" i="3"/>
  <c r="AB815" i="3"/>
  <c r="AA815" i="3"/>
  <c r="Z815" i="3"/>
  <c r="Y815" i="3"/>
  <c r="X815" i="3"/>
  <c r="W815" i="3"/>
  <c r="V815" i="3"/>
  <c r="U815" i="3"/>
  <c r="T815" i="3"/>
  <c r="S815" i="3"/>
  <c r="R815" i="3"/>
  <c r="Q815" i="3"/>
  <c r="P815" i="3"/>
  <c r="O815" i="3"/>
  <c r="N815" i="3"/>
  <c r="M815" i="3"/>
  <c r="L815" i="3"/>
  <c r="K815" i="3"/>
  <c r="J815" i="3"/>
  <c r="I815" i="3"/>
  <c r="H815" i="3"/>
  <c r="G815" i="3"/>
  <c r="F815" i="3"/>
  <c r="AC814" i="3"/>
  <c r="AB814" i="3"/>
  <c r="AA814" i="3"/>
  <c r="Z814" i="3"/>
  <c r="Y814" i="3"/>
  <c r="X814" i="3"/>
  <c r="W814" i="3"/>
  <c r="V814" i="3"/>
  <c r="U814" i="3"/>
  <c r="T814" i="3"/>
  <c r="S814" i="3"/>
  <c r="R814" i="3"/>
  <c r="Q814" i="3"/>
  <c r="P814" i="3"/>
  <c r="O814" i="3"/>
  <c r="N814" i="3"/>
  <c r="M814" i="3"/>
  <c r="L814" i="3"/>
  <c r="K814" i="3"/>
  <c r="J814" i="3"/>
  <c r="I814" i="3"/>
  <c r="H814" i="3"/>
  <c r="G814" i="3"/>
  <c r="F814" i="3"/>
  <c r="AC813" i="3"/>
  <c r="AB813" i="3"/>
  <c r="AA813" i="3"/>
  <c r="Z813" i="3"/>
  <c r="Y813" i="3"/>
  <c r="X813" i="3"/>
  <c r="W813" i="3"/>
  <c r="V813" i="3"/>
  <c r="U813" i="3"/>
  <c r="T813" i="3"/>
  <c r="S813" i="3"/>
  <c r="R813" i="3"/>
  <c r="Q813" i="3"/>
  <c r="P813" i="3"/>
  <c r="O813" i="3"/>
  <c r="N813" i="3"/>
  <c r="M813" i="3"/>
  <c r="L813" i="3"/>
  <c r="K813" i="3"/>
  <c r="J813" i="3"/>
  <c r="I813" i="3"/>
  <c r="H813" i="3"/>
  <c r="G813" i="3"/>
  <c r="F813" i="3"/>
  <c r="AC812" i="3"/>
  <c r="AB812" i="3"/>
  <c r="AA812" i="3"/>
  <c r="Z812" i="3"/>
  <c r="Y812" i="3"/>
  <c r="X812" i="3"/>
  <c r="W812" i="3"/>
  <c r="V812" i="3"/>
  <c r="U812" i="3"/>
  <c r="T812" i="3"/>
  <c r="S812" i="3"/>
  <c r="R812" i="3"/>
  <c r="Q812" i="3"/>
  <c r="P812" i="3"/>
  <c r="O812" i="3"/>
  <c r="N812" i="3"/>
  <c r="M812" i="3"/>
  <c r="L812" i="3"/>
  <c r="K812" i="3"/>
  <c r="J812" i="3"/>
  <c r="I812" i="3"/>
  <c r="H812" i="3"/>
  <c r="G812" i="3"/>
  <c r="F812" i="3"/>
  <c r="AC811" i="3"/>
  <c r="AB811" i="3"/>
  <c r="AA811" i="3"/>
  <c r="Z811" i="3"/>
  <c r="Y811" i="3"/>
  <c r="X811" i="3"/>
  <c r="W811" i="3"/>
  <c r="V811" i="3"/>
  <c r="U811" i="3"/>
  <c r="T811" i="3"/>
  <c r="S811" i="3"/>
  <c r="R811" i="3"/>
  <c r="Q811" i="3"/>
  <c r="P811" i="3"/>
  <c r="O811" i="3"/>
  <c r="N811" i="3"/>
  <c r="M811" i="3"/>
  <c r="L811" i="3"/>
  <c r="K811" i="3"/>
  <c r="J811" i="3"/>
  <c r="I811" i="3"/>
  <c r="H811" i="3"/>
  <c r="G811" i="3"/>
  <c r="F811" i="3"/>
  <c r="AC810" i="3"/>
  <c r="AB810" i="3"/>
  <c r="AA810" i="3"/>
  <c r="Z810" i="3"/>
  <c r="Y810" i="3"/>
  <c r="X810" i="3"/>
  <c r="W810" i="3"/>
  <c r="V810" i="3"/>
  <c r="U810" i="3"/>
  <c r="T810" i="3"/>
  <c r="S810" i="3"/>
  <c r="R810" i="3"/>
  <c r="Q810" i="3"/>
  <c r="P810" i="3"/>
  <c r="O810" i="3"/>
  <c r="N810" i="3"/>
  <c r="M810" i="3"/>
  <c r="L810" i="3"/>
  <c r="K810" i="3"/>
  <c r="J810" i="3"/>
  <c r="I810" i="3"/>
  <c r="H810" i="3"/>
  <c r="G810" i="3"/>
  <c r="F810" i="3"/>
  <c r="AC809" i="3"/>
  <c r="AB809" i="3"/>
  <c r="AA809" i="3"/>
  <c r="Z809" i="3"/>
  <c r="Y809" i="3"/>
  <c r="X809" i="3"/>
  <c r="W809" i="3"/>
  <c r="V809" i="3"/>
  <c r="U809" i="3"/>
  <c r="T809" i="3"/>
  <c r="S809" i="3"/>
  <c r="R809" i="3"/>
  <c r="Q809" i="3"/>
  <c r="P809" i="3"/>
  <c r="O809" i="3"/>
  <c r="N809" i="3"/>
  <c r="M809" i="3"/>
  <c r="L809" i="3"/>
  <c r="K809" i="3"/>
  <c r="J809" i="3"/>
  <c r="I809" i="3"/>
  <c r="H809" i="3"/>
  <c r="G809" i="3"/>
  <c r="F809" i="3"/>
  <c r="AC808" i="3"/>
  <c r="AB808" i="3"/>
  <c r="AA808" i="3"/>
  <c r="Z808" i="3"/>
  <c r="Y808" i="3"/>
  <c r="X808" i="3"/>
  <c r="W808" i="3"/>
  <c r="V808" i="3"/>
  <c r="U808" i="3"/>
  <c r="T808" i="3"/>
  <c r="S808" i="3"/>
  <c r="R808" i="3"/>
  <c r="Q808" i="3"/>
  <c r="P808" i="3"/>
  <c r="O808" i="3"/>
  <c r="N808" i="3"/>
  <c r="M808" i="3"/>
  <c r="L808" i="3"/>
  <c r="K808" i="3"/>
  <c r="J808" i="3"/>
  <c r="I808" i="3"/>
  <c r="H808" i="3"/>
  <c r="G808" i="3"/>
  <c r="F808" i="3"/>
  <c r="AC807" i="3"/>
  <c r="AB807" i="3"/>
  <c r="AA807" i="3"/>
  <c r="Z807" i="3"/>
  <c r="Y807" i="3"/>
  <c r="X807" i="3"/>
  <c r="W807" i="3"/>
  <c r="V807" i="3"/>
  <c r="U807" i="3"/>
  <c r="T807" i="3"/>
  <c r="S807" i="3"/>
  <c r="R807" i="3"/>
  <c r="Q807" i="3"/>
  <c r="P807" i="3"/>
  <c r="O807" i="3"/>
  <c r="N807" i="3"/>
  <c r="M807" i="3"/>
  <c r="L807" i="3"/>
  <c r="K807" i="3"/>
  <c r="J807" i="3"/>
  <c r="I807" i="3"/>
  <c r="H807" i="3"/>
  <c r="G807" i="3"/>
  <c r="F807" i="3"/>
  <c r="AC806" i="3"/>
  <c r="AB806" i="3"/>
  <c r="AA806" i="3"/>
  <c r="Z806" i="3"/>
  <c r="Y806" i="3"/>
  <c r="X806" i="3"/>
  <c r="W806" i="3"/>
  <c r="V806" i="3"/>
  <c r="U806" i="3"/>
  <c r="T806" i="3"/>
  <c r="S806" i="3"/>
  <c r="R806" i="3"/>
  <c r="Q806" i="3"/>
  <c r="P806" i="3"/>
  <c r="O806" i="3"/>
  <c r="N806" i="3"/>
  <c r="M806" i="3"/>
  <c r="L806" i="3"/>
  <c r="K806" i="3"/>
  <c r="J806" i="3"/>
  <c r="I806" i="3"/>
  <c r="H806" i="3"/>
  <c r="G806" i="3"/>
  <c r="F806" i="3"/>
  <c r="AC805" i="3"/>
  <c r="AB805" i="3"/>
  <c r="AA805" i="3"/>
  <c r="Z805" i="3"/>
  <c r="Y805" i="3"/>
  <c r="X805" i="3"/>
  <c r="W805" i="3"/>
  <c r="V805" i="3"/>
  <c r="U805" i="3"/>
  <c r="T805" i="3"/>
  <c r="S805" i="3"/>
  <c r="R805" i="3"/>
  <c r="Q805" i="3"/>
  <c r="P805" i="3"/>
  <c r="O805" i="3"/>
  <c r="N805" i="3"/>
  <c r="M805" i="3"/>
  <c r="L805" i="3"/>
  <c r="K805" i="3"/>
  <c r="J805" i="3"/>
  <c r="I805" i="3"/>
  <c r="H805" i="3"/>
  <c r="G805" i="3"/>
  <c r="F805" i="3"/>
  <c r="AC804" i="3"/>
  <c r="AB804" i="3"/>
  <c r="AA804" i="3"/>
  <c r="Z804" i="3"/>
  <c r="Y804" i="3"/>
  <c r="X804" i="3"/>
  <c r="W804" i="3"/>
  <c r="V804" i="3"/>
  <c r="U804" i="3"/>
  <c r="T804" i="3"/>
  <c r="S804" i="3"/>
  <c r="R804" i="3"/>
  <c r="Q804" i="3"/>
  <c r="P804" i="3"/>
  <c r="O804" i="3"/>
  <c r="N804" i="3"/>
  <c r="M804" i="3"/>
  <c r="L804" i="3"/>
  <c r="K804" i="3"/>
  <c r="J804" i="3"/>
  <c r="I804" i="3"/>
  <c r="H804" i="3"/>
  <c r="G804" i="3"/>
  <c r="F804" i="3"/>
  <c r="AC803" i="3"/>
  <c r="AB803" i="3"/>
  <c r="AA803" i="3"/>
  <c r="Z803" i="3"/>
  <c r="Y803" i="3"/>
  <c r="X803" i="3"/>
  <c r="W803" i="3"/>
  <c r="V803" i="3"/>
  <c r="U803" i="3"/>
  <c r="T803" i="3"/>
  <c r="S803" i="3"/>
  <c r="R803" i="3"/>
  <c r="Q803" i="3"/>
  <c r="P803" i="3"/>
  <c r="O803" i="3"/>
  <c r="N803" i="3"/>
  <c r="M803" i="3"/>
  <c r="L803" i="3"/>
  <c r="K803" i="3"/>
  <c r="J803" i="3"/>
  <c r="I803" i="3"/>
  <c r="H803" i="3"/>
  <c r="G803" i="3"/>
  <c r="F803" i="3"/>
  <c r="AC802" i="3"/>
  <c r="AB802" i="3"/>
  <c r="AA802" i="3"/>
  <c r="Z802" i="3"/>
  <c r="Y802" i="3"/>
  <c r="X802" i="3"/>
  <c r="W802" i="3"/>
  <c r="V802" i="3"/>
  <c r="U802" i="3"/>
  <c r="T802" i="3"/>
  <c r="S802" i="3"/>
  <c r="R802" i="3"/>
  <c r="Q802" i="3"/>
  <c r="P802" i="3"/>
  <c r="O802" i="3"/>
  <c r="N802" i="3"/>
  <c r="M802" i="3"/>
  <c r="L802" i="3"/>
  <c r="K802" i="3"/>
  <c r="J802" i="3"/>
  <c r="I802" i="3"/>
  <c r="H802" i="3"/>
  <c r="G802" i="3"/>
  <c r="F802" i="3"/>
  <c r="AC801" i="3"/>
  <c r="AB801" i="3"/>
  <c r="AA801" i="3"/>
  <c r="Z801" i="3"/>
  <c r="Y801" i="3"/>
  <c r="X801" i="3"/>
  <c r="W801" i="3"/>
  <c r="V801" i="3"/>
  <c r="U801" i="3"/>
  <c r="T801" i="3"/>
  <c r="S801" i="3"/>
  <c r="R801" i="3"/>
  <c r="Q801" i="3"/>
  <c r="P801" i="3"/>
  <c r="O801" i="3"/>
  <c r="N801" i="3"/>
  <c r="M801" i="3"/>
  <c r="L801" i="3"/>
  <c r="K801" i="3"/>
  <c r="J801" i="3"/>
  <c r="I801" i="3"/>
  <c r="H801" i="3"/>
  <c r="G801" i="3"/>
  <c r="F801" i="3"/>
  <c r="AC800" i="3"/>
  <c r="AB800" i="3"/>
  <c r="AA800" i="3"/>
  <c r="Z800" i="3"/>
  <c r="Y800" i="3"/>
  <c r="X800" i="3"/>
  <c r="W800" i="3"/>
  <c r="V800" i="3"/>
  <c r="U800" i="3"/>
  <c r="T800" i="3"/>
  <c r="S800" i="3"/>
  <c r="R800" i="3"/>
  <c r="Q800" i="3"/>
  <c r="P800" i="3"/>
  <c r="O800" i="3"/>
  <c r="N800" i="3"/>
  <c r="M800" i="3"/>
  <c r="L800" i="3"/>
  <c r="K800" i="3"/>
  <c r="J800" i="3"/>
  <c r="I800" i="3"/>
  <c r="H800" i="3"/>
  <c r="G800" i="3"/>
  <c r="F800" i="3"/>
  <c r="AC799" i="3"/>
  <c r="AB799" i="3"/>
  <c r="AA799" i="3"/>
  <c r="Z799" i="3"/>
  <c r="Y799" i="3"/>
  <c r="X799" i="3"/>
  <c r="W799" i="3"/>
  <c r="V799" i="3"/>
  <c r="U799" i="3"/>
  <c r="T799" i="3"/>
  <c r="S799" i="3"/>
  <c r="R799" i="3"/>
  <c r="Q799" i="3"/>
  <c r="P799" i="3"/>
  <c r="O799" i="3"/>
  <c r="N799" i="3"/>
  <c r="M799" i="3"/>
  <c r="L799" i="3"/>
  <c r="K799" i="3"/>
  <c r="J799" i="3"/>
  <c r="I799" i="3"/>
  <c r="H799" i="3"/>
  <c r="G799" i="3"/>
  <c r="F799" i="3"/>
  <c r="AC798" i="3"/>
  <c r="AB798" i="3"/>
  <c r="AA798" i="3"/>
  <c r="Z798" i="3"/>
  <c r="Y798" i="3"/>
  <c r="X798" i="3"/>
  <c r="W798" i="3"/>
  <c r="V798" i="3"/>
  <c r="U798" i="3"/>
  <c r="T798" i="3"/>
  <c r="S798" i="3"/>
  <c r="R798" i="3"/>
  <c r="Q798" i="3"/>
  <c r="P798" i="3"/>
  <c r="O798" i="3"/>
  <c r="N798" i="3"/>
  <c r="M798" i="3"/>
  <c r="L798" i="3"/>
  <c r="K798" i="3"/>
  <c r="J798" i="3"/>
  <c r="I798" i="3"/>
  <c r="H798" i="3"/>
  <c r="G798" i="3"/>
  <c r="F798" i="3"/>
  <c r="AC797" i="3"/>
  <c r="AB797" i="3"/>
  <c r="AA797" i="3"/>
  <c r="Z797" i="3"/>
  <c r="Y797" i="3"/>
  <c r="X797" i="3"/>
  <c r="W797" i="3"/>
  <c r="V797" i="3"/>
  <c r="U797" i="3"/>
  <c r="T797" i="3"/>
  <c r="S797" i="3"/>
  <c r="R797" i="3"/>
  <c r="Q797" i="3"/>
  <c r="P797" i="3"/>
  <c r="O797" i="3"/>
  <c r="N797" i="3"/>
  <c r="M797" i="3"/>
  <c r="L797" i="3"/>
  <c r="K797" i="3"/>
  <c r="J797" i="3"/>
  <c r="I797" i="3"/>
  <c r="H797" i="3"/>
  <c r="G797" i="3"/>
  <c r="F797" i="3"/>
  <c r="AC796" i="3"/>
  <c r="AB796" i="3"/>
  <c r="AA796" i="3"/>
  <c r="Z796" i="3"/>
  <c r="Y796" i="3"/>
  <c r="X796" i="3"/>
  <c r="W796" i="3"/>
  <c r="V796" i="3"/>
  <c r="U796" i="3"/>
  <c r="T796" i="3"/>
  <c r="S796" i="3"/>
  <c r="R796" i="3"/>
  <c r="Q796" i="3"/>
  <c r="P796" i="3"/>
  <c r="O796" i="3"/>
  <c r="N796" i="3"/>
  <c r="M796" i="3"/>
  <c r="L796" i="3"/>
  <c r="K796" i="3"/>
  <c r="J796" i="3"/>
  <c r="I796" i="3"/>
  <c r="H796" i="3"/>
  <c r="G796" i="3"/>
  <c r="F796" i="3"/>
  <c r="AC795" i="3"/>
  <c r="AB795" i="3"/>
  <c r="AA795" i="3"/>
  <c r="Z795" i="3"/>
  <c r="Y795" i="3"/>
  <c r="X795" i="3"/>
  <c r="W795" i="3"/>
  <c r="V795" i="3"/>
  <c r="U795" i="3"/>
  <c r="T795" i="3"/>
  <c r="S795" i="3"/>
  <c r="R795" i="3"/>
  <c r="Q795" i="3"/>
  <c r="P795" i="3"/>
  <c r="O795" i="3"/>
  <c r="N795" i="3"/>
  <c r="M795" i="3"/>
  <c r="L795" i="3"/>
  <c r="K795" i="3"/>
  <c r="J795" i="3"/>
  <c r="I795" i="3"/>
  <c r="H795" i="3"/>
  <c r="G795" i="3"/>
  <c r="F795" i="3"/>
  <c r="AC794" i="3"/>
  <c r="AB794" i="3"/>
  <c r="AA794" i="3"/>
  <c r="Z794" i="3"/>
  <c r="Y794" i="3"/>
  <c r="X794" i="3"/>
  <c r="W794" i="3"/>
  <c r="V794" i="3"/>
  <c r="U794" i="3"/>
  <c r="T794" i="3"/>
  <c r="S794" i="3"/>
  <c r="R794" i="3"/>
  <c r="Q794" i="3"/>
  <c r="P794" i="3"/>
  <c r="O794" i="3"/>
  <c r="N794" i="3"/>
  <c r="M794" i="3"/>
  <c r="L794" i="3"/>
  <c r="K794" i="3"/>
  <c r="J794" i="3"/>
  <c r="I794" i="3"/>
  <c r="H794" i="3"/>
  <c r="G794" i="3"/>
  <c r="F794" i="3"/>
  <c r="AC793" i="3"/>
  <c r="AB793" i="3"/>
  <c r="AA793" i="3"/>
  <c r="Z793" i="3"/>
  <c r="Y793" i="3"/>
  <c r="X793" i="3"/>
  <c r="W793" i="3"/>
  <c r="V793" i="3"/>
  <c r="U793" i="3"/>
  <c r="T793" i="3"/>
  <c r="S793" i="3"/>
  <c r="R793" i="3"/>
  <c r="Q793" i="3"/>
  <c r="P793" i="3"/>
  <c r="O793" i="3"/>
  <c r="N793" i="3"/>
  <c r="M793" i="3"/>
  <c r="L793" i="3"/>
  <c r="K793" i="3"/>
  <c r="J793" i="3"/>
  <c r="I793" i="3"/>
  <c r="H793" i="3"/>
  <c r="G793" i="3"/>
  <c r="F793" i="3"/>
  <c r="AC792" i="3"/>
  <c r="AB792" i="3"/>
  <c r="AA792" i="3"/>
  <c r="Z792" i="3"/>
  <c r="Y792" i="3"/>
  <c r="X792" i="3"/>
  <c r="W792" i="3"/>
  <c r="V792" i="3"/>
  <c r="U792" i="3"/>
  <c r="T792" i="3"/>
  <c r="S792" i="3"/>
  <c r="R792" i="3"/>
  <c r="Q792" i="3"/>
  <c r="P792" i="3"/>
  <c r="O792" i="3"/>
  <c r="N792" i="3"/>
  <c r="M792" i="3"/>
  <c r="L792" i="3"/>
  <c r="K792" i="3"/>
  <c r="J792" i="3"/>
  <c r="I792" i="3"/>
  <c r="H792" i="3"/>
  <c r="G792" i="3"/>
  <c r="F792" i="3"/>
  <c r="AC791" i="3"/>
  <c r="AB791" i="3"/>
  <c r="AA791" i="3"/>
  <c r="Z791" i="3"/>
  <c r="Y791" i="3"/>
  <c r="X791" i="3"/>
  <c r="W791" i="3"/>
  <c r="V791" i="3"/>
  <c r="U791" i="3"/>
  <c r="T791" i="3"/>
  <c r="S791" i="3"/>
  <c r="R791" i="3"/>
  <c r="Q791" i="3"/>
  <c r="P791" i="3"/>
  <c r="O791" i="3"/>
  <c r="N791" i="3"/>
  <c r="M791" i="3"/>
  <c r="L791" i="3"/>
  <c r="K791" i="3"/>
  <c r="J791" i="3"/>
  <c r="I791" i="3"/>
  <c r="H791" i="3"/>
  <c r="G791" i="3"/>
  <c r="F791" i="3"/>
  <c r="AC790" i="3"/>
  <c r="AB790" i="3"/>
  <c r="AA790" i="3"/>
  <c r="Z790" i="3"/>
  <c r="Y790" i="3"/>
  <c r="X790" i="3"/>
  <c r="W790" i="3"/>
  <c r="V790" i="3"/>
  <c r="U790" i="3"/>
  <c r="T790" i="3"/>
  <c r="S790" i="3"/>
  <c r="R790" i="3"/>
  <c r="Q790" i="3"/>
  <c r="P790" i="3"/>
  <c r="O790" i="3"/>
  <c r="N790" i="3"/>
  <c r="M790" i="3"/>
  <c r="L790" i="3"/>
  <c r="K790" i="3"/>
  <c r="J790" i="3"/>
  <c r="I790" i="3"/>
  <c r="H790" i="3"/>
  <c r="G790" i="3"/>
  <c r="F790" i="3"/>
  <c r="AC789" i="3"/>
  <c r="AB789" i="3"/>
  <c r="AA789" i="3"/>
  <c r="Z789" i="3"/>
  <c r="Y789" i="3"/>
  <c r="X789" i="3"/>
  <c r="W789" i="3"/>
  <c r="V789" i="3"/>
  <c r="U789" i="3"/>
  <c r="T789" i="3"/>
  <c r="S789" i="3"/>
  <c r="R789" i="3"/>
  <c r="Q789" i="3"/>
  <c r="P789" i="3"/>
  <c r="O789" i="3"/>
  <c r="N789" i="3"/>
  <c r="M789" i="3"/>
  <c r="L789" i="3"/>
  <c r="K789" i="3"/>
  <c r="J789" i="3"/>
  <c r="I789" i="3"/>
  <c r="H789" i="3"/>
  <c r="G789" i="3"/>
  <c r="F789" i="3"/>
  <c r="AC788" i="3"/>
  <c r="AB788" i="3"/>
  <c r="AA788" i="3"/>
  <c r="Z788" i="3"/>
  <c r="Y788" i="3"/>
  <c r="X788" i="3"/>
  <c r="W788" i="3"/>
  <c r="V788" i="3"/>
  <c r="U788" i="3"/>
  <c r="T788" i="3"/>
  <c r="S788" i="3"/>
  <c r="R788" i="3"/>
  <c r="Q788" i="3"/>
  <c r="P788" i="3"/>
  <c r="O788" i="3"/>
  <c r="N788" i="3"/>
  <c r="M788" i="3"/>
  <c r="L788" i="3"/>
  <c r="K788" i="3"/>
  <c r="J788" i="3"/>
  <c r="I788" i="3"/>
  <c r="H788" i="3"/>
  <c r="G788" i="3"/>
  <c r="F788" i="3"/>
  <c r="AC787" i="3"/>
  <c r="AB787" i="3"/>
  <c r="AA787" i="3"/>
  <c r="Z787" i="3"/>
  <c r="Y787" i="3"/>
  <c r="X787" i="3"/>
  <c r="W787" i="3"/>
  <c r="V787" i="3"/>
  <c r="U787" i="3"/>
  <c r="T787" i="3"/>
  <c r="S787" i="3"/>
  <c r="R787" i="3"/>
  <c r="Q787" i="3"/>
  <c r="P787" i="3"/>
  <c r="O787" i="3"/>
  <c r="N787" i="3"/>
  <c r="M787" i="3"/>
  <c r="L787" i="3"/>
  <c r="K787" i="3"/>
  <c r="J787" i="3"/>
  <c r="I787" i="3"/>
  <c r="H787" i="3"/>
  <c r="G787" i="3"/>
  <c r="F787" i="3"/>
  <c r="AC786" i="3"/>
  <c r="AB786" i="3"/>
  <c r="AA786" i="3"/>
  <c r="Z786" i="3"/>
  <c r="Y786" i="3"/>
  <c r="X786" i="3"/>
  <c r="W786" i="3"/>
  <c r="V786" i="3"/>
  <c r="U786" i="3"/>
  <c r="T786" i="3"/>
  <c r="S786" i="3"/>
  <c r="R786" i="3"/>
  <c r="Q786" i="3"/>
  <c r="P786" i="3"/>
  <c r="O786" i="3"/>
  <c r="N786" i="3"/>
  <c r="M786" i="3"/>
  <c r="L786" i="3"/>
  <c r="K786" i="3"/>
  <c r="J786" i="3"/>
  <c r="I786" i="3"/>
  <c r="H786" i="3"/>
  <c r="G786" i="3"/>
  <c r="F786" i="3"/>
  <c r="AC785" i="3"/>
  <c r="AB785" i="3"/>
  <c r="AA785" i="3"/>
  <c r="Z785" i="3"/>
  <c r="Y785" i="3"/>
  <c r="X785" i="3"/>
  <c r="W785" i="3"/>
  <c r="V785" i="3"/>
  <c r="U785" i="3"/>
  <c r="T785" i="3"/>
  <c r="S785" i="3"/>
  <c r="R785" i="3"/>
  <c r="Q785" i="3"/>
  <c r="P785" i="3"/>
  <c r="O785" i="3"/>
  <c r="N785" i="3"/>
  <c r="M785" i="3"/>
  <c r="L785" i="3"/>
  <c r="K785" i="3"/>
  <c r="J785" i="3"/>
  <c r="I785" i="3"/>
  <c r="H785" i="3"/>
  <c r="G785" i="3"/>
  <c r="F785" i="3"/>
  <c r="AC784" i="3"/>
  <c r="AB784" i="3"/>
  <c r="AA784" i="3"/>
  <c r="Z784" i="3"/>
  <c r="Y784" i="3"/>
  <c r="X784" i="3"/>
  <c r="W784" i="3"/>
  <c r="V784" i="3"/>
  <c r="U784" i="3"/>
  <c r="T784" i="3"/>
  <c r="S784" i="3"/>
  <c r="R784" i="3"/>
  <c r="Q784" i="3"/>
  <c r="P784" i="3"/>
  <c r="O784" i="3"/>
  <c r="N784" i="3"/>
  <c r="M784" i="3"/>
  <c r="L784" i="3"/>
  <c r="K784" i="3"/>
  <c r="J784" i="3"/>
  <c r="I784" i="3"/>
  <c r="H784" i="3"/>
  <c r="G784" i="3"/>
  <c r="F784" i="3"/>
  <c r="AC783" i="3"/>
  <c r="AB783" i="3"/>
  <c r="AA783" i="3"/>
  <c r="Z783" i="3"/>
  <c r="Y783" i="3"/>
  <c r="X783" i="3"/>
  <c r="W783" i="3"/>
  <c r="V783" i="3"/>
  <c r="U783" i="3"/>
  <c r="T783" i="3"/>
  <c r="S783" i="3"/>
  <c r="R783" i="3"/>
  <c r="Q783" i="3"/>
  <c r="P783" i="3"/>
  <c r="O783" i="3"/>
  <c r="N783" i="3"/>
  <c r="M783" i="3"/>
  <c r="L783" i="3"/>
  <c r="K783" i="3"/>
  <c r="J783" i="3"/>
  <c r="I783" i="3"/>
  <c r="H783" i="3"/>
  <c r="G783" i="3"/>
  <c r="F783" i="3"/>
  <c r="AC782" i="3"/>
  <c r="AB782" i="3"/>
  <c r="AA782" i="3"/>
  <c r="Z782" i="3"/>
  <c r="Y782" i="3"/>
  <c r="X782" i="3"/>
  <c r="W782" i="3"/>
  <c r="V782" i="3"/>
  <c r="U782" i="3"/>
  <c r="T782" i="3"/>
  <c r="S782" i="3"/>
  <c r="R782" i="3"/>
  <c r="Q782" i="3"/>
  <c r="P782" i="3"/>
  <c r="O782" i="3"/>
  <c r="N782" i="3"/>
  <c r="M782" i="3"/>
  <c r="L782" i="3"/>
  <c r="K782" i="3"/>
  <c r="J782" i="3"/>
  <c r="I782" i="3"/>
  <c r="H782" i="3"/>
  <c r="G782" i="3"/>
  <c r="F782" i="3"/>
  <c r="AC781" i="3"/>
  <c r="AB781" i="3"/>
  <c r="AA781" i="3"/>
  <c r="Z781" i="3"/>
  <c r="Y781" i="3"/>
  <c r="X781" i="3"/>
  <c r="W781" i="3"/>
  <c r="V781" i="3"/>
  <c r="U781" i="3"/>
  <c r="T781" i="3"/>
  <c r="S781" i="3"/>
  <c r="R781" i="3"/>
  <c r="Q781" i="3"/>
  <c r="P781" i="3"/>
  <c r="O781" i="3"/>
  <c r="N781" i="3"/>
  <c r="M781" i="3"/>
  <c r="L781" i="3"/>
  <c r="K781" i="3"/>
  <c r="J781" i="3"/>
  <c r="I781" i="3"/>
  <c r="H781" i="3"/>
  <c r="G781" i="3"/>
  <c r="F781" i="3"/>
  <c r="AC780" i="3"/>
  <c r="AB780" i="3"/>
  <c r="AA780" i="3"/>
  <c r="Z780" i="3"/>
  <c r="Y780" i="3"/>
  <c r="X780" i="3"/>
  <c r="W780" i="3"/>
  <c r="V780" i="3"/>
  <c r="U780" i="3"/>
  <c r="T780" i="3"/>
  <c r="S780" i="3"/>
  <c r="R780" i="3"/>
  <c r="Q780" i="3"/>
  <c r="P780" i="3"/>
  <c r="O780" i="3"/>
  <c r="N780" i="3"/>
  <c r="M780" i="3"/>
  <c r="L780" i="3"/>
  <c r="K780" i="3"/>
  <c r="J780" i="3"/>
  <c r="I780" i="3"/>
  <c r="H780" i="3"/>
  <c r="G780" i="3"/>
  <c r="F780" i="3"/>
  <c r="AC779" i="3"/>
  <c r="AB779" i="3"/>
  <c r="AA779" i="3"/>
  <c r="Z779" i="3"/>
  <c r="Y779" i="3"/>
  <c r="X779" i="3"/>
  <c r="W779" i="3"/>
  <c r="V779" i="3"/>
  <c r="U779" i="3"/>
  <c r="T779" i="3"/>
  <c r="S779" i="3"/>
  <c r="R779" i="3"/>
  <c r="Q779" i="3"/>
  <c r="P779" i="3"/>
  <c r="O779" i="3"/>
  <c r="N779" i="3"/>
  <c r="M779" i="3"/>
  <c r="L779" i="3"/>
  <c r="K779" i="3"/>
  <c r="J779" i="3"/>
  <c r="I779" i="3"/>
  <c r="H779" i="3"/>
  <c r="G779" i="3"/>
  <c r="F779" i="3"/>
  <c r="AC778" i="3"/>
  <c r="AB778" i="3"/>
  <c r="AA778" i="3"/>
  <c r="Z778" i="3"/>
  <c r="Y778" i="3"/>
  <c r="X778" i="3"/>
  <c r="W778" i="3"/>
  <c r="V778" i="3"/>
  <c r="U778" i="3"/>
  <c r="T778" i="3"/>
  <c r="S778" i="3"/>
  <c r="R778" i="3"/>
  <c r="Q778" i="3"/>
  <c r="P778" i="3"/>
  <c r="O778" i="3"/>
  <c r="N778" i="3"/>
  <c r="M778" i="3"/>
  <c r="L778" i="3"/>
  <c r="K778" i="3"/>
  <c r="J778" i="3"/>
  <c r="I778" i="3"/>
  <c r="H778" i="3"/>
  <c r="G778" i="3"/>
  <c r="F778" i="3"/>
  <c r="AC777" i="3"/>
  <c r="AB777" i="3"/>
  <c r="AA777" i="3"/>
  <c r="Z777" i="3"/>
  <c r="Y777" i="3"/>
  <c r="X777" i="3"/>
  <c r="W777" i="3"/>
  <c r="V777" i="3"/>
  <c r="U777" i="3"/>
  <c r="T777" i="3"/>
  <c r="S777" i="3"/>
  <c r="R777" i="3"/>
  <c r="Q777" i="3"/>
  <c r="P777" i="3"/>
  <c r="O777" i="3"/>
  <c r="N777" i="3"/>
  <c r="M777" i="3"/>
  <c r="L777" i="3"/>
  <c r="K777" i="3"/>
  <c r="J777" i="3"/>
  <c r="I777" i="3"/>
  <c r="H777" i="3"/>
  <c r="G777" i="3"/>
  <c r="F777" i="3"/>
  <c r="AC776" i="3"/>
  <c r="AB776" i="3"/>
  <c r="AA776" i="3"/>
  <c r="Z776" i="3"/>
  <c r="Y776" i="3"/>
  <c r="X776" i="3"/>
  <c r="W776" i="3"/>
  <c r="V776" i="3"/>
  <c r="U776" i="3"/>
  <c r="T776" i="3"/>
  <c r="S776" i="3"/>
  <c r="R776" i="3"/>
  <c r="Q776" i="3"/>
  <c r="P776" i="3"/>
  <c r="O776" i="3"/>
  <c r="N776" i="3"/>
  <c r="M776" i="3"/>
  <c r="L776" i="3"/>
  <c r="K776" i="3"/>
  <c r="J776" i="3"/>
  <c r="I776" i="3"/>
  <c r="H776" i="3"/>
  <c r="G776" i="3"/>
  <c r="F776" i="3"/>
  <c r="AC775" i="3"/>
  <c r="AB775" i="3"/>
  <c r="AA775" i="3"/>
  <c r="Z775" i="3"/>
  <c r="Y775" i="3"/>
  <c r="X775" i="3"/>
  <c r="W775" i="3"/>
  <c r="V775" i="3"/>
  <c r="U775" i="3"/>
  <c r="T775" i="3"/>
  <c r="S775" i="3"/>
  <c r="R775" i="3"/>
  <c r="Q775" i="3"/>
  <c r="P775" i="3"/>
  <c r="O775" i="3"/>
  <c r="N775" i="3"/>
  <c r="M775" i="3"/>
  <c r="L775" i="3"/>
  <c r="K775" i="3"/>
  <c r="J775" i="3"/>
  <c r="I775" i="3"/>
  <c r="H775" i="3"/>
  <c r="G775" i="3"/>
  <c r="F775" i="3"/>
  <c r="AC774" i="3"/>
  <c r="AB774" i="3"/>
  <c r="AA774" i="3"/>
  <c r="Z774" i="3"/>
  <c r="Y774" i="3"/>
  <c r="X774" i="3"/>
  <c r="W774" i="3"/>
  <c r="V774" i="3"/>
  <c r="U774" i="3"/>
  <c r="T774" i="3"/>
  <c r="S774" i="3"/>
  <c r="R774" i="3"/>
  <c r="Q774" i="3"/>
  <c r="P774" i="3"/>
  <c r="O774" i="3"/>
  <c r="N774" i="3"/>
  <c r="M774" i="3"/>
  <c r="L774" i="3"/>
  <c r="K774" i="3"/>
  <c r="J774" i="3"/>
  <c r="I774" i="3"/>
  <c r="H774" i="3"/>
  <c r="G774" i="3"/>
  <c r="F774" i="3"/>
  <c r="AC773" i="3"/>
  <c r="AB773" i="3"/>
  <c r="AA773" i="3"/>
  <c r="Z773" i="3"/>
  <c r="Y773" i="3"/>
  <c r="X773" i="3"/>
  <c r="W773" i="3"/>
  <c r="V773" i="3"/>
  <c r="U773" i="3"/>
  <c r="T773" i="3"/>
  <c r="S773" i="3"/>
  <c r="R773" i="3"/>
  <c r="Q773" i="3"/>
  <c r="P773" i="3"/>
  <c r="O773" i="3"/>
  <c r="N773" i="3"/>
  <c r="M773" i="3"/>
  <c r="L773" i="3"/>
  <c r="K773" i="3"/>
  <c r="J773" i="3"/>
  <c r="I773" i="3"/>
  <c r="H773" i="3"/>
  <c r="G773" i="3"/>
  <c r="F773" i="3"/>
  <c r="AC772" i="3"/>
  <c r="AB772" i="3"/>
  <c r="AA772" i="3"/>
  <c r="Z772" i="3"/>
  <c r="Y772" i="3"/>
  <c r="X772" i="3"/>
  <c r="W772" i="3"/>
  <c r="V772" i="3"/>
  <c r="U772" i="3"/>
  <c r="T772" i="3"/>
  <c r="S772" i="3"/>
  <c r="R772" i="3"/>
  <c r="Q772" i="3"/>
  <c r="P772" i="3"/>
  <c r="O772" i="3"/>
  <c r="N772" i="3"/>
  <c r="M772" i="3"/>
  <c r="L772" i="3"/>
  <c r="K772" i="3"/>
  <c r="J772" i="3"/>
  <c r="I772" i="3"/>
  <c r="H772" i="3"/>
  <c r="G772" i="3"/>
  <c r="F772" i="3"/>
  <c r="AC771" i="3"/>
  <c r="AB771" i="3"/>
  <c r="AA771" i="3"/>
  <c r="Z771" i="3"/>
  <c r="Y771" i="3"/>
  <c r="X771" i="3"/>
  <c r="W771" i="3"/>
  <c r="V771" i="3"/>
  <c r="U771" i="3"/>
  <c r="T771" i="3"/>
  <c r="S771" i="3"/>
  <c r="R771" i="3"/>
  <c r="Q771" i="3"/>
  <c r="P771" i="3"/>
  <c r="O771" i="3"/>
  <c r="N771" i="3"/>
  <c r="M771" i="3"/>
  <c r="L771" i="3"/>
  <c r="K771" i="3"/>
  <c r="J771" i="3"/>
  <c r="I771" i="3"/>
  <c r="H771" i="3"/>
  <c r="G771" i="3"/>
  <c r="F771" i="3"/>
  <c r="AC770" i="3"/>
  <c r="AB770" i="3"/>
  <c r="AA770" i="3"/>
  <c r="Z770" i="3"/>
  <c r="Y770" i="3"/>
  <c r="X770" i="3"/>
  <c r="W770" i="3"/>
  <c r="V770" i="3"/>
  <c r="U770" i="3"/>
  <c r="T770" i="3"/>
  <c r="S770" i="3"/>
  <c r="R770" i="3"/>
  <c r="Q770" i="3"/>
  <c r="P770" i="3"/>
  <c r="O770" i="3"/>
  <c r="N770" i="3"/>
  <c r="M770" i="3"/>
  <c r="L770" i="3"/>
  <c r="K770" i="3"/>
  <c r="J770" i="3"/>
  <c r="I770" i="3"/>
  <c r="H770" i="3"/>
  <c r="G770" i="3"/>
  <c r="F770" i="3"/>
  <c r="AC769" i="3"/>
  <c r="AB769" i="3"/>
  <c r="AA769" i="3"/>
  <c r="Z769" i="3"/>
  <c r="Y769" i="3"/>
  <c r="X769" i="3"/>
  <c r="W769" i="3"/>
  <c r="V769" i="3"/>
  <c r="U769" i="3"/>
  <c r="T769" i="3"/>
  <c r="S769" i="3"/>
  <c r="R769" i="3"/>
  <c r="Q769" i="3"/>
  <c r="P769" i="3"/>
  <c r="O769" i="3"/>
  <c r="N769" i="3"/>
  <c r="M769" i="3"/>
  <c r="L769" i="3"/>
  <c r="K769" i="3"/>
  <c r="J769" i="3"/>
  <c r="I769" i="3"/>
  <c r="H769" i="3"/>
  <c r="G769" i="3"/>
  <c r="F769" i="3"/>
  <c r="AC768" i="3"/>
  <c r="AB768" i="3"/>
  <c r="AA768" i="3"/>
  <c r="Z768" i="3"/>
  <c r="Y768" i="3"/>
  <c r="X768" i="3"/>
  <c r="W768" i="3"/>
  <c r="V768" i="3"/>
  <c r="U768" i="3"/>
  <c r="T768" i="3"/>
  <c r="S768" i="3"/>
  <c r="R768" i="3"/>
  <c r="Q768" i="3"/>
  <c r="P768" i="3"/>
  <c r="O768" i="3"/>
  <c r="N768" i="3"/>
  <c r="M768" i="3"/>
  <c r="L768" i="3"/>
  <c r="K768" i="3"/>
  <c r="J768" i="3"/>
  <c r="I768" i="3"/>
  <c r="H768" i="3"/>
  <c r="G768" i="3"/>
  <c r="F768" i="3"/>
  <c r="AC767" i="3"/>
  <c r="AB767" i="3"/>
  <c r="AA767" i="3"/>
  <c r="Z767" i="3"/>
  <c r="Y767" i="3"/>
  <c r="X767" i="3"/>
  <c r="W767" i="3"/>
  <c r="V767" i="3"/>
  <c r="U767" i="3"/>
  <c r="T767" i="3"/>
  <c r="S767" i="3"/>
  <c r="R767" i="3"/>
  <c r="Q767" i="3"/>
  <c r="P767" i="3"/>
  <c r="O767" i="3"/>
  <c r="N767" i="3"/>
  <c r="M767" i="3"/>
  <c r="L767" i="3"/>
  <c r="K767" i="3"/>
  <c r="J767" i="3"/>
  <c r="I767" i="3"/>
  <c r="H767" i="3"/>
  <c r="G767" i="3"/>
  <c r="F767" i="3"/>
  <c r="AC766" i="3"/>
  <c r="AB766" i="3"/>
  <c r="AA766" i="3"/>
  <c r="Z766" i="3"/>
  <c r="Y766" i="3"/>
  <c r="X766" i="3"/>
  <c r="W766" i="3"/>
  <c r="V766" i="3"/>
  <c r="U766" i="3"/>
  <c r="T766" i="3"/>
  <c r="S766" i="3"/>
  <c r="R766" i="3"/>
  <c r="Q766" i="3"/>
  <c r="P766" i="3"/>
  <c r="O766" i="3"/>
  <c r="N766" i="3"/>
  <c r="M766" i="3"/>
  <c r="L766" i="3"/>
  <c r="K766" i="3"/>
  <c r="J766" i="3"/>
  <c r="I766" i="3"/>
  <c r="H766" i="3"/>
  <c r="G766" i="3"/>
  <c r="F766" i="3"/>
  <c r="AC765" i="3"/>
  <c r="AB765" i="3"/>
  <c r="AA765" i="3"/>
  <c r="Z765" i="3"/>
  <c r="Y765" i="3"/>
  <c r="X765" i="3"/>
  <c r="W765" i="3"/>
  <c r="V765" i="3"/>
  <c r="U765" i="3"/>
  <c r="T765" i="3"/>
  <c r="S765" i="3"/>
  <c r="R765" i="3"/>
  <c r="Q765" i="3"/>
  <c r="P765" i="3"/>
  <c r="O765" i="3"/>
  <c r="N765" i="3"/>
  <c r="M765" i="3"/>
  <c r="L765" i="3"/>
  <c r="K765" i="3"/>
  <c r="J765" i="3"/>
  <c r="I765" i="3"/>
  <c r="H765" i="3"/>
  <c r="G765" i="3"/>
  <c r="F765" i="3"/>
  <c r="AC764" i="3"/>
  <c r="AB764" i="3"/>
  <c r="AA764" i="3"/>
  <c r="Z764" i="3"/>
  <c r="Y764" i="3"/>
  <c r="X764" i="3"/>
  <c r="W764" i="3"/>
  <c r="V764" i="3"/>
  <c r="U764" i="3"/>
  <c r="T764" i="3"/>
  <c r="S764" i="3"/>
  <c r="R764" i="3"/>
  <c r="Q764" i="3"/>
  <c r="P764" i="3"/>
  <c r="O764" i="3"/>
  <c r="N764" i="3"/>
  <c r="M764" i="3"/>
  <c r="L764" i="3"/>
  <c r="K764" i="3"/>
  <c r="J764" i="3"/>
  <c r="I764" i="3"/>
  <c r="H764" i="3"/>
  <c r="G764" i="3"/>
  <c r="F764" i="3"/>
  <c r="AC763" i="3"/>
  <c r="AB763" i="3"/>
  <c r="AA763" i="3"/>
  <c r="Z763" i="3"/>
  <c r="Y763" i="3"/>
  <c r="X763" i="3"/>
  <c r="W763" i="3"/>
  <c r="V763" i="3"/>
  <c r="U763" i="3"/>
  <c r="T763" i="3"/>
  <c r="S763" i="3"/>
  <c r="R763" i="3"/>
  <c r="Q763" i="3"/>
  <c r="P763" i="3"/>
  <c r="O763" i="3"/>
  <c r="N763" i="3"/>
  <c r="M763" i="3"/>
  <c r="L763" i="3"/>
  <c r="K763" i="3"/>
  <c r="J763" i="3"/>
  <c r="I763" i="3"/>
  <c r="H763" i="3"/>
  <c r="G763" i="3"/>
  <c r="F763" i="3"/>
  <c r="AC762" i="3"/>
  <c r="AB762" i="3"/>
  <c r="AA762" i="3"/>
  <c r="Z762" i="3"/>
  <c r="Y762" i="3"/>
  <c r="X762" i="3"/>
  <c r="W762" i="3"/>
  <c r="V762" i="3"/>
  <c r="U762" i="3"/>
  <c r="T762" i="3"/>
  <c r="S762" i="3"/>
  <c r="R762" i="3"/>
  <c r="Q762" i="3"/>
  <c r="P762" i="3"/>
  <c r="O762" i="3"/>
  <c r="N762" i="3"/>
  <c r="M762" i="3"/>
  <c r="L762" i="3"/>
  <c r="K762" i="3"/>
  <c r="J762" i="3"/>
  <c r="I762" i="3"/>
  <c r="H762" i="3"/>
  <c r="G762" i="3"/>
  <c r="F762" i="3"/>
  <c r="AC761" i="3"/>
  <c r="AB761" i="3"/>
  <c r="AA761" i="3"/>
  <c r="Z761" i="3"/>
  <c r="Y761" i="3"/>
  <c r="X761" i="3"/>
  <c r="W761" i="3"/>
  <c r="V761" i="3"/>
  <c r="U761" i="3"/>
  <c r="T761" i="3"/>
  <c r="S761" i="3"/>
  <c r="R761" i="3"/>
  <c r="Q761" i="3"/>
  <c r="P761" i="3"/>
  <c r="O761" i="3"/>
  <c r="N761" i="3"/>
  <c r="M761" i="3"/>
  <c r="L761" i="3"/>
  <c r="K761" i="3"/>
  <c r="J761" i="3"/>
  <c r="I761" i="3"/>
  <c r="H761" i="3"/>
  <c r="G761" i="3"/>
  <c r="F761" i="3"/>
  <c r="AC760" i="3"/>
  <c r="AB760" i="3"/>
  <c r="AA760" i="3"/>
  <c r="Z760" i="3"/>
  <c r="Y760" i="3"/>
  <c r="X760" i="3"/>
  <c r="W760" i="3"/>
  <c r="V760" i="3"/>
  <c r="U760" i="3"/>
  <c r="T760" i="3"/>
  <c r="S760" i="3"/>
  <c r="R760" i="3"/>
  <c r="Q760" i="3"/>
  <c r="P760" i="3"/>
  <c r="O760" i="3"/>
  <c r="N760" i="3"/>
  <c r="M760" i="3"/>
  <c r="L760" i="3"/>
  <c r="K760" i="3"/>
  <c r="J760" i="3"/>
  <c r="I760" i="3"/>
  <c r="H760" i="3"/>
  <c r="G760" i="3"/>
  <c r="F760" i="3"/>
  <c r="AC759" i="3"/>
  <c r="AB759" i="3"/>
  <c r="AA759" i="3"/>
  <c r="Z759" i="3"/>
  <c r="Y759" i="3"/>
  <c r="X759" i="3"/>
  <c r="W759" i="3"/>
  <c r="V759" i="3"/>
  <c r="U759" i="3"/>
  <c r="T759" i="3"/>
  <c r="S759" i="3"/>
  <c r="R759" i="3"/>
  <c r="Q759" i="3"/>
  <c r="P759" i="3"/>
  <c r="O759" i="3"/>
  <c r="N759" i="3"/>
  <c r="M759" i="3"/>
  <c r="L759" i="3"/>
  <c r="K759" i="3"/>
  <c r="J759" i="3"/>
  <c r="I759" i="3"/>
  <c r="H759" i="3"/>
  <c r="G759" i="3"/>
  <c r="F759" i="3"/>
  <c r="AC758" i="3"/>
  <c r="AB758" i="3"/>
  <c r="AA758" i="3"/>
  <c r="Z758" i="3"/>
  <c r="Y758" i="3"/>
  <c r="X758" i="3"/>
  <c r="W758" i="3"/>
  <c r="V758" i="3"/>
  <c r="U758" i="3"/>
  <c r="T758" i="3"/>
  <c r="S758" i="3"/>
  <c r="R758" i="3"/>
  <c r="Q758" i="3"/>
  <c r="P758" i="3"/>
  <c r="O758" i="3"/>
  <c r="N758" i="3"/>
  <c r="M758" i="3"/>
  <c r="L758" i="3"/>
  <c r="K758" i="3"/>
  <c r="J758" i="3"/>
  <c r="I758" i="3"/>
  <c r="H758" i="3"/>
  <c r="G758" i="3"/>
  <c r="F758" i="3"/>
  <c r="AC757" i="3"/>
  <c r="AB757" i="3"/>
  <c r="AA757" i="3"/>
  <c r="Z757" i="3"/>
  <c r="Y757" i="3"/>
  <c r="X757" i="3"/>
  <c r="W757" i="3"/>
  <c r="V757" i="3"/>
  <c r="U757" i="3"/>
  <c r="T757" i="3"/>
  <c r="S757" i="3"/>
  <c r="R757" i="3"/>
  <c r="Q757" i="3"/>
  <c r="P757" i="3"/>
  <c r="O757" i="3"/>
  <c r="N757" i="3"/>
  <c r="M757" i="3"/>
  <c r="L757" i="3"/>
  <c r="K757" i="3"/>
  <c r="J757" i="3"/>
  <c r="I757" i="3"/>
  <c r="H757" i="3"/>
  <c r="G757" i="3"/>
  <c r="F757" i="3"/>
  <c r="AC756" i="3"/>
  <c r="AB756" i="3"/>
  <c r="AA756" i="3"/>
  <c r="Z756" i="3"/>
  <c r="Y756" i="3"/>
  <c r="X756" i="3"/>
  <c r="W756" i="3"/>
  <c r="V756" i="3"/>
  <c r="U756" i="3"/>
  <c r="T756" i="3"/>
  <c r="S756" i="3"/>
  <c r="R756" i="3"/>
  <c r="Q756" i="3"/>
  <c r="P756" i="3"/>
  <c r="O756" i="3"/>
  <c r="N756" i="3"/>
  <c r="M756" i="3"/>
  <c r="L756" i="3"/>
  <c r="K756" i="3"/>
  <c r="J756" i="3"/>
  <c r="I756" i="3"/>
  <c r="H756" i="3"/>
  <c r="G756" i="3"/>
  <c r="F756" i="3"/>
  <c r="AC755" i="3"/>
  <c r="AB755" i="3"/>
  <c r="AA755" i="3"/>
  <c r="Z755" i="3"/>
  <c r="Y755" i="3"/>
  <c r="X755" i="3"/>
  <c r="W755" i="3"/>
  <c r="V755" i="3"/>
  <c r="U755" i="3"/>
  <c r="T755" i="3"/>
  <c r="S755" i="3"/>
  <c r="R755" i="3"/>
  <c r="Q755" i="3"/>
  <c r="P755" i="3"/>
  <c r="O755" i="3"/>
  <c r="N755" i="3"/>
  <c r="M755" i="3"/>
  <c r="L755" i="3"/>
  <c r="K755" i="3"/>
  <c r="J755" i="3"/>
  <c r="I755" i="3"/>
  <c r="H755" i="3"/>
  <c r="G755" i="3"/>
  <c r="F755" i="3"/>
  <c r="AC754" i="3"/>
  <c r="AB754" i="3"/>
  <c r="AA754" i="3"/>
  <c r="Z754" i="3"/>
  <c r="Y754" i="3"/>
  <c r="X754" i="3"/>
  <c r="W754" i="3"/>
  <c r="V754" i="3"/>
  <c r="U754" i="3"/>
  <c r="T754" i="3"/>
  <c r="S754" i="3"/>
  <c r="R754" i="3"/>
  <c r="Q754" i="3"/>
  <c r="P754" i="3"/>
  <c r="O754" i="3"/>
  <c r="N754" i="3"/>
  <c r="M754" i="3"/>
  <c r="L754" i="3"/>
  <c r="K754" i="3"/>
  <c r="J754" i="3"/>
  <c r="I754" i="3"/>
  <c r="H754" i="3"/>
  <c r="G754" i="3"/>
  <c r="F754" i="3"/>
  <c r="AC753" i="3"/>
  <c r="AB753" i="3"/>
  <c r="AA753" i="3"/>
  <c r="Z753" i="3"/>
  <c r="Y753" i="3"/>
  <c r="X753" i="3"/>
  <c r="W753" i="3"/>
  <c r="V753" i="3"/>
  <c r="U753" i="3"/>
  <c r="T753" i="3"/>
  <c r="S753" i="3"/>
  <c r="R753" i="3"/>
  <c r="Q753" i="3"/>
  <c r="P753" i="3"/>
  <c r="O753" i="3"/>
  <c r="N753" i="3"/>
  <c r="M753" i="3"/>
  <c r="L753" i="3"/>
  <c r="K753" i="3"/>
  <c r="J753" i="3"/>
  <c r="I753" i="3"/>
  <c r="H753" i="3"/>
  <c r="G753" i="3"/>
  <c r="F753" i="3"/>
  <c r="AC752" i="3"/>
  <c r="AB752" i="3"/>
  <c r="AA752" i="3"/>
  <c r="Z752" i="3"/>
  <c r="Y752" i="3"/>
  <c r="X752" i="3"/>
  <c r="W752" i="3"/>
  <c r="V752" i="3"/>
  <c r="U752" i="3"/>
  <c r="T752" i="3"/>
  <c r="S752" i="3"/>
  <c r="R752" i="3"/>
  <c r="Q752" i="3"/>
  <c r="P752" i="3"/>
  <c r="O752" i="3"/>
  <c r="N752" i="3"/>
  <c r="M752" i="3"/>
  <c r="L752" i="3"/>
  <c r="K752" i="3"/>
  <c r="J752" i="3"/>
  <c r="I752" i="3"/>
  <c r="H752" i="3"/>
  <c r="G752" i="3"/>
  <c r="F752" i="3"/>
  <c r="AC751" i="3"/>
  <c r="AB751" i="3"/>
  <c r="AA751" i="3"/>
  <c r="Z751" i="3"/>
  <c r="Y751" i="3"/>
  <c r="X751" i="3"/>
  <c r="W751" i="3"/>
  <c r="V751" i="3"/>
  <c r="U751" i="3"/>
  <c r="T751" i="3"/>
  <c r="S751" i="3"/>
  <c r="R751" i="3"/>
  <c r="Q751" i="3"/>
  <c r="P751" i="3"/>
  <c r="O751" i="3"/>
  <c r="N751" i="3"/>
  <c r="M751" i="3"/>
  <c r="L751" i="3"/>
  <c r="K751" i="3"/>
  <c r="J751" i="3"/>
  <c r="I751" i="3"/>
  <c r="H751" i="3"/>
  <c r="G751" i="3"/>
  <c r="F751" i="3"/>
  <c r="AC750" i="3"/>
  <c r="AB750" i="3"/>
  <c r="AA750" i="3"/>
  <c r="Z750" i="3"/>
  <c r="Y750" i="3"/>
  <c r="X750" i="3"/>
  <c r="W750" i="3"/>
  <c r="V750" i="3"/>
  <c r="U750" i="3"/>
  <c r="T750" i="3"/>
  <c r="S750" i="3"/>
  <c r="R750" i="3"/>
  <c r="Q750" i="3"/>
  <c r="P750" i="3"/>
  <c r="O750" i="3"/>
  <c r="N750" i="3"/>
  <c r="M750" i="3"/>
  <c r="L750" i="3"/>
  <c r="K750" i="3"/>
  <c r="J750" i="3"/>
  <c r="I750" i="3"/>
  <c r="H750" i="3"/>
  <c r="G750" i="3"/>
  <c r="F750" i="3"/>
  <c r="AC749" i="3"/>
  <c r="AB749" i="3"/>
  <c r="AA749" i="3"/>
  <c r="Z749" i="3"/>
  <c r="Y749" i="3"/>
  <c r="X749" i="3"/>
  <c r="W749" i="3"/>
  <c r="V749" i="3"/>
  <c r="U749" i="3"/>
  <c r="T749" i="3"/>
  <c r="S749" i="3"/>
  <c r="R749" i="3"/>
  <c r="Q749" i="3"/>
  <c r="P749" i="3"/>
  <c r="O749" i="3"/>
  <c r="N749" i="3"/>
  <c r="M749" i="3"/>
  <c r="L749" i="3"/>
  <c r="K749" i="3"/>
  <c r="J749" i="3"/>
  <c r="I749" i="3"/>
  <c r="H749" i="3"/>
  <c r="G749" i="3"/>
  <c r="F749" i="3"/>
  <c r="AC748" i="3"/>
  <c r="AB748" i="3"/>
  <c r="AA748" i="3"/>
  <c r="Z748" i="3"/>
  <c r="Y748" i="3"/>
  <c r="X748" i="3"/>
  <c r="W748" i="3"/>
  <c r="V748" i="3"/>
  <c r="U748" i="3"/>
  <c r="T748" i="3"/>
  <c r="S748" i="3"/>
  <c r="R748" i="3"/>
  <c r="Q748" i="3"/>
  <c r="P748" i="3"/>
  <c r="O748" i="3"/>
  <c r="N748" i="3"/>
  <c r="M748" i="3"/>
  <c r="L748" i="3"/>
  <c r="K748" i="3"/>
  <c r="J748" i="3"/>
  <c r="I748" i="3"/>
  <c r="H748" i="3"/>
  <c r="G748" i="3"/>
  <c r="F748" i="3"/>
  <c r="AC747" i="3"/>
  <c r="AB747" i="3"/>
  <c r="AA747" i="3"/>
  <c r="Z747" i="3"/>
  <c r="Y747" i="3"/>
  <c r="X747" i="3"/>
  <c r="W747" i="3"/>
  <c r="V747" i="3"/>
  <c r="U747" i="3"/>
  <c r="T747" i="3"/>
  <c r="S747" i="3"/>
  <c r="R747" i="3"/>
  <c r="Q747" i="3"/>
  <c r="P747" i="3"/>
  <c r="O747" i="3"/>
  <c r="N747" i="3"/>
  <c r="M747" i="3"/>
  <c r="L747" i="3"/>
  <c r="K747" i="3"/>
  <c r="J747" i="3"/>
  <c r="I747" i="3"/>
  <c r="H747" i="3"/>
  <c r="G747" i="3"/>
  <c r="F747" i="3"/>
  <c r="AC746" i="3"/>
  <c r="AB746" i="3"/>
  <c r="AA746" i="3"/>
  <c r="Z746" i="3"/>
  <c r="Y746" i="3"/>
  <c r="X746" i="3"/>
  <c r="W746" i="3"/>
  <c r="V746" i="3"/>
  <c r="U746" i="3"/>
  <c r="T746" i="3"/>
  <c r="S746" i="3"/>
  <c r="R746" i="3"/>
  <c r="Q746" i="3"/>
  <c r="P746" i="3"/>
  <c r="O746" i="3"/>
  <c r="N746" i="3"/>
  <c r="M746" i="3"/>
  <c r="L746" i="3"/>
  <c r="K746" i="3"/>
  <c r="J746" i="3"/>
  <c r="I746" i="3"/>
  <c r="H746" i="3"/>
  <c r="G746" i="3"/>
  <c r="F746" i="3"/>
  <c r="AC745" i="3"/>
  <c r="AB745" i="3"/>
  <c r="AA745" i="3"/>
  <c r="Z745" i="3"/>
  <c r="Y745" i="3"/>
  <c r="X745" i="3"/>
  <c r="W745" i="3"/>
  <c r="V745" i="3"/>
  <c r="U745" i="3"/>
  <c r="T745" i="3"/>
  <c r="S745" i="3"/>
  <c r="R745" i="3"/>
  <c r="Q745" i="3"/>
  <c r="P745" i="3"/>
  <c r="O745" i="3"/>
  <c r="N745" i="3"/>
  <c r="M745" i="3"/>
  <c r="L745" i="3"/>
  <c r="K745" i="3"/>
  <c r="J745" i="3"/>
  <c r="I745" i="3"/>
  <c r="H745" i="3"/>
  <c r="G745" i="3"/>
  <c r="F745" i="3"/>
  <c r="AC744" i="3"/>
  <c r="AB744" i="3"/>
  <c r="AA744" i="3"/>
  <c r="Z744" i="3"/>
  <c r="Y744" i="3"/>
  <c r="X744" i="3"/>
  <c r="W744" i="3"/>
  <c r="V744" i="3"/>
  <c r="U744" i="3"/>
  <c r="T744" i="3"/>
  <c r="S744" i="3"/>
  <c r="R744" i="3"/>
  <c r="Q744" i="3"/>
  <c r="P744" i="3"/>
  <c r="O744" i="3"/>
  <c r="N744" i="3"/>
  <c r="M744" i="3"/>
  <c r="L744" i="3"/>
  <c r="K744" i="3"/>
  <c r="J744" i="3"/>
  <c r="I744" i="3"/>
  <c r="H744" i="3"/>
  <c r="G744" i="3"/>
  <c r="F744" i="3"/>
  <c r="AC743" i="3"/>
  <c r="AB743" i="3"/>
  <c r="AA743" i="3"/>
  <c r="Z743" i="3"/>
  <c r="Y743" i="3"/>
  <c r="X743" i="3"/>
  <c r="W743" i="3"/>
  <c r="V743" i="3"/>
  <c r="U743" i="3"/>
  <c r="T743" i="3"/>
  <c r="S743" i="3"/>
  <c r="R743" i="3"/>
  <c r="Q743" i="3"/>
  <c r="P743" i="3"/>
  <c r="O743" i="3"/>
  <c r="N743" i="3"/>
  <c r="M743" i="3"/>
  <c r="L743" i="3"/>
  <c r="K743" i="3"/>
  <c r="J743" i="3"/>
  <c r="I743" i="3"/>
  <c r="H743" i="3"/>
  <c r="G743" i="3"/>
  <c r="F743" i="3"/>
  <c r="AC742" i="3"/>
  <c r="AB742" i="3"/>
  <c r="AA742" i="3"/>
  <c r="Z742" i="3"/>
  <c r="Y742" i="3"/>
  <c r="X742" i="3"/>
  <c r="W742" i="3"/>
  <c r="V742" i="3"/>
  <c r="U742" i="3"/>
  <c r="T742" i="3"/>
  <c r="S742" i="3"/>
  <c r="R742" i="3"/>
  <c r="Q742" i="3"/>
  <c r="P742" i="3"/>
  <c r="O742" i="3"/>
  <c r="N742" i="3"/>
  <c r="M742" i="3"/>
  <c r="L742" i="3"/>
  <c r="K742" i="3"/>
  <c r="J742" i="3"/>
  <c r="I742" i="3"/>
  <c r="H742" i="3"/>
  <c r="G742" i="3"/>
  <c r="F742" i="3"/>
  <c r="AC741" i="3"/>
  <c r="AB741" i="3"/>
  <c r="AA741" i="3"/>
  <c r="Z741" i="3"/>
  <c r="Y741" i="3"/>
  <c r="X741" i="3"/>
  <c r="W741" i="3"/>
  <c r="V741" i="3"/>
  <c r="U741" i="3"/>
  <c r="T741" i="3"/>
  <c r="S741" i="3"/>
  <c r="R741" i="3"/>
  <c r="Q741" i="3"/>
  <c r="P741" i="3"/>
  <c r="O741" i="3"/>
  <c r="N741" i="3"/>
  <c r="M741" i="3"/>
  <c r="L741" i="3"/>
  <c r="K741" i="3"/>
  <c r="J741" i="3"/>
  <c r="I741" i="3"/>
  <c r="H741" i="3"/>
  <c r="G741" i="3"/>
  <c r="F741" i="3"/>
  <c r="AC740" i="3"/>
  <c r="AB740" i="3"/>
  <c r="AA740" i="3"/>
  <c r="Z740" i="3"/>
  <c r="Y740" i="3"/>
  <c r="X740" i="3"/>
  <c r="W740" i="3"/>
  <c r="V740" i="3"/>
  <c r="U740" i="3"/>
  <c r="T740" i="3"/>
  <c r="S740" i="3"/>
  <c r="R740" i="3"/>
  <c r="Q740" i="3"/>
  <c r="P740" i="3"/>
  <c r="O740" i="3"/>
  <c r="N740" i="3"/>
  <c r="M740" i="3"/>
  <c r="L740" i="3"/>
  <c r="K740" i="3"/>
  <c r="J740" i="3"/>
  <c r="I740" i="3"/>
  <c r="H740" i="3"/>
  <c r="G740" i="3"/>
  <c r="F740" i="3"/>
  <c r="AC739" i="3"/>
  <c r="AB739" i="3"/>
  <c r="AA739" i="3"/>
  <c r="Z739" i="3"/>
  <c r="Y739" i="3"/>
  <c r="X739" i="3"/>
  <c r="W739" i="3"/>
  <c r="V739" i="3"/>
  <c r="U739" i="3"/>
  <c r="T739" i="3"/>
  <c r="S739" i="3"/>
  <c r="R739" i="3"/>
  <c r="Q739" i="3"/>
  <c r="P739" i="3"/>
  <c r="O739" i="3"/>
  <c r="N739" i="3"/>
  <c r="M739" i="3"/>
  <c r="L739" i="3"/>
  <c r="K739" i="3"/>
  <c r="J739" i="3"/>
  <c r="I739" i="3"/>
  <c r="H739" i="3"/>
  <c r="G739" i="3"/>
  <c r="F739" i="3"/>
  <c r="AC738" i="3"/>
  <c r="AB738" i="3"/>
  <c r="AA738" i="3"/>
  <c r="Z738" i="3"/>
  <c r="Y738" i="3"/>
  <c r="X738" i="3"/>
  <c r="W738" i="3"/>
  <c r="V738" i="3"/>
  <c r="U738" i="3"/>
  <c r="T738" i="3"/>
  <c r="S738" i="3"/>
  <c r="R738" i="3"/>
  <c r="Q738" i="3"/>
  <c r="P738" i="3"/>
  <c r="O738" i="3"/>
  <c r="N738" i="3"/>
  <c r="M738" i="3"/>
  <c r="L738" i="3"/>
  <c r="K738" i="3"/>
  <c r="J738" i="3"/>
  <c r="I738" i="3"/>
  <c r="H738" i="3"/>
  <c r="G738" i="3"/>
  <c r="F738" i="3"/>
  <c r="AC737" i="3"/>
  <c r="AB737" i="3"/>
  <c r="AA737" i="3"/>
  <c r="Z737" i="3"/>
  <c r="Y737" i="3"/>
  <c r="X737" i="3"/>
  <c r="W737" i="3"/>
  <c r="V737" i="3"/>
  <c r="U737" i="3"/>
  <c r="T737" i="3"/>
  <c r="S737" i="3"/>
  <c r="R737" i="3"/>
  <c r="Q737" i="3"/>
  <c r="P737" i="3"/>
  <c r="O737" i="3"/>
  <c r="N737" i="3"/>
  <c r="M737" i="3"/>
  <c r="L737" i="3"/>
  <c r="K737" i="3"/>
  <c r="J737" i="3"/>
  <c r="I737" i="3"/>
  <c r="H737" i="3"/>
  <c r="G737" i="3"/>
  <c r="F737" i="3"/>
  <c r="AC736" i="3"/>
  <c r="AB736" i="3"/>
  <c r="AA736" i="3"/>
  <c r="Z736" i="3"/>
  <c r="Y736" i="3"/>
  <c r="X736" i="3"/>
  <c r="W736" i="3"/>
  <c r="V736" i="3"/>
  <c r="U736" i="3"/>
  <c r="T736" i="3"/>
  <c r="S736" i="3"/>
  <c r="R736" i="3"/>
  <c r="Q736" i="3"/>
  <c r="P736" i="3"/>
  <c r="O736" i="3"/>
  <c r="N736" i="3"/>
  <c r="M736" i="3"/>
  <c r="L736" i="3"/>
  <c r="K736" i="3"/>
  <c r="J736" i="3"/>
  <c r="I736" i="3"/>
  <c r="H736" i="3"/>
  <c r="G736" i="3"/>
  <c r="F736" i="3"/>
  <c r="AC735" i="3"/>
  <c r="AB735" i="3"/>
  <c r="AA735" i="3"/>
  <c r="Z735" i="3"/>
  <c r="Y735" i="3"/>
  <c r="X735" i="3"/>
  <c r="W735" i="3"/>
  <c r="V735" i="3"/>
  <c r="U735" i="3"/>
  <c r="T735" i="3"/>
  <c r="S735" i="3"/>
  <c r="R735" i="3"/>
  <c r="Q735" i="3"/>
  <c r="P735" i="3"/>
  <c r="O735" i="3"/>
  <c r="N735" i="3"/>
  <c r="M735" i="3"/>
  <c r="L735" i="3"/>
  <c r="K735" i="3"/>
  <c r="J735" i="3"/>
  <c r="I735" i="3"/>
  <c r="H735" i="3"/>
  <c r="G735" i="3"/>
  <c r="F735" i="3"/>
  <c r="AC734" i="3"/>
  <c r="AB734" i="3"/>
  <c r="AA734" i="3"/>
  <c r="Z734" i="3"/>
  <c r="Y734" i="3"/>
  <c r="X734" i="3"/>
  <c r="W734" i="3"/>
  <c r="V734" i="3"/>
  <c r="U734" i="3"/>
  <c r="T734" i="3"/>
  <c r="S734" i="3"/>
  <c r="R734" i="3"/>
  <c r="Q734" i="3"/>
  <c r="P734" i="3"/>
  <c r="O734" i="3"/>
  <c r="N734" i="3"/>
  <c r="M734" i="3"/>
  <c r="L734" i="3"/>
  <c r="K734" i="3"/>
  <c r="J734" i="3"/>
  <c r="I734" i="3"/>
  <c r="H734" i="3"/>
  <c r="G734" i="3"/>
  <c r="F734" i="3"/>
  <c r="AC733" i="3"/>
  <c r="AB733" i="3"/>
  <c r="AA733" i="3"/>
  <c r="Z733" i="3"/>
  <c r="Y733" i="3"/>
  <c r="X733" i="3"/>
  <c r="W733" i="3"/>
  <c r="V733" i="3"/>
  <c r="U733" i="3"/>
  <c r="T733" i="3"/>
  <c r="S733" i="3"/>
  <c r="R733" i="3"/>
  <c r="Q733" i="3"/>
  <c r="P733" i="3"/>
  <c r="O733" i="3"/>
  <c r="N733" i="3"/>
  <c r="M733" i="3"/>
  <c r="L733" i="3"/>
  <c r="K733" i="3"/>
  <c r="J733" i="3"/>
  <c r="I733" i="3"/>
  <c r="H733" i="3"/>
  <c r="G733" i="3"/>
  <c r="F733" i="3"/>
  <c r="AC732" i="3"/>
  <c r="AB732" i="3"/>
  <c r="AA732" i="3"/>
  <c r="Z732" i="3"/>
  <c r="Y732" i="3"/>
  <c r="X732" i="3"/>
  <c r="W732" i="3"/>
  <c r="V732" i="3"/>
  <c r="U732" i="3"/>
  <c r="T732" i="3"/>
  <c r="S732" i="3"/>
  <c r="R732" i="3"/>
  <c r="Q732" i="3"/>
  <c r="P732" i="3"/>
  <c r="O732" i="3"/>
  <c r="N732" i="3"/>
  <c r="M732" i="3"/>
  <c r="L732" i="3"/>
  <c r="K732" i="3"/>
  <c r="J732" i="3"/>
  <c r="I732" i="3"/>
  <c r="H732" i="3"/>
  <c r="G732" i="3"/>
  <c r="F732" i="3"/>
  <c r="AC731" i="3"/>
  <c r="AB731" i="3"/>
  <c r="AA731" i="3"/>
  <c r="Z731" i="3"/>
  <c r="Y731" i="3"/>
  <c r="X731" i="3"/>
  <c r="W731" i="3"/>
  <c r="V731" i="3"/>
  <c r="U731" i="3"/>
  <c r="T731" i="3"/>
  <c r="S731" i="3"/>
  <c r="R731" i="3"/>
  <c r="Q731" i="3"/>
  <c r="P731" i="3"/>
  <c r="O731" i="3"/>
  <c r="N731" i="3"/>
  <c r="M731" i="3"/>
  <c r="L731" i="3"/>
  <c r="K731" i="3"/>
  <c r="J731" i="3"/>
  <c r="I731" i="3"/>
  <c r="H731" i="3"/>
  <c r="G731" i="3"/>
  <c r="F731" i="3"/>
  <c r="AC730" i="3"/>
  <c r="AB730" i="3"/>
  <c r="AA730" i="3"/>
  <c r="Z730" i="3"/>
  <c r="Y730" i="3"/>
  <c r="X730" i="3"/>
  <c r="W730" i="3"/>
  <c r="V730" i="3"/>
  <c r="U730" i="3"/>
  <c r="T730" i="3"/>
  <c r="S730" i="3"/>
  <c r="R730" i="3"/>
  <c r="Q730" i="3"/>
  <c r="P730" i="3"/>
  <c r="O730" i="3"/>
  <c r="N730" i="3"/>
  <c r="M730" i="3"/>
  <c r="L730" i="3"/>
  <c r="K730" i="3"/>
  <c r="J730" i="3"/>
  <c r="I730" i="3"/>
  <c r="H730" i="3"/>
  <c r="G730" i="3"/>
  <c r="F730" i="3"/>
  <c r="AC729" i="3"/>
  <c r="AB729" i="3"/>
  <c r="AA729" i="3"/>
  <c r="Z729" i="3"/>
  <c r="Y729" i="3"/>
  <c r="X729" i="3"/>
  <c r="W729" i="3"/>
  <c r="V729" i="3"/>
  <c r="U729" i="3"/>
  <c r="T729" i="3"/>
  <c r="S729" i="3"/>
  <c r="R729" i="3"/>
  <c r="Q729" i="3"/>
  <c r="P729" i="3"/>
  <c r="O729" i="3"/>
  <c r="N729" i="3"/>
  <c r="M729" i="3"/>
  <c r="L729" i="3"/>
  <c r="K729" i="3"/>
  <c r="J729" i="3"/>
  <c r="I729" i="3"/>
  <c r="H729" i="3"/>
  <c r="G729" i="3"/>
  <c r="F729" i="3"/>
  <c r="AC728" i="3"/>
  <c r="AB728" i="3"/>
  <c r="AA728" i="3"/>
  <c r="Z728" i="3"/>
  <c r="Y728" i="3"/>
  <c r="X728" i="3"/>
  <c r="W728" i="3"/>
  <c r="V728" i="3"/>
  <c r="U728" i="3"/>
  <c r="T728" i="3"/>
  <c r="S728" i="3"/>
  <c r="R728" i="3"/>
  <c r="Q728" i="3"/>
  <c r="P728" i="3"/>
  <c r="O728" i="3"/>
  <c r="N728" i="3"/>
  <c r="M728" i="3"/>
  <c r="L728" i="3"/>
  <c r="K728" i="3"/>
  <c r="J728" i="3"/>
  <c r="I728" i="3"/>
  <c r="H728" i="3"/>
  <c r="G728" i="3"/>
  <c r="F728" i="3"/>
  <c r="AC727" i="3"/>
  <c r="AB727" i="3"/>
  <c r="AA727" i="3"/>
  <c r="Z727" i="3"/>
  <c r="Y727" i="3"/>
  <c r="X727" i="3"/>
  <c r="W727" i="3"/>
  <c r="V727" i="3"/>
  <c r="U727" i="3"/>
  <c r="T727" i="3"/>
  <c r="S727" i="3"/>
  <c r="R727" i="3"/>
  <c r="Q727" i="3"/>
  <c r="P727" i="3"/>
  <c r="O727" i="3"/>
  <c r="N727" i="3"/>
  <c r="M727" i="3"/>
  <c r="L727" i="3"/>
  <c r="K727" i="3"/>
  <c r="J727" i="3"/>
  <c r="I727" i="3"/>
  <c r="H727" i="3"/>
  <c r="G727" i="3"/>
  <c r="F727" i="3"/>
  <c r="AC726" i="3"/>
  <c r="AB726" i="3"/>
  <c r="AA726" i="3"/>
  <c r="Z726" i="3"/>
  <c r="Y726" i="3"/>
  <c r="X726" i="3"/>
  <c r="W726" i="3"/>
  <c r="V726" i="3"/>
  <c r="U726" i="3"/>
  <c r="T726" i="3"/>
  <c r="S726" i="3"/>
  <c r="R726" i="3"/>
  <c r="Q726" i="3"/>
  <c r="P726" i="3"/>
  <c r="O726" i="3"/>
  <c r="N726" i="3"/>
  <c r="M726" i="3"/>
  <c r="L726" i="3"/>
  <c r="K726" i="3"/>
  <c r="J726" i="3"/>
  <c r="I726" i="3"/>
  <c r="H726" i="3"/>
  <c r="G726" i="3"/>
  <c r="F726" i="3"/>
  <c r="AC725" i="3"/>
  <c r="AB725" i="3"/>
  <c r="AA725" i="3"/>
  <c r="Z725" i="3"/>
  <c r="Y725" i="3"/>
  <c r="X725" i="3"/>
  <c r="W725" i="3"/>
  <c r="V725" i="3"/>
  <c r="U725" i="3"/>
  <c r="T725" i="3"/>
  <c r="S725" i="3"/>
  <c r="R725" i="3"/>
  <c r="Q725" i="3"/>
  <c r="P725" i="3"/>
  <c r="O725" i="3"/>
  <c r="N725" i="3"/>
  <c r="M725" i="3"/>
  <c r="L725" i="3"/>
  <c r="K725" i="3"/>
  <c r="J725" i="3"/>
  <c r="I725" i="3"/>
  <c r="H725" i="3"/>
  <c r="G725" i="3"/>
  <c r="F725" i="3"/>
  <c r="AC724" i="3"/>
  <c r="AB724" i="3"/>
  <c r="AA724" i="3"/>
  <c r="Z724" i="3"/>
  <c r="Y724" i="3"/>
  <c r="X724" i="3"/>
  <c r="W724" i="3"/>
  <c r="V724" i="3"/>
  <c r="U724" i="3"/>
  <c r="T724" i="3"/>
  <c r="S724" i="3"/>
  <c r="R724" i="3"/>
  <c r="Q724" i="3"/>
  <c r="P724" i="3"/>
  <c r="O724" i="3"/>
  <c r="N724" i="3"/>
  <c r="M724" i="3"/>
  <c r="L724" i="3"/>
  <c r="K724" i="3"/>
  <c r="J724" i="3"/>
  <c r="I724" i="3"/>
  <c r="H724" i="3"/>
  <c r="G724" i="3"/>
  <c r="F724" i="3"/>
  <c r="AC723" i="3"/>
  <c r="AB723" i="3"/>
  <c r="AA723" i="3"/>
  <c r="Z723" i="3"/>
  <c r="Y723" i="3"/>
  <c r="X723" i="3"/>
  <c r="W723" i="3"/>
  <c r="V723" i="3"/>
  <c r="U723" i="3"/>
  <c r="T723" i="3"/>
  <c r="S723" i="3"/>
  <c r="R723" i="3"/>
  <c r="Q723" i="3"/>
  <c r="P723" i="3"/>
  <c r="O723" i="3"/>
  <c r="N723" i="3"/>
  <c r="M723" i="3"/>
  <c r="L723" i="3"/>
  <c r="K723" i="3"/>
  <c r="J723" i="3"/>
  <c r="I723" i="3"/>
  <c r="H723" i="3"/>
  <c r="G723" i="3"/>
  <c r="F723" i="3"/>
  <c r="AC722" i="3"/>
  <c r="AB722" i="3"/>
  <c r="AA722" i="3"/>
  <c r="Z722" i="3"/>
  <c r="Y722" i="3"/>
  <c r="X722" i="3"/>
  <c r="W722" i="3"/>
  <c r="V722" i="3"/>
  <c r="U722" i="3"/>
  <c r="T722" i="3"/>
  <c r="S722" i="3"/>
  <c r="R722" i="3"/>
  <c r="Q722" i="3"/>
  <c r="P722" i="3"/>
  <c r="O722" i="3"/>
  <c r="N722" i="3"/>
  <c r="M722" i="3"/>
  <c r="L722" i="3"/>
  <c r="K722" i="3"/>
  <c r="J722" i="3"/>
  <c r="I722" i="3"/>
  <c r="H722" i="3"/>
  <c r="G722" i="3"/>
  <c r="F722" i="3"/>
  <c r="AC721" i="3"/>
  <c r="AB721" i="3"/>
  <c r="AA721" i="3"/>
  <c r="Z721" i="3"/>
  <c r="Y721" i="3"/>
  <c r="X721" i="3"/>
  <c r="W721" i="3"/>
  <c r="V721" i="3"/>
  <c r="U721" i="3"/>
  <c r="T721" i="3"/>
  <c r="S721" i="3"/>
  <c r="R721" i="3"/>
  <c r="Q721" i="3"/>
  <c r="P721" i="3"/>
  <c r="O721" i="3"/>
  <c r="N721" i="3"/>
  <c r="M721" i="3"/>
  <c r="L721" i="3"/>
  <c r="K721" i="3"/>
  <c r="J721" i="3"/>
  <c r="I721" i="3"/>
  <c r="H721" i="3"/>
  <c r="G721" i="3"/>
  <c r="F721" i="3"/>
  <c r="AC720" i="3"/>
  <c r="AB720" i="3"/>
  <c r="AA720" i="3"/>
  <c r="Z720" i="3"/>
  <c r="Y720" i="3"/>
  <c r="X720" i="3"/>
  <c r="W720" i="3"/>
  <c r="V720" i="3"/>
  <c r="U720" i="3"/>
  <c r="T720" i="3"/>
  <c r="S720" i="3"/>
  <c r="R720" i="3"/>
  <c r="Q720" i="3"/>
  <c r="P720" i="3"/>
  <c r="O720" i="3"/>
  <c r="N720" i="3"/>
  <c r="M720" i="3"/>
  <c r="L720" i="3"/>
  <c r="K720" i="3"/>
  <c r="J720" i="3"/>
  <c r="I720" i="3"/>
  <c r="H720" i="3"/>
  <c r="G720" i="3"/>
  <c r="F720" i="3"/>
  <c r="AC719" i="3"/>
  <c r="AB719" i="3"/>
  <c r="AA719" i="3"/>
  <c r="Z719" i="3"/>
  <c r="Y719" i="3"/>
  <c r="X719" i="3"/>
  <c r="W719" i="3"/>
  <c r="V719" i="3"/>
  <c r="U719" i="3"/>
  <c r="T719" i="3"/>
  <c r="S719" i="3"/>
  <c r="R719" i="3"/>
  <c r="Q719" i="3"/>
  <c r="P719" i="3"/>
  <c r="O719" i="3"/>
  <c r="N719" i="3"/>
  <c r="M719" i="3"/>
  <c r="L719" i="3"/>
  <c r="K719" i="3"/>
  <c r="J719" i="3"/>
  <c r="I719" i="3"/>
  <c r="H719" i="3"/>
  <c r="G719" i="3"/>
  <c r="F719" i="3"/>
  <c r="AC718" i="3"/>
  <c r="AB718" i="3"/>
  <c r="AA718" i="3"/>
  <c r="Z718" i="3"/>
  <c r="Y718" i="3"/>
  <c r="X718" i="3"/>
  <c r="W718" i="3"/>
  <c r="V718" i="3"/>
  <c r="U718" i="3"/>
  <c r="T718" i="3"/>
  <c r="S718" i="3"/>
  <c r="R718" i="3"/>
  <c r="Q718" i="3"/>
  <c r="P718" i="3"/>
  <c r="O718" i="3"/>
  <c r="N718" i="3"/>
  <c r="M718" i="3"/>
  <c r="L718" i="3"/>
  <c r="K718" i="3"/>
  <c r="J718" i="3"/>
  <c r="I718" i="3"/>
  <c r="H718" i="3"/>
  <c r="G718" i="3"/>
  <c r="F718" i="3"/>
  <c r="AC717" i="3"/>
  <c r="AB717" i="3"/>
  <c r="AA717" i="3"/>
  <c r="Z717" i="3"/>
  <c r="Y717" i="3"/>
  <c r="X717" i="3"/>
  <c r="W717" i="3"/>
  <c r="V717" i="3"/>
  <c r="U717" i="3"/>
  <c r="T717" i="3"/>
  <c r="S717" i="3"/>
  <c r="R717" i="3"/>
  <c r="Q717" i="3"/>
  <c r="P717" i="3"/>
  <c r="O717" i="3"/>
  <c r="N717" i="3"/>
  <c r="M717" i="3"/>
  <c r="L717" i="3"/>
  <c r="K717" i="3"/>
  <c r="J717" i="3"/>
  <c r="I717" i="3"/>
  <c r="H717" i="3"/>
  <c r="G717" i="3"/>
  <c r="F717" i="3"/>
  <c r="AC716" i="3"/>
  <c r="AB716" i="3"/>
  <c r="AA716" i="3"/>
  <c r="Z716" i="3"/>
  <c r="Y716" i="3"/>
  <c r="X716" i="3"/>
  <c r="W716" i="3"/>
  <c r="V716" i="3"/>
  <c r="U716" i="3"/>
  <c r="T716" i="3"/>
  <c r="S716" i="3"/>
  <c r="R716" i="3"/>
  <c r="Q716" i="3"/>
  <c r="P716" i="3"/>
  <c r="O716" i="3"/>
  <c r="N716" i="3"/>
  <c r="M716" i="3"/>
  <c r="L716" i="3"/>
  <c r="K716" i="3"/>
  <c r="J716" i="3"/>
  <c r="I716" i="3"/>
  <c r="H716" i="3"/>
  <c r="G716" i="3"/>
  <c r="F716" i="3"/>
  <c r="AC715" i="3"/>
  <c r="AB715" i="3"/>
  <c r="AA715" i="3"/>
  <c r="Z715" i="3"/>
  <c r="Y715" i="3"/>
  <c r="X715" i="3"/>
  <c r="W715" i="3"/>
  <c r="V715" i="3"/>
  <c r="U715" i="3"/>
  <c r="T715" i="3"/>
  <c r="S715" i="3"/>
  <c r="R715" i="3"/>
  <c r="Q715" i="3"/>
  <c r="P715" i="3"/>
  <c r="O715" i="3"/>
  <c r="N715" i="3"/>
  <c r="M715" i="3"/>
  <c r="L715" i="3"/>
  <c r="K715" i="3"/>
  <c r="J715" i="3"/>
  <c r="I715" i="3"/>
  <c r="H715" i="3"/>
  <c r="G715" i="3"/>
  <c r="F715" i="3"/>
  <c r="AC714" i="3"/>
  <c r="AB714" i="3"/>
  <c r="AA714" i="3"/>
  <c r="Z714" i="3"/>
  <c r="Y714" i="3"/>
  <c r="X714" i="3"/>
  <c r="W714" i="3"/>
  <c r="V714" i="3"/>
  <c r="U714" i="3"/>
  <c r="T714" i="3"/>
  <c r="S714" i="3"/>
  <c r="R714" i="3"/>
  <c r="Q714" i="3"/>
  <c r="P714" i="3"/>
  <c r="O714" i="3"/>
  <c r="N714" i="3"/>
  <c r="M714" i="3"/>
  <c r="L714" i="3"/>
  <c r="K714" i="3"/>
  <c r="J714" i="3"/>
  <c r="I714" i="3"/>
  <c r="H714" i="3"/>
  <c r="G714" i="3"/>
  <c r="F714" i="3"/>
  <c r="AC713" i="3"/>
  <c r="AB713" i="3"/>
  <c r="AA713" i="3"/>
  <c r="Z713" i="3"/>
  <c r="Y713" i="3"/>
  <c r="X713" i="3"/>
  <c r="W713" i="3"/>
  <c r="V713" i="3"/>
  <c r="U713" i="3"/>
  <c r="T713" i="3"/>
  <c r="S713" i="3"/>
  <c r="R713" i="3"/>
  <c r="Q713" i="3"/>
  <c r="P713" i="3"/>
  <c r="O713" i="3"/>
  <c r="N713" i="3"/>
  <c r="M713" i="3"/>
  <c r="L713" i="3"/>
  <c r="K713" i="3"/>
  <c r="J713" i="3"/>
  <c r="I713" i="3"/>
  <c r="H713" i="3"/>
  <c r="G713" i="3"/>
  <c r="F713" i="3"/>
  <c r="AC712" i="3"/>
  <c r="AB712" i="3"/>
  <c r="AA712" i="3"/>
  <c r="Z712" i="3"/>
  <c r="Y712" i="3"/>
  <c r="X712" i="3"/>
  <c r="W712" i="3"/>
  <c r="V712" i="3"/>
  <c r="U712" i="3"/>
  <c r="T712" i="3"/>
  <c r="S712" i="3"/>
  <c r="R712" i="3"/>
  <c r="Q712" i="3"/>
  <c r="P712" i="3"/>
  <c r="O712" i="3"/>
  <c r="N712" i="3"/>
  <c r="M712" i="3"/>
  <c r="L712" i="3"/>
  <c r="K712" i="3"/>
  <c r="J712" i="3"/>
  <c r="I712" i="3"/>
  <c r="H712" i="3"/>
  <c r="G712" i="3"/>
  <c r="F712" i="3"/>
  <c r="AC711" i="3"/>
  <c r="AB711" i="3"/>
  <c r="AA711" i="3"/>
  <c r="Z711" i="3"/>
  <c r="Y711" i="3"/>
  <c r="X711" i="3"/>
  <c r="W711" i="3"/>
  <c r="V711" i="3"/>
  <c r="U711" i="3"/>
  <c r="T711" i="3"/>
  <c r="S711" i="3"/>
  <c r="R711" i="3"/>
  <c r="Q711" i="3"/>
  <c r="P711" i="3"/>
  <c r="O711" i="3"/>
  <c r="N711" i="3"/>
  <c r="M711" i="3"/>
  <c r="L711" i="3"/>
  <c r="K711" i="3"/>
  <c r="J711" i="3"/>
  <c r="I711" i="3"/>
  <c r="H711" i="3"/>
  <c r="G711" i="3"/>
  <c r="F711" i="3"/>
  <c r="AC710" i="3"/>
  <c r="AB710" i="3"/>
  <c r="AA710" i="3"/>
  <c r="Z710" i="3"/>
  <c r="Y710" i="3"/>
  <c r="X710" i="3"/>
  <c r="W710" i="3"/>
  <c r="V710" i="3"/>
  <c r="U710" i="3"/>
  <c r="T710" i="3"/>
  <c r="S710" i="3"/>
  <c r="R710" i="3"/>
  <c r="Q710" i="3"/>
  <c r="P710" i="3"/>
  <c r="O710" i="3"/>
  <c r="N710" i="3"/>
  <c r="M710" i="3"/>
  <c r="L710" i="3"/>
  <c r="K710" i="3"/>
  <c r="J710" i="3"/>
  <c r="I710" i="3"/>
  <c r="H710" i="3"/>
  <c r="G710" i="3"/>
  <c r="F710" i="3"/>
  <c r="AC709" i="3"/>
  <c r="AB709" i="3"/>
  <c r="AA709" i="3"/>
  <c r="Z709" i="3"/>
  <c r="Y709" i="3"/>
  <c r="X709" i="3"/>
  <c r="W709" i="3"/>
  <c r="V709" i="3"/>
  <c r="U709" i="3"/>
  <c r="T709" i="3"/>
  <c r="S709" i="3"/>
  <c r="R709" i="3"/>
  <c r="Q709" i="3"/>
  <c r="P709" i="3"/>
  <c r="O709" i="3"/>
  <c r="N709" i="3"/>
  <c r="M709" i="3"/>
  <c r="L709" i="3"/>
  <c r="K709" i="3"/>
  <c r="J709" i="3"/>
  <c r="I709" i="3"/>
  <c r="H709" i="3"/>
  <c r="G709" i="3"/>
  <c r="F709" i="3"/>
  <c r="AC708" i="3"/>
  <c r="AB708" i="3"/>
  <c r="AA708" i="3"/>
  <c r="Z708" i="3"/>
  <c r="Y708" i="3"/>
  <c r="X708" i="3"/>
  <c r="W708" i="3"/>
  <c r="V708" i="3"/>
  <c r="U708" i="3"/>
  <c r="T708" i="3"/>
  <c r="S708" i="3"/>
  <c r="R708" i="3"/>
  <c r="Q708" i="3"/>
  <c r="P708" i="3"/>
  <c r="O708" i="3"/>
  <c r="N708" i="3"/>
  <c r="M708" i="3"/>
  <c r="L708" i="3"/>
  <c r="K708" i="3"/>
  <c r="J708" i="3"/>
  <c r="I708" i="3"/>
  <c r="H708" i="3"/>
  <c r="G708" i="3"/>
  <c r="F708" i="3"/>
  <c r="AC707" i="3"/>
  <c r="AB707" i="3"/>
  <c r="AA707" i="3"/>
  <c r="Z707" i="3"/>
  <c r="Y707" i="3"/>
  <c r="X707" i="3"/>
  <c r="W707" i="3"/>
  <c r="V707" i="3"/>
  <c r="U707" i="3"/>
  <c r="T707" i="3"/>
  <c r="S707" i="3"/>
  <c r="R707" i="3"/>
  <c r="Q707" i="3"/>
  <c r="P707" i="3"/>
  <c r="O707" i="3"/>
  <c r="N707" i="3"/>
  <c r="M707" i="3"/>
  <c r="L707" i="3"/>
  <c r="K707" i="3"/>
  <c r="J707" i="3"/>
  <c r="I707" i="3"/>
  <c r="H707" i="3"/>
  <c r="G707" i="3"/>
  <c r="F707" i="3"/>
  <c r="AC706" i="3"/>
  <c r="AB706" i="3"/>
  <c r="AA706" i="3"/>
  <c r="Z706" i="3"/>
  <c r="Y706" i="3"/>
  <c r="X706" i="3"/>
  <c r="W706" i="3"/>
  <c r="V706" i="3"/>
  <c r="U706" i="3"/>
  <c r="T706" i="3"/>
  <c r="S706" i="3"/>
  <c r="R706" i="3"/>
  <c r="Q706" i="3"/>
  <c r="P706" i="3"/>
  <c r="O706" i="3"/>
  <c r="N706" i="3"/>
  <c r="M706" i="3"/>
  <c r="L706" i="3"/>
  <c r="K706" i="3"/>
  <c r="J706" i="3"/>
  <c r="I706" i="3"/>
  <c r="H706" i="3"/>
  <c r="G706" i="3"/>
  <c r="F706" i="3"/>
  <c r="AC705" i="3"/>
  <c r="AB705" i="3"/>
  <c r="AA705" i="3"/>
  <c r="Z705" i="3"/>
  <c r="Y705" i="3"/>
  <c r="X705" i="3"/>
  <c r="W705" i="3"/>
  <c r="V705" i="3"/>
  <c r="U705" i="3"/>
  <c r="T705" i="3"/>
  <c r="S705" i="3"/>
  <c r="R705" i="3"/>
  <c r="Q705" i="3"/>
  <c r="P705" i="3"/>
  <c r="O705" i="3"/>
  <c r="N705" i="3"/>
  <c r="M705" i="3"/>
  <c r="L705" i="3"/>
  <c r="K705" i="3"/>
  <c r="J705" i="3"/>
  <c r="I705" i="3"/>
  <c r="H705" i="3"/>
  <c r="G705" i="3"/>
  <c r="F705" i="3"/>
  <c r="AC704" i="3"/>
  <c r="AB704" i="3"/>
  <c r="AA704" i="3"/>
  <c r="Z704" i="3"/>
  <c r="Y704" i="3"/>
  <c r="X704" i="3"/>
  <c r="W704" i="3"/>
  <c r="V704" i="3"/>
  <c r="U704" i="3"/>
  <c r="T704" i="3"/>
  <c r="S704" i="3"/>
  <c r="R704" i="3"/>
  <c r="Q704" i="3"/>
  <c r="P704" i="3"/>
  <c r="O704" i="3"/>
  <c r="N704" i="3"/>
  <c r="M704" i="3"/>
  <c r="L704" i="3"/>
  <c r="K704" i="3"/>
  <c r="J704" i="3"/>
  <c r="I704" i="3"/>
  <c r="H704" i="3"/>
  <c r="G704" i="3"/>
  <c r="F704" i="3"/>
  <c r="AC703" i="3"/>
  <c r="AB703" i="3"/>
  <c r="AA703" i="3"/>
  <c r="Z703" i="3"/>
  <c r="Y703" i="3"/>
  <c r="X703" i="3"/>
  <c r="W703" i="3"/>
  <c r="V703" i="3"/>
  <c r="U703" i="3"/>
  <c r="T703" i="3"/>
  <c r="S703" i="3"/>
  <c r="R703" i="3"/>
  <c r="Q703" i="3"/>
  <c r="P703" i="3"/>
  <c r="O703" i="3"/>
  <c r="N703" i="3"/>
  <c r="M703" i="3"/>
  <c r="L703" i="3"/>
  <c r="K703" i="3"/>
  <c r="J703" i="3"/>
  <c r="I703" i="3"/>
  <c r="H703" i="3"/>
  <c r="G703" i="3"/>
  <c r="F703" i="3"/>
  <c r="AC702" i="3"/>
  <c r="AB702" i="3"/>
  <c r="AA702" i="3"/>
  <c r="Z702" i="3"/>
  <c r="Y702" i="3"/>
  <c r="X702" i="3"/>
  <c r="W702" i="3"/>
  <c r="V702" i="3"/>
  <c r="U702" i="3"/>
  <c r="T702" i="3"/>
  <c r="S702" i="3"/>
  <c r="R702" i="3"/>
  <c r="Q702" i="3"/>
  <c r="P702" i="3"/>
  <c r="O702" i="3"/>
  <c r="N702" i="3"/>
  <c r="M702" i="3"/>
  <c r="L702" i="3"/>
  <c r="K702" i="3"/>
  <c r="J702" i="3"/>
  <c r="I702" i="3"/>
  <c r="H702" i="3"/>
  <c r="G702" i="3"/>
  <c r="F702" i="3"/>
  <c r="AC701" i="3"/>
  <c r="AB701" i="3"/>
  <c r="AA701" i="3"/>
  <c r="Z701" i="3"/>
  <c r="Y701" i="3"/>
  <c r="X701" i="3"/>
  <c r="W701" i="3"/>
  <c r="V701" i="3"/>
  <c r="U701" i="3"/>
  <c r="T701" i="3"/>
  <c r="S701" i="3"/>
  <c r="R701" i="3"/>
  <c r="Q701" i="3"/>
  <c r="P701" i="3"/>
  <c r="O701" i="3"/>
  <c r="N701" i="3"/>
  <c r="M701" i="3"/>
  <c r="L701" i="3"/>
  <c r="K701" i="3"/>
  <c r="J701" i="3"/>
  <c r="I701" i="3"/>
  <c r="H701" i="3"/>
  <c r="G701" i="3"/>
  <c r="F701" i="3"/>
  <c r="AC700" i="3"/>
  <c r="AB700" i="3"/>
  <c r="AA700" i="3"/>
  <c r="Z700" i="3"/>
  <c r="Y700" i="3"/>
  <c r="X700" i="3"/>
  <c r="W700" i="3"/>
  <c r="V700" i="3"/>
  <c r="U700" i="3"/>
  <c r="T700" i="3"/>
  <c r="S700" i="3"/>
  <c r="R700" i="3"/>
  <c r="Q700" i="3"/>
  <c r="P700" i="3"/>
  <c r="O700" i="3"/>
  <c r="N700" i="3"/>
  <c r="M700" i="3"/>
  <c r="L700" i="3"/>
  <c r="K700" i="3"/>
  <c r="J700" i="3"/>
  <c r="I700" i="3"/>
  <c r="H700" i="3"/>
  <c r="G700" i="3"/>
  <c r="F700" i="3"/>
  <c r="AC699" i="3"/>
  <c r="AB699" i="3"/>
  <c r="AA699" i="3"/>
  <c r="Z699" i="3"/>
  <c r="Y699" i="3"/>
  <c r="X699" i="3"/>
  <c r="W699" i="3"/>
  <c r="V699" i="3"/>
  <c r="U699" i="3"/>
  <c r="T699" i="3"/>
  <c r="S699" i="3"/>
  <c r="R699" i="3"/>
  <c r="Q699" i="3"/>
  <c r="P699" i="3"/>
  <c r="O699" i="3"/>
  <c r="N699" i="3"/>
  <c r="M699" i="3"/>
  <c r="L699" i="3"/>
  <c r="K699" i="3"/>
  <c r="J699" i="3"/>
  <c r="I699" i="3"/>
  <c r="H699" i="3"/>
  <c r="G699" i="3"/>
  <c r="F699" i="3"/>
  <c r="AC698" i="3"/>
  <c r="AB698" i="3"/>
  <c r="AA698" i="3"/>
  <c r="Z698" i="3"/>
  <c r="Y698" i="3"/>
  <c r="X698" i="3"/>
  <c r="W698" i="3"/>
  <c r="V698" i="3"/>
  <c r="U698" i="3"/>
  <c r="T698" i="3"/>
  <c r="S698" i="3"/>
  <c r="R698" i="3"/>
  <c r="Q698" i="3"/>
  <c r="P698" i="3"/>
  <c r="O698" i="3"/>
  <c r="N698" i="3"/>
  <c r="M698" i="3"/>
  <c r="L698" i="3"/>
  <c r="K698" i="3"/>
  <c r="J698" i="3"/>
  <c r="I698" i="3"/>
  <c r="H698" i="3"/>
  <c r="G698" i="3"/>
  <c r="F698" i="3"/>
  <c r="AC697" i="3"/>
  <c r="AB697" i="3"/>
  <c r="AA697" i="3"/>
  <c r="Z697" i="3"/>
  <c r="Y697" i="3"/>
  <c r="X697" i="3"/>
  <c r="W697" i="3"/>
  <c r="V697" i="3"/>
  <c r="U697" i="3"/>
  <c r="T697" i="3"/>
  <c r="S697" i="3"/>
  <c r="R697" i="3"/>
  <c r="Q697" i="3"/>
  <c r="P697" i="3"/>
  <c r="O697" i="3"/>
  <c r="N697" i="3"/>
  <c r="M697" i="3"/>
  <c r="L697" i="3"/>
  <c r="K697" i="3"/>
  <c r="J697" i="3"/>
  <c r="I697" i="3"/>
  <c r="H697" i="3"/>
  <c r="G697" i="3"/>
  <c r="F697" i="3"/>
  <c r="AC696" i="3"/>
  <c r="AB696" i="3"/>
  <c r="AA696" i="3"/>
  <c r="Z696" i="3"/>
  <c r="Y696" i="3"/>
  <c r="X696" i="3"/>
  <c r="W696" i="3"/>
  <c r="V696" i="3"/>
  <c r="U696" i="3"/>
  <c r="T696" i="3"/>
  <c r="S696" i="3"/>
  <c r="R696" i="3"/>
  <c r="Q696" i="3"/>
  <c r="P696" i="3"/>
  <c r="O696" i="3"/>
  <c r="N696" i="3"/>
  <c r="M696" i="3"/>
  <c r="L696" i="3"/>
  <c r="K696" i="3"/>
  <c r="J696" i="3"/>
  <c r="I696" i="3"/>
  <c r="H696" i="3"/>
  <c r="G696" i="3"/>
  <c r="F696" i="3"/>
  <c r="AC695" i="3"/>
  <c r="AB695" i="3"/>
  <c r="AA695" i="3"/>
  <c r="Z695" i="3"/>
  <c r="Y695" i="3"/>
  <c r="X695" i="3"/>
  <c r="W695" i="3"/>
  <c r="V695" i="3"/>
  <c r="U695" i="3"/>
  <c r="T695" i="3"/>
  <c r="S695" i="3"/>
  <c r="R695" i="3"/>
  <c r="Q695" i="3"/>
  <c r="P695" i="3"/>
  <c r="O695" i="3"/>
  <c r="N695" i="3"/>
  <c r="M695" i="3"/>
  <c r="L695" i="3"/>
  <c r="K695" i="3"/>
  <c r="J695" i="3"/>
  <c r="I695" i="3"/>
  <c r="H695" i="3"/>
  <c r="G695" i="3"/>
  <c r="F695" i="3"/>
  <c r="AC694" i="3"/>
  <c r="AB694" i="3"/>
  <c r="AA694" i="3"/>
  <c r="Z694" i="3"/>
  <c r="Y694" i="3"/>
  <c r="X694" i="3"/>
  <c r="W694" i="3"/>
  <c r="V694" i="3"/>
  <c r="U694" i="3"/>
  <c r="T694" i="3"/>
  <c r="S694" i="3"/>
  <c r="R694" i="3"/>
  <c r="Q694" i="3"/>
  <c r="P694" i="3"/>
  <c r="O694" i="3"/>
  <c r="N694" i="3"/>
  <c r="M694" i="3"/>
  <c r="L694" i="3"/>
  <c r="K694" i="3"/>
  <c r="J694" i="3"/>
  <c r="I694" i="3"/>
  <c r="H694" i="3"/>
  <c r="G694" i="3"/>
  <c r="F694" i="3"/>
  <c r="AC693" i="3"/>
  <c r="AB693" i="3"/>
  <c r="AA693" i="3"/>
  <c r="Z693" i="3"/>
  <c r="Y693" i="3"/>
  <c r="X693" i="3"/>
  <c r="W693" i="3"/>
  <c r="V693" i="3"/>
  <c r="U693" i="3"/>
  <c r="T693" i="3"/>
  <c r="S693" i="3"/>
  <c r="R693" i="3"/>
  <c r="Q693" i="3"/>
  <c r="P693" i="3"/>
  <c r="O693" i="3"/>
  <c r="N693" i="3"/>
  <c r="M693" i="3"/>
  <c r="L693" i="3"/>
  <c r="K693" i="3"/>
  <c r="J693" i="3"/>
  <c r="I693" i="3"/>
  <c r="H693" i="3"/>
  <c r="G693" i="3"/>
  <c r="F693" i="3"/>
  <c r="AC692" i="3"/>
  <c r="AB692" i="3"/>
  <c r="AA692" i="3"/>
  <c r="Z692" i="3"/>
  <c r="Y692" i="3"/>
  <c r="X692" i="3"/>
  <c r="W692" i="3"/>
  <c r="V692" i="3"/>
  <c r="U692" i="3"/>
  <c r="T692" i="3"/>
  <c r="S692" i="3"/>
  <c r="R692" i="3"/>
  <c r="Q692" i="3"/>
  <c r="P692" i="3"/>
  <c r="O692" i="3"/>
  <c r="N692" i="3"/>
  <c r="M692" i="3"/>
  <c r="L692" i="3"/>
  <c r="K692" i="3"/>
  <c r="J692" i="3"/>
  <c r="I692" i="3"/>
  <c r="H692" i="3"/>
  <c r="G692" i="3"/>
  <c r="F692" i="3"/>
  <c r="AC691" i="3"/>
  <c r="AB691" i="3"/>
  <c r="AA691" i="3"/>
  <c r="Z691" i="3"/>
  <c r="Y691" i="3"/>
  <c r="X691" i="3"/>
  <c r="W691" i="3"/>
  <c r="V691" i="3"/>
  <c r="U691" i="3"/>
  <c r="T691" i="3"/>
  <c r="S691" i="3"/>
  <c r="R691" i="3"/>
  <c r="Q691" i="3"/>
  <c r="P691" i="3"/>
  <c r="O691" i="3"/>
  <c r="N691" i="3"/>
  <c r="M691" i="3"/>
  <c r="L691" i="3"/>
  <c r="K691" i="3"/>
  <c r="J691" i="3"/>
  <c r="I691" i="3"/>
  <c r="H691" i="3"/>
  <c r="G691" i="3"/>
  <c r="F691" i="3"/>
  <c r="AC690" i="3"/>
  <c r="AB690" i="3"/>
  <c r="AA690" i="3"/>
  <c r="Z690" i="3"/>
  <c r="Y690" i="3"/>
  <c r="X690" i="3"/>
  <c r="W690" i="3"/>
  <c r="V690" i="3"/>
  <c r="U690" i="3"/>
  <c r="T690" i="3"/>
  <c r="S690" i="3"/>
  <c r="R690" i="3"/>
  <c r="Q690" i="3"/>
  <c r="P690" i="3"/>
  <c r="O690" i="3"/>
  <c r="N690" i="3"/>
  <c r="M690" i="3"/>
  <c r="L690" i="3"/>
  <c r="K690" i="3"/>
  <c r="J690" i="3"/>
  <c r="I690" i="3"/>
  <c r="H690" i="3"/>
  <c r="G690" i="3"/>
  <c r="F690" i="3"/>
  <c r="AC689" i="3"/>
  <c r="AB689" i="3"/>
  <c r="AA689" i="3"/>
  <c r="Z689" i="3"/>
  <c r="Y689" i="3"/>
  <c r="X689" i="3"/>
  <c r="W689" i="3"/>
  <c r="V689" i="3"/>
  <c r="U689" i="3"/>
  <c r="T689" i="3"/>
  <c r="S689" i="3"/>
  <c r="R689" i="3"/>
  <c r="Q689" i="3"/>
  <c r="P689" i="3"/>
  <c r="O689" i="3"/>
  <c r="N689" i="3"/>
  <c r="M689" i="3"/>
  <c r="L689" i="3"/>
  <c r="K689" i="3"/>
  <c r="J689" i="3"/>
  <c r="I689" i="3"/>
  <c r="H689" i="3"/>
  <c r="G689" i="3"/>
  <c r="F689" i="3"/>
  <c r="AC688" i="3"/>
  <c r="AB688" i="3"/>
  <c r="AA688" i="3"/>
  <c r="Z688" i="3"/>
  <c r="Y688" i="3"/>
  <c r="X688" i="3"/>
  <c r="W688" i="3"/>
  <c r="V688" i="3"/>
  <c r="U688" i="3"/>
  <c r="T688" i="3"/>
  <c r="S688" i="3"/>
  <c r="R688" i="3"/>
  <c r="Q688" i="3"/>
  <c r="P688" i="3"/>
  <c r="O688" i="3"/>
  <c r="N688" i="3"/>
  <c r="M688" i="3"/>
  <c r="L688" i="3"/>
  <c r="K688" i="3"/>
  <c r="J688" i="3"/>
  <c r="I688" i="3"/>
  <c r="H688" i="3"/>
  <c r="G688" i="3"/>
  <c r="F688" i="3"/>
  <c r="AC687" i="3"/>
  <c r="AB687" i="3"/>
  <c r="AA687" i="3"/>
  <c r="Z687" i="3"/>
  <c r="Y687" i="3"/>
  <c r="X687" i="3"/>
  <c r="W687" i="3"/>
  <c r="V687" i="3"/>
  <c r="U687" i="3"/>
  <c r="T687" i="3"/>
  <c r="S687" i="3"/>
  <c r="R687" i="3"/>
  <c r="Q687" i="3"/>
  <c r="P687" i="3"/>
  <c r="O687" i="3"/>
  <c r="N687" i="3"/>
  <c r="M687" i="3"/>
  <c r="L687" i="3"/>
  <c r="K687" i="3"/>
  <c r="J687" i="3"/>
  <c r="I687" i="3"/>
  <c r="H687" i="3"/>
  <c r="G687" i="3"/>
  <c r="F687" i="3"/>
  <c r="AC686" i="3"/>
  <c r="AB686" i="3"/>
  <c r="AA686" i="3"/>
  <c r="Z686" i="3"/>
  <c r="Y686" i="3"/>
  <c r="X686" i="3"/>
  <c r="W686" i="3"/>
  <c r="V686" i="3"/>
  <c r="U686" i="3"/>
  <c r="T686" i="3"/>
  <c r="S686" i="3"/>
  <c r="R686" i="3"/>
  <c r="Q686" i="3"/>
  <c r="P686" i="3"/>
  <c r="O686" i="3"/>
  <c r="N686" i="3"/>
  <c r="M686" i="3"/>
  <c r="L686" i="3"/>
  <c r="K686" i="3"/>
  <c r="J686" i="3"/>
  <c r="I686" i="3"/>
  <c r="H686" i="3"/>
  <c r="G686" i="3"/>
  <c r="F686" i="3"/>
  <c r="AC685" i="3"/>
  <c r="AB685" i="3"/>
  <c r="AA685" i="3"/>
  <c r="Z685" i="3"/>
  <c r="Y685" i="3"/>
  <c r="X685" i="3"/>
  <c r="W685" i="3"/>
  <c r="V685" i="3"/>
  <c r="U685" i="3"/>
  <c r="T685" i="3"/>
  <c r="S685" i="3"/>
  <c r="R685" i="3"/>
  <c r="Q685" i="3"/>
  <c r="P685" i="3"/>
  <c r="O685" i="3"/>
  <c r="N685" i="3"/>
  <c r="M685" i="3"/>
  <c r="L685" i="3"/>
  <c r="K685" i="3"/>
  <c r="J685" i="3"/>
  <c r="I685" i="3"/>
  <c r="H685" i="3"/>
  <c r="G685" i="3"/>
  <c r="F685" i="3"/>
  <c r="AC684" i="3"/>
  <c r="AB684" i="3"/>
  <c r="AA684" i="3"/>
  <c r="Z684" i="3"/>
  <c r="Y684" i="3"/>
  <c r="X684" i="3"/>
  <c r="W684" i="3"/>
  <c r="V684" i="3"/>
  <c r="U684" i="3"/>
  <c r="T684" i="3"/>
  <c r="S684" i="3"/>
  <c r="R684" i="3"/>
  <c r="Q684" i="3"/>
  <c r="P684" i="3"/>
  <c r="O684" i="3"/>
  <c r="N684" i="3"/>
  <c r="M684" i="3"/>
  <c r="L684" i="3"/>
  <c r="K684" i="3"/>
  <c r="J684" i="3"/>
  <c r="I684" i="3"/>
  <c r="H684" i="3"/>
  <c r="G684" i="3"/>
  <c r="F684" i="3"/>
  <c r="AC683" i="3"/>
  <c r="AB683" i="3"/>
  <c r="AA683" i="3"/>
  <c r="Z683" i="3"/>
  <c r="Y683" i="3"/>
  <c r="X683" i="3"/>
  <c r="W683" i="3"/>
  <c r="V683" i="3"/>
  <c r="U683" i="3"/>
  <c r="T683" i="3"/>
  <c r="S683" i="3"/>
  <c r="R683" i="3"/>
  <c r="Q683" i="3"/>
  <c r="P683" i="3"/>
  <c r="O683" i="3"/>
  <c r="N683" i="3"/>
  <c r="M683" i="3"/>
  <c r="L683" i="3"/>
  <c r="K683" i="3"/>
  <c r="J683" i="3"/>
  <c r="I683" i="3"/>
  <c r="H683" i="3"/>
  <c r="G683" i="3"/>
  <c r="F683" i="3"/>
  <c r="AC682" i="3"/>
  <c r="AB682" i="3"/>
  <c r="AA682" i="3"/>
  <c r="Z682" i="3"/>
  <c r="Y682" i="3"/>
  <c r="X682" i="3"/>
  <c r="W682" i="3"/>
  <c r="V682" i="3"/>
  <c r="U682" i="3"/>
  <c r="T682" i="3"/>
  <c r="S682" i="3"/>
  <c r="R682" i="3"/>
  <c r="Q682" i="3"/>
  <c r="P682" i="3"/>
  <c r="O682" i="3"/>
  <c r="N682" i="3"/>
  <c r="M682" i="3"/>
  <c r="L682" i="3"/>
  <c r="K682" i="3"/>
  <c r="J682" i="3"/>
  <c r="I682" i="3"/>
  <c r="H682" i="3"/>
  <c r="G682" i="3"/>
  <c r="F682" i="3"/>
  <c r="AC681" i="3"/>
  <c r="AB681" i="3"/>
  <c r="AA681" i="3"/>
  <c r="Z681" i="3"/>
  <c r="Y681" i="3"/>
  <c r="X681" i="3"/>
  <c r="W681" i="3"/>
  <c r="V681" i="3"/>
  <c r="U681" i="3"/>
  <c r="T681" i="3"/>
  <c r="S681" i="3"/>
  <c r="R681" i="3"/>
  <c r="Q681" i="3"/>
  <c r="P681" i="3"/>
  <c r="O681" i="3"/>
  <c r="N681" i="3"/>
  <c r="M681" i="3"/>
  <c r="L681" i="3"/>
  <c r="K681" i="3"/>
  <c r="J681" i="3"/>
  <c r="I681" i="3"/>
  <c r="H681" i="3"/>
  <c r="G681" i="3"/>
  <c r="F681" i="3"/>
  <c r="AC680" i="3"/>
  <c r="AB680" i="3"/>
  <c r="AA680" i="3"/>
  <c r="Z680" i="3"/>
  <c r="Y680" i="3"/>
  <c r="X680" i="3"/>
  <c r="W680" i="3"/>
  <c r="V680" i="3"/>
  <c r="U680" i="3"/>
  <c r="T680" i="3"/>
  <c r="S680" i="3"/>
  <c r="R680" i="3"/>
  <c r="Q680" i="3"/>
  <c r="P680" i="3"/>
  <c r="O680" i="3"/>
  <c r="N680" i="3"/>
  <c r="M680" i="3"/>
  <c r="L680" i="3"/>
  <c r="K680" i="3"/>
  <c r="J680" i="3"/>
  <c r="I680" i="3"/>
  <c r="H680" i="3"/>
  <c r="G680" i="3"/>
  <c r="F680" i="3"/>
  <c r="AC679" i="3"/>
  <c r="AB679" i="3"/>
  <c r="AA679" i="3"/>
  <c r="Z679" i="3"/>
  <c r="Y679" i="3"/>
  <c r="X679" i="3"/>
  <c r="W679" i="3"/>
  <c r="V679" i="3"/>
  <c r="U679" i="3"/>
  <c r="T679" i="3"/>
  <c r="S679" i="3"/>
  <c r="R679" i="3"/>
  <c r="Q679" i="3"/>
  <c r="P679" i="3"/>
  <c r="O679" i="3"/>
  <c r="N679" i="3"/>
  <c r="M679" i="3"/>
  <c r="L679" i="3"/>
  <c r="K679" i="3"/>
  <c r="J679" i="3"/>
  <c r="I679" i="3"/>
  <c r="H679" i="3"/>
  <c r="G679" i="3"/>
  <c r="F679" i="3"/>
  <c r="AC678" i="3"/>
  <c r="AB678" i="3"/>
  <c r="AA678" i="3"/>
  <c r="Z678" i="3"/>
  <c r="Y678" i="3"/>
  <c r="X678" i="3"/>
  <c r="W678" i="3"/>
  <c r="V678" i="3"/>
  <c r="U678" i="3"/>
  <c r="T678" i="3"/>
  <c r="S678" i="3"/>
  <c r="R678" i="3"/>
  <c r="Q678" i="3"/>
  <c r="P678" i="3"/>
  <c r="O678" i="3"/>
  <c r="N678" i="3"/>
  <c r="M678" i="3"/>
  <c r="L678" i="3"/>
  <c r="K678" i="3"/>
  <c r="J678" i="3"/>
  <c r="I678" i="3"/>
  <c r="H678" i="3"/>
  <c r="G678" i="3"/>
  <c r="F678" i="3"/>
  <c r="AC677" i="3"/>
  <c r="AB677" i="3"/>
  <c r="AA677" i="3"/>
  <c r="Z677" i="3"/>
  <c r="Y677" i="3"/>
  <c r="X677" i="3"/>
  <c r="W677" i="3"/>
  <c r="V677" i="3"/>
  <c r="U677" i="3"/>
  <c r="T677" i="3"/>
  <c r="S677" i="3"/>
  <c r="R677" i="3"/>
  <c r="Q677" i="3"/>
  <c r="P677" i="3"/>
  <c r="O677" i="3"/>
  <c r="N677" i="3"/>
  <c r="M677" i="3"/>
  <c r="L677" i="3"/>
  <c r="K677" i="3"/>
  <c r="J677" i="3"/>
  <c r="I677" i="3"/>
  <c r="H677" i="3"/>
  <c r="G677" i="3"/>
  <c r="F677" i="3"/>
  <c r="AC676" i="3"/>
  <c r="AB676" i="3"/>
  <c r="AA676" i="3"/>
  <c r="Z676" i="3"/>
  <c r="Y676" i="3"/>
  <c r="X676" i="3"/>
  <c r="W676" i="3"/>
  <c r="V676" i="3"/>
  <c r="U676" i="3"/>
  <c r="T676" i="3"/>
  <c r="S676" i="3"/>
  <c r="R676" i="3"/>
  <c r="Q676" i="3"/>
  <c r="P676" i="3"/>
  <c r="O676" i="3"/>
  <c r="N676" i="3"/>
  <c r="M676" i="3"/>
  <c r="L676" i="3"/>
  <c r="K676" i="3"/>
  <c r="J676" i="3"/>
  <c r="I676" i="3"/>
  <c r="H676" i="3"/>
  <c r="G676" i="3"/>
  <c r="F676" i="3"/>
  <c r="AC675" i="3"/>
  <c r="AA675" i="3"/>
  <c r="Z675" i="3"/>
  <c r="Y675" i="3"/>
  <c r="X675" i="3"/>
  <c r="W675" i="3"/>
  <c r="V675" i="3"/>
  <c r="U675" i="3"/>
  <c r="T675" i="3"/>
  <c r="S675" i="3"/>
  <c r="R675" i="3"/>
  <c r="Q675" i="3"/>
  <c r="P675" i="3"/>
  <c r="O675" i="3"/>
  <c r="N675" i="3"/>
  <c r="M675" i="3"/>
  <c r="L675" i="3"/>
  <c r="K675" i="3"/>
  <c r="J675" i="3"/>
  <c r="I675" i="3"/>
  <c r="H675" i="3"/>
  <c r="G675" i="3"/>
  <c r="F675" i="3"/>
  <c r="AC674" i="3"/>
  <c r="AB674" i="3"/>
  <c r="AA674" i="3"/>
  <c r="Z674" i="3"/>
  <c r="Y674" i="3"/>
  <c r="X674" i="3"/>
  <c r="W674" i="3"/>
  <c r="V674" i="3"/>
  <c r="U674" i="3"/>
  <c r="T674" i="3"/>
  <c r="S674" i="3"/>
  <c r="R674" i="3"/>
  <c r="Q674" i="3"/>
  <c r="P674" i="3"/>
  <c r="O674" i="3"/>
  <c r="N674" i="3"/>
  <c r="M674" i="3"/>
  <c r="L674" i="3"/>
  <c r="K674" i="3"/>
  <c r="J674" i="3"/>
  <c r="I674" i="3"/>
  <c r="H674" i="3"/>
  <c r="G674" i="3"/>
  <c r="F674" i="3"/>
  <c r="AC673" i="3"/>
  <c r="AB673" i="3"/>
  <c r="AA673" i="3"/>
  <c r="Z673" i="3"/>
  <c r="Y673" i="3"/>
  <c r="X673" i="3"/>
  <c r="W673" i="3"/>
  <c r="V673" i="3"/>
  <c r="U673" i="3"/>
  <c r="T673" i="3"/>
  <c r="S673" i="3"/>
  <c r="R673" i="3"/>
  <c r="Q673" i="3"/>
  <c r="P673" i="3"/>
  <c r="O673" i="3"/>
  <c r="N673" i="3"/>
  <c r="M673" i="3"/>
  <c r="L673" i="3"/>
  <c r="K673" i="3"/>
  <c r="J673" i="3"/>
  <c r="I673" i="3"/>
  <c r="H673" i="3"/>
  <c r="G673" i="3"/>
  <c r="F673" i="3"/>
  <c r="AC672" i="3"/>
  <c r="AB672" i="3"/>
  <c r="AA672" i="3"/>
  <c r="Z672" i="3"/>
  <c r="Y672" i="3"/>
  <c r="X672" i="3"/>
  <c r="W672" i="3"/>
  <c r="V672" i="3"/>
  <c r="U672" i="3"/>
  <c r="T672" i="3"/>
  <c r="S672" i="3"/>
  <c r="R672" i="3"/>
  <c r="Q672" i="3"/>
  <c r="P672" i="3"/>
  <c r="O672" i="3"/>
  <c r="N672" i="3"/>
  <c r="M672" i="3"/>
  <c r="L672" i="3"/>
  <c r="K672" i="3"/>
  <c r="J672" i="3"/>
  <c r="I672" i="3"/>
  <c r="H672" i="3"/>
  <c r="G672" i="3"/>
  <c r="F672" i="3"/>
  <c r="AC671" i="3"/>
  <c r="AB671" i="3"/>
  <c r="AA671" i="3"/>
  <c r="Z671" i="3"/>
  <c r="Y671" i="3"/>
  <c r="X671" i="3"/>
  <c r="W671" i="3"/>
  <c r="V671" i="3"/>
  <c r="U671" i="3"/>
  <c r="T671" i="3"/>
  <c r="S671" i="3"/>
  <c r="R671" i="3"/>
  <c r="Q671" i="3"/>
  <c r="P671" i="3"/>
  <c r="O671" i="3"/>
  <c r="N671" i="3"/>
  <c r="M671" i="3"/>
  <c r="L671" i="3"/>
  <c r="K671" i="3"/>
  <c r="J671" i="3"/>
  <c r="I671" i="3"/>
  <c r="H671" i="3"/>
  <c r="G671" i="3"/>
  <c r="F671" i="3"/>
  <c r="AC670" i="3"/>
  <c r="AB670" i="3"/>
  <c r="AA670" i="3"/>
  <c r="Z670" i="3"/>
  <c r="Y670" i="3"/>
  <c r="X670" i="3"/>
  <c r="W670" i="3"/>
  <c r="V670" i="3"/>
  <c r="U670" i="3"/>
  <c r="T670" i="3"/>
  <c r="S670" i="3"/>
  <c r="R670" i="3"/>
  <c r="Q670" i="3"/>
  <c r="P670" i="3"/>
  <c r="O670" i="3"/>
  <c r="N670" i="3"/>
  <c r="M670" i="3"/>
  <c r="L670" i="3"/>
  <c r="K670" i="3"/>
  <c r="J670" i="3"/>
  <c r="I670" i="3"/>
  <c r="H670" i="3"/>
  <c r="G670" i="3"/>
  <c r="F670" i="3"/>
  <c r="AC669" i="3"/>
  <c r="AB669" i="3"/>
  <c r="AA669" i="3"/>
  <c r="Z669" i="3"/>
  <c r="Y669" i="3"/>
  <c r="X669" i="3"/>
  <c r="W669" i="3"/>
  <c r="V669" i="3"/>
  <c r="U669" i="3"/>
  <c r="T669" i="3"/>
  <c r="S669" i="3"/>
  <c r="R669" i="3"/>
  <c r="Q669" i="3"/>
  <c r="P669" i="3"/>
  <c r="O669" i="3"/>
  <c r="N669" i="3"/>
  <c r="M669" i="3"/>
  <c r="L669" i="3"/>
  <c r="K669" i="3"/>
  <c r="J669" i="3"/>
  <c r="I669" i="3"/>
  <c r="H669" i="3"/>
  <c r="G669" i="3"/>
  <c r="F669" i="3"/>
  <c r="AC668" i="3"/>
  <c r="AB668" i="3"/>
  <c r="AA668" i="3"/>
  <c r="Z668" i="3"/>
  <c r="Y668" i="3"/>
  <c r="X668" i="3"/>
  <c r="W668" i="3"/>
  <c r="V668" i="3"/>
  <c r="U668" i="3"/>
  <c r="T668" i="3"/>
  <c r="S668" i="3"/>
  <c r="R668" i="3"/>
  <c r="Q668" i="3"/>
  <c r="P668" i="3"/>
  <c r="O668" i="3"/>
  <c r="N668" i="3"/>
  <c r="M668" i="3"/>
  <c r="L668" i="3"/>
  <c r="K668" i="3"/>
  <c r="J668" i="3"/>
  <c r="I668" i="3"/>
  <c r="H668" i="3"/>
  <c r="G668" i="3"/>
  <c r="F668" i="3"/>
  <c r="AC667" i="3"/>
  <c r="AB667" i="3"/>
  <c r="AA667" i="3"/>
  <c r="Z667" i="3"/>
  <c r="Y667" i="3"/>
  <c r="X667" i="3"/>
  <c r="W667" i="3"/>
  <c r="V667" i="3"/>
  <c r="U667" i="3"/>
  <c r="T667" i="3"/>
  <c r="S667" i="3"/>
  <c r="R667" i="3"/>
  <c r="Q667" i="3"/>
  <c r="P667" i="3"/>
  <c r="O667" i="3"/>
  <c r="N667" i="3"/>
  <c r="M667" i="3"/>
  <c r="L667" i="3"/>
  <c r="K667" i="3"/>
  <c r="J667" i="3"/>
  <c r="I667" i="3"/>
  <c r="H667" i="3"/>
  <c r="G667" i="3"/>
  <c r="F667" i="3"/>
  <c r="AC666" i="3"/>
  <c r="AB666" i="3"/>
  <c r="AA666" i="3"/>
  <c r="Z666" i="3"/>
  <c r="Y666" i="3"/>
  <c r="X666" i="3"/>
  <c r="W666" i="3"/>
  <c r="V666" i="3"/>
  <c r="U666" i="3"/>
  <c r="T666" i="3"/>
  <c r="S666" i="3"/>
  <c r="R666" i="3"/>
  <c r="Q666" i="3"/>
  <c r="P666" i="3"/>
  <c r="O666" i="3"/>
  <c r="N666" i="3"/>
  <c r="M666" i="3"/>
  <c r="L666" i="3"/>
  <c r="K666" i="3"/>
  <c r="J666" i="3"/>
  <c r="I666" i="3"/>
  <c r="H666" i="3"/>
  <c r="G666" i="3"/>
  <c r="F666" i="3"/>
  <c r="AC665" i="3"/>
  <c r="AB665" i="3"/>
  <c r="AA665" i="3"/>
  <c r="Z665" i="3"/>
  <c r="Y665" i="3"/>
  <c r="X665" i="3"/>
  <c r="W665" i="3"/>
  <c r="V665" i="3"/>
  <c r="U665" i="3"/>
  <c r="T665" i="3"/>
  <c r="S665" i="3"/>
  <c r="R665" i="3"/>
  <c r="Q665" i="3"/>
  <c r="P665" i="3"/>
  <c r="O665" i="3"/>
  <c r="N665" i="3"/>
  <c r="M665" i="3"/>
  <c r="L665" i="3"/>
  <c r="K665" i="3"/>
  <c r="J665" i="3"/>
  <c r="I665" i="3"/>
  <c r="H665" i="3"/>
  <c r="G665" i="3"/>
  <c r="F665" i="3"/>
  <c r="AC664" i="3"/>
  <c r="AB664" i="3"/>
  <c r="AA664" i="3"/>
  <c r="Z664" i="3"/>
  <c r="Y664" i="3"/>
  <c r="X664" i="3"/>
  <c r="W664" i="3"/>
  <c r="V664" i="3"/>
  <c r="U664" i="3"/>
  <c r="T664" i="3"/>
  <c r="S664" i="3"/>
  <c r="R664" i="3"/>
  <c r="Q664" i="3"/>
  <c r="P664" i="3"/>
  <c r="O664" i="3"/>
  <c r="N664" i="3"/>
  <c r="M664" i="3"/>
  <c r="L664" i="3"/>
  <c r="K664" i="3"/>
  <c r="J664" i="3"/>
  <c r="I664" i="3"/>
  <c r="H664" i="3"/>
  <c r="G664" i="3"/>
  <c r="F664" i="3"/>
  <c r="AC663" i="3"/>
  <c r="AB663" i="3"/>
  <c r="AA663" i="3"/>
  <c r="Z663" i="3"/>
  <c r="Y663" i="3"/>
  <c r="X663" i="3"/>
  <c r="W663" i="3"/>
  <c r="V663" i="3"/>
  <c r="U663" i="3"/>
  <c r="T663" i="3"/>
  <c r="S663" i="3"/>
  <c r="R663" i="3"/>
  <c r="Q663" i="3"/>
  <c r="P663" i="3"/>
  <c r="O663" i="3"/>
  <c r="N663" i="3"/>
  <c r="M663" i="3"/>
  <c r="L663" i="3"/>
  <c r="K663" i="3"/>
  <c r="J663" i="3"/>
  <c r="I663" i="3"/>
  <c r="H663" i="3"/>
  <c r="G663" i="3"/>
  <c r="F663" i="3"/>
  <c r="AC662" i="3"/>
  <c r="AB662" i="3"/>
  <c r="AA662" i="3"/>
  <c r="Z662" i="3"/>
  <c r="Y662" i="3"/>
  <c r="X662" i="3"/>
  <c r="W662" i="3"/>
  <c r="V662" i="3"/>
  <c r="U662" i="3"/>
  <c r="T662" i="3"/>
  <c r="S662" i="3"/>
  <c r="R662" i="3"/>
  <c r="Q662" i="3"/>
  <c r="P662" i="3"/>
  <c r="O662" i="3"/>
  <c r="N662" i="3"/>
  <c r="M662" i="3"/>
  <c r="L662" i="3"/>
  <c r="K662" i="3"/>
  <c r="J662" i="3"/>
  <c r="I662" i="3"/>
  <c r="H662" i="3"/>
  <c r="G662" i="3"/>
  <c r="F662" i="3"/>
  <c r="AC661" i="3"/>
  <c r="AB661" i="3"/>
  <c r="AA661" i="3"/>
  <c r="Z661" i="3"/>
  <c r="Y661" i="3"/>
  <c r="X661" i="3"/>
  <c r="W661" i="3"/>
  <c r="V661" i="3"/>
  <c r="U661" i="3"/>
  <c r="T661" i="3"/>
  <c r="S661" i="3"/>
  <c r="R661" i="3"/>
  <c r="Q661" i="3"/>
  <c r="P661" i="3"/>
  <c r="O661" i="3"/>
  <c r="N661" i="3"/>
  <c r="M661" i="3"/>
  <c r="L661" i="3"/>
  <c r="K661" i="3"/>
  <c r="J661" i="3"/>
  <c r="I661" i="3"/>
  <c r="H661" i="3"/>
  <c r="G661" i="3"/>
  <c r="F661" i="3"/>
  <c r="AC660" i="3"/>
  <c r="AB660" i="3"/>
  <c r="AA660" i="3"/>
  <c r="Z660" i="3"/>
  <c r="Y660" i="3"/>
  <c r="X660" i="3"/>
  <c r="W660" i="3"/>
  <c r="V660" i="3"/>
  <c r="U660" i="3"/>
  <c r="T660" i="3"/>
  <c r="S660" i="3"/>
  <c r="R660" i="3"/>
  <c r="Q660" i="3"/>
  <c r="P660" i="3"/>
  <c r="O660" i="3"/>
  <c r="N660" i="3"/>
  <c r="M660" i="3"/>
  <c r="L660" i="3"/>
  <c r="K660" i="3"/>
  <c r="J660" i="3"/>
  <c r="I660" i="3"/>
  <c r="H660" i="3"/>
  <c r="G660" i="3"/>
  <c r="F660" i="3"/>
  <c r="AC659" i="3"/>
  <c r="AB659" i="3"/>
  <c r="AA659" i="3"/>
  <c r="Z659" i="3"/>
  <c r="Y659" i="3"/>
  <c r="X659" i="3"/>
  <c r="W659" i="3"/>
  <c r="V659" i="3"/>
  <c r="U659" i="3"/>
  <c r="T659" i="3"/>
  <c r="S659" i="3"/>
  <c r="R659" i="3"/>
  <c r="Q659" i="3"/>
  <c r="P659" i="3"/>
  <c r="O659" i="3"/>
  <c r="N659" i="3"/>
  <c r="M659" i="3"/>
  <c r="L659" i="3"/>
  <c r="K659" i="3"/>
  <c r="J659" i="3"/>
  <c r="I659" i="3"/>
  <c r="H659" i="3"/>
  <c r="G659" i="3"/>
  <c r="F659" i="3"/>
  <c r="AC658" i="3"/>
  <c r="AB658" i="3"/>
  <c r="AA658" i="3"/>
  <c r="Z658" i="3"/>
  <c r="Y658" i="3"/>
  <c r="X658" i="3"/>
  <c r="W658" i="3"/>
  <c r="V658" i="3"/>
  <c r="U658" i="3"/>
  <c r="T658" i="3"/>
  <c r="S658" i="3"/>
  <c r="R658" i="3"/>
  <c r="Q658" i="3"/>
  <c r="P658" i="3"/>
  <c r="O658" i="3"/>
  <c r="N658" i="3"/>
  <c r="M658" i="3"/>
  <c r="L658" i="3"/>
  <c r="K658" i="3"/>
  <c r="J658" i="3"/>
  <c r="I658" i="3"/>
  <c r="H658" i="3"/>
  <c r="G658" i="3"/>
  <c r="F658" i="3"/>
  <c r="AC657" i="3"/>
  <c r="AB657" i="3"/>
  <c r="AA657" i="3"/>
  <c r="Z657" i="3"/>
  <c r="Y657" i="3"/>
  <c r="X657" i="3"/>
  <c r="W657" i="3"/>
  <c r="V657" i="3"/>
  <c r="U657" i="3"/>
  <c r="T657" i="3"/>
  <c r="S657" i="3"/>
  <c r="R657" i="3"/>
  <c r="Q657" i="3"/>
  <c r="P657" i="3"/>
  <c r="O657" i="3"/>
  <c r="N657" i="3"/>
  <c r="M657" i="3"/>
  <c r="L657" i="3"/>
  <c r="K657" i="3"/>
  <c r="J657" i="3"/>
  <c r="I657" i="3"/>
  <c r="H657" i="3"/>
  <c r="G657" i="3"/>
  <c r="F657" i="3"/>
  <c r="AC656" i="3"/>
  <c r="AB656" i="3"/>
  <c r="AA656" i="3"/>
  <c r="Z656" i="3"/>
  <c r="Y656" i="3"/>
  <c r="X656" i="3"/>
  <c r="W656" i="3"/>
  <c r="V656" i="3"/>
  <c r="U656" i="3"/>
  <c r="T656" i="3"/>
  <c r="S656" i="3"/>
  <c r="R656" i="3"/>
  <c r="Q656" i="3"/>
  <c r="P656" i="3"/>
  <c r="O656" i="3"/>
  <c r="N656" i="3"/>
  <c r="M656" i="3"/>
  <c r="L656" i="3"/>
  <c r="K656" i="3"/>
  <c r="J656" i="3"/>
  <c r="I656" i="3"/>
  <c r="H656" i="3"/>
  <c r="G656" i="3"/>
  <c r="F656" i="3"/>
  <c r="AC655" i="3"/>
  <c r="AB655" i="3"/>
  <c r="AA655" i="3"/>
  <c r="Z655" i="3"/>
  <c r="Y655" i="3"/>
  <c r="X655" i="3"/>
  <c r="W655" i="3"/>
  <c r="V655" i="3"/>
  <c r="U655" i="3"/>
  <c r="T655" i="3"/>
  <c r="S655" i="3"/>
  <c r="R655" i="3"/>
  <c r="Q655" i="3"/>
  <c r="P655" i="3"/>
  <c r="O655" i="3"/>
  <c r="N655" i="3"/>
  <c r="M655" i="3"/>
  <c r="L655" i="3"/>
  <c r="K655" i="3"/>
  <c r="J655" i="3"/>
  <c r="I655" i="3"/>
  <c r="H655" i="3"/>
  <c r="G655" i="3"/>
  <c r="F655" i="3"/>
  <c r="AC654" i="3"/>
  <c r="AB654" i="3"/>
  <c r="AA654" i="3"/>
  <c r="Z654" i="3"/>
  <c r="Y654" i="3"/>
  <c r="X654" i="3"/>
  <c r="W654" i="3"/>
  <c r="V654" i="3"/>
  <c r="U654" i="3"/>
  <c r="T654" i="3"/>
  <c r="S654" i="3"/>
  <c r="R654" i="3"/>
  <c r="Q654" i="3"/>
  <c r="P654" i="3"/>
  <c r="O654" i="3"/>
  <c r="N654" i="3"/>
  <c r="M654" i="3"/>
  <c r="L654" i="3"/>
  <c r="K654" i="3"/>
  <c r="J654" i="3"/>
  <c r="I654" i="3"/>
  <c r="H654" i="3"/>
  <c r="G654" i="3"/>
  <c r="F654" i="3"/>
  <c r="AC653" i="3"/>
  <c r="AB653" i="3"/>
  <c r="AA653" i="3"/>
  <c r="Z653" i="3"/>
  <c r="Y653" i="3"/>
  <c r="X653" i="3"/>
  <c r="W653" i="3"/>
  <c r="V653" i="3"/>
  <c r="U653" i="3"/>
  <c r="T653" i="3"/>
  <c r="S653" i="3"/>
  <c r="R653" i="3"/>
  <c r="Q653" i="3"/>
  <c r="P653" i="3"/>
  <c r="O653" i="3"/>
  <c r="N653" i="3"/>
  <c r="M653" i="3"/>
  <c r="L653" i="3"/>
  <c r="K653" i="3"/>
  <c r="J653" i="3"/>
  <c r="I653" i="3"/>
  <c r="H653" i="3"/>
  <c r="G653" i="3"/>
  <c r="F653" i="3"/>
  <c r="AC652" i="3"/>
  <c r="AB652" i="3"/>
  <c r="AA652" i="3"/>
  <c r="Z652" i="3"/>
  <c r="Y652" i="3"/>
  <c r="X652" i="3"/>
  <c r="W652" i="3"/>
  <c r="V652" i="3"/>
  <c r="U652" i="3"/>
  <c r="T652" i="3"/>
  <c r="S652" i="3"/>
  <c r="R652" i="3"/>
  <c r="Q652" i="3"/>
  <c r="P652" i="3"/>
  <c r="O652" i="3"/>
  <c r="N652" i="3"/>
  <c r="M652" i="3"/>
  <c r="L652" i="3"/>
  <c r="K652" i="3"/>
  <c r="J652" i="3"/>
  <c r="I652" i="3"/>
  <c r="H652" i="3"/>
  <c r="G652" i="3"/>
  <c r="F652" i="3"/>
  <c r="AC651" i="3"/>
  <c r="AB651" i="3"/>
  <c r="AA651" i="3"/>
  <c r="Z651" i="3"/>
  <c r="Y651" i="3"/>
  <c r="X651" i="3"/>
  <c r="W651" i="3"/>
  <c r="V651" i="3"/>
  <c r="U651" i="3"/>
  <c r="T651" i="3"/>
  <c r="S651" i="3"/>
  <c r="R651" i="3"/>
  <c r="Q651" i="3"/>
  <c r="P651" i="3"/>
  <c r="O651" i="3"/>
  <c r="N651" i="3"/>
  <c r="M651" i="3"/>
  <c r="L651" i="3"/>
  <c r="K651" i="3"/>
  <c r="J651" i="3"/>
  <c r="I651" i="3"/>
  <c r="H651" i="3"/>
  <c r="G651" i="3"/>
  <c r="F651" i="3"/>
  <c r="AC650" i="3"/>
  <c r="AB650" i="3"/>
  <c r="AA650" i="3"/>
  <c r="Z650" i="3"/>
  <c r="Y650" i="3"/>
  <c r="X650" i="3"/>
  <c r="W650" i="3"/>
  <c r="V650" i="3"/>
  <c r="U650" i="3"/>
  <c r="T650" i="3"/>
  <c r="S650" i="3"/>
  <c r="R650" i="3"/>
  <c r="Q650" i="3"/>
  <c r="P650" i="3"/>
  <c r="O650" i="3"/>
  <c r="N650" i="3"/>
  <c r="M650" i="3"/>
  <c r="L650" i="3"/>
  <c r="K650" i="3"/>
  <c r="J650" i="3"/>
  <c r="I650" i="3"/>
  <c r="H650" i="3"/>
  <c r="G650" i="3"/>
  <c r="F650" i="3"/>
  <c r="AC649" i="3"/>
  <c r="AB649" i="3"/>
  <c r="AA649" i="3"/>
  <c r="Z649" i="3"/>
  <c r="Y649" i="3"/>
  <c r="X649" i="3"/>
  <c r="W649" i="3"/>
  <c r="V649" i="3"/>
  <c r="U649" i="3"/>
  <c r="T649" i="3"/>
  <c r="S649" i="3"/>
  <c r="R649" i="3"/>
  <c r="Q649" i="3"/>
  <c r="P649" i="3"/>
  <c r="O649" i="3"/>
  <c r="N649" i="3"/>
  <c r="M649" i="3"/>
  <c r="L649" i="3"/>
  <c r="K649" i="3"/>
  <c r="J649" i="3"/>
  <c r="I649" i="3"/>
  <c r="H649" i="3"/>
  <c r="G649" i="3"/>
  <c r="F649" i="3"/>
  <c r="AC648" i="3"/>
  <c r="AB648" i="3"/>
  <c r="AA648" i="3"/>
  <c r="Z648" i="3"/>
  <c r="Y648" i="3"/>
  <c r="X648" i="3"/>
  <c r="W648" i="3"/>
  <c r="V648" i="3"/>
  <c r="U648" i="3"/>
  <c r="T648" i="3"/>
  <c r="S648" i="3"/>
  <c r="R648" i="3"/>
  <c r="Q648" i="3"/>
  <c r="P648" i="3"/>
  <c r="O648" i="3"/>
  <c r="N648" i="3"/>
  <c r="M648" i="3"/>
  <c r="L648" i="3"/>
  <c r="K648" i="3"/>
  <c r="J648" i="3"/>
  <c r="I648" i="3"/>
  <c r="H648" i="3"/>
  <c r="G648" i="3"/>
  <c r="F648" i="3"/>
  <c r="AC647" i="3"/>
  <c r="AB647" i="3"/>
  <c r="AA647" i="3"/>
  <c r="Z647" i="3"/>
  <c r="Y647" i="3"/>
  <c r="X647" i="3"/>
  <c r="W647" i="3"/>
  <c r="V647" i="3"/>
  <c r="U647" i="3"/>
  <c r="T647" i="3"/>
  <c r="S647" i="3"/>
  <c r="R647" i="3"/>
  <c r="Q647" i="3"/>
  <c r="P647" i="3"/>
  <c r="O647" i="3"/>
  <c r="N647" i="3"/>
  <c r="M647" i="3"/>
  <c r="L647" i="3"/>
  <c r="K647" i="3"/>
  <c r="J647" i="3"/>
  <c r="I647" i="3"/>
  <c r="H647" i="3"/>
  <c r="G647" i="3"/>
  <c r="F647" i="3"/>
  <c r="AC646" i="3"/>
  <c r="AB646" i="3"/>
  <c r="AA646" i="3"/>
  <c r="Z646" i="3"/>
  <c r="Y646" i="3"/>
  <c r="X646" i="3"/>
  <c r="W646" i="3"/>
  <c r="V646" i="3"/>
  <c r="U646" i="3"/>
  <c r="T646" i="3"/>
  <c r="S646" i="3"/>
  <c r="R646" i="3"/>
  <c r="Q646" i="3"/>
  <c r="P646" i="3"/>
  <c r="O646" i="3"/>
  <c r="N646" i="3"/>
  <c r="M646" i="3"/>
  <c r="L646" i="3"/>
  <c r="K646" i="3"/>
  <c r="J646" i="3"/>
  <c r="I646" i="3"/>
  <c r="H646" i="3"/>
  <c r="G646" i="3"/>
  <c r="F646" i="3"/>
  <c r="AC645" i="3"/>
  <c r="AB645" i="3"/>
  <c r="AA645" i="3"/>
  <c r="Z645" i="3"/>
  <c r="Y645" i="3"/>
  <c r="X645" i="3"/>
  <c r="W645" i="3"/>
  <c r="V645" i="3"/>
  <c r="U645" i="3"/>
  <c r="T645" i="3"/>
  <c r="S645" i="3"/>
  <c r="R645" i="3"/>
  <c r="Q645" i="3"/>
  <c r="P645" i="3"/>
  <c r="O645" i="3"/>
  <c r="N645" i="3"/>
  <c r="M645" i="3"/>
  <c r="L645" i="3"/>
  <c r="K645" i="3"/>
  <c r="J645" i="3"/>
  <c r="I645" i="3"/>
  <c r="H645" i="3"/>
  <c r="G645" i="3"/>
  <c r="F645" i="3"/>
  <c r="AC644" i="3"/>
  <c r="AB644" i="3"/>
  <c r="AA644" i="3"/>
  <c r="Z644" i="3"/>
  <c r="Y644" i="3"/>
  <c r="X644" i="3"/>
  <c r="W644" i="3"/>
  <c r="V644" i="3"/>
  <c r="U644" i="3"/>
  <c r="T644" i="3"/>
  <c r="S644" i="3"/>
  <c r="R644" i="3"/>
  <c r="Q644" i="3"/>
  <c r="P644" i="3"/>
  <c r="O644" i="3"/>
  <c r="N644" i="3"/>
  <c r="M644" i="3"/>
  <c r="L644" i="3"/>
  <c r="K644" i="3"/>
  <c r="J644" i="3"/>
  <c r="I644" i="3"/>
  <c r="H644" i="3"/>
  <c r="G644" i="3"/>
  <c r="F644" i="3"/>
  <c r="AC643" i="3"/>
  <c r="AB643" i="3"/>
  <c r="AA643" i="3"/>
  <c r="Z643" i="3"/>
  <c r="Y643" i="3"/>
  <c r="X643" i="3"/>
  <c r="W643" i="3"/>
  <c r="V643" i="3"/>
  <c r="U643" i="3"/>
  <c r="T643" i="3"/>
  <c r="S643" i="3"/>
  <c r="R643" i="3"/>
  <c r="Q643" i="3"/>
  <c r="P643" i="3"/>
  <c r="O643" i="3"/>
  <c r="N643" i="3"/>
  <c r="M643" i="3"/>
  <c r="L643" i="3"/>
  <c r="K643" i="3"/>
  <c r="J643" i="3"/>
  <c r="I643" i="3"/>
  <c r="H643" i="3"/>
  <c r="G643" i="3"/>
  <c r="F643" i="3"/>
  <c r="AC642" i="3"/>
  <c r="AB642" i="3"/>
  <c r="AA642" i="3"/>
  <c r="Z642" i="3"/>
  <c r="Y642" i="3"/>
  <c r="X642" i="3"/>
  <c r="W642" i="3"/>
  <c r="V642" i="3"/>
  <c r="U642" i="3"/>
  <c r="T642" i="3"/>
  <c r="S642" i="3"/>
  <c r="R642" i="3"/>
  <c r="Q642" i="3"/>
  <c r="P642" i="3"/>
  <c r="O642" i="3"/>
  <c r="N642" i="3"/>
  <c r="M642" i="3"/>
  <c r="L642" i="3"/>
  <c r="K642" i="3"/>
  <c r="J642" i="3"/>
  <c r="I642" i="3"/>
  <c r="H642" i="3"/>
  <c r="G642" i="3"/>
  <c r="F642" i="3"/>
  <c r="AC641" i="3"/>
  <c r="AB641" i="3"/>
  <c r="AA641" i="3"/>
  <c r="Z641" i="3"/>
  <c r="Y641" i="3"/>
  <c r="X641" i="3"/>
  <c r="W641" i="3"/>
  <c r="V641" i="3"/>
  <c r="U641" i="3"/>
  <c r="T641" i="3"/>
  <c r="S641" i="3"/>
  <c r="R641" i="3"/>
  <c r="Q641" i="3"/>
  <c r="P641" i="3"/>
  <c r="O641" i="3"/>
  <c r="N641" i="3"/>
  <c r="M641" i="3"/>
  <c r="L641" i="3"/>
  <c r="K641" i="3"/>
  <c r="J641" i="3"/>
  <c r="I641" i="3"/>
  <c r="H641" i="3"/>
  <c r="G641" i="3"/>
  <c r="F641" i="3"/>
  <c r="AC640" i="3"/>
  <c r="AB640" i="3"/>
  <c r="AA640" i="3"/>
  <c r="Z640" i="3"/>
  <c r="Y640" i="3"/>
  <c r="X640" i="3"/>
  <c r="W640" i="3"/>
  <c r="V640" i="3"/>
  <c r="U640" i="3"/>
  <c r="T640" i="3"/>
  <c r="S640" i="3"/>
  <c r="R640" i="3"/>
  <c r="Q640" i="3"/>
  <c r="P640" i="3"/>
  <c r="O640" i="3"/>
  <c r="N640" i="3"/>
  <c r="M640" i="3"/>
  <c r="L640" i="3"/>
  <c r="K640" i="3"/>
  <c r="J640" i="3"/>
  <c r="I640" i="3"/>
  <c r="H640" i="3"/>
  <c r="G640" i="3"/>
  <c r="F640" i="3"/>
  <c r="AC639" i="3"/>
  <c r="AB639" i="3"/>
  <c r="AA639" i="3"/>
  <c r="Z639" i="3"/>
  <c r="Y639" i="3"/>
  <c r="X639" i="3"/>
  <c r="W639" i="3"/>
  <c r="V639" i="3"/>
  <c r="U639" i="3"/>
  <c r="T639" i="3"/>
  <c r="S639" i="3"/>
  <c r="R639" i="3"/>
  <c r="Q639" i="3"/>
  <c r="P639" i="3"/>
  <c r="O639" i="3"/>
  <c r="N639" i="3"/>
  <c r="M639" i="3"/>
  <c r="L639" i="3"/>
  <c r="K639" i="3"/>
  <c r="J639" i="3"/>
  <c r="I639" i="3"/>
  <c r="H639" i="3"/>
  <c r="G639" i="3"/>
  <c r="F639" i="3"/>
  <c r="AC638" i="3"/>
  <c r="AB638" i="3"/>
  <c r="AA638" i="3"/>
  <c r="Z638" i="3"/>
  <c r="Y638" i="3"/>
  <c r="X638" i="3"/>
  <c r="W638" i="3"/>
  <c r="V638" i="3"/>
  <c r="U638" i="3"/>
  <c r="T638" i="3"/>
  <c r="S638" i="3"/>
  <c r="R638" i="3"/>
  <c r="Q638" i="3"/>
  <c r="P638" i="3"/>
  <c r="O638" i="3"/>
  <c r="N638" i="3"/>
  <c r="M638" i="3"/>
  <c r="L638" i="3"/>
  <c r="K638" i="3"/>
  <c r="J638" i="3"/>
  <c r="I638" i="3"/>
  <c r="H638" i="3"/>
  <c r="G638" i="3"/>
  <c r="F638" i="3"/>
  <c r="AC637" i="3"/>
  <c r="AB637" i="3"/>
  <c r="AA637" i="3"/>
  <c r="Z637" i="3"/>
  <c r="Y637" i="3"/>
  <c r="X637" i="3"/>
  <c r="W637" i="3"/>
  <c r="V637" i="3"/>
  <c r="U637" i="3"/>
  <c r="T637" i="3"/>
  <c r="S637" i="3"/>
  <c r="R637" i="3"/>
  <c r="Q637" i="3"/>
  <c r="P637" i="3"/>
  <c r="O637" i="3"/>
  <c r="N637" i="3"/>
  <c r="M637" i="3"/>
  <c r="L637" i="3"/>
  <c r="K637" i="3"/>
  <c r="J637" i="3"/>
  <c r="I637" i="3"/>
  <c r="H637" i="3"/>
  <c r="G637" i="3"/>
  <c r="F637" i="3"/>
  <c r="AC636" i="3"/>
  <c r="AB636" i="3"/>
  <c r="AA636" i="3"/>
  <c r="Z636" i="3"/>
  <c r="Y636" i="3"/>
  <c r="X636" i="3"/>
  <c r="W636" i="3"/>
  <c r="V636" i="3"/>
  <c r="U636" i="3"/>
  <c r="T636" i="3"/>
  <c r="S636" i="3"/>
  <c r="R636" i="3"/>
  <c r="Q636" i="3"/>
  <c r="P636" i="3"/>
  <c r="O636" i="3"/>
  <c r="N636" i="3"/>
  <c r="M636" i="3"/>
  <c r="L636" i="3"/>
  <c r="K636" i="3"/>
  <c r="J636" i="3"/>
  <c r="I636" i="3"/>
  <c r="H636" i="3"/>
  <c r="G636" i="3"/>
  <c r="F636" i="3"/>
  <c r="AC635" i="3"/>
  <c r="AB635" i="3"/>
  <c r="AA635" i="3"/>
  <c r="Z635" i="3"/>
  <c r="Y635" i="3"/>
  <c r="X635" i="3"/>
  <c r="W635" i="3"/>
  <c r="V635" i="3"/>
  <c r="U635" i="3"/>
  <c r="T635" i="3"/>
  <c r="S635" i="3"/>
  <c r="R635" i="3"/>
  <c r="Q635" i="3"/>
  <c r="P635" i="3"/>
  <c r="O635" i="3"/>
  <c r="N635" i="3"/>
  <c r="M635" i="3"/>
  <c r="L635" i="3"/>
  <c r="K635" i="3"/>
  <c r="J635" i="3"/>
  <c r="I635" i="3"/>
  <c r="H635" i="3"/>
  <c r="G635" i="3"/>
  <c r="F635" i="3"/>
  <c r="AC634" i="3"/>
  <c r="AB634" i="3"/>
  <c r="AA634" i="3"/>
  <c r="Z634" i="3"/>
  <c r="Y634" i="3"/>
  <c r="X634" i="3"/>
  <c r="W634" i="3"/>
  <c r="V634" i="3"/>
  <c r="U634" i="3"/>
  <c r="T634" i="3"/>
  <c r="S634" i="3"/>
  <c r="R634" i="3"/>
  <c r="Q634" i="3"/>
  <c r="P634" i="3"/>
  <c r="O634" i="3"/>
  <c r="N634" i="3"/>
  <c r="M634" i="3"/>
  <c r="L634" i="3"/>
  <c r="K634" i="3"/>
  <c r="J634" i="3"/>
  <c r="I634" i="3"/>
  <c r="H634" i="3"/>
  <c r="G634" i="3"/>
  <c r="F634" i="3"/>
  <c r="AC633" i="3"/>
  <c r="AB633" i="3"/>
  <c r="AA633" i="3"/>
  <c r="Z633" i="3"/>
  <c r="Y633" i="3"/>
  <c r="X633" i="3"/>
  <c r="W633" i="3"/>
  <c r="V633" i="3"/>
  <c r="U633" i="3"/>
  <c r="T633" i="3"/>
  <c r="S633" i="3"/>
  <c r="R633" i="3"/>
  <c r="Q633" i="3"/>
  <c r="P633" i="3"/>
  <c r="O633" i="3"/>
  <c r="N633" i="3"/>
  <c r="M633" i="3"/>
  <c r="L633" i="3"/>
  <c r="K633" i="3"/>
  <c r="J633" i="3"/>
  <c r="I633" i="3"/>
  <c r="H633" i="3"/>
  <c r="G633" i="3"/>
  <c r="F633" i="3"/>
  <c r="AC632" i="3"/>
  <c r="AB632" i="3"/>
  <c r="AA632" i="3"/>
  <c r="Z632" i="3"/>
  <c r="Y632" i="3"/>
  <c r="X632" i="3"/>
  <c r="W632" i="3"/>
  <c r="V632" i="3"/>
  <c r="U632" i="3"/>
  <c r="T632" i="3"/>
  <c r="S632" i="3"/>
  <c r="R632" i="3"/>
  <c r="Q632" i="3"/>
  <c r="P632" i="3"/>
  <c r="O632" i="3"/>
  <c r="N632" i="3"/>
  <c r="M632" i="3"/>
  <c r="L632" i="3"/>
  <c r="K632" i="3"/>
  <c r="J632" i="3"/>
  <c r="I632" i="3"/>
  <c r="H632" i="3"/>
  <c r="G632" i="3"/>
  <c r="F632" i="3"/>
  <c r="AC631" i="3"/>
  <c r="AB631" i="3"/>
  <c r="AA631" i="3"/>
  <c r="Z631" i="3"/>
  <c r="Y631" i="3"/>
  <c r="X631" i="3"/>
  <c r="W631" i="3"/>
  <c r="V631" i="3"/>
  <c r="U631" i="3"/>
  <c r="T631" i="3"/>
  <c r="S631" i="3"/>
  <c r="R631" i="3"/>
  <c r="Q631" i="3"/>
  <c r="P631" i="3"/>
  <c r="O631" i="3"/>
  <c r="N631" i="3"/>
  <c r="M631" i="3"/>
  <c r="L631" i="3"/>
  <c r="K631" i="3"/>
  <c r="J631" i="3"/>
  <c r="I631" i="3"/>
  <c r="H631" i="3"/>
  <c r="G631" i="3"/>
  <c r="F631" i="3"/>
  <c r="AC630" i="3"/>
  <c r="AB630" i="3"/>
  <c r="AA630" i="3"/>
  <c r="Z630" i="3"/>
  <c r="Y630" i="3"/>
  <c r="X630" i="3"/>
  <c r="W630" i="3"/>
  <c r="V630" i="3"/>
  <c r="U630" i="3"/>
  <c r="T630" i="3"/>
  <c r="S630" i="3"/>
  <c r="R630" i="3"/>
  <c r="Q630" i="3"/>
  <c r="P630" i="3"/>
  <c r="O630" i="3"/>
  <c r="N630" i="3"/>
  <c r="M630" i="3"/>
  <c r="L630" i="3"/>
  <c r="K630" i="3"/>
  <c r="J630" i="3"/>
  <c r="I630" i="3"/>
  <c r="H630" i="3"/>
  <c r="G630" i="3"/>
  <c r="F630" i="3"/>
  <c r="AC629" i="3"/>
  <c r="AB629" i="3"/>
  <c r="AA629" i="3"/>
  <c r="Z629" i="3"/>
  <c r="Y629" i="3"/>
  <c r="X629" i="3"/>
  <c r="W629" i="3"/>
  <c r="V629" i="3"/>
  <c r="U629" i="3"/>
  <c r="T629" i="3"/>
  <c r="S629" i="3"/>
  <c r="R629" i="3"/>
  <c r="Q629" i="3"/>
  <c r="P629" i="3"/>
  <c r="O629" i="3"/>
  <c r="N629" i="3"/>
  <c r="M629" i="3"/>
  <c r="L629" i="3"/>
  <c r="K629" i="3"/>
  <c r="J629" i="3"/>
  <c r="I629" i="3"/>
  <c r="H629" i="3"/>
  <c r="G629" i="3"/>
  <c r="F629" i="3"/>
  <c r="AC628" i="3"/>
  <c r="AB628" i="3"/>
  <c r="AA628" i="3"/>
  <c r="Z628" i="3"/>
  <c r="Y628" i="3"/>
  <c r="X628" i="3"/>
  <c r="W628" i="3"/>
  <c r="V628" i="3"/>
  <c r="U628" i="3"/>
  <c r="T628" i="3"/>
  <c r="S628" i="3"/>
  <c r="R628" i="3"/>
  <c r="Q628" i="3"/>
  <c r="P628" i="3"/>
  <c r="O628" i="3"/>
  <c r="N628" i="3"/>
  <c r="M628" i="3"/>
  <c r="L628" i="3"/>
  <c r="K628" i="3"/>
  <c r="J628" i="3"/>
  <c r="I628" i="3"/>
  <c r="H628" i="3"/>
  <c r="G628" i="3"/>
  <c r="F628" i="3"/>
  <c r="AC627" i="3"/>
  <c r="AB627" i="3"/>
  <c r="AA627" i="3"/>
  <c r="Z627" i="3"/>
  <c r="Y627" i="3"/>
  <c r="X627" i="3"/>
  <c r="W627" i="3"/>
  <c r="V627" i="3"/>
  <c r="U627" i="3"/>
  <c r="T627" i="3"/>
  <c r="S627" i="3"/>
  <c r="R627" i="3"/>
  <c r="Q627" i="3"/>
  <c r="P627" i="3"/>
  <c r="O627" i="3"/>
  <c r="N627" i="3"/>
  <c r="M627" i="3"/>
  <c r="L627" i="3"/>
  <c r="K627" i="3"/>
  <c r="J627" i="3"/>
  <c r="I627" i="3"/>
  <c r="H627" i="3"/>
  <c r="G627" i="3"/>
  <c r="F627" i="3"/>
  <c r="AC626" i="3"/>
  <c r="AB626" i="3"/>
  <c r="AA626" i="3"/>
  <c r="Z626" i="3"/>
  <c r="Y626" i="3"/>
  <c r="X626" i="3"/>
  <c r="W626" i="3"/>
  <c r="V626" i="3"/>
  <c r="U626" i="3"/>
  <c r="T626" i="3"/>
  <c r="S626" i="3"/>
  <c r="R626" i="3"/>
  <c r="Q626" i="3"/>
  <c r="P626" i="3"/>
  <c r="O626" i="3"/>
  <c r="N626" i="3"/>
  <c r="M626" i="3"/>
  <c r="L626" i="3"/>
  <c r="K626" i="3"/>
  <c r="J626" i="3"/>
  <c r="I626" i="3"/>
  <c r="H626" i="3"/>
  <c r="G626" i="3"/>
  <c r="F626" i="3"/>
  <c r="AC625" i="3"/>
  <c r="AB625" i="3"/>
  <c r="AA625" i="3"/>
  <c r="Z625" i="3"/>
  <c r="Y625" i="3"/>
  <c r="X625" i="3"/>
  <c r="W625" i="3"/>
  <c r="V625" i="3"/>
  <c r="U625" i="3"/>
  <c r="T625" i="3"/>
  <c r="S625" i="3"/>
  <c r="R625" i="3"/>
  <c r="Q625" i="3"/>
  <c r="P625" i="3"/>
  <c r="O625" i="3"/>
  <c r="N625" i="3"/>
  <c r="M625" i="3"/>
  <c r="L625" i="3"/>
  <c r="K625" i="3"/>
  <c r="J625" i="3"/>
  <c r="I625" i="3"/>
  <c r="H625" i="3"/>
  <c r="G625" i="3"/>
  <c r="F625" i="3"/>
  <c r="AC624" i="3"/>
  <c r="AB624" i="3"/>
  <c r="AA624" i="3"/>
  <c r="Z624" i="3"/>
  <c r="Y624" i="3"/>
  <c r="X624" i="3"/>
  <c r="W624" i="3"/>
  <c r="V624" i="3"/>
  <c r="U624" i="3"/>
  <c r="T624" i="3"/>
  <c r="S624" i="3"/>
  <c r="R624" i="3"/>
  <c r="Q624" i="3"/>
  <c r="P624" i="3"/>
  <c r="O624" i="3"/>
  <c r="N624" i="3"/>
  <c r="M624" i="3"/>
  <c r="L624" i="3"/>
  <c r="K624" i="3"/>
  <c r="J624" i="3"/>
  <c r="I624" i="3"/>
  <c r="H624" i="3"/>
  <c r="G624" i="3"/>
  <c r="F624" i="3"/>
  <c r="AC623" i="3"/>
  <c r="AB623" i="3"/>
  <c r="AA623" i="3"/>
  <c r="Z623" i="3"/>
  <c r="Y623" i="3"/>
  <c r="X623" i="3"/>
  <c r="W623" i="3"/>
  <c r="V623" i="3"/>
  <c r="U623" i="3"/>
  <c r="T623" i="3"/>
  <c r="S623" i="3"/>
  <c r="R623" i="3"/>
  <c r="Q623" i="3"/>
  <c r="P623" i="3"/>
  <c r="O623" i="3"/>
  <c r="N623" i="3"/>
  <c r="M623" i="3"/>
  <c r="L623" i="3"/>
  <c r="K623" i="3"/>
  <c r="J623" i="3"/>
  <c r="I623" i="3"/>
  <c r="H623" i="3"/>
  <c r="G623" i="3"/>
  <c r="F623" i="3"/>
  <c r="AC622" i="3"/>
  <c r="AB622" i="3"/>
  <c r="AA622" i="3"/>
  <c r="Z622" i="3"/>
  <c r="Y622" i="3"/>
  <c r="X622" i="3"/>
  <c r="W622" i="3"/>
  <c r="V622" i="3"/>
  <c r="U622" i="3"/>
  <c r="T622" i="3"/>
  <c r="S622" i="3"/>
  <c r="R622" i="3"/>
  <c r="Q622" i="3"/>
  <c r="P622" i="3"/>
  <c r="O622" i="3"/>
  <c r="N622" i="3"/>
  <c r="M622" i="3"/>
  <c r="L622" i="3"/>
  <c r="K622" i="3"/>
  <c r="J622" i="3"/>
  <c r="I622" i="3"/>
  <c r="H622" i="3"/>
  <c r="G622" i="3"/>
  <c r="F622" i="3"/>
  <c r="AC621" i="3"/>
  <c r="AB621" i="3"/>
  <c r="AA621" i="3"/>
  <c r="Z621" i="3"/>
  <c r="Y621" i="3"/>
  <c r="X621" i="3"/>
  <c r="W621" i="3"/>
  <c r="V621" i="3"/>
  <c r="U621" i="3"/>
  <c r="T621" i="3"/>
  <c r="S621" i="3"/>
  <c r="R621" i="3"/>
  <c r="Q621" i="3"/>
  <c r="P621" i="3"/>
  <c r="O621" i="3"/>
  <c r="N621" i="3"/>
  <c r="M621" i="3"/>
  <c r="L621" i="3"/>
  <c r="K621" i="3"/>
  <c r="J621" i="3"/>
  <c r="I621" i="3"/>
  <c r="H621" i="3"/>
  <c r="G621" i="3"/>
  <c r="F621" i="3"/>
  <c r="AC620" i="3"/>
  <c r="AB620" i="3"/>
  <c r="AA620" i="3"/>
  <c r="Z620" i="3"/>
  <c r="Y620" i="3"/>
  <c r="X620" i="3"/>
  <c r="W620" i="3"/>
  <c r="V620" i="3"/>
  <c r="U620" i="3"/>
  <c r="T620" i="3"/>
  <c r="S620" i="3"/>
  <c r="R620" i="3"/>
  <c r="Q620" i="3"/>
  <c r="P620" i="3"/>
  <c r="O620" i="3"/>
  <c r="N620" i="3"/>
  <c r="M620" i="3"/>
  <c r="L620" i="3"/>
  <c r="K620" i="3"/>
  <c r="J620" i="3"/>
  <c r="I620" i="3"/>
  <c r="H620" i="3"/>
  <c r="G620" i="3"/>
  <c r="F620" i="3"/>
  <c r="AC619" i="3"/>
  <c r="AB619" i="3"/>
  <c r="AA619" i="3"/>
  <c r="Z619" i="3"/>
  <c r="Y619" i="3"/>
  <c r="X619" i="3"/>
  <c r="W619" i="3"/>
  <c r="V619" i="3"/>
  <c r="U619" i="3"/>
  <c r="T619" i="3"/>
  <c r="S619" i="3"/>
  <c r="R619" i="3"/>
  <c r="Q619" i="3"/>
  <c r="P619" i="3"/>
  <c r="O619" i="3"/>
  <c r="N619" i="3"/>
  <c r="M619" i="3"/>
  <c r="L619" i="3"/>
  <c r="K619" i="3"/>
  <c r="J619" i="3"/>
  <c r="I619" i="3"/>
  <c r="H619" i="3"/>
  <c r="G619" i="3"/>
  <c r="F619" i="3"/>
  <c r="AC618" i="3"/>
  <c r="AB618" i="3"/>
  <c r="AA618" i="3"/>
  <c r="Z618" i="3"/>
  <c r="Y618" i="3"/>
  <c r="X618" i="3"/>
  <c r="W618" i="3"/>
  <c r="V618" i="3"/>
  <c r="U618" i="3"/>
  <c r="T618" i="3"/>
  <c r="S618" i="3"/>
  <c r="R618" i="3"/>
  <c r="Q618" i="3"/>
  <c r="P618" i="3"/>
  <c r="O618" i="3"/>
  <c r="N618" i="3"/>
  <c r="M618" i="3"/>
  <c r="L618" i="3"/>
  <c r="K618" i="3"/>
  <c r="J618" i="3"/>
  <c r="I618" i="3"/>
  <c r="H618" i="3"/>
  <c r="G618" i="3"/>
  <c r="F618" i="3"/>
  <c r="AC617" i="3"/>
  <c r="AB617" i="3"/>
  <c r="AA617" i="3"/>
  <c r="Z617" i="3"/>
  <c r="Y617" i="3"/>
  <c r="X617" i="3"/>
  <c r="W617" i="3"/>
  <c r="V617" i="3"/>
  <c r="U617" i="3"/>
  <c r="T617" i="3"/>
  <c r="S617" i="3"/>
  <c r="R617" i="3"/>
  <c r="Q617" i="3"/>
  <c r="P617" i="3"/>
  <c r="O617" i="3"/>
  <c r="N617" i="3"/>
  <c r="M617" i="3"/>
  <c r="L617" i="3"/>
  <c r="K617" i="3"/>
  <c r="J617" i="3"/>
  <c r="I617" i="3"/>
  <c r="H617" i="3"/>
  <c r="G617" i="3"/>
  <c r="F617" i="3"/>
  <c r="AC616" i="3"/>
  <c r="AB616" i="3"/>
  <c r="AA616" i="3"/>
  <c r="Z616" i="3"/>
  <c r="Y616" i="3"/>
  <c r="X616" i="3"/>
  <c r="W616" i="3"/>
  <c r="V616" i="3"/>
  <c r="U616" i="3"/>
  <c r="T616" i="3"/>
  <c r="S616" i="3"/>
  <c r="R616" i="3"/>
  <c r="Q616" i="3"/>
  <c r="P616" i="3"/>
  <c r="O616" i="3"/>
  <c r="N616" i="3"/>
  <c r="M616" i="3"/>
  <c r="L616" i="3"/>
  <c r="K616" i="3"/>
  <c r="J616" i="3"/>
  <c r="I616" i="3"/>
  <c r="H616" i="3"/>
  <c r="G616" i="3"/>
  <c r="F616" i="3"/>
  <c r="AC615" i="3"/>
  <c r="AB615" i="3"/>
  <c r="AA615" i="3"/>
  <c r="Z615" i="3"/>
  <c r="Y615" i="3"/>
  <c r="X615" i="3"/>
  <c r="W615" i="3"/>
  <c r="V615" i="3"/>
  <c r="U615" i="3"/>
  <c r="T615" i="3"/>
  <c r="S615" i="3"/>
  <c r="R615" i="3"/>
  <c r="Q615" i="3"/>
  <c r="P615" i="3"/>
  <c r="O615" i="3"/>
  <c r="N615" i="3"/>
  <c r="M615" i="3"/>
  <c r="L615" i="3"/>
  <c r="K615" i="3"/>
  <c r="J615" i="3"/>
  <c r="I615" i="3"/>
  <c r="H615" i="3"/>
  <c r="G615" i="3"/>
  <c r="F615" i="3"/>
  <c r="AC614" i="3"/>
  <c r="AB614" i="3"/>
  <c r="AA614" i="3"/>
  <c r="Z614" i="3"/>
  <c r="Y614" i="3"/>
  <c r="X614" i="3"/>
  <c r="W614" i="3"/>
  <c r="V614" i="3"/>
  <c r="U614" i="3"/>
  <c r="T614" i="3"/>
  <c r="S614" i="3"/>
  <c r="R614" i="3"/>
  <c r="Q614" i="3"/>
  <c r="P614" i="3"/>
  <c r="O614" i="3"/>
  <c r="N614" i="3"/>
  <c r="M614" i="3"/>
  <c r="L614" i="3"/>
  <c r="K614" i="3"/>
  <c r="J614" i="3"/>
  <c r="I614" i="3"/>
  <c r="H614" i="3"/>
  <c r="G614" i="3"/>
  <c r="F614" i="3"/>
  <c r="AC613" i="3"/>
  <c r="AB613" i="3"/>
  <c r="AA613" i="3"/>
  <c r="Z613" i="3"/>
  <c r="Y613" i="3"/>
  <c r="X613" i="3"/>
  <c r="W613" i="3"/>
  <c r="V613" i="3"/>
  <c r="U613" i="3"/>
  <c r="T613" i="3"/>
  <c r="S613" i="3"/>
  <c r="R613" i="3"/>
  <c r="Q613" i="3"/>
  <c r="P613" i="3"/>
  <c r="O613" i="3"/>
  <c r="N613" i="3"/>
  <c r="M613" i="3"/>
  <c r="L613" i="3"/>
  <c r="K613" i="3"/>
  <c r="J613" i="3"/>
  <c r="I613" i="3"/>
  <c r="H613" i="3"/>
  <c r="G613" i="3"/>
  <c r="F613" i="3"/>
  <c r="AC612" i="3"/>
  <c r="AB612" i="3"/>
  <c r="AA612" i="3"/>
  <c r="Z612" i="3"/>
  <c r="Y612" i="3"/>
  <c r="X612" i="3"/>
  <c r="W612" i="3"/>
  <c r="V612" i="3"/>
  <c r="U612" i="3"/>
  <c r="T612" i="3"/>
  <c r="S612" i="3"/>
  <c r="R612" i="3"/>
  <c r="Q612" i="3"/>
  <c r="P612" i="3"/>
  <c r="O612" i="3"/>
  <c r="N612" i="3"/>
  <c r="M612" i="3"/>
  <c r="L612" i="3"/>
  <c r="K612" i="3"/>
  <c r="J612" i="3"/>
  <c r="I612" i="3"/>
  <c r="H612" i="3"/>
  <c r="G612" i="3"/>
  <c r="F612" i="3"/>
  <c r="AC611" i="3"/>
  <c r="AB611" i="3"/>
  <c r="AA611" i="3"/>
  <c r="Z611" i="3"/>
  <c r="Y611" i="3"/>
  <c r="X611" i="3"/>
  <c r="W611" i="3"/>
  <c r="V611" i="3"/>
  <c r="U611" i="3"/>
  <c r="T611" i="3"/>
  <c r="S611" i="3"/>
  <c r="R611" i="3"/>
  <c r="Q611" i="3"/>
  <c r="P611" i="3"/>
  <c r="O611" i="3"/>
  <c r="N611" i="3"/>
  <c r="M611" i="3"/>
  <c r="L611" i="3"/>
  <c r="K611" i="3"/>
  <c r="J611" i="3"/>
  <c r="I611" i="3"/>
  <c r="H611" i="3"/>
  <c r="G611" i="3"/>
  <c r="F611" i="3"/>
  <c r="AC610" i="3"/>
  <c r="AB610" i="3"/>
  <c r="AA610" i="3"/>
  <c r="Z610" i="3"/>
  <c r="Y610" i="3"/>
  <c r="X610" i="3"/>
  <c r="W610" i="3"/>
  <c r="V610" i="3"/>
  <c r="U610" i="3"/>
  <c r="T610" i="3"/>
  <c r="S610" i="3"/>
  <c r="R610" i="3"/>
  <c r="Q610" i="3"/>
  <c r="P610" i="3"/>
  <c r="O610" i="3"/>
  <c r="N610" i="3"/>
  <c r="M610" i="3"/>
  <c r="L610" i="3"/>
  <c r="K610" i="3"/>
  <c r="J610" i="3"/>
  <c r="I610" i="3"/>
  <c r="H610" i="3"/>
  <c r="G610" i="3"/>
  <c r="F610" i="3"/>
  <c r="AC609" i="3"/>
  <c r="AB609" i="3"/>
  <c r="AA609" i="3"/>
  <c r="Z609" i="3"/>
  <c r="Y609" i="3"/>
  <c r="X609" i="3"/>
  <c r="W609" i="3"/>
  <c r="V609" i="3"/>
  <c r="U609" i="3"/>
  <c r="T609" i="3"/>
  <c r="S609" i="3"/>
  <c r="R609" i="3"/>
  <c r="Q609" i="3"/>
  <c r="P609" i="3"/>
  <c r="O609" i="3"/>
  <c r="N609" i="3"/>
  <c r="M609" i="3"/>
  <c r="L609" i="3"/>
  <c r="K609" i="3"/>
  <c r="J609" i="3"/>
  <c r="I609" i="3"/>
  <c r="H609" i="3"/>
  <c r="G609" i="3"/>
  <c r="F609" i="3"/>
  <c r="AC608" i="3"/>
  <c r="AB608" i="3"/>
  <c r="AA608" i="3"/>
  <c r="Z608" i="3"/>
  <c r="Y608" i="3"/>
  <c r="X608" i="3"/>
  <c r="W608" i="3"/>
  <c r="V608" i="3"/>
  <c r="U608" i="3"/>
  <c r="T608" i="3"/>
  <c r="S608" i="3"/>
  <c r="R608" i="3"/>
  <c r="Q608" i="3"/>
  <c r="P608" i="3"/>
  <c r="O608" i="3"/>
  <c r="N608" i="3"/>
  <c r="M608" i="3"/>
  <c r="L608" i="3"/>
  <c r="K608" i="3"/>
  <c r="J608" i="3"/>
  <c r="I608" i="3"/>
  <c r="H608" i="3"/>
  <c r="G608" i="3"/>
  <c r="F608" i="3"/>
  <c r="AC607" i="3"/>
  <c r="AB607" i="3"/>
  <c r="AA607" i="3"/>
  <c r="Z607" i="3"/>
  <c r="Y607" i="3"/>
  <c r="X607" i="3"/>
  <c r="W607" i="3"/>
  <c r="V607" i="3"/>
  <c r="U607" i="3"/>
  <c r="T607" i="3"/>
  <c r="S607" i="3"/>
  <c r="R607" i="3"/>
  <c r="Q607" i="3"/>
  <c r="P607" i="3"/>
  <c r="O607" i="3"/>
  <c r="N607" i="3"/>
  <c r="M607" i="3"/>
  <c r="L607" i="3"/>
  <c r="K607" i="3"/>
  <c r="J607" i="3"/>
  <c r="I607" i="3"/>
  <c r="H607" i="3"/>
  <c r="G607" i="3"/>
  <c r="F607" i="3"/>
  <c r="AC606" i="3"/>
  <c r="AB606" i="3"/>
  <c r="AA606" i="3"/>
  <c r="Z606" i="3"/>
  <c r="Y606" i="3"/>
  <c r="X606" i="3"/>
  <c r="W606" i="3"/>
  <c r="V606" i="3"/>
  <c r="U606" i="3"/>
  <c r="T606" i="3"/>
  <c r="S606" i="3"/>
  <c r="R606" i="3"/>
  <c r="Q606" i="3"/>
  <c r="P606" i="3"/>
  <c r="O606" i="3"/>
  <c r="N606" i="3"/>
  <c r="M606" i="3"/>
  <c r="L606" i="3"/>
  <c r="K606" i="3"/>
  <c r="J606" i="3"/>
  <c r="I606" i="3"/>
  <c r="H606" i="3"/>
  <c r="G606" i="3"/>
  <c r="F606" i="3"/>
  <c r="AC605" i="3"/>
  <c r="AB605" i="3"/>
  <c r="AA605" i="3"/>
  <c r="Z605" i="3"/>
  <c r="Y605" i="3"/>
  <c r="X605" i="3"/>
  <c r="W605" i="3"/>
  <c r="V605" i="3"/>
  <c r="U605" i="3"/>
  <c r="T605" i="3"/>
  <c r="S605" i="3"/>
  <c r="R605" i="3"/>
  <c r="Q605" i="3"/>
  <c r="P605" i="3"/>
  <c r="O605" i="3"/>
  <c r="N605" i="3"/>
  <c r="M605" i="3"/>
  <c r="L605" i="3"/>
  <c r="K605" i="3"/>
  <c r="J605" i="3"/>
  <c r="I605" i="3"/>
  <c r="H605" i="3"/>
  <c r="G605" i="3"/>
  <c r="F605" i="3"/>
  <c r="AC604" i="3"/>
  <c r="AB604" i="3"/>
  <c r="AA604" i="3"/>
  <c r="Z604" i="3"/>
  <c r="Y604" i="3"/>
  <c r="X604" i="3"/>
  <c r="W604" i="3"/>
  <c r="V604" i="3"/>
  <c r="U604" i="3"/>
  <c r="T604" i="3"/>
  <c r="S604" i="3"/>
  <c r="R604" i="3"/>
  <c r="Q604" i="3"/>
  <c r="P604" i="3"/>
  <c r="O604" i="3"/>
  <c r="N604" i="3"/>
  <c r="M604" i="3"/>
  <c r="L604" i="3"/>
  <c r="K604" i="3"/>
  <c r="J604" i="3"/>
  <c r="I604" i="3"/>
  <c r="H604" i="3"/>
  <c r="G604" i="3"/>
  <c r="F604" i="3"/>
  <c r="AC603" i="3"/>
  <c r="AB603" i="3"/>
  <c r="AA603" i="3"/>
  <c r="Z603" i="3"/>
  <c r="Y603" i="3"/>
  <c r="X603" i="3"/>
  <c r="W603" i="3"/>
  <c r="V603" i="3"/>
  <c r="U603" i="3"/>
  <c r="T603" i="3"/>
  <c r="S603" i="3"/>
  <c r="R603" i="3"/>
  <c r="Q603" i="3"/>
  <c r="P603" i="3"/>
  <c r="O603" i="3"/>
  <c r="N603" i="3"/>
  <c r="M603" i="3"/>
  <c r="L603" i="3"/>
  <c r="K603" i="3"/>
  <c r="J603" i="3"/>
  <c r="I603" i="3"/>
  <c r="H603" i="3"/>
  <c r="G603" i="3"/>
  <c r="F603" i="3"/>
  <c r="AC602" i="3"/>
  <c r="AB602" i="3"/>
  <c r="AA602" i="3"/>
  <c r="Z602" i="3"/>
  <c r="Y602" i="3"/>
  <c r="X602" i="3"/>
  <c r="W602" i="3"/>
  <c r="V602" i="3"/>
  <c r="U602" i="3"/>
  <c r="T602" i="3"/>
  <c r="S602" i="3"/>
  <c r="R602" i="3"/>
  <c r="Q602" i="3"/>
  <c r="P602" i="3"/>
  <c r="O602" i="3"/>
  <c r="N602" i="3"/>
  <c r="M602" i="3"/>
  <c r="L602" i="3"/>
  <c r="K602" i="3"/>
  <c r="J602" i="3"/>
  <c r="I602" i="3"/>
  <c r="H602" i="3"/>
  <c r="G602" i="3"/>
  <c r="F602" i="3"/>
  <c r="AC601" i="3"/>
  <c r="AB601" i="3"/>
  <c r="AA601" i="3"/>
  <c r="Z601" i="3"/>
  <c r="Y601" i="3"/>
  <c r="X601" i="3"/>
  <c r="W601" i="3"/>
  <c r="V601" i="3"/>
  <c r="U601" i="3"/>
  <c r="T601" i="3"/>
  <c r="S601" i="3"/>
  <c r="R601" i="3"/>
  <c r="Q601" i="3"/>
  <c r="P601" i="3"/>
  <c r="O601" i="3"/>
  <c r="N601" i="3"/>
  <c r="M601" i="3"/>
  <c r="L601" i="3"/>
  <c r="K601" i="3"/>
  <c r="J601" i="3"/>
  <c r="I601" i="3"/>
  <c r="H601" i="3"/>
  <c r="G601" i="3"/>
  <c r="F601" i="3"/>
  <c r="AC600" i="3"/>
  <c r="AB600" i="3"/>
  <c r="AA600" i="3"/>
  <c r="Z600" i="3"/>
  <c r="Y600" i="3"/>
  <c r="X600" i="3"/>
  <c r="W600" i="3"/>
  <c r="V600" i="3"/>
  <c r="U600" i="3"/>
  <c r="T600" i="3"/>
  <c r="S600" i="3"/>
  <c r="R600" i="3"/>
  <c r="Q600" i="3"/>
  <c r="P600" i="3"/>
  <c r="O600" i="3"/>
  <c r="N600" i="3"/>
  <c r="M600" i="3"/>
  <c r="L600" i="3"/>
  <c r="K600" i="3"/>
  <c r="J600" i="3"/>
  <c r="I600" i="3"/>
  <c r="H600" i="3"/>
  <c r="G600" i="3"/>
  <c r="F600" i="3"/>
  <c r="AC599" i="3"/>
  <c r="AB599" i="3"/>
  <c r="AA599" i="3"/>
  <c r="Z599" i="3"/>
  <c r="Y599" i="3"/>
  <c r="X599" i="3"/>
  <c r="W599" i="3"/>
  <c r="V599" i="3"/>
  <c r="U599" i="3"/>
  <c r="T599" i="3"/>
  <c r="S599" i="3"/>
  <c r="R599" i="3"/>
  <c r="Q599" i="3"/>
  <c r="P599" i="3"/>
  <c r="O599" i="3"/>
  <c r="N599" i="3"/>
  <c r="M599" i="3"/>
  <c r="L599" i="3"/>
  <c r="K599" i="3"/>
  <c r="J599" i="3"/>
  <c r="I599" i="3"/>
  <c r="H599" i="3"/>
  <c r="G599" i="3"/>
  <c r="F599" i="3"/>
  <c r="AC598" i="3"/>
  <c r="AB598" i="3"/>
  <c r="AA598" i="3"/>
  <c r="Z598" i="3"/>
  <c r="Y598" i="3"/>
  <c r="X598" i="3"/>
  <c r="W598" i="3"/>
  <c r="V598" i="3"/>
  <c r="U598" i="3"/>
  <c r="T598" i="3"/>
  <c r="S598" i="3"/>
  <c r="R598" i="3"/>
  <c r="Q598" i="3"/>
  <c r="P598" i="3"/>
  <c r="O598" i="3"/>
  <c r="N598" i="3"/>
  <c r="M598" i="3"/>
  <c r="L598" i="3"/>
  <c r="K598" i="3"/>
  <c r="J598" i="3"/>
  <c r="I598" i="3"/>
  <c r="H598" i="3"/>
  <c r="G598" i="3"/>
  <c r="F598" i="3"/>
  <c r="AC597" i="3"/>
  <c r="AB597" i="3"/>
  <c r="AA597" i="3"/>
  <c r="Z597" i="3"/>
  <c r="Y597" i="3"/>
  <c r="X597" i="3"/>
  <c r="W597" i="3"/>
  <c r="V597" i="3"/>
  <c r="U597" i="3"/>
  <c r="T597" i="3"/>
  <c r="S597" i="3"/>
  <c r="R597" i="3"/>
  <c r="Q597" i="3"/>
  <c r="P597" i="3"/>
  <c r="O597" i="3"/>
  <c r="N597" i="3"/>
  <c r="M597" i="3"/>
  <c r="L597" i="3"/>
  <c r="K597" i="3"/>
  <c r="J597" i="3"/>
  <c r="I597" i="3"/>
  <c r="H597" i="3"/>
  <c r="G597" i="3"/>
  <c r="F597" i="3"/>
  <c r="AC596" i="3"/>
  <c r="AB596" i="3"/>
  <c r="AA596" i="3"/>
  <c r="Z596" i="3"/>
  <c r="Y596" i="3"/>
  <c r="X596" i="3"/>
  <c r="W596" i="3"/>
  <c r="V596" i="3"/>
  <c r="U596" i="3"/>
  <c r="T596" i="3"/>
  <c r="S596" i="3"/>
  <c r="R596" i="3"/>
  <c r="Q596" i="3"/>
  <c r="P596" i="3"/>
  <c r="O596" i="3"/>
  <c r="N596" i="3"/>
  <c r="M596" i="3"/>
  <c r="L596" i="3"/>
  <c r="K596" i="3"/>
  <c r="J596" i="3"/>
  <c r="I596" i="3"/>
  <c r="H596" i="3"/>
  <c r="G596" i="3"/>
  <c r="F596" i="3"/>
  <c r="AC595" i="3"/>
  <c r="AB595" i="3"/>
  <c r="AA595" i="3"/>
  <c r="Z595" i="3"/>
  <c r="Y595" i="3"/>
  <c r="X595" i="3"/>
  <c r="W595" i="3"/>
  <c r="V595" i="3"/>
  <c r="U595" i="3"/>
  <c r="T595" i="3"/>
  <c r="S595" i="3"/>
  <c r="R595" i="3"/>
  <c r="Q595" i="3"/>
  <c r="P595" i="3"/>
  <c r="O595" i="3"/>
  <c r="N595" i="3"/>
  <c r="M595" i="3"/>
  <c r="L595" i="3"/>
  <c r="K595" i="3"/>
  <c r="J595" i="3"/>
  <c r="I595" i="3"/>
  <c r="H595" i="3"/>
  <c r="G595" i="3"/>
  <c r="F595" i="3"/>
  <c r="AC594" i="3"/>
  <c r="AB594" i="3"/>
  <c r="AA594" i="3"/>
  <c r="Z594" i="3"/>
  <c r="Y594" i="3"/>
  <c r="X594" i="3"/>
  <c r="W594" i="3"/>
  <c r="V594" i="3"/>
  <c r="U594" i="3"/>
  <c r="T594" i="3"/>
  <c r="S594" i="3"/>
  <c r="R594" i="3"/>
  <c r="Q594" i="3"/>
  <c r="P594" i="3"/>
  <c r="O594" i="3"/>
  <c r="N594" i="3"/>
  <c r="M594" i="3"/>
  <c r="L594" i="3"/>
  <c r="K594" i="3"/>
  <c r="J594" i="3"/>
  <c r="I594" i="3"/>
  <c r="H594" i="3"/>
  <c r="G594" i="3"/>
  <c r="F594" i="3"/>
  <c r="AC593" i="3"/>
  <c r="AB593" i="3"/>
  <c r="AA593" i="3"/>
  <c r="Z593" i="3"/>
  <c r="Y593" i="3"/>
  <c r="X593" i="3"/>
  <c r="W593" i="3"/>
  <c r="V593" i="3"/>
  <c r="U593" i="3"/>
  <c r="T593" i="3"/>
  <c r="S593" i="3"/>
  <c r="R593" i="3"/>
  <c r="Q593" i="3"/>
  <c r="P593" i="3"/>
  <c r="O593" i="3"/>
  <c r="N593" i="3"/>
  <c r="M593" i="3"/>
  <c r="L593" i="3"/>
  <c r="K593" i="3"/>
  <c r="J593" i="3"/>
  <c r="I593" i="3"/>
  <c r="H593" i="3"/>
  <c r="G593" i="3"/>
  <c r="F593" i="3"/>
  <c r="AC592" i="3"/>
  <c r="AB592" i="3"/>
  <c r="AA592" i="3"/>
  <c r="Z592" i="3"/>
  <c r="Y592" i="3"/>
  <c r="X592" i="3"/>
  <c r="W592" i="3"/>
  <c r="V592" i="3"/>
  <c r="U592" i="3"/>
  <c r="T592" i="3"/>
  <c r="S592" i="3"/>
  <c r="R592" i="3"/>
  <c r="Q592" i="3"/>
  <c r="P592" i="3"/>
  <c r="O592" i="3"/>
  <c r="N592" i="3"/>
  <c r="M592" i="3"/>
  <c r="L592" i="3"/>
  <c r="K592" i="3"/>
  <c r="J592" i="3"/>
  <c r="I592" i="3"/>
  <c r="H592" i="3"/>
  <c r="G592" i="3"/>
  <c r="F592" i="3"/>
  <c r="AC591" i="3"/>
  <c r="AB591" i="3"/>
  <c r="AA591" i="3"/>
  <c r="Z591" i="3"/>
  <c r="Y591" i="3"/>
  <c r="X591" i="3"/>
  <c r="W591" i="3"/>
  <c r="V591" i="3"/>
  <c r="U591" i="3"/>
  <c r="T591" i="3"/>
  <c r="S591" i="3"/>
  <c r="R591" i="3"/>
  <c r="Q591" i="3"/>
  <c r="P591" i="3"/>
  <c r="O591" i="3"/>
  <c r="N591" i="3"/>
  <c r="M591" i="3"/>
  <c r="L591" i="3"/>
  <c r="K591" i="3"/>
  <c r="J591" i="3"/>
  <c r="I591" i="3"/>
  <c r="H591" i="3"/>
  <c r="G591" i="3"/>
  <c r="F591" i="3"/>
  <c r="AC590" i="3"/>
  <c r="AB590" i="3"/>
  <c r="AA590" i="3"/>
  <c r="Z590" i="3"/>
  <c r="Y590" i="3"/>
  <c r="X590" i="3"/>
  <c r="W590" i="3"/>
  <c r="V590" i="3"/>
  <c r="U590" i="3"/>
  <c r="T590" i="3"/>
  <c r="S590" i="3"/>
  <c r="R590" i="3"/>
  <c r="Q590" i="3"/>
  <c r="P590" i="3"/>
  <c r="O590" i="3"/>
  <c r="N590" i="3"/>
  <c r="M590" i="3"/>
  <c r="L590" i="3"/>
  <c r="K590" i="3"/>
  <c r="J590" i="3"/>
  <c r="I590" i="3"/>
  <c r="H590" i="3"/>
  <c r="G590" i="3"/>
  <c r="F590" i="3"/>
  <c r="AC589" i="3"/>
  <c r="AB589" i="3"/>
  <c r="AA589" i="3"/>
  <c r="Z589" i="3"/>
  <c r="Y589" i="3"/>
  <c r="X589" i="3"/>
  <c r="W589" i="3"/>
  <c r="V589" i="3"/>
  <c r="U589" i="3"/>
  <c r="T589" i="3"/>
  <c r="S589" i="3"/>
  <c r="R589" i="3"/>
  <c r="Q589" i="3"/>
  <c r="P589" i="3"/>
  <c r="O589" i="3"/>
  <c r="N589" i="3"/>
  <c r="M589" i="3"/>
  <c r="L589" i="3"/>
  <c r="K589" i="3"/>
  <c r="J589" i="3"/>
  <c r="I589" i="3"/>
  <c r="H589" i="3"/>
  <c r="G589" i="3"/>
  <c r="F589" i="3"/>
  <c r="AC588" i="3"/>
  <c r="AB588" i="3"/>
  <c r="AA588" i="3"/>
  <c r="Z588" i="3"/>
  <c r="Y588" i="3"/>
  <c r="X588" i="3"/>
  <c r="W588" i="3"/>
  <c r="V588" i="3"/>
  <c r="U588" i="3"/>
  <c r="T588" i="3"/>
  <c r="S588" i="3"/>
  <c r="R588" i="3"/>
  <c r="Q588" i="3"/>
  <c r="P588" i="3"/>
  <c r="O588" i="3"/>
  <c r="N588" i="3"/>
  <c r="M588" i="3"/>
  <c r="L588" i="3"/>
  <c r="K588" i="3"/>
  <c r="J588" i="3"/>
  <c r="I588" i="3"/>
  <c r="H588" i="3"/>
  <c r="G588" i="3"/>
  <c r="F588" i="3"/>
  <c r="AC587" i="3"/>
  <c r="AB587" i="3"/>
  <c r="AA587" i="3"/>
  <c r="Z587" i="3"/>
  <c r="Y587" i="3"/>
  <c r="X587" i="3"/>
  <c r="W587" i="3"/>
  <c r="V587" i="3"/>
  <c r="U587" i="3"/>
  <c r="T587" i="3"/>
  <c r="S587" i="3"/>
  <c r="R587" i="3"/>
  <c r="Q587" i="3"/>
  <c r="P587" i="3"/>
  <c r="O587" i="3"/>
  <c r="N587" i="3"/>
  <c r="M587" i="3"/>
  <c r="L587" i="3"/>
  <c r="K587" i="3"/>
  <c r="J587" i="3"/>
  <c r="I587" i="3"/>
  <c r="H587" i="3"/>
  <c r="G587" i="3"/>
  <c r="F587" i="3"/>
  <c r="AC586" i="3"/>
  <c r="AB586" i="3"/>
  <c r="AA586" i="3"/>
  <c r="Z586" i="3"/>
  <c r="Y586" i="3"/>
  <c r="X586" i="3"/>
  <c r="W586" i="3"/>
  <c r="V586" i="3"/>
  <c r="U586" i="3"/>
  <c r="T586" i="3"/>
  <c r="S586" i="3"/>
  <c r="R586" i="3"/>
  <c r="Q586" i="3"/>
  <c r="P586" i="3"/>
  <c r="O586" i="3"/>
  <c r="N586" i="3"/>
  <c r="M586" i="3"/>
  <c r="L586" i="3"/>
  <c r="K586" i="3"/>
  <c r="J586" i="3"/>
  <c r="I586" i="3"/>
  <c r="H586" i="3"/>
  <c r="G586" i="3"/>
  <c r="F586" i="3"/>
  <c r="AC585" i="3"/>
  <c r="AB585" i="3"/>
  <c r="AA585" i="3"/>
  <c r="Z585" i="3"/>
  <c r="Y585" i="3"/>
  <c r="X585" i="3"/>
  <c r="W585" i="3"/>
  <c r="V585" i="3"/>
  <c r="U585" i="3"/>
  <c r="T585" i="3"/>
  <c r="S585" i="3"/>
  <c r="R585" i="3"/>
  <c r="Q585" i="3"/>
  <c r="P585" i="3"/>
  <c r="O585" i="3"/>
  <c r="N585" i="3"/>
  <c r="M585" i="3"/>
  <c r="L585" i="3"/>
  <c r="K585" i="3"/>
  <c r="J585" i="3"/>
  <c r="I585" i="3"/>
  <c r="H585" i="3"/>
  <c r="G585" i="3"/>
  <c r="F585" i="3"/>
  <c r="AC584" i="3"/>
  <c r="AB584" i="3"/>
  <c r="AA584" i="3"/>
  <c r="Z584" i="3"/>
  <c r="Y584" i="3"/>
  <c r="X584" i="3"/>
  <c r="W584" i="3"/>
  <c r="V584" i="3"/>
  <c r="U584" i="3"/>
  <c r="T584" i="3"/>
  <c r="S584" i="3"/>
  <c r="R584" i="3"/>
  <c r="Q584" i="3"/>
  <c r="P584" i="3"/>
  <c r="O584" i="3"/>
  <c r="N584" i="3"/>
  <c r="M584" i="3"/>
  <c r="L584" i="3"/>
  <c r="K584" i="3"/>
  <c r="J584" i="3"/>
  <c r="I584" i="3"/>
  <c r="H584" i="3"/>
  <c r="G584" i="3"/>
  <c r="F584" i="3"/>
  <c r="AC583" i="3"/>
  <c r="AB583" i="3"/>
  <c r="AA583" i="3"/>
  <c r="Z583" i="3"/>
  <c r="Y583" i="3"/>
  <c r="X583" i="3"/>
  <c r="W583" i="3"/>
  <c r="V583" i="3"/>
  <c r="U583" i="3"/>
  <c r="T583" i="3"/>
  <c r="S583" i="3"/>
  <c r="R583" i="3"/>
  <c r="Q583" i="3"/>
  <c r="P583" i="3"/>
  <c r="O583" i="3"/>
  <c r="N583" i="3"/>
  <c r="M583" i="3"/>
  <c r="L583" i="3"/>
  <c r="K583" i="3"/>
  <c r="J583" i="3"/>
  <c r="I583" i="3"/>
  <c r="H583" i="3"/>
  <c r="G583" i="3"/>
  <c r="F583" i="3"/>
  <c r="AC582" i="3"/>
  <c r="AB582" i="3"/>
  <c r="AA582" i="3"/>
  <c r="Z582" i="3"/>
  <c r="Y582" i="3"/>
  <c r="X582" i="3"/>
  <c r="W582" i="3"/>
  <c r="V582" i="3"/>
  <c r="U582" i="3"/>
  <c r="T582" i="3"/>
  <c r="S582" i="3"/>
  <c r="R582" i="3"/>
  <c r="Q582" i="3"/>
  <c r="P582" i="3"/>
  <c r="O582" i="3"/>
  <c r="N582" i="3"/>
  <c r="M582" i="3"/>
  <c r="L582" i="3"/>
  <c r="K582" i="3"/>
  <c r="J582" i="3"/>
  <c r="I582" i="3"/>
  <c r="H582" i="3"/>
  <c r="G582" i="3"/>
  <c r="F582" i="3"/>
  <c r="AC581" i="3"/>
  <c r="AB581" i="3"/>
  <c r="AA581" i="3"/>
  <c r="Z581" i="3"/>
  <c r="Y581" i="3"/>
  <c r="X581" i="3"/>
  <c r="W581" i="3"/>
  <c r="V581" i="3"/>
  <c r="U581" i="3"/>
  <c r="T581" i="3"/>
  <c r="S581" i="3"/>
  <c r="R581" i="3"/>
  <c r="Q581" i="3"/>
  <c r="P581" i="3"/>
  <c r="O581" i="3"/>
  <c r="N581" i="3"/>
  <c r="M581" i="3"/>
  <c r="L581" i="3"/>
  <c r="K581" i="3"/>
  <c r="J581" i="3"/>
  <c r="I581" i="3"/>
  <c r="H581" i="3"/>
  <c r="G581" i="3"/>
  <c r="F581" i="3"/>
  <c r="AC580" i="3"/>
  <c r="AB580" i="3"/>
  <c r="AA580" i="3"/>
  <c r="Z580" i="3"/>
  <c r="Y580" i="3"/>
  <c r="X580" i="3"/>
  <c r="W580" i="3"/>
  <c r="V580" i="3"/>
  <c r="U580" i="3"/>
  <c r="T580" i="3"/>
  <c r="S580" i="3"/>
  <c r="R580" i="3"/>
  <c r="Q580" i="3"/>
  <c r="P580" i="3"/>
  <c r="O580" i="3"/>
  <c r="N580" i="3"/>
  <c r="M580" i="3"/>
  <c r="L580" i="3"/>
  <c r="K580" i="3"/>
  <c r="J580" i="3"/>
  <c r="I580" i="3"/>
  <c r="H580" i="3"/>
  <c r="G580" i="3"/>
  <c r="F580" i="3"/>
  <c r="AC579" i="3"/>
  <c r="AB579" i="3"/>
  <c r="AA579" i="3"/>
  <c r="Z579" i="3"/>
  <c r="Y579" i="3"/>
  <c r="X579" i="3"/>
  <c r="W579" i="3"/>
  <c r="V579" i="3"/>
  <c r="U579" i="3"/>
  <c r="T579" i="3"/>
  <c r="S579" i="3"/>
  <c r="R579" i="3"/>
  <c r="Q579" i="3"/>
  <c r="P579" i="3"/>
  <c r="O579" i="3"/>
  <c r="N579" i="3"/>
  <c r="M579" i="3"/>
  <c r="L579" i="3"/>
  <c r="K579" i="3"/>
  <c r="J579" i="3"/>
  <c r="I579" i="3"/>
  <c r="H579" i="3"/>
  <c r="G579" i="3"/>
  <c r="F579" i="3"/>
  <c r="AC578" i="3"/>
  <c r="AB578" i="3"/>
  <c r="AA578" i="3"/>
  <c r="Z578" i="3"/>
  <c r="Y578" i="3"/>
  <c r="X578" i="3"/>
  <c r="W578" i="3"/>
  <c r="V578" i="3"/>
  <c r="U578" i="3"/>
  <c r="T578" i="3"/>
  <c r="S578" i="3"/>
  <c r="R578" i="3"/>
  <c r="Q578" i="3"/>
  <c r="P578" i="3"/>
  <c r="O578" i="3"/>
  <c r="N578" i="3"/>
  <c r="M578" i="3"/>
  <c r="L578" i="3"/>
  <c r="K578" i="3"/>
  <c r="J578" i="3"/>
  <c r="I578" i="3"/>
  <c r="H578" i="3"/>
  <c r="G578" i="3"/>
  <c r="F578" i="3"/>
  <c r="AC577" i="3"/>
  <c r="AB577" i="3"/>
  <c r="AA577" i="3"/>
  <c r="Z577" i="3"/>
  <c r="Y577" i="3"/>
  <c r="X577" i="3"/>
  <c r="W577" i="3"/>
  <c r="V577" i="3"/>
  <c r="U577" i="3"/>
  <c r="T577" i="3"/>
  <c r="S577" i="3"/>
  <c r="R577" i="3"/>
  <c r="Q577" i="3"/>
  <c r="P577" i="3"/>
  <c r="O577" i="3"/>
  <c r="N577" i="3"/>
  <c r="M577" i="3"/>
  <c r="L577" i="3"/>
  <c r="K577" i="3"/>
  <c r="J577" i="3"/>
  <c r="I577" i="3"/>
  <c r="H577" i="3"/>
  <c r="G577" i="3"/>
  <c r="F577" i="3"/>
  <c r="AC576" i="3"/>
  <c r="AB576" i="3"/>
  <c r="AA576" i="3"/>
  <c r="Z576" i="3"/>
  <c r="Y576" i="3"/>
  <c r="X576" i="3"/>
  <c r="W576" i="3"/>
  <c r="V576" i="3"/>
  <c r="U576" i="3"/>
  <c r="T576" i="3"/>
  <c r="S576" i="3"/>
  <c r="R576" i="3"/>
  <c r="Q576" i="3"/>
  <c r="P576" i="3"/>
  <c r="O576" i="3"/>
  <c r="N576" i="3"/>
  <c r="M576" i="3"/>
  <c r="L576" i="3"/>
  <c r="K576" i="3"/>
  <c r="J576" i="3"/>
  <c r="I576" i="3"/>
  <c r="H576" i="3"/>
  <c r="G576" i="3"/>
  <c r="F576" i="3"/>
  <c r="AC575" i="3"/>
  <c r="AB575" i="3"/>
  <c r="AA575" i="3"/>
  <c r="Z575" i="3"/>
  <c r="Y575" i="3"/>
  <c r="X575" i="3"/>
  <c r="W575" i="3"/>
  <c r="V575" i="3"/>
  <c r="U575" i="3"/>
  <c r="T575" i="3"/>
  <c r="S575" i="3"/>
  <c r="R575" i="3"/>
  <c r="Q575" i="3"/>
  <c r="P575" i="3"/>
  <c r="O575" i="3"/>
  <c r="N575" i="3"/>
  <c r="M575" i="3"/>
  <c r="L575" i="3"/>
  <c r="K575" i="3"/>
  <c r="J575" i="3"/>
  <c r="I575" i="3"/>
  <c r="H575" i="3"/>
  <c r="G575" i="3"/>
  <c r="F575" i="3"/>
  <c r="AC574" i="3"/>
  <c r="AB574" i="3"/>
  <c r="AA574" i="3"/>
  <c r="Z574" i="3"/>
  <c r="Y574" i="3"/>
  <c r="X574" i="3"/>
  <c r="W574" i="3"/>
  <c r="V574" i="3"/>
  <c r="U574" i="3"/>
  <c r="T574" i="3"/>
  <c r="S574" i="3"/>
  <c r="R574" i="3"/>
  <c r="Q574" i="3"/>
  <c r="P574" i="3"/>
  <c r="O574" i="3"/>
  <c r="N574" i="3"/>
  <c r="M574" i="3"/>
  <c r="L574" i="3"/>
  <c r="K574" i="3"/>
  <c r="J574" i="3"/>
  <c r="I574" i="3"/>
  <c r="H574" i="3"/>
  <c r="G574" i="3"/>
  <c r="F574" i="3"/>
  <c r="AC573" i="3"/>
  <c r="AB573" i="3"/>
  <c r="AA573" i="3"/>
  <c r="Z573" i="3"/>
  <c r="Y573" i="3"/>
  <c r="X573" i="3"/>
  <c r="W573" i="3"/>
  <c r="V573" i="3"/>
  <c r="U573" i="3"/>
  <c r="T573" i="3"/>
  <c r="S573" i="3"/>
  <c r="R573" i="3"/>
  <c r="Q573" i="3"/>
  <c r="P573" i="3"/>
  <c r="O573" i="3"/>
  <c r="N573" i="3"/>
  <c r="M573" i="3"/>
  <c r="L573" i="3"/>
  <c r="K573" i="3"/>
  <c r="J573" i="3"/>
  <c r="I573" i="3"/>
  <c r="H573" i="3"/>
  <c r="G573" i="3"/>
  <c r="F573" i="3"/>
  <c r="AC572" i="3"/>
  <c r="AB572" i="3"/>
  <c r="AA572" i="3"/>
  <c r="Z572" i="3"/>
  <c r="Y572" i="3"/>
  <c r="X572" i="3"/>
  <c r="W572" i="3"/>
  <c r="V572" i="3"/>
  <c r="U572" i="3"/>
  <c r="T572" i="3"/>
  <c r="S572" i="3"/>
  <c r="R572" i="3"/>
  <c r="Q572" i="3"/>
  <c r="P572" i="3"/>
  <c r="O572" i="3"/>
  <c r="N572" i="3"/>
  <c r="M572" i="3"/>
  <c r="L572" i="3"/>
  <c r="K572" i="3"/>
  <c r="J572" i="3"/>
  <c r="I572" i="3"/>
  <c r="H572" i="3"/>
  <c r="G572" i="3"/>
  <c r="F572" i="3"/>
  <c r="AC571" i="3"/>
  <c r="AB571" i="3"/>
  <c r="AA571" i="3"/>
  <c r="Z571" i="3"/>
  <c r="Y571" i="3"/>
  <c r="X571" i="3"/>
  <c r="W571" i="3"/>
  <c r="V571" i="3"/>
  <c r="U571" i="3"/>
  <c r="T571" i="3"/>
  <c r="S571" i="3"/>
  <c r="R571" i="3"/>
  <c r="Q571" i="3"/>
  <c r="P571" i="3"/>
  <c r="O571" i="3"/>
  <c r="N571" i="3"/>
  <c r="M571" i="3"/>
  <c r="L571" i="3"/>
  <c r="K571" i="3"/>
  <c r="J571" i="3"/>
  <c r="I571" i="3"/>
  <c r="H571" i="3"/>
  <c r="G571" i="3"/>
  <c r="F571" i="3"/>
  <c r="AC570" i="3"/>
  <c r="AB570" i="3"/>
  <c r="AA570" i="3"/>
  <c r="Z570" i="3"/>
  <c r="Y570" i="3"/>
  <c r="X570" i="3"/>
  <c r="W570" i="3"/>
  <c r="V570" i="3"/>
  <c r="U570" i="3"/>
  <c r="T570" i="3"/>
  <c r="S570" i="3"/>
  <c r="R570" i="3"/>
  <c r="Q570" i="3"/>
  <c r="P570" i="3"/>
  <c r="O570" i="3"/>
  <c r="N570" i="3"/>
  <c r="M570" i="3"/>
  <c r="L570" i="3"/>
  <c r="K570" i="3"/>
  <c r="J570" i="3"/>
  <c r="I570" i="3"/>
  <c r="H570" i="3"/>
  <c r="G570" i="3"/>
  <c r="F570" i="3"/>
  <c r="AC569" i="3"/>
  <c r="AB569" i="3"/>
  <c r="AA569" i="3"/>
  <c r="Z569" i="3"/>
  <c r="Y569" i="3"/>
  <c r="X569" i="3"/>
  <c r="W569" i="3"/>
  <c r="V569" i="3"/>
  <c r="U569" i="3"/>
  <c r="T569" i="3"/>
  <c r="S569" i="3"/>
  <c r="R569" i="3"/>
  <c r="Q569" i="3"/>
  <c r="P569" i="3"/>
  <c r="O569" i="3"/>
  <c r="N569" i="3"/>
  <c r="M569" i="3"/>
  <c r="L569" i="3"/>
  <c r="K569" i="3"/>
  <c r="J569" i="3"/>
  <c r="I569" i="3"/>
  <c r="H569" i="3"/>
  <c r="G569" i="3"/>
  <c r="F569" i="3"/>
  <c r="AC568" i="3"/>
  <c r="AB568" i="3"/>
  <c r="AA568" i="3"/>
  <c r="Z568" i="3"/>
  <c r="Y568" i="3"/>
  <c r="X568" i="3"/>
  <c r="W568" i="3"/>
  <c r="V568" i="3"/>
  <c r="U568" i="3"/>
  <c r="T568" i="3"/>
  <c r="S568" i="3"/>
  <c r="R568" i="3"/>
  <c r="Q568" i="3"/>
  <c r="P568" i="3"/>
  <c r="O568" i="3"/>
  <c r="N568" i="3"/>
  <c r="M568" i="3"/>
  <c r="L568" i="3"/>
  <c r="K568" i="3"/>
  <c r="J568" i="3"/>
  <c r="I568" i="3"/>
  <c r="H568" i="3"/>
  <c r="G568" i="3"/>
  <c r="F568" i="3"/>
  <c r="AC567" i="3"/>
  <c r="AB567" i="3"/>
  <c r="AA567" i="3"/>
  <c r="Z567" i="3"/>
  <c r="Y567" i="3"/>
  <c r="X567" i="3"/>
  <c r="W567" i="3"/>
  <c r="V567" i="3"/>
  <c r="U567" i="3"/>
  <c r="T567" i="3"/>
  <c r="S567" i="3"/>
  <c r="R567" i="3"/>
  <c r="Q567" i="3"/>
  <c r="P567" i="3"/>
  <c r="O567" i="3"/>
  <c r="N567" i="3"/>
  <c r="M567" i="3"/>
  <c r="L567" i="3"/>
  <c r="K567" i="3"/>
  <c r="J567" i="3"/>
  <c r="I567" i="3"/>
  <c r="H567" i="3"/>
  <c r="G567" i="3"/>
  <c r="F567" i="3"/>
  <c r="AC566" i="3"/>
  <c r="AB566" i="3"/>
  <c r="AA566" i="3"/>
  <c r="Z566" i="3"/>
  <c r="Y566" i="3"/>
  <c r="X566" i="3"/>
  <c r="W566" i="3"/>
  <c r="V566" i="3"/>
  <c r="U566" i="3"/>
  <c r="T566" i="3"/>
  <c r="S566" i="3"/>
  <c r="R566" i="3"/>
  <c r="Q566" i="3"/>
  <c r="P566" i="3"/>
  <c r="O566" i="3"/>
  <c r="N566" i="3"/>
  <c r="M566" i="3"/>
  <c r="L566" i="3"/>
  <c r="K566" i="3"/>
  <c r="J566" i="3"/>
  <c r="I566" i="3"/>
  <c r="H566" i="3"/>
  <c r="G566" i="3"/>
  <c r="F566" i="3"/>
  <c r="AC565" i="3"/>
  <c r="AB565" i="3"/>
  <c r="AA565" i="3"/>
  <c r="Z565" i="3"/>
  <c r="Y565" i="3"/>
  <c r="X565" i="3"/>
  <c r="W565" i="3"/>
  <c r="V565" i="3"/>
  <c r="U565" i="3"/>
  <c r="T565" i="3"/>
  <c r="S565" i="3"/>
  <c r="R565" i="3"/>
  <c r="Q565" i="3"/>
  <c r="P565" i="3"/>
  <c r="O565" i="3"/>
  <c r="N565" i="3"/>
  <c r="M565" i="3"/>
  <c r="L565" i="3"/>
  <c r="K565" i="3"/>
  <c r="J565" i="3"/>
  <c r="I565" i="3"/>
  <c r="H565" i="3"/>
  <c r="G565" i="3"/>
  <c r="F565" i="3"/>
  <c r="AC564" i="3"/>
  <c r="AB564" i="3"/>
  <c r="AA564" i="3"/>
  <c r="Z564" i="3"/>
  <c r="Y564" i="3"/>
  <c r="X564" i="3"/>
  <c r="W564" i="3"/>
  <c r="V564" i="3"/>
  <c r="U564" i="3"/>
  <c r="T564" i="3"/>
  <c r="S564" i="3"/>
  <c r="R564" i="3"/>
  <c r="Q564" i="3"/>
  <c r="P564" i="3"/>
  <c r="O564" i="3"/>
  <c r="N564" i="3"/>
  <c r="M564" i="3"/>
  <c r="L564" i="3"/>
  <c r="K564" i="3"/>
  <c r="J564" i="3"/>
  <c r="I564" i="3"/>
  <c r="H564" i="3"/>
  <c r="G564" i="3"/>
  <c r="F564" i="3"/>
  <c r="AC563" i="3"/>
  <c r="AB563" i="3"/>
  <c r="AA563" i="3"/>
  <c r="Z563" i="3"/>
  <c r="Y563" i="3"/>
  <c r="X563" i="3"/>
  <c r="W563" i="3"/>
  <c r="V563" i="3"/>
  <c r="U563" i="3"/>
  <c r="T563" i="3"/>
  <c r="S563" i="3"/>
  <c r="R563" i="3"/>
  <c r="Q563" i="3"/>
  <c r="P563" i="3"/>
  <c r="O563" i="3"/>
  <c r="N563" i="3"/>
  <c r="M563" i="3"/>
  <c r="L563" i="3"/>
  <c r="K563" i="3"/>
  <c r="J563" i="3"/>
  <c r="I563" i="3"/>
  <c r="H563" i="3"/>
  <c r="G563" i="3"/>
  <c r="F563" i="3"/>
  <c r="AC562" i="3"/>
  <c r="AB562" i="3"/>
  <c r="AA562" i="3"/>
  <c r="Z562" i="3"/>
  <c r="Y562" i="3"/>
  <c r="X562" i="3"/>
  <c r="W562" i="3"/>
  <c r="V562" i="3"/>
  <c r="U562" i="3"/>
  <c r="T562" i="3"/>
  <c r="S562" i="3"/>
  <c r="R562" i="3"/>
  <c r="Q562" i="3"/>
  <c r="P562" i="3"/>
  <c r="O562" i="3"/>
  <c r="N562" i="3"/>
  <c r="M562" i="3"/>
  <c r="L562" i="3"/>
  <c r="K562" i="3"/>
  <c r="J562" i="3"/>
  <c r="I562" i="3"/>
  <c r="H562" i="3"/>
  <c r="G562" i="3"/>
  <c r="F562" i="3"/>
  <c r="AC561" i="3"/>
  <c r="AB561" i="3"/>
  <c r="AA561" i="3"/>
  <c r="Z561" i="3"/>
  <c r="Y561" i="3"/>
  <c r="X561" i="3"/>
  <c r="W561" i="3"/>
  <c r="V561" i="3"/>
  <c r="U561" i="3"/>
  <c r="T561" i="3"/>
  <c r="S561" i="3"/>
  <c r="R561" i="3"/>
  <c r="Q561" i="3"/>
  <c r="P561" i="3"/>
  <c r="O561" i="3"/>
  <c r="N561" i="3"/>
  <c r="M561" i="3"/>
  <c r="L561" i="3"/>
  <c r="K561" i="3"/>
  <c r="J561" i="3"/>
  <c r="I561" i="3"/>
  <c r="H561" i="3"/>
  <c r="G561" i="3"/>
  <c r="F561" i="3"/>
  <c r="AC560" i="3"/>
  <c r="AB560" i="3"/>
  <c r="AA560" i="3"/>
  <c r="Z560" i="3"/>
  <c r="Y560" i="3"/>
  <c r="X560" i="3"/>
  <c r="W560" i="3"/>
  <c r="V560" i="3"/>
  <c r="U560" i="3"/>
  <c r="T560" i="3"/>
  <c r="S560" i="3"/>
  <c r="R560" i="3"/>
  <c r="Q560" i="3"/>
  <c r="P560" i="3"/>
  <c r="O560" i="3"/>
  <c r="N560" i="3"/>
  <c r="M560" i="3"/>
  <c r="L560" i="3"/>
  <c r="K560" i="3"/>
  <c r="J560" i="3"/>
  <c r="I560" i="3"/>
  <c r="H560" i="3"/>
  <c r="G560" i="3"/>
  <c r="F560" i="3"/>
  <c r="AC559" i="3"/>
  <c r="AB559" i="3"/>
  <c r="AA559" i="3"/>
  <c r="Z559" i="3"/>
  <c r="Y559" i="3"/>
  <c r="X559" i="3"/>
  <c r="W559" i="3"/>
  <c r="V559" i="3"/>
  <c r="U559" i="3"/>
  <c r="T559" i="3"/>
  <c r="S559" i="3"/>
  <c r="R559" i="3"/>
  <c r="Q559" i="3"/>
  <c r="P559" i="3"/>
  <c r="O559" i="3"/>
  <c r="N559" i="3"/>
  <c r="M559" i="3"/>
  <c r="L559" i="3"/>
  <c r="K559" i="3"/>
  <c r="J559" i="3"/>
  <c r="I559" i="3"/>
  <c r="H559" i="3"/>
  <c r="G559" i="3"/>
  <c r="F559" i="3"/>
  <c r="AC558" i="3"/>
  <c r="AB558" i="3"/>
  <c r="AA558" i="3"/>
  <c r="Z558" i="3"/>
  <c r="Y558" i="3"/>
  <c r="X558" i="3"/>
  <c r="W558" i="3"/>
  <c r="V558" i="3"/>
  <c r="U558" i="3"/>
  <c r="T558" i="3"/>
  <c r="S558" i="3"/>
  <c r="R558" i="3"/>
  <c r="Q558" i="3"/>
  <c r="P558" i="3"/>
  <c r="O558" i="3"/>
  <c r="N558" i="3"/>
  <c r="M558" i="3"/>
  <c r="L558" i="3"/>
  <c r="K558" i="3"/>
  <c r="J558" i="3"/>
  <c r="I558" i="3"/>
  <c r="H558" i="3"/>
  <c r="G558" i="3"/>
  <c r="F558" i="3"/>
  <c r="AC557" i="3"/>
  <c r="AB557" i="3"/>
  <c r="AA557" i="3"/>
  <c r="Z557" i="3"/>
  <c r="Y557" i="3"/>
  <c r="X557" i="3"/>
  <c r="W557" i="3"/>
  <c r="V557" i="3"/>
  <c r="U557" i="3"/>
  <c r="T557" i="3"/>
  <c r="S557" i="3"/>
  <c r="R557" i="3"/>
  <c r="Q557" i="3"/>
  <c r="P557" i="3"/>
  <c r="O557" i="3"/>
  <c r="N557" i="3"/>
  <c r="M557" i="3"/>
  <c r="L557" i="3"/>
  <c r="K557" i="3"/>
  <c r="J557" i="3"/>
  <c r="I557" i="3"/>
  <c r="H557" i="3"/>
  <c r="G557" i="3"/>
  <c r="F557" i="3"/>
  <c r="AC556" i="3"/>
  <c r="AB556" i="3"/>
  <c r="AA556" i="3"/>
  <c r="Z556" i="3"/>
  <c r="Y556" i="3"/>
  <c r="X556" i="3"/>
  <c r="W556" i="3"/>
  <c r="V556" i="3"/>
  <c r="U556" i="3"/>
  <c r="T556" i="3"/>
  <c r="S556" i="3"/>
  <c r="R556" i="3"/>
  <c r="Q556" i="3"/>
  <c r="P556" i="3"/>
  <c r="O556" i="3"/>
  <c r="N556" i="3"/>
  <c r="M556" i="3"/>
  <c r="L556" i="3"/>
  <c r="K556" i="3"/>
  <c r="J556" i="3"/>
  <c r="I556" i="3"/>
  <c r="H556" i="3"/>
  <c r="G556" i="3"/>
  <c r="F556" i="3"/>
  <c r="AC555" i="3"/>
  <c r="AB555" i="3"/>
  <c r="AA555" i="3"/>
  <c r="Z555" i="3"/>
  <c r="Y555" i="3"/>
  <c r="X555" i="3"/>
  <c r="W555" i="3"/>
  <c r="V555" i="3"/>
  <c r="U555" i="3"/>
  <c r="T555" i="3"/>
  <c r="S555" i="3"/>
  <c r="R555" i="3"/>
  <c r="Q555" i="3"/>
  <c r="P555" i="3"/>
  <c r="O555" i="3"/>
  <c r="N555" i="3"/>
  <c r="M555" i="3"/>
  <c r="L555" i="3"/>
  <c r="K555" i="3"/>
  <c r="J555" i="3"/>
  <c r="I555" i="3"/>
  <c r="H555" i="3"/>
  <c r="G555" i="3"/>
  <c r="F555" i="3"/>
  <c r="AC554" i="3"/>
  <c r="AB554" i="3"/>
  <c r="AA554" i="3"/>
  <c r="Z554" i="3"/>
  <c r="Y554" i="3"/>
  <c r="X554" i="3"/>
  <c r="W554" i="3"/>
  <c r="V554" i="3"/>
  <c r="U554" i="3"/>
  <c r="T554" i="3"/>
  <c r="S554" i="3"/>
  <c r="R554" i="3"/>
  <c r="Q554" i="3"/>
  <c r="P554" i="3"/>
  <c r="O554" i="3"/>
  <c r="N554" i="3"/>
  <c r="M554" i="3"/>
  <c r="L554" i="3"/>
  <c r="K554" i="3"/>
  <c r="J554" i="3"/>
  <c r="I554" i="3"/>
  <c r="H554" i="3"/>
  <c r="G554" i="3"/>
  <c r="F554" i="3"/>
  <c r="AC553" i="3"/>
  <c r="AB553" i="3"/>
  <c r="AA553" i="3"/>
  <c r="Z553" i="3"/>
  <c r="Y553" i="3"/>
  <c r="X553" i="3"/>
  <c r="W553" i="3"/>
  <c r="V553" i="3"/>
  <c r="U553" i="3"/>
  <c r="T553" i="3"/>
  <c r="S553" i="3"/>
  <c r="R553" i="3"/>
  <c r="Q553" i="3"/>
  <c r="P553" i="3"/>
  <c r="O553" i="3"/>
  <c r="N553" i="3"/>
  <c r="M553" i="3"/>
  <c r="L553" i="3"/>
  <c r="K553" i="3"/>
  <c r="J553" i="3"/>
  <c r="I553" i="3"/>
  <c r="H553" i="3"/>
  <c r="G553" i="3"/>
  <c r="F553" i="3"/>
  <c r="AC552" i="3"/>
  <c r="AB552" i="3"/>
  <c r="AA552" i="3"/>
  <c r="Z552" i="3"/>
  <c r="Y552" i="3"/>
  <c r="X552" i="3"/>
  <c r="W552" i="3"/>
  <c r="V552" i="3"/>
  <c r="U552" i="3"/>
  <c r="T552" i="3"/>
  <c r="S552" i="3"/>
  <c r="R552" i="3"/>
  <c r="Q552" i="3"/>
  <c r="P552" i="3"/>
  <c r="O552" i="3"/>
  <c r="N552" i="3"/>
  <c r="M552" i="3"/>
  <c r="L552" i="3"/>
  <c r="K552" i="3"/>
  <c r="J552" i="3"/>
  <c r="I552" i="3"/>
  <c r="H552" i="3"/>
  <c r="G552" i="3"/>
  <c r="F552" i="3"/>
  <c r="AC551" i="3"/>
  <c r="AB551" i="3"/>
  <c r="AA551" i="3"/>
  <c r="Z551" i="3"/>
  <c r="Y551" i="3"/>
  <c r="X551" i="3"/>
  <c r="W551" i="3"/>
  <c r="V551" i="3"/>
  <c r="U551" i="3"/>
  <c r="T551" i="3"/>
  <c r="S551" i="3"/>
  <c r="R551" i="3"/>
  <c r="Q551" i="3"/>
  <c r="P551" i="3"/>
  <c r="O551" i="3"/>
  <c r="N551" i="3"/>
  <c r="M551" i="3"/>
  <c r="L551" i="3"/>
  <c r="K551" i="3"/>
  <c r="J551" i="3"/>
  <c r="I551" i="3"/>
  <c r="H551" i="3"/>
  <c r="G551" i="3"/>
  <c r="F551" i="3"/>
  <c r="AC550" i="3"/>
  <c r="AB550" i="3"/>
  <c r="AA550" i="3"/>
  <c r="Z550" i="3"/>
  <c r="Y550" i="3"/>
  <c r="X550" i="3"/>
  <c r="W550" i="3"/>
  <c r="V550" i="3"/>
  <c r="U550" i="3"/>
  <c r="T550" i="3"/>
  <c r="S550" i="3"/>
  <c r="R550" i="3"/>
  <c r="Q550" i="3"/>
  <c r="P550" i="3"/>
  <c r="O550" i="3"/>
  <c r="N550" i="3"/>
  <c r="M550" i="3"/>
  <c r="L550" i="3"/>
  <c r="K550" i="3"/>
  <c r="J550" i="3"/>
  <c r="I550" i="3"/>
  <c r="H550" i="3"/>
  <c r="G550" i="3"/>
  <c r="F550" i="3"/>
  <c r="AC549" i="3"/>
  <c r="AB549" i="3"/>
  <c r="AA549" i="3"/>
  <c r="Z549" i="3"/>
  <c r="Y549" i="3"/>
  <c r="X549" i="3"/>
  <c r="W549" i="3"/>
  <c r="V549" i="3"/>
  <c r="U549" i="3"/>
  <c r="T549" i="3"/>
  <c r="S549" i="3"/>
  <c r="R549" i="3"/>
  <c r="Q549" i="3"/>
  <c r="P549" i="3"/>
  <c r="O549" i="3"/>
  <c r="N549" i="3"/>
  <c r="M549" i="3"/>
  <c r="L549" i="3"/>
  <c r="K549" i="3"/>
  <c r="J549" i="3"/>
  <c r="I549" i="3"/>
  <c r="H549" i="3"/>
  <c r="G549" i="3"/>
  <c r="F549" i="3"/>
  <c r="AC548" i="3"/>
  <c r="AB548" i="3"/>
  <c r="AA548" i="3"/>
  <c r="Z548" i="3"/>
  <c r="Y548" i="3"/>
  <c r="X548" i="3"/>
  <c r="W548" i="3"/>
  <c r="V548" i="3"/>
  <c r="U548" i="3"/>
  <c r="T548" i="3"/>
  <c r="S548" i="3"/>
  <c r="R548" i="3"/>
  <c r="Q548" i="3"/>
  <c r="P548" i="3"/>
  <c r="O548" i="3"/>
  <c r="N548" i="3"/>
  <c r="M548" i="3"/>
  <c r="L548" i="3"/>
  <c r="K548" i="3"/>
  <c r="J548" i="3"/>
  <c r="I548" i="3"/>
  <c r="H548" i="3"/>
  <c r="G548" i="3"/>
  <c r="F548" i="3"/>
  <c r="AC547" i="3"/>
  <c r="AB547" i="3"/>
  <c r="AA547" i="3"/>
  <c r="Z547" i="3"/>
  <c r="Y547" i="3"/>
  <c r="X547" i="3"/>
  <c r="W547" i="3"/>
  <c r="V547" i="3"/>
  <c r="U547" i="3"/>
  <c r="T547" i="3"/>
  <c r="S547" i="3"/>
  <c r="R547" i="3"/>
  <c r="Q547" i="3"/>
  <c r="P547" i="3"/>
  <c r="O547" i="3"/>
  <c r="N547" i="3"/>
  <c r="M547" i="3"/>
  <c r="L547" i="3"/>
  <c r="K547" i="3"/>
  <c r="J547" i="3"/>
  <c r="I547" i="3"/>
  <c r="H547" i="3"/>
  <c r="G547" i="3"/>
  <c r="F547" i="3"/>
  <c r="AC546" i="3"/>
  <c r="AB546" i="3"/>
  <c r="AA546" i="3"/>
  <c r="Z546" i="3"/>
  <c r="Y546" i="3"/>
  <c r="X546" i="3"/>
  <c r="W546" i="3"/>
  <c r="V546" i="3"/>
  <c r="U546" i="3"/>
  <c r="T546" i="3"/>
  <c r="S546" i="3"/>
  <c r="R546" i="3"/>
  <c r="Q546" i="3"/>
  <c r="P546" i="3"/>
  <c r="O546" i="3"/>
  <c r="N546" i="3"/>
  <c r="M546" i="3"/>
  <c r="L546" i="3"/>
  <c r="K546" i="3"/>
  <c r="J546" i="3"/>
  <c r="I546" i="3"/>
  <c r="H546" i="3"/>
  <c r="G546" i="3"/>
  <c r="F546" i="3"/>
  <c r="AC545" i="3"/>
  <c r="AB545" i="3"/>
  <c r="AA545" i="3"/>
  <c r="Z545" i="3"/>
  <c r="Y545" i="3"/>
  <c r="X545" i="3"/>
  <c r="W545" i="3"/>
  <c r="V545" i="3"/>
  <c r="U545" i="3"/>
  <c r="T545" i="3"/>
  <c r="S545" i="3"/>
  <c r="R545" i="3"/>
  <c r="Q545" i="3"/>
  <c r="P545" i="3"/>
  <c r="O545" i="3"/>
  <c r="N545" i="3"/>
  <c r="M545" i="3"/>
  <c r="L545" i="3"/>
  <c r="K545" i="3"/>
  <c r="J545" i="3"/>
  <c r="I545" i="3"/>
  <c r="H545" i="3"/>
  <c r="G545" i="3"/>
  <c r="F545" i="3"/>
  <c r="AC544" i="3"/>
  <c r="AB544" i="3"/>
  <c r="AA544" i="3"/>
  <c r="Z544" i="3"/>
  <c r="Y544" i="3"/>
  <c r="X544" i="3"/>
  <c r="W544" i="3"/>
  <c r="V544" i="3"/>
  <c r="U544" i="3"/>
  <c r="T544" i="3"/>
  <c r="S544" i="3"/>
  <c r="R544" i="3"/>
  <c r="Q544" i="3"/>
  <c r="P544" i="3"/>
  <c r="O544" i="3"/>
  <c r="N544" i="3"/>
  <c r="M544" i="3"/>
  <c r="L544" i="3"/>
  <c r="K544" i="3"/>
  <c r="J544" i="3"/>
  <c r="I544" i="3"/>
  <c r="H544" i="3"/>
  <c r="G544" i="3"/>
  <c r="F544" i="3"/>
  <c r="AC543" i="3"/>
  <c r="AB543" i="3"/>
  <c r="AA543" i="3"/>
  <c r="Z543" i="3"/>
  <c r="Y543" i="3"/>
  <c r="X543" i="3"/>
  <c r="W543" i="3"/>
  <c r="V543" i="3"/>
  <c r="U543" i="3"/>
  <c r="T543" i="3"/>
  <c r="S543" i="3"/>
  <c r="R543" i="3"/>
  <c r="Q543" i="3"/>
  <c r="P543" i="3"/>
  <c r="O543" i="3"/>
  <c r="N543" i="3"/>
  <c r="M543" i="3"/>
  <c r="L543" i="3"/>
  <c r="K543" i="3"/>
  <c r="J543" i="3"/>
  <c r="I543" i="3"/>
  <c r="H543" i="3"/>
  <c r="G543" i="3"/>
  <c r="F543" i="3"/>
  <c r="AC542" i="3"/>
  <c r="AB542" i="3"/>
  <c r="AA542" i="3"/>
  <c r="Z542" i="3"/>
  <c r="Y542" i="3"/>
  <c r="X542" i="3"/>
  <c r="W542" i="3"/>
  <c r="V542" i="3"/>
  <c r="U542" i="3"/>
  <c r="T542" i="3"/>
  <c r="S542" i="3"/>
  <c r="R542" i="3"/>
  <c r="Q542" i="3"/>
  <c r="P542" i="3"/>
  <c r="O542" i="3"/>
  <c r="N542" i="3"/>
  <c r="M542" i="3"/>
  <c r="L542" i="3"/>
  <c r="K542" i="3"/>
  <c r="J542" i="3"/>
  <c r="I542" i="3"/>
  <c r="H542" i="3"/>
  <c r="G542" i="3"/>
  <c r="F542" i="3"/>
  <c r="AC541" i="3"/>
  <c r="AB541" i="3"/>
  <c r="AA541" i="3"/>
  <c r="Z541" i="3"/>
  <c r="Y541" i="3"/>
  <c r="X541" i="3"/>
  <c r="W541" i="3"/>
  <c r="V541" i="3"/>
  <c r="U541" i="3"/>
  <c r="T541" i="3"/>
  <c r="S541" i="3"/>
  <c r="R541" i="3"/>
  <c r="Q541" i="3"/>
  <c r="P541" i="3"/>
  <c r="O541" i="3"/>
  <c r="N541" i="3"/>
  <c r="M541" i="3"/>
  <c r="L541" i="3"/>
  <c r="K541" i="3"/>
  <c r="J541" i="3"/>
  <c r="I541" i="3"/>
  <c r="H541" i="3"/>
  <c r="G541" i="3"/>
  <c r="F541" i="3"/>
  <c r="AC540" i="3"/>
  <c r="AB540" i="3"/>
  <c r="AA540" i="3"/>
  <c r="Z540" i="3"/>
  <c r="Y540" i="3"/>
  <c r="X540" i="3"/>
  <c r="W540" i="3"/>
  <c r="V540" i="3"/>
  <c r="U540" i="3"/>
  <c r="T540" i="3"/>
  <c r="S540" i="3"/>
  <c r="R540" i="3"/>
  <c r="Q540" i="3"/>
  <c r="P540" i="3"/>
  <c r="O540" i="3"/>
  <c r="N540" i="3"/>
  <c r="M540" i="3"/>
  <c r="L540" i="3"/>
  <c r="K540" i="3"/>
  <c r="J540" i="3"/>
  <c r="I540" i="3"/>
  <c r="H540" i="3"/>
  <c r="G540" i="3"/>
  <c r="F540" i="3"/>
  <c r="AC539" i="3"/>
  <c r="AB539" i="3"/>
  <c r="AA539" i="3"/>
  <c r="Z539" i="3"/>
  <c r="Y539" i="3"/>
  <c r="X539" i="3"/>
  <c r="W539" i="3"/>
  <c r="V539" i="3"/>
  <c r="U539" i="3"/>
  <c r="T539" i="3"/>
  <c r="S539" i="3"/>
  <c r="R539" i="3"/>
  <c r="Q539" i="3"/>
  <c r="P539" i="3"/>
  <c r="O539" i="3"/>
  <c r="N539" i="3"/>
  <c r="M539" i="3"/>
  <c r="L539" i="3"/>
  <c r="K539" i="3"/>
  <c r="J539" i="3"/>
  <c r="I539" i="3"/>
  <c r="H539" i="3"/>
  <c r="G539" i="3"/>
  <c r="F539" i="3"/>
  <c r="AC538" i="3"/>
  <c r="AB538" i="3"/>
  <c r="AA538" i="3"/>
  <c r="Z538" i="3"/>
  <c r="Y538" i="3"/>
  <c r="X538" i="3"/>
  <c r="W538" i="3"/>
  <c r="V538" i="3"/>
  <c r="U538" i="3"/>
  <c r="T538" i="3"/>
  <c r="S538" i="3"/>
  <c r="R538" i="3"/>
  <c r="Q538" i="3"/>
  <c r="P538" i="3"/>
  <c r="O538" i="3"/>
  <c r="N538" i="3"/>
  <c r="M538" i="3"/>
  <c r="L538" i="3"/>
  <c r="K538" i="3"/>
  <c r="J538" i="3"/>
  <c r="I538" i="3"/>
  <c r="H538" i="3"/>
  <c r="G538" i="3"/>
  <c r="F538" i="3"/>
  <c r="AC537" i="3"/>
  <c r="AB537" i="3"/>
  <c r="AA537" i="3"/>
  <c r="Z537" i="3"/>
  <c r="Y537" i="3"/>
  <c r="X537" i="3"/>
  <c r="W537" i="3"/>
  <c r="V537" i="3"/>
  <c r="U537" i="3"/>
  <c r="T537" i="3"/>
  <c r="S537" i="3"/>
  <c r="R537" i="3"/>
  <c r="Q537" i="3"/>
  <c r="P537" i="3"/>
  <c r="O537" i="3"/>
  <c r="N537" i="3"/>
  <c r="M537" i="3"/>
  <c r="L537" i="3"/>
  <c r="K537" i="3"/>
  <c r="J537" i="3"/>
  <c r="I537" i="3"/>
  <c r="H537" i="3"/>
  <c r="G537" i="3"/>
  <c r="F537" i="3"/>
  <c r="AC536" i="3"/>
  <c r="AB536" i="3"/>
  <c r="AA536" i="3"/>
  <c r="Z536" i="3"/>
  <c r="Y536" i="3"/>
  <c r="X536" i="3"/>
  <c r="W536" i="3"/>
  <c r="V536" i="3"/>
  <c r="U536" i="3"/>
  <c r="T536" i="3"/>
  <c r="S536" i="3"/>
  <c r="R536" i="3"/>
  <c r="Q536" i="3"/>
  <c r="P536" i="3"/>
  <c r="O536" i="3"/>
  <c r="N536" i="3"/>
  <c r="M536" i="3"/>
  <c r="L536" i="3"/>
  <c r="K536" i="3"/>
  <c r="J536" i="3"/>
  <c r="I536" i="3"/>
  <c r="H536" i="3"/>
  <c r="G536" i="3"/>
  <c r="F536" i="3"/>
  <c r="AC535" i="3"/>
  <c r="AB535" i="3"/>
  <c r="AA535" i="3"/>
  <c r="Z535" i="3"/>
  <c r="Y535" i="3"/>
  <c r="X535" i="3"/>
  <c r="W535" i="3"/>
  <c r="V535" i="3"/>
  <c r="U535" i="3"/>
  <c r="T535" i="3"/>
  <c r="S535" i="3"/>
  <c r="R535" i="3"/>
  <c r="Q535" i="3"/>
  <c r="P535" i="3"/>
  <c r="O535" i="3"/>
  <c r="N535" i="3"/>
  <c r="M535" i="3"/>
  <c r="L535" i="3"/>
  <c r="K535" i="3"/>
  <c r="J535" i="3"/>
  <c r="I535" i="3"/>
  <c r="H535" i="3"/>
  <c r="G535" i="3"/>
  <c r="F535" i="3"/>
  <c r="AC534" i="3"/>
  <c r="AB534" i="3"/>
  <c r="AA534" i="3"/>
  <c r="Z534" i="3"/>
  <c r="Y534" i="3"/>
  <c r="X534" i="3"/>
  <c r="W534" i="3"/>
  <c r="V534" i="3"/>
  <c r="U534" i="3"/>
  <c r="T534" i="3"/>
  <c r="S534" i="3"/>
  <c r="R534" i="3"/>
  <c r="Q534" i="3"/>
  <c r="P534" i="3"/>
  <c r="O534" i="3"/>
  <c r="N534" i="3"/>
  <c r="M534" i="3"/>
  <c r="L534" i="3"/>
  <c r="K534" i="3"/>
  <c r="J534" i="3"/>
  <c r="I534" i="3"/>
  <c r="H534" i="3"/>
  <c r="G534" i="3"/>
  <c r="F534" i="3"/>
  <c r="AC533" i="3"/>
  <c r="AB533" i="3"/>
  <c r="AA533" i="3"/>
  <c r="Z533" i="3"/>
  <c r="Y533" i="3"/>
  <c r="X533" i="3"/>
  <c r="W533" i="3"/>
  <c r="V533" i="3"/>
  <c r="U533" i="3"/>
  <c r="T533" i="3"/>
  <c r="S533" i="3"/>
  <c r="R533" i="3"/>
  <c r="Q533" i="3"/>
  <c r="P533" i="3"/>
  <c r="O533" i="3"/>
  <c r="N533" i="3"/>
  <c r="M533" i="3"/>
  <c r="L533" i="3"/>
  <c r="K533" i="3"/>
  <c r="J533" i="3"/>
  <c r="I533" i="3"/>
  <c r="H533" i="3"/>
  <c r="G533" i="3"/>
  <c r="F533" i="3"/>
  <c r="AC532" i="3"/>
  <c r="AB532" i="3"/>
  <c r="AA532" i="3"/>
  <c r="Z532" i="3"/>
  <c r="Y532" i="3"/>
  <c r="X532" i="3"/>
  <c r="W532" i="3"/>
  <c r="V532" i="3"/>
  <c r="U532" i="3"/>
  <c r="T532" i="3"/>
  <c r="S532" i="3"/>
  <c r="R532" i="3"/>
  <c r="Q532" i="3"/>
  <c r="P532" i="3"/>
  <c r="O532" i="3"/>
  <c r="N532" i="3"/>
  <c r="M532" i="3"/>
  <c r="L532" i="3"/>
  <c r="K532" i="3"/>
  <c r="J532" i="3"/>
  <c r="I532" i="3"/>
  <c r="H532" i="3"/>
  <c r="G532" i="3"/>
  <c r="F532" i="3"/>
  <c r="AC531" i="3"/>
  <c r="AB531" i="3"/>
  <c r="AA531" i="3"/>
  <c r="Z531" i="3"/>
  <c r="Y531" i="3"/>
  <c r="X531" i="3"/>
  <c r="W531" i="3"/>
  <c r="V531" i="3"/>
  <c r="U531" i="3"/>
  <c r="T531" i="3"/>
  <c r="S531" i="3"/>
  <c r="R531" i="3"/>
  <c r="Q531" i="3"/>
  <c r="P531" i="3"/>
  <c r="O531" i="3"/>
  <c r="N531" i="3"/>
  <c r="M531" i="3"/>
  <c r="L531" i="3"/>
  <c r="K531" i="3"/>
  <c r="J531" i="3"/>
  <c r="I531" i="3"/>
  <c r="H531" i="3"/>
  <c r="G531" i="3"/>
  <c r="F531" i="3"/>
  <c r="AC530" i="3"/>
  <c r="AB530" i="3"/>
  <c r="AA530" i="3"/>
  <c r="Z530" i="3"/>
  <c r="Y530" i="3"/>
  <c r="X530" i="3"/>
  <c r="W530" i="3"/>
  <c r="V530" i="3"/>
  <c r="U530" i="3"/>
  <c r="T530" i="3"/>
  <c r="S530" i="3"/>
  <c r="R530" i="3"/>
  <c r="Q530" i="3"/>
  <c r="P530" i="3"/>
  <c r="O530" i="3"/>
  <c r="N530" i="3"/>
  <c r="M530" i="3"/>
  <c r="L530" i="3"/>
  <c r="K530" i="3"/>
  <c r="J530" i="3"/>
  <c r="I530" i="3"/>
  <c r="H530" i="3"/>
  <c r="G530" i="3"/>
  <c r="F530" i="3"/>
  <c r="AC529" i="3"/>
  <c r="AB529" i="3"/>
  <c r="AA529" i="3"/>
  <c r="Z529" i="3"/>
  <c r="Y529" i="3"/>
  <c r="X529" i="3"/>
  <c r="W529" i="3"/>
  <c r="V529" i="3"/>
  <c r="U529" i="3"/>
  <c r="T529" i="3"/>
  <c r="S529" i="3"/>
  <c r="R529" i="3"/>
  <c r="Q529" i="3"/>
  <c r="P529" i="3"/>
  <c r="O529" i="3"/>
  <c r="N529" i="3"/>
  <c r="M529" i="3"/>
  <c r="L529" i="3"/>
  <c r="K529" i="3"/>
  <c r="J529" i="3"/>
  <c r="I529" i="3"/>
  <c r="H529" i="3"/>
  <c r="G529" i="3"/>
  <c r="F529" i="3"/>
  <c r="AC528" i="3"/>
  <c r="AB528" i="3"/>
  <c r="AA528" i="3"/>
  <c r="Z528" i="3"/>
  <c r="Y528" i="3"/>
  <c r="X528" i="3"/>
  <c r="W528" i="3"/>
  <c r="V528" i="3"/>
  <c r="U528" i="3"/>
  <c r="T528" i="3"/>
  <c r="S528" i="3"/>
  <c r="R528" i="3"/>
  <c r="Q528" i="3"/>
  <c r="P528" i="3"/>
  <c r="O528" i="3"/>
  <c r="N528" i="3"/>
  <c r="M528" i="3"/>
  <c r="L528" i="3"/>
  <c r="K528" i="3"/>
  <c r="J528" i="3"/>
  <c r="I528" i="3"/>
  <c r="H528" i="3"/>
  <c r="G528" i="3"/>
  <c r="F528" i="3"/>
  <c r="AC527" i="3"/>
  <c r="AB527" i="3"/>
  <c r="AA527" i="3"/>
  <c r="Z527" i="3"/>
  <c r="Y527" i="3"/>
  <c r="X527" i="3"/>
  <c r="W527" i="3"/>
  <c r="V527" i="3"/>
  <c r="U527" i="3"/>
  <c r="T527" i="3"/>
  <c r="S527" i="3"/>
  <c r="R527" i="3"/>
  <c r="Q527" i="3"/>
  <c r="P527" i="3"/>
  <c r="O527" i="3"/>
  <c r="N527" i="3"/>
  <c r="M527" i="3"/>
  <c r="L527" i="3"/>
  <c r="K527" i="3"/>
  <c r="J527" i="3"/>
  <c r="I527" i="3"/>
  <c r="H527" i="3"/>
  <c r="G527" i="3"/>
  <c r="F527" i="3"/>
  <c r="AC526" i="3"/>
  <c r="AB526" i="3"/>
  <c r="AA526" i="3"/>
  <c r="Z526" i="3"/>
  <c r="Y526" i="3"/>
  <c r="X526" i="3"/>
  <c r="W526" i="3"/>
  <c r="V526" i="3"/>
  <c r="U526" i="3"/>
  <c r="T526" i="3"/>
  <c r="S526" i="3"/>
  <c r="R526" i="3"/>
  <c r="Q526" i="3"/>
  <c r="P526" i="3"/>
  <c r="O526" i="3"/>
  <c r="N526" i="3"/>
  <c r="M526" i="3"/>
  <c r="L526" i="3"/>
  <c r="K526" i="3"/>
  <c r="J526" i="3"/>
  <c r="I526" i="3"/>
  <c r="H526" i="3"/>
  <c r="G526" i="3"/>
  <c r="F526" i="3"/>
  <c r="AC525" i="3"/>
  <c r="AB525" i="3"/>
  <c r="AA525" i="3"/>
  <c r="Z525" i="3"/>
  <c r="Y525" i="3"/>
  <c r="X525" i="3"/>
  <c r="W525" i="3"/>
  <c r="V525" i="3"/>
  <c r="U525" i="3"/>
  <c r="T525" i="3"/>
  <c r="S525" i="3"/>
  <c r="R525" i="3"/>
  <c r="Q525" i="3"/>
  <c r="P525" i="3"/>
  <c r="O525" i="3"/>
  <c r="N525" i="3"/>
  <c r="M525" i="3"/>
  <c r="L525" i="3"/>
  <c r="K525" i="3"/>
  <c r="J525" i="3"/>
  <c r="I525" i="3"/>
  <c r="H525" i="3"/>
  <c r="G525" i="3"/>
  <c r="F525" i="3"/>
  <c r="AC524" i="3"/>
  <c r="AB524" i="3"/>
  <c r="AA524" i="3"/>
  <c r="Z524" i="3"/>
  <c r="Y524" i="3"/>
  <c r="X524" i="3"/>
  <c r="W524" i="3"/>
  <c r="V524" i="3"/>
  <c r="U524" i="3"/>
  <c r="T524" i="3"/>
  <c r="S524" i="3"/>
  <c r="R524" i="3"/>
  <c r="Q524" i="3"/>
  <c r="P524" i="3"/>
  <c r="O524" i="3"/>
  <c r="N524" i="3"/>
  <c r="M524" i="3"/>
  <c r="L524" i="3"/>
  <c r="K524" i="3"/>
  <c r="J524" i="3"/>
  <c r="I524" i="3"/>
  <c r="H524" i="3"/>
  <c r="G524" i="3"/>
  <c r="F524" i="3"/>
  <c r="AC523" i="3"/>
  <c r="AB523" i="3"/>
  <c r="AA523" i="3"/>
  <c r="Z523" i="3"/>
  <c r="Y523" i="3"/>
  <c r="X523" i="3"/>
  <c r="W523" i="3"/>
  <c r="V523" i="3"/>
  <c r="U523" i="3"/>
  <c r="T523" i="3"/>
  <c r="S523" i="3"/>
  <c r="R523" i="3"/>
  <c r="Q523" i="3"/>
  <c r="P523" i="3"/>
  <c r="O523" i="3"/>
  <c r="N523" i="3"/>
  <c r="M523" i="3"/>
  <c r="L523" i="3"/>
  <c r="K523" i="3"/>
  <c r="J523" i="3"/>
  <c r="I523" i="3"/>
  <c r="H523" i="3"/>
  <c r="G523" i="3"/>
  <c r="F523" i="3"/>
  <c r="AC522" i="3"/>
  <c r="AB522" i="3"/>
  <c r="AA522" i="3"/>
  <c r="Z522" i="3"/>
  <c r="Y522" i="3"/>
  <c r="X522" i="3"/>
  <c r="W522" i="3"/>
  <c r="V522" i="3"/>
  <c r="U522" i="3"/>
  <c r="T522" i="3"/>
  <c r="S522" i="3"/>
  <c r="R522" i="3"/>
  <c r="Q522" i="3"/>
  <c r="P522" i="3"/>
  <c r="O522" i="3"/>
  <c r="N522" i="3"/>
  <c r="M522" i="3"/>
  <c r="L522" i="3"/>
  <c r="K522" i="3"/>
  <c r="J522" i="3"/>
  <c r="I522" i="3"/>
  <c r="H522" i="3"/>
  <c r="G522" i="3"/>
  <c r="F522" i="3"/>
  <c r="AC521" i="3"/>
  <c r="AB521" i="3"/>
  <c r="AA521" i="3"/>
  <c r="Z521" i="3"/>
  <c r="Y521" i="3"/>
  <c r="X521" i="3"/>
  <c r="W521" i="3"/>
  <c r="V521" i="3"/>
  <c r="U521" i="3"/>
  <c r="T521" i="3"/>
  <c r="S521" i="3"/>
  <c r="R521" i="3"/>
  <c r="Q521" i="3"/>
  <c r="P521" i="3"/>
  <c r="O521" i="3"/>
  <c r="N521" i="3"/>
  <c r="M521" i="3"/>
  <c r="L521" i="3"/>
  <c r="K521" i="3"/>
  <c r="J521" i="3"/>
  <c r="I521" i="3"/>
  <c r="H521" i="3"/>
  <c r="G521" i="3"/>
  <c r="F521" i="3"/>
  <c r="AC520" i="3"/>
  <c r="AB520" i="3"/>
  <c r="AA520" i="3"/>
  <c r="Z520" i="3"/>
  <c r="Y520" i="3"/>
  <c r="X520" i="3"/>
  <c r="W520" i="3"/>
  <c r="V520" i="3"/>
  <c r="U520" i="3"/>
  <c r="T520" i="3"/>
  <c r="S520" i="3"/>
  <c r="R520" i="3"/>
  <c r="Q520" i="3"/>
  <c r="P520" i="3"/>
  <c r="O520" i="3"/>
  <c r="N520" i="3"/>
  <c r="M520" i="3"/>
  <c r="L520" i="3"/>
  <c r="K520" i="3"/>
  <c r="J520" i="3"/>
  <c r="I520" i="3"/>
  <c r="H520" i="3"/>
  <c r="G520" i="3"/>
  <c r="F520" i="3"/>
  <c r="AC519" i="3"/>
  <c r="AB519" i="3"/>
  <c r="AA519" i="3"/>
  <c r="Z519" i="3"/>
  <c r="Y519" i="3"/>
  <c r="X519" i="3"/>
  <c r="W519" i="3"/>
  <c r="V519" i="3"/>
  <c r="U519" i="3"/>
  <c r="T519" i="3"/>
  <c r="S519" i="3"/>
  <c r="R519" i="3"/>
  <c r="Q519" i="3"/>
  <c r="P519" i="3"/>
  <c r="O519" i="3"/>
  <c r="N519" i="3"/>
  <c r="M519" i="3"/>
  <c r="L519" i="3"/>
  <c r="K519" i="3"/>
  <c r="J519" i="3"/>
  <c r="I519" i="3"/>
  <c r="H519" i="3"/>
  <c r="G519" i="3"/>
  <c r="F519" i="3"/>
  <c r="AC518" i="3"/>
  <c r="AB518" i="3"/>
  <c r="AA518" i="3"/>
  <c r="Z518" i="3"/>
  <c r="Y518" i="3"/>
  <c r="X518" i="3"/>
  <c r="W518" i="3"/>
  <c r="V518" i="3"/>
  <c r="U518" i="3"/>
  <c r="T518" i="3"/>
  <c r="S518" i="3"/>
  <c r="R518" i="3"/>
  <c r="Q518" i="3"/>
  <c r="P518" i="3"/>
  <c r="O518" i="3"/>
  <c r="N518" i="3"/>
  <c r="M518" i="3"/>
  <c r="L518" i="3"/>
  <c r="K518" i="3"/>
  <c r="J518" i="3"/>
  <c r="I518" i="3"/>
  <c r="H518" i="3"/>
  <c r="G518" i="3"/>
  <c r="F518" i="3"/>
  <c r="AC517" i="3"/>
  <c r="AB517" i="3"/>
  <c r="AA517" i="3"/>
  <c r="Z517" i="3"/>
  <c r="Y517" i="3"/>
  <c r="X517" i="3"/>
  <c r="W517" i="3"/>
  <c r="V517" i="3"/>
  <c r="U517" i="3"/>
  <c r="T517" i="3"/>
  <c r="S517" i="3"/>
  <c r="R517" i="3"/>
  <c r="Q517" i="3"/>
  <c r="P517" i="3"/>
  <c r="O517" i="3"/>
  <c r="N517" i="3"/>
  <c r="M517" i="3"/>
  <c r="L517" i="3"/>
  <c r="K517" i="3"/>
  <c r="J517" i="3"/>
  <c r="I517" i="3"/>
  <c r="H517" i="3"/>
  <c r="G517" i="3"/>
  <c r="F517" i="3"/>
  <c r="AC516" i="3"/>
  <c r="AB516" i="3"/>
  <c r="AA516" i="3"/>
  <c r="Z516" i="3"/>
  <c r="Y516" i="3"/>
  <c r="X516" i="3"/>
  <c r="W516" i="3"/>
  <c r="V516" i="3"/>
  <c r="U516" i="3"/>
  <c r="T516" i="3"/>
  <c r="S516" i="3"/>
  <c r="R516" i="3"/>
  <c r="Q516" i="3"/>
  <c r="P516" i="3"/>
  <c r="O516" i="3"/>
  <c r="N516" i="3"/>
  <c r="M516" i="3"/>
  <c r="L516" i="3"/>
  <c r="K516" i="3"/>
  <c r="J516" i="3"/>
  <c r="I516" i="3"/>
  <c r="H516" i="3"/>
  <c r="G516" i="3"/>
  <c r="F516" i="3"/>
  <c r="AC515" i="3"/>
  <c r="AB515" i="3"/>
  <c r="AA515" i="3"/>
  <c r="Z515" i="3"/>
  <c r="Y515" i="3"/>
  <c r="X515" i="3"/>
  <c r="W515" i="3"/>
  <c r="V515" i="3"/>
  <c r="U515" i="3"/>
  <c r="T515" i="3"/>
  <c r="S515" i="3"/>
  <c r="R515" i="3"/>
  <c r="Q515" i="3"/>
  <c r="P515" i="3"/>
  <c r="O515" i="3"/>
  <c r="N515" i="3"/>
  <c r="M515" i="3"/>
  <c r="L515" i="3"/>
  <c r="K515" i="3"/>
  <c r="J515" i="3"/>
  <c r="I515" i="3"/>
  <c r="H515" i="3"/>
  <c r="G515" i="3"/>
  <c r="F515" i="3"/>
  <c r="AC514" i="3"/>
  <c r="AB514" i="3"/>
  <c r="AA514" i="3"/>
  <c r="Z514" i="3"/>
  <c r="Y514" i="3"/>
  <c r="X514" i="3"/>
  <c r="W514" i="3"/>
  <c r="V514" i="3"/>
  <c r="U514" i="3"/>
  <c r="T514" i="3"/>
  <c r="S514" i="3"/>
  <c r="R514" i="3"/>
  <c r="Q514" i="3"/>
  <c r="P514" i="3"/>
  <c r="O514" i="3"/>
  <c r="N514" i="3"/>
  <c r="M514" i="3"/>
  <c r="L514" i="3"/>
  <c r="K514" i="3"/>
  <c r="J514" i="3"/>
  <c r="I514" i="3"/>
  <c r="H514" i="3"/>
  <c r="G514" i="3"/>
  <c r="F514" i="3"/>
  <c r="AC513" i="3"/>
  <c r="AB513" i="3"/>
  <c r="AA513" i="3"/>
  <c r="Z513" i="3"/>
  <c r="Y513" i="3"/>
  <c r="X513" i="3"/>
  <c r="W513" i="3"/>
  <c r="V513" i="3"/>
  <c r="U513" i="3"/>
  <c r="T513" i="3"/>
  <c r="S513" i="3"/>
  <c r="R513" i="3"/>
  <c r="Q513" i="3"/>
  <c r="P513" i="3"/>
  <c r="O513" i="3"/>
  <c r="N513" i="3"/>
  <c r="M513" i="3"/>
  <c r="L513" i="3"/>
  <c r="K513" i="3"/>
  <c r="J513" i="3"/>
  <c r="I513" i="3"/>
  <c r="H513" i="3"/>
  <c r="G513" i="3"/>
  <c r="F513" i="3"/>
  <c r="AC512" i="3"/>
  <c r="AB512" i="3"/>
  <c r="AA512" i="3"/>
  <c r="Z512" i="3"/>
  <c r="Y512" i="3"/>
  <c r="X512" i="3"/>
  <c r="W512" i="3"/>
  <c r="V512" i="3"/>
  <c r="U512" i="3"/>
  <c r="T512" i="3"/>
  <c r="S512" i="3"/>
  <c r="R512" i="3"/>
  <c r="Q512" i="3"/>
  <c r="P512" i="3"/>
  <c r="O512" i="3"/>
  <c r="N512" i="3"/>
  <c r="M512" i="3"/>
  <c r="L512" i="3"/>
  <c r="K512" i="3"/>
  <c r="J512" i="3"/>
  <c r="I512" i="3"/>
  <c r="H512" i="3"/>
  <c r="G512" i="3"/>
  <c r="F512" i="3"/>
  <c r="AC511" i="3"/>
  <c r="AB511" i="3"/>
  <c r="AA511" i="3"/>
  <c r="Z511" i="3"/>
  <c r="Y511" i="3"/>
  <c r="X511" i="3"/>
  <c r="W511" i="3"/>
  <c r="V511" i="3"/>
  <c r="U511" i="3"/>
  <c r="T511" i="3"/>
  <c r="S511" i="3"/>
  <c r="R511" i="3"/>
  <c r="Q511" i="3"/>
  <c r="P511" i="3"/>
  <c r="O511" i="3"/>
  <c r="N511" i="3"/>
  <c r="M511" i="3"/>
  <c r="L511" i="3"/>
  <c r="K511" i="3"/>
  <c r="J511" i="3"/>
  <c r="I511" i="3"/>
  <c r="H511" i="3"/>
  <c r="G511" i="3"/>
  <c r="F511" i="3"/>
  <c r="AC510" i="3"/>
  <c r="AB510" i="3"/>
  <c r="AA510" i="3"/>
  <c r="Z510" i="3"/>
  <c r="Y510" i="3"/>
  <c r="X510" i="3"/>
  <c r="W510" i="3"/>
  <c r="V510" i="3"/>
  <c r="U510" i="3"/>
  <c r="T510" i="3"/>
  <c r="S510" i="3"/>
  <c r="R510" i="3"/>
  <c r="Q510" i="3"/>
  <c r="P510" i="3"/>
  <c r="O510" i="3"/>
  <c r="N510" i="3"/>
  <c r="M510" i="3"/>
  <c r="L510" i="3"/>
  <c r="K510" i="3"/>
  <c r="J510" i="3"/>
  <c r="I510" i="3"/>
  <c r="H510" i="3"/>
  <c r="G510" i="3"/>
  <c r="F510" i="3"/>
  <c r="AC509" i="3"/>
  <c r="AB509" i="3"/>
  <c r="AA509" i="3"/>
  <c r="Z509" i="3"/>
  <c r="Y509" i="3"/>
  <c r="X509" i="3"/>
  <c r="W509" i="3"/>
  <c r="V509" i="3"/>
  <c r="U509" i="3"/>
  <c r="T509" i="3"/>
  <c r="S509" i="3"/>
  <c r="R509" i="3"/>
  <c r="Q509" i="3"/>
  <c r="P509" i="3"/>
  <c r="O509" i="3"/>
  <c r="N509" i="3"/>
  <c r="M509" i="3"/>
  <c r="L509" i="3"/>
  <c r="K509" i="3"/>
  <c r="J509" i="3"/>
  <c r="I509" i="3"/>
  <c r="H509" i="3"/>
  <c r="G509" i="3"/>
  <c r="F509" i="3"/>
  <c r="AC508" i="3"/>
  <c r="AB508" i="3"/>
  <c r="AA508" i="3"/>
  <c r="Z508" i="3"/>
  <c r="Y508" i="3"/>
  <c r="X508" i="3"/>
  <c r="W508" i="3"/>
  <c r="V508" i="3"/>
  <c r="U508" i="3"/>
  <c r="T508" i="3"/>
  <c r="S508" i="3"/>
  <c r="R508" i="3"/>
  <c r="Q508" i="3"/>
  <c r="P508" i="3"/>
  <c r="O508" i="3"/>
  <c r="N508" i="3"/>
  <c r="M508" i="3"/>
  <c r="L508" i="3"/>
  <c r="K508" i="3"/>
  <c r="J508" i="3"/>
  <c r="I508" i="3"/>
  <c r="H508" i="3"/>
  <c r="G508" i="3"/>
  <c r="F508" i="3"/>
  <c r="AC507" i="3"/>
  <c r="AB507" i="3"/>
  <c r="AA507" i="3"/>
  <c r="Z507" i="3"/>
  <c r="Y507" i="3"/>
  <c r="X507" i="3"/>
  <c r="W507" i="3"/>
  <c r="V507" i="3"/>
  <c r="U507" i="3"/>
  <c r="T507" i="3"/>
  <c r="S507" i="3"/>
  <c r="R507" i="3"/>
  <c r="Q507" i="3"/>
  <c r="P507" i="3"/>
  <c r="O507" i="3"/>
  <c r="N507" i="3"/>
  <c r="M507" i="3"/>
  <c r="L507" i="3"/>
  <c r="K507" i="3"/>
  <c r="J507" i="3"/>
  <c r="I507" i="3"/>
  <c r="H507" i="3"/>
  <c r="G507" i="3"/>
  <c r="F507" i="3"/>
  <c r="AC506" i="3"/>
  <c r="AB506" i="3"/>
  <c r="AA506" i="3"/>
  <c r="Z506" i="3"/>
  <c r="Y506" i="3"/>
  <c r="X506" i="3"/>
  <c r="W506" i="3"/>
  <c r="V506" i="3"/>
  <c r="U506" i="3"/>
  <c r="T506" i="3"/>
  <c r="S506" i="3"/>
  <c r="R506" i="3"/>
  <c r="Q506" i="3"/>
  <c r="P506" i="3"/>
  <c r="O506" i="3"/>
  <c r="N506" i="3"/>
  <c r="M506" i="3"/>
  <c r="L506" i="3"/>
  <c r="K506" i="3"/>
  <c r="J506" i="3"/>
  <c r="I506" i="3"/>
  <c r="H506" i="3"/>
  <c r="G506" i="3"/>
  <c r="F506" i="3"/>
  <c r="AC505" i="3"/>
  <c r="AB505" i="3"/>
  <c r="AA505" i="3"/>
  <c r="Z505" i="3"/>
  <c r="Y505" i="3"/>
  <c r="X505" i="3"/>
  <c r="W505" i="3"/>
  <c r="V505" i="3"/>
  <c r="U505" i="3"/>
  <c r="T505" i="3"/>
  <c r="S505" i="3"/>
  <c r="R505" i="3"/>
  <c r="Q505" i="3"/>
  <c r="P505" i="3"/>
  <c r="O505" i="3"/>
  <c r="N505" i="3"/>
  <c r="M505" i="3"/>
  <c r="L505" i="3"/>
  <c r="K505" i="3"/>
  <c r="J505" i="3"/>
  <c r="I505" i="3"/>
  <c r="H505" i="3"/>
  <c r="G505" i="3"/>
  <c r="F505" i="3"/>
  <c r="AC504" i="3"/>
  <c r="AB504" i="3"/>
  <c r="AA504" i="3"/>
  <c r="Z504" i="3"/>
  <c r="Y504" i="3"/>
  <c r="X504" i="3"/>
  <c r="W504" i="3"/>
  <c r="V504" i="3"/>
  <c r="U504" i="3"/>
  <c r="T504" i="3"/>
  <c r="S504" i="3"/>
  <c r="R504" i="3"/>
  <c r="Q504" i="3"/>
  <c r="P504" i="3"/>
  <c r="O504" i="3"/>
  <c r="N504" i="3"/>
  <c r="M504" i="3"/>
  <c r="L504" i="3"/>
  <c r="K504" i="3"/>
  <c r="J504" i="3"/>
  <c r="I504" i="3"/>
  <c r="H504" i="3"/>
  <c r="G504" i="3"/>
  <c r="F504" i="3"/>
  <c r="AC503" i="3"/>
  <c r="AB503" i="3"/>
  <c r="AA503" i="3"/>
  <c r="Z503" i="3"/>
  <c r="Y503" i="3"/>
  <c r="X503" i="3"/>
  <c r="W503" i="3"/>
  <c r="V503" i="3"/>
  <c r="U503" i="3"/>
  <c r="T503" i="3"/>
  <c r="S503" i="3"/>
  <c r="R503" i="3"/>
  <c r="Q503" i="3"/>
  <c r="P503" i="3"/>
  <c r="O503" i="3"/>
  <c r="N503" i="3"/>
  <c r="M503" i="3"/>
  <c r="L503" i="3"/>
  <c r="K503" i="3"/>
  <c r="J503" i="3"/>
  <c r="I503" i="3"/>
  <c r="H503" i="3"/>
  <c r="G503" i="3"/>
  <c r="F503" i="3"/>
  <c r="AC502" i="3"/>
  <c r="AB502" i="3"/>
  <c r="AA502" i="3"/>
  <c r="Z502" i="3"/>
  <c r="Y502" i="3"/>
  <c r="X502" i="3"/>
  <c r="W502" i="3"/>
  <c r="V502" i="3"/>
  <c r="U502" i="3"/>
  <c r="T502" i="3"/>
  <c r="S502" i="3"/>
  <c r="R502" i="3"/>
  <c r="Q502" i="3"/>
  <c r="P502" i="3"/>
  <c r="O502" i="3"/>
  <c r="N502" i="3"/>
  <c r="M502" i="3"/>
  <c r="L502" i="3"/>
  <c r="K502" i="3"/>
  <c r="J502" i="3"/>
  <c r="I502" i="3"/>
  <c r="H502" i="3"/>
  <c r="G502" i="3"/>
  <c r="F502" i="3"/>
  <c r="AC501" i="3"/>
  <c r="AB501" i="3"/>
  <c r="AA501" i="3"/>
  <c r="Z501" i="3"/>
  <c r="Y501" i="3"/>
  <c r="X501" i="3"/>
  <c r="W501" i="3"/>
  <c r="V501" i="3"/>
  <c r="U501" i="3"/>
  <c r="T501" i="3"/>
  <c r="S501" i="3"/>
  <c r="R501" i="3"/>
  <c r="Q501" i="3"/>
  <c r="P501" i="3"/>
  <c r="O501" i="3"/>
  <c r="N501" i="3"/>
  <c r="M501" i="3"/>
  <c r="L501" i="3"/>
  <c r="K501" i="3"/>
  <c r="J501" i="3"/>
  <c r="I501" i="3"/>
  <c r="H501" i="3"/>
  <c r="G501" i="3"/>
  <c r="F501" i="3"/>
  <c r="AC500" i="3"/>
  <c r="AB500" i="3"/>
  <c r="AA500" i="3"/>
  <c r="Z500" i="3"/>
  <c r="Y500" i="3"/>
  <c r="X500" i="3"/>
  <c r="W500" i="3"/>
  <c r="V500" i="3"/>
  <c r="U500" i="3"/>
  <c r="T500" i="3"/>
  <c r="S500" i="3"/>
  <c r="R500" i="3"/>
  <c r="Q500" i="3"/>
  <c r="P500" i="3"/>
  <c r="O500" i="3"/>
  <c r="N500" i="3"/>
  <c r="M500" i="3"/>
  <c r="L500" i="3"/>
  <c r="K500" i="3"/>
  <c r="J500" i="3"/>
  <c r="I500" i="3"/>
  <c r="H500" i="3"/>
  <c r="G500" i="3"/>
  <c r="F500" i="3"/>
  <c r="AC499" i="3"/>
  <c r="AB499" i="3"/>
  <c r="AA499" i="3"/>
  <c r="Z499" i="3"/>
  <c r="Y499" i="3"/>
  <c r="X499" i="3"/>
  <c r="W499" i="3"/>
  <c r="V499" i="3"/>
  <c r="U499" i="3"/>
  <c r="T499" i="3"/>
  <c r="S499" i="3"/>
  <c r="R499" i="3"/>
  <c r="Q499" i="3"/>
  <c r="P499" i="3"/>
  <c r="O499" i="3"/>
  <c r="N499" i="3"/>
  <c r="M499" i="3"/>
  <c r="L499" i="3"/>
  <c r="K499" i="3"/>
  <c r="J499" i="3"/>
  <c r="I499" i="3"/>
  <c r="H499" i="3"/>
  <c r="G499" i="3"/>
  <c r="F499" i="3"/>
  <c r="AC498" i="3"/>
  <c r="AB498" i="3"/>
  <c r="AA498" i="3"/>
  <c r="Z498" i="3"/>
  <c r="Y498" i="3"/>
  <c r="X498" i="3"/>
  <c r="W498" i="3"/>
  <c r="V498" i="3"/>
  <c r="U498" i="3"/>
  <c r="T498" i="3"/>
  <c r="S498" i="3"/>
  <c r="R498" i="3"/>
  <c r="Q498" i="3"/>
  <c r="P498" i="3"/>
  <c r="O498" i="3"/>
  <c r="N498" i="3"/>
  <c r="M498" i="3"/>
  <c r="L498" i="3"/>
  <c r="K498" i="3"/>
  <c r="J498" i="3"/>
  <c r="I498" i="3"/>
  <c r="H498" i="3"/>
  <c r="G498" i="3"/>
  <c r="F498" i="3"/>
  <c r="AC497" i="3"/>
  <c r="AB497" i="3"/>
  <c r="AA497" i="3"/>
  <c r="Z497" i="3"/>
  <c r="Y497" i="3"/>
  <c r="X497" i="3"/>
  <c r="W497" i="3"/>
  <c r="V497" i="3"/>
  <c r="U497" i="3"/>
  <c r="T497" i="3"/>
  <c r="S497" i="3"/>
  <c r="R497" i="3"/>
  <c r="Q497" i="3"/>
  <c r="P497" i="3"/>
  <c r="O497" i="3"/>
  <c r="N497" i="3"/>
  <c r="M497" i="3"/>
  <c r="L497" i="3"/>
  <c r="K497" i="3"/>
  <c r="J497" i="3"/>
  <c r="I497" i="3"/>
  <c r="H497" i="3"/>
  <c r="G497" i="3"/>
  <c r="F497" i="3"/>
  <c r="AC496" i="3"/>
  <c r="AB496" i="3"/>
  <c r="AA496" i="3"/>
  <c r="Z496" i="3"/>
  <c r="Y496" i="3"/>
  <c r="X496" i="3"/>
  <c r="W496" i="3"/>
  <c r="V496" i="3"/>
  <c r="U496" i="3"/>
  <c r="T496" i="3"/>
  <c r="S496" i="3"/>
  <c r="R496" i="3"/>
  <c r="Q496" i="3"/>
  <c r="P496" i="3"/>
  <c r="O496" i="3"/>
  <c r="N496" i="3"/>
  <c r="M496" i="3"/>
  <c r="L496" i="3"/>
  <c r="K496" i="3"/>
  <c r="J496" i="3"/>
  <c r="I496" i="3"/>
  <c r="H496" i="3"/>
  <c r="G496" i="3"/>
  <c r="F496" i="3"/>
  <c r="AC495" i="3"/>
  <c r="AB495" i="3"/>
  <c r="AA495" i="3"/>
  <c r="Z495" i="3"/>
  <c r="Y495" i="3"/>
  <c r="X495" i="3"/>
  <c r="W495" i="3"/>
  <c r="V495" i="3"/>
  <c r="U495" i="3"/>
  <c r="T495" i="3"/>
  <c r="S495" i="3"/>
  <c r="R495" i="3"/>
  <c r="Q495" i="3"/>
  <c r="P495" i="3"/>
  <c r="O495" i="3"/>
  <c r="N495" i="3"/>
  <c r="M495" i="3"/>
  <c r="L495" i="3"/>
  <c r="K495" i="3"/>
  <c r="J495" i="3"/>
  <c r="I495" i="3"/>
  <c r="H495" i="3"/>
  <c r="G495" i="3"/>
  <c r="F495" i="3"/>
  <c r="AC494" i="3"/>
  <c r="AB494" i="3"/>
  <c r="AA494" i="3"/>
  <c r="Z494" i="3"/>
  <c r="Y494" i="3"/>
  <c r="X494" i="3"/>
  <c r="W494" i="3"/>
  <c r="V494" i="3"/>
  <c r="U494" i="3"/>
  <c r="T494" i="3"/>
  <c r="S494" i="3"/>
  <c r="R494" i="3"/>
  <c r="Q494" i="3"/>
  <c r="P494" i="3"/>
  <c r="O494" i="3"/>
  <c r="N494" i="3"/>
  <c r="M494" i="3"/>
  <c r="L494" i="3"/>
  <c r="K494" i="3"/>
  <c r="J494" i="3"/>
  <c r="I494" i="3"/>
  <c r="H494" i="3"/>
  <c r="G494" i="3"/>
  <c r="F494" i="3"/>
  <c r="AC493" i="3"/>
  <c r="AB493" i="3"/>
  <c r="AA493" i="3"/>
  <c r="Z493" i="3"/>
  <c r="Y493" i="3"/>
  <c r="X493" i="3"/>
  <c r="W493" i="3"/>
  <c r="V493" i="3"/>
  <c r="U493" i="3"/>
  <c r="T493" i="3"/>
  <c r="S493" i="3"/>
  <c r="R493" i="3"/>
  <c r="Q493" i="3"/>
  <c r="P493" i="3"/>
  <c r="O493" i="3"/>
  <c r="N493" i="3"/>
  <c r="M493" i="3"/>
  <c r="L493" i="3"/>
  <c r="K493" i="3"/>
  <c r="J493" i="3"/>
  <c r="I493" i="3"/>
  <c r="H493" i="3"/>
  <c r="G493" i="3"/>
  <c r="F493" i="3"/>
  <c r="AC492" i="3"/>
  <c r="AB492" i="3"/>
  <c r="AA492" i="3"/>
  <c r="Z492" i="3"/>
  <c r="Y492" i="3"/>
  <c r="X492" i="3"/>
  <c r="W492" i="3"/>
  <c r="V492" i="3"/>
  <c r="U492" i="3"/>
  <c r="T492" i="3"/>
  <c r="S492" i="3"/>
  <c r="R492" i="3"/>
  <c r="Q492" i="3"/>
  <c r="P492" i="3"/>
  <c r="O492" i="3"/>
  <c r="N492" i="3"/>
  <c r="M492" i="3"/>
  <c r="L492" i="3"/>
  <c r="K492" i="3"/>
  <c r="J492" i="3"/>
  <c r="I492" i="3"/>
  <c r="H492" i="3"/>
  <c r="G492" i="3"/>
  <c r="F492" i="3"/>
  <c r="AC491" i="3"/>
  <c r="AB491" i="3"/>
  <c r="AA491" i="3"/>
  <c r="Z491" i="3"/>
  <c r="Y491" i="3"/>
  <c r="X491" i="3"/>
  <c r="W491" i="3"/>
  <c r="V491" i="3"/>
  <c r="U491" i="3"/>
  <c r="T491" i="3"/>
  <c r="S491" i="3"/>
  <c r="R491" i="3"/>
  <c r="Q491" i="3"/>
  <c r="P491" i="3"/>
  <c r="O491" i="3"/>
  <c r="N491" i="3"/>
  <c r="M491" i="3"/>
  <c r="L491" i="3"/>
  <c r="K491" i="3"/>
  <c r="J491" i="3"/>
  <c r="I491" i="3"/>
  <c r="H491" i="3"/>
  <c r="G491" i="3"/>
  <c r="F491" i="3"/>
  <c r="AC490" i="3"/>
  <c r="AB490" i="3"/>
  <c r="AA490" i="3"/>
  <c r="Z490" i="3"/>
  <c r="Y490" i="3"/>
  <c r="X490" i="3"/>
  <c r="W490" i="3"/>
  <c r="V490" i="3"/>
  <c r="U490" i="3"/>
  <c r="T490" i="3"/>
  <c r="S490" i="3"/>
  <c r="R490" i="3"/>
  <c r="Q490" i="3"/>
  <c r="P490" i="3"/>
  <c r="O490" i="3"/>
  <c r="N490" i="3"/>
  <c r="M490" i="3"/>
  <c r="L490" i="3"/>
  <c r="K490" i="3"/>
  <c r="J490" i="3"/>
  <c r="I490" i="3"/>
  <c r="H490" i="3"/>
  <c r="G490" i="3"/>
  <c r="F490" i="3"/>
  <c r="AC489" i="3"/>
  <c r="AB489" i="3"/>
  <c r="AA489" i="3"/>
  <c r="Z489" i="3"/>
  <c r="Y489" i="3"/>
  <c r="X489" i="3"/>
  <c r="W489" i="3"/>
  <c r="V489" i="3"/>
  <c r="U489" i="3"/>
  <c r="T489" i="3"/>
  <c r="S489" i="3"/>
  <c r="R489" i="3"/>
  <c r="Q489" i="3"/>
  <c r="P489" i="3"/>
  <c r="O489" i="3"/>
  <c r="N489" i="3"/>
  <c r="M489" i="3"/>
  <c r="L489" i="3"/>
  <c r="K489" i="3"/>
  <c r="J489" i="3"/>
  <c r="I489" i="3"/>
  <c r="H489" i="3"/>
  <c r="G489" i="3"/>
  <c r="F489" i="3"/>
  <c r="AC488" i="3"/>
  <c r="AB488" i="3"/>
  <c r="AA488" i="3"/>
  <c r="Z488" i="3"/>
  <c r="Y488" i="3"/>
  <c r="X488" i="3"/>
  <c r="W488" i="3"/>
  <c r="V488" i="3"/>
  <c r="U488" i="3"/>
  <c r="T488" i="3"/>
  <c r="S488" i="3"/>
  <c r="R488" i="3"/>
  <c r="Q488" i="3"/>
  <c r="P488" i="3"/>
  <c r="O488" i="3"/>
  <c r="N488" i="3"/>
  <c r="M488" i="3"/>
  <c r="L488" i="3"/>
  <c r="K488" i="3"/>
  <c r="J488" i="3"/>
  <c r="I488" i="3"/>
  <c r="H488" i="3"/>
  <c r="G488" i="3"/>
  <c r="F488" i="3"/>
  <c r="AC487" i="3"/>
  <c r="AB487" i="3"/>
  <c r="AA487" i="3"/>
  <c r="Z487" i="3"/>
  <c r="Y487" i="3"/>
  <c r="X487" i="3"/>
  <c r="W487" i="3"/>
  <c r="V487" i="3"/>
  <c r="U487" i="3"/>
  <c r="T487" i="3"/>
  <c r="S487" i="3"/>
  <c r="R487" i="3"/>
  <c r="Q487" i="3"/>
  <c r="P487" i="3"/>
  <c r="O487" i="3"/>
  <c r="N487" i="3"/>
  <c r="M487" i="3"/>
  <c r="L487" i="3"/>
  <c r="K487" i="3"/>
  <c r="J487" i="3"/>
  <c r="I487" i="3"/>
  <c r="H487" i="3"/>
  <c r="G487" i="3"/>
  <c r="F487" i="3"/>
  <c r="AC486" i="3"/>
  <c r="AB486" i="3"/>
  <c r="AA486" i="3"/>
  <c r="Z486" i="3"/>
  <c r="Y486" i="3"/>
  <c r="X486" i="3"/>
  <c r="W486" i="3"/>
  <c r="V486" i="3"/>
  <c r="U486" i="3"/>
  <c r="T486" i="3"/>
  <c r="S486" i="3"/>
  <c r="R486" i="3"/>
  <c r="Q486" i="3"/>
  <c r="P486" i="3"/>
  <c r="O486" i="3"/>
  <c r="N486" i="3"/>
  <c r="M486" i="3"/>
  <c r="L486" i="3"/>
  <c r="K486" i="3"/>
  <c r="J486" i="3"/>
  <c r="I486" i="3"/>
  <c r="H486" i="3"/>
  <c r="G486" i="3"/>
  <c r="F486" i="3"/>
  <c r="AC485" i="3"/>
  <c r="AB485" i="3"/>
  <c r="AA485" i="3"/>
  <c r="Z485" i="3"/>
  <c r="Y485" i="3"/>
  <c r="X485" i="3"/>
  <c r="W485" i="3"/>
  <c r="V485" i="3"/>
  <c r="U485" i="3"/>
  <c r="T485" i="3"/>
  <c r="S485" i="3"/>
  <c r="R485" i="3"/>
  <c r="Q485" i="3"/>
  <c r="P485" i="3"/>
  <c r="O485" i="3"/>
  <c r="N485" i="3"/>
  <c r="M485" i="3"/>
  <c r="L485" i="3"/>
  <c r="K485" i="3"/>
  <c r="J485" i="3"/>
  <c r="I485" i="3"/>
  <c r="H485" i="3"/>
  <c r="G485" i="3"/>
  <c r="F485" i="3"/>
  <c r="AC484" i="3"/>
  <c r="AB484" i="3"/>
  <c r="AA484" i="3"/>
  <c r="Z484" i="3"/>
  <c r="Y484" i="3"/>
  <c r="X484" i="3"/>
  <c r="W484" i="3"/>
  <c r="V484" i="3"/>
  <c r="U484" i="3"/>
  <c r="T484" i="3"/>
  <c r="S484" i="3"/>
  <c r="R484" i="3"/>
  <c r="Q484" i="3"/>
  <c r="P484" i="3"/>
  <c r="O484" i="3"/>
  <c r="N484" i="3"/>
  <c r="M484" i="3"/>
  <c r="L484" i="3"/>
  <c r="K484" i="3"/>
  <c r="J484" i="3"/>
  <c r="I484" i="3"/>
  <c r="H484" i="3"/>
  <c r="G484" i="3"/>
  <c r="F484" i="3"/>
  <c r="AC483" i="3"/>
  <c r="AB483" i="3"/>
  <c r="AA483" i="3"/>
  <c r="Z483" i="3"/>
  <c r="Y483" i="3"/>
  <c r="X483" i="3"/>
  <c r="W483" i="3"/>
  <c r="V483" i="3"/>
  <c r="U483" i="3"/>
  <c r="T483" i="3"/>
  <c r="S483" i="3"/>
  <c r="R483" i="3"/>
  <c r="Q483" i="3"/>
  <c r="P483" i="3"/>
  <c r="O483" i="3"/>
  <c r="N483" i="3"/>
  <c r="M483" i="3"/>
  <c r="L483" i="3"/>
  <c r="K483" i="3"/>
  <c r="J483" i="3"/>
  <c r="I483" i="3"/>
  <c r="H483" i="3"/>
  <c r="G483" i="3"/>
  <c r="F483" i="3"/>
  <c r="AC482" i="3"/>
  <c r="AB482" i="3"/>
  <c r="AA482" i="3"/>
  <c r="Z482" i="3"/>
  <c r="Y482" i="3"/>
  <c r="X482" i="3"/>
  <c r="W482" i="3"/>
  <c r="V482" i="3"/>
  <c r="U482" i="3"/>
  <c r="T482" i="3"/>
  <c r="S482" i="3"/>
  <c r="R482" i="3"/>
  <c r="Q482" i="3"/>
  <c r="P482" i="3"/>
  <c r="O482" i="3"/>
  <c r="N482" i="3"/>
  <c r="M482" i="3"/>
  <c r="L482" i="3"/>
  <c r="K482" i="3"/>
  <c r="J482" i="3"/>
  <c r="I482" i="3"/>
  <c r="H482" i="3"/>
  <c r="G482" i="3"/>
  <c r="F482" i="3"/>
  <c r="AC481" i="3"/>
  <c r="AB481" i="3"/>
  <c r="AA481" i="3"/>
  <c r="Z481" i="3"/>
  <c r="Y481" i="3"/>
  <c r="X481" i="3"/>
  <c r="W481" i="3"/>
  <c r="V481" i="3"/>
  <c r="U481" i="3"/>
  <c r="T481" i="3"/>
  <c r="S481" i="3"/>
  <c r="R481" i="3"/>
  <c r="Q481" i="3"/>
  <c r="P481" i="3"/>
  <c r="O481" i="3"/>
  <c r="N481" i="3"/>
  <c r="M481" i="3"/>
  <c r="L481" i="3"/>
  <c r="K481" i="3"/>
  <c r="J481" i="3"/>
  <c r="I481" i="3"/>
  <c r="H481" i="3"/>
  <c r="G481" i="3"/>
  <c r="F481" i="3"/>
  <c r="AC480" i="3"/>
  <c r="AB480" i="3"/>
  <c r="AA480" i="3"/>
  <c r="Z480" i="3"/>
  <c r="Y480" i="3"/>
  <c r="X480" i="3"/>
  <c r="W480" i="3"/>
  <c r="V480" i="3"/>
  <c r="U480" i="3"/>
  <c r="T480" i="3"/>
  <c r="S480" i="3"/>
  <c r="R480" i="3"/>
  <c r="Q480" i="3"/>
  <c r="P480" i="3"/>
  <c r="O480" i="3"/>
  <c r="N480" i="3"/>
  <c r="M480" i="3"/>
  <c r="L480" i="3"/>
  <c r="K480" i="3"/>
  <c r="J480" i="3"/>
  <c r="I480" i="3"/>
  <c r="H480" i="3"/>
  <c r="G480" i="3"/>
  <c r="F480" i="3"/>
  <c r="AC479" i="3"/>
  <c r="AB479" i="3"/>
  <c r="AA479" i="3"/>
  <c r="Z479" i="3"/>
  <c r="Y479" i="3"/>
  <c r="X479" i="3"/>
  <c r="W479" i="3"/>
  <c r="V479" i="3"/>
  <c r="U479" i="3"/>
  <c r="T479" i="3"/>
  <c r="S479" i="3"/>
  <c r="R479" i="3"/>
  <c r="Q479" i="3"/>
  <c r="P479" i="3"/>
  <c r="O479" i="3"/>
  <c r="N479" i="3"/>
  <c r="M479" i="3"/>
  <c r="L479" i="3"/>
  <c r="K479" i="3"/>
  <c r="J479" i="3"/>
  <c r="I479" i="3"/>
  <c r="H479" i="3"/>
  <c r="G479" i="3"/>
  <c r="F479" i="3"/>
  <c r="AC478" i="3"/>
  <c r="AB478" i="3"/>
  <c r="AA478" i="3"/>
  <c r="Z478" i="3"/>
  <c r="Y478" i="3"/>
  <c r="X478" i="3"/>
  <c r="W478" i="3"/>
  <c r="V478" i="3"/>
  <c r="U478" i="3"/>
  <c r="T478" i="3"/>
  <c r="S478" i="3"/>
  <c r="R478" i="3"/>
  <c r="Q478" i="3"/>
  <c r="P478" i="3"/>
  <c r="O478" i="3"/>
  <c r="N478" i="3"/>
  <c r="M478" i="3"/>
  <c r="L478" i="3"/>
  <c r="K478" i="3"/>
  <c r="J478" i="3"/>
  <c r="I478" i="3"/>
  <c r="H478" i="3"/>
  <c r="G478" i="3"/>
  <c r="F478" i="3"/>
  <c r="AC477" i="3"/>
  <c r="AB477" i="3"/>
  <c r="AA477" i="3"/>
  <c r="Z477" i="3"/>
  <c r="Y477" i="3"/>
  <c r="X477" i="3"/>
  <c r="W477" i="3"/>
  <c r="V477" i="3"/>
  <c r="U477" i="3"/>
  <c r="T477" i="3"/>
  <c r="S477" i="3"/>
  <c r="R477" i="3"/>
  <c r="Q477" i="3"/>
  <c r="P477" i="3"/>
  <c r="O477" i="3"/>
  <c r="N477" i="3"/>
  <c r="M477" i="3"/>
  <c r="L477" i="3"/>
  <c r="K477" i="3"/>
  <c r="J477" i="3"/>
  <c r="I477" i="3"/>
  <c r="H477" i="3"/>
  <c r="G477" i="3"/>
  <c r="F477" i="3"/>
  <c r="AC476" i="3"/>
  <c r="AB476" i="3"/>
  <c r="AA476" i="3"/>
  <c r="Z476" i="3"/>
  <c r="Y476" i="3"/>
  <c r="X476" i="3"/>
  <c r="W476" i="3"/>
  <c r="V476" i="3"/>
  <c r="U476" i="3"/>
  <c r="T476" i="3"/>
  <c r="S476" i="3"/>
  <c r="R476" i="3"/>
  <c r="Q476" i="3"/>
  <c r="P476" i="3"/>
  <c r="O476" i="3"/>
  <c r="N476" i="3"/>
  <c r="M476" i="3"/>
  <c r="L476" i="3"/>
  <c r="K476" i="3"/>
  <c r="J476" i="3"/>
  <c r="I476" i="3"/>
  <c r="H476" i="3"/>
  <c r="G476" i="3"/>
  <c r="F476" i="3"/>
  <c r="AC475" i="3"/>
  <c r="AB475" i="3"/>
  <c r="AA475" i="3"/>
  <c r="Z475" i="3"/>
  <c r="Y475" i="3"/>
  <c r="X475" i="3"/>
  <c r="W475" i="3"/>
  <c r="V475" i="3"/>
  <c r="U475" i="3"/>
  <c r="T475" i="3"/>
  <c r="S475" i="3"/>
  <c r="R475" i="3"/>
  <c r="Q475" i="3"/>
  <c r="P475" i="3"/>
  <c r="O475" i="3"/>
  <c r="N475" i="3"/>
  <c r="M475" i="3"/>
  <c r="L475" i="3"/>
  <c r="K475" i="3"/>
  <c r="J475" i="3"/>
  <c r="I475" i="3"/>
  <c r="H475" i="3"/>
  <c r="G475" i="3"/>
  <c r="F475" i="3"/>
  <c r="AC474" i="3"/>
  <c r="AB474" i="3"/>
  <c r="AA474" i="3"/>
  <c r="Z474" i="3"/>
  <c r="Y474" i="3"/>
  <c r="X474" i="3"/>
  <c r="W474" i="3"/>
  <c r="V474" i="3"/>
  <c r="U474" i="3"/>
  <c r="T474" i="3"/>
  <c r="S474" i="3"/>
  <c r="R474" i="3"/>
  <c r="Q474" i="3"/>
  <c r="P474" i="3"/>
  <c r="O474" i="3"/>
  <c r="N474" i="3"/>
  <c r="M474" i="3"/>
  <c r="L474" i="3"/>
  <c r="K474" i="3"/>
  <c r="J474" i="3"/>
  <c r="I474" i="3"/>
  <c r="H474" i="3"/>
  <c r="G474" i="3"/>
  <c r="F474" i="3"/>
  <c r="AC473" i="3"/>
  <c r="AB473" i="3"/>
  <c r="AA473" i="3"/>
  <c r="Z473" i="3"/>
  <c r="Y473" i="3"/>
  <c r="X473" i="3"/>
  <c r="W473" i="3"/>
  <c r="V473" i="3"/>
  <c r="U473" i="3"/>
  <c r="T473" i="3"/>
  <c r="S473" i="3"/>
  <c r="R473" i="3"/>
  <c r="Q473" i="3"/>
  <c r="P473" i="3"/>
  <c r="O473" i="3"/>
  <c r="N473" i="3"/>
  <c r="M473" i="3"/>
  <c r="L473" i="3"/>
  <c r="K473" i="3"/>
  <c r="J473" i="3"/>
  <c r="I473" i="3"/>
  <c r="H473" i="3"/>
  <c r="G473" i="3"/>
  <c r="F473" i="3"/>
  <c r="AC472" i="3"/>
  <c r="AB472" i="3"/>
  <c r="AA472" i="3"/>
  <c r="Z472" i="3"/>
  <c r="Y472" i="3"/>
  <c r="X472" i="3"/>
  <c r="W472" i="3"/>
  <c r="V472" i="3"/>
  <c r="U472" i="3"/>
  <c r="T472" i="3"/>
  <c r="S472" i="3"/>
  <c r="R472" i="3"/>
  <c r="Q472" i="3"/>
  <c r="P472" i="3"/>
  <c r="O472" i="3"/>
  <c r="N472" i="3"/>
  <c r="M472" i="3"/>
  <c r="L472" i="3"/>
  <c r="K472" i="3"/>
  <c r="J472" i="3"/>
  <c r="I472" i="3"/>
  <c r="H472" i="3"/>
  <c r="G472" i="3"/>
  <c r="F472" i="3"/>
  <c r="AC471" i="3"/>
  <c r="AB471" i="3"/>
  <c r="AA471" i="3"/>
  <c r="Z471" i="3"/>
  <c r="Y471" i="3"/>
  <c r="X471" i="3"/>
  <c r="W471" i="3"/>
  <c r="V471" i="3"/>
  <c r="U471" i="3"/>
  <c r="T471" i="3"/>
  <c r="S471" i="3"/>
  <c r="R471" i="3"/>
  <c r="Q471" i="3"/>
  <c r="P471" i="3"/>
  <c r="O471" i="3"/>
  <c r="N471" i="3"/>
  <c r="M471" i="3"/>
  <c r="L471" i="3"/>
  <c r="K471" i="3"/>
  <c r="J471" i="3"/>
  <c r="I471" i="3"/>
  <c r="H471" i="3"/>
  <c r="G471" i="3"/>
  <c r="F471" i="3"/>
  <c r="AC470" i="3"/>
  <c r="AB470" i="3"/>
  <c r="AA470" i="3"/>
  <c r="Z470" i="3"/>
  <c r="Y470" i="3"/>
  <c r="X470" i="3"/>
  <c r="W470" i="3"/>
  <c r="V470" i="3"/>
  <c r="U470" i="3"/>
  <c r="T470" i="3"/>
  <c r="S470" i="3"/>
  <c r="R470" i="3"/>
  <c r="Q470" i="3"/>
  <c r="P470" i="3"/>
  <c r="O470" i="3"/>
  <c r="N470" i="3"/>
  <c r="M470" i="3"/>
  <c r="L470" i="3"/>
  <c r="K470" i="3"/>
  <c r="J470" i="3"/>
  <c r="I470" i="3"/>
  <c r="H470" i="3"/>
  <c r="G470" i="3"/>
  <c r="F470" i="3"/>
  <c r="AC469" i="3"/>
  <c r="AB469" i="3"/>
  <c r="AA469" i="3"/>
  <c r="Z469" i="3"/>
  <c r="Y469" i="3"/>
  <c r="X469" i="3"/>
  <c r="W469" i="3"/>
  <c r="V469" i="3"/>
  <c r="U469" i="3"/>
  <c r="T469" i="3"/>
  <c r="S469" i="3"/>
  <c r="R469" i="3"/>
  <c r="Q469" i="3"/>
  <c r="P469" i="3"/>
  <c r="O469" i="3"/>
  <c r="N469" i="3"/>
  <c r="M469" i="3"/>
  <c r="L469" i="3"/>
  <c r="K469" i="3"/>
  <c r="J469" i="3"/>
  <c r="I469" i="3"/>
  <c r="H469" i="3"/>
  <c r="G469" i="3"/>
  <c r="F469" i="3"/>
  <c r="AC468" i="3"/>
  <c r="AB468" i="3"/>
  <c r="AA468" i="3"/>
  <c r="Z468" i="3"/>
  <c r="Y468" i="3"/>
  <c r="X468" i="3"/>
  <c r="W468" i="3"/>
  <c r="V468" i="3"/>
  <c r="U468" i="3"/>
  <c r="T468" i="3"/>
  <c r="S468" i="3"/>
  <c r="R468" i="3"/>
  <c r="Q468" i="3"/>
  <c r="P468" i="3"/>
  <c r="O468" i="3"/>
  <c r="N468" i="3"/>
  <c r="M468" i="3"/>
  <c r="L468" i="3"/>
  <c r="K468" i="3"/>
  <c r="J468" i="3"/>
  <c r="I468" i="3"/>
  <c r="H468" i="3"/>
  <c r="G468" i="3"/>
  <c r="F468" i="3"/>
  <c r="AC467" i="3"/>
  <c r="AB467" i="3"/>
  <c r="AA467" i="3"/>
  <c r="Z467" i="3"/>
  <c r="Y467" i="3"/>
  <c r="X467" i="3"/>
  <c r="W467" i="3"/>
  <c r="V467" i="3"/>
  <c r="U467" i="3"/>
  <c r="T467" i="3"/>
  <c r="S467" i="3"/>
  <c r="R467" i="3"/>
  <c r="Q467" i="3"/>
  <c r="P467" i="3"/>
  <c r="O467" i="3"/>
  <c r="N467" i="3"/>
  <c r="M467" i="3"/>
  <c r="L467" i="3"/>
  <c r="K467" i="3"/>
  <c r="J467" i="3"/>
  <c r="I467" i="3"/>
  <c r="H467" i="3"/>
  <c r="G467" i="3"/>
  <c r="F467" i="3"/>
  <c r="AC466" i="3"/>
  <c r="AB466" i="3"/>
  <c r="AA466" i="3"/>
  <c r="Z466" i="3"/>
  <c r="Y466" i="3"/>
  <c r="X466" i="3"/>
  <c r="W466" i="3"/>
  <c r="V466" i="3"/>
  <c r="U466" i="3"/>
  <c r="T466" i="3"/>
  <c r="S466" i="3"/>
  <c r="R466" i="3"/>
  <c r="Q466" i="3"/>
  <c r="P466" i="3"/>
  <c r="O466" i="3"/>
  <c r="N466" i="3"/>
  <c r="M466" i="3"/>
  <c r="L466" i="3"/>
  <c r="K466" i="3"/>
  <c r="J466" i="3"/>
  <c r="I466" i="3"/>
  <c r="H466" i="3"/>
  <c r="G466" i="3"/>
  <c r="F466" i="3"/>
  <c r="AC465" i="3"/>
  <c r="AB465" i="3"/>
  <c r="AA465" i="3"/>
  <c r="Z465" i="3"/>
  <c r="Y465" i="3"/>
  <c r="X465" i="3"/>
  <c r="W465" i="3"/>
  <c r="V465" i="3"/>
  <c r="U465" i="3"/>
  <c r="T465" i="3"/>
  <c r="S465" i="3"/>
  <c r="R465" i="3"/>
  <c r="Q465" i="3"/>
  <c r="P465" i="3"/>
  <c r="O465" i="3"/>
  <c r="N465" i="3"/>
  <c r="M465" i="3"/>
  <c r="L465" i="3"/>
  <c r="K465" i="3"/>
  <c r="J465" i="3"/>
  <c r="I465" i="3"/>
  <c r="H465" i="3"/>
  <c r="G465" i="3"/>
  <c r="F465" i="3"/>
  <c r="AC464" i="3"/>
  <c r="AB464" i="3"/>
  <c r="AA464" i="3"/>
  <c r="Z464" i="3"/>
  <c r="Y464" i="3"/>
  <c r="X464" i="3"/>
  <c r="W464" i="3"/>
  <c r="V464" i="3"/>
  <c r="U464" i="3"/>
  <c r="T464" i="3"/>
  <c r="S464" i="3"/>
  <c r="R464" i="3"/>
  <c r="Q464" i="3"/>
  <c r="P464" i="3"/>
  <c r="O464" i="3"/>
  <c r="N464" i="3"/>
  <c r="M464" i="3"/>
  <c r="L464" i="3"/>
  <c r="K464" i="3"/>
  <c r="J464" i="3"/>
  <c r="I464" i="3"/>
  <c r="H464" i="3"/>
  <c r="G464" i="3"/>
  <c r="F464" i="3"/>
  <c r="AC463" i="3"/>
  <c r="AB463" i="3"/>
  <c r="AA463" i="3"/>
  <c r="Z463" i="3"/>
  <c r="Y463" i="3"/>
  <c r="X463" i="3"/>
  <c r="W463" i="3"/>
  <c r="V463" i="3"/>
  <c r="U463" i="3"/>
  <c r="T463" i="3"/>
  <c r="S463" i="3"/>
  <c r="R463" i="3"/>
  <c r="Q463" i="3"/>
  <c r="P463" i="3"/>
  <c r="O463" i="3"/>
  <c r="N463" i="3"/>
  <c r="M463" i="3"/>
  <c r="L463" i="3"/>
  <c r="K463" i="3"/>
  <c r="J463" i="3"/>
  <c r="I463" i="3"/>
  <c r="H463" i="3"/>
  <c r="G463" i="3"/>
  <c r="F463" i="3"/>
  <c r="AC462" i="3"/>
  <c r="AB462" i="3"/>
  <c r="AA462" i="3"/>
  <c r="Z462" i="3"/>
  <c r="Y462" i="3"/>
  <c r="X462" i="3"/>
  <c r="W462" i="3"/>
  <c r="V462" i="3"/>
  <c r="U462" i="3"/>
  <c r="T462" i="3"/>
  <c r="S462" i="3"/>
  <c r="R462" i="3"/>
  <c r="Q462" i="3"/>
  <c r="P462" i="3"/>
  <c r="O462" i="3"/>
  <c r="N462" i="3"/>
  <c r="M462" i="3"/>
  <c r="L462" i="3"/>
  <c r="K462" i="3"/>
  <c r="J462" i="3"/>
  <c r="I462" i="3"/>
  <c r="H462" i="3"/>
  <c r="G462" i="3"/>
  <c r="F462" i="3"/>
  <c r="AC461" i="3"/>
  <c r="AB461" i="3"/>
  <c r="AA461" i="3"/>
  <c r="Z461" i="3"/>
  <c r="Y461" i="3"/>
  <c r="X461" i="3"/>
  <c r="W461" i="3"/>
  <c r="V461" i="3"/>
  <c r="U461" i="3"/>
  <c r="T461" i="3"/>
  <c r="S461" i="3"/>
  <c r="R461" i="3"/>
  <c r="Q461" i="3"/>
  <c r="P461" i="3"/>
  <c r="O461" i="3"/>
  <c r="N461" i="3"/>
  <c r="M461" i="3"/>
  <c r="L461" i="3"/>
  <c r="K461" i="3"/>
  <c r="J461" i="3"/>
  <c r="I461" i="3"/>
  <c r="H461" i="3"/>
  <c r="G461" i="3"/>
  <c r="F461" i="3"/>
  <c r="AC460" i="3"/>
  <c r="AB460" i="3"/>
  <c r="AA460" i="3"/>
  <c r="Z460" i="3"/>
  <c r="Y460" i="3"/>
  <c r="X460" i="3"/>
  <c r="W460" i="3"/>
  <c r="V460" i="3"/>
  <c r="U460" i="3"/>
  <c r="T460" i="3"/>
  <c r="S460" i="3"/>
  <c r="R460" i="3"/>
  <c r="Q460" i="3"/>
  <c r="P460" i="3"/>
  <c r="O460" i="3"/>
  <c r="N460" i="3"/>
  <c r="M460" i="3"/>
  <c r="L460" i="3"/>
  <c r="K460" i="3"/>
  <c r="J460" i="3"/>
  <c r="I460" i="3"/>
  <c r="H460" i="3"/>
  <c r="G460" i="3"/>
  <c r="F460" i="3"/>
  <c r="AC459" i="3"/>
  <c r="AB459" i="3"/>
  <c r="AA459" i="3"/>
  <c r="Z459" i="3"/>
  <c r="Y459" i="3"/>
  <c r="X459" i="3"/>
  <c r="W459" i="3"/>
  <c r="V459" i="3"/>
  <c r="U459" i="3"/>
  <c r="T459" i="3"/>
  <c r="S459" i="3"/>
  <c r="R459" i="3"/>
  <c r="Q459" i="3"/>
  <c r="P459" i="3"/>
  <c r="O459" i="3"/>
  <c r="N459" i="3"/>
  <c r="M459" i="3"/>
  <c r="L459" i="3"/>
  <c r="K459" i="3"/>
  <c r="J459" i="3"/>
  <c r="I459" i="3"/>
  <c r="H459" i="3"/>
  <c r="G459" i="3"/>
  <c r="F459" i="3"/>
  <c r="AC458" i="3"/>
  <c r="AB458" i="3"/>
  <c r="AA458" i="3"/>
  <c r="Z458" i="3"/>
  <c r="Y458" i="3"/>
  <c r="X458" i="3"/>
  <c r="W458" i="3"/>
  <c r="V458" i="3"/>
  <c r="U458" i="3"/>
  <c r="T458" i="3"/>
  <c r="S458" i="3"/>
  <c r="R458" i="3"/>
  <c r="Q458" i="3"/>
  <c r="P458" i="3"/>
  <c r="O458" i="3"/>
  <c r="N458" i="3"/>
  <c r="M458" i="3"/>
  <c r="L458" i="3"/>
  <c r="K458" i="3"/>
  <c r="J458" i="3"/>
  <c r="I458" i="3"/>
  <c r="H458" i="3"/>
  <c r="G458" i="3"/>
  <c r="F458" i="3"/>
  <c r="AC457" i="3"/>
  <c r="AB457" i="3"/>
  <c r="AA457" i="3"/>
  <c r="Z457" i="3"/>
  <c r="Y457" i="3"/>
  <c r="X457" i="3"/>
  <c r="W457" i="3"/>
  <c r="V457" i="3"/>
  <c r="U457" i="3"/>
  <c r="T457" i="3"/>
  <c r="S457" i="3"/>
  <c r="R457" i="3"/>
  <c r="Q457" i="3"/>
  <c r="P457" i="3"/>
  <c r="O457" i="3"/>
  <c r="N457" i="3"/>
  <c r="M457" i="3"/>
  <c r="L457" i="3"/>
  <c r="K457" i="3"/>
  <c r="J457" i="3"/>
  <c r="I457" i="3"/>
  <c r="H457" i="3"/>
  <c r="G457" i="3"/>
  <c r="F457" i="3"/>
  <c r="AC456" i="3"/>
  <c r="AB456" i="3"/>
  <c r="AA456" i="3"/>
  <c r="Z456" i="3"/>
  <c r="Y456" i="3"/>
  <c r="X456" i="3"/>
  <c r="W456" i="3"/>
  <c r="V456" i="3"/>
  <c r="U456" i="3"/>
  <c r="T456" i="3"/>
  <c r="S456" i="3"/>
  <c r="R456" i="3"/>
  <c r="Q456" i="3"/>
  <c r="P456" i="3"/>
  <c r="O456" i="3"/>
  <c r="N456" i="3"/>
  <c r="M456" i="3"/>
  <c r="L456" i="3"/>
  <c r="K456" i="3"/>
  <c r="J456" i="3"/>
  <c r="I456" i="3"/>
  <c r="H456" i="3"/>
  <c r="G456" i="3"/>
  <c r="F456" i="3"/>
  <c r="AC455" i="3"/>
  <c r="AB455" i="3"/>
  <c r="AA455" i="3"/>
  <c r="Z455" i="3"/>
  <c r="Y455" i="3"/>
  <c r="X455" i="3"/>
  <c r="W455" i="3"/>
  <c r="V455" i="3"/>
  <c r="U455" i="3"/>
  <c r="T455" i="3"/>
  <c r="S455" i="3"/>
  <c r="R455" i="3"/>
  <c r="Q455" i="3"/>
  <c r="P455" i="3"/>
  <c r="O455" i="3"/>
  <c r="N455" i="3"/>
  <c r="M455" i="3"/>
  <c r="L455" i="3"/>
  <c r="K455" i="3"/>
  <c r="J455" i="3"/>
  <c r="I455" i="3"/>
  <c r="H455" i="3"/>
  <c r="G455" i="3"/>
  <c r="F455" i="3"/>
  <c r="AC454" i="3"/>
  <c r="AB454" i="3"/>
  <c r="AA454" i="3"/>
  <c r="Z454" i="3"/>
  <c r="Y454" i="3"/>
  <c r="X454" i="3"/>
  <c r="W454" i="3"/>
  <c r="V454" i="3"/>
  <c r="U454" i="3"/>
  <c r="T454" i="3"/>
  <c r="S454" i="3"/>
  <c r="R454" i="3"/>
  <c r="Q454" i="3"/>
  <c r="P454" i="3"/>
  <c r="O454" i="3"/>
  <c r="N454" i="3"/>
  <c r="M454" i="3"/>
  <c r="L454" i="3"/>
  <c r="K454" i="3"/>
  <c r="J454" i="3"/>
  <c r="I454" i="3"/>
  <c r="H454" i="3"/>
  <c r="G454" i="3"/>
  <c r="F454" i="3"/>
  <c r="AC453" i="3"/>
  <c r="AB453" i="3"/>
  <c r="AA453" i="3"/>
  <c r="Z453" i="3"/>
  <c r="Y453" i="3"/>
  <c r="X453" i="3"/>
  <c r="W453" i="3"/>
  <c r="V453" i="3"/>
  <c r="U453" i="3"/>
  <c r="T453" i="3"/>
  <c r="S453" i="3"/>
  <c r="R453" i="3"/>
  <c r="Q453" i="3"/>
  <c r="P453" i="3"/>
  <c r="O453" i="3"/>
  <c r="N453" i="3"/>
  <c r="M453" i="3"/>
  <c r="L453" i="3"/>
  <c r="K453" i="3"/>
  <c r="J453" i="3"/>
  <c r="I453" i="3"/>
  <c r="H453" i="3"/>
  <c r="G453" i="3"/>
  <c r="F453" i="3"/>
  <c r="AC452" i="3"/>
  <c r="AB452" i="3"/>
  <c r="AA452" i="3"/>
  <c r="Z452" i="3"/>
  <c r="Y452" i="3"/>
  <c r="X452" i="3"/>
  <c r="W452" i="3"/>
  <c r="V452" i="3"/>
  <c r="U452" i="3"/>
  <c r="T452" i="3"/>
  <c r="S452" i="3"/>
  <c r="R452" i="3"/>
  <c r="Q452" i="3"/>
  <c r="P452" i="3"/>
  <c r="O452" i="3"/>
  <c r="N452" i="3"/>
  <c r="M452" i="3"/>
  <c r="L452" i="3"/>
  <c r="K452" i="3"/>
  <c r="J452" i="3"/>
  <c r="I452" i="3"/>
  <c r="H452" i="3"/>
  <c r="G452" i="3"/>
  <c r="F452" i="3"/>
  <c r="AC451" i="3"/>
  <c r="AB451" i="3"/>
  <c r="AA451" i="3"/>
  <c r="Z451" i="3"/>
  <c r="Y451" i="3"/>
  <c r="X451" i="3"/>
  <c r="W451" i="3"/>
  <c r="V451" i="3"/>
  <c r="U451" i="3"/>
  <c r="T451" i="3"/>
  <c r="S451" i="3"/>
  <c r="R451" i="3"/>
  <c r="Q451" i="3"/>
  <c r="P451" i="3"/>
  <c r="O451" i="3"/>
  <c r="N451" i="3"/>
  <c r="M451" i="3"/>
  <c r="L451" i="3"/>
  <c r="K451" i="3"/>
  <c r="J451" i="3"/>
  <c r="I451" i="3"/>
  <c r="H451" i="3"/>
  <c r="G451" i="3"/>
  <c r="F451" i="3"/>
  <c r="AC450" i="3"/>
  <c r="AB450" i="3"/>
  <c r="AA450" i="3"/>
  <c r="Z450" i="3"/>
  <c r="Y450" i="3"/>
  <c r="X450" i="3"/>
  <c r="W450" i="3"/>
  <c r="V450" i="3"/>
  <c r="U450" i="3"/>
  <c r="T450" i="3"/>
  <c r="S450" i="3"/>
  <c r="R450" i="3"/>
  <c r="Q450" i="3"/>
  <c r="P450" i="3"/>
  <c r="O450" i="3"/>
  <c r="N450" i="3"/>
  <c r="M450" i="3"/>
  <c r="L450" i="3"/>
  <c r="K450" i="3"/>
  <c r="J450" i="3"/>
  <c r="I450" i="3"/>
  <c r="H450" i="3"/>
  <c r="G450" i="3"/>
  <c r="F450" i="3"/>
  <c r="AC449" i="3"/>
  <c r="AB449" i="3"/>
  <c r="AA449" i="3"/>
  <c r="Z449" i="3"/>
  <c r="Y449" i="3"/>
  <c r="X449" i="3"/>
  <c r="W449" i="3"/>
  <c r="V449" i="3"/>
  <c r="U449" i="3"/>
  <c r="T449" i="3"/>
  <c r="S449" i="3"/>
  <c r="R449" i="3"/>
  <c r="Q449" i="3"/>
  <c r="P449" i="3"/>
  <c r="O449" i="3"/>
  <c r="N449" i="3"/>
  <c r="M449" i="3"/>
  <c r="L449" i="3"/>
  <c r="K449" i="3"/>
  <c r="J449" i="3"/>
  <c r="I449" i="3"/>
  <c r="H449" i="3"/>
  <c r="G449" i="3"/>
  <c r="F449" i="3"/>
  <c r="AC448" i="3"/>
  <c r="AB448" i="3"/>
  <c r="AA448" i="3"/>
  <c r="Z448" i="3"/>
  <c r="Y448" i="3"/>
  <c r="X448" i="3"/>
  <c r="W448" i="3"/>
  <c r="V448" i="3"/>
  <c r="U448" i="3"/>
  <c r="T448" i="3"/>
  <c r="S448" i="3"/>
  <c r="R448" i="3"/>
  <c r="Q448" i="3"/>
  <c r="P448" i="3"/>
  <c r="O448" i="3"/>
  <c r="N448" i="3"/>
  <c r="M448" i="3"/>
  <c r="L448" i="3"/>
  <c r="K448" i="3"/>
  <c r="J448" i="3"/>
  <c r="I448" i="3"/>
  <c r="H448" i="3"/>
  <c r="G448" i="3"/>
  <c r="F448" i="3"/>
  <c r="AC447" i="3"/>
  <c r="AB447" i="3"/>
  <c r="AA447" i="3"/>
  <c r="Z447" i="3"/>
  <c r="Y447" i="3"/>
  <c r="X447" i="3"/>
  <c r="W447" i="3"/>
  <c r="V447" i="3"/>
  <c r="U447" i="3"/>
  <c r="T447" i="3"/>
  <c r="S447" i="3"/>
  <c r="R447" i="3"/>
  <c r="Q447" i="3"/>
  <c r="P447" i="3"/>
  <c r="O447" i="3"/>
  <c r="N447" i="3"/>
  <c r="M447" i="3"/>
  <c r="L447" i="3"/>
  <c r="K447" i="3"/>
  <c r="J447" i="3"/>
  <c r="I447" i="3"/>
  <c r="H447" i="3"/>
  <c r="G447" i="3"/>
  <c r="F447" i="3"/>
  <c r="AC446" i="3"/>
  <c r="AB446" i="3"/>
  <c r="AA446" i="3"/>
  <c r="Z446" i="3"/>
  <c r="Y446" i="3"/>
  <c r="X446" i="3"/>
  <c r="W446" i="3"/>
  <c r="V446" i="3"/>
  <c r="U446" i="3"/>
  <c r="T446" i="3"/>
  <c r="S446" i="3"/>
  <c r="R446" i="3"/>
  <c r="Q446" i="3"/>
  <c r="P446" i="3"/>
  <c r="O446" i="3"/>
  <c r="N446" i="3"/>
  <c r="M446" i="3"/>
  <c r="L446" i="3"/>
  <c r="K446" i="3"/>
  <c r="J446" i="3"/>
  <c r="I446" i="3"/>
  <c r="H446" i="3"/>
  <c r="G446" i="3"/>
  <c r="F446" i="3"/>
  <c r="AC445" i="3"/>
  <c r="AB445" i="3"/>
  <c r="AA445" i="3"/>
  <c r="Z445" i="3"/>
  <c r="Y445" i="3"/>
  <c r="X445" i="3"/>
  <c r="W445" i="3"/>
  <c r="V445" i="3"/>
  <c r="U445" i="3"/>
  <c r="T445" i="3"/>
  <c r="S445" i="3"/>
  <c r="R445" i="3"/>
  <c r="Q445" i="3"/>
  <c r="P445" i="3"/>
  <c r="O445" i="3"/>
  <c r="N445" i="3"/>
  <c r="M445" i="3"/>
  <c r="L445" i="3"/>
  <c r="K445" i="3"/>
  <c r="J445" i="3"/>
  <c r="I445" i="3"/>
  <c r="H445" i="3"/>
  <c r="G445" i="3"/>
  <c r="F445" i="3"/>
  <c r="AC444" i="3"/>
  <c r="AB444" i="3"/>
  <c r="AA444" i="3"/>
  <c r="Z444" i="3"/>
  <c r="Y444" i="3"/>
  <c r="X444" i="3"/>
  <c r="W444" i="3"/>
  <c r="V444" i="3"/>
  <c r="U444" i="3"/>
  <c r="T444" i="3"/>
  <c r="S444" i="3"/>
  <c r="R444" i="3"/>
  <c r="Q444" i="3"/>
  <c r="P444" i="3"/>
  <c r="O444" i="3"/>
  <c r="N444" i="3"/>
  <c r="M444" i="3"/>
  <c r="L444" i="3"/>
  <c r="K444" i="3"/>
  <c r="J444" i="3"/>
  <c r="I444" i="3"/>
  <c r="H444" i="3"/>
  <c r="G444" i="3"/>
  <c r="F444" i="3"/>
  <c r="AC443" i="3"/>
  <c r="AB443" i="3"/>
  <c r="AA443" i="3"/>
  <c r="Z443" i="3"/>
  <c r="Y443" i="3"/>
  <c r="X443" i="3"/>
  <c r="W443" i="3"/>
  <c r="V443" i="3"/>
  <c r="U443" i="3"/>
  <c r="T443" i="3"/>
  <c r="S443" i="3"/>
  <c r="R443" i="3"/>
  <c r="Q443" i="3"/>
  <c r="P443" i="3"/>
  <c r="O443" i="3"/>
  <c r="N443" i="3"/>
  <c r="M443" i="3"/>
  <c r="L443" i="3"/>
  <c r="K443" i="3"/>
  <c r="J443" i="3"/>
  <c r="I443" i="3"/>
  <c r="H443" i="3"/>
  <c r="G443" i="3"/>
  <c r="F443" i="3"/>
  <c r="AC442" i="3"/>
  <c r="AB442" i="3"/>
  <c r="AA442" i="3"/>
  <c r="Z442" i="3"/>
  <c r="Y442" i="3"/>
  <c r="X442" i="3"/>
  <c r="W442" i="3"/>
  <c r="V442" i="3"/>
  <c r="U442" i="3"/>
  <c r="T442" i="3"/>
  <c r="S442" i="3"/>
  <c r="R442" i="3"/>
  <c r="Q442" i="3"/>
  <c r="P442" i="3"/>
  <c r="O442" i="3"/>
  <c r="N442" i="3"/>
  <c r="M442" i="3"/>
  <c r="L442" i="3"/>
  <c r="K442" i="3"/>
  <c r="J442" i="3"/>
  <c r="I442" i="3"/>
  <c r="H442" i="3"/>
  <c r="G442" i="3"/>
  <c r="F442" i="3"/>
  <c r="AC441" i="3"/>
  <c r="AB441" i="3"/>
  <c r="AA441" i="3"/>
  <c r="Z441" i="3"/>
  <c r="Y441" i="3"/>
  <c r="X441" i="3"/>
  <c r="W441" i="3"/>
  <c r="V441" i="3"/>
  <c r="U441" i="3"/>
  <c r="T441" i="3"/>
  <c r="S441" i="3"/>
  <c r="R441" i="3"/>
  <c r="Q441" i="3"/>
  <c r="P441" i="3"/>
  <c r="O441" i="3"/>
  <c r="N441" i="3"/>
  <c r="M441" i="3"/>
  <c r="L441" i="3"/>
  <c r="K441" i="3"/>
  <c r="J441" i="3"/>
  <c r="I441" i="3"/>
  <c r="H441" i="3"/>
  <c r="G441" i="3"/>
  <c r="F441" i="3"/>
  <c r="AC440" i="3"/>
  <c r="AB440" i="3"/>
  <c r="AA440" i="3"/>
  <c r="Z440" i="3"/>
  <c r="Y440" i="3"/>
  <c r="X440" i="3"/>
  <c r="W440" i="3"/>
  <c r="V440" i="3"/>
  <c r="U440" i="3"/>
  <c r="T440" i="3"/>
  <c r="S440" i="3"/>
  <c r="R440" i="3"/>
  <c r="Q440" i="3"/>
  <c r="P440" i="3"/>
  <c r="O440" i="3"/>
  <c r="N440" i="3"/>
  <c r="M440" i="3"/>
  <c r="L440" i="3"/>
  <c r="K440" i="3"/>
  <c r="J440" i="3"/>
  <c r="I440" i="3"/>
  <c r="H440" i="3"/>
  <c r="G440" i="3"/>
  <c r="F440" i="3"/>
  <c r="AC439" i="3"/>
  <c r="AB439" i="3"/>
  <c r="AA439" i="3"/>
  <c r="Z439" i="3"/>
  <c r="Y439" i="3"/>
  <c r="X439" i="3"/>
  <c r="W439" i="3"/>
  <c r="V439" i="3"/>
  <c r="U439" i="3"/>
  <c r="T439" i="3"/>
  <c r="S439" i="3"/>
  <c r="R439" i="3"/>
  <c r="Q439" i="3"/>
  <c r="P439" i="3"/>
  <c r="O439" i="3"/>
  <c r="N439" i="3"/>
  <c r="M439" i="3"/>
  <c r="L439" i="3"/>
  <c r="K439" i="3"/>
  <c r="J439" i="3"/>
  <c r="I439" i="3"/>
  <c r="H439" i="3"/>
  <c r="G439" i="3"/>
  <c r="F439" i="3"/>
  <c r="AC438" i="3"/>
  <c r="AB438" i="3"/>
  <c r="AA438" i="3"/>
  <c r="Z438" i="3"/>
  <c r="Y438" i="3"/>
  <c r="X438" i="3"/>
  <c r="W438" i="3"/>
  <c r="V438" i="3"/>
  <c r="U438" i="3"/>
  <c r="T438" i="3"/>
  <c r="S438" i="3"/>
  <c r="R438" i="3"/>
  <c r="Q438" i="3"/>
  <c r="P438" i="3"/>
  <c r="O438" i="3"/>
  <c r="N438" i="3"/>
  <c r="M438" i="3"/>
  <c r="L438" i="3"/>
  <c r="K438" i="3"/>
  <c r="J438" i="3"/>
  <c r="I438" i="3"/>
  <c r="H438" i="3"/>
  <c r="G438" i="3"/>
  <c r="F438" i="3"/>
  <c r="AC437" i="3"/>
  <c r="AB437" i="3"/>
  <c r="AA437" i="3"/>
  <c r="Z437" i="3"/>
  <c r="Y437" i="3"/>
  <c r="X437" i="3"/>
  <c r="W437" i="3"/>
  <c r="V437" i="3"/>
  <c r="U437" i="3"/>
  <c r="T437" i="3"/>
  <c r="S437" i="3"/>
  <c r="R437" i="3"/>
  <c r="Q437" i="3"/>
  <c r="P437" i="3"/>
  <c r="O437" i="3"/>
  <c r="N437" i="3"/>
  <c r="M437" i="3"/>
  <c r="L437" i="3"/>
  <c r="K437" i="3"/>
  <c r="J437" i="3"/>
  <c r="I437" i="3"/>
  <c r="H437" i="3"/>
  <c r="G437" i="3"/>
  <c r="F437" i="3"/>
  <c r="AC436" i="3"/>
  <c r="AB436" i="3"/>
  <c r="AA436" i="3"/>
  <c r="Z436" i="3"/>
  <c r="Y436" i="3"/>
  <c r="X436" i="3"/>
  <c r="W436" i="3"/>
  <c r="V436" i="3"/>
  <c r="U436" i="3"/>
  <c r="T436" i="3"/>
  <c r="S436" i="3"/>
  <c r="R436" i="3"/>
  <c r="Q436" i="3"/>
  <c r="P436" i="3"/>
  <c r="O436" i="3"/>
  <c r="N436" i="3"/>
  <c r="M436" i="3"/>
  <c r="L436" i="3"/>
  <c r="K436" i="3"/>
  <c r="J436" i="3"/>
  <c r="I436" i="3"/>
  <c r="H436" i="3"/>
  <c r="G436" i="3"/>
  <c r="F436" i="3"/>
  <c r="AC435" i="3"/>
  <c r="AB435" i="3"/>
  <c r="AA435" i="3"/>
  <c r="Z435" i="3"/>
  <c r="Y435" i="3"/>
  <c r="X435" i="3"/>
  <c r="W435" i="3"/>
  <c r="V435" i="3"/>
  <c r="U435" i="3"/>
  <c r="T435" i="3"/>
  <c r="S435" i="3"/>
  <c r="R435" i="3"/>
  <c r="Q435" i="3"/>
  <c r="P435" i="3"/>
  <c r="O435" i="3"/>
  <c r="N435" i="3"/>
  <c r="M435" i="3"/>
  <c r="L435" i="3"/>
  <c r="K435" i="3"/>
  <c r="J435" i="3"/>
  <c r="I435" i="3"/>
  <c r="H435" i="3"/>
  <c r="G435" i="3"/>
  <c r="F435" i="3"/>
  <c r="AC434" i="3"/>
  <c r="AB434" i="3"/>
  <c r="AA434" i="3"/>
  <c r="Z434" i="3"/>
  <c r="Y434" i="3"/>
  <c r="X434" i="3"/>
  <c r="W434" i="3"/>
  <c r="V434" i="3"/>
  <c r="U434" i="3"/>
  <c r="T434" i="3"/>
  <c r="S434" i="3"/>
  <c r="R434" i="3"/>
  <c r="Q434" i="3"/>
  <c r="P434" i="3"/>
  <c r="O434" i="3"/>
  <c r="N434" i="3"/>
  <c r="M434" i="3"/>
  <c r="L434" i="3"/>
  <c r="K434" i="3"/>
  <c r="J434" i="3"/>
  <c r="I434" i="3"/>
  <c r="H434" i="3"/>
  <c r="G434" i="3"/>
  <c r="F434" i="3"/>
  <c r="AC433" i="3"/>
  <c r="AB433" i="3"/>
  <c r="AA433" i="3"/>
  <c r="Z433" i="3"/>
  <c r="Y433" i="3"/>
  <c r="X433" i="3"/>
  <c r="W433" i="3"/>
  <c r="V433" i="3"/>
  <c r="U433" i="3"/>
  <c r="T433" i="3"/>
  <c r="S433" i="3"/>
  <c r="R433" i="3"/>
  <c r="Q433" i="3"/>
  <c r="P433" i="3"/>
  <c r="O433" i="3"/>
  <c r="N433" i="3"/>
  <c r="M433" i="3"/>
  <c r="L433" i="3"/>
  <c r="K433" i="3"/>
  <c r="J433" i="3"/>
  <c r="I433" i="3"/>
  <c r="H433" i="3"/>
  <c r="G433" i="3"/>
  <c r="F433" i="3"/>
  <c r="AC432" i="3"/>
  <c r="AB432" i="3"/>
  <c r="AA432" i="3"/>
  <c r="Z432" i="3"/>
  <c r="Y432" i="3"/>
  <c r="X432" i="3"/>
  <c r="W432" i="3"/>
  <c r="V432" i="3"/>
  <c r="U432" i="3"/>
  <c r="T432" i="3"/>
  <c r="S432" i="3"/>
  <c r="R432" i="3"/>
  <c r="Q432" i="3"/>
  <c r="P432" i="3"/>
  <c r="O432" i="3"/>
  <c r="N432" i="3"/>
  <c r="M432" i="3"/>
  <c r="L432" i="3"/>
  <c r="K432" i="3"/>
  <c r="J432" i="3"/>
  <c r="I432" i="3"/>
  <c r="H432" i="3"/>
  <c r="G432" i="3"/>
  <c r="F432" i="3"/>
  <c r="AC431" i="3"/>
  <c r="AB431" i="3"/>
  <c r="AA431" i="3"/>
  <c r="Z431" i="3"/>
  <c r="Y431" i="3"/>
  <c r="X431" i="3"/>
  <c r="W431" i="3"/>
  <c r="V431" i="3"/>
  <c r="U431" i="3"/>
  <c r="T431" i="3"/>
  <c r="S431" i="3"/>
  <c r="R431" i="3"/>
  <c r="Q431" i="3"/>
  <c r="P431" i="3"/>
  <c r="O431" i="3"/>
  <c r="N431" i="3"/>
  <c r="M431" i="3"/>
  <c r="L431" i="3"/>
  <c r="K431" i="3"/>
  <c r="J431" i="3"/>
  <c r="I431" i="3"/>
  <c r="H431" i="3"/>
  <c r="G431" i="3"/>
  <c r="F431" i="3"/>
  <c r="AC430" i="3"/>
  <c r="AB430" i="3"/>
  <c r="AA430" i="3"/>
  <c r="Z430" i="3"/>
  <c r="Y430" i="3"/>
  <c r="X430" i="3"/>
  <c r="W430" i="3"/>
  <c r="V430" i="3"/>
  <c r="U430" i="3"/>
  <c r="T430" i="3"/>
  <c r="S430" i="3"/>
  <c r="R430" i="3"/>
  <c r="Q430" i="3"/>
  <c r="P430" i="3"/>
  <c r="O430" i="3"/>
  <c r="N430" i="3"/>
  <c r="M430" i="3"/>
  <c r="L430" i="3"/>
  <c r="K430" i="3"/>
  <c r="J430" i="3"/>
  <c r="I430" i="3"/>
  <c r="H430" i="3"/>
  <c r="G430" i="3"/>
  <c r="F430" i="3"/>
  <c r="AC429" i="3"/>
  <c r="AB429" i="3"/>
  <c r="AA429" i="3"/>
  <c r="Z429" i="3"/>
  <c r="Y429" i="3"/>
  <c r="X429" i="3"/>
  <c r="W429" i="3"/>
  <c r="V429" i="3"/>
  <c r="U429" i="3"/>
  <c r="T429" i="3"/>
  <c r="S429" i="3"/>
  <c r="R429" i="3"/>
  <c r="Q429" i="3"/>
  <c r="P429" i="3"/>
  <c r="O429" i="3"/>
  <c r="N429" i="3"/>
  <c r="M429" i="3"/>
  <c r="L429" i="3"/>
  <c r="K429" i="3"/>
  <c r="J429" i="3"/>
  <c r="I429" i="3"/>
  <c r="H429" i="3"/>
  <c r="G429" i="3"/>
  <c r="F429" i="3"/>
  <c r="AC428" i="3"/>
  <c r="AB428" i="3"/>
  <c r="AA428" i="3"/>
  <c r="Z428" i="3"/>
  <c r="Y428" i="3"/>
  <c r="X428" i="3"/>
  <c r="W428" i="3"/>
  <c r="V428" i="3"/>
  <c r="U428" i="3"/>
  <c r="T428" i="3"/>
  <c r="S428" i="3"/>
  <c r="R428" i="3"/>
  <c r="Q428" i="3"/>
  <c r="P428" i="3"/>
  <c r="O428" i="3"/>
  <c r="N428" i="3"/>
  <c r="M428" i="3"/>
  <c r="L428" i="3"/>
  <c r="K428" i="3"/>
  <c r="J428" i="3"/>
  <c r="I428" i="3"/>
  <c r="H428" i="3"/>
  <c r="G428" i="3"/>
  <c r="F428" i="3"/>
  <c r="AC427" i="3"/>
  <c r="AB427" i="3"/>
  <c r="AA427" i="3"/>
  <c r="Z427" i="3"/>
  <c r="Y427" i="3"/>
  <c r="X427" i="3"/>
  <c r="W427" i="3"/>
  <c r="V427" i="3"/>
  <c r="U427" i="3"/>
  <c r="T427" i="3"/>
  <c r="S427" i="3"/>
  <c r="R427" i="3"/>
  <c r="Q427" i="3"/>
  <c r="P427" i="3"/>
  <c r="O427" i="3"/>
  <c r="N427" i="3"/>
  <c r="M427" i="3"/>
  <c r="L427" i="3"/>
  <c r="K427" i="3"/>
  <c r="J427" i="3"/>
  <c r="I427" i="3"/>
  <c r="H427" i="3"/>
  <c r="G427" i="3"/>
  <c r="F427" i="3"/>
  <c r="AC426" i="3"/>
  <c r="AB426" i="3"/>
  <c r="AA426" i="3"/>
  <c r="Z426" i="3"/>
  <c r="Y426" i="3"/>
  <c r="X426" i="3"/>
  <c r="W426" i="3"/>
  <c r="V426" i="3"/>
  <c r="U426" i="3"/>
  <c r="T426" i="3"/>
  <c r="S426" i="3"/>
  <c r="R426" i="3"/>
  <c r="Q426" i="3"/>
  <c r="P426" i="3"/>
  <c r="O426" i="3"/>
  <c r="N426" i="3"/>
  <c r="M426" i="3"/>
  <c r="L426" i="3"/>
  <c r="K426" i="3"/>
  <c r="J426" i="3"/>
  <c r="I426" i="3"/>
  <c r="H426" i="3"/>
  <c r="G426" i="3"/>
  <c r="F426" i="3"/>
  <c r="AC425" i="3"/>
  <c r="AB425" i="3"/>
  <c r="AA425" i="3"/>
  <c r="Z425" i="3"/>
  <c r="Y425" i="3"/>
  <c r="X425" i="3"/>
  <c r="W425" i="3"/>
  <c r="V425" i="3"/>
  <c r="U425" i="3"/>
  <c r="T425" i="3"/>
  <c r="S425" i="3"/>
  <c r="R425" i="3"/>
  <c r="Q425" i="3"/>
  <c r="P425" i="3"/>
  <c r="O425" i="3"/>
  <c r="N425" i="3"/>
  <c r="M425" i="3"/>
  <c r="L425" i="3"/>
  <c r="K425" i="3"/>
  <c r="J425" i="3"/>
  <c r="I425" i="3"/>
  <c r="H425" i="3"/>
  <c r="G425" i="3"/>
  <c r="F425" i="3"/>
  <c r="AC424" i="3"/>
  <c r="AB424" i="3"/>
  <c r="AA424" i="3"/>
  <c r="Z424" i="3"/>
  <c r="Y424" i="3"/>
  <c r="X424" i="3"/>
  <c r="W424" i="3"/>
  <c r="V424" i="3"/>
  <c r="U424" i="3"/>
  <c r="T424" i="3"/>
  <c r="S424" i="3"/>
  <c r="R424" i="3"/>
  <c r="Q424" i="3"/>
  <c r="P424" i="3"/>
  <c r="O424" i="3"/>
  <c r="N424" i="3"/>
  <c r="M424" i="3"/>
  <c r="L424" i="3"/>
  <c r="K424" i="3"/>
  <c r="J424" i="3"/>
  <c r="I424" i="3"/>
  <c r="H424" i="3"/>
  <c r="G424" i="3"/>
  <c r="F424" i="3"/>
  <c r="AC423" i="3"/>
  <c r="AB423" i="3"/>
  <c r="AA423" i="3"/>
  <c r="Z423" i="3"/>
  <c r="Y423" i="3"/>
  <c r="X423" i="3"/>
  <c r="W423" i="3"/>
  <c r="V423" i="3"/>
  <c r="U423" i="3"/>
  <c r="T423" i="3"/>
  <c r="S423" i="3"/>
  <c r="R423" i="3"/>
  <c r="Q423" i="3"/>
  <c r="P423" i="3"/>
  <c r="O423" i="3"/>
  <c r="N423" i="3"/>
  <c r="M423" i="3"/>
  <c r="L423" i="3"/>
  <c r="K423" i="3"/>
  <c r="J423" i="3"/>
  <c r="I423" i="3"/>
  <c r="H423" i="3"/>
  <c r="G423" i="3"/>
  <c r="F423" i="3"/>
  <c r="AC422" i="3"/>
  <c r="AB422" i="3"/>
  <c r="AA422" i="3"/>
  <c r="Z422" i="3"/>
  <c r="Y422" i="3"/>
  <c r="X422" i="3"/>
  <c r="W422" i="3"/>
  <c r="V422" i="3"/>
  <c r="U422" i="3"/>
  <c r="T422" i="3"/>
  <c r="S422" i="3"/>
  <c r="R422" i="3"/>
  <c r="Q422" i="3"/>
  <c r="P422" i="3"/>
  <c r="O422" i="3"/>
  <c r="N422" i="3"/>
  <c r="M422" i="3"/>
  <c r="L422" i="3"/>
  <c r="K422" i="3"/>
  <c r="J422" i="3"/>
  <c r="I422" i="3"/>
  <c r="H422" i="3"/>
  <c r="G422" i="3"/>
  <c r="F422" i="3"/>
  <c r="AC421" i="3"/>
  <c r="AB421" i="3"/>
  <c r="AA421" i="3"/>
  <c r="Z421" i="3"/>
  <c r="Y421" i="3"/>
  <c r="X421" i="3"/>
  <c r="W421" i="3"/>
  <c r="V421" i="3"/>
  <c r="U421" i="3"/>
  <c r="T421" i="3"/>
  <c r="S421" i="3"/>
  <c r="R421" i="3"/>
  <c r="Q421" i="3"/>
  <c r="P421" i="3"/>
  <c r="O421" i="3"/>
  <c r="N421" i="3"/>
  <c r="M421" i="3"/>
  <c r="L421" i="3"/>
  <c r="K421" i="3"/>
  <c r="J421" i="3"/>
  <c r="I421" i="3"/>
  <c r="H421" i="3"/>
  <c r="G421" i="3"/>
  <c r="F421" i="3"/>
  <c r="AC420" i="3"/>
  <c r="AB420" i="3"/>
  <c r="AA420" i="3"/>
  <c r="Z420" i="3"/>
  <c r="Y420" i="3"/>
  <c r="X420" i="3"/>
  <c r="W420" i="3"/>
  <c r="V420" i="3"/>
  <c r="U420" i="3"/>
  <c r="T420" i="3"/>
  <c r="S420" i="3"/>
  <c r="R420" i="3"/>
  <c r="Q420" i="3"/>
  <c r="P420" i="3"/>
  <c r="O420" i="3"/>
  <c r="N420" i="3"/>
  <c r="M420" i="3"/>
  <c r="L420" i="3"/>
  <c r="K420" i="3"/>
  <c r="J420" i="3"/>
  <c r="I420" i="3"/>
  <c r="H420" i="3"/>
  <c r="G420" i="3"/>
  <c r="F420" i="3"/>
  <c r="AC419" i="3"/>
  <c r="AB419" i="3"/>
  <c r="AA419" i="3"/>
  <c r="Z419" i="3"/>
  <c r="Y419" i="3"/>
  <c r="X419" i="3"/>
  <c r="W419" i="3"/>
  <c r="V419" i="3"/>
  <c r="U419" i="3"/>
  <c r="T419" i="3"/>
  <c r="S419" i="3"/>
  <c r="R419" i="3"/>
  <c r="Q419" i="3"/>
  <c r="P419" i="3"/>
  <c r="O419" i="3"/>
  <c r="N419" i="3"/>
  <c r="M419" i="3"/>
  <c r="L419" i="3"/>
  <c r="K419" i="3"/>
  <c r="J419" i="3"/>
  <c r="I419" i="3"/>
  <c r="H419" i="3"/>
  <c r="G419" i="3"/>
  <c r="F419" i="3"/>
  <c r="AC418" i="3"/>
  <c r="AB418" i="3"/>
  <c r="AA418" i="3"/>
  <c r="Z418" i="3"/>
  <c r="Y418" i="3"/>
  <c r="X418" i="3"/>
  <c r="W418" i="3"/>
  <c r="V418" i="3"/>
  <c r="U418" i="3"/>
  <c r="T418" i="3"/>
  <c r="S418" i="3"/>
  <c r="R418" i="3"/>
  <c r="Q418" i="3"/>
  <c r="P418" i="3"/>
  <c r="O418" i="3"/>
  <c r="N418" i="3"/>
  <c r="M418" i="3"/>
  <c r="L418" i="3"/>
  <c r="K418" i="3"/>
  <c r="J418" i="3"/>
  <c r="I418" i="3"/>
  <c r="H418" i="3"/>
  <c r="G418" i="3"/>
  <c r="F418" i="3"/>
  <c r="AC417" i="3"/>
  <c r="AB417" i="3"/>
  <c r="AA417" i="3"/>
  <c r="Z417" i="3"/>
  <c r="Y417" i="3"/>
  <c r="X417" i="3"/>
  <c r="W417" i="3"/>
  <c r="V417" i="3"/>
  <c r="U417" i="3"/>
  <c r="T417" i="3"/>
  <c r="S417" i="3"/>
  <c r="R417" i="3"/>
  <c r="Q417" i="3"/>
  <c r="P417" i="3"/>
  <c r="O417" i="3"/>
  <c r="N417" i="3"/>
  <c r="M417" i="3"/>
  <c r="L417" i="3"/>
  <c r="K417" i="3"/>
  <c r="J417" i="3"/>
  <c r="I417" i="3"/>
  <c r="H417" i="3"/>
  <c r="G417" i="3"/>
  <c r="F417" i="3"/>
  <c r="AC416" i="3"/>
  <c r="AB416" i="3"/>
  <c r="AA416" i="3"/>
  <c r="Z416" i="3"/>
  <c r="Y416" i="3"/>
  <c r="X416" i="3"/>
  <c r="W416" i="3"/>
  <c r="V416" i="3"/>
  <c r="U416" i="3"/>
  <c r="T416" i="3"/>
  <c r="S416" i="3"/>
  <c r="R416" i="3"/>
  <c r="Q416" i="3"/>
  <c r="P416" i="3"/>
  <c r="O416" i="3"/>
  <c r="N416" i="3"/>
  <c r="M416" i="3"/>
  <c r="L416" i="3"/>
  <c r="K416" i="3"/>
  <c r="J416" i="3"/>
  <c r="I416" i="3"/>
  <c r="H416" i="3"/>
  <c r="G416" i="3"/>
  <c r="F416" i="3"/>
  <c r="AC415" i="3"/>
  <c r="AB415" i="3"/>
  <c r="AA415" i="3"/>
  <c r="Z415" i="3"/>
  <c r="Y415" i="3"/>
  <c r="X415" i="3"/>
  <c r="W415" i="3"/>
  <c r="V415" i="3"/>
  <c r="U415" i="3"/>
  <c r="T415" i="3"/>
  <c r="S415" i="3"/>
  <c r="R415" i="3"/>
  <c r="Q415" i="3"/>
  <c r="P415" i="3"/>
  <c r="O415" i="3"/>
  <c r="N415" i="3"/>
  <c r="M415" i="3"/>
  <c r="L415" i="3"/>
  <c r="K415" i="3"/>
  <c r="J415" i="3"/>
  <c r="I415" i="3"/>
  <c r="H415" i="3"/>
  <c r="G415" i="3"/>
  <c r="F415" i="3"/>
  <c r="AC414" i="3"/>
  <c r="AB414" i="3"/>
  <c r="AA414" i="3"/>
  <c r="Z414" i="3"/>
  <c r="Y414" i="3"/>
  <c r="X414" i="3"/>
  <c r="W414" i="3"/>
  <c r="V414" i="3"/>
  <c r="U414" i="3"/>
  <c r="T414" i="3"/>
  <c r="S414" i="3"/>
  <c r="R414" i="3"/>
  <c r="Q414" i="3"/>
  <c r="P414" i="3"/>
  <c r="O414" i="3"/>
  <c r="N414" i="3"/>
  <c r="M414" i="3"/>
  <c r="L414" i="3"/>
  <c r="K414" i="3"/>
  <c r="J414" i="3"/>
  <c r="I414" i="3"/>
  <c r="H414" i="3"/>
  <c r="G414" i="3"/>
  <c r="F414" i="3"/>
  <c r="AC413" i="3"/>
  <c r="AB413" i="3"/>
  <c r="AA413" i="3"/>
  <c r="Z413" i="3"/>
  <c r="Y413" i="3"/>
  <c r="X413" i="3"/>
  <c r="W413" i="3"/>
  <c r="V413" i="3"/>
  <c r="U413" i="3"/>
  <c r="T413" i="3"/>
  <c r="S413" i="3"/>
  <c r="R413" i="3"/>
  <c r="Q413" i="3"/>
  <c r="P413" i="3"/>
  <c r="O413" i="3"/>
  <c r="N413" i="3"/>
  <c r="M413" i="3"/>
  <c r="L413" i="3"/>
  <c r="K413" i="3"/>
  <c r="J413" i="3"/>
  <c r="I413" i="3"/>
  <c r="H413" i="3"/>
  <c r="G413" i="3"/>
  <c r="F413" i="3"/>
  <c r="AC412" i="3"/>
  <c r="AB412" i="3"/>
  <c r="AA412" i="3"/>
  <c r="Z412" i="3"/>
  <c r="Y412" i="3"/>
  <c r="X412" i="3"/>
  <c r="W412" i="3"/>
  <c r="V412" i="3"/>
  <c r="U412" i="3"/>
  <c r="T412" i="3"/>
  <c r="S412" i="3"/>
  <c r="R412" i="3"/>
  <c r="Q412" i="3"/>
  <c r="P412" i="3"/>
  <c r="O412" i="3"/>
  <c r="N412" i="3"/>
  <c r="M412" i="3"/>
  <c r="L412" i="3"/>
  <c r="K412" i="3"/>
  <c r="J412" i="3"/>
  <c r="I412" i="3"/>
  <c r="H412" i="3"/>
  <c r="G412" i="3"/>
  <c r="F412" i="3"/>
  <c r="AC411" i="3"/>
  <c r="AB411" i="3"/>
  <c r="AA411" i="3"/>
  <c r="Z411" i="3"/>
  <c r="Y411" i="3"/>
  <c r="X411" i="3"/>
  <c r="W411" i="3"/>
  <c r="V411" i="3"/>
  <c r="U411" i="3"/>
  <c r="T411" i="3"/>
  <c r="S411" i="3"/>
  <c r="R411" i="3"/>
  <c r="Q411" i="3"/>
  <c r="P411" i="3"/>
  <c r="O411" i="3"/>
  <c r="N411" i="3"/>
  <c r="M411" i="3"/>
  <c r="L411" i="3"/>
  <c r="K411" i="3"/>
  <c r="J411" i="3"/>
  <c r="I411" i="3"/>
  <c r="H411" i="3"/>
  <c r="G411" i="3"/>
  <c r="F411" i="3"/>
  <c r="AC410" i="3"/>
  <c r="AB410" i="3"/>
  <c r="AA410" i="3"/>
  <c r="Z410" i="3"/>
  <c r="Y410" i="3"/>
  <c r="X410" i="3"/>
  <c r="W410" i="3"/>
  <c r="V410" i="3"/>
  <c r="U410" i="3"/>
  <c r="T410" i="3"/>
  <c r="S410" i="3"/>
  <c r="R410" i="3"/>
  <c r="Q410" i="3"/>
  <c r="P410" i="3"/>
  <c r="O410" i="3"/>
  <c r="N410" i="3"/>
  <c r="M410" i="3"/>
  <c r="L410" i="3"/>
  <c r="K410" i="3"/>
  <c r="J410" i="3"/>
  <c r="I410" i="3"/>
  <c r="H410" i="3"/>
  <c r="G410" i="3"/>
  <c r="F410" i="3"/>
  <c r="AC409" i="3"/>
  <c r="AB409" i="3"/>
  <c r="AA409" i="3"/>
  <c r="Z409" i="3"/>
  <c r="Y409" i="3"/>
  <c r="X409" i="3"/>
  <c r="W409" i="3"/>
  <c r="V409" i="3"/>
  <c r="U409" i="3"/>
  <c r="T409" i="3"/>
  <c r="S409" i="3"/>
  <c r="R409" i="3"/>
  <c r="Q409" i="3"/>
  <c r="P409" i="3"/>
  <c r="O409" i="3"/>
  <c r="N409" i="3"/>
  <c r="M409" i="3"/>
  <c r="L409" i="3"/>
  <c r="K409" i="3"/>
  <c r="J409" i="3"/>
  <c r="I409" i="3"/>
  <c r="H409" i="3"/>
  <c r="G409" i="3"/>
  <c r="F409" i="3"/>
  <c r="AC408" i="3"/>
  <c r="AB408" i="3"/>
  <c r="AA408" i="3"/>
  <c r="Z408" i="3"/>
  <c r="Y408" i="3"/>
  <c r="X408" i="3"/>
  <c r="W408" i="3"/>
  <c r="V408" i="3"/>
  <c r="U408" i="3"/>
  <c r="T408" i="3"/>
  <c r="S408" i="3"/>
  <c r="R408" i="3"/>
  <c r="Q408" i="3"/>
  <c r="P408" i="3"/>
  <c r="O408" i="3"/>
  <c r="N408" i="3"/>
  <c r="M408" i="3"/>
  <c r="L408" i="3"/>
  <c r="K408" i="3"/>
  <c r="J408" i="3"/>
  <c r="I408" i="3"/>
  <c r="H408" i="3"/>
  <c r="G408" i="3"/>
  <c r="F408" i="3"/>
  <c r="AC407" i="3"/>
  <c r="AB407" i="3"/>
  <c r="AA407" i="3"/>
  <c r="Z407" i="3"/>
  <c r="Y407" i="3"/>
  <c r="X407" i="3"/>
  <c r="W407" i="3"/>
  <c r="V407" i="3"/>
  <c r="U407" i="3"/>
  <c r="T407" i="3"/>
  <c r="S407" i="3"/>
  <c r="R407" i="3"/>
  <c r="Q407" i="3"/>
  <c r="P407" i="3"/>
  <c r="O407" i="3"/>
  <c r="N407" i="3"/>
  <c r="M407" i="3"/>
  <c r="L407" i="3"/>
  <c r="K407" i="3"/>
  <c r="J407" i="3"/>
  <c r="I407" i="3"/>
  <c r="H407" i="3"/>
  <c r="G407" i="3"/>
  <c r="F407" i="3"/>
  <c r="AC406" i="3"/>
  <c r="AB406" i="3"/>
  <c r="AA406" i="3"/>
  <c r="Z406" i="3"/>
  <c r="Y406" i="3"/>
  <c r="X406" i="3"/>
  <c r="W406" i="3"/>
  <c r="V406" i="3"/>
  <c r="U406" i="3"/>
  <c r="T406" i="3"/>
  <c r="S406" i="3"/>
  <c r="R406" i="3"/>
  <c r="Q406" i="3"/>
  <c r="P406" i="3"/>
  <c r="O406" i="3"/>
  <c r="N406" i="3"/>
  <c r="M406" i="3"/>
  <c r="L406" i="3"/>
  <c r="K406" i="3"/>
  <c r="J406" i="3"/>
  <c r="I406" i="3"/>
  <c r="H406" i="3"/>
  <c r="G406" i="3"/>
  <c r="F406" i="3"/>
  <c r="AC405" i="3"/>
  <c r="AB405" i="3"/>
  <c r="AA405" i="3"/>
  <c r="Z405" i="3"/>
  <c r="Y405" i="3"/>
  <c r="X405" i="3"/>
  <c r="W405" i="3"/>
  <c r="V405" i="3"/>
  <c r="U405" i="3"/>
  <c r="T405" i="3"/>
  <c r="S405" i="3"/>
  <c r="R405" i="3"/>
  <c r="Q405" i="3"/>
  <c r="P405" i="3"/>
  <c r="O405" i="3"/>
  <c r="N405" i="3"/>
  <c r="M405" i="3"/>
  <c r="L405" i="3"/>
  <c r="K405" i="3"/>
  <c r="J405" i="3"/>
  <c r="I405" i="3"/>
  <c r="H405" i="3"/>
  <c r="G405" i="3"/>
  <c r="F405" i="3"/>
  <c r="AC404" i="3"/>
  <c r="AB404" i="3"/>
  <c r="AA404" i="3"/>
  <c r="Z404" i="3"/>
  <c r="Y404" i="3"/>
  <c r="X404" i="3"/>
  <c r="W404" i="3"/>
  <c r="V404" i="3"/>
  <c r="U404" i="3"/>
  <c r="T404" i="3"/>
  <c r="S404" i="3"/>
  <c r="R404" i="3"/>
  <c r="Q404" i="3"/>
  <c r="P404" i="3"/>
  <c r="O404" i="3"/>
  <c r="N404" i="3"/>
  <c r="M404" i="3"/>
  <c r="L404" i="3"/>
  <c r="K404" i="3"/>
  <c r="J404" i="3"/>
  <c r="I404" i="3"/>
  <c r="H404" i="3"/>
  <c r="G404" i="3"/>
  <c r="F404" i="3"/>
  <c r="AC403" i="3"/>
  <c r="AB403" i="3"/>
  <c r="AA403" i="3"/>
  <c r="Z403" i="3"/>
  <c r="Y403" i="3"/>
  <c r="X403" i="3"/>
  <c r="W403" i="3"/>
  <c r="V403" i="3"/>
  <c r="U403" i="3"/>
  <c r="T403" i="3"/>
  <c r="S403" i="3"/>
  <c r="R403" i="3"/>
  <c r="Q403" i="3"/>
  <c r="P403" i="3"/>
  <c r="O403" i="3"/>
  <c r="N403" i="3"/>
  <c r="M403" i="3"/>
  <c r="L403" i="3"/>
  <c r="K403" i="3"/>
  <c r="J403" i="3"/>
  <c r="I403" i="3"/>
  <c r="H403" i="3"/>
  <c r="G403" i="3"/>
  <c r="F403" i="3"/>
  <c r="AC402" i="3"/>
  <c r="AB402" i="3"/>
  <c r="AA402" i="3"/>
  <c r="Z402" i="3"/>
  <c r="Y402" i="3"/>
  <c r="X402" i="3"/>
  <c r="W402" i="3"/>
  <c r="V402" i="3"/>
  <c r="U402" i="3"/>
  <c r="T402" i="3"/>
  <c r="S402" i="3"/>
  <c r="R402" i="3"/>
  <c r="Q402" i="3"/>
  <c r="P402" i="3"/>
  <c r="O402" i="3"/>
  <c r="N402" i="3"/>
  <c r="M402" i="3"/>
  <c r="L402" i="3"/>
  <c r="K402" i="3"/>
  <c r="J402" i="3"/>
  <c r="I402" i="3"/>
  <c r="H402" i="3"/>
  <c r="G402" i="3"/>
  <c r="F402" i="3"/>
  <c r="AC401" i="3"/>
  <c r="AB401" i="3"/>
  <c r="AA401" i="3"/>
  <c r="Z401" i="3"/>
  <c r="Y401" i="3"/>
  <c r="X401" i="3"/>
  <c r="W401" i="3"/>
  <c r="V401" i="3"/>
  <c r="U401" i="3"/>
  <c r="T401" i="3"/>
  <c r="S401" i="3"/>
  <c r="R401" i="3"/>
  <c r="Q401" i="3"/>
  <c r="P401" i="3"/>
  <c r="O401" i="3"/>
  <c r="N401" i="3"/>
  <c r="M401" i="3"/>
  <c r="L401" i="3"/>
  <c r="K401" i="3"/>
  <c r="J401" i="3"/>
  <c r="I401" i="3"/>
  <c r="H401" i="3"/>
  <c r="G401" i="3"/>
  <c r="F401" i="3"/>
  <c r="AC400" i="3"/>
  <c r="AB400" i="3"/>
  <c r="AA400" i="3"/>
  <c r="Z400" i="3"/>
  <c r="Y400" i="3"/>
  <c r="X400" i="3"/>
  <c r="W400" i="3"/>
  <c r="V400" i="3"/>
  <c r="U400" i="3"/>
  <c r="T400" i="3"/>
  <c r="S400" i="3"/>
  <c r="R400" i="3"/>
  <c r="Q400" i="3"/>
  <c r="P400" i="3"/>
  <c r="O400" i="3"/>
  <c r="N400" i="3"/>
  <c r="M400" i="3"/>
  <c r="L400" i="3"/>
  <c r="K400" i="3"/>
  <c r="J400" i="3"/>
  <c r="I400" i="3"/>
  <c r="H400" i="3"/>
  <c r="G400" i="3"/>
  <c r="F400" i="3"/>
  <c r="AC399" i="3"/>
  <c r="AB399" i="3"/>
  <c r="AA399" i="3"/>
  <c r="Z399" i="3"/>
  <c r="Y399" i="3"/>
  <c r="X399" i="3"/>
  <c r="W399" i="3"/>
  <c r="V399" i="3"/>
  <c r="U399" i="3"/>
  <c r="T399" i="3"/>
  <c r="S399" i="3"/>
  <c r="R399" i="3"/>
  <c r="Q399" i="3"/>
  <c r="P399" i="3"/>
  <c r="O399" i="3"/>
  <c r="N399" i="3"/>
  <c r="M399" i="3"/>
  <c r="L399" i="3"/>
  <c r="K399" i="3"/>
  <c r="J399" i="3"/>
  <c r="I399" i="3"/>
  <c r="H399" i="3"/>
  <c r="G399" i="3"/>
  <c r="F399" i="3"/>
  <c r="AC398" i="3"/>
  <c r="AB398" i="3"/>
  <c r="AA398" i="3"/>
  <c r="Z398" i="3"/>
  <c r="Y398" i="3"/>
  <c r="X398" i="3"/>
  <c r="W398" i="3"/>
  <c r="V398" i="3"/>
  <c r="U398" i="3"/>
  <c r="T398" i="3"/>
  <c r="S398" i="3"/>
  <c r="R398" i="3"/>
  <c r="Q398" i="3"/>
  <c r="P398" i="3"/>
  <c r="O398" i="3"/>
  <c r="N398" i="3"/>
  <c r="M398" i="3"/>
  <c r="L398" i="3"/>
  <c r="K398" i="3"/>
  <c r="J398" i="3"/>
  <c r="I398" i="3"/>
  <c r="H398" i="3"/>
  <c r="G398" i="3"/>
  <c r="F398" i="3"/>
  <c r="AC397" i="3"/>
  <c r="AB397" i="3"/>
  <c r="AA397" i="3"/>
  <c r="Z397" i="3"/>
  <c r="Y397" i="3"/>
  <c r="X397" i="3"/>
  <c r="W397" i="3"/>
  <c r="V397" i="3"/>
  <c r="U397" i="3"/>
  <c r="T397" i="3"/>
  <c r="S397" i="3"/>
  <c r="R397" i="3"/>
  <c r="Q397" i="3"/>
  <c r="P397" i="3"/>
  <c r="O397" i="3"/>
  <c r="N397" i="3"/>
  <c r="M397" i="3"/>
  <c r="L397" i="3"/>
  <c r="K397" i="3"/>
  <c r="J397" i="3"/>
  <c r="I397" i="3"/>
  <c r="H397" i="3"/>
  <c r="G397" i="3"/>
  <c r="F397" i="3"/>
  <c r="AC396" i="3"/>
  <c r="AB396" i="3"/>
  <c r="AA396" i="3"/>
  <c r="Z396" i="3"/>
  <c r="Y396" i="3"/>
  <c r="X396" i="3"/>
  <c r="W396" i="3"/>
  <c r="V396" i="3"/>
  <c r="U396" i="3"/>
  <c r="T396" i="3"/>
  <c r="S396" i="3"/>
  <c r="R396" i="3"/>
  <c r="Q396" i="3"/>
  <c r="P396" i="3"/>
  <c r="O396" i="3"/>
  <c r="N396" i="3"/>
  <c r="M396" i="3"/>
  <c r="L396" i="3"/>
  <c r="K396" i="3"/>
  <c r="J396" i="3"/>
  <c r="I396" i="3"/>
  <c r="H396" i="3"/>
  <c r="G396" i="3"/>
  <c r="F396" i="3"/>
  <c r="AC395" i="3"/>
  <c r="AB395" i="3"/>
  <c r="AA395" i="3"/>
  <c r="Z395" i="3"/>
  <c r="Y395" i="3"/>
  <c r="X395" i="3"/>
  <c r="W395" i="3"/>
  <c r="V395" i="3"/>
  <c r="U395" i="3"/>
  <c r="T395" i="3"/>
  <c r="S395" i="3"/>
  <c r="R395" i="3"/>
  <c r="Q395" i="3"/>
  <c r="P395" i="3"/>
  <c r="O395" i="3"/>
  <c r="N395" i="3"/>
  <c r="M395" i="3"/>
  <c r="L395" i="3"/>
  <c r="K395" i="3"/>
  <c r="J395" i="3"/>
  <c r="I395" i="3"/>
  <c r="H395" i="3"/>
  <c r="G395" i="3"/>
  <c r="F395" i="3"/>
  <c r="AC394" i="3"/>
  <c r="AB394" i="3"/>
  <c r="AA394" i="3"/>
  <c r="Z394" i="3"/>
  <c r="Y394" i="3"/>
  <c r="X394" i="3"/>
  <c r="W394" i="3"/>
  <c r="V394" i="3"/>
  <c r="U394" i="3"/>
  <c r="T394" i="3"/>
  <c r="S394" i="3"/>
  <c r="R394" i="3"/>
  <c r="Q394" i="3"/>
  <c r="P394" i="3"/>
  <c r="O394" i="3"/>
  <c r="N394" i="3"/>
  <c r="M394" i="3"/>
  <c r="L394" i="3"/>
  <c r="K394" i="3"/>
  <c r="J394" i="3"/>
  <c r="I394" i="3"/>
  <c r="H394" i="3"/>
  <c r="G394" i="3"/>
  <c r="F394" i="3"/>
  <c r="AC393" i="3"/>
  <c r="AB393" i="3"/>
  <c r="AA393" i="3"/>
  <c r="Z393" i="3"/>
  <c r="Y393" i="3"/>
  <c r="X393" i="3"/>
  <c r="W393" i="3"/>
  <c r="V393" i="3"/>
  <c r="U393" i="3"/>
  <c r="T393" i="3"/>
  <c r="S393" i="3"/>
  <c r="R393" i="3"/>
  <c r="Q393" i="3"/>
  <c r="P393" i="3"/>
  <c r="O393" i="3"/>
  <c r="N393" i="3"/>
  <c r="M393" i="3"/>
  <c r="L393" i="3"/>
  <c r="K393" i="3"/>
  <c r="J393" i="3"/>
  <c r="I393" i="3"/>
  <c r="H393" i="3"/>
  <c r="G393" i="3"/>
  <c r="F393" i="3"/>
  <c r="AC392" i="3"/>
  <c r="AB392" i="3"/>
  <c r="AA392" i="3"/>
  <c r="Z392" i="3"/>
  <c r="Y392" i="3"/>
  <c r="X392" i="3"/>
  <c r="W392" i="3"/>
  <c r="V392" i="3"/>
  <c r="U392" i="3"/>
  <c r="T392" i="3"/>
  <c r="S392" i="3"/>
  <c r="R392" i="3"/>
  <c r="Q392" i="3"/>
  <c r="P392" i="3"/>
  <c r="O392" i="3"/>
  <c r="N392" i="3"/>
  <c r="M392" i="3"/>
  <c r="L392" i="3"/>
  <c r="K392" i="3"/>
  <c r="J392" i="3"/>
  <c r="I392" i="3"/>
  <c r="H392" i="3"/>
  <c r="G392" i="3"/>
  <c r="F392" i="3"/>
  <c r="AC391" i="3"/>
  <c r="AB391" i="3"/>
  <c r="AA391" i="3"/>
  <c r="Z391" i="3"/>
  <c r="Y391" i="3"/>
  <c r="X391" i="3"/>
  <c r="W391" i="3"/>
  <c r="V391" i="3"/>
  <c r="U391" i="3"/>
  <c r="T391" i="3"/>
  <c r="S391" i="3"/>
  <c r="R391" i="3"/>
  <c r="Q391" i="3"/>
  <c r="P391" i="3"/>
  <c r="O391" i="3"/>
  <c r="N391" i="3"/>
  <c r="M391" i="3"/>
  <c r="L391" i="3"/>
  <c r="K391" i="3"/>
  <c r="J391" i="3"/>
  <c r="I391" i="3"/>
  <c r="H391" i="3"/>
  <c r="G391" i="3"/>
  <c r="F391" i="3"/>
  <c r="AC390" i="3"/>
  <c r="AB390" i="3"/>
  <c r="AA390" i="3"/>
  <c r="Z390" i="3"/>
  <c r="Y390" i="3"/>
  <c r="X390" i="3"/>
  <c r="W390" i="3"/>
  <c r="V390" i="3"/>
  <c r="U390" i="3"/>
  <c r="T390" i="3"/>
  <c r="S390" i="3"/>
  <c r="R390" i="3"/>
  <c r="Q390" i="3"/>
  <c r="P390" i="3"/>
  <c r="O390" i="3"/>
  <c r="N390" i="3"/>
  <c r="M390" i="3"/>
  <c r="L390" i="3"/>
  <c r="K390" i="3"/>
  <c r="J390" i="3"/>
  <c r="I390" i="3"/>
  <c r="H390" i="3"/>
  <c r="G390" i="3"/>
  <c r="F390" i="3"/>
  <c r="AC389" i="3"/>
  <c r="AB389" i="3"/>
  <c r="AA389" i="3"/>
  <c r="Z389" i="3"/>
  <c r="Y389" i="3"/>
  <c r="X389" i="3"/>
  <c r="W389" i="3"/>
  <c r="V389" i="3"/>
  <c r="U389" i="3"/>
  <c r="T389" i="3"/>
  <c r="S389" i="3"/>
  <c r="R389" i="3"/>
  <c r="Q389" i="3"/>
  <c r="P389" i="3"/>
  <c r="O389" i="3"/>
  <c r="N389" i="3"/>
  <c r="M389" i="3"/>
  <c r="L389" i="3"/>
  <c r="K389" i="3"/>
  <c r="J389" i="3"/>
  <c r="I389" i="3"/>
  <c r="H389" i="3"/>
  <c r="G389" i="3"/>
  <c r="F389" i="3"/>
  <c r="AC388" i="3"/>
  <c r="AB388" i="3"/>
  <c r="AA388" i="3"/>
  <c r="Z388" i="3"/>
  <c r="Y388" i="3"/>
  <c r="X388" i="3"/>
  <c r="W388" i="3"/>
  <c r="V388" i="3"/>
  <c r="U388" i="3"/>
  <c r="T388" i="3"/>
  <c r="S388" i="3"/>
  <c r="R388" i="3"/>
  <c r="Q388" i="3"/>
  <c r="P388" i="3"/>
  <c r="O388" i="3"/>
  <c r="N388" i="3"/>
  <c r="M388" i="3"/>
  <c r="L388" i="3"/>
  <c r="K388" i="3"/>
  <c r="J388" i="3"/>
  <c r="I388" i="3"/>
  <c r="H388" i="3"/>
  <c r="G388" i="3"/>
  <c r="F388" i="3"/>
  <c r="AC387" i="3"/>
  <c r="AB387" i="3"/>
  <c r="AA387" i="3"/>
  <c r="Z387" i="3"/>
  <c r="Y387" i="3"/>
  <c r="X387" i="3"/>
  <c r="W387" i="3"/>
  <c r="V387" i="3"/>
  <c r="U387" i="3"/>
  <c r="T387" i="3"/>
  <c r="S387" i="3"/>
  <c r="R387" i="3"/>
  <c r="Q387" i="3"/>
  <c r="P387" i="3"/>
  <c r="O387" i="3"/>
  <c r="N387" i="3"/>
  <c r="M387" i="3"/>
  <c r="L387" i="3"/>
  <c r="K387" i="3"/>
  <c r="J387" i="3"/>
  <c r="I387" i="3"/>
  <c r="H387" i="3"/>
  <c r="G387" i="3"/>
  <c r="F387" i="3"/>
  <c r="AC386" i="3"/>
  <c r="AB386" i="3"/>
  <c r="AA386" i="3"/>
  <c r="Z386" i="3"/>
  <c r="Y386" i="3"/>
  <c r="X386" i="3"/>
  <c r="W386" i="3"/>
  <c r="V386" i="3"/>
  <c r="U386" i="3"/>
  <c r="T386" i="3"/>
  <c r="S386" i="3"/>
  <c r="R386" i="3"/>
  <c r="Q386" i="3"/>
  <c r="P386" i="3"/>
  <c r="O386" i="3"/>
  <c r="N386" i="3"/>
  <c r="M386" i="3"/>
  <c r="L386" i="3"/>
  <c r="K386" i="3"/>
  <c r="J386" i="3"/>
  <c r="I386" i="3"/>
  <c r="H386" i="3"/>
  <c r="G386" i="3"/>
  <c r="F386" i="3"/>
  <c r="AC385" i="3"/>
  <c r="AB385" i="3"/>
  <c r="AA385" i="3"/>
  <c r="Z385" i="3"/>
  <c r="Y385" i="3"/>
  <c r="X385" i="3"/>
  <c r="W385" i="3"/>
  <c r="V385" i="3"/>
  <c r="U385" i="3"/>
  <c r="T385" i="3"/>
  <c r="S385" i="3"/>
  <c r="R385" i="3"/>
  <c r="Q385" i="3"/>
  <c r="P385" i="3"/>
  <c r="O385" i="3"/>
  <c r="N385" i="3"/>
  <c r="M385" i="3"/>
  <c r="L385" i="3"/>
  <c r="K385" i="3"/>
  <c r="J385" i="3"/>
  <c r="I385" i="3"/>
  <c r="H385" i="3"/>
  <c r="G385" i="3"/>
  <c r="F385" i="3"/>
  <c r="AC384" i="3"/>
  <c r="AB384" i="3"/>
  <c r="AA384" i="3"/>
  <c r="Z384" i="3"/>
  <c r="Y384" i="3"/>
  <c r="X384" i="3"/>
  <c r="W384" i="3"/>
  <c r="V384" i="3"/>
  <c r="U384" i="3"/>
  <c r="T384" i="3"/>
  <c r="S384" i="3"/>
  <c r="R384" i="3"/>
  <c r="Q384" i="3"/>
  <c r="P384" i="3"/>
  <c r="O384" i="3"/>
  <c r="N384" i="3"/>
  <c r="M384" i="3"/>
  <c r="L384" i="3"/>
  <c r="K384" i="3"/>
  <c r="J384" i="3"/>
  <c r="I384" i="3"/>
  <c r="H384" i="3"/>
  <c r="G384" i="3"/>
  <c r="F384" i="3"/>
  <c r="AC383" i="3"/>
  <c r="AB383" i="3"/>
  <c r="AA383" i="3"/>
  <c r="Z383" i="3"/>
  <c r="Y383" i="3"/>
  <c r="X383" i="3"/>
  <c r="W383" i="3"/>
  <c r="V383" i="3"/>
  <c r="U383" i="3"/>
  <c r="T383" i="3"/>
  <c r="S383" i="3"/>
  <c r="R383" i="3"/>
  <c r="Q383" i="3"/>
  <c r="P383" i="3"/>
  <c r="O383" i="3"/>
  <c r="N383" i="3"/>
  <c r="M383" i="3"/>
  <c r="L383" i="3"/>
  <c r="K383" i="3"/>
  <c r="J383" i="3"/>
  <c r="I383" i="3"/>
  <c r="H383" i="3"/>
  <c r="G383" i="3"/>
  <c r="F383" i="3"/>
  <c r="AC382" i="3"/>
  <c r="AB382" i="3"/>
  <c r="AA382" i="3"/>
  <c r="Z382" i="3"/>
  <c r="Y382" i="3"/>
  <c r="X382" i="3"/>
  <c r="W382" i="3"/>
  <c r="V382" i="3"/>
  <c r="U382" i="3"/>
  <c r="T382" i="3"/>
  <c r="S382" i="3"/>
  <c r="R382" i="3"/>
  <c r="Q382" i="3"/>
  <c r="P382" i="3"/>
  <c r="O382" i="3"/>
  <c r="N382" i="3"/>
  <c r="M382" i="3"/>
  <c r="L382" i="3"/>
  <c r="K382" i="3"/>
  <c r="J382" i="3"/>
  <c r="I382" i="3"/>
  <c r="H382" i="3"/>
  <c r="G382" i="3"/>
  <c r="F382" i="3"/>
  <c r="AC381" i="3"/>
  <c r="AB381" i="3"/>
  <c r="AA381" i="3"/>
  <c r="Z381" i="3"/>
  <c r="Y381" i="3"/>
  <c r="X381" i="3"/>
  <c r="W381" i="3"/>
  <c r="V381" i="3"/>
  <c r="U381" i="3"/>
  <c r="T381" i="3"/>
  <c r="S381" i="3"/>
  <c r="R381" i="3"/>
  <c r="Q381" i="3"/>
  <c r="P381" i="3"/>
  <c r="O381" i="3"/>
  <c r="N381" i="3"/>
  <c r="M381" i="3"/>
  <c r="L381" i="3"/>
  <c r="K381" i="3"/>
  <c r="J381" i="3"/>
  <c r="I381" i="3"/>
  <c r="H381" i="3"/>
  <c r="G381" i="3"/>
  <c r="F381" i="3"/>
  <c r="AC380" i="3"/>
  <c r="AB380" i="3"/>
  <c r="AA380" i="3"/>
  <c r="Z380" i="3"/>
  <c r="Y380" i="3"/>
  <c r="X380" i="3"/>
  <c r="W380" i="3"/>
  <c r="V380" i="3"/>
  <c r="U380" i="3"/>
  <c r="T380" i="3"/>
  <c r="S380" i="3"/>
  <c r="R380" i="3"/>
  <c r="Q380" i="3"/>
  <c r="P380" i="3"/>
  <c r="O380" i="3"/>
  <c r="N380" i="3"/>
  <c r="M380" i="3"/>
  <c r="L380" i="3"/>
  <c r="K380" i="3"/>
  <c r="J380" i="3"/>
  <c r="I380" i="3"/>
  <c r="H380" i="3"/>
  <c r="G380" i="3"/>
  <c r="F380" i="3"/>
  <c r="AC379" i="3"/>
  <c r="AB379" i="3"/>
  <c r="AA379" i="3"/>
  <c r="Z379" i="3"/>
  <c r="Y379" i="3"/>
  <c r="X379" i="3"/>
  <c r="W379" i="3"/>
  <c r="V379" i="3"/>
  <c r="U379" i="3"/>
  <c r="T379" i="3"/>
  <c r="S379" i="3"/>
  <c r="R379" i="3"/>
  <c r="Q379" i="3"/>
  <c r="P379" i="3"/>
  <c r="O379" i="3"/>
  <c r="N379" i="3"/>
  <c r="M379" i="3"/>
  <c r="L379" i="3"/>
  <c r="K379" i="3"/>
  <c r="J379" i="3"/>
  <c r="I379" i="3"/>
  <c r="H379" i="3"/>
  <c r="G379" i="3"/>
  <c r="F379" i="3"/>
  <c r="AC378" i="3"/>
  <c r="AB378" i="3"/>
  <c r="AA378" i="3"/>
  <c r="Z378" i="3"/>
  <c r="Y378" i="3"/>
  <c r="X378" i="3"/>
  <c r="W378" i="3"/>
  <c r="V378" i="3"/>
  <c r="U378" i="3"/>
  <c r="T378" i="3"/>
  <c r="S378" i="3"/>
  <c r="R378" i="3"/>
  <c r="Q378" i="3"/>
  <c r="P378" i="3"/>
  <c r="O378" i="3"/>
  <c r="N378" i="3"/>
  <c r="M378" i="3"/>
  <c r="L378" i="3"/>
  <c r="K378" i="3"/>
  <c r="J378" i="3"/>
  <c r="I378" i="3"/>
  <c r="H378" i="3"/>
  <c r="G378" i="3"/>
  <c r="F378" i="3"/>
  <c r="AC377" i="3"/>
  <c r="AB377" i="3"/>
  <c r="AA377" i="3"/>
  <c r="Z377" i="3"/>
  <c r="Y377" i="3"/>
  <c r="X377" i="3"/>
  <c r="W377" i="3"/>
  <c r="V377" i="3"/>
  <c r="U377" i="3"/>
  <c r="T377" i="3"/>
  <c r="S377" i="3"/>
  <c r="R377" i="3"/>
  <c r="Q377" i="3"/>
  <c r="P377" i="3"/>
  <c r="O377" i="3"/>
  <c r="N377" i="3"/>
  <c r="M377" i="3"/>
  <c r="L377" i="3"/>
  <c r="K377" i="3"/>
  <c r="J377" i="3"/>
  <c r="I377" i="3"/>
  <c r="H377" i="3"/>
  <c r="G377" i="3"/>
  <c r="F377" i="3"/>
  <c r="AC376" i="3"/>
  <c r="AB376" i="3"/>
  <c r="AA376" i="3"/>
  <c r="Z376" i="3"/>
  <c r="Y376" i="3"/>
  <c r="X376" i="3"/>
  <c r="W376" i="3"/>
  <c r="V376" i="3"/>
  <c r="U376" i="3"/>
  <c r="T376" i="3"/>
  <c r="S376" i="3"/>
  <c r="R376" i="3"/>
  <c r="Q376" i="3"/>
  <c r="P376" i="3"/>
  <c r="O376" i="3"/>
  <c r="N376" i="3"/>
  <c r="M376" i="3"/>
  <c r="L376" i="3"/>
  <c r="K376" i="3"/>
  <c r="J376" i="3"/>
  <c r="I376" i="3"/>
  <c r="H376" i="3"/>
  <c r="G376" i="3"/>
  <c r="F376" i="3"/>
  <c r="AC375" i="3"/>
  <c r="AB375" i="3"/>
  <c r="AA375" i="3"/>
  <c r="Z375" i="3"/>
  <c r="Y375" i="3"/>
  <c r="X375" i="3"/>
  <c r="W375" i="3"/>
  <c r="V375" i="3"/>
  <c r="U375" i="3"/>
  <c r="T375" i="3"/>
  <c r="S375" i="3"/>
  <c r="R375" i="3"/>
  <c r="Q375" i="3"/>
  <c r="P375" i="3"/>
  <c r="O375" i="3"/>
  <c r="N375" i="3"/>
  <c r="M375" i="3"/>
  <c r="L375" i="3"/>
  <c r="K375" i="3"/>
  <c r="J375" i="3"/>
  <c r="I375" i="3"/>
  <c r="H375" i="3"/>
  <c r="G375" i="3"/>
  <c r="F375" i="3"/>
  <c r="AC374" i="3"/>
  <c r="AB374" i="3"/>
  <c r="AA374" i="3"/>
  <c r="Z374" i="3"/>
  <c r="Y374" i="3"/>
  <c r="X374" i="3"/>
  <c r="W374" i="3"/>
  <c r="V374" i="3"/>
  <c r="U374" i="3"/>
  <c r="T374" i="3"/>
  <c r="S374" i="3"/>
  <c r="R374" i="3"/>
  <c r="Q374" i="3"/>
  <c r="P374" i="3"/>
  <c r="O374" i="3"/>
  <c r="N374" i="3"/>
  <c r="M374" i="3"/>
  <c r="L374" i="3"/>
  <c r="K374" i="3"/>
  <c r="J374" i="3"/>
  <c r="I374" i="3"/>
  <c r="H374" i="3"/>
  <c r="G374" i="3"/>
  <c r="F374" i="3"/>
  <c r="AC373" i="3"/>
  <c r="AB373" i="3"/>
  <c r="AA373" i="3"/>
  <c r="Z373" i="3"/>
  <c r="Y373" i="3"/>
  <c r="X373" i="3"/>
  <c r="W373" i="3"/>
  <c r="V373" i="3"/>
  <c r="U373" i="3"/>
  <c r="T373" i="3"/>
  <c r="S373" i="3"/>
  <c r="R373" i="3"/>
  <c r="Q373" i="3"/>
  <c r="P373" i="3"/>
  <c r="O373" i="3"/>
  <c r="N373" i="3"/>
  <c r="M373" i="3"/>
  <c r="L373" i="3"/>
  <c r="K373" i="3"/>
  <c r="J373" i="3"/>
  <c r="I373" i="3"/>
  <c r="H373" i="3"/>
  <c r="G373" i="3"/>
  <c r="F373" i="3"/>
  <c r="AC372" i="3"/>
  <c r="AB372" i="3"/>
  <c r="AA372" i="3"/>
  <c r="Z372" i="3"/>
  <c r="Y372" i="3"/>
  <c r="X372" i="3"/>
  <c r="W372" i="3"/>
  <c r="V372" i="3"/>
  <c r="U372" i="3"/>
  <c r="T372" i="3"/>
  <c r="S372" i="3"/>
  <c r="R372" i="3"/>
  <c r="Q372" i="3"/>
  <c r="P372" i="3"/>
  <c r="O372" i="3"/>
  <c r="N372" i="3"/>
  <c r="M372" i="3"/>
  <c r="L372" i="3"/>
  <c r="K372" i="3"/>
  <c r="J372" i="3"/>
  <c r="I372" i="3"/>
  <c r="H372" i="3"/>
  <c r="G372" i="3"/>
  <c r="F372" i="3"/>
  <c r="AC371" i="3"/>
  <c r="AB371" i="3"/>
  <c r="AA371" i="3"/>
  <c r="Z371" i="3"/>
  <c r="Y371" i="3"/>
  <c r="X371" i="3"/>
  <c r="W371" i="3"/>
  <c r="V371" i="3"/>
  <c r="U371" i="3"/>
  <c r="T371" i="3"/>
  <c r="S371" i="3"/>
  <c r="R371" i="3"/>
  <c r="Q371" i="3"/>
  <c r="P371" i="3"/>
  <c r="O371" i="3"/>
  <c r="N371" i="3"/>
  <c r="M371" i="3"/>
  <c r="L371" i="3"/>
  <c r="K371" i="3"/>
  <c r="J371" i="3"/>
  <c r="I371" i="3"/>
  <c r="H371" i="3"/>
  <c r="G371" i="3"/>
  <c r="F371" i="3"/>
  <c r="AC370" i="3"/>
  <c r="AB370" i="3"/>
  <c r="AA370" i="3"/>
  <c r="Z370" i="3"/>
  <c r="Y370" i="3"/>
  <c r="X370" i="3"/>
  <c r="W370" i="3"/>
  <c r="V370" i="3"/>
  <c r="U370" i="3"/>
  <c r="T370" i="3"/>
  <c r="S370" i="3"/>
  <c r="R370" i="3"/>
  <c r="Q370" i="3"/>
  <c r="P370" i="3"/>
  <c r="O370" i="3"/>
  <c r="N370" i="3"/>
  <c r="M370" i="3"/>
  <c r="L370" i="3"/>
  <c r="K370" i="3"/>
  <c r="J370" i="3"/>
  <c r="I370" i="3"/>
  <c r="H370" i="3"/>
  <c r="G370" i="3"/>
  <c r="F370" i="3"/>
  <c r="AC369" i="3"/>
  <c r="AB369" i="3"/>
  <c r="AA369" i="3"/>
  <c r="Z369" i="3"/>
  <c r="Y369" i="3"/>
  <c r="X369" i="3"/>
  <c r="W369" i="3"/>
  <c r="V369" i="3"/>
  <c r="U369" i="3"/>
  <c r="T369" i="3"/>
  <c r="S369" i="3"/>
  <c r="R369" i="3"/>
  <c r="Q369" i="3"/>
  <c r="P369" i="3"/>
  <c r="O369" i="3"/>
  <c r="N369" i="3"/>
  <c r="M369" i="3"/>
  <c r="L369" i="3"/>
  <c r="K369" i="3"/>
  <c r="J369" i="3"/>
  <c r="I369" i="3"/>
  <c r="H369" i="3"/>
  <c r="G369" i="3"/>
  <c r="F369" i="3"/>
  <c r="AC368" i="3"/>
  <c r="AB368" i="3"/>
  <c r="AA368" i="3"/>
  <c r="Z368" i="3"/>
  <c r="Y368" i="3"/>
  <c r="X368" i="3"/>
  <c r="W368" i="3"/>
  <c r="V368" i="3"/>
  <c r="U368" i="3"/>
  <c r="T368" i="3"/>
  <c r="S368" i="3"/>
  <c r="R368" i="3"/>
  <c r="Q368" i="3"/>
  <c r="P368" i="3"/>
  <c r="O368" i="3"/>
  <c r="N368" i="3"/>
  <c r="M368" i="3"/>
  <c r="L368" i="3"/>
  <c r="K368" i="3"/>
  <c r="J368" i="3"/>
  <c r="I368" i="3"/>
  <c r="H368" i="3"/>
  <c r="G368" i="3"/>
  <c r="F368" i="3"/>
  <c r="AC367" i="3"/>
  <c r="AB367" i="3"/>
  <c r="AA367" i="3"/>
  <c r="Z367" i="3"/>
  <c r="Y367" i="3"/>
  <c r="X367" i="3"/>
  <c r="W367" i="3"/>
  <c r="V367" i="3"/>
  <c r="U367" i="3"/>
  <c r="T367" i="3"/>
  <c r="S367" i="3"/>
  <c r="R367" i="3"/>
  <c r="Q367" i="3"/>
  <c r="P367" i="3"/>
  <c r="O367" i="3"/>
  <c r="N367" i="3"/>
  <c r="M367" i="3"/>
  <c r="L367" i="3"/>
  <c r="K367" i="3"/>
  <c r="J367" i="3"/>
  <c r="I367" i="3"/>
  <c r="H367" i="3"/>
  <c r="G367" i="3"/>
  <c r="F367" i="3"/>
  <c r="AC366" i="3"/>
  <c r="AB366" i="3"/>
  <c r="AA366" i="3"/>
  <c r="Z366" i="3"/>
  <c r="Y366" i="3"/>
  <c r="X366" i="3"/>
  <c r="W366" i="3"/>
  <c r="V366" i="3"/>
  <c r="U366" i="3"/>
  <c r="T366" i="3"/>
  <c r="S366" i="3"/>
  <c r="R366" i="3"/>
  <c r="Q366" i="3"/>
  <c r="P366" i="3"/>
  <c r="O366" i="3"/>
  <c r="N366" i="3"/>
  <c r="M366" i="3"/>
  <c r="L366" i="3"/>
  <c r="K366" i="3"/>
  <c r="J366" i="3"/>
  <c r="I366" i="3"/>
  <c r="H366" i="3"/>
  <c r="G366" i="3"/>
  <c r="F366" i="3"/>
  <c r="AC365" i="3"/>
  <c r="AB365" i="3"/>
  <c r="AA365" i="3"/>
  <c r="Z365" i="3"/>
  <c r="Y365" i="3"/>
  <c r="X365" i="3"/>
  <c r="W365" i="3"/>
  <c r="V365" i="3"/>
  <c r="U365" i="3"/>
  <c r="T365" i="3"/>
  <c r="S365" i="3"/>
  <c r="R365" i="3"/>
  <c r="Q365" i="3"/>
  <c r="P365" i="3"/>
  <c r="O365" i="3"/>
  <c r="N365" i="3"/>
  <c r="M365" i="3"/>
  <c r="L365" i="3"/>
  <c r="K365" i="3"/>
  <c r="J365" i="3"/>
  <c r="I365" i="3"/>
  <c r="H365" i="3"/>
  <c r="G365" i="3"/>
  <c r="F365" i="3"/>
  <c r="AC364" i="3"/>
  <c r="AB364" i="3"/>
  <c r="AA364" i="3"/>
  <c r="Z364" i="3"/>
  <c r="Y364" i="3"/>
  <c r="X364" i="3"/>
  <c r="W364" i="3"/>
  <c r="V364" i="3"/>
  <c r="U364" i="3"/>
  <c r="T364" i="3"/>
  <c r="S364" i="3"/>
  <c r="R364" i="3"/>
  <c r="Q364" i="3"/>
  <c r="P364" i="3"/>
  <c r="O364" i="3"/>
  <c r="N364" i="3"/>
  <c r="M364" i="3"/>
  <c r="L364" i="3"/>
  <c r="K364" i="3"/>
  <c r="J364" i="3"/>
  <c r="I364" i="3"/>
  <c r="H364" i="3"/>
  <c r="G364" i="3"/>
  <c r="F364" i="3"/>
  <c r="AC363" i="3"/>
  <c r="AB363" i="3"/>
  <c r="AA363" i="3"/>
  <c r="Z363" i="3"/>
  <c r="Y363" i="3"/>
  <c r="X363" i="3"/>
  <c r="W363" i="3"/>
  <c r="V363" i="3"/>
  <c r="U363" i="3"/>
  <c r="T363" i="3"/>
  <c r="S363" i="3"/>
  <c r="R363" i="3"/>
  <c r="Q363" i="3"/>
  <c r="P363" i="3"/>
  <c r="O363" i="3"/>
  <c r="N363" i="3"/>
  <c r="M363" i="3"/>
  <c r="L363" i="3"/>
  <c r="K363" i="3"/>
  <c r="J363" i="3"/>
  <c r="I363" i="3"/>
  <c r="H363" i="3"/>
  <c r="G363" i="3"/>
  <c r="F363" i="3"/>
  <c r="AC362" i="3"/>
  <c r="AB362" i="3"/>
  <c r="AA362" i="3"/>
  <c r="Z362" i="3"/>
  <c r="Y362" i="3"/>
  <c r="X362" i="3"/>
  <c r="W362" i="3"/>
  <c r="V362" i="3"/>
  <c r="U362" i="3"/>
  <c r="T362" i="3"/>
  <c r="S362" i="3"/>
  <c r="R362" i="3"/>
  <c r="Q362" i="3"/>
  <c r="P362" i="3"/>
  <c r="O362" i="3"/>
  <c r="N362" i="3"/>
  <c r="M362" i="3"/>
  <c r="L362" i="3"/>
  <c r="K362" i="3"/>
  <c r="J362" i="3"/>
  <c r="I362" i="3"/>
  <c r="H362" i="3"/>
  <c r="G362" i="3"/>
  <c r="F362" i="3"/>
  <c r="AC361" i="3"/>
  <c r="AB361" i="3"/>
  <c r="AA361" i="3"/>
  <c r="Z361" i="3"/>
  <c r="Y361" i="3"/>
  <c r="X361" i="3"/>
  <c r="W361" i="3"/>
  <c r="V361" i="3"/>
  <c r="U361" i="3"/>
  <c r="T361" i="3"/>
  <c r="S361" i="3"/>
  <c r="R361" i="3"/>
  <c r="Q361" i="3"/>
  <c r="P361" i="3"/>
  <c r="O361" i="3"/>
  <c r="N361" i="3"/>
  <c r="M361" i="3"/>
  <c r="L361" i="3"/>
  <c r="K361" i="3"/>
  <c r="J361" i="3"/>
  <c r="I361" i="3"/>
  <c r="H361" i="3"/>
  <c r="G361" i="3"/>
  <c r="F361" i="3"/>
  <c r="AC360" i="3"/>
  <c r="AB360" i="3"/>
  <c r="AA360" i="3"/>
  <c r="Z360" i="3"/>
  <c r="Y360" i="3"/>
  <c r="X360" i="3"/>
  <c r="W360" i="3"/>
  <c r="V360" i="3"/>
  <c r="U360" i="3"/>
  <c r="T360" i="3"/>
  <c r="S360" i="3"/>
  <c r="R360" i="3"/>
  <c r="Q360" i="3"/>
  <c r="P360" i="3"/>
  <c r="O360" i="3"/>
  <c r="N360" i="3"/>
  <c r="M360" i="3"/>
  <c r="L360" i="3"/>
  <c r="K360" i="3"/>
  <c r="J360" i="3"/>
  <c r="I360" i="3"/>
  <c r="H360" i="3"/>
  <c r="G360" i="3"/>
  <c r="F360" i="3"/>
  <c r="AC359" i="3"/>
  <c r="AB359" i="3"/>
  <c r="AA359" i="3"/>
  <c r="Z359" i="3"/>
  <c r="Y359" i="3"/>
  <c r="X359" i="3"/>
  <c r="W359" i="3"/>
  <c r="V359" i="3"/>
  <c r="U359" i="3"/>
  <c r="T359" i="3"/>
  <c r="S359" i="3"/>
  <c r="R359" i="3"/>
  <c r="Q359" i="3"/>
  <c r="P359" i="3"/>
  <c r="O359" i="3"/>
  <c r="N359" i="3"/>
  <c r="M359" i="3"/>
  <c r="L359" i="3"/>
  <c r="K359" i="3"/>
  <c r="J359" i="3"/>
  <c r="I359" i="3"/>
  <c r="H359" i="3"/>
  <c r="G359" i="3"/>
  <c r="F359" i="3"/>
  <c r="AC358" i="3"/>
  <c r="AB358" i="3"/>
  <c r="AA358" i="3"/>
  <c r="Z358" i="3"/>
  <c r="Y358" i="3"/>
  <c r="X358" i="3"/>
  <c r="W358" i="3"/>
  <c r="V358" i="3"/>
  <c r="U358" i="3"/>
  <c r="T358" i="3"/>
  <c r="S358" i="3"/>
  <c r="R358" i="3"/>
  <c r="Q358" i="3"/>
  <c r="P358" i="3"/>
  <c r="O358" i="3"/>
  <c r="N358" i="3"/>
  <c r="M358" i="3"/>
  <c r="L358" i="3"/>
  <c r="K358" i="3"/>
  <c r="J358" i="3"/>
  <c r="I358" i="3"/>
  <c r="H358" i="3"/>
  <c r="G358" i="3"/>
  <c r="F358" i="3"/>
  <c r="AC357" i="3"/>
  <c r="AB357" i="3"/>
  <c r="AA357" i="3"/>
  <c r="Z357" i="3"/>
  <c r="Y357" i="3"/>
  <c r="X357" i="3"/>
  <c r="W357" i="3"/>
  <c r="V357" i="3"/>
  <c r="U357" i="3"/>
  <c r="T357" i="3"/>
  <c r="S357" i="3"/>
  <c r="R357" i="3"/>
  <c r="Q357" i="3"/>
  <c r="P357" i="3"/>
  <c r="O357" i="3"/>
  <c r="N357" i="3"/>
  <c r="M357" i="3"/>
  <c r="L357" i="3"/>
  <c r="K357" i="3"/>
  <c r="J357" i="3"/>
  <c r="I357" i="3"/>
  <c r="H357" i="3"/>
  <c r="G357" i="3"/>
  <c r="F357" i="3"/>
  <c r="AC356" i="3"/>
  <c r="AB356" i="3"/>
  <c r="AA356" i="3"/>
  <c r="Z356" i="3"/>
  <c r="Y356" i="3"/>
  <c r="X356" i="3"/>
  <c r="W356" i="3"/>
  <c r="V356" i="3"/>
  <c r="U356" i="3"/>
  <c r="T356" i="3"/>
  <c r="S356" i="3"/>
  <c r="R356" i="3"/>
  <c r="Q356" i="3"/>
  <c r="P356" i="3"/>
  <c r="O356" i="3"/>
  <c r="N356" i="3"/>
  <c r="M356" i="3"/>
  <c r="L356" i="3"/>
  <c r="K356" i="3"/>
  <c r="J356" i="3"/>
  <c r="I356" i="3"/>
  <c r="H356" i="3"/>
  <c r="G356" i="3"/>
  <c r="F356" i="3"/>
  <c r="AC355" i="3"/>
  <c r="AB355" i="3"/>
  <c r="AA355" i="3"/>
  <c r="Z355" i="3"/>
  <c r="Y355" i="3"/>
  <c r="X355" i="3"/>
  <c r="W355" i="3"/>
  <c r="V355" i="3"/>
  <c r="U355" i="3"/>
  <c r="T355" i="3"/>
  <c r="S355" i="3"/>
  <c r="R355" i="3"/>
  <c r="Q355" i="3"/>
  <c r="P355" i="3"/>
  <c r="O355" i="3"/>
  <c r="N355" i="3"/>
  <c r="M355" i="3"/>
  <c r="L355" i="3"/>
  <c r="K355" i="3"/>
  <c r="J355" i="3"/>
  <c r="I355" i="3"/>
  <c r="H355" i="3"/>
  <c r="G355" i="3"/>
  <c r="F355" i="3"/>
  <c r="AC354" i="3"/>
  <c r="AB354" i="3"/>
  <c r="AA354" i="3"/>
  <c r="Z354" i="3"/>
  <c r="Y354" i="3"/>
  <c r="X354" i="3"/>
  <c r="W354" i="3"/>
  <c r="V354" i="3"/>
  <c r="U354" i="3"/>
  <c r="T354" i="3"/>
  <c r="S354" i="3"/>
  <c r="R354" i="3"/>
  <c r="Q354" i="3"/>
  <c r="P354" i="3"/>
  <c r="O354" i="3"/>
  <c r="N354" i="3"/>
  <c r="M354" i="3"/>
  <c r="L354" i="3"/>
  <c r="K354" i="3"/>
  <c r="J354" i="3"/>
  <c r="I354" i="3"/>
  <c r="H354" i="3"/>
  <c r="G354" i="3"/>
  <c r="F354" i="3"/>
  <c r="AC353" i="3"/>
  <c r="AB353" i="3"/>
  <c r="AA353" i="3"/>
  <c r="Z353" i="3"/>
  <c r="Y353" i="3"/>
  <c r="X353" i="3"/>
  <c r="W353" i="3"/>
  <c r="V353" i="3"/>
  <c r="U353" i="3"/>
  <c r="T353" i="3"/>
  <c r="S353" i="3"/>
  <c r="R353" i="3"/>
  <c r="Q353" i="3"/>
  <c r="P353" i="3"/>
  <c r="O353" i="3"/>
  <c r="N353" i="3"/>
  <c r="M353" i="3"/>
  <c r="L353" i="3"/>
  <c r="K353" i="3"/>
  <c r="J353" i="3"/>
  <c r="I353" i="3"/>
  <c r="H353" i="3"/>
  <c r="G353" i="3"/>
  <c r="F353" i="3"/>
  <c r="AC352" i="3"/>
  <c r="AB352" i="3"/>
  <c r="AA352" i="3"/>
  <c r="Z352" i="3"/>
  <c r="Y352" i="3"/>
  <c r="X352" i="3"/>
  <c r="W352" i="3"/>
  <c r="V352" i="3"/>
  <c r="U352" i="3"/>
  <c r="T352" i="3"/>
  <c r="S352" i="3"/>
  <c r="R352" i="3"/>
  <c r="Q352" i="3"/>
  <c r="P352" i="3"/>
  <c r="O352" i="3"/>
  <c r="N352" i="3"/>
  <c r="M352" i="3"/>
  <c r="L352" i="3"/>
  <c r="K352" i="3"/>
  <c r="J352" i="3"/>
  <c r="I352" i="3"/>
  <c r="H352" i="3"/>
  <c r="G352" i="3"/>
  <c r="F352" i="3"/>
  <c r="AC351" i="3"/>
  <c r="AB351" i="3"/>
  <c r="AA351" i="3"/>
  <c r="Z351" i="3"/>
  <c r="Y351" i="3"/>
  <c r="X351" i="3"/>
  <c r="W351" i="3"/>
  <c r="V351" i="3"/>
  <c r="U351" i="3"/>
  <c r="T351" i="3"/>
  <c r="S351" i="3"/>
  <c r="R351" i="3"/>
  <c r="Q351" i="3"/>
  <c r="P351" i="3"/>
  <c r="O351" i="3"/>
  <c r="N351" i="3"/>
  <c r="M351" i="3"/>
  <c r="L351" i="3"/>
  <c r="K351" i="3"/>
  <c r="J351" i="3"/>
  <c r="I351" i="3"/>
  <c r="H351" i="3"/>
  <c r="G351" i="3"/>
  <c r="F351" i="3"/>
  <c r="AC350" i="3"/>
  <c r="AB350" i="3"/>
  <c r="AA350" i="3"/>
  <c r="Z350" i="3"/>
  <c r="Y350" i="3"/>
  <c r="X350" i="3"/>
  <c r="W350" i="3"/>
  <c r="V350" i="3"/>
  <c r="U350" i="3"/>
  <c r="T350" i="3"/>
  <c r="S350" i="3"/>
  <c r="R350" i="3"/>
  <c r="Q350" i="3"/>
  <c r="P350" i="3"/>
  <c r="O350" i="3"/>
  <c r="N350" i="3"/>
  <c r="M350" i="3"/>
  <c r="L350" i="3"/>
  <c r="K350" i="3"/>
  <c r="J350" i="3"/>
  <c r="I350" i="3"/>
  <c r="H350" i="3"/>
  <c r="G350" i="3"/>
  <c r="F350" i="3"/>
  <c r="AC349" i="3"/>
  <c r="AB349" i="3"/>
  <c r="AA349" i="3"/>
  <c r="Z349" i="3"/>
  <c r="Y349" i="3"/>
  <c r="X349" i="3"/>
  <c r="W349" i="3"/>
  <c r="V349" i="3"/>
  <c r="U349" i="3"/>
  <c r="T349" i="3"/>
  <c r="S349" i="3"/>
  <c r="R349" i="3"/>
  <c r="Q349" i="3"/>
  <c r="P349" i="3"/>
  <c r="O349" i="3"/>
  <c r="N349" i="3"/>
  <c r="M349" i="3"/>
  <c r="L349" i="3"/>
  <c r="K349" i="3"/>
  <c r="J349" i="3"/>
  <c r="I349" i="3"/>
  <c r="H349" i="3"/>
  <c r="G349" i="3"/>
  <c r="F349" i="3"/>
  <c r="AC348" i="3"/>
  <c r="AB348" i="3"/>
  <c r="AA348" i="3"/>
  <c r="Z348" i="3"/>
  <c r="Y348" i="3"/>
  <c r="X348" i="3"/>
  <c r="W348" i="3"/>
  <c r="V348" i="3"/>
  <c r="U348" i="3"/>
  <c r="T348" i="3"/>
  <c r="S348" i="3"/>
  <c r="R348" i="3"/>
  <c r="Q348" i="3"/>
  <c r="P348" i="3"/>
  <c r="O348" i="3"/>
  <c r="N348" i="3"/>
  <c r="M348" i="3"/>
  <c r="L348" i="3"/>
  <c r="K348" i="3"/>
  <c r="J348" i="3"/>
  <c r="I348" i="3"/>
  <c r="H348" i="3"/>
  <c r="G348" i="3"/>
  <c r="F348" i="3"/>
  <c r="AC347" i="3"/>
  <c r="AB347" i="3"/>
  <c r="AA347" i="3"/>
  <c r="Z347" i="3"/>
  <c r="Y347" i="3"/>
  <c r="X347" i="3"/>
  <c r="W347" i="3"/>
  <c r="V347" i="3"/>
  <c r="U347" i="3"/>
  <c r="T347" i="3"/>
  <c r="S347" i="3"/>
  <c r="R347" i="3"/>
  <c r="Q347" i="3"/>
  <c r="P347" i="3"/>
  <c r="O347" i="3"/>
  <c r="N347" i="3"/>
  <c r="M347" i="3"/>
  <c r="L347" i="3"/>
  <c r="K347" i="3"/>
  <c r="J347" i="3"/>
  <c r="I347" i="3"/>
  <c r="H347" i="3"/>
  <c r="G347" i="3"/>
  <c r="F347" i="3"/>
  <c r="AC346" i="3"/>
  <c r="AB346" i="3"/>
  <c r="AA346" i="3"/>
  <c r="Z346" i="3"/>
  <c r="Y346" i="3"/>
  <c r="X346" i="3"/>
  <c r="W346" i="3"/>
  <c r="V346" i="3"/>
  <c r="U346" i="3"/>
  <c r="T346" i="3"/>
  <c r="S346" i="3"/>
  <c r="R346" i="3"/>
  <c r="Q346" i="3"/>
  <c r="P346" i="3"/>
  <c r="O346" i="3"/>
  <c r="N346" i="3"/>
  <c r="M346" i="3"/>
  <c r="L346" i="3"/>
  <c r="K346" i="3"/>
  <c r="J346" i="3"/>
  <c r="I346" i="3"/>
  <c r="H346" i="3"/>
  <c r="G346" i="3"/>
  <c r="F346" i="3"/>
  <c r="AC345" i="3"/>
  <c r="AB345" i="3"/>
  <c r="AA345" i="3"/>
  <c r="Z345" i="3"/>
  <c r="Y345" i="3"/>
  <c r="X345" i="3"/>
  <c r="W345" i="3"/>
  <c r="V345" i="3"/>
  <c r="U345" i="3"/>
  <c r="T345" i="3"/>
  <c r="S345" i="3"/>
  <c r="R345" i="3"/>
  <c r="Q345" i="3"/>
  <c r="P345" i="3"/>
  <c r="O345" i="3"/>
  <c r="N345" i="3"/>
  <c r="M345" i="3"/>
  <c r="L345" i="3"/>
  <c r="K345" i="3"/>
  <c r="J345" i="3"/>
  <c r="I345" i="3"/>
  <c r="H345" i="3"/>
  <c r="G345" i="3"/>
  <c r="F345" i="3"/>
  <c r="AC344" i="3"/>
  <c r="AB344" i="3"/>
  <c r="AA344" i="3"/>
  <c r="Z344" i="3"/>
  <c r="Y344" i="3"/>
  <c r="X344" i="3"/>
  <c r="W344" i="3"/>
  <c r="V344" i="3"/>
  <c r="U344" i="3"/>
  <c r="T344" i="3"/>
  <c r="S344" i="3"/>
  <c r="R344" i="3"/>
  <c r="Q344" i="3"/>
  <c r="P344" i="3"/>
  <c r="O344" i="3"/>
  <c r="N344" i="3"/>
  <c r="M344" i="3"/>
  <c r="L344" i="3"/>
  <c r="K344" i="3"/>
  <c r="J344" i="3"/>
  <c r="I344" i="3"/>
  <c r="H344" i="3"/>
  <c r="G344" i="3"/>
  <c r="F344" i="3"/>
  <c r="AC343" i="3"/>
  <c r="AB343" i="3"/>
  <c r="AA343" i="3"/>
  <c r="Z343" i="3"/>
  <c r="Y343" i="3"/>
  <c r="X343" i="3"/>
  <c r="W343" i="3"/>
  <c r="V343" i="3"/>
  <c r="U343" i="3"/>
  <c r="T343" i="3"/>
  <c r="S343" i="3"/>
  <c r="R343" i="3"/>
  <c r="Q343" i="3"/>
  <c r="P343" i="3"/>
  <c r="O343" i="3"/>
  <c r="N343" i="3"/>
  <c r="M343" i="3"/>
  <c r="L343" i="3"/>
  <c r="K343" i="3"/>
  <c r="J343" i="3"/>
  <c r="I343" i="3"/>
  <c r="H343" i="3"/>
  <c r="G343" i="3"/>
  <c r="F343" i="3"/>
  <c r="AC342" i="3"/>
  <c r="AB342" i="3"/>
  <c r="AA342" i="3"/>
  <c r="Z342" i="3"/>
  <c r="Y342" i="3"/>
  <c r="X342" i="3"/>
  <c r="W342" i="3"/>
  <c r="V342" i="3"/>
  <c r="U342" i="3"/>
  <c r="T342" i="3"/>
  <c r="S342" i="3"/>
  <c r="R342" i="3"/>
  <c r="Q342" i="3"/>
  <c r="P342" i="3"/>
  <c r="O342" i="3"/>
  <c r="N342" i="3"/>
  <c r="M342" i="3"/>
  <c r="L342" i="3"/>
  <c r="K342" i="3"/>
  <c r="J342" i="3"/>
  <c r="I342" i="3"/>
  <c r="H342" i="3"/>
  <c r="G342" i="3"/>
  <c r="F342" i="3"/>
  <c r="AC341" i="3"/>
  <c r="AB341" i="3"/>
  <c r="AA341" i="3"/>
  <c r="Z341" i="3"/>
  <c r="Y341" i="3"/>
  <c r="X341" i="3"/>
  <c r="W341" i="3"/>
  <c r="V341" i="3"/>
  <c r="U341" i="3"/>
  <c r="T341" i="3"/>
  <c r="S341" i="3"/>
  <c r="R341" i="3"/>
  <c r="Q341" i="3"/>
  <c r="P341" i="3"/>
  <c r="O341" i="3"/>
  <c r="N341" i="3"/>
  <c r="M341" i="3"/>
  <c r="L341" i="3"/>
  <c r="K341" i="3"/>
  <c r="J341" i="3"/>
  <c r="I341" i="3"/>
  <c r="H341" i="3"/>
  <c r="G341" i="3"/>
  <c r="F341" i="3"/>
  <c r="AC340" i="3"/>
  <c r="AB340" i="3"/>
  <c r="AA340" i="3"/>
  <c r="Z340" i="3"/>
  <c r="Y340" i="3"/>
  <c r="X340" i="3"/>
  <c r="W340" i="3"/>
  <c r="V340" i="3"/>
  <c r="U340" i="3"/>
  <c r="T340" i="3"/>
  <c r="S340" i="3"/>
  <c r="R340" i="3"/>
  <c r="Q340" i="3"/>
  <c r="P340" i="3"/>
  <c r="O340" i="3"/>
  <c r="N340" i="3"/>
  <c r="M340" i="3"/>
  <c r="L340" i="3"/>
  <c r="K340" i="3"/>
  <c r="J340" i="3"/>
  <c r="I340" i="3"/>
  <c r="H340" i="3"/>
  <c r="G340" i="3"/>
  <c r="F340" i="3"/>
  <c r="AC339" i="3"/>
  <c r="AB339" i="3"/>
  <c r="AA339" i="3"/>
  <c r="Z339" i="3"/>
  <c r="Y339" i="3"/>
  <c r="X339" i="3"/>
  <c r="W339" i="3"/>
  <c r="V339" i="3"/>
  <c r="U339" i="3"/>
  <c r="T339" i="3"/>
  <c r="S339" i="3"/>
  <c r="R339" i="3"/>
  <c r="Q339" i="3"/>
  <c r="P339" i="3"/>
  <c r="O339" i="3"/>
  <c r="N339" i="3"/>
  <c r="M339" i="3"/>
  <c r="L339" i="3"/>
  <c r="K339" i="3"/>
  <c r="J339" i="3"/>
  <c r="I339" i="3"/>
  <c r="H339" i="3"/>
  <c r="G339" i="3"/>
  <c r="F339" i="3"/>
  <c r="AC338" i="3"/>
  <c r="AB338" i="3"/>
  <c r="AA338" i="3"/>
  <c r="Z338" i="3"/>
  <c r="Y338" i="3"/>
  <c r="X338" i="3"/>
  <c r="W338" i="3"/>
  <c r="V338" i="3"/>
  <c r="U338" i="3"/>
  <c r="T338" i="3"/>
  <c r="S338" i="3"/>
  <c r="R338" i="3"/>
  <c r="Q338" i="3"/>
  <c r="P338" i="3"/>
  <c r="O338" i="3"/>
  <c r="N338" i="3"/>
  <c r="M338" i="3"/>
  <c r="L338" i="3"/>
  <c r="K338" i="3"/>
  <c r="J338" i="3"/>
  <c r="I338" i="3"/>
  <c r="H338" i="3"/>
  <c r="G338" i="3"/>
  <c r="F338" i="3"/>
  <c r="AC337" i="3"/>
  <c r="AB337" i="3"/>
  <c r="AA337" i="3"/>
  <c r="Z337" i="3"/>
  <c r="Y337" i="3"/>
  <c r="X337" i="3"/>
  <c r="W337" i="3"/>
  <c r="V337" i="3"/>
  <c r="U337" i="3"/>
  <c r="T337" i="3"/>
  <c r="S337" i="3"/>
  <c r="R337" i="3"/>
  <c r="Q337" i="3"/>
  <c r="P337" i="3"/>
  <c r="O337" i="3"/>
  <c r="N337" i="3"/>
  <c r="M337" i="3"/>
  <c r="L337" i="3"/>
  <c r="K337" i="3"/>
  <c r="J337" i="3"/>
  <c r="I337" i="3"/>
  <c r="H337" i="3"/>
  <c r="G337" i="3"/>
  <c r="F337" i="3"/>
  <c r="AC336" i="3"/>
  <c r="AB336" i="3"/>
  <c r="AA336" i="3"/>
  <c r="Z336" i="3"/>
  <c r="Y336" i="3"/>
  <c r="X336" i="3"/>
  <c r="W336" i="3"/>
  <c r="V336" i="3"/>
  <c r="U336" i="3"/>
  <c r="T336" i="3"/>
  <c r="S336" i="3"/>
  <c r="R336" i="3"/>
  <c r="Q336" i="3"/>
  <c r="P336" i="3"/>
  <c r="O336" i="3"/>
  <c r="N336" i="3"/>
  <c r="M336" i="3"/>
  <c r="L336" i="3"/>
  <c r="K336" i="3"/>
  <c r="J336" i="3"/>
  <c r="I336" i="3"/>
  <c r="H336" i="3"/>
  <c r="G336" i="3"/>
  <c r="F336" i="3"/>
  <c r="AC335" i="3"/>
  <c r="AB335" i="3"/>
  <c r="AA335" i="3"/>
  <c r="Z335" i="3"/>
  <c r="Y335" i="3"/>
  <c r="X335" i="3"/>
  <c r="W335" i="3"/>
  <c r="V335" i="3"/>
  <c r="U335" i="3"/>
  <c r="T335" i="3"/>
  <c r="S335" i="3"/>
  <c r="R335" i="3"/>
  <c r="Q335" i="3"/>
  <c r="P335" i="3"/>
  <c r="O335" i="3"/>
  <c r="N335" i="3"/>
  <c r="M335" i="3"/>
  <c r="L335" i="3"/>
  <c r="K335" i="3"/>
  <c r="J335" i="3"/>
  <c r="I335" i="3"/>
  <c r="H335" i="3"/>
  <c r="G335" i="3"/>
  <c r="F335" i="3"/>
  <c r="AC334" i="3"/>
  <c r="AB334" i="3"/>
  <c r="AA334" i="3"/>
  <c r="Z334" i="3"/>
  <c r="Y334" i="3"/>
  <c r="X334" i="3"/>
  <c r="W334" i="3"/>
  <c r="V334" i="3"/>
  <c r="U334" i="3"/>
  <c r="T334" i="3"/>
  <c r="S334" i="3"/>
  <c r="R334" i="3"/>
  <c r="Q334" i="3"/>
  <c r="P334" i="3"/>
  <c r="O334" i="3"/>
  <c r="N334" i="3"/>
  <c r="M334" i="3"/>
  <c r="L334" i="3"/>
  <c r="K334" i="3"/>
  <c r="J334" i="3"/>
  <c r="I334" i="3"/>
  <c r="H334" i="3"/>
  <c r="G334" i="3"/>
  <c r="F334" i="3"/>
  <c r="AC333" i="3"/>
  <c r="AB333" i="3"/>
  <c r="AA333" i="3"/>
  <c r="Z333" i="3"/>
  <c r="Y333" i="3"/>
  <c r="X333" i="3"/>
  <c r="W333" i="3"/>
  <c r="V333" i="3"/>
  <c r="U333" i="3"/>
  <c r="T333" i="3"/>
  <c r="S333" i="3"/>
  <c r="R333" i="3"/>
  <c r="Q333" i="3"/>
  <c r="P333" i="3"/>
  <c r="O333" i="3"/>
  <c r="N333" i="3"/>
  <c r="M333" i="3"/>
  <c r="L333" i="3"/>
  <c r="K333" i="3"/>
  <c r="J333" i="3"/>
  <c r="I333" i="3"/>
  <c r="H333" i="3"/>
  <c r="G333" i="3"/>
  <c r="F333" i="3"/>
  <c r="AC332" i="3"/>
  <c r="AB332" i="3"/>
  <c r="AA332" i="3"/>
  <c r="Z332" i="3"/>
  <c r="Y332" i="3"/>
  <c r="X332" i="3"/>
  <c r="W332" i="3"/>
  <c r="V332" i="3"/>
  <c r="U332" i="3"/>
  <c r="T332" i="3"/>
  <c r="S332" i="3"/>
  <c r="R332" i="3"/>
  <c r="Q332" i="3"/>
  <c r="P332" i="3"/>
  <c r="O332" i="3"/>
  <c r="N332" i="3"/>
  <c r="M332" i="3"/>
  <c r="L332" i="3"/>
  <c r="K332" i="3"/>
  <c r="J332" i="3"/>
  <c r="I332" i="3"/>
  <c r="H332" i="3"/>
  <c r="G332" i="3"/>
  <c r="F332" i="3"/>
  <c r="AC331" i="3"/>
  <c r="AB331" i="3"/>
  <c r="AA331" i="3"/>
  <c r="Z331" i="3"/>
  <c r="Y331" i="3"/>
  <c r="X331" i="3"/>
  <c r="W331" i="3"/>
  <c r="V331" i="3"/>
  <c r="U331" i="3"/>
  <c r="T331" i="3"/>
  <c r="S331" i="3"/>
  <c r="R331" i="3"/>
  <c r="Q331" i="3"/>
  <c r="P331" i="3"/>
  <c r="O331" i="3"/>
  <c r="N331" i="3"/>
  <c r="M331" i="3"/>
  <c r="L331" i="3"/>
  <c r="K331" i="3"/>
  <c r="J331" i="3"/>
  <c r="I331" i="3"/>
  <c r="H331" i="3"/>
  <c r="G331" i="3"/>
  <c r="F331" i="3"/>
  <c r="AC330" i="3"/>
  <c r="AB330" i="3"/>
  <c r="AA330" i="3"/>
  <c r="Z330" i="3"/>
  <c r="Y330" i="3"/>
  <c r="X330" i="3"/>
  <c r="W330" i="3"/>
  <c r="V330" i="3"/>
  <c r="U330" i="3"/>
  <c r="T330" i="3"/>
  <c r="S330" i="3"/>
  <c r="R330" i="3"/>
  <c r="Q330" i="3"/>
  <c r="P330" i="3"/>
  <c r="O330" i="3"/>
  <c r="N330" i="3"/>
  <c r="M330" i="3"/>
  <c r="L330" i="3"/>
  <c r="K330" i="3"/>
  <c r="J330" i="3"/>
  <c r="I330" i="3"/>
  <c r="H330" i="3"/>
  <c r="G330" i="3"/>
  <c r="F330" i="3"/>
  <c r="AC329" i="3"/>
  <c r="AB329" i="3"/>
  <c r="AA329" i="3"/>
  <c r="Z329" i="3"/>
  <c r="Y329" i="3"/>
  <c r="X329" i="3"/>
  <c r="W329" i="3"/>
  <c r="V329" i="3"/>
  <c r="U329" i="3"/>
  <c r="T329" i="3"/>
  <c r="S329" i="3"/>
  <c r="R329" i="3"/>
  <c r="Q329" i="3"/>
  <c r="P329" i="3"/>
  <c r="O329" i="3"/>
  <c r="N329" i="3"/>
  <c r="M329" i="3"/>
  <c r="L329" i="3"/>
  <c r="K329" i="3"/>
  <c r="J329" i="3"/>
  <c r="I329" i="3"/>
  <c r="H329" i="3"/>
  <c r="G329" i="3"/>
  <c r="F329" i="3"/>
  <c r="AC328" i="3"/>
  <c r="AB328" i="3"/>
  <c r="AA328" i="3"/>
  <c r="Z328" i="3"/>
  <c r="Y328" i="3"/>
  <c r="X328" i="3"/>
  <c r="W328" i="3"/>
  <c r="V328" i="3"/>
  <c r="U328" i="3"/>
  <c r="T328" i="3"/>
  <c r="S328" i="3"/>
  <c r="R328" i="3"/>
  <c r="Q328" i="3"/>
  <c r="P328" i="3"/>
  <c r="O328" i="3"/>
  <c r="N328" i="3"/>
  <c r="M328" i="3"/>
  <c r="L328" i="3"/>
  <c r="K328" i="3"/>
  <c r="J328" i="3"/>
  <c r="I328" i="3"/>
  <c r="H328" i="3"/>
  <c r="G328" i="3"/>
  <c r="F328" i="3"/>
  <c r="AC327" i="3"/>
  <c r="AB327" i="3"/>
  <c r="AA327" i="3"/>
  <c r="Z327" i="3"/>
  <c r="Y327" i="3"/>
  <c r="X327" i="3"/>
  <c r="W327" i="3"/>
  <c r="V327" i="3"/>
  <c r="U327" i="3"/>
  <c r="T327" i="3"/>
  <c r="S327" i="3"/>
  <c r="R327" i="3"/>
  <c r="Q327" i="3"/>
  <c r="P327" i="3"/>
  <c r="O327" i="3"/>
  <c r="N327" i="3"/>
  <c r="M327" i="3"/>
  <c r="L327" i="3"/>
  <c r="K327" i="3"/>
  <c r="J327" i="3"/>
  <c r="I327" i="3"/>
  <c r="H327" i="3"/>
  <c r="G327" i="3"/>
  <c r="F327" i="3"/>
  <c r="AC326" i="3"/>
  <c r="AB326" i="3"/>
  <c r="AA326" i="3"/>
  <c r="Z326" i="3"/>
  <c r="Y326" i="3"/>
  <c r="X326" i="3"/>
  <c r="W326" i="3"/>
  <c r="V326" i="3"/>
  <c r="U326" i="3"/>
  <c r="T326" i="3"/>
  <c r="S326" i="3"/>
  <c r="R326" i="3"/>
  <c r="Q326" i="3"/>
  <c r="P326" i="3"/>
  <c r="O326" i="3"/>
  <c r="N326" i="3"/>
  <c r="M326" i="3"/>
  <c r="L326" i="3"/>
  <c r="K326" i="3"/>
  <c r="J326" i="3"/>
  <c r="I326" i="3"/>
  <c r="H326" i="3"/>
  <c r="G326" i="3"/>
  <c r="F326" i="3"/>
  <c r="AC325" i="3"/>
  <c r="AB325" i="3"/>
  <c r="AA325" i="3"/>
  <c r="Z325" i="3"/>
  <c r="Y325" i="3"/>
  <c r="X325" i="3"/>
  <c r="W325" i="3"/>
  <c r="V325" i="3"/>
  <c r="U325" i="3"/>
  <c r="T325" i="3"/>
  <c r="S325" i="3"/>
  <c r="R325" i="3"/>
  <c r="Q325" i="3"/>
  <c r="P325" i="3"/>
  <c r="O325" i="3"/>
  <c r="N325" i="3"/>
  <c r="M325" i="3"/>
  <c r="L325" i="3"/>
  <c r="K325" i="3"/>
  <c r="J325" i="3"/>
  <c r="I325" i="3"/>
  <c r="H325" i="3"/>
  <c r="G325" i="3"/>
  <c r="F325" i="3"/>
  <c r="AC324" i="3"/>
  <c r="AB324" i="3"/>
  <c r="AA324" i="3"/>
  <c r="Z324" i="3"/>
  <c r="Y324" i="3"/>
  <c r="X324" i="3"/>
  <c r="W324" i="3"/>
  <c r="V324" i="3"/>
  <c r="U324" i="3"/>
  <c r="T324" i="3"/>
  <c r="S324" i="3"/>
  <c r="R324" i="3"/>
  <c r="Q324" i="3"/>
  <c r="P324" i="3"/>
  <c r="O324" i="3"/>
  <c r="N324" i="3"/>
  <c r="M324" i="3"/>
  <c r="L324" i="3"/>
  <c r="K324" i="3"/>
  <c r="J324" i="3"/>
  <c r="I324" i="3"/>
  <c r="H324" i="3"/>
  <c r="G324" i="3"/>
  <c r="F324" i="3"/>
  <c r="AC323" i="3"/>
  <c r="AB323" i="3"/>
  <c r="AA323" i="3"/>
  <c r="Z323" i="3"/>
  <c r="Y323" i="3"/>
  <c r="X323" i="3"/>
  <c r="W323" i="3"/>
  <c r="V323" i="3"/>
  <c r="U323" i="3"/>
  <c r="T323" i="3"/>
  <c r="S323" i="3"/>
  <c r="R323" i="3"/>
  <c r="Q323" i="3"/>
  <c r="P323" i="3"/>
  <c r="O323" i="3"/>
  <c r="N323" i="3"/>
  <c r="M323" i="3"/>
  <c r="L323" i="3"/>
  <c r="K323" i="3"/>
  <c r="J323" i="3"/>
  <c r="I323" i="3"/>
  <c r="H323" i="3"/>
  <c r="G323" i="3"/>
  <c r="F323" i="3"/>
  <c r="AC322" i="3"/>
  <c r="AB322" i="3"/>
  <c r="AA322" i="3"/>
  <c r="Z322" i="3"/>
  <c r="Y322" i="3"/>
  <c r="X322" i="3"/>
  <c r="W322" i="3"/>
  <c r="V322" i="3"/>
  <c r="U322" i="3"/>
  <c r="T322" i="3"/>
  <c r="S322" i="3"/>
  <c r="R322" i="3"/>
  <c r="Q322" i="3"/>
  <c r="P322" i="3"/>
  <c r="O322" i="3"/>
  <c r="N322" i="3"/>
  <c r="M322" i="3"/>
  <c r="L322" i="3"/>
  <c r="K322" i="3"/>
  <c r="J322" i="3"/>
  <c r="I322" i="3"/>
  <c r="H322" i="3"/>
  <c r="G322" i="3"/>
  <c r="F322" i="3"/>
  <c r="AC321" i="3"/>
  <c r="AB321" i="3"/>
  <c r="AA321" i="3"/>
  <c r="Z321" i="3"/>
  <c r="Y321" i="3"/>
  <c r="X321" i="3"/>
  <c r="W321" i="3"/>
  <c r="V321" i="3"/>
  <c r="U321" i="3"/>
  <c r="T321" i="3"/>
  <c r="S321" i="3"/>
  <c r="R321" i="3"/>
  <c r="Q321" i="3"/>
  <c r="P321" i="3"/>
  <c r="O321" i="3"/>
  <c r="N321" i="3"/>
  <c r="M321" i="3"/>
  <c r="L321" i="3"/>
  <c r="K321" i="3"/>
  <c r="J321" i="3"/>
  <c r="I321" i="3"/>
  <c r="H321" i="3"/>
  <c r="G321" i="3"/>
  <c r="F321" i="3"/>
  <c r="AC320" i="3"/>
  <c r="AB320" i="3"/>
  <c r="AA320" i="3"/>
  <c r="Z320" i="3"/>
  <c r="Y320" i="3"/>
  <c r="X320" i="3"/>
  <c r="W320" i="3"/>
  <c r="V320" i="3"/>
  <c r="U320" i="3"/>
  <c r="T320" i="3"/>
  <c r="S320" i="3"/>
  <c r="R320" i="3"/>
  <c r="Q320" i="3"/>
  <c r="P320" i="3"/>
  <c r="O320" i="3"/>
  <c r="N320" i="3"/>
  <c r="M320" i="3"/>
  <c r="L320" i="3"/>
  <c r="K320" i="3"/>
  <c r="J320" i="3"/>
  <c r="I320" i="3"/>
  <c r="H320" i="3"/>
  <c r="G320" i="3"/>
  <c r="F320" i="3"/>
  <c r="AC319" i="3"/>
  <c r="AB319" i="3"/>
  <c r="AA319" i="3"/>
  <c r="Z319" i="3"/>
  <c r="Y319" i="3"/>
  <c r="X319" i="3"/>
  <c r="W319" i="3"/>
  <c r="V319" i="3"/>
  <c r="U319" i="3"/>
  <c r="T319" i="3"/>
  <c r="S319" i="3"/>
  <c r="R319" i="3"/>
  <c r="Q319" i="3"/>
  <c r="P319" i="3"/>
  <c r="O319" i="3"/>
  <c r="N319" i="3"/>
  <c r="M319" i="3"/>
  <c r="L319" i="3"/>
  <c r="K319" i="3"/>
  <c r="J319" i="3"/>
  <c r="I319" i="3"/>
  <c r="H319" i="3"/>
  <c r="G319" i="3"/>
  <c r="F319" i="3"/>
  <c r="AC318" i="3"/>
  <c r="AB318" i="3"/>
  <c r="AA318" i="3"/>
  <c r="Z318" i="3"/>
  <c r="Y318" i="3"/>
  <c r="X318" i="3"/>
  <c r="W318" i="3"/>
  <c r="V318" i="3"/>
  <c r="U318" i="3"/>
  <c r="T318" i="3"/>
  <c r="S318" i="3"/>
  <c r="R318" i="3"/>
  <c r="Q318" i="3"/>
  <c r="P318" i="3"/>
  <c r="O318" i="3"/>
  <c r="N318" i="3"/>
  <c r="M318" i="3"/>
  <c r="L318" i="3"/>
  <c r="K318" i="3"/>
  <c r="J318" i="3"/>
  <c r="I318" i="3"/>
  <c r="H318" i="3"/>
  <c r="G318" i="3"/>
  <c r="F318" i="3"/>
  <c r="AC317" i="3"/>
  <c r="AB317" i="3"/>
  <c r="AA317" i="3"/>
  <c r="Z317" i="3"/>
  <c r="Y317" i="3"/>
  <c r="X317" i="3"/>
  <c r="W317" i="3"/>
  <c r="V317" i="3"/>
  <c r="U317" i="3"/>
  <c r="T317" i="3"/>
  <c r="S317" i="3"/>
  <c r="R317" i="3"/>
  <c r="Q317" i="3"/>
  <c r="P317" i="3"/>
  <c r="O317" i="3"/>
  <c r="N317" i="3"/>
  <c r="M317" i="3"/>
  <c r="L317" i="3"/>
  <c r="K317" i="3"/>
  <c r="J317" i="3"/>
  <c r="I317" i="3"/>
  <c r="H317" i="3"/>
  <c r="G317" i="3"/>
  <c r="F317" i="3"/>
  <c r="AC316" i="3"/>
  <c r="AB316" i="3"/>
  <c r="AA316" i="3"/>
  <c r="Z316" i="3"/>
  <c r="Y316" i="3"/>
  <c r="X316" i="3"/>
  <c r="W316" i="3"/>
  <c r="V316" i="3"/>
  <c r="U316" i="3"/>
  <c r="T316" i="3"/>
  <c r="S316" i="3"/>
  <c r="R316" i="3"/>
  <c r="Q316" i="3"/>
  <c r="P316" i="3"/>
  <c r="O316" i="3"/>
  <c r="N316" i="3"/>
  <c r="M316" i="3"/>
  <c r="L316" i="3"/>
  <c r="K316" i="3"/>
  <c r="J316" i="3"/>
  <c r="I316" i="3"/>
  <c r="H316" i="3"/>
  <c r="G316" i="3"/>
  <c r="F316" i="3"/>
  <c r="AC315" i="3"/>
  <c r="AB315" i="3"/>
  <c r="AA315" i="3"/>
  <c r="Z315" i="3"/>
  <c r="Y315" i="3"/>
  <c r="X315" i="3"/>
  <c r="W315" i="3"/>
  <c r="V315" i="3"/>
  <c r="U315" i="3"/>
  <c r="T315" i="3"/>
  <c r="S315" i="3"/>
  <c r="R315" i="3"/>
  <c r="Q315" i="3"/>
  <c r="P315" i="3"/>
  <c r="O315" i="3"/>
  <c r="N315" i="3"/>
  <c r="M315" i="3"/>
  <c r="L315" i="3"/>
  <c r="K315" i="3"/>
  <c r="J315" i="3"/>
  <c r="I315" i="3"/>
  <c r="H315" i="3"/>
  <c r="G315" i="3"/>
  <c r="F315" i="3"/>
  <c r="AC314" i="3"/>
  <c r="AB314" i="3"/>
  <c r="AA314" i="3"/>
  <c r="Z314" i="3"/>
  <c r="Y314" i="3"/>
  <c r="X314" i="3"/>
  <c r="W314" i="3"/>
  <c r="V314" i="3"/>
  <c r="U314" i="3"/>
  <c r="T314" i="3"/>
  <c r="S314" i="3"/>
  <c r="R314" i="3"/>
  <c r="Q314" i="3"/>
  <c r="P314" i="3"/>
  <c r="O314" i="3"/>
  <c r="N314" i="3"/>
  <c r="M314" i="3"/>
  <c r="L314" i="3"/>
  <c r="K314" i="3"/>
  <c r="J314" i="3"/>
  <c r="I314" i="3"/>
  <c r="H314" i="3"/>
  <c r="G314" i="3"/>
  <c r="F314" i="3"/>
  <c r="AC313" i="3"/>
  <c r="AB313" i="3"/>
  <c r="AA313" i="3"/>
  <c r="Z313" i="3"/>
  <c r="Y313" i="3"/>
  <c r="X313" i="3"/>
  <c r="W313" i="3"/>
  <c r="V313" i="3"/>
  <c r="U313" i="3"/>
  <c r="T313" i="3"/>
  <c r="S313" i="3"/>
  <c r="R313" i="3"/>
  <c r="Q313" i="3"/>
  <c r="P313" i="3"/>
  <c r="O313" i="3"/>
  <c r="N313" i="3"/>
  <c r="M313" i="3"/>
  <c r="L313" i="3"/>
  <c r="K313" i="3"/>
  <c r="J313" i="3"/>
  <c r="I313" i="3"/>
  <c r="H313" i="3"/>
  <c r="G313" i="3"/>
  <c r="F313" i="3"/>
  <c r="AC312" i="3"/>
  <c r="AB312" i="3"/>
  <c r="AA312" i="3"/>
  <c r="Z312" i="3"/>
  <c r="Y312" i="3"/>
  <c r="X312" i="3"/>
  <c r="W312" i="3"/>
  <c r="V312" i="3"/>
  <c r="U312" i="3"/>
  <c r="T312" i="3"/>
  <c r="S312" i="3"/>
  <c r="R312" i="3"/>
  <c r="Q312" i="3"/>
  <c r="P312" i="3"/>
  <c r="O312" i="3"/>
  <c r="N312" i="3"/>
  <c r="M312" i="3"/>
  <c r="L312" i="3"/>
  <c r="K312" i="3"/>
  <c r="J312" i="3"/>
  <c r="I312" i="3"/>
  <c r="H312" i="3"/>
  <c r="G312" i="3"/>
  <c r="F312" i="3"/>
  <c r="AC311" i="3"/>
  <c r="AB311" i="3"/>
  <c r="AA311" i="3"/>
  <c r="Z311" i="3"/>
  <c r="Y311" i="3"/>
  <c r="X311" i="3"/>
  <c r="W311" i="3"/>
  <c r="V311" i="3"/>
  <c r="U311" i="3"/>
  <c r="T311" i="3"/>
  <c r="S311" i="3"/>
  <c r="R311" i="3"/>
  <c r="Q311" i="3"/>
  <c r="P311" i="3"/>
  <c r="O311" i="3"/>
  <c r="N311" i="3"/>
  <c r="M311" i="3"/>
  <c r="L311" i="3"/>
  <c r="K311" i="3"/>
  <c r="J311" i="3"/>
  <c r="I311" i="3"/>
  <c r="H311" i="3"/>
  <c r="G311" i="3"/>
  <c r="F311" i="3"/>
  <c r="AC310" i="3"/>
  <c r="AB310" i="3"/>
  <c r="AA310" i="3"/>
  <c r="Z310" i="3"/>
  <c r="Y310" i="3"/>
  <c r="X310" i="3"/>
  <c r="W310" i="3"/>
  <c r="V310" i="3"/>
  <c r="U310" i="3"/>
  <c r="T310" i="3"/>
  <c r="S310" i="3"/>
  <c r="R310" i="3"/>
  <c r="Q310" i="3"/>
  <c r="P310" i="3"/>
  <c r="O310" i="3"/>
  <c r="N310" i="3"/>
  <c r="M310" i="3"/>
  <c r="L310" i="3"/>
  <c r="K310" i="3"/>
  <c r="J310" i="3"/>
  <c r="I310" i="3"/>
  <c r="H310" i="3"/>
  <c r="G310" i="3"/>
  <c r="F310" i="3"/>
  <c r="AC309" i="3"/>
  <c r="AB309" i="3"/>
  <c r="AA309" i="3"/>
  <c r="Z309" i="3"/>
  <c r="Y309" i="3"/>
  <c r="X309" i="3"/>
  <c r="W309" i="3"/>
  <c r="V309" i="3"/>
  <c r="U309" i="3"/>
  <c r="T309" i="3"/>
  <c r="S309" i="3"/>
  <c r="R309" i="3"/>
  <c r="Q309" i="3"/>
  <c r="P309" i="3"/>
  <c r="O309" i="3"/>
  <c r="N309" i="3"/>
  <c r="M309" i="3"/>
  <c r="L309" i="3"/>
  <c r="K309" i="3"/>
  <c r="J309" i="3"/>
  <c r="I309" i="3"/>
  <c r="H309" i="3"/>
  <c r="G309" i="3"/>
  <c r="F309" i="3"/>
  <c r="AC308" i="3"/>
  <c r="AB308" i="3"/>
  <c r="AA308" i="3"/>
  <c r="Z308" i="3"/>
  <c r="Y308" i="3"/>
  <c r="X308" i="3"/>
  <c r="W308" i="3"/>
  <c r="V308" i="3"/>
  <c r="U308" i="3"/>
  <c r="T308" i="3"/>
  <c r="S308" i="3"/>
  <c r="R308" i="3"/>
  <c r="Q308" i="3"/>
  <c r="P308" i="3"/>
  <c r="O308" i="3"/>
  <c r="N308" i="3"/>
  <c r="M308" i="3"/>
  <c r="L308" i="3"/>
  <c r="K308" i="3"/>
  <c r="J308" i="3"/>
  <c r="I308" i="3"/>
  <c r="H308" i="3"/>
  <c r="G308" i="3"/>
  <c r="F308" i="3"/>
  <c r="AC307" i="3"/>
  <c r="AB307" i="3"/>
  <c r="AA307" i="3"/>
  <c r="Z307" i="3"/>
  <c r="Y307" i="3"/>
  <c r="X307" i="3"/>
  <c r="W307" i="3"/>
  <c r="V307" i="3"/>
  <c r="U307" i="3"/>
  <c r="T307" i="3"/>
  <c r="S307" i="3"/>
  <c r="R307" i="3"/>
  <c r="Q307" i="3"/>
  <c r="P307" i="3"/>
  <c r="O307" i="3"/>
  <c r="N307" i="3"/>
  <c r="M307" i="3"/>
  <c r="L307" i="3"/>
  <c r="K307" i="3"/>
  <c r="J307" i="3"/>
  <c r="I307" i="3"/>
  <c r="H307" i="3"/>
  <c r="G307" i="3"/>
  <c r="F307" i="3"/>
  <c r="AC306" i="3"/>
  <c r="AB306" i="3"/>
  <c r="AA306" i="3"/>
  <c r="Z306" i="3"/>
  <c r="Y306" i="3"/>
  <c r="X306" i="3"/>
  <c r="W306" i="3"/>
  <c r="V306" i="3"/>
  <c r="U306" i="3"/>
  <c r="T306" i="3"/>
  <c r="S306" i="3"/>
  <c r="R306" i="3"/>
  <c r="Q306" i="3"/>
  <c r="P306" i="3"/>
  <c r="O306" i="3"/>
  <c r="N306" i="3"/>
  <c r="M306" i="3"/>
  <c r="L306" i="3"/>
  <c r="K306" i="3"/>
  <c r="J306" i="3"/>
  <c r="I306" i="3"/>
  <c r="H306" i="3"/>
  <c r="G306" i="3"/>
  <c r="F306" i="3"/>
  <c r="AC305" i="3"/>
  <c r="AB305" i="3"/>
  <c r="AA305" i="3"/>
  <c r="Z305" i="3"/>
  <c r="Y305" i="3"/>
  <c r="X305" i="3"/>
  <c r="W305" i="3"/>
  <c r="V305" i="3"/>
  <c r="U305" i="3"/>
  <c r="T305" i="3"/>
  <c r="S305" i="3"/>
  <c r="R305" i="3"/>
  <c r="Q305" i="3"/>
  <c r="P305" i="3"/>
  <c r="O305" i="3"/>
  <c r="N305" i="3"/>
  <c r="M305" i="3"/>
  <c r="L305" i="3"/>
  <c r="K305" i="3"/>
  <c r="J305" i="3"/>
  <c r="I305" i="3"/>
  <c r="H305" i="3"/>
  <c r="G305" i="3"/>
  <c r="F305" i="3"/>
  <c r="AC304" i="3"/>
  <c r="AB304" i="3"/>
  <c r="AA304" i="3"/>
  <c r="Z304" i="3"/>
  <c r="Y304" i="3"/>
  <c r="X304" i="3"/>
  <c r="W304" i="3"/>
  <c r="V304" i="3"/>
  <c r="U304" i="3"/>
  <c r="T304" i="3"/>
  <c r="S304" i="3"/>
  <c r="R304" i="3"/>
  <c r="Q304" i="3"/>
  <c r="P304" i="3"/>
  <c r="O304" i="3"/>
  <c r="N304" i="3"/>
  <c r="M304" i="3"/>
  <c r="L304" i="3"/>
  <c r="K304" i="3"/>
  <c r="J304" i="3"/>
  <c r="I304" i="3"/>
  <c r="H304" i="3"/>
  <c r="G304" i="3"/>
  <c r="F304" i="3"/>
  <c r="AC303" i="3"/>
  <c r="AB303" i="3"/>
  <c r="AA303" i="3"/>
  <c r="Z303" i="3"/>
  <c r="Y303" i="3"/>
  <c r="X303" i="3"/>
  <c r="W303" i="3"/>
  <c r="V303" i="3"/>
  <c r="U303" i="3"/>
  <c r="T303" i="3"/>
  <c r="S303" i="3"/>
  <c r="R303" i="3"/>
  <c r="Q303" i="3"/>
  <c r="P303" i="3"/>
  <c r="O303" i="3"/>
  <c r="N303" i="3"/>
  <c r="M303" i="3"/>
  <c r="L303" i="3"/>
  <c r="K303" i="3"/>
  <c r="J303" i="3"/>
  <c r="I303" i="3"/>
  <c r="H303" i="3"/>
  <c r="G303" i="3"/>
  <c r="F303" i="3"/>
  <c r="AC302" i="3"/>
  <c r="AB302" i="3"/>
  <c r="AA302" i="3"/>
  <c r="Z302" i="3"/>
  <c r="Y302" i="3"/>
  <c r="X302" i="3"/>
  <c r="W302" i="3"/>
  <c r="V302" i="3"/>
  <c r="U302" i="3"/>
  <c r="T302" i="3"/>
  <c r="S302" i="3"/>
  <c r="R302" i="3"/>
  <c r="Q302" i="3"/>
  <c r="P302" i="3"/>
  <c r="O302" i="3"/>
  <c r="N302" i="3"/>
  <c r="M302" i="3"/>
  <c r="L302" i="3"/>
  <c r="K302" i="3"/>
  <c r="J302" i="3"/>
  <c r="I302" i="3"/>
  <c r="H302" i="3"/>
  <c r="G302" i="3"/>
  <c r="F302" i="3"/>
  <c r="AC301" i="3"/>
  <c r="AB301" i="3"/>
  <c r="AA301" i="3"/>
  <c r="Z301" i="3"/>
  <c r="Y301" i="3"/>
  <c r="X301" i="3"/>
  <c r="W301" i="3"/>
  <c r="V301" i="3"/>
  <c r="U301" i="3"/>
  <c r="T301" i="3"/>
  <c r="S301" i="3"/>
  <c r="R301" i="3"/>
  <c r="Q301" i="3"/>
  <c r="P301" i="3"/>
  <c r="O301" i="3"/>
  <c r="N301" i="3"/>
  <c r="M301" i="3"/>
  <c r="L301" i="3"/>
  <c r="K301" i="3"/>
  <c r="J301" i="3"/>
  <c r="I301" i="3"/>
  <c r="H301" i="3"/>
  <c r="G301" i="3"/>
  <c r="F301" i="3"/>
  <c r="AC300" i="3"/>
  <c r="AB300" i="3"/>
  <c r="AA300" i="3"/>
  <c r="Z300" i="3"/>
  <c r="Y300" i="3"/>
  <c r="X300" i="3"/>
  <c r="W300" i="3"/>
  <c r="V300" i="3"/>
  <c r="U300" i="3"/>
  <c r="T300" i="3"/>
  <c r="S300" i="3"/>
  <c r="R300" i="3"/>
  <c r="Q300" i="3"/>
  <c r="P300" i="3"/>
  <c r="O300" i="3"/>
  <c r="N300" i="3"/>
  <c r="M300" i="3"/>
  <c r="L300" i="3"/>
  <c r="K300" i="3"/>
  <c r="J300" i="3"/>
  <c r="I300" i="3"/>
  <c r="H300" i="3"/>
  <c r="G300" i="3"/>
  <c r="F300" i="3"/>
  <c r="AC299" i="3"/>
  <c r="AB299" i="3"/>
  <c r="AA299" i="3"/>
  <c r="Z299" i="3"/>
  <c r="Y299" i="3"/>
  <c r="X299" i="3"/>
  <c r="W299" i="3"/>
  <c r="V299" i="3"/>
  <c r="U299" i="3"/>
  <c r="T299" i="3"/>
  <c r="S299" i="3"/>
  <c r="R299" i="3"/>
  <c r="Q299" i="3"/>
  <c r="P299" i="3"/>
  <c r="O299" i="3"/>
  <c r="N299" i="3"/>
  <c r="M299" i="3"/>
  <c r="L299" i="3"/>
  <c r="K299" i="3"/>
  <c r="J299" i="3"/>
  <c r="I299" i="3"/>
  <c r="H299" i="3"/>
  <c r="G299" i="3"/>
  <c r="F299" i="3"/>
  <c r="AC298" i="3"/>
  <c r="AB298" i="3"/>
  <c r="AA298" i="3"/>
  <c r="Z298" i="3"/>
  <c r="Y298" i="3"/>
  <c r="X298" i="3"/>
  <c r="W298" i="3"/>
  <c r="V298" i="3"/>
  <c r="U298" i="3"/>
  <c r="T298" i="3"/>
  <c r="S298" i="3"/>
  <c r="R298" i="3"/>
  <c r="Q298" i="3"/>
  <c r="P298" i="3"/>
  <c r="O298" i="3"/>
  <c r="N298" i="3"/>
  <c r="M298" i="3"/>
  <c r="L298" i="3"/>
  <c r="K298" i="3"/>
  <c r="J298" i="3"/>
  <c r="I298" i="3"/>
  <c r="H298" i="3"/>
  <c r="G298" i="3"/>
  <c r="F298" i="3"/>
  <c r="AC297" i="3"/>
  <c r="AB297" i="3"/>
  <c r="AA297" i="3"/>
  <c r="Z297" i="3"/>
  <c r="Y297" i="3"/>
  <c r="X297" i="3"/>
  <c r="W297" i="3"/>
  <c r="V297" i="3"/>
  <c r="U297" i="3"/>
  <c r="T297" i="3"/>
  <c r="S297" i="3"/>
  <c r="R297" i="3"/>
  <c r="Q297" i="3"/>
  <c r="P297" i="3"/>
  <c r="O297" i="3"/>
  <c r="N297" i="3"/>
  <c r="M297" i="3"/>
  <c r="L297" i="3"/>
  <c r="K297" i="3"/>
  <c r="J297" i="3"/>
  <c r="I297" i="3"/>
  <c r="H297" i="3"/>
  <c r="G297" i="3"/>
  <c r="F297" i="3"/>
  <c r="AC296" i="3"/>
  <c r="AB296" i="3"/>
  <c r="AA296" i="3"/>
  <c r="Z296" i="3"/>
  <c r="Y296" i="3"/>
  <c r="X296" i="3"/>
  <c r="W296" i="3"/>
  <c r="V296" i="3"/>
  <c r="U296" i="3"/>
  <c r="T296" i="3"/>
  <c r="S296" i="3"/>
  <c r="R296" i="3"/>
  <c r="Q296" i="3"/>
  <c r="P296" i="3"/>
  <c r="O296" i="3"/>
  <c r="N296" i="3"/>
  <c r="M296" i="3"/>
  <c r="L296" i="3"/>
  <c r="K296" i="3"/>
  <c r="J296" i="3"/>
  <c r="I296" i="3"/>
  <c r="H296" i="3"/>
  <c r="G296" i="3"/>
  <c r="F296" i="3"/>
  <c r="AC295" i="3"/>
  <c r="AB295" i="3"/>
  <c r="AA295" i="3"/>
  <c r="Z295" i="3"/>
  <c r="Y295" i="3"/>
  <c r="X295" i="3"/>
  <c r="W295" i="3"/>
  <c r="V295" i="3"/>
  <c r="U295" i="3"/>
  <c r="T295" i="3"/>
  <c r="S295" i="3"/>
  <c r="R295" i="3"/>
  <c r="Q295" i="3"/>
  <c r="P295" i="3"/>
  <c r="O295" i="3"/>
  <c r="N295" i="3"/>
  <c r="M295" i="3"/>
  <c r="L295" i="3"/>
  <c r="K295" i="3"/>
  <c r="J295" i="3"/>
  <c r="I295" i="3"/>
  <c r="H295" i="3"/>
  <c r="G295" i="3"/>
  <c r="F295" i="3"/>
  <c r="AC294" i="3"/>
  <c r="AB294" i="3"/>
  <c r="AA294" i="3"/>
  <c r="Z294" i="3"/>
  <c r="Y294" i="3"/>
  <c r="X294" i="3"/>
  <c r="W294" i="3"/>
  <c r="V294" i="3"/>
  <c r="U294" i="3"/>
  <c r="T294" i="3"/>
  <c r="S294" i="3"/>
  <c r="R294" i="3"/>
  <c r="Q294" i="3"/>
  <c r="P294" i="3"/>
  <c r="O294" i="3"/>
  <c r="N294" i="3"/>
  <c r="M294" i="3"/>
  <c r="L294" i="3"/>
  <c r="K294" i="3"/>
  <c r="J294" i="3"/>
  <c r="I294" i="3"/>
  <c r="H294" i="3"/>
  <c r="G294" i="3"/>
  <c r="F294" i="3"/>
  <c r="AC293" i="3"/>
  <c r="AB293" i="3"/>
  <c r="AA293" i="3"/>
  <c r="Z293" i="3"/>
  <c r="Y293" i="3"/>
  <c r="X293" i="3"/>
  <c r="W293" i="3"/>
  <c r="V293" i="3"/>
  <c r="U293" i="3"/>
  <c r="T293" i="3"/>
  <c r="S293" i="3"/>
  <c r="R293" i="3"/>
  <c r="Q293" i="3"/>
  <c r="P293" i="3"/>
  <c r="O293" i="3"/>
  <c r="N293" i="3"/>
  <c r="M293" i="3"/>
  <c r="L293" i="3"/>
  <c r="K293" i="3"/>
  <c r="J293" i="3"/>
  <c r="I293" i="3"/>
  <c r="H293" i="3"/>
  <c r="G293" i="3"/>
  <c r="F293" i="3"/>
  <c r="AC292" i="3"/>
  <c r="AB292" i="3"/>
  <c r="AA292" i="3"/>
  <c r="Z292" i="3"/>
  <c r="Y292" i="3"/>
  <c r="X292" i="3"/>
  <c r="W292" i="3"/>
  <c r="V292" i="3"/>
  <c r="U292" i="3"/>
  <c r="T292" i="3"/>
  <c r="S292" i="3"/>
  <c r="R292" i="3"/>
  <c r="Q292" i="3"/>
  <c r="P292" i="3"/>
  <c r="O292" i="3"/>
  <c r="N292" i="3"/>
  <c r="M292" i="3"/>
  <c r="L292" i="3"/>
  <c r="K292" i="3"/>
  <c r="J292" i="3"/>
  <c r="I292" i="3"/>
  <c r="H292" i="3"/>
  <c r="G292" i="3"/>
  <c r="F292" i="3"/>
  <c r="AC291" i="3"/>
  <c r="AB291" i="3"/>
  <c r="AA291" i="3"/>
  <c r="Z291" i="3"/>
  <c r="Y291" i="3"/>
  <c r="X291" i="3"/>
  <c r="W291" i="3"/>
  <c r="V291" i="3"/>
  <c r="U291" i="3"/>
  <c r="T291" i="3"/>
  <c r="S291" i="3"/>
  <c r="R291" i="3"/>
  <c r="Q291" i="3"/>
  <c r="P291" i="3"/>
  <c r="O291" i="3"/>
  <c r="N291" i="3"/>
  <c r="M291" i="3"/>
  <c r="L291" i="3"/>
  <c r="K291" i="3"/>
  <c r="J291" i="3"/>
  <c r="I291" i="3"/>
  <c r="H291" i="3"/>
  <c r="G291" i="3"/>
  <c r="F291" i="3"/>
  <c r="AC290" i="3"/>
  <c r="AB290" i="3"/>
  <c r="AA290" i="3"/>
  <c r="Z290" i="3"/>
  <c r="Y290" i="3"/>
  <c r="X290" i="3"/>
  <c r="W290" i="3"/>
  <c r="V290" i="3"/>
  <c r="U290" i="3"/>
  <c r="T290" i="3"/>
  <c r="S290" i="3"/>
  <c r="R290" i="3"/>
  <c r="Q290" i="3"/>
  <c r="P290" i="3"/>
  <c r="O290" i="3"/>
  <c r="N290" i="3"/>
  <c r="M290" i="3"/>
  <c r="L290" i="3"/>
  <c r="K290" i="3"/>
  <c r="J290" i="3"/>
  <c r="I290" i="3"/>
  <c r="H290" i="3"/>
  <c r="G290" i="3"/>
  <c r="F290" i="3"/>
  <c r="AC289" i="3"/>
  <c r="AB289" i="3"/>
  <c r="AA289" i="3"/>
  <c r="Z289" i="3"/>
  <c r="Y289" i="3"/>
  <c r="X289" i="3"/>
  <c r="W289" i="3"/>
  <c r="V289" i="3"/>
  <c r="U289" i="3"/>
  <c r="T289" i="3"/>
  <c r="S289" i="3"/>
  <c r="R289" i="3"/>
  <c r="Q289" i="3"/>
  <c r="P289" i="3"/>
  <c r="O289" i="3"/>
  <c r="N289" i="3"/>
  <c r="M289" i="3"/>
  <c r="L289" i="3"/>
  <c r="K289" i="3"/>
  <c r="J289" i="3"/>
  <c r="I289" i="3"/>
  <c r="H289" i="3"/>
  <c r="G289" i="3"/>
  <c r="F289" i="3"/>
  <c r="AC288" i="3"/>
  <c r="AB288" i="3"/>
  <c r="AA288" i="3"/>
  <c r="Z288" i="3"/>
  <c r="Y288" i="3"/>
  <c r="X288" i="3"/>
  <c r="W288" i="3"/>
  <c r="V288" i="3"/>
  <c r="U288" i="3"/>
  <c r="T288" i="3"/>
  <c r="S288" i="3"/>
  <c r="R288" i="3"/>
  <c r="Q288" i="3"/>
  <c r="P288" i="3"/>
  <c r="O288" i="3"/>
  <c r="N288" i="3"/>
  <c r="M288" i="3"/>
  <c r="L288" i="3"/>
  <c r="K288" i="3"/>
  <c r="J288" i="3"/>
  <c r="I288" i="3"/>
  <c r="H288" i="3"/>
  <c r="G288" i="3"/>
  <c r="F288" i="3"/>
  <c r="AC287" i="3"/>
  <c r="AB287" i="3"/>
  <c r="AA287" i="3"/>
  <c r="Z287" i="3"/>
  <c r="Y287" i="3"/>
  <c r="X287" i="3"/>
  <c r="W287" i="3"/>
  <c r="V287" i="3"/>
  <c r="U287" i="3"/>
  <c r="T287" i="3"/>
  <c r="S287" i="3"/>
  <c r="R287" i="3"/>
  <c r="Q287" i="3"/>
  <c r="P287" i="3"/>
  <c r="O287" i="3"/>
  <c r="N287" i="3"/>
  <c r="M287" i="3"/>
  <c r="L287" i="3"/>
  <c r="K287" i="3"/>
  <c r="J287" i="3"/>
  <c r="I287" i="3"/>
  <c r="H287" i="3"/>
  <c r="G287" i="3"/>
  <c r="F287" i="3"/>
  <c r="AC286" i="3"/>
  <c r="AB286" i="3"/>
  <c r="AA286" i="3"/>
  <c r="Z286" i="3"/>
  <c r="Y286" i="3"/>
  <c r="X286" i="3"/>
  <c r="W286" i="3"/>
  <c r="V286" i="3"/>
  <c r="U286" i="3"/>
  <c r="T286" i="3"/>
  <c r="S286" i="3"/>
  <c r="R286" i="3"/>
  <c r="Q286" i="3"/>
  <c r="P286" i="3"/>
  <c r="O286" i="3"/>
  <c r="N286" i="3"/>
  <c r="M286" i="3"/>
  <c r="L286" i="3"/>
  <c r="K286" i="3"/>
  <c r="J286" i="3"/>
  <c r="I286" i="3"/>
  <c r="H286" i="3"/>
  <c r="G286" i="3"/>
  <c r="F286" i="3"/>
  <c r="AC285" i="3"/>
  <c r="AB285" i="3"/>
  <c r="AA285" i="3"/>
  <c r="Z285" i="3"/>
  <c r="Y285" i="3"/>
  <c r="X285" i="3"/>
  <c r="W285" i="3"/>
  <c r="V285" i="3"/>
  <c r="U285" i="3"/>
  <c r="T285" i="3"/>
  <c r="S285" i="3"/>
  <c r="R285" i="3"/>
  <c r="Q285" i="3"/>
  <c r="P285" i="3"/>
  <c r="O285" i="3"/>
  <c r="N285" i="3"/>
  <c r="M285" i="3"/>
  <c r="L285" i="3"/>
  <c r="K285" i="3"/>
  <c r="J285" i="3"/>
  <c r="I285" i="3"/>
  <c r="H285" i="3"/>
  <c r="G285" i="3"/>
  <c r="F285" i="3"/>
  <c r="AC284" i="3"/>
  <c r="AB284" i="3"/>
  <c r="AA284" i="3"/>
  <c r="Z284" i="3"/>
  <c r="Y284" i="3"/>
  <c r="X284" i="3"/>
  <c r="W284" i="3"/>
  <c r="V284" i="3"/>
  <c r="U284" i="3"/>
  <c r="T284" i="3"/>
  <c r="S284" i="3"/>
  <c r="R284" i="3"/>
  <c r="Q284" i="3"/>
  <c r="P284" i="3"/>
  <c r="O284" i="3"/>
  <c r="N284" i="3"/>
  <c r="M284" i="3"/>
  <c r="L284" i="3"/>
  <c r="K284" i="3"/>
  <c r="J284" i="3"/>
  <c r="I284" i="3"/>
  <c r="H284" i="3"/>
  <c r="G284" i="3"/>
  <c r="F284" i="3"/>
  <c r="AC283" i="3"/>
  <c r="AB283" i="3"/>
  <c r="AA283" i="3"/>
  <c r="Z283" i="3"/>
  <c r="Y283" i="3"/>
  <c r="X283" i="3"/>
  <c r="W283" i="3"/>
  <c r="V283" i="3"/>
  <c r="U283" i="3"/>
  <c r="T283" i="3"/>
  <c r="S283" i="3"/>
  <c r="R283" i="3"/>
  <c r="Q283" i="3"/>
  <c r="P283" i="3"/>
  <c r="O283" i="3"/>
  <c r="N283" i="3"/>
  <c r="M283" i="3"/>
  <c r="L283" i="3"/>
  <c r="K283" i="3"/>
  <c r="J283" i="3"/>
  <c r="I283" i="3"/>
  <c r="H283" i="3"/>
  <c r="G283" i="3"/>
  <c r="F283" i="3"/>
  <c r="AC282" i="3"/>
  <c r="AB282" i="3"/>
  <c r="AA282" i="3"/>
  <c r="Z282" i="3"/>
  <c r="Y282" i="3"/>
  <c r="X282" i="3"/>
  <c r="W282" i="3"/>
  <c r="V282" i="3"/>
  <c r="U282" i="3"/>
  <c r="T282" i="3"/>
  <c r="S282" i="3"/>
  <c r="R282" i="3"/>
  <c r="Q282" i="3"/>
  <c r="P282" i="3"/>
  <c r="O282" i="3"/>
  <c r="N282" i="3"/>
  <c r="M282" i="3"/>
  <c r="L282" i="3"/>
  <c r="K282" i="3"/>
  <c r="J282" i="3"/>
  <c r="I282" i="3"/>
  <c r="H282" i="3"/>
  <c r="G282" i="3"/>
  <c r="F282" i="3"/>
  <c r="AC281" i="3"/>
  <c r="AB281" i="3"/>
  <c r="AA281" i="3"/>
  <c r="Z281" i="3"/>
  <c r="Y281" i="3"/>
  <c r="X281" i="3"/>
  <c r="W281" i="3"/>
  <c r="V281" i="3"/>
  <c r="U281" i="3"/>
  <c r="T281" i="3"/>
  <c r="S281" i="3"/>
  <c r="R281" i="3"/>
  <c r="Q281" i="3"/>
  <c r="P281" i="3"/>
  <c r="O281" i="3"/>
  <c r="N281" i="3"/>
  <c r="M281" i="3"/>
  <c r="L281" i="3"/>
  <c r="K281" i="3"/>
  <c r="J281" i="3"/>
  <c r="I281" i="3"/>
  <c r="H281" i="3"/>
  <c r="G281" i="3"/>
  <c r="F281" i="3"/>
  <c r="AC280" i="3"/>
  <c r="AB280" i="3"/>
  <c r="AA280" i="3"/>
  <c r="Z280" i="3"/>
  <c r="Y280" i="3"/>
  <c r="X280" i="3"/>
  <c r="W280" i="3"/>
  <c r="V280" i="3"/>
  <c r="U280" i="3"/>
  <c r="T280" i="3"/>
  <c r="S280" i="3"/>
  <c r="R280" i="3"/>
  <c r="Q280" i="3"/>
  <c r="P280" i="3"/>
  <c r="O280" i="3"/>
  <c r="N280" i="3"/>
  <c r="M280" i="3"/>
  <c r="L280" i="3"/>
  <c r="K280" i="3"/>
  <c r="J280" i="3"/>
  <c r="I280" i="3"/>
  <c r="H280" i="3"/>
  <c r="G280" i="3"/>
  <c r="F280" i="3"/>
  <c r="AC279" i="3"/>
  <c r="AB279" i="3"/>
  <c r="AA279" i="3"/>
  <c r="Z279" i="3"/>
  <c r="Y279" i="3"/>
  <c r="X279" i="3"/>
  <c r="W279" i="3"/>
  <c r="V279" i="3"/>
  <c r="U279" i="3"/>
  <c r="T279" i="3"/>
  <c r="S279" i="3"/>
  <c r="R279" i="3"/>
  <c r="Q279" i="3"/>
  <c r="P279" i="3"/>
  <c r="O279" i="3"/>
  <c r="N279" i="3"/>
  <c r="M279" i="3"/>
  <c r="L279" i="3"/>
  <c r="K279" i="3"/>
  <c r="J279" i="3"/>
  <c r="I279" i="3"/>
  <c r="H279" i="3"/>
  <c r="G279" i="3"/>
  <c r="F279" i="3"/>
  <c r="AC278" i="3"/>
  <c r="AB278" i="3"/>
  <c r="AA278" i="3"/>
  <c r="Z278" i="3"/>
  <c r="Y278" i="3"/>
  <c r="X278" i="3"/>
  <c r="W278" i="3"/>
  <c r="V278" i="3"/>
  <c r="U278" i="3"/>
  <c r="T278" i="3"/>
  <c r="S278" i="3"/>
  <c r="R278" i="3"/>
  <c r="Q278" i="3"/>
  <c r="P278" i="3"/>
  <c r="O278" i="3"/>
  <c r="N278" i="3"/>
  <c r="M278" i="3"/>
  <c r="L278" i="3"/>
  <c r="K278" i="3"/>
  <c r="J278" i="3"/>
  <c r="I278" i="3"/>
  <c r="H278" i="3"/>
  <c r="G278" i="3"/>
  <c r="F278" i="3"/>
  <c r="AC277" i="3"/>
  <c r="AB277" i="3"/>
  <c r="AA277" i="3"/>
  <c r="Z277" i="3"/>
  <c r="Y277" i="3"/>
  <c r="X277" i="3"/>
  <c r="W277" i="3"/>
  <c r="V277" i="3"/>
  <c r="U277" i="3"/>
  <c r="T277" i="3"/>
  <c r="S277" i="3"/>
  <c r="R277" i="3"/>
  <c r="Q277" i="3"/>
  <c r="P277" i="3"/>
  <c r="O277" i="3"/>
  <c r="N277" i="3"/>
  <c r="M277" i="3"/>
  <c r="L277" i="3"/>
  <c r="K277" i="3"/>
  <c r="J277" i="3"/>
  <c r="I277" i="3"/>
  <c r="H277" i="3"/>
  <c r="G277" i="3"/>
  <c r="F277" i="3"/>
  <c r="AC276" i="3"/>
  <c r="AB276" i="3"/>
  <c r="AA276" i="3"/>
  <c r="Z276" i="3"/>
  <c r="Y276" i="3"/>
  <c r="X276" i="3"/>
  <c r="W276" i="3"/>
  <c r="V276" i="3"/>
  <c r="U276" i="3"/>
  <c r="T276" i="3"/>
  <c r="S276" i="3"/>
  <c r="R276" i="3"/>
  <c r="Q276" i="3"/>
  <c r="P276" i="3"/>
  <c r="O276" i="3"/>
  <c r="N276" i="3"/>
  <c r="M276" i="3"/>
  <c r="L276" i="3"/>
  <c r="K276" i="3"/>
  <c r="J276" i="3"/>
  <c r="I276" i="3"/>
  <c r="H276" i="3"/>
  <c r="G276" i="3"/>
  <c r="F276" i="3"/>
  <c r="AC275" i="3"/>
  <c r="AB275" i="3"/>
  <c r="AA275" i="3"/>
  <c r="Z275" i="3"/>
  <c r="Y275" i="3"/>
  <c r="X275" i="3"/>
  <c r="W275" i="3"/>
  <c r="V275" i="3"/>
  <c r="U275" i="3"/>
  <c r="T275" i="3"/>
  <c r="S275" i="3"/>
  <c r="R275" i="3"/>
  <c r="Q275" i="3"/>
  <c r="P275" i="3"/>
  <c r="O275" i="3"/>
  <c r="N275" i="3"/>
  <c r="M275" i="3"/>
  <c r="L275" i="3"/>
  <c r="K275" i="3"/>
  <c r="J275" i="3"/>
  <c r="I275" i="3"/>
  <c r="H275" i="3"/>
  <c r="G275" i="3"/>
  <c r="F275" i="3"/>
  <c r="AC274" i="3"/>
  <c r="AB274" i="3"/>
  <c r="AA274" i="3"/>
  <c r="Z274" i="3"/>
  <c r="Y274" i="3"/>
  <c r="X274" i="3"/>
  <c r="W274" i="3"/>
  <c r="V274" i="3"/>
  <c r="U274" i="3"/>
  <c r="T274" i="3"/>
  <c r="S274" i="3"/>
  <c r="R274" i="3"/>
  <c r="Q274" i="3"/>
  <c r="P274" i="3"/>
  <c r="O274" i="3"/>
  <c r="N274" i="3"/>
  <c r="M274" i="3"/>
  <c r="L274" i="3"/>
  <c r="K274" i="3"/>
  <c r="J274" i="3"/>
  <c r="I274" i="3"/>
  <c r="H274" i="3"/>
  <c r="G274" i="3"/>
  <c r="F274" i="3"/>
  <c r="AC273" i="3"/>
  <c r="AB273" i="3"/>
  <c r="AA273" i="3"/>
  <c r="Z273" i="3"/>
  <c r="Y273" i="3"/>
  <c r="X273" i="3"/>
  <c r="W273" i="3"/>
  <c r="V273" i="3"/>
  <c r="U273" i="3"/>
  <c r="T273" i="3"/>
  <c r="S273" i="3"/>
  <c r="R273" i="3"/>
  <c r="Q273" i="3"/>
  <c r="P273" i="3"/>
  <c r="O273" i="3"/>
  <c r="N273" i="3"/>
  <c r="M273" i="3"/>
  <c r="L273" i="3"/>
  <c r="K273" i="3"/>
  <c r="J273" i="3"/>
  <c r="I273" i="3"/>
  <c r="H273" i="3"/>
  <c r="G273" i="3"/>
  <c r="F273" i="3"/>
  <c r="AC272" i="3"/>
  <c r="AB272" i="3"/>
  <c r="AA272" i="3"/>
  <c r="Z272" i="3"/>
  <c r="Y272" i="3"/>
  <c r="X272" i="3"/>
  <c r="W272" i="3"/>
  <c r="V272" i="3"/>
  <c r="U272" i="3"/>
  <c r="T272" i="3"/>
  <c r="S272" i="3"/>
  <c r="R272" i="3"/>
  <c r="Q272" i="3"/>
  <c r="P272" i="3"/>
  <c r="O272" i="3"/>
  <c r="N272" i="3"/>
  <c r="M272" i="3"/>
  <c r="L272" i="3"/>
  <c r="K272" i="3"/>
  <c r="J272" i="3"/>
  <c r="I272" i="3"/>
  <c r="H272" i="3"/>
  <c r="G272" i="3"/>
  <c r="F272" i="3"/>
  <c r="AC271" i="3"/>
  <c r="AB271" i="3"/>
  <c r="AA271" i="3"/>
  <c r="Z271" i="3"/>
  <c r="Y271" i="3"/>
  <c r="X271" i="3"/>
  <c r="W271" i="3"/>
  <c r="V271" i="3"/>
  <c r="U271" i="3"/>
  <c r="T271" i="3"/>
  <c r="S271" i="3"/>
  <c r="R271" i="3"/>
  <c r="Q271" i="3"/>
  <c r="P271" i="3"/>
  <c r="O271" i="3"/>
  <c r="N271" i="3"/>
  <c r="M271" i="3"/>
  <c r="L271" i="3"/>
  <c r="K271" i="3"/>
  <c r="J271" i="3"/>
  <c r="I271" i="3"/>
  <c r="H271" i="3"/>
  <c r="G271" i="3"/>
  <c r="F271" i="3"/>
  <c r="AC270" i="3"/>
  <c r="AB270" i="3"/>
  <c r="AA270" i="3"/>
  <c r="Z270" i="3"/>
  <c r="Y270" i="3"/>
  <c r="X270" i="3"/>
  <c r="W270" i="3"/>
  <c r="V270" i="3"/>
  <c r="U270" i="3"/>
  <c r="T270" i="3"/>
  <c r="S270" i="3"/>
  <c r="R270" i="3"/>
  <c r="Q270" i="3"/>
  <c r="P270" i="3"/>
  <c r="O270" i="3"/>
  <c r="N270" i="3"/>
  <c r="M270" i="3"/>
  <c r="L270" i="3"/>
  <c r="K270" i="3"/>
  <c r="J270" i="3"/>
  <c r="I270" i="3"/>
  <c r="H270" i="3"/>
  <c r="G270" i="3"/>
  <c r="F270" i="3"/>
  <c r="AC269" i="3"/>
  <c r="AB269" i="3"/>
  <c r="AA269" i="3"/>
  <c r="Z269" i="3"/>
  <c r="Y269" i="3"/>
  <c r="X269" i="3"/>
  <c r="W269" i="3"/>
  <c r="V269" i="3"/>
  <c r="U269" i="3"/>
  <c r="T269" i="3"/>
  <c r="S269" i="3"/>
  <c r="R269" i="3"/>
  <c r="Q269" i="3"/>
  <c r="P269" i="3"/>
  <c r="O269" i="3"/>
  <c r="N269" i="3"/>
  <c r="M269" i="3"/>
  <c r="L269" i="3"/>
  <c r="K269" i="3"/>
  <c r="J269" i="3"/>
  <c r="I269" i="3"/>
  <c r="H269" i="3"/>
  <c r="G269" i="3"/>
  <c r="F269" i="3"/>
  <c r="AC268" i="3"/>
  <c r="AB268" i="3"/>
  <c r="AA268" i="3"/>
  <c r="Z268" i="3"/>
  <c r="Y268" i="3"/>
  <c r="X268" i="3"/>
  <c r="W268" i="3"/>
  <c r="V268" i="3"/>
  <c r="U268" i="3"/>
  <c r="T268" i="3"/>
  <c r="S268" i="3"/>
  <c r="R268" i="3"/>
  <c r="Q268" i="3"/>
  <c r="P268" i="3"/>
  <c r="O268" i="3"/>
  <c r="N268" i="3"/>
  <c r="M268" i="3"/>
  <c r="L268" i="3"/>
  <c r="K268" i="3"/>
  <c r="J268" i="3"/>
  <c r="I268" i="3"/>
  <c r="H268" i="3"/>
  <c r="G268" i="3"/>
  <c r="F268" i="3"/>
  <c r="AC267" i="3"/>
  <c r="AB267" i="3"/>
  <c r="AA267" i="3"/>
  <c r="Z267" i="3"/>
  <c r="Y267" i="3"/>
  <c r="X267" i="3"/>
  <c r="W267" i="3"/>
  <c r="V267" i="3"/>
  <c r="U267" i="3"/>
  <c r="T267" i="3"/>
  <c r="S267" i="3"/>
  <c r="R267" i="3"/>
  <c r="Q267" i="3"/>
  <c r="P267" i="3"/>
  <c r="O267" i="3"/>
  <c r="N267" i="3"/>
  <c r="M267" i="3"/>
  <c r="L267" i="3"/>
  <c r="K267" i="3"/>
  <c r="J267" i="3"/>
  <c r="I267" i="3"/>
  <c r="H267" i="3"/>
  <c r="G267" i="3"/>
  <c r="F267" i="3"/>
  <c r="AC266" i="3"/>
  <c r="AB266" i="3"/>
  <c r="AA266" i="3"/>
  <c r="Z266" i="3"/>
  <c r="Y266" i="3"/>
  <c r="X266" i="3"/>
  <c r="W266" i="3"/>
  <c r="V266" i="3"/>
  <c r="U266" i="3"/>
  <c r="T266" i="3"/>
  <c r="S266" i="3"/>
  <c r="R266" i="3"/>
  <c r="Q266" i="3"/>
  <c r="P266" i="3"/>
  <c r="O266" i="3"/>
  <c r="N266" i="3"/>
  <c r="M266" i="3"/>
  <c r="L266" i="3"/>
  <c r="K266" i="3"/>
  <c r="J266" i="3"/>
  <c r="I266" i="3"/>
  <c r="H266" i="3"/>
  <c r="G266" i="3"/>
  <c r="F266" i="3"/>
  <c r="AC265" i="3"/>
  <c r="AB265" i="3"/>
  <c r="AA265" i="3"/>
  <c r="Z265" i="3"/>
  <c r="Y265" i="3"/>
  <c r="X265" i="3"/>
  <c r="W265" i="3"/>
  <c r="V265" i="3"/>
  <c r="U265" i="3"/>
  <c r="T265" i="3"/>
  <c r="S265" i="3"/>
  <c r="R265" i="3"/>
  <c r="Q265" i="3"/>
  <c r="P265" i="3"/>
  <c r="O265" i="3"/>
  <c r="N265" i="3"/>
  <c r="M265" i="3"/>
  <c r="L265" i="3"/>
  <c r="K265" i="3"/>
  <c r="J265" i="3"/>
  <c r="I265" i="3"/>
  <c r="H265" i="3"/>
  <c r="G265" i="3"/>
  <c r="F265" i="3"/>
  <c r="AC264" i="3"/>
  <c r="AB264" i="3"/>
  <c r="AA264" i="3"/>
  <c r="Z264" i="3"/>
  <c r="Y264" i="3"/>
  <c r="X264" i="3"/>
  <c r="W264" i="3"/>
  <c r="V264" i="3"/>
  <c r="U264" i="3"/>
  <c r="T264" i="3"/>
  <c r="S264" i="3"/>
  <c r="R264" i="3"/>
  <c r="Q264" i="3"/>
  <c r="P264" i="3"/>
  <c r="O264" i="3"/>
  <c r="N264" i="3"/>
  <c r="M264" i="3"/>
  <c r="L264" i="3"/>
  <c r="K264" i="3"/>
  <c r="J264" i="3"/>
  <c r="I264" i="3"/>
  <c r="H264" i="3"/>
  <c r="G264" i="3"/>
  <c r="F264" i="3"/>
  <c r="AC263" i="3"/>
  <c r="AB263" i="3"/>
  <c r="AA263" i="3"/>
  <c r="Z263" i="3"/>
  <c r="Y263" i="3"/>
  <c r="X263" i="3"/>
  <c r="W263" i="3"/>
  <c r="V263" i="3"/>
  <c r="U263" i="3"/>
  <c r="T263" i="3"/>
  <c r="S263" i="3"/>
  <c r="R263" i="3"/>
  <c r="Q263" i="3"/>
  <c r="P263" i="3"/>
  <c r="O263" i="3"/>
  <c r="N263" i="3"/>
  <c r="M263" i="3"/>
  <c r="L263" i="3"/>
  <c r="K263" i="3"/>
  <c r="J263" i="3"/>
  <c r="I263" i="3"/>
  <c r="H263" i="3"/>
  <c r="G263" i="3"/>
  <c r="F263" i="3"/>
  <c r="AC262" i="3"/>
  <c r="AB262" i="3"/>
  <c r="AA262" i="3"/>
  <c r="Z262" i="3"/>
  <c r="Y262" i="3"/>
  <c r="X262" i="3"/>
  <c r="W262" i="3"/>
  <c r="V262" i="3"/>
  <c r="U262" i="3"/>
  <c r="T262" i="3"/>
  <c r="S262" i="3"/>
  <c r="R262" i="3"/>
  <c r="Q262" i="3"/>
  <c r="P262" i="3"/>
  <c r="O262" i="3"/>
  <c r="N262" i="3"/>
  <c r="M262" i="3"/>
  <c r="L262" i="3"/>
  <c r="K262" i="3"/>
  <c r="J262" i="3"/>
  <c r="I262" i="3"/>
  <c r="H262" i="3"/>
  <c r="G262" i="3"/>
  <c r="F262" i="3"/>
  <c r="AC261" i="3"/>
  <c r="AB261" i="3"/>
  <c r="AA261" i="3"/>
  <c r="Z261" i="3"/>
  <c r="Y261" i="3"/>
  <c r="X261" i="3"/>
  <c r="W261" i="3"/>
  <c r="V261" i="3"/>
  <c r="U261" i="3"/>
  <c r="T261" i="3"/>
  <c r="S261" i="3"/>
  <c r="R261" i="3"/>
  <c r="Q261" i="3"/>
  <c r="P261" i="3"/>
  <c r="O261" i="3"/>
  <c r="N261" i="3"/>
  <c r="M261" i="3"/>
  <c r="L261" i="3"/>
  <c r="K261" i="3"/>
  <c r="J261" i="3"/>
  <c r="I261" i="3"/>
  <c r="H261" i="3"/>
  <c r="G261" i="3"/>
  <c r="F261" i="3"/>
  <c r="AC260" i="3"/>
  <c r="AB260" i="3"/>
  <c r="AA260" i="3"/>
  <c r="Z260" i="3"/>
  <c r="Y260" i="3"/>
  <c r="X260" i="3"/>
  <c r="W260" i="3"/>
  <c r="V260" i="3"/>
  <c r="U260" i="3"/>
  <c r="T260" i="3"/>
  <c r="S260" i="3"/>
  <c r="R260" i="3"/>
  <c r="Q260" i="3"/>
  <c r="P260" i="3"/>
  <c r="O260" i="3"/>
  <c r="N260" i="3"/>
  <c r="M260" i="3"/>
  <c r="L260" i="3"/>
  <c r="K260" i="3"/>
  <c r="J260" i="3"/>
  <c r="I260" i="3"/>
  <c r="H260" i="3"/>
  <c r="G260" i="3"/>
  <c r="F260" i="3"/>
  <c r="AC259" i="3"/>
  <c r="AB259" i="3"/>
  <c r="AA259" i="3"/>
  <c r="Z259" i="3"/>
  <c r="Y259" i="3"/>
  <c r="X259" i="3"/>
  <c r="W259" i="3"/>
  <c r="V259" i="3"/>
  <c r="U259" i="3"/>
  <c r="T259" i="3"/>
  <c r="S259" i="3"/>
  <c r="R259" i="3"/>
  <c r="Q259" i="3"/>
  <c r="P259" i="3"/>
  <c r="O259" i="3"/>
  <c r="N259" i="3"/>
  <c r="M259" i="3"/>
  <c r="L259" i="3"/>
  <c r="K259" i="3"/>
  <c r="J259" i="3"/>
  <c r="I259" i="3"/>
  <c r="H259" i="3"/>
  <c r="G259" i="3"/>
  <c r="F259" i="3"/>
  <c r="AC258" i="3"/>
  <c r="AB258" i="3"/>
  <c r="AA258" i="3"/>
  <c r="Z258" i="3"/>
  <c r="Y258" i="3"/>
  <c r="X258" i="3"/>
  <c r="W258" i="3"/>
  <c r="V258" i="3"/>
  <c r="U258" i="3"/>
  <c r="T258" i="3"/>
  <c r="S258" i="3"/>
  <c r="R258" i="3"/>
  <c r="Q258" i="3"/>
  <c r="P258" i="3"/>
  <c r="O258" i="3"/>
  <c r="N258" i="3"/>
  <c r="M258" i="3"/>
  <c r="L258" i="3"/>
  <c r="K258" i="3"/>
  <c r="J258" i="3"/>
  <c r="I258" i="3"/>
  <c r="H258" i="3"/>
  <c r="G258" i="3"/>
  <c r="F258" i="3"/>
  <c r="AC257" i="3"/>
  <c r="AB257" i="3"/>
  <c r="AA257" i="3"/>
  <c r="Z257" i="3"/>
  <c r="Y257" i="3"/>
  <c r="X257" i="3"/>
  <c r="W257" i="3"/>
  <c r="V257" i="3"/>
  <c r="U257" i="3"/>
  <c r="T257" i="3"/>
  <c r="S257" i="3"/>
  <c r="R257" i="3"/>
  <c r="Q257" i="3"/>
  <c r="P257" i="3"/>
  <c r="O257" i="3"/>
  <c r="N257" i="3"/>
  <c r="M257" i="3"/>
  <c r="L257" i="3"/>
  <c r="K257" i="3"/>
  <c r="J257" i="3"/>
  <c r="I257" i="3"/>
  <c r="H257" i="3"/>
  <c r="G257" i="3"/>
  <c r="F257" i="3"/>
  <c r="AC256" i="3"/>
  <c r="AB256" i="3"/>
  <c r="AA256" i="3"/>
  <c r="Z256" i="3"/>
  <c r="Y256" i="3"/>
  <c r="X256" i="3"/>
  <c r="W256" i="3"/>
  <c r="V256" i="3"/>
  <c r="U256" i="3"/>
  <c r="T256" i="3"/>
  <c r="S256" i="3"/>
  <c r="R256" i="3"/>
  <c r="Q256" i="3"/>
  <c r="P256" i="3"/>
  <c r="O256" i="3"/>
  <c r="N256" i="3"/>
  <c r="M256" i="3"/>
  <c r="L256" i="3"/>
  <c r="K256" i="3"/>
  <c r="J256" i="3"/>
  <c r="I256" i="3"/>
  <c r="H256" i="3"/>
  <c r="G256" i="3"/>
  <c r="F256" i="3"/>
  <c r="AC255" i="3"/>
  <c r="AB255" i="3"/>
  <c r="AA255" i="3"/>
  <c r="Z255" i="3"/>
  <c r="Y255" i="3"/>
  <c r="X255" i="3"/>
  <c r="W255" i="3"/>
  <c r="V255" i="3"/>
  <c r="U255" i="3"/>
  <c r="T255" i="3"/>
  <c r="S255" i="3"/>
  <c r="R255" i="3"/>
  <c r="Q255" i="3"/>
  <c r="P255" i="3"/>
  <c r="O255" i="3"/>
  <c r="N255" i="3"/>
  <c r="M255" i="3"/>
  <c r="L255" i="3"/>
  <c r="K255" i="3"/>
  <c r="J255" i="3"/>
  <c r="I255" i="3"/>
  <c r="H255" i="3"/>
  <c r="G255" i="3"/>
  <c r="F255" i="3"/>
  <c r="AC254" i="3"/>
  <c r="AB254" i="3"/>
  <c r="AA254" i="3"/>
  <c r="Z254" i="3"/>
  <c r="Y254" i="3"/>
  <c r="X254" i="3"/>
  <c r="W254" i="3"/>
  <c r="V254" i="3"/>
  <c r="U254" i="3"/>
  <c r="T254" i="3"/>
  <c r="S254" i="3"/>
  <c r="R254" i="3"/>
  <c r="Q254" i="3"/>
  <c r="P254" i="3"/>
  <c r="O254" i="3"/>
  <c r="N254" i="3"/>
  <c r="M254" i="3"/>
  <c r="L254" i="3"/>
  <c r="K254" i="3"/>
  <c r="J254" i="3"/>
  <c r="I254" i="3"/>
  <c r="H254" i="3"/>
  <c r="G254" i="3"/>
  <c r="F254" i="3"/>
  <c r="AC253" i="3"/>
  <c r="AB253" i="3"/>
  <c r="AA253" i="3"/>
  <c r="Z253" i="3"/>
  <c r="Y253" i="3"/>
  <c r="X253" i="3"/>
  <c r="W253" i="3"/>
  <c r="V253" i="3"/>
  <c r="U253" i="3"/>
  <c r="T253" i="3"/>
  <c r="S253" i="3"/>
  <c r="R253" i="3"/>
  <c r="Q253" i="3"/>
  <c r="P253" i="3"/>
  <c r="O253" i="3"/>
  <c r="N253" i="3"/>
  <c r="M253" i="3"/>
  <c r="L253" i="3"/>
  <c r="K253" i="3"/>
  <c r="J253" i="3"/>
  <c r="I253" i="3"/>
  <c r="H253" i="3"/>
  <c r="G253" i="3"/>
  <c r="F253" i="3"/>
  <c r="AC252" i="3"/>
  <c r="AB252" i="3"/>
  <c r="AA252" i="3"/>
  <c r="Z252" i="3"/>
  <c r="Y252" i="3"/>
  <c r="X252" i="3"/>
  <c r="W252" i="3"/>
  <c r="V252" i="3"/>
  <c r="U252" i="3"/>
  <c r="T252" i="3"/>
  <c r="S252" i="3"/>
  <c r="R252" i="3"/>
  <c r="Q252" i="3"/>
  <c r="P252" i="3"/>
  <c r="O252" i="3"/>
  <c r="N252" i="3"/>
  <c r="M252" i="3"/>
  <c r="L252" i="3"/>
  <c r="K252" i="3"/>
  <c r="J252" i="3"/>
  <c r="I252" i="3"/>
  <c r="H252" i="3"/>
  <c r="G252" i="3"/>
  <c r="F252" i="3"/>
  <c r="AC251" i="3"/>
  <c r="AB251" i="3"/>
  <c r="AA251" i="3"/>
  <c r="Z251" i="3"/>
  <c r="Y251" i="3"/>
  <c r="X251" i="3"/>
  <c r="W251" i="3"/>
  <c r="V251" i="3"/>
  <c r="U251" i="3"/>
  <c r="T251" i="3"/>
  <c r="S251" i="3"/>
  <c r="R251" i="3"/>
  <c r="Q251" i="3"/>
  <c r="P251" i="3"/>
  <c r="O251" i="3"/>
  <c r="N251" i="3"/>
  <c r="M251" i="3"/>
  <c r="L251" i="3"/>
  <c r="K251" i="3"/>
  <c r="J251" i="3"/>
  <c r="I251" i="3"/>
  <c r="H251" i="3"/>
  <c r="G251" i="3"/>
  <c r="F251" i="3"/>
  <c r="AC250" i="3"/>
  <c r="AB250" i="3"/>
  <c r="AA250" i="3"/>
  <c r="Z250" i="3"/>
  <c r="Y250" i="3"/>
  <c r="X250" i="3"/>
  <c r="W250" i="3"/>
  <c r="V250" i="3"/>
  <c r="U250" i="3"/>
  <c r="T250" i="3"/>
  <c r="S250" i="3"/>
  <c r="R250" i="3"/>
  <c r="Q250" i="3"/>
  <c r="P250" i="3"/>
  <c r="O250" i="3"/>
  <c r="N250" i="3"/>
  <c r="M250" i="3"/>
  <c r="L250" i="3"/>
  <c r="K250" i="3"/>
  <c r="J250" i="3"/>
  <c r="I250" i="3"/>
  <c r="H250" i="3"/>
  <c r="G250" i="3"/>
  <c r="F250" i="3"/>
  <c r="AC249" i="3"/>
  <c r="AB249" i="3"/>
  <c r="AA249" i="3"/>
  <c r="Z249" i="3"/>
  <c r="Y249" i="3"/>
  <c r="X249" i="3"/>
  <c r="W249" i="3"/>
  <c r="V249" i="3"/>
  <c r="U249" i="3"/>
  <c r="T249" i="3"/>
  <c r="S249" i="3"/>
  <c r="R249" i="3"/>
  <c r="Q249" i="3"/>
  <c r="P249" i="3"/>
  <c r="O249" i="3"/>
  <c r="N249" i="3"/>
  <c r="M249" i="3"/>
  <c r="L249" i="3"/>
  <c r="K249" i="3"/>
  <c r="J249" i="3"/>
  <c r="I249" i="3"/>
  <c r="H249" i="3"/>
  <c r="G249" i="3"/>
  <c r="F249" i="3"/>
  <c r="AC248" i="3"/>
  <c r="AB248" i="3"/>
  <c r="AA248" i="3"/>
  <c r="Z248" i="3"/>
  <c r="Y248" i="3"/>
  <c r="X248" i="3"/>
  <c r="W248" i="3"/>
  <c r="V248" i="3"/>
  <c r="U248" i="3"/>
  <c r="T248" i="3"/>
  <c r="S248" i="3"/>
  <c r="R248" i="3"/>
  <c r="Q248" i="3"/>
  <c r="P248" i="3"/>
  <c r="O248" i="3"/>
  <c r="N248" i="3"/>
  <c r="M248" i="3"/>
  <c r="L248" i="3"/>
  <c r="K248" i="3"/>
  <c r="J248" i="3"/>
  <c r="I248" i="3"/>
  <c r="H248" i="3"/>
  <c r="G248" i="3"/>
  <c r="F248" i="3"/>
  <c r="AC247" i="3"/>
  <c r="AB247" i="3"/>
  <c r="AA247" i="3"/>
  <c r="Z247" i="3"/>
  <c r="Y247" i="3"/>
  <c r="X247" i="3"/>
  <c r="W247" i="3"/>
  <c r="V247" i="3"/>
  <c r="U247" i="3"/>
  <c r="T247" i="3"/>
  <c r="S247" i="3"/>
  <c r="R247" i="3"/>
  <c r="Q247" i="3"/>
  <c r="P247" i="3"/>
  <c r="O247" i="3"/>
  <c r="N247" i="3"/>
  <c r="M247" i="3"/>
  <c r="L247" i="3"/>
  <c r="K247" i="3"/>
  <c r="J247" i="3"/>
  <c r="I247" i="3"/>
  <c r="H247" i="3"/>
  <c r="G247" i="3"/>
  <c r="F247" i="3"/>
  <c r="AC246" i="3"/>
  <c r="AB246" i="3"/>
  <c r="AA246" i="3"/>
  <c r="Z246" i="3"/>
  <c r="Y246" i="3"/>
  <c r="X246" i="3"/>
  <c r="W246" i="3"/>
  <c r="V246" i="3"/>
  <c r="U246" i="3"/>
  <c r="T246" i="3"/>
  <c r="S246" i="3"/>
  <c r="R246" i="3"/>
  <c r="Q246" i="3"/>
  <c r="P246" i="3"/>
  <c r="O246" i="3"/>
  <c r="N246" i="3"/>
  <c r="M246" i="3"/>
  <c r="L246" i="3"/>
  <c r="K246" i="3"/>
  <c r="J246" i="3"/>
  <c r="I246" i="3"/>
  <c r="H246" i="3"/>
  <c r="G246" i="3"/>
  <c r="F246" i="3"/>
  <c r="AC245" i="3"/>
  <c r="AB245" i="3"/>
  <c r="AA245" i="3"/>
  <c r="Z245" i="3"/>
  <c r="Y245" i="3"/>
  <c r="X245" i="3"/>
  <c r="W245" i="3"/>
  <c r="V245" i="3"/>
  <c r="U245" i="3"/>
  <c r="T245" i="3"/>
  <c r="S245" i="3"/>
  <c r="R245" i="3"/>
  <c r="Q245" i="3"/>
  <c r="P245" i="3"/>
  <c r="O245" i="3"/>
  <c r="N245" i="3"/>
  <c r="M245" i="3"/>
  <c r="L245" i="3"/>
  <c r="K245" i="3"/>
  <c r="J245" i="3"/>
  <c r="I245" i="3"/>
  <c r="H245" i="3"/>
  <c r="G245" i="3"/>
  <c r="F245" i="3"/>
  <c r="AC244" i="3"/>
  <c r="AB244" i="3"/>
  <c r="AA244" i="3"/>
  <c r="Z244" i="3"/>
  <c r="Y244" i="3"/>
  <c r="X244" i="3"/>
  <c r="W244" i="3"/>
  <c r="V244" i="3"/>
  <c r="U244" i="3"/>
  <c r="T244" i="3"/>
  <c r="S244" i="3"/>
  <c r="R244" i="3"/>
  <c r="Q244" i="3"/>
  <c r="P244" i="3"/>
  <c r="O244" i="3"/>
  <c r="N244" i="3"/>
  <c r="M244" i="3"/>
  <c r="L244" i="3"/>
  <c r="K244" i="3"/>
  <c r="J244" i="3"/>
  <c r="I244" i="3"/>
  <c r="H244" i="3"/>
  <c r="G244" i="3"/>
  <c r="F244" i="3"/>
  <c r="AC243" i="3"/>
  <c r="AB243" i="3"/>
  <c r="AA243" i="3"/>
  <c r="Z243" i="3"/>
  <c r="Y243" i="3"/>
  <c r="X243" i="3"/>
  <c r="W243" i="3"/>
  <c r="V243" i="3"/>
  <c r="U243" i="3"/>
  <c r="T243" i="3"/>
  <c r="S243" i="3"/>
  <c r="R243" i="3"/>
  <c r="Q243" i="3"/>
  <c r="P243" i="3"/>
  <c r="O243" i="3"/>
  <c r="N243" i="3"/>
  <c r="M243" i="3"/>
  <c r="L243" i="3"/>
  <c r="K243" i="3"/>
  <c r="J243" i="3"/>
  <c r="I243" i="3"/>
  <c r="H243" i="3"/>
  <c r="G243" i="3"/>
  <c r="F243" i="3"/>
  <c r="AC242" i="3"/>
  <c r="AB242" i="3"/>
  <c r="AA242" i="3"/>
  <c r="Z242" i="3"/>
  <c r="Y242" i="3"/>
  <c r="X242" i="3"/>
  <c r="W242" i="3"/>
  <c r="V242" i="3"/>
  <c r="U242" i="3"/>
  <c r="T242" i="3"/>
  <c r="S242" i="3"/>
  <c r="R242" i="3"/>
  <c r="Q242" i="3"/>
  <c r="P242" i="3"/>
  <c r="O242" i="3"/>
  <c r="N242" i="3"/>
  <c r="M242" i="3"/>
  <c r="L242" i="3"/>
  <c r="K242" i="3"/>
  <c r="J242" i="3"/>
  <c r="I242" i="3"/>
  <c r="H242" i="3"/>
  <c r="G242" i="3"/>
  <c r="F242" i="3"/>
  <c r="AC241" i="3"/>
  <c r="AB241" i="3"/>
  <c r="AA241" i="3"/>
  <c r="Z241" i="3"/>
  <c r="Y241" i="3"/>
  <c r="X241" i="3"/>
  <c r="W241" i="3"/>
  <c r="V241" i="3"/>
  <c r="U241" i="3"/>
  <c r="T241" i="3"/>
  <c r="S241" i="3"/>
  <c r="R241" i="3"/>
  <c r="Q241" i="3"/>
  <c r="P241" i="3"/>
  <c r="O241" i="3"/>
  <c r="N241" i="3"/>
  <c r="M241" i="3"/>
  <c r="L241" i="3"/>
  <c r="K241" i="3"/>
  <c r="J241" i="3"/>
  <c r="I241" i="3"/>
  <c r="H241" i="3"/>
  <c r="G241" i="3"/>
  <c r="F241" i="3"/>
  <c r="AC240" i="3"/>
  <c r="AB240" i="3"/>
  <c r="AA240" i="3"/>
  <c r="Z240" i="3"/>
  <c r="Y240" i="3"/>
  <c r="X240" i="3"/>
  <c r="W240" i="3"/>
  <c r="V240" i="3"/>
  <c r="U240" i="3"/>
  <c r="T240" i="3"/>
  <c r="S240" i="3"/>
  <c r="R240" i="3"/>
  <c r="Q240" i="3"/>
  <c r="P240" i="3"/>
  <c r="O240" i="3"/>
  <c r="N240" i="3"/>
  <c r="M240" i="3"/>
  <c r="L240" i="3"/>
  <c r="K240" i="3"/>
  <c r="J240" i="3"/>
  <c r="I240" i="3"/>
  <c r="H240" i="3"/>
  <c r="G240" i="3"/>
  <c r="F240" i="3"/>
  <c r="AC239" i="3"/>
  <c r="AB239" i="3"/>
  <c r="AA239" i="3"/>
  <c r="Z239" i="3"/>
  <c r="Y239" i="3"/>
  <c r="X239" i="3"/>
  <c r="W239" i="3"/>
  <c r="V239" i="3"/>
  <c r="U239" i="3"/>
  <c r="T239" i="3"/>
  <c r="S239" i="3"/>
  <c r="R239" i="3"/>
  <c r="Q239" i="3"/>
  <c r="P239" i="3"/>
  <c r="O239" i="3"/>
  <c r="N239" i="3"/>
  <c r="M239" i="3"/>
  <c r="L239" i="3"/>
  <c r="K239" i="3"/>
  <c r="J239" i="3"/>
  <c r="I239" i="3"/>
  <c r="H239" i="3"/>
  <c r="G239" i="3"/>
  <c r="F239" i="3"/>
  <c r="AC238" i="3"/>
  <c r="AB238" i="3"/>
  <c r="AA238" i="3"/>
  <c r="Z238" i="3"/>
  <c r="Y238" i="3"/>
  <c r="X238" i="3"/>
  <c r="W238" i="3"/>
  <c r="V238" i="3"/>
  <c r="U238" i="3"/>
  <c r="T238" i="3"/>
  <c r="S238" i="3"/>
  <c r="R238" i="3"/>
  <c r="Q238" i="3"/>
  <c r="P238" i="3"/>
  <c r="O238" i="3"/>
  <c r="N238" i="3"/>
  <c r="M238" i="3"/>
  <c r="L238" i="3"/>
  <c r="K238" i="3"/>
  <c r="J238" i="3"/>
  <c r="I238" i="3"/>
  <c r="H238" i="3"/>
  <c r="G238" i="3"/>
  <c r="F238" i="3"/>
  <c r="AC237" i="3"/>
  <c r="AB237" i="3"/>
  <c r="AA237" i="3"/>
  <c r="Z237" i="3"/>
  <c r="Y237" i="3"/>
  <c r="X237" i="3"/>
  <c r="W237" i="3"/>
  <c r="V237" i="3"/>
  <c r="U237" i="3"/>
  <c r="T237" i="3"/>
  <c r="S237" i="3"/>
  <c r="R237" i="3"/>
  <c r="Q237" i="3"/>
  <c r="P237" i="3"/>
  <c r="O237" i="3"/>
  <c r="N237" i="3"/>
  <c r="M237" i="3"/>
  <c r="L237" i="3"/>
  <c r="K237" i="3"/>
  <c r="J237" i="3"/>
  <c r="I237" i="3"/>
  <c r="H237" i="3"/>
  <c r="G237" i="3"/>
  <c r="F237" i="3"/>
  <c r="AC236" i="3"/>
  <c r="AB236" i="3"/>
  <c r="AA236" i="3"/>
  <c r="Z236" i="3"/>
  <c r="Y236" i="3"/>
  <c r="X236" i="3"/>
  <c r="W236" i="3"/>
  <c r="V236" i="3"/>
  <c r="U236" i="3"/>
  <c r="T236" i="3"/>
  <c r="S236" i="3"/>
  <c r="R236" i="3"/>
  <c r="Q236" i="3"/>
  <c r="P236" i="3"/>
  <c r="O236" i="3"/>
  <c r="N236" i="3"/>
  <c r="M236" i="3"/>
  <c r="L236" i="3"/>
  <c r="K236" i="3"/>
  <c r="J236" i="3"/>
  <c r="I236" i="3"/>
  <c r="H236" i="3"/>
  <c r="G236" i="3"/>
  <c r="F236" i="3"/>
  <c r="AC235" i="3"/>
  <c r="AB235" i="3"/>
  <c r="AA235" i="3"/>
  <c r="Z235" i="3"/>
  <c r="Y235" i="3"/>
  <c r="X235" i="3"/>
  <c r="W235" i="3"/>
  <c r="V235" i="3"/>
  <c r="U235" i="3"/>
  <c r="T235" i="3"/>
  <c r="S235" i="3"/>
  <c r="R235" i="3"/>
  <c r="Q235" i="3"/>
  <c r="P235" i="3"/>
  <c r="O235" i="3"/>
  <c r="N235" i="3"/>
  <c r="M235" i="3"/>
  <c r="L235" i="3"/>
  <c r="K235" i="3"/>
  <c r="J235" i="3"/>
  <c r="I235" i="3"/>
  <c r="H235" i="3"/>
  <c r="G235" i="3"/>
  <c r="F235" i="3"/>
  <c r="AC234" i="3"/>
  <c r="AB234" i="3"/>
  <c r="AA234" i="3"/>
  <c r="Z234" i="3"/>
  <c r="Y234" i="3"/>
  <c r="X234" i="3"/>
  <c r="W234" i="3"/>
  <c r="V234" i="3"/>
  <c r="U234" i="3"/>
  <c r="T234" i="3"/>
  <c r="S234" i="3"/>
  <c r="R234" i="3"/>
  <c r="Q234" i="3"/>
  <c r="P234" i="3"/>
  <c r="O234" i="3"/>
  <c r="N234" i="3"/>
  <c r="M234" i="3"/>
  <c r="L234" i="3"/>
  <c r="K234" i="3"/>
  <c r="J234" i="3"/>
  <c r="I234" i="3"/>
  <c r="H234" i="3"/>
  <c r="G234" i="3"/>
  <c r="F234" i="3"/>
  <c r="AC233" i="3"/>
  <c r="AB233" i="3"/>
  <c r="AA233" i="3"/>
  <c r="Z233" i="3"/>
  <c r="Y233" i="3"/>
  <c r="X233" i="3"/>
  <c r="W233" i="3"/>
  <c r="V233" i="3"/>
  <c r="U233" i="3"/>
  <c r="T233" i="3"/>
  <c r="S233" i="3"/>
  <c r="R233" i="3"/>
  <c r="Q233" i="3"/>
  <c r="P233" i="3"/>
  <c r="O233" i="3"/>
  <c r="N233" i="3"/>
  <c r="M233" i="3"/>
  <c r="L233" i="3"/>
  <c r="K233" i="3"/>
  <c r="J233" i="3"/>
  <c r="I233" i="3"/>
  <c r="H233" i="3"/>
  <c r="G233" i="3"/>
  <c r="F233" i="3"/>
  <c r="AC232" i="3"/>
  <c r="AB232" i="3"/>
  <c r="AA232" i="3"/>
  <c r="Z232" i="3"/>
  <c r="Y232" i="3"/>
  <c r="X232" i="3"/>
  <c r="W232" i="3"/>
  <c r="V232" i="3"/>
  <c r="U232" i="3"/>
  <c r="T232" i="3"/>
  <c r="S232" i="3"/>
  <c r="R232" i="3"/>
  <c r="Q232" i="3"/>
  <c r="P232" i="3"/>
  <c r="O232" i="3"/>
  <c r="N232" i="3"/>
  <c r="M232" i="3"/>
  <c r="L232" i="3"/>
  <c r="K232" i="3"/>
  <c r="J232" i="3"/>
  <c r="I232" i="3"/>
  <c r="H232" i="3"/>
  <c r="G232" i="3"/>
  <c r="F232" i="3"/>
  <c r="AC231" i="3"/>
  <c r="AB231" i="3"/>
  <c r="AA231" i="3"/>
  <c r="Z231" i="3"/>
  <c r="Y231" i="3"/>
  <c r="X231" i="3"/>
  <c r="W231" i="3"/>
  <c r="V231" i="3"/>
  <c r="U231" i="3"/>
  <c r="T231" i="3"/>
  <c r="S231" i="3"/>
  <c r="R231" i="3"/>
  <c r="Q231" i="3"/>
  <c r="P231" i="3"/>
  <c r="O231" i="3"/>
  <c r="N231" i="3"/>
  <c r="M231" i="3"/>
  <c r="L231" i="3"/>
  <c r="K231" i="3"/>
  <c r="J231" i="3"/>
  <c r="I231" i="3"/>
  <c r="H231" i="3"/>
  <c r="G231" i="3"/>
  <c r="F231" i="3"/>
  <c r="AC230" i="3"/>
  <c r="AB230" i="3"/>
  <c r="AA230" i="3"/>
  <c r="Z230" i="3"/>
  <c r="Y230" i="3"/>
  <c r="X230" i="3"/>
  <c r="W230" i="3"/>
  <c r="V230" i="3"/>
  <c r="U230" i="3"/>
  <c r="T230" i="3"/>
  <c r="S230" i="3"/>
  <c r="R230" i="3"/>
  <c r="Q230" i="3"/>
  <c r="P230" i="3"/>
  <c r="O230" i="3"/>
  <c r="N230" i="3"/>
  <c r="M230" i="3"/>
  <c r="L230" i="3"/>
  <c r="K230" i="3"/>
  <c r="J230" i="3"/>
  <c r="I230" i="3"/>
  <c r="H230" i="3"/>
  <c r="G230" i="3"/>
  <c r="F230" i="3"/>
  <c r="AC229" i="3"/>
  <c r="AB229" i="3"/>
  <c r="AA229" i="3"/>
  <c r="Z229" i="3"/>
  <c r="Y229" i="3"/>
  <c r="X229" i="3"/>
  <c r="W229" i="3"/>
  <c r="V229" i="3"/>
  <c r="U229" i="3"/>
  <c r="T229" i="3"/>
  <c r="S229" i="3"/>
  <c r="R229" i="3"/>
  <c r="Q229" i="3"/>
  <c r="P229" i="3"/>
  <c r="O229" i="3"/>
  <c r="N229" i="3"/>
  <c r="M229" i="3"/>
  <c r="L229" i="3"/>
  <c r="K229" i="3"/>
  <c r="J229" i="3"/>
  <c r="I229" i="3"/>
  <c r="H229" i="3"/>
  <c r="G229" i="3"/>
  <c r="F229" i="3"/>
  <c r="AC228" i="3"/>
  <c r="AB228" i="3"/>
  <c r="AA228" i="3"/>
  <c r="Z228" i="3"/>
  <c r="Y228" i="3"/>
  <c r="X228" i="3"/>
  <c r="W228" i="3"/>
  <c r="V228" i="3"/>
  <c r="U228" i="3"/>
  <c r="T228" i="3"/>
  <c r="S228" i="3"/>
  <c r="R228" i="3"/>
  <c r="Q228" i="3"/>
  <c r="P228" i="3"/>
  <c r="O228" i="3"/>
  <c r="N228" i="3"/>
  <c r="M228" i="3"/>
  <c r="L228" i="3"/>
  <c r="K228" i="3"/>
  <c r="J228" i="3"/>
  <c r="I228" i="3"/>
  <c r="H228" i="3"/>
  <c r="G228" i="3"/>
  <c r="F228" i="3"/>
  <c r="AC227" i="3"/>
  <c r="AB227" i="3"/>
  <c r="AA227" i="3"/>
  <c r="Z227" i="3"/>
  <c r="Y227" i="3"/>
  <c r="X227" i="3"/>
  <c r="W227" i="3"/>
  <c r="V227" i="3"/>
  <c r="U227" i="3"/>
  <c r="T227" i="3"/>
  <c r="S227" i="3"/>
  <c r="R227" i="3"/>
  <c r="Q227" i="3"/>
  <c r="P227" i="3"/>
  <c r="O227" i="3"/>
  <c r="N227" i="3"/>
  <c r="M227" i="3"/>
  <c r="L227" i="3"/>
  <c r="K227" i="3"/>
  <c r="J227" i="3"/>
  <c r="I227" i="3"/>
  <c r="H227" i="3"/>
  <c r="G227" i="3"/>
  <c r="F227" i="3"/>
  <c r="AC226" i="3"/>
  <c r="AB226" i="3"/>
  <c r="AA226" i="3"/>
  <c r="Z226" i="3"/>
  <c r="Y226" i="3"/>
  <c r="X226" i="3"/>
  <c r="W226" i="3"/>
  <c r="V226" i="3"/>
  <c r="U226" i="3"/>
  <c r="T226" i="3"/>
  <c r="S226" i="3"/>
  <c r="R226" i="3"/>
  <c r="Q226" i="3"/>
  <c r="P226" i="3"/>
  <c r="O226" i="3"/>
  <c r="N226" i="3"/>
  <c r="M226" i="3"/>
  <c r="L226" i="3"/>
  <c r="K226" i="3"/>
  <c r="J226" i="3"/>
  <c r="I226" i="3"/>
  <c r="H226" i="3"/>
  <c r="G226" i="3"/>
  <c r="F226" i="3"/>
  <c r="AC225" i="3"/>
  <c r="AB225" i="3"/>
  <c r="AA225" i="3"/>
  <c r="Z225" i="3"/>
  <c r="Y225" i="3"/>
  <c r="X225" i="3"/>
  <c r="W225" i="3"/>
  <c r="V225" i="3"/>
  <c r="U225" i="3"/>
  <c r="T225" i="3"/>
  <c r="S225" i="3"/>
  <c r="R225" i="3"/>
  <c r="Q225" i="3"/>
  <c r="P225" i="3"/>
  <c r="O225" i="3"/>
  <c r="N225" i="3"/>
  <c r="M225" i="3"/>
  <c r="L225" i="3"/>
  <c r="K225" i="3"/>
  <c r="J225" i="3"/>
  <c r="I225" i="3"/>
  <c r="H225" i="3"/>
  <c r="G225" i="3"/>
  <c r="F225" i="3"/>
  <c r="AC224" i="3"/>
  <c r="AB224" i="3"/>
  <c r="AA224" i="3"/>
  <c r="Z224" i="3"/>
  <c r="Y224" i="3"/>
  <c r="X224" i="3"/>
  <c r="W224" i="3"/>
  <c r="V224" i="3"/>
  <c r="U224" i="3"/>
  <c r="T224" i="3"/>
  <c r="S224" i="3"/>
  <c r="R224" i="3"/>
  <c r="Q224" i="3"/>
  <c r="P224" i="3"/>
  <c r="O224" i="3"/>
  <c r="N224" i="3"/>
  <c r="M224" i="3"/>
  <c r="L224" i="3"/>
  <c r="K224" i="3"/>
  <c r="J224" i="3"/>
  <c r="I224" i="3"/>
  <c r="H224" i="3"/>
  <c r="G224" i="3"/>
  <c r="F224" i="3"/>
  <c r="AC223" i="3"/>
  <c r="AB223" i="3"/>
  <c r="AA223" i="3"/>
  <c r="Z223" i="3"/>
  <c r="Y223" i="3"/>
  <c r="X223" i="3"/>
  <c r="W223" i="3"/>
  <c r="V223" i="3"/>
  <c r="U223" i="3"/>
  <c r="T223" i="3"/>
  <c r="S223" i="3"/>
  <c r="R223" i="3"/>
  <c r="Q223" i="3"/>
  <c r="P223" i="3"/>
  <c r="O223" i="3"/>
  <c r="N223" i="3"/>
  <c r="M223" i="3"/>
  <c r="L223" i="3"/>
  <c r="K223" i="3"/>
  <c r="J223" i="3"/>
  <c r="I223" i="3"/>
  <c r="H223" i="3"/>
  <c r="G223" i="3"/>
  <c r="F223" i="3"/>
  <c r="AC222" i="3"/>
  <c r="AB222" i="3"/>
  <c r="AA222" i="3"/>
  <c r="Z222" i="3"/>
  <c r="Y222" i="3"/>
  <c r="X222" i="3"/>
  <c r="W222" i="3"/>
  <c r="V222" i="3"/>
  <c r="U222" i="3"/>
  <c r="T222" i="3"/>
  <c r="S222" i="3"/>
  <c r="R222" i="3"/>
  <c r="Q222" i="3"/>
  <c r="P222" i="3"/>
  <c r="O222" i="3"/>
  <c r="N222" i="3"/>
  <c r="M222" i="3"/>
  <c r="L222" i="3"/>
  <c r="K222" i="3"/>
  <c r="J222" i="3"/>
  <c r="I222" i="3"/>
  <c r="H222" i="3"/>
  <c r="G222" i="3"/>
  <c r="F222" i="3"/>
  <c r="AC221" i="3"/>
  <c r="AB221" i="3"/>
  <c r="AA221" i="3"/>
  <c r="Z221" i="3"/>
  <c r="Y221" i="3"/>
  <c r="X221" i="3"/>
  <c r="W221" i="3"/>
  <c r="V221" i="3"/>
  <c r="U221" i="3"/>
  <c r="T221" i="3"/>
  <c r="S221" i="3"/>
  <c r="R221" i="3"/>
  <c r="Q221" i="3"/>
  <c r="P221" i="3"/>
  <c r="O221" i="3"/>
  <c r="N221" i="3"/>
  <c r="M221" i="3"/>
  <c r="L221" i="3"/>
  <c r="K221" i="3"/>
  <c r="J221" i="3"/>
  <c r="I221" i="3"/>
  <c r="H221" i="3"/>
  <c r="G221" i="3"/>
  <c r="F221" i="3"/>
  <c r="AC220" i="3"/>
  <c r="AB220" i="3"/>
  <c r="AA220" i="3"/>
  <c r="Z220" i="3"/>
  <c r="Y220" i="3"/>
  <c r="X220" i="3"/>
  <c r="W220" i="3"/>
  <c r="V220" i="3"/>
  <c r="U220" i="3"/>
  <c r="T220" i="3"/>
  <c r="S220" i="3"/>
  <c r="R220" i="3"/>
  <c r="Q220" i="3"/>
  <c r="P220" i="3"/>
  <c r="O220" i="3"/>
  <c r="N220" i="3"/>
  <c r="M220" i="3"/>
  <c r="L220" i="3"/>
  <c r="K220" i="3"/>
  <c r="J220" i="3"/>
  <c r="I220" i="3"/>
  <c r="H220" i="3"/>
  <c r="G220" i="3"/>
  <c r="F220" i="3"/>
  <c r="AC219" i="3"/>
  <c r="AB219" i="3"/>
  <c r="AA219" i="3"/>
  <c r="Z219" i="3"/>
  <c r="Y219" i="3"/>
  <c r="X219" i="3"/>
  <c r="W219" i="3"/>
  <c r="V219" i="3"/>
  <c r="U219" i="3"/>
  <c r="T219" i="3"/>
  <c r="S219" i="3"/>
  <c r="R219" i="3"/>
  <c r="Q219" i="3"/>
  <c r="P219" i="3"/>
  <c r="O219" i="3"/>
  <c r="N219" i="3"/>
  <c r="M219" i="3"/>
  <c r="L219" i="3"/>
  <c r="K219" i="3"/>
  <c r="J219" i="3"/>
  <c r="I219" i="3"/>
  <c r="H219" i="3"/>
  <c r="G219" i="3"/>
  <c r="F219" i="3"/>
  <c r="AC218" i="3"/>
  <c r="AB218" i="3"/>
  <c r="AA218" i="3"/>
  <c r="Z218" i="3"/>
  <c r="Y218" i="3"/>
  <c r="X218" i="3"/>
  <c r="W218" i="3"/>
  <c r="V218" i="3"/>
  <c r="U218" i="3"/>
  <c r="T218" i="3"/>
  <c r="S218" i="3"/>
  <c r="R218" i="3"/>
  <c r="Q218" i="3"/>
  <c r="P218" i="3"/>
  <c r="O218" i="3"/>
  <c r="N218" i="3"/>
  <c r="M218" i="3"/>
  <c r="L218" i="3"/>
  <c r="K218" i="3"/>
  <c r="J218" i="3"/>
  <c r="I218" i="3"/>
  <c r="H218" i="3"/>
  <c r="G218" i="3"/>
  <c r="F218" i="3"/>
  <c r="AC217" i="3"/>
  <c r="AB217" i="3"/>
  <c r="AA217" i="3"/>
  <c r="Z217" i="3"/>
  <c r="Y217" i="3"/>
  <c r="X217" i="3"/>
  <c r="W217" i="3"/>
  <c r="V217" i="3"/>
  <c r="U217" i="3"/>
  <c r="T217" i="3"/>
  <c r="S217" i="3"/>
  <c r="R217" i="3"/>
  <c r="Q217" i="3"/>
  <c r="P217" i="3"/>
  <c r="O217" i="3"/>
  <c r="N217" i="3"/>
  <c r="M217" i="3"/>
  <c r="L217" i="3"/>
  <c r="K217" i="3"/>
  <c r="J217" i="3"/>
  <c r="I217" i="3"/>
  <c r="H217" i="3"/>
  <c r="G217" i="3"/>
  <c r="F217" i="3"/>
  <c r="AC216" i="3"/>
  <c r="AB216" i="3"/>
  <c r="AA216" i="3"/>
  <c r="Z216" i="3"/>
  <c r="Y216" i="3"/>
  <c r="X216" i="3"/>
  <c r="W216" i="3"/>
  <c r="V216" i="3"/>
  <c r="U216" i="3"/>
  <c r="T216" i="3"/>
  <c r="S216" i="3"/>
  <c r="R216" i="3"/>
  <c r="Q216" i="3"/>
  <c r="P216" i="3"/>
  <c r="O216" i="3"/>
  <c r="N216" i="3"/>
  <c r="M216" i="3"/>
  <c r="L216" i="3"/>
  <c r="K216" i="3"/>
  <c r="J216" i="3"/>
  <c r="I216" i="3"/>
  <c r="H216" i="3"/>
  <c r="G216" i="3"/>
  <c r="F216" i="3"/>
  <c r="AC215" i="3"/>
  <c r="AB215" i="3"/>
  <c r="AA215" i="3"/>
  <c r="Z215" i="3"/>
  <c r="Y215" i="3"/>
  <c r="X215" i="3"/>
  <c r="W215" i="3"/>
  <c r="V215" i="3"/>
  <c r="U215" i="3"/>
  <c r="T215" i="3"/>
  <c r="S215" i="3"/>
  <c r="R215" i="3"/>
  <c r="Q215" i="3"/>
  <c r="P215" i="3"/>
  <c r="O215" i="3"/>
  <c r="N215" i="3"/>
  <c r="M215" i="3"/>
  <c r="L215" i="3"/>
  <c r="K215" i="3"/>
  <c r="J215" i="3"/>
  <c r="I215" i="3"/>
  <c r="H215" i="3"/>
  <c r="G215" i="3"/>
  <c r="F215" i="3"/>
  <c r="AC214" i="3"/>
  <c r="AB214" i="3"/>
  <c r="AA214" i="3"/>
  <c r="Z214" i="3"/>
  <c r="Y214" i="3"/>
  <c r="X214" i="3"/>
  <c r="W214" i="3"/>
  <c r="V214" i="3"/>
  <c r="U214" i="3"/>
  <c r="T214" i="3"/>
  <c r="S214" i="3"/>
  <c r="R214" i="3"/>
  <c r="Q214" i="3"/>
  <c r="P214" i="3"/>
  <c r="O214" i="3"/>
  <c r="N214" i="3"/>
  <c r="M214" i="3"/>
  <c r="L214" i="3"/>
  <c r="K214" i="3"/>
  <c r="J214" i="3"/>
  <c r="I214" i="3"/>
  <c r="H214" i="3"/>
  <c r="G214" i="3"/>
  <c r="F214" i="3"/>
  <c r="AC213" i="3"/>
  <c r="AB213" i="3"/>
  <c r="AA213" i="3"/>
  <c r="Z213" i="3"/>
  <c r="Y213" i="3"/>
  <c r="X213" i="3"/>
  <c r="W213" i="3"/>
  <c r="V213" i="3"/>
  <c r="U213" i="3"/>
  <c r="T213" i="3"/>
  <c r="S213" i="3"/>
  <c r="R213" i="3"/>
  <c r="Q213" i="3"/>
  <c r="P213" i="3"/>
  <c r="O213" i="3"/>
  <c r="N213" i="3"/>
  <c r="M213" i="3"/>
  <c r="L213" i="3"/>
  <c r="K213" i="3"/>
  <c r="J213" i="3"/>
  <c r="I213" i="3"/>
  <c r="H213" i="3"/>
  <c r="G213" i="3"/>
  <c r="F213" i="3"/>
  <c r="AC212" i="3"/>
  <c r="AB212" i="3"/>
  <c r="AA212" i="3"/>
  <c r="Z212" i="3"/>
  <c r="Y212" i="3"/>
  <c r="X212" i="3"/>
  <c r="W212" i="3"/>
  <c r="V212" i="3"/>
  <c r="U212" i="3"/>
  <c r="T212" i="3"/>
  <c r="S212" i="3"/>
  <c r="R212" i="3"/>
  <c r="Q212" i="3"/>
  <c r="P212" i="3"/>
  <c r="O212" i="3"/>
  <c r="N212" i="3"/>
  <c r="M212" i="3"/>
  <c r="L212" i="3"/>
  <c r="K212" i="3"/>
  <c r="J212" i="3"/>
  <c r="I212" i="3"/>
  <c r="H212" i="3"/>
  <c r="G212" i="3"/>
  <c r="F212" i="3"/>
  <c r="AC211" i="3"/>
  <c r="AB211" i="3"/>
  <c r="AA211" i="3"/>
  <c r="Z211" i="3"/>
  <c r="Y211" i="3"/>
  <c r="X211" i="3"/>
  <c r="W211" i="3"/>
  <c r="V211" i="3"/>
  <c r="U211" i="3"/>
  <c r="T211" i="3"/>
  <c r="S211" i="3"/>
  <c r="R211" i="3"/>
  <c r="Q211" i="3"/>
  <c r="P211" i="3"/>
  <c r="O211" i="3"/>
  <c r="N211" i="3"/>
  <c r="M211" i="3"/>
  <c r="L211" i="3"/>
  <c r="K211" i="3"/>
  <c r="J211" i="3"/>
  <c r="I211" i="3"/>
  <c r="H211" i="3"/>
  <c r="G211" i="3"/>
  <c r="F211" i="3"/>
  <c r="AC210" i="3"/>
  <c r="AB210" i="3"/>
  <c r="AA210" i="3"/>
  <c r="Z210" i="3"/>
  <c r="Y210" i="3"/>
  <c r="X210" i="3"/>
  <c r="W210" i="3"/>
  <c r="V210" i="3"/>
  <c r="U210" i="3"/>
  <c r="T210" i="3"/>
  <c r="S210" i="3"/>
  <c r="R210" i="3"/>
  <c r="Q210" i="3"/>
  <c r="P210" i="3"/>
  <c r="O210" i="3"/>
  <c r="N210" i="3"/>
  <c r="M210" i="3"/>
  <c r="L210" i="3"/>
  <c r="K210" i="3"/>
  <c r="J210" i="3"/>
  <c r="I210" i="3"/>
  <c r="H210" i="3"/>
  <c r="G210" i="3"/>
  <c r="F210" i="3"/>
  <c r="AC209" i="3"/>
  <c r="AB209" i="3"/>
  <c r="AA209" i="3"/>
  <c r="Z209" i="3"/>
  <c r="Y209" i="3"/>
  <c r="X209" i="3"/>
  <c r="W209" i="3"/>
  <c r="V209" i="3"/>
  <c r="U209" i="3"/>
  <c r="T209" i="3"/>
  <c r="S209" i="3"/>
  <c r="R209" i="3"/>
  <c r="Q209" i="3"/>
  <c r="P209" i="3"/>
  <c r="O209" i="3"/>
  <c r="N209" i="3"/>
  <c r="M209" i="3"/>
  <c r="L209" i="3"/>
  <c r="K209" i="3"/>
  <c r="J209" i="3"/>
  <c r="I209" i="3"/>
  <c r="H209" i="3"/>
  <c r="G209" i="3"/>
  <c r="F209" i="3"/>
  <c r="AC208" i="3"/>
  <c r="AB208" i="3"/>
  <c r="AA208" i="3"/>
  <c r="Z208" i="3"/>
  <c r="Y208" i="3"/>
  <c r="X208" i="3"/>
  <c r="W208" i="3"/>
  <c r="V208" i="3"/>
  <c r="U208" i="3"/>
  <c r="T208" i="3"/>
  <c r="S208" i="3"/>
  <c r="R208" i="3"/>
  <c r="Q208" i="3"/>
  <c r="P208" i="3"/>
  <c r="O208" i="3"/>
  <c r="N208" i="3"/>
  <c r="M208" i="3"/>
  <c r="L208" i="3"/>
  <c r="K208" i="3"/>
  <c r="J208" i="3"/>
  <c r="I208" i="3"/>
  <c r="H208" i="3"/>
  <c r="G208" i="3"/>
  <c r="F208" i="3"/>
  <c r="AC207" i="3"/>
  <c r="AB207" i="3"/>
  <c r="AA207" i="3"/>
  <c r="Z207" i="3"/>
  <c r="Y207" i="3"/>
  <c r="X207" i="3"/>
  <c r="W207" i="3"/>
  <c r="V207" i="3"/>
  <c r="U207" i="3"/>
  <c r="T207" i="3"/>
  <c r="S207" i="3"/>
  <c r="R207" i="3"/>
  <c r="Q207" i="3"/>
  <c r="P207" i="3"/>
  <c r="O207" i="3"/>
  <c r="N207" i="3"/>
  <c r="M207" i="3"/>
  <c r="L207" i="3"/>
  <c r="K207" i="3"/>
  <c r="J207" i="3"/>
  <c r="I207" i="3"/>
  <c r="H207" i="3"/>
  <c r="G207" i="3"/>
  <c r="F207" i="3"/>
  <c r="AC206" i="3"/>
  <c r="AB206" i="3"/>
  <c r="AA206" i="3"/>
  <c r="Z206" i="3"/>
  <c r="Y206" i="3"/>
  <c r="X206" i="3"/>
  <c r="W206" i="3"/>
  <c r="V206" i="3"/>
  <c r="U206" i="3"/>
  <c r="T206" i="3"/>
  <c r="S206" i="3"/>
  <c r="R206" i="3"/>
  <c r="Q206" i="3"/>
  <c r="P206" i="3"/>
  <c r="O206" i="3"/>
  <c r="N206" i="3"/>
  <c r="M206" i="3"/>
  <c r="L206" i="3"/>
  <c r="K206" i="3"/>
  <c r="J206" i="3"/>
  <c r="I206" i="3"/>
  <c r="H206" i="3"/>
  <c r="G206" i="3"/>
  <c r="F206" i="3"/>
  <c r="AC205" i="3"/>
  <c r="AB205" i="3"/>
  <c r="AA205" i="3"/>
  <c r="Z205" i="3"/>
  <c r="Y205" i="3"/>
  <c r="X205" i="3"/>
  <c r="W205" i="3"/>
  <c r="V205" i="3"/>
  <c r="U205" i="3"/>
  <c r="T205" i="3"/>
  <c r="S205" i="3"/>
  <c r="R205" i="3"/>
  <c r="Q205" i="3"/>
  <c r="P205" i="3"/>
  <c r="O205" i="3"/>
  <c r="N205" i="3"/>
  <c r="M205" i="3"/>
  <c r="L205" i="3"/>
  <c r="K205" i="3"/>
  <c r="J205" i="3"/>
  <c r="I205" i="3"/>
  <c r="H205" i="3"/>
  <c r="G205" i="3"/>
  <c r="F205" i="3"/>
  <c r="AC204" i="3"/>
  <c r="AB204" i="3"/>
  <c r="AA204" i="3"/>
  <c r="Z204" i="3"/>
  <c r="Y204" i="3"/>
  <c r="X204" i="3"/>
  <c r="W204" i="3"/>
  <c r="V204" i="3"/>
  <c r="U204" i="3"/>
  <c r="T204" i="3"/>
  <c r="S204" i="3"/>
  <c r="R204" i="3"/>
  <c r="Q204" i="3"/>
  <c r="P204" i="3"/>
  <c r="O204" i="3"/>
  <c r="N204" i="3"/>
  <c r="M204" i="3"/>
  <c r="L204" i="3"/>
  <c r="K204" i="3"/>
  <c r="J204" i="3"/>
  <c r="I204" i="3"/>
  <c r="H204" i="3"/>
  <c r="G204" i="3"/>
  <c r="F204" i="3"/>
  <c r="AC203" i="3"/>
  <c r="AB203" i="3"/>
  <c r="AA203" i="3"/>
  <c r="Z203" i="3"/>
  <c r="Y203" i="3"/>
  <c r="X203" i="3"/>
  <c r="W203" i="3"/>
  <c r="V203" i="3"/>
  <c r="U203" i="3"/>
  <c r="T203" i="3"/>
  <c r="S203" i="3"/>
  <c r="R203" i="3"/>
  <c r="Q203" i="3"/>
  <c r="P203" i="3"/>
  <c r="O203" i="3"/>
  <c r="N203" i="3"/>
  <c r="M203" i="3"/>
  <c r="L203" i="3"/>
  <c r="K203" i="3"/>
  <c r="J203" i="3"/>
  <c r="I203" i="3"/>
  <c r="H203" i="3"/>
  <c r="G203" i="3"/>
  <c r="F203" i="3"/>
  <c r="AC202" i="3"/>
  <c r="AB202" i="3"/>
  <c r="AA202" i="3"/>
  <c r="Z202" i="3"/>
  <c r="Y202" i="3"/>
  <c r="X202" i="3"/>
  <c r="W202" i="3"/>
  <c r="V202" i="3"/>
  <c r="U202" i="3"/>
  <c r="T202" i="3"/>
  <c r="S202" i="3"/>
  <c r="R202" i="3"/>
  <c r="Q202" i="3"/>
  <c r="P202" i="3"/>
  <c r="O202" i="3"/>
  <c r="N202" i="3"/>
  <c r="M202" i="3"/>
  <c r="L202" i="3"/>
  <c r="K202" i="3"/>
  <c r="J202" i="3"/>
  <c r="I202" i="3"/>
  <c r="H202" i="3"/>
  <c r="G202" i="3"/>
  <c r="F202" i="3"/>
  <c r="AC201" i="3"/>
  <c r="AB201" i="3"/>
  <c r="AA201" i="3"/>
  <c r="Z201" i="3"/>
  <c r="Y201" i="3"/>
  <c r="X201" i="3"/>
  <c r="W201" i="3"/>
  <c r="V201" i="3"/>
  <c r="U201" i="3"/>
  <c r="T201" i="3"/>
  <c r="S201" i="3"/>
  <c r="R201" i="3"/>
  <c r="Q201" i="3"/>
  <c r="P201" i="3"/>
  <c r="O201" i="3"/>
  <c r="N201" i="3"/>
  <c r="M201" i="3"/>
  <c r="L201" i="3"/>
  <c r="K201" i="3"/>
  <c r="J201" i="3"/>
  <c r="I201" i="3"/>
  <c r="H201" i="3"/>
  <c r="G201" i="3"/>
  <c r="F201" i="3"/>
  <c r="AC200" i="3"/>
  <c r="AB200" i="3"/>
  <c r="AA200" i="3"/>
  <c r="Z200" i="3"/>
  <c r="Y200" i="3"/>
  <c r="X200" i="3"/>
  <c r="W200" i="3"/>
  <c r="V200" i="3"/>
  <c r="U200" i="3"/>
  <c r="T200" i="3"/>
  <c r="S200" i="3"/>
  <c r="R200" i="3"/>
  <c r="Q200" i="3"/>
  <c r="P200" i="3"/>
  <c r="O200" i="3"/>
  <c r="N200" i="3"/>
  <c r="M200" i="3"/>
  <c r="L200" i="3"/>
  <c r="K200" i="3"/>
  <c r="J200" i="3"/>
  <c r="I200" i="3"/>
  <c r="H200" i="3"/>
  <c r="G200" i="3"/>
  <c r="F200" i="3"/>
  <c r="AC199" i="3"/>
  <c r="AB199" i="3"/>
  <c r="AA199" i="3"/>
  <c r="Z199" i="3"/>
  <c r="Y199" i="3"/>
  <c r="X199" i="3"/>
  <c r="W199" i="3"/>
  <c r="V199" i="3"/>
  <c r="U199" i="3"/>
  <c r="T199" i="3"/>
  <c r="S199" i="3"/>
  <c r="R199" i="3"/>
  <c r="Q199" i="3"/>
  <c r="P199" i="3"/>
  <c r="O199" i="3"/>
  <c r="N199" i="3"/>
  <c r="M199" i="3"/>
  <c r="L199" i="3"/>
  <c r="K199" i="3"/>
  <c r="J199" i="3"/>
  <c r="I199" i="3"/>
  <c r="H199" i="3"/>
  <c r="G199" i="3"/>
  <c r="F199" i="3"/>
  <c r="AC198" i="3"/>
  <c r="AB198" i="3"/>
  <c r="AA198" i="3"/>
  <c r="Z198" i="3"/>
  <c r="Y198" i="3"/>
  <c r="X198" i="3"/>
  <c r="W198" i="3"/>
  <c r="V198" i="3"/>
  <c r="U198" i="3"/>
  <c r="T198" i="3"/>
  <c r="S198" i="3"/>
  <c r="R198" i="3"/>
  <c r="Q198" i="3"/>
  <c r="P198" i="3"/>
  <c r="O198" i="3"/>
  <c r="N198" i="3"/>
  <c r="M198" i="3"/>
  <c r="L198" i="3"/>
  <c r="K198" i="3"/>
  <c r="J198" i="3"/>
  <c r="I198" i="3"/>
  <c r="H198" i="3"/>
  <c r="G198" i="3"/>
  <c r="F198" i="3"/>
  <c r="AC197" i="3"/>
  <c r="AB197" i="3"/>
  <c r="AA197" i="3"/>
  <c r="Z197" i="3"/>
  <c r="Y197" i="3"/>
  <c r="X197" i="3"/>
  <c r="W197" i="3"/>
  <c r="V197" i="3"/>
  <c r="U197" i="3"/>
  <c r="T197" i="3"/>
  <c r="S197" i="3"/>
  <c r="R197" i="3"/>
  <c r="Q197" i="3"/>
  <c r="P197" i="3"/>
  <c r="O197" i="3"/>
  <c r="N197" i="3"/>
  <c r="M197" i="3"/>
  <c r="L197" i="3"/>
  <c r="K197" i="3"/>
  <c r="J197" i="3"/>
  <c r="I197" i="3"/>
  <c r="H197" i="3"/>
  <c r="G197" i="3"/>
  <c r="F197" i="3"/>
  <c r="AC196" i="3"/>
  <c r="AB196" i="3"/>
  <c r="AA196" i="3"/>
  <c r="Z196" i="3"/>
  <c r="Y196" i="3"/>
  <c r="X196" i="3"/>
  <c r="W196" i="3"/>
  <c r="V196" i="3"/>
  <c r="U196" i="3"/>
  <c r="T196" i="3"/>
  <c r="S196" i="3"/>
  <c r="R196" i="3"/>
  <c r="Q196" i="3"/>
  <c r="P196" i="3"/>
  <c r="O196" i="3"/>
  <c r="N196" i="3"/>
  <c r="M196" i="3"/>
  <c r="L196" i="3"/>
  <c r="K196" i="3"/>
  <c r="J196" i="3"/>
  <c r="I196" i="3"/>
  <c r="H196" i="3"/>
  <c r="G196" i="3"/>
  <c r="F196" i="3"/>
  <c r="AC195" i="3"/>
  <c r="AB195" i="3"/>
  <c r="AA195" i="3"/>
  <c r="Z195" i="3"/>
  <c r="Y195" i="3"/>
  <c r="X195" i="3"/>
  <c r="W195" i="3"/>
  <c r="V195" i="3"/>
  <c r="U195" i="3"/>
  <c r="T195" i="3"/>
  <c r="S195" i="3"/>
  <c r="R195" i="3"/>
  <c r="Q195" i="3"/>
  <c r="P195" i="3"/>
  <c r="O195" i="3"/>
  <c r="N195" i="3"/>
  <c r="M195" i="3"/>
  <c r="L195" i="3"/>
  <c r="K195" i="3"/>
  <c r="J195" i="3"/>
  <c r="I195" i="3"/>
  <c r="H195" i="3"/>
  <c r="G195" i="3"/>
  <c r="F195" i="3"/>
  <c r="AC194" i="3"/>
  <c r="AB194" i="3"/>
  <c r="AA194" i="3"/>
  <c r="Z194" i="3"/>
  <c r="Y194" i="3"/>
  <c r="X194" i="3"/>
  <c r="W194" i="3"/>
  <c r="V194" i="3"/>
  <c r="U194" i="3"/>
  <c r="T194" i="3"/>
  <c r="S194" i="3"/>
  <c r="R194" i="3"/>
  <c r="Q194" i="3"/>
  <c r="P194" i="3"/>
  <c r="O194" i="3"/>
  <c r="N194" i="3"/>
  <c r="M194" i="3"/>
  <c r="L194" i="3"/>
  <c r="K194" i="3"/>
  <c r="J194" i="3"/>
  <c r="I194" i="3"/>
  <c r="H194" i="3"/>
  <c r="G194" i="3"/>
  <c r="F194" i="3"/>
  <c r="AC193" i="3"/>
  <c r="AB193" i="3"/>
  <c r="AA193" i="3"/>
  <c r="Z193" i="3"/>
  <c r="Y193" i="3"/>
  <c r="X193" i="3"/>
  <c r="W193" i="3"/>
  <c r="V193" i="3"/>
  <c r="U193" i="3"/>
  <c r="T193" i="3"/>
  <c r="S193" i="3"/>
  <c r="R193" i="3"/>
  <c r="Q193" i="3"/>
  <c r="P193" i="3"/>
  <c r="O193" i="3"/>
  <c r="N193" i="3"/>
  <c r="M193" i="3"/>
  <c r="L193" i="3"/>
  <c r="K193" i="3"/>
  <c r="J193" i="3"/>
  <c r="I193" i="3"/>
  <c r="H193" i="3"/>
  <c r="G193" i="3"/>
  <c r="F193" i="3"/>
  <c r="AC192" i="3"/>
  <c r="AB192" i="3"/>
  <c r="AA192" i="3"/>
  <c r="Z192" i="3"/>
  <c r="Y192" i="3"/>
  <c r="X192" i="3"/>
  <c r="W192" i="3"/>
  <c r="V192" i="3"/>
  <c r="U192" i="3"/>
  <c r="T192" i="3"/>
  <c r="S192" i="3"/>
  <c r="R192" i="3"/>
  <c r="Q192" i="3"/>
  <c r="P192" i="3"/>
  <c r="O192" i="3"/>
  <c r="N192" i="3"/>
  <c r="M192" i="3"/>
  <c r="L192" i="3"/>
  <c r="K192" i="3"/>
  <c r="J192" i="3"/>
  <c r="I192" i="3"/>
  <c r="H192" i="3"/>
  <c r="G192" i="3"/>
  <c r="F192" i="3"/>
  <c r="AC191" i="3"/>
  <c r="AB191" i="3"/>
  <c r="AA191" i="3"/>
  <c r="Z191" i="3"/>
  <c r="Y191" i="3"/>
  <c r="X191" i="3"/>
  <c r="W191" i="3"/>
  <c r="V191" i="3"/>
  <c r="U191" i="3"/>
  <c r="T191" i="3"/>
  <c r="S191" i="3"/>
  <c r="R191" i="3"/>
  <c r="Q191" i="3"/>
  <c r="P191" i="3"/>
  <c r="O191" i="3"/>
  <c r="N191" i="3"/>
  <c r="M191" i="3"/>
  <c r="L191" i="3"/>
  <c r="K191" i="3"/>
  <c r="J191" i="3"/>
  <c r="I191" i="3"/>
  <c r="H191" i="3"/>
  <c r="G191" i="3"/>
  <c r="F191" i="3"/>
  <c r="AC190" i="3"/>
  <c r="AB190" i="3"/>
  <c r="AA190" i="3"/>
  <c r="Z190" i="3"/>
  <c r="Y190" i="3"/>
  <c r="X190" i="3"/>
  <c r="W190" i="3"/>
  <c r="V190" i="3"/>
  <c r="U190" i="3"/>
  <c r="T190" i="3"/>
  <c r="S190" i="3"/>
  <c r="R190" i="3"/>
  <c r="Q190" i="3"/>
  <c r="P190" i="3"/>
  <c r="O190" i="3"/>
  <c r="N190" i="3"/>
  <c r="M190" i="3"/>
  <c r="L190" i="3"/>
  <c r="K190" i="3"/>
  <c r="J190" i="3"/>
  <c r="I190" i="3"/>
  <c r="H190" i="3"/>
  <c r="G190" i="3"/>
  <c r="F190" i="3"/>
  <c r="AC189" i="3"/>
  <c r="AB189" i="3"/>
  <c r="AA189" i="3"/>
  <c r="Z189" i="3"/>
  <c r="Y189" i="3"/>
  <c r="X189" i="3"/>
  <c r="W189" i="3"/>
  <c r="V189" i="3"/>
  <c r="U189" i="3"/>
  <c r="T189" i="3"/>
  <c r="S189" i="3"/>
  <c r="R189" i="3"/>
  <c r="Q189" i="3"/>
  <c r="P189" i="3"/>
  <c r="O189" i="3"/>
  <c r="N189" i="3"/>
  <c r="M189" i="3"/>
  <c r="L189" i="3"/>
  <c r="K189" i="3"/>
  <c r="J189" i="3"/>
  <c r="I189" i="3"/>
  <c r="H189" i="3"/>
  <c r="G189" i="3"/>
  <c r="F189" i="3"/>
  <c r="AC188" i="3"/>
  <c r="AB188" i="3"/>
  <c r="AA188" i="3"/>
  <c r="Z188" i="3"/>
  <c r="Y188" i="3"/>
  <c r="X188" i="3"/>
  <c r="W188" i="3"/>
  <c r="V188" i="3"/>
  <c r="U188" i="3"/>
  <c r="T188" i="3"/>
  <c r="S188" i="3"/>
  <c r="R188" i="3"/>
  <c r="Q188" i="3"/>
  <c r="P188" i="3"/>
  <c r="O188" i="3"/>
  <c r="N188" i="3"/>
  <c r="M188" i="3"/>
  <c r="L188" i="3"/>
  <c r="K188" i="3"/>
  <c r="J188" i="3"/>
  <c r="I188" i="3"/>
  <c r="H188" i="3"/>
  <c r="G188" i="3"/>
  <c r="F188" i="3"/>
  <c r="AC187" i="3"/>
  <c r="AB187" i="3"/>
  <c r="AA187" i="3"/>
  <c r="Z187" i="3"/>
  <c r="Y187" i="3"/>
  <c r="X187" i="3"/>
  <c r="W187" i="3"/>
  <c r="V187" i="3"/>
  <c r="U187" i="3"/>
  <c r="T187" i="3"/>
  <c r="S187" i="3"/>
  <c r="R187" i="3"/>
  <c r="Q187" i="3"/>
  <c r="P187" i="3"/>
  <c r="O187" i="3"/>
  <c r="N187" i="3"/>
  <c r="M187" i="3"/>
  <c r="L187" i="3"/>
  <c r="K187" i="3"/>
  <c r="J187" i="3"/>
  <c r="I187" i="3"/>
  <c r="H187" i="3"/>
  <c r="G187" i="3"/>
  <c r="F187" i="3"/>
  <c r="AC186" i="3"/>
  <c r="AB186" i="3"/>
  <c r="AA186" i="3"/>
  <c r="Z186" i="3"/>
  <c r="Y186" i="3"/>
  <c r="X186" i="3"/>
  <c r="W186" i="3"/>
  <c r="V186" i="3"/>
  <c r="U186" i="3"/>
  <c r="T186" i="3"/>
  <c r="S186" i="3"/>
  <c r="R186" i="3"/>
  <c r="Q186" i="3"/>
  <c r="P186" i="3"/>
  <c r="O186" i="3"/>
  <c r="N186" i="3"/>
  <c r="M186" i="3"/>
  <c r="L186" i="3"/>
  <c r="K186" i="3"/>
  <c r="J186" i="3"/>
  <c r="I186" i="3"/>
  <c r="H186" i="3"/>
  <c r="G186" i="3"/>
  <c r="F186" i="3"/>
  <c r="AC185" i="3"/>
  <c r="AB185" i="3"/>
  <c r="AA185" i="3"/>
  <c r="Z185" i="3"/>
  <c r="Y185" i="3"/>
  <c r="X185" i="3"/>
  <c r="W185" i="3"/>
  <c r="V185" i="3"/>
  <c r="U185" i="3"/>
  <c r="T185" i="3"/>
  <c r="S185" i="3"/>
  <c r="R185" i="3"/>
  <c r="Q185" i="3"/>
  <c r="P185" i="3"/>
  <c r="O185" i="3"/>
  <c r="N185" i="3"/>
  <c r="M185" i="3"/>
  <c r="L185" i="3"/>
  <c r="K185" i="3"/>
  <c r="J185" i="3"/>
  <c r="I185" i="3"/>
  <c r="H185" i="3"/>
  <c r="G185" i="3"/>
  <c r="F185" i="3"/>
  <c r="AC184" i="3"/>
  <c r="AB184" i="3"/>
  <c r="AA184" i="3"/>
  <c r="Z184" i="3"/>
  <c r="Y184" i="3"/>
  <c r="X184" i="3"/>
  <c r="W184" i="3"/>
  <c r="V184" i="3"/>
  <c r="U184" i="3"/>
  <c r="T184" i="3"/>
  <c r="S184" i="3"/>
  <c r="R184" i="3"/>
  <c r="Q184" i="3"/>
  <c r="P184" i="3"/>
  <c r="O184" i="3"/>
  <c r="N184" i="3"/>
  <c r="M184" i="3"/>
  <c r="L184" i="3"/>
  <c r="K184" i="3"/>
  <c r="J184" i="3"/>
  <c r="I184" i="3"/>
  <c r="H184" i="3"/>
  <c r="G184" i="3"/>
  <c r="F184" i="3"/>
  <c r="AC183" i="3"/>
  <c r="AB183" i="3"/>
  <c r="AA183" i="3"/>
  <c r="Z183" i="3"/>
  <c r="Y183" i="3"/>
  <c r="X183" i="3"/>
  <c r="W183" i="3"/>
  <c r="V183" i="3"/>
  <c r="U183" i="3"/>
  <c r="T183" i="3"/>
  <c r="S183" i="3"/>
  <c r="R183" i="3"/>
  <c r="Q183" i="3"/>
  <c r="P183" i="3"/>
  <c r="O183" i="3"/>
  <c r="N183" i="3"/>
  <c r="M183" i="3"/>
  <c r="L183" i="3"/>
  <c r="K183" i="3"/>
  <c r="J183" i="3"/>
  <c r="I183" i="3"/>
  <c r="H183" i="3"/>
  <c r="G183" i="3"/>
  <c r="F183" i="3"/>
  <c r="AC182" i="3"/>
  <c r="AB182" i="3"/>
  <c r="AA182" i="3"/>
  <c r="Z182" i="3"/>
  <c r="Y182" i="3"/>
  <c r="X182" i="3"/>
  <c r="W182" i="3"/>
  <c r="V182" i="3"/>
  <c r="U182" i="3"/>
  <c r="T182" i="3"/>
  <c r="S182" i="3"/>
  <c r="R182" i="3"/>
  <c r="Q182" i="3"/>
  <c r="P182" i="3"/>
  <c r="O182" i="3"/>
  <c r="N182" i="3"/>
  <c r="M182" i="3"/>
  <c r="L182" i="3"/>
  <c r="K182" i="3"/>
  <c r="J182" i="3"/>
  <c r="I182" i="3"/>
  <c r="H182" i="3"/>
  <c r="G182" i="3"/>
  <c r="F182" i="3"/>
  <c r="AC181" i="3"/>
  <c r="AB181" i="3"/>
  <c r="AA181" i="3"/>
  <c r="Z181" i="3"/>
  <c r="Y181" i="3"/>
  <c r="X181" i="3"/>
  <c r="W181" i="3"/>
  <c r="V181" i="3"/>
  <c r="U181" i="3"/>
  <c r="T181" i="3"/>
  <c r="S181" i="3"/>
  <c r="R181" i="3"/>
  <c r="Q181" i="3"/>
  <c r="P181" i="3"/>
  <c r="O181" i="3"/>
  <c r="N181" i="3"/>
  <c r="M181" i="3"/>
  <c r="L181" i="3"/>
  <c r="K181" i="3"/>
  <c r="J181" i="3"/>
  <c r="I181" i="3"/>
  <c r="H181" i="3"/>
  <c r="G181" i="3"/>
  <c r="F181" i="3"/>
  <c r="AC180" i="3"/>
  <c r="AB180" i="3"/>
  <c r="AA180" i="3"/>
  <c r="Z180" i="3"/>
  <c r="Y180" i="3"/>
  <c r="X180" i="3"/>
  <c r="W180" i="3"/>
  <c r="V180" i="3"/>
  <c r="U180" i="3"/>
  <c r="T180" i="3"/>
  <c r="S180" i="3"/>
  <c r="R180" i="3"/>
  <c r="Q180" i="3"/>
  <c r="P180" i="3"/>
  <c r="O180" i="3"/>
  <c r="N180" i="3"/>
  <c r="M180" i="3"/>
  <c r="L180" i="3"/>
  <c r="K180" i="3"/>
  <c r="J180" i="3"/>
  <c r="I180" i="3"/>
  <c r="H180" i="3"/>
  <c r="G180" i="3"/>
  <c r="F180" i="3"/>
  <c r="AC179" i="3"/>
  <c r="AB179" i="3"/>
  <c r="AA179" i="3"/>
  <c r="Z179" i="3"/>
  <c r="Y179" i="3"/>
  <c r="X179" i="3"/>
  <c r="W179" i="3"/>
  <c r="V179" i="3"/>
  <c r="U179" i="3"/>
  <c r="T179" i="3"/>
  <c r="S179" i="3"/>
  <c r="R179" i="3"/>
  <c r="Q179" i="3"/>
  <c r="P179" i="3"/>
  <c r="O179" i="3"/>
  <c r="N179" i="3"/>
  <c r="M179" i="3"/>
  <c r="L179" i="3"/>
  <c r="K179" i="3"/>
  <c r="J179" i="3"/>
  <c r="I179" i="3"/>
  <c r="H179" i="3"/>
  <c r="G179" i="3"/>
  <c r="F179" i="3"/>
  <c r="AC178" i="3"/>
  <c r="AB178" i="3"/>
  <c r="AA178" i="3"/>
  <c r="Z178" i="3"/>
  <c r="Y178" i="3"/>
  <c r="X178" i="3"/>
  <c r="W178" i="3"/>
  <c r="V178" i="3"/>
  <c r="U178" i="3"/>
  <c r="T178" i="3"/>
  <c r="S178" i="3"/>
  <c r="R178" i="3"/>
  <c r="Q178" i="3"/>
  <c r="P178" i="3"/>
  <c r="O178" i="3"/>
  <c r="N178" i="3"/>
  <c r="M178" i="3"/>
  <c r="L178" i="3"/>
  <c r="K178" i="3"/>
  <c r="J178" i="3"/>
  <c r="I178" i="3"/>
  <c r="H178" i="3"/>
  <c r="G178" i="3"/>
  <c r="F178" i="3"/>
  <c r="AC177" i="3"/>
  <c r="AB177" i="3"/>
  <c r="AA177" i="3"/>
  <c r="Z177" i="3"/>
  <c r="Y177" i="3"/>
  <c r="X177" i="3"/>
  <c r="W177" i="3"/>
  <c r="V177" i="3"/>
  <c r="U177" i="3"/>
  <c r="T177" i="3"/>
  <c r="S177" i="3"/>
  <c r="R177" i="3"/>
  <c r="Q177" i="3"/>
  <c r="P177" i="3"/>
  <c r="O177" i="3"/>
  <c r="N177" i="3"/>
  <c r="M177" i="3"/>
  <c r="L177" i="3"/>
  <c r="K177" i="3"/>
  <c r="J177" i="3"/>
  <c r="I177" i="3"/>
  <c r="H177" i="3"/>
  <c r="G177" i="3"/>
  <c r="F177" i="3"/>
  <c r="AC176" i="3"/>
  <c r="AB176" i="3"/>
  <c r="AA176" i="3"/>
  <c r="Z176" i="3"/>
  <c r="Y176" i="3"/>
  <c r="X176" i="3"/>
  <c r="W176" i="3"/>
  <c r="V176" i="3"/>
  <c r="U176" i="3"/>
  <c r="T176" i="3"/>
  <c r="S176" i="3"/>
  <c r="R176" i="3"/>
  <c r="Q176" i="3"/>
  <c r="P176" i="3"/>
  <c r="O176" i="3"/>
  <c r="N176" i="3"/>
  <c r="M176" i="3"/>
  <c r="L176" i="3"/>
  <c r="K176" i="3"/>
  <c r="J176" i="3"/>
  <c r="I176" i="3"/>
  <c r="H176" i="3"/>
  <c r="G176" i="3"/>
  <c r="F176" i="3"/>
  <c r="AC175" i="3"/>
  <c r="AB175" i="3"/>
  <c r="AA175" i="3"/>
  <c r="Z175" i="3"/>
  <c r="Y175" i="3"/>
  <c r="X175" i="3"/>
  <c r="W175" i="3"/>
  <c r="V175" i="3"/>
  <c r="U175" i="3"/>
  <c r="T175" i="3"/>
  <c r="S175" i="3"/>
  <c r="R175" i="3"/>
  <c r="Q175" i="3"/>
  <c r="P175" i="3"/>
  <c r="O175" i="3"/>
  <c r="N175" i="3"/>
  <c r="M175" i="3"/>
  <c r="L175" i="3"/>
  <c r="K175" i="3"/>
  <c r="J175" i="3"/>
  <c r="I175" i="3"/>
  <c r="H175" i="3"/>
  <c r="G175" i="3"/>
  <c r="F175" i="3"/>
  <c r="AC174" i="3"/>
  <c r="AB174" i="3"/>
  <c r="AA174" i="3"/>
  <c r="Z174" i="3"/>
  <c r="Y174" i="3"/>
  <c r="X174" i="3"/>
  <c r="W174" i="3"/>
  <c r="V174" i="3"/>
  <c r="U174" i="3"/>
  <c r="T174" i="3"/>
  <c r="S174" i="3"/>
  <c r="R174" i="3"/>
  <c r="Q174" i="3"/>
  <c r="P174" i="3"/>
  <c r="O174" i="3"/>
  <c r="N174" i="3"/>
  <c r="M174" i="3"/>
  <c r="L174" i="3"/>
  <c r="K174" i="3"/>
  <c r="J174" i="3"/>
  <c r="I174" i="3"/>
  <c r="H174" i="3"/>
  <c r="G174" i="3"/>
  <c r="F174" i="3"/>
  <c r="AC173" i="3"/>
  <c r="AB173" i="3"/>
  <c r="AA173" i="3"/>
  <c r="Z173" i="3"/>
  <c r="Y173" i="3"/>
  <c r="X173" i="3"/>
  <c r="W173" i="3"/>
  <c r="V173" i="3"/>
  <c r="U173" i="3"/>
  <c r="T173" i="3"/>
  <c r="S173" i="3"/>
  <c r="R173" i="3"/>
  <c r="Q173" i="3"/>
  <c r="P173" i="3"/>
  <c r="O173" i="3"/>
  <c r="N173" i="3"/>
  <c r="M173" i="3"/>
  <c r="L173" i="3"/>
  <c r="K173" i="3"/>
  <c r="J173" i="3"/>
  <c r="I173" i="3"/>
  <c r="H173" i="3"/>
  <c r="G173" i="3"/>
  <c r="F173" i="3"/>
  <c r="AC172" i="3"/>
  <c r="AB172" i="3"/>
  <c r="AA172" i="3"/>
  <c r="Z172" i="3"/>
  <c r="Y172" i="3"/>
  <c r="X172" i="3"/>
  <c r="W172" i="3"/>
  <c r="V172" i="3"/>
  <c r="U172" i="3"/>
  <c r="T172" i="3"/>
  <c r="S172" i="3"/>
  <c r="R172" i="3"/>
  <c r="Q172" i="3"/>
  <c r="P172" i="3"/>
  <c r="O172" i="3"/>
  <c r="N172" i="3"/>
  <c r="M172" i="3"/>
  <c r="L172" i="3"/>
  <c r="K172" i="3"/>
  <c r="J172" i="3"/>
  <c r="I172" i="3"/>
  <c r="H172" i="3"/>
  <c r="G172" i="3"/>
  <c r="F172" i="3"/>
  <c r="AC171" i="3"/>
  <c r="AB171" i="3"/>
  <c r="AA171" i="3"/>
  <c r="Z171" i="3"/>
  <c r="Y171" i="3"/>
  <c r="X171" i="3"/>
  <c r="W171" i="3"/>
  <c r="V171" i="3"/>
  <c r="U171" i="3"/>
  <c r="T171" i="3"/>
  <c r="S171" i="3"/>
  <c r="R171" i="3"/>
  <c r="Q171" i="3"/>
  <c r="P171" i="3"/>
  <c r="O171" i="3"/>
  <c r="N171" i="3"/>
  <c r="M171" i="3"/>
  <c r="L171" i="3"/>
  <c r="K171" i="3"/>
  <c r="J171" i="3"/>
  <c r="I171" i="3"/>
  <c r="H171" i="3"/>
  <c r="G171" i="3"/>
  <c r="F171" i="3"/>
  <c r="AC170" i="3"/>
  <c r="AB170" i="3"/>
  <c r="AA170" i="3"/>
  <c r="Z170" i="3"/>
  <c r="Y170" i="3"/>
  <c r="X170" i="3"/>
  <c r="W170" i="3"/>
  <c r="V170" i="3"/>
  <c r="U170" i="3"/>
  <c r="T170" i="3"/>
  <c r="S170" i="3"/>
  <c r="R170" i="3"/>
  <c r="Q170" i="3"/>
  <c r="P170" i="3"/>
  <c r="O170" i="3"/>
  <c r="N170" i="3"/>
  <c r="M170" i="3"/>
  <c r="L170" i="3"/>
  <c r="K170" i="3"/>
  <c r="J170" i="3"/>
  <c r="I170" i="3"/>
  <c r="H170" i="3"/>
  <c r="G170" i="3"/>
  <c r="F170" i="3"/>
  <c r="AC169" i="3"/>
  <c r="AB169" i="3"/>
  <c r="AA169" i="3"/>
  <c r="Z169" i="3"/>
  <c r="Y169" i="3"/>
  <c r="X169" i="3"/>
  <c r="W169" i="3"/>
  <c r="V169" i="3"/>
  <c r="U169" i="3"/>
  <c r="T169" i="3"/>
  <c r="S169" i="3"/>
  <c r="R169" i="3"/>
  <c r="Q169" i="3"/>
  <c r="P169" i="3"/>
  <c r="O169" i="3"/>
  <c r="N169" i="3"/>
  <c r="M169" i="3"/>
  <c r="L169" i="3"/>
  <c r="K169" i="3"/>
  <c r="J169" i="3"/>
  <c r="I169" i="3"/>
  <c r="H169" i="3"/>
  <c r="G169" i="3"/>
  <c r="F169" i="3"/>
  <c r="AC168" i="3"/>
  <c r="AB168" i="3"/>
  <c r="AA168" i="3"/>
  <c r="Z168" i="3"/>
  <c r="Y168" i="3"/>
  <c r="X168" i="3"/>
  <c r="W168" i="3"/>
  <c r="V168" i="3"/>
  <c r="U168" i="3"/>
  <c r="T168" i="3"/>
  <c r="S168" i="3"/>
  <c r="R168" i="3"/>
  <c r="Q168" i="3"/>
  <c r="P168" i="3"/>
  <c r="O168" i="3"/>
  <c r="N168" i="3"/>
  <c r="M168" i="3"/>
  <c r="L168" i="3"/>
  <c r="K168" i="3"/>
  <c r="J168" i="3"/>
  <c r="I168" i="3"/>
  <c r="H168" i="3"/>
  <c r="G168" i="3"/>
  <c r="F168" i="3"/>
  <c r="AC167" i="3"/>
  <c r="AB167" i="3"/>
  <c r="AA167" i="3"/>
  <c r="Z167" i="3"/>
  <c r="Y167" i="3"/>
  <c r="X167" i="3"/>
  <c r="W167" i="3"/>
  <c r="V167" i="3"/>
  <c r="U167" i="3"/>
  <c r="T167" i="3"/>
  <c r="S167" i="3"/>
  <c r="R167" i="3"/>
  <c r="Q167" i="3"/>
  <c r="P167" i="3"/>
  <c r="O167" i="3"/>
  <c r="N167" i="3"/>
  <c r="M167" i="3"/>
  <c r="L167" i="3"/>
  <c r="K167" i="3"/>
  <c r="J167" i="3"/>
  <c r="I167" i="3"/>
  <c r="H167" i="3"/>
  <c r="G167" i="3"/>
  <c r="F167" i="3"/>
  <c r="AC166" i="3"/>
  <c r="AB166" i="3"/>
  <c r="AA166" i="3"/>
  <c r="Z166" i="3"/>
  <c r="Y166" i="3"/>
  <c r="X166" i="3"/>
  <c r="W166" i="3"/>
  <c r="V166" i="3"/>
  <c r="U166" i="3"/>
  <c r="T166" i="3"/>
  <c r="S166" i="3"/>
  <c r="R166" i="3"/>
  <c r="Q166" i="3"/>
  <c r="P166" i="3"/>
  <c r="O166" i="3"/>
  <c r="N166" i="3"/>
  <c r="M166" i="3"/>
  <c r="L166" i="3"/>
  <c r="K166" i="3"/>
  <c r="J166" i="3"/>
  <c r="I166" i="3"/>
  <c r="H166" i="3"/>
  <c r="G166" i="3"/>
  <c r="F166" i="3"/>
  <c r="AC165" i="3"/>
  <c r="AB165" i="3"/>
  <c r="AA165" i="3"/>
  <c r="Z165" i="3"/>
  <c r="Y165" i="3"/>
  <c r="X165" i="3"/>
  <c r="W165" i="3"/>
  <c r="V165" i="3"/>
  <c r="U165" i="3"/>
  <c r="T165" i="3"/>
  <c r="S165" i="3"/>
  <c r="R165" i="3"/>
  <c r="Q165" i="3"/>
  <c r="P165" i="3"/>
  <c r="O165" i="3"/>
  <c r="N165" i="3"/>
  <c r="M165" i="3"/>
  <c r="L165" i="3"/>
  <c r="K165" i="3"/>
  <c r="J165" i="3"/>
  <c r="I165" i="3"/>
  <c r="H165" i="3"/>
  <c r="G165" i="3"/>
  <c r="F165" i="3"/>
  <c r="AC164" i="3"/>
  <c r="AB164" i="3"/>
  <c r="AA164" i="3"/>
  <c r="Z164" i="3"/>
  <c r="Y164" i="3"/>
  <c r="X164" i="3"/>
  <c r="W164" i="3"/>
  <c r="V164" i="3"/>
  <c r="U164" i="3"/>
  <c r="T164" i="3"/>
  <c r="S164" i="3"/>
  <c r="R164" i="3"/>
  <c r="Q164" i="3"/>
  <c r="P164" i="3"/>
  <c r="O164" i="3"/>
  <c r="N164" i="3"/>
  <c r="M164" i="3"/>
  <c r="L164" i="3"/>
  <c r="K164" i="3"/>
  <c r="J164" i="3"/>
  <c r="I164" i="3"/>
  <c r="H164" i="3"/>
  <c r="G164" i="3"/>
  <c r="F164" i="3"/>
  <c r="AC163" i="3"/>
  <c r="AB163" i="3"/>
  <c r="AA163" i="3"/>
  <c r="Z163" i="3"/>
  <c r="Y163" i="3"/>
  <c r="X163" i="3"/>
  <c r="W163" i="3"/>
  <c r="V163" i="3"/>
  <c r="U163" i="3"/>
  <c r="T163" i="3"/>
  <c r="S163" i="3"/>
  <c r="R163" i="3"/>
  <c r="Q163" i="3"/>
  <c r="P163" i="3"/>
  <c r="O163" i="3"/>
  <c r="N163" i="3"/>
  <c r="M163" i="3"/>
  <c r="L163" i="3"/>
  <c r="K163" i="3"/>
  <c r="J163" i="3"/>
  <c r="I163" i="3"/>
  <c r="H163" i="3"/>
  <c r="G163" i="3"/>
  <c r="F163" i="3"/>
  <c r="AC162" i="3"/>
  <c r="AB162" i="3"/>
  <c r="AA162" i="3"/>
  <c r="Z162" i="3"/>
  <c r="Y162" i="3"/>
  <c r="X162" i="3"/>
  <c r="W162" i="3"/>
  <c r="V162" i="3"/>
  <c r="U162" i="3"/>
  <c r="T162" i="3"/>
  <c r="S162" i="3"/>
  <c r="R162" i="3"/>
  <c r="Q162" i="3"/>
  <c r="P162" i="3"/>
  <c r="O162" i="3"/>
  <c r="N162" i="3"/>
  <c r="M162" i="3"/>
  <c r="L162" i="3"/>
  <c r="K162" i="3"/>
  <c r="J162" i="3"/>
  <c r="I162" i="3"/>
  <c r="H162" i="3"/>
  <c r="G162" i="3"/>
  <c r="F162" i="3"/>
  <c r="AC161" i="3"/>
  <c r="AB161" i="3"/>
  <c r="AA161" i="3"/>
  <c r="Z161" i="3"/>
  <c r="Y161" i="3"/>
  <c r="X161" i="3"/>
  <c r="W161" i="3"/>
  <c r="V161" i="3"/>
  <c r="U161" i="3"/>
  <c r="T161" i="3"/>
  <c r="S161" i="3"/>
  <c r="R161" i="3"/>
  <c r="Q161" i="3"/>
  <c r="P161" i="3"/>
  <c r="O161" i="3"/>
  <c r="N161" i="3"/>
  <c r="M161" i="3"/>
  <c r="L161" i="3"/>
  <c r="K161" i="3"/>
  <c r="J161" i="3"/>
  <c r="I161" i="3"/>
  <c r="H161" i="3"/>
  <c r="G161" i="3"/>
  <c r="F161" i="3"/>
  <c r="AC160" i="3"/>
  <c r="AB160" i="3"/>
  <c r="AA160" i="3"/>
  <c r="Z160" i="3"/>
  <c r="Y160" i="3"/>
  <c r="X160" i="3"/>
  <c r="W160" i="3"/>
  <c r="V160" i="3"/>
  <c r="U160" i="3"/>
  <c r="T160" i="3"/>
  <c r="S160" i="3"/>
  <c r="R160" i="3"/>
  <c r="Q160" i="3"/>
  <c r="P160" i="3"/>
  <c r="O160" i="3"/>
  <c r="N160" i="3"/>
  <c r="M160" i="3"/>
  <c r="L160" i="3"/>
  <c r="K160" i="3"/>
  <c r="J160" i="3"/>
  <c r="I160" i="3"/>
  <c r="H160" i="3"/>
  <c r="G160" i="3"/>
  <c r="F160" i="3"/>
  <c r="AC159" i="3"/>
  <c r="AB159" i="3"/>
  <c r="AA159" i="3"/>
  <c r="Z159" i="3"/>
  <c r="Y159" i="3"/>
  <c r="X159" i="3"/>
  <c r="W159" i="3"/>
  <c r="V159" i="3"/>
  <c r="U159" i="3"/>
  <c r="T159" i="3"/>
  <c r="S159" i="3"/>
  <c r="R159" i="3"/>
  <c r="Q159" i="3"/>
  <c r="P159" i="3"/>
  <c r="O159" i="3"/>
  <c r="N159" i="3"/>
  <c r="M159" i="3"/>
  <c r="L159" i="3"/>
  <c r="K159" i="3"/>
  <c r="J159" i="3"/>
  <c r="I159" i="3"/>
  <c r="H159" i="3"/>
  <c r="G159" i="3"/>
  <c r="F159" i="3"/>
  <c r="AC158" i="3"/>
  <c r="AB158" i="3"/>
  <c r="AA158" i="3"/>
  <c r="Z158" i="3"/>
  <c r="Y158" i="3"/>
  <c r="X158" i="3"/>
  <c r="W158" i="3"/>
  <c r="V158" i="3"/>
  <c r="U158" i="3"/>
  <c r="T158" i="3"/>
  <c r="S158" i="3"/>
  <c r="R158" i="3"/>
  <c r="Q158" i="3"/>
  <c r="P158" i="3"/>
  <c r="O158" i="3"/>
  <c r="N158" i="3"/>
  <c r="M158" i="3"/>
  <c r="L158" i="3"/>
  <c r="K158" i="3"/>
  <c r="J158" i="3"/>
  <c r="I158" i="3"/>
  <c r="H158" i="3"/>
  <c r="G158" i="3"/>
  <c r="F158" i="3"/>
  <c r="AC157" i="3"/>
  <c r="AB157" i="3"/>
  <c r="AA157" i="3"/>
  <c r="Z157" i="3"/>
  <c r="Y157" i="3"/>
  <c r="X157" i="3"/>
  <c r="W157" i="3"/>
  <c r="V157" i="3"/>
  <c r="U157" i="3"/>
  <c r="T157" i="3"/>
  <c r="S157" i="3"/>
  <c r="R157" i="3"/>
  <c r="Q157" i="3"/>
  <c r="P157" i="3"/>
  <c r="O157" i="3"/>
  <c r="N157" i="3"/>
  <c r="M157" i="3"/>
  <c r="L157" i="3"/>
  <c r="K157" i="3"/>
  <c r="J157" i="3"/>
  <c r="I157" i="3"/>
  <c r="H157" i="3"/>
  <c r="G157" i="3"/>
  <c r="F157" i="3"/>
  <c r="AC156" i="3"/>
  <c r="AB156" i="3"/>
  <c r="AA156" i="3"/>
  <c r="Z156" i="3"/>
  <c r="Y156" i="3"/>
  <c r="X156" i="3"/>
  <c r="W156" i="3"/>
  <c r="V156" i="3"/>
  <c r="U156" i="3"/>
  <c r="T156" i="3"/>
  <c r="S156" i="3"/>
  <c r="R156" i="3"/>
  <c r="Q156" i="3"/>
  <c r="P156" i="3"/>
  <c r="O156" i="3"/>
  <c r="N156" i="3"/>
  <c r="M156" i="3"/>
  <c r="L156" i="3"/>
  <c r="K156" i="3"/>
  <c r="J156" i="3"/>
  <c r="I156" i="3"/>
  <c r="H156" i="3"/>
  <c r="G156" i="3"/>
  <c r="F156" i="3"/>
  <c r="AC155" i="3"/>
  <c r="AB155" i="3"/>
  <c r="AA155" i="3"/>
  <c r="Z155" i="3"/>
  <c r="Y155" i="3"/>
  <c r="X155" i="3"/>
  <c r="W155" i="3"/>
  <c r="V155" i="3"/>
  <c r="U155" i="3"/>
  <c r="T155" i="3"/>
  <c r="S155" i="3"/>
  <c r="R155" i="3"/>
  <c r="Q155" i="3"/>
  <c r="P155" i="3"/>
  <c r="O155" i="3"/>
  <c r="N155" i="3"/>
  <c r="M155" i="3"/>
  <c r="L155" i="3"/>
  <c r="K155" i="3"/>
  <c r="J155" i="3"/>
  <c r="I155" i="3"/>
  <c r="H155" i="3"/>
  <c r="G155" i="3"/>
  <c r="F155" i="3"/>
  <c r="AC154" i="3"/>
  <c r="AB154" i="3"/>
  <c r="AA154" i="3"/>
  <c r="Z154" i="3"/>
  <c r="Y154" i="3"/>
  <c r="X154" i="3"/>
  <c r="W154" i="3"/>
  <c r="V154" i="3"/>
  <c r="U154" i="3"/>
  <c r="T154" i="3"/>
  <c r="S154" i="3"/>
  <c r="R154" i="3"/>
  <c r="Q154" i="3"/>
  <c r="P154" i="3"/>
  <c r="O154" i="3"/>
  <c r="N154" i="3"/>
  <c r="M154" i="3"/>
  <c r="L154" i="3"/>
  <c r="K154" i="3"/>
  <c r="J154" i="3"/>
  <c r="I154" i="3"/>
  <c r="H154" i="3"/>
  <c r="G154" i="3"/>
  <c r="F154" i="3"/>
  <c r="AC153" i="3"/>
  <c r="AB153" i="3"/>
  <c r="AA153" i="3"/>
  <c r="Z153" i="3"/>
  <c r="Y153" i="3"/>
  <c r="X153" i="3"/>
  <c r="W153" i="3"/>
  <c r="V153" i="3"/>
  <c r="U153" i="3"/>
  <c r="T153" i="3"/>
  <c r="S153" i="3"/>
  <c r="R153" i="3"/>
  <c r="Q153" i="3"/>
  <c r="P153" i="3"/>
  <c r="O153" i="3"/>
  <c r="N153" i="3"/>
  <c r="M153" i="3"/>
  <c r="L153" i="3"/>
  <c r="K153" i="3"/>
  <c r="J153" i="3"/>
  <c r="I153" i="3"/>
  <c r="H153" i="3"/>
  <c r="G153" i="3"/>
  <c r="F153" i="3"/>
  <c r="AC152" i="3"/>
  <c r="AB152" i="3"/>
  <c r="AA152" i="3"/>
  <c r="Z152" i="3"/>
  <c r="Y152" i="3"/>
  <c r="X152" i="3"/>
  <c r="W152" i="3"/>
  <c r="V152" i="3"/>
  <c r="U152" i="3"/>
  <c r="T152" i="3"/>
  <c r="S152" i="3"/>
  <c r="R152" i="3"/>
  <c r="Q152" i="3"/>
  <c r="P152" i="3"/>
  <c r="O152" i="3"/>
  <c r="N152" i="3"/>
  <c r="M152" i="3"/>
  <c r="L152" i="3"/>
  <c r="K152" i="3"/>
  <c r="J152" i="3"/>
  <c r="I152" i="3"/>
  <c r="H152" i="3"/>
  <c r="G152" i="3"/>
  <c r="F152" i="3"/>
  <c r="AC151" i="3"/>
  <c r="AB151" i="3"/>
  <c r="AA151" i="3"/>
  <c r="Z151" i="3"/>
  <c r="Y151" i="3"/>
  <c r="X151" i="3"/>
  <c r="W151" i="3"/>
  <c r="V151" i="3"/>
  <c r="U151" i="3"/>
  <c r="T151" i="3"/>
  <c r="S151" i="3"/>
  <c r="R151" i="3"/>
  <c r="Q151" i="3"/>
  <c r="P151" i="3"/>
  <c r="O151" i="3"/>
  <c r="N151" i="3"/>
  <c r="M151" i="3"/>
  <c r="L151" i="3"/>
  <c r="K151" i="3"/>
  <c r="J151" i="3"/>
  <c r="I151" i="3"/>
  <c r="H151" i="3"/>
  <c r="G151" i="3"/>
  <c r="F151" i="3"/>
  <c r="AC150" i="3"/>
  <c r="AB150" i="3"/>
  <c r="AA150" i="3"/>
  <c r="Z150" i="3"/>
  <c r="Y150" i="3"/>
  <c r="X150" i="3"/>
  <c r="W150" i="3"/>
  <c r="V150" i="3"/>
  <c r="U150" i="3"/>
  <c r="T150" i="3"/>
  <c r="S150" i="3"/>
  <c r="R150" i="3"/>
  <c r="Q150" i="3"/>
  <c r="P150" i="3"/>
  <c r="O150" i="3"/>
  <c r="N150" i="3"/>
  <c r="M150" i="3"/>
  <c r="L150" i="3"/>
  <c r="K150" i="3"/>
  <c r="J150" i="3"/>
  <c r="I150" i="3"/>
  <c r="H150" i="3"/>
  <c r="G150" i="3"/>
  <c r="F150" i="3"/>
  <c r="AC149" i="3"/>
  <c r="AB149" i="3"/>
  <c r="AA149" i="3"/>
  <c r="Z149" i="3"/>
  <c r="Y149" i="3"/>
  <c r="X149" i="3"/>
  <c r="W149" i="3"/>
  <c r="V149" i="3"/>
  <c r="U149" i="3"/>
  <c r="T149" i="3"/>
  <c r="S149" i="3"/>
  <c r="R149" i="3"/>
  <c r="Q149" i="3"/>
  <c r="P149" i="3"/>
  <c r="O149" i="3"/>
  <c r="N149" i="3"/>
  <c r="M149" i="3"/>
  <c r="L149" i="3"/>
  <c r="K149" i="3"/>
  <c r="J149" i="3"/>
  <c r="I149" i="3"/>
  <c r="H149" i="3"/>
  <c r="G149" i="3"/>
  <c r="F149" i="3"/>
  <c r="AC148" i="3"/>
  <c r="AB148" i="3"/>
  <c r="AA148" i="3"/>
  <c r="Z148" i="3"/>
  <c r="Y148" i="3"/>
  <c r="X148" i="3"/>
  <c r="W148" i="3"/>
  <c r="V148" i="3"/>
  <c r="U148" i="3"/>
  <c r="T148" i="3"/>
  <c r="S148" i="3"/>
  <c r="R148" i="3"/>
  <c r="Q148" i="3"/>
  <c r="P148" i="3"/>
  <c r="O148" i="3"/>
  <c r="N148" i="3"/>
  <c r="M148" i="3"/>
  <c r="L148" i="3"/>
  <c r="K148" i="3"/>
  <c r="J148" i="3"/>
  <c r="I148" i="3"/>
  <c r="H148" i="3"/>
  <c r="G148" i="3"/>
  <c r="F148" i="3"/>
  <c r="AC147" i="3"/>
  <c r="AB147" i="3"/>
  <c r="AA147" i="3"/>
  <c r="Z147" i="3"/>
  <c r="Y147" i="3"/>
  <c r="X147" i="3"/>
  <c r="W147" i="3"/>
  <c r="V147" i="3"/>
  <c r="U147" i="3"/>
  <c r="T147" i="3"/>
  <c r="S147" i="3"/>
  <c r="R147" i="3"/>
  <c r="Q147" i="3"/>
  <c r="P147" i="3"/>
  <c r="O147" i="3"/>
  <c r="N147" i="3"/>
  <c r="M147" i="3"/>
  <c r="L147" i="3"/>
  <c r="K147" i="3"/>
  <c r="J147" i="3"/>
  <c r="I147" i="3"/>
  <c r="H147" i="3"/>
  <c r="G147" i="3"/>
  <c r="F147" i="3"/>
  <c r="AC146" i="3"/>
  <c r="AB146" i="3"/>
  <c r="AA146" i="3"/>
  <c r="Z146" i="3"/>
  <c r="Y146" i="3"/>
  <c r="X146" i="3"/>
  <c r="W146" i="3"/>
  <c r="V146" i="3"/>
  <c r="U146" i="3"/>
  <c r="T146" i="3"/>
  <c r="S146" i="3"/>
  <c r="R146" i="3"/>
  <c r="Q146" i="3"/>
  <c r="P146" i="3"/>
  <c r="O146" i="3"/>
  <c r="N146" i="3"/>
  <c r="M146" i="3"/>
  <c r="L146" i="3"/>
  <c r="K146" i="3"/>
  <c r="J146" i="3"/>
  <c r="I146" i="3"/>
  <c r="H146" i="3"/>
  <c r="G146" i="3"/>
  <c r="F146" i="3"/>
  <c r="AC145" i="3"/>
  <c r="AB145" i="3"/>
  <c r="AA145" i="3"/>
  <c r="Z145" i="3"/>
  <c r="Y145" i="3"/>
  <c r="X145" i="3"/>
  <c r="W145" i="3"/>
  <c r="V145" i="3"/>
  <c r="U145" i="3"/>
  <c r="T145" i="3"/>
  <c r="S145" i="3"/>
  <c r="R145" i="3"/>
  <c r="Q145" i="3"/>
  <c r="P145" i="3"/>
  <c r="O145" i="3"/>
  <c r="N145" i="3"/>
  <c r="M145" i="3"/>
  <c r="L145" i="3"/>
  <c r="K145" i="3"/>
  <c r="J145" i="3"/>
  <c r="I145" i="3"/>
  <c r="H145" i="3"/>
  <c r="G145" i="3"/>
  <c r="F145" i="3"/>
  <c r="AC144" i="3"/>
  <c r="AB144" i="3"/>
  <c r="AA144" i="3"/>
  <c r="Z144" i="3"/>
  <c r="Y144" i="3"/>
  <c r="X144" i="3"/>
  <c r="W144" i="3"/>
  <c r="V144" i="3"/>
  <c r="U144" i="3"/>
  <c r="T144" i="3"/>
  <c r="S144" i="3"/>
  <c r="R144" i="3"/>
  <c r="Q144" i="3"/>
  <c r="P144" i="3"/>
  <c r="O144" i="3"/>
  <c r="N144" i="3"/>
  <c r="M144" i="3"/>
  <c r="L144" i="3"/>
  <c r="K144" i="3"/>
  <c r="J144" i="3"/>
  <c r="I144" i="3"/>
  <c r="H144" i="3"/>
  <c r="G144" i="3"/>
  <c r="F144" i="3"/>
  <c r="AC143" i="3"/>
  <c r="AB143" i="3"/>
  <c r="AA143" i="3"/>
  <c r="Z143" i="3"/>
  <c r="Y143" i="3"/>
  <c r="X143" i="3"/>
  <c r="W143" i="3"/>
  <c r="V143" i="3"/>
  <c r="U143" i="3"/>
  <c r="T143" i="3"/>
  <c r="S143" i="3"/>
  <c r="R143" i="3"/>
  <c r="Q143" i="3"/>
  <c r="P143" i="3"/>
  <c r="O143" i="3"/>
  <c r="N143" i="3"/>
  <c r="M143" i="3"/>
  <c r="L143" i="3"/>
  <c r="K143" i="3"/>
  <c r="J143" i="3"/>
  <c r="I143" i="3"/>
  <c r="H143" i="3"/>
  <c r="G143" i="3"/>
  <c r="F143" i="3"/>
  <c r="AC142" i="3"/>
  <c r="AB142" i="3"/>
  <c r="AA142" i="3"/>
  <c r="Z142" i="3"/>
  <c r="Y142" i="3"/>
  <c r="X142" i="3"/>
  <c r="W142" i="3"/>
  <c r="V142" i="3"/>
  <c r="U142" i="3"/>
  <c r="T142" i="3"/>
  <c r="S142" i="3"/>
  <c r="R142" i="3"/>
  <c r="Q142" i="3"/>
  <c r="P142" i="3"/>
  <c r="O142" i="3"/>
  <c r="N142" i="3"/>
  <c r="M142" i="3"/>
  <c r="L142" i="3"/>
  <c r="K142" i="3"/>
  <c r="J142" i="3"/>
  <c r="I142" i="3"/>
  <c r="H142" i="3"/>
  <c r="G142" i="3"/>
  <c r="F142" i="3"/>
  <c r="AC141" i="3"/>
  <c r="AB141" i="3"/>
  <c r="AA141" i="3"/>
  <c r="Z141" i="3"/>
  <c r="Y141" i="3"/>
  <c r="X141" i="3"/>
  <c r="W141" i="3"/>
  <c r="V141" i="3"/>
  <c r="U141" i="3"/>
  <c r="T141" i="3"/>
  <c r="S141" i="3"/>
  <c r="R141" i="3"/>
  <c r="Q141" i="3"/>
  <c r="P141" i="3"/>
  <c r="O141" i="3"/>
  <c r="N141" i="3"/>
  <c r="M141" i="3"/>
  <c r="L141" i="3"/>
  <c r="K141" i="3"/>
  <c r="J141" i="3"/>
  <c r="I141" i="3"/>
  <c r="H141" i="3"/>
  <c r="G141" i="3"/>
  <c r="F141" i="3"/>
  <c r="AC140" i="3"/>
  <c r="AB140" i="3"/>
  <c r="AA140" i="3"/>
  <c r="Z140" i="3"/>
  <c r="Y140" i="3"/>
  <c r="X140" i="3"/>
  <c r="W140" i="3"/>
  <c r="V140" i="3"/>
  <c r="U140" i="3"/>
  <c r="T140" i="3"/>
  <c r="S140" i="3"/>
  <c r="R140" i="3"/>
  <c r="Q140" i="3"/>
  <c r="P140" i="3"/>
  <c r="O140" i="3"/>
  <c r="N140" i="3"/>
  <c r="M140" i="3"/>
  <c r="L140" i="3"/>
  <c r="K140" i="3"/>
  <c r="J140" i="3"/>
  <c r="I140" i="3"/>
  <c r="H140" i="3"/>
  <c r="G140" i="3"/>
  <c r="F140" i="3"/>
  <c r="AC139" i="3"/>
  <c r="AB139" i="3"/>
  <c r="AA139" i="3"/>
  <c r="Z139" i="3"/>
  <c r="Y139" i="3"/>
  <c r="X139" i="3"/>
  <c r="W139" i="3"/>
  <c r="V139" i="3"/>
  <c r="U139" i="3"/>
  <c r="T139" i="3"/>
  <c r="S139" i="3"/>
  <c r="R139" i="3"/>
  <c r="Q139" i="3"/>
  <c r="P139" i="3"/>
  <c r="O139" i="3"/>
  <c r="N139" i="3"/>
  <c r="M139" i="3"/>
  <c r="L139" i="3"/>
  <c r="K139" i="3"/>
  <c r="J139" i="3"/>
  <c r="I139" i="3"/>
  <c r="H139" i="3"/>
  <c r="G139" i="3"/>
  <c r="F139" i="3"/>
  <c r="AC138" i="3"/>
  <c r="AB138" i="3"/>
  <c r="AA138" i="3"/>
  <c r="Z138" i="3"/>
  <c r="Y138" i="3"/>
  <c r="X138" i="3"/>
  <c r="W138" i="3"/>
  <c r="V138" i="3"/>
  <c r="U138" i="3"/>
  <c r="T138" i="3"/>
  <c r="S138" i="3"/>
  <c r="R138" i="3"/>
  <c r="Q138" i="3"/>
  <c r="P138" i="3"/>
  <c r="O138" i="3"/>
  <c r="N138" i="3"/>
  <c r="M138" i="3"/>
  <c r="L138" i="3"/>
  <c r="K138" i="3"/>
  <c r="J138" i="3"/>
  <c r="I138" i="3"/>
  <c r="H138" i="3"/>
  <c r="G138" i="3"/>
  <c r="F138" i="3"/>
  <c r="AC137" i="3"/>
  <c r="AB137" i="3"/>
  <c r="AA137" i="3"/>
  <c r="Z137" i="3"/>
  <c r="Y137" i="3"/>
  <c r="X137" i="3"/>
  <c r="W137" i="3"/>
  <c r="V137" i="3"/>
  <c r="U137" i="3"/>
  <c r="T137" i="3"/>
  <c r="S137" i="3"/>
  <c r="R137" i="3"/>
  <c r="Q137" i="3"/>
  <c r="P137" i="3"/>
  <c r="O137" i="3"/>
  <c r="N137" i="3"/>
  <c r="M137" i="3"/>
  <c r="L137" i="3"/>
  <c r="K137" i="3"/>
  <c r="J137" i="3"/>
  <c r="I137" i="3"/>
  <c r="H137" i="3"/>
  <c r="G137" i="3"/>
  <c r="F137" i="3"/>
  <c r="AC136" i="3"/>
  <c r="AB136" i="3"/>
  <c r="AA136" i="3"/>
  <c r="Z136" i="3"/>
  <c r="Y136" i="3"/>
  <c r="X136" i="3"/>
  <c r="W136" i="3"/>
  <c r="V136" i="3"/>
  <c r="U136" i="3"/>
  <c r="T136" i="3"/>
  <c r="S136" i="3"/>
  <c r="R136" i="3"/>
  <c r="Q136" i="3"/>
  <c r="P136" i="3"/>
  <c r="O136" i="3"/>
  <c r="N136" i="3"/>
  <c r="M136" i="3"/>
  <c r="L136" i="3"/>
  <c r="K136" i="3"/>
  <c r="J136" i="3"/>
  <c r="I136" i="3"/>
  <c r="H136" i="3"/>
  <c r="G136" i="3"/>
  <c r="F136" i="3"/>
  <c r="AC135" i="3"/>
  <c r="AB135" i="3"/>
  <c r="AA135" i="3"/>
  <c r="Z135" i="3"/>
  <c r="Y135" i="3"/>
  <c r="X135" i="3"/>
  <c r="W135" i="3"/>
  <c r="V135" i="3"/>
  <c r="U135" i="3"/>
  <c r="T135" i="3"/>
  <c r="S135" i="3"/>
  <c r="R135" i="3"/>
  <c r="Q135" i="3"/>
  <c r="P135" i="3"/>
  <c r="O135" i="3"/>
  <c r="N135" i="3"/>
  <c r="M135" i="3"/>
  <c r="L135" i="3"/>
  <c r="K135" i="3"/>
  <c r="J135" i="3"/>
  <c r="I135" i="3"/>
  <c r="H135" i="3"/>
  <c r="G135" i="3"/>
  <c r="F135" i="3"/>
  <c r="AC134" i="3"/>
  <c r="AB134" i="3"/>
  <c r="AA134" i="3"/>
  <c r="Z134" i="3"/>
  <c r="Y134" i="3"/>
  <c r="X134" i="3"/>
  <c r="W134" i="3"/>
  <c r="V134" i="3"/>
  <c r="U134" i="3"/>
  <c r="T134" i="3"/>
  <c r="S134" i="3"/>
  <c r="R134" i="3"/>
  <c r="Q134" i="3"/>
  <c r="P134" i="3"/>
  <c r="O134" i="3"/>
  <c r="N134" i="3"/>
  <c r="M134" i="3"/>
  <c r="L134" i="3"/>
  <c r="K134" i="3"/>
  <c r="J134" i="3"/>
  <c r="I134" i="3"/>
  <c r="H134" i="3"/>
  <c r="G134" i="3"/>
  <c r="F134" i="3"/>
  <c r="AC133" i="3"/>
  <c r="AB133" i="3"/>
  <c r="AA133" i="3"/>
  <c r="Z133" i="3"/>
  <c r="Y133" i="3"/>
  <c r="X133" i="3"/>
  <c r="W133" i="3"/>
  <c r="V133" i="3"/>
  <c r="U133" i="3"/>
  <c r="T133" i="3"/>
  <c r="S133" i="3"/>
  <c r="R133" i="3"/>
  <c r="Q133" i="3"/>
  <c r="P133" i="3"/>
  <c r="O133" i="3"/>
  <c r="N133" i="3"/>
  <c r="M133" i="3"/>
  <c r="L133" i="3"/>
  <c r="K133" i="3"/>
  <c r="J133" i="3"/>
  <c r="I133" i="3"/>
  <c r="H133" i="3"/>
  <c r="G133" i="3"/>
  <c r="F133" i="3"/>
  <c r="AC132" i="3"/>
  <c r="AB132" i="3"/>
  <c r="AA132" i="3"/>
  <c r="Z132" i="3"/>
  <c r="Y132" i="3"/>
  <c r="X132" i="3"/>
  <c r="W132" i="3"/>
  <c r="V132" i="3"/>
  <c r="U132" i="3"/>
  <c r="T132" i="3"/>
  <c r="S132" i="3"/>
  <c r="R132" i="3"/>
  <c r="Q132" i="3"/>
  <c r="P132" i="3"/>
  <c r="O132" i="3"/>
  <c r="N132" i="3"/>
  <c r="M132" i="3"/>
  <c r="L132" i="3"/>
  <c r="K132" i="3"/>
  <c r="J132" i="3"/>
  <c r="I132" i="3"/>
  <c r="H132" i="3"/>
  <c r="G132" i="3"/>
  <c r="F132" i="3"/>
  <c r="AC131" i="3"/>
  <c r="AB131" i="3"/>
  <c r="AA131" i="3"/>
  <c r="Z131" i="3"/>
  <c r="Y131" i="3"/>
  <c r="X131" i="3"/>
  <c r="W131" i="3"/>
  <c r="V131" i="3"/>
  <c r="U131" i="3"/>
  <c r="T131" i="3"/>
  <c r="S131" i="3"/>
  <c r="R131" i="3"/>
  <c r="Q131" i="3"/>
  <c r="P131" i="3"/>
  <c r="O131" i="3"/>
  <c r="N131" i="3"/>
  <c r="M131" i="3"/>
  <c r="L131" i="3"/>
  <c r="K131" i="3"/>
  <c r="J131" i="3"/>
  <c r="I131" i="3"/>
  <c r="H131" i="3"/>
  <c r="G131" i="3"/>
  <c r="F131" i="3"/>
  <c r="AC130" i="3"/>
  <c r="AB130" i="3"/>
  <c r="AA130" i="3"/>
  <c r="Z130" i="3"/>
  <c r="Y130" i="3"/>
  <c r="X130" i="3"/>
  <c r="W130" i="3"/>
  <c r="V130" i="3"/>
  <c r="U130" i="3"/>
  <c r="T130" i="3"/>
  <c r="S130" i="3"/>
  <c r="R130" i="3"/>
  <c r="Q130" i="3"/>
  <c r="P130" i="3"/>
  <c r="O130" i="3"/>
  <c r="N130" i="3"/>
  <c r="M130" i="3"/>
  <c r="L130" i="3"/>
  <c r="K130" i="3"/>
  <c r="J130" i="3"/>
  <c r="I130" i="3"/>
  <c r="H130" i="3"/>
  <c r="G130" i="3"/>
  <c r="F130" i="3"/>
  <c r="AC129" i="3"/>
  <c r="AB129" i="3"/>
  <c r="AA129" i="3"/>
  <c r="Z129" i="3"/>
  <c r="Y129" i="3"/>
  <c r="X129" i="3"/>
  <c r="W129" i="3"/>
  <c r="V129" i="3"/>
  <c r="U129" i="3"/>
  <c r="T129" i="3"/>
  <c r="S129" i="3"/>
  <c r="R129" i="3"/>
  <c r="Q129" i="3"/>
  <c r="P129" i="3"/>
  <c r="O129" i="3"/>
  <c r="N129" i="3"/>
  <c r="M129" i="3"/>
  <c r="L129" i="3"/>
  <c r="K129" i="3"/>
  <c r="J129" i="3"/>
  <c r="I129" i="3"/>
  <c r="H129" i="3"/>
  <c r="G129" i="3"/>
  <c r="F129" i="3"/>
  <c r="AC128" i="3"/>
  <c r="AB128" i="3"/>
  <c r="AA128" i="3"/>
  <c r="Z128" i="3"/>
  <c r="Y128" i="3"/>
  <c r="X128" i="3"/>
  <c r="W128" i="3"/>
  <c r="V128" i="3"/>
  <c r="U128" i="3"/>
  <c r="T128" i="3"/>
  <c r="S128" i="3"/>
  <c r="R128" i="3"/>
  <c r="Q128" i="3"/>
  <c r="P128" i="3"/>
  <c r="O128" i="3"/>
  <c r="N128" i="3"/>
  <c r="M128" i="3"/>
  <c r="L128" i="3"/>
  <c r="K128" i="3"/>
  <c r="J128" i="3"/>
  <c r="I128" i="3"/>
  <c r="H128" i="3"/>
  <c r="G128" i="3"/>
  <c r="F128" i="3"/>
  <c r="AC127" i="3"/>
  <c r="AB127" i="3"/>
  <c r="AA127" i="3"/>
  <c r="Z127" i="3"/>
  <c r="Y127" i="3"/>
  <c r="X127" i="3"/>
  <c r="W127" i="3"/>
  <c r="V127" i="3"/>
  <c r="U127" i="3"/>
  <c r="T127" i="3"/>
  <c r="S127" i="3"/>
  <c r="R127" i="3"/>
  <c r="Q127" i="3"/>
  <c r="P127" i="3"/>
  <c r="O127" i="3"/>
  <c r="N127" i="3"/>
  <c r="M127" i="3"/>
  <c r="L127" i="3"/>
  <c r="K127" i="3"/>
  <c r="J127" i="3"/>
  <c r="I127" i="3"/>
  <c r="H127" i="3"/>
  <c r="G127" i="3"/>
  <c r="F127" i="3"/>
  <c r="AC126" i="3"/>
  <c r="AB126" i="3"/>
  <c r="AA126" i="3"/>
  <c r="Z126" i="3"/>
  <c r="Y126" i="3"/>
  <c r="X126" i="3"/>
  <c r="W126" i="3"/>
  <c r="V126" i="3"/>
  <c r="U126" i="3"/>
  <c r="T126" i="3"/>
  <c r="S126" i="3"/>
  <c r="R126" i="3"/>
  <c r="Q126" i="3"/>
  <c r="P126" i="3"/>
  <c r="O126" i="3"/>
  <c r="N126" i="3"/>
  <c r="M126" i="3"/>
  <c r="L126" i="3"/>
  <c r="K126" i="3"/>
  <c r="J126" i="3"/>
  <c r="I126" i="3"/>
  <c r="H126" i="3"/>
  <c r="G126" i="3"/>
  <c r="F126" i="3"/>
  <c r="AC125" i="3"/>
  <c r="AB125" i="3"/>
  <c r="AA125" i="3"/>
  <c r="Z125" i="3"/>
  <c r="Y125" i="3"/>
  <c r="X125" i="3"/>
  <c r="W125" i="3"/>
  <c r="V125" i="3"/>
  <c r="U125" i="3"/>
  <c r="T125" i="3"/>
  <c r="S125" i="3"/>
  <c r="R125" i="3"/>
  <c r="Q125" i="3"/>
  <c r="P125" i="3"/>
  <c r="O125" i="3"/>
  <c r="N125" i="3"/>
  <c r="M125" i="3"/>
  <c r="L125" i="3"/>
  <c r="K125" i="3"/>
  <c r="J125" i="3"/>
  <c r="I125" i="3"/>
  <c r="H125" i="3"/>
  <c r="G125" i="3"/>
  <c r="F125" i="3"/>
  <c r="AC124" i="3"/>
  <c r="AB124" i="3"/>
  <c r="AA124" i="3"/>
  <c r="Z124" i="3"/>
  <c r="Y124" i="3"/>
  <c r="X124" i="3"/>
  <c r="W124" i="3"/>
  <c r="V124" i="3"/>
  <c r="U124" i="3"/>
  <c r="T124" i="3"/>
  <c r="S124" i="3"/>
  <c r="R124" i="3"/>
  <c r="Q124" i="3"/>
  <c r="P124" i="3"/>
  <c r="O124" i="3"/>
  <c r="N124" i="3"/>
  <c r="M124" i="3"/>
  <c r="L124" i="3"/>
  <c r="K124" i="3"/>
  <c r="J124" i="3"/>
  <c r="I124" i="3"/>
  <c r="H124" i="3"/>
  <c r="G124" i="3"/>
  <c r="F124" i="3"/>
  <c r="AC123" i="3"/>
  <c r="AB123" i="3"/>
  <c r="AA123" i="3"/>
  <c r="Z123" i="3"/>
  <c r="Y123" i="3"/>
  <c r="X123" i="3"/>
  <c r="W123" i="3"/>
  <c r="V123" i="3"/>
  <c r="U123" i="3"/>
  <c r="T123" i="3"/>
  <c r="S123" i="3"/>
  <c r="R123" i="3"/>
  <c r="Q123" i="3"/>
  <c r="P123" i="3"/>
  <c r="O123" i="3"/>
  <c r="N123" i="3"/>
  <c r="M123" i="3"/>
  <c r="L123" i="3"/>
  <c r="K123" i="3"/>
  <c r="J123" i="3"/>
  <c r="I123" i="3"/>
  <c r="H123" i="3"/>
  <c r="G123" i="3"/>
  <c r="F123" i="3"/>
  <c r="AC122" i="3"/>
  <c r="AB122" i="3"/>
  <c r="AA122" i="3"/>
  <c r="Z122" i="3"/>
  <c r="Y122" i="3"/>
  <c r="X122" i="3"/>
  <c r="W122" i="3"/>
  <c r="V122" i="3"/>
  <c r="U122" i="3"/>
  <c r="T122" i="3"/>
  <c r="S122" i="3"/>
  <c r="R122" i="3"/>
  <c r="Q122" i="3"/>
  <c r="P122" i="3"/>
  <c r="O122" i="3"/>
  <c r="N122" i="3"/>
  <c r="M122" i="3"/>
  <c r="L122" i="3"/>
  <c r="K122" i="3"/>
  <c r="J122" i="3"/>
  <c r="I122" i="3"/>
  <c r="H122" i="3"/>
  <c r="G122" i="3"/>
  <c r="F122" i="3"/>
  <c r="AC121" i="3"/>
  <c r="AB121" i="3"/>
  <c r="AA121" i="3"/>
  <c r="Z121" i="3"/>
  <c r="Y121" i="3"/>
  <c r="X121" i="3"/>
  <c r="W121" i="3"/>
  <c r="V121" i="3"/>
  <c r="U121" i="3"/>
  <c r="T121" i="3"/>
  <c r="S121" i="3"/>
  <c r="R121" i="3"/>
  <c r="Q121" i="3"/>
  <c r="P121" i="3"/>
  <c r="O121" i="3"/>
  <c r="N121" i="3"/>
  <c r="M121" i="3"/>
  <c r="L121" i="3"/>
  <c r="K121" i="3"/>
  <c r="J121" i="3"/>
  <c r="I121" i="3"/>
  <c r="H121" i="3"/>
  <c r="G121" i="3"/>
  <c r="F121" i="3"/>
  <c r="AC120" i="3"/>
  <c r="AB120" i="3"/>
  <c r="AA120" i="3"/>
  <c r="Z120" i="3"/>
  <c r="Y120" i="3"/>
  <c r="X120" i="3"/>
  <c r="W120" i="3"/>
  <c r="V120" i="3"/>
  <c r="U120" i="3"/>
  <c r="T120" i="3"/>
  <c r="S120" i="3"/>
  <c r="R120" i="3"/>
  <c r="Q120" i="3"/>
  <c r="P120" i="3"/>
  <c r="O120" i="3"/>
  <c r="N120" i="3"/>
  <c r="M120" i="3"/>
  <c r="L120" i="3"/>
  <c r="K120" i="3"/>
  <c r="J120" i="3"/>
  <c r="I120" i="3"/>
  <c r="H120" i="3"/>
  <c r="G120" i="3"/>
  <c r="F120" i="3"/>
  <c r="AC119" i="3"/>
  <c r="AB119" i="3"/>
  <c r="AA119" i="3"/>
  <c r="Z119" i="3"/>
  <c r="Y119" i="3"/>
  <c r="X119" i="3"/>
  <c r="W119" i="3"/>
  <c r="V119" i="3"/>
  <c r="U119" i="3"/>
  <c r="T119" i="3"/>
  <c r="S119" i="3"/>
  <c r="R119" i="3"/>
  <c r="Q119" i="3"/>
  <c r="P119" i="3"/>
  <c r="O119" i="3"/>
  <c r="N119" i="3"/>
  <c r="M119" i="3"/>
  <c r="L119" i="3"/>
  <c r="K119" i="3"/>
  <c r="J119" i="3"/>
  <c r="I119" i="3"/>
  <c r="H119" i="3"/>
  <c r="G119" i="3"/>
  <c r="F119" i="3"/>
  <c r="AC118" i="3"/>
  <c r="AB118" i="3"/>
  <c r="AA118" i="3"/>
  <c r="Z118" i="3"/>
  <c r="Y118" i="3"/>
  <c r="X118" i="3"/>
  <c r="W118" i="3"/>
  <c r="V118" i="3"/>
  <c r="U118" i="3"/>
  <c r="T118" i="3"/>
  <c r="S118" i="3"/>
  <c r="R118" i="3"/>
  <c r="Q118" i="3"/>
  <c r="P118" i="3"/>
  <c r="O118" i="3"/>
  <c r="N118" i="3"/>
  <c r="M118" i="3"/>
  <c r="L118" i="3"/>
  <c r="K118" i="3"/>
  <c r="J118" i="3"/>
  <c r="I118" i="3"/>
  <c r="H118" i="3"/>
  <c r="G118" i="3"/>
  <c r="F118" i="3"/>
  <c r="AC117" i="3"/>
  <c r="AB117" i="3"/>
  <c r="AA117" i="3"/>
  <c r="Z117" i="3"/>
  <c r="Y117" i="3"/>
  <c r="X117" i="3"/>
  <c r="W117" i="3"/>
  <c r="V117" i="3"/>
  <c r="U117" i="3"/>
  <c r="T117" i="3"/>
  <c r="S117" i="3"/>
  <c r="R117" i="3"/>
  <c r="Q117" i="3"/>
  <c r="P117" i="3"/>
  <c r="O117" i="3"/>
  <c r="N117" i="3"/>
  <c r="M117" i="3"/>
  <c r="L117" i="3"/>
  <c r="K117" i="3"/>
  <c r="J117" i="3"/>
  <c r="I117" i="3"/>
  <c r="H117" i="3"/>
  <c r="G117" i="3"/>
  <c r="F117" i="3"/>
  <c r="AC116" i="3"/>
  <c r="AB116" i="3"/>
  <c r="AA116" i="3"/>
  <c r="Z116" i="3"/>
  <c r="Y116" i="3"/>
  <c r="X116" i="3"/>
  <c r="W116" i="3"/>
  <c r="V116" i="3"/>
  <c r="U116" i="3"/>
  <c r="T116" i="3"/>
  <c r="S116" i="3"/>
  <c r="R116" i="3"/>
  <c r="Q116" i="3"/>
  <c r="P116" i="3"/>
  <c r="O116" i="3"/>
  <c r="N116" i="3"/>
  <c r="M116" i="3"/>
  <c r="L116" i="3"/>
  <c r="K116" i="3"/>
  <c r="J116" i="3"/>
  <c r="I116" i="3"/>
  <c r="H116" i="3"/>
  <c r="G116" i="3"/>
  <c r="F116" i="3"/>
  <c r="AC115" i="3"/>
  <c r="AB115" i="3"/>
  <c r="AA115" i="3"/>
  <c r="Z115" i="3"/>
  <c r="Y115" i="3"/>
  <c r="X115" i="3"/>
  <c r="W115" i="3"/>
  <c r="V115" i="3"/>
  <c r="U115" i="3"/>
  <c r="T115" i="3"/>
  <c r="S115" i="3"/>
  <c r="R115" i="3"/>
  <c r="Q115" i="3"/>
  <c r="P115" i="3"/>
  <c r="O115" i="3"/>
  <c r="N115" i="3"/>
  <c r="M115" i="3"/>
  <c r="L115" i="3"/>
  <c r="K115" i="3"/>
  <c r="J115" i="3"/>
  <c r="I115" i="3"/>
  <c r="H115" i="3"/>
  <c r="G115" i="3"/>
  <c r="F115" i="3"/>
  <c r="AC114" i="3"/>
  <c r="AB114" i="3"/>
  <c r="AA114" i="3"/>
  <c r="Z114" i="3"/>
  <c r="Y114" i="3"/>
  <c r="X114" i="3"/>
  <c r="W114" i="3"/>
  <c r="V114" i="3"/>
  <c r="U114" i="3"/>
  <c r="T114" i="3"/>
  <c r="S114" i="3"/>
  <c r="R114" i="3"/>
  <c r="Q114" i="3"/>
  <c r="P114" i="3"/>
  <c r="O114" i="3"/>
  <c r="N114" i="3"/>
  <c r="M114" i="3"/>
  <c r="L114" i="3"/>
  <c r="K114" i="3"/>
  <c r="J114" i="3"/>
  <c r="I114" i="3"/>
  <c r="H114" i="3"/>
  <c r="G114" i="3"/>
  <c r="F114" i="3"/>
  <c r="AC113" i="3"/>
  <c r="AB113" i="3"/>
  <c r="AA113" i="3"/>
  <c r="Z113" i="3"/>
  <c r="Y113" i="3"/>
  <c r="X113" i="3"/>
  <c r="W113" i="3"/>
  <c r="V113" i="3"/>
  <c r="U113" i="3"/>
  <c r="T113" i="3"/>
  <c r="S113" i="3"/>
  <c r="R113" i="3"/>
  <c r="Q113" i="3"/>
  <c r="P113" i="3"/>
  <c r="O113" i="3"/>
  <c r="N113" i="3"/>
  <c r="M113" i="3"/>
  <c r="L113" i="3"/>
  <c r="K113" i="3"/>
  <c r="J113" i="3"/>
  <c r="I113" i="3"/>
  <c r="H113" i="3"/>
  <c r="G113" i="3"/>
  <c r="F113" i="3"/>
  <c r="AC112" i="3"/>
  <c r="AB112" i="3"/>
  <c r="AA112" i="3"/>
  <c r="Z112" i="3"/>
  <c r="Y112" i="3"/>
  <c r="X112" i="3"/>
  <c r="W112" i="3"/>
  <c r="V112" i="3"/>
  <c r="U112" i="3"/>
  <c r="T112" i="3"/>
  <c r="S112" i="3"/>
  <c r="R112" i="3"/>
  <c r="Q112" i="3"/>
  <c r="P112" i="3"/>
  <c r="O112" i="3"/>
  <c r="N112" i="3"/>
  <c r="M112" i="3"/>
  <c r="L112" i="3"/>
  <c r="K112" i="3"/>
  <c r="J112" i="3"/>
  <c r="I112" i="3"/>
  <c r="H112" i="3"/>
  <c r="G112" i="3"/>
  <c r="F112" i="3"/>
  <c r="AC111" i="3"/>
  <c r="AB111" i="3"/>
  <c r="AA111" i="3"/>
  <c r="Z111" i="3"/>
  <c r="Y111" i="3"/>
  <c r="X111" i="3"/>
  <c r="W111" i="3"/>
  <c r="V111" i="3"/>
  <c r="U111" i="3"/>
  <c r="T111" i="3"/>
  <c r="S111" i="3"/>
  <c r="R111" i="3"/>
  <c r="Q111" i="3"/>
  <c r="P111" i="3"/>
  <c r="O111" i="3"/>
  <c r="N111" i="3"/>
  <c r="M111" i="3"/>
  <c r="L111" i="3"/>
  <c r="K111" i="3"/>
  <c r="J111" i="3"/>
  <c r="I111" i="3"/>
  <c r="H111" i="3"/>
  <c r="G111" i="3"/>
  <c r="F111" i="3"/>
  <c r="AC110" i="3"/>
  <c r="AB110" i="3"/>
  <c r="AA110" i="3"/>
  <c r="Z110" i="3"/>
  <c r="Y110" i="3"/>
  <c r="X110" i="3"/>
  <c r="W110" i="3"/>
  <c r="V110" i="3"/>
  <c r="U110" i="3"/>
  <c r="T110" i="3"/>
  <c r="S110" i="3"/>
  <c r="R110" i="3"/>
  <c r="Q110" i="3"/>
  <c r="P110" i="3"/>
  <c r="O110" i="3"/>
  <c r="N110" i="3"/>
  <c r="M110" i="3"/>
  <c r="L110" i="3"/>
  <c r="K110" i="3"/>
  <c r="J110" i="3"/>
  <c r="I110" i="3"/>
  <c r="H110" i="3"/>
  <c r="G110" i="3"/>
  <c r="F110" i="3"/>
  <c r="AC109" i="3"/>
  <c r="AB109" i="3"/>
  <c r="AA109" i="3"/>
  <c r="Z109" i="3"/>
  <c r="Y109" i="3"/>
  <c r="X109" i="3"/>
  <c r="W109" i="3"/>
  <c r="V109" i="3"/>
  <c r="U109" i="3"/>
  <c r="T109" i="3"/>
  <c r="S109" i="3"/>
  <c r="R109" i="3"/>
  <c r="Q109" i="3"/>
  <c r="P109" i="3"/>
  <c r="O109" i="3"/>
  <c r="N109" i="3"/>
  <c r="M109" i="3"/>
  <c r="L109" i="3"/>
  <c r="K109" i="3"/>
  <c r="J109" i="3"/>
  <c r="I109" i="3"/>
  <c r="H109" i="3"/>
  <c r="G109" i="3"/>
  <c r="F109" i="3"/>
  <c r="AC108" i="3"/>
  <c r="AB108" i="3"/>
  <c r="AA108" i="3"/>
  <c r="Z108" i="3"/>
  <c r="Y108" i="3"/>
  <c r="X108" i="3"/>
  <c r="W108" i="3"/>
  <c r="V108" i="3"/>
  <c r="U108" i="3"/>
  <c r="T108" i="3"/>
  <c r="S108" i="3"/>
  <c r="R108" i="3"/>
  <c r="Q108" i="3"/>
  <c r="P108" i="3"/>
  <c r="O108" i="3"/>
  <c r="N108" i="3"/>
  <c r="M108" i="3"/>
  <c r="L108" i="3"/>
  <c r="K108" i="3"/>
  <c r="J108" i="3"/>
  <c r="I108" i="3"/>
  <c r="H108" i="3"/>
  <c r="G108" i="3"/>
  <c r="F108" i="3"/>
  <c r="AC107" i="3"/>
  <c r="AB107" i="3"/>
  <c r="AA107" i="3"/>
  <c r="Z107" i="3"/>
  <c r="Y107" i="3"/>
  <c r="X107" i="3"/>
  <c r="W107" i="3"/>
  <c r="V107" i="3"/>
  <c r="U107" i="3"/>
  <c r="T107" i="3"/>
  <c r="S107" i="3"/>
  <c r="R107" i="3"/>
  <c r="Q107" i="3"/>
  <c r="P107" i="3"/>
  <c r="O107" i="3"/>
  <c r="N107" i="3"/>
  <c r="M107" i="3"/>
  <c r="L107" i="3"/>
  <c r="K107" i="3"/>
  <c r="J107" i="3"/>
  <c r="I107" i="3"/>
  <c r="H107" i="3"/>
  <c r="G107" i="3"/>
  <c r="F107" i="3"/>
  <c r="AC106" i="3"/>
  <c r="AB106" i="3"/>
  <c r="AA106" i="3"/>
  <c r="Z106" i="3"/>
  <c r="Y106" i="3"/>
  <c r="X106" i="3"/>
  <c r="W106" i="3"/>
  <c r="V106" i="3"/>
  <c r="U106" i="3"/>
  <c r="T106" i="3"/>
  <c r="S106" i="3"/>
  <c r="R106" i="3"/>
  <c r="Q106" i="3"/>
  <c r="P106" i="3"/>
  <c r="O106" i="3"/>
  <c r="N106" i="3"/>
  <c r="M106" i="3"/>
  <c r="L106" i="3"/>
  <c r="K106" i="3"/>
  <c r="J106" i="3"/>
  <c r="I106" i="3"/>
  <c r="H106" i="3"/>
  <c r="G106" i="3"/>
  <c r="F106" i="3"/>
  <c r="AC105" i="3"/>
  <c r="AB105" i="3"/>
  <c r="AA105" i="3"/>
  <c r="Z105" i="3"/>
  <c r="Y105" i="3"/>
  <c r="X105" i="3"/>
  <c r="W105" i="3"/>
  <c r="V105" i="3"/>
  <c r="U105" i="3"/>
  <c r="T105" i="3"/>
  <c r="S105" i="3"/>
  <c r="R105" i="3"/>
  <c r="Q105" i="3"/>
  <c r="P105" i="3"/>
  <c r="O105" i="3"/>
  <c r="N105" i="3"/>
  <c r="M105" i="3"/>
  <c r="L105" i="3"/>
  <c r="K105" i="3"/>
  <c r="J105" i="3"/>
  <c r="I105" i="3"/>
  <c r="H105" i="3"/>
  <c r="G105" i="3"/>
  <c r="F105" i="3"/>
  <c r="AC104" i="3"/>
  <c r="AB104" i="3"/>
  <c r="AA104" i="3"/>
  <c r="Z104" i="3"/>
  <c r="Y104" i="3"/>
  <c r="X104" i="3"/>
  <c r="W104" i="3"/>
  <c r="V104" i="3"/>
  <c r="U104" i="3"/>
  <c r="T104" i="3"/>
  <c r="S104" i="3"/>
  <c r="R104" i="3"/>
  <c r="Q104" i="3"/>
  <c r="P104" i="3"/>
  <c r="O104" i="3"/>
  <c r="N104" i="3"/>
  <c r="M104" i="3"/>
  <c r="L104" i="3"/>
  <c r="K104" i="3"/>
  <c r="J104" i="3"/>
  <c r="I104" i="3"/>
  <c r="H104" i="3"/>
  <c r="G104" i="3"/>
  <c r="F104" i="3"/>
  <c r="AC103" i="3"/>
  <c r="AB103" i="3"/>
  <c r="AA103" i="3"/>
  <c r="Z103" i="3"/>
  <c r="Y103" i="3"/>
  <c r="X103" i="3"/>
  <c r="W103" i="3"/>
  <c r="V103" i="3"/>
  <c r="U103" i="3"/>
  <c r="T103" i="3"/>
  <c r="S103" i="3"/>
  <c r="R103" i="3"/>
  <c r="Q103" i="3"/>
  <c r="P103" i="3"/>
  <c r="O103" i="3"/>
  <c r="N103" i="3"/>
  <c r="M103" i="3"/>
  <c r="L103" i="3"/>
  <c r="K103" i="3"/>
  <c r="J103" i="3"/>
  <c r="I103" i="3"/>
  <c r="H103" i="3"/>
  <c r="G103" i="3"/>
  <c r="F103" i="3"/>
  <c r="AC102" i="3"/>
  <c r="AB102" i="3"/>
  <c r="AA102" i="3"/>
  <c r="Z102" i="3"/>
  <c r="Y102" i="3"/>
  <c r="X102" i="3"/>
  <c r="W102" i="3"/>
  <c r="V102" i="3"/>
  <c r="U102" i="3"/>
  <c r="T102" i="3"/>
  <c r="S102" i="3"/>
  <c r="R102" i="3"/>
  <c r="Q102" i="3"/>
  <c r="P102" i="3"/>
  <c r="O102" i="3"/>
  <c r="N102" i="3"/>
  <c r="M102" i="3"/>
  <c r="L102" i="3"/>
  <c r="K102" i="3"/>
  <c r="J102" i="3"/>
  <c r="I102" i="3"/>
  <c r="H102" i="3"/>
  <c r="G102" i="3"/>
  <c r="F102" i="3"/>
  <c r="AC101" i="3"/>
  <c r="AB101" i="3"/>
  <c r="AA101" i="3"/>
  <c r="Z101" i="3"/>
  <c r="Y101" i="3"/>
  <c r="X101" i="3"/>
  <c r="W101" i="3"/>
  <c r="V101" i="3"/>
  <c r="U101" i="3"/>
  <c r="T101" i="3"/>
  <c r="S101" i="3"/>
  <c r="R101" i="3"/>
  <c r="Q101" i="3"/>
  <c r="P101" i="3"/>
  <c r="O101" i="3"/>
  <c r="N101" i="3"/>
  <c r="M101" i="3"/>
  <c r="L101" i="3"/>
  <c r="K101" i="3"/>
  <c r="J101" i="3"/>
  <c r="I101" i="3"/>
  <c r="H101" i="3"/>
  <c r="G101" i="3"/>
  <c r="F101" i="3"/>
  <c r="AC100" i="3"/>
  <c r="AB100" i="3"/>
  <c r="AA100" i="3"/>
  <c r="Z100" i="3"/>
  <c r="Y100" i="3"/>
  <c r="X100" i="3"/>
  <c r="W100" i="3"/>
  <c r="V100" i="3"/>
  <c r="U100" i="3"/>
  <c r="T100" i="3"/>
  <c r="S100" i="3"/>
  <c r="R100" i="3"/>
  <c r="Q100" i="3"/>
  <c r="P100" i="3"/>
  <c r="O100" i="3"/>
  <c r="N100" i="3"/>
  <c r="M100" i="3"/>
  <c r="L100" i="3"/>
  <c r="K100" i="3"/>
  <c r="J100" i="3"/>
  <c r="I100" i="3"/>
  <c r="H100" i="3"/>
  <c r="G100" i="3"/>
  <c r="F100" i="3"/>
  <c r="AC99" i="3"/>
  <c r="AB99" i="3"/>
  <c r="AA99" i="3"/>
  <c r="Z99" i="3"/>
  <c r="Y99" i="3"/>
  <c r="X99" i="3"/>
  <c r="W99" i="3"/>
  <c r="V99" i="3"/>
  <c r="U99" i="3"/>
  <c r="T99" i="3"/>
  <c r="S99" i="3"/>
  <c r="R99" i="3"/>
  <c r="Q99" i="3"/>
  <c r="P99" i="3"/>
  <c r="O99" i="3"/>
  <c r="N99" i="3"/>
  <c r="M99" i="3"/>
  <c r="L99" i="3"/>
  <c r="K99" i="3"/>
  <c r="J99" i="3"/>
  <c r="I99" i="3"/>
  <c r="H99" i="3"/>
  <c r="G99" i="3"/>
  <c r="F99" i="3"/>
  <c r="AC98" i="3"/>
  <c r="AB98" i="3"/>
  <c r="AA98" i="3"/>
  <c r="Z98" i="3"/>
  <c r="Y98" i="3"/>
  <c r="X98" i="3"/>
  <c r="W98" i="3"/>
  <c r="V98" i="3"/>
  <c r="U98" i="3"/>
  <c r="T98" i="3"/>
  <c r="S98" i="3"/>
  <c r="R98" i="3"/>
  <c r="Q98" i="3"/>
  <c r="P98" i="3"/>
  <c r="O98" i="3"/>
  <c r="N98" i="3"/>
  <c r="M98" i="3"/>
  <c r="L98" i="3"/>
  <c r="K98" i="3"/>
  <c r="J98" i="3"/>
  <c r="I98" i="3"/>
  <c r="H98" i="3"/>
  <c r="G98" i="3"/>
  <c r="F98" i="3"/>
  <c r="AC97" i="3"/>
  <c r="AB97" i="3"/>
  <c r="AA97" i="3"/>
  <c r="Z97" i="3"/>
  <c r="Y97" i="3"/>
  <c r="X97" i="3"/>
  <c r="W97" i="3"/>
  <c r="V97" i="3"/>
  <c r="U97" i="3"/>
  <c r="T97" i="3"/>
  <c r="S97" i="3"/>
  <c r="R97" i="3"/>
  <c r="Q97" i="3"/>
  <c r="P97" i="3"/>
  <c r="O97" i="3"/>
  <c r="N97" i="3"/>
  <c r="M97" i="3"/>
  <c r="L97" i="3"/>
  <c r="K97" i="3"/>
  <c r="J97" i="3"/>
  <c r="I97" i="3"/>
  <c r="H97" i="3"/>
  <c r="G97" i="3"/>
  <c r="F97" i="3"/>
  <c r="AC96" i="3"/>
  <c r="AB96" i="3"/>
  <c r="AA96" i="3"/>
  <c r="Z96" i="3"/>
  <c r="Y96" i="3"/>
  <c r="X96" i="3"/>
  <c r="W96" i="3"/>
  <c r="V96" i="3"/>
  <c r="U96" i="3"/>
  <c r="T96" i="3"/>
  <c r="S96" i="3"/>
  <c r="R96" i="3"/>
  <c r="Q96" i="3"/>
  <c r="P96" i="3"/>
  <c r="O96" i="3"/>
  <c r="N96" i="3"/>
  <c r="M96" i="3"/>
  <c r="L96" i="3"/>
  <c r="K96" i="3"/>
  <c r="J96" i="3"/>
  <c r="I96" i="3"/>
  <c r="H96" i="3"/>
  <c r="G96" i="3"/>
  <c r="F96" i="3"/>
  <c r="AC95" i="3"/>
  <c r="AB95" i="3"/>
  <c r="AA95" i="3"/>
  <c r="Z95" i="3"/>
  <c r="Y95" i="3"/>
  <c r="X95" i="3"/>
  <c r="W95" i="3"/>
  <c r="V95" i="3"/>
  <c r="U95" i="3"/>
  <c r="T95" i="3"/>
  <c r="S95" i="3"/>
  <c r="R95" i="3"/>
  <c r="Q95" i="3"/>
  <c r="P95" i="3"/>
  <c r="O95" i="3"/>
  <c r="N95" i="3"/>
  <c r="M95" i="3"/>
  <c r="L95" i="3"/>
  <c r="K95" i="3"/>
  <c r="J95" i="3"/>
  <c r="I95" i="3"/>
  <c r="H95" i="3"/>
  <c r="G95" i="3"/>
  <c r="F95" i="3"/>
  <c r="AC94" i="3"/>
  <c r="AB94" i="3"/>
  <c r="AA94" i="3"/>
  <c r="Z94" i="3"/>
  <c r="Y94" i="3"/>
  <c r="X94" i="3"/>
  <c r="W94" i="3"/>
  <c r="V94" i="3"/>
  <c r="U94" i="3"/>
  <c r="T94" i="3"/>
  <c r="S94" i="3"/>
  <c r="R94" i="3"/>
  <c r="Q94" i="3"/>
  <c r="P94" i="3"/>
  <c r="O94" i="3"/>
  <c r="N94" i="3"/>
  <c r="M94" i="3"/>
  <c r="L94" i="3"/>
  <c r="K94" i="3"/>
  <c r="J94" i="3"/>
  <c r="I94" i="3"/>
  <c r="H94" i="3"/>
  <c r="G94" i="3"/>
  <c r="F94" i="3"/>
  <c r="AC93" i="3"/>
  <c r="AB93" i="3"/>
  <c r="AA93" i="3"/>
  <c r="Z93" i="3"/>
  <c r="Y93" i="3"/>
  <c r="X93" i="3"/>
  <c r="W93" i="3"/>
  <c r="V93" i="3"/>
  <c r="U93" i="3"/>
  <c r="T93" i="3"/>
  <c r="S93" i="3"/>
  <c r="R93" i="3"/>
  <c r="Q93" i="3"/>
  <c r="P93" i="3"/>
  <c r="O93" i="3"/>
  <c r="N93" i="3"/>
  <c r="M93" i="3"/>
  <c r="L93" i="3"/>
  <c r="K93" i="3"/>
  <c r="J93" i="3"/>
  <c r="I93" i="3"/>
  <c r="H93" i="3"/>
  <c r="G93" i="3"/>
  <c r="F93" i="3"/>
  <c r="AC92" i="3"/>
  <c r="AB92" i="3"/>
  <c r="AA92" i="3"/>
  <c r="Z92" i="3"/>
  <c r="Y92" i="3"/>
  <c r="X92" i="3"/>
  <c r="W92" i="3"/>
  <c r="V92" i="3"/>
  <c r="U92" i="3"/>
  <c r="T92" i="3"/>
  <c r="S92" i="3"/>
  <c r="R92" i="3"/>
  <c r="Q92" i="3"/>
  <c r="P92" i="3"/>
  <c r="O92" i="3"/>
  <c r="N92" i="3"/>
  <c r="M92" i="3"/>
  <c r="L92" i="3"/>
  <c r="K92" i="3"/>
  <c r="J92" i="3"/>
  <c r="I92" i="3"/>
  <c r="H92" i="3"/>
  <c r="G92" i="3"/>
  <c r="F92" i="3"/>
  <c r="AC91" i="3"/>
  <c r="AB91" i="3"/>
  <c r="AA91" i="3"/>
  <c r="Z91" i="3"/>
  <c r="Y91" i="3"/>
  <c r="X91" i="3"/>
  <c r="W91" i="3"/>
  <c r="V91" i="3"/>
  <c r="U91" i="3"/>
  <c r="T91" i="3"/>
  <c r="S91" i="3"/>
  <c r="R91" i="3"/>
  <c r="Q91" i="3"/>
  <c r="P91" i="3"/>
  <c r="O91" i="3"/>
  <c r="N91" i="3"/>
  <c r="M91" i="3"/>
  <c r="L91" i="3"/>
  <c r="K91" i="3"/>
  <c r="J91" i="3"/>
  <c r="I91" i="3"/>
  <c r="H91" i="3"/>
  <c r="G91" i="3"/>
  <c r="F91" i="3"/>
  <c r="AC90" i="3"/>
  <c r="AB90" i="3"/>
  <c r="AA90" i="3"/>
  <c r="Z90" i="3"/>
  <c r="Y90" i="3"/>
  <c r="X90" i="3"/>
  <c r="W90" i="3"/>
  <c r="V90" i="3"/>
  <c r="U90" i="3"/>
  <c r="T90" i="3"/>
  <c r="S90" i="3"/>
  <c r="R90" i="3"/>
  <c r="Q90" i="3"/>
  <c r="P90" i="3"/>
  <c r="O90" i="3"/>
  <c r="N90" i="3"/>
  <c r="M90" i="3"/>
  <c r="L90" i="3"/>
  <c r="K90" i="3"/>
  <c r="J90" i="3"/>
  <c r="I90" i="3"/>
  <c r="H90" i="3"/>
  <c r="G90" i="3"/>
  <c r="F90" i="3"/>
  <c r="AC89" i="3"/>
  <c r="AB89" i="3"/>
  <c r="AA89" i="3"/>
  <c r="Z89" i="3"/>
  <c r="Y89" i="3"/>
  <c r="X89" i="3"/>
  <c r="W89" i="3"/>
  <c r="V89" i="3"/>
  <c r="U89" i="3"/>
  <c r="T89" i="3"/>
  <c r="S89" i="3"/>
  <c r="R89" i="3"/>
  <c r="Q89" i="3"/>
  <c r="P89" i="3"/>
  <c r="O89" i="3"/>
  <c r="N89" i="3"/>
  <c r="M89" i="3"/>
  <c r="L89" i="3"/>
  <c r="K89" i="3"/>
  <c r="J89" i="3"/>
  <c r="I89" i="3"/>
  <c r="H89" i="3"/>
  <c r="G89" i="3"/>
  <c r="F89" i="3"/>
  <c r="AC88" i="3"/>
  <c r="AB88" i="3"/>
  <c r="AA88" i="3"/>
  <c r="Z88" i="3"/>
  <c r="Y88" i="3"/>
  <c r="X88" i="3"/>
  <c r="W88" i="3"/>
  <c r="V88" i="3"/>
  <c r="U88" i="3"/>
  <c r="T88" i="3"/>
  <c r="S88" i="3"/>
  <c r="R88" i="3"/>
  <c r="Q88" i="3"/>
  <c r="P88" i="3"/>
  <c r="O88" i="3"/>
  <c r="N88" i="3"/>
  <c r="M88" i="3"/>
  <c r="L88" i="3"/>
  <c r="K88" i="3"/>
  <c r="J88" i="3"/>
  <c r="I88" i="3"/>
  <c r="H88" i="3"/>
  <c r="G88" i="3"/>
  <c r="F88" i="3"/>
  <c r="AC87" i="3"/>
  <c r="AB87" i="3"/>
  <c r="AA87" i="3"/>
  <c r="Z87" i="3"/>
  <c r="Y87" i="3"/>
  <c r="X87" i="3"/>
  <c r="W87" i="3"/>
  <c r="V87" i="3"/>
  <c r="U87" i="3"/>
  <c r="T87" i="3"/>
  <c r="S87" i="3"/>
  <c r="R87" i="3"/>
  <c r="Q87" i="3"/>
  <c r="P87" i="3"/>
  <c r="O87" i="3"/>
  <c r="N87" i="3"/>
  <c r="M87" i="3"/>
  <c r="L87" i="3"/>
  <c r="K87" i="3"/>
  <c r="J87" i="3"/>
  <c r="I87" i="3"/>
  <c r="H87" i="3"/>
  <c r="G87" i="3"/>
  <c r="F87" i="3"/>
  <c r="AC86" i="3"/>
  <c r="AB86" i="3"/>
  <c r="AA86" i="3"/>
  <c r="Z86" i="3"/>
  <c r="Y86" i="3"/>
  <c r="X86" i="3"/>
  <c r="W86" i="3"/>
  <c r="V86" i="3"/>
  <c r="U86" i="3"/>
  <c r="T86" i="3"/>
  <c r="S86" i="3"/>
  <c r="R86" i="3"/>
  <c r="Q86" i="3"/>
  <c r="P86" i="3"/>
  <c r="O86" i="3"/>
  <c r="N86" i="3"/>
  <c r="M86" i="3"/>
  <c r="L86" i="3"/>
  <c r="K86" i="3"/>
  <c r="J86" i="3"/>
  <c r="I86" i="3"/>
  <c r="H86" i="3"/>
  <c r="G86" i="3"/>
  <c r="F86" i="3"/>
  <c r="AC85" i="3"/>
  <c r="AB85" i="3"/>
  <c r="AA85" i="3"/>
  <c r="Z85" i="3"/>
  <c r="Y85" i="3"/>
  <c r="X85" i="3"/>
  <c r="W85" i="3"/>
  <c r="V85" i="3"/>
  <c r="U85" i="3"/>
  <c r="T85" i="3"/>
  <c r="S85" i="3"/>
  <c r="R85" i="3"/>
  <c r="Q85" i="3"/>
  <c r="P85" i="3"/>
  <c r="O85" i="3"/>
  <c r="N85" i="3"/>
  <c r="M85" i="3"/>
  <c r="L85" i="3"/>
  <c r="K85" i="3"/>
  <c r="J85" i="3"/>
  <c r="I85" i="3"/>
  <c r="H85" i="3"/>
  <c r="G85" i="3"/>
  <c r="F85" i="3"/>
  <c r="AC84" i="3"/>
  <c r="AB84" i="3"/>
  <c r="AA84" i="3"/>
  <c r="Z84" i="3"/>
  <c r="Y84" i="3"/>
  <c r="X84" i="3"/>
  <c r="W84" i="3"/>
  <c r="V84" i="3"/>
  <c r="U84" i="3"/>
  <c r="T84" i="3"/>
  <c r="S84" i="3"/>
  <c r="R84" i="3"/>
  <c r="Q84" i="3"/>
  <c r="P84" i="3"/>
  <c r="O84" i="3"/>
  <c r="N84" i="3"/>
  <c r="M84" i="3"/>
  <c r="L84" i="3"/>
  <c r="K84" i="3"/>
  <c r="J84" i="3"/>
  <c r="I84" i="3"/>
  <c r="H84" i="3"/>
  <c r="G84" i="3"/>
  <c r="F84" i="3"/>
  <c r="AC83" i="3"/>
  <c r="AB83" i="3"/>
  <c r="AA83" i="3"/>
  <c r="Z83" i="3"/>
  <c r="Y83" i="3"/>
  <c r="X83" i="3"/>
  <c r="W83" i="3"/>
  <c r="V83" i="3"/>
  <c r="U83" i="3"/>
  <c r="T83" i="3"/>
  <c r="S83" i="3"/>
  <c r="R83" i="3"/>
  <c r="Q83" i="3"/>
  <c r="P83" i="3"/>
  <c r="O83" i="3"/>
  <c r="N83" i="3"/>
  <c r="M83" i="3"/>
  <c r="L83" i="3"/>
  <c r="K83" i="3"/>
  <c r="J83" i="3"/>
  <c r="I83" i="3"/>
  <c r="H83" i="3"/>
  <c r="G83" i="3"/>
  <c r="F83" i="3"/>
  <c r="AC82" i="3"/>
  <c r="AB82" i="3"/>
  <c r="AA82" i="3"/>
  <c r="Z82" i="3"/>
  <c r="Y82" i="3"/>
  <c r="X82" i="3"/>
  <c r="W82" i="3"/>
  <c r="V82" i="3"/>
  <c r="U82" i="3"/>
  <c r="T82" i="3"/>
  <c r="S82" i="3"/>
  <c r="R82" i="3"/>
  <c r="Q82" i="3"/>
  <c r="P82" i="3"/>
  <c r="O82" i="3"/>
  <c r="N82" i="3"/>
  <c r="M82" i="3"/>
  <c r="L82" i="3"/>
  <c r="K82" i="3"/>
  <c r="J82" i="3"/>
  <c r="I82" i="3"/>
  <c r="H82" i="3"/>
  <c r="G82" i="3"/>
  <c r="F82" i="3"/>
  <c r="AC81" i="3"/>
  <c r="AB81" i="3"/>
  <c r="AA81" i="3"/>
  <c r="Z81" i="3"/>
  <c r="Y81" i="3"/>
  <c r="X81" i="3"/>
  <c r="W81" i="3"/>
  <c r="V81" i="3"/>
  <c r="U81" i="3"/>
  <c r="T81" i="3"/>
  <c r="S81" i="3"/>
  <c r="R81" i="3"/>
  <c r="Q81" i="3"/>
  <c r="P81" i="3"/>
  <c r="O81" i="3"/>
  <c r="N81" i="3"/>
  <c r="M81" i="3"/>
  <c r="L81" i="3"/>
  <c r="K81" i="3"/>
  <c r="J81" i="3"/>
  <c r="I81" i="3"/>
  <c r="H81" i="3"/>
  <c r="G81" i="3"/>
  <c r="F81" i="3"/>
  <c r="AC80" i="3"/>
  <c r="AB80" i="3"/>
  <c r="AA80" i="3"/>
  <c r="Z80" i="3"/>
  <c r="Y80" i="3"/>
  <c r="X80" i="3"/>
  <c r="W80" i="3"/>
  <c r="V80" i="3"/>
  <c r="U80" i="3"/>
  <c r="T80" i="3"/>
  <c r="S80" i="3"/>
  <c r="R80" i="3"/>
  <c r="Q80" i="3"/>
  <c r="P80" i="3"/>
  <c r="O80" i="3"/>
  <c r="N80" i="3"/>
  <c r="M80" i="3"/>
  <c r="L80" i="3"/>
  <c r="K80" i="3"/>
  <c r="J80" i="3"/>
  <c r="I80" i="3"/>
  <c r="H80" i="3"/>
  <c r="G80" i="3"/>
  <c r="F80" i="3"/>
  <c r="AC79" i="3"/>
  <c r="AB79" i="3"/>
  <c r="AA79" i="3"/>
  <c r="Z79" i="3"/>
  <c r="Y79" i="3"/>
  <c r="X79" i="3"/>
  <c r="W79" i="3"/>
  <c r="V79" i="3"/>
  <c r="U79" i="3"/>
  <c r="T79" i="3"/>
  <c r="S79" i="3"/>
  <c r="R79" i="3"/>
  <c r="Q79" i="3"/>
  <c r="P79" i="3"/>
  <c r="O79" i="3"/>
  <c r="N79" i="3"/>
  <c r="M79" i="3"/>
  <c r="L79" i="3"/>
  <c r="K79" i="3"/>
  <c r="J79" i="3"/>
  <c r="I79" i="3"/>
  <c r="H79" i="3"/>
  <c r="G79" i="3"/>
  <c r="F79" i="3"/>
  <c r="AC78" i="3"/>
  <c r="AB78" i="3"/>
  <c r="AA78" i="3"/>
  <c r="Z78" i="3"/>
  <c r="Y78" i="3"/>
  <c r="X78" i="3"/>
  <c r="W78" i="3"/>
  <c r="V78" i="3"/>
  <c r="U78" i="3"/>
  <c r="T78" i="3"/>
  <c r="S78" i="3"/>
  <c r="R78" i="3"/>
  <c r="Q78" i="3"/>
  <c r="P78" i="3"/>
  <c r="O78" i="3"/>
  <c r="N78" i="3"/>
  <c r="M78" i="3"/>
  <c r="L78" i="3"/>
  <c r="K78" i="3"/>
  <c r="J78" i="3"/>
  <c r="I78" i="3"/>
  <c r="H78" i="3"/>
  <c r="G78" i="3"/>
  <c r="F78" i="3"/>
  <c r="AC77" i="3"/>
  <c r="AB77" i="3"/>
  <c r="AA77" i="3"/>
  <c r="Z77" i="3"/>
  <c r="Y77" i="3"/>
  <c r="X77" i="3"/>
  <c r="W77" i="3"/>
  <c r="V77" i="3"/>
  <c r="U77" i="3"/>
  <c r="T77" i="3"/>
  <c r="S77" i="3"/>
  <c r="R77" i="3"/>
  <c r="Q77" i="3"/>
  <c r="P77" i="3"/>
  <c r="O77" i="3"/>
  <c r="N77" i="3"/>
  <c r="M77" i="3"/>
  <c r="L77" i="3"/>
  <c r="K77" i="3"/>
  <c r="J77" i="3"/>
  <c r="I77" i="3"/>
  <c r="H77" i="3"/>
  <c r="G77" i="3"/>
  <c r="F77" i="3"/>
  <c r="AC76" i="3"/>
  <c r="AB76" i="3"/>
  <c r="AA76" i="3"/>
  <c r="Z76" i="3"/>
  <c r="Y76" i="3"/>
  <c r="X76" i="3"/>
  <c r="W76" i="3"/>
  <c r="V76" i="3"/>
  <c r="U76" i="3"/>
  <c r="T76" i="3"/>
  <c r="S76" i="3"/>
  <c r="R76" i="3"/>
  <c r="Q76" i="3"/>
  <c r="P76" i="3"/>
  <c r="O76" i="3"/>
  <c r="N76" i="3"/>
  <c r="M76" i="3"/>
  <c r="L76" i="3"/>
  <c r="K76" i="3"/>
  <c r="J76" i="3"/>
  <c r="I76" i="3"/>
  <c r="H76" i="3"/>
  <c r="G76" i="3"/>
  <c r="F76" i="3"/>
  <c r="AC75" i="3"/>
  <c r="AB75" i="3"/>
  <c r="AA75" i="3"/>
  <c r="Z75" i="3"/>
  <c r="Y75" i="3"/>
  <c r="X75" i="3"/>
  <c r="W75" i="3"/>
  <c r="V75" i="3"/>
  <c r="U75" i="3"/>
  <c r="T75" i="3"/>
  <c r="S75" i="3"/>
  <c r="R75" i="3"/>
  <c r="Q75" i="3"/>
  <c r="P75" i="3"/>
  <c r="O75" i="3"/>
  <c r="N75" i="3"/>
  <c r="M75" i="3"/>
  <c r="L75" i="3"/>
  <c r="K75" i="3"/>
  <c r="J75" i="3"/>
  <c r="I75" i="3"/>
  <c r="H75" i="3"/>
  <c r="G75" i="3"/>
  <c r="F75" i="3"/>
  <c r="AC74" i="3"/>
  <c r="AB74" i="3"/>
  <c r="AA74" i="3"/>
  <c r="Z74" i="3"/>
  <c r="Y74" i="3"/>
  <c r="X74" i="3"/>
  <c r="W74" i="3"/>
  <c r="V74" i="3"/>
  <c r="U74" i="3"/>
  <c r="T74" i="3"/>
  <c r="S74" i="3"/>
  <c r="R74" i="3"/>
  <c r="Q74" i="3"/>
  <c r="P74" i="3"/>
  <c r="O74" i="3"/>
  <c r="N74" i="3"/>
  <c r="M74" i="3"/>
  <c r="L74" i="3"/>
  <c r="K74" i="3"/>
  <c r="J74" i="3"/>
  <c r="I74" i="3"/>
  <c r="H74" i="3"/>
  <c r="G74" i="3"/>
  <c r="F74" i="3"/>
  <c r="AC73" i="3"/>
  <c r="AB73" i="3"/>
  <c r="AA73" i="3"/>
  <c r="Z73" i="3"/>
  <c r="Y73" i="3"/>
  <c r="X73" i="3"/>
  <c r="W73" i="3"/>
  <c r="V73" i="3"/>
  <c r="U73" i="3"/>
  <c r="T73" i="3"/>
  <c r="S73" i="3"/>
  <c r="R73" i="3"/>
  <c r="Q73" i="3"/>
  <c r="P73" i="3"/>
  <c r="O73" i="3"/>
  <c r="N73" i="3"/>
  <c r="M73" i="3"/>
  <c r="L73" i="3"/>
  <c r="K73" i="3"/>
  <c r="J73" i="3"/>
  <c r="I73" i="3"/>
  <c r="H73" i="3"/>
  <c r="G73" i="3"/>
  <c r="F73" i="3"/>
  <c r="AC72" i="3"/>
  <c r="AB72" i="3"/>
  <c r="AA72" i="3"/>
  <c r="Z72" i="3"/>
  <c r="Y72" i="3"/>
  <c r="X72" i="3"/>
  <c r="W72" i="3"/>
  <c r="V72" i="3"/>
  <c r="U72" i="3"/>
  <c r="T72" i="3"/>
  <c r="S72" i="3"/>
  <c r="R72" i="3"/>
  <c r="Q72" i="3"/>
  <c r="P72" i="3"/>
  <c r="O72" i="3"/>
  <c r="N72" i="3"/>
  <c r="M72" i="3"/>
  <c r="L72" i="3"/>
  <c r="K72" i="3"/>
  <c r="J72" i="3"/>
  <c r="I72" i="3"/>
  <c r="H72" i="3"/>
  <c r="G72" i="3"/>
  <c r="F72" i="3"/>
  <c r="AC71" i="3"/>
  <c r="AB71" i="3"/>
  <c r="AA71" i="3"/>
  <c r="Z71" i="3"/>
  <c r="Y71" i="3"/>
  <c r="X71" i="3"/>
  <c r="W71" i="3"/>
  <c r="V71" i="3"/>
  <c r="U71" i="3"/>
  <c r="T71" i="3"/>
  <c r="S71" i="3"/>
  <c r="R71" i="3"/>
  <c r="Q71" i="3"/>
  <c r="P71" i="3"/>
  <c r="O71" i="3"/>
  <c r="N71" i="3"/>
  <c r="M71" i="3"/>
  <c r="L71" i="3"/>
  <c r="K71" i="3"/>
  <c r="J71" i="3"/>
  <c r="I71" i="3"/>
  <c r="H71" i="3"/>
  <c r="G71" i="3"/>
  <c r="F71" i="3"/>
  <c r="AC70" i="3"/>
  <c r="AB70" i="3"/>
  <c r="AA70" i="3"/>
  <c r="Z70" i="3"/>
  <c r="Y70" i="3"/>
  <c r="X70" i="3"/>
  <c r="W70" i="3"/>
  <c r="V70" i="3"/>
  <c r="U70" i="3"/>
  <c r="T70" i="3"/>
  <c r="S70" i="3"/>
  <c r="R70" i="3"/>
  <c r="Q70" i="3"/>
  <c r="P70" i="3"/>
  <c r="O70" i="3"/>
  <c r="N70" i="3"/>
  <c r="M70" i="3"/>
  <c r="L70" i="3"/>
  <c r="K70" i="3"/>
  <c r="J70" i="3"/>
  <c r="I70" i="3"/>
  <c r="H70" i="3"/>
  <c r="G70" i="3"/>
  <c r="F70" i="3"/>
  <c r="AC69" i="3"/>
  <c r="AB69" i="3"/>
  <c r="AA69" i="3"/>
  <c r="Z69" i="3"/>
  <c r="Y69" i="3"/>
  <c r="X69" i="3"/>
  <c r="W69" i="3"/>
  <c r="V69" i="3"/>
  <c r="U69" i="3"/>
  <c r="T69" i="3"/>
  <c r="S69" i="3"/>
  <c r="R69" i="3"/>
  <c r="Q69" i="3"/>
  <c r="P69" i="3"/>
  <c r="O69" i="3"/>
  <c r="N69" i="3"/>
  <c r="M69" i="3"/>
  <c r="L69" i="3"/>
  <c r="K69" i="3"/>
  <c r="J69" i="3"/>
  <c r="I69" i="3"/>
  <c r="H69" i="3"/>
  <c r="G69" i="3"/>
  <c r="F69" i="3"/>
  <c r="AC68" i="3"/>
  <c r="AB68" i="3"/>
  <c r="AA68" i="3"/>
  <c r="Z68" i="3"/>
  <c r="Y68" i="3"/>
  <c r="X68" i="3"/>
  <c r="W68" i="3"/>
  <c r="V68" i="3"/>
  <c r="U68" i="3"/>
  <c r="T68" i="3"/>
  <c r="S68" i="3"/>
  <c r="R68" i="3"/>
  <c r="Q68" i="3"/>
  <c r="P68" i="3"/>
  <c r="O68" i="3"/>
  <c r="N68" i="3"/>
  <c r="M68" i="3"/>
  <c r="L68" i="3"/>
  <c r="K68" i="3"/>
  <c r="J68" i="3"/>
  <c r="I68" i="3"/>
  <c r="H68" i="3"/>
  <c r="G68" i="3"/>
  <c r="F68" i="3"/>
  <c r="AC67" i="3"/>
  <c r="AB67" i="3"/>
  <c r="AA67" i="3"/>
  <c r="Z67" i="3"/>
  <c r="Y67" i="3"/>
  <c r="X67" i="3"/>
  <c r="W67" i="3"/>
  <c r="V67" i="3"/>
  <c r="U67" i="3"/>
  <c r="T67" i="3"/>
  <c r="S67" i="3"/>
  <c r="R67" i="3"/>
  <c r="Q67" i="3"/>
  <c r="P67" i="3"/>
  <c r="O67" i="3"/>
  <c r="N67" i="3"/>
  <c r="M67" i="3"/>
  <c r="L67" i="3"/>
  <c r="K67" i="3"/>
  <c r="J67" i="3"/>
  <c r="I67" i="3"/>
  <c r="H67" i="3"/>
  <c r="G67" i="3"/>
  <c r="F67" i="3"/>
  <c r="AC66" i="3"/>
  <c r="AB66" i="3"/>
  <c r="AA66" i="3"/>
  <c r="Z66" i="3"/>
  <c r="Y66" i="3"/>
  <c r="X66" i="3"/>
  <c r="W66" i="3"/>
  <c r="V66" i="3"/>
  <c r="U66" i="3"/>
  <c r="T66" i="3"/>
  <c r="S66" i="3"/>
  <c r="R66" i="3"/>
  <c r="Q66" i="3"/>
  <c r="P66" i="3"/>
  <c r="O66" i="3"/>
  <c r="N66" i="3"/>
  <c r="M66" i="3"/>
  <c r="L66" i="3"/>
  <c r="K66" i="3"/>
  <c r="J66" i="3"/>
  <c r="I66" i="3"/>
  <c r="H66" i="3"/>
  <c r="G66" i="3"/>
  <c r="F66" i="3"/>
  <c r="AC65" i="3"/>
  <c r="AB65" i="3"/>
  <c r="AA65" i="3"/>
  <c r="Z65" i="3"/>
  <c r="Y65" i="3"/>
  <c r="X65" i="3"/>
  <c r="W65" i="3"/>
  <c r="V65" i="3"/>
  <c r="U65" i="3"/>
  <c r="T65" i="3"/>
  <c r="S65" i="3"/>
  <c r="R65" i="3"/>
  <c r="Q65" i="3"/>
  <c r="P65" i="3"/>
  <c r="O65" i="3"/>
  <c r="N65" i="3"/>
  <c r="M65" i="3"/>
  <c r="L65" i="3"/>
  <c r="K65" i="3"/>
  <c r="J65" i="3"/>
  <c r="I65" i="3"/>
  <c r="H65" i="3"/>
  <c r="G65" i="3"/>
  <c r="F65" i="3"/>
  <c r="AC64" i="3"/>
  <c r="AB64" i="3"/>
  <c r="AA64" i="3"/>
  <c r="Z64" i="3"/>
  <c r="Y64" i="3"/>
  <c r="X64" i="3"/>
  <c r="W64" i="3"/>
  <c r="V64" i="3"/>
  <c r="U64" i="3"/>
  <c r="T64" i="3"/>
  <c r="S64" i="3"/>
  <c r="R64" i="3"/>
  <c r="Q64" i="3"/>
  <c r="P64" i="3"/>
  <c r="O64" i="3"/>
  <c r="N64" i="3"/>
  <c r="M64" i="3"/>
  <c r="L64" i="3"/>
  <c r="K64" i="3"/>
  <c r="J64" i="3"/>
  <c r="I64" i="3"/>
  <c r="H64" i="3"/>
  <c r="G64" i="3"/>
  <c r="F64" i="3"/>
  <c r="AC63" i="3"/>
  <c r="AB63" i="3"/>
  <c r="AA63" i="3"/>
  <c r="Z63" i="3"/>
  <c r="Y63" i="3"/>
  <c r="X63" i="3"/>
  <c r="W63" i="3"/>
  <c r="V63" i="3"/>
  <c r="U63" i="3"/>
  <c r="T63" i="3"/>
  <c r="S63" i="3"/>
  <c r="R63" i="3"/>
  <c r="Q63" i="3"/>
  <c r="P63" i="3"/>
  <c r="O63" i="3"/>
  <c r="N63" i="3"/>
  <c r="M63" i="3"/>
  <c r="L63" i="3"/>
  <c r="K63" i="3"/>
  <c r="J63" i="3"/>
  <c r="I63" i="3"/>
  <c r="H63" i="3"/>
  <c r="G63" i="3"/>
  <c r="F63" i="3"/>
  <c r="AC62" i="3"/>
  <c r="AB62" i="3"/>
  <c r="AA62" i="3"/>
  <c r="Z62" i="3"/>
  <c r="Y62" i="3"/>
  <c r="X62" i="3"/>
  <c r="W62" i="3"/>
  <c r="V62" i="3"/>
  <c r="U62" i="3"/>
  <c r="T62" i="3"/>
  <c r="S62" i="3"/>
  <c r="R62" i="3"/>
  <c r="Q62" i="3"/>
  <c r="P62" i="3"/>
  <c r="O62" i="3"/>
  <c r="N62" i="3"/>
  <c r="M62" i="3"/>
  <c r="L62" i="3"/>
  <c r="K62" i="3"/>
  <c r="J62" i="3"/>
  <c r="I62" i="3"/>
  <c r="H62" i="3"/>
  <c r="G62" i="3"/>
  <c r="F62" i="3"/>
  <c r="AC61" i="3"/>
  <c r="AB61" i="3"/>
  <c r="AA61" i="3"/>
  <c r="Z61" i="3"/>
  <c r="Y61" i="3"/>
  <c r="X61" i="3"/>
  <c r="W61" i="3"/>
  <c r="V61" i="3"/>
  <c r="U61" i="3"/>
  <c r="T61" i="3"/>
  <c r="S61" i="3"/>
  <c r="R61" i="3"/>
  <c r="Q61" i="3"/>
  <c r="P61" i="3"/>
  <c r="O61" i="3"/>
  <c r="N61" i="3"/>
  <c r="M61" i="3"/>
  <c r="L61" i="3"/>
  <c r="K61" i="3"/>
  <c r="J61" i="3"/>
  <c r="I61" i="3"/>
  <c r="H61" i="3"/>
  <c r="G61" i="3"/>
  <c r="F61" i="3"/>
  <c r="AC60" i="3"/>
  <c r="AB60" i="3"/>
  <c r="AA60" i="3"/>
  <c r="Z60" i="3"/>
  <c r="Y60" i="3"/>
  <c r="X60" i="3"/>
  <c r="W60" i="3"/>
  <c r="V60" i="3"/>
  <c r="U60" i="3"/>
  <c r="T60" i="3"/>
  <c r="S60" i="3"/>
  <c r="R60" i="3"/>
  <c r="Q60" i="3"/>
  <c r="P60" i="3"/>
  <c r="O60" i="3"/>
  <c r="N60" i="3"/>
  <c r="M60" i="3"/>
  <c r="L60" i="3"/>
  <c r="K60" i="3"/>
  <c r="J60" i="3"/>
  <c r="I60" i="3"/>
  <c r="H60" i="3"/>
  <c r="G60" i="3"/>
  <c r="F60" i="3"/>
  <c r="AC59" i="3"/>
  <c r="AB59" i="3"/>
  <c r="AA59" i="3"/>
  <c r="Z59" i="3"/>
  <c r="Y59" i="3"/>
  <c r="X59" i="3"/>
  <c r="W59" i="3"/>
  <c r="V59" i="3"/>
  <c r="U59" i="3"/>
  <c r="T59" i="3"/>
  <c r="S59" i="3"/>
  <c r="R59" i="3"/>
  <c r="Q59" i="3"/>
  <c r="P59" i="3"/>
  <c r="O59" i="3"/>
  <c r="N59" i="3"/>
  <c r="M59" i="3"/>
  <c r="L59" i="3"/>
  <c r="K59" i="3"/>
  <c r="J59" i="3"/>
  <c r="I59" i="3"/>
  <c r="H59" i="3"/>
  <c r="G59" i="3"/>
  <c r="F59" i="3"/>
  <c r="AC58" i="3"/>
  <c r="AB58" i="3"/>
  <c r="AA58" i="3"/>
  <c r="Z58" i="3"/>
  <c r="Y58" i="3"/>
  <c r="X58" i="3"/>
  <c r="W58" i="3"/>
  <c r="V58" i="3"/>
  <c r="U58" i="3"/>
  <c r="T58" i="3"/>
  <c r="S58" i="3"/>
  <c r="R58" i="3"/>
  <c r="Q58" i="3"/>
  <c r="P58" i="3"/>
  <c r="O58" i="3"/>
  <c r="N58" i="3"/>
  <c r="M58" i="3"/>
  <c r="L58" i="3"/>
  <c r="K58" i="3"/>
  <c r="J58" i="3"/>
  <c r="I58" i="3"/>
  <c r="H58" i="3"/>
  <c r="G58" i="3"/>
  <c r="F58" i="3"/>
  <c r="AC57" i="3"/>
  <c r="AB57" i="3"/>
  <c r="AA57" i="3"/>
  <c r="Z57" i="3"/>
  <c r="Y57" i="3"/>
  <c r="X57" i="3"/>
  <c r="W57" i="3"/>
  <c r="V57" i="3"/>
  <c r="U57" i="3"/>
  <c r="T57" i="3"/>
  <c r="S57" i="3"/>
  <c r="R57" i="3"/>
  <c r="Q57" i="3"/>
  <c r="P57" i="3"/>
  <c r="O57" i="3"/>
  <c r="N57" i="3"/>
  <c r="M57" i="3"/>
  <c r="L57" i="3"/>
  <c r="K57" i="3"/>
  <c r="J57" i="3"/>
  <c r="I57" i="3"/>
  <c r="H57" i="3"/>
  <c r="G57" i="3"/>
  <c r="F57" i="3"/>
  <c r="AC56" i="3"/>
  <c r="AB56" i="3"/>
  <c r="AA56" i="3"/>
  <c r="Z56" i="3"/>
  <c r="Y56" i="3"/>
  <c r="X56" i="3"/>
  <c r="W56" i="3"/>
  <c r="V56" i="3"/>
  <c r="U56" i="3"/>
  <c r="T56" i="3"/>
  <c r="S56" i="3"/>
  <c r="R56" i="3"/>
  <c r="Q56" i="3"/>
  <c r="P56" i="3"/>
  <c r="O56" i="3"/>
  <c r="N56" i="3"/>
  <c r="M56" i="3"/>
  <c r="L56" i="3"/>
  <c r="K56" i="3"/>
  <c r="J56" i="3"/>
  <c r="I56" i="3"/>
  <c r="H56" i="3"/>
  <c r="G56" i="3"/>
  <c r="F56" i="3"/>
  <c r="AC55" i="3"/>
  <c r="AB55" i="3"/>
  <c r="AA55" i="3"/>
  <c r="Z55" i="3"/>
  <c r="Y55" i="3"/>
  <c r="X55" i="3"/>
  <c r="W55" i="3"/>
  <c r="V55" i="3"/>
  <c r="U55" i="3"/>
  <c r="T55" i="3"/>
  <c r="S55" i="3"/>
  <c r="R55" i="3"/>
  <c r="Q55" i="3"/>
  <c r="P55" i="3"/>
  <c r="O55" i="3"/>
  <c r="N55" i="3"/>
  <c r="M55" i="3"/>
  <c r="L55" i="3"/>
  <c r="K55" i="3"/>
  <c r="J55" i="3"/>
  <c r="I55" i="3"/>
  <c r="H55" i="3"/>
  <c r="G55" i="3"/>
  <c r="F55" i="3"/>
  <c r="AC54" i="3"/>
  <c r="AB54" i="3"/>
  <c r="AA54" i="3"/>
  <c r="Z54" i="3"/>
  <c r="Y54" i="3"/>
  <c r="X54" i="3"/>
  <c r="W54" i="3"/>
  <c r="V54" i="3"/>
  <c r="U54" i="3"/>
  <c r="T54" i="3"/>
  <c r="S54" i="3"/>
  <c r="R54" i="3"/>
  <c r="Q54" i="3"/>
  <c r="P54" i="3"/>
  <c r="O54" i="3"/>
  <c r="N54" i="3"/>
  <c r="M54" i="3"/>
  <c r="L54" i="3"/>
  <c r="K54" i="3"/>
  <c r="J54" i="3"/>
  <c r="I54" i="3"/>
  <c r="H54" i="3"/>
  <c r="G54" i="3"/>
  <c r="F54" i="3"/>
  <c r="AC53" i="3"/>
  <c r="AB53" i="3"/>
  <c r="AA53" i="3"/>
  <c r="Z53" i="3"/>
  <c r="Y53" i="3"/>
  <c r="X53" i="3"/>
  <c r="W53" i="3"/>
  <c r="V53" i="3"/>
  <c r="U53" i="3"/>
  <c r="T53" i="3"/>
  <c r="S53" i="3"/>
  <c r="R53" i="3"/>
  <c r="Q53" i="3"/>
  <c r="P53" i="3"/>
  <c r="O53" i="3"/>
  <c r="N53" i="3"/>
  <c r="M53" i="3"/>
  <c r="L53" i="3"/>
  <c r="K53" i="3"/>
  <c r="J53" i="3"/>
  <c r="I53" i="3"/>
  <c r="H53" i="3"/>
  <c r="G53" i="3"/>
  <c r="F53" i="3"/>
  <c r="AC52" i="3"/>
  <c r="AB52" i="3"/>
  <c r="AA52" i="3"/>
  <c r="Z52" i="3"/>
  <c r="Y52" i="3"/>
  <c r="X52" i="3"/>
  <c r="W52" i="3"/>
  <c r="V52" i="3"/>
  <c r="U52" i="3"/>
  <c r="T52" i="3"/>
  <c r="S52" i="3"/>
  <c r="R52" i="3"/>
  <c r="Q52" i="3"/>
  <c r="P52" i="3"/>
  <c r="O52" i="3"/>
  <c r="N52" i="3"/>
  <c r="M52" i="3"/>
  <c r="L52" i="3"/>
  <c r="K52" i="3"/>
  <c r="J52" i="3"/>
  <c r="I52" i="3"/>
  <c r="H52" i="3"/>
  <c r="G52" i="3"/>
  <c r="F52" i="3"/>
  <c r="AC51" i="3"/>
  <c r="AB51" i="3"/>
  <c r="AA51" i="3"/>
  <c r="Z51" i="3"/>
  <c r="Y51" i="3"/>
  <c r="X51" i="3"/>
  <c r="W51" i="3"/>
  <c r="V51" i="3"/>
  <c r="U51" i="3"/>
  <c r="T51" i="3"/>
  <c r="S51" i="3"/>
  <c r="R51" i="3"/>
  <c r="Q51" i="3"/>
  <c r="P51" i="3"/>
  <c r="O51" i="3"/>
  <c r="N51" i="3"/>
  <c r="M51" i="3"/>
  <c r="L51" i="3"/>
  <c r="K51" i="3"/>
  <c r="J51" i="3"/>
  <c r="I51" i="3"/>
  <c r="H51" i="3"/>
  <c r="G51" i="3"/>
  <c r="F51" i="3"/>
  <c r="AC50" i="3"/>
  <c r="AB50" i="3"/>
  <c r="AA50" i="3"/>
  <c r="Z50" i="3"/>
  <c r="Y50" i="3"/>
  <c r="X50" i="3"/>
  <c r="W50" i="3"/>
  <c r="V50" i="3"/>
  <c r="U50" i="3"/>
  <c r="T50" i="3"/>
  <c r="S50" i="3"/>
  <c r="R50" i="3"/>
  <c r="Q50" i="3"/>
  <c r="P50" i="3"/>
  <c r="O50" i="3"/>
  <c r="N50" i="3"/>
  <c r="M50" i="3"/>
  <c r="L50" i="3"/>
  <c r="K50" i="3"/>
  <c r="J50" i="3"/>
  <c r="I50" i="3"/>
  <c r="H50" i="3"/>
  <c r="G50" i="3"/>
  <c r="F50" i="3"/>
  <c r="AC49" i="3"/>
  <c r="AB49" i="3"/>
  <c r="AA49" i="3"/>
  <c r="Z49" i="3"/>
  <c r="Y49" i="3"/>
  <c r="X49" i="3"/>
  <c r="W49" i="3"/>
  <c r="V49" i="3"/>
  <c r="U49" i="3"/>
  <c r="T49" i="3"/>
  <c r="S49" i="3"/>
  <c r="R49" i="3"/>
  <c r="Q49" i="3"/>
  <c r="P49" i="3"/>
  <c r="O49" i="3"/>
  <c r="N49" i="3"/>
  <c r="M49" i="3"/>
  <c r="L49" i="3"/>
  <c r="K49" i="3"/>
  <c r="J49" i="3"/>
  <c r="I49" i="3"/>
  <c r="H49" i="3"/>
  <c r="G49" i="3"/>
  <c r="F49" i="3"/>
  <c r="AC48" i="3"/>
  <c r="AB48" i="3"/>
  <c r="AA48" i="3"/>
  <c r="Z48" i="3"/>
  <c r="Y48" i="3"/>
  <c r="X48" i="3"/>
  <c r="W48" i="3"/>
  <c r="V48" i="3"/>
  <c r="U48" i="3"/>
  <c r="T48" i="3"/>
  <c r="S48" i="3"/>
  <c r="R48" i="3"/>
  <c r="Q48" i="3"/>
  <c r="P48" i="3"/>
  <c r="O48" i="3"/>
  <c r="N48" i="3"/>
  <c r="M48" i="3"/>
  <c r="L48" i="3"/>
  <c r="K48" i="3"/>
  <c r="J48" i="3"/>
  <c r="I48" i="3"/>
  <c r="H48" i="3"/>
  <c r="G48" i="3"/>
  <c r="F48" i="3"/>
  <c r="AC47" i="3"/>
  <c r="AB47" i="3"/>
  <c r="AA47" i="3"/>
  <c r="Z47" i="3"/>
  <c r="Y47" i="3"/>
  <c r="X47" i="3"/>
  <c r="W47" i="3"/>
  <c r="V47" i="3"/>
  <c r="U47" i="3"/>
  <c r="T47" i="3"/>
  <c r="S47" i="3"/>
  <c r="R47" i="3"/>
  <c r="Q47" i="3"/>
  <c r="P47" i="3"/>
  <c r="O47" i="3"/>
  <c r="N47" i="3"/>
  <c r="M47" i="3"/>
  <c r="L47" i="3"/>
  <c r="K47" i="3"/>
  <c r="J47" i="3"/>
  <c r="I47" i="3"/>
  <c r="H47" i="3"/>
  <c r="G47" i="3"/>
  <c r="F47" i="3"/>
  <c r="AC46" i="3"/>
  <c r="AB46" i="3"/>
  <c r="AA46" i="3"/>
  <c r="Z46" i="3"/>
  <c r="Y46" i="3"/>
  <c r="X46" i="3"/>
  <c r="W46" i="3"/>
  <c r="V46" i="3"/>
  <c r="U46" i="3"/>
  <c r="T46" i="3"/>
  <c r="S46" i="3"/>
  <c r="R46" i="3"/>
  <c r="Q46" i="3"/>
  <c r="P46" i="3"/>
  <c r="O46" i="3"/>
  <c r="N46" i="3"/>
  <c r="M46" i="3"/>
  <c r="L46" i="3"/>
  <c r="K46" i="3"/>
  <c r="J46" i="3"/>
  <c r="I46" i="3"/>
  <c r="H46" i="3"/>
  <c r="G46" i="3"/>
  <c r="F46" i="3"/>
  <c r="AC45" i="3"/>
  <c r="AB45" i="3"/>
  <c r="AA45" i="3"/>
  <c r="Z45" i="3"/>
  <c r="Y45" i="3"/>
  <c r="X45" i="3"/>
  <c r="W45" i="3"/>
  <c r="V45" i="3"/>
  <c r="U45" i="3"/>
  <c r="T45" i="3"/>
  <c r="S45" i="3"/>
  <c r="R45" i="3"/>
  <c r="Q45" i="3"/>
  <c r="P45" i="3"/>
  <c r="O45" i="3"/>
  <c r="N45" i="3"/>
  <c r="M45" i="3"/>
  <c r="L45" i="3"/>
  <c r="K45" i="3"/>
  <c r="J45" i="3"/>
  <c r="I45" i="3"/>
  <c r="H45" i="3"/>
  <c r="G45" i="3"/>
  <c r="F45" i="3"/>
  <c r="AC44" i="3"/>
  <c r="AB44" i="3"/>
  <c r="AA44" i="3"/>
  <c r="Z44" i="3"/>
  <c r="Y44" i="3"/>
  <c r="X44" i="3"/>
  <c r="W44" i="3"/>
  <c r="V44" i="3"/>
  <c r="U44" i="3"/>
  <c r="T44" i="3"/>
  <c r="S44" i="3"/>
  <c r="R44" i="3"/>
  <c r="Q44" i="3"/>
  <c r="P44" i="3"/>
  <c r="O44" i="3"/>
  <c r="N44" i="3"/>
  <c r="M44" i="3"/>
  <c r="L44" i="3"/>
  <c r="K44" i="3"/>
  <c r="J44" i="3"/>
  <c r="I44" i="3"/>
  <c r="H44" i="3"/>
  <c r="G44" i="3"/>
  <c r="F44" i="3"/>
  <c r="AC43" i="3"/>
  <c r="AB43" i="3"/>
  <c r="AA43" i="3"/>
  <c r="Z43" i="3"/>
  <c r="Y43" i="3"/>
  <c r="X43" i="3"/>
  <c r="W43" i="3"/>
  <c r="V43" i="3"/>
  <c r="U43" i="3"/>
  <c r="T43" i="3"/>
  <c r="S43" i="3"/>
  <c r="R43" i="3"/>
  <c r="Q43" i="3"/>
  <c r="P43" i="3"/>
  <c r="O43" i="3"/>
  <c r="N43" i="3"/>
  <c r="M43" i="3"/>
  <c r="L43" i="3"/>
  <c r="K43" i="3"/>
  <c r="J43" i="3"/>
  <c r="I43" i="3"/>
  <c r="H43" i="3"/>
  <c r="G43" i="3"/>
  <c r="F43" i="3"/>
  <c r="AC42" i="3"/>
  <c r="AB42" i="3"/>
  <c r="AA42" i="3"/>
  <c r="Z42" i="3"/>
  <c r="Y42" i="3"/>
  <c r="X42" i="3"/>
  <c r="W42" i="3"/>
  <c r="V42" i="3"/>
  <c r="U42" i="3"/>
  <c r="T42" i="3"/>
  <c r="S42" i="3"/>
  <c r="R42" i="3"/>
  <c r="Q42" i="3"/>
  <c r="P42" i="3"/>
  <c r="O42" i="3"/>
  <c r="N42" i="3"/>
  <c r="M42" i="3"/>
  <c r="L42" i="3"/>
  <c r="K42" i="3"/>
  <c r="J42" i="3"/>
  <c r="I42" i="3"/>
  <c r="H42" i="3"/>
  <c r="G42" i="3"/>
  <c r="F42" i="3"/>
  <c r="AC41" i="3"/>
  <c r="AB41" i="3"/>
  <c r="AA41" i="3"/>
  <c r="Z41" i="3"/>
  <c r="Y41" i="3"/>
  <c r="X41" i="3"/>
  <c r="W41" i="3"/>
  <c r="V41" i="3"/>
  <c r="U41" i="3"/>
  <c r="T41" i="3"/>
  <c r="S41" i="3"/>
  <c r="R41" i="3"/>
  <c r="Q41" i="3"/>
  <c r="P41" i="3"/>
  <c r="O41" i="3"/>
  <c r="N41" i="3"/>
  <c r="M41" i="3"/>
  <c r="L41" i="3"/>
  <c r="K41" i="3"/>
  <c r="J41" i="3"/>
  <c r="I41" i="3"/>
  <c r="H41" i="3"/>
  <c r="G41" i="3"/>
  <c r="F41" i="3"/>
  <c r="AC40" i="3"/>
  <c r="AB40" i="3"/>
  <c r="AA40" i="3"/>
  <c r="Z40" i="3"/>
  <c r="Y40" i="3"/>
  <c r="X40" i="3"/>
  <c r="W40" i="3"/>
  <c r="V40" i="3"/>
  <c r="U40" i="3"/>
  <c r="T40" i="3"/>
  <c r="S40" i="3"/>
  <c r="R40" i="3"/>
  <c r="Q40" i="3"/>
  <c r="P40" i="3"/>
  <c r="O40" i="3"/>
  <c r="N40" i="3"/>
  <c r="M40" i="3"/>
  <c r="L40" i="3"/>
  <c r="K40" i="3"/>
  <c r="J40" i="3"/>
  <c r="I40" i="3"/>
  <c r="H40" i="3"/>
  <c r="G40" i="3"/>
  <c r="F40" i="3"/>
  <c r="AC39" i="3"/>
  <c r="AB39" i="3"/>
  <c r="AA39" i="3"/>
  <c r="Z39" i="3"/>
  <c r="Y39" i="3"/>
  <c r="X39" i="3"/>
  <c r="W39" i="3"/>
  <c r="V39" i="3"/>
  <c r="U39" i="3"/>
  <c r="T39" i="3"/>
  <c r="S39" i="3"/>
  <c r="R39" i="3"/>
  <c r="Q39" i="3"/>
  <c r="P39" i="3"/>
  <c r="O39" i="3"/>
  <c r="N39" i="3"/>
  <c r="M39" i="3"/>
  <c r="L39" i="3"/>
  <c r="K39" i="3"/>
  <c r="J39" i="3"/>
  <c r="I39" i="3"/>
  <c r="H39" i="3"/>
  <c r="G39" i="3"/>
  <c r="F39" i="3"/>
  <c r="AC38" i="3"/>
  <c r="AB38" i="3"/>
  <c r="AA38" i="3"/>
  <c r="Z38" i="3"/>
  <c r="Y38" i="3"/>
  <c r="X38" i="3"/>
  <c r="W38" i="3"/>
  <c r="V38" i="3"/>
  <c r="U38" i="3"/>
  <c r="T38" i="3"/>
  <c r="S38" i="3"/>
  <c r="R38" i="3"/>
  <c r="Q38" i="3"/>
  <c r="P38" i="3"/>
  <c r="O38" i="3"/>
  <c r="N38" i="3"/>
  <c r="M38" i="3"/>
  <c r="L38" i="3"/>
  <c r="K38" i="3"/>
  <c r="J38" i="3"/>
  <c r="I38" i="3"/>
  <c r="H38" i="3"/>
  <c r="G38" i="3"/>
  <c r="F38" i="3"/>
  <c r="AC37" i="3"/>
  <c r="AB37" i="3"/>
  <c r="AA37" i="3"/>
  <c r="Z37" i="3"/>
  <c r="Y37" i="3"/>
  <c r="X37" i="3"/>
  <c r="W37" i="3"/>
  <c r="V37" i="3"/>
  <c r="U37" i="3"/>
  <c r="T37" i="3"/>
  <c r="S37" i="3"/>
  <c r="R37" i="3"/>
  <c r="Q37" i="3"/>
  <c r="P37" i="3"/>
  <c r="O37" i="3"/>
  <c r="N37" i="3"/>
  <c r="M37" i="3"/>
  <c r="L37" i="3"/>
  <c r="K37" i="3"/>
  <c r="J37" i="3"/>
  <c r="I37" i="3"/>
  <c r="H37" i="3"/>
  <c r="G37" i="3"/>
  <c r="F37" i="3"/>
  <c r="AC36" i="3"/>
  <c r="AB36" i="3"/>
  <c r="AA36" i="3"/>
  <c r="Z36" i="3"/>
  <c r="Y36" i="3"/>
  <c r="X36" i="3"/>
  <c r="W36" i="3"/>
  <c r="V36" i="3"/>
  <c r="U36" i="3"/>
  <c r="T36" i="3"/>
  <c r="S36" i="3"/>
  <c r="R36" i="3"/>
  <c r="Q36" i="3"/>
  <c r="P36" i="3"/>
  <c r="O36" i="3"/>
  <c r="N36" i="3"/>
  <c r="M36" i="3"/>
  <c r="L36" i="3"/>
  <c r="K36" i="3"/>
  <c r="J36" i="3"/>
  <c r="I36" i="3"/>
  <c r="H36" i="3"/>
  <c r="G36" i="3"/>
  <c r="F36" i="3"/>
  <c r="AC35" i="3"/>
  <c r="AB35" i="3"/>
  <c r="AA35" i="3"/>
  <c r="Z35" i="3"/>
  <c r="Y35" i="3"/>
  <c r="X35" i="3"/>
  <c r="W35" i="3"/>
  <c r="V35" i="3"/>
  <c r="U35" i="3"/>
  <c r="T35" i="3"/>
  <c r="S35" i="3"/>
  <c r="R35" i="3"/>
  <c r="Q35" i="3"/>
  <c r="P35" i="3"/>
  <c r="O35" i="3"/>
  <c r="N35" i="3"/>
  <c r="M35" i="3"/>
  <c r="L35" i="3"/>
  <c r="K35" i="3"/>
  <c r="J35" i="3"/>
  <c r="I35" i="3"/>
  <c r="H35" i="3"/>
  <c r="G35" i="3"/>
  <c r="F35" i="3"/>
  <c r="AC34" i="3"/>
  <c r="AB34" i="3"/>
  <c r="AA34" i="3"/>
  <c r="Z34" i="3"/>
  <c r="Y34" i="3"/>
  <c r="X34" i="3"/>
  <c r="W34" i="3"/>
  <c r="V34" i="3"/>
  <c r="U34" i="3"/>
  <c r="T34" i="3"/>
  <c r="S34" i="3"/>
  <c r="R34" i="3"/>
  <c r="Q34" i="3"/>
  <c r="P34" i="3"/>
  <c r="O34" i="3"/>
  <c r="N34" i="3"/>
  <c r="M34" i="3"/>
  <c r="L34" i="3"/>
  <c r="K34" i="3"/>
  <c r="J34" i="3"/>
  <c r="I34" i="3"/>
  <c r="H34" i="3"/>
  <c r="G34" i="3"/>
  <c r="F34" i="3"/>
  <c r="AC33" i="3"/>
  <c r="AB33" i="3"/>
  <c r="AA33" i="3"/>
  <c r="Z33" i="3"/>
  <c r="Y33" i="3"/>
  <c r="X33" i="3"/>
  <c r="W33" i="3"/>
  <c r="V33" i="3"/>
  <c r="U33" i="3"/>
  <c r="T33" i="3"/>
  <c r="S33" i="3"/>
  <c r="R33" i="3"/>
  <c r="Q33" i="3"/>
  <c r="P33" i="3"/>
  <c r="O33" i="3"/>
  <c r="N33" i="3"/>
  <c r="M33" i="3"/>
  <c r="L33" i="3"/>
  <c r="K33" i="3"/>
  <c r="J33" i="3"/>
  <c r="I33" i="3"/>
  <c r="H33" i="3"/>
  <c r="G33" i="3"/>
  <c r="F33" i="3"/>
  <c r="AC32" i="3"/>
  <c r="AB32" i="3"/>
  <c r="AA32" i="3"/>
  <c r="Z32" i="3"/>
  <c r="Y32" i="3"/>
  <c r="X32" i="3"/>
  <c r="W32" i="3"/>
  <c r="V32" i="3"/>
  <c r="U32" i="3"/>
  <c r="T32" i="3"/>
  <c r="S32" i="3"/>
  <c r="R32" i="3"/>
  <c r="Q32" i="3"/>
  <c r="P32" i="3"/>
  <c r="O32" i="3"/>
  <c r="N32" i="3"/>
  <c r="M32" i="3"/>
  <c r="L32" i="3"/>
  <c r="K32" i="3"/>
  <c r="J32" i="3"/>
  <c r="I32" i="3"/>
  <c r="H32" i="3"/>
  <c r="G32" i="3"/>
  <c r="F32" i="3"/>
  <c r="AC31" i="3"/>
  <c r="AB31" i="3"/>
  <c r="AA31" i="3"/>
  <c r="Z31" i="3"/>
  <c r="Y31" i="3"/>
  <c r="X31" i="3"/>
  <c r="W31" i="3"/>
  <c r="V31" i="3"/>
  <c r="U31" i="3"/>
  <c r="T31" i="3"/>
  <c r="S31" i="3"/>
  <c r="R31" i="3"/>
  <c r="Q31" i="3"/>
  <c r="P31" i="3"/>
  <c r="O31" i="3"/>
  <c r="N31" i="3"/>
  <c r="M31" i="3"/>
  <c r="L31" i="3"/>
  <c r="K31" i="3"/>
  <c r="J31" i="3"/>
  <c r="I31" i="3"/>
  <c r="H31" i="3"/>
  <c r="G31" i="3"/>
  <c r="F31" i="3"/>
  <c r="AC30" i="3"/>
  <c r="AB30" i="3"/>
  <c r="AA30" i="3"/>
  <c r="Z30" i="3"/>
  <c r="Y30" i="3"/>
  <c r="X30" i="3"/>
  <c r="W30" i="3"/>
  <c r="V30" i="3"/>
  <c r="U30" i="3"/>
  <c r="T30" i="3"/>
  <c r="S30" i="3"/>
  <c r="R30" i="3"/>
  <c r="Q30" i="3"/>
  <c r="P30" i="3"/>
  <c r="O30" i="3"/>
  <c r="N30" i="3"/>
  <c r="M30" i="3"/>
  <c r="L30" i="3"/>
  <c r="K30" i="3"/>
  <c r="J30" i="3"/>
  <c r="I30" i="3"/>
  <c r="H30" i="3"/>
  <c r="G30" i="3"/>
  <c r="F30" i="3"/>
  <c r="AC29" i="3"/>
  <c r="AB29" i="3"/>
  <c r="AA29" i="3"/>
  <c r="Z29" i="3"/>
  <c r="Y29" i="3"/>
  <c r="X29" i="3"/>
  <c r="W29" i="3"/>
  <c r="V29" i="3"/>
  <c r="U29" i="3"/>
  <c r="T29" i="3"/>
  <c r="S29" i="3"/>
  <c r="R29" i="3"/>
  <c r="Q29" i="3"/>
  <c r="P29" i="3"/>
  <c r="O29" i="3"/>
  <c r="N29" i="3"/>
  <c r="M29" i="3"/>
  <c r="L29" i="3"/>
  <c r="K29" i="3"/>
  <c r="J29" i="3"/>
  <c r="I29" i="3"/>
  <c r="H29" i="3"/>
  <c r="G29" i="3"/>
  <c r="F29" i="3"/>
  <c r="AC28" i="3"/>
  <c r="AB28" i="3"/>
  <c r="AA28" i="3"/>
  <c r="Z28" i="3"/>
  <c r="Y28" i="3"/>
  <c r="X28" i="3"/>
  <c r="W28" i="3"/>
  <c r="V28" i="3"/>
  <c r="U28" i="3"/>
  <c r="T28" i="3"/>
  <c r="S28" i="3"/>
  <c r="R28" i="3"/>
  <c r="Q28" i="3"/>
  <c r="P28" i="3"/>
  <c r="O28" i="3"/>
  <c r="N28" i="3"/>
  <c r="M28" i="3"/>
  <c r="L28" i="3"/>
  <c r="K28" i="3"/>
  <c r="J28" i="3"/>
  <c r="I28" i="3"/>
  <c r="H28" i="3"/>
  <c r="G28" i="3"/>
  <c r="F28" i="3"/>
  <c r="AC27" i="3"/>
  <c r="AB27" i="3"/>
  <c r="AA27" i="3"/>
  <c r="Z27" i="3"/>
  <c r="Y27" i="3"/>
  <c r="X27" i="3"/>
  <c r="W27" i="3"/>
  <c r="V27" i="3"/>
  <c r="U27" i="3"/>
  <c r="T27" i="3"/>
  <c r="S27" i="3"/>
  <c r="R27" i="3"/>
  <c r="Q27" i="3"/>
  <c r="P27" i="3"/>
  <c r="O27" i="3"/>
  <c r="N27" i="3"/>
  <c r="M27" i="3"/>
  <c r="L27" i="3"/>
  <c r="K27" i="3"/>
  <c r="J27" i="3"/>
  <c r="I27" i="3"/>
  <c r="H27" i="3"/>
  <c r="G27" i="3"/>
  <c r="F27" i="3"/>
  <c r="AC26" i="3"/>
  <c r="AB26" i="3"/>
  <c r="AA26" i="3"/>
  <c r="Z26" i="3"/>
  <c r="Y26" i="3"/>
  <c r="X26" i="3"/>
  <c r="W26" i="3"/>
  <c r="V26" i="3"/>
  <c r="U26" i="3"/>
  <c r="T26" i="3"/>
  <c r="S26" i="3"/>
  <c r="R26" i="3"/>
  <c r="Q26" i="3"/>
  <c r="P26" i="3"/>
  <c r="O26" i="3"/>
  <c r="N26" i="3"/>
  <c r="M26" i="3"/>
  <c r="L26" i="3"/>
  <c r="K26" i="3"/>
  <c r="J26" i="3"/>
  <c r="I26" i="3"/>
  <c r="H26" i="3"/>
  <c r="G26" i="3"/>
  <c r="F26" i="3"/>
  <c r="AC25" i="3"/>
  <c r="AB25" i="3"/>
  <c r="AA25" i="3"/>
  <c r="Z25" i="3"/>
  <c r="Y25" i="3"/>
  <c r="X25" i="3"/>
  <c r="W25" i="3"/>
  <c r="V25" i="3"/>
  <c r="U25" i="3"/>
  <c r="T25" i="3"/>
  <c r="S25" i="3"/>
  <c r="R25" i="3"/>
  <c r="Q25" i="3"/>
  <c r="P25" i="3"/>
  <c r="O25" i="3"/>
  <c r="N25" i="3"/>
  <c r="M25" i="3"/>
  <c r="L25" i="3"/>
  <c r="K25" i="3"/>
  <c r="J25" i="3"/>
  <c r="I25" i="3"/>
  <c r="H25" i="3"/>
  <c r="G25" i="3"/>
  <c r="F25" i="3"/>
  <c r="AC24" i="3"/>
  <c r="AB24" i="3"/>
  <c r="AA24" i="3"/>
  <c r="Z24" i="3"/>
  <c r="Y24" i="3"/>
  <c r="X24" i="3"/>
  <c r="W24" i="3"/>
  <c r="V24" i="3"/>
  <c r="U24" i="3"/>
  <c r="T24" i="3"/>
  <c r="S24" i="3"/>
  <c r="R24" i="3"/>
  <c r="Q24" i="3"/>
  <c r="P24" i="3"/>
  <c r="O24" i="3"/>
  <c r="N24" i="3"/>
  <c r="M24" i="3"/>
  <c r="L24" i="3"/>
  <c r="K24" i="3"/>
  <c r="J24" i="3"/>
  <c r="I24" i="3"/>
  <c r="H24" i="3"/>
  <c r="G24" i="3"/>
  <c r="F24" i="3"/>
  <c r="AC23" i="3"/>
  <c r="AB23" i="3"/>
  <c r="AA23" i="3"/>
  <c r="Z23" i="3"/>
  <c r="Y23" i="3"/>
  <c r="X23" i="3"/>
  <c r="W23" i="3"/>
  <c r="V23" i="3"/>
  <c r="U23" i="3"/>
  <c r="T23" i="3"/>
  <c r="S23" i="3"/>
  <c r="R23" i="3"/>
  <c r="Q23" i="3"/>
  <c r="P23" i="3"/>
  <c r="O23" i="3"/>
  <c r="N23" i="3"/>
  <c r="M23" i="3"/>
  <c r="L23" i="3"/>
  <c r="K23" i="3"/>
  <c r="J23" i="3"/>
  <c r="I23" i="3"/>
  <c r="H23" i="3"/>
  <c r="G23" i="3"/>
  <c r="F23" i="3"/>
  <c r="AC22" i="3"/>
  <c r="AB22" i="3"/>
  <c r="AA22" i="3"/>
  <c r="Z22" i="3"/>
  <c r="Y22" i="3"/>
  <c r="X22" i="3"/>
  <c r="W22" i="3"/>
  <c r="V22" i="3"/>
  <c r="U22" i="3"/>
  <c r="T22" i="3"/>
  <c r="S22" i="3"/>
  <c r="R22" i="3"/>
  <c r="Q22" i="3"/>
  <c r="P22" i="3"/>
  <c r="O22" i="3"/>
  <c r="N22" i="3"/>
  <c r="M22" i="3"/>
  <c r="L22" i="3"/>
  <c r="K22" i="3"/>
  <c r="J22" i="3"/>
  <c r="I22" i="3"/>
  <c r="H22" i="3"/>
  <c r="G22" i="3"/>
  <c r="F22" i="3"/>
  <c r="AC21" i="3"/>
  <c r="AB21" i="3"/>
  <c r="AA21" i="3"/>
  <c r="Z21" i="3"/>
  <c r="Y21" i="3"/>
  <c r="X21" i="3"/>
  <c r="W21" i="3"/>
  <c r="V21" i="3"/>
  <c r="U21" i="3"/>
  <c r="T21" i="3"/>
  <c r="S21" i="3"/>
  <c r="R21" i="3"/>
  <c r="Q21" i="3"/>
  <c r="P21" i="3"/>
  <c r="O21" i="3"/>
  <c r="N21" i="3"/>
  <c r="M21" i="3"/>
  <c r="L21" i="3"/>
  <c r="K21" i="3"/>
  <c r="J21" i="3"/>
  <c r="I21" i="3"/>
  <c r="H21" i="3"/>
  <c r="G21" i="3"/>
  <c r="F21" i="3"/>
  <c r="AC20" i="3"/>
  <c r="AB20" i="3"/>
  <c r="AA20" i="3"/>
  <c r="Z20" i="3"/>
  <c r="Y20" i="3"/>
  <c r="X20" i="3"/>
  <c r="W20" i="3"/>
  <c r="V20" i="3"/>
  <c r="U20" i="3"/>
  <c r="T20" i="3"/>
  <c r="S20" i="3"/>
  <c r="R20" i="3"/>
  <c r="Q20" i="3"/>
  <c r="P20" i="3"/>
  <c r="O20" i="3"/>
  <c r="N20" i="3"/>
  <c r="M20" i="3"/>
  <c r="L20" i="3"/>
  <c r="K20" i="3"/>
  <c r="J20" i="3"/>
  <c r="I20" i="3"/>
  <c r="H20" i="3"/>
  <c r="G20" i="3"/>
  <c r="F20" i="3"/>
  <c r="AC19" i="3"/>
  <c r="AB19" i="3"/>
  <c r="AA19" i="3"/>
  <c r="Z19" i="3"/>
  <c r="Y19" i="3"/>
  <c r="X19" i="3"/>
  <c r="W19" i="3"/>
  <c r="V19" i="3"/>
  <c r="U19" i="3"/>
  <c r="T19" i="3"/>
  <c r="S19" i="3"/>
  <c r="R19" i="3"/>
  <c r="Q19" i="3"/>
  <c r="P19" i="3"/>
  <c r="O19" i="3"/>
  <c r="N19" i="3"/>
  <c r="M19" i="3"/>
  <c r="L19" i="3"/>
  <c r="K19" i="3"/>
  <c r="J19" i="3"/>
  <c r="I19" i="3"/>
  <c r="H19" i="3"/>
  <c r="G19" i="3"/>
  <c r="F19" i="3"/>
  <c r="AC18" i="3"/>
  <c r="AB18" i="3"/>
  <c r="AA18" i="3"/>
  <c r="Z18" i="3"/>
  <c r="Y18" i="3"/>
  <c r="X18" i="3"/>
  <c r="W18" i="3"/>
  <c r="V18" i="3"/>
  <c r="U18" i="3"/>
  <c r="T18" i="3"/>
  <c r="S18" i="3"/>
  <c r="R18" i="3"/>
  <c r="Q18" i="3"/>
  <c r="P18" i="3"/>
  <c r="O18" i="3"/>
  <c r="N18" i="3"/>
  <c r="M18" i="3"/>
  <c r="L18" i="3"/>
  <c r="K18" i="3"/>
  <c r="J18" i="3"/>
  <c r="I18" i="3"/>
  <c r="H18" i="3"/>
  <c r="G18" i="3"/>
  <c r="F18" i="3"/>
  <c r="AC17" i="3"/>
  <c r="AB17" i="3"/>
  <c r="AA17" i="3"/>
  <c r="Z17" i="3"/>
  <c r="Y17" i="3"/>
  <c r="X17" i="3"/>
  <c r="W17" i="3"/>
  <c r="V17" i="3"/>
  <c r="U17" i="3"/>
  <c r="T17" i="3"/>
  <c r="S17" i="3"/>
  <c r="R17" i="3"/>
  <c r="Q17" i="3"/>
  <c r="P17" i="3"/>
  <c r="O17" i="3"/>
  <c r="N17" i="3"/>
  <c r="M17" i="3"/>
  <c r="L17" i="3"/>
  <c r="K17" i="3"/>
  <c r="J17" i="3"/>
  <c r="I17" i="3"/>
  <c r="H17" i="3"/>
  <c r="G17" i="3"/>
  <c r="F17" i="3"/>
  <c r="AC16" i="3"/>
  <c r="AB16" i="3"/>
  <c r="AA16" i="3"/>
  <c r="Z16" i="3"/>
  <c r="Y16" i="3"/>
  <c r="X16" i="3"/>
  <c r="W16" i="3"/>
  <c r="V16" i="3"/>
  <c r="U16" i="3"/>
  <c r="T16" i="3"/>
  <c r="S16" i="3"/>
  <c r="R16" i="3"/>
  <c r="Q16" i="3"/>
  <c r="P16" i="3"/>
  <c r="O16" i="3"/>
  <c r="N16" i="3"/>
  <c r="M16" i="3"/>
  <c r="L16" i="3"/>
  <c r="K16" i="3"/>
  <c r="J16" i="3"/>
  <c r="I16" i="3"/>
  <c r="H16" i="3"/>
  <c r="G16" i="3"/>
  <c r="F16" i="3"/>
  <c r="AC15" i="3"/>
  <c r="AB15" i="3"/>
  <c r="AA15" i="3"/>
  <c r="Z15" i="3"/>
  <c r="Y15" i="3"/>
  <c r="X15" i="3"/>
  <c r="W15" i="3"/>
  <c r="V15" i="3"/>
  <c r="U15" i="3"/>
  <c r="T15" i="3"/>
  <c r="S15" i="3"/>
  <c r="R15" i="3"/>
  <c r="Q15" i="3"/>
  <c r="P15" i="3"/>
  <c r="O15" i="3"/>
  <c r="N15" i="3"/>
  <c r="M15" i="3"/>
  <c r="L15" i="3"/>
  <c r="K15" i="3"/>
  <c r="J15" i="3"/>
  <c r="I15" i="3"/>
  <c r="H15" i="3"/>
  <c r="G15" i="3"/>
  <c r="F15" i="3"/>
  <c r="AC14" i="3"/>
  <c r="AB14" i="3"/>
  <c r="AA14" i="3"/>
  <c r="Z14" i="3"/>
  <c r="Y14" i="3"/>
  <c r="X14" i="3"/>
  <c r="W14" i="3"/>
  <c r="V14" i="3"/>
  <c r="U14" i="3"/>
  <c r="T14" i="3"/>
  <c r="S14" i="3"/>
  <c r="R14" i="3"/>
  <c r="Q14" i="3"/>
  <c r="P14" i="3"/>
  <c r="O14" i="3"/>
  <c r="N14" i="3"/>
  <c r="M14" i="3"/>
  <c r="L14" i="3"/>
  <c r="K14" i="3"/>
  <c r="J14" i="3"/>
  <c r="I14" i="3"/>
  <c r="H14" i="3"/>
  <c r="G14" i="3"/>
  <c r="F14" i="3"/>
  <c r="AB675" i="3" l="1"/>
  <c r="AC23" i="6"/>
  <c r="X17" i="2"/>
  <c r="K21" i="6"/>
  <c r="E42" i="2" l="1"/>
  <c r="K124" i="2"/>
  <c r="I124" i="2"/>
  <c r="G124" i="2"/>
  <c r="E124" i="2"/>
  <c r="K147" i="2"/>
  <c r="I147" i="2"/>
  <c r="G147" i="2"/>
  <c r="E147" i="2"/>
  <c r="K146" i="2"/>
  <c r="I146" i="2"/>
  <c r="G146" i="2"/>
  <c r="E146" i="2"/>
  <c r="K145" i="2"/>
  <c r="I145" i="2"/>
  <c r="G145" i="2"/>
  <c r="E145" i="2"/>
  <c r="K123" i="2"/>
  <c r="I123" i="2"/>
  <c r="G123" i="2"/>
  <c r="E123" i="2"/>
  <c r="K122" i="2"/>
  <c r="I122" i="2"/>
  <c r="G122" i="2"/>
  <c r="E122" i="2"/>
  <c r="K121" i="2"/>
  <c r="I121" i="2"/>
  <c r="G121" i="2"/>
  <c r="E121" i="2"/>
  <c r="K120" i="2"/>
  <c r="I120" i="2"/>
  <c r="G120" i="2"/>
  <c r="E120" i="2"/>
  <c r="K144" i="2"/>
  <c r="I144" i="2"/>
  <c r="G144" i="2"/>
  <c r="E144" i="2"/>
  <c r="K119" i="2"/>
  <c r="I119" i="2"/>
  <c r="G119" i="2"/>
  <c r="E119" i="2"/>
  <c r="K128" i="2"/>
  <c r="I128" i="2"/>
  <c r="G128" i="2"/>
  <c r="E128" i="2"/>
  <c r="K125" i="2"/>
  <c r="I125" i="2"/>
  <c r="G125" i="2"/>
  <c r="E125" i="2"/>
  <c r="K72" i="2"/>
  <c r="I72" i="2"/>
  <c r="G72" i="2"/>
  <c r="E72" i="2"/>
  <c r="K118" i="2"/>
  <c r="I118" i="2"/>
  <c r="G118" i="2"/>
  <c r="E118" i="2"/>
  <c r="K117" i="2"/>
  <c r="I117" i="2"/>
  <c r="G117" i="2"/>
  <c r="E117" i="2"/>
  <c r="K116" i="2"/>
  <c r="I116" i="2"/>
  <c r="G116" i="2"/>
  <c r="E116" i="2"/>
  <c r="K126" i="2"/>
  <c r="I126" i="2"/>
  <c r="G126" i="2"/>
  <c r="E126" i="2"/>
  <c r="K142" i="2"/>
  <c r="I142" i="2"/>
  <c r="G142" i="2"/>
  <c r="E142" i="2"/>
  <c r="K71" i="2"/>
  <c r="I71" i="2"/>
  <c r="G71" i="2"/>
  <c r="E71" i="2"/>
  <c r="K115" i="2"/>
  <c r="I115" i="2"/>
  <c r="G115" i="2"/>
  <c r="E115" i="2"/>
  <c r="K68" i="2"/>
  <c r="I68" i="2"/>
  <c r="G68" i="2"/>
  <c r="E68" i="2"/>
  <c r="L124" i="2"/>
  <c r="J124" i="2"/>
  <c r="H124" i="2"/>
  <c r="F124" i="2"/>
  <c r="L147" i="2"/>
  <c r="J147" i="2"/>
  <c r="H147" i="2"/>
  <c r="F147" i="2"/>
  <c r="L146" i="2"/>
  <c r="J146" i="2"/>
  <c r="H146" i="2"/>
  <c r="F146" i="2"/>
  <c r="L145" i="2"/>
  <c r="J145" i="2"/>
  <c r="H145" i="2"/>
  <c r="F145" i="2"/>
  <c r="L123" i="2"/>
  <c r="J123" i="2"/>
  <c r="H123" i="2"/>
  <c r="F123" i="2"/>
  <c r="L122" i="2"/>
  <c r="J122" i="2"/>
  <c r="H122" i="2"/>
  <c r="F122" i="2"/>
  <c r="L121" i="2"/>
  <c r="J121" i="2"/>
  <c r="H121" i="2"/>
  <c r="F121" i="2"/>
  <c r="L120" i="2"/>
  <c r="J120" i="2"/>
  <c r="H120" i="2"/>
  <c r="F120" i="2"/>
  <c r="L144" i="2"/>
  <c r="J144" i="2"/>
  <c r="H144" i="2"/>
  <c r="F144" i="2"/>
  <c r="L119" i="2"/>
  <c r="J119" i="2"/>
  <c r="H119" i="2"/>
  <c r="F119" i="2"/>
  <c r="L128" i="2"/>
  <c r="J128" i="2"/>
  <c r="H128" i="2"/>
  <c r="F128" i="2"/>
  <c r="L125" i="2"/>
  <c r="J125" i="2"/>
  <c r="H125" i="2"/>
  <c r="F125" i="2"/>
  <c r="L72" i="2"/>
  <c r="J72" i="2"/>
  <c r="H72" i="2"/>
  <c r="F72" i="2"/>
  <c r="L118" i="2"/>
  <c r="J118" i="2"/>
  <c r="H118" i="2"/>
  <c r="F118" i="2"/>
  <c r="L117" i="2"/>
  <c r="J117" i="2"/>
  <c r="H117" i="2"/>
  <c r="F117" i="2"/>
  <c r="L116" i="2"/>
  <c r="J116" i="2"/>
  <c r="H116" i="2"/>
  <c r="F116" i="2"/>
  <c r="L126" i="2"/>
  <c r="J126" i="2"/>
  <c r="H126" i="2"/>
  <c r="F126" i="2"/>
  <c r="L142" i="2"/>
  <c r="J142" i="2"/>
  <c r="H142" i="2"/>
  <c r="F142" i="2"/>
  <c r="L71" i="2"/>
  <c r="J71" i="2"/>
  <c r="H71" i="2"/>
  <c r="F71" i="2"/>
  <c r="L115" i="2"/>
  <c r="J115" i="2"/>
  <c r="H115" i="2"/>
  <c r="F115" i="2"/>
  <c r="L68" i="2"/>
  <c r="J68" i="2"/>
  <c r="H68" i="2"/>
  <c r="F68" i="2"/>
  <c r="L114" i="2"/>
  <c r="J114" i="2"/>
  <c r="H114" i="2"/>
  <c r="F114" i="2"/>
  <c r="L67" i="2"/>
  <c r="J67" i="2"/>
  <c r="H67" i="2"/>
  <c r="F67" i="2"/>
  <c r="L83" i="2"/>
  <c r="J83" i="2"/>
  <c r="H83" i="2"/>
  <c r="F83" i="2"/>
  <c r="L113" i="2"/>
  <c r="J113" i="2"/>
  <c r="H113" i="2"/>
  <c r="F113" i="2"/>
  <c r="L70" i="2"/>
  <c r="J70" i="2"/>
  <c r="H70" i="2"/>
  <c r="F70" i="2"/>
  <c r="L69" i="2"/>
  <c r="J69" i="2"/>
  <c r="H69" i="2"/>
  <c r="F69" i="2"/>
  <c r="L82" i="2"/>
  <c r="J82" i="2"/>
  <c r="H82" i="2"/>
  <c r="F82" i="2"/>
  <c r="L66" i="2"/>
  <c r="J66" i="2"/>
  <c r="H66" i="2"/>
  <c r="F66" i="2"/>
  <c r="L65" i="2"/>
  <c r="J65" i="2"/>
  <c r="H65" i="2"/>
  <c r="F65" i="2"/>
  <c r="L81" i="2"/>
  <c r="J81" i="2"/>
  <c r="H81" i="2"/>
  <c r="F81" i="2"/>
  <c r="L64" i="2"/>
  <c r="J64" i="2"/>
  <c r="H64" i="2"/>
  <c r="F64" i="2"/>
  <c r="L63" i="2"/>
  <c r="J63" i="2"/>
  <c r="H63" i="2"/>
  <c r="F63" i="2"/>
  <c r="L62" i="2"/>
  <c r="J62" i="2"/>
  <c r="H62" i="2"/>
  <c r="F62" i="2"/>
  <c r="L61" i="2"/>
  <c r="J61" i="2"/>
  <c r="H61" i="2"/>
  <c r="F61" i="2"/>
  <c r="L60" i="2"/>
  <c r="J60" i="2"/>
  <c r="H60" i="2"/>
  <c r="F60" i="2"/>
  <c r="L59" i="2"/>
  <c r="J59" i="2"/>
  <c r="H59" i="2"/>
  <c r="F59" i="2"/>
  <c r="L112" i="2"/>
  <c r="J112" i="2"/>
  <c r="H112" i="2"/>
  <c r="F112" i="2"/>
  <c r="L58" i="2"/>
  <c r="J58" i="2"/>
  <c r="H58" i="2"/>
  <c r="F58" i="2"/>
  <c r="L57" i="2"/>
  <c r="J57" i="2"/>
  <c r="H57" i="2"/>
  <c r="F57" i="2"/>
  <c r="L111" i="2"/>
  <c r="J111" i="2"/>
  <c r="H111" i="2"/>
  <c r="F111" i="2"/>
  <c r="L141" i="2"/>
  <c r="J141" i="2"/>
  <c r="H141" i="2"/>
  <c r="F141" i="2"/>
  <c r="L56" i="2"/>
  <c r="J56" i="2"/>
  <c r="K114" i="2"/>
  <c r="I114" i="2"/>
  <c r="G114" i="2"/>
  <c r="E114" i="2"/>
  <c r="K67" i="2"/>
  <c r="I67" i="2"/>
  <c r="G67" i="2"/>
  <c r="E67" i="2"/>
  <c r="K83" i="2"/>
  <c r="I83" i="2"/>
  <c r="G83" i="2"/>
  <c r="E83" i="2"/>
  <c r="K113" i="2"/>
  <c r="I113" i="2"/>
  <c r="G113" i="2"/>
  <c r="E113" i="2"/>
  <c r="K70" i="2"/>
  <c r="I70" i="2"/>
  <c r="G70" i="2"/>
  <c r="E70" i="2"/>
  <c r="K69" i="2"/>
  <c r="I69" i="2"/>
  <c r="G69" i="2"/>
  <c r="E69" i="2"/>
  <c r="K82" i="2"/>
  <c r="I82" i="2"/>
  <c r="G82" i="2"/>
  <c r="E82" i="2"/>
  <c r="K66" i="2"/>
  <c r="I66" i="2"/>
  <c r="G66" i="2"/>
  <c r="E66" i="2"/>
  <c r="K65" i="2"/>
  <c r="I65" i="2"/>
  <c r="G65" i="2"/>
  <c r="E65" i="2"/>
  <c r="K81" i="2"/>
  <c r="I81" i="2"/>
  <c r="G81" i="2"/>
  <c r="E81" i="2"/>
  <c r="K64" i="2"/>
  <c r="I64" i="2"/>
  <c r="G64" i="2"/>
  <c r="E64" i="2"/>
  <c r="K63" i="2"/>
  <c r="I63" i="2"/>
  <c r="G63" i="2"/>
  <c r="E63" i="2"/>
  <c r="K62" i="2"/>
  <c r="I62" i="2"/>
  <c r="G62" i="2"/>
  <c r="E62" i="2"/>
  <c r="K61" i="2"/>
  <c r="I61" i="2"/>
  <c r="G61" i="2"/>
  <c r="E61" i="2"/>
  <c r="K60" i="2"/>
  <c r="I60" i="2"/>
  <c r="G60" i="2"/>
  <c r="E60" i="2"/>
  <c r="K59" i="2"/>
  <c r="I59" i="2"/>
  <c r="G59" i="2"/>
  <c r="E59" i="2"/>
  <c r="K112" i="2"/>
  <c r="I112" i="2"/>
  <c r="G112" i="2"/>
  <c r="E112" i="2"/>
  <c r="K58" i="2"/>
  <c r="I58" i="2"/>
  <c r="G58" i="2"/>
  <c r="E58" i="2"/>
  <c r="K57" i="2"/>
  <c r="I57" i="2"/>
  <c r="G57" i="2"/>
  <c r="E57" i="2"/>
  <c r="K111" i="2"/>
  <c r="I111" i="2"/>
  <c r="G111" i="2"/>
  <c r="E111" i="2"/>
  <c r="K141" i="2"/>
  <c r="I141" i="2"/>
  <c r="G141" i="2"/>
  <c r="E141" i="2"/>
  <c r="K56" i="2"/>
  <c r="I56" i="2"/>
  <c r="G56" i="2"/>
  <c r="F56" i="2"/>
  <c r="L110" i="2"/>
  <c r="J110" i="2"/>
  <c r="H110" i="2"/>
  <c r="F110" i="2"/>
  <c r="L55" i="2"/>
  <c r="J55" i="2"/>
  <c r="H55" i="2"/>
  <c r="F55" i="2"/>
  <c r="L80" i="2"/>
  <c r="J80" i="2"/>
  <c r="H80" i="2"/>
  <c r="F80" i="2"/>
  <c r="L79" i="2"/>
  <c r="J79" i="2"/>
  <c r="H79" i="2"/>
  <c r="F79" i="2"/>
  <c r="L140" i="2"/>
  <c r="J140" i="2"/>
  <c r="H140" i="2"/>
  <c r="F140" i="2"/>
  <c r="L54" i="2"/>
  <c r="J54" i="2"/>
  <c r="H54" i="2"/>
  <c r="F54" i="2"/>
  <c r="L139" i="2"/>
  <c r="J139" i="2"/>
  <c r="H139" i="2"/>
  <c r="F139" i="2"/>
  <c r="L109" i="2"/>
  <c r="J109" i="2"/>
  <c r="H109" i="2"/>
  <c r="F109" i="2"/>
  <c r="L53" i="2"/>
  <c r="J53" i="2"/>
  <c r="H53" i="2"/>
  <c r="F53" i="2"/>
  <c r="L138" i="2"/>
  <c r="J138" i="2"/>
  <c r="H138" i="2"/>
  <c r="F138" i="2"/>
  <c r="L52" i="2"/>
  <c r="J52" i="2"/>
  <c r="H52" i="2"/>
  <c r="F52" i="2"/>
  <c r="L108" i="2"/>
  <c r="J108" i="2"/>
  <c r="H108" i="2"/>
  <c r="F108" i="2"/>
  <c r="L77" i="2"/>
  <c r="J77" i="2"/>
  <c r="H77" i="2"/>
  <c r="F77" i="2"/>
  <c r="L51" i="2"/>
  <c r="J51" i="2"/>
  <c r="H51" i="2"/>
  <c r="F51" i="2"/>
  <c r="L49" i="2"/>
  <c r="J49" i="2"/>
  <c r="H49" i="2"/>
  <c r="F49" i="2"/>
  <c r="L48" i="2"/>
  <c r="J48" i="2"/>
  <c r="H48" i="2"/>
  <c r="F48" i="2"/>
  <c r="L50" i="2"/>
  <c r="J50" i="2"/>
  <c r="H50" i="2"/>
  <c r="F50" i="2"/>
  <c r="L47" i="2"/>
  <c r="J47" i="2"/>
  <c r="H47" i="2"/>
  <c r="F47" i="2"/>
  <c r="L137" i="2"/>
  <c r="J137" i="2"/>
  <c r="H137" i="2"/>
  <c r="F137" i="2"/>
  <c r="L46" i="2"/>
  <c r="J46" i="2"/>
  <c r="H46" i="2"/>
  <c r="F46" i="2"/>
  <c r="L143" i="2"/>
  <c r="J143" i="2"/>
  <c r="H143" i="2"/>
  <c r="F143" i="2"/>
  <c r="L107" i="2"/>
  <c r="J107" i="2"/>
  <c r="H107" i="2"/>
  <c r="F107" i="2"/>
  <c r="L76" i="2"/>
  <c r="J76" i="2"/>
  <c r="H76" i="2"/>
  <c r="F76" i="2"/>
  <c r="L45" i="2"/>
  <c r="J45" i="2"/>
  <c r="H45" i="2"/>
  <c r="F45" i="2"/>
  <c r="L44" i="2"/>
  <c r="J44" i="2"/>
  <c r="H44" i="2"/>
  <c r="F44" i="2"/>
  <c r="L106" i="2"/>
  <c r="J106" i="2"/>
  <c r="H106" i="2"/>
  <c r="F106" i="2"/>
  <c r="L105" i="2"/>
  <c r="J105" i="2"/>
  <c r="H105" i="2"/>
  <c r="F105" i="2"/>
  <c r="L43" i="2"/>
  <c r="J43" i="2"/>
  <c r="H43" i="2"/>
  <c r="F43" i="2"/>
  <c r="L104" i="2"/>
  <c r="J104" i="2"/>
  <c r="H104" i="2"/>
  <c r="F104" i="2"/>
  <c r="L41" i="2"/>
  <c r="J41" i="2"/>
  <c r="H41" i="2"/>
  <c r="F41" i="2"/>
  <c r="L42" i="2"/>
  <c r="J42" i="2"/>
  <c r="H42" i="2"/>
  <c r="F42" i="2"/>
  <c r="L103" i="2"/>
  <c r="J103" i="2"/>
  <c r="H103" i="2"/>
  <c r="F103" i="2"/>
  <c r="L40" i="2"/>
  <c r="J40" i="2"/>
  <c r="H40" i="2"/>
  <c r="F40" i="2"/>
  <c r="L39" i="2"/>
  <c r="J39" i="2"/>
  <c r="H39" i="2"/>
  <c r="F39" i="2"/>
  <c r="L102" i="2"/>
  <c r="J102" i="2"/>
  <c r="H102" i="2"/>
  <c r="F102" i="2"/>
  <c r="L101" i="2"/>
  <c r="J101" i="2"/>
  <c r="H101" i="2"/>
  <c r="F101" i="2"/>
  <c r="L38" i="2"/>
  <c r="J38" i="2"/>
  <c r="H38" i="2"/>
  <c r="F38" i="2"/>
  <c r="L100" i="2"/>
  <c r="J100" i="2"/>
  <c r="H100" i="2"/>
  <c r="F100" i="2"/>
  <c r="L99" i="2"/>
  <c r="J99" i="2"/>
  <c r="H99" i="2"/>
  <c r="F99" i="2"/>
  <c r="L37" i="2"/>
  <c r="J37" i="2"/>
  <c r="H37" i="2"/>
  <c r="F37" i="2"/>
  <c r="L136" i="2"/>
  <c r="J136" i="2"/>
  <c r="H136" i="2"/>
  <c r="F136" i="2"/>
  <c r="L36" i="2"/>
  <c r="J36" i="2"/>
  <c r="H36" i="2"/>
  <c r="F36" i="2"/>
  <c r="L35" i="2"/>
  <c r="H56" i="2"/>
  <c r="E56" i="2"/>
  <c r="K110" i="2"/>
  <c r="I110" i="2"/>
  <c r="G110" i="2"/>
  <c r="E110" i="2"/>
  <c r="K55" i="2"/>
  <c r="I55" i="2"/>
  <c r="G55" i="2"/>
  <c r="E55" i="2"/>
  <c r="K80" i="2"/>
  <c r="I80" i="2"/>
  <c r="G80" i="2"/>
  <c r="E80" i="2"/>
  <c r="K79" i="2"/>
  <c r="I79" i="2"/>
  <c r="G79" i="2"/>
  <c r="E79" i="2"/>
  <c r="K140" i="2"/>
  <c r="I140" i="2"/>
  <c r="G140" i="2"/>
  <c r="E140" i="2"/>
  <c r="K54" i="2"/>
  <c r="I54" i="2"/>
  <c r="G54" i="2"/>
  <c r="E54" i="2"/>
  <c r="K139" i="2"/>
  <c r="I139" i="2"/>
  <c r="G139" i="2"/>
  <c r="E139" i="2"/>
  <c r="K109" i="2"/>
  <c r="I109" i="2"/>
  <c r="G109" i="2"/>
  <c r="E109" i="2"/>
  <c r="K53" i="2"/>
  <c r="I53" i="2"/>
  <c r="G53" i="2"/>
  <c r="E53" i="2"/>
  <c r="K138" i="2"/>
  <c r="I138" i="2"/>
  <c r="G138" i="2"/>
  <c r="E138" i="2"/>
  <c r="K52" i="2"/>
  <c r="I52" i="2"/>
  <c r="G52" i="2"/>
  <c r="E52" i="2"/>
  <c r="K108" i="2"/>
  <c r="I108" i="2"/>
  <c r="G108" i="2"/>
  <c r="E108" i="2"/>
  <c r="K77" i="2"/>
  <c r="I77" i="2"/>
  <c r="G77" i="2"/>
  <c r="E77" i="2"/>
  <c r="K51" i="2"/>
  <c r="I51" i="2"/>
  <c r="G51" i="2"/>
  <c r="E51" i="2"/>
  <c r="K49" i="2"/>
  <c r="I49" i="2"/>
  <c r="G49" i="2"/>
  <c r="E49" i="2"/>
  <c r="K48" i="2"/>
  <c r="I48" i="2"/>
  <c r="G48" i="2"/>
  <c r="E48" i="2"/>
  <c r="K50" i="2"/>
  <c r="I50" i="2"/>
  <c r="G50" i="2"/>
  <c r="E50" i="2"/>
  <c r="K47" i="2"/>
  <c r="I47" i="2"/>
  <c r="G47" i="2"/>
  <c r="E47" i="2"/>
  <c r="K137" i="2"/>
  <c r="I137" i="2"/>
  <c r="G137" i="2"/>
  <c r="E137" i="2"/>
  <c r="K46" i="2"/>
  <c r="I46" i="2"/>
  <c r="G46" i="2"/>
  <c r="E46" i="2"/>
  <c r="K143" i="2"/>
  <c r="I143" i="2"/>
  <c r="G143" i="2"/>
  <c r="E143" i="2"/>
  <c r="K107" i="2"/>
  <c r="I107" i="2"/>
  <c r="G107" i="2"/>
  <c r="E107" i="2"/>
  <c r="K76" i="2"/>
  <c r="I76" i="2"/>
  <c r="G76" i="2"/>
  <c r="E76" i="2"/>
  <c r="K45" i="2"/>
  <c r="I45" i="2"/>
  <c r="G45" i="2"/>
  <c r="E45" i="2"/>
  <c r="K44" i="2"/>
  <c r="I44" i="2"/>
  <c r="G44" i="2"/>
  <c r="E44" i="2"/>
  <c r="K106" i="2"/>
  <c r="I106" i="2"/>
  <c r="G106" i="2"/>
  <c r="E106" i="2"/>
  <c r="K105" i="2"/>
  <c r="I105" i="2"/>
  <c r="G105" i="2"/>
  <c r="E105" i="2"/>
  <c r="K43" i="2"/>
  <c r="I43" i="2"/>
  <c r="G43" i="2"/>
  <c r="E43" i="2"/>
  <c r="K104" i="2"/>
  <c r="I104" i="2"/>
  <c r="G104" i="2"/>
  <c r="E104" i="2"/>
  <c r="K41" i="2"/>
  <c r="I41" i="2"/>
  <c r="G41" i="2"/>
  <c r="E41" i="2"/>
  <c r="K42" i="2"/>
  <c r="I42" i="2"/>
  <c r="G42" i="2"/>
  <c r="K103" i="2"/>
  <c r="I103" i="2"/>
  <c r="G103" i="2"/>
  <c r="E103" i="2"/>
  <c r="K40" i="2"/>
  <c r="I40" i="2"/>
  <c r="G40" i="2"/>
  <c r="E40" i="2"/>
  <c r="K39" i="2"/>
  <c r="I39" i="2"/>
  <c r="G39" i="2"/>
  <c r="E39" i="2"/>
  <c r="K102" i="2"/>
  <c r="I102" i="2"/>
  <c r="G102" i="2"/>
  <c r="E102" i="2"/>
  <c r="K101" i="2"/>
  <c r="I101" i="2"/>
  <c r="G101" i="2"/>
  <c r="E101" i="2"/>
  <c r="K38" i="2"/>
  <c r="I38" i="2"/>
  <c r="G38" i="2"/>
  <c r="E38" i="2"/>
  <c r="K100" i="2"/>
  <c r="I100" i="2"/>
  <c r="G100" i="2"/>
  <c r="E100" i="2"/>
  <c r="K99" i="2"/>
  <c r="I99" i="2"/>
  <c r="G99" i="2"/>
  <c r="E99" i="2"/>
  <c r="K37" i="2"/>
  <c r="I37" i="2"/>
  <c r="G37" i="2"/>
  <c r="E37" i="2"/>
  <c r="K136" i="2"/>
  <c r="I136" i="2"/>
  <c r="G136" i="2"/>
  <c r="E136" i="2"/>
  <c r="K36" i="2"/>
  <c r="I36" i="2"/>
  <c r="G36" i="2"/>
  <c r="E36" i="2"/>
  <c r="J35" i="2"/>
  <c r="H35" i="2"/>
  <c r="F35" i="2"/>
  <c r="L98" i="2"/>
  <c r="J98" i="2"/>
  <c r="H98" i="2"/>
  <c r="F98" i="2"/>
  <c r="L34" i="2"/>
  <c r="J34" i="2"/>
  <c r="H34" i="2"/>
  <c r="F34" i="2"/>
  <c r="L135" i="2"/>
  <c r="J135" i="2"/>
  <c r="H135" i="2"/>
  <c r="F135" i="2"/>
  <c r="L78" i="2"/>
  <c r="J78" i="2"/>
  <c r="H78" i="2"/>
  <c r="F78" i="2"/>
  <c r="L33" i="2"/>
  <c r="J33" i="2"/>
  <c r="H33" i="2"/>
  <c r="F33" i="2"/>
  <c r="L97" i="2"/>
  <c r="J97" i="2"/>
  <c r="H97" i="2"/>
  <c r="F97" i="2"/>
  <c r="L96" i="2"/>
  <c r="J96" i="2"/>
  <c r="H96" i="2"/>
  <c r="F96" i="2"/>
  <c r="L32" i="2"/>
  <c r="J32" i="2"/>
  <c r="H32" i="2"/>
  <c r="F32" i="2"/>
  <c r="L95" i="2"/>
  <c r="J95" i="2"/>
  <c r="H95" i="2"/>
  <c r="F95" i="2"/>
  <c r="L94" i="2"/>
  <c r="J94" i="2"/>
  <c r="H94" i="2"/>
  <c r="F94" i="2"/>
  <c r="L134" i="2"/>
  <c r="J134" i="2"/>
  <c r="H134" i="2"/>
  <c r="F134" i="2"/>
  <c r="L133" i="2"/>
  <c r="J133" i="2"/>
  <c r="H133" i="2"/>
  <c r="F133" i="2"/>
  <c r="L31" i="2"/>
  <c r="J31" i="2"/>
  <c r="H31" i="2"/>
  <c r="F31" i="2"/>
  <c r="L132" i="2"/>
  <c r="J132" i="2"/>
  <c r="H132" i="2"/>
  <c r="F132" i="2"/>
  <c r="L129" i="2"/>
  <c r="J129" i="2"/>
  <c r="H129" i="2"/>
  <c r="F129" i="2"/>
  <c r="L30" i="2"/>
  <c r="J30" i="2"/>
  <c r="H30" i="2"/>
  <c r="F30" i="2"/>
  <c r="L29" i="2"/>
  <c r="J29" i="2"/>
  <c r="H29" i="2"/>
  <c r="F29" i="2"/>
  <c r="L28" i="2"/>
  <c r="J28" i="2"/>
  <c r="H28" i="2"/>
  <c r="F28" i="2"/>
  <c r="L27" i="2"/>
  <c r="J27" i="2"/>
  <c r="H27" i="2"/>
  <c r="F27" i="2"/>
  <c r="L74" i="2"/>
  <c r="J74" i="2"/>
  <c r="H74" i="2"/>
  <c r="F74" i="2"/>
  <c r="L93" i="2"/>
  <c r="J93" i="2"/>
  <c r="H93" i="2"/>
  <c r="F93" i="2"/>
  <c r="L131" i="2"/>
  <c r="J131" i="2"/>
  <c r="H131" i="2"/>
  <c r="F131" i="2"/>
  <c r="L92" i="2"/>
  <c r="J92" i="2"/>
  <c r="H92" i="2"/>
  <c r="F92" i="2"/>
  <c r="L26" i="2"/>
  <c r="J26" i="2"/>
  <c r="H26" i="2"/>
  <c r="F26" i="2"/>
  <c r="L75" i="2"/>
  <c r="J75" i="2"/>
  <c r="H75" i="2"/>
  <c r="F75" i="2"/>
  <c r="L91" i="2"/>
  <c r="J91" i="2"/>
  <c r="H91" i="2"/>
  <c r="F91" i="2"/>
  <c r="L90" i="2"/>
  <c r="J90" i="2"/>
  <c r="H90" i="2"/>
  <c r="F90" i="2"/>
  <c r="L25" i="2"/>
  <c r="J25" i="2"/>
  <c r="H25" i="2"/>
  <c r="F25" i="2"/>
  <c r="L24" i="2"/>
  <c r="J24" i="2"/>
  <c r="H24" i="2"/>
  <c r="F24" i="2"/>
  <c r="L89" i="2"/>
  <c r="J89" i="2"/>
  <c r="H89" i="2"/>
  <c r="F89" i="2"/>
  <c r="L88" i="2"/>
  <c r="J88" i="2"/>
  <c r="H88" i="2"/>
  <c r="F88" i="2"/>
  <c r="L87" i="2"/>
  <c r="J87" i="2"/>
  <c r="H87" i="2"/>
  <c r="F87" i="2"/>
  <c r="L23" i="2"/>
  <c r="J23" i="2"/>
  <c r="H23" i="2"/>
  <c r="F23" i="2"/>
  <c r="L73" i="2"/>
  <c r="J73" i="2"/>
  <c r="H73" i="2"/>
  <c r="F73" i="2"/>
  <c r="L86" i="2"/>
  <c r="J86" i="2"/>
  <c r="H86" i="2"/>
  <c r="F86" i="2"/>
  <c r="L22" i="2"/>
  <c r="J22" i="2"/>
  <c r="H22" i="2"/>
  <c r="F22" i="2"/>
  <c r="L127" i="2"/>
  <c r="J127" i="2"/>
  <c r="H127" i="2"/>
  <c r="F127" i="2"/>
  <c r="L85" i="2"/>
  <c r="J85" i="2"/>
  <c r="H85" i="2"/>
  <c r="F85" i="2"/>
  <c r="L21" i="2"/>
  <c r="J21" i="2"/>
  <c r="H21" i="2"/>
  <c r="F21" i="2"/>
  <c r="L20" i="2"/>
  <c r="J20" i="2"/>
  <c r="H20" i="2"/>
  <c r="F20" i="2"/>
  <c r="L130" i="2"/>
  <c r="J130" i="2"/>
  <c r="H130" i="2"/>
  <c r="F130" i="2"/>
  <c r="L84" i="2"/>
  <c r="J84" i="2"/>
  <c r="H84" i="2"/>
  <c r="K35" i="2"/>
  <c r="I35" i="2"/>
  <c r="G35" i="2"/>
  <c r="E35" i="2"/>
  <c r="K98" i="2"/>
  <c r="I98" i="2"/>
  <c r="G98" i="2"/>
  <c r="E98" i="2"/>
  <c r="K34" i="2"/>
  <c r="I34" i="2"/>
  <c r="G34" i="2"/>
  <c r="E34" i="2"/>
  <c r="K135" i="2"/>
  <c r="I135" i="2"/>
  <c r="G135" i="2"/>
  <c r="E135" i="2"/>
  <c r="K78" i="2"/>
  <c r="I78" i="2"/>
  <c r="G78" i="2"/>
  <c r="E78" i="2"/>
  <c r="K33" i="2"/>
  <c r="I33" i="2"/>
  <c r="G33" i="2"/>
  <c r="E33" i="2"/>
  <c r="K97" i="2"/>
  <c r="I97" i="2"/>
  <c r="G97" i="2"/>
  <c r="E97" i="2"/>
  <c r="K96" i="2"/>
  <c r="I96" i="2"/>
  <c r="G96" i="2"/>
  <c r="E96" i="2"/>
  <c r="K32" i="2"/>
  <c r="I32" i="2"/>
  <c r="G32" i="2"/>
  <c r="E32" i="2"/>
  <c r="K95" i="2"/>
  <c r="I95" i="2"/>
  <c r="G95" i="2"/>
  <c r="E95" i="2"/>
  <c r="K94" i="2"/>
  <c r="I94" i="2"/>
  <c r="G94" i="2"/>
  <c r="E94" i="2"/>
  <c r="K134" i="2"/>
  <c r="I134" i="2"/>
  <c r="G134" i="2"/>
  <c r="E134" i="2"/>
  <c r="K133" i="2"/>
  <c r="I133" i="2"/>
  <c r="G133" i="2"/>
  <c r="E133" i="2"/>
  <c r="K31" i="2"/>
  <c r="I31" i="2"/>
  <c r="G31" i="2"/>
  <c r="E31" i="2"/>
  <c r="K132" i="2"/>
  <c r="I132" i="2"/>
  <c r="G132" i="2"/>
  <c r="E132" i="2"/>
  <c r="K129" i="2"/>
  <c r="I129" i="2"/>
  <c r="G129" i="2"/>
  <c r="E129" i="2"/>
  <c r="K30" i="2"/>
  <c r="I30" i="2"/>
  <c r="G30" i="2"/>
  <c r="E30" i="2"/>
  <c r="K29" i="2"/>
  <c r="I29" i="2"/>
  <c r="G29" i="2"/>
  <c r="E29" i="2"/>
  <c r="K28" i="2"/>
  <c r="I28" i="2"/>
  <c r="G28" i="2"/>
  <c r="E28" i="2"/>
  <c r="K27" i="2"/>
  <c r="I27" i="2"/>
  <c r="G27" i="2"/>
  <c r="E27" i="2"/>
  <c r="K74" i="2"/>
  <c r="I74" i="2"/>
  <c r="G74" i="2"/>
  <c r="E74" i="2"/>
  <c r="K93" i="2"/>
  <c r="I93" i="2"/>
  <c r="G93" i="2"/>
  <c r="E93" i="2"/>
  <c r="K131" i="2"/>
  <c r="I131" i="2"/>
  <c r="G131" i="2"/>
  <c r="E131" i="2"/>
  <c r="K92" i="2"/>
  <c r="I92" i="2"/>
  <c r="G92" i="2"/>
  <c r="E92" i="2"/>
  <c r="K26" i="2"/>
  <c r="I26" i="2"/>
  <c r="G26" i="2"/>
  <c r="E26" i="2"/>
  <c r="K75" i="2"/>
  <c r="I75" i="2"/>
  <c r="G75" i="2"/>
  <c r="E75" i="2"/>
  <c r="K91" i="2"/>
  <c r="I91" i="2"/>
  <c r="G91" i="2"/>
  <c r="E91" i="2"/>
  <c r="K90" i="2"/>
  <c r="I90" i="2"/>
  <c r="G90" i="2"/>
  <c r="E90" i="2"/>
  <c r="K25" i="2"/>
  <c r="I25" i="2"/>
  <c r="G25" i="2"/>
  <c r="E25" i="2"/>
  <c r="K24" i="2"/>
  <c r="I24" i="2"/>
  <c r="G24" i="2"/>
  <c r="E24" i="2"/>
  <c r="K89" i="2"/>
  <c r="I89" i="2"/>
  <c r="G89" i="2"/>
  <c r="E89" i="2"/>
  <c r="K88" i="2"/>
  <c r="I88" i="2"/>
  <c r="G88" i="2"/>
  <c r="E88" i="2"/>
  <c r="K87" i="2"/>
  <c r="I87" i="2"/>
  <c r="G87" i="2"/>
  <c r="E87" i="2"/>
  <c r="K23" i="2"/>
  <c r="I23" i="2"/>
  <c r="G23" i="2"/>
  <c r="E23" i="2"/>
  <c r="K73" i="2"/>
  <c r="I73" i="2"/>
  <c r="G73" i="2"/>
  <c r="E73" i="2"/>
  <c r="K86" i="2"/>
  <c r="I86" i="2"/>
  <c r="G86" i="2"/>
  <c r="E86" i="2"/>
  <c r="K22" i="2"/>
  <c r="I22" i="2"/>
  <c r="G22" i="2"/>
  <c r="E22" i="2"/>
  <c r="K127" i="2"/>
  <c r="I127" i="2"/>
  <c r="G127" i="2"/>
  <c r="E127" i="2"/>
  <c r="K85" i="2"/>
  <c r="I85" i="2"/>
  <c r="G85" i="2"/>
  <c r="E85" i="2"/>
  <c r="K21" i="2"/>
  <c r="I21" i="2"/>
  <c r="G21" i="2"/>
  <c r="E21" i="2"/>
  <c r="K20" i="2"/>
  <c r="I20" i="2"/>
  <c r="G20" i="2"/>
  <c r="E20" i="2"/>
  <c r="K130" i="2"/>
  <c r="I130" i="2"/>
  <c r="G130" i="2"/>
  <c r="E130" i="2"/>
  <c r="K84" i="2"/>
  <c r="I84" i="2"/>
  <c r="G84" i="2"/>
  <c r="E84" i="2"/>
  <c r="K19" i="2"/>
  <c r="I19" i="2"/>
  <c r="G19" i="2"/>
  <c r="E19" i="2"/>
  <c r="K18" i="2"/>
  <c r="I18" i="2"/>
  <c r="G18" i="2"/>
  <c r="E18" i="2"/>
  <c r="K17" i="2"/>
  <c r="I17" i="2"/>
  <c r="G17" i="2"/>
  <c r="E17" i="2"/>
  <c r="F84" i="2"/>
  <c r="L19" i="2"/>
  <c r="J19" i="2"/>
  <c r="H19" i="2"/>
  <c r="F19" i="2"/>
  <c r="L18" i="2"/>
  <c r="J18" i="2"/>
  <c r="H18" i="2"/>
  <c r="F18" i="2"/>
  <c r="L17" i="2"/>
  <c r="J17" i="2"/>
  <c r="H17" i="2"/>
  <c r="F17" i="2"/>
  <c r="E12" i="2" l="1"/>
  <c r="E144" i="6"/>
  <c r="G15" i="6"/>
  <c r="K92" i="6"/>
  <c r="G94" i="6"/>
  <c r="E112" i="6"/>
  <c r="G120" i="6"/>
  <c r="J130" i="6"/>
  <c r="J140" i="6"/>
  <c r="J114" i="6"/>
  <c r="K104" i="6"/>
  <c r="G113" i="6"/>
  <c r="J128" i="6"/>
  <c r="H142" i="6"/>
  <c r="E128" i="6"/>
  <c r="G43" i="6"/>
  <c r="I95" i="6"/>
  <c r="J107" i="6"/>
  <c r="K106" i="6"/>
  <c r="I134" i="6"/>
  <c r="G85" i="6"/>
  <c r="K123" i="6"/>
  <c r="I132" i="6"/>
  <c r="J131" i="6"/>
  <c r="I115" i="6"/>
  <c r="G77" i="6"/>
  <c r="J90" i="6"/>
  <c r="F139" i="6"/>
  <c r="J97" i="6"/>
  <c r="I88" i="6"/>
  <c r="K117" i="6"/>
  <c r="E136" i="6"/>
  <c r="E105" i="6"/>
  <c r="H94" i="6"/>
  <c r="L94" i="6"/>
  <c r="E111" i="6"/>
  <c r="L145" i="6"/>
  <c r="F50" i="6"/>
  <c r="K139" i="6"/>
  <c r="K130" i="6"/>
  <c r="E127" i="6"/>
  <c r="G116" i="6"/>
  <c r="L106" i="6"/>
  <c r="E85" i="6"/>
  <c r="H144" i="6"/>
  <c r="L78" i="6"/>
  <c r="F104" i="6"/>
  <c r="F107" i="6"/>
  <c r="F96" i="6"/>
  <c r="H126" i="6"/>
  <c r="L100" i="6"/>
  <c r="E130" i="6"/>
  <c r="F130" i="6"/>
  <c r="K113" i="6"/>
  <c r="K136" i="6"/>
  <c r="I138" i="6"/>
  <c r="K57" i="6"/>
  <c r="G131" i="6"/>
  <c r="G36" i="6"/>
  <c r="K127" i="6"/>
  <c r="I50" i="6"/>
  <c r="H123" i="6"/>
  <c r="H62" i="6"/>
  <c r="G76" i="6"/>
  <c r="H87" i="6"/>
  <c r="K129" i="6"/>
  <c r="I83" i="6"/>
  <c r="G140" i="6"/>
  <c r="E104" i="6"/>
  <c r="H95" i="6"/>
  <c r="H131" i="6"/>
  <c r="N76" i="6"/>
  <c r="E113" i="6"/>
  <c r="H112" i="6"/>
  <c r="H89" i="6"/>
  <c r="J15" i="6"/>
  <c r="F117" i="6"/>
  <c r="J116" i="6"/>
  <c r="G134" i="6"/>
  <c r="F92" i="6"/>
  <c r="F28" i="6"/>
  <c r="L128" i="6"/>
  <c r="J53" i="6"/>
  <c r="K75" i="6"/>
  <c r="H141" i="6"/>
  <c r="I108" i="6"/>
  <c r="J126" i="6"/>
  <c r="G136" i="6"/>
  <c r="J92" i="6"/>
  <c r="G118" i="6"/>
  <c r="G101" i="6"/>
  <c r="J144" i="6"/>
  <c r="I140" i="6"/>
  <c r="G59" i="6"/>
  <c r="L132" i="6"/>
  <c r="H90" i="6"/>
  <c r="L125" i="6"/>
  <c r="G65" i="6"/>
  <c r="E15" i="6"/>
  <c r="I73" i="6"/>
  <c r="G97" i="6"/>
  <c r="E29" i="6"/>
  <c r="E96" i="6"/>
  <c r="K102" i="6"/>
  <c r="L140" i="6"/>
  <c r="H29" i="6"/>
  <c r="L89" i="6"/>
  <c r="L130" i="6"/>
  <c r="I85" i="6"/>
  <c r="I126" i="6"/>
  <c r="E124" i="6"/>
  <c r="I93" i="6"/>
  <c r="G107" i="6"/>
  <c r="I119" i="6"/>
  <c r="H105" i="6"/>
  <c r="E64" i="6"/>
  <c r="J76" i="6"/>
  <c r="F123" i="6"/>
  <c r="G143" i="6"/>
  <c r="G119" i="6"/>
  <c r="G104" i="6"/>
  <c r="G82" i="6"/>
  <c r="G96" i="6"/>
  <c r="I76" i="6"/>
  <c r="K81" i="6"/>
  <c r="J142" i="6"/>
  <c r="H101" i="6"/>
  <c r="O36" i="6"/>
  <c r="E106" i="6"/>
  <c r="K95" i="6"/>
  <c r="K138" i="6"/>
  <c r="F80" i="6"/>
  <c r="J95" i="6"/>
  <c r="F15" i="6"/>
  <c r="K133" i="6"/>
  <c r="J69" i="6"/>
  <c r="G73" i="6"/>
  <c r="E141" i="6"/>
  <c r="J125" i="6"/>
  <c r="H106" i="6"/>
  <c r="K118" i="6"/>
  <c r="J135" i="6"/>
  <c r="G80" i="6"/>
  <c r="I124" i="6"/>
  <c r="I110" i="6"/>
  <c r="E84" i="6"/>
  <c r="E92" i="6"/>
  <c r="I96" i="6"/>
  <c r="J136" i="6"/>
  <c r="I129" i="6"/>
  <c r="H139" i="6"/>
  <c r="I107" i="6"/>
  <c r="I94" i="6"/>
  <c r="E129" i="6"/>
  <c r="G126" i="6"/>
  <c r="K97" i="6"/>
  <c r="M64" i="6"/>
  <c r="J123" i="6"/>
  <c r="H93" i="6"/>
  <c r="L144" i="6"/>
  <c r="I59" i="6"/>
  <c r="I139" i="6"/>
  <c r="I144" i="6"/>
  <c r="I101" i="6"/>
  <c r="I141" i="6"/>
  <c r="E125" i="6"/>
  <c r="H111" i="6"/>
  <c r="E90" i="6"/>
  <c r="E103" i="6"/>
  <c r="I118" i="6"/>
  <c r="H84" i="6"/>
  <c r="H92" i="6"/>
  <c r="E108" i="6"/>
  <c r="G91" i="6"/>
  <c r="G129" i="6"/>
  <c r="J120" i="6"/>
  <c r="I131" i="6"/>
  <c r="E98" i="6"/>
  <c r="G137" i="6"/>
  <c r="K115" i="6"/>
  <c r="L142" i="6"/>
  <c r="F100" i="6"/>
  <c r="E143" i="6"/>
  <c r="I89" i="6"/>
  <c r="I117" i="6"/>
  <c r="E123" i="6"/>
  <c r="K43" i="6"/>
  <c r="I130" i="6"/>
  <c r="K22" i="6"/>
  <c r="L137" i="6"/>
  <c r="P126" i="6"/>
  <c r="E134" i="6"/>
  <c r="G102" i="6"/>
  <c r="K98" i="6"/>
  <c r="K100" i="6"/>
  <c r="I142" i="6"/>
  <c r="E121" i="6"/>
  <c r="H58" i="6"/>
  <c r="H15" i="6"/>
  <c r="J96" i="6"/>
  <c r="K122" i="6"/>
  <c r="L108" i="6"/>
  <c r="K101" i="6"/>
  <c r="E133" i="6"/>
  <c r="G105" i="6"/>
  <c r="G86" i="6"/>
  <c r="K141" i="6"/>
  <c r="J145" i="6"/>
  <c r="I120" i="6"/>
  <c r="E97" i="6"/>
  <c r="L118" i="6"/>
  <c r="E120" i="6"/>
  <c r="F116" i="6"/>
  <c r="J101" i="6"/>
  <c r="G103" i="6"/>
  <c r="E142" i="6"/>
  <c r="K142" i="6"/>
  <c r="E114" i="6"/>
  <c r="J65" i="6"/>
  <c r="H134" i="6"/>
  <c r="I80" i="6"/>
  <c r="I121" i="6"/>
  <c r="K145" i="6"/>
  <c r="G100" i="6"/>
  <c r="J108" i="6"/>
  <c r="G144" i="6"/>
  <c r="J133" i="6"/>
  <c r="I87" i="6"/>
  <c r="K125" i="6"/>
  <c r="F72" i="6"/>
  <c r="G127" i="6"/>
  <c r="E122" i="6"/>
  <c r="G124" i="6"/>
  <c r="E86" i="6"/>
  <c r="L124" i="6"/>
  <c r="K80" i="6"/>
  <c r="E119" i="6"/>
  <c r="J87" i="6"/>
  <c r="I102" i="6"/>
  <c r="J138" i="6"/>
  <c r="L93" i="6"/>
  <c r="F77" i="6"/>
  <c r="K121" i="6"/>
  <c r="G123" i="6"/>
  <c r="K140" i="6"/>
  <c r="E131" i="6"/>
  <c r="E91" i="6"/>
  <c r="L120" i="6"/>
  <c r="E110" i="6"/>
  <c r="E145" i="6"/>
  <c r="K82" i="6"/>
  <c r="E88" i="6"/>
  <c r="L102" i="6"/>
  <c r="H135" i="6"/>
  <c r="F121" i="6"/>
  <c r="G111" i="6"/>
  <c r="E118" i="6"/>
  <c r="F102" i="6"/>
  <c r="I97" i="6"/>
  <c r="F103" i="6"/>
  <c r="F51" i="6"/>
  <c r="F73" i="6"/>
  <c r="F111" i="6"/>
  <c r="I103" i="6"/>
  <c r="J50" i="6"/>
  <c r="F122" i="6"/>
  <c r="L49" i="6"/>
  <c r="J111" i="6"/>
  <c r="K31" i="6"/>
  <c r="L51" i="6"/>
  <c r="J48" i="6"/>
  <c r="G117" i="6"/>
  <c r="H28" i="6"/>
  <c r="G88" i="6"/>
  <c r="J43" i="6"/>
  <c r="I123" i="6"/>
  <c r="G132" i="6"/>
  <c r="J80" i="6"/>
  <c r="K89" i="6"/>
  <c r="I145" i="6"/>
  <c r="K69" i="6"/>
  <c r="I105" i="6"/>
  <c r="J38" i="6"/>
  <c r="K90" i="6"/>
  <c r="L48" i="6"/>
  <c r="Q82" i="6"/>
  <c r="L99" i="6"/>
  <c r="K88" i="6"/>
  <c r="F131" i="6"/>
  <c r="J73" i="6"/>
  <c r="F120" i="6"/>
  <c r="H88" i="6"/>
  <c r="O50" i="6"/>
  <c r="F22" i="6"/>
  <c r="J66" i="6"/>
  <c r="M56" i="6"/>
  <c r="P46" i="6"/>
  <c r="L35" i="6"/>
  <c r="H34" i="6"/>
  <c r="J139" i="6"/>
  <c r="I112" i="6"/>
  <c r="N27" i="6"/>
  <c r="M27" i="6"/>
  <c r="K110" i="6"/>
  <c r="E33" i="6"/>
  <c r="K93" i="6"/>
  <c r="K62" i="6"/>
  <c r="N73" i="6"/>
  <c r="G138" i="6"/>
  <c r="L28" i="6"/>
  <c r="H19" i="6"/>
  <c r="E51" i="6"/>
  <c r="H132" i="6"/>
  <c r="H82" i="6"/>
  <c r="F35" i="6"/>
  <c r="I90" i="6"/>
  <c r="G42" i="6"/>
  <c r="I46" i="6"/>
  <c r="F19" i="6"/>
  <c r="G141" i="6"/>
  <c r="L110" i="6"/>
  <c r="N23" i="6"/>
  <c r="H21" i="6"/>
  <c r="F78" i="6"/>
  <c r="G142" i="6"/>
  <c r="F132" i="6"/>
  <c r="M125" i="6"/>
  <c r="F115" i="6"/>
  <c r="H107" i="6"/>
  <c r="L57" i="6"/>
  <c r="H121" i="6"/>
  <c r="J127" i="6"/>
  <c r="L19" i="6"/>
  <c r="H38" i="6"/>
  <c r="I30" i="6"/>
  <c r="F142" i="6"/>
  <c r="H76" i="6"/>
  <c r="Q54" i="6"/>
  <c r="I91" i="6"/>
  <c r="J119" i="6"/>
  <c r="J44" i="6"/>
  <c r="H51" i="6"/>
  <c r="I137" i="6"/>
  <c r="I104" i="6"/>
  <c r="K86" i="6"/>
  <c r="F127" i="6"/>
  <c r="E101" i="6"/>
  <c r="H115" i="6"/>
  <c r="F90" i="6"/>
  <c r="K91" i="6"/>
  <c r="K112" i="6"/>
  <c r="H108" i="6"/>
  <c r="H30" i="6"/>
  <c r="F101" i="6"/>
  <c r="J132" i="6"/>
  <c r="L138" i="6"/>
  <c r="F144" i="6"/>
  <c r="L82" i="6"/>
  <c r="F118" i="6"/>
  <c r="K51" i="6"/>
  <c r="J31" i="6"/>
  <c r="H122" i="6"/>
  <c r="E109" i="6"/>
  <c r="J79" i="6"/>
  <c r="L45" i="6"/>
  <c r="K54" i="6"/>
  <c r="F95" i="6"/>
  <c r="J17" i="6"/>
  <c r="I69" i="6"/>
  <c r="K135" i="6"/>
  <c r="I125" i="6"/>
  <c r="H33" i="6"/>
  <c r="L103" i="6"/>
  <c r="E61" i="6"/>
  <c r="H114" i="6"/>
  <c r="H32" i="6"/>
  <c r="K94" i="6"/>
  <c r="K15" i="6"/>
  <c r="I133" i="6"/>
  <c r="N87" i="6"/>
  <c r="K103" i="6"/>
  <c r="I77" i="6"/>
  <c r="M95" i="6"/>
  <c r="H120" i="6"/>
  <c r="L84" i="6"/>
  <c r="G90" i="6"/>
  <c r="K60" i="6"/>
  <c r="H59" i="6"/>
  <c r="K26" i="6"/>
  <c r="E94" i="6"/>
  <c r="K42" i="6"/>
  <c r="H71" i="6"/>
  <c r="F137" i="6"/>
  <c r="K41" i="6"/>
  <c r="O125" i="6"/>
  <c r="J72" i="6"/>
  <c r="M59" i="6"/>
  <c r="P64" i="6"/>
  <c r="K76" i="6"/>
  <c r="I15" i="6"/>
  <c r="E47" i="6"/>
  <c r="H103" i="6"/>
  <c r="F114" i="6"/>
  <c r="H145" i="6"/>
  <c r="J52" i="6"/>
  <c r="J27" i="6"/>
  <c r="J98" i="6"/>
  <c r="H128" i="6"/>
  <c r="L25" i="6"/>
  <c r="L136" i="6"/>
  <c r="H124" i="6"/>
  <c r="H113" i="6"/>
  <c r="J61" i="6"/>
  <c r="E58" i="6"/>
  <c r="L70" i="6"/>
  <c r="L121" i="6"/>
  <c r="I92" i="6"/>
  <c r="G87" i="6"/>
  <c r="F16" i="6"/>
  <c r="E65" i="6"/>
  <c r="Q99" i="6"/>
  <c r="P141" i="6"/>
  <c r="E89" i="6"/>
  <c r="H56" i="6"/>
  <c r="G33" i="6"/>
  <c r="L68" i="6"/>
  <c r="G145" i="6"/>
  <c r="F94" i="6"/>
  <c r="F106" i="6"/>
  <c r="G92" i="6"/>
  <c r="K128" i="6"/>
  <c r="L95" i="6"/>
  <c r="F23" i="6"/>
  <c r="F91" i="6"/>
  <c r="G135" i="6"/>
  <c r="L96" i="6"/>
  <c r="L109" i="6"/>
  <c r="P139" i="6"/>
  <c r="E116" i="6"/>
  <c r="L97" i="6"/>
  <c r="K109" i="6"/>
  <c r="E115" i="6"/>
  <c r="K126" i="6"/>
  <c r="H35" i="6"/>
  <c r="O107" i="6"/>
  <c r="H116" i="6"/>
  <c r="K131" i="6"/>
  <c r="J121" i="6"/>
  <c r="I122" i="6"/>
  <c r="J85" i="6"/>
  <c r="G110" i="6"/>
  <c r="J102" i="6"/>
  <c r="K143" i="6"/>
  <c r="J60" i="6"/>
  <c r="J141" i="6"/>
  <c r="F68" i="6"/>
  <c r="F135" i="6"/>
  <c r="L86" i="6"/>
  <c r="K144" i="6"/>
  <c r="F42" i="6"/>
  <c r="M121" i="6"/>
  <c r="H70" i="6"/>
  <c r="K134" i="6"/>
  <c r="F59" i="6"/>
  <c r="K49" i="6"/>
  <c r="H86" i="6"/>
  <c r="J18" i="6"/>
  <c r="G56" i="6"/>
  <c r="K85" i="6"/>
  <c r="F108" i="6"/>
  <c r="G75" i="6"/>
  <c r="H52" i="6"/>
  <c r="H64" i="6"/>
  <c r="N145" i="6"/>
  <c r="G115" i="6"/>
  <c r="E81" i="6"/>
  <c r="K70" i="6"/>
  <c r="J54" i="6"/>
  <c r="H99" i="6"/>
  <c r="F79" i="6"/>
  <c r="L26" i="6"/>
  <c r="K56" i="6"/>
  <c r="I21" i="6"/>
  <c r="F18" i="6"/>
  <c r="H26" i="6"/>
  <c r="G83" i="6"/>
  <c r="L127" i="6"/>
  <c r="G109" i="6"/>
  <c r="F47" i="6"/>
  <c r="L88" i="6"/>
  <c r="E83" i="6"/>
  <c r="K84" i="6"/>
  <c r="P136" i="6"/>
  <c r="L17" i="6"/>
  <c r="J42" i="6"/>
  <c r="J91" i="6"/>
  <c r="I82" i="6"/>
  <c r="G61" i="6"/>
  <c r="I98" i="6"/>
  <c r="H39" i="6"/>
  <c r="O77" i="6"/>
  <c r="L63" i="6"/>
  <c r="F75" i="6"/>
  <c r="E102" i="6"/>
  <c r="N47" i="6"/>
  <c r="K116" i="6"/>
  <c r="L135" i="6"/>
  <c r="I81" i="6"/>
  <c r="H48" i="6"/>
  <c r="I16" i="6"/>
  <c r="I28" i="6"/>
  <c r="H50" i="6"/>
  <c r="L122" i="6"/>
  <c r="O114" i="6"/>
  <c r="N39" i="6"/>
  <c r="O58" i="6"/>
  <c r="L42" i="6"/>
  <c r="K33" i="6"/>
  <c r="Q115" i="6"/>
  <c r="P86" i="6"/>
  <c r="M118" i="6"/>
  <c r="O65" i="6"/>
  <c r="L141" i="6"/>
  <c r="E32" i="6"/>
  <c r="N90" i="6"/>
  <c r="K77" i="6"/>
  <c r="E55" i="6"/>
  <c r="G79" i="6"/>
  <c r="P124" i="6"/>
  <c r="L16" i="6"/>
  <c r="P133" i="6"/>
  <c r="P87" i="6"/>
  <c r="I70" i="6"/>
  <c r="L60" i="6"/>
  <c r="F37" i="6"/>
  <c r="O37" i="6"/>
  <c r="E20" i="6"/>
  <c r="I114" i="6"/>
  <c r="J67" i="6"/>
  <c r="I53" i="6"/>
  <c r="L56" i="6"/>
  <c r="P23" i="6"/>
  <c r="J22" i="6"/>
  <c r="M76" i="6"/>
  <c r="O45" i="6"/>
  <c r="M41" i="6"/>
  <c r="G63" i="6"/>
  <c r="M130" i="6"/>
  <c r="O81" i="6"/>
  <c r="O66" i="6"/>
  <c r="N69" i="6"/>
  <c r="Q76" i="6"/>
  <c r="K99" i="6"/>
  <c r="L32" i="6"/>
  <c r="Q89" i="6"/>
  <c r="I35" i="6"/>
  <c r="J33" i="6"/>
  <c r="G70" i="6"/>
  <c r="M90" i="6"/>
  <c r="G18" i="6"/>
  <c r="M70" i="6"/>
  <c r="O15" i="6"/>
  <c r="K48" i="6"/>
  <c r="O33" i="6"/>
  <c r="G74" i="6"/>
  <c r="K67" i="6"/>
  <c r="J21" i="6"/>
  <c r="H65" i="6"/>
  <c r="J68" i="6"/>
  <c r="H74" i="6"/>
  <c r="N28" i="6"/>
  <c r="N46" i="6"/>
  <c r="I64" i="6"/>
  <c r="Q111" i="6"/>
  <c r="P21" i="6"/>
  <c r="E42" i="6"/>
  <c r="F97" i="6"/>
  <c r="F125" i="6"/>
  <c r="N74" i="6"/>
  <c r="Q136" i="6"/>
  <c r="J78" i="6"/>
  <c r="N94" i="6"/>
  <c r="J64" i="6"/>
  <c r="J59" i="6"/>
  <c r="F66" i="6"/>
  <c r="J89" i="6"/>
  <c r="N92" i="6"/>
  <c r="H96" i="6"/>
  <c r="H47" i="6"/>
  <c r="M120" i="6"/>
  <c r="F48" i="6"/>
  <c r="F105" i="6"/>
  <c r="G99" i="6"/>
  <c r="N17" i="6"/>
  <c r="L55" i="6"/>
  <c r="N109" i="6"/>
  <c r="H53" i="6"/>
  <c r="K52" i="6"/>
  <c r="P132" i="6"/>
  <c r="H22" i="6"/>
  <c r="P41" i="6"/>
  <c r="M57" i="6"/>
  <c r="L92" i="6"/>
  <c r="M80" i="6"/>
  <c r="P43" i="6"/>
  <c r="L33" i="6"/>
  <c r="O59" i="6"/>
  <c r="F76" i="6"/>
  <c r="J47" i="6"/>
  <c r="L123" i="6"/>
  <c r="F43" i="6"/>
  <c r="P39" i="6"/>
  <c r="J134" i="6"/>
  <c r="I43" i="6"/>
  <c r="E39" i="6"/>
  <c r="G34" i="6"/>
  <c r="O143" i="6"/>
  <c r="J32" i="6"/>
  <c r="M92" i="6"/>
  <c r="P138" i="6"/>
  <c r="E107" i="6"/>
  <c r="G84" i="6"/>
  <c r="I113" i="6"/>
  <c r="O38" i="6"/>
  <c r="K68" i="6"/>
  <c r="M52" i="6"/>
  <c r="L73" i="6"/>
  <c r="F65" i="6"/>
  <c r="F134" i="6"/>
  <c r="E46" i="6"/>
  <c r="G139" i="6"/>
  <c r="N41" i="6"/>
  <c r="H133" i="6"/>
  <c r="L129" i="6"/>
  <c r="H119" i="6"/>
  <c r="F109" i="6"/>
  <c r="J104" i="6"/>
  <c r="F40" i="6"/>
  <c r="H68" i="6"/>
  <c r="H60" i="6"/>
  <c r="P143" i="6"/>
  <c r="O84" i="6"/>
  <c r="M111" i="6"/>
  <c r="L79" i="6"/>
  <c r="P48" i="6"/>
  <c r="Q59" i="6"/>
  <c r="G122" i="6"/>
  <c r="J62" i="6"/>
  <c r="H138" i="6"/>
  <c r="E95" i="6"/>
  <c r="Q83" i="6"/>
  <c r="Q127" i="6"/>
  <c r="G21" i="6"/>
  <c r="N129" i="6"/>
  <c r="O68" i="6"/>
  <c r="G133" i="6"/>
  <c r="L74" i="6"/>
  <c r="F60" i="6"/>
  <c r="N113" i="6"/>
  <c r="O27" i="6"/>
  <c r="Q108" i="6"/>
  <c r="L38" i="6"/>
  <c r="E28" i="6"/>
  <c r="E99" i="6"/>
  <c r="I61" i="6"/>
  <c r="L134" i="6"/>
  <c r="H104" i="6"/>
  <c r="F85" i="6"/>
  <c r="H79" i="6"/>
  <c r="O54" i="6"/>
  <c r="L27" i="6"/>
  <c r="L107" i="6"/>
  <c r="O131" i="6"/>
  <c r="N124" i="6"/>
  <c r="P122" i="6"/>
  <c r="E16" i="6"/>
  <c r="P69" i="6"/>
  <c r="J41" i="6"/>
  <c r="K107" i="6"/>
  <c r="G40" i="6"/>
  <c r="F71" i="6"/>
  <c r="H23" i="6"/>
  <c r="L85" i="6"/>
  <c r="N15" i="6"/>
  <c r="N38" i="6"/>
  <c r="O52" i="6"/>
  <c r="I45" i="6"/>
  <c r="L115" i="6"/>
  <c r="Q26" i="6"/>
  <c r="O42" i="6"/>
  <c r="O70" i="6"/>
  <c r="L61" i="6"/>
  <c r="E126" i="6"/>
  <c r="L72" i="6"/>
  <c r="Q101" i="6"/>
  <c r="J24" i="6"/>
  <c r="F64" i="6"/>
  <c r="O112" i="6"/>
  <c r="F143" i="6"/>
  <c r="L50" i="6"/>
  <c r="F44" i="6"/>
  <c r="L69" i="6"/>
  <c r="E87" i="6"/>
  <c r="H98" i="6"/>
  <c r="M81" i="6"/>
  <c r="K79" i="6"/>
  <c r="Q141" i="6"/>
  <c r="L62" i="6"/>
  <c r="F88" i="6"/>
  <c r="P61" i="6"/>
  <c r="H49" i="6"/>
  <c r="N40" i="6"/>
  <c r="G48" i="6"/>
  <c r="F38" i="6"/>
  <c r="L131" i="6"/>
  <c r="P114" i="6"/>
  <c r="H55" i="6"/>
  <c r="Q21" i="6"/>
  <c r="E72" i="6"/>
  <c r="N71" i="6"/>
  <c r="E56" i="6"/>
  <c r="G29" i="6"/>
  <c r="P83" i="6"/>
  <c r="J40" i="6"/>
  <c r="F58" i="6"/>
  <c r="G20" i="6"/>
  <c r="E80" i="6"/>
  <c r="P119" i="6"/>
  <c r="H78" i="6"/>
  <c r="H45" i="6"/>
  <c r="Q81" i="6"/>
  <c r="K119" i="6"/>
  <c r="Q49" i="6"/>
  <c r="E68" i="6"/>
  <c r="I42" i="6"/>
  <c r="J103" i="6"/>
  <c r="P77" i="6"/>
  <c r="E40" i="6"/>
  <c r="J70" i="6"/>
  <c r="M23" i="6"/>
  <c r="O29" i="6"/>
  <c r="N66" i="6"/>
  <c r="O85" i="6"/>
  <c r="I26" i="6"/>
  <c r="E17" i="6"/>
  <c r="P99" i="6"/>
  <c r="M35" i="6"/>
  <c r="H63" i="6"/>
  <c r="O95" i="6"/>
  <c r="Q87" i="6"/>
  <c r="E43" i="6"/>
  <c r="I72" i="6"/>
  <c r="L98" i="6"/>
  <c r="N127" i="6"/>
  <c r="G32" i="6"/>
  <c r="N97" i="6"/>
  <c r="P52" i="6"/>
  <c r="N82" i="6"/>
  <c r="K96" i="6"/>
  <c r="K45" i="6"/>
  <c r="O134" i="6"/>
  <c r="O89" i="6"/>
  <c r="H69" i="6"/>
  <c r="H127" i="6"/>
  <c r="G78" i="6"/>
  <c r="H43" i="6"/>
  <c r="M124" i="6"/>
  <c r="K38" i="6"/>
  <c r="N126" i="6"/>
  <c r="F70" i="6"/>
  <c r="I51" i="6"/>
  <c r="O78" i="6"/>
  <c r="J37" i="6"/>
  <c r="K36" i="6"/>
  <c r="E36" i="6"/>
  <c r="I41" i="6"/>
  <c r="J118" i="6"/>
  <c r="M138" i="6"/>
  <c r="H46" i="6"/>
  <c r="I100" i="6"/>
  <c r="L31" i="6"/>
  <c r="N130" i="6"/>
  <c r="L20" i="6"/>
  <c r="O39" i="6"/>
  <c r="P73" i="6"/>
  <c r="F57" i="6"/>
  <c r="M98" i="6"/>
  <c r="I63" i="6"/>
  <c r="O110" i="6"/>
  <c r="O106" i="6"/>
  <c r="H118" i="6"/>
  <c r="N35" i="6"/>
  <c r="I111" i="6"/>
  <c r="M101" i="6"/>
  <c r="J122" i="6"/>
  <c r="H110" i="6"/>
  <c r="N42" i="6"/>
  <c r="I79" i="6"/>
  <c r="O103" i="6"/>
  <c r="F129" i="6"/>
  <c r="E21" i="6"/>
  <c r="H16" i="6"/>
  <c r="N77" i="6"/>
  <c r="I40" i="6"/>
  <c r="Q48" i="6"/>
  <c r="E37" i="6"/>
  <c r="I78" i="6"/>
  <c r="N59" i="6"/>
  <c r="N51" i="6"/>
  <c r="J29" i="6"/>
  <c r="I32" i="6"/>
  <c r="P96" i="6"/>
  <c r="L22" i="6"/>
  <c r="N122" i="6"/>
  <c r="G106" i="6"/>
  <c r="J112" i="6"/>
  <c r="K64" i="6"/>
  <c r="F136" i="6"/>
  <c r="N101" i="6"/>
  <c r="E82" i="6"/>
  <c r="O136" i="6"/>
  <c r="K61" i="6"/>
  <c r="J88" i="6"/>
  <c r="G17" i="6"/>
  <c r="G37" i="6"/>
  <c r="Q123" i="6"/>
  <c r="H17" i="6"/>
  <c r="F126" i="6"/>
  <c r="N70" i="6"/>
  <c r="F81" i="6"/>
  <c r="I128" i="6"/>
  <c r="K111" i="6"/>
  <c r="P57" i="6"/>
  <c r="O87" i="6"/>
  <c r="F31" i="6"/>
  <c r="O88" i="6"/>
  <c r="P81" i="6"/>
  <c r="P45" i="6"/>
  <c r="O62" i="6"/>
  <c r="N57" i="6"/>
  <c r="N53" i="6"/>
  <c r="N20" i="6"/>
  <c r="K105" i="6"/>
  <c r="E78" i="6"/>
  <c r="O140" i="6"/>
  <c r="J36" i="6"/>
  <c r="F30" i="6"/>
  <c r="J30" i="6"/>
  <c r="O41" i="6"/>
  <c r="E24" i="6"/>
  <c r="O97" i="6"/>
  <c r="K87" i="6"/>
  <c r="L112" i="6"/>
  <c r="K27" i="6"/>
  <c r="F61" i="6"/>
  <c r="I34" i="6"/>
  <c r="N79" i="6"/>
  <c r="K114" i="6"/>
  <c r="P100" i="6"/>
  <c r="Q135" i="6"/>
  <c r="H61" i="6"/>
  <c r="F69" i="6"/>
  <c r="Q19" i="6"/>
  <c r="Q60" i="6"/>
  <c r="P40" i="6"/>
  <c r="M129" i="6"/>
  <c r="N18" i="6"/>
  <c r="K55" i="6"/>
  <c r="M107" i="6"/>
  <c r="P15" i="6"/>
  <c r="N120" i="6"/>
  <c r="P95" i="6"/>
  <c r="F138" i="6"/>
  <c r="K74" i="6"/>
  <c r="O18" i="6"/>
  <c r="O139" i="6"/>
  <c r="I49" i="6"/>
  <c r="O142" i="6"/>
  <c r="Q57" i="6"/>
  <c r="J113" i="6"/>
  <c r="G44" i="6"/>
  <c r="G24" i="6"/>
  <c r="P94" i="6"/>
  <c r="M114" i="6"/>
  <c r="Q109" i="6"/>
  <c r="P127" i="6"/>
  <c r="G46" i="6"/>
  <c r="I106" i="6"/>
  <c r="J25" i="6"/>
  <c r="I86" i="6"/>
  <c r="K124" i="6"/>
  <c r="K39" i="6"/>
  <c r="E77" i="6"/>
  <c r="I29" i="6"/>
  <c r="Q98" i="6"/>
  <c r="N80" i="6"/>
  <c r="E71" i="6"/>
  <c r="M37" i="6"/>
  <c r="L113" i="6"/>
  <c r="L87" i="6"/>
  <c r="N45" i="6"/>
  <c r="I84" i="6"/>
  <c r="G114" i="6"/>
  <c r="L65" i="6"/>
  <c r="K66" i="6"/>
  <c r="L111" i="6"/>
  <c r="P144" i="6"/>
  <c r="H54" i="6"/>
  <c r="P47" i="6"/>
  <c r="J51" i="6"/>
  <c r="K37" i="6"/>
  <c r="N37" i="6"/>
  <c r="Q74" i="6"/>
  <c r="G57" i="6"/>
  <c r="J46" i="6"/>
  <c r="G64" i="6"/>
  <c r="I71" i="6"/>
  <c r="I75" i="6"/>
  <c r="I37" i="6"/>
  <c r="Q41" i="6"/>
  <c r="F67" i="6"/>
  <c r="Q91" i="6"/>
  <c r="P51" i="6"/>
  <c r="E100" i="6"/>
  <c r="K20" i="6"/>
  <c r="I39" i="6"/>
  <c r="O17" i="6"/>
  <c r="J75" i="6"/>
  <c r="J16" i="6"/>
  <c r="H97" i="6"/>
  <c r="M133" i="6"/>
  <c r="H36" i="6"/>
  <c r="F119" i="6"/>
  <c r="I60" i="6"/>
  <c r="F86" i="6"/>
  <c r="G51" i="6"/>
  <c r="O144" i="6"/>
  <c r="J20" i="6"/>
  <c r="M55" i="6"/>
  <c r="G39" i="6"/>
  <c r="O25" i="6"/>
  <c r="P19" i="6"/>
  <c r="M48" i="6"/>
  <c r="Q85" i="6"/>
  <c r="Q104" i="6"/>
  <c r="P30" i="6"/>
  <c r="Q46" i="6"/>
  <c r="Q122" i="6"/>
  <c r="M99" i="6"/>
  <c r="M142" i="6"/>
  <c r="P109" i="6"/>
  <c r="H140" i="6"/>
  <c r="F32" i="6"/>
  <c r="J117" i="6"/>
  <c r="F26" i="6"/>
  <c r="H67" i="6"/>
  <c r="P79" i="6"/>
  <c r="M46" i="6"/>
  <c r="M63" i="6"/>
  <c r="Q51" i="6"/>
  <c r="F34" i="6"/>
  <c r="Q94" i="6"/>
  <c r="N105" i="6"/>
  <c r="Q68" i="6"/>
  <c r="Q133" i="6"/>
  <c r="K108" i="6"/>
  <c r="L71" i="6"/>
  <c r="L67" i="6"/>
  <c r="H136" i="6"/>
  <c r="Q84" i="6"/>
  <c r="J82" i="6"/>
  <c r="N89" i="6"/>
  <c r="E53" i="6"/>
  <c r="Q52" i="6"/>
  <c r="Q139" i="6"/>
  <c r="G47" i="6"/>
  <c r="H66" i="6"/>
  <c r="E75" i="6"/>
  <c r="N36" i="6"/>
  <c r="L44" i="6"/>
  <c r="Q29" i="6"/>
  <c r="L143" i="6"/>
  <c r="I31" i="6"/>
  <c r="E140" i="6"/>
  <c r="G55" i="6"/>
  <c r="J93" i="6"/>
  <c r="N16" i="6"/>
  <c r="I23" i="6"/>
  <c r="Q100" i="6"/>
  <c r="Q64" i="6"/>
  <c r="K35" i="6"/>
  <c r="P98" i="6"/>
  <c r="Q71" i="6"/>
  <c r="Q65" i="6"/>
  <c r="O47" i="6"/>
  <c r="P103" i="6"/>
  <c r="J110" i="6"/>
  <c r="O109" i="6"/>
  <c r="G98" i="6"/>
  <c r="M43" i="6"/>
  <c r="Q31" i="6"/>
  <c r="O100" i="6"/>
  <c r="H77" i="6"/>
  <c r="F36" i="6"/>
  <c r="J39" i="6"/>
  <c r="L47" i="6"/>
  <c r="G28" i="6"/>
  <c r="P97" i="6"/>
  <c r="O22" i="6"/>
  <c r="G35" i="6"/>
  <c r="O28" i="6"/>
  <c r="I55" i="6"/>
  <c r="N88" i="6"/>
  <c r="O120" i="6"/>
  <c r="L83" i="6"/>
  <c r="M91" i="6"/>
  <c r="K59" i="6"/>
  <c r="P42" i="6"/>
  <c r="I74" i="6"/>
  <c r="H24" i="6"/>
  <c r="M136" i="6"/>
  <c r="M116" i="6"/>
  <c r="L53" i="6"/>
  <c r="J115" i="6"/>
  <c r="M16" i="6"/>
  <c r="P56" i="6"/>
  <c r="E38" i="6"/>
  <c r="O137" i="6"/>
  <c r="L58" i="6"/>
  <c r="N43" i="6"/>
  <c r="J100" i="6"/>
  <c r="L133" i="6"/>
  <c r="P62" i="6"/>
  <c r="O104" i="6"/>
  <c r="F112" i="6"/>
  <c r="E30" i="6"/>
  <c r="I18" i="6"/>
  <c r="M109" i="6"/>
  <c r="F52" i="6"/>
  <c r="J84" i="6"/>
  <c r="M45" i="6"/>
  <c r="H40" i="6"/>
  <c r="M33" i="6"/>
  <c r="O23" i="6"/>
  <c r="Q38" i="6"/>
  <c r="Q80" i="6"/>
  <c r="E132" i="6"/>
  <c r="J105" i="6"/>
  <c r="O64" i="6"/>
  <c r="F55" i="6"/>
  <c r="M100" i="6"/>
  <c r="N135" i="6"/>
  <c r="E63" i="6"/>
  <c r="N31" i="6"/>
  <c r="H130" i="6"/>
  <c r="P28" i="6"/>
  <c r="M38" i="6"/>
  <c r="E70" i="6"/>
  <c r="J86" i="6"/>
  <c r="P26" i="6"/>
  <c r="M79" i="6"/>
  <c r="N142" i="6"/>
  <c r="L15" i="6"/>
  <c r="G27" i="6"/>
  <c r="P50" i="6"/>
  <c r="I44" i="6"/>
  <c r="H27" i="6"/>
  <c r="M132" i="6"/>
  <c r="F63" i="6"/>
  <c r="Q75" i="6"/>
  <c r="P18" i="6"/>
  <c r="N24" i="6"/>
  <c r="F49" i="6"/>
  <c r="P105" i="6"/>
  <c r="M72" i="6"/>
  <c r="G69" i="6"/>
  <c r="Q67" i="6"/>
  <c r="M69" i="6"/>
  <c r="H137" i="6"/>
  <c r="H117" i="6"/>
  <c r="M66" i="6"/>
  <c r="L81" i="6"/>
  <c r="P63" i="6"/>
  <c r="M108" i="6"/>
  <c r="M88" i="6"/>
  <c r="M82" i="6"/>
  <c r="I127" i="6"/>
  <c r="J45" i="6"/>
  <c r="G72" i="6"/>
  <c r="Q20" i="6"/>
  <c r="N83" i="6"/>
  <c r="Q137" i="6"/>
  <c r="M67" i="6"/>
  <c r="Q23" i="6"/>
  <c r="L36" i="6"/>
  <c r="M61" i="6"/>
  <c r="Q24" i="6"/>
  <c r="N107" i="6"/>
  <c r="E26" i="6"/>
  <c r="E49" i="6"/>
  <c r="P55" i="6"/>
  <c r="P75" i="6"/>
  <c r="P16" i="6"/>
  <c r="I65" i="6"/>
  <c r="Q97" i="6"/>
  <c r="O56" i="6"/>
  <c r="N103" i="6"/>
  <c r="E69" i="6"/>
  <c r="Q32" i="6"/>
  <c r="M143" i="6"/>
  <c r="J109" i="6"/>
  <c r="O91" i="6"/>
  <c r="P118" i="6"/>
  <c r="G41" i="6"/>
  <c r="P89" i="6"/>
  <c r="N61" i="6"/>
  <c r="N143" i="6"/>
  <c r="N93" i="6"/>
  <c r="E45" i="6"/>
  <c r="G38" i="6"/>
  <c r="H109" i="6"/>
  <c r="Q124" i="6"/>
  <c r="I136" i="6"/>
  <c r="O92" i="6"/>
  <c r="N34" i="6"/>
  <c r="M93" i="6"/>
  <c r="H129" i="6"/>
  <c r="Q134" i="6"/>
  <c r="G128" i="6"/>
  <c r="Q77" i="6"/>
  <c r="H18" i="6"/>
  <c r="M139" i="6"/>
  <c r="Q105" i="6"/>
  <c r="P93" i="6"/>
  <c r="K72" i="6"/>
  <c r="L39" i="6"/>
  <c r="N58" i="6"/>
  <c r="M117" i="6"/>
  <c r="K19" i="6"/>
  <c r="P38" i="6"/>
  <c r="N123" i="6"/>
  <c r="P130" i="6"/>
  <c r="M68" i="6"/>
  <c r="O126" i="6"/>
  <c r="G54" i="6"/>
  <c r="P80" i="6"/>
  <c r="Q53" i="6"/>
  <c r="N118" i="6"/>
  <c r="N68" i="6"/>
  <c r="G121" i="6"/>
  <c r="I17" i="6"/>
  <c r="M75" i="6"/>
  <c r="M34" i="6"/>
  <c r="H100" i="6"/>
  <c r="I27" i="6"/>
  <c r="M115" i="6"/>
  <c r="O46" i="6"/>
  <c r="J124" i="6"/>
  <c r="M28" i="6"/>
  <c r="N86" i="6"/>
  <c r="E139" i="6"/>
  <c r="J57" i="6"/>
  <c r="K50" i="6"/>
  <c r="J55" i="6"/>
  <c r="O116" i="6"/>
  <c r="E138" i="6"/>
  <c r="E31" i="6"/>
  <c r="M89" i="6"/>
  <c r="N48" i="6"/>
  <c r="N21" i="6"/>
  <c r="G25" i="6"/>
  <c r="O32" i="6"/>
  <c r="O93" i="6"/>
  <c r="E135" i="6"/>
  <c r="H75" i="6"/>
  <c r="O133" i="6"/>
  <c r="G60" i="6"/>
  <c r="P17" i="6"/>
  <c r="Q27" i="6"/>
  <c r="O127" i="6"/>
  <c r="M85" i="6"/>
  <c r="L105" i="6"/>
  <c r="K65" i="6"/>
  <c r="I68" i="6"/>
  <c r="P22" i="6"/>
  <c r="O135" i="6"/>
  <c r="N125" i="6"/>
  <c r="M102" i="6"/>
  <c r="E73" i="6"/>
  <c r="H125" i="6"/>
  <c r="L101" i="6"/>
  <c r="O96" i="6"/>
  <c r="L77" i="6"/>
  <c r="N100" i="6"/>
  <c r="L34" i="6"/>
  <c r="E18" i="6"/>
  <c r="O138" i="6"/>
  <c r="I25" i="6"/>
  <c r="Q56" i="6"/>
  <c r="G125" i="6"/>
  <c r="Q132" i="6"/>
  <c r="P25" i="6"/>
  <c r="N104" i="6"/>
  <c r="M97" i="6"/>
  <c r="P135" i="6"/>
  <c r="L114" i="6"/>
  <c r="E52" i="6"/>
  <c r="P68" i="6"/>
  <c r="M103" i="6"/>
  <c r="E59" i="6"/>
  <c r="O128" i="6"/>
  <c r="M128" i="6"/>
  <c r="O43" i="6"/>
  <c r="J56" i="6"/>
  <c r="J129" i="6"/>
  <c r="N60" i="6"/>
  <c r="N102" i="6"/>
  <c r="I36" i="6"/>
  <c r="P142" i="6"/>
  <c r="O141" i="6"/>
  <c r="G52" i="6"/>
  <c r="L104" i="6"/>
  <c r="J81" i="6"/>
  <c r="Q103" i="6"/>
  <c r="J99" i="6"/>
  <c r="J63" i="6"/>
  <c r="L23" i="6"/>
  <c r="Q36" i="6"/>
  <c r="Q22" i="6"/>
  <c r="F99" i="6"/>
  <c r="K58" i="6"/>
  <c r="F17" i="6"/>
  <c r="Q78" i="6"/>
  <c r="Q40" i="6"/>
  <c r="Q28" i="6"/>
  <c r="N111" i="6"/>
  <c r="M42" i="6"/>
  <c r="E93" i="6"/>
  <c r="F39" i="6"/>
  <c r="Q17" i="6"/>
  <c r="I62" i="6"/>
  <c r="I47" i="6"/>
  <c r="N119" i="6"/>
  <c r="M20" i="6"/>
  <c r="M30" i="6"/>
  <c r="J26" i="6"/>
  <c r="P129" i="6"/>
  <c r="P71" i="6"/>
  <c r="P32" i="6"/>
  <c r="K73" i="6"/>
  <c r="M71" i="6"/>
  <c r="M29" i="6"/>
  <c r="N141" i="6"/>
  <c r="I109" i="6"/>
  <c r="F98" i="6"/>
  <c r="Q90" i="6"/>
  <c r="E23" i="6"/>
  <c r="Q39" i="6"/>
  <c r="P20" i="6"/>
  <c r="Q93" i="6"/>
  <c r="I67" i="6"/>
  <c r="M60" i="6"/>
  <c r="G81" i="6"/>
  <c r="P65" i="6"/>
  <c r="P112" i="6"/>
  <c r="I24" i="6"/>
  <c r="M50" i="6"/>
  <c r="P140" i="6"/>
  <c r="N50" i="6"/>
  <c r="K63" i="6"/>
  <c r="N132" i="6"/>
  <c r="M36" i="6"/>
  <c r="I20" i="6"/>
  <c r="P44" i="6"/>
  <c r="N84" i="6"/>
  <c r="M54" i="6"/>
  <c r="P74" i="6"/>
  <c r="L54" i="6"/>
  <c r="L37" i="6"/>
  <c r="L52" i="6"/>
  <c r="P24" i="6"/>
  <c r="M137" i="6"/>
  <c r="M22" i="6"/>
  <c r="O75" i="6"/>
  <c r="O79" i="6"/>
  <c r="I99" i="6"/>
  <c r="M21" i="6"/>
  <c r="O20" i="6"/>
  <c r="M87" i="6"/>
  <c r="J34" i="6"/>
  <c r="N67" i="6"/>
  <c r="O74" i="6"/>
  <c r="N65" i="6"/>
  <c r="J71" i="6"/>
  <c r="I52" i="6"/>
  <c r="F24" i="6"/>
  <c r="N25" i="6"/>
  <c r="M24" i="6"/>
  <c r="P53" i="6"/>
  <c r="O71" i="6"/>
  <c r="M140" i="6"/>
  <c r="Q114" i="6"/>
  <c r="H44" i="6"/>
  <c r="K83" i="6"/>
  <c r="E66" i="6"/>
  <c r="F41" i="6"/>
  <c r="P102" i="6"/>
  <c r="M84" i="6"/>
  <c r="M96" i="6"/>
  <c r="L90" i="6"/>
  <c r="L41" i="6"/>
  <c r="F83" i="6"/>
  <c r="G68" i="6"/>
  <c r="O124" i="6"/>
  <c r="O26" i="6"/>
  <c r="M19" i="6"/>
  <c r="Q117" i="6"/>
  <c r="F54" i="6"/>
  <c r="O30" i="6"/>
  <c r="I143" i="6"/>
  <c r="E74" i="6"/>
  <c r="Q62" i="6"/>
  <c r="M18" i="6"/>
  <c r="E34" i="6"/>
  <c r="I116" i="6"/>
  <c r="G30" i="6"/>
  <c r="F89" i="6"/>
  <c r="F133" i="6"/>
  <c r="F93" i="6"/>
  <c r="J35" i="6"/>
  <c r="K47" i="6"/>
  <c r="P33" i="6"/>
  <c r="K132" i="6"/>
  <c r="H72" i="6"/>
  <c r="H31" i="6"/>
  <c r="I57" i="6"/>
  <c r="M127" i="6"/>
  <c r="Q118" i="6"/>
  <c r="G19" i="6"/>
  <c r="O55" i="6"/>
  <c r="H143" i="6"/>
  <c r="O40" i="6"/>
  <c r="K17" i="6"/>
  <c r="P111" i="6"/>
  <c r="P108" i="6"/>
  <c r="O99" i="6"/>
  <c r="M119" i="6"/>
  <c r="N98" i="6"/>
  <c r="E137" i="6"/>
  <c r="G67" i="6"/>
  <c r="Q131" i="6"/>
  <c r="N134" i="6"/>
  <c r="L40" i="6"/>
  <c r="E60" i="6"/>
  <c r="I19" i="6"/>
  <c r="M110" i="6"/>
  <c r="E117" i="6"/>
  <c r="J74" i="6"/>
  <c r="O90" i="6"/>
  <c r="N63" i="6"/>
  <c r="P121" i="6"/>
  <c r="F27" i="6"/>
  <c r="G50" i="6"/>
  <c r="N110" i="6"/>
  <c r="K120" i="6"/>
  <c r="N85" i="6"/>
  <c r="K71" i="6"/>
  <c r="H73" i="6"/>
  <c r="L43" i="6"/>
  <c r="P27" i="6"/>
  <c r="P49" i="6"/>
  <c r="O102" i="6"/>
  <c r="F84" i="6"/>
  <c r="O83" i="6"/>
  <c r="K16" i="6"/>
  <c r="Q126" i="6"/>
  <c r="G23" i="6"/>
  <c r="P59" i="6"/>
  <c r="N49" i="6"/>
  <c r="N44" i="6"/>
  <c r="H102" i="6"/>
  <c r="G62" i="6"/>
  <c r="P137" i="6"/>
  <c r="L24" i="6"/>
  <c r="P128" i="6"/>
  <c r="Q42" i="6"/>
  <c r="M65" i="6"/>
  <c r="O119" i="6"/>
  <c r="J83" i="6"/>
  <c r="L75" i="6"/>
  <c r="M73" i="6"/>
  <c r="Q128" i="6"/>
  <c r="F62" i="6"/>
  <c r="M47" i="6"/>
  <c r="N117" i="6"/>
  <c r="Q25" i="6"/>
  <c r="Q61" i="6"/>
  <c r="G49" i="6"/>
  <c r="L80" i="6"/>
  <c r="H37" i="6"/>
  <c r="F53" i="6"/>
  <c r="G26" i="6"/>
  <c r="Q130" i="6"/>
  <c r="H42" i="6"/>
  <c r="I38" i="6"/>
  <c r="F74" i="6"/>
  <c r="P117" i="6"/>
  <c r="O101" i="6"/>
  <c r="H91" i="6"/>
  <c r="O113" i="6"/>
  <c r="Q112" i="6"/>
  <c r="Q15" i="6"/>
  <c r="F145" i="6"/>
  <c r="L126" i="6"/>
  <c r="P113" i="6"/>
  <c r="J28" i="6"/>
  <c r="G93" i="6"/>
  <c r="O108" i="6"/>
  <c r="N81" i="6"/>
  <c r="O35" i="6"/>
  <c r="L18" i="6"/>
  <c r="L139" i="6"/>
  <c r="H83" i="6"/>
  <c r="O86" i="6"/>
  <c r="K30" i="6"/>
  <c r="E25" i="6"/>
  <c r="P76" i="6"/>
  <c r="Q37" i="6"/>
  <c r="G112" i="6"/>
  <c r="M86" i="6"/>
  <c r="Q145" i="6"/>
  <c r="J94" i="6"/>
  <c r="E22" i="6"/>
  <c r="P31" i="6"/>
  <c r="O51" i="6"/>
  <c r="N136" i="6"/>
  <c r="M74" i="6"/>
  <c r="G45" i="6"/>
  <c r="H41" i="6"/>
  <c r="P120" i="6"/>
  <c r="H80" i="6"/>
  <c r="N52" i="6"/>
  <c r="O69" i="6"/>
  <c r="N55" i="6"/>
  <c r="Q35" i="6"/>
  <c r="K18" i="6"/>
  <c r="M53" i="6"/>
  <c r="H81" i="6"/>
  <c r="O44" i="6"/>
  <c r="Q72" i="6"/>
  <c r="O49" i="6"/>
  <c r="Q88" i="6"/>
  <c r="N99" i="6"/>
  <c r="N112" i="6"/>
  <c r="O16" i="6"/>
  <c r="L117" i="6"/>
  <c r="M31" i="6"/>
  <c r="P29" i="6"/>
  <c r="M134" i="6"/>
  <c r="L21" i="6"/>
  <c r="E62" i="6"/>
  <c r="L64" i="6"/>
  <c r="J143" i="6"/>
  <c r="E35" i="6"/>
  <c r="F124" i="6"/>
  <c r="N128" i="6"/>
  <c r="Q92" i="6"/>
  <c r="P125" i="6"/>
  <c r="H20" i="6"/>
  <c r="H25" i="6"/>
  <c r="I48" i="6"/>
  <c r="O129" i="6"/>
  <c r="N139" i="6"/>
  <c r="P106" i="6"/>
  <c r="N106" i="6"/>
  <c r="N115" i="6"/>
  <c r="F128" i="6"/>
  <c r="L91" i="6"/>
  <c r="N137" i="6"/>
  <c r="L59" i="6"/>
  <c r="Q47" i="6"/>
  <c r="O72" i="6"/>
  <c r="O60" i="6"/>
  <c r="Q86" i="6"/>
  <c r="J23" i="6"/>
  <c r="N29" i="6"/>
  <c r="E19" i="6"/>
  <c r="Q69" i="6"/>
  <c r="P115" i="6"/>
  <c r="Q96" i="6"/>
  <c r="M122" i="6"/>
  <c r="F113" i="6"/>
  <c r="G89" i="6"/>
  <c r="P134" i="6"/>
  <c r="G53" i="6"/>
  <c r="O24" i="6"/>
  <c r="Q107" i="6"/>
  <c r="P145" i="6"/>
  <c r="E79" i="6"/>
  <c r="I135" i="6"/>
  <c r="H85" i="6"/>
  <c r="N131" i="6"/>
  <c r="O111" i="6"/>
  <c r="I33" i="6"/>
  <c r="F87" i="6"/>
  <c r="O98" i="6"/>
  <c r="M32" i="6"/>
  <c r="G130" i="6"/>
  <c r="F110" i="6"/>
  <c r="O122" i="6"/>
  <c r="F141" i="6"/>
  <c r="O130" i="6"/>
  <c r="N138" i="6"/>
  <c r="N144" i="6"/>
  <c r="M39" i="6"/>
  <c r="G95" i="6"/>
  <c r="L29" i="6"/>
  <c r="G58" i="6"/>
  <c r="N22" i="6"/>
  <c r="O73" i="6"/>
  <c r="N114" i="6"/>
  <c r="E76" i="6"/>
  <c r="P36" i="6"/>
  <c r="Q129" i="6"/>
  <c r="O67" i="6"/>
  <c r="M126" i="6"/>
  <c r="N56" i="6"/>
  <c r="G108" i="6"/>
  <c r="K78" i="6"/>
  <c r="P123" i="6"/>
  <c r="P110" i="6"/>
  <c r="M49" i="6"/>
  <c r="P131" i="6"/>
  <c r="O118" i="6"/>
  <c r="P82" i="6"/>
  <c r="Q79" i="6"/>
  <c r="Q113" i="6"/>
  <c r="M141" i="6"/>
  <c r="M135" i="6"/>
  <c r="L116" i="6"/>
  <c r="N95" i="6"/>
  <c r="M62" i="6"/>
  <c r="M78" i="6"/>
  <c r="Q70" i="6"/>
  <c r="Q50" i="6"/>
  <c r="Q102" i="6"/>
  <c r="M26" i="6"/>
  <c r="E44" i="6"/>
  <c r="F56" i="6"/>
  <c r="P37" i="6"/>
  <c r="Q18" i="6"/>
  <c r="O132" i="6"/>
  <c r="N78" i="6"/>
  <c r="E67" i="6"/>
  <c r="O48" i="6"/>
  <c r="K53" i="6"/>
  <c r="F29" i="6"/>
  <c r="F25" i="6"/>
  <c r="O145" i="6"/>
  <c r="F140" i="6"/>
  <c r="N64" i="6"/>
  <c r="J19" i="6"/>
  <c r="P70" i="6"/>
  <c r="K28" i="6"/>
  <c r="E54" i="6"/>
  <c r="F20" i="6"/>
  <c r="P35" i="6"/>
  <c r="O53" i="6"/>
  <c r="G71" i="6"/>
  <c r="P116" i="6"/>
  <c r="P72" i="6"/>
  <c r="Q125" i="6"/>
  <c r="M58" i="6"/>
  <c r="Q121" i="6"/>
  <c r="Q44" i="6"/>
  <c r="M51" i="6"/>
  <c r="O63" i="6"/>
  <c r="K137" i="6"/>
  <c r="L119" i="6"/>
  <c r="Q45" i="6"/>
  <c r="F46" i="6"/>
  <c r="P67" i="6"/>
  <c r="Q63" i="6"/>
  <c r="N75" i="6"/>
  <c r="M123" i="6"/>
  <c r="K32" i="6"/>
  <c r="N91" i="6"/>
  <c r="N32" i="6"/>
  <c r="J137" i="6"/>
  <c r="Q33" i="6"/>
  <c r="O80" i="6"/>
  <c r="K23" i="6"/>
  <c r="M40" i="6"/>
  <c r="Q95" i="6"/>
  <c r="L30" i="6"/>
  <c r="Q144" i="6"/>
  <c r="M25" i="6"/>
  <c r="O105" i="6"/>
  <c r="M145" i="6"/>
  <c r="N133" i="6"/>
  <c r="Q119" i="6"/>
  <c r="N140" i="6"/>
  <c r="M144" i="6"/>
  <c r="K25" i="6"/>
  <c r="P104" i="6"/>
  <c r="O115" i="6"/>
  <c r="N62" i="6"/>
  <c r="N121" i="6"/>
  <c r="K40" i="6"/>
  <c r="P60" i="6"/>
  <c r="Q73" i="6"/>
  <c r="G31" i="6"/>
  <c r="G66" i="6"/>
  <c r="M104" i="6"/>
  <c r="P107" i="6"/>
  <c r="I54" i="6"/>
  <c r="P54" i="6"/>
  <c r="N116" i="6"/>
  <c r="Q116" i="6"/>
  <c r="G22" i="6"/>
  <c r="K24" i="6"/>
  <c r="Q138" i="6"/>
  <c r="P84" i="6"/>
  <c r="E57" i="6"/>
  <c r="Q58" i="6"/>
  <c r="E27" i="6"/>
  <c r="M17" i="6"/>
  <c r="N72" i="6"/>
  <c r="P101" i="6"/>
  <c r="P90" i="6"/>
  <c r="I66" i="6"/>
  <c r="O117" i="6"/>
  <c r="M83" i="6"/>
  <c r="P34" i="6"/>
  <c r="N108" i="6"/>
  <c r="P91" i="6"/>
  <c r="N26" i="6"/>
  <c r="F45" i="6"/>
  <c r="O76" i="6"/>
  <c r="F82" i="6"/>
  <c r="J49" i="6"/>
  <c r="P92" i="6"/>
  <c r="K46" i="6"/>
  <c r="Q140" i="6"/>
  <c r="L76" i="6"/>
  <c r="O21" i="6"/>
  <c r="M15" i="6"/>
  <c r="M77" i="6"/>
  <c r="P85" i="6"/>
  <c r="Q110" i="6"/>
  <c r="O34" i="6"/>
  <c r="K29" i="6"/>
  <c r="Q34" i="6"/>
  <c r="I56" i="6"/>
  <c r="I58" i="6"/>
  <c r="P78" i="6"/>
  <c r="O123" i="6"/>
  <c r="F21" i="6"/>
  <c r="F33" i="6"/>
  <c r="L66" i="6"/>
  <c r="M94" i="6"/>
  <c r="M105" i="6"/>
  <c r="G16" i="6"/>
  <c r="M44" i="6"/>
  <c r="Q142" i="6"/>
  <c r="M131" i="6"/>
  <c r="O94" i="6"/>
  <c r="E41" i="6"/>
  <c r="L46" i="6"/>
  <c r="N54" i="6"/>
  <c r="M112" i="6"/>
  <c r="Q16" i="6"/>
  <c r="K34" i="6"/>
  <c r="N33" i="6"/>
  <c r="Q30" i="6"/>
  <c r="O61" i="6"/>
  <c r="N30" i="6"/>
  <c r="O31" i="6"/>
  <c r="J106" i="6"/>
  <c r="O57" i="6"/>
  <c r="Q143" i="6"/>
  <c r="J77" i="6"/>
  <c r="Q106" i="6"/>
  <c r="O121" i="6"/>
  <c r="P66" i="6"/>
  <c r="N19" i="6"/>
  <c r="E50" i="6"/>
  <c r="M106" i="6"/>
  <c r="Q120" i="6"/>
  <c r="H57" i="6"/>
  <c r="K44" i="6"/>
  <c r="Q55" i="6"/>
  <c r="O82" i="6"/>
  <c r="J58" i="6"/>
  <c r="E48" i="6"/>
  <c r="P58" i="6"/>
  <c r="I22" i="6"/>
  <c r="P88" i="6"/>
  <c r="N96" i="6"/>
  <c r="M113" i="6"/>
  <c r="Q66" i="6"/>
  <c r="Q43" i="6"/>
  <c r="O19" i="6"/>
  <c r="R43" i="6" l="1"/>
  <c r="R66" i="6"/>
  <c r="R55" i="6"/>
  <c r="R120" i="6"/>
  <c r="R106" i="6"/>
  <c r="R143" i="6"/>
  <c r="R30" i="6"/>
  <c r="R16" i="6"/>
  <c r="R142" i="6"/>
  <c r="R34" i="6"/>
  <c r="R110" i="6"/>
  <c r="R140" i="6"/>
  <c r="R58" i="6"/>
  <c r="R138" i="6"/>
  <c r="R116" i="6"/>
  <c r="R73" i="6"/>
  <c r="R119" i="6"/>
  <c r="R144" i="6"/>
  <c r="R95" i="6"/>
  <c r="R33" i="6"/>
  <c r="R63" i="6"/>
  <c r="R45" i="6"/>
  <c r="R44" i="6"/>
  <c r="R121" i="6"/>
  <c r="R125" i="6"/>
  <c r="R18" i="6"/>
  <c r="R102" i="6"/>
  <c r="R50" i="6"/>
  <c r="R70" i="6"/>
  <c r="R113" i="6"/>
  <c r="R79" i="6"/>
  <c r="R129" i="6"/>
  <c r="R107" i="6"/>
  <c r="R96" i="6"/>
  <c r="R69" i="6"/>
  <c r="R86" i="6"/>
  <c r="R47" i="6"/>
  <c r="R92" i="6"/>
  <c r="R88" i="6"/>
  <c r="R72" i="6"/>
  <c r="R35" i="6"/>
  <c r="R145" i="6"/>
  <c r="R37" i="6"/>
  <c r="R15" i="6"/>
  <c r="R112" i="6"/>
  <c r="R130" i="6"/>
  <c r="R61" i="6"/>
  <c r="R25" i="6"/>
  <c r="R128" i="6"/>
  <c r="R42" i="6"/>
  <c r="R126" i="6"/>
  <c r="R131" i="6"/>
  <c r="R118" i="6"/>
  <c r="R62" i="6"/>
  <c r="R117" i="6"/>
  <c r="R114" i="6"/>
  <c r="R93" i="6"/>
  <c r="R39" i="6"/>
  <c r="R90" i="6"/>
  <c r="R17" i="6"/>
  <c r="R28" i="6"/>
  <c r="R40" i="6"/>
  <c r="R78" i="6"/>
  <c r="R22" i="6"/>
  <c r="R36" i="6"/>
  <c r="R103" i="6"/>
  <c r="R132" i="6"/>
  <c r="R56" i="6"/>
  <c r="R27" i="6"/>
  <c r="R53" i="6"/>
  <c r="R105" i="6"/>
  <c r="R77" i="6"/>
  <c r="R134" i="6"/>
  <c r="R124" i="6"/>
  <c r="R32" i="6"/>
  <c r="R97" i="6"/>
  <c r="R24" i="6"/>
  <c r="R23" i="6"/>
  <c r="R137" i="6"/>
  <c r="R20" i="6"/>
  <c r="R67" i="6"/>
  <c r="R75" i="6"/>
  <c r="R80" i="6"/>
  <c r="R38" i="6"/>
  <c r="R31" i="6"/>
  <c r="R65" i="6"/>
  <c r="R71" i="6"/>
  <c r="R64" i="6"/>
  <c r="R100" i="6"/>
  <c r="R29" i="6"/>
  <c r="R139" i="6"/>
  <c r="R52" i="6"/>
  <c r="R84" i="6"/>
  <c r="R133" i="6"/>
  <c r="R68" i="6"/>
  <c r="R94" i="6"/>
  <c r="R51" i="6"/>
  <c r="R122" i="6"/>
  <c r="R46" i="6"/>
  <c r="R104" i="6"/>
  <c r="R85" i="6"/>
  <c r="R91" i="6"/>
  <c r="R41" i="6"/>
  <c r="R74" i="6"/>
  <c r="R98" i="6"/>
  <c r="R109" i="6"/>
  <c r="R57" i="6"/>
  <c r="R60" i="6"/>
  <c r="R19" i="6"/>
  <c r="R135" i="6"/>
  <c r="R123" i="6"/>
  <c r="R48" i="6"/>
  <c r="R87" i="6"/>
  <c r="R49" i="6"/>
  <c r="R81" i="6"/>
  <c r="R21" i="6"/>
  <c r="R141" i="6"/>
  <c r="R101" i="6"/>
  <c r="R26" i="6"/>
  <c r="R108" i="6"/>
  <c r="R127" i="6"/>
  <c r="R83" i="6"/>
  <c r="R59" i="6"/>
  <c r="R136" i="6"/>
  <c r="R111" i="6"/>
  <c r="R89" i="6"/>
  <c r="R76" i="6"/>
  <c r="R115" i="6"/>
  <c r="R99" i="6"/>
  <c r="R54" i="6"/>
  <c r="R82" i="6"/>
</calcChain>
</file>

<file path=xl/sharedStrings.xml><?xml version="1.0" encoding="utf-8"?>
<sst xmlns="http://schemas.openxmlformats.org/spreadsheetml/2006/main" count="40635" uniqueCount="552">
  <si>
    <t>All</t>
  </si>
  <si>
    <t>Female</t>
  </si>
  <si>
    <t>Gender</t>
  </si>
  <si>
    <t>Male</t>
  </si>
  <si>
    <t>Year</t>
  </si>
  <si>
    <t>One year after graduation (2012/13 cohort)</t>
  </si>
  <si>
    <t>INSTID</t>
  </si>
  <si>
    <t>UKPRN</t>
  </si>
  <si>
    <t>Region of HE provider</t>
  </si>
  <si>
    <t>Three years after graduation (2010/11 cohort)</t>
  </si>
  <si>
    <t>0047</t>
  </si>
  <si>
    <t>EAST</t>
  </si>
  <si>
    <t>Anglia Ruskin University</t>
  </si>
  <si>
    <t>.</t>
  </si>
  <si>
    <t>Five years after graduation (2008/09 cohort)</t>
  </si>
  <si>
    <t>0108</t>
  </si>
  <si>
    <t>WMID</t>
  </si>
  <si>
    <t>Aston University</t>
  </si>
  <si>
    <t>0048</t>
  </si>
  <si>
    <t>SWES</t>
  </si>
  <si>
    <t>Bath Spa University</t>
  </si>
  <si>
    <t xml:space="preserve"> </t>
  </si>
  <si>
    <t>0109</t>
  </si>
  <si>
    <t>The University of Bath</t>
  </si>
  <si>
    <t>0026</t>
  </si>
  <si>
    <t>University of Bedfordshire</t>
  </si>
  <si>
    <t>0127</t>
  </si>
  <si>
    <t>LOND</t>
  </si>
  <si>
    <t>Birkbeck College</t>
  </si>
  <si>
    <t>0052</t>
  </si>
  <si>
    <t>Birmingham City University</t>
  </si>
  <si>
    <t>0110</t>
  </si>
  <si>
    <t>The University of Birmingham</t>
  </si>
  <si>
    <t>0200</t>
  </si>
  <si>
    <t>University College Birmingham</t>
  </si>
  <si>
    <t>0007</t>
  </si>
  <si>
    <t>EMID</t>
  </si>
  <si>
    <t>Bishop Grosseteste University</t>
  </si>
  <si>
    <t>0049</t>
  </si>
  <si>
    <t>NWES</t>
  </si>
  <si>
    <t>The University of Bolton</t>
  </si>
  <si>
    <t>0197</t>
  </si>
  <si>
    <t>The Arts University Bournemouth</t>
  </si>
  <si>
    <t>0050</t>
  </si>
  <si>
    <t>Bournemouth University</t>
  </si>
  <si>
    <t>0111</t>
  </si>
  <si>
    <t>YORH</t>
  </si>
  <si>
    <t>The University of Bradford</t>
  </si>
  <si>
    <t>0051</t>
  </si>
  <si>
    <t>SEAS</t>
  </si>
  <si>
    <t>The University of Brighton</t>
  </si>
  <si>
    <t>0112</t>
  </si>
  <si>
    <t>The University of Bristol</t>
  </si>
  <si>
    <t>0113</t>
  </si>
  <si>
    <t>Brunel University London</t>
  </si>
  <si>
    <t>0009</t>
  </si>
  <si>
    <t>Buckinghamshire New University</t>
  </si>
  <si>
    <t>0203</t>
  </si>
  <si>
    <t>The University of Buckingham</t>
  </si>
  <si>
    <t>0114</t>
  </si>
  <si>
    <t>The University of Cambridge</t>
  </si>
  <si>
    <t>0188</t>
  </si>
  <si>
    <t>The Institute of Cancer Research</t>
  </si>
  <si>
    <t>0012</t>
  </si>
  <si>
    <t>Canterbury Christ Church University</t>
  </si>
  <si>
    <t>0053</t>
  </si>
  <si>
    <t>The University of Central Lancashire</t>
  </si>
  <si>
    <t>0011</t>
  </si>
  <si>
    <t>University of Chester</t>
  </si>
  <si>
    <t>0082</t>
  </si>
  <si>
    <t>The University of Chichester</t>
  </si>
  <si>
    <t>0115</t>
  </si>
  <si>
    <t>The City University</t>
  </si>
  <si>
    <t>0199</t>
  </si>
  <si>
    <t>Conservatoire for Dance and Drama</t>
  </si>
  <si>
    <t>0201</t>
  </si>
  <si>
    <t>Courtauld Institute of Art</t>
  </si>
  <si>
    <t>0056</t>
  </si>
  <si>
    <t>Coventry University</t>
  </si>
  <si>
    <t>0002</t>
  </si>
  <si>
    <t>Cranfield University</t>
  </si>
  <si>
    <t>0206</t>
  </si>
  <si>
    <t>University for the Creative Arts</t>
  </si>
  <si>
    <t>0038</t>
  </si>
  <si>
    <t>University of Cumbria</t>
  </si>
  <si>
    <t>0068</t>
  </si>
  <si>
    <t>De Montfort University</t>
  </si>
  <si>
    <t>0057</t>
  </si>
  <si>
    <t>University of Derby</t>
  </si>
  <si>
    <t>0116</t>
  </si>
  <si>
    <t>NEAS</t>
  </si>
  <si>
    <t>University of Durham</t>
  </si>
  <si>
    <t>0117</t>
  </si>
  <si>
    <t>The University of East Anglia</t>
  </si>
  <si>
    <t>0058</t>
  </si>
  <si>
    <t>The University of East London</t>
  </si>
  <si>
    <t>0016</t>
  </si>
  <si>
    <t>Edge Hill University</t>
  </si>
  <si>
    <t>0118</t>
  </si>
  <si>
    <t>The University of Essex</t>
  </si>
  <si>
    <t>0119</t>
  </si>
  <si>
    <t>The University of Exeter</t>
  </si>
  <si>
    <t>0017</t>
  </si>
  <si>
    <t>Falmouth University</t>
  </si>
  <si>
    <t>0229</t>
  </si>
  <si>
    <t>The National Film and Television School†</t>
  </si>
  <si>
    <t>0054</t>
  </si>
  <si>
    <t>University of Gloucestershire</t>
  </si>
  <si>
    <t>0131</t>
  </si>
  <si>
    <t>Goldsmiths College</t>
  </si>
  <si>
    <t>0059</t>
  </si>
  <si>
    <t>The University of Greenwich</t>
  </si>
  <si>
    <t>0208</t>
  </si>
  <si>
    <t>Guildhall School of Music and Drama</t>
  </si>
  <si>
    <t>0018</t>
  </si>
  <si>
    <t>Harper Adams University</t>
  </si>
  <si>
    <t>0060</t>
  </si>
  <si>
    <t>University of Hertfordshire</t>
  </si>
  <si>
    <t>0205</t>
  </si>
  <si>
    <t>Heythrop College</t>
  </si>
  <si>
    <t>0061</t>
  </si>
  <si>
    <t>The University of Huddersfield</t>
  </si>
  <si>
    <t>0120</t>
  </si>
  <si>
    <t>The University of Hull</t>
  </si>
  <si>
    <t>0132</t>
  </si>
  <si>
    <t>Imperial College of Science, Technology and Medicine</t>
  </si>
  <si>
    <t>0121</t>
  </si>
  <si>
    <t>The University of Keele</t>
  </si>
  <si>
    <t>0122</t>
  </si>
  <si>
    <t>The University of Kent</t>
  </si>
  <si>
    <t>0134</t>
  </si>
  <si>
    <t>King's College London</t>
  </si>
  <si>
    <t>0063</t>
  </si>
  <si>
    <t>Kingston University</t>
  </si>
  <si>
    <t>0123</t>
  </si>
  <si>
    <t>The University of Lancaster</t>
  </si>
  <si>
    <t>0211</t>
  </si>
  <si>
    <t>Leeds College of Art</t>
  </si>
  <si>
    <t>0064</t>
  </si>
  <si>
    <t>Leeds Beckett University</t>
  </si>
  <si>
    <t>0124</t>
  </si>
  <si>
    <t>The University of Leeds</t>
  </si>
  <si>
    <t>0040</t>
  </si>
  <si>
    <t>Leeds Trinity University</t>
  </si>
  <si>
    <t>0125</t>
  </si>
  <si>
    <t>The University of Leicester</t>
  </si>
  <si>
    <t>0062</t>
  </si>
  <si>
    <t>The University of Lincoln</t>
  </si>
  <si>
    <t>0023</t>
  </si>
  <si>
    <t>Liverpool Hope University</t>
  </si>
  <si>
    <t>0065</t>
  </si>
  <si>
    <t>Liverpool John Moores University</t>
  </si>
  <si>
    <t>0209</t>
  </si>
  <si>
    <t>The Liverpool Institute for Performing Arts</t>
  </si>
  <si>
    <t>0126</t>
  </si>
  <si>
    <t>The University of Liverpool</t>
  </si>
  <si>
    <t>0024</t>
  </si>
  <si>
    <t>University of the Arts, London</t>
  </si>
  <si>
    <t>0135</t>
  </si>
  <si>
    <t>London Business School</t>
  </si>
  <si>
    <t>0151</t>
  </si>
  <si>
    <t>University of London (Institutes and activities)</t>
  </si>
  <si>
    <t>0202</t>
  </si>
  <si>
    <t>London Metropolitan University</t>
  </si>
  <si>
    <t>0076</t>
  </si>
  <si>
    <t>London South Bank University</t>
  </si>
  <si>
    <t>0137</t>
  </si>
  <si>
    <t>London School of Economics and Political Science</t>
  </si>
  <si>
    <t>0138</t>
  </si>
  <si>
    <t>London School of Hygiene and Tropical Medicine</t>
  </si>
  <si>
    <t>0152</t>
  </si>
  <si>
    <t>Loughborough University</t>
  </si>
  <si>
    <t>0066</t>
  </si>
  <si>
    <t>The Manchester Metropolitan University</t>
  </si>
  <si>
    <t>0204</t>
  </si>
  <si>
    <t>The University of Manchester</t>
  </si>
  <si>
    <t>0067</t>
  </si>
  <si>
    <t>Middlesex University</t>
  </si>
  <si>
    <t>0154</t>
  </si>
  <si>
    <t>University of Newcastle-upon-Tyne</t>
  </si>
  <si>
    <t>0028</t>
  </si>
  <si>
    <t>Newman University</t>
  </si>
  <si>
    <t>0027</t>
  </si>
  <si>
    <t>The University of Northampton</t>
  </si>
  <si>
    <t>0069</t>
  </si>
  <si>
    <t>University of Northumbria at Newcastle</t>
  </si>
  <si>
    <t>0190</t>
  </si>
  <si>
    <t>Norwich University of the Arts</t>
  </si>
  <si>
    <t>0155</t>
  </si>
  <si>
    <t>University of Nottingham</t>
  </si>
  <si>
    <t>0071</t>
  </si>
  <si>
    <t>The Nottingham Trent University</t>
  </si>
  <si>
    <t>0001</t>
  </si>
  <si>
    <t>The Open University in England†</t>
  </si>
  <si>
    <t>0072</t>
  </si>
  <si>
    <t>Oxford Brookes University</t>
  </si>
  <si>
    <t>0156</t>
  </si>
  <si>
    <t>The University of Oxford</t>
  </si>
  <si>
    <t>0230</t>
  </si>
  <si>
    <t>Plymouth College of Art†</t>
  </si>
  <si>
    <t>0073</t>
  </si>
  <si>
    <t>University of Plymouth</t>
  </si>
  <si>
    <t>0074</t>
  </si>
  <si>
    <t>The University of Portsmouth</t>
  </si>
  <si>
    <t>0139</t>
  </si>
  <si>
    <t>Queen Mary University of London</t>
  </si>
  <si>
    <t>0030</t>
  </si>
  <si>
    <t>Ravensbourne</t>
  </si>
  <si>
    <t>0157</t>
  </si>
  <si>
    <t>The University of Reading</t>
  </si>
  <si>
    <t>0031</t>
  </si>
  <si>
    <t>Roehampton University</t>
  </si>
  <si>
    <t>0032</t>
  </si>
  <si>
    <t>Rose Bruford College</t>
  </si>
  <si>
    <t>0033</t>
  </si>
  <si>
    <t>Royal Academy of Music</t>
  </si>
  <si>
    <t>0195</t>
  </si>
  <si>
    <t>Royal Agricultural University</t>
  </si>
  <si>
    <t>0003</t>
  </si>
  <si>
    <t>Royal College of Art</t>
  </si>
  <si>
    <t>0034</t>
  </si>
  <si>
    <t>Royal College of Music</t>
  </si>
  <si>
    <t>0010</t>
  </si>
  <si>
    <t>The Royal Central School of Speech and Drama†</t>
  </si>
  <si>
    <t>0141</t>
  </si>
  <si>
    <t>Royal Holloway and Bedford New College</t>
  </si>
  <si>
    <t>0035</t>
  </si>
  <si>
    <t>Royal Northern College of Music</t>
  </si>
  <si>
    <t>0143</t>
  </si>
  <si>
    <t>The Royal Veterinary College</t>
  </si>
  <si>
    <t>0145</t>
  </si>
  <si>
    <t>St George's Hospital Medical School</t>
  </si>
  <si>
    <t>0039</t>
  </si>
  <si>
    <t>St Mary's University, Twickenham</t>
  </si>
  <si>
    <t>0158</t>
  </si>
  <si>
    <t>The University of Salford</t>
  </si>
  <si>
    <t>0146</t>
  </si>
  <si>
    <t>The School of Oriental and African Studies</t>
  </si>
  <si>
    <t>0075</t>
  </si>
  <si>
    <t>Sheffield Hallam University</t>
  </si>
  <si>
    <t>0159</t>
  </si>
  <si>
    <t>The University of Sheffield</t>
  </si>
  <si>
    <t>0037</t>
  </si>
  <si>
    <t>Southampton Solent University</t>
  </si>
  <si>
    <t>0160</t>
  </si>
  <si>
    <t>The University of Southampton</t>
  </si>
  <si>
    <t>0077</t>
  </si>
  <si>
    <t>Staffordshire University</t>
  </si>
  <si>
    <t>0014</t>
  </si>
  <si>
    <t>University of St Mark and St John</t>
  </si>
  <si>
    <t>0210</t>
  </si>
  <si>
    <t>University Campus Suffolk</t>
  </si>
  <si>
    <t>0078</t>
  </si>
  <si>
    <t>The University of Sunderland</t>
  </si>
  <si>
    <t>0161</t>
  </si>
  <si>
    <t>The University of Surrey</t>
  </si>
  <si>
    <t>0162</t>
  </si>
  <si>
    <t>The University of Sussex</t>
  </si>
  <si>
    <t>0079</t>
  </si>
  <si>
    <t>Teesside University</t>
  </si>
  <si>
    <t>0041</t>
  </si>
  <si>
    <t>Trinity Laban Conservatoire of Music and Dance</t>
  </si>
  <si>
    <t>0149</t>
  </si>
  <si>
    <t>University College London†</t>
  </si>
  <si>
    <t>0163</t>
  </si>
  <si>
    <t>The University of Warwick</t>
  </si>
  <si>
    <t>0081</t>
  </si>
  <si>
    <t>University of the West of England, Bristol</t>
  </si>
  <si>
    <t>0080</t>
  </si>
  <si>
    <t>The University of West London</t>
  </si>
  <si>
    <t>0083</t>
  </si>
  <si>
    <t>The University of Westminster</t>
  </si>
  <si>
    <t>0021</t>
  </si>
  <si>
    <t>The University of Winchester</t>
  </si>
  <si>
    <t>0085</t>
  </si>
  <si>
    <t>The University of Wolverhampton</t>
  </si>
  <si>
    <t>0046</t>
  </si>
  <si>
    <t>University of Worcester</t>
  </si>
  <si>
    <t>0189</t>
  </si>
  <si>
    <t>Writtle College</t>
  </si>
  <si>
    <t>0013</t>
  </si>
  <si>
    <t>York St John University</t>
  </si>
  <si>
    <t>0164</t>
  </si>
  <si>
    <t>The University of York</t>
  </si>
  <si>
    <t>One year after graduation</t>
  </si>
  <si>
    <t>Three years after graduation</t>
  </si>
  <si>
    <t>Five years after graduation</t>
  </si>
  <si>
    <t>Year of graduation</t>
  </si>
  <si>
    <t>2003/2004</t>
  </si>
  <si>
    <t>2004/2005</t>
  </si>
  <si>
    <t>2005/2006</t>
  </si>
  <si>
    <t>2006/2007</t>
  </si>
  <si>
    <t>2007/2008</t>
  </si>
  <si>
    <t>2008/2009</t>
  </si>
  <si>
    <t>2009/2010</t>
  </si>
  <si>
    <t>2010/2011</t>
  </si>
  <si>
    <t>2011/2012</t>
  </si>
  <si>
    <t>2012/2013</t>
  </si>
  <si>
    <t>Employment and Earnings Outcomes of Higher Education Graduates: Experimental Data from the Longitudinal Education Outcomes (LEO) Dataset</t>
  </si>
  <si>
    <t>Contents</t>
  </si>
  <si>
    <t>Enquiries</t>
  </si>
  <si>
    <t>Media</t>
  </si>
  <si>
    <t>Press Office News Desk, Department for Education, Sanctuary Buildings, 20 Great Smith St, London SW1P 3BT. 
Tel: 020 7783 8300</t>
  </si>
  <si>
    <t xml:space="preserve">
Non-media</t>
  </si>
  <si>
    <t xml:space="preserve">
Alison Judd, Higher Education Analysis, Department for Education, 1 Victoria Street, London SW1H 0ET. 
Tel: 020 7215 0539</t>
  </si>
  <si>
    <t>Alison.Judd@bis.gsi.gov.uk</t>
  </si>
  <si>
    <t>Total</t>
  </si>
  <si>
    <t>England</t>
  </si>
  <si>
    <r>
      <t>HE provider</t>
    </r>
    <r>
      <rPr>
        <b/>
        <vertAlign val="superscript"/>
        <sz val="9"/>
        <color theme="1"/>
        <rFont val="Arial"/>
        <family val="2"/>
      </rPr>
      <t>1</t>
    </r>
  </si>
  <si>
    <t>www.hesa.ac.uk/support/providers/mergers-changes</t>
  </si>
  <si>
    <t>1. There have been a number of higher education institution (HEI) name changes and mergers in the timeframe covered by this publication, as well as entries into and departures from the HE sector.  The information presented here reflects the most up-to-date information for each English HEI. A list of changes to the HE sector since 1994/95 can be found by following the link below:</t>
  </si>
  <si>
    <t>. = no data available</t>
  </si>
  <si>
    <t>x = data have been suppressed to prevent disclosure. All figures associated with cohorts smaller than 22.5 have been suppressed. All cells based on counts of 1 or 2 have been suppressed, and further suppression has been implemented to prevent disclosure by subtraction.</t>
  </si>
  <si>
    <t>Graduating cohort: 2008/09</t>
  </si>
  <si>
    <t>One year after graduation (2008/09 cohort)</t>
  </si>
  <si>
    <t>Three years after graduation (2008/09 cohort)</t>
  </si>
  <si>
    <t>Graduating cohorts: 2003/04 to 2012/13</t>
  </si>
  <si>
    <t>Graduating cohorts: 2012/13, 2010/11, 2008/09, 2003/04</t>
  </si>
  <si>
    <t>Tax year: 2014/15</t>
  </si>
  <si>
    <t>academicYear</t>
  </si>
  <si>
    <t>instID</t>
  </si>
  <si>
    <t>ukprn</t>
  </si>
  <si>
    <t>Region_of_HE_Provider</t>
  </si>
  <si>
    <t>Provider_name</t>
  </si>
  <si>
    <t>F_1yrGrads</t>
  </si>
  <si>
    <t>F_unmatched1yr</t>
  </si>
  <si>
    <t>F_matched1yr</t>
  </si>
  <si>
    <t>F_activityNotCaptured1yr</t>
  </si>
  <si>
    <t>F_noSustDest1yr</t>
  </si>
  <si>
    <t>F_sustEmpOnly1yr</t>
  </si>
  <si>
    <t>F_sustEmp1yr</t>
  </si>
  <si>
    <t>F_sustEmpFSorBoth1yr</t>
  </si>
  <si>
    <t>F_3yrGrads</t>
  </si>
  <si>
    <t>F_unmatched3yr</t>
  </si>
  <si>
    <t>F_matched3yr</t>
  </si>
  <si>
    <t>F_activityNotCaptured3yr</t>
  </si>
  <si>
    <t>F_noSustDest3yr</t>
  </si>
  <si>
    <t>F_sustEmpOnly3yr</t>
  </si>
  <si>
    <t>F_sustEmp3yr</t>
  </si>
  <si>
    <t>F_sustEmpFSorBoth3yr</t>
  </si>
  <si>
    <t>F_5yrGrads</t>
  </si>
  <si>
    <t>F_unmatched5yr</t>
  </si>
  <si>
    <t>F_matched5yr</t>
  </si>
  <si>
    <t>F_activityNotCaptured5yr</t>
  </si>
  <si>
    <t>F_noSustDest5yr</t>
  </si>
  <si>
    <t>F_sustEmpOnly5yr</t>
  </si>
  <si>
    <t>F_sustEmp5yr</t>
  </si>
  <si>
    <t>F_sustEmpFSorBoth5yr</t>
  </si>
  <si>
    <t>M_1yrGrads</t>
  </si>
  <si>
    <t>M_unmatched1yr</t>
  </si>
  <si>
    <t>M_matched1yr</t>
  </si>
  <si>
    <t>M_activityNotCaptured1yr</t>
  </si>
  <si>
    <t>M_noSustDest1yr</t>
  </si>
  <si>
    <t>M_sustEmpOnly1yr</t>
  </si>
  <si>
    <t>M_sustEmp1yr</t>
  </si>
  <si>
    <t>M_sustEmpFSorBoth1yr</t>
  </si>
  <si>
    <t>M_3yrGrads</t>
  </si>
  <si>
    <t>M_unmatched3yr</t>
  </si>
  <si>
    <t>M_matched3yr</t>
  </si>
  <si>
    <t>M_activityNotCaptured3yr</t>
  </si>
  <si>
    <t>M_noSustDest3yr</t>
  </si>
  <si>
    <t>M_sustEmpOnly3yr</t>
  </si>
  <si>
    <t>M_sustEmp3yr</t>
  </si>
  <si>
    <t>M_sustEmpFSorBoth3yr</t>
  </si>
  <si>
    <t>M_5yrGrads</t>
  </si>
  <si>
    <t>M_unmatched5yr</t>
  </si>
  <si>
    <t>M_matched5yr</t>
  </si>
  <si>
    <t>M_activityNotCaptured5yr</t>
  </si>
  <si>
    <t>M_noSustDest5yr</t>
  </si>
  <si>
    <t>M_sustEmpOnly5yr</t>
  </si>
  <si>
    <t>M_sustEmp5yr</t>
  </si>
  <si>
    <t>M_sustEmpFSorBoth5yr</t>
  </si>
  <si>
    <t>1yrGrads</t>
  </si>
  <si>
    <t>unmatched1yr</t>
  </si>
  <si>
    <t>matched1yr</t>
  </si>
  <si>
    <t>activityNotCaptured1yr</t>
  </si>
  <si>
    <t>noSustDest1yr</t>
  </si>
  <si>
    <t>sustEmpOnly1yr</t>
  </si>
  <si>
    <t>sustEmp1yr</t>
  </si>
  <si>
    <t>sustEmpFSorBoth1yr</t>
  </si>
  <si>
    <t>3yrGrads</t>
  </si>
  <si>
    <t>unmatched3yr</t>
  </si>
  <si>
    <t>matched3yr</t>
  </si>
  <si>
    <t>activityNotCaptured3yr</t>
  </si>
  <si>
    <t>noSustDest3yr</t>
  </si>
  <si>
    <t>sustEmpOnly3yr</t>
  </si>
  <si>
    <t>sustEmp3yr</t>
  </si>
  <si>
    <t>sustEmpFSorBoth3yr</t>
  </si>
  <si>
    <t>5yrGrads</t>
  </si>
  <si>
    <t>unmatched5yr</t>
  </si>
  <si>
    <t>matched5yr</t>
  </si>
  <si>
    <t>activityNotCaptured5yr</t>
  </si>
  <si>
    <t>noSustDest5yr</t>
  </si>
  <si>
    <t>sustEmpOnly5yr</t>
  </si>
  <si>
    <t>sustEmp5yr</t>
  </si>
  <si>
    <t>sustEmpFSorBoth5yr</t>
  </si>
  <si>
    <t>x</t>
  </si>
  <si>
    <t>Lookup for years after graduation</t>
  </si>
  <si>
    <t>Lookup for gender</t>
  </si>
  <si>
    <t>F_GradsSA</t>
  </si>
  <si>
    <t>F_unmatchedSA</t>
  </si>
  <si>
    <t>F_matchedSA</t>
  </si>
  <si>
    <t>F_activityNotCapturedSA</t>
  </si>
  <si>
    <t>F_noSustDestSA</t>
  </si>
  <si>
    <t>F_sustEmpOnlySA</t>
  </si>
  <si>
    <t>F_sustEmpSA</t>
  </si>
  <si>
    <t>F_sustEmpFSorBothSA</t>
  </si>
  <si>
    <t>M_GradsSA</t>
  </si>
  <si>
    <t>M_unmatchedSA</t>
  </si>
  <si>
    <t>M_matchedSA</t>
  </si>
  <si>
    <t>M_activityNotCapturedSA</t>
  </si>
  <si>
    <t>M_noSustDestSA</t>
  </si>
  <si>
    <t>M_sustEmpOnlySA</t>
  </si>
  <si>
    <t>M_sustEmpSA</t>
  </si>
  <si>
    <t>M_sustEmpFSorBothSA</t>
  </si>
  <si>
    <t>GradsSA</t>
  </si>
  <si>
    <t>unmatchedSA</t>
  </si>
  <si>
    <t>matchedSA</t>
  </si>
  <si>
    <t>activityNotCapturedSA</t>
  </si>
  <si>
    <t>noSustDestSA</t>
  </si>
  <si>
    <t>sustEmpOnlySA</t>
  </si>
  <si>
    <t>sustEmpSA</t>
  </si>
  <si>
    <t>sustEmpFSorBothSA</t>
  </si>
  <si>
    <t>oneyear201213</t>
  </si>
  <si>
    <t>threeYears201011</t>
  </si>
  <si>
    <t>fiverYears200809</t>
  </si>
  <si>
    <t>No SA lookup</t>
  </si>
  <si>
    <t>with SA lookup</t>
  </si>
  <si>
    <t>Lookup for gender no SA</t>
  </si>
  <si>
    <t>Lookup for gender with SA</t>
  </si>
  <si>
    <t>Lookup for years after graduation (no SA)</t>
  </si>
  <si>
    <t>Plymouth College of Art</t>
  </si>
  <si>
    <t>The Open University in England</t>
  </si>
  <si>
    <t>University College London</t>
  </si>
  <si>
    <t>The National Film and Television School</t>
  </si>
  <si>
    <t>Grads</t>
  </si>
  <si>
    <t>unmatched</t>
  </si>
  <si>
    <t>matched</t>
  </si>
  <si>
    <t>activityNotCaptured</t>
  </si>
  <si>
    <t>noSustDest</t>
  </si>
  <si>
    <t>sustEmpOnly</t>
  </si>
  <si>
    <t>sustEmp</t>
  </si>
  <si>
    <t>sustEmpFSorBoth</t>
  </si>
  <si>
    <t>England line lookup for gender</t>
  </si>
  <si>
    <t>F</t>
  </si>
  <si>
    <t>M</t>
  </si>
  <si>
    <t>T</t>
  </si>
  <si>
    <t>Sex</t>
  </si>
  <si>
    <t>Table 1a:  National-level figues for 2008/09 cohort (self-assessment data not includeed)</t>
  </si>
  <si>
    <t>Table 1c:  National-level figues one, three and five years after graduation for 2008/09, 2010/11 and 2012/13 cohorts (self-assessment data not includeed)</t>
  </si>
  <si>
    <r>
      <t xml:space="preserve">Table 1c:  National-level figues one, three and five years after graduation for 2008/09, 2010/11 and 2012/13 cohorts (self-assessment data </t>
    </r>
    <r>
      <rPr>
        <b/>
        <u/>
        <sz val="11"/>
        <color rgb="FF00B050"/>
        <rFont val="Arial Narrow"/>
        <family val="2"/>
      </rPr>
      <t>included</t>
    </r>
    <r>
      <rPr>
        <b/>
        <sz val="11"/>
        <color rgb="FF00B050"/>
        <rFont val="Arial Narrow"/>
        <family val="2"/>
      </rPr>
      <t>)</t>
    </r>
  </si>
  <si>
    <r>
      <t xml:space="preserve">Outcomes one, three and five years after graduation </t>
    </r>
    <r>
      <rPr>
        <b/>
        <u/>
        <sz val="11"/>
        <color rgb="FF00B050"/>
        <rFont val="Arial Narrow"/>
        <family val="2"/>
      </rPr>
      <t>without</t>
    </r>
    <r>
      <rPr>
        <b/>
        <sz val="11"/>
        <color rgb="FF00B050"/>
        <rFont val="Arial Narrow"/>
        <family val="2"/>
      </rPr>
      <t xml:space="preserve"> self-assessment data</t>
    </r>
  </si>
  <si>
    <r>
      <t xml:space="preserve">Outcomes one, three and five years after graduation </t>
    </r>
    <r>
      <rPr>
        <b/>
        <u/>
        <sz val="11"/>
        <color rgb="FF00B050"/>
        <rFont val="Arial Narrow"/>
        <family val="2"/>
      </rPr>
      <t>including</t>
    </r>
    <r>
      <rPr>
        <b/>
        <sz val="11"/>
        <color rgb="FF00B050"/>
        <rFont val="Arial Narrow"/>
        <family val="2"/>
      </rPr>
      <t xml:space="preserve"> self-assessment data</t>
    </r>
  </si>
  <si>
    <t>The Royal Central School of Speech and Drama</t>
  </si>
  <si>
    <t>Title</t>
  </si>
  <si>
    <t>Graduating cohort(s)</t>
  </si>
  <si>
    <t>Tax year(s)</t>
  </si>
  <si>
    <t>Table 2a</t>
  </si>
  <si>
    <t>Activity of graduates by higher education institution (HEI) and sex one, three and five years after graduation</t>
  </si>
  <si>
    <t>2008/09</t>
  </si>
  <si>
    <t>2010/11 to 2014/15</t>
  </si>
  <si>
    <t>Table 2b</t>
  </si>
  <si>
    <t>Activity of graduates by higher education institution (HEI) and sex</t>
  </si>
  <si>
    <t>2003/04 to 2012/13</t>
  </si>
  <si>
    <t>2005/06 to 2014/15</t>
  </si>
  <si>
    <t>Table 2c</t>
  </si>
  <si>
    <t>2003/04, 2008/09, 2010/11 and 2012/13</t>
  </si>
  <si>
    <t>2014/15</t>
  </si>
  <si>
    <t>Tables 2a, 2b, 2c: Institution tables</t>
  </si>
  <si>
    <r>
      <t>Table 2a: Activity of graduates by higher education institution (HEI)</t>
    </r>
    <r>
      <rPr>
        <b/>
        <vertAlign val="superscript"/>
        <sz val="10"/>
        <rFont val="Arial"/>
        <family val="2"/>
      </rPr>
      <t xml:space="preserve">1 </t>
    </r>
    <r>
      <rPr>
        <b/>
        <sz val="10"/>
        <rFont val="Arial"/>
        <family val="2"/>
      </rPr>
      <t>and sex</t>
    </r>
    <r>
      <rPr>
        <b/>
        <vertAlign val="superscript"/>
        <sz val="10"/>
        <rFont val="Arial"/>
        <family val="2"/>
      </rPr>
      <t xml:space="preserve">2 </t>
    </r>
    <r>
      <rPr>
        <b/>
        <sz val="10"/>
        <rFont val="Arial"/>
        <family val="2"/>
      </rPr>
      <t>one, three and five years after graduation</t>
    </r>
  </si>
  <si>
    <t>Coverage: UK domiciled first degree graduates from English HEIs</t>
  </si>
  <si>
    <t>Please select year after graduation and sex
from the menu below:</t>
  </si>
  <si>
    <r>
      <t>Sex</t>
    </r>
    <r>
      <rPr>
        <b/>
        <vertAlign val="superscript"/>
        <sz val="9"/>
        <color theme="1"/>
        <rFont val="Arial"/>
        <family val="2"/>
      </rPr>
      <t>2</t>
    </r>
  </si>
  <si>
    <t>Source: HM Revenue &amp; Customs (P45 and P14), Department for Work and Pensions (The National Benefits Database, Labour Market System, Juvos), Higher Education Statistics Agency (HESA) Student Record</t>
  </si>
  <si>
    <t>2. For a small number of graduates, sex is recorded as 'Other'. Due to the small numbers in this category, these graduates are excluded from this analysis to protect their confidentiality.</t>
  </si>
  <si>
    <t>5. Includes those in the first degree qualifying population on the HESA Student Record. Graduates must be UK-domiciled (excluding Isle of Man and Channel Islands) prior to entry into higher education and have graduated from an English HEI. Please note that this definition differs from that used in the Destinations of Leavers from Higher Education (DLHE) survey and therefore figures in these publications will not match.</t>
  </si>
  <si>
    <t>9. Graduates with an employment record for one day or more in at least five out of six months between October and March in the tax year of interest, and with no record of further study in that tax year.</t>
  </si>
  <si>
    <t>11. Graduates with a record of further study only, sustained employment only, or both sustained employment and further study in the tax year of interest.</t>
  </si>
  <si>
    <t>1. There have been a number of higher education institution (HEI) name changes and mergers in the timeframe covered by this publication, as well as entries into and departures from the HE sector. The information presented here reflects the most up-to-date information for each English HEI. A list of changes to the HE sector since 1994/95 can be found by following the link below:</t>
  </si>
  <si>
    <r>
      <t>Number of graduates</t>
    </r>
    <r>
      <rPr>
        <vertAlign val="superscript"/>
        <sz val="9"/>
        <color theme="1"/>
        <rFont val="Arial"/>
        <family val="2"/>
      </rPr>
      <t>4,5</t>
    </r>
  </si>
  <si>
    <r>
      <t>Unmatched</t>
    </r>
    <r>
      <rPr>
        <vertAlign val="superscript"/>
        <sz val="9"/>
        <color theme="1"/>
        <rFont val="Arial"/>
        <family val="2"/>
      </rPr>
      <t>6</t>
    </r>
    <r>
      <rPr>
        <sz val="9"/>
        <color theme="1"/>
        <rFont val="Arial"/>
        <family val="2"/>
      </rPr>
      <t xml:space="preserve">
(%)</t>
    </r>
  </si>
  <si>
    <r>
      <t>Activity not captured</t>
    </r>
    <r>
      <rPr>
        <vertAlign val="superscript"/>
        <sz val="9"/>
        <color theme="1"/>
        <rFont val="Arial"/>
        <family val="2"/>
      </rPr>
      <t>7</t>
    </r>
    <r>
      <rPr>
        <sz val="9"/>
        <color theme="1"/>
        <rFont val="Arial"/>
        <family val="2"/>
      </rPr>
      <t xml:space="preserve">
(%)</t>
    </r>
  </si>
  <si>
    <r>
      <t>Sustained employment with or without further study</t>
    </r>
    <r>
      <rPr>
        <vertAlign val="superscript"/>
        <sz val="9"/>
        <color theme="1"/>
        <rFont val="Arial"/>
        <family val="2"/>
      </rPr>
      <t xml:space="preserve">10 </t>
    </r>
    <r>
      <rPr>
        <sz val="9"/>
        <color theme="1"/>
        <rFont val="Arial"/>
        <family val="2"/>
      </rPr>
      <t>(%)</t>
    </r>
  </si>
  <si>
    <r>
      <t>Further study, sustained employment or both</t>
    </r>
    <r>
      <rPr>
        <vertAlign val="superscript"/>
        <sz val="9"/>
        <color theme="1"/>
        <rFont val="Arial"/>
        <family val="2"/>
      </rPr>
      <t>11</t>
    </r>
    <r>
      <rPr>
        <sz val="9"/>
        <color theme="1"/>
        <rFont val="Arial"/>
        <family val="2"/>
      </rPr>
      <t xml:space="preserve"> (%)</t>
    </r>
  </si>
  <si>
    <t>4. Figures have been rounded to the nearest 5. As some HEIs have joined or left the HE sector during the period covered by this time series (see note 1), the sum of the HEIs will not always match the England total.</t>
  </si>
  <si>
    <r>
      <t>Table 2b: Activity of graduates by higher education institution (HEI)</t>
    </r>
    <r>
      <rPr>
        <b/>
        <vertAlign val="superscript"/>
        <sz val="10"/>
        <rFont val="Arial"/>
        <family val="2"/>
      </rPr>
      <t>1</t>
    </r>
    <r>
      <rPr>
        <b/>
        <sz val="10"/>
        <rFont val="Arial"/>
        <family val="2"/>
      </rPr>
      <t xml:space="preserve"> and sex</t>
    </r>
    <r>
      <rPr>
        <b/>
        <vertAlign val="superscript"/>
        <sz val="10"/>
        <rFont val="Arial"/>
        <family val="2"/>
      </rPr>
      <t>2</t>
    </r>
  </si>
  <si>
    <r>
      <t xml:space="preserve">All figures are for the </t>
    </r>
    <r>
      <rPr>
        <b/>
        <u/>
        <sz val="10"/>
        <color rgb="FFFF0000"/>
        <rFont val="Arial"/>
        <family val="2"/>
      </rPr>
      <t>2008/2009</t>
    </r>
    <r>
      <rPr>
        <b/>
        <sz val="10"/>
        <color rgb="FFFF0000"/>
        <rFont val="Arial"/>
        <family val="2"/>
      </rPr>
      <t xml:space="preserve"> graduate cohort and reflect activity in the time between the 2010/11 and 2014/15 tax years inclusive.  Employment figures include information from HMRC Pay as You Earn (PAYE) returns only and therefore </t>
    </r>
    <r>
      <rPr>
        <b/>
        <u/>
        <sz val="10"/>
        <color rgb="FFFF0000"/>
        <rFont val="Arial"/>
        <family val="2"/>
      </rPr>
      <t>do not reflect employment outcomes for those who are self-employed</t>
    </r>
    <r>
      <rPr>
        <b/>
        <sz val="10"/>
        <color rgb="FFFF0000"/>
        <rFont val="Arial"/>
        <family val="2"/>
      </rPr>
      <t>.</t>
    </r>
  </si>
  <si>
    <r>
      <t>No sustained destination</t>
    </r>
    <r>
      <rPr>
        <vertAlign val="superscript"/>
        <sz val="9"/>
        <color theme="1"/>
        <rFont val="Arial"/>
        <family val="2"/>
      </rPr>
      <t xml:space="preserve">8 </t>
    </r>
    <r>
      <rPr>
        <sz val="9"/>
        <color theme="1"/>
        <rFont val="Arial"/>
        <family val="2"/>
      </rPr>
      <t>(%)</t>
    </r>
  </si>
  <si>
    <t>East of England</t>
  </si>
  <si>
    <t>West Midlands</t>
  </si>
  <si>
    <t>South West</t>
  </si>
  <si>
    <t>London</t>
  </si>
  <si>
    <t>East Midlands</t>
  </si>
  <si>
    <t>North West</t>
  </si>
  <si>
    <t>Yorkshire and the Humber</t>
  </si>
  <si>
    <t>South East</t>
  </si>
  <si>
    <t>North East</t>
  </si>
  <si>
    <t xml:space="preserve">3. individuals are classed as being in sustained employment in the 2014/15 tax year if they meet the PAYE definition of sustained employment used throughout this publication or have made a self-assessment income tax return to HMRC stating that they have received income from self-employment. These individuals may or may not have an additional PAYE record. Individuals who have received income through self-assessed means other than self-employment, such as through rental of property, and do not have a PAYE record are not classed as being in employment (either sustained or unsustained). </t>
  </si>
  <si>
    <r>
      <t>HE provider</t>
    </r>
    <r>
      <rPr>
        <b/>
        <vertAlign val="superscript"/>
        <sz val="9"/>
        <color theme="1"/>
        <rFont val="Arial"/>
        <family val="2"/>
      </rPr>
      <t>2</t>
    </r>
  </si>
  <si>
    <t>3. Figures have been rounded to the nearest 5. As some HEIs have joined or left the HE sector during the period covered by this time series (see note 1), the sum of the HEIs will not always match the England total.</t>
  </si>
  <si>
    <t>4. Includes those in the first degree qualifying population on the HESA Student Record. Graduates must be UK-domiciled (excluding Isle of Man and Channel Islands) prior to entry into higher education and have graduated from an English HEI. Please note that this definition differs from that used in the Destinations of Leavers from Higher Education (DLHE) survey and therefore figures in these publications will not match.</t>
  </si>
  <si>
    <t xml:space="preserve">5. Graduates who could not be matched to the Department for Work and Pensions' (DWP) Customer Information System (CIS) and who do not have a further study record in the tax year of interest are classified as unmatched. </t>
  </si>
  <si>
    <t>8. Graduates with an employment record for one day or more in at least five out of six months between October and March in the tax year of interest, and with no record of further study in that tax year.</t>
  </si>
  <si>
    <t>10. Graduates with a record of further study only, sustained employment only, or both sustained employment and further study in the tax year of interest.</t>
  </si>
  <si>
    <r>
      <t>Number of graduates</t>
    </r>
    <r>
      <rPr>
        <vertAlign val="superscript"/>
        <sz val="9"/>
        <color theme="1"/>
        <rFont val="Arial"/>
        <family val="2"/>
      </rPr>
      <t>3,4</t>
    </r>
  </si>
  <si>
    <r>
      <t>Unmatched</t>
    </r>
    <r>
      <rPr>
        <vertAlign val="superscript"/>
        <sz val="9"/>
        <color theme="1"/>
        <rFont val="Arial"/>
        <family val="2"/>
      </rPr>
      <t>5</t>
    </r>
    <r>
      <rPr>
        <sz val="9"/>
        <color theme="1"/>
        <rFont val="Arial"/>
        <family val="2"/>
      </rPr>
      <t xml:space="preserve">
(%)</t>
    </r>
  </si>
  <si>
    <r>
      <t>Activity not captured</t>
    </r>
    <r>
      <rPr>
        <vertAlign val="superscript"/>
        <sz val="9"/>
        <color theme="1"/>
        <rFont val="Arial"/>
        <family val="2"/>
      </rPr>
      <t>6</t>
    </r>
    <r>
      <rPr>
        <sz val="9"/>
        <color theme="1"/>
        <rFont val="Arial"/>
        <family val="2"/>
      </rPr>
      <t xml:space="preserve">
(%)</t>
    </r>
  </si>
  <si>
    <r>
      <t>No sustained destination</t>
    </r>
    <r>
      <rPr>
        <vertAlign val="superscript"/>
        <sz val="9"/>
        <color theme="1"/>
        <rFont val="Arial"/>
        <family val="2"/>
      </rPr>
      <t>7</t>
    </r>
    <r>
      <rPr>
        <sz val="9"/>
        <color theme="1"/>
        <rFont val="Arial"/>
        <family val="2"/>
      </rPr>
      <t xml:space="preserve"> (%)</t>
    </r>
  </si>
  <si>
    <r>
      <t>Sustained employment only</t>
    </r>
    <r>
      <rPr>
        <vertAlign val="superscript"/>
        <sz val="9"/>
        <color theme="1"/>
        <rFont val="Arial"/>
        <family val="2"/>
      </rPr>
      <t>8</t>
    </r>
    <r>
      <rPr>
        <sz val="9"/>
        <color theme="1"/>
        <rFont val="Arial"/>
        <family val="2"/>
      </rPr>
      <t xml:space="preserve"> (%)</t>
    </r>
  </si>
  <si>
    <r>
      <t>Sustained employment with or without further study</t>
    </r>
    <r>
      <rPr>
        <vertAlign val="superscript"/>
        <sz val="9"/>
        <color theme="1"/>
        <rFont val="Arial"/>
        <family val="2"/>
      </rPr>
      <t xml:space="preserve">9 </t>
    </r>
    <r>
      <rPr>
        <sz val="9"/>
        <color theme="1"/>
        <rFont val="Arial"/>
        <family val="2"/>
      </rPr>
      <t>(%)</t>
    </r>
  </si>
  <si>
    <r>
      <t>Further study, sustained employment or both</t>
    </r>
    <r>
      <rPr>
        <vertAlign val="superscript"/>
        <sz val="9"/>
        <color theme="1"/>
        <rFont val="Arial"/>
        <family val="2"/>
      </rPr>
      <t>10</t>
    </r>
    <r>
      <rPr>
        <sz val="9"/>
        <color theme="1"/>
        <rFont val="Arial"/>
        <family val="2"/>
      </rPr>
      <t xml:space="preserve"> (%)</t>
    </r>
  </si>
  <si>
    <r>
      <t>The Arts University Bournemouth</t>
    </r>
    <r>
      <rPr>
        <i/>
        <vertAlign val="superscript"/>
        <sz val="9"/>
        <rFont val="Arial"/>
        <family val="2"/>
      </rPr>
      <t>11</t>
    </r>
  </si>
  <si>
    <r>
      <t>Conservatoire for Dance and Drama</t>
    </r>
    <r>
      <rPr>
        <i/>
        <vertAlign val="superscript"/>
        <sz val="9"/>
        <rFont val="Arial"/>
        <family val="2"/>
      </rPr>
      <t>11</t>
    </r>
  </si>
  <si>
    <r>
      <t>Courtauld Institute of Art</t>
    </r>
    <r>
      <rPr>
        <i/>
        <vertAlign val="superscript"/>
        <sz val="9"/>
        <rFont val="Arial"/>
        <family val="2"/>
      </rPr>
      <t>11</t>
    </r>
  </si>
  <si>
    <r>
      <t>Falmouth University</t>
    </r>
    <r>
      <rPr>
        <i/>
        <vertAlign val="superscript"/>
        <sz val="9"/>
        <rFont val="Arial"/>
        <family val="2"/>
      </rPr>
      <t>11</t>
    </r>
  </si>
  <si>
    <r>
      <t>Guildhall School of Music and Drama</t>
    </r>
    <r>
      <rPr>
        <i/>
        <vertAlign val="superscript"/>
        <sz val="9"/>
        <rFont val="Arial"/>
        <family val="2"/>
      </rPr>
      <t>11</t>
    </r>
  </si>
  <si>
    <r>
      <t>The Liverpool Institute for Performing Arts</t>
    </r>
    <r>
      <rPr>
        <i/>
        <vertAlign val="superscript"/>
        <sz val="9"/>
        <rFont val="Arial"/>
        <family val="2"/>
      </rPr>
      <t>11</t>
    </r>
  </si>
  <si>
    <r>
      <t>University of the Arts, London</t>
    </r>
    <r>
      <rPr>
        <i/>
        <vertAlign val="superscript"/>
        <sz val="9"/>
        <rFont val="Arial"/>
        <family val="2"/>
      </rPr>
      <t>11</t>
    </r>
  </si>
  <si>
    <r>
      <t>Norwich University of the Arts</t>
    </r>
    <r>
      <rPr>
        <i/>
        <vertAlign val="superscript"/>
        <sz val="9"/>
        <rFont val="Arial"/>
        <family val="2"/>
      </rPr>
      <t>11</t>
    </r>
  </si>
  <si>
    <r>
      <t>Rose Bruford College</t>
    </r>
    <r>
      <rPr>
        <i/>
        <vertAlign val="superscript"/>
        <sz val="9"/>
        <rFont val="Arial"/>
        <family val="2"/>
      </rPr>
      <t>11</t>
    </r>
  </si>
  <si>
    <r>
      <t>Royal Academy of Music</t>
    </r>
    <r>
      <rPr>
        <i/>
        <vertAlign val="superscript"/>
        <sz val="9"/>
        <rFont val="Arial"/>
        <family val="2"/>
      </rPr>
      <t>11</t>
    </r>
  </si>
  <si>
    <r>
      <t>Royal College of Music</t>
    </r>
    <r>
      <rPr>
        <i/>
        <vertAlign val="superscript"/>
        <sz val="9"/>
        <rFont val="Arial"/>
        <family val="2"/>
      </rPr>
      <t>11</t>
    </r>
  </si>
  <si>
    <r>
      <t>The Royal Central School of Speech and Drama</t>
    </r>
    <r>
      <rPr>
        <i/>
        <vertAlign val="superscript"/>
        <sz val="9"/>
        <rFont val="Arial"/>
        <family val="2"/>
      </rPr>
      <t>11</t>
    </r>
  </si>
  <si>
    <r>
      <t>Royal Northern College of Music</t>
    </r>
    <r>
      <rPr>
        <i/>
        <vertAlign val="superscript"/>
        <sz val="9"/>
        <rFont val="Arial"/>
        <family val="2"/>
      </rPr>
      <t>11</t>
    </r>
  </si>
  <si>
    <r>
      <t>Trinity Laban Conservatoire of Music and Dance</t>
    </r>
    <r>
      <rPr>
        <i/>
        <vertAlign val="superscript"/>
        <sz val="9"/>
        <rFont val="Arial"/>
        <family val="2"/>
      </rPr>
      <t>11</t>
    </r>
  </si>
  <si>
    <t xml:space="preserve">6 Graduates who could not be matched to the Department for Work and Pensions' (DWP) Customer Information System (CIS) and who do not have a further study record in the tax year of interest are classified as unmatched. </t>
  </si>
  <si>
    <r>
      <t>Sustained employment only</t>
    </r>
    <r>
      <rPr>
        <vertAlign val="superscript"/>
        <sz val="9"/>
        <color theme="1"/>
        <rFont val="Arial"/>
        <family val="2"/>
      </rPr>
      <t xml:space="preserve">9 </t>
    </r>
    <r>
      <rPr>
        <sz val="9"/>
        <color theme="1"/>
        <rFont val="Arial"/>
        <family val="2"/>
      </rPr>
      <t>(%)</t>
    </r>
  </si>
  <si>
    <r>
      <t>Further study, sustained employment or both</t>
    </r>
    <r>
      <rPr>
        <vertAlign val="superscript"/>
        <sz val="9"/>
        <color theme="1"/>
        <rFont val="Arial"/>
        <family val="2"/>
      </rPr>
      <t>3,11</t>
    </r>
    <r>
      <rPr>
        <sz val="9"/>
        <color theme="1"/>
        <rFont val="Arial"/>
        <family val="2"/>
      </rPr>
      <t xml:space="preserve"> (%)</t>
    </r>
  </si>
  <si>
    <t>Percentage point difference in the proportion of graduates in sustained employment, further study or both</t>
  </si>
  <si>
    <r>
      <t>Number of graduates matched to LEO data</t>
    </r>
    <r>
      <rPr>
        <b/>
        <vertAlign val="superscript"/>
        <sz val="9"/>
        <color theme="1"/>
        <rFont val="Arial"/>
        <family val="2"/>
      </rPr>
      <t>3</t>
    </r>
  </si>
  <si>
    <r>
      <t>Number of graduates matched to LEO data</t>
    </r>
    <r>
      <rPr>
        <b/>
        <vertAlign val="superscript"/>
        <sz val="9"/>
        <color theme="1"/>
        <rFont val="Arial"/>
        <family val="2"/>
      </rPr>
      <t>4</t>
    </r>
  </si>
  <si>
    <t>10. All graduates with a sustained employment record (see note 9) including those who were also enrolled on a higher education course in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</si>
  <si>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9. All graduates with a sustained employment record (see note 8) including those who were also enrolled on a higher education course in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</si>
  <si>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 xml:space="preserve">11. Over ten per cent of 2008/09 graduates in this institution had a record of sustained employment in 2014/15 that was defined solely by self-assessment data. Please see table 2c for further details. </t>
  </si>
  <si>
    <r>
      <t xml:space="preserve">Employment figures include information from HMRC Pay as You Earn (PAYE) returns only and therefore </t>
    </r>
    <r>
      <rPr>
        <b/>
        <u/>
        <sz val="10"/>
        <color rgb="FFFF0000"/>
        <rFont val="Arial"/>
        <family val="2"/>
      </rPr>
      <t>do not reflect employment outcomes for those who are self-employed</t>
    </r>
    <r>
      <rPr>
        <b/>
        <sz val="10"/>
        <color rgb="FFFF0000"/>
        <rFont val="Arial"/>
        <family val="2"/>
      </rPr>
      <t>.</t>
    </r>
  </si>
  <si>
    <r>
      <t>Sustained employment with or without further study</t>
    </r>
    <r>
      <rPr>
        <vertAlign val="superscript"/>
        <sz val="9"/>
        <color theme="1"/>
        <rFont val="Arial"/>
        <family val="2"/>
      </rPr>
      <t xml:space="preserve">3,10 </t>
    </r>
    <r>
      <rPr>
        <sz val="9"/>
        <color theme="1"/>
        <rFont val="Arial"/>
        <family val="2"/>
      </rPr>
      <t>(%)</t>
    </r>
  </si>
  <si>
    <r>
      <t>Sustained employment only</t>
    </r>
    <r>
      <rPr>
        <vertAlign val="superscript"/>
        <sz val="9"/>
        <color theme="1"/>
        <rFont val="Arial"/>
        <family val="2"/>
      </rPr>
      <t xml:space="preserve">3,9 </t>
    </r>
    <r>
      <rPr>
        <sz val="9"/>
        <color theme="1"/>
        <rFont val="Arial"/>
        <family val="2"/>
      </rPr>
      <t>(%)</t>
    </r>
  </si>
  <si>
    <r>
      <t>No sustained destination</t>
    </r>
    <r>
      <rPr>
        <vertAlign val="superscript"/>
        <sz val="9"/>
        <color theme="1"/>
        <rFont val="Arial"/>
        <family val="2"/>
      </rPr>
      <t xml:space="preserve">3,8 </t>
    </r>
    <r>
      <rPr>
        <sz val="9"/>
        <color theme="1"/>
        <rFont val="Arial"/>
        <family val="2"/>
      </rPr>
      <t>(%)</t>
    </r>
  </si>
  <si>
    <r>
      <t>Activity not captured</t>
    </r>
    <r>
      <rPr>
        <vertAlign val="superscript"/>
        <sz val="9"/>
        <color theme="1"/>
        <rFont val="Arial"/>
        <family val="2"/>
      </rPr>
      <t>3,7</t>
    </r>
    <r>
      <rPr>
        <sz val="9"/>
        <color theme="1"/>
        <rFont val="Arial"/>
        <family val="2"/>
      </rPr>
      <t xml:space="preserve">
(%)</t>
    </r>
  </si>
  <si>
    <t xml:space="preserve">. </t>
  </si>
  <si>
    <t>6. Graduates who have been matched to the Department for Work and Pensions' (DWP) Customer Information System (CIS) but have no employment or benefits record or further study in the tax year of interest.</t>
  </si>
  <si>
    <t>7. Graduates who have no sustained employment record (see note 8) or further study record but have a benefits spell or unsustained employment spell in the tax year of interest.</t>
  </si>
  <si>
    <t>7. Graduates who have been matched to the Department for Work and Pensions' (DWP) Customer Information System (CIS) but have no employment or benefits record or further study in the tax year of interest.</t>
  </si>
  <si>
    <t>8. Graduates who have no sustained employment record (see note 9) or further study record but have a benefits spell or unsustained employment spell in the tax year of interest.</t>
  </si>
  <si>
    <t>Source: HM Revenue &amp; Customs (P45, P14 and Self Assessment), Department for Work and Pensions (The National Benefits Database, Labour Market System, Juvos), Higher Education Statistics Agency (HESA) Student Record</t>
  </si>
  <si>
    <r>
      <t>Table 2c: Activity of graduates by higher education institution (HEI)</t>
    </r>
    <r>
      <rPr>
        <b/>
        <vertAlign val="superscript"/>
        <sz val="10"/>
        <rFont val="Arial"/>
        <family val="2"/>
      </rPr>
      <t>1</t>
    </r>
    <r>
      <rPr>
        <b/>
        <sz val="10"/>
        <rFont val="Arial"/>
        <family val="2"/>
      </rPr>
      <t xml:space="preserve"> and sex</t>
    </r>
    <r>
      <rPr>
        <b/>
        <vertAlign val="superscript"/>
        <sz val="10"/>
        <rFont val="Arial"/>
        <family val="2"/>
      </rPr>
      <t>2</t>
    </r>
    <r>
      <rPr>
        <b/>
        <sz val="10"/>
        <rFont val="Arial"/>
        <family val="2"/>
      </rPr>
      <t xml:space="preserve"> one, three and five years after graduation: comparisons with and without self-assessment data</t>
    </r>
    <r>
      <rPr>
        <b/>
        <vertAlign val="superscript"/>
        <sz val="10"/>
        <rFont val="Arial"/>
        <family val="2"/>
      </rPr>
      <t>3</t>
    </r>
  </si>
  <si>
    <r>
      <rPr>
        <b/>
        <u/>
        <sz val="9"/>
        <color theme="1"/>
        <rFont val="Arial"/>
        <family val="2"/>
      </rPr>
      <t>Including</t>
    </r>
    <r>
      <rPr>
        <b/>
        <sz val="9"/>
        <color theme="1"/>
        <rFont val="Arial"/>
        <family val="2"/>
      </rPr>
      <t xml:space="preserve"> self-assessment data</t>
    </r>
    <r>
      <rPr>
        <b/>
        <vertAlign val="superscript"/>
        <sz val="9"/>
        <color theme="1"/>
        <rFont val="Arial"/>
        <family val="2"/>
      </rPr>
      <t>3</t>
    </r>
  </si>
  <si>
    <r>
      <t>Excluding</t>
    </r>
    <r>
      <rPr>
        <b/>
        <sz val="9"/>
        <color theme="1"/>
        <rFont val="Arial"/>
        <family val="2"/>
      </rPr>
      <t xml:space="preserve"> self-assessment data</t>
    </r>
  </si>
  <si>
    <t>Activity of graduates by higher education institution (HEI) and sex one, three and five years after graduation: comparisons with and without self-assessment data</t>
  </si>
  <si>
    <t>SFR60/2016</t>
  </si>
  <si>
    <r>
      <t xml:space="preserve">Tax years: 2010/11 to 2014/15. </t>
    </r>
    <r>
      <rPr>
        <b/>
        <sz val="10"/>
        <color theme="1"/>
        <rFont val="Arial"/>
        <family val="2"/>
      </rPr>
      <t xml:space="preserve">Self-assessment data </t>
    </r>
    <r>
      <rPr>
        <b/>
        <u/>
        <sz val="10"/>
        <color theme="1"/>
        <rFont val="Arial"/>
        <family val="2"/>
      </rPr>
      <t>not included</t>
    </r>
  </si>
  <si>
    <r>
      <t xml:space="preserve">Tax years: 2005/06 to 2014/15. </t>
    </r>
    <r>
      <rPr>
        <b/>
        <sz val="10"/>
        <color theme="1"/>
        <rFont val="Arial"/>
        <family val="2"/>
      </rPr>
      <t xml:space="preserve">Self-assessment data </t>
    </r>
    <r>
      <rPr>
        <b/>
        <u/>
        <sz val="10"/>
        <color theme="1"/>
        <rFont val="Arial"/>
        <family val="2"/>
      </rPr>
      <t>not included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</si>
</sst>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6" x14ac:knownFonts="1">
    <font>
      <sz val="11"/>
      <color theme="1"/>
      <name val="Calibri"/>
      <family val="2"/>
      <scheme val="minor"/>
    </font>
    <font>
      <sz val="11"/>
      <color theme="1"/>
      <name val="Calibri"/>
      <family val="2"/>
      <scheme val="minor"/>
    </font>
    <font>
      <b/>
      <sz val="9"/>
      <name val="Arial"/>
      <family val="2"/>
    </font>
    <font>
      <sz val="8"/>
      <color theme="1"/>
      <name val="Arial"/>
      <family val="2"/>
    </font>
    <font>
      <sz val="11"/>
      <color theme="1"/>
      <name val="Arial"/>
      <family val="2"/>
    </font>
    <font>
      <sz val="9"/>
      <color theme="1"/>
      <name val="Arial"/>
      <family val="2"/>
    </font>
    <font>
      <b/>
      <sz val="9"/>
      <color rgb="FFFF0000"/>
      <name val="Arial"/>
      <family val="2"/>
    </font>
    <font>
      <b/>
      <sz val="9"/>
      <color theme="1"/>
      <name val="Arial"/>
      <family val="2"/>
    </font>
    <font>
      <sz val="11"/>
      <color theme="0"/>
      <name val="Arial"/>
      <family val="2"/>
    </font>
    <font>
      <sz val="8"/>
      <color theme="0"/>
      <name val="Arial"/>
      <family val="2"/>
    </font>
    <font>
      <vertAlign val="superscript"/>
      <sz val="9"/>
      <color theme="1"/>
      <name val="Arial"/>
      <family val="2"/>
    </font>
    <font>
      <sz val="9"/>
      <name val="Arial"/>
      <family val="2"/>
    </font>
    <font>
      <b/>
      <sz val="8"/>
      <color theme="1"/>
      <name val="Arial"/>
      <family val="2"/>
    </font>
    <font>
      <i/>
      <sz val="8"/>
      <name val="Arial"/>
      <family val="2"/>
    </font>
    <font>
      <sz val="10"/>
      <name val="Arial"/>
      <family val="2"/>
    </font>
    <font>
      <sz val="9"/>
      <color theme="0"/>
      <name val="Arial"/>
      <family val="2"/>
    </font>
    <font>
      <b/>
      <sz val="14"/>
      <color theme="1"/>
      <name val="Arial"/>
      <family val="2"/>
    </font>
    <font>
      <sz val="14"/>
      <color theme="1"/>
      <name val="Arial"/>
      <family val="2"/>
    </font>
    <font>
      <b/>
      <sz val="11"/>
      <color theme="1"/>
      <name val="Arial"/>
      <family val="2"/>
    </font>
    <font>
      <u/>
      <sz val="11"/>
      <color theme="10"/>
      <name val="Calibri"/>
      <family val="2"/>
      <scheme val="minor"/>
    </font>
    <font>
      <u/>
      <sz val="11"/>
      <color theme="10"/>
      <name val="Arial"/>
      <family val="2"/>
    </font>
    <font>
      <sz val="11"/>
      <color rgb="FFFF0000"/>
      <name val="Arial"/>
      <family val="2"/>
    </font>
    <font>
      <sz val="11"/>
      <name val="Arial"/>
      <family val="2"/>
    </font>
    <font>
      <b/>
      <vertAlign val="superscript"/>
      <sz val="9"/>
      <color theme="1"/>
      <name val="Arial"/>
      <family val="2"/>
    </font>
    <font>
      <u/>
      <sz val="8"/>
      <color theme="10"/>
      <name val="Arial"/>
      <family val="2"/>
    </font>
    <font>
      <b/>
      <sz val="9"/>
      <color theme="0"/>
      <name val="Arial"/>
      <family val="2"/>
    </font>
    <font>
      <b/>
      <u/>
      <sz val="9"/>
      <color theme="1"/>
      <name val="Arial"/>
      <family val="2"/>
    </font>
    <font>
      <sz val="11"/>
      <color theme="1"/>
      <name val="Arial Narrow"/>
      <family val="2"/>
    </font>
    <font>
      <b/>
      <sz val="11"/>
      <color rgb="FF7030A0"/>
      <name val="Arial Narrow"/>
      <family val="2"/>
    </font>
    <font>
      <b/>
      <sz val="11"/>
      <color rgb="FFFF0000"/>
      <name val="Arial Narrow"/>
      <family val="2"/>
    </font>
    <font>
      <b/>
      <sz val="11"/>
      <color rgb="FF00B050"/>
      <name val="Arial Narrow"/>
      <family val="2"/>
    </font>
    <font>
      <b/>
      <sz val="11"/>
      <color theme="1"/>
      <name val="Arial Narrow"/>
      <family val="2"/>
    </font>
    <font>
      <i/>
      <sz val="9"/>
      <name val="Arial"/>
      <family val="2"/>
    </font>
    <font>
      <i/>
      <vertAlign val="superscript"/>
      <sz val="9"/>
      <name val="Arial"/>
      <family val="2"/>
    </font>
    <font>
      <i/>
      <sz val="9"/>
      <color theme="1"/>
      <name val="Arial"/>
      <family val="2"/>
    </font>
    <font>
      <b/>
      <i/>
      <sz val="9"/>
      <color theme="1"/>
      <name val="Arial"/>
      <family val="2"/>
    </font>
    <font>
      <sz val="8"/>
      <name val="Arial"/>
      <family val="2"/>
    </font>
    <font>
      <sz val="8"/>
      <color theme="1"/>
      <name val="Arial Narrow"/>
      <family val="2"/>
    </font>
    <font>
      <b/>
      <u/>
      <sz val="11"/>
      <color rgb="FF00B050"/>
      <name val="Arial Narrow"/>
      <family val="2"/>
    </font>
    <font>
      <b/>
      <sz val="10"/>
      <name val="Arial"/>
      <family val="2"/>
    </font>
    <font>
      <b/>
      <vertAlign val="superscript"/>
      <sz val="10"/>
      <name val="Arial"/>
      <family val="2"/>
    </font>
    <font>
      <sz val="10"/>
      <color theme="1"/>
      <name val="Arial"/>
      <family val="2"/>
    </font>
    <font>
      <b/>
      <sz val="10"/>
      <color theme="1"/>
      <name val="Arial"/>
      <family val="2"/>
    </font>
    <font>
      <b/>
      <u/>
      <sz val="10"/>
      <color theme="1"/>
      <name val="Arial"/>
      <family val="2"/>
    </font>
    <font>
      <b/>
      <sz val="10"/>
      <color rgb="FFFF0000"/>
      <name val="Arial"/>
      <family val="2"/>
    </font>
    <font>
      <b/>
      <u/>
      <sz val="10"/>
      <color rgb="FFFF0000"/>
      <name val="Arial"/>
      <family val="2"/>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s>
  <borders count="2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thin">
        <color indexed="64"/>
      </top>
      <bottom/>
      <diagonal/>
    </border>
  </borders>
  <cellStyleXfs count="5">
    <xf numFmtId="0" fontId="0" fillId="0" borderId="0"/>
    <xf numFmtId="0" fontId="14" fillId="0" borderId="0"/>
    <xf numFmtId="0" fontId="1" fillId="0" borderId="0"/>
    <xf numFmtId="9" fontId="14" fillId="0" borderId="0" applyFont="0" applyFill="0" applyBorder="0" applyAlignment="0" applyProtection="0"/>
    <xf numFmtId="0" fontId="19" fillId="0" borderId="0" applyNumberFormat="0" applyFill="0" applyBorder="0" applyAlignment="0" applyProtection="0"/>
  </cellStyleXfs>
  <cellXfs count="188">
    <xf numFmtId="0" fontId="0" fillId="0" borderId="0" xfId="0"/>
    <xf numFmtId="0" fontId="2" fillId="2" borderId="0" xfId="0" applyFont="1" applyFill="1"/>
    <xf numFmtId="0" fontId="3" fillId="2" borderId="0" xfId="0" applyFont="1" applyFill="1"/>
    <xf numFmtId="0" fontId="4" fillId="2" borderId="0" xfId="0" applyFont="1" applyFill="1"/>
    <xf numFmtId="0" fontId="4" fillId="2" borderId="0" xfId="0" applyFont="1" applyFill="1" applyBorder="1"/>
    <xf numFmtId="0" fontId="5" fillId="2" borderId="0" xfId="0" applyFont="1" applyFill="1"/>
    <xf numFmtId="0" fontId="6" fillId="2" borderId="0" xfId="0" applyFont="1" applyFill="1" applyAlignment="1">
      <alignment wrapText="1"/>
    </xf>
    <xf numFmtId="0" fontId="7" fillId="2" borderId="0" xfId="0" applyFont="1" applyFill="1" applyBorder="1"/>
    <xf numFmtId="0" fontId="7" fillId="3" borderId="1" xfId="0" applyFont="1" applyFill="1" applyBorder="1"/>
    <xf numFmtId="0" fontId="5" fillId="3" borderId="2" xfId="0" applyFont="1" applyFill="1" applyBorder="1" applyAlignment="1">
      <alignment horizontal="center"/>
    </xf>
    <xf numFmtId="0" fontId="3" fillId="2" borderId="0" xfId="0" applyFont="1" applyFill="1" applyBorder="1" applyAlignment="1">
      <alignment wrapText="1"/>
    </xf>
    <xf numFmtId="0" fontId="8" fillId="2" borderId="0" xfId="0" applyFont="1" applyFill="1" applyBorder="1"/>
    <xf numFmtId="0" fontId="7" fillId="3" borderId="3" xfId="0" applyFont="1" applyFill="1" applyBorder="1"/>
    <xf numFmtId="0" fontId="5" fillId="3" borderId="4" xfId="0" applyFont="1" applyFill="1" applyBorder="1" applyAlignment="1">
      <alignment horizontal="center"/>
    </xf>
    <xf numFmtId="0" fontId="3" fillId="2" borderId="0" xfId="0" applyFont="1" applyFill="1" applyBorder="1"/>
    <xf numFmtId="0" fontId="3" fillId="2" borderId="5" xfId="0" applyFont="1" applyFill="1" applyBorder="1"/>
    <xf numFmtId="0" fontId="9" fillId="2" borderId="5" xfId="0" applyFont="1" applyFill="1" applyBorder="1"/>
    <xf numFmtId="0" fontId="9" fillId="2" borderId="0" xfId="0" applyFont="1" applyFill="1" applyBorder="1"/>
    <xf numFmtId="0" fontId="4" fillId="2" borderId="0" xfId="0" applyFont="1" applyFill="1" applyBorder="1" applyAlignment="1">
      <alignment wrapText="1"/>
    </xf>
    <xf numFmtId="0" fontId="4" fillId="2" borderId="0" xfId="0" applyFont="1" applyFill="1" applyAlignment="1">
      <alignment wrapText="1"/>
    </xf>
    <xf numFmtId="0" fontId="7" fillId="2" borderId="0" xfId="0" applyFont="1" applyFill="1" applyBorder="1" applyAlignment="1"/>
    <xf numFmtId="0" fontId="7" fillId="2" borderId="5" xfId="0" applyFont="1" applyFill="1" applyBorder="1" applyAlignment="1">
      <alignment wrapText="1"/>
    </xf>
    <xf numFmtId="0" fontId="5" fillId="2" borderId="5" xfId="0" applyFont="1" applyFill="1" applyBorder="1" applyAlignment="1">
      <alignment wrapText="1"/>
    </xf>
    <xf numFmtId="0" fontId="5" fillId="2" borderId="9" xfId="0" applyFont="1" applyFill="1" applyBorder="1" applyAlignment="1">
      <alignment wrapText="1"/>
    </xf>
    <xf numFmtId="0" fontId="5" fillId="2" borderId="0" xfId="0" applyFont="1" applyFill="1" applyBorder="1" applyAlignment="1">
      <alignment wrapText="1"/>
    </xf>
    <xf numFmtId="164" fontId="3" fillId="2" borderId="0" xfId="0" applyNumberFormat="1" applyFont="1" applyFill="1" applyBorder="1" applyAlignment="1">
      <alignment horizontal="right"/>
    </xf>
    <xf numFmtId="3" fontId="12" fillId="2" borderId="0" xfId="0" applyNumberFormat="1" applyFont="1" applyFill="1" applyBorder="1" applyAlignment="1">
      <alignment horizontal="right"/>
    </xf>
    <xf numFmtId="164" fontId="3" fillId="2" borderId="9" xfId="0" applyNumberFormat="1" applyFont="1" applyFill="1" applyBorder="1" applyAlignment="1">
      <alignment horizontal="right"/>
    </xf>
    <xf numFmtId="0" fontId="3" fillId="2" borderId="0" xfId="0" applyFont="1" applyFill="1" applyAlignment="1">
      <alignment horizontal="right"/>
    </xf>
    <xf numFmtId="0" fontId="5" fillId="2" borderId="0" xfId="0" applyFont="1" applyFill="1" applyBorder="1"/>
    <xf numFmtId="3" fontId="3" fillId="2" borderId="0" xfId="0" applyNumberFormat="1" applyFont="1" applyFill="1" applyBorder="1" applyAlignment="1">
      <alignment horizontal="right"/>
    </xf>
    <xf numFmtId="0" fontId="13" fillId="2" borderId="0" xfId="0" applyFont="1" applyFill="1" applyBorder="1" applyAlignment="1">
      <alignment wrapText="1"/>
    </xf>
    <xf numFmtId="3" fontId="4" fillId="2" borderId="0" xfId="0" applyNumberFormat="1" applyFont="1" applyFill="1" applyBorder="1"/>
    <xf numFmtId="0" fontId="3" fillId="2" borderId="11" xfId="0" applyFont="1" applyFill="1" applyBorder="1"/>
    <xf numFmtId="3" fontId="3" fillId="2" borderId="11" xfId="0" applyNumberFormat="1" applyFont="1" applyFill="1" applyBorder="1"/>
    <xf numFmtId="164" fontId="3" fillId="2" borderId="11" xfId="0" applyNumberFormat="1" applyFont="1" applyFill="1" applyBorder="1"/>
    <xf numFmtId="0" fontId="13" fillId="2" borderId="0" xfId="0" applyFont="1" applyFill="1" applyBorder="1" applyAlignment="1">
      <alignment horizontal="right"/>
    </xf>
    <xf numFmtId="164" fontId="3" fillId="2" borderId="0" xfId="0" applyNumberFormat="1" applyFont="1" applyFill="1" applyBorder="1"/>
    <xf numFmtId="3" fontId="3" fillId="2" borderId="0" xfId="0" applyNumberFormat="1" applyFont="1" applyFill="1" applyBorder="1"/>
    <xf numFmtId="0" fontId="3" fillId="2" borderId="0" xfId="0" applyFont="1" applyFill="1" applyAlignment="1">
      <alignment wrapText="1"/>
    </xf>
    <xf numFmtId="164" fontId="4" fillId="2" borderId="0" xfId="0" applyNumberFormat="1" applyFont="1" applyFill="1" applyBorder="1"/>
    <xf numFmtId="0" fontId="7" fillId="3" borderId="12" xfId="0" applyFont="1" applyFill="1" applyBorder="1"/>
    <xf numFmtId="0" fontId="5" fillId="2" borderId="5" xfId="0" applyFont="1" applyFill="1" applyBorder="1"/>
    <xf numFmtId="0" fontId="15" fillId="2" borderId="5" xfId="0" applyFont="1" applyFill="1" applyBorder="1"/>
    <xf numFmtId="0" fontId="5" fillId="2" borderId="0" xfId="0" applyFont="1" applyFill="1" applyAlignment="1">
      <alignment wrapText="1"/>
    </xf>
    <xf numFmtId="164" fontId="5" fillId="2" borderId="11" xfId="0" applyNumberFormat="1" applyFont="1" applyFill="1" applyBorder="1"/>
    <xf numFmtId="3" fontId="5" fillId="2" borderId="11" xfId="0" applyNumberFormat="1" applyFont="1" applyFill="1" applyBorder="1"/>
    <xf numFmtId="0" fontId="0" fillId="2" borderId="0" xfId="0" applyFill="1"/>
    <xf numFmtId="0" fontId="16" fillId="2" borderId="0" xfId="0" applyFont="1" applyFill="1"/>
    <xf numFmtId="0" fontId="17" fillId="2" borderId="0" xfId="0" applyFont="1" applyFill="1"/>
    <xf numFmtId="0" fontId="18" fillId="2" borderId="0" xfId="0" applyFont="1" applyFill="1"/>
    <xf numFmtId="0" fontId="20" fillId="2" borderId="16" xfId="4" applyFont="1" applyFill="1" applyBorder="1"/>
    <xf numFmtId="0" fontId="4" fillId="2" borderId="16" xfId="0" applyFont="1" applyFill="1" applyBorder="1"/>
    <xf numFmtId="0" fontId="4" fillId="2" borderId="0" xfId="0" applyFont="1" applyFill="1" applyBorder="1" applyAlignment="1">
      <alignment horizontal="center"/>
    </xf>
    <xf numFmtId="0" fontId="21" fillId="2" borderId="0" xfId="0" applyFont="1" applyFill="1"/>
    <xf numFmtId="0" fontId="4" fillId="2" borderId="15" xfId="2" applyFont="1" applyFill="1" applyBorder="1"/>
    <xf numFmtId="0" fontId="22" fillId="2" borderId="14" xfId="0" applyFont="1" applyFill="1" applyBorder="1" applyAlignment="1">
      <alignment horizontal="justify" vertical="top" wrapText="1"/>
    </xf>
    <xf numFmtId="0" fontId="22" fillId="2" borderId="14" xfId="0" applyFont="1" applyFill="1" applyBorder="1" applyAlignment="1">
      <alignment horizontal="justify" wrapText="1"/>
    </xf>
    <xf numFmtId="0" fontId="20" fillId="2" borderId="10" xfId="4" applyFont="1" applyFill="1" applyBorder="1" applyAlignment="1">
      <alignment horizontal="justify" vertical="center" wrapText="1"/>
    </xf>
    <xf numFmtId="0" fontId="5" fillId="2" borderId="11" xfId="0" applyFont="1" applyFill="1" applyBorder="1"/>
    <xf numFmtId="0" fontId="5" fillId="2" borderId="7" xfId="0" applyFont="1" applyFill="1" applyBorder="1" applyAlignment="1">
      <alignment wrapText="1"/>
    </xf>
    <xf numFmtId="164" fontId="12" fillId="2" borderId="0" xfId="0" applyNumberFormat="1" applyFont="1" applyFill="1" applyBorder="1" applyAlignment="1">
      <alignment horizontal="right"/>
    </xf>
    <xf numFmtId="164" fontId="12" fillId="2" borderId="9" xfId="0" applyNumberFormat="1" applyFont="1" applyFill="1" applyBorder="1" applyAlignment="1">
      <alignment horizontal="right"/>
    </xf>
    <xf numFmtId="0" fontId="18" fillId="2" borderId="0" xfId="0" applyFont="1" applyFill="1" applyBorder="1"/>
    <xf numFmtId="0" fontId="5" fillId="2" borderId="10" xfId="0" applyFont="1" applyFill="1" applyBorder="1" applyAlignment="1">
      <alignment wrapText="1"/>
    </xf>
    <xf numFmtId="49" fontId="11" fillId="2" borderId="0" xfId="0" applyNumberFormat="1" applyFont="1" applyFill="1" applyBorder="1" applyAlignment="1" applyProtection="1">
      <alignment horizontal="left"/>
      <protection locked="0"/>
    </xf>
    <xf numFmtId="0" fontId="11" fillId="2" borderId="0" xfId="0" applyNumberFormat="1" applyFont="1" applyFill="1" applyBorder="1" applyAlignment="1" applyProtection="1">
      <alignment horizontal="left"/>
      <protection locked="0"/>
    </xf>
    <xf numFmtId="0" fontId="2" fillId="2" borderId="0" xfId="0" applyNumberFormat="1" applyFont="1" applyFill="1" applyBorder="1" applyAlignment="1" applyProtection="1">
      <alignment horizontal="left"/>
      <protection locked="0"/>
    </xf>
    <xf numFmtId="0" fontId="11" fillId="2" borderId="0" xfId="0" quotePrefix="1" applyNumberFormat="1" applyFont="1" applyFill="1" applyBorder="1" applyAlignment="1" applyProtection="1">
      <alignment horizontal="left"/>
      <protection locked="0"/>
    </xf>
    <xf numFmtId="0" fontId="24" fillId="2" borderId="0" xfId="4" applyFont="1" applyFill="1" applyAlignment="1">
      <alignment horizontal="left"/>
    </xf>
    <xf numFmtId="49" fontId="15" fillId="2" borderId="0" xfId="0" applyNumberFormat="1" applyFont="1" applyFill="1" applyBorder="1" applyAlignment="1" applyProtection="1">
      <alignment horizontal="left"/>
      <protection locked="0"/>
    </xf>
    <xf numFmtId="0" fontId="1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left"/>
      <protection locked="0"/>
    </xf>
    <xf numFmtId="0" fontId="3" fillId="2" borderId="0" xfId="0" applyFont="1" applyFill="1" applyAlignment="1">
      <alignment horizontal="left" wrapText="1"/>
    </xf>
    <xf numFmtId="0" fontId="27" fillId="0" borderId="0" xfId="0" applyFont="1"/>
    <xf numFmtId="0" fontId="28" fillId="0" borderId="0" xfId="0" applyFont="1"/>
    <xf numFmtId="0" fontId="29" fillId="0" borderId="0" xfId="0" applyFont="1"/>
    <xf numFmtId="0" fontId="30" fillId="0" borderId="0" xfId="0" applyFont="1"/>
    <xf numFmtId="3" fontId="27" fillId="0" borderId="0" xfId="0" applyNumberFormat="1" applyFont="1"/>
    <xf numFmtId="3" fontId="7" fillId="2" borderId="0" xfId="0" applyNumberFormat="1" applyFont="1" applyFill="1" applyBorder="1" applyAlignment="1">
      <alignment horizontal="right"/>
    </xf>
    <xf numFmtId="164" fontId="5" fillId="2" borderId="0" xfId="0" applyNumberFormat="1" applyFont="1" applyFill="1" applyBorder="1" applyAlignment="1">
      <alignment horizontal="right"/>
    </xf>
    <xf numFmtId="3" fontId="5" fillId="2" borderId="0" xfId="0" applyNumberFormat="1" applyFont="1" applyFill="1" applyBorder="1" applyAlignment="1">
      <alignment horizontal="right"/>
    </xf>
    <xf numFmtId="0" fontId="32" fillId="2" borderId="0" xfId="0" applyNumberFormat="1" applyFont="1" applyFill="1" applyBorder="1" applyAlignment="1" applyProtection="1">
      <alignment horizontal="left"/>
      <protection locked="0"/>
    </xf>
    <xf numFmtId="3" fontId="35" fillId="2" borderId="0" xfId="0" applyNumberFormat="1" applyFont="1" applyFill="1" applyBorder="1" applyAlignment="1">
      <alignment horizontal="right"/>
    </xf>
    <xf numFmtId="0" fontId="7" fillId="2" borderId="10" xfId="0" applyFont="1" applyFill="1" applyBorder="1" applyAlignment="1">
      <alignment wrapText="1"/>
    </xf>
    <xf numFmtId="3" fontId="12" fillId="2" borderId="14" xfId="0" applyNumberFormat="1" applyFont="1" applyFill="1" applyBorder="1" applyAlignment="1">
      <alignment horizontal="right"/>
    </xf>
    <xf numFmtId="0" fontId="5" fillId="2" borderId="17" xfId="0" applyFont="1" applyFill="1" applyBorder="1" applyAlignment="1">
      <alignment wrapText="1"/>
    </xf>
    <xf numFmtId="0" fontId="5" fillId="2" borderId="8" xfId="0" applyFont="1" applyFill="1" applyBorder="1" applyAlignment="1">
      <alignment wrapText="1"/>
    </xf>
    <xf numFmtId="3" fontId="12" fillId="2" borderId="9" xfId="0" applyNumberFormat="1" applyFont="1" applyFill="1" applyBorder="1" applyAlignment="1">
      <alignment horizontal="right"/>
    </xf>
    <xf numFmtId="0" fontId="7" fillId="2" borderId="19" xfId="0" applyFont="1" applyFill="1" applyBorder="1" applyAlignment="1"/>
    <xf numFmtId="164" fontId="3" fillId="2" borderId="19" xfId="0" applyNumberFormat="1" applyFont="1" applyFill="1" applyBorder="1" applyAlignment="1">
      <alignment horizontal="right"/>
    </xf>
    <xf numFmtId="165" fontId="7" fillId="2" borderId="19" xfId="0" applyNumberFormat="1" applyFont="1" applyFill="1" applyBorder="1" applyAlignment="1">
      <alignment horizontal="right"/>
    </xf>
    <xf numFmtId="3" fontId="7" fillId="2" borderId="14" xfId="0" applyNumberFormat="1" applyFont="1" applyFill="1" applyBorder="1" applyAlignment="1">
      <alignment horizontal="right"/>
    </xf>
    <xf numFmtId="0" fontId="37" fillId="0" borderId="0" xfId="0" applyFont="1"/>
    <xf numFmtId="0" fontId="31" fillId="0" borderId="0" xfId="0" applyFont="1"/>
    <xf numFmtId="0" fontId="4" fillId="3" borderId="12" xfId="0" applyFont="1" applyFill="1" applyBorder="1" applyAlignment="1">
      <alignment horizontal="center"/>
    </xf>
    <xf numFmtId="0" fontId="4" fillId="3" borderId="13" xfId="0" applyFont="1" applyFill="1" applyBorder="1"/>
    <xf numFmtId="0" fontId="4" fillId="3" borderId="1" xfId="0" applyFont="1" applyFill="1" applyBorder="1" applyAlignment="1">
      <alignment horizontal="center"/>
    </xf>
    <xf numFmtId="0" fontId="4" fillId="3" borderId="2" xfId="0" applyFont="1" applyFill="1" applyBorder="1"/>
    <xf numFmtId="0" fontId="4" fillId="3" borderId="3" xfId="0" applyFont="1" applyFill="1" applyBorder="1" applyAlignment="1">
      <alignment horizontal="center"/>
    </xf>
    <xf numFmtId="0" fontId="4" fillId="3" borderId="4" xfId="0" applyFont="1" applyFill="1" applyBorder="1"/>
    <xf numFmtId="0" fontId="4" fillId="3" borderId="1" xfId="0" applyFont="1" applyFill="1" applyBorder="1" applyAlignment="1">
      <alignment vertical="center"/>
    </xf>
    <xf numFmtId="0" fontId="4" fillId="3" borderId="20"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4" fillId="3" borderId="21" xfId="0" applyFont="1" applyFill="1" applyBorder="1" applyAlignment="1">
      <alignment vertical="center"/>
    </xf>
    <xf numFmtId="0" fontId="4" fillId="3" borderId="4" xfId="0" applyFont="1" applyFill="1" applyBorder="1" applyAlignment="1">
      <alignment vertical="center"/>
    </xf>
    <xf numFmtId="0" fontId="4" fillId="3" borderId="1"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3" xfId="0" applyFont="1" applyFill="1" applyBorder="1" applyAlignment="1">
      <alignment horizontal="center" vertical="center"/>
    </xf>
    <xf numFmtId="164" fontId="4" fillId="3" borderId="1" xfId="0" applyNumberFormat="1" applyFont="1" applyFill="1" applyBorder="1" applyAlignment="1">
      <alignment horizontal="left"/>
    </xf>
    <xf numFmtId="164" fontId="4" fillId="3" borderId="2" xfId="0" applyNumberFormat="1" applyFont="1" applyFill="1" applyBorder="1" applyAlignment="1">
      <alignment horizontal="right"/>
    </xf>
    <xf numFmtId="164" fontId="4" fillId="3" borderId="3" xfId="0" applyNumberFormat="1" applyFont="1" applyFill="1" applyBorder="1" applyAlignment="1">
      <alignment horizontal="left"/>
    </xf>
    <xf numFmtId="164" fontId="4" fillId="3" borderId="4" xfId="0" applyNumberFormat="1" applyFont="1" applyFill="1" applyBorder="1" applyAlignment="1">
      <alignment horizontal="right"/>
    </xf>
    <xf numFmtId="0" fontId="30" fillId="0" borderId="0" xfId="0" applyFont="1" applyFill="1" applyBorder="1" applyAlignment="1">
      <alignment horizontal="left"/>
    </xf>
    <xf numFmtId="0" fontId="3" fillId="2" borderId="0" xfId="0" applyFont="1" applyFill="1" applyAlignment="1">
      <alignment horizontal="left" wrapText="1"/>
    </xf>
    <xf numFmtId="0" fontId="6" fillId="2" borderId="0" xfId="0" applyFont="1" applyFill="1" applyAlignment="1">
      <alignment horizontal="left" wrapText="1"/>
    </xf>
    <xf numFmtId="0" fontId="3" fillId="2" borderId="0" xfId="0" applyFont="1" applyFill="1" applyAlignment="1">
      <alignment horizontal="left"/>
    </xf>
    <xf numFmtId="0" fontId="18" fillId="2" borderId="16" xfId="0" applyFont="1" applyFill="1" applyBorder="1"/>
    <xf numFmtId="0" fontId="18" fillId="2" borderId="16" xfId="0" applyFont="1" applyFill="1" applyBorder="1" applyAlignment="1">
      <alignment wrapText="1"/>
    </xf>
    <xf numFmtId="165" fontId="5" fillId="2" borderId="0" xfId="0" applyNumberFormat="1" applyFont="1" applyFill="1" applyBorder="1" applyAlignment="1">
      <alignment horizontal="right"/>
    </xf>
    <xf numFmtId="165" fontId="34" fillId="2" borderId="0" xfId="0" applyNumberFormat="1" applyFont="1" applyFill="1" applyBorder="1" applyAlignment="1">
      <alignment horizontal="right"/>
    </xf>
    <xf numFmtId="0" fontId="39" fillId="2" borderId="0" xfId="0" applyFont="1" applyFill="1"/>
    <xf numFmtId="0" fontId="14" fillId="2" borderId="0" xfId="0" applyFont="1" applyFill="1"/>
    <xf numFmtId="0" fontId="41" fillId="2" borderId="0" xfId="0" applyFont="1" applyFill="1"/>
    <xf numFmtId="165" fontId="3" fillId="2" borderId="0" xfId="0" applyNumberFormat="1" applyFont="1" applyFill="1" applyBorder="1" applyAlignment="1">
      <alignment horizontal="right"/>
    </xf>
    <xf numFmtId="165" fontId="5" fillId="2" borderId="9" xfId="0" applyNumberFormat="1" applyFont="1" applyFill="1" applyBorder="1" applyAlignment="1">
      <alignment horizontal="right"/>
    </xf>
    <xf numFmtId="165" fontId="5" fillId="2" borderId="14" xfId="0" applyNumberFormat="1" applyFont="1" applyFill="1" applyBorder="1" applyAlignment="1">
      <alignment horizontal="right"/>
    </xf>
    <xf numFmtId="165" fontId="3" fillId="2" borderId="9" xfId="0" applyNumberFormat="1" applyFont="1" applyFill="1" applyBorder="1" applyAlignment="1">
      <alignment horizontal="right"/>
    </xf>
    <xf numFmtId="165" fontId="3" fillId="2" borderId="14" xfId="0" applyNumberFormat="1" applyFont="1" applyFill="1" applyBorder="1" applyAlignment="1">
      <alignment horizontal="right"/>
    </xf>
    <xf numFmtId="0" fontId="3" fillId="2" borderId="0" xfId="0" applyFont="1" applyFill="1" applyAlignment="1">
      <alignment horizontal="left" wrapText="1"/>
    </xf>
    <xf numFmtId="3" fontId="5" fillId="2" borderId="11" xfId="0" applyNumberFormat="1" applyFont="1" applyFill="1" applyBorder="1" applyAlignment="1">
      <alignment horizontal="right"/>
    </xf>
    <xf numFmtId="165" fontId="5" fillId="2" borderId="11" xfId="0" applyNumberFormat="1" applyFont="1" applyFill="1" applyBorder="1" applyAlignment="1">
      <alignment horizontal="right"/>
    </xf>
    <xf numFmtId="3" fontId="7" fillId="2" borderId="11" xfId="0" applyNumberFormat="1" applyFont="1" applyFill="1" applyBorder="1" applyAlignment="1">
      <alignment horizontal="right"/>
    </xf>
    <xf numFmtId="165" fontId="5" fillId="2" borderId="15" xfId="0" applyNumberFormat="1" applyFont="1" applyFill="1" applyBorder="1" applyAlignment="1">
      <alignment horizontal="right"/>
    </xf>
    <xf numFmtId="0" fontId="3" fillId="2" borderId="0" xfId="0" applyFont="1" applyFill="1" applyAlignment="1">
      <alignment horizontal="left" wrapText="1"/>
    </xf>
    <xf numFmtId="0" fontId="36" fillId="2" borderId="18" xfId="0" applyFont="1" applyFill="1" applyBorder="1" applyAlignment="1">
      <alignment wrapText="1"/>
    </xf>
    <xf numFmtId="0" fontId="36" fillId="2" borderId="19" xfId="0" applyFont="1" applyFill="1" applyBorder="1" applyAlignment="1">
      <alignment wrapText="1"/>
    </xf>
    <xf numFmtId="0" fontId="13" fillId="2" borderId="11" xfId="0" applyFont="1" applyFill="1" applyBorder="1" applyAlignment="1">
      <alignment horizontal="right"/>
    </xf>
    <xf numFmtId="165" fontId="7" fillId="2" borderId="0" xfId="0" applyNumberFormat="1" applyFont="1" applyFill="1" applyBorder="1" applyAlignment="1">
      <alignment horizontal="right"/>
    </xf>
    <xf numFmtId="165" fontId="7" fillId="2" borderId="9" xfId="0" applyNumberFormat="1" applyFont="1" applyFill="1" applyBorder="1" applyAlignment="1">
      <alignment horizontal="right"/>
    </xf>
    <xf numFmtId="165" fontId="7" fillId="2" borderId="14" xfId="0" applyNumberFormat="1" applyFont="1" applyFill="1" applyBorder="1" applyAlignment="1">
      <alignment horizontal="right"/>
    </xf>
    <xf numFmtId="3" fontId="5" fillId="2" borderId="9" xfId="0" applyNumberFormat="1" applyFont="1" applyFill="1" applyBorder="1" applyAlignment="1">
      <alignment horizontal="right"/>
    </xf>
    <xf numFmtId="164" fontId="5" fillId="2" borderId="14" xfId="0" applyNumberFormat="1" applyFont="1" applyFill="1" applyBorder="1" applyAlignment="1">
      <alignment horizontal="right"/>
    </xf>
    <xf numFmtId="3" fontId="7" fillId="2" borderId="9" xfId="0" applyNumberFormat="1" applyFont="1" applyFill="1" applyBorder="1" applyAlignment="1">
      <alignment horizontal="right"/>
    </xf>
    <xf numFmtId="164" fontId="5" fillId="2" borderId="9" xfId="0" applyNumberFormat="1" applyFont="1" applyFill="1" applyBorder="1" applyAlignment="1">
      <alignment horizontal="right"/>
    </xf>
    <xf numFmtId="3" fontId="34" fillId="2" borderId="9" xfId="0" applyNumberFormat="1" applyFont="1" applyFill="1" applyBorder="1" applyAlignment="1">
      <alignment horizontal="right"/>
    </xf>
    <xf numFmtId="165" fontId="34" fillId="2" borderId="14" xfId="0" applyNumberFormat="1" applyFont="1" applyFill="1" applyBorder="1" applyAlignment="1">
      <alignment horizontal="right"/>
    </xf>
    <xf numFmtId="0" fontId="3" fillId="2" borderId="23" xfId="0" applyFont="1" applyFill="1" applyBorder="1"/>
    <xf numFmtId="0" fontId="7" fillId="2" borderId="17" xfId="0" applyFont="1" applyFill="1" applyBorder="1" applyAlignment="1">
      <alignment wrapText="1"/>
    </xf>
    <xf numFmtId="49" fontId="15" fillId="2" borderId="9" xfId="0" applyNumberFormat="1" applyFont="1" applyFill="1" applyBorder="1" applyAlignment="1" applyProtection="1">
      <alignment horizontal="left"/>
      <protection locked="0"/>
    </xf>
    <xf numFmtId="49" fontId="25" fillId="2" borderId="9" xfId="0" applyNumberFormat="1" applyFont="1" applyFill="1" applyBorder="1" applyAlignment="1" applyProtection="1">
      <alignment horizontal="left"/>
      <protection locked="0"/>
    </xf>
    <xf numFmtId="49" fontId="11" fillId="2" borderId="9" xfId="0" applyNumberFormat="1" applyFont="1" applyFill="1" applyBorder="1" applyAlignment="1" applyProtection="1">
      <alignment horizontal="left"/>
      <protection locked="0"/>
    </xf>
    <xf numFmtId="49" fontId="32" fillId="2" borderId="9" xfId="0" applyNumberFormat="1" applyFont="1" applyFill="1" applyBorder="1" applyAlignment="1" applyProtection="1">
      <alignment horizontal="left"/>
      <protection locked="0"/>
    </xf>
    <xf numFmtId="0" fontId="18" fillId="2" borderId="23" xfId="2" applyFont="1" applyFill="1" applyBorder="1"/>
    <xf numFmtId="0" fontId="4" fillId="2" borderId="9" xfId="2" applyFont="1" applyFill="1" applyBorder="1" applyAlignment="1">
      <alignment vertical="top"/>
    </xf>
    <xf numFmtId="0" fontId="22" fillId="2" borderId="9" xfId="0" applyFont="1" applyFill="1" applyBorder="1" applyAlignment="1">
      <alignment vertical="top" wrapText="1"/>
    </xf>
    <xf numFmtId="0" fontId="4" fillId="2" borderId="17" xfId="2" applyFont="1" applyFill="1" applyBorder="1" applyAlignment="1">
      <alignment vertical="center"/>
    </xf>
    <xf numFmtId="0" fontId="5" fillId="2" borderId="23" xfId="0" applyFont="1" applyFill="1" applyBorder="1"/>
    <xf numFmtId="0" fontId="5" fillId="2" borderId="9" xfId="0" applyFont="1" applyFill="1" applyBorder="1"/>
    <xf numFmtId="3" fontId="5" fillId="2" borderId="23" xfId="0" applyNumberFormat="1" applyFont="1" applyFill="1" applyBorder="1" applyAlignment="1">
      <alignment horizontal="right"/>
    </xf>
    <xf numFmtId="0" fontId="5" fillId="2" borderId="15" xfId="0" applyFont="1" applyFill="1" applyBorder="1"/>
    <xf numFmtId="49" fontId="11" fillId="2" borderId="14" xfId="0" applyNumberFormat="1" applyFont="1" applyFill="1" applyBorder="1" applyAlignment="1" applyProtection="1">
      <alignment horizontal="left"/>
      <protection locked="0"/>
    </xf>
    <xf numFmtId="0" fontId="5" fillId="2" borderId="17" xfId="0" applyFont="1" applyFill="1" applyBorder="1"/>
    <xf numFmtId="49" fontId="11" fillId="2" borderId="5" xfId="0" applyNumberFormat="1" applyFont="1" applyFill="1" applyBorder="1" applyAlignment="1" applyProtection="1">
      <alignment horizontal="left"/>
      <protection locked="0"/>
    </xf>
    <xf numFmtId="0" fontId="11" fillId="2" borderId="5" xfId="0" applyNumberFormat="1" applyFont="1" applyFill="1" applyBorder="1" applyAlignment="1" applyProtection="1">
      <alignment horizontal="left"/>
      <protection locked="0"/>
    </xf>
    <xf numFmtId="49" fontId="11" fillId="2" borderId="10" xfId="0" applyNumberFormat="1" applyFont="1" applyFill="1" applyBorder="1" applyAlignment="1" applyProtection="1">
      <alignment horizontal="left"/>
      <protection locked="0"/>
    </xf>
    <xf numFmtId="0" fontId="3" fillId="2" borderId="15" xfId="0" applyFont="1" applyFill="1" applyBorder="1"/>
    <xf numFmtId="49" fontId="15" fillId="2" borderId="14" xfId="0" applyNumberFormat="1" applyFont="1" applyFill="1" applyBorder="1" applyAlignment="1" applyProtection="1">
      <alignment horizontal="left"/>
      <protection locked="0"/>
    </xf>
    <xf numFmtId="49" fontId="2" fillId="2" borderId="14" xfId="0" applyNumberFormat="1" applyFont="1" applyFill="1" applyBorder="1" applyAlignment="1" applyProtection="1">
      <alignment horizontal="left"/>
      <protection locked="0"/>
    </xf>
    <xf numFmtId="49" fontId="32" fillId="2" borderId="14" xfId="0" applyNumberFormat="1" applyFont="1" applyFill="1" applyBorder="1" applyAlignment="1" applyProtection="1">
      <alignment horizontal="left"/>
      <protection locked="0"/>
    </xf>
    <xf numFmtId="49" fontId="11" fillId="2" borderId="17" xfId="0" applyNumberFormat="1" applyFont="1" applyFill="1" applyBorder="1" applyAlignment="1" applyProtection="1">
      <alignment horizontal="left"/>
      <protection locked="0"/>
    </xf>
    <xf numFmtId="0" fontId="3" fillId="2" borderId="0" xfId="0" applyFont="1" applyFill="1" applyAlignment="1">
      <alignment horizontal="left" wrapText="1"/>
    </xf>
    <xf numFmtId="0" fontId="44" fillId="2" borderId="0" xfId="0" applyFont="1" applyFill="1" applyAlignment="1">
      <alignment horizontal="left" wrapText="1"/>
    </xf>
    <xf numFmtId="0" fontId="7" fillId="2" borderId="7" xfId="0" applyFont="1" applyFill="1" applyBorder="1" applyAlignment="1">
      <alignment horizontal="center"/>
    </xf>
    <xf numFmtId="0" fontId="7" fillId="2" borderId="8" xfId="0" applyFont="1" applyFill="1" applyBorder="1" applyAlignment="1">
      <alignment horizontal="center"/>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2" borderId="6" xfId="0" applyFont="1" applyFill="1" applyBorder="1" applyAlignment="1">
      <alignment horizontal="center"/>
    </xf>
    <xf numFmtId="0" fontId="7" fillId="4" borderId="22" xfId="0" applyFont="1" applyFill="1" applyBorder="1" applyAlignment="1">
      <alignment horizontal="center" vertical="center" wrapText="1"/>
    </xf>
    <xf numFmtId="0" fontId="5" fillId="3" borderId="22" xfId="0" applyFont="1" applyFill="1" applyBorder="1" applyAlignment="1">
      <alignment horizontal="center"/>
    </xf>
    <xf numFmtId="0" fontId="5" fillId="3" borderId="13" xfId="0" applyFont="1" applyFill="1" applyBorder="1" applyAlignment="1">
      <alignment horizontal="center"/>
    </xf>
    <xf numFmtId="0" fontId="3" fillId="2" borderId="0" xfId="0" applyFont="1" applyFill="1" applyAlignment="1">
      <alignment horizontal="left"/>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26" fillId="2" borderId="6" xfId="0" applyFont="1" applyFill="1" applyBorder="1" applyAlignment="1">
      <alignment horizontal="center"/>
    </xf>
    <xf numFmtId="0" fontId="26" fillId="2" borderId="7" xfId="0" applyFont="1" applyFill="1" applyBorder="1" applyAlignment="1">
      <alignment horizontal="center"/>
    </xf>
    <xf numFmtId="0" fontId="26" fillId="2" borderId="8" xfId="0" applyFont="1" applyFill="1" applyBorder="1" applyAlignment="1">
      <alignment horizontal="center"/>
    </xf>
  </cellXfs>
  <cellStyles count="5">
    <cellStyle name="Hyperlink" xfId="4" builtinId="8"/>
    <cellStyle name="Normal" xfId="0" builtinId="0"/>
    <cellStyle name="Normal 2 2" xfId="1"/>
    <cellStyle name="Normal 3" xfId="2"/>
    <cellStyle name="Percent 3" xfId="3"/>
  </cellStyles>
  <dxfs count="4">
    <dxf>
      <font>
        <b/>
        <i val="0"/>
        <color rgb="FF00B050"/>
      </font>
    </dxf>
    <dxf>
      <font>
        <b/>
        <i val="0"/>
        <color rgb="FFFF0000"/>
      </font>
    </dxf>
    <dxf>
      <font>
        <b/>
        <i val="0"/>
        <color rgb="FF00B05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1</xdr:col>
      <xdr:colOff>1034415</xdr:colOff>
      <xdr:row>5</xdr:row>
      <xdr:rowOff>113173</xdr:rowOff>
    </xdr:to>
    <xdr:pic>
      <xdr:nvPicPr>
        <xdr:cNvPr id="2" name="Picture 1" descr="https://upload.wikimedia.org/wikipedia/en/thumb/6/68/Department_for_Education.svg/1024px-Department_for_Education.svg.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1729740" cy="1065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ison.Judd@bis.gsi.gov.u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hesa.ac.uk/support/providers/mergers-change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hesa.ac.uk/support/providers/mergers-change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hesa.ac.uk/support/providers/mergers-chang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8"/>
  <sheetViews>
    <sheetView tabSelected="1" zoomScaleNormal="100" workbookViewId="0">
      <selection activeCell="A9" sqref="A9"/>
    </sheetView>
  </sheetViews>
  <sheetFormatPr defaultColWidth="9.140625" defaultRowHeight="15" x14ac:dyDescent="0.25"/>
  <cols>
    <col min="1" max="1" width="11.42578125" style="47" customWidth="1"/>
    <col min="2" max="2" width="153" style="47" bestFit="1" customWidth="1"/>
    <col min="3" max="3" width="38.5703125" style="47" bestFit="1" customWidth="1"/>
    <col min="4" max="4" width="19" style="47" bestFit="1" customWidth="1"/>
    <col min="5" max="16384" width="9.140625" style="47"/>
  </cols>
  <sheetData>
    <row r="1" spans="1:4" x14ac:dyDescent="0.25">
      <c r="A1"/>
    </row>
    <row r="9" spans="1:4" ht="18" x14ac:dyDescent="0.25">
      <c r="A9" s="48" t="s">
        <v>549</v>
      </c>
    </row>
    <row r="10" spans="1:4" ht="18" x14ac:dyDescent="0.25">
      <c r="A10" s="49" t="s">
        <v>298</v>
      </c>
    </row>
    <row r="11" spans="1:4" ht="18" x14ac:dyDescent="0.25">
      <c r="A11" s="49" t="s">
        <v>468</v>
      </c>
      <c r="B11" s="3"/>
    </row>
    <row r="12" spans="1:4" ht="18" x14ac:dyDescent="0.25">
      <c r="A12" s="49"/>
      <c r="B12" s="3"/>
    </row>
    <row r="13" spans="1:4" ht="31.5" customHeight="1" x14ac:dyDescent="0.25">
      <c r="A13" s="118" t="s">
        <v>299</v>
      </c>
      <c r="B13" s="118" t="s">
        <v>454</v>
      </c>
      <c r="C13" s="119" t="s">
        <v>455</v>
      </c>
      <c r="D13" s="118" t="s">
        <v>456</v>
      </c>
    </row>
    <row r="14" spans="1:4" x14ac:dyDescent="0.25">
      <c r="A14" s="51" t="s">
        <v>457</v>
      </c>
      <c r="B14" s="52" t="s">
        <v>458</v>
      </c>
      <c r="C14" s="52" t="s">
        <v>459</v>
      </c>
      <c r="D14" s="52" t="s">
        <v>460</v>
      </c>
    </row>
    <row r="15" spans="1:4" x14ac:dyDescent="0.25">
      <c r="A15" s="51" t="s">
        <v>461</v>
      </c>
      <c r="B15" s="52" t="s">
        <v>462</v>
      </c>
      <c r="C15" s="52" t="s">
        <v>463</v>
      </c>
      <c r="D15" s="52" t="s">
        <v>464</v>
      </c>
    </row>
    <row r="16" spans="1:4" x14ac:dyDescent="0.25">
      <c r="A16" s="51" t="s">
        <v>465</v>
      </c>
      <c r="B16" s="52" t="s">
        <v>548</v>
      </c>
      <c r="C16" s="52" t="s">
        <v>466</v>
      </c>
      <c r="D16" s="52" t="s">
        <v>467</v>
      </c>
    </row>
    <row r="17" spans="1:5" x14ac:dyDescent="0.25">
      <c r="A17" s="3"/>
      <c r="B17" s="3"/>
      <c r="E17" s="47" t="s">
        <v>21</v>
      </c>
    </row>
    <row r="18" spans="1:5" x14ac:dyDescent="0.25">
      <c r="A18" s="54"/>
      <c r="B18" s="3"/>
    </row>
    <row r="20" spans="1:5" x14ac:dyDescent="0.25">
      <c r="A20" s="154" t="s">
        <v>300</v>
      </c>
      <c r="B20" s="55"/>
    </row>
    <row r="21" spans="1:5" ht="29.25" customHeight="1" x14ac:dyDescent="0.25">
      <c r="A21" s="155" t="s">
        <v>301</v>
      </c>
      <c r="B21" s="56" t="s">
        <v>302</v>
      </c>
    </row>
    <row r="22" spans="1:5" ht="45" customHeight="1" x14ac:dyDescent="0.25">
      <c r="A22" s="156" t="s">
        <v>303</v>
      </c>
      <c r="B22" s="57" t="s">
        <v>304</v>
      </c>
    </row>
    <row r="23" spans="1:5" x14ac:dyDescent="0.25">
      <c r="A23" s="157"/>
      <c r="B23" s="58" t="s">
        <v>305</v>
      </c>
    </row>
    <row r="25" spans="1:5" x14ac:dyDescent="0.25">
      <c r="A25" s="54"/>
    </row>
    <row r="28" spans="1:5" x14ac:dyDescent="0.25">
      <c r="B28" s="47" t="s">
        <v>21</v>
      </c>
    </row>
  </sheetData>
  <hyperlinks>
    <hyperlink ref="B23" r:id="rId1"/>
    <hyperlink ref="A14" location="'Table 2a'!A1" display="Table 2a"/>
    <hyperlink ref="A15" location="'Table 2b'!A1" display="Table 2b"/>
    <hyperlink ref="A16" location="'Table 2c'!A1" display="Table 2c"/>
  </hyperlinks>
  <pageMargins left="0.70866141732283472" right="0.70866141732283472" top="0.74803149606299213" bottom="0.74803149606299213" header="0.31496062992125984" footer="0.31496062992125984"/>
  <pageSetup paperSize="9" scale="59" orientation="landscape" verticalDpi="4"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623"/>
  <sheetViews>
    <sheetView workbookViewId="0">
      <pane xSplit="5" ySplit="2" topLeftCell="F3" activePane="bottomRight" state="frozen"/>
      <selection pane="topRight" activeCell="G1" sqref="G1"/>
      <selection pane="bottomLeft" activeCell="A3" sqref="A3"/>
      <selection pane="bottomRight"/>
    </sheetView>
  </sheetViews>
  <sheetFormatPr defaultRowHeight="15" x14ac:dyDescent="0.25"/>
  <cols>
    <col min="5" max="5" width="45.5703125" bestFit="1" customWidth="1"/>
  </cols>
  <sheetData>
    <row r="1" spans="1:105" ht="16.5" x14ac:dyDescent="0.3">
      <c r="A1" s="114" t="s">
        <v>451</v>
      </c>
      <c r="B1" s="74"/>
      <c r="C1" s="76"/>
      <c r="D1" s="76"/>
      <c r="E1" s="76"/>
      <c r="F1" s="76">
        <v>4</v>
      </c>
      <c r="G1" s="76">
        <v>5</v>
      </c>
      <c r="H1" s="76">
        <v>6</v>
      </c>
      <c r="I1" s="76">
        <v>7</v>
      </c>
      <c r="J1" s="76">
        <v>8</v>
      </c>
      <c r="K1" s="76">
        <v>9</v>
      </c>
      <c r="L1" s="76">
        <v>10</v>
      </c>
      <c r="M1" s="76">
        <v>11</v>
      </c>
      <c r="N1" s="76">
        <v>12</v>
      </c>
      <c r="O1" s="76">
        <v>13</v>
      </c>
      <c r="P1" s="76">
        <v>14</v>
      </c>
      <c r="Q1" s="76">
        <v>15</v>
      </c>
      <c r="R1" s="76">
        <v>16</v>
      </c>
      <c r="S1" s="76">
        <v>17</v>
      </c>
      <c r="T1" s="76">
        <v>18</v>
      </c>
      <c r="U1" s="76">
        <v>19</v>
      </c>
      <c r="V1" s="76">
        <v>20</v>
      </c>
      <c r="W1" s="76">
        <v>21</v>
      </c>
      <c r="X1" s="76">
        <v>22</v>
      </c>
      <c r="Y1" s="76">
        <v>23</v>
      </c>
      <c r="Z1" s="76">
        <v>24</v>
      </c>
      <c r="AA1" s="76">
        <v>25</v>
      </c>
      <c r="AB1" s="76">
        <v>26</v>
      </c>
      <c r="AC1" s="76">
        <v>27</v>
      </c>
      <c r="AD1" s="76">
        <v>28</v>
      </c>
      <c r="AE1" s="76">
        <v>29</v>
      </c>
      <c r="AF1" s="76">
        <v>30</v>
      </c>
      <c r="AG1" s="76">
        <v>31</v>
      </c>
      <c r="AH1" s="76">
        <v>32</v>
      </c>
      <c r="AI1" s="76">
        <v>33</v>
      </c>
      <c r="AJ1" s="76">
        <v>34</v>
      </c>
      <c r="AK1" s="76">
        <v>35</v>
      </c>
      <c r="AL1" s="76">
        <v>36</v>
      </c>
      <c r="AM1" s="76">
        <v>37</v>
      </c>
      <c r="AN1" s="76">
        <v>38</v>
      </c>
      <c r="AO1" s="76">
        <v>39</v>
      </c>
      <c r="AP1" s="76">
        <v>40</v>
      </c>
      <c r="AQ1" s="76">
        <v>41</v>
      </c>
      <c r="AR1" s="76">
        <v>42</v>
      </c>
      <c r="AS1" s="76">
        <v>43</v>
      </c>
      <c r="AT1" s="76">
        <v>44</v>
      </c>
      <c r="AU1" s="76">
        <v>45</v>
      </c>
      <c r="AV1" s="76">
        <v>46</v>
      </c>
      <c r="AW1" s="76">
        <v>47</v>
      </c>
      <c r="AX1" s="76">
        <v>48</v>
      </c>
      <c r="AY1" s="76">
        <v>49</v>
      </c>
      <c r="AZ1" s="76">
        <v>50</v>
      </c>
      <c r="BA1" s="76">
        <v>51</v>
      </c>
      <c r="BB1" s="76">
        <v>52</v>
      </c>
      <c r="BC1" s="76">
        <v>53</v>
      </c>
      <c r="BD1" s="76">
        <v>54</v>
      </c>
      <c r="BE1" s="76">
        <v>55</v>
      </c>
      <c r="BF1" s="76">
        <v>56</v>
      </c>
      <c r="BG1" s="76">
        <v>57</v>
      </c>
      <c r="BH1" s="76">
        <v>58</v>
      </c>
      <c r="BI1" s="76">
        <v>59</v>
      </c>
      <c r="BJ1" s="76">
        <v>60</v>
      </c>
      <c r="BK1" s="76">
        <v>61</v>
      </c>
      <c r="BL1" s="76">
        <v>62</v>
      </c>
      <c r="BM1" s="76">
        <v>63</v>
      </c>
      <c r="BN1" s="76">
        <v>64</v>
      </c>
      <c r="BO1" s="76">
        <v>65</v>
      </c>
      <c r="BP1" s="76">
        <v>66</v>
      </c>
      <c r="BQ1" s="76">
        <v>67</v>
      </c>
      <c r="BR1" s="76">
        <v>68</v>
      </c>
      <c r="BS1" s="76">
        <v>69</v>
      </c>
      <c r="BT1" s="76">
        <v>70</v>
      </c>
      <c r="BU1" s="76">
        <v>71</v>
      </c>
      <c r="BV1" s="76">
        <v>72</v>
      </c>
      <c r="BW1" s="76">
        <v>73</v>
      </c>
      <c r="BX1" s="76">
        <v>74</v>
      </c>
      <c r="BY1" s="76">
        <v>75</v>
      </c>
      <c r="BZ1" s="76">
        <v>76</v>
      </c>
      <c r="CA1" s="76">
        <v>77</v>
      </c>
      <c r="CB1" s="76">
        <v>78</v>
      </c>
      <c r="CC1" s="76">
        <v>79</v>
      </c>
      <c r="CD1" s="76">
        <v>80</v>
      </c>
      <c r="CE1" s="76">
        <v>81</v>
      </c>
      <c r="CF1" s="76">
        <v>82</v>
      </c>
      <c r="CG1" s="76">
        <v>83</v>
      </c>
      <c r="CH1" s="76">
        <v>84</v>
      </c>
      <c r="CI1" s="76">
        <v>85</v>
      </c>
      <c r="CJ1" s="76">
        <v>86</v>
      </c>
      <c r="CK1" s="76">
        <v>87</v>
      </c>
      <c r="CL1" s="76">
        <v>88</v>
      </c>
      <c r="CM1" s="76">
        <v>89</v>
      </c>
      <c r="CN1" s="76">
        <v>90</v>
      </c>
      <c r="CO1" s="76">
        <v>91</v>
      </c>
      <c r="CP1" s="76"/>
      <c r="CQ1" s="76"/>
      <c r="CR1" s="76"/>
      <c r="CS1" s="76"/>
      <c r="CT1" s="76"/>
      <c r="CU1" s="76"/>
      <c r="CV1" s="76"/>
      <c r="CW1" s="76"/>
      <c r="CX1" s="76"/>
      <c r="CY1" s="76"/>
      <c r="CZ1" s="76"/>
      <c r="DA1" s="76"/>
    </row>
    <row r="2" spans="1:105" s="75" customFormat="1" ht="16.5" x14ac:dyDescent="0.3">
      <c r="A2" s="75" t="s">
        <v>319</v>
      </c>
      <c r="B2" s="75" t="s">
        <v>320</v>
      </c>
      <c r="C2" s="75" t="s">
        <v>321</v>
      </c>
      <c r="D2" s="75" t="s">
        <v>322</v>
      </c>
      <c r="E2" s="75" t="s">
        <v>323</v>
      </c>
      <c r="F2" s="75" t="s">
        <v>324</v>
      </c>
      <c r="G2" s="75" t="s">
        <v>325</v>
      </c>
      <c r="H2" s="75" t="s">
        <v>326</v>
      </c>
      <c r="I2" s="75" t="s">
        <v>327</v>
      </c>
      <c r="J2" s="75" t="s">
        <v>328</v>
      </c>
      <c r="K2" s="75" t="s">
        <v>329</v>
      </c>
      <c r="L2" s="75" t="s">
        <v>330</v>
      </c>
      <c r="M2" s="75" t="s">
        <v>331</v>
      </c>
      <c r="N2" s="75" t="s">
        <v>332</v>
      </c>
      <c r="O2" s="75" t="s">
        <v>333</v>
      </c>
      <c r="P2" s="75" t="s">
        <v>334</v>
      </c>
      <c r="Q2" s="75" t="s">
        <v>335</v>
      </c>
      <c r="R2" s="75" t="s">
        <v>336</v>
      </c>
      <c r="S2" s="75" t="s">
        <v>337</v>
      </c>
      <c r="T2" s="75" t="s">
        <v>338</v>
      </c>
      <c r="U2" s="75" t="s">
        <v>339</v>
      </c>
      <c r="V2" s="75" t="s">
        <v>340</v>
      </c>
      <c r="W2" s="75" t="s">
        <v>341</v>
      </c>
      <c r="X2" s="75" t="s">
        <v>342</v>
      </c>
      <c r="Y2" s="75" t="s">
        <v>343</v>
      </c>
      <c r="Z2" s="75" t="s">
        <v>344</v>
      </c>
      <c r="AA2" s="75" t="s">
        <v>345</v>
      </c>
      <c r="AB2" s="75" t="s">
        <v>346</v>
      </c>
      <c r="AC2" s="75" t="s">
        <v>347</v>
      </c>
      <c r="AL2" s="75" t="s">
        <v>348</v>
      </c>
      <c r="AM2" s="75" t="s">
        <v>349</v>
      </c>
      <c r="AN2" s="75" t="s">
        <v>350</v>
      </c>
      <c r="AO2" s="75" t="s">
        <v>351</v>
      </c>
      <c r="AP2" s="75" t="s">
        <v>352</v>
      </c>
      <c r="AQ2" s="75" t="s">
        <v>353</v>
      </c>
      <c r="AR2" s="75" t="s">
        <v>354</v>
      </c>
      <c r="AS2" s="75" t="s">
        <v>355</v>
      </c>
      <c r="AT2" s="75" t="s">
        <v>356</v>
      </c>
      <c r="AU2" s="75" t="s">
        <v>357</v>
      </c>
      <c r="AV2" s="75" t="s">
        <v>358</v>
      </c>
      <c r="AW2" s="75" t="s">
        <v>359</v>
      </c>
      <c r="AX2" s="75" t="s">
        <v>360</v>
      </c>
      <c r="AY2" s="75" t="s">
        <v>361</v>
      </c>
      <c r="AZ2" s="75" t="s">
        <v>362</v>
      </c>
      <c r="BA2" s="75" t="s">
        <v>363</v>
      </c>
      <c r="BB2" s="75" t="s">
        <v>364</v>
      </c>
      <c r="BC2" s="75" t="s">
        <v>365</v>
      </c>
      <c r="BD2" s="75" t="s">
        <v>366</v>
      </c>
      <c r="BE2" s="75" t="s">
        <v>367</v>
      </c>
      <c r="BF2" s="75" t="s">
        <v>368</v>
      </c>
      <c r="BG2" s="75" t="s">
        <v>369</v>
      </c>
      <c r="BH2" s="75" t="s">
        <v>370</v>
      </c>
      <c r="BI2" s="75" t="s">
        <v>371</v>
      </c>
      <c r="BR2" s="75" t="s">
        <v>372</v>
      </c>
      <c r="BS2" s="75" t="s">
        <v>373</v>
      </c>
      <c r="BT2" s="75" t="s">
        <v>374</v>
      </c>
      <c r="BU2" s="75" t="s">
        <v>375</v>
      </c>
      <c r="BV2" s="75" t="s">
        <v>376</v>
      </c>
      <c r="BW2" s="75" t="s">
        <v>377</v>
      </c>
      <c r="BX2" s="75" t="s">
        <v>378</v>
      </c>
      <c r="BY2" s="75" t="s">
        <v>379</v>
      </c>
      <c r="BZ2" s="75" t="s">
        <v>380</v>
      </c>
      <c r="CA2" s="75" t="s">
        <v>381</v>
      </c>
      <c r="CB2" s="75" t="s">
        <v>382</v>
      </c>
      <c r="CC2" s="75" t="s">
        <v>383</v>
      </c>
      <c r="CD2" s="75" t="s">
        <v>384</v>
      </c>
      <c r="CE2" s="75" t="s">
        <v>385</v>
      </c>
      <c r="CF2" s="75" t="s">
        <v>386</v>
      </c>
      <c r="CG2" s="75" t="s">
        <v>387</v>
      </c>
      <c r="CH2" s="75" t="s">
        <v>388</v>
      </c>
      <c r="CI2" s="75" t="s">
        <v>389</v>
      </c>
      <c r="CJ2" s="75" t="s">
        <v>390</v>
      </c>
      <c r="CK2" s="75" t="s">
        <v>391</v>
      </c>
      <c r="CL2" s="75" t="s">
        <v>392</v>
      </c>
      <c r="CM2" s="75" t="s">
        <v>393</v>
      </c>
      <c r="CN2" s="75" t="s">
        <v>394</v>
      </c>
      <c r="CO2" s="75" t="s">
        <v>395</v>
      </c>
    </row>
    <row r="3" spans="1:105" ht="16.5" x14ac:dyDescent="0.3">
      <c r="A3" s="74" t="s">
        <v>288</v>
      </c>
      <c r="B3" s="74">
        <v>47</v>
      </c>
      <c r="C3" s="74">
        <v>10000291</v>
      </c>
      <c r="D3" s="74" t="s">
        <v>11</v>
      </c>
      <c r="E3" s="74" t="s">
        <v>12</v>
      </c>
      <c r="F3" s="78">
        <v>1305</v>
      </c>
      <c r="G3" s="74">
        <v>8.4</v>
      </c>
      <c r="H3" s="78">
        <v>1195</v>
      </c>
      <c r="I3" s="74">
        <v>8</v>
      </c>
      <c r="J3" s="74">
        <v>7.8</v>
      </c>
      <c r="K3" s="74">
        <v>58.1</v>
      </c>
      <c r="L3" s="74">
        <v>75.099999999999994</v>
      </c>
      <c r="M3" s="74">
        <v>84.2</v>
      </c>
      <c r="N3" s="78">
        <v>1305</v>
      </c>
      <c r="O3" s="74">
        <v>9.4</v>
      </c>
      <c r="P3" s="78">
        <v>1180</v>
      </c>
      <c r="Q3" s="74">
        <v>10.8</v>
      </c>
      <c r="R3" s="74">
        <v>7.1</v>
      </c>
      <c r="S3" s="74">
        <v>60.9</v>
      </c>
      <c r="T3" s="74">
        <v>75.400000000000006</v>
      </c>
      <c r="U3" s="74">
        <v>82</v>
      </c>
      <c r="V3" s="78">
        <v>1305</v>
      </c>
      <c r="W3" s="74">
        <v>10.1</v>
      </c>
      <c r="X3" s="78">
        <v>1170</v>
      </c>
      <c r="Y3" s="74">
        <v>12.6</v>
      </c>
      <c r="Z3" s="74">
        <v>6.5</v>
      </c>
      <c r="AA3" s="74">
        <v>67</v>
      </c>
      <c r="AB3" s="74">
        <v>77.2</v>
      </c>
      <c r="AC3" s="74">
        <v>80.900000000000006</v>
      </c>
      <c r="AD3" s="78"/>
      <c r="AE3" s="74"/>
      <c r="AF3" s="78"/>
      <c r="AG3" s="74"/>
      <c r="AH3" s="74"/>
      <c r="AI3" s="74"/>
      <c r="AJ3" s="74"/>
      <c r="AK3" s="74"/>
      <c r="AL3" s="78">
        <v>750</v>
      </c>
      <c r="AM3" s="74">
        <v>3.5</v>
      </c>
      <c r="AN3" s="78">
        <v>725</v>
      </c>
      <c r="AO3" s="74">
        <v>10.1</v>
      </c>
      <c r="AP3" s="74">
        <v>12.8</v>
      </c>
      <c r="AQ3" s="74">
        <v>62</v>
      </c>
      <c r="AR3" s="74">
        <v>72.099999999999994</v>
      </c>
      <c r="AS3" s="74">
        <v>77.099999999999994</v>
      </c>
      <c r="AT3" s="78">
        <v>750</v>
      </c>
      <c r="AU3" s="74">
        <v>3.7</v>
      </c>
      <c r="AV3" s="78">
        <v>720</v>
      </c>
      <c r="AW3" s="74">
        <v>13.4</v>
      </c>
      <c r="AX3" s="74">
        <v>8.1999999999999993</v>
      </c>
      <c r="AY3" s="74">
        <v>68.7</v>
      </c>
      <c r="AZ3" s="74">
        <v>76.2</v>
      </c>
      <c r="BA3" s="74">
        <v>78.400000000000006</v>
      </c>
      <c r="BB3" s="78">
        <v>750</v>
      </c>
      <c r="BC3" s="74">
        <v>3.7</v>
      </c>
      <c r="BD3" s="78">
        <v>720</v>
      </c>
      <c r="BE3" s="74">
        <v>14.8</v>
      </c>
      <c r="BF3" s="74">
        <v>7.8</v>
      </c>
      <c r="BG3" s="74">
        <v>71.2</v>
      </c>
      <c r="BH3" s="74">
        <v>76.2</v>
      </c>
      <c r="BI3" s="74">
        <v>77.400000000000006</v>
      </c>
      <c r="BJ3" s="78"/>
      <c r="BK3" s="74"/>
      <c r="BL3" s="78"/>
      <c r="BM3" s="74"/>
      <c r="BN3" s="74"/>
      <c r="BO3" s="74"/>
      <c r="BP3" s="74"/>
      <c r="BQ3" s="74"/>
      <c r="BR3" s="78">
        <v>2055</v>
      </c>
      <c r="BS3" s="74">
        <v>6.6</v>
      </c>
      <c r="BT3" s="78">
        <v>1920</v>
      </c>
      <c r="BU3" s="74">
        <v>8.8000000000000007</v>
      </c>
      <c r="BV3" s="74">
        <v>9.6999999999999993</v>
      </c>
      <c r="BW3" s="74">
        <v>59.6</v>
      </c>
      <c r="BX3" s="74">
        <v>74</v>
      </c>
      <c r="BY3" s="74">
        <v>81.5</v>
      </c>
      <c r="BZ3" s="78">
        <v>2055</v>
      </c>
      <c r="CA3" s="74">
        <v>7.4</v>
      </c>
      <c r="CB3" s="78">
        <v>1900</v>
      </c>
      <c r="CC3" s="74">
        <v>11.8</v>
      </c>
      <c r="CD3" s="74">
        <v>7.5</v>
      </c>
      <c r="CE3" s="74">
        <v>63.9</v>
      </c>
      <c r="CF3" s="74">
        <v>75.7</v>
      </c>
      <c r="CG3" s="74">
        <v>80.7</v>
      </c>
      <c r="CH3" s="78">
        <v>2055</v>
      </c>
      <c r="CI3" s="74">
        <v>7.7</v>
      </c>
      <c r="CJ3" s="78">
        <v>1895</v>
      </c>
      <c r="CK3" s="74">
        <v>13.5</v>
      </c>
      <c r="CL3" s="74">
        <v>7</v>
      </c>
      <c r="CM3" s="74">
        <v>68.599999999999994</v>
      </c>
      <c r="CN3" s="74">
        <v>76.8</v>
      </c>
      <c r="CO3" s="74">
        <v>79.599999999999994</v>
      </c>
      <c r="CP3" s="78"/>
      <c r="CQ3" s="74"/>
      <c r="CR3" s="78"/>
      <c r="CS3" s="74"/>
      <c r="CT3" s="74"/>
      <c r="CU3" s="74"/>
      <c r="CV3" s="74"/>
      <c r="CW3" s="74"/>
    </row>
    <row r="4" spans="1:105" ht="16.5" x14ac:dyDescent="0.3">
      <c r="A4" s="74" t="s">
        <v>288</v>
      </c>
      <c r="B4" s="74">
        <v>108</v>
      </c>
      <c r="C4" s="74">
        <v>10007759</v>
      </c>
      <c r="D4" s="74" t="s">
        <v>16</v>
      </c>
      <c r="E4" s="74" t="s">
        <v>17</v>
      </c>
      <c r="F4" s="78">
        <v>655</v>
      </c>
      <c r="G4" s="74">
        <v>8.6</v>
      </c>
      <c r="H4" s="78">
        <v>595</v>
      </c>
      <c r="I4" s="74">
        <v>5.9</v>
      </c>
      <c r="J4" s="74">
        <v>9.1999999999999993</v>
      </c>
      <c r="K4" s="74">
        <v>60.1</v>
      </c>
      <c r="L4" s="74">
        <v>77.599999999999994</v>
      </c>
      <c r="M4" s="74">
        <v>84.9</v>
      </c>
      <c r="N4" s="78">
        <v>655</v>
      </c>
      <c r="O4" s="74">
        <v>8.3000000000000007</v>
      </c>
      <c r="P4" s="78">
        <v>600</v>
      </c>
      <c r="Q4" s="74">
        <v>10</v>
      </c>
      <c r="R4" s="74">
        <v>5.5</v>
      </c>
      <c r="S4" s="74">
        <v>59.6</v>
      </c>
      <c r="T4" s="74">
        <v>78</v>
      </c>
      <c r="U4" s="74">
        <v>84.5</v>
      </c>
      <c r="V4" s="78">
        <v>655</v>
      </c>
      <c r="W4" s="74">
        <v>8.6</v>
      </c>
      <c r="X4" s="78">
        <v>595</v>
      </c>
      <c r="Y4" s="74">
        <v>11.6</v>
      </c>
      <c r="Z4" s="74">
        <v>4.9000000000000004</v>
      </c>
      <c r="AA4" s="74">
        <v>67.5</v>
      </c>
      <c r="AB4" s="74">
        <v>78.900000000000006</v>
      </c>
      <c r="AC4" s="74">
        <v>83.6</v>
      </c>
      <c r="AD4" s="78"/>
      <c r="AE4" s="74"/>
      <c r="AF4" s="78"/>
      <c r="AG4" s="74"/>
      <c r="AH4" s="74"/>
      <c r="AI4" s="74"/>
      <c r="AJ4" s="74"/>
      <c r="AK4" s="74"/>
      <c r="AL4" s="78">
        <v>530</v>
      </c>
      <c r="AM4" s="74">
        <v>0.9</v>
      </c>
      <c r="AN4" s="78">
        <v>525</v>
      </c>
      <c r="AO4" s="74">
        <v>6.5</v>
      </c>
      <c r="AP4" s="74">
        <v>12.2</v>
      </c>
      <c r="AQ4" s="74">
        <v>63.9</v>
      </c>
      <c r="AR4" s="74">
        <v>74.8</v>
      </c>
      <c r="AS4" s="74">
        <v>81.3</v>
      </c>
      <c r="AT4" s="78">
        <v>530</v>
      </c>
      <c r="AU4" s="74">
        <v>1.5</v>
      </c>
      <c r="AV4" s="78">
        <v>520</v>
      </c>
      <c r="AW4" s="74">
        <v>12.3</v>
      </c>
      <c r="AX4" s="74">
        <v>5.6</v>
      </c>
      <c r="AY4" s="74">
        <v>68.900000000000006</v>
      </c>
      <c r="AZ4" s="74">
        <v>79.099999999999994</v>
      </c>
      <c r="BA4" s="74">
        <v>82.1</v>
      </c>
      <c r="BB4" s="78">
        <v>530</v>
      </c>
      <c r="BC4" s="74">
        <v>1.5</v>
      </c>
      <c r="BD4" s="78">
        <v>520</v>
      </c>
      <c r="BE4" s="74">
        <v>11.7</v>
      </c>
      <c r="BF4" s="74">
        <v>6.9</v>
      </c>
      <c r="BG4" s="74">
        <v>71.2</v>
      </c>
      <c r="BH4" s="74">
        <v>79.099999999999994</v>
      </c>
      <c r="BI4" s="74">
        <v>81.400000000000006</v>
      </c>
      <c r="BJ4" s="78"/>
      <c r="BK4" s="74"/>
      <c r="BL4" s="78"/>
      <c r="BM4" s="74"/>
      <c r="BN4" s="74"/>
      <c r="BO4" s="74"/>
      <c r="BP4" s="74"/>
      <c r="BQ4" s="74"/>
      <c r="BR4" s="78">
        <v>1180</v>
      </c>
      <c r="BS4" s="74">
        <v>5.2</v>
      </c>
      <c r="BT4" s="78">
        <v>1120</v>
      </c>
      <c r="BU4" s="74">
        <v>6.2</v>
      </c>
      <c r="BV4" s="74">
        <v>10.6</v>
      </c>
      <c r="BW4" s="74">
        <v>61.9</v>
      </c>
      <c r="BX4" s="74">
        <v>76.3</v>
      </c>
      <c r="BY4" s="74">
        <v>83.2</v>
      </c>
      <c r="BZ4" s="78">
        <v>1180</v>
      </c>
      <c r="CA4" s="74">
        <v>5.2</v>
      </c>
      <c r="CB4" s="78">
        <v>1120</v>
      </c>
      <c r="CC4" s="74">
        <v>11.1</v>
      </c>
      <c r="CD4" s="74">
        <v>5.5</v>
      </c>
      <c r="CE4" s="74">
        <v>63.9</v>
      </c>
      <c r="CF4" s="74">
        <v>78.5</v>
      </c>
      <c r="CG4" s="74">
        <v>83.4</v>
      </c>
      <c r="CH4" s="78">
        <v>1180</v>
      </c>
      <c r="CI4" s="74">
        <v>5.4</v>
      </c>
      <c r="CJ4" s="78">
        <v>1120</v>
      </c>
      <c r="CK4" s="74">
        <v>11.6</v>
      </c>
      <c r="CL4" s="74">
        <v>5.8</v>
      </c>
      <c r="CM4" s="74">
        <v>69.2</v>
      </c>
      <c r="CN4" s="74">
        <v>79</v>
      </c>
      <c r="CO4" s="74">
        <v>82.6</v>
      </c>
      <c r="CP4" s="78"/>
      <c r="CQ4" s="74"/>
      <c r="CR4" s="78"/>
      <c r="CS4" s="74"/>
      <c r="CT4" s="74"/>
      <c r="CU4" s="74"/>
      <c r="CV4" s="74"/>
      <c r="CW4" s="74"/>
    </row>
    <row r="5" spans="1:105" ht="16.5" x14ac:dyDescent="0.3">
      <c r="A5" s="74" t="s">
        <v>288</v>
      </c>
      <c r="B5" s="74">
        <v>48</v>
      </c>
      <c r="C5" s="74">
        <v>10000571</v>
      </c>
      <c r="D5" s="74" t="s">
        <v>19</v>
      </c>
      <c r="E5" s="74" t="s">
        <v>20</v>
      </c>
      <c r="F5" s="78">
        <v>565</v>
      </c>
      <c r="G5" s="74">
        <v>4.5999999999999996</v>
      </c>
      <c r="H5" s="78">
        <v>540</v>
      </c>
      <c r="I5" s="74">
        <v>8.5</v>
      </c>
      <c r="J5" s="74">
        <v>8.5</v>
      </c>
      <c r="K5" s="74">
        <v>47.6</v>
      </c>
      <c r="L5" s="74">
        <v>69.400000000000006</v>
      </c>
      <c r="M5" s="74">
        <v>83</v>
      </c>
      <c r="N5" s="78">
        <v>565</v>
      </c>
      <c r="O5" s="74">
        <v>5.8</v>
      </c>
      <c r="P5" s="78">
        <v>535</v>
      </c>
      <c r="Q5" s="74">
        <v>12.4</v>
      </c>
      <c r="R5" s="74">
        <v>6.6</v>
      </c>
      <c r="S5" s="74">
        <v>61.7</v>
      </c>
      <c r="T5" s="74">
        <v>75</v>
      </c>
      <c r="U5" s="74">
        <v>81.099999999999994</v>
      </c>
      <c r="V5" s="78">
        <v>565</v>
      </c>
      <c r="W5" s="74">
        <v>6.4</v>
      </c>
      <c r="X5" s="78">
        <v>530</v>
      </c>
      <c r="Y5" s="74">
        <v>12.3</v>
      </c>
      <c r="Z5" s="74">
        <v>6.2</v>
      </c>
      <c r="AA5" s="74">
        <v>66.599999999999994</v>
      </c>
      <c r="AB5" s="74">
        <v>76.8</v>
      </c>
      <c r="AC5" s="74">
        <v>81.5</v>
      </c>
      <c r="AD5" s="78"/>
      <c r="AE5" s="74"/>
      <c r="AF5" s="78"/>
      <c r="AG5" s="74"/>
      <c r="AH5" s="74"/>
      <c r="AI5" s="74"/>
      <c r="AJ5" s="74"/>
      <c r="AK5" s="74"/>
      <c r="AL5" s="78">
        <v>275</v>
      </c>
      <c r="AM5" s="74">
        <v>1.8</v>
      </c>
      <c r="AN5" s="78">
        <v>270</v>
      </c>
      <c r="AO5" s="74">
        <v>8.9</v>
      </c>
      <c r="AP5" s="74">
        <v>14.4</v>
      </c>
      <c r="AQ5" s="74">
        <v>65.2</v>
      </c>
      <c r="AR5" s="74">
        <v>71.099999999999994</v>
      </c>
      <c r="AS5" s="74">
        <v>76.7</v>
      </c>
      <c r="AT5" s="78">
        <v>275</v>
      </c>
      <c r="AU5" s="74">
        <v>2.2000000000000002</v>
      </c>
      <c r="AV5" s="78">
        <v>270</v>
      </c>
      <c r="AW5" s="74">
        <v>14.9</v>
      </c>
      <c r="AX5" s="74">
        <v>8.1999999999999993</v>
      </c>
      <c r="AY5" s="74">
        <v>66.900000000000006</v>
      </c>
      <c r="AZ5" s="74">
        <v>72.900000000000006</v>
      </c>
      <c r="BA5" s="74">
        <v>77</v>
      </c>
      <c r="BB5" s="78">
        <v>275</v>
      </c>
      <c r="BC5" s="74">
        <v>2.5</v>
      </c>
      <c r="BD5" s="78">
        <v>270</v>
      </c>
      <c r="BE5" s="74">
        <v>13.4</v>
      </c>
      <c r="BF5" s="74">
        <v>13.1</v>
      </c>
      <c r="BG5" s="74">
        <v>65.7</v>
      </c>
      <c r="BH5" s="74">
        <v>72</v>
      </c>
      <c r="BI5" s="74">
        <v>73.5</v>
      </c>
      <c r="BJ5" s="78"/>
      <c r="BK5" s="74"/>
      <c r="BL5" s="78"/>
      <c r="BM5" s="74"/>
      <c r="BN5" s="74"/>
      <c r="BO5" s="74"/>
      <c r="BP5" s="74"/>
      <c r="BQ5" s="74"/>
      <c r="BR5" s="78">
        <v>840</v>
      </c>
      <c r="BS5" s="74">
        <v>3.7</v>
      </c>
      <c r="BT5" s="78">
        <v>810</v>
      </c>
      <c r="BU5" s="74">
        <v>8.6</v>
      </c>
      <c r="BV5" s="74">
        <v>10.5</v>
      </c>
      <c r="BW5" s="74">
        <v>53.5</v>
      </c>
      <c r="BX5" s="74">
        <v>70</v>
      </c>
      <c r="BY5" s="74">
        <v>80.900000000000006</v>
      </c>
      <c r="BZ5" s="78">
        <v>840</v>
      </c>
      <c r="CA5" s="74">
        <v>4.5999999999999996</v>
      </c>
      <c r="CB5" s="78">
        <v>800</v>
      </c>
      <c r="CC5" s="74">
        <v>13.2</v>
      </c>
      <c r="CD5" s="74">
        <v>7.1</v>
      </c>
      <c r="CE5" s="74">
        <v>63.5</v>
      </c>
      <c r="CF5" s="74">
        <v>74.3</v>
      </c>
      <c r="CG5" s="74">
        <v>79.7</v>
      </c>
      <c r="CH5" s="78">
        <v>840</v>
      </c>
      <c r="CI5" s="74">
        <v>5.0999999999999996</v>
      </c>
      <c r="CJ5" s="78">
        <v>800</v>
      </c>
      <c r="CK5" s="74">
        <v>12.7</v>
      </c>
      <c r="CL5" s="74">
        <v>8.5</v>
      </c>
      <c r="CM5" s="74">
        <v>66.3</v>
      </c>
      <c r="CN5" s="74">
        <v>75.2</v>
      </c>
      <c r="CO5" s="74">
        <v>78.8</v>
      </c>
      <c r="CP5" s="78"/>
      <c r="CQ5" s="74"/>
      <c r="CR5" s="78"/>
      <c r="CS5" s="74"/>
      <c r="CT5" s="74"/>
      <c r="CU5" s="74"/>
      <c r="CV5" s="74"/>
      <c r="CW5" s="74"/>
    </row>
    <row r="6" spans="1:105" ht="16.5" x14ac:dyDescent="0.3">
      <c r="A6" s="74" t="s">
        <v>288</v>
      </c>
      <c r="B6" s="74">
        <v>109</v>
      </c>
      <c r="C6" s="74">
        <v>10007850</v>
      </c>
      <c r="D6" s="74" t="s">
        <v>19</v>
      </c>
      <c r="E6" s="74" t="s">
        <v>23</v>
      </c>
      <c r="F6" s="78">
        <v>660</v>
      </c>
      <c r="G6" s="74">
        <v>7.1</v>
      </c>
      <c r="H6" s="78">
        <v>610</v>
      </c>
      <c r="I6" s="74">
        <v>8.8000000000000007</v>
      </c>
      <c r="J6" s="74">
        <v>7.2</v>
      </c>
      <c r="K6" s="74">
        <v>51</v>
      </c>
      <c r="L6" s="74">
        <v>69.599999999999994</v>
      </c>
      <c r="M6" s="74">
        <v>84</v>
      </c>
      <c r="N6" s="78">
        <v>660</v>
      </c>
      <c r="O6" s="74">
        <v>8.3000000000000007</v>
      </c>
      <c r="P6" s="78">
        <v>605</v>
      </c>
      <c r="Q6" s="74">
        <v>9.4</v>
      </c>
      <c r="R6" s="74">
        <v>4.3</v>
      </c>
      <c r="S6" s="74">
        <v>55</v>
      </c>
      <c r="T6" s="74">
        <v>74.5</v>
      </c>
      <c r="U6" s="74">
        <v>86.3</v>
      </c>
      <c r="V6" s="78">
        <v>660</v>
      </c>
      <c r="W6" s="74">
        <v>9.1</v>
      </c>
      <c r="X6" s="78">
        <v>600</v>
      </c>
      <c r="Y6" s="74">
        <v>13</v>
      </c>
      <c r="Z6" s="74">
        <v>5.2</v>
      </c>
      <c r="AA6" s="74">
        <v>61.1</v>
      </c>
      <c r="AB6" s="74">
        <v>76.5</v>
      </c>
      <c r="AC6" s="74">
        <v>81.8</v>
      </c>
      <c r="AD6" s="78"/>
      <c r="AE6" s="74"/>
      <c r="AF6" s="78"/>
      <c r="AG6" s="74"/>
      <c r="AH6" s="74"/>
      <c r="AI6" s="74"/>
      <c r="AJ6" s="74"/>
      <c r="AK6" s="74"/>
      <c r="AL6" s="78">
        <v>780</v>
      </c>
      <c r="AM6" s="74">
        <v>1.3</v>
      </c>
      <c r="AN6" s="78">
        <v>770</v>
      </c>
      <c r="AO6" s="74">
        <v>10.3</v>
      </c>
      <c r="AP6" s="74">
        <v>7.7</v>
      </c>
      <c r="AQ6" s="74">
        <v>57.1</v>
      </c>
      <c r="AR6" s="74">
        <v>72</v>
      </c>
      <c r="AS6" s="74">
        <v>82.1</v>
      </c>
      <c r="AT6" s="78">
        <v>780</v>
      </c>
      <c r="AU6" s="74">
        <v>1.8</v>
      </c>
      <c r="AV6" s="78">
        <v>765</v>
      </c>
      <c r="AW6" s="74">
        <v>11.9</v>
      </c>
      <c r="AX6" s="74">
        <v>5.6</v>
      </c>
      <c r="AY6" s="74">
        <v>60.8</v>
      </c>
      <c r="AZ6" s="74">
        <v>75.3</v>
      </c>
      <c r="BA6" s="74">
        <v>82.5</v>
      </c>
      <c r="BB6" s="78">
        <v>780</v>
      </c>
      <c r="BC6" s="74">
        <v>1.7</v>
      </c>
      <c r="BD6" s="78">
        <v>765</v>
      </c>
      <c r="BE6" s="74">
        <v>14.8</v>
      </c>
      <c r="BF6" s="74">
        <v>5.7</v>
      </c>
      <c r="BG6" s="74">
        <v>65.099999999999994</v>
      </c>
      <c r="BH6" s="74">
        <v>76.2</v>
      </c>
      <c r="BI6" s="74">
        <v>79.5</v>
      </c>
      <c r="BJ6" s="78"/>
      <c r="BK6" s="74"/>
      <c r="BL6" s="78"/>
      <c r="BM6" s="74"/>
      <c r="BN6" s="74"/>
      <c r="BO6" s="74"/>
      <c r="BP6" s="74"/>
      <c r="BQ6" s="74"/>
      <c r="BR6" s="78">
        <v>1440</v>
      </c>
      <c r="BS6" s="74">
        <v>4</v>
      </c>
      <c r="BT6" s="78">
        <v>1380</v>
      </c>
      <c r="BU6" s="74">
        <v>9.6</v>
      </c>
      <c r="BV6" s="74">
        <v>7.5</v>
      </c>
      <c r="BW6" s="74">
        <v>54.4</v>
      </c>
      <c r="BX6" s="74">
        <v>71</v>
      </c>
      <c r="BY6" s="74">
        <v>82.9</v>
      </c>
      <c r="BZ6" s="78">
        <v>1440</v>
      </c>
      <c r="CA6" s="74">
        <v>4.8</v>
      </c>
      <c r="CB6" s="78">
        <v>1370</v>
      </c>
      <c r="CC6" s="74">
        <v>10.8</v>
      </c>
      <c r="CD6" s="74">
        <v>5</v>
      </c>
      <c r="CE6" s="74">
        <v>58.2</v>
      </c>
      <c r="CF6" s="74">
        <v>74.900000000000006</v>
      </c>
      <c r="CG6" s="74">
        <v>84.1</v>
      </c>
      <c r="CH6" s="78">
        <v>1440</v>
      </c>
      <c r="CI6" s="74">
        <v>5.0999999999999996</v>
      </c>
      <c r="CJ6" s="78">
        <v>1365</v>
      </c>
      <c r="CK6" s="74">
        <v>14</v>
      </c>
      <c r="CL6" s="74">
        <v>5.5</v>
      </c>
      <c r="CM6" s="74">
        <v>63.4</v>
      </c>
      <c r="CN6" s="74">
        <v>76.3</v>
      </c>
      <c r="CO6" s="74">
        <v>80.5</v>
      </c>
      <c r="CP6" s="78"/>
      <c r="CQ6" s="74"/>
      <c r="CR6" s="78"/>
      <c r="CS6" s="74"/>
      <c r="CT6" s="74"/>
      <c r="CU6" s="74"/>
      <c r="CV6" s="74"/>
      <c r="CW6" s="74"/>
    </row>
    <row r="7" spans="1:105" ht="16.5" x14ac:dyDescent="0.3">
      <c r="A7" s="74" t="s">
        <v>288</v>
      </c>
      <c r="B7" s="74">
        <v>26</v>
      </c>
      <c r="C7" s="74">
        <v>10007152</v>
      </c>
      <c r="D7" s="74" t="s">
        <v>11</v>
      </c>
      <c r="E7" s="74" t="s">
        <v>25</v>
      </c>
      <c r="F7" s="78">
        <v>740</v>
      </c>
      <c r="G7" s="74">
        <v>8.8000000000000007</v>
      </c>
      <c r="H7" s="78">
        <v>675</v>
      </c>
      <c r="I7" s="74">
        <v>6.7</v>
      </c>
      <c r="J7" s="74">
        <v>12.8</v>
      </c>
      <c r="K7" s="74">
        <v>59.1</v>
      </c>
      <c r="L7" s="74">
        <v>73.099999999999994</v>
      </c>
      <c r="M7" s="74">
        <v>80.599999999999994</v>
      </c>
      <c r="N7" s="78">
        <v>740</v>
      </c>
      <c r="O7" s="74">
        <v>8.6999999999999993</v>
      </c>
      <c r="P7" s="78">
        <v>675</v>
      </c>
      <c r="Q7" s="74">
        <v>8.9</v>
      </c>
      <c r="R7" s="74">
        <v>11.1</v>
      </c>
      <c r="S7" s="74">
        <v>64.900000000000006</v>
      </c>
      <c r="T7" s="74">
        <v>76.3</v>
      </c>
      <c r="U7" s="74">
        <v>80</v>
      </c>
      <c r="V7" s="78">
        <v>740</v>
      </c>
      <c r="W7" s="74">
        <v>9.1999999999999993</v>
      </c>
      <c r="X7" s="78">
        <v>670</v>
      </c>
      <c r="Y7" s="74">
        <v>10.1</v>
      </c>
      <c r="Z7" s="74">
        <v>9.5</v>
      </c>
      <c r="AA7" s="74">
        <v>67.8</v>
      </c>
      <c r="AB7" s="74">
        <v>77.5</v>
      </c>
      <c r="AC7" s="74">
        <v>80.3</v>
      </c>
      <c r="AD7" s="78"/>
      <c r="AE7" s="74"/>
      <c r="AF7" s="78"/>
      <c r="AG7" s="74"/>
      <c r="AH7" s="74"/>
      <c r="AI7" s="74"/>
      <c r="AJ7" s="74"/>
      <c r="AK7" s="74"/>
      <c r="AL7" s="78">
        <v>500</v>
      </c>
      <c r="AM7" s="74">
        <v>2.6</v>
      </c>
      <c r="AN7" s="78">
        <v>490</v>
      </c>
      <c r="AO7" s="74">
        <v>10.5</v>
      </c>
      <c r="AP7" s="74">
        <v>15.8</v>
      </c>
      <c r="AQ7" s="74">
        <v>59.4</v>
      </c>
      <c r="AR7" s="74">
        <v>67.400000000000006</v>
      </c>
      <c r="AS7" s="74">
        <v>73.8</v>
      </c>
      <c r="AT7" s="78">
        <v>500</v>
      </c>
      <c r="AU7" s="74">
        <v>3.4</v>
      </c>
      <c r="AV7" s="78">
        <v>485</v>
      </c>
      <c r="AW7" s="74">
        <v>13</v>
      </c>
      <c r="AX7" s="74">
        <v>11.8</v>
      </c>
      <c r="AY7" s="74">
        <v>65.099999999999994</v>
      </c>
      <c r="AZ7" s="74">
        <v>72.900000000000006</v>
      </c>
      <c r="BA7" s="74">
        <v>75.2</v>
      </c>
      <c r="BB7" s="78">
        <v>500</v>
      </c>
      <c r="BC7" s="74">
        <v>3.4</v>
      </c>
      <c r="BD7" s="78">
        <v>485</v>
      </c>
      <c r="BE7" s="74">
        <v>14.3</v>
      </c>
      <c r="BF7" s="74">
        <v>11.2</v>
      </c>
      <c r="BG7" s="74">
        <v>67.400000000000006</v>
      </c>
      <c r="BH7" s="74">
        <v>72.900000000000006</v>
      </c>
      <c r="BI7" s="74">
        <v>74.599999999999994</v>
      </c>
      <c r="BJ7" s="78"/>
      <c r="BK7" s="74"/>
      <c r="BL7" s="78"/>
      <c r="BM7" s="74"/>
      <c r="BN7" s="74"/>
      <c r="BO7" s="74"/>
      <c r="BP7" s="74"/>
      <c r="BQ7" s="74"/>
      <c r="BR7" s="78">
        <v>1240</v>
      </c>
      <c r="BS7" s="74">
        <v>6.3</v>
      </c>
      <c r="BT7" s="78">
        <v>1160</v>
      </c>
      <c r="BU7" s="74">
        <v>8.3000000000000007</v>
      </c>
      <c r="BV7" s="74">
        <v>14</v>
      </c>
      <c r="BW7" s="74">
        <v>59.2</v>
      </c>
      <c r="BX7" s="74">
        <v>70.7</v>
      </c>
      <c r="BY7" s="74">
        <v>77.7</v>
      </c>
      <c r="BZ7" s="78">
        <v>1240</v>
      </c>
      <c r="CA7" s="74">
        <v>6.5</v>
      </c>
      <c r="CB7" s="78">
        <v>1160</v>
      </c>
      <c r="CC7" s="74">
        <v>10.6</v>
      </c>
      <c r="CD7" s="74">
        <v>11.4</v>
      </c>
      <c r="CE7" s="74">
        <v>65</v>
      </c>
      <c r="CF7" s="74">
        <v>74.900000000000006</v>
      </c>
      <c r="CG7" s="74">
        <v>78</v>
      </c>
      <c r="CH7" s="78">
        <v>1240</v>
      </c>
      <c r="CI7" s="74">
        <v>6.9</v>
      </c>
      <c r="CJ7" s="78">
        <v>1155</v>
      </c>
      <c r="CK7" s="74">
        <v>11.9</v>
      </c>
      <c r="CL7" s="74">
        <v>10.199999999999999</v>
      </c>
      <c r="CM7" s="74">
        <v>67.599999999999994</v>
      </c>
      <c r="CN7" s="74">
        <v>75.599999999999994</v>
      </c>
      <c r="CO7" s="74">
        <v>77.900000000000006</v>
      </c>
      <c r="CP7" s="78"/>
      <c r="CQ7" s="74"/>
      <c r="CR7" s="78"/>
      <c r="CS7" s="74"/>
      <c r="CT7" s="74"/>
      <c r="CU7" s="74"/>
      <c r="CV7" s="74"/>
      <c r="CW7" s="74"/>
    </row>
    <row r="8" spans="1:105" ht="16.5" x14ac:dyDescent="0.3">
      <c r="A8" s="74" t="s">
        <v>288</v>
      </c>
      <c r="B8" s="74">
        <v>127</v>
      </c>
      <c r="C8" s="74">
        <v>10007760</v>
      </c>
      <c r="D8" s="74" t="s">
        <v>27</v>
      </c>
      <c r="E8" s="74" t="s">
        <v>28</v>
      </c>
      <c r="F8" s="78">
        <v>305</v>
      </c>
      <c r="G8" s="74">
        <v>17.3</v>
      </c>
      <c r="H8" s="78">
        <v>255</v>
      </c>
      <c r="I8" s="74">
        <v>11</v>
      </c>
      <c r="J8" s="74">
        <v>8.6999999999999993</v>
      </c>
      <c r="K8" s="74">
        <v>39</v>
      </c>
      <c r="L8" s="74">
        <v>61.8</v>
      </c>
      <c r="M8" s="74">
        <v>80.3</v>
      </c>
      <c r="N8" s="78">
        <v>305</v>
      </c>
      <c r="O8" s="74">
        <v>19.5</v>
      </c>
      <c r="P8" s="78">
        <v>245</v>
      </c>
      <c r="Q8" s="74">
        <v>21.5</v>
      </c>
      <c r="R8" s="74">
        <v>6.1</v>
      </c>
      <c r="S8" s="74">
        <v>44.1</v>
      </c>
      <c r="T8" s="74">
        <v>64</v>
      </c>
      <c r="U8" s="74">
        <v>72.5</v>
      </c>
      <c r="V8" s="78">
        <v>305</v>
      </c>
      <c r="W8" s="74">
        <v>19.5</v>
      </c>
      <c r="X8" s="78">
        <v>245</v>
      </c>
      <c r="Y8" s="74">
        <v>20.6</v>
      </c>
      <c r="Z8" s="74">
        <v>8.1</v>
      </c>
      <c r="AA8" s="74">
        <v>49.8</v>
      </c>
      <c r="AB8" s="74">
        <v>63.6</v>
      </c>
      <c r="AC8" s="74">
        <v>71.3</v>
      </c>
      <c r="AD8" s="78"/>
      <c r="AE8" s="74"/>
      <c r="AF8" s="78"/>
      <c r="AG8" s="74"/>
      <c r="AH8" s="74"/>
      <c r="AI8" s="74"/>
      <c r="AJ8" s="74"/>
      <c r="AK8" s="74"/>
      <c r="AL8" s="78">
        <v>200</v>
      </c>
      <c r="AM8" s="74">
        <v>8.9</v>
      </c>
      <c r="AN8" s="78">
        <v>185</v>
      </c>
      <c r="AO8" s="74">
        <v>10.3</v>
      </c>
      <c r="AP8" s="74">
        <v>8.6999999999999993</v>
      </c>
      <c r="AQ8" s="74">
        <v>38</v>
      </c>
      <c r="AR8" s="74">
        <v>68.5</v>
      </c>
      <c r="AS8" s="74">
        <v>81</v>
      </c>
      <c r="AT8" s="78">
        <v>200</v>
      </c>
      <c r="AU8" s="74">
        <v>7.4</v>
      </c>
      <c r="AV8" s="78">
        <v>185</v>
      </c>
      <c r="AW8" s="74">
        <v>13.9</v>
      </c>
      <c r="AX8" s="74">
        <v>8.6</v>
      </c>
      <c r="AY8" s="74">
        <v>43.3</v>
      </c>
      <c r="AZ8" s="74">
        <v>67.900000000000006</v>
      </c>
      <c r="BA8" s="74">
        <v>77.5</v>
      </c>
      <c r="BB8" s="78">
        <v>200</v>
      </c>
      <c r="BC8" s="74">
        <v>8.4</v>
      </c>
      <c r="BD8" s="78">
        <v>185</v>
      </c>
      <c r="BE8" s="74">
        <v>14.6</v>
      </c>
      <c r="BF8" s="74">
        <v>10.8</v>
      </c>
      <c r="BG8" s="74">
        <v>51.9</v>
      </c>
      <c r="BH8" s="74">
        <v>67.599999999999994</v>
      </c>
      <c r="BI8" s="74">
        <v>74.599999999999994</v>
      </c>
      <c r="BJ8" s="78"/>
      <c r="BK8" s="74"/>
      <c r="BL8" s="78"/>
      <c r="BM8" s="74"/>
      <c r="BN8" s="74"/>
      <c r="BO8" s="74"/>
      <c r="BP8" s="74"/>
      <c r="BQ8" s="74"/>
      <c r="BR8" s="78">
        <v>510</v>
      </c>
      <c r="BS8" s="74">
        <v>13.9</v>
      </c>
      <c r="BT8" s="78">
        <v>440</v>
      </c>
      <c r="BU8" s="74">
        <v>10.7</v>
      </c>
      <c r="BV8" s="74">
        <v>8.6999999999999993</v>
      </c>
      <c r="BW8" s="74">
        <v>38.6</v>
      </c>
      <c r="BX8" s="74">
        <v>64.599999999999994</v>
      </c>
      <c r="BY8" s="74">
        <v>80.599999999999994</v>
      </c>
      <c r="BZ8" s="78">
        <v>510</v>
      </c>
      <c r="CA8" s="74">
        <v>14.7</v>
      </c>
      <c r="CB8" s="78">
        <v>435</v>
      </c>
      <c r="CC8" s="74">
        <v>18.2</v>
      </c>
      <c r="CD8" s="74">
        <v>7.1</v>
      </c>
      <c r="CE8" s="74">
        <v>43.8</v>
      </c>
      <c r="CF8" s="74">
        <v>65.7</v>
      </c>
      <c r="CG8" s="74">
        <v>74.7</v>
      </c>
      <c r="CH8" s="78">
        <v>510</v>
      </c>
      <c r="CI8" s="74">
        <v>15.1</v>
      </c>
      <c r="CJ8" s="78">
        <v>430</v>
      </c>
      <c r="CK8" s="74">
        <v>18.100000000000001</v>
      </c>
      <c r="CL8" s="74">
        <v>9.3000000000000007</v>
      </c>
      <c r="CM8" s="74">
        <v>50.7</v>
      </c>
      <c r="CN8" s="74">
        <v>65.3</v>
      </c>
      <c r="CO8" s="74">
        <v>72.7</v>
      </c>
      <c r="CP8" s="78"/>
      <c r="CQ8" s="74"/>
      <c r="CR8" s="78"/>
      <c r="CS8" s="74"/>
      <c r="CT8" s="74"/>
      <c r="CU8" s="74"/>
      <c r="CV8" s="74"/>
      <c r="CW8" s="74"/>
    </row>
    <row r="9" spans="1:105" ht="16.5" x14ac:dyDescent="0.3">
      <c r="A9" s="74" t="s">
        <v>288</v>
      </c>
      <c r="B9" s="74">
        <v>52</v>
      </c>
      <c r="C9" s="74">
        <v>10007140</v>
      </c>
      <c r="D9" s="74" t="s">
        <v>16</v>
      </c>
      <c r="E9" s="74" t="s">
        <v>30</v>
      </c>
      <c r="F9" s="78">
        <v>1535</v>
      </c>
      <c r="G9" s="74">
        <v>7.6</v>
      </c>
      <c r="H9" s="78">
        <v>1415</v>
      </c>
      <c r="I9" s="74">
        <v>10.4</v>
      </c>
      <c r="J9" s="74">
        <v>10</v>
      </c>
      <c r="K9" s="74">
        <v>56.4</v>
      </c>
      <c r="L9" s="74">
        <v>71.5</v>
      </c>
      <c r="M9" s="74">
        <v>79.599999999999994</v>
      </c>
      <c r="N9" s="78">
        <v>1535</v>
      </c>
      <c r="O9" s="74">
        <v>8.1999999999999993</v>
      </c>
      <c r="P9" s="78">
        <v>1405</v>
      </c>
      <c r="Q9" s="74">
        <v>13</v>
      </c>
      <c r="R9" s="74">
        <v>6.7</v>
      </c>
      <c r="S9" s="74">
        <v>62</v>
      </c>
      <c r="T9" s="74">
        <v>75.2</v>
      </c>
      <c r="U9" s="74">
        <v>80.3</v>
      </c>
      <c r="V9" s="78">
        <v>1535</v>
      </c>
      <c r="W9" s="74">
        <v>8.3000000000000007</v>
      </c>
      <c r="X9" s="78">
        <v>1405</v>
      </c>
      <c r="Y9" s="74">
        <v>12.5</v>
      </c>
      <c r="Z9" s="74">
        <v>7.3</v>
      </c>
      <c r="AA9" s="74">
        <v>64.3</v>
      </c>
      <c r="AB9" s="74">
        <v>75.7</v>
      </c>
      <c r="AC9" s="74">
        <v>80.2</v>
      </c>
      <c r="AD9" s="78"/>
      <c r="AE9" s="74"/>
      <c r="AF9" s="78"/>
      <c r="AG9" s="74"/>
      <c r="AH9" s="74"/>
      <c r="AI9" s="74"/>
      <c r="AJ9" s="74"/>
      <c r="AK9" s="74"/>
      <c r="AL9" s="78">
        <v>1015</v>
      </c>
      <c r="AM9" s="74">
        <v>2.4</v>
      </c>
      <c r="AN9" s="78">
        <v>990</v>
      </c>
      <c r="AO9" s="74">
        <v>10</v>
      </c>
      <c r="AP9" s="74">
        <v>12.4</v>
      </c>
      <c r="AQ9" s="74">
        <v>57.9</v>
      </c>
      <c r="AR9" s="74">
        <v>71</v>
      </c>
      <c r="AS9" s="74">
        <v>77.599999999999994</v>
      </c>
      <c r="AT9" s="78">
        <v>1015</v>
      </c>
      <c r="AU9" s="74">
        <v>2.6</v>
      </c>
      <c r="AV9" s="78">
        <v>985</v>
      </c>
      <c r="AW9" s="74">
        <v>13.1</v>
      </c>
      <c r="AX9" s="74">
        <v>9</v>
      </c>
      <c r="AY9" s="74">
        <v>64.8</v>
      </c>
      <c r="AZ9" s="74">
        <v>74.7</v>
      </c>
      <c r="BA9" s="74">
        <v>77.900000000000006</v>
      </c>
      <c r="BB9" s="78">
        <v>1015</v>
      </c>
      <c r="BC9" s="74">
        <v>2.8</v>
      </c>
      <c r="BD9" s="78">
        <v>985</v>
      </c>
      <c r="BE9" s="74">
        <v>13</v>
      </c>
      <c r="BF9" s="74">
        <v>9.3000000000000007</v>
      </c>
      <c r="BG9" s="74">
        <v>67.900000000000006</v>
      </c>
      <c r="BH9" s="74">
        <v>75.5</v>
      </c>
      <c r="BI9" s="74">
        <v>77.7</v>
      </c>
      <c r="BJ9" s="78"/>
      <c r="BK9" s="74"/>
      <c r="BL9" s="78"/>
      <c r="BM9" s="74"/>
      <c r="BN9" s="74"/>
      <c r="BO9" s="74"/>
      <c r="BP9" s="74"/>
      <c r="BQ9" s="74"/>
      <c r="BR9" s="78">
        <v>2545</v>
      </c>
      <c r="BS9" s="74">
        <v>5.5</v>
      </c>
      <c r="BT9" s="78">
        <v>2405</v>
      </c>
      <c r="BU9" s="74">
        <v>10.199999999999999</v>
      </c>
      <c r="BV9" s="74">
        <v>11</v>
      </c>
      <c r="BW9" s="74">
        <v>57</v>
      </c>
      <c r="BX9" s="74">
        <v>71.3</v>
      </c>
      <c r="BY9" s="74">
        <v>78.8</v>
      </c>
      <c r="BZ9" s="78">
        <v>2545</v>
      </c>
      <c r="CA9" s="74">
        <v>6</v>
      </c>
      <c r="CB9" s="78">
        <v>2395</v>
      </c>
      <c r="CC9" s="74">
        <v>13</v>
      </c>
      <c r="CD9" s="74">
        <v>7.6</v>
      </c>
      <c r="CE9" s="74">
        <v>63.2</v>
      </c>
      <c r="CF9" s="74">
        <v>75</v>
      </c>
      <c r="CG9" s="74">
        <v>79.3</v>
      </c>
      <c r="CH9" s="78">
        <v>2545</v>
      </c>
      <c r="CI9" s="74">
        <v>6.1</v>
      </c>
      <c r="CJ9" s="78">
        <v>2390</v>
      </c>
      <c r="CK9" s="74">
        <v>12.7</v>
      </c>
      <c r="CL9" s="74">
        <v>8.1999999999999993</v>
      </c>
      <c r="CM9" s="74">
        <v>65.8</v>
      </c>
      <c r="CN9" s="74">
        <v>75.7</v>
      </c>
      <c r="CO9" s="74">
        <v>79.099999999999994</v>
      </c>
      <c r="CP9" s="78"/>
      <c r="CQ9" s="74"/>
      <c r="CR9" s="78"/>
      <c r="CS9" s="74"/>
      <c r="CT9" s="74"/>
      <c r="CU9" s="74"/>
      <c r="CV9" s="74"/>
      <c r="CW9" s="74"/>
    </row>
    <row r="10" spans="1:105" ht="16.5" x14ac:dyDescent="0.3">
      <c r="A10" s="74" t="s">
        <v>288</v>
      </c>
      <c r="B10" s="74">
        <v>110</v>
      </c>
      <c r="C10" s="74">
        <v>10006840</v>
      </c>
      <c r="D10" s="74" t="s">
        <v>16</v>
      </c>
      <c r="E10" s="74" t="s">
        <v>32</v>
      </c>
      <c r="F10" s="78">
        <v>2370</v>
      </c>
      <c r="G10" s="74">
        <v>6</v>
      </c>
      <c r="H10" s="78">
        <v>2225</v>
      </c>
      <c r="I10" s="74">
        <v>7.4</v>
      </c>
      <c r="J10" s="74">
        <v>9.6</v>
      </c>
      <c r="K10" s="74">
        <v>51.2</v>
      </c>
      <c r="L10" s="74">
        <v>69.7</v>
      </c>
      <c r="M10" s="74">
        <v>83</v>
      </c>
      <c r="N10" s="78">
        <v>2370</v>
      </c>
      <c r="O10" s="74">
        <v>7.1</v>
      </c>
      <c r="P10" s="78">
        <v>2200</v>
      </c>
      <c r="Q10" s="74">
        <v>10.3</v>
      </c>
      <c r="R10" s="74">
        <v>6.5</v>
      </c>
      <c r="S10" s="74">
        <v>60.2</v>
      </c>
      <c r="T10" s="74">
        <v>75.599999999999994</v>
      </c>
      <c r="U10" s="74">
        <v>83.2</v>
      </c>
      <c r="V10" s="78">
        <v>2370</v>
      </c>
      <c r="W10" s="74">
        <v>7.6</v>
      </c>
      <c r="X10" s="78">
        <v>2190</v>
      </c>
      <c r="Y10" s="74">
        <v>12.2</v>
      </c>
      <c r="Z10" s="74">
        <v>6.9</v>
      </c>
      <c r="AA10" s="74">
        <v>64.599999999999994</v>
      </c>
      <c r="AB10" s="74">
        <v>76.599999999999994</v>
      </c>
      <c r="AC10" s="74">
        <v>80.900000000000006</v>
      </c>
      <c r="AD10" s="78"/>
      <c r="AE10" s="74"/>
      <c r="AF10" s="78"/>
      <c r="AG10" s="74"/>
      <c r="AH10" s="74"/>
      <c r="AI10" s="74"/>
      <c r="AJ10" s="74"/>
      <c r="AK10" s="74"/>
      <c r="AL10" s="78">
        <v>1735</v>
      </c>
      <c r="AM10" s="74">
        <v>1.5</v>
      </c>
      <c r="AN10" s="78">
        <v>1710</v>
      </c>
      <c r="AO10" s="74">
        <v>9.5</v>
      </c>
      <c r="AP10" s="74">
        <v>10.7</v>
      </c>
      <c r="AQ10" s="74">
        <v>53.2</v>
      </c>
      <c r="AR10" s="74">
        <v>66.5</v>
      </c>
      <c r="AS10" s="74">
        <v>79.8</v>
      </c>
      <c r="AT10" s="78">
        <v>1735</v>
      </c>
      <c r="AU10" s="74">
        <v>1.5</v>
      </c>
      <c r="AV10" s="78">
        <v>1710</v>
      </c>
      <c r="AW10" s="74">
        <v>11.4</v>
      </c>
      <c r="AX10" s="74">
        <v>7</v>
      </c>
      <c r="AY10" s="74">
        <v>60.6</v>
      </c>
      <c r="AZ10" s="74">
        <v>73.7</v>
      </c>
      <c r="BA10" s="74">
        <v>81.599999999999994</v>
      </c>
      <c r="BB10" s="78">
        <v>1735</v>
      </c>
      <c r="BC10" s="74">
        <v>1.5</v>
      </c>
      <c r="BD10" s="78">
        <v>1710</v>
      </c>
      <c r="BE10" s="74">
        <v>13.3</v>
      </c>
      <c r="BF10" s="74">
        <v>5.5</v>
      </c>
      <c r="BG10" s="74">
        <v>65.3</v>
      </c>
      <c r="BH10" s="74">
        <v>76.599999999999994</v>
      </c>
      <c r="BI10" s="74">
        <v>81.2</v>
      </c>
      <c r="BJ10" s="78"/>
      <c r="BK10" s="74"/>
      <c r="BL10" s="78"/>
      <c r="BM10" s="74"/>
      <c r="BN10" s="74"/>
      <c r="BO10" s="74"/>
      <c r="BP10" s="74"/>
      <c r="BQ10" s="74"/>
      <c r="BR10" s="78">
        <v>4105</v>
      </c>
      <c r="BS10" s="74">
        <v>4.0999999999999996</v>
      </c>
      <c r="BT10" s="78">
        <v>3935</v>
      </c>
      <c r="BU10" s="74">
        <v>8.3000000000000007</v>
      </c>
      <c r="BV10" s="74">
        <v>10.1</v>
      </c>
      <c r="BW10" s="74">
        <v>52.1</v>
      </c>
      <c r="BX10" s="74">
        <v>68.3</v>
      </c>
      <c r="BY10" s="74">
        <v>81.599999999999994</v>
      </c>
      <c r="BZ10" s="78">
        <v>4105</v>
      </c>
      <c r="CA10" s="74">
        <v>4.7</v>
      </c>
      <c r="CB10" s="78">
        <v>3910</v>
      </c>
      <c r="CC10" s="74">
        <v>10.8</v>
      </c>
      <c r="CD10" s="74">
        <v>6.7</v>
      </c>
      <c r="CE10" s="74">
        <v>60.3</v>
      </c>
      <c r="CF10" s="74">
        <v>74.8</v>
      </c>
      <c r="CG10" s="74">
        <v>82.5</v>
      </c>
      <c r="CH10" s="78">
        <v>4105</v>
      </c>
      <c r="CI10" s="74">
        <v>5</v>
      </c>
      <c r="CJ10" s="78">
        <v>3900</v>
      </c>
      <c r="CK10" s="74">
        <v>12.7</v>
      </c>
      <c r="CL10" s="74">
        <v>6.3</v>
      </c>
      <c r="CM10" s="74">
        <v>64.900000000000006</v>
      </c>
      <c r="CN10" s="74">
        <v>76.599999999999994</v>
      </c>
      <c r="CO10" s="74">
        <v>81</v>
      </c>
      <c r="CP10" s="78"/>
      <c r="CQ10" s="74"/>
      <c r="CR10" s="78"/>
      <c r="CS10" s="74"/>
      <c r="CT10" s="74"/>
      <c r="CU10" s="74"/>
      <c r="CV10" s="74"/>
      <c r="CW10" s="74"/>
    </row>
    <row r="11" spans="1:105" ht="16.5" x14ac:dyDescent="0.3">
      <c r="A11" s="74" t="s">
        <v>288</v>
      </c>
      <c r="B11" s="74">
        <v>200</v>
      </c>
      <c r="C11" s="74">
        <v>10000712</v>
      </c>
      <c r="D11" s="74" t="s">
        <v>16</v>
      </c>
      <c r="E11" s="74" t="s">
        <v>34</v>
      </c>
      <c r="F11" s="78">
        <v>310</v>
      </c>
      <c r="G11" s="74">
        <v>5.8</v>
      </c>
      <c r="H11" s="78">
        <v>290</v>
      </c>
      <c r="I11" s="74">
        <v>9.1999999999999993</v>
      </c>
      <c r="J11" s="74">
        <v>14</v>
      </c>
      <c r="K11" s="74" t="s">
        <v>396</v>
      </c>
      <c r="L11" s="74" t="s">
        <v>396</v>
      </c>
      <c r="M11" s="74">
        <v>76.7</v>
      </c>
      <c r="N11" s="78">
        <v>310</v>
      </c>
      <c r="O11" s="74">
        <v>7.1</v>
      </c>
      <c r="P11" s="78">
        <v>290</v>
      </c>
      <c r="Q11" s="74">
        <v>11.5</v>
      </c>
      <c r="R11" s="74">
        <v>8</v>
      </c>
      <c r="S11" s="74" t="s">
        <v>396</v>
      </c>
      <c r="T11" s="74" t="s">
        <v>396</v>
      </c>
      <c r="U11" s="74">
        <v>80.599999999999994</v>
      </c>
      <c r="V11" s="78">
        <v>310</v>
      </c>
      <c r="W11" s="74">
        <v>6.5</v>
      </c>
      <c r="X11" s="78">
        <v>290</v>
      </c>
      <c r="Y11" s="74">
        <v>10.3</v>
      </c>
      <c r="Z11" s="74">
        <v>4.5</v>
      </c>
      <c r="AA11" s="74" t="s">
        <v>396</v>
      </c>
      <c r="AB11" s="74" t="s">
        <v>396</v>
      </c>
      <c r="AC11" s="74">
        <v>85.2</v>
      </c>
      <c r="AD11" s="78"/>
      <c r="AE11" s="74"/>
      <c r="AF11" s="78"/>
      <c r="AG11" s="74"/>
      <c r="AH11" s="74"/>
      <c r="AI11" s="74"/>
      <c r="AJ11" s="74"/>
      <c r="AK11" s="74"/>
      <c r="AL11" s="78">
        <v>115</v>
      </c>
      <c r="AM11" s="74">
        <v>3.4</v>
      </c>
      <c r="AN11" s="78">
        <v>115</v>
      </c>
      <c r="AO11" s="74">
        <v>11.5</v>
      </c>
      <c r="AP11" s="74">
        <v>11.5</v>
      </c>
      <c r="AQ11" s="74" t="s">
        <v>396</v>
      </c>
      <c r="AR11" s="74" t="s">
        <v>396</v>
      </c>
      <c r="AS11" s="74">
        <v>77</v>
      </c>
      <c r="AT11" s="78">
        <v>115</v>
      </c>
      <c r="AU11" s="74">
        <v>4.3</v>
      </c>
      <c r="AV11" s="78">
        <v>110</v>
      </c>
      <c r="AW11" s="74">
        <v>14.3</v>
      </c>
      <c r="AX11" s="74">
        <v>10.7</v>
      </c>
      <c r="AY11" s="74" t="s">
        <v>396</v>
      </c>
      <c r="AZ11" s="74" t="s">
        <v>396</v>
      </c>
      <c r="BA11" s="74">
        <v>75</v>
      </c>
      <c r="BB11" s="78">
        <v>115</v>
      </c>
      <c r="BC11" s="74">
        <v>4.3</v>
      </c>
      <c r="BD11" s="78">
        <v>110</v>
      </c>
      <c r="BE11" s="74">
        <v>19.600000000000001</v>
      </c>
      <c r="BF11" s="74">
        <v>5.4</v>
      </c>
      <c r="BG11" s="74" t="s">
        <v>396</v>
      </c>
      <c r="BH11" s="74" t="s">
        <v>396</v>
      </c>
      <c r="BI11" s="74">
        <v>75</v>
      </c>
      <c r="BJ11" s="78"/>
      <c r="BK11" s="74"/>
      <c r="BL11" s="78"/>
      <c r="BM11" s="74"/>
      <c r="BN11" s="74"/>
      <c r="BO11" s="74"/>
      <c r="BP11" s="74"/>
      <c r="BQ11" s="74"/>
      <c r="BR11" s="78">
        <v>425</v>
      </c>
      <c r="BS11" s="74">
        <v>5.2</v>
      </c>
      <c r="BT11" s="78">
        <v>405</v>
      </c>
      <c r="BU11" s="74">
        <v>9.9</v>
      </c>
      <c r="BV11" s="74">
        <v>13.3</v>
      </c>
      <c r="BW11" s="74">
        <v>67.400000000000006</v>
      </c>
      <c r="BX11" s="74">
        <v>73.8</v>
      </c>
      <c r="BY11" s="74">
        <v>76.8</v>
      </c>
      <c r="BZ11" s="78">
        <v>425</v>
      </c>
      <c r="CA11" s="74">
        <v>6.3</v>
      </c>
      <c r="CB11" s="78">
        <v>400</v>
      </c>
      <c r="CC11" s="74">
        <v>12.3</v>
      </c>
      <c r="CD11" s="74">
        <v>8.8000000000000007</v>
      </c>
      <c r="CE11" s="74">
        <v>68.5</v>
      </c>
      <c r="CF11" s="74">
        <v>76</v>
      </c>
      <c r="CG11" s="74">
        <v>79</v>
      </c>
      <c r="CH11" s="78">
        <v>425</v>
      </c>
      <c r="CI11" s="74">
        <v>5.9</v>
      </c>
      <c r="CJ11" s="78">
        <v>400</v>
      </c>
      <c r="CK11" s="74">
        <v>12.9</v>
      </c>
      <c r="CL11" s="74">
        <v>4.7</v>
      </c>
      <c r="CM11" s="74">
        <v>73.099999999999994</v>
      </c>
      <c r="CN11" s="74">
        <v>78.599999999999994</v>
      </c>
      <c r="CO11" s="74">
        <v>82.3</v>
      </c>
      <c r="CP11" s="78"/>
      <c r="CQ11" s="74"/>
      <c r="CR11" s="78"/>
      <c r="CS11" s="74"/>
      <c r="CT11" s="74"/>
      <c r="CU11" s="74"/>
      <c r="CV11" s="74"/>
      <c r="CW11" s="74"/>
    </row>
    <row r="12" spans="1:105" ht="16.5" x14ac:dyDescent="0.3">
      <c r="A12" s="74" t="s">
        <v>288</v>
      </c>
      <c r="B12" s="74">
        <v>7</v>
      </c>
      <c r="C12" s="74">
        <v>10007811</v>
      </c>
      <c r="D12" s="74" t="s">
        <v>36</v>
      </c>
      <c r="E12" s="74" t="s">
        <v>37</v>
      </c>
      <c r="F12" s="78">
        <v>205</v>
      </c>
      <c r="G12" s="74">
        <v>3.4</v>
      </c>
      <c r="H12" s="78">
        <v>200</v>
      </c>
      <c r="I12" s="74">
        <v>4</v>
      </c>
      <c r="J12" s="74">
        <v>3</v>
      </c>
      <c r="K12" s="74">
        <v>36.4</v>
      </c>
      <c r="L12" s="74">
        <v>78.3</v>
      </c>
      <c r="M12" s="74">
        <v>92.9</v>
      </c>
      <c r="N12" s="78">
        <v>205</v>
      </c>
      <c r="O12" s="74">
        <v>5.9</v>
      </c>
      <c r="P12" s="78">
        <v>195</v>
      </c>
      <c r="Q12" s="74">
        <v>10.9</v>
      </c>
      <c r="R12" s="74">
        <v>4.0999999999999996</v>
      </c>
      <c r="S12" s="74" t="s">
        <v>396</v>
      </c>
      <c r="T12" s="74" t="s">
        <v>396</v>
      </c>
      <c r="U12" s="74">
        <v>85</v>
      </c>
      <c r="V12" s="78">
        <v>205</v>
      </c>
      <c r="W12" s="74">
        <v>5.9</v>
      </c>
      <c r="X12" s="78">
        <v>195</v>
      </c>
      <c r="Y12" s="74" t="s">
        <v>396</v>
      </c>
      <c r="Z12" s="74" t="s">
        <v>396</v>
      </c>
      <c r="AA12" s="74" t="s">
        <v>396</v>
      </c>
      <c r="AB12" s="74" t="s">
        <v>396</v>
      </c>
      <c r="AC12" s="74">
        <v>85.5</v>
      </c>
      <c r="AD12" s="78"/>
      <c r="AE12" s="74"/>
      <c r="AF12" s="78"/>
      <c r="AG12" s="74"/>
      <c r="AH12" s="74"/>
      <c r="AI12" s="74"/>
      <c r="AJ12" s="74"/>
      <c r="AK12" s="74"/>
      <c r="AL12" s="78">
        <v>30</v>
      </c>
      <c r="AM12" s="74">
        <v>0</v>
      </c>
      <c r="AN12" s="78">
        <v>30</v>
      </c>
      <c r="AO12" s="74">
        <v>10.7</v>
      </c>
      <c r="AP12" s="74">
        <v>10.7</v>
      </c>
      <c r="AQ12" s="74">
        <v>35.700000000000003</v>
      </c>
      <c r="AR12" s="74">
        <v>67.900000000000006</v>
      </c>
      <c r="AS12" s="74">
        <v>78.599999999999994</v>
      </c>
      <c r="AT12" s="78">
        <v>30</v>
      </c>
      <c r="AU12" s="74">
        <v>0</v>
      </c>
      <c r="AV12" s="78">
        <v>30</v>
      </c>
      <c r="AW12" s="74">
        <v>14.3</v>
      </c>
      <c r="AX12" s="74">
        <v>0</v>
      </c>
      <c r="AY12" s="74" t="s">
        <v>396</v>
      </c>
      <c r="AZ12" s="74" t="s">
        <v>396</v>
      </c>
      <c r="BA12" s="74">
        <v>85.7</v>
      </c>
      <c r="BB12" s="78">
        <v>30</v>
      </c>
      <c r="BC12" s="74">
        <v>0</v>
      </c>
      <c r="BD12" s="78">
        <v>30</v>
      </c>
      <c r="BE12" s="74" t="s">
        <v>396</v>
      </c>
      <c r="BF12" s="74" t="s">
        <v>396</v>
      </c>
      <c r="BG12" s="74" t="s">
        <v>396</v>
      </c>
      <c r="BH12" s="74" t="s">
        <v>396</v>
      </c>
      <c r="BI12" s="74">
        <v>82.1</v>
      </c>
      <c r="BJ12" s="78"/>
      <c r="BK12" s="74"/>
      <c r="BL12" s="78"/>
      <c r="BM12" s="74"/>
      <c r="BN12" s="74"/>
      <c r="BO12" s="74"/>
      <c r="BP12" s="74"/>
      <c r="BQ12" s="74"/>
      <c r="BR12" s="78">
        <v>235</v>
      </c>
      <c r="BS12" s="74">
        <v>3</v>
      </c>
      <c r="BT12" s="78">
        <v>225</v>
      </c>
      <c r="BU12" s="74">
        <v>4.9000000000000004</v>
      </c>
      <c r="BV12" s="74">
        <v>4</v>
      </c>
      <c r="BW12" s="74">
        <v>36.299999999999997</v>
      </c>
      <c r="BX12" s="74">
        <v>77</v>
      </c>
      <c r="BY12" s="74">
        <v>91.2</v>
      </c>
      <c r="BZ12" s="78">
        <v>235</v>
      </c>
      <c r="CA12" s="74">
        <v>5.2</v>
      </c>
      <c r="CB12" s="78">
        <v>220</v>
      </c>
      <c r="CC12" s="74">
        <v>11.3</v>
      </c>
      <c r="CD12" s="74">
        <v>3.6</v>
      </c>
      <c r="CE12" s="74">
        <v>76</v>
      </c>
      <c r="CF12" s="74">
        <v>80.5</v>
      </c>
      <c r="CG12" s="74">
        <v>85.1</v>
      </c>
      <c r="CH12" s="78">
        <v>235</v>
      </c>
      <c r="CI12" s="74">
        <v>5.2</v>
      </c>
      <c r="CJ12" s="78">
        <v>220</v>
      </c>
      <c r="CK12" s="74">
        <v>11.3</v>
      </c>
      <c r="CL12" s="74">
        <v>3.6</v>
      </c>
      <c r="CM12" s="74">
        <v>74.7</v>
      </c>
      <c r="CN12" s="74">
        <v>82.8</v>
      </c>
      <c r="CO12" s="74">
        <v>85.1</v>
      </c>
      <c r="CP12" s="78"/>
      <c r="CQ12" s="74"/>
      <c r="CR12" s="78"/>
      <c r="CS12" s="74"/>
      <c r="CT12" s="74"/>
      <c r="CU12" s="74"/>
      <c r="CV12" s="74"/>
      <c r="CW12" s="74"/>
    </row>
    <row r="13" spans="1:105" ht="16.5" x14ac:dyDescent="0.3">
      <c r="A13" s="74" t="s">
        <v>288</v>
      </c>
      <c r="B13" s="74">
        <v>49</v>
      </c>
      <c r="C13" s="74">
        <v>10006841</v>
      </c>
      <c r="D13" s="74" t="s">
        <v>39</v>
      </c>
      <c r="E13" s="74" t="s">
        <v>40</v>
      </c>
      <c r="F13" s="78">
        <v>450</v>
      </c>
      <c r="G13" s="74">
        <v>6.9</v>
      </c>
      <c r="H13" s="78">
        <v>415</v>
      </c>
      <c r="I13" s="74">
        <v>7.2</v>
      </c>
      <c r="J13" s="74">
        <v>7</v>
      </c>
      <c r="K13" s="74">
        <v>49.9</v>
      </c>
      <c r="L13" s="74">
        <v>72.400000000000006</v>
      </c>
      <c r="M13" s="74">
        <v>85.9</v>
      </c>
      <c r="N13" s="78">
        <v>450</v>
      </c>
      <c r="O13" s="74">
        <v>9.4</v>
      </c>
      <c r="P13" s="78">
        <v>405</v>
      </c>
      <c r="Q13" s="74">
        <v>11.1</v>
      </c>
      <c r="R13" s="74">
        <v>6.9</v>
      </c>
      <c r="S13" s="74">
        <v>58.9</v>
      </c>
      <c r="T13" s="74">
        <v>76.599999999999994</v>
      </c>
      <c r="U13" s="74">
        <v>82</v>
      </c>
      <c r="V13" s="78">
        <v>450</v>
      </c>
      <c r="W13" s="74">
        <v>8.3000000000000007</v>
      </c>
      <c r="X13" s="78">
        <v>410</v>
      </c>
      <c r="Y13" s="74">
        <v>9.5</v>
      </c>
      <c r="Z13" s="74">
        <v>8.3000000000000007</v>
      </c>
      <c r="AA13" s="74">
        <v>61.1</v>
      </c>
      <c r="AB13" s="74">
        <v>77.099999999999994</v>
      </c>
      <c r="AC13" s="74">
        <v>82.2</v>
      </c>
      <c r="AD13" s="78"/>
      <c r="AE13" s="74"/>
      <c r="AF13" s="78"/>
      <c r="AG13" s="74"/>
      <c r="AH13" s="74"/>
      <c r="AI13" s="74"/>
      <c r="AJ13" s="74"/>
      <c r="AK13" s="74"/>
      <c r="AL13" s="78">
        <v>350</v>
      </c>
      <c r="AM13" s="74">
        <v>1.7</v>
      </c>
      <c r="AN13" s="78">
        <v>345</v>
      </c>
      <c r="AO13" s="74">
        <v>9.6</v>
      </c>
      <c r="AP13" s="74">
        <v>10.4</v>
      </c>
      <c r="AQ13" s="74">
        <v>60.3</v>
      </c>
      <c r="AR13" s="74">
        <v>72.8</v>
      </c>
      <c r="AS13" s="74">
        <v>80</v>
      </c>
      <c r="AT13" s="78">
        <v>350</v>
      </c>
      <c r="AU13" s="74">
        <v>2</v>
      </c>
      <c r="AV13" s="78">
        <v>345</v>
      </c>
      <c r="AW13" s="74">
        <v>14.5</v>
      </c>
      <c r="AX13" s="74">
        <v>8.1</v>
      </c>
      <c r="AY13" s="74">
        <v>62.8</v>
      </c>
      <c r="AZ13" s="74">
        <v>73.5</v>
      </c>
      <c r="BA13" s="74">
        <v>77.3</v>
      </c>
      <c r="BB13" s="78">
        <v>350</v>
      </c>
      <c r="BC13" s="74">
        <v>2</v>
      </c>
      <c r="BD13" s="78">
        <v>345</v>
      </c>
      <c r="BE13" s="74">
        <v>11.9</v>
      </c>
      <c r="BF13" s="74">
        <v>11.6</v>
      </c>
      <c r="BG13" s="74">
        <v>68.900000000000006</v>
      </c>
      <c r="BH13" s="74">
        <v>75.3</v>
      </c>
      <c r="BI13" s="74">
        <v>76.5</v>
      </c>
      <c r="BJ13" s="78"/>
      <c r="BK13" s="74"/>
      <c r="BL13" s="78"/>
      <c r="BM13" s="74"/>
      <c r="BN13" s="74"/>
      <c r="BO13" s="74"/>
      <c r="BP13" s="74"/>
      <c r="BQ13" s="74"/>
      <c r="BR13" s="78">
        <v>800</v>
      </c>
      <c r="BS13" s="74">
        <v>4.5999999999999996</v>
      </c>
      <c r="BT13" s="78">
        <v>760</v>
      </c>
      <c r="BU13" s="74">
        <v>8.3000000000000007</v>
      </c>
      <c r="BV13" s="74">
        <v>8.5</v>
      </c>
      <c r="BW13" s="74">
        <v>54.6</v>
      </c>
      <c r="BX13" s="74">
        <v>72.599999999999994</v>
      </c>
      <c r="BY13" s="74">
        <v>83.2</v>
      </c>
      <c r="BZ13" s="78">
        <v>800</v>
      </c>
      <c r="CA13" s="74">
        <v>6.1</v>
      </c>
      <c r="CB13" s="78">
        <v>750</v>
      </c>
      <c r="CC13" s="74">
        <v>12.7</v>
      </c>
      <c r="CD13" s="74">
        <v>7.5</v>
      </c>
      <c r="CE13" s="74">
        <v>60.7</v>
      </c>
      <c r="CF13" s="74">
        <v>75.2</v>
      </c>
      <c r="CG13" s="74">
        <v>79.900000000000006</v>
      </c>
      <c r="CH13" s="78">
        <v>800</v>
      </c>
      <c r="CI13" s="74">
        <v>5.5</v>
      </c>
      <c r="CJ13" s="78">
        <v>755</v>
      </c>
      <c r="CK13" s="74">
        <v>10.6</v>
      </c>
      <c r="CL13" s="74">
        <v>9.8000000000000007</v>
      </c>
      <c r="CM13" s="74">
        <v>64.599999999999994</v>
      </c>
      <c r="CN13" s="74">
        <v>76.3</v>
      </c>
      <c r="CO13" s="74">
        <v>79.599999999999994</v>
      </c>
      <c r="CP13" s="78"/>
      <c r="CQ13" s="74"/>
      <c r="CR13" s="78"/>
      <c r="CS13" s="74"/>
      <c r="CT13" s="74"/>
      <c r="CU13" s="74"/>
      <c r="CV13" s="74"/>
      <c r="CW13" s="74"/>
    </row>
    <row r="14" spans="1:105" ht="16.5" x14ac:dyDescent="0.3">
      <c r="A14" s="74" t="s">
        <v>288</v>
      </c>
      <c r="B14" s="74">
        <v>197</v>
      </c>
      <c r="C14" s="74">
        <v>10000385</v>
      </c>
      <c r="D14" s="74" t="s">
        <v>19</v>
      </c>
      <c r="E14" s="74" t="s">
        <v>42</v>
      </c>
      <c r="F14" s="78">
        <v>150</v>
      </c>
      <c r="G14" s="74">
        <v>6</v>
      </c>
      <c r="H14" s="78">
        <v>140</v>
      </c>
      <c r="I14" s="74">
        <v>8.5</v>
      </c>
      <c r="J14" s="74">
        <v>16.899999999999999</v>
      </c>
      <c r="K14" s="74" t="s">
        <v>396</v>
      </c>
      <c r="L14" s="74" t="s">
        <v>396</v>
      </c>
      <c r="M14" s="74">
        <v>74.599999999999994</v>
      </c>
      <c r="N14" s="78">
        <v>150</v>
      </c>
      <c r="O14" s="74">
        <v>5.3</v>
      </c>
      <c r="P14" s="78">
        <v>145</v>
      </c>
      <c r="Q14" s="74">
        <v>15.4</v>
      </c>
      <c r="R14" s="74">
        <v>11.9</v>
      </c>
      <c r="S14" s="74" t="s">
        <v>396</v>
      </c>
      <c r="T14" s="74" t="s">
        <v>396</v>
      </c>
      <c r="U14" s="74">
        <v>72.7</v>
      </c>
      <c r="V14" s="78">
        <v>150</v>
      </c>
      <c r="W14" s="74">
        <v>6</v>
      </c>
      <c r="X14" s="78">
        <v>140</v>
      </c>
      <c r="Y14" s="74">
        <v>15.5</v>
      </c>
      <c r="Z14" s="74">
        <v>10.6</v>
      </c>
      <c r="AA14" s="74" t="s">
        <v>396</v>
      </c>
      <c r="AB14" s="74" t="s">
        <v>396</v>
      </c>
      <c r="AC14" s="74">
        <v>73.900000000000006</v>
      </c>
      <c r="AD14" s="78"/>
      <c r="AE14" s="74"/>
      <c r="AF14" s="78"/>
      <c r="AG14" s="74"/>
      <c r="AH14" s="74"/>
      <c r="AI14" s="74"/>
      <c r="AJ14" s="74"/>
      <c r="AK14" s="74"/>
      <c r="AL14" s="78">
        <v>85</v>
      </c>
      <c r="AM14" s="74">
        <v>0</v>
      </c>
      <c r="AN14" s="78">
        <v>85</v>
      </c>
      <c r="AO14" s="74">
        <v>10.5</v>
      </c>
      <c r="AP14" s="74">
        <v>24.4</v>
      </c>
      <c r="AQ14" s="74" t="s">
        <v>396</v>
      </c>
      <c r="AR14" s="74" t="s">
        <v>396</v>
      </c>
      <c r="AS14" s="74">
        <v>65.099999999999994</v>
      </c>
      <c r="AT14" s="78">
        <v>85</v>
      </c>
      <c r="AU14" s="74">
        <v>0</v>
      </c>
      <c r="AV14" s="78">
        <v>85</v>
      </c>
      <c r="AW14" s="74">
        <v>15.1</v>
      </c>
      <c r="AX14" s="74">
        <v>15.1</v>
      </c>
      <c r="AY14" s="74" t="s">
        <v>396</v>
      </c>
      <c r="AZ14" s="74" t="s">
        <v>396</v>
      </c>
      <c r="BA14" s="74">
        <v>69.8</v>
      </c>
      <c r="BB14" s="78">
        <v>85</v>
      </c>
      <c r="BC14" s="74">
        <v>0</v>
      </c>
      <c r="BD14" s="78">
        <v>85</v>
      </c>
      <c r="BE14" s="74">
        <v>17.399999999999999</v>
      </c>
      <c r="BF14" s="74">
        <v>14</v>
      </c>
      <c r="BG14" s="74" t="s">
        <v>396</v>
      </c>
      <c r="BH14" s="74" t="s">
        <v>396</v>
      </c>
      <c r="BI14" s="74">
        <v>68.599999999999994</v>
      </c>
      <c r="BJ14" s="78"/>
      <c r="BK14" s="74"/>
      <c r="BL14" s="78"/>
      <c r="BM14" s="74"/>
      <c r="BN14" s="74"/>
      <c r="BO14" s="74"/>
      <c r="BP14" s="74"/>
      <c r="BQ14" s="74"/>
      <c r="BR14" s="78">
        <v>235</v>
      </c>
      <c r="BS14" s="74">
        <v>3.8</v>
      </c>
      <c r="BT14" s="78">
        <v>230</v>
      </c>
      <c r="BU14" s="74">
        <v>9.1999999999999993</v>
      </c>
      <c r="BV14" s="74">
        <v>19.7</v>
      </c>
      <c r="BW14" s="74">
        <v>64</v>
      </c>
      <c r="BX14" s="74">
        <v>68.900000000000006</v>
      </c>
      <c r="BY14" s="74">
        <v>71.099999999999994</v>
      </c>
      <c r="BZ14" s="78">
        <v>235</v>
      </c>
      <c r="CA14" s="74">
        <v>3.4</v>
      </c>
      <c r="CB14" s="78">
        <v>230</v>
      </c>
      <c r="CC14" s="74">
        <v>15.3</v>
      </c>
      <c r="CD14" s="74">
        <v>13.1</v>
      </c>
      <c r="CE14" s="74">
        <v>65.5</v>
      </c>
      <c r="CF14" s="74">
        <v>69.400000000000006</v>
      </c>
      <c r="CG14" s="74">
        <v>71.599999999999994</v>
      </c>
      <c r="CH14" s="78">
        <v>235</v>
      </c>
      <c r="CI14" s="74">
        <v>3.8</v>
      </c>
      <c r="CJ14" s="78">
        <v>230</v>
      </c>
      <c r="CK14" s="74">
        <v>16.2</v>
      </c>
      <c r="CL14" s="74">
        <v>11.8</v>
      </c>
      <c r="CM14" s="74" t="s">
        <v>396</v>
      </c>
      <c r="CN14" s="74" t="s">
        <v>396</v>
      </c>
      <c r="CO14" s="74">
        <v>71.900000000000006</v>
      </c>
      <c r="CP14" s="78"/>
      <c r="CQ14" s="74"/>
      <c r="CR14" s="78"/>
      <c r="CS14" s="74"/>
      <c r="CT14" s="74"/>
      <c r="CU14" s="74"/>
      <c r="CV14" s="74"/>
      <c r="CW14" s="74"/>
    </row>
    <row r="15" spans="1:105" ht="16.5" x14ac:dyDescent="0.3">
      <c r="A15" s="74" t="s">
        <v>288</v>
      </c>
      <c r="B15" s="74">
        <v>50</v>
      </c>
      <c r="C15" s="74">
        <v>10000824</v>
      </c>
      <c r="D15" s="74" t="s">
        <v>19</v>
      </c>
      <c r="E15" s="74" t="s">
        <v>44</v>
      </c>
      <c r="F15" s="78">
        <v>1020</v>
      </c>
      <c r="G15" s="74">
        <v>6.3</v>
      </c>
      <c r="H15" s="78">
        <v>960</v>
      </c>
      <c r="I15" s="74">
        <v>9.6999999999999993</v>
      </c>
      <c r="J15" s="74">
        <v>10.5</v>
      </c>
      <c r="K15" s="74">
        <v>65.099999999999994</v>
      </c>
      <c r="L15" s="74">
        <v>75.400000000000006</v>
      </c>
      <c r="M15" s="74">
        <v>79.7</v>
      </c>
      <c r="N15" s="78">
        <v>1020</v>
      </c>
      <c r="O15" s="74">
        <v>6.8</v>
      </c>
      <c r="P15" s="78">
        <v>955</v>
      </c>
      <c r="Q15" s="74">
        <v>11</v>
      </c>
      <c r="R15" s="74">
        <v>6.5</v>
      </c>
      <c r="S15" s="74">
        <v>68.3</v>
      </c>
      <c r="T15" s="74">
        <v>78.599999999999994</v>
      </c>
      <c r="U15" s="74">
        <v>82.5</v>
      </c>
      <c r="V15" s="78">
        <v>1020</v>
      </c>
      <c r="W15" s="74">
        <v>7.2</v>
      </c>
      <c r="X15" s="78">
        <v>950</v>
      </c>
      <c r="Y15" s="74">
        <v>13.1</v>
      </c>
      <c r="Z15" s="74">
        <v>8.3000000000000007</v>
      </c>
      <c r="AA15" s="74">
        <v>67.2</v>
      </c>
      <c r="AB15" s="74">
        <v>76.400000000000006</v>
      </c>
      <c r="AC15" s="74">
        <v>78.599999999999994</v>
      </c>
      <c r="AD15" s="78"/>
      <c r="AE15" s="74"/>
      <c r="AF15" s="78"/>
      <c r="AG15" s="74"/>
      <c r="AH15" s="74"/>
      <c r="AI15" s="74"/>
      <c r="AJ15" s="74"/>
      <c r="AK15" s="74"/>
      <c r="AL15" s="78">
        <v>920</v>
      </c>
      <c r="AM15" s="74">
        <v>0.7</v>
      </c>
      <c r="AN15" s="78">
        <v>915</v>
      </c>
      <c r="AO15" s="74">
        <v>7.9</v>
      </c>
      <c r="AP15" s="74">
        <v>15.7</v>
      </c>
      <c r="AQ15" s="74">
        <v>68.900000000000006</v>
      </c>
      <c r="AR15" s="74">
        <v>74.099999999999994</v>
      </c>
      <c r="AS15" s="74">
        <v>76.400000000000006</v>
      </c>
      <c r="AT15" s="78">
        <v>920</v>
      </c>
      <c r="AU15" s="74">
        <v>0.8</v>
      </c>
      <c r="AV15" s="78">
        <v>915</v>
      </c>
      <c r="AW15" s="74">
        <v>10.6</v>
      </c>
      <c r="AX15" s="74">
        <v>9.5</v>
      </c>
      <c r="AY15" s="74">
        <v>73.400000000000006</v>
      </c>
      <c r="AZ15" s="74">
        <v>78</v>
      </c>
      <c r="BA15" s="74">
        <v>79.900000000000006</v>
      </c>
      <c r="BB15" s="78">
        <v>920</v>
      </c>
      <c r="BC15" s="74">
        <v>0.8</v>
      </c>
      <c r="BD15" s="78">
        <v>915</v>
      </c>
      <c r="BE15" s="74">
        <v>12.2</v>
      </c>
      <c r="BF15" s="74">
        <v>7.8</v>
      </c>
      <c r="BG15" s="74">
        <v>74.8</v>
      </c>
      <c r="BH15" s="74">
        <v>78.5</v>
      </c>
      <c r="BI15" s="74">
        <v>80</v>
      </c>
      <c r="BJ15" s="78"/>
      <c r="BK15" s="74"/>
      <c r="BL15" s="78"/>
      <c r="BM15" s="74"/>
      <c r="BN15" s="74"/>
      <c r="BO15" s="74"/>
      <c r="BP15" s="74"/>
      <c r="BQ15" s="74"/>
      <c r="BR15" s="78">
        <v>1945</v>
      </c>
      <c r="BS15" s="74">
        <v>3.6</v>
      </c>
      <c r="BT15" s="78">
        <v>1875</v>
      </c>
      <c r="BU15" s="74">
        <v>8.8000000000000007</v>
      </c>
      <c r="BV15" s="74">
        <v>13.1</v>
      </c>
      <c r="BW15" s="74">
        <v>67</v>
      </c>
      <c r="BX15" s="74">
        <v>74.8</v>
      </c>
      <c r="BY15" s="74">
        <v>78.099999999999994</v>
      </c>
      <c r="BZ15" s="78">
        <v>1945</v>
      </c>
      <c r="CA15" s="74">
        <v>3.9</v>
      </c>
      <c r="CB15" s="78">
        <v>1870</v>
      </c>
      <c r="CC15" s="74">
        <v>10.8</v>
      </c>
      <c r="CD15" s="74">
        <v>8</v>
      </c>
      <c r="CE15" s="74">
        <v>70.8</v>
      </c>
      <c r="CF15" s="74">
        <v>78.3</v>
      </c>
      <c r="CG15" s="74">
        <v>81.2</v>
      </c>
      <c r="CH15" s="78">
        <v>1945</v>
      </c>
      <c r="CI15" s="74">
        <v>4.2</v>
      </c>
      <c r="CJ15" s="78">
        <v>1865</v>
      </c>
      <c r="CK15" s="74">
        <v>12.7</v>
      </c>
      <c r="CL15" s="74">
        <v>8.1</v>
      </c>
      <c r="CM15" s="74">
        <v>70.900000000000006</v>
      </c>
      <c r="CN15" s="74">
        <v>77.400000000000006</v>
      </c>
      <c r="CO15" s="74">
        <v>79.3</v>
      </c>
      <c r="CP15" s="78"/>
      <c r="CQ15" s="74"/>
      <c r="CR15" s="78"/>
      <c r="CS15" s="74"/>
      <c r="CT15" s="74"/>
      <c r="CU15" s="74"/>
      <c r="CV15" s="74"/>
      <c r="CW15" s="74"/>
    </row>
    <row r="16" spans="1:105" ht="16.5" x14ac:dyDescent="0.3">
      <c r="A16" s="74" t="s">
        <v>288</v>
      </c>
      <c r="B16" s="74">
        <v>111</v>
      </c>
      <c r="C16" s="74">
        <v>10007785</v>
      </c>
      <c r="D16" s="74" t="s">
        <v>46</v>
      </c>
      <c r="E16" s="74" t="s">
        <v>47</v>
      </c>
      <c r="F16" s="78">
        <v>635</v>
      </c>
      <c r="G16" s="74">
        <v>5.3</v>
      </c>
      <c r="H16" s="78">
        <v>600</v>
      </c>
      <c r="I16" s="74">
        <v>10.5</v>
      </c>
      <c r="J16" s="74">
        <v>10</v>
      </c>
      <c r="K16" s="74">
        <v>50.2</v>
      </c>
      <c r="L16" s="74">
        <v>70.3</v>
      </c>
      <c r="M16" s="74">
        <v>79.599999999999994</v>
      </c>
      <c r="N16" s="78">
        <v>635</v>
      </c>
      <c r="O16" s="74">
        <v>5.3</v>
      </c>
      <c r="P16" s="78">
        <v>600</v>
      </c>
      <c r="Q16" s="74">
        <v>13.5</v>
      </c>
      <c r="R16" s="74">
        <v>6.6</v>
      </c>
      <c r="S16" s="74">
        <v>54.2</v>
      </c>
      <c r="T16" s="74">
        <v>74.099999999999994</v>
      </c>
      <c r="U16" s="74">
        <v>79.900000000000006</v>
      </c>
      <c r="V16" s="78">
        <v>635</v>
      </c>
      <c r="W16" s="74">
        <v>5.8</v>
      </c>
      <c r="X16" s="78">
        <v>600</v>
      </c>
      <c r="Y16" s="74">
        <v>15.2</v>
      </c>
      <c r="Z16" s="74">
        <v>5.8</v>
      </c>
      <c r="AA16" s="74">
        <v>60.1</v>
      </c>
      <c r="AB16" s="74">
        <v>74.3</v>
      </c>
      <c r="AC16" s="74">
        <v>79</v>
      </c>
      <c r="AD16" s="78"/>
      <c r="AE16" s="74"/>
      <c r="AF16" s="78"/>
      <c r="AG16" s="74"/>
      <c r="AH16" s="74"/>
      <c r="AI16" s="74"/>
      <c r="AJ16" s="74"/>
      <c r="AK16" s="74"/>
      <c r="AL16" s="78">
        <v>615</v>
      </c>
      <c r="AM16" s="74">
        <v>1.8</v>
      </c>
      <c r="AN16" s="78">
        <v>605</v>
      </c>
      <c r="AO16" s="74">
        <v>8.3000000000000007</v>
      </c>
      <c r="AP16" s="74">
        <v>12.6</v>
      </c>
      <c r="AQ16" s="74">
        <v>55.9</v>
      </c>
      <c r="AR16" s="74">
        <v>70.2</v>
      </c>
      <c r="AS16" s="74">
        <v>79.2</v>
      </c>
      <c r="AT16" s="78">
        <v>615</v>
      </c>
      <c r="AU16" s="74">
        <v>1.8</v>
      </c>
      <c r="AV16" s="78">
        <v>605</v>
      </c>
      <c r="AW16" s="74">
        <v>13.6</v>
      </c>
      <c r="AX16" s="74">
        <v>10.1</v>
      </c>
      <c r="AY16" s="74">
        <v>60.8</v>
      </c>
      <c r="AZ16" s="74">
        <v>70.599999999999994</v>
      </c>
      <c r="BA16" s="74">
        <v>76.400000000000006</v>
      </c>
      <c r="BB16" s="78">
        <v>615</v>
      </c>
      <c r="BC16" s="74">
        <v>1.8</v>
      </c>
      <c r="BD16" s="78">
        <v>605</v>
      </c>
      <c r="BE16" s="74">
        <v>13.6</v>
      </c>
      <c r="BF16" s="74">
        <v>9.4</v>
      </c>
      <c r="BG16" s="74">
        <v>64.8</v>
      </c>
      <c r="BH16" s="74">
        <v>72.900000000000006</v>
      </c>
      <c r="BI16" s="74">
        <v>77</v>
      </c>
      <c r="BJ16" s="78"/>
      <c r="BK16" s="74"/>
      <c r="BL16" s="78"/>
      <c r="BM16" s="74"/>
      <c r="BN16" s="74"/>
      <c r="BO16" s="74"/>
      <c r="BP16" s="74"/>
      <c r="BQ16" s="74"/>
      <c r="BR16" s="78">
        <v>1250</v>
      </c>
      <c r="BS16" s="74">
        <v>3.6</v>
      </c>
      <c r="BT16" s="78">
        <v>1205</v>
      </c>
      <c r="BU16" s="74">
        <v>9.4</v>
      </c>
      <c r="BV16" s="74">
        <v>11.3</v>
      </c>
      <c r="BW16" s="74">
        <v>53</v>
      </c>
      <c r="BX16" s="74">
        <v>70.3</v>
      </c>
      <c r="BY16" s="74">
        <v>79.400000000000006</v>
      </c>
      <c r="BZ16" s="78">
        <v>1250</v>
      </c>
      <c r="CA16" s="74">
        <v>3.6</v>
      </c>
      <c r="CB16" s="78">
        <v>1205</v>
      </c>
      <c r="CC16" s="74">
        <v>13.5</v>
      </c>
      <c r="CD16" s="74">
        <v>8.4</v>
      </c>
      <c r="CE16" s="74">
        <v>57.5</v>
      </c>
      <c r="CF16" s="74">
        <v>72.3</v>
      </c>
      <c r="CG16" s="74">
        <v>78.099999999999994</v>
      </c>
      <c r="CH16" s="78">
        <v>1250</v>
      </c>
      <c r="CI16" s="74">
        <v>3.8</v>
      </c>
      <c r="CJ16" s="78">
        <v>1205</v>
      </c>
      <c r="CK16" s="74">
        <v>14.4</v>
      </c>
      <c r="CL16" s="74">
        <v>7.6</v>
      </c>
      <c r="CM16" s="74">
        <v>62.5</v>
      </c>
      <c r="CN16" s="74">
        <v>73.599999999999994</v>
      </c>
      <c r="CO16" s="74">
        <v>78</v>
      </c>
      <c r="CP16" s="78"/>
      <c r="CQ16" s="74"/>
      <c r="CR16" s="78"/>
      <c r="CS16" s="74"/>
      <c r="CT16" s="74"/>
      <c r="CU16" s="74"/>
      <c r="CV16" s="74"/>
      <c r="CW16" s="74"/>
    </row>
    <row r="17" spans="1:101" ht="16.5" x14ac:dyDescent="0.3">
      <c r="A17" s="74" t="s">
        <v>288</v>
      </c>
      <c r="B17" s="74">
        <v>51</v>
      </c>
      <c r="C17" s="74">
        <v>10000886</v>
      </c>
      <c r="D17" s="74" t="s">
        <v>49</v>
      </c>
      <c r="E17" s="74" t="s">
        <v>50</v>
      </c>
      <c r="F17" s="78">
        <v>1450</v>
      </c>
      <c r="G17" s="74">
        <v>7.3</v>
      </c>
      <c r="H17" s="78">
        <v>1340</v>
      </c>
      <c r="I17" s="74">
        <v>11.8</v>
      </c>
      <c r="J17" s="74">
        <v>10.1</v>
      </c>
      <c r="K17" s="74">
        <v>60.9</v>
      </c>
      <c r="L17" s="74">
        <v>72.400000000000006</v>
      </c>
      <c r="M17" s="74">
        <v>78.099999999999994</v>
      </c>
      <c r="N17" s="78">
        <v>1450</v>
      </c>
      <c r="O17" s="74">
        <v>7.2</v>
      </c>
      <c r="P17" s="78">
        <v>1345</v>
      </c>
      <c r="Q17" s="74">
        <v>13.8</v>
      </c>
      <c r="R17" s="74">
        <v>6.6</v>
      </c>
      <c r="S17" s="74">
        <v>61.2</v>
      </c>
      <c r="T17" s="74">
        <v>73.2</v>
      </c>
      <c r="U17" s="74">
        <v>79.599999999999994</v>
      </c>
      <c r="V17" s="78">
        <v>1450</v>
      </c>
      <c r="W17" s="74">
        <v>7.9</v>
      </c>
      <c r="X17" s="78">
        <v>1335</v>
      </c>
      <c r="Y17" s="74">
        <v>14.4</v>
      </c>
      <c r="Z17" s="74">
        <v>7</v>
      </c>
      <c r="AA17" s="74">
        <v>63.4</v>
      </c>
      <c r="AB17" s="74">
        <v>74.8</v>
      </c>
      <c r="AC17" s="74">
        <v>78.599999999999994</v>
      </c>
      <c r="AD17" s="78"/>
      <c r="AE17" s="74"/>
      <c r="AF17" s="78"/>
      <c r="AG17" s="74"/>
      <c r="AH17" s="74"/>
      <c r="AI17" s="74"/>
      <c r="AJ17" s="74"/>
      <c r="AK17" s="74"/>
      <c r="AL17" s="78">
        <v>910</v>
      </c>
      <c r="AM17" s="74">
        <v>3.2</v>
      </c>
      <c r="AN17" s="78">
        <v>880</v>
      </c>
      <c r="AO17" s="74">
        <v>12.4</v>
      </c>
      <c r="AP17" s="74">
        <v>13</v>
      </c>
      <c r="AQ17" s="74">
        <v>59.7</v>
      </c>
      <c r="AR17" s="74">
        <v>68.400000000000006</v>
      </c>
      <c r="AS17" s="74">
        <v>74.7</v>
      </c>
      <c r="AT17" s="78">
        <v>910</v>
      </c>
      <c r="AU17" s="74">
        <v>3.2</v>
      </c>
      <c r="AV17" s="78">
        <v>880</v>
      </c>
      <c r="AW17" s="74">
        <v>17</v>
      </c>
      <c r="AX17" s="74">
        <v>9.5</v>
      </c>
      <c r="AY17" s="74">
        <v>61.3</v>
      </c>
      <c r="AZ17" s="74">
        <v>69.7</v>
      </c>
      <c r="BA17" s="74">
        <v>73.400000000000006</v>
      </c>
      <c r="BB17" s="78">
        <v>910</v>
      </c>
      <c r="BC17" s="74">
        <v>3.4</v>
      </c>
      <c r="BD17" s="78">
        <v>880</v>
      </c>
      <c r="BE17" s="74">
        <v>17.2</v>
      </c>
      <c r="BF17" s="74">
        <v>7.7</v>
      </c>
      <c r="BG17" s="74">
        <v>64.2</v>
      </c>
      <c r="BH17" s="74">
        <v>72.3</v>
      </c>
      <c r="BI17" s="74">
        <v>75.099999999999994</v>
      </c>
      <c r="BJ17" s="78"/>
      <c r="BK17" s="74"/>
      <c r="BL17" s="78"/>
      <c r="BM17" s="74"/>
      <c r="BN17" s="74"/>
      <c r="BO17" s="74"/>
      <c r="BP17" s="74"/>
      <c r="BQ17" s="74"/>
      <c r="BR17" s="78">
        <v>2355</v>
      </c>
      <c r="BS17" s="74">
        <v>5.7</v>
      </c>
      <c r="BT17" s="78">
        <v>2220</v>
      </c>
      <c r="BU17" s="74">
        <v>12.1</v>
      </c>
      <c r="BV17" s="74">
        <v>11.2</v>
      </c>
      <c r="BW17" s="74">
        <v>60.4</v>
      </c>
      <c r="BX17" s="74">
        <v>70.8</v>
      </c>
      <c r="BY17" s="74">
        <v>76.7</v>
      </c>
      <c r="BZ17" s="78">
        <v>2355</v>
      </c>
      <c r="CA17" s="74">
        <v>5.6</v>
      </c>
      <c r="CB17" s="78">
        <v>2225</v>
      </c>
      <c r="CC17" s="74">
        <v>15.1</v>
      </c>
      <c r="CD17" s="74">
        <v>7.8</v>
      </c>
      <c r="CE17" s="74">
        <v>61.2</v>
      </c>
      <c r="CF17" s="74">
        <v>71.8</v>
      </c>
      <c r="CG17" s="74">
        <v>77.2</v>
      </c>
      <c r="CH17" s="78">
        <v>2355</v>
      </c>
      <c r="CI17" s="74">
        <v>6.2</v>
      </c>
      <c r="CJ17" s="78">
        <v>2210</v>
      </c>
      <c r="CK17" s="74">
        <v>15.5</v>
      </c>
      <c r="CL17" s="74">
        <v>7.3</v>
      </c>
      <c r="CM17" s="74">
        <v>63.7</v>
      </c>
      <c r="CN17" s="74">
        <v>73.8</v>
      </c>
      <c r="CO17" s="74">
        <v>77.2</v>
      </c>
      <c r="CP17" s="78"/>
      <c r="CQ17" s="74"/>
      <c r="CR17" s="78"/>
      <c r="CS17" s="74"/>
      <c r="CT17" s="74"/>
      <c r="CU17" s="74"/>
      <c r="CV17" s="74"/>
      <c r="CW17" s="74"/>
    </row>
    <row r="18" spans="1:101" ht="16.5" x14ac:dyDescent="0.3">
      <c r="A18" s="74" t="s">
        <v>288</v>
      </c>
      <c r="B18" s="74">
        <v>112</v>
      </c>
      <c r="C18" s="74">
        <v>10007786</v>
      </c>
      <c r="D18" s="74" t="s">
        <v>19</v>
      </c>
      <c r="E18" s="74" t="s">
        <v>52</v>
      </c>
      <c r="F18" s="78">
        <v>1315</v>
      </c>
      <c r="G18" s="74">
        <v>6.4</v>
      </c>
      <c r="H18" s="78">
        <v>1230</v>
      </c>
      <c r="I18" s="74">
        <v>9.9</v>
      </c>
      <c r="J18" s="74">
        <v>10.6</v>
      </c>
      <c r="K18" s="74">
        <v>42.6</v>
      </c>
      <c r="L18" s="74">
        <v>59.8</v>
      </c>
      <c r="M18" s="74">
        <v>79.5</v>
      </c>
      <c r="N18" s="78">
        <v>1315</v>
      </c>
      <c r="O18" s="74">
        <v>7.5</v>
      </c>
      <c r="P18" s="78">
        <v>1215</v>
      </c>
      <c r="Q18" s="74">
        <v>11.7</v>
      </c>
      <c r="R18" s="74">
        <v>8.1</v>
      </c>
      <c r="S18" s="74">
        <v>53.4</v>
      </c>
      <c r="T18" s="74">
        <v>69.5</v>
      </c>
      <c r="U18" s="74">
        <v>80.2</v>
      </c>
      <c r="V18" s="78">
        <v>1315</v>
      </c>
      <c r="W18" s="74">
        <v>7.8</v>
      </c>
      <c r="X18" s="78">
        <v>1210</v>
      </c>
      <c r="Y18" s="74">
        <v>13</v>
      </c>
      <c r="Z18" s="74">
        <v>7</v>
      </c>
      <c r="AA18" s="74">
        <v>60.2</v>
      </c>
      <c r="AB18" s="74">
        <v>72.900000000000006</v>
      </c>
      <c r="AC18" s="74">
        <v>80</v>
      </c>
      <c r="AD18" s="78"/>
      <c r="AE18" s="74"/>
      <c r="AF18" s="78"/>
      <c r="AG18" s="74"/>
      <c r="AH18" s="74"/>
      <c r="AI18" s="74"/>
      <c r="AJ18" s="74"/>
      <c r="AK18" s="74"/>
      <c r="AL18" s="78">
        <v>1240</v>
      </c>
      <c r="AM18" s="74">
        <v>1.6</v>
      </c>
      <c r="AN18" s="78">
        <v>1220</v>
      </c>
      <c r="AO18" s="74">
        <v>11.3</v>
      </c>
      <c r="AP18" s="74">
        <v>10.5</v>
      </c>
      <c r="AQ18" s="74">
        <v>49.6</v>
      </c>
      <c r="AR18" s="74">
        <v>62.9</v>
      </c>
      <c r="AS18" s="74">
        <v>78.2</v>
      </c>
      <c r="AT18" s="78">
        <v>1240</v>
      </c>
      <c r="AU18" s="74">
        <v>1.5</v>
      </c>
      <c r="AV18" s="78">
        <v>1220</v>
      </c>
      <c r="AW18" s="74">
        <v>12.7</v>
      </c>
      <c r="AX18" s="74">
        <v>6.2</v>
      </c>
      <c r="AY18" s="74">
        <v>58.9</v>
      </c>
      <c r="AZ18" s="74">
        <v>71.900000000000006</v>
      </c>
      <c r="BA18" s="74">
        <v>81.099999999999994</v>
      </c>
      <c r="BB18" s="78">
        <v>1240</v>
      </c>
      <c r="BC18" s="74">
        <v>1.5</v>
      </c>
      <c r="BD18" s="78">
        <v>1220</v>
      </c>
      <c r="BE18" s="74">
        <v>14.2</v>
      </c>
      <c r="BF18" s="74">
        <v>6.4</v>
      </c>
      <c r="BG18" s="74">
        <v>65.099999999999994</v>
      </c>
      <c r="BH18" s="74">
        <v>74.8</v>
      </c>
      <c r="BI18" s="74">
        <v>79.400000000000006</v>
      </c>
      <c r="BJ18" s="78"/>
      <c r="BK18" s="74"/>
      <c r="BL18" s="78"/>
      <c r="BM18" s="74"/>
      <c r="BN18" s="74"/>
      <c r="BO18" s="74"/>
      <c r="BP18" s="74"/>
      <c r="BQ18" s="74"/>
      <c r="BR18" s="78">
        <v>2555</v>
      </c>
      <c r="BS18" s="74">
        <v>4.0999999999999996</v>
      </c>
      <c r="BT18" s="78">
        <v>2450</v>
      </c>
      <c r="BU18" s="74">
        <v>10.6</v>
      </c>
      <c r="BV18" s="74">
        <v>10.5</v>
      </c>
      <c r="BW18" s="74">
        <v>46.1</v>
      </c>
      <c r="BX18" s="74">
        <v>61.4</v>
      </c>
      <c r="BY18" s="74">
        <v>78.8</v>
      </c>
      <c r="BZ18" s="78">
        <v>2555</v>
      </c>
      <c r="CA18" s="74">
        <v>4.5999999999999996</v>
      </c>
      <c r="CB18" s="78">
        <v>2435</v>
      </c>
      <c r="CC18" s="74">
        <v>12.2</v>
      </c>
      <c r="CD18" s="74">
        <v>7.2</v>
      </c>
      <c r="CE18" s="74">
        <v>56.2</v>
      </c>
      <c r="CF18" s="74">
        <v>70.7</v>
      </c>
      <c r="CG18" s="74">
        <v>80.599999999999994</v>
      </c>
      <c r="CH18" s="78">
        <v>2555</v>
      </c>
      <c r="CI18" s="74">
        <v>4.8</v>
      </c>
      <c r="CJ18" s="78">
        <v>2430</v>
      </c>
      <c r="CK18" s="74">
        <v>13.6</v>
      </c>
      <c r="CL18" s="74">
        <v>6.7</v>
      </c>
      <c r="CM18" s="74">
        <v>62.6</v>
      </c>
      <c r="CN18" s="74">
        <v>73.900000000000006</v>
      </c>
      <c r="CO18" s="74">
        <v>79.7</v>
      </c>
      <c r="CP18" s="78"/>
      <c r="CQ18" s="74"/>
      <c r="CR18" s="78"/>
      <c r="CS18" s="74"/>
      <c r="CT18" s="74"/>
      <c r="CU18" s="74"/>
      <c r="CV18" s="74"/>
      <c r="CW18" s="74"/>
    </row>
    <row r="19" spans="1:101" ht="16.5" x14ac:dyDescent="0.3">
      <c r="A19" s="74" t="s">
        <v>288</v>
      </c>
      <c r="B19" s="74">
        <v>113</v>
      </c>
      <c r="C19" s="74">
        <v>10000961</v>
      </c>
      <c r="D19" s="74" t="s">
        <v>27</v>
      </c>
      <c r="E19" s="74" t="s">
        <v>54</v>
      </c>
      <c r="F19" s="78">
        <v>1210</v>
      </c>
      <c r="G19" s="74">
        <v>5.5</v>
      </c>
      <c r="H19" s="78">
        <v>1140</v>
      </c>
      <c r="I19" s="74">
        <v>9.5</v>
      </c>
      <c r="J19" s="74">
        <v>9.9</v>
      </c>
      <c r="K19" s="74">
        <v>58.9</v>
      </c>
      <c r="L19" s="74">
        <v>72.8</v>
      </c>
      <c r="M19" s="74">
        <v>80.599999999999994</v>
      </c>
      <c r="N19" s="78">
        <v>1210</v>
      </c>
      <c r="O19" s="74">
        <v>6</v>
      </c>
      <c r="P19" s="78">
        <v>1135</v>
      </c>
      <c r="Q19" s="74">
        <v>11.2</v>
      </c>
      <c r="R19" s="74">
        <v>7.8</v>
      </c>
      <c r="S19" s="74">
        <v>64.2</v>
      </c>
      <c r="T19" s="74">
        <v>77</v>
      </c>
      <c r="U19" s="74">
        <v>81.099999999999994</v>
      </c>
      <c r="V19" s="78">
        <v>1210</v>
      </c>
      <c r="W19" s="74">
        <v>6</v>
      </c>
      <c r="X19" s="78">
        <v>1135</v>
      </c>
      <c r="Y19" s="74">
        <v>12.7</v>
      </c>
      <c r="Z19" s="74">
        <v>6.9</v>
      </c>
      <c r="AA19" s="74">
        <v>67.3</v>
      </c>
      <c r="AB19" s="74">
        <v>76.5</v>
      </c>
      <c r="AC19" s="74">
        <v>80.400000000000006</v>
      </c>
      <c r="AD19" s="78"/>
      <c r="AE19" s="74"/>
      <c r="AF19" s="78"/>
      <c r="AG19" s="74"/>
      <c r="AH19" s="74"/>
      <c r="AI19" s="74"/>
      <c r="AJ19" s="74"/>
      <c r="AK19" s="74"/>
      <c r="AL19" s="78">
        <v>1085</v>
      </c>
      <c r="AM19" s="74">
        <v>2.2999999999999998</v>
      </c>
      <c r="AN19" s="78">
        <v>1060</v>
      </c>
      <c r="AO19" s="74">
        <v>9.3000000000000007</v>
      </c>
      <c r="AP19" s="74">
        <v>11.7</v>
      </c>
      <c r="AQ19" s="74">
        <v>57.8</v>
      </c>
      <c r="AR19" s="74">
        <v>69.8</v>
      </c>
      <c r="AS19" s="74">
        <v>79</v>
      </c>
      <c r="AT19" s="78">
        <v>1085</v>
      </c>
      <c r="AU19" s="74">
        <v>2.4</v>
      </c>
      <c r="AV19" s="78">
        <v>1055</v>
      </c>
      <c r="AW19" s="74">
        <v>13.1</v>
      </c>
      <c r="AX19" s="74">
        <v>9.6</v>
      </c>
      <c r="AY19" s="74">
        <v>65</v>
      </c>
      <c r="AZ19" s="74">
        <v>72.5</v>
      </c>
      <c r="BA19" s="74">
        <v>77.400000000000006</v>
      </c>
      <c r="BB19" s="78">
        <v>1085</v>
      </c>
      <c r="BC19" s="74">
        <v>2.6</v>
      </c>
      <c r="BD19" s="78">
        <v>1055</v>
      </c>
      <c r="BE19" s="74">
        <v>14.5</v>
      </c>
      <c r="BF19" s="74">
        <v>8.6999999999999993</v>
      </c>
      <c r="BG19" s="74">
        <v>68.3</v>
      </c>
      <c r="BH19" s="74">
        <v>74.8</v>
      </c>
      <c r="BI19" s="74">
        <v>76.8</v>
      </c>
      <c r="BJ19" s="78"/>
      <c r="BK19" s="74"/>
      <c r="BL19" s="78"/>
      <c r="BM19" s="74"/>
      <c r="BN19" s="74"/>
      <c r="BO19" s="74"/>
      <c r="BP19" s="74"/>
      <c r="BQ19" s="74"/>
      <c r="BR19" s="78">
        <v>2290</v>
      </c>
      <c r="BS19" s="74">
        <v>4</v>
      </c>
      <c r="BT19" s="78">
        <v>2200</v>
      </c>
      <c r="BU19" s="74">
        <v>9.4</v>
      </c>
      <c r="BV19" s="74">
        <v>10.8</v>
      </c>
      <c r="BW19" s="74">
        <v>58.4</v>
      </c>
      <c r="BX19" s="74">
        <v>71.400000000000006</v>
      </c>
      <c r="BY19" s="74">
        <v>79.900000000000006</v>
      </c>
      <c r="BZ19" s="78">
        <v>2290</v>
      </c>
      <c r="CA19" s="74">
        <v>4.3</v>
      </c>
      <c r="CB19" s="78">
        <v>2190</v>
      </c>
      <c r="CC19" s="74">
        <v>12.1</v>
      </c>
      <c r="CD19" s="74">
        <v>8.6</v>
      </c>
      <c r="CE19" s="74">
        <v>64.599999999999994</v>
      </c>
      <c r="CF19" s="74">
        <v>74.8</v>
      </c>
      <c r="CG19" s="74">
        <v>79.3</v>
      </c>
      <c r="CH19" s="78">
        <v>2290</v>
      </c>
      <c r="CI19" s="74">
        <v>4.4000000000000004</v>
      </c>
      <c r="CJ19" s="78">
        <v>2190</v>
      </c>
      <c r="CK19" s="74">
        <v>13.6</v>
      </c>
      <c r="CL19" s="74">
        <v>7.8</v>
      </c>
      <c r="CM19" s="74">
        <v>67.8</v>
      </c>
      <c r="CN19" s="74">
        <v>75.7</v>
      </c>
      <c r="CO19" s="74">
        <v>78.7</v>
      </c>
      <c r="CP19" s="78"/>
      <c r="CQ19" s="74"/>
      <c r="CR19" s="78"/>
      <c r="CS19" s="74"/>
      <c r="CT19" s="74"/>
      <c r="CU19" s="74"/>
      <c r="CV19" s="74"/>
      <c r="CW19" s="74"/>
    </row>
    <row r="20" spans="1:101" ht="16.5" x14ac:dyDescent="0.3">
      <c r="A20" s="74" t="s">
        <v>288</v>
      </c>
      <c r="B20" s="74">
        <v>9</v>
      </c>
      <c r="C20" s="74">
        <v>10000975</v>
      </c>
      <c r="D20" s="74" t="s">
        <v>49</v>
      </c>
      <c r="E20" s="74" t="s">
        <v>56</v>
      </c>
      <c r="F20" s="78">
        <v>655</v>
      </c>
      <c r="G20" s="74">
        <v>7.5</v>
      </c>
      <c r="H20" s="78">
        <v>605</v>
      </c>
      <c r="I20" s="74">
        <v>9.4</v>
      </c>
      <c r="J20" s="74">
        <v>12.9</v>
      </c>
      <c r="K20" s="74">
        <v>59.1</v>
      </c>
      <c r="L20" s="74">
        <v>70.2</v>
      </c>
      <c r="M20" s="74">
        <v>77.599999999999994</v>
      </c>
      <c r="N20" s="78">
        <v>655</v>
      </c>
      <c r="O20" s="74">
        <v>7.2</v>
      </c>
      <c r="P20" s="78">
        <v>605</v>
      </c>
      <c r="Q20" s="74">
        <v>13.7</v>
      </c>
      <c r="R20" s="74">
        <v>8.9</v>
      </c>
      <c r="S20" s="74">
        <v>62.2</v>
      </c>
      <c r="T20" s="74">
        <v>71.8</v>
      </c>
      <c r="U20" s="74">
        <v>77.400000000000006</v>
      </c>
      <c r="V20" s="78">
        <v>655</v>
      </c>
      <c r="W20" s="74">
        <v>8.3000000000000007</v>
      </c>
      <c r="X20" s="78">
        <v>600</v>
      </c>
      <c r="Y20" s="74">
        <v>14.9</v>
      </c>
      <c r="Z20" s="74">
        <v>8.6999999999999993</v>
      </c>
      <c r="AA20" s="74">
        <v>64.8</v>
      </c>
      <c r="AB20" s="74">
        <v>73.599999999999994</v>
      </c>
      <c r="AC20" s="74">
        <v>76.5</v>
      </c>
      <c r="AD20" s="78"/>
      <c r="AE20" s="74"/>
      <c r="AF20" s="78"/>
      <c r="AG20" s="74"/>
      <c r="AH20" s="74"/>
      <c r="AI20" s="74"/>
      <c r="AJ20" s="74"/>
      <c r="AK20" s="74"/>
      <c r="AL20" s="78">
        <v>595</v>
      </c>
      <c r="AM20" s="74">
        <v>2.5</v>
      </c>
      <c r="AN20" s="78">
        <v>580</v>
      </c>
      <c r="AO20" s="74">
        <v>14.5</v>
      </c>
      <c r="AP20" s="74">
        <v>14.2</v>
      </c>
      <c r="AQ20" s="74">
        <v>61.1</v>
      </c>
      <c r="AR20" s="74">
        <v>67.400000000000006</v>
      </c>
      <c r="AS20" s="74">
        <v>71.3</v>
      </c>
      <c r="AT20" s="78">
        <v>595</v>
      </c>
      <c r="AU20" s="74">
        <v>2.5</v>
      </c>
      <c r="AV20" s="78">
        <v>580</v>
      </c>
      <c r="AW20" s="74">
        <v>18</v>
      </c>
      <c r="AX20" s="74">
        <v>11.1</v>
      </c>
      <c r="AY20" s="74">
        <v>62.5</v>
      </c>
      <c r="AZ20" s="74">
        <v>68.400000000000006</v>
      </c>
      <c r="BA20" s="74">
        <v>71</v>
      </c>
      <c r="BB20" s="78">
        <v>595</v>
      </c>
      <c r="BC20" s="74">
        <v>2.5</v>
      </c>
      <c r="BD20" s="78">
        <v>580</v>
      </c>
      <c r="BE20" s="74">
        <v>15.7</v>
      </c>
      <c r="BF20" s="74">
        <v>9.5</v>
      </c>
      <c r="BG20" s="74">
        <v>68.7</v>
      </c>
      <c r="BH20" s="74">
        <v>72.7</v>
      </c>
      <c r="BI20" s="74">
        <v>74.8</v>
      </c>
      <c r="BJ20" s="78"/>
      <c r="BK20" s="74"/>
      <c r="BL20" s="78"/>
      <c r="BM20" s="74"/>
      <c r="BN20" s="74"/>
      <c r="BO20" s="74"/>
      <c r="BP20" s="74"/>
      <c r="BQ20" s="74"/>
      <c r="BR20" s="78">
        <v>1245</v>
      </c>
      <c r="BS20" s="74">
        <v>5.0999999999999996</v>
      </c>
      <c r="BT20" s="78">
        <v>1185</v>
      </c>
      <c r="BU20" s="74">
        <v>11.9</v>
      </c>
      <c r="BV20" s="74">
        <v>13.5</v>
      </c>
      <c r="BW20" s="74">
        <v>60.1</v>
      </c>
      <c r="BX20" s="74">
        <v>68.8</v>
      </c>
      <c r="BY20" s="74">
        <v>74.599999999999994</v>
      </c>
      <c r="BZ20" s="78">
        <v>1245</v>
      </c>
      <c r="CA20" s="74">
        <v>5</v>
      </c>
      <c r="CB20" s="78">
        <v>1185</v>
      </c>
      <c r="CC20" s="74">
        <v>15.8</v>
      </c>
      <c r="CD20" s="74">
        <v>10</v>
      </c>
      <c r="CE20" s="74">
        <v>62.4</v>
      </c>
      <c r="CF20" s="74">
        <v>70.099999999999994</v>
      </c>
      <c r="CG20" s="74">
        <v>74.3</v>
      </c>
      <c r="CH20" s="78">
        <v>1245</v>
      </c>
      <c r="CI20" s="74">
        <v>5.5</v>
      </c>
      <c r="CJ20" s="78">
        <v>1180</v>
      </c>
      <c r="CK20" s="74">
        <v>15.3</v>
      </c>
      <c r="CL20" s="74">
        <v>9.1</v>
      </c>
      <c r="CM20" s="74">
        <v>66.7</v>
      </c>
      <c r="CN20" s="74">
        <v>73.2</v>
      </c>
      <c r="CO20" s="74">
        <v>75.599999999999994</v>
      </c>
      <c r="CP20" s="78"/>
      <c r="CQ20" s="74"/>
      <c r="CR20" s="78"/>
      <c r="CS20" s="74"/>
      <c r="CT20" s="74"/>
      <c r="CU20" s="74"/>
      <c r="CV20" s="74"/>
      <c r="CW20" s="74"/>
    </row>
    <row r="21" spans="1:101" ht="16.5" x14ac:dyDescent="0.3">
      <c r="A21" s="74" t="s">
        <v>288</v>
      </c>
      <c r="B21" s="74">
        <v>203</v>
      </c>
      <c r="C21" s="74">
        <v>10007787</v>
      </c>
      <c r="D21" s="74" t="s">
        <v>49</v>
      </c>
      <c r="E21" s="74" t="s">
        <v>58</v>
      </c>
      <c r="F21" s="78" t="s">
        <v>13</v>
      </c>
      <c r="G21" s="74" t="s">
        <v>13</v>
      </c>
      <c r="H21" s="78" t="s">
        <v>13</v>
      </c>
      <c r="I21" s="74" t="s">
        <v>13</v>
      </c>
      <c r="J21" s="74" t="s">
        <v>13</v>
      </c>
      <c r="K21" s="74" t="s">
        <v>13</v>
      </c>
      <c r="L21" s="74" t="s">
        <v>13</v>
      </c>
      <c r="M21" s="74" t="s">
        <v>13</v>
      </c>
      <c r="N21" s="78" t="s">
        <v>13</v>
      </c>
      <c r="O21" s="74" t="s">
        <v>13</v>
      </c>
      <c r="P21" s="78" t="s">
        <v>13</v>
      </c>
      <c r="Q21" s="74" t="s">
        <v>13</v>
      </c>
      <c r="R21" s="74" t="s">
        <v>13</v>
      </c>
      <c r="S21" s="74" t="s">
        <v>13</v>
      </c>
      <c r="T21" s="74" t="s">
        <v>13</v>
      </c>
      <c r="U21" s="74" t="s">
        <v>13</v>
      </c>
      <c r="V21" s="78" t="s">
        <v>13</v>
      </c>
      <c r="W21" s="74" t="s">
        <v>13</v>
      </c>
      <c r="X21" s="78" t="s">
        <v>13</v>
      </c>
      <c r="Y21" s="74" t="s">
        <v>13</v>
      </c>
      <c r="Z21" s="74" t="s">
        <v>13</v>
      </c>
      <c r="AA21" s="74" t="s">
        <v>13</v>
      </c>
      <c r="AB21" s="74" t="s">
        <v>13</v>
      </c>
      <c r="AC21" s="74" t="s">
        <v>13</v>
      </c>
      <c r="AD21" s="78"/>
      <c r="AE21" s="74"/>
      <c r="AF21" s="78"/>
      <c r="AG21" s="74"/>
      <c r="AH21" s="74"/>
      <c r="AI21" s="74"/>
      <c r="AJ21" s="74"/>
      <c r="AK21" s="74"/>
      <c r="AL21" s="78" t="s">
        <v>13</v>
      </c>
      <c r="AM21" s="74" t="s">
        <v>13</v>
      </c>
      <c r="AN21" s="78" t="s">
        <v>13</v>
      </c>
      <c r="AO21" s="74" t="s">
        <v>13</v>
      </c>
      <c r="AP21" s="74" t="s">
        <v>13</v>
      </c>
      <c r="AQ21" s="74" t="s">
        <v>13</v>
      </c>
      <c r="AR21" s="74" t="s">
        <v>13</v>
      </c>
      <c r="AS21" s="74" t="s">
        <v>13</v>
      </c>
      <c r="AT21" s="78" t="s">
        <v>13</v>
      </c>
      <c r="AU21" s="74" t="s">
        <v>13</v>
      </c>
      <c r="AV21" s="78" t="s">
        <v>13</v>
      </c>
      <c r="AW21" s="74" t="s">
        <v>13</v>
      </c>
      <c r="AX21" s="74" t="s">
        <v>13</v>
      </c>
      <c r="AY21" s="74" t="s">
        <v>13</v>
      </c>
      <c r="AZ21" s="74" t="s">
        <v>13</v>
      </c>
      <c r="BA21" s="74" t="s">
        <v>13</v>
      </c>
      <c r="BB21" s="78" t="s">
        <v>13</v>
      </c>
      <c r="BC21" s="74" t="s">
        <v>13</v>
      </c>
      <c r="BD21" s="78" t="s">
        <v>13</v>
      </c>
      <c r="BE21" s="74" t="s">
        <v>13</v>
      </c>
      <c r="BF21" s="74" t="s">
        <v>13</v>
      </c>
      <c r="BG21" s="74" t="s">
        <v>13</v>
      </c>
      <c r="BH21" s="74" t="s">
        <v>13</v>
      </c>
      <c r="BI21" s="74" t="s">
        <v>13</v>
      </c>
      <c r="BJ21" s="78"/>
      <c r="BK21" s="74"/>
      <c r="BL21" s="78"/>
      <c r="BM21" s="74"/>
      <c r="BN21" s="74"/>
      <c r="BO21" s="74"/>
      <c r="BP21" s="74"/>
      <c r="BQ21" s="74"/>
      <c r="BR21" s="78" t="s">
        <v>13</v>
      </c>
      <c r="BS21" s="74" t="s">
        <v>13</v>
      </c>
      <c r="BT21" s="78" t="s">
        <v>13</v>
      </c>
      <c r="BU21" s="74" t="s">
        <v>13</v>
      </c>
      <c r="BV21" s="74" t="s">
        <v>13</v>
      </c>
      <c r="BW21" s="74" t="s">
        <v>13</v>
      </c>
      <c r="BX21" s="74" t="s">
        <v>13</v>
      </c>
      <c r="BY21" s="74" t="s">
        <v>13</v>
      </c>
      <c r="BZ21" s="78" t="s">
        <v>13</v>
      </c>
      <c r="CA21" s="74" t="s">
        <v>13</v>
      </c>
      <c r="CB21" s="78" t="s">
        <v>13</v>
      </c>
      <c r="CC21" s="74" t="s">
        <v>13</v>
      </c>
      <c r="CD21" s="74" t="s">
        <v>13</v>
      </c>
      <c r="CE21" s="74" t="s">
        <v>13</v>
      </c>
      <c r="CF21" s="74" t="s">
        <v>13</v>
      </c>
      <c r="CG21" s="74" t="s">
        <v>13</v>
      </c>
      <c r="CH21" s="78" t="s">
        <v>13</v>
      </c>
      <c r="CI21" s="74" t="s">
        <v>13</v>
      </c>
      <c r="CJ21" s="78" t="s">
        <v>13</v>
      </c>
      <c r="CK21" s="74" t="s">
        <v>13</v>
      </c>
      <c r="CL21" s="74" t="s">
        <v>13</v>
      </c>
      <c r="CM21" s="74" t="s">
        <v>13</v>
      </c>
      <c r="CN21" s="74" t="s">
        <v>13</v>
      </c>
      <c r="CO21" s="74" t="s">
        <v>13</v>
      </c>
      <c r="CP21" s="78"/>
      <c r="CQ21" s="74"/>
      <c r="CR21" s="78"/>
      <c r="CS21" s="74"/>
      <c r="CT21" s="74"/>
      <c r="CU21" s="74"/>
      <c r="CV21" s="74"/>
      <c r="CW21" s="74"/>
    </row>
    <row r="22" spans="1:101" ht="16.5" x14ac:dyDescent="0.3">
      <c r="A22" s="74" t="s">
        <v>288</v>
      </c>
      <c r="B22" s="74">
        <v>114</v>
      </c>
      <c r="C22" s="74">
        <v>10007788</v>
      </c>
      <c r="D22" s="74" t="s">
        <v>11</v>
      </c>
      <c r="E22" s="74" t="s">
        <v>60</v>
      </c>
      <c r="F22" s="78">
        <v>1800</v>
      </c>
      <c r="G22" s="74">
        <v>4.9000000000000004</v>
      </c>
      <c r="H22" s="78">
        <v>1710</v>
      </c>
      <c r="I22" s="74">
        <v>8</v>
      </c>
      <c r="J22" s="74">
        <v>6.8</v>
      </c>
      <c r="K22" s="74">
        <v>35.1</v>
      </c>
      <c r="L22" s="74">
        <v>57.4</v>
      </c>
      <c r="M22" s="74">
        <v>85.2</v>
      </c>
      <c r="N22" s="78">
        <v>1800</v>
      </c>
      <c r="O22" s="74">
        <v>6.7</v>
      </c>
      <c r="P22" s="78">
        <v>1675</v>
      </c>
      <c r="Q22" s="74">
        <v>11.6</v>
      </c>
      <c r="R22" s="74">
        <v>5.9</v>
      </c>
      <c r="S22" s="74">
        <v>50.9</v>
      </c>
      <c r="T22" s="74">
        <v>69.400000000000006</v>
      </c>
      <c r="U22" s="74">
        <v>82.5</v>
      </c>
      <c r="V22" s="78">
        <v>1800</v>
      </c>
      <c r="W22" s="74">
        <v>7.6</v>
      </c>
      <c r="X22" s="78">
        <v>1660</v>
      </c>
      <c r="Y22" s="74">
        <v>13.1</v>
      </c>
      <c r="Z22" s="74">
        <v>6.3</v>
      </c>
      <c r="AA22" s="74">
        <v>60.6</v>
      </c>
      <c r="AB22" s="74">
        <v>74</v>
      </c>
      <c r="AC22" s="74">
        <v>80.599999999999994</v>
      </c>
      <c r="AD22" s="78"/>
      <c r="AE22" s="74"/>
      <c r="AF22" s="78"/>
      <c r="AG22" s="74"/>
      <c r="AH22" s="74"/>
      <c r="AI22" s="74"/>
      <c r="AJ22" s="74"/>
      <c r="AK22" s="74"/>
      <c r="AL22" s="78">
        <v>1615</v>
      </c>
      <c r="AM22" s="74">
        <v>1.1000000000000001</v>
      </c>
      <c r="AN22" s="78">
        <v>1600</v>
      </c>
      <c r="AO22" s="74">
        <v>10.7</v>
      </c>
      <c r="AP22" s="74">
        <v>9.1</v>
      </c>
      <c r="AQ22" s="74">
        <v>38.9</v>
      </c>
      <c r="AR22" s="74">
        <v>53.3</v>
      </c>
      <c r="AS22" s="74">
        <v>80.2</v>
      </c>
      <c r="AT22" s="78">
        <v>1615</v>
      </c>
      <c r="AU22" s="74">
        <v>1.4</v>
      </c>
      <c r="AV22" s="78">
        <v>1595</v>
      </c>
      <c r="AW22" s="74">
        <v>14.4</v>
      </c>
      <c r="AX22" s="74">
        <v>5.8</v>
      </c>
      <c r="AY22" s="74">
        <v>48.1</v>
      </c>
      <c r="AZ22" s="74">
        <v>63.9</v>
      </c>
      <c r="BA22" s="74">
        <v>79.8</v>
      </c>
      <c r="BB22" s="78">
        <v>1615</v>
      </c>
      <c r="BC22" s="74">
        <v>1.4</v>
      </c>
      <c r="BD22" s="78">
        <v>1595</v>
      </c>
      <c r="BE22" s="74">
        <v>16.7</v>
      </c>
      <c r="BF22" s="74">
        <v>7.3</v>
      </c>
      <c r="BG22" s="74">
        <v>55.9</v>
      </c>
      <c r="BH22" s="74">
        <v>68.7</v>
      </c>
      <c r="BI22" s="74">
        <v>76</v>
      </c>
      <c r="BJ22" s="78"/>
      <c r="BK22" s="74"/>
      <c r="BL22" s="78"/>
      <c r="BM22" s="74"/>
      <c r="BN22" s="74"/>
      <c r="BO22" s="74"/>
      <c r="BP22" s="74"/>
      <c r="BQ22" s="74"/>
      <c r="BR22" s="78">
        <v>3415</v>
      </c>
      <c r="BS22" s="74">
        <v>3.1</v>
      </c>
      <c r="BT22" s="78">
        <v>3310</v>
      </c>
      <c r="BU22" s="74">
        <v>9.3000000000000007</v>
      </c>
      <c r="BV22" s="74">
        <v>7.9</v>
      </c>
      <c r="BW22" s="74">
        <v>36.9</v>
      </c>
      <c r="BX22" s="74">
        <v>55.4</v>
      </c>
      <c r="BY22" s="74">
        <v>82.8</v>
      </c>
      <c r="BZ22" s="78">
        <v>3415</v>
      </c>
      <c r="CA22" s="74">
        <v>4.2</v>
      </c>
      <c r="CB22" s="78">
        <v>3270</v>
      </c>
      <c r="CC22" s="74">
        <v>13</v>
      </c>
      <c r="CD22" s="74">
        <v>5.8</v>
      </c>
      <c r="CE22" s="74">
        <v>49.5</v>
      </c>
      <c r="CF22" s="74">
        <v>66.7</v>
      </c>
      <c r="CG22" s="74">
        <v>81.2</v>
      </c>
      <c r="CH22" s="78">
        <v>3415</v>
      </c>
      <c r="CI22" s="74">
        <v>4.7</v>
      </c>
      <c r="CJ22" s="78">
        <v>3255</v>
      </c>
      <c r="CK22" s="74">
        <v>14.8</v>
      </c>
      <c r="CL22" s="74">
        <v>6.8</v>
      </c>
      <c r="CM22" s="74">
        <v>58.3</v>
      </c>
      <c r="CN22" s="74">
        <v>71.400000000000006</v>
      </c>
      <c r="CO22" s="74">
        <v>78.3</v>
      </c>
      <c r="CP22" s="78"/>
      <c r="CQ22" s="74"/>
      <c r="CR22" s="78"/>
      <c r="CS22" s="74"/>
      <c r="CT22" s="74"/>
      <c r="CU22" s="74"/>
      <c r="CV22" s="74"/>
      <c r="CW22" s="74"/>
    </row>
    <row r="23" spans="1:101" ht="16.5" x14ac:dyDescent="0.3">
      <c r="A23" s="74" t="s">
        <v>288</v>
      </c>
      <c r="B23" s="74">
        <v>188</v>
      </c>
      <c r="C23" s="74">
        <v>10003324</v>
      </c>
      <c r="D23" s="74" t="s">
        <v>27</v>
      </c>
      <c r="E23" s="74" t="s">
        <v>62</v>
      </c>
      <c r="F23" s="78" t="s">
        <v>13</v>
      </c>
      <c r="G23" s="74" t="s">
        <v>13</v>
      </c>
      <c r="H23" s="78" t="s">
        <v>13</v>
      </c>
      <c r="I23" s="74" t="s">
        <v>13</v>
      </c>
      <c r="J23" s="74" t="s">
        <v>13</v>
      </c>
      <c r="K23" s="74" t="s">
        <v>13</v>
      </c>
      <c r="L23" s="74" t="s">
        <v>13</v>
      </c>
      <c r="M23" s="74" t="s">
        <v>13</v>
      </c>
      <c r="N23" s="78" t="s">
        <v>13</v>
      </c>
      <c r="O23" s="74" t="s">
        <v>13</v>
      </c>
      <c r="P23" s="78" t="s">
        <v>13</v>
      </c>
      <c r="Q23" s="74" t="s">
        <v>13</v>
      </c>
      <c r="R23" s="74" t="s">
        <v>13</v>
      </c>
      <c r="S23" s="74" t="s">
        <v>13</v>
      </c>
      <c r="T23" s="74" t="s">
        <v>13</v>
      </c>
      <c r="U23" s="74" t="s">
        <v>13</v>
      </c>
      <c r="V23" s="78" t="s">
        <v>13</v>
      </c>
      <c r="W23" s="74" t="s">
        <v>13</v>
      </c>
      <c r="X23" s="78" t="s">
        <v>13</v>
      </c>
      <c r="Y23" s="74" t="s">
        <v>13</v>
      </c>
      <c r="Z23" s="74" t="s">
        <v>13</v>
      </c>
      <c r="AA23" s="74" t="s">
        <v>13</v>
      </c>
      <c r="AB23" s="74" t="s">
        <v>13</v>
      </c>
      <c r="AC23" s="74" t="s">
        <v>13</v>
      </c>
      <c r="AD23" s="78"/>
      <c r="AE23" s="74"/>
      <c r="AF23" s="78"/>
      <c r="AG23" s="74"/>
      <c r="AH23" s="74"/>
      <c r="AI23" s="74"/>
      <c r="AJ23" s="74"/>
      <c r="AK23" s="74"/>
      <c r="AL23" s="78" t="s">
        <v>13</v>
      </c>
      <c r="AM23" s="74" t="s">
        <v>13</v>
      </c>
      <c r="AN23" s="78" t="s">
        <v>13</v>
      </c>
      <c r="AO23" s="74" t="s">
        <v>13</v>
      </c>
      <c r="AP23" s="74" t="s">
        <v>13</v>
      </c>
      <c r="AQ23" s="74" t="s">
        <v>13</v>
      </c>
      <c r="AR23" s="74" t="s">
        <v>13</v>
      </c>
      <c r="AS23" s="74" t="s">
        <v>13</v>
      </c>
      <c r="AT23" s="78" t="s">
        <v>13</v>
      </c>
      <c r="AU23" s="74" t="s">
        <v>13</v>
      </c>
      <c r="AV23" s="78" t="s">
        <v>13</v>
      </c>
      <c r="AW23" s="74" t="s">
        <v>13</v>
      </c>
      <c r="AX23" s="74" t="s">
        <v>13</v>
      </c>
      <c r="AY23" s="74" t="s">
        <v>13</v>
      </c>
      <c r="AZ23" s="74" t="s">
        <v>13</v>
      </c>
      <c r="BA23" s="74" t="s">
        <v>13</v>
      </c>
      <c r="BB23" s="78" t="s">
        <v>13</v>
      </c>
      <c r="BC23" s="74" t="s">
        <v>13</v>
      </c>
      <c r="BD23" s="78" t="s">
        <v>13</v>
      </c>
      <c r="BE23" s="74" t="s">
        <v>13</v>
      </c>
      <c r="BF23" s="74" t="s">
        <v>13</v>
      </c>
      <c r="BG23" s="74" t="s">
        <v>13</v>
      </c>
      <c r="BH23" s="74" t="s">
        <v>13</v>
      </c>
      <c r="BI23" s="74" t="s">
        <v>13</v>
      </c>
      <c r="BJ23" s="78"/>
      <c r="BK23" s="74"/>
      <c r="BL23" s="78"/>
      <c r="BM23" s="74"/>
      <c r="BN23" s="74"/>
      <c r="BO23" s="74"/>
      <c r="BP23" s="74"/>
      <c r="BQ23" s="74"/>
      <c r="BR23" s="78" t="s">
        <v>13</v>
      </c>
      <c r="BS23" s="74" t="s">
        <v>13</v>
      </c>
      <c r="BT23" s="78" t="s">
        <v>13</v>
      </c>
      <c r="BU23" s="74" t="s">
        <v>13</v>
      </c>
      <c r="BV23" s="74" t="s">
        <v>13</v>
      </c>
      <c r="BW23" s="74" t="s">
        <v>13</v>
      </c>
      <c r="BX23" s="74" t="s">
        <v>13</v>
      </c>
      <c r="BY23" s="74" t="s">
        <v>13</v>
      </c>
      <c r="BZ23" s="78" t="s">
        <v>13</v>
      </c>
      <c r="CA23" s="74" t="s">
        <v>13</v>
      </c>
      <c r="CB23" s="78" t="s">
        <v>13</v>
      </c>
      <c r="CC23" s="74" t="s">
        <v>13</v>
      </c>
      <c r="CD23" s="74" t="s">
        <v>13</v>
      </c>
      <c r="CE23" s="74" t="s">
        <v>13</v>
      </c>
      <c r="CF23" s="74" t="s">
        <v>13</v>
      </c>
      <c r="CG23" s="74" t="s">
        <v>13</v>
      </c>
      <c r="CH23" s="78" t="s">
        <v>13</v>
      </c>
      <c r="CI23" s="74" t="s">
        <v>13</v>
      </c>
      <c r="CJ23" s="78" t="s">
        <v>13</v>
      </c>
      <c r="CK23" s="74" t="s">
        <v>13</v>
      </c>
      <c r="CL23" s="74" t="s">
        <v>13</v>
      </c>
      <c r="CM23" s="74" t="s">
        <v>13</v>
      </c>
      <c r="CN23" s="74" t="s">
        <v>13</v>
      </c>
      <c r="CO23" s="74" t="s">
        <v>13</v>
      </c>
      <c r="CP23" s="78"/>
      <c r="CQ23" s="74"/>
      <c r="CR23" s="78"/>
      <c r="CS23" s="74"/>
      <c r="CT23" s="74"/>
      <c r="CU23" s="74"/>
      <c r="CV23" s="74"/>
      <c r="CW23" s="74"/>
    </row>
    <row r="24" spans="1:101" ht="16.5" x14ac:dyDescent="0.3">
      <c r="A24" s="74" t="s">
        <v>288</v>
      </c>
      <c r="B24" s="74">
        <v>12</v>
      </c>
      <c r="C24" s="74">
        <v>10001143</v>
      </c>
      <c r="D24" s="74" t="s">
        <v>49</v>
      </c>
      <c r="E24" s="74" t="s">
        <v>64</v>
      </c>
      <c r="F24" s="78">
        <v>1060</v>
      </c>
      <c r="G24" s="74">
        <v>6.2</v>
      </c>
      <c r="H24" s="78">
        <v>995</v>
      </c>
      <c r="I24" s="74">
        <v>8.1</v>
      </c>
      <c r="J24" s="74">
        <v>7.6</v>
      </c>
      <c r="K24" s="74">
        <v>62.6</v>
      </c>
      <c r="L24" s="74">
        <v>78</v>
      </c>
      <c r="M24" s="74">
        <v>84.2</v>
      </c>
      <c r="N24" s="78">
        <v>1060</v>
      </c>
      <c r="O24" s="74">
        <v>6.8</v>
      </c>
      <c r="P24" s="78">
        <v>990</v>
      </c>
      <c r="Q24" s="74">
        <v>12.6</v>
      </c>
      <c r="R24" s="74">
        <v>6.1</v>
      </c>
      <c r="S24" s="74">
        <v>64.8</v>
      </c>
      <c r="T24" s="74">
        <v>76.7</v>
      </c>
      <c r="U24" s="74">
        <v>81.3</v>
      </c>
      <c r="V24" s="78">
        <v>1060</v>
      </c>
      <c r="W24" s="74">
        <v>6.9</v>
      </c>
      <c r="X24" s="78">
        <v>990</v>
      </c>
      <c r="Y24" s="74">
        <v>13</v>
      </c>
      <c r="Z24" s="74">
        <v>4.7</v>
      </c>
      <c r="AA24" s="74">
        <v>67.599999999999994</v>
      </c>
      <c r="AB24" s="74">
        <v>79.900000000000006</v>
      </c>
      <c r="AC24" s="74">
        <v>82.4</v>
      </c>
      <c r="AD24" s="78"/>
      <c r="AE24" s="74"/>
      <c r="AF24" s="78"/>
      <c r="AG24" s="74"/>
      <c r="AH24" s="74"/>
      <c r="AI24" s="74"/>
      <c r="AJ24" s="74"/>
      <c r="AK24" s="74"/>
      <c r="AL24" s="78">
        <v>440</v>
      </c>
      <c r="AM24" s="74">
        <v>3.6</v>
      </c>
      <c r="AN24" s="78">
        <v>425</v>
      </c>
      <c r="AO24" s="74">
        <v>10.6</v>
      </c>
      <c r="AP24" s="74">
        <v>9.4</v>
      </c>
      <c r="AQ24" s="74">
        <v>64.900000000000006</v>
      </c>
      <c r="AR24" s="74">
        <v>74.099999999999994</v>
      </c>
      <c r="AS24" s="74">
        <v>80</v>
      </c>
      <c r="AT24" s="78">
        <v>440</v>
      </c>
      <c r="AU24" s="74">
        <v>3.6</v>
      </c>
      <c r="AV24" s="78">
        <v>425</v>
      </c>
      <c r="AW24" s="74">
        <v>11.3</v>
      </c>
      <c r="AX24" s="74">
        <v>8.5</v>
      </c>
      <c r="AY24" s="74">
        <v>70</v>
      </c>
      <c r="AZ24" s="74">
        <v>78.3</v>
      </c>
      <c r="BA24" s="74">
        <v>80.2</v>
      </c>
      <c r="BB24" s="78">
        <v>440</v>
      </c>
      <c r="BC24" s="74">
        <v>3.6</v>
      </c>
      <c r="BD24" s="78">
        <v>425</v>
      </c>
      <c r="BE24" s="74">
        <v>11.8</v>
      </c>
      <c r="BF24" s="74">
        <v>9</v>
      </c>
      <c r="BG24" s="74">
        <v>65.8</v>
      </c>
      <c r="BH24" s="74">
        <v>76.2</v>
      </c>
      <c r="BI24" s="74">
        <v>79.2</v>
      </c>
      <c r="BJ24" s="78"/>
      <c r="BK24" s="74"/>
      <c r="BL24" s="78"/>
      <c r="BM24" s="74"/>
      <c r="BN24" s="74"/>
      <c r="BO24" s="74"/>
      <c r="BP24" s="74"/>
      <c r="BQ24" s="74"/>
      <c r="BR24" s="78">
        <v>1500</v>
      </c>
      <c r="BS24" s="74">
        <v>5.5</v>
      </c>
      <c r="BT24" s="78">
        <v>1420</v>
      </c>
      <c r="BU24" s="74">
        <v>8.9</v>
      </c>
      <c r="BV24" s="74">
        <v>8.1999999999999993</v>
      </c>
      <c r="BW24" s="74">
        <v>63.3</v>
      </c>
      <c r="BX24" s="74">
        <v>76.8</v>
      </c>
      <c r="BY24" s="74">
        <v>82.9</v>
      </c>
      <c r="BZ24" s="78">
        <v>1500</v>
      </c>
      <c r="CA24" s="74">
        <v>5.9</v>
      </c>
      <c r="CB24" s="78">
        <v>1415</v>
      </c>
      <c r="CC24" s="74">
        <v>12.2</v>
      </c>
      <c r="CD24" s="74">
        <v>6.8</v>
      </c>
      <c r="CE24" s="74">
        <v>66.400000000000006</v>
      </c>
      <c r="CF24" s="74">
        <v>77.2</v>
      </c>
      <c r="CG24" s="74">
        <v>81</v>
      </c>
      <c r="CH24" s="78">
        <v>1500</v>
      </c>
      <c r="CI24" s="74">
        <v>5.9</v>
      </c>
      <c r="CJ24" s="78">
        <v>1410</v>
      </c>
      <c r="CK24" s="74">
        <v>12.6</v>
      </c>
      <c r="CL24" s="74">
        <v>5.9</v>
      </c>
      <c r="CM24" s="74">
        <v>67.099999999999994</v>
      </c>
      <c r="CN24" s="74">
        <v>78.8</v>
      </c>
      <c r="CO24" s="74">
        <v>81.400000000000006</v>
      </c>
      <c r="CP24" s="78"/>
      <c r="CQ24" s="74"/>
      <c r="CR24" s="78"/>
      <c r="CS24" s="74"/>
      <c r="CT24" s="74"/>
      <c r="CU24" s="74"/>
      <c r="CV24" s="74"/>
      <c r="CW24" s="74"/>
    </row>
    <row r="25" spans="1:101" ht="16.5" x14ac:dyDescent="0.3">
      <c r="A25" s="74" t="s">
        <v>288</v>
      </c>
      <c r="B25" s="74">
        <v>53</v>
      </c>
      <c r="C25" s="74">
        <v>10007141</v>
      </c>
      <c r="D25" s="74" t="s">
        <v>39</v>
      </c>
      <c r="E25" s="74" t="s">
        <v>66</v>
      </c>
      <c r="F25" s="78">
        <v>1970</v>
      </c>
      <c r="G25" s="74">
        <v>6.1</v>
      </c>
      <c r="H25" s="78">
        <v>1850</v>
      </c>
      <c r="I25" s="74">
        <v>6.7</v>
      </c>
      <c r="J25" s="74">
        <v>8.3000000000000007</v>
      </c>
      <c r="K25" s="74">
        <v>56.3</v>
      </c>
      <c r="L25" s="74">
        <v>75.3</v>
      </c>
      <c r="M25" s="74">
        <v>85</v>
      </c>
      <c r="N25" s="78">
        <v>1970</v>
      </c>
      <c r="O25" s="74">
        <v>7.3</v>
      </c>
      <c r="P25" s="78">
        <v>1825</v>
      </c>
      <c r="Q25" s="74">
        <v>10.7</v>
      </c>
      <c r="R25" s="74">
        <v>6.2</v>
      </c>
      <c r="S25" s="74">
        <v>62.1</v>
      </c>
      <c r="T25" s="74">
        <v>77.599999999999994</v>
      </c>
      <c r="U25" s="74">
        <v>83.1</v>
      </c>
      <c r="V25" s="78">
        <v>1970</v>
      </c>
      <c r="W25" s="74">
        <v>7.6</v>
      </c>
      <c r="X25" s="78">
        <v>1820</v>
      </c>
      <c r="Y25" s="74">
        <v>11.4</v>
      </c>
      <c r="Z25" s="74">
        <v>6.2</v>
      </c>
      <c r="AA25" s="74">
        <v>64.900000000000006</v>
      </c>
      <c r="AB25" s="74">
        <v>78.400000000000006</v>
      </c>
      <c r="AC25" s="74">
        <v>82.4</v>
      </c>
      <c r="AD25" s="78"/>
      <c r="AE25" s="74"/>
      <c r="AF25" s="78"/>
      <c r="AG25" s="74"/>
      <c r="AH25" s="74"/>
      <c r="AI25" s="74"/>
      <c r="AJ25" s="74"/>
      <c r="AK25" s="74"/>
      <c r="AL25" s="78">
        <v>1285</v>
      </c>
      <c r="AM25" s="74">
        <v>2.4</v>
      </c>
      <c r="AN25" s="78">
        <v>1255</v>
      </c>
      <c r="AO25" s="74">
        <v>9.5</v>
      </c>
      <c r="AP25" s="74">
        <v>12</v>
      </c>
      <c r="AQ25" s="74">
        <v>60.4</v>
      </c>
      <c r="AR25" s="74">
        <v>72.3</v>
      </c>
      <c r="AS25" s="74">
        <v>78.599999999999994</v>
      </c>
      <c r="AT25" s="78">
        <v>1285</v>
      </c>
      <c r="AU25" s="74">
        <v>2.5</v>
      </c>
      <c r="AV25" s="78">
        <v>1255</v>
      </c>
      <c r="AW25" s="74">
        <v>12.9</v>
      </c>
      <c r="AX25" s="74">
        <v>8.1</v>
      </c>
      <c r="AY25" s="74">
        <v>65.099999999999994</v>
      </c>
      <c r="AZ25" s="74">
        <v>75.3</v>
      </c>
      <c r="BA25" s="74">
        <v>78.900000000000006</v>
      </c>
      <c r="BB25" s="78">
        <v>1285</v>
      </c>
      <c r="BC25" s="74">
        <v>2.6</v>
      </c>
      <c r="BD25" s="78">
        <v>1250</v>
      </c>
      <c r="BE25" s="74">
        <v>12.6</v>
      </c>
      <c r="BF25" s="74">
        <v>7.1</v>
      </c>
      <c r="BG25" s="74">
        <v>69.599999999999994</v>
      </c>
      <c r="BH25" s="74">
        <v>78</v>
      </c>
      <c r="BI25" s="74">
        <v>80.3</v>
      </c>
      <c r="BJ25" s="78"/>
      <c r="BK25" s="74"/>
      <c r="BL25" s="78"/>
      <c r="BM25" s="74"/>
      <c r="BN25" s="74"/>
      <c r="BO25" s="74"/>
      <c r="BP25" s="74"/>
      <c r="BQ25" s="74"/>
      <c r="BR25" s="78">
        <v>3255</v>
      </c>
      <c r="BS25" s="74">
        <v>4.7</v>
      </c>
      <c r="BT25" s="78">
        <v>3105</v>
      </c>
      <c r="BU25" s="74">
        <v>7.8</v>
      </c>
      <c r="BV25" s="74">
        <v>9.8000000000000007</v>
      </c>
      <c r="BW25" s="74">
        <v>57.9</v>
      </c>
      <c r="BX25" s="74">
        <v>74.099999999999994</v>
      </c>
      <c r="BY25" s="74">
        <v>82.4</v>
      </c>
      <c r="BZ25" s="78">
        <v>3255</v>
      </c>
      <c r="CA25" s="74">
        <v>5.4</v>
      </c>
      <c r="CB25" s="78">
        <v>3080</v>
      </c>
      <c r="CC25" s="74">
        <v>11.6</v>
      </c>
      <c r="CD25" s="74">
        <v>7</v>
      </c>
      <c r="CE25" s="74">
        <v>63.3</v>
      </c>
      <c r="CF25" s="74">
        <v>76.7</v>
      </c>
      <c r="CG25" s="74">
        <v>81.400000000000006</v>
      </c>
      <c r="CH25" s="78">
        <v>3255</v>
      </c>
      <c r="CI25" s="74">
        <v>5.6</v>
      </c>
      <c r="CJ25" s="78">
        <v>3070</v>
      </c>
      <c r="CK25" s="74">
        <v>11.9</v>
      </c>
      <c r="CL25" s="74">
        <v>6.6</v>
      </c>
      <c r="CM25" s="74">
        <v>66.8</v>
      </c>
      <c r="CN25" s="74">
        <v>78.2</v>
      </c>
      <c r="CO25" s="74">
        <v>81.5</v>
      </c>
      <c r="CP25" s="78"/>
      <c r="CQ25" s="74"/>
      <c r="CR25" s="78"/>
      <c r="CS25" s="74"/>
      <c r="CT25" s="74"/>
      <c r="CU25" s="74"/>
      <c r="CV25" s="74"/>
      <c r="CW25" s="74"/>
    </row>
    <row r="26" spans="1:101" ht="16.5" x14ac:dyDescent="0.3">
      <c r="A26" s="74" t="s">
        <v>288</v>
      </c>
      <c r="B26" s="74">
        <v>11</v>
      </c>
      <c r="C26" s="74">
        <v>10007848</v>
      </c>
      <c r="D26" s="74" t="s">
        <v>39</v>
      </c>
      <c r="E26" s="74" t="s">
        <v>68</v>
      </c>
      <c r="F26" s="78">
        <v>765</v>
      </c>
      <c r="G26" s="74">
        <v>7.2</v>
      </c>
      <c r="H26" s="78">
        <v>710</v>
      </c>
      <c r="I26" s="74">
        <v>6.5</v>
      </c>
      <c r="J26" s="74">
        <v>11</v>
      </c>
      <c r="K26" s="74">
        <v>56.5</v>
      </c>
      <c r="L26" s="74">
        <v>73.5</v>
      </c>
      <c r="M26" s="74">
        <v>82.6</v>
      </c>
      <c r="N26" s="78">
        <v>765</v>
      </c>
      <c r="O26" s="74">
        <v>8.1999999999999993</v>
      </c>
      <c r="P26" s="78">
        <v>705</v>
      </c>
      <c r="Q26" s="74">
        <v>9.4</v>
      </c>
      <c r="R26" s="74">
        <v>7.4</v>
      </c>
      <c r="S26" s="74">
        <v>61.5</v>
      </c>
      <c r="T26" s="74">
        <v>76.7</v>
      </c>
      <c r="U26" s="74">
        <v>83.2</v>
      </c>
      <c r="V26" s="78">
        <v>765</v>
      </c>
      <c r="W26" s="74">
        <v>8.9</v>
      </c>
      <c r="X26" s="78">
        <v>700</v>
      </c>
      <c r="Y26" s="74">
        <v>10.6</v>
      </c>
      <c r="Z26" s="74">
        <v>7.3</v>
      </c>
      <c r="AA26" s="74">
        <v>64.2</v>
      </c>
      <c r="AB26" s="74">
        <v>77.7</v>
      </c>
      <c r="AC26" s="74">
        <v>82.1</v>
      </c>
      <c r="AD26" s="78"/>
      <c r="AE26" s="74"/>
      <c r="AF26" s="78"/>
      <c r="AG26" s="74"/>
      <c r="AH26" s="74"/>
      <c r="AI26" s="74"/>
      <c r="AJ26" s="74"/>
      <c r="AK26" s="74"/>
      <c r="AL26" s="78">
        <v>360</v>
      </c>
      <c r="AM26" s="74">
        <v>3.1</v>
      </c>
      <c r="AN26" s="78">
        <v>350</v>
      </c>
      <c r="AO26" s="74">
        <v>6.6</v>
      </c>
      <c r="AP26" s="74">
        <v>13.5</v>
      </c>
      <c r="AQ26" s="74">
        <v>58.7</v>
      </c>
      <c r="AR26" s="74">
        <v>70.5</v>
      </c>
      <c r="AS26" s="74">
        <v>79.900000000000006</v>
      </c>
      <c r="AT26" s="78">
        <v>360</v>
      </c>
      <c r="AU26" s="74">
        <v>3.6</v>
      </c>
      <c r="AV26" s="78">
        <v>345</v>
      </c>
      <c r="AW26" s="74">
        <v>11.2</v>
      </c>
      <c r="AX26" s="74">
        <v>8.1</v>
      </c>
      <c r="AY26" s="74">
        <v>66</v>
      </c>
      <c r="AZ26" s="74">
        <v>74.900000000000006</v>
      </c>
      <c r="BA26" s="74">
        <v>80.7</v>
      </c>
      <c r="BB26" s="78">
        <v>360</v>
      </c>
      <c r="BC26" s="74">
        <v>3.6</v>
      </c>
      <c r="BD26" s="78">
        <v>345</v>
      </c>
      <c r="BE26" s="74">
        <v>14.1</v>
      </c>
      <c r="BF26" s="74">
        <v>8.1</v>
      </c>
      <c r="BG26" s="74">
        <v>67.7</v>
      </c>
      <c r="BH26" s="74">
        <v>74.900000000000006</v>
      </c>
      <c r="BI26" s="74">
        <v>77.8</v>
      </c>
      <c r="BJ26" s="78"/>
      <c r="BK26" s="74"/>
      <c r="BL26" s="78"/>
      <c r="BM26" s="74"/>
      <c r="BN26" s="74"/>
      <c r="BO26" s="74"/>
      <c r="BP26" s="74"/>
      <c r="BQ26" s="74"/>
      <c r="BR26" s="78">
        <v>1125</v>
      </c>
      <c r="BS26" s="74">
        <v>5.9</v>
      </c>
      <c r="BT26" s="78">
        <v>1060</v>
      </c>
      <c r="BU26" s="74">
        <v>6.5</v>
      </c>
      <c r="BV26" s="74">
        <v>11.8</v>
      </c>
      <c r="BW26" s="74">
        <v>57.2</v>
      </c>
      <c r="BX26" s="74">
        <v>72.5</v>
      </c>
      <c r="BY26" s="74">
        <v>81.7</v>
      </c>
      <c r="BZ26" s="78">
        <v>1125</v>
      </c>
      <c r="CA26" s="74">
        <v>6.7</v>
      </c>
      <c r="CB26" s="78">
        <v>1050</v>
      </c>
      <c r="CC26" s="74">
        <v>10</v>
      </c>
      <c r="CD26" s="74">
        <v>7.6</v>
      </c>
      <c r="CE26" s="74">
        <v>63</v>
      </c>
      <c r="CF26" s="74">
        <v>76.099999999999994</v>
      </c>
      <c r="CG26" s="74">
        <v>82.4</v>
      </c>
      <c r="CH26" s="78">
        <v>1125</v>
      </c>
      <c r="CI26" s="74">
        <v>7.2</v>
      </c>
      <c r="CJ26" s="78">
        <v>1045</v>
      </c>
      <c r="CK26" s="74">
        <v>11.8</v>
      </c>
      <c r="CL26" s="74">
        <v>7.6</v>
      </c>
      <c r="CM26" s="74">
        <v>65.400000000000006</v>
      </c>
      <c r="CN26" s="74">
        <v>76.8</v>
      </c>
      <c r="CO26" s="74">
        <v>80.7</v>
      </c>
      <c r="CP26" s="78"/>
      <c r="CQ26" s="74"/>
      <c r="CR26" s="78"/>
      <c r="CS26" s="74"/>
      <c r="CT26" s="74"/>
      <c r="CU26" s="74"/>
      <c r="CV26" s="74"/>
      <c r="CW26" s="74"/>
    </row>
    <row r="27" spans="1:101" ht="16.5" x14ac:dyDescent="0.3">
      <c r="A27" s="74" t="s">
        <v>288</v>
      </c>
      <c r="B27" s="74">
        <v>82</v>
      </c>
      <c r="C27" s="74">
        <v>10007137</v>
      </c>
      <c r="D27" s="74" t="s">
        <v>49</v>
      </c>
      <c r="E27" s="74" t="s">
        <v>70</v>
      </c>
      <c r="F27" s="78">
        <v>545</v>
      </c>
      <c r="G27" s="74">
        <v>4.5999999999999996</v>
      </c>
      <c r="H27" s="78">
        <v>520</v>
      </c>
      <c r="I27" s="74">
        <v>9.1999999999999993</v>
      </c>
      <c r="J27" s="74">
        <v>8.6999999999999993</v>
      </c>
      <c r="K27" s="74">
        <v>59.9</v>
      </c>
      <c r="L27" s="74">
        <v>74.400000000000006</v>
      </c>
      <c r="M27" s="74">
        <v>82.1</v>
      </c>
      <c r="N27" s="78">
        <v>545</v>
      </c>
      <c r="O27" s="74">
        <v>5.0999999999999996</v>
      </c>
      <c r="P27" s="78">
        <v>515</v>
      </c>
      <c r="Q27" s="74">
        <v>13</v>
      </c>
      <c r="R27" s="74">
        <v>6</v>
      </c>
      <c r="S27" s="74">
        <v>65.7</v>
      </c>
      <c r="T27" s="74">
        <v>76.400000000000006</v>
      </c>
      <c r="U27" s="74">
        <v>81</v>
      </c>
      <c r="V27" s="78">
        <v>545</v>
      </c>
      <c r="W27" s="74">
        <v>5.0999999999999996</v>
      </c>
      <c r="X27" s="78">
        <v>515</v>
      </c>
      <c r="Y27" s="74">
        <v>13.4</v>
      </c>
      <c r="Z27" s="74">
        <v>4.5</v>
      </c>
      <c r="AA27" s="74">
        <v>68.400000000000006</v>
      </c>
      <c r="AB27" s="74">
        <v>78.099999999999994</v>
      </c>
      <c r="AC27" s="74">
        <v>82.2</v>
      </c>
      <c r="AD27" s="78"/>
      <c r="AE27" s="74"/>
      <c r="AF27" s="78"/>
      <c r="AG27" s="74"/>
      <c r="AH27" s="74"/>
      <c r="AI27" s="74"/>
      <c r="AJ27" s="74"/>
      <c r="AK27" s="74"/>
      <c r="AL27" s="78">
        <v>200</v>
      </c>
      <c r="AM27" s="74">
        <v>1.5</v>
      </c>
      <c r="AN27" s="78">
        <v>200</v>
      </c>
      <c r="AO27" s="74">
        <v>9</v>
      </c>
      <c r="AP27" s="74">
        <v>10.1</v>
      </c>
      <c r="AQ27" s="74">
        <v>61.3</v>
      </c>
      <c r="AR27" s="74">
        <v>74.400000000000006</v>
      </c>
      <c r="AS27" s="74">
        <v>80.900000000000006</v>
      </c>
      <c r="AT27" s="78">
        <v>200</v>
      </c>
      <c r="AU27" s="74">
        <v>1.5</v>
      </c>
      <c r="AV27" s="78">
        <v>200</v>
      </c>
      <c r="AW27" s="74">
        <v>13.6</v>
      </c>
      <c r="AX27" s="74">
        <v>8</v>
      </c>
      <c r="AY27" s="74">
        <v>65.3</v>
      </c>
      <c r="AZ27" s="74">
        <v>74.400000000000006</v>
      </c>
      <c r="BA27" s="74">
        <v>78.400000000000006</v>
      </c>
      <c r="BB27" s="78">
        <v>200</v>
      </c>
      <c r="BC27" s="74">
        <v>1.5</v>
      </c>
      <c r="BD27" s="78">
        <v>200</v>
      </c>
      <c r="BE27" s="74">
        <v>14.1</v>
      </c>
      <c r="BF27" s="74">
        <v>6</v>
      </c>
      <c r="BG27" s="74">
        <v>63.8</v>
      </c>
      <c r="BH27" s="74">
        <v>76.900000000000006</v>
      </c>
      <c r="BI27" s="74">
        <v>79.900000000000006</v>
      </c>
      <c r="BJ27" s="78"/>
      <c r="BK27" s="74"/>
      <c r="BL27" s="78"/>
      <c r="BM27" s="74"/>
      <c r="BN27" s="74"/>
      <c r="BO27" s="74"/>
      <c r="BP27" s="74"/>
      <c r="BQ27" s="74"/>
      <c r="BR27" s="78">
        <v>745</v>
      </c>
      <c r="BS27" s="74">
        <v>3.8</v>
      </c>
      <c r="BT27" s="78">
        <v>720</v>
      </c>
      <c r="BU27" s="74">
        <v>9.1999999999999993</v>
      </c>
      <c r="BV27" s="74">
        <v>9.1</v>
      </c>
      <c r="BW27" s="74">
        <v>60.3</v>
      </c>
      <c r="BX27" s="74">
        <v>74.400000000000006</v>
      </c>
      <c r="BY27" s="74">
        <v>81.8</v>
      </c>
      <c r="BZ27" s="78">
        <v>745</v>
      </c>
      <c r="CA27" s="74">
        <v>4.2</v>
      </c>
      <c r="CB27" s="78">
        <v>715</v>
      </c>
      <c r="CC27" s="74">
        <v>13.1</v>
      </c>
      <c r="CD27" s="74">
        <v>6.6</v>
      </c>
      <c r="CE27" s="74">
        <v>65.599999999999994</v>
      </c>
      <c r="CF27" s="74">
        <v>75.8</v>
      </c>
      <c r="CG27" s="74">
        <v>80.3</v>
      </c>
      <c r="CH27" s="78">
        <v>745</v>
      </c>
      <c r="CI27" s="74">
        <v>4.2</v>
      </c>
      <c r="CJ27" s="78">
        <v>715</v>
      </c>
      <c r="CK27" s="74">
        <v>13.6</v>
      </c>
      <c r="CL27" s="74">
        <v>4.9000000000000004</v>
      </c>
      <c r="CM27" s="74">
        <v>67.099999999999994</v>
      </c>
      <c r="CN27" s="74">
        <v>77.8</v>
      </c>
      <c r="CO27" s="74">
        <v>81.5</v>
      </c>
      <c r="CP27" s="78"/>
      <c r="CQ27" s="74"/>
      <c r="CR27" s="78"/>
      <c r="CS27" s="74"/>
      <c r="CT27" s="74"/>
      <c r="CU27" s="74"/>
      <c r="CV27" s="74"/>
      <c r="CW27" s="74"/>
    </row>
    <row r="28" spans="1:101" ht="16.5" x14ac:dyDescent="0.3">
      <c r="A28" s="74" t="s">
        <v>288</v>
      </c>
      <c r="B28" s="74">
        <v>115</v>
      </c>
      <c r="C28" s="74">
        <v>10001478</v>
      </c>
      <c r="D28" s="74" t="s">
        <v>27</v>
      </c>
      <c r="E28" s="74" t="s">
        <v>72</v>
      </c>
      <c r="F28" s="78">
        <v>605</v>
      </c>
      <c r="G28" s="74">
        <v>9.4</v>
      </c>
      <c r="H28" s="78">
        <v>550</v>
      </c>
      <c r="I28" s="74">
        <v>13.5</v>
      </c>
      <c r="J28" s="74">
        <v>9.3000000000000007</v>
      </c>
      <c r="K28" s="74">
        <v>54.9</v>
      </c>
      <c r="L28" s="74">
        <v>70.400000000000006</v>
      </c>
      <c r="M28" s="74">
        <v>77.3</v>
      </c>
      <c r="N28" s="78">
        <v>605</v>
      </c>
      <c r="O28" s="74">
        <v>10.4</v>
      </c>
      <c r="P28" s="78">
        <v>545</v>
      </c>
      <c r="Q28" s="74">
        <v>18.2</v>
      </c>
      <c r="R28" s="74">
        <v>9</v>
      </c>
      <c r="S28" s="74">
        <v>57.2</v>
      </c>
      <c r="T28" s="74">
        <v>67.099999999999994</v>
      </c>
      <c r="U28" s="74">
        <v>72.8</v>
      </c>
      <c r="V28" s="78">
        <v>605</v>
      </c>
      <c r="W28" s="74">
        <v>10.4</v>
      </c>
      <c r="X28" s="78">
        <v>545</v>
      </c>
      <c r="Y28" s="74">
        <v>17.8</v>
      </c>
      <c r="Z28" s="74">
        <v>8.1</v>
      </c>
      <c r="AA28" s="74">
        <v>59.7</v>
      </c>
      <c r="AB28" s="74">
        <v>70.400000000000006</v>
      </c>
      <c r="AC28" s="74">
        <v>74.099999999999994</v>
      </c>
      <c r="AD28" s="78"/>
      <c r="AE28" s="74"/>
      <c r="AF28" s="78"/>
      <c r="AG28" s="74"/>
      <c r="AH28" s="74"/>
      <c r="AI28" s="74"/>
      <c r="AJ28" s="74"/>
      <c r="AK28" s="74"/>
      <c r="AL28" s="78">
        <v>465</v>
      </c>
      <c r="AM28" s="74">
        <v>5.2</v>
      </c>
      <c r="AN28" s="78">
        <v>440</v>
      </c>
      <c r="AO28" s="74">
        <v>10.7</v>
      </c>
      <c r="AP28" s="74">
        <v>10</v>
      </c>
      <c r="AQ28" s="74">
        <v>61.4</v>
      </c>
      <c r="AR28" s="74">
        <v>70.7</v>
      </c>
      <c r="AS28" s="74">
        <v>79.3</v>
      </c>
      <c r="AT28" s="78">
        <v>465</v>
      </c>
      <c r="AU28" s="74">
        <v>6.5</v>
      </c>
      <c r="AV28" s="78">
        <v>435</v>
      </c>
      <c r="AW28" s="74">
        <v>12.9</v>
      </c>
      <c r="AX28" s="74">
        <v>9.1999999999999993</v>
      </c>
      <c r="AY28" s="74">
        <v>66.099999999999994</v>
      </c>
      <c r="AZ28" s="74">
        <v>74.2</v>
      </c>
      <c r="BA28" s="74">
        <v>77.900000000000006</v>
      </c>
      <c r="BB28" s="78">
        <v>465</v>
      </c>
      <c r="BC28" s="74">
        <v>7.5</v>
      </c>
      <c r="BD28" s="78">
        <v>430</v>
      </c>
      <c r="BE28" s="74">
        <v>13.3</v>
      </c>
      <c r="BF28" s="74">
        <v>9.8000000000000007</v>
      </c>
      <c r="BG28" s="74">
        <v>70.400000000000006</v>
      </c>
      <c r="BH28" s="74">
        <v>76</v>
      </c>
      <c r="BI28" s="74">
        <v>76.900000000000006</v>
      </c>
      <c r="BJ28" s="78"/>
      <c r="BK28" s="74"/>
      <c r="BL28" s="78"/>
      <c r="BM28" s="74"/>
      <c r="BN28" s="74"/>
      <c r="BO28" s="74"/>
      <c r="BP28" s="74"/>
      <c r="BQ28" s="74"/>
      <c r="BR28" s="78">
        <v>1070</v>
      </c>
      <c r="BS28" s="74">
        <v>7.6</v>
      </c>
      <c r="BT28" s="78">
        <v>990</v>
      </c>
      <c r="BU28" s="74">
        <v>12.2</v>
      </c>
      <c r="BV28" s="74">
        <v>9.6</v>
      </c>
      <c r="BW28" s="74">
        <v>57.8</v>
      </c>
      <c r="BX28" s="74">
        <v>70.5</v>
      </c>
      <c r="BY28" s="74">
        <v>78.2</v>
      </c>
      <c r="BZ28" s="78">
        <v>1070</v>
      </c>
      <c r="CA28" s="74">
        <v>8.6999999999999993</v>
      </c>
      <c r="CB28" s="78">
        <v>980</v>
      </c>
      <c r="CC28" s="74">
        <v>15.8</v>
      </c>
      <c r="CD28" s="74">
        <v>9.1</v>
      </c>
      <c r="CE28" s="74">
        <v>61.1</v>
      </c>
      <c r="CF28" s="74">
        <v>70.2</v>
      </c>
      <c r="CG28" s="74">
        <v>75.099999999999994</v>
      </c>
      <c r="CH28" s="78">
        <v>1070</v>
      </c>
      <c r="CI28" s="74">
        <v>9.1999999999999993</v>
      </c>
      <c r="CJ28" s="78">
        <v>975</v>
      </c>
      <c r="CK28" s="74">
        <v>15.8</v>
      </c>
      <c r="CL28" s="74">
        <v>8.8000000000000007</v>
      </c>
      <c r="CM28" s="74">
        <v>64.400000000000006</v>
      </c>
      <c r="CN28" s="74">
        <v>72.900000000000006</v>
      </c>
      <c r="CO28" s="74">
        <v>75.3</v>
      </c>
      <c r="CP28" s="78"/>
      <c r="CQ28" s="74"/>
      <c r="CR28" s="78"/>
      <c r="CS28" s="74"/>
      <c r="CT28" s="74"/>
      <c r="CU28" s="74"/>
      <c r="CV28" s="74"/>
      <c r="CW28" s="74"/>
    </row>
    <row r="29" spans="1:101" ht="16.5" x14ac:dyDescent="0.3">
      <c r="A29" s="74" t="s">
        <v>288</v>
      </c>
      <c r="B29" s="74">
        <v>199</v>
      </c>
      <c r="C29" s="74">
        <v>10001653</v>
      </c>
      <c r="D29" s="74" t="s">
        <v>27</v>
      </c>
      <c r="E29" s="74" t="s">
        <v>74</v>
      </c>
      <c r="F29" s="78">
        <v>75</v>
      </c>
      <c r="G29" s="74">
        <v>2.7</v>
      </c>
      <c r="H29" s="78">
        <v>70</v>
      </c>
      <c r="I29" s="74">
        <v>11.3</v>
      </c>
      <c r="J29" s="74">
        <v>23.9</v>
      </c>
      <c r="K29" s="74" t="s">
        <v>396</v>
      </c>
      <c r="L29" s="74" t="s">
        <v>396</v>
      </c>
      <c r="M29" s="74">
        <v>64.8</v>
      </c>
      <c r="N29" s="78">
        <v>75</v>
      </c>
      <c r="O29" s="74">
        <v>6.8</v>
      </c>
      <c r="P29" s="78">
        <v>70</v>
      </c>
      <c r="Q29" s="74">
        <v>22.1</v>
      </c>
      <c r="R29" s="74">
        <v>20.6</v>
      </c>
      <c r="S29" s="74" t="s">
        <v>396</v>
      </c>
      <c r="T29" s="74" t="s">
        <v>396</v>
      </c>
      <c r="U29" s="74">
        <v>57.4</v>
      </c>
      <c r="V29" s="78">
        <v>75</v>
      </c>
      <c r="W29" s="74">
        <v>6.8</v>
      </c>
      <c r="X29" s="78">
        <v>70</v>
      </c>
      <c r="Y29" s="74">
        <v>14.7</v>
      </c>
      <c r="Z29" s="74">
        <v>17.600000000000001</v>
      </c>
      <c r="AA29" s="74" t="s">
        <v>396</v>
      </c>
      <c r="AB29" s="74" t="s">
        <v>396</v>
      </c>
      <c r="AC29" s="74">
        <v>67.599999999999994</v>
      </c>
      <c r="AD29" s="78"/>
      <c r="AE29" s="74"/>
      <c r="AF29" s="78"/>
      <c r="AG29" s="74"/>
      <c r="AH29" s="74"/>
      <c r="AI29" s="74"/>
      <c r="AJ29" s="74"/>
      <c r="AK29" s="74"/>
      <c r="AL29" s="78">
        <v>40</v>
      </c>
      <c r="AM29" s="74">
        <v>7.1</v>
      </c>
      <c r="AN29" s="78">
        <v>40</v>
      </c>
      <c r="AO29" s="74">
        <v>35.9</v>
      </c>
      <c r="AP29" s="74">
        <v>17.899999999999999</v>
      </c>
      <c r="AQ29" s="74" t="s">
        <v>396</v>
      </c>
      <c r="AR29" s="74" t="s">
        <v>396</v>
      </c>
      <c r="AS29" s="74">
        <v>46.2</v>
      </c>
      <c r="AT29" s="78">
        <v>40</v>
      </c>
      <c r="AU29" s="74">
        <v>7.1</v>
      </c>
      <c r="AV29" s="78">
        <v>40</v>
      </c>
      <c r="AW29" s="74">
        <v>33.299999999999997</v>
      </c>
      <c r="AX29" s="74">
        <v>17.899999999999999</v>
      </c>
      <c r="AY29" s="74" t="s">
        <v>396</v>
      </c>
      <c r="AZ29" s="74" t="s">
        <v>396</v>
      </c>
      <c r="BA29" s="74">
        <v>48.7</v>
      </c>
      <c r="BB29" s="78">
        <v>40</v>
      </c>
      <c r="BC29" s="74">
        <v>7.1</v>
      </c>
      <c r="BD29" s="78">
        <v>40</v>
      </c>
      <c r="BE29" s="74">
        <v>17.899999999999999</v>
      </c>
      <c r="BF29" s="74">
        <v>12.8</v>
      </c>
      <c r="BG29" s="74" t="s">
        <v>396</v>
      </c>
      <c r="BH29" s="74" t="s">
        <v>396</v>
      </c>
      <c r="BI29" s="74">
        <v>69.2</v>
      </c>
      <c r="BJ29" s="78"/>
      <c r="BK29" s="74"/>
      <c r="BL29" s="78"/>
      <c r="BM29" s="74"/>
      <c r="BN29" s="74"/>
      <c r="BO29" s="74"/>
      <c r="BP29" s="74"/>
      <c r="BQ29" s="74"/>
      <c r="BR29" s="78">
        <v>115</v>
      </c>
      <c r="BS29" s="74">
        <v>4.3</v>
      </c>
      <c r="BT29" s="78">
        <v>110</v>
      </c>
      <c r="BU29" s="74">
        <v>20</v>
      </c>
      <c r="BV29" s="74">
        <v>21.8</v>
      </c>
      <c r="BW29" s="74">
        <v>40.9</v>
      </c>
      <c r="BX29" s="74">
        <v>48.2</v>
      </c>
      <c r="BY29" s="74">
        <v>58.2</v>
      </c>
      <c r="BZ29" s="78">
        <v>115</v>
      </c>
      <c r="CA29" s="74">
        <v>7</v>
      </c>
      <c r="CB29" s="78">
        <v>105</v>
      </c>
      <c r="CC29" s="74">
        <v>26.2</v>
      </c>
      <c r="CD29" s="74">
        <v>19.600000000000001</v>
      </c>
      <c r="CE29" s="74" t="s">
        <v>396</v>
      </c>
      <c r="CF29" s="74" t="s">
        <v>396</v>
      </c>
      <c r="CG29" s="74">
        <v>54.2</v>
      </c>
      <c r="CH29" s="78">
        <v>115</v>
      </c>
      <c r="CI29" s="74">
        <v>7</v>
      </c>
      <c r="CJ29" s="78">
        <v>105</v>
      </c>
      <c r="CK29" s="74">
        <v>15.9</v>
      </c>
      <c r="CL29" s="74">
        <v>15.9</v>
      </c>
      <c r="CM29" s="74" t="s">
        <v>396</v>
      </c>
      <c r="CN29" s="74" t="s">
        <v>396</v>
      </c>
      <c r="CO29" s="74">
        <v>68.2</v>
      </c>
      <c r="CP29" s="78"/>
      <c r="CQ29" s="74"/>
      <c r="CR29" s="78"/>
      <c r="CS29" s="74"/>
      <c r="CT29" s="74"/>
      <c r="CU29" s="74"/>
      <c r="CV29" s="74"/>
      <c r="CW29" s="74"/>
    </row>
    <row r="30" spans="1:101" ht="16.5" x14ac:dyDescent="0.3">
      <c r="A30" s="74" t="s">
        <v>288</v>
      </c>
      <c r="B30" s="74">
        <v>201</v>
      </c>
      <c r="C30" s="74">
        <v>10007761</v>
      </c>
      <c r="D30" s="74" t="s">
        <v>27</v>
      </c>
      <c r="E30" s="74" t="s">
        <v>76</v>
      </c>
      <c r="F30" s="78">
        <v>20</v>
      </c>
      <c r="G30" s="74" t="s">
        <v>396</v>
      </c>
      <c r="H30" s="78" t="s">
        <v>396</v>
      </c>
      <c r="I30" s="74" t="s">
        <v>396</v>
      </c>
      <c r="J30" s="74" t="s">
        <v>396</v>
      </c>
      <c r="K30" s="74" t="s">
        <v>396</v>
      </c>
      <c r="L30" s="74" t="s">
        <v>396</v>
      </c>
      <c r="M30" s="74" t="s">
        <v>396</v>
      </c>
      <c r="N30" s="78">
        <v>20</v>
      </c>
      <c r="O30" s="74" t="s">
        <v>396</v>
      </c>
      <c r="P30" s="78" t="s">
        <v>396</v>
      </c>
      <c r="Q30" s="74" t="s">
        <v>396</v>
      </c>
      <c r="R30" s="74" t="s">
        <v>396</v>
      </c>
      <c r="S30" s="74" t="s">
        <v>396</v>
      </c>
      <c r="T30" s="74" t="s">
        <v>396</v>
      </c>
      <c r="U30" s="74" t="s">
        <v>396</v>
      </c>
      <c r="V30" s="78">
        <v>20</v>
      </c>
      <c r="W30" s="74" t="s">
        <v>396</v>
      </c>
      <c r="X30" s="78" t="s">
        <v>396</v>
      </c>
      <c r="Y30" s="74" t="s">
        <v>396</v>
      </c>
      <c r="Z30" s="74" t="s">
        <v>396</v>
      </c>
      <c r="AA30" s="74" t="s">
        <v>396</v>
      </c>
      <c r="AB30" s="74" t="s">
        <v>396</v>
      </c>
      <c r="AC30" s="74" t="s">
        <v>396</v>
      </c>
      <c r="AD30" s="78"/>
      <c r="AE30" s="74"/>
      <c r="AF30" s="78"/>
      <c r="AG30" s="74"/>
      <c r="AH30" s="74"/>
      <c r="AI30" s="74"/>
      <c r="AJ30" s="74"/>
      <c r="AK30" s="74"/>
      <c r="AL30" s="78">
        <v>10</v>
      </c>
      <c r="AM30" s="74" t="s">
        <v>396</v>
      </c>
      <c r="AN30" s="78" t="s">
        <v>396</v>
      </c>
      <c r="AO30" s="74" t="s">
        <v>396</v>
      </c>
      <c r="AP30" s="74" t="s">
        <v>396</v>
      </c>
      <c r="AQ30" s="74" t="s">
        <v>396</v>
      </c>
      <c r="AR30" s="74" t="s">
        <v>396</v>
      </c>
      <c r="AS30" s="74" t="s">
        <v>396</v>
      </c>
      <c r="AT30" s="78">
        <v>10</v>
      </c>
      <c r="AU30" s="74" t="s">
        <v>396</v>
      </c>
      <c r="AV30" s="78" t="s">
        <v>396</v>
      </c>
      <c r="AW30" s="74" t="s">
        <v>396</v>
      </c>
      <c r="AX30" s="74" t="s">
        <v>396</v>
      </c>
      <c r="AY30" s="74" t="s">
        <v>396</v>
      </c>
      <c r="AZ30" s="74" t="s">
        <v>396</v>
      </c>
      <c r="BA30" s="74" t="s">
        <v>396</v>
      </c>
      <c r="BB30" s="78">
        <v>10</v>
      </c>
      <c r="BC30" s="74" t="s">
        <v>396</v>
      </c>
      <c r="BD30" s="78" t="s">
        <v>396</v>
      </c>
      <c r="BE30" s="74" t="s">
        <v>396</v>
      </c>
      <c r="BF30" s="74" t="s">
        <v>396</v>
      </c>
      <c r="BG30" s="74" t="s">
        <v>396</v>
      </c>
      <c r="BH30" s="74" t="s">
        <v>396</v>
      </c>
      <c r="BI30" s="74" t="s">
        <v>396</v>
      </c>
      <c r="BJ30" s="78"/>
      <c r="BK30" s="74"/>
      <c r="BL30" s="78"/>
      <c r="BM30" s="74"/>
      <c r="BN30" s="74"/>
      <c r="BO30" s="74"/>
      <c r="BP30" s="74"/>
      <c r="BQ30" s="74"/>
      <c r="BR30" s="78">
        <v>35</v>
      </c>
      <c r="BS30" s="74">
        <v>0</v>
      </c>
      <c r="BT30" s="78">
        <v>35</v>
      </c>
      <c r="BU30" s="74">
        <v>0</v>
      </c>
      <c r="BV30" s="74">
        <v>24.2</v>
      </c>
      <c r="BW30" s="74">
        <v>36.4</v>
      </c>
      <c r="BX30" s="74">
        <v>54.5</v>
      </c>
      <c r="BY30" s="74">
        <v>75.8</v>
      </c>
      <c r="BZ30" s="78">
        <v>35</v>
      </c>
      <c r="CA30" s="74">
        <v>0</v>
      </c>
      <c r="CB30" s="78">
        <v>35</v>
      </c>
      <c r="CC30" s="74">
        <v>9.1</v>
      </c>
      <c r="CD30" s="74">
        <v>15.2</v>
      </c>
      <c r="CE30" s="74">
        <v>57.6</v>
      </c>
      <c r="CF30" s="74">
        <v>66.7</v>
      </c>
      <c r="CG30" s="74">
        <v>75.8</v>
      </c>
      <c r="CH30" s="78">
        <v>35</v>
      </c>
      <c r="CI30" s="74">
        <v>0</v>
      </c>
      <c r="CJ30" s="78">
        <v>35</v>
      </c>
      <c r="CK30" s="74">
        <v>21.2</v>
      </c>
      <c r="CL30" s="74">
        <v>15.2</v>
      </c>
      <c r="CM30" s="74" t="s">
        <v>396</v>
      </c>
      <c r="CN30" s="74" t="s">
        <v>396</v>
      </c>
      <c r="CO30" s="74">
        <v>63.6</v>
      </c>
      <c r="CP30" s="78"/>
      <c r="CQ30" s="74"/>
      <c r="CR30" s="78"/>
      <c r="CS30" s="74"/>
      <c r="CT30" s="74"/>
      <c r="CU30" s="74"/>
      <c r="CV30" s="74"/>
      <c r="CW30" s="74"/>
    </row>
    <row r="31" spans="1:101" ht="16.5" x14ac:dyDescent="0.3">
      <c r="A31" s="74" t="s">
        <v>288</v>
      </c>
      <c r="B31" s="74">
        <v>56</v>
      </c>
      <c r="C31" s="74">
        <v>10001726</v>
      </c>
      <c r="D31" s="74" t="s">
        <v>16</v>
      </c>
      <c r="E31" s="74" t="s">
        <v>78</v>
      </c>
      <c r="F31" s="78">
        <v>1345</v>
      </c>
      <c r="G31" s="74">
        <v>10.7</v>
      </c>
      <c r="H31" s="78">
        <v>1200</v>
      </c>
      <c r="I31" s="74">
        <v>9.1</v>
      </c>
      <c r="J31" s="74">
        <v>7.1</v>
      </c>
      <c r="K31" s="74">
        <v>62.1</v>
      </c>
      <c r="L31" s="74">
        <v>76.099999999999994</v>
      </c>
      <c r="M31" s="74">
        <v>83.8</v>
      </c>
      <c r="N31" s="78">
        <v>1345</v>
      </c>
      <c r="O31" s="74">
        <v>11</v>
      </c>
      <c r="P31" s="78">
        <v>1195</v>
      </c>
      <c r="Q31" s="74">
        <v>11.7</v>
      </c>
      <c r="R31" s="74">
        <v>8.5</v>
      </c>
      <c r="S31" s="74">
        <v>61.2</v>
      </c>
      <c r="T31" s="74">
        <v>74.5</v>
      </c>
      <c r="U31" s="74">
        <v>79.7</v>
      </c>
      <c r="V31" s="78">
        <v>1345</v>
      </c>
      <c r="W31" s="74">
        <v>11.6</v>
      </c>
      <c r="X31" s="78">
        <v>1185</v>
      </c>
      <c r="Y31" s="74">
        <v>11.8</v>
      </c>
      <c r="Z31" s="74">
        <v>6.5</v>
      </c>
      <c r="AA31" s="74">
        <v>66.7</v>
      </c>
      <c r="AB31" s="74">
        <v>77.599999999999994</v>
      </c>
      <c r="AC31" s="74">
        <v>81.7</v>
      </c>
      <c r="AD31" s="78"/>
      <c r="AE31" s="74"/>
      <c r="AF31" s="78"/>
      <c r="AG31" s="74"/>
      <c r="AH31" s="74"/>
      <c r="AI31" s="74"/>
      <c r="AJ31" s="74"/>
      <c r="AK31" s="74"/>
      <c r="AL31" s="78">
        <v>1210</v>
      </c>
      <c r="AM31" s="74">
        <v>2.6</v>
      </c>
      <c r="AN31" s="78">
        <v>1180</v>
      </c>
      <c r="AO31" s="74">
        <v>11</v>
      </c>
      <c r="AP31" s="74">
        <v>10.8</v>
      </c>
      <c r="AQ31" s="74">
        <v>63.1</v>
      </c>
      <c r="AR31" s="74">
        <v>72.8</v>
      </c>
      <c r="AS31" s="74">
        <v>78.2</v>
      </c>
      <c r="AT31" s="78">
        <v>1210</v>
      </c>
      <c r="AU31" s="74">
        <v>2.7</v>
      </c>
      <c r="AV31" s="78">
        <v>1180</v>
      </c>
      <c r="AW31" s="74">
        <v>14</v>
      </c>
      <c r="AX31" s="74">
        <v>7</v>
      </c>
      <c r="AY31" s="74">
        <v>68.599999999999994</v>
      </c>
      <c r="AZ31" s="74">
        <v>76.599999999999994</v>
      </c>
      <c r="BA31" s="74">
        <v>79</v>
      </c>
      <c r="BB31" s="78">
        <v>1210</v>
      </c>
      <c r="BC31" s="74">
        <v>2.7</v>
      </c>
      <c r="BD31" s="78">
        <v>1180</v>
      </c>
      <c r="BE31" s="74">
        <v>12.9</v>
      </c>
      <c r="BF31" s="74">
        <v>5.9</v>
      </c>
      <c r="BG31" s="74">
        <v>72.8</v>
      </c>
      <c r="BH31" s="74">
        <v>78.7</v>
      </c>
      <c r="BI31" s="74">
        <v>81.2</v>
      </c>
      <c r="BJ31" s="78"/>
      <c r="BK31" s="74"/>
      <c r="BL31" s="78"/>
      <c r="BM31" s="74"/>
      <c r="BN31" s="74"/>
      <c r="BO31" s="74"/>
      <c r="BP31" s="74"/>
      <c r="BQ31" s="74"/>
      <c r="BR31" s="78">
        <v>2555</v>
      </c>
      <c r="BS31" s="74">
        <v>6.9</v>
      </c>
      <c r="BT31" s="78">
        <v>2380</v>
      </c>
      <c r="BU31" s="74">
        <v>10</v>
      </c>
      <c r="BV31" s="74">
        <v>8.9</v>
      </c>
      <c r="BW31" s="74">
        <v>62.5</v>
      </c>
      <c r="BX31" s="74">
        <v>74.400000000000006</v>
      </c>
      <c r="BY31" s="74">
        <v>81</v>
      </c>
      <c r="BZ31" s="78">
        <v>2555</v>
      </c>
      <c r="CA31" s="74">
        <v>7.1</v>
      </c>
      <c r="CB31" s="78">
        <v>2375</v>
      </c>
      <c r="CC31" s="74">
        <v>12.9</v>
      </c>
      <c r="CD31" s="74">
        <v>7.8</v>
      </c>
      <c r="CE31" s="74">
        <v>64.900000000000006</v>
      </c>
      <c r="CF31" s="74">
        <v>75.5</v>
      </c>
      <c r="CG31" s="74">
        <v>79.400000000000006</v>
      </c>
      <c r="CH31" s="78">
        <v>2555</v>
      </c>
      <c r="CI31" s="74">
        <v>7.4</v>
      </c>
      <c r="CJ31" s="78">
        <v>2365</v>
      </c>
      <c r="CK31" s="74">
        <v>12.3</v>
      </c>
      <c r="CL31" s="74">
        <v>6.2</v>
      </c>
      <c r="CM31" s="74">
        <v>69.8</v>
      </c>
      <c r="CN31" s="74">
        <v>78.099999999999994</v>
      </c>
      <c r="CO31" s="74">
        <v>81.5</v>
      </c>
      <c r="CP31" s="78"/>
      <c r="CQ31" s="74"/>
      <c r="CR31" s="78"/>
      <c r="CS31" s="74"/>
      <c r="CT31" s="74"/>
      <c r="CU31" s="74"/>
      <c r="CV31" s="74"/>
      <c r="CW31" s="74"/>
    </row>
    <row r="32" spans="1:101" ht="16.5" x14ac:dyDescent="0.3">
      <c r="A32" s="74" t="s">
        <v>288</v>
      </c>
      <c r="B32" s="74">
        <v>2</v>
      </c>
      <c r="C32" s="74">
        <v>10007822</v>
      </c>
      <c r="D32" s="74" t="s">
        <v>11</v>
      </c>
      <c r="E32" s="74" t="s">
        <v>80</v>
      </c>
      <c r="F32" s="78">
        <v>40</v>
      </c>
      <c r="G32" s="74">
        <v>10.3</v>
      </c>
      <c r="H32" s="78">
        <v>35</v>
      </c>
      <c r="I32" s="74" t="s">
        <v>396</v>
      </c>
      <c r="J32" s="74" t="s">
        <v>396</v>
      </c>
      <c r="K32" s="74" t="s">
        <v>396</v>
      </c>
      <c r="L32" s="74" t="s">
        <v>396</v>
      </c>
      <c r="M32" s="74">
        <v>88.6</v>
      </c>
      <c r="N32" s="78">
        <v>40</v>
      </c>
      <c r="O32" s="74">
        <v>10.3</v>
      </c>
      <c r="P32" s="78">
        <v>35</v>
      </c>
      <c r="Q32" s="74" t="s">
        <v>396</v>
      </c>
      <c r="R32" s="74" t="s">
        <v>396</v>
      </c>
      <c r="S32" s="74" t="s">
        <v>396</v>
      </c>
      <c r="T32" s="74" t="s">
        <v>396</v>
      </c>
      <c r="U32" s="74">
        <v>88.6</v>
      </c>
      <c r="V32" s="78">
        <v>40</v>
      </c>
      <c r="W32" s="74">
        <v>10.3</v>
      </c>
      <c r="X32" s="78">
        <v>35</v>
      </c>
      <c r="Y32" s="74" t="s">
        <v>396</v>
      </c>
      <c r="Z32" s="74" t="s">
        <v>396</v>
      </c>
      <c r="AA32" s="74" t="s">
        <v>396</v>
      </c>
      <c r="AB32" s="74" t="s">
        <v>396</v>
      </c>
      <c r="AC32" s="74">
        <v>85.7</v>
      </c>
      <c r="AD32" s="78"/>
      <c r="AE32" s="74"/>
      <c r="AF32" s="78"/>
      <c r="AG32" s="74"/>
      <c r="AH32" s="74"/>
      <c r="AI32" s="74"/>
      <c r="AJ32" s="74"/>
      <c r="AK32" s="74"/>
      <c r="AL32" s="78">
        <v>85</v>
      </c>
      <c r="AM32" s="74">
        <v>3.5</v>
      </c>
      <c r="AN32" s="78">
        <v>85</v>
      </c>
      <c r="AO32" s="74" t="s">
        <v>396</v>
      </c>
      <c r="AP32" s="74" t="s">
        <v>396</v>
      </c>
      <c r="AQ32" s="74" t="s">
        <v>396</v>
      </c>
      <c r="AR32" s="74" t="s">
        <v>396</v>
      </c>
      <c r="AS32" s="74">
        <v>86.7</v>
      </c>
      <c r="AT32" s="78">
        <v>85</v>
      </c>
      <c r="AU32" s="74">
        <v>5.8</v>
      </c>
      <c r="AV32" s="78">
        <v>80</v>
      </c>
      <c r="AW32" s="74" t="s">
        <v>396</v>
      </c>
      <c r="AX32" s="74" t="s">
        <v>396</v>
      </c>
      <c r="AY32" s="74" t="s">
        <v>396</v>
      </c>
      <c r="AZ32" s="74" t="s">
        <v>396</v>
      </c>
      <c r="BA32" s="74">
        <v>84</v>
      </c>
      <c r="BB32" s="78">
        <v>85</v>
      </c>
      <c r="BC32" s="74">
        <v>5.8</v>
      </c>
      <c r="BD32" s="78">
        <v>80</v>
      </c>
      <c r="BE32" s="74">
        <v>12.3</v>
      </c>
      <c r="BF32" s="74">
        <v>0</v>
      </c>
      <c r="BG32" s="74" t="s">
        <v>396</v>
      </c>
      <c r="BH32" s="74" t="s">
        <v>396</v>
      </c>
      <c r="BI32" s="74">
        <v>87.7</v>
      </c>
      <c r="BJ32" s="78"/>
      <c r="BK32" s="74"/>
      <c r="BL32" s="78"/>
      <c r="BM32" s="74"/>
      <c r="BN32" s="74"/>
      <c r="BO32" s="74"/>
      <c r="BP32" s="74"/>
      <c r="BQ32" s="74"/>
      <c r="BR32" s="78">
        <v>125</v>
      </c>
      <c r="BS32" s="74">
        <v>5.6</v>
      </c>
      <c r="BT32" s="78">
        <v>120</v>
      </c>
      <c r="BU32" s="74">
        <v>7.6</v>
      </c>
      <c r="BV32" s="74">
        <v>5.0999999999999996</v>
      </c>
      <c r="BW32" s="74">
        <v>72.900000000000006</v>
      </c>
      <c r="BX32" s="74">
        <v>82.2</v>
      </c>
      <c r="BY32" s="74">
        <v>87.3</v>
      </c>
      <c r="BZ32" s="78">
        <v>125</v>
      </c>
      <c r="CA32" s="74">
        <v>7.2</v>
      </c>
      <c r="CB32" s="78">
        <v>115</v>
      </c>
      <c r="CC32" s="74">
        <v>8.6</v>
      </c>
      <c r="CD32" s="74">
        <v>6</v>
      </c>
      <c r="CE32" s="74">
        <v>68.099999999999994</v>
      </c>
      <c r="CF32" s="74">
        <v>81</v>
      </c>
      <c r="CG32" s="74">
        <v>85.3</v>
      </c>
      <c r="CH32" s="78">
        <v>125</v>
      </c>
      <c r="CI32" s="74">
        <v>7.2</v>
      </c>
      <c r="CJ32" s="78">
        <v>115</v>
      </c>
      <c r="CK32" s="74" t="s">
        <v>396</v>
      </c>
      <c r="CL32" s="74" t="s">
        <v>396</v>
      </c>
      <c r="CM32" s="74">
        <v>68.099999999999994</v>
      </c>
      <c r="CN32" s="74">
        <v>83.6</v>
      </c>
      <c r="CO32" s="74">
        <v>87.1</v>
      </c>
      <c r="CP32" s="78"/>
      <c r="CQ32" s="74"/>
      <c r="CR32" s="78"/>
      <c r="CS32" s="74"/>
      <c r="CT32" s="74"/>
      <c r="CU32" s="74"/>
      <c r="CV32" s="74"/>
      <c r="CW32" s="74"/>
    </row>
    <row r="33" spans="1:101" ht="16.5" x14ac:dyDescent="0.3">
      <c r="A33" s="74" t="s">
        <v>288</v>
      </c>
      <c r="B33" s="74">
        <v>206</v>
      </c>
      <c r="C33" s="74">
        <v>10006427</v>
      </c>
      <c r="D33" s="74" t="s">
        <v>49</v>
      </c>
      <c r="E33" s="74" t="s">
        <v>82</v>
      </c>
      <c r="F33" s="78">
        <v>660</v>
      </c>
      <c r="G33" s="74">
        <v>7.3</v>
      </c>
      <c r="H33" s="78">
        <v>615</v>
      </c>
      <c r="I33" s="74">
        <v>12.9</v>
      </c>
      <c r="J33" s="74">
        <v>15</v>
      </c>
      <c r="K33" s="74">
        <v>63.6</v>
      </c>
      <c r="L33" s="74">
        <v>67.900000000000006</v>
      </c>
      <c r="M33" s="74">
        <v>72.099999999999994</v>
      </c>
      <c r="N33" s="78">
        <v>660</v>
      </c>
      <c r="O33" s="74">
        <v>7.4</v>
      </c>
      <c r="P33" s="78">
        <v>610</v>
      </c>
      <c r="Q33" s="74">
        <v>15.5</v>
      </c>
      <c r="R33" s="74">
        <v>10.1</v>
      </c>
      <c r="S33" s="74">
        <v>65.5</v>
      </c>
      <c r="T33" s="74">
        <v>71.2</v>
      </c>
      <c r="U33" s="74">
        <v>74.3</v>
      </c>
      <c r="V33" s="78">
        <v>660</v>
      </c>
      <c r="W33" s="74">
        <v>7.4</v>
      </c>
      <c r="X33" s="78">
        <v>610</v>
      </c>
      <c r="Y33" s="74">
        <v>14.5</v>
      </c>
      <c r="Z33" s="74">
        <v>9.1999999999999993</v>
      </c>
      <c r="AA33" s="74">
        <v>68.8</v>
      </c>
      <c r="AB33" s="74">
        <v>73.7</v>
      </c>
      <c r="AC33" s="74">
        <v>76.3</v>
      </c>
      <c r="AD33" s="78"/>
      <c r="AE33" s="74"/>
      <c r="AF33" s="78"/>
      <c r="AG33" s="74"/>
      <c r="AH33" s="74"/>
      <c r="AI33" s="74"/>
      <c r="AJ33" s="74"/>
      <c r="AK33" s="74"/>
      <c r="AL33" s="78">
        <v>490</v>
      </c>
      <c r="AM33" s="74">
        <v>2.7</v>
      </c>
      <c r="AN33" s="78">
        <v>475</v>
      </c>
      <c r="AO33" s="74">
        <v>14.7</v>
      </c>
      <c r="AP33" s="74">
        <v>20.2</v>
      </c>
      <c r="AQ33" s="74">
        <v>57.8</v>
      </c>
      <c r="AR33" s="74">
        <v>61.3</v>
      </c>
      <c r="AS33" s="74">
        <v>65.099999999999994</v>
      </c>
      <c r="AT33" s="78">
        <v>490</v>
      </c>
      <c r="AU33" s="74">
        <v>2.9</v>
      </c>
      <c r="AV33" s="78">
        <v>475</v>
      </c>
      <c r="AW33" s="74">
        <v>16.600000000000001</v>
      </c>
      <c r="AX33" s="74">
        <v>12.2</v>
      </c>
      <c r="AY33" s="74">
        <v>63.4</v>
      </c>
      <c r="AZ33" s="74">
        <v>68</v>
      </c>
      <c r="BA33" s="74">
        <v>71.2</v>
      </c>
      <c r="BB33" s="78">
        <v>490</v>
      </c>
      <c r="BC33" s="74">
        <v>3.1</v>
      </c>
      <c r="BD33" s="78">
        <v>475</v>
      </c>
      <c r="BE33" s="74">
        <v>15.6</v>
      </c>
      <c r="BF33" s="74">
        <v>13.1</v>
      </c>
      <c r="BG33" s="74">
        <v>64.8</v>
      </c>
      <c r="BH33" s="74">
        <v>69.2</v>
      </c>
      <c r="BI33" s="74">
        <v>71.3</v>
      </c>
      <c r="BJ33" s="78"/>
      <c r="BK33" s="74"/>
      <c r="BL33" s="78"/>
      <c r="BM33" s="74"/>
      <c r="BN33" s="74"/>
      <c r="BO33" s="74"/>
      <c r="BP33" s="74"/>
      <c r="BQ33" s="74"/>
      <c r="BR33" s="78">
        <v>1150</v>
      </c>
      <c r="BS33" s="74">
        <v>5.3</v>
      </c>
      <c r="BT33" s="78">
        <v>1090</v>
      </c>
      <c r="BU33" s="74">
        <v>13.7</v>
      </c>
      <c r="BV33" s="74">
        <v>17.3</v>
      </c>
      <c r="BW33" s="74">
        <v>61.1</v>
      </c>
      <c r="BX33" s="74">
        <v>65</v>
      </c>
      <c r="BY33" s="74">
        <v>69.099999999999994</v>
      </c>
      <c r="BZ33" s="78">
        <v>1150</v>
      </c>
      <c r="CA33" s="74">
        <v>5.5</v>
      </c>
      <c r="CB33" s="78">
        <v>1085</v>
      </c>
      <c r="CC33" s="74">
        <v>16</v>
      </c>
      <c r="CD33" s="74">
        <v>11</v>
      </c>
      <c r="CE33" s="74">
        <v>64.599999999999994</v>
      </c>
      <c r="CF33" s="74">
        <v>69.8</v>
      </c>
      <c r="CG33" s="74">
        <v>73</v>
      </c>
      <c r="CH33" s="78">
        <v>1150</v>
      </c>
      <c r="CI33" s="74">
        <v>5.6</v>
      </c>
      <c r="CJ33" s="78">
        <v>1085</v>
      </c>
      <c r="CK33" s="74">
        <v>15</v>
      </c>
      <c r="CL33" s="74">
        <v>10.9</v>
      </c>
      <c r="CM33" s="74">
        <v>67</v>
      </c>
      <c r="CN33" s="74">
        <v>71.7</v>
      </c>
      <c r="CO33" s="74">
        <v>74.099999999999994</v>
      </c>
      <c r="CP33" s="78"/>
      <c r="CQ33" s="74"/>
      <c r="CR33" s="78"/>
      <c r="CS33" s="74"/>
      <c r="CT33" s="74"/>
      <c r="CU33" s="74"/>
      <c r="CV33" s="74"/>
      <c r="CW33" s="74"/>
    </row>
    <row r="34" spans="1:101" ht="16.5" x14ac:dyDescent="0.3">
      <c r="A34" s="74" t="s">
        <v>288</v>
      </c>
      <c r="B34" s="74">
        <v>38</v>
      </c>
      <c r="C34" s="74">
        <v>10007842</v>
      </c>
      <c r="D34" s="74" t="s">
        <v>39</v>
      </c>
      <c r="E34" s="74" t="s">
        <v>84</v>
      </c>
      <c r="F34" s="78">
        <v>825</v>
      </c>
      <c r="G34" s="74">
        <v>6.3</v>
      </c>
      <c r="H34" s="78">
        <v>775</v>
      </c>
      <c r="I34" s="74">
        <v>5.4</v>
      </c>
      <c r="J34" s="74">
        <v>7.1</v>
      </c>
      <c r="K34" s="74">
        <v>49.3</v>
      </c>
      <c r="L34" s="74">
        <v>78.099999999999994</v>
      </c>
      <c r="M34" s="74">
        <v>87.5</v>
      </c>
      <c r="N34" s="78">
        <v>825</v>
      </c>
      <c r="O34" s="74">
        <v>7.5</v>
      </c>
      <c r="P34" s="78">
        <v>765</v>
      </c>
      <c r="Q34" s="74">
        <v>10.1</v>
      </c>
      <c r="R34" s="74">
        <v>7.6</v>
      </c>
      <c r="S34" s="74">
        <v>63.1</v>
      </c>
      <c r="T34" s="74">
        <v>77.900000000000006</v>
      </c>
      <c r="U34" s="74">
        <v>82.4</v>
      </c>
      <c r="V34" s="78">
        <v>825</v>
      </c>
      <c r="W34" s="74">
        <v>7.9</v>
      </c>
      <c r="X34" s="78">
        <v>760</v>
      </c>
      <c r="Y34" s="74">
        <v>8.9</v>
      </c>
      <c r="Z34" s="74">
        <v>4.7</v>
      </c>
      <c r="AA34" s="74">
        <v>70.099999999999994</v>
      </c>
      <c r="AB34" s="74">
        <v>83.2</v>
      </c>
      <c r="AC34" s="74">
        <v>86.4</v>
      </c>
      <c r="AD34" s="78"/>
      <c r="AE34" s="74"/>
      <c r="AF34" s="78"/>
      <c r="AG34" s="74"/>
      <c r="AH34" s="74"/>
      <c r="AI34" s="74"/>
      <c r="AJ34" s="74"/>
      <c r="AK34" s="74"/>
      <c r="AL34" s="78">
        <v>325</v>
      </c>
      <c r="AM34" s="74">
        <v>2.5</v>
      </c>
      <c r="AN34" s="78">
        <v>315</v>
      </c>
      <c r="AO34" s="74">
        <v>7.9</v>
      </c>
      <c r="AP34" s="74">
        <v>13</v>
      </c>
      <c r="AQ34" s="74">
        <v>56.8</v>
      </c>
      <c r="AR34" s="74">
        <v>73</v>
      </c>
      <c r="AS34" s="74">
        <v>79</v>
      </c>
      <c r="AT34" s="78">
        <v>325</v>
      </c>
      <c r="AU34" s="74">
        <v>2.5</v>
      </c>
      <c r="AV34" s="78">
        <v>315</v>
      </c>
      <c r="AW34" s="74">
        <v>10.8</v>
      </c>
      <c r="AX34" s="74">
        <v>9.5</v>
      </c>
      <c r="AY34" s="74">
        <v>67.599999999999994</v>
      </c>
      <c r="AZ34" s="74">
        <v>75.599999999999994</v>
      </c>
      <c r="BA34" s="74">
        <v>79.7</v>
      </c>
      <c r="BB34" s="78">
        <v>325</v>
      </c>
      <c r="BC34" s="74">
        <v>2.5</v>
      </c>
      <c r="BD34" s="78">
        <v>315</v>
      </c>
      <c r="BE34" s="74">
        <v>12.1</v>
      </c>
      <c r="BF34" s="74">
        <v>7.6</v>
      </c>
      <c r="BG34" s="74">
        <v>69.2</v>
      </c>
      <c r="BH34" s="74">
        <v>76.2</v>
      </c>
      <c r="BI34" s="74">
        <v>80.3</v>
      </c>
      <c r="BJ34" s="78"/>
      <c r="BK34" s="74"/>
      <c r="BL34" s="78"/>
      <c r="BM34" s="74"/>
      <c r="BN34" s="74"/>
      <c r="BO34" s="74"/>
      <c r="BP34" s="74"/>
      <c r="BQ34" s="74"/>
      <c r="BR34" s="78">
        <v>1150</v>
      </c>
      <c r="BS34" s="74">
        <v>5.2</v>
      </c>
      <c r="BT34" s="78">
        <v>1090</v>
      </c>
      <c r="BU34" s="74">
        <v>6.1</v>
      </c>
      <c r="BV34" s="74">
        <v>8.8000000000000007</v>
      </c>
      <c r="BW34" s="74">
        <v>51.5</v>
      </c>
      <c r="BX34" s="74">
        <v>76.599999999999994</v>
      </c>
      <c r="BY34" s="74">
        <v>85</v>
      </c>
      <c r="BZ34" s="78">
        <v>1150</v>
      </c>
      <c r="CA34" s="74">
        <v>6.1</v>
      </c>
      <c r="CB34" s="78">
        <v>1080</v>
      </c>
      <c r="CC34" s="74">
        <v>10.3</v>
      </c>
      <c r="CD34" s="74">
        <v>8.1</v>
      </c>
      <c r="CE34" s="74">
        <v>64.400000000000006</v>
      </c>
      <c r="CF34" s="74">
        <v>77.2</v>
      </c>
      <c r="CG34" s="74">
        <v>81.599999999999994</v>
      </c>
      <c r="CH34" s="78">
        <v>1150</v>
      </c>
      <c r="CI34" s="74">
        <v>6.3</v>
      </c>
      <c r="CJ34" s="78">
        <v>1075</v>
      </c>
      <c r="CK34" s="74">
        <v>9.8000000000000007</v>
      </c>
      <c r="CL34" s="74">
        <v>5.6</v>
      </c>
      <c r="CM34" s="74">
        <v>69.8</v>
      </c>
      <c r="CN34" s="74">
        <v>81.2</v>
      </c>
      <c r="CO34" s="74">
        <v>84.6</v>
      </c>
      <c r="CP34" s="78"/>
      <c r="CQ34" s="74"/>
      <c r="CR34" s="78"/>
      <c r="CS34" s="74"/>
      <c r="CT34" s="74"/>
      <c r="CU34" s="74"/>
      <c r="CV34" s="74"/>
      <c r="CW34" s="74"/>
    </row>
    <row r="35" spans="1:101" ht="16.5" x14ac:dyDescent="0.3">
      <c r="A35" s="74" t="s">
        <v>288</v>
      </c>
      <c r="B35" s="74">
        <v>68</v>
      </c>
      <c r="C35" s="74">
        <v>10001883</v>
      </c>
      <c r="D35" s="74" t="s">
        <v>36</v>
      </c>
      <c r="E35" s="74" t="s">
        <v>86</v>
      </c>
      <c r="F35" s="78">
        <v>1920</v>
      </c>
      <c r="G35" s="74">
        <v>6.4</v>
      </c>
      <c r="H35" s="78">
        <v>1800</v>
      </c>
      <c r="I35" s="74">
        <v>6.8</v>
      </c>
      <c r="J35" s="74">
        <v>10.6</v>
      </c>
      <c r="K35" s="74">
        <v>61.3</v>
      </c>
      <c r="L35" s="74">
        <v>75.5</v>
      </c>
      <c r="M35" s="74">
        <v>82.6</v>
      </c>
      <c r="N35" s="78">
        <v>1920</v>
      </c>
      <c r="O35" s="74">
        <v>6.9</v>
      </c>
      <c r="P35" s="78">
        <v>1790</v>
      </c>
      <c r="Q35" s="74">
        <v>9.9</v>
      </c>
      <c r="R35" s="74">
        <v>7.2</v>
      </c>
      <c r="S35" s="74">
        <v>67</v>
      </c>
      <c r="T35" s="74">
        <v>78.400000000000006</v>
      </c>
      <c r="U35" s="74">
        <v>82.9</v>
      </c>
      <c r="V35" s="78">
        <v>1920</v>
      </c>
      <c r="W35" s="74">
        <v>7.1</v>
      </c>
      <c r="X35" s="78">
        <v>1785</v>
      </c>
      <c r="Y35" s="74">
        <v>10.8</v>
      </c>
      <c r="Z35" s="74">
        <v>6.6</v>
      </c>
      <c r="AA35" s="74">
        <v>69.599999999999994</v>
      </c>
      <c r="AB35" s="74">
        <v>79.599999999999994</v>
      </c>
      <c r="AC35" s="74">
        <v>82.6</v>
      </c>
      <c r="AD35" s="78"/>
      <c r="AE35" s="74"/>
      <c r="AF35" s="78"/>
      <c r="AG35" s="74"/>
      <c r="AH35" s="74"/>
      <c r="AI35" s="74"/>
      <c r="AJ35" s="74"/>
      <c r="AK35" s="74"/>
      <c r="AL35" s="78">
        <v>1305</v>
      </c>
      <c r="AM35" s="74">
        <v>2.4</v>
      </c>
      <c r="AN35" s="78">
        <v>1270</v>
      </c>
      <c r="AO35" s="74">
        <v>7.3</v>
      </c>
      <c r="AP35" s="74">
        <v>12.7</v>
      </c>
      <c r="AQ35" s="74">
        <v>64.2</v>
      </c>
      <c r="AR35" s="74">
        <v>74.2</v>
      </c>
      <c r="AS35" s="74">
        <v>80</v>
      </c>
      <c r="AT35" s="78">
        <v>1305</v>
      </c>
      <c r="AU35" s="74">
        <v>2.6</v>
      </c>
      <c r="AV35" s="78">
        <v>1270</v>
      </c>
      <c r="AW35" s="74">
        <v>11</v>
      </c>
      <c r="AX35" s="74">
        <v>8</v>
      </c>
      <c r="AY35" s="74">
        <v>71.2</v>
      </c>
      <c r="AZ35" s="74">
        <v>77.7</v>
      </c>
      <c r="BA35" s="74">
        <v>81</v>
      </c>
      <c r="BB35" s="78">
        <v>1305</v>
      </c>
      <c r="BC35" s="74">
        <v>2.7</v>
      </c>
      <c r="BD35" s="78">
        <v>1270</v>
      </c>
      <c r="BE35" s="74">
        <v>11</v>
      </c>
      <c r="BF35" s="74">
        <v>7</v>
      </c>
      <c r="BG35" s="74">
        <v>72.5</v>
      </c>
      <c r="BH35" s="74">
        <v>79</v>
      </c>
      <c r="BI35" s="74">
        <v>81.900000000000006</v>
      </c>
      <c r="BJ35" s="78"/>
      <c r="BK35" s="74"/>
      <c r="BL35" s="78"/>
      <c r="BM35" s="74"/>
      <c r="BN35" s="74"/>
      <c r="BO35" s="74"/>
      <c r="BP35" s="74"/>
      <c r="BQ35" s="74"/>
      <c r="BR35" s="78">
        <v>3225</v>
      </c>
      <c r="BS35" s="74">
        <v>4.7</v>
      </c>
      <c r="BT35" s="78">
        <v>3070</v>
      </c>
      <c r="BU35" s="74">
        <v>7</v>
      </c>
      <c r="BV35" s="74">
        <v>11.5</v>
      </c>
      <c r="BW35" s="74">
        <v>62.5</v>
      </c>
      <c r="BX35" s="74">
        <v>75</v>
      </c>
      <c r="BY35" s="74">
        <v>81.5</v>
      </c>
      <c r="BZ35" s="78">
        <v>3225</v>
      </c>
      <c r="CA35" s="74">
        <v>5.2</v>
      </c>
      <c r="CB35" s="78">
        <v>3055</v>
      </c>
      <c r="CC35" s="74">
        <v>10.3</v>
      </c>
      <c r="CD35" s="74">
        <v>7.5</v>
      </c>
      <c r="CE35" s="74">
        <v>68.8</v>
      </c>
      <c r="CF35" s="74">
        <v>78.099999999999994</v>
      </c>
      <c r="CG35" s="74">
        <v>82.1</v>
      </c>
      <c r="CH35" s="78">
        <v>3225</v>
      </c>
      <c r="CI35" s="74">
        <v>5.3</v>
      </c>
      <c r="CJ35" s="78">
        <v>3050</v>
      </c>
      <c r="CK35" s="74">
        <v>10.9</v>
      </c>
      <c r="CL35" s="74">
        <v>6.7</v>
      </c>
      <c r="CM35" s="74">
        <v>70.8</v>
      </c>
      <c r="CN35" s="74">
        <v>79.400000000000006</v>
      </c>
      <c r="CO35" s="74">
        <v>82.3</v>
      </c>
      <c r="CP35" s="78"/>
      <c r="CQ35" s="74"/>
      <c r="CR35" s="78"/>
      <c r="CS35" s="74"/>
      <c r="CT35" s="74"/>
      <c r="CU35" s="74"/>
      <c r="CV35" s="74"/>
      <c r="CW35" s="74"/>
    </row>
    <row r="36" spans="1:101" ht="16.5" x14ac:dyDescent="0.3">
      <c r="A36" s="74" t="s">
        <v>288</v>
      </c>
      <c r="B36" s="74">
        <v>57</v>
      </c>
      <c r="C36" s="74">
        <v>10007851</v>
      </c>
      <c r="D36" s="74" t="s">
        <v>36</v>
      </c>
      <c r="E36" s="74" t="s">
        <v>88</v>
      </c>
      <c r="F36" s="78">
        <v>1200</v>
      </c>
      <c r="G36" s="74">
        <v>6.9</v>
      </c>
      <c r="H36" s="78">
        <v>1115</v>
      </c>
      <c r="I36" s="74">
        <v>7.4</v>
      </c>
      <c r="J36" s="74">
        <v>9.1</v>
      </c>
      <c r="K36" s="74">
        <v>60.7</v>
      </c>
      <c r="L36" s="74">
        <v>75.599999999999994</v>
      </c>
      <c r="M36" s="74">
        <v>83.5</v>
      </c>
      <c r="N36" s="78">
        <v>1200</v>
      </c>
      <c r="O36" s="74">
        <v>7.8</v>
      </c>
      <c r="P36" s="78">
        <v>1105</v>
      </c>
      <c r="Q36" s="74">
        <v>9.1</v>
      </c>
      <c r="R36" s="74">
        <v>7.1</v>
      </c>
      <c r="S36" s="74">
        <v>68.400000000000006</v>
      </c>
      <c r="T36" s="74">
        <v>80.2</v>
      </c>
      <c r="U36" s="74">
        <v>83.7</v>
      </c>
      <c r="V36" s="78">
        <v>1200</v>
      </c>
      <c r="W36" s="74">
        <v>7.7</v>
      </c>
      <c r="X36" s="78">
        <v>1105</v>
      </c>
      <c r="Y36" s="74">
        <v>11.3</v>
      </c>
      <c r="Z36" s="74">
        <v>7.1</v>
      </c>
      <c r="AA36" s="74">
        <v>69.7</v>
      </c>
      <c r="AB36" s="74">
        <v>79.099999999999994</v>
      </c>
      <c r="AC36" s="74">
        <v>81.599999999999994</v>
      </c>
      <c r="AD36" s="78"/>
      <c r="AE36" s="74"/>
      <c r="AF36" s="78"/>
      <c r="AG36" s="74"/>
      <c r="AH36" s="74"/>
      <c r="AI36" s="74"/>
      <c r="AJ36" s="74"/>
      <c r="AK36" s="74"/>
      <c r="AL36" s="78">
        <v>780</v>
      </c>
      <c r="AM36" s="74">
        <v>1.5</v>
      </c>
      <c r="AN36" s="78">
        <v>770</v>
      </c>
      <c r="AO36" s="74">
        <v>9</v>
      </c>
      <c r="AP36" s="74">
        <v>14.8</v>
      </c>
      <c r="AQ36" s="74">
        <v>62.5</v>
      </c>
      <c r="AR36" s="74">
        <v>71.7</v>
      </c>
      <c r="AS36" s="74">
        <v>76.2</v>
      </c>
      <c r="AT36" s="78">
        <v>780</v>
      </c>
      <c r="AU36" s="74">
        <v>1.5</v>
      </c>
      <c r="AV36" s="78">
        <v>770</v>
      </c>
      <c r="AW36" s="74">
        <v>12.7</v>
      </c>
      <c r="AX36" s="74">
        <v>10.3</v>
      </c>
      <c r="AY36" s="74">
        <v>66.5</v>
      </c>
      <c r="AZ36" s="74">
        <v>73.8</v>
      </c>
      <c r="BA36" s="74">
        <v>77</v>
      </c>
      <c r="BB36" s="78">
        <v>780</v>
      </c>
      <c r="BC36" s="74">
        <v>1.5</v>
      </c>
      <c r="BD36" s="78">
        <v>770</v>
      </c>
      <c r="BE36" s="74">
        <v>12.1</v>
      </c>
      <c r="BF36" s="74">
        <v>8.1999999999999993</v>
      </c>
      <c r="BG36" s="74">
        <v>69.5</v>
      </c>
      <c r="BH36" s="74">
        <v>76.900000000000006</v>
      </c>
      <c r="BI36" s="74">
        <v>79.7</v>
      </c>
      <c r="BJ36" s="78"/>
      <c r="BK36" s="74"/>
      <c r="BL36" s="78"/>
      <c r="BM36" s="74"/>
      <c r="BN36" s="74"/>
      <c r="BO36" s="74"/>
      <c r="BP36" s="74"/>
      <c r="BQ36" s="74"/>
      <c r="BR36" s="78">
        <v>1980</v>
      </c>
      <c r="BS36" s="74">
        <v>4.8</v>
      </c>
      <c r="BT36" s="78">
        <v>1885</v>
      </c>
      <c r="BU36" s="74">
        <v>8.1</v>
      </c>
      <c r="BV36" s="74">
        <v>11.4</v>
      </c>
      <c r="BW36" s="74">
        <v>61.4</v>
      </c>
      <c r="BX36" s="74">
        <v>74</v>
      </c>
      <c r="BY36" s="74">
        <v>80.5</v>
      </c>
      <c r="BZ36" s="78">
        <v>1980</v>
      </c>
      <c r="CA36" s="74">
        <v>5.3</v>
      </c>
      <c r="CB36" s="78">
        <v>1875</v>
      </c>
      <c r="CC36" s="74">
        <v>10.6</v>
      </c>
      <c r="CD36" s="74">
        <v>8.4</v>
      </c>
      <c r="CE36" s="74">
        <v>67.599999999999994</v>
      </c>
      <c r="CF36" s="74">
        <v>77.599999999999994</v>
      </c>
      <c r="CG36" s="74">
        <v>81</v>
      </c>
      <c r="CH36" s="78">
        <v>1980</v>
      </c>
      <c r="CI36" s="74">
        <v>5.2</v>
      </c>
      <c r="CJ36" s="78">
        <v>1875</v>
      </c>
      <c r="CK36" s="74">
        <v>11.6</v>
      </c>
      <c r="CL36" s="74">
        <v>7.6</v>
      </c>
      <c r="CM36" s="74">
        <v>69.599999999999994</v>
      </c>
      <c r="CN36" s="74">
        <v>78.2</v>
      </c>
      <c r="CO36" s="74">
        <v>80.8</v>
      </c>
      <c r="CP36" s="78"/>
      <c r="CQ36" s="74"/>
      <c r="CR36" s="78"/>
      <c r="CS36" s="74"/>
      <c r="CT36" s="74"/>
      <c r="CU36" s="74"/>
      <c r="CV36" s="74"/>
      <c r="CW36" s="74"/>
    </row>
    <row r="37" spans="1:101" ht="16.5" x14ac:dyDescent="0.3">
      <c r="A37" s="74" t="s">
        <v>288</v>
      </c>
      <c r="B37" s="74">
        <v>116</v>
      </c>
      <c r="C37" s="74">
        <v>10007143</v>
      </c>
      <c r="D37" s="74" t="s">
        <v>90</v>
      </c>
      <c r="E37" s="74" t="s">
        <v>91</v>
      </c>
      <c r="F37" s="78">
        <v>1565</v>
      </c>
      <c r="G37" s="74">
        <v>4</v>
      </c>
      <c r="H37" s="78">
        <v>1505</v>
      </c>
      <c r="I37" s="74">
        <v>8</v>
      </c>
      <c r="J37" s="74">
        <v>7.9</v>
      </c>
      <c r="K37" s="74">
        <v>44.5</v>
      </c>
      <c r="L37" s="74">
        <v>67</v>
      </c>
      <c r="M37" s="74">
        <v>84.1</v>
      </c>
      <c r="N37" s="78">
        <v>1565</v>
      </c>
      <c r="O37" s="74">
        <v>4.5</v>
      </c>
      <c r="P37" s="78">
        <v>1495</v>
      </c>
      <c r="Q37" s="74">
        <v>11.4</v>
      </c>
      <c r="R37" s="74">
        <v>6</v>
      </c>
      <c r="S37" s="74">
        <v>56.6</v>
      </c>
      <c r="T37" s="74">
        <v>73.3</v>
      </c>
      <c r="U37" s="74">
        <v>82.6</v>
      </c>
      <c r="V37" s="78">
        <v>1565</v>
      </c>
      <c r="W37" s="74">
        <v>5.2</v>
      </c>
      <c r="X37" s="78">
        <v>1485</v>
      </c>
      <c r="Y37" s="74">
        <v>11.2</v>
      </c>
      <c r="Z37" s="74">
        <v>6.1</v>
      </c>
      <c r="AA37" s="74">
        <v>63.1</v>
      </c>
      <c r="AB37" s="74">
        <v>76.5</v>
      </c>
      <c r="AC37" s="74">
        <v>82.8</v>
      </c>
      <c r="AD37" s="78"/>
      <c r="AE37" s="74"/>
      <c r="AF37" s="78"/>
      <c r="AG37" s="74"/>
      <c r="AH37" s="74"/>
      <c r="AI37" s="74"/>
      <c r="AJ37" s="74"/>
      <c r="AK37" s="74"/>
      <c r="AL37" s="78">
        <v>1245</v>
      </c>
      <c r="AM37" s="74">
        <v>1.8</v>
      </c>
      <c r="AN37" s="78">
        <v>1225</v>
      </c>
      <c r="AO37" s="74">
        <v>9.4</v>
      </c>
      <c r="AP37" s="74">
        <v>10</v>
      </c>
      <c r="AQ37" s="74">
        <v>45.8</v>
      </c>
      <c r="AR37" s="74">
        <v>64.2</v>
      </c>
      <c r="AS37" s="74">
        <v>80.599999999999994</v>
      </c>
      <c r="AT37" s="78">
        <v>1245</v>
      </c>
      <c r="AU37" s="74">
        <v>2.6</v>
      </c>
      <c r="AV37" s="78">
        <v>1215</v>
      </c>
      <c r="AW37" s="74">
        <v>13.3</v>
      </c>
      <c r="AX37" s="74">
        <v>6.2</v>
      </c>
      <c r="AY37" s="74">
        <v>59.9</v>
      </c>
      <c r="AZ37" s="74">
        <v>72.5</v>
      </c>
      <c r="BA37" s="74">
        <v>80.5</v>
      </c>
      <c r="BB37" s="78">
        <v>1245</v>
      </c>
      <c r="BC37" s="74">
        <v>2.8</v>
      </c>
      <c r="BD37" s="78">
        <v>1210</v>
      </c>
      <c r="BE37" s="74">
        <v>14.3</v>
      </c>
      <c r="BF37" s="74">
        <v>6.7</v>
      </c>
      <c r="BG37" s="74">
        <v>65.599999999999994</v>
      </c>
      <c r="BH37" s="74">
        <v>74.3</v>
      </c>
      <c r="BI37" s="74">
        <v>79</v>
      </c>
      <c r="BJ37" s="78"/>
      <c r="BK37" s="74"/>
      <c r="BL37" s="78"/>
      <c r="BM37" s="74"/>
      <c r="BN37" s="74"/>
      <c r="BO37" s="74"/>
      <c r="BP37" s="74"/>
      <c r="BQ37" s="74"/>
      <c r="BR37" s="78">
        <v>2815</v>
      </c>
      <c r="BS37" s="74">
        <v>3</v>
      </c>
      <c r="BT37" s="78">
        <v>2730</v>
      </c>
      <c r="BU37" s="74">
        <v>8.6</v>
      </c>
      <c r="BV37" s="74">
        <v>8.9</v>
      </c>
      <c r="BW37" s="74">
        <v>45</v>
      </c>
      <c r="BX37" s="74">
        <v>65.7</v>
      </c>
      <c r="BY37" s="74">
        <v>82.5</v>
      </c>
      <c r="BZ37" s="78">
        <v>2815</v>
      </c>
      <c r="CA37" s="74">
        <v>3.7</v>
      </c>
      <c r="CB37" s="78">
        <v>2710</v>
      </c>
      <c r="CC37" s="74">
        <v>12.2</v>
      </c>
      <c r="CD37" s="74">
        <v>6.1</v>
      </c>
      <c r="CE37" s="74">
        <v>58.1</v>
      </c>
      <c r="CF37" s="74">
        <v>72.900000000000006</v>
      </c>
      <c r="CG37" s="74">
        <v>81.7</v>
      </c>
      <c r="CH37" s="78">
        <v>2815</v>
      </c>
      <c r="CI37" s="74">
        <v>4.2</v>
      </c>
      <c r="CJ37" s="78">
        <v>2695</v>
      </c>
      <c r="CK37" s="74">
        <v>12.6</v>
      </c>
      <c r="CL37" s="74">
        <v>6.3</v>
      </c>
      <c r="CM37" s="74">
        <v>64.2</v>
      </c>
      <c r="CN37" s="74">
        <v>75.5</v>
      </c>
      <c r="CO37" s="74">
        <v>81.099999999999994</v>
      </c>
      <c r="CP37" s="78"/>
      <c r="CQ37" s="74"/>
      <c r="CR37" s="78"/>
      <c r="CS37" s="74"/>
      <c r="CT37" s="74"/>
      <c r="CU37" s="74"/>
      <c r="CV37" s="74"/>
      <c r="CW37" s="74"/>
    </row>
    <row r="38" spans="1:101" ht="16.5" x14ac:dyDescent="0.3">
      <c r="A38" s="74" t="s">
        <v>288</v>
      </c>
      <c r="B38" s="74">
        <v>117</v>
      </c>
      <c r="C38" s="74">
        <v>10007789</v>
      </c>
      <c r="D38" s="74" t="s">
        <v>11</v>
      </c>
      <c r="E38" s="74" t="s">
        <v>93</v>
      </c>
      <c r="F38" s="78">
        <v>965</v>
      </c>
      <c r="G38" s="74">
        <v>4.7</v>
      </c>
      <c r="H38" s="78">
        <v>920</v>
      </c>
      <c r="I38" s="74">
        <v>8.1999999999999993</v>
      </c>
      <c r="J38" s="74">
        <v>8.6999999999999993</v>
      </c>
      <c r="K38" s="74">
        <v>51.9</v>
      </c>
      <c r="L38" s="74">
        <v>69.900000000000006</v>
      </c>
      <c r="M38" s="74">
        <v>83.1</v>
      </c>
      <c r="N38" s="78">
        <v>965</v>
      </c>
      <c r="O38" s="74">
        <v>5.5</v>
      </c>
      <c r="P38" s="78">
        <v>910</v>
      </c>
      <c r="Q38" s="74">
        <v>9.5</v>
      </c>
      <c r="R38" s="74">
        <v>8</v>
      </c>
      <c r="S38" s="74">
        <v>60.3</v>
      </c>
      <c r="T38" s="74">
        <v>75.099999999999994</v>
      </c>
      <c r="U38" s="74">
        <v>82.5</v>
      </c>
      <c r="V38" s="78">
        <v>965</v>
      </c>
      <c r="W38" s="74">
        <v>5.9</v>
      </c>
      <c r="X38" s="78">
        <v>905</v>
      </c>
      <c r="Y38" s="74">
        <v>12.1</v>
      </c>
      <c r="Z38" s="74">
        <v>5.2</v>
      </c>
      <c r="AA38" s="74">
        <v>65.3</v>
      </c>
      <c r="AB38" s="74">
        <v>77.900000000000006</v>
      </c>
      <c r="AC38" s="74">
        <v>82.7</v>
      </c>
      <c r="AD38" s="78"/>
      <c r="AE38" s="74"/>
      <c r="AF38" s="78"/>
      <c r="AG38" s="74"/>
      <c r="AH38" s="74"/>
      <c r="AI38" s="74"/>
      <c r="AJ38" s="74"/>
      <c r="AK38" s="74"/>
      <c r="AL38" s="78">
        <v>760</v>
      </c>
      <c r="AM38" s="74">
        <v>0.7</v>
      </c>
      <c r="AN38" s="78">
        <v>755</v>
      </c>
      <c r="AO38" s="74">
        <v>9.3000000000000007</v>
      </c>
      <c r="AP38" s="74">
        <v>12.2</v>
      </c>
      <c r="AQ38" s="74">
        <v>55.4</v>
      </c>
      <c r="AR38" s="74">
        <v>68.8</v>
      </c>
      <c r="AS38" s="74">
        <v>78.5</v>
      </c>
      <c r="AT38" s="78">
        <v>760</v>
      </c>
      <c r="AU38" s="74">
        <v>1.1000000000000001</v>
      </c>
      <c r="AV38" s="78">
        <v>750</v>
      </c>
      <c r="AW38" s="74">
        <v>11.2</v>
      </c>
      <c r="AX38" s="74">
        <v>6</v>
      </c>
      <c r="AY38" s="74">
        <v>62.8</v>
      </c>
      <c r="AZ38" s="74">
        <v>73.8</v>
      </c>
      <c r="BA38" s="74">
        <v>82.8</v>
      </c>
      <c r="BB38" s="78">
        <v>760</v>
      </c>
      <c r="BC38" s="74">
        <v>1.2</v>
      </c>
      <c r="BD38" s="78">
        <v>750</v>
      </c>
      <c r="BE38" s="74">
        <v>12.8</v>
      </c>
      <c r="BF38" s="74">
        <v>7.5</v>
      </c>
      <c r="BG38" s="74">
        <v>64.400000000000006</v>
      </c>
      <c r="BH38" s="74">
        <v>75.2</v>
      </c>
      <c r="BI38" s="74">
        <v>79.7</v>
      </c>
      <c r="BJ38" s="78"/>
      <c r="BK38" s="74"/>
      <c r="BL38" s="78"/>
      <c r="BM38" s="74"/>
      <c r="BN38" s="74"/>
      <c r="BO38" s="74"/>
      <c r="BP38" s="74"/>
      <c r="BQ38" s="74"/>
      <c r="BR38" s="78">
        <v>1720</v>
      </c>
      <c r="BS38" s="74">
        <v>2.9</v>
      </c>
      <c r="BT38" s="78">
        <v>1670</v>
      </c>
      <c r="BU38" s="74">
        <v>8.6999999999999993</v>
      </c>
      <c r="BV38" s="74">
        <v>10.3</v>
      </c>
      <c r="BW38" s="74">
        <v>53.5</v>
      </c>
      <c r="BX38" s="74">
        <v>69.400000000000006</v>
      </c>
      <c r="BY38" s="74">
        <v>81</v>
      </c>
      <c r="BZ38" s="78">
        <v>1720</v>
      </c>
      <c r="CA38" s="74">
        <v>3.5</v>
      </c>
      <c r="CB38" s="78">
        <v>1660</v>
      </c>
      <c r="CC38" s="74">
        <v>10.199999999999999</v>
      </c>
      <c r="CD38" s="74">
        <v>7.1</v>
      </c>
      <c r="CE38" s="74">
        <v>61.5</v>
      </c>
      <c r="CF38" s="74">
        <v>74.5</v>
      </c>
      <c r="CG38" s="74">
        <v>82.7</v>
      </c>
      <c r="CH38" s="78">
        <v>1720</v>
      </c>
      <c r="CI38" s="74">
        <v>3.8</v>
      </c>
      <c r="CJ38" s="78">
        <v>1655</v>
      </c>
      <c r="CK38" s="74">
        <v>12.4</v>
      </c>
      <c r="CL38" s="74">
        <v>6.2</v>
      </c>
      <c r="CM38" s="74">
        <v>64.900000000000006</v>
      </c>
      <c r="CN38" s="74">
        <v>76.7</v>
      </c>
      <c r="CO38" s="74">
        <v>81.3</v>
      </c>
      <c r="CP38" s="78"/>
      <c r="CQ38" s="74"/>
      <c r="CR38" s="78"/>
      <c r="CS38" s="74"/>
      <c r="CT38" s="74"/>
      <c r="CU38" s="74"/>
      <c r="CV38" s="74"/>
      <c r="CW38" s="74"/>
    </row>
    <row r="39" spans="1:101" ht="16.5" x14ac:dyDescent="0.3">
      <c r="A39" s="74" t="s">
        <v>288</v>
      </c>
      <c r="B39" s="74">
        <v>58</v>
      </c>
      <c r="C39" s="74">
        <v>10007144</v>
      </c>
      <c r="D39" s="74" t="s">
        <v>27</v>
      </c>
      <c r="E39" s="74" t="s">
        <v>95</v>
      </c>
      <c r="F39" s="78">
        <v>980</v>
      </c>
      <c r="G39" s="74">
        <v>8.1999999999999993</v>
      </c>
      <c r="H39" s="78">
        <v>900</v>
      </c>
      <c r="I39" s="74">
        <v>11</v>
      </c>
      <c r="J39" s="74">
        <v>15.3</v>
      </c>
      <c r="K39" s="74">
        <v>50.6</v>
      </c>
      <c r="L39" s="74">
        <v>64.2</v>
      </c>
      <c r="M39" s="74">
        <v>73.7</v>
      </c>
      <c r="N39" s="78">
        <v>980</v>
      </c>
      <c r="O39" s="74">
        <v>9.3000000000000007</v>
      </c>
      <c r="P39" s="78">
        <v>890</v>
      </c>
      <c r="Q39" s="74">
        <v>14.4</v>
      </c>
      <c r="R39" s="74">
        <v>12.7</v>
      </c>
      <c r="S39" s="74">
        <v>58.5</v>
      </c>
      <c r="T39" s="74">
        <v>67.5</v>
      </c>
      <c r="U39" s="74">
        <v>73</v>
      </c>
      <c r="V39" s="78">
        <v>980</v>
      </c>
      <c r="W39" s="74">
        <v>9.3000000000000007</v>
      </c>
      <c r="X39" s="78">
        <v>890</v>
      </c>
      <c r="Y39" s="74">
        <v>15.7</v>
      </c>
      <c r="Z39" s="74">
        <v>11.8</v>
      </c>
      <c r="AA39" s="74">
        <v>58.5</v>
      </c>
      <c r="AB39" s="74">
        <v>67.900000000000006</v>
      </c>
      <c r="AC39" s="74">
        <v>72.5</v>
      </c>
      <c r="AD39" s="78"/>
      <c r="AE39" s="74"/>
      <c r="AF39" s="78"/>
      <c r="AG39" s="74"/>
      <c r="AH39" s="74"/>
      <c r="AI39" s="74"/>
      <c r="AJ39" s="74"/>
      <c r="AK39" s="74"/>
      <c r="AL39" s="78">
        <v>620</v>
      </c>
      <c r="AM39" s="74">
        <v>5.6</v>
      </c>
      <c r="AN39" s="78">
        <v>585</v>
      </c>
      <c r="AO39" s="74">
        <v>12.1</v>
      </c>
      <c r="AP39" s="74">
        <v>14.5</v>
      </c>
      <c r="AQ39" s="74">
        <v>53.4</v>
      </c>
      <c r="AR39" s="74">
        <v>64.3</v>
      </c>
      <c r="AS39" s="74">
        <v>73.400000000000006</v>
      </c>
      <c r="AT39" s="78">
        <v>620</v>
      </c>
      <c r="AU39" s="74">
        <v>6.3</v>
      </c>
      <c r="AV39" s="78">
        <v>580</v>
      </c>
      <c r="AW39" s="74">
        <v>14.4</v>
      </c>
      <c r="AX39" s="74">
        <v>8.9</v>
      </c>
      <c r="AY39" s="74">
        <v>61.9</v>
      </c>
      <c r="AZ39" s="74">
        <v>69.900000000000006</v>
      </c>
      <c r="BA39" s="74">
        <v>76.599999999999994</v>
      </c>
      <c r="BB39" s="78">
        <v>620</v>
      </c>
      <c r="BC39" s="74">
        <v>6.4</v>
      </c>
      <c r="BD39" s="78">
        <v>580</v>
      </c>
      <c r="BE39" s="74">
        <v>16.5</v>
      </c>
      <c r="BF39" s="74">
        <v>8.1</v>
      </c>
      <c r="BG39" s="74">
        <v>62</v>
      </c>
      <c r="BH39" s="74">
        <v>70.599999999999994</v>
      </c>
      <c r="BI39" s="74">
        <v>75.400000000000006</v>
      </c>
      <c r="BJ39" s="78"/>
      <c r="BK39" s="74"/>
      <c r="BL39" s="78"/>
      <c r="BM39" s="74"/>
      <c r="BN39" s="74"/>
      <c r="BO39" s="74"/>
      <c r="BP39" s="74"/>
      <c r="BQ39" s="74"/>
      <c r="BR39" s="78">
        <v>1605</v>
      </c>
      <c r="BS39" s="74">
        <v>7.2</v>
      </c>
      <c r="BT39" s="78">
        <v>1485</v>
      </c>
      <c r="BU39" s="74">
        <v>11.4</v>
      </c>
      <c r="BV39" s="74">
        <v>15</v>
      </c>
      <c r="BW39" s="74">
        <v>51.7</v>
      </c>
      <c r="BX39" s="74">
        <v>64.2</v>
      </c>
      <c r="BY39" s="74">
        <v>73.599999999999994</v>
      </c>
      <c r="BZ39" s="78">
        <v>1605</v>
      </c>
      <c r="CA39" s="74">
        <v>8.1</v>
      </c>
      <c r="CB39" s="78">
        <v>1475</v>
      </c>
      <c r="CC39" s="74">
        <v>14.4</v>
      </c>
      <c r="CD39" s="74">
        <v>11.2</v>
      </c>
      <c r="CE39" s="74">
        <v>59.8</v>
      </c>
      <c r="CF39" s="74">
        <v>68.400000000000006</v>
      </c>
      <c r="CG39" s="74">
        <v>74.400000000000006</v>
      </c>
      <c r="CH39" s="78">
        <v>1605</v>
      </c>
      <c r="CI39" s="74">
        <v>8.1999999999999993</v>
      </c>
      <c r="CJ39" s="78">
        <v>1470</v>
      </c>
      <c r="CK39" s="74">
        <v>16</v>
      </c>
      <c r="CL39" s="74">
        <v>10.3</v>
      </c>
      <c r="CM39" s="74">
        <v>59.9</v>
      </c>
      <c r="CN39" s="74">
        <v>69</v>
      </c>
      <c r="CO39" s="74">
        <v>73.599999999999994</v>
      </c>
      <c r="CP39" s="78"/>
      <c r="CQ39" s="74"/>
      <c r="CR39" s="78"/>
      <c r="CS39" s="74"/>
      <c r="CT39" s="74"/>
      <c r="CU39" s="74"/>
      <c r="CV39" s="74"/>
      <c r="CW39" s="74"/>
    </row>
    <row r="40" spans="1:101" ht="16.5" x14ac:dyDescent="0.3">
      <c r="A40" s="74" t="s">
        <v>288</v>
      </c>
      <c r="B40" s="74">
        <v>16</v>
      </c>
      <c r="C40" s="74">
        <v>10007823</v>
      </c>
      <c r="D40" s="74" t="s">
        <v>39</v>
      </c>
      <c r="E40" s="74" t="s">
        <v>97</v>
      </c>
      <c r="F40" s="78">
        <v>715</v>
      </c>
      <c r="G40" s="74">
        <v>3.6</v>
      </c>
      <c r="H40" s="78">
        <v>685</v>
      </c>
      <c r="I40" s="74">
        <v>4.2</v>
      </c>
      <c r="J40" s="74">
        <v>5.5</v>
      </c>
      <c r="K40" s="74">
        <v>42.4</v>
      </c>
      <c r="L40" s="74">
        <v>78.2</v>
      </c>
      <c r="M40" s="74">
        <v>90.2</v>
      </c>
      <c r="N40" s="78">
        <v>715</v>
      </c>
      <c r="O40" s="74">
        <v>5.2</v>
      </c>
      <c r="P40" s="78">
        <v>675</v>
      </c>
      <c r="Q40" s="74">
        <v>8.4</v>
      </c>
      <c r="R40" s="74">
        <v>6.4</v>
      </c>
      <c r="S40" s="74">
        <v>60.5</v>
      </c>
      <c r="T40" s="74">
        <v>77.8</v>
      </c>
      <c r="U40" s="74">
        <v>85.2</v>
      </c>
      <c r="V40" s="78">
        <v>715</v>
      </c>
      <c r="W40" s="74">
        <v>6.5</v>
      </c>
      <c r="X40" s="78">
        <v>665</v>
      </c>
      <c r="Y40" s="74">
        <v>10.199999999999999</v>
      </c>
      <c r="Z40" s="74">
        <v>6.6</v>
      </c>
      <c r="AA40" s="74">
        <v>65.5</v>
      </c>
      <c r="AB40" s="74">
        <v>79.5</v>
      </c>
      <c r="AC40" s="74">
        <v>83.2</v>
      </c>
      <c r="AD40" s="78"/>
      <c r="AE40" s="74"/>
      <c r="AF40" s="78"/>
      <c r="AG40" s="74"/>
      <c r="AH40" s="74"/>
      <c r="AI40" s="74"/>
      <c r="AJ40" s="74"/>
      <c r="AK40" s="74"/>
      <c r="AL40" s="78">
        <v>380</v>
      </c>
      <c r="AM40" s="74">
        <v>0.5</v>
      </c>
      <c r="AN40" s="78">
        <v>375</v>
      </c>
      <c r="AO40" s="74">
        <v>8.8000000000000007</v>
      </c>
      <c r="AP40" s="74">
        <v>8.8000000000000007</v>
      </c>
      <c r="AQ40" s="74">
        <v>54.4</v>
      </c>
      <c r="AR40" s="74">
        <v>75.3</v>
      </c>
      <c r="AS40" s="74">
        <v>82.5</v>
      </c>
      <c r="AT40" s="78">
        <v>380</v>
      </c>
      <c r="AU40" s="74">
        <v>1.1000000000000001</v>
      </c>
      <c r="AV40" s="78">
        <v>375</v>
      </c>
      <c r="AW40" s="74">
        <v>11.2</v>
      </c>
      <c r="AX40" s="74">
        <v>8</v>
      </c>
      <c r="AY40" s="74">
        <v>62.9</v>
      </c>
      <c r="AZ40" s="74">
        <v>76.3</v>
      </c>
      <c r="BA40" s="74">
        <v>80.8</v>
      </c>
      <c r="BB40" s="78">
        <v>380</v>
      </c>
      <c r="BC40" s="74">
        <v>0.8</v>
      </c>
      <c r="BD40" s="78">
        <v>375</v>
      </c>
      <c r="BE40" s="74">
        <v>12.5</v>
      </c>
      <c r="BF40" s="74">
        <v>6.4</v>
      </c>
      <c r="BG40" s="74">
        <v>67</v>
      </c>
      <c r="BH40" s="74">
        <v>78.2</v>
      </c>
      <c r="BI40" s="74">
        <v>81.099999999999994</v>
      </c>
      <c r="BJ40" s="78"/>
      <c r="BK40" s="74"/>
      <c r="BL40" s="78"/>
      <c r="BM40" s="74"/>
      <c r="BN40" s="74"/>
      <c r="BO40" s="74"/>
      <c r="BP40" s="74"/>
      <c r="BQ40" s="74"/>
      <c r="BR40" s="78">
        <v>1090</v>
      </c>
      <c r="BS40" s="74">
        <v>2.6</v>
      </c>
      <c r="BT40" s="78">
        <v>1065</v>
      </c>
      <c r="BU40" s="74">
        <v>5.8</v>
      </c>
      <c r="BV40" s="74">
        <v>6.7</v>
      </c>
      <c r="BW40" s="74">
        <v>46.6</v>
      </c>
      <c r="BX40" s="74">
        <v>77.2</v>
      </c>
      <c r="BY40" s="74">
        <v>87.5</v>
      </c>
      <c r="BZ40" s="78">
        <v>1090</v>
      </c>
      <c r="CA40" s="74">
        <v>3.8</v>
      </c>
      <c r="CB40" s="78">
        <v>1050</v>
      </c>
      <c r="CC40" s="74">
        <v>9.4</v>
      </c>
      <c r="CD40" s="74">
        <v>6.9</v>
      </c>
      <c r="CE40" s="74">
        <v>61.4</v>
      </c>
      <c r="CF40" s="74">
        <v>77.3</v>
      </c>
      <c r="CG40" s="74">
        <v>83.6</v>
      </c>
      <c r="CH40" s="78">
        <v>1090</v>
      </c>
      <c r="CI40" s="74">
        <v>4.5</v>
      </c>
      <c r="CJ40" s="78">
        <v>1045</v>
      </c>
      <c r="CK40" s="74">
        <v>11</v>
      </c>
      <c r="CL40" s="74">
        <v>6.5</v>
      </c>
      <c r="CM40" s="74">
        <v>66.099999999999994</v>
      </c>
      <c r="CN40" s="74">
        <v>79</v>
      </c>
      <c r="CO40" s="74">
        <v>82.5</v>
      </c>
      <c r="CP40" s="78"/>
      <c r="CQ40" s="74"/>
      <c r="CR40" s="78"/>
      <c r="CS40" s="74"/>
      <c r="CT40" s="74"/>
      <c r="CU40" s="74"/>
      <c r="CV40" s="74"/>
      <c r="CW40" s="74"/>
    </row>
    <row r="41" spans="1:101" ht="16.5" x14ac:dyDescent="0.3">
      <c r="A41" s="74" t="s">
        <v>288</v>
      </c>
      <c r="B41" s="74">
        <v>118</v>
      </c>
      <c r="C41" s="74">
        <v>10007791</v>
      </c>
      <c r="D41" s="74" t="s">
        <v>11</v>
      </c>
      <c r="E41" s="74" t="s">
        <v>99</v>
      </c>
      <c r="F41" s="78">
        <v>530</v>
      </c>
      <c r="G41" s="74">
        <v>5.0999999999999996</v>
      </c>
      <c r="H41" s="78">
        <v>505</v>
      </c>
      <c r="I41" s="74">
        <v>8.6999999999999993</v>
      </c>
      <c r="J41" s="74">
        <v>10.7</v>
      </c>
      <c r="K41" s="74">
        <v>50.7</v>
      </c>
      <c r="L41" s="74">
        <v>69.5</v>
      </c>
      <c r="M41" s="74">
        <v>80.599999999999994</v>
      </c>
      <c r="N41" s="78">
        <v>530</v>
      </c>
      <c r="O41" s="74">
        <v>5.3</v>
      </c>
      <c r="P41" s="78">
        <v>505</v>
      </c>
      <c r="Q41" s="74">
        <v>12.9</v>
      </c>
      <c r="R41" s="74">
        <v>6.9</v>
      </c>
      <c r="S41" s="74">
        <v>62.1</v>
      </c>
      <c r="T41" s="74">
        <v>75.400000000000006</v>
      </c>
      <c r="U41" s="74">
        <v>80.2</v>
      </c>
      <c r="V41" s="78">
        <v>530</v>
      </c>
      <c r="W41" s="74">
        <v>5.6</v>
      </c>
      <c r="X41" s="78">
        <v>500</v>
      </c>
      <c r="Y41" s="74">
        <v>14.5</v>
      </c>
      <c r="Z41" s="74">
        <v>6</v>
      </c>
      <c r="AA41" s="74">
        <v>65.5</v>
      </c>
      <c r="AB41" s="74">
        <v>75.7</v>
      </c>
      <c r="AC41" s="74">
        <v>79.5</v>
      </c>
      <c r="AD41" s="78"/>
      <c r="AE41" s="74"/>
      <c r="AF41" s="78"/>
      <c r="AG41" s="74"/>
      <c r="AH41" s="74"/>
      <c r="AI41" s="74"/>
      <c r="AJ41" s="74"/>
      <c r="AK41" s="74"/>
      <c r="AL41" s="78">
        <v>540</v>
      </c>
      <c r="AM41" s="74">
        <v>1.1000000000000001</v>
      </c>
      <c r="AN41" s="78">
        <v>535</v>
      </c>
      <c r="AO41" s="74">
        <v>10.5</v>
      </c>
      <c r="AP41" s="74">
        <v>14</v>
      </c>
      <c r="AQ41" s="74">
        <v>52.3</v>
      </c>
      <c r="AR41" s="74">
        <v>64.900000000000006</v>
      </c>
      <c r="AS41" s="74">
        <v>75.5</v>
      </c>
      <c r="AT41" s="78">
        <v>540</v>
      </c>
      <c r="AU41" s="74">
        <v>1.7</v>
      </c>
      <c r="AV41" s="78">
        <v>530</v>
      </c>
      <c r="AW41" s="74">
        <v>15.4</v>
      </c>
      <c r="AX41" s="74">
        <v>8.6</v>
      </c>
      <c r="AY41" s="74">
        <v>63.2</v>
      </c>
      <c r="AZ41" s="74">
        <v>71.2</v>
      </c>
      <c r="BA41" s="74">
        <v>75.900000000000006</v>
      </c>
      <c r="BB41" s="78">
        <v>540</v>
      </c>
      <c r="BC41" s="74">
        <v>1.7</v>
      </c>
      <c r="BD41" s="78">
        <v>530</v>
      </c>
      <c r="BE41" s="74">
        <v>13</v>
      </c>
      <c r="BF41" s="74">
        <v>9.6</v>
      </c>
      <c r="BG41" s="74">
        <v>67.7</v>
      </c>
      <c r="BH41" s="74">
        <v>74.400000000000006</v>
      </c>
      <c r="BI41" s="74">
        <v>77.400000000000006</v>
      </c>
      <c r="BJ41" s="78"/>
      <c r="BK41" s="74"/>
      <c r="BL41" s="78"/>
      <c r="BM41" s="74"/>
      <c r="BN41" s="74"/>
      <c r="BO41" s="74"/>
      <c r="BP41" s="74"/>
      <c r="BQ41" s="74"/>
      <c r="BR41" s="78">
        <v>1075</v>
      </c>
      <c r="BS41" s="74">
        <v>3.1</v>
      </c>
      <c r="BT41" s="78">
        <v>1040</v>
      </c>
      <c r="BU41" s="74">
        <v>9.6</v>
      </c>
      <c r="BV41" s="74">
        <v>12.4</v>
      </c>
      <c r="BW41" s="74">
        <v>51.5</v>
      </c>
      <c r="BX41" s="74">
        <v>67.099999999999994</v>
      </c>
      <c r="BY41" s="74">
        <v>78</v>
      </c>
      <c r="BZ41" s="78">
        <v>1075</v>
      </c>
      <c r="CA41" s="74">
        <v>3.4</v>
      </c>
      <c r="CB41" s="78">
        <v>1035</v>
      </c>
      <c r="CC41" s="74">
        <v>14.2</v>
      </c>
      <c r="CD41" s="74">
        <v>7.8</v>
      </c>
      <c r="CE41" s="74">
        <v>62.6</v>
      </c>
      <c r="CF41" s="74">
        <v>73.3</v>
      </c>
      <c r="CG41" s="74">
        <v>78</v>
      </c>
      <c r="CH41" s="78">
        <v>1075</v>
      </c>
      <c r="CI41" s="74">
        <v>3.6</v>
      </c>
      <c r="CJ41" s="78">
        <v>1035</v>
      </c>
      <c r="CK41" s="74">
        <v>13.7</v>
      </c>
      <c r="CL41" s="74">
        <v>7.8</v>
      </c>
      <c r="CM41" s="74">
        <v>66.599999999999994</v>
      </c>
      <c r="CN41" s="74">
        <v>75</v>
      </c>
      <c r="CO41" s="74">
        <v>78.400000000000006</v>
      </c>
      <c r="CP41" s="78"/>
      <c r="CQ41" s="74"/>
      <c r="CR41" s="78"/>
      <c r="CS41" s="74"/>
      <c r="CT41" s="74"/>
      <c r="CU41" s="74"/>
      <c r="CV41" s="74"/>
      <c r="CW41" s="74"/>
    </row>
    <row r="42" spans="1:101" ht="16.5" x14ac:dyDescent="0.3">
      <c r="A42" s="74" t="s">
        <v>288</v>
      </c>
      <c r="B42" s="74">
        <v>119</v>
      </c>
      <c r="C42" s="74">
        <v>10007792</v>
      </c>
      <c r="D42" s="74" t="s">
        <v>19</v>
      </c>
      <c r="E42" s="74" t="s">
        <v>101</v>
      </c>
      <c r="F42" s="78">
        <v>1085</v>
      </c>
      <c r="G42" s="74">
        <v>5.2</v>
      </c>
      <c r="H42" s="78">
        <v>1025</v>
      </c>
      <c r="I42" s="74">
        <v>9.6</v>
      </c>
      <c r="J42" s="74">
        <v>9.8000000000000007</v>
      </c>
      <c r="K42" s="74">
        <v>43.1</v>
      </c>
      <c r="L42" s="74">
        <v>65</v>
      </c>
      <c r="M42" s="74">
        <v>80.5</v>
      </c>
      <c r="N42" s="78">
        <v>1085</v>
      </c>
      <c r="O42" s="74">
        <v>6.7</v>
      </c>
      <c r="P42" s="78">
        <v>1010</v>
      </c>
      <c r="Q42" s="74">
        <v>13.4</v>
      </c>
      <c r="R42" s="74">
        <v>6.1</v>
      </c>
      <c r="S42" s="74">
        <v>60</v>
      </c>
      <c r="T42" s="74">
        <v>73.7</v>
      </c>
      <c r="U42" s="74">
        <v>80.5</v>
      </c>
      <c r="V42" s="78">
        <v>1085</v>
      </c>
      <c r="W42" s="74">
        <v>6.3</v>
      </c>
      <c r="X42" s="78">
        <v>1015</v>
      </c>
      <c r="Y42" s="74">
        <v>13.6</v>
      </c>
      <c r="Z42" s="74">
        <v>6.3</v>
      </c>
      <c r="AA42" s="74">
        <v>64.8</v>
      </c>
      <c r="AB42" s="74">
        <v>75.5</v>
      </c>
      <c r="AC42" s="74">
        <v>80.099999999999994</v>
      </c>
      <c r="AD42" s="78"/>
      <c r="AE42" s="74"/>
      <c r="AF42" s="78"/>
      <c r="AG42" s="74"/>
      <c r="AH42" s="74"/>
      <c r="AI42" s="74"/>
      <c r="AJ42" s="74"/>
      <c r="AK42" s="74"/>
      <c r="AL42" s="78">
        <v>995</v>
      </c>
      <c r="AM42" s="74">
        <v>1.6</v>
      </c>
      <c r="AN42" s="78">
        <v>980</v>
      </c>
      <c r="AO42" s="74">
        <v>10.4</v>
      </c>
      <c r="AP42" s="74">
        <v>9</v>
      </c>
      <c r="AQ42" s="74">
        <v>52.6</v>
      </c>
      <c r="AR42" s="74">
        <v>68.900000000000006</v>
      </c>
      <c r="AS42" s="74">
        <v>80.599999999999994</v>
      </c>
      <c r="AT42" s="78">
        <v>995</v>
      </c>
      <c r="AU42" s="74">
        <v>1.6</v>
      </c>
      <c r="AV42" s="78">
        <v>980</v>
      </c>
      <c r="AW42" s="74">
        <v>13.1</v>
      </c>
      <c r="AX42" s="74">
        <v>8.4</v>
      </c>
      <c r="AY42" s="74">
        <v>62.8</v>
      </c>
      <c r="AZ42" s="74">
        <v>72.3</v>
      </c>
      <c r="BA42" s="74">
        <v>78.599999999999994</v>
      </c>
      <c r="BB42" s="78">
        <v>995</v>
      </c>
      <c r="BC42" s="74">
        <v>1.6</v>
      </c>
      <c r="BD42" s="78">
        <v>980</v>
      </c>
      <c r="BE42" s="74">
        <v>14.2</v>
      </c>
      <c r="BF42" s="74">
        <v>7.7</v>
      </c>
      <c r="BG42" s="74">
        <v>64.8</v>
      </c>
      <c r="BH42" s="74">
        <v>74.400000000000006</v>
      </c>
      <c r="BI42" s="74">
        <v>78.2</v>
      </c>
      <c r="BJ42" s="78"/>
      <c r="BK42" s="74"/>
      <c r="BL42" s="78"/>
      <c r="BM42" s="74"/>
      <c r="BN42" s="74"/>
      <c r="BO42" s="74"/>
      <c r="BP42" s="74"/>
      <c r="BQ42" s="74"/>
      <c r="BR42" s="78">
        <v>2080</v>
      </c>
      <c r="BS42" s="74">
        <v>3.5</v>
      </c>
      <c r="BT42" s="78">
        <v>2005</v>
      </c>
      <c r="BU42" s="74">
        <v>10</v>
      </c>
      <c r="BV42" s="74">
        <v>9.4</v>
      </c>
      <c r="BW42" s="74">
        <v>47.7</v>
      </c>
      <c r="BX42" s="74">
        <v>66.900000000000006</v>
      </c>
      <c r="BY42" s="74">
        <v>80.599999999999994</v>
      </c>
      <c r="BZ42" s="78">
        <v>2080</v>
      </c>
      <c r="CA42" s="74">
        <v>4.3</v>
      </c>
      <c r="CB42" s="78">
        <v>1990</v>
      </c>
      <c r="CC42" s="74">
        <v>13.2</v>
      </c>
      <c r="CD42" s="74">
        <v>7.2</v>
      </c>
      <c r="CE42" s="74">
        <v>61.4</v>
      </c>
      <c r="CF42" s="74">
        <v>73</v>
      </c>
      <c r="CG42" s="74">
        <v>79.5</v>
      </c>
      <c r="CH42" s="78">
        <v>2080</v>
      </c>
      <c r="CI42" s="74">
        <v>4</v>
      </c>
      <c r="CJ42" s="78">
        <v>1995</v>
      </c>
      <c r="CK42" s="74">
        <v>13.9</v>
      </c>
      <c r="CL42" s="74">
        <v>7</v>
      </c>
      <c r="CM42" s="74">
        <v>64.8</v>
      </c>
      <c r="CN42" s="74">
        <v>74.900000000000006</v>
      </c>
      <c r="CO42" s="74">
        <v>79.099999999999994</v>
      </c>
      <c r="CP42" s="78"/>
      <c r="CQ42" s="74"/>
      <c r="CR42" s="78"/>
      <c r="CS42" s="74"/>
      <c r="CT42" s="74"/>
      <c r="CU42" s="74"/>
      <c r="CV42" s="74"/>
      <c r="CW42" s="74"/>
    </row>
    <row r="43" spans="1:101" ht="16.5" x14ac:dyDescent="0.3">
      <c r="A43" s="74" t="s">
        <v>288</v>
      </c>
      <c r="B43" s="74">
        <v>17</v>
      </c>
      <c r="C43" s="74">
        <v>10008640</v>
      </c>
      <c r="D43" s="74" t="s">
        <v>19</v>
      </c>
      <c r="E43" s="74" t="s">
        <v>103</v>
      </c>
      <c r="F43" s="78">
        <v>280</v>
      </c>
      <c r="G43" s="74">
        <v>6.4</v>
      </c>
      <c r="H43" s="78">
        <v>260</v>
      </c>
      <c r="I43" s="74">
        <v>13</v>
      </c>
      <c r="J43" s="74">
        <v>20.2</v>
      </c>
      <c r="K43" s="74">
        <v>51.5</v>
      </c>
      <c r="L43" s="74">
        <v>59.9</v>
      </c>
      <c r="M43" s="74">
        <v>66.8</v>
      </c>
      <c r="N43" s="78">
        <v>280</v>
      </c>
      <c r="O43" s="74">
        <v>6.1</v>
      </c>
      <c r="P43" s="78">
        <v>265</v>
      </c>
      <c r="Q43" s="74">
        <v>15.6</v>
      </c>
      <c r="R43" s="74">
        <v>13.7</v>
      </c>
      <c r="S43" s="74">
        <v>54.4</v>
      </c>
      <c r="T43" s="74">
        <v>66.2</v>
      </c>
      <c r="U43" s="74">
        <v>70.7</v>
      </c>
      <c r="V43" s="78">
        <v>280</v>
      </c>
      <c r="W43" s="74">
        <v>6.8</v>
      </c>
      <c r="X43" s="78">
        <v>260</v>
      </c>
      <c r="Y43" s="74">
        <v>15.3</v>
      </c>
      <c r="Z43" s="74">
        <v>13</v>
      </c>
      <c r="AA43" s="74">
        <v>58.6</v>
      </c>
      <c r="AB43" s="74">
        <v>69.3</v>
      </c>
      <c r="AC43" s="74">
        <v>71.599999999999994</v>
      </c>
      <c r="AD43" s="78"/>
      <c r="AE43" s="74"/>
      <c r="AF43" s="78"/>
      <c r="AG43" s="74"/>
      <c r="AH43" s="74"/>
      <c r="AI43" s="74"/>
      <c r="AJ43" s="74"/>
      <c r="AK43" s="74"/>
      <c r="AL43" s="78">
        <v>215</v>
      </c>
      <c r="AM43" s="74">
        <v>0.9</v>
      </c>
      <c r="AN43" s="78">
        <v>210</v>
      </c>
      <c r="AO43" s="74">
        <v>10.9</v>
      </c>
      <c r="AP43" s="74">
        <v>27</v>
      </c>
      <c r="AQ43" s="74">
        <v>50.7</v>
      </c>
      <c r="AR43" s="74">
        <v>57.8</v>
      </c>
      <c r="AS43" s="74">
        <v>62.1</v>
      </c>
      <c r="AT43" s="78">
        <v>215</v>
      </c>
      <c r="AU43" s="74">
        <v>1.9</v>
      </c>
      <c r="AV43" s="78">
        <v>210</v>
      </c>
      <c r="AW43" s="74">
        <v>18.2</v>
      </c>
      <c r="AX43" s="74">
        <v>12.4</v>
      </c>
      <c r="AY43" s="74">
        <v>60.3</v>
      </c>
      <c r="AZ43" s="74">
        <v>63.6</v>
      </c>
      <c r="BA43" s="74">
        <v>69.400000000000006</v>
      </c>
      <c r="BB43" s="78">
        <v>215</v>
      </c>
      <c r="BC43" s="74">
        <v>2.2999999999999998</v>
      </c>
      <c r="BD43" s="78">
        <v>210</v>
      </c>
      <c r="BE43" s="74">
        <v>18.8</v>
      </c>
      <c r="BF43" s="74">
        <v>13</v>
      </c>
      <c r="BG43" s="74">
        <v>61.1</v>
      </c>
      <c r="BH43" s="74">
        <v>64.400000000000006</v>
      </c>
      <c r="BI43" s="74">
        <v>68.3</v>
      </c>
      <c r="BJ43" s="78"/>
      <c r="BK43" s="74"/>
      <c r="BL43" s="78"/>
      <c r="BM43" s="74"/>
      <c r="BN43" s="74"/>
      <c r="BO43" s="74"/>
      <c r="BP43" s="74"/>
      <c r="BQ43" s="74"/>
      <c r="BR43" s="78">
        <v>495</v>
      </c>
      <c r="BS43" s="74">
        <v>4.0999999999999996</v>
      </c>
      <c r="BT43" s="78">
        <v>475</v>
      </c>
      <c r="BU43" s="74">
        <v>12.1</v>
      </c>
      <c r="BV43" s="74">
        <v>23.3</v>
      </c>
      <c r="BW43" s="74">
        <v>51.2</v>
      </c>
      <c r="BX43" s="74">
        <v>59</v>
      </c>
      <c r="BY43" s="74">
        <v>64.7</v>
      </c>
      <c r="BZ43" s="78">
        <v>495</v>
      </c>
      <c r="CA43" s="74">
        <v>4.3</v>
      </c>
      <c r="CB43" s="78">
        <v>470</v>
      </c>
      <c r="CC43" s="74">
        <v>16.7</v>
      </c>
      <c r="CD43" s="74">
        <v>13.1</v>
      </c>
      <c r="CE43" s="74">
        <v>57</v>
      </c>
      <c r="CF43" s="74">
        <v>65</v>
      </c>
      <c r="CG43" s="74">
        <v>70.099999999999994</v>
      </c>
      <c r="CH43" s="78">
        <v>495</v>
      </c>
      <c r="CI43" s="74">
        <v>4.9000000000000004</v>
      </c>
      <c r="CJ43" s="78">
        <v>470</v>
      </c>
      <c r="CK43" s="74">
        <v>16.8</v>
      </c>
      <c r="CL43" s="74">
        <v>13</v>
      </c>
      <c r="CM43" s="74">
        <v>59.7</v>
      </c>
      <c r="CN43" s="74">
        <v>67.2</v>
      </c>
      <c r="CO43" s="74">
        <v>70.099999999999994</v>
      </c>
      <c r="CP43" s="78"/>
      <c r="CQ43" s="74"/>
      <c r="CR43" s="78"/>
      <c r="CS43" s="74"/>
      <c r="CT43" s="74"/>
      <c r="CU43" s="74"/>
      <c r="CV43" s="74"/>
      <c r="CW43" s="74"/>
    </row>
    <row r="44" spans="1:101" ht="16.5" x14ac:dyDescent="0.3">
      <c r="A44" s="74" t="s">
        <v>288</v>
      </c>
      <c r="B44" s="74">
        <v>229</v>
      </c>
      <c r="C44" s="74">
        <v>10004511</v>
      </c>
      <c r="D44" s="74" t="s">
        <v>49</v>
      </c>
      <c r="E44" s="74" t="s">
        <v>105</v>
      </c>
      <c r="F44" s="78" t="s">
        <v>13</v>
      </c>
      <c r="G44" s="74" t="s">
        <v>13</v>
      </c>
      <c r="H44" s="78" t="s">
        <v>13</v>
      </c>
      <c r="I44" s="74" t="s">
        <v>13</v>
      </c>
      <c r="J44" s="74" t="s">
        <v>13</v>
      </c>
      <c r="K44" s="74" t="s">
        <v>13</v>
      </c>
      <c r="L44" s="74" t="s">
        <v>13</v>
      </c>
      <c r="M44" s="74" t="s">
        <v>13</v>
      </c>
      <c r="N44" s="78" t="s">
        <v>13</v>
      </c>
      <c r="O44" s="74" t="s">
        <v>13</v>
      </c>
      <c r="P44" s="78" t="s">
        <v>13</v>
      </c>
      <c r="Q44" s="74" t="s">
        <v>13</v>
      </c>
      <c r="R44" s="74" t="s">
        <v>13</v>
      </c>
      <c r="S44" s="74" t="s">
        <v>13</v>
      </c>
      <c r="T44" s="74" t="s">
        <v>13</v>
      </c>
      <c r="U44" s="74" t="s">
        <v>13</v>
      </c>
      <c r="V44" s="78" t="s">
        <v>13</v>
      </c>
      <c r="W44" s="74" t="s">
        <v>13</v>
      </c>
      <c r="X44" s="78" t="s">
        <v>13</v>
      </c>
      <c r="Y44" s="74" t="s">
        <v>13</v>
      </c>
      <c r="Z44" s="74" t="s">
        <v>13</v>
      </c>
      <c r="AA44" s="74" t="s">
        <v>13</v>
      </c>
      <c r="AB44" s="74" t="s">
        <v>13</v>
      </c>
      <c r="AC44" s="74" t="s">
        <v>13</v>
      </c>
      <c r="AD44" s="78"/>
      <c r="AE44" s="74"/>
      <c r="AF44" s="78"/>
      <c r="AG44" s="74"/>
      <c r="AH44" s="74"/>
      <c r="AI44" s="74"/>
      <c r="AJ44" s="74"/>
      <c r="AK44" s="74"/>
      <c r="AL44" s="78" t="s">
        <v>13</v>
      </c>
      <c r="AM44" s="74" t="s">
        <v>13</v>
      </c>
      <c r="AN44" s="78" t="s">
        <v>13</v>
      </c>
      <c r="AO44" s="74" t="s">
        <v>13</v>
      </c>
      <c r="AP44" s="74" t="s">
        <v>13</v>
      </c>
      <c r="AQ44" s="74" t="s">
        <v>13</v>
      </c>
      <c r="AR44" s="74" t="s">
        <v>13</v>
      </c>
      <c r="AS44" s="74" t="s">
        <v>13</v>
      </c>
      <c r="AT44" s="78" t="s">
        <v>13</v>
      </c>
      <c r="AU44" s="74" t="s">
        <v>13</v>
      </c>
      <c r="AV44" s="78" t="s">
        <v>13</v>
      </c>
      <c r="AW44" s="74" t="s">
        <v>13</v>
      </c>
      <c r="AX44" s="74" t="s">
        <v>13</v>
      </c>
      <c r="AY44" s="74" t="s">
        <v>13</v>
      </c>
      <c r="AZ44" s="74" t="s">
        <v>13</v>
      </c>
      <c r="BA44" s="74" t="s">
        <v>13</v>
      </c>
      <c r="BB44" s="78" t="s">
        <v>13</v>
      </c>
      <c r="BC44" s="74" t="s">
        <v>13</v>
      </c>
      <c r="BD44" s="78" t="s">
        <v>13</v>
      </c>
      <c r="BE44" s="74" t="s">
        <v>13</v>
      </c>
      <c r="BF44" s="74" t="s">
        <v>13</v>
      </c>
      <c r="BG44" s="74" t="s">
        <v>13</v>
      </c>
      <c r="BH44" s="74" t="s">
        <v>13</v>
      </c>
      <c r="BI44" s="74" t="s">
        <v>13</v>
      </c>
      <c r="BJ44" s="78"/>
      <c r="BK44" s="74"/>
      <c r="BL44" s="78"/>
      <c r="BM44" s="74"/>
      <c r="BN44" s="74"/>
      <c r="BO44" s="74"/>
      <c r="BP44" s="74"/>
      <c r="BQ44" s="74"/>
      <c r="BR44" s="78" t="s">
        <v>13</v>
      </c>
      <c r="BS44" s="74" t="s">
        <v>13</v>
      </c>
      <c r="BT44" s="78" t="s">
        <v>13</v>
      </c>
      <c r="BU44" s="74" t="s">
        <v>13</v>
      </c>
      <c r="BV44" s="74" t="s">
        <v>13</v>
      </c>
      <c r="BW44" s="74" t="s">
        <v>13</v>
      </c>
      <c r="BX44" s="74" t="s">
        <v>13</v>
      </c>
      <c r="BY44" s="74" t="s">
        <v>13</v>
      </c>
      <c r="BZ44" s="78" t="s">
        <v>13</v>
      </c>
      <c r="CA44" s="74" t="s">
        <v>13</v>
      </c>
      <c r="CB44" s="78" t="s">
        <v>13</v>
      </c>
      <c r="CC44" s="74" t="s">
        <v>13</v>
      </c>
      <c r="CD44" s="74" t="s">
        <v>13</v>
      </c>
      <c r="CE44" s="74" t="s">
        <v>13</v>
      </c>
      <c r="CF44" s="74" t="s">
        <v>13</v>
      </c>
      <c r="CG44" s="74" t="s">
        <v>13</v>
      </c>
      <c r="CH44" s="78" t="s">
        <v>13</v>
      </c>
      <c r="CI44" s="74" t="s">
        <v>13</v>
      </c>
      <c r="CJ44" s="78" t="s">
        <v>13</v>
      </c>
      <c r="CK44" s="74" t="s">
        <v>13</v>
      </c>
      <c r="CL44" s="74" t="s">
        <v>13</v>
      </c>
      <c r="CM44" s="74" t="s">
        <v>13</v>
      </c>
      <c r="CN44" s="74" t="s">
        <v>13</v>
      </c>
      <c r="CO44" s="74" t="s">
        <v>13</v>
      </c>
      <c r="CP44" s="78"/>
      <c r="CQ44" s="74"/>
      <c r="CR44" s="78"/>
      <c r="CS44" s="74"/>
      <c r="CT44" s="74"/>
      <c r="CU44" s="74"/>
      <c r="CV44" s="74"/>
      <c r="CW44" s="74"/>
    </row>
    <row r="45" spans="1:101" ht="16.5" x14ac:dyDescent="0.3">
      <c r="A45" s="74" t="s">
        <v>288</v>
      </c>
      <c r="B45" s="74">
        <v>54</v>
      </c>
      <c r="C45" s="74">
        <v>10007145</v>
      </c>
      <c r="D45" s="74" t="s">
        <v>19</v>
      </c>
      <c r="E45" s="74" t="s">
        <v>107</v>
      </c>
      <c r="F45" s="78">
        <v>885</v>
      </c>
      <c r="G45" s="74">
        <v>6.7</v>
      </c>
      <c r="H45" s="78">
        <v>830</v>
      </c>
      <c r="I45" s="74">
        <v>9.6999999999999993</v>
      </c>
      <c r="J45" s="74">
        <v>9.4</v>
      </c>
      <c r="K45" s="74">
        <v>61.8</v>
      </c>
      <c r="L45" s="74">
        <v>73.599999999999994</v>
      </c>
      <c r="M45" s="74">
        <v>80.900000000000006</v>
      </c>
      <c r="N45" s="78">
        <v>885</v>
      </c>
      <c r="O45" s="74">
        <v>7.3</v>
      </c>
      <c r="P45" s="78">
        <v>820</v>
      </c>
      <c r="Q45" s="74">
        <v>13.9</v>
      </c>
      <c r="R45" s="74">
        <v>7.9</v>
      </c>
      <c r="S45" s="74">
        <v>63.3</v>
      </c>
      <c r="T45" s="74">
        <v>74.5</v>
      </c>
      <c r="U45" s="74">
        <v>78.2</v>
      </c>
      <c r="V45" s="78">
        <v>885</v>
      </c>
      <c r="W45" s="74">
        <v>7.3</v>
      </c>
      <c r="X45" s="78">
        <v>820</v>
      </c>
      <c r="Y45" s="74">
        <v>13.9</v>
      </c>
      <c r="Z45" s="74">
        <v>6.4</v>
      </c>
      <c r="AA45" s="74">
        <v>66.900000000000006</v>
      </c>
      <c r="AB45" s="74">
        <v>77</v>
      </c>
      <c r="AC45" s="74">
        <v>79.7</v>
      </c>
      <c r="AD45" s="78"/>
      <c r="AE45" s="74"/>
      <c r="AF45" s="78"/>
      <c r="AG45" s="74"/>
      <c r="AH45" s="74"/>
      <c r="AI45" s="74"/>
      <c r="AJ45" s="74"/>
      <c r="AK45" s="74"/>
      <c r="AL45" s="78">
        <v>680</v>
      </c>
      <c r="AM45" s="74">
        <v>1.2</v>
      </c>
      <c r="AN45" s="78">
        <v>670</v>
      </c>
      <c r="AO45" s="74">
        <v>11</v>
      </c>
      <c r="AP45" s="74">
        <v>12.1</v>
      </c>
      <c r="AQ45" s="74">
        <v>61.5</v>
      </c>
      <c r="AR45" s="74">
        <v>71.8</v>
      </c>
      <c r="AS45" s="74">
        <v>76.900000000000006</v>
      </c>
      <c r="AT45" s="78">
        <v>680</v>
      </c>
      <c r="AU45" s="74">
        <v>1.5</v>
      </c>
      <c r="AV45" s="78">
        <v>670</v>
      </c>
      <c r="AW45" s="74">
        <v>14.2</v>
      </c>
      <c r="AX45" s="74">
        <v>8.1999999999999993</v>
      </c>
      <c r="AY45" s="74">
        <v>69.2</v>
      </c>
      <c r="AZ45" s="74">
        <v>75.3</v>
      </c>
      <c r="BA45" s="74">
        <v>77.599999999999994</v>
      </c>
      <c r="BB45" s="78">
        <v>680</v>
      </c>
      <c r="BC45" s="74">
        <v>1.5</v>
      </c>
      <c r="BD45" s="78">
        <v>670</v>
      </c>
      <c r="BE45" s="74">
        <v>15.2</v>
      </c>
      <c r="BF45" s="74">
        <v>8.4</v>
      </c>
      <c r="BG45" s="74">
        <v>68.900000000000006</v>
      </c>
      <c r="BH45" s="74">
        <v>75</v>
      </c>
      <c r="BI45" s="74">
        <v>76.400000000000006</v>
      </c>
      <c r="BJ45" s="78"/>
      <c r="BK45" s="74"/>
      <c r="BL45" s="78"/>
      <c r="BM45" s="74"/>
      <c r="BN45" s="74"/>
      <c r="BO45" s="74"/>
      <c r="BP45" s="74"/>
      <c r="BQ45" s="74"/>
      <c r="BR45" s="78">
        <v>1565</v>
      </c>
      <c r="BS45" s="74">
        <v>4.3</v>
      </c>
      <c r="BT45" s="78">
        <v>1500</v>
      </c>
      <c r="BU45" s="74">
        <v>10.3</v>
      </c>
      <c r="BV45" s="74">
        <v>10.6</v>
      </c>
      <c r="BW45" s="74">
        <v>61.7</v>
      </c>
      <c r="BX45" s="74">
        <v>72.8</v>
      </c>
      <c r="BY45" s="74">
        <v>79.099999999999994</v>
      </c>
      <c r="BZ45" s="78">
        <v>1565</v>
      </c>
      <c r="CA45" s="74">
        <v>4.8</v>
      </c>
      <c r="CB45" s="78">
        <v>1490</v>
      </c>
      <c r="CC45" s="74">
        <v>14</v>
      </c>
      <c r="CD45" s="74">
        <v>8</v>
      </c>
      <c r="CE45" s="74">
        <v>65.900000000000006</v>
      </c>
      <c r="CF45" s="74">
        <v>74.8</v>
      </c>
      <c r="CG45" s="74">
        <v>77.900000000000006</v>
      </c>
      <c r="CH45" s="78">
        <v>1565</v>
      </c>
      <c r="CI45" s="74">
        <v>4.8</v>
      </c>
      <c r="CJ45" s="78">
        <v>1490</v>
      </c>
      <c r="CK45" s="74">
        <v>14.5</v>
      </c>
      <c r="CL45" s="74">
        <v>7.3</v>
      </c>
      <c r="CM45" s="74">
        <v>67.8</v>
      </c>
      <c r="CN45" s="74">
        <v>76.099999999999994</v>
      </c>
      <c r="CO45" s="74">
        <v>78.2</v>
      </c>
      <c r="CP45" s="78"/>
      <c r="CQ45" s="74"/>
      <c r="CR45" s="78"/>
      <c r="CS45" s="74"/>
      <c r="CT45" s="74"/>
      <c r="CU45" s="74"/>
      <c r="CV45" s="74"/>
      <c r="CW45" s="74"/>
    </row>
    <row r="46" spans="1:101" ht="16.5" x14ac:dyDescent="0.3">
      <c r="A46" s="74" t="s">
        <v>288</v>
      </c>
      <c r="B46" s="74">
        <v>131</v>
      </c>
      <c r="C46" s="74">
        <v>10002718</v>
      </c>
      <c r="D46" s="74" t="s">
        <v>27</v>
      </c>
      <c r="E46" s="74" t="s">
        <v>109</v>
      </c>
      <c r="F46" s="78">
        <v>565</v>
      </c>
      <c r="G46" s="74">
        <v>5</v>
      </c>
      <c r="H46" s="78">
        <v>535</v>
      </c>
      <c r="I46" s="74">
        <v>9.3000000000000007</v>
      </c>
      <c r="J46" s="74">
        <v>12.9</v>
      </c>
      <c r="K46" s="74">
        <v>51.2</v>
      </c>
      <c r="L46" s="74">
        <v>66.900000000000006</v>
      </c>
      <c r="M46" s="74">
        <v>77.8</v>
      </c>
      <c r="N46" s="78">
        <v>565</v>
      </c>
      <c r="O46" s="74">
        <v>5</v>
      </c>
      <c r="P46" s="78">
        <v>535</v>
      </c>
      <c r="Q46" s="74">
        <v>12.3</v>
      </c>
      <c r="R46" s="74">
        <v>11.6</v>
      </c>
      <c r="S46" s="74">
        <v>55.9</v>
      </c>
      <c r="T46" s="74">
        <v>68.400000000000006</v>
      </c>
      <c r="U46" s="74">
        <v>76.099999999999994</v>
      </c>
      <c r="V46" s="78">
        <v>565</v>
      </c>
      <c r="W46" s="74">
        <v>5.7</v>
      </c>
      <c r="X46" s="78">
        <v>530</v>
      </c>
      <c r="Y46" s="74">
        <v>12.8</v>
      </c>
      <c r="Z46" s="74">
        <v>10.199999999999999</v>
      </c>
      <c r="AA46" s="74">
        <v>61.6</v>
      </c>
      <c r="AB46" s="74">
        <v>72.900000000000006</v>
      </c>
      <c r="AC46" s="74">
        <v>77</v>
      </c>
      <c r="AD46" s="78"/>
      <c r="AE46" s="74"/>
      <c r="AF46" s="78"/>
      <c r="AG46" s="74"/>
      <c r="AH46" s="74"/>
      <c r="AI46" s="74"/>
      <c r="AJ46" s="74"/>
      <c r="AK46" s="74"/>
      <c r="AL46" s="78">
        <v>270</v>
      </c>
      <c r="AM46" s="74">
        <v>1.9</v>
      </c>
      <c r="AN46" s="78">
        <v>265</v>
      </c>
      <c r="AO46" s="74">
        <v>12.5</v>
      </c>
      <c r="AP46" s="74">
        <v>14.8</v>
      </c>
      <c r="AQ46" s="74">
        <v>48.7</v>
      </c>
      <c r="AR46" s="74">
        <v>60.1</v>
      </c>
      <c r="AS46" s="74">
        <v>72.599999999999994</v>
      </c>
      <c r="AT46" s="78">
        <v>270</v>
      </c>
      <c r="AU46" s="74">
        <v>2.6</v>
      </c>
      <c r="AV46" s="78">
        <v>260</v>
      </c>
      <c r="AW46" s="74">
        <v>15.3</v>
      </c>
      <c r="AX46" s="74">
        <v>13.8</v>
      </c>
      <c r="AY46" s="74">
        <v>55.9</v>
      </c>
      <c r="AZ46" s="74">
        <v>65.5</v>
      </c>
      <c r="BA46" s="74">
        <v>70.900000000000006</v>
      </c>
      <c r="BB46" s="78">
        <v>270</v>
      </c>
      <c r="BC46" s="74">
        <v>2.6</v>
      </c>
      <c r="BD46" s="78">
        <v>260</v>
      </c>
      <c r="BE46" s="74">
        <v>16.100000000000001</v>
      </c>
      <c r="BF46" s="74">
        <v>11.1</v>
      </c>
      <c r="BG46" s="74">
        <v>59.4</v>
      </c>
      <c r="BH46" s="74">
        <v>69.7</v>
      </c>
      <c r="BI46" s="74">
        <v>72.8</v>
      </c>
      <c r="BJ46" s="78"/>
      <c r="BK46" s="74"/>
      <c r="BL46" s="78"/>
      <c r="BM46" s="74"/>
      <c r="BN46" s="74"/>
      <c r="BO46" s="74"/>
      <c r="BP46" s="74"/>
      <c r="BQ46" s="74"/>
      <c r="BR46" s="78">
        <v>830</v>
      </c>
      <c r="BS46" s="74">
        <v>4</v>
      </c>
      <c r="BT46" s="78">
        <v>800</v>
      </c>
      <c r="BU46" s="74">
        <v>10.4</v>
      </c>
      <c r="BV46" s="74">
        <v>13.5</v>
      </c>
      <c r="BW46" s="74">
        <v>50.4</v>
      </c>
      <c r="BX46" s="74">
        <v>64.7</v>
      </c>
      <c r="BY46" s="74">
        <v>76.099999999999994</v>
      </c>
      <c r="BZ46" s="78">
        <v>830</v>
      </c>
      <c r="CA46" s="74">
        <v>4.2</v>
      </c>
      <c r="CB46" s="78">
        <v>795</v>
      </c>
      <c r="CC46" s="74">
        <v>13.3</v>
      </c>
      <c r="CD46" s="74">
        <v>12.3</v>
      </c>
      <c r="CE46" s="74">
        <v>55.9</v>
      </c>
      <c r="CF46" s="74">
        <v>67.5</v>
      </c>
      <c r="CG46" s="74">
        <v>74.400000000000006</v>
      </c>
      <c r="CH46" s="78">
        <v>830</v>
      </c>
      <c r="CI46" s="74">
        <v>4.7</v>
      </c>
      <c r="CJ46" s="78">
        <v>790</v>
      </c>
      <c r="CK46" s="74">
        <v>13.9</v>
      </c>
      <c r="CL46" s="74">
        <v>10.5</v>
      </c>
      <c r="CM46" s="74">
        <v>60.9</v>
      </c>
      <c r="CN46" s="74">
        <v>71.8</v>
      </c>
      <c r="CO46" s="74">
        <v>75.599999999999994</v>
      </c>
      <c r="CP46" s="78"/>
      <c r="CQ46" s="74"/>
      <c r="CR46" s="78"/>
      <c r="CS46" s="74"/>
      <c r="CT46" s="74"/>
      <c r="CU46" s="74"/>
      <c r="CV46" s="74"/>
      <c r="CW46" s="74"/>
    </row>
    <row r="47" spans="1:101" ht="16.5" x14ac:dyDescent="0.3">
      <c r="A47" s="74" t="s">
        <v>288</v>
      </c>
      <c r="B47" s="74">
        <v>59</v>
      </c>
      <c r="C47" s="74">
        <v>10007146</v>
      </c>
      <c r="D47" s="74" t="s">
        <v>27</v>
      </c>
      <c r="E47" s="74" t="s">
        <v>111</v>
      </c>
      <c r="F47" s="78">
        <v>1165</v>
      </c>
      <c r="G47" s="74">
        <v>8.8000000000000007</v>
      </c>
      <c r="H47" s="78">
        <v>1065</v>
      </c>
      <c r="I47" s="74">
        <v>11.3</v>
      </c>
      <c r="J47" s="74">
        <v>10.1</v>
      </c>
      <c r="K47" s="74">
        <v>56.3</v>
      </c>
      <c r="L47" s="74">
        <v>70.3</v>
      </c>
      <c r="M47" s="74">
        <v>78.599999999999994</v>
      </c>
      <c r="N47" s="78">
        <v>1165</v>
      </c>
      <c r="O47" s="74">
        <v>9.6999999999999993</v>
      </c>
      <c r="P47" s="78">
        <v>1055</v>
      </c>
      <c r="Q47" s="74">
        <v>13.7</v>
      </c>
      <c r="R47" s="74">
        <v>8.3000000000000007</v>
      </c>
      <c r="S47" s="74">
        <v>61.8</v>
      </c>
      <c r="T47" s="74">
        <v>72.5</v>
      </c>
      <c r="U47" s="74">
        <v>78.099999999999994</v>
      </c>
      <c r="V47" s="78">
        <v>1165</v>
      </c>
      <c r="W47" s="74">
        <v>10</v>
      </c>
      <c r="X47" s="78">
        <v>1050</v>
      </c>
      <c r="Y47" s="74">
        <v>13.6</v>
      </c>
      <c r="Z47" s="74">
        <v>7.8</v>
      </c>
      <c r="AA47" s="74">
        <v>65</v>
      </c>
      <c r="AB47" s="74">
        <v>74.8</v>
      </c>
      <c r="AC47" s="74">
        <v>78.599999999999994</v>
      </c>
      <c r="AD47" s="78"/>
      <c r="AE47" s="74"/>
      <c r="AF47" s="78"/>
      <c r="AG47" s="74"/>
      <c r="AH47" s="74"/>
      <c r="AI47" s="74"/>
      <c r="AJ47" s="74"/>
      <c r="AK47" s="74"/>
      <c r="AL47" s="78">
        <v>910</v>
      </c>
      <c r="AM47" s="74">
        <v>5.0999999999999996</v>
      </c>
      <c r="AN47" s="78">
        <v>865</v>
      </c>
      <c r="AO47" s="74">
        <v>12</v>
      </c>
      <c r="AP47" s="74">
        <v>12.4</v>
      </c>
      <c r="AQ47" s="74">
        <v>57.4</v>
      </c>
      <c r="AR47" s="74">
        <v>67.7</v>
      </c>
      <c r="AS47" s="74">
        <v>75.599999999999994</v>
      </c>
      <c r="AT47" s="78">
        <v>910</v>
      </c>
      <c r="AU47" s="74">
        <v>4.9000000000000004</v>
      </c>
      <c r="AV47" s="78">
        <v>865</v>
      </c>
      <c r="AW47" s="74">
        <v>15</v>
      </c>
      <c r="AX47" s="74">
        <v>9.5</v>
      </c>
      <c r="AY47" s="74">
        <v>60.5</v>
      </c>
      <c r="AZ47" s="74">
        <v>70.099999999999994</v>
      </c>
      <c r="BA47" s="74">
        <v>75.5</v>
      </c>
      <c r="BB47" s="78">
        <v>910</v>
      </c>
      <c r="BC47" s="74">
        <v>5.2</v>
      </c>
      <c r="BD47" s="78">
        <v>865</v>
      </c>
      <c r="BE47" s="74">
        <v>14.5</v>
      </c>
      <c r="BF47" s="74">
        <v>10.199999999999999</v>
      </c>
      <c r="BG47" s="74">
        <v>64</v>
      </c>
      <c r="BH47" s="74">
        <v>71.599999999999994</v>
      </c>
      <c r="BI47" s="74">
        <v>75.3</v>
      </c>
      <c r="BJ47" s="78"/>
      <c r="BK47" s="74"/>
      <c r="BL47" s="78"/>
      <c r="BM47" s="74"/>
      <c r="BN47" s="74"/>
      <c r="BO47" s="74"/>
      <c r="BP47" s="74"/>
      <c r="BQ47" s="74"/>
      <c r="BR47" s="78">
        <v>2075</v>
      </c>
      <c r="BS47" s="74">
        <v>7.2</v>
      </c>
      <c r="BT47" s="78">
        <v>1925</v>
      </c>
      <c r="BU47" s="74">
        <v>11.6</v>
      </c>
      <c r="BV47" s="74">
        <v>11.1</v>
      </c>
      <c r="BW47" s="74">
        <v>56.8</v>
      </c>
      <c r="BX47" s="74">
        <v>69.099999999999994</v>
      </c>
      <c r="BY47" s="74">
        <v>77.3</v>
      </c>
      <c r="BZ47" s="78">
        <v>2075</v>
      </c>
      <c r="CA47" s="74">
        <v>7.6</v>
      </c>
      <c r="CB47" s="78">
        <v>1920</v>
      </c>
      <c r="CC47" s="74">
        <v>14.3</v>
      </c>
      <c r="CD47" s="74">
        <v>8.8000000000000007</v>
      </c>
      <c r="CE47" s="74">
        <v>61.2</v>
      </c>
      <c r="CF47" s="74">
        <v>71.400000000000006</v>
      </c>
      <c r="CG47" s="74">
        <v>76.900000000000006</v>
      </c>
      <c r="CH47" s="78">
        <v>2075</v>
      </c>
      <c r="CI47" s="74">
        <v>7.9</v>
      </c>
      <c r="CJ47" s="78">
        <v>1910</v>
      </c>
      <c r="CK47" s="74">
        <v>14</v>
      </c>
      <c r="CL47" s="74">
        <v>8.9</v>
      </c>
      <c r="CM47" s="74">
        <v>64.5</v>
      </c>
      <c r="CN47" s="74">
        <v>73.400000000000006</v>
      </c>
      <c r="CO47" s="74">
        <v>77.099999999999994</v>
      </c>
      <c r="CP47" s="78"/>
      <c r="CQ47" s="74"/>
      <c r="CR47" s="78"/>
      <c r="CS47" s="74"/>
      <c r="CT47" s="74"/>
      <c r="CU47" s="74"/>
      <c r="CV47" s="74"/>
      <c r="CW47" s="74"/>
    </row>
    <row r="48" spans="1:101" ht="16.5" x14ac:dyDescent="0.3">
      <c r="A48" s="74" t="s">
        <v>288</v>
      </c>
      <c r="B48" s="74">
        <v>208</v>
      </c>
      <c r="C48" s="74">
        <v>10007825</v>
      </c>
      <c r="D48" s="74" t="s">
        <v>27</v>
      </c>
      <c r="E48" s="74" t="s">
        <v>113</v>
      </c>
      <c r="F48" s="78" t="s">
        <v>13</v>
      </c>
      <c r="G48" s="74" t="s">
        <v>13</v>
      </c>
      <c r="H48" s="78" t="s">
        <v>13</v>
      </c>
      <c r="I48" s="74" t="s">
        <v>13</v>
      </c>
      <c r="J48" s="74" t="s">
        <v>13</v>
      </c>
      <c r="K48" s="74" t="s">
        <v>13</v>
      </c>
      <c r="L48" s="74" t="s">
        <v>13</v>
      </c>
      <c r="M48" s="74" t="s">
        <v>13</v>
      </c>
      <c r="N48" s="78" t="s">
        <v>13</v>
      </c>
      <c r="O48" s="74" t="s">
        <v>13</v>
      </c>
      <c r="P48" s="78" t="s">
        <v>13</v>
      </c>
      <c r="Q48" s="74" t="s">
        <v>13</v>
      </c>
      <c r="R48" s="74" t="s">
        <v>13</v>
      </c>
      <c r="S48" s="74" t="s">
        <v>13</v>
      </c>
      <c r="T48" s="74" t="s">
        <v>13</v>
      </c>
      <c r="U48" s="74" t="s">
        <v>13</v>
      </c>
      <c r="V48" s="78" t="s">
        <v>13</v>
      </c>
      <c r="W48" s="74" t="s">
        <v>13</v>
      </c>
      <c r="X48" s="78" t="s">
        <v>13</v>
      </c>
      <c r="Y48" s="74" t="s">
        <v>13</v>
      </c>
      <c r="Z48" s="74" t="s">
        <v>13</v>
      </c>
      <c r="AA48" s="74" t="s">
        <v>13</v>
      </c>
      <c r="AB48" s="74" t="s">
        <v>13</v>
      </c>
      <c r="AC48" s="74" t="s">
        <v>13</v>
      </c>
      <c r="AD48" s="78"/>
      <c r="AE48" s="74"/>
      <c r="AF48" s="78"/>
      <c r="AG48" s="74"/>
      <c r="AH48" s="74"/>
      <c r="AI48" s="74"/>
      <c r="AJ48" s="74"/>
      <c r="AK48" s="74"/>
      <c r="AL48" s="78" t="s">
        <v>13</v>
      </c>
      <c r="AM48" s="74" t="s">
        <v>13</v>
      </c>
      <c r="AN48" s="78" t="s">
        <v>13</v>
      </c>
      <c r="AO48" s="74" t="s">
        <v>13</v>
      </c>
      <c r="AP48" s="74" t="s">
        <v>13</v>
      </c>
      <c r="AQ48" s="74" t="s">
        <v>13</v>
      </c>
      <c r="AR48" s="74" t="s">
        <v>13</v>
      </c>
      <c r="AS48" s="74" t="s">
        <v>13</v>
      </c>
      <c r="AT48" s="78" t="s">
        <v>13</v>
      </c>
      <c r="AU48" s="74" t="s">
        <v>13</v>
      </c>
      <c r="AV48" s="78" t="s">
        <v>13</v>
      </c>
      <c r="AW48" s="74" t="s">
        <v>13</v>
      </c>
      <c r="AX48" s="74" t="s">
        <v>13</v>
      </c>
      <c r="AY48" s="74" t="s">
        <v>13</v>
      </c>
      <c r="AZ48" s="74" t="s">
        <v>13</v>
      </c>
      <c r="BA48" s="74" t="s">
        <v>13</v>
      </c>
      <c r="BB48" s="78" t="s">
        <v>13</v>
      </c>
      <c r="BC48" s="74" t="s">
        <v>13</v>
      </c>
      <c r="BD48" s="78" t="s">
        <v>13</v>
      </c>
      <c r="BE48" s="74" t="s">
        <v>13</v>
      </c>
      <c r="BF48" s="74" t="s">
        <v>13</v>
      </c>
      <c r="BG48" s="74" t="s">
        <v>13</v>
      </c>
      <c r="BH48" s="74" t="s">
        <v>13</v>
      </c>
      <c r="BI48" s="74" t="s">
        <v>13</v>
      </c>
      <c r="BJ48" s="78"/>
      <c r="BK48" s="74"/>
      <c r="BL48" s="78"/>
      <c r="BM48" s="74"/>
      <c r="BN48" s="74"/>
      <c r="BO48" s="74"/>
      <c r="BP48" s="74"/>
      <c r="BQ48" s="74"/>
      <c r="BR48" s="78" t="s">
        <v>13</v>
      </c>
      <c r="BS48" s="74" t="s">
        <v>13</v>
      </c>
      <c r="BT48" s="78" t="s">
        <v>13</v>
      </c>
      <c r="BU48" s="74" t="s">
        <v>13</v>
      </c>
      <c r="BV48" s="74" t="s">
        <v>13</v>
      </c>
      <c r="BW48" s="74" t="s">
        <v>13</v>
      </c>
      <c r="BX48" s="74" t="s">
        <v>13</v>
      </c>
      <c r="BY48" s="74" t="s">
        <v>13</v>
      </c>
      <c r="BZ48" s="78" t="s">
        <v>13</v>
      </c>
      <c r="CA48" s="74" t="s">
        <v>13</v>
      </c>
      <c r="CB48" s="78" t="s">
        <v>13</v>
      </c>
      <c r="CC48" s="74" t="s">
        <v>13</v>
      </c>
      <c r="CD48" s="74" t="s">
        <v>13</v>
      </c>
      <c r="CE48" s="74" t="s">
        <v>13</v>
      </c>
      <c r="CF48" s="74" t="s">
        <v>13</v>
      </c>
      <c r="CG48" s="74" t="s">
        <v>13</v>
      </c>
      <c r="CH48" s="78" t="s">
        <v>13</v>
      </c>
      <c r="CI48" s="74" t="s">
        <v>13</v>
      </c>
      <c r="CJ48" s="78" t="s">
        <v>13</v>
      </c>
      <c r="CK48" s="74" t="s">
        <v>13</v>
      </c>
      <c r="CL48" s="74" t="s">
        <v>13</v>
      </c>
      <c r="CM48" s="74" t="s">
        <v>13</v>
      </c>
      <c r="CN48" s="74" t="s">
        <v>13</v>
      </c>
      <c r="CO48" s="74" t="s">
        <v>13</v>
      </c>
      <c r="CP48" s="78"/>
      <c r="CQ48" s="74"/>
      <c r="CR48" s="78"/>
      <c r="CS48" s="74"/>
      <c r="CT48" s="74"/>
      <c r="CU48" s="74"/>
      <c r="CV48" s="74"/>
      <c r="CW48" s="74"/>
    </row>
    <row r="49" spans="1:101" ht="16.5" x14ac:dyDescent="0.3">
      <c r="A49" s="74" t="s">
        <v>288</v>
      </c>
      <c r="B49" s="74">
        <v>18</v>
      </c>
      <c r="C49" s="74">
        <v>10040812</v>
      </c>
      <c r="D49" s="74" t="s">
        <v>16</v>
      </c>
      <c r="E49" s="74" t="s">
        <v>115</v>
      </c>
      <c r="F49" s="78">
        <v>95</v>
      </c>
      <c r="G49" s="74">
        <v>10.5</v>
      </c>
      <c r="H49" s="78">
        <v>85</v>
      </c>
      <c r="I49" s="74">
        <v>12.9</v>
      </c>
      <c r="J49" s="74">
        <v>15.3</v>
      </c>
      <c r="K49" s="74" t="s">
        <v>396</v>
      </c>
      <c r="L49" s="74" t="s">
        <v>396</v>
      </c>
      <c r="M49" s="74">
        <v>71.8</v>
      </c>
      <c r="N49" s="78">
        <v>95</v>
      </c>
      <c r="O49" s="74">
        <v>12.6</v>
      </c>
      <c r="P49" s="78">
        <v>85</v>
      </c>
      <c r="Q49" s="74">
        <v>18.100000000000001</v>
      </c>
      <c r="R49" s="74">
        <v>3.6</v>
      </c>
      <c r="S49" s="74" t="s">
        <v>396</v>
      </c>
      <c r="T49" s="74" t="s">
        <v>396</v>
      </c>
      <c r="U49" s="74">
        <v>78.3</v>
      </c>
      <c r="V49" s="78">
        <v>95</v>
      </c>
      <c r="W49" s="74">
        <v>12.6</v>
      </c>
      <c r="X49" s="78">
        <v>85</v>
      </c>
      <c r="Y49" s="74">
        <v>14.5</v>
      </c>
      <c r="Z49" s="74">
        <v>6</v>
      </c>
      <c r="AA49" s="74" t="s">
        <v>396</v>
      </c>
      <c r="AB49" s="74" t="s">
        <v>396</v>
      </c>
      <c r="AC49" s="74">
        <v>79.5</v>
      </c>
      <c r="AD49" s="78"/>
      <c r="AE49" s="74"/>
      <c r="AF49" s="78"/>
      <c r="AG49" s="74"/>
      <c r="AH49" s="74"/>
      <c r="AI49" s="74"/>
      <c r="AJ49" s="74"/>
      <c r="AK49" s="74"/>
      <c r="AL49" s="78">
        <v>155</v>
      </c>
      <c r="AM49" s="74">
        <v>0.6</v>
      </c>
      <c r="AN49" s="78">
        <v>155</v>
      </c>
      <c r="AO49" s="74">
        <v>24.4</v>
      </c>
      <c r="AP49" s="74">
        <v>10.9</v>
      </c>
      <c r="AQ49" s="74" t="s">
        <v>396</v>
      </c>
      <c r="AR49" s="74" t="s">
        <v>396</v>
      </c>
      <c r="AS49" s="74">
        <v>64.7</v>
      </c>
      <c r="AT49" s="78">
        <v>155</v>
      </c>
      <c r="AU49" s="74">
        <v>0.6</v>
      </c>
      <c r="AV49" s="78">
        <v>155</v>
      </c>
      <c r="AW49" s="74">
        <v>24.4</v>
      </c>
      <c r="AX49" s="74">
        <v>9.6</v>
      </c>
      <c r="AY49" s="74" t="s">
        <v>396</v>
      </c>
      <c r="AZ49" s="74" t="s">
        <v>396</v>
      </c>
      <c r="BA49" s="74">
        <v>66</v>
      </c>
      <c r="BB49" s="78">
        <v>155</v>
      </c>
      <c r="BC49" s="74">
        <v>0.6</v>
      </c>
      <c r="BD49" s="78">
        <v>155</v>
      </c>
      <c r="BE49" s="74">
        <v>28.8</v>
      </c>
      <c r="BF49" s="74">
        <v>4.5</v>
      </c>
      <c r="BG49" s="74" t="s">
        <v>396</v>
      </c>
      <c r="BH49" s="74" t="s">
        <v>396</v>
      </c>
      <c r="BI49" s="74">
        <v>66.7</v>
      </c>
      <c r="BJ49" s="78"/>
      <c r="BK49" s="74"/>
      <c r="BL49" s="78"/>
      <c r="BM49" s="74"/>
      <c r="BN49" s="74"/>
      <c r="BO49" s="74"/>
      <c r="BP49" s="74"/>
      <c r="BQ49" s="74"/>
      <c r="BR49" s="78">
        <v>250</v>
      </c>
      <c r="BS49" s="74">
        <v>4.4000000000000004</v>
      </c>
      <c r="BT49" s="78">
        <v>240</v>
      </c>
      <c r="BU49" s="74">
        <v>20.3</v>
      </c>
      <c r="BV49" s="74">
        <v>12.4</v>
      </c>
      <c r="BW49" s="74">
        <v>60.2</v>
      </c>
      <c r="BX49" s="74">
        <v>63.9</v>
      </c>
      <c r="BY49" s="74">
        <v>67.2</v>
      </c>
      <c r="BZ49" s="78">
        <v>250</v>
      </c>
      <c r="CA49" s="74">
        <v>5.2</v>
      </c>
      <c r="CB49" s="78">
        <v>240</v>
      </c>
      <c r="CC49" s="74">
        <v>22.2</v>
      </c>
      <c r="CD49" s="74">
        <v>7.5</v>
      </c>
      <c r="CE49" s="74">
        <v>63.6</v>
      </c>
      <c r="CF49" s="74">
        <v>69</v>
      </c>
      <c r="CG49" s="74">
        <v>70.3</v>
      </c>
      <c r="CH49" s="78">
        <v>250</v>
      </c>
      <c r="CI49" s="74">
        <v>5.2</v>
      </c>
      <c r="CJ49" s="78">
        <v>240</v>
      </c>
      <c r="CK49" s="74">
        <v>23.8</v>
      </c>
      <c r="CL49" s="74">
        <v>5</v>
      </c>
      <c r="CM49" s="74">
        <v>63.2</v>
      </c>
      <c r="CN49" s="74">
        <v>69.5</v>
      </c>
      <c r="CO49" s="74">
        <v>71.099999999999994</v>
      </c>
      <c r="CP49" s="78"/>
      <c r="CQ49" s="74"/>
      <c r="CR49" s="78"/>
      <c r="CS49" s="74"/>
      <c r="CT49" s="74"/>
      <c r="CU49" s="74"/>
      <c r="CV49" s="74"/>
      <c r="CW49" s="74"/>
    </row>
    <row r="50" spans="1:101" ht="16.5" x14ac:dyDescent="0.3">
      <c r="A50" s="74" t="s">
        <v>288</v>
      </c>
      <c r="B50" s="74">
        <v>60</v>
      </c>
      <c r="C50" s="74">
        <v>10007147</v>
      </c>
      <c r="D50" s="74" t="s">
        <v>11</v>
      </c>
      <c r="E50" s="74" t="s">
        <v>117</v>
      </c>
      <c r="F50" s="78">
        <v>1470</v>
      </c>
      <c r="G50" s="74">
        <v>8.1</v>
      </c>
      <c r="H50" s="78">
        <v>1350</v>
      </c>
      <c r="I50" s="74">
        <v>9.9</v>
      </c>
      <c r="J50" s="74">
        <v>8.5</v>
      </c>
      <c r="K50" s="74">
        <v>62.1</v>
      </c>
      <c r="L50" s="74">
        <v>74.7</v>
      </c>
      <c r="M50" s="74">
        <v>81.599999999999994</v>
      </c>
      <c r="N50" s="78">
        <v>1470</v>
      </c>
      <c r="O50" s="74">
        <v>8.3000000000000007</v>
      </c>
      <c r="P50" s="78">
        <v>1345</v>
      </c>
      <c r="Q50" s="74">
        <v>13.5</v>
      </c>
      <c r="R50" s="74">
        <v>7.2</v>
      </c>
      <c r="S50" s="74">
        <v>64.900000000000006</v>
      </c>
      <c r="T50" s="74">
        <v>75.7</v>
      </c>
      <c r="U50" s="74">
        <v>79.3</v>
      </c>
      <c r="V50" s="78">
        <v>1470</v>
      </c>
      <c r="W50" s="74">
        <v>8.1999999999999993</v>
      </c>
      <c r="X50" s="78">
        <v>1350</v>
      </c>
      <c r="Y50" s="74">
        <v>13.9</v>
      </c>
      <c r="Z50" s="74">
        <v>6.6</v>
      </c>
      <c r="AA50" s="74">
        <v>68</v>
      </c>
      <c r="AB50" s="74">
        <v>76.3</v>
      </c>
      <c r="AC50" s="74">
        <v>79.5</v>
      </c>
      <c r="AD50" s="78"/>
      <c r="AE50" s="74"/>
      <c r="AF50" s="78"/>
      <c r="AG50" s="74"/>
      <c r="AH50" s="74"/>
      <c r="AI50" s="74"/>
      <c r="AJ50" s="74"/>
      <c r="AK50" s="74"/>
      <c r="AL50" s="78">
        <v>1150</v>
      </c>
      <c r="AM50" s="74">
        <v>2.9</v>
      </c>
      <c r="AN50" s="78">
        <v>1120</v>
      </c>
      <c r="AO50" s="74">
        <v>10.4</v>
      </c>
      <c r="AP50" s="74">
        <v>12.8</v>
      </c>
      <c r="AQ50" s="74">
        <v>63.8</v>
      </c>
      <c r="AR50" s="74">
        <v>71.8</v>
      </c>
      <c r="AS50" s="74">
        <v>76.8</v>
      </c>
      <c r="AT50" s="78">
        <v>1150</v>
      </c>
      <c r="AU50" s="74">
        <v>3</v>
      </c>
      <c r="AV50" s="78">
        <v>1115</v>
      </c>
      <c r="AW50" s="74">
        <v>13.2</v>
      </c>
      <c r="AX50" s="74">
        <v>8</v>
      </c>
      <c r="AY50" s="74">
        <v>69.400000000000006</v>
      </c>
      <c r="AZ50" s="74">
        <v>76.3</v>
      </c>
      <c r="BA50" s="74">
        <v>78.900000000000006</v>
      </c>
      <c r="BB50" s="78">
        <v>1150</v>
      </c>
      <c r="BC50" s="74">
        <v>3.2</v>
      </c>
      <c r="BD50" s="78">
        <v>1115</v>
      </c>
      <c r="BE50" s="74">
        <v>11.9</v>
      </c>
      <c r="BF50" s="74">
        <v>9</v>
      </c>
      <c r="BG50" s="74">
        <v>71</v>
      </c>
      <c r="BH50" s="74">
        <v>77</v>
      </c>
      <c r="BI50" s="74">
        <v>79.099999999999994</v>
      </c>
      <c r="BJ50" s="78"/>
      <c r="BK50" s="74"/>
      <c r="BL50" s="78"/>
      <c r="BM50" s="74"/>
      <c r="BN50" s="74"/>
      <c r="BO50" s="74"/>
      <c r="BP50" s="74"/>
      <c r="BQ50" s="74"/>
      <c r="BR50" s="78">
        <v>2620</v>
      </c>
      <c r="BS50" s="74">
        <v>5.8</v>
      </c>
      <c r="BT50" s="78">
        <v>2470</v>
      </c>
      <c r="BU50" s="74">
        <v>10.1</v>
      </c>
      <c r="BV50" s="74">
        <v>10.5</v>
      </c>
      <c r="BW50" s="74">
        <v>62.8</v>
      </c>
      <c r="BX50" s="74">
        <v>73.400000000000006</v>
      </c>
      <c r="BY50" s="74">
        <v>79.5</v>
      </c>
      <c r="BZ50" s="78">
        <v>2620</v>
      </c>
      <c r="CA50" s="74">
        <v>6</v>
      </c>
      <c r="CB50" s="78">
        <v>2465</v>
      </c>
      <c r="CC50" s="74">
        <v>13.4</v>
      </c>
      <c r="CD50" s="74">
        <v>7.6</v>
      </c>
      <c r="CE50" s="74">
        <v>67</v>
      </c>
      <c r="CF50" s="74">
        <v>76</v>
      </c>
      <c r="CG50" s="74">
        <v>79.099999999999994</v>
      </c>
      <c r="CH50" s="78">
        <v>2620</v>
      </c>
      <c r="CI50" s="74">
        <v>6</v>
      </c>
      <c r="CJ50" s="78">
        <v>2460</v>
      </c>
      <c r="CK50" s="74">
        <v>13</v>
      </c>
      <c r="CL50" s="74">
        <v>7.7</v>
      </c>
      <c r="CM50" s="74">
        <v>69.400000000000006</v>
      </c>
      <c r="CN50" s="74">
        <v>76.599999999999994</v>
      </c>
      <c r="CO50" s="74">
        <v>79.3</v>
      </c>
      <c r="CP50" s="78"/>
      <c r="CQ50" s="74"/>
      <c r="CR50" s="78"/>
      <c r="CS50" s="74"/>
      <c r="CT50" s="74"/>
      <c r="CU50" s="74"/>
      <c r="CV50" s="74"/>
      <c r="CW50" s="74"/>
    </row>
    <row r="51" spans="1:101" ht="16.5" x14ac:dyDescent="0.3">
      <c r="A51" s="74" t="s">
        <v>288</v>
      </c>
      <c r="B51" s="74">
        <v>205</v>
      </c>
      <c r="C51" s="74">
        <v>10007765</v>
      </c>
      <c r="D51" s="74" t="s">
        <v>27</v>
      </c>
      <c r="E51" s="74" t="s">
        <v>119</v>
      </c>
      <c r="F51" s="78" t="s">
        <v>13</v>
      </c>
      <c r="G51" s="74" t="s">
        <v>13</v>
      </c>
      <c r="H51" s="78" t="s">
        <v>13</v>
      </c>
      <c r="I51" s="74" t="s">
        <v>13</v>
      </c>
      <c r="J51" s="74" t="s">
        <v>13</v>
      </c>
      <c r="K51" s="74" t="s">
        <v>13</v>
      </c>
      <c r="L51" s="74" t="s">
        <v>13</v>
      </c>
      <c r="M51" s="74" t="s">
        <v>13</v>
      </c>
      <c r="N51" s="78" t="s">
        <v>13</v>
      </c>
      <c r="O51" s="74" t="s">
        <v>13</v>
      </c>
      <c r="P51" s="78" t="s">
        <v>13</v>
      </c>
      <c r="Q51" s="74" t="s">
        <v>13</v>
      </c>
      <c r="R51" s="74" t="s">
        <v>13</v>
      </c>
      <c r="S51" s="74" t="s">
        <v>13</v>
      </c>
      <c r="T51" s="74" t="s">
        <v>13</v>
      </c>
      <c r="U51" s="74" t="s">
        <v>13</v>
      </c>
      <c r="V51" s="78" t="s">
        <v>13</v>
      </c>
      <c r="W51" s="74" t="s">
        <v>13</v>
      </c>
      <c r="X51" s="78" t="s">
        <v>13</v>
      </c>
      <c r="Y51" s="74" t="s">
        <v>13</v>
      </c>
      <c r="Z51" s="74" t="s">
        <v>13</v>
      </c>
      <c r="AA51" s="74" t="s">
        <v>13</v>
      </c>
      <c r="AB51" s="74" t="s">
        <v>13</v>
      </c>
      <c r="AC51" s="74" t="s">
        <v>13</v>
      </c>
      <c r="AD51" s="78"/>
      <c r="AE51" s="74"/>
      <c r="AF51" s="78"/>
      <c r="AG51" s="74"/>
      <c r="AH51" s="74"/>
      <c r="AI51" s="74"/>
      <c r="AJ51" s="74"/>
      <c r="AK51" s="74"/>
      <c r="AL51" s="78" t="s">
        <v>13</v>
      </c>
      <c r="AM51" s="74" t="s">
        <v>13</v>
      </c>
      <c r="AN51" s="78" t="s">
        <v>13</v>
      </c>
      <c r="AO51" s="74" t="s">
        <v>13</v>
      </c>
      <c r="AP51" s="74" t="s">
        <v>13</v>
      </c>
      <c r="AQ51" s="74" t="s">
        <v>13</v>
      </c>
      <c r="AR51" s="74" t="s">
        <v>13</v>
      </c>
      <c r="AS51" s="74" t="s">
        <v>13</v>
      </c>
      <c r="AT51" s="78" t="s">
        <v>13</v>
      </c>
      <c r="AU51" s="74" t="s">
        <v>13</v>
      </c>
      <c r="AV51" s="78" t="s">
        <v>13</v>
      </c>
      <c r="AW51" s="74" t="s">
        <v>13</v>
      </c>
      <c r="AX51" s="74" t="s">
        <v>13</v>
      </c>
      <c r="AY51" s="74" t="s">
        <v>13</v>
      </c>
      <c r="AZ51" s="74" t="s">
        <v>13</v>
      </c>
      <c r="BA51" s="74" t="s">
        <v>13</v>
      </c>
      <c r="BB51" s="78" t="s">
        <v>13</v>
      </c>
      <c r="BC51" s="74" t="s">
        <v>13</v>
      </c>
      <c r="BD51" s="78" t="s">
        <v>13</v>
      </c>
      <c r="BE51" s="74" t="s">
        <v>13</v>
      </c>
      <c r="BF51" s="74" t="s">
        <v>13</v>
      </c>
      <c r="BG51" s="74" t="s">
        <v>13</v>
      </c>
      <c r="BH51" s="74" t="s">
        <v>13</v>
      </c>
      <c r="BI51" s="74" t="s">
        <v>13</v>
      </c>
      <c r="BJ51" s="78"/>
      <c r="BK51" s="74"/>
      <c r="BL51" s="78"/>
      <c r="BM51" s="74"/>
      <c r="BN51" s="74"/>
      <c r="BO51" s="74"/>
      <c r="BP51" s="74"/>
      <c r="BQ51" s="74"/>
      <c r="BR51" s="78" t="s">
        <v>13</v>
      </c>
      <c r="BS51" s="74" t="s">
        <v>13</v>
      </c>
      <c r="BT51" s="78" t="s">
        <v>13</v>
      </c>
      <c r="BU51" s="74" t="s">
        <v>13</v>
      </c>
      <c r="BV51" s="74" t="s">
        <v>13</v>
      </c>
      <c r="BW51" s="74" t="s">
        <v>13</v>
      </c>
      <c r="BX51" s="74" t="s">
        <v>13</v>
      </c>
      <c r="BY51" s="74" t="s">
        <v>13</v>
      </c>
      <c r="BZ51" s="78" t="s">
        <v>13</v>
      </c>
      <c r="CA51" s="74" t="s">
        <v>13</v>
      </c>
      <c r="CB51" s="78" t="s">
        <v>13</v>
      </c>
      <c r="CC51" s="74" t="s">
        <v>13</v>
      </c>
      <c r="CD51" s="74" t="s">
        <v>13</v>
      </c>
      <c r="CE51" s="74" t="s">
        <v>13</v>
      </c>
      <c r="CF51" s="74" t="s">
        <v>13</v>
      </c>
      <c r="CG51" s="74" t="s">
        <v>13</v>
      </c>
      <c r="CH51" s="78" t="s">
        <v>13</v>
      </c>
      <c r="CI51" s="74" t="s">
        <v>13</v>
      </c>
      <c r="CJ51" s="78" t="s">
        <v>13</v>
      </c>
      <c r="CK51" s="74" t="s">
        <v>13</v>
      </c>
      <c r="CL51" s="74" t="s">
        <v>13</v>
      </c>
      <c r="CM51" s="74" t="s">
        <v>13</v>
      </c>
      <c r="CN51" s="74" t="s">
        <v>13</v>
      </c>
      <c r="CO51" s="74" t="s">
        <v>13</v>
      </c>
      <c r="CP51" s="78"/>
      <c r="CQ51" s="74"/>
      <c r="CR51" s="78"/>
      <c r="CS51" s="74"/>
      <c r="CT51" s="74"/>
      <c r="CU51" s="74"/>
      <c r="CV51" s="74"/>
      <c r="CW51" s="74"/>
    </row>
    <row r="52" spans="1:101" ht="16.5" x14ac:dyDescent="0.3">
      <c r="A52" s="74" t="s">
        <v>288</v>
      </c>
      <c r="B52" s="74">
        <v>61</v>
      </c>
      <c r="C52" s="74">
        <v>10007148</v>
      </c>
      <c r="D52" s="74" t="s">
        <v>46</v>
      </c>
      <c r="E52" s="74" t="s">
        <v>121</v>
      </c>
      <c r="F52" s="78">
        <v>1335</v>
      </c>
      <c r="G52" s="74">
        <v>5.0999999999999996</v>
      </c>
      <c r="H52" s="78">
        <v>1270</v>
      </c>
      <c r="I52" s="74">
        <v>6.9</v>
      </c>
      <c r="J52" s="74">
        <v>8.5</v>
      </c>
      <c r="K52" s="74">
        <v>58.8</v>
      </c>
      <c r="L52" s="74">
        <v>76.8</v>
      </c>
      <c r="M52" s="74">
        <v>84.5</v>
      </c>
      <c r="N52" s="78">
        <v>1335</v>
      </c>
      <c r="O52" s="74">
        <v>5.6</v>
      </c>
      <c r="P52" s="78">
        <v>1260</v>
      </c>
      <c r="Q52" s="74">
        <v>8.8000000000000007</v>
      </c>
      <c r="R52" s="74">
        <v>7.4</v>
      </c>
      <c r="S52" s="74">
        <v>66.099999999999994</v>
      </c>
      <c r="T52" s="74">
        <v>79.900000000000006</v>
      </c>
      <c r="U52" s="74">
        <v>83.8</v>
      </c>
      <c r="V52" s="78">
        <v>1335</v>
      </c>
      <c r="W52" s="74">
        <v>5.9</v>
      </c>
      <c r="X52" s="78">
        <v>1255</v>
      </c>
      <c r="Y52" s="74">
        <v>11.4</v>
      </c>
      <c r="Z52" s="74">
        <v>6.1</v>
      </c>
      <c r="AA52" s="74">
        <v>67.3</v>
      </c>
      <c r="AB52" s="74">
        <v>80</v>
      </c>
      <c r="AC52" s="74">
        <v>82.5</v>
      </c>
      <c r="AD52" s="78"/>
      <c r="AE52" s="74"/>
      <c r="AF52" s="78"/>
      <c r="AG52" s="74"/>
      <c r="AH52" s="74"/>
      <c r="AI52" s="74"/>
      <c r="AJ52" s="74"/>
      <c r="AK52" s="74"/>
      <c r="AL52" s="78">
        <v>1030</v>
      </c>
      <c r="AM52" s="74">
        <v>1.7</v>
      </c>
      <c r="AN52" s="78">
        <v>1010</v>
      </c>
      <c r="AO52" s="74">
        <v>6.7</v>
      </c>
      <c r="AP52" s="74">
        <v>10.8</v>
      </c>
      <c r="AQ52" s="74">
        <v>63.4</v>
      </c>
      <c r="AR52" s="74">
        <v>74.099999999999994</v>
      </c>
      <c r="AS52" s="74">
        <v>82.5</v>
      </c>
      <c r="AT52" s="78">
        <v>1030</v>
      </c>
      <c r="AU52" s="74">
        <v>1.9</v>
      </c>
      <c r="AV52" s="78">
        <v>1010</v>
      </c>
      <c r="AW52" s="74">
        <v>9.6</v>
      </c>
      <c r="AX52" s="74">
        <v>8.3000000000000007</v>
      </c>
      <c r="AY52" s="74">
        <v>67</v>
      </c>
      <c r="AZ52" s="74">
        <v>78</v>
      </c>
      <c r="BA52" s="74">
        <v>82.1</v>
      </c>
      <c r="BB52" s="78">
        <v>1030</v>
      </c>
      <c r="BC52" s="74">
        <v>2</v>
      </c>
      <c r="BD52" s="78">
        <v>1010</v>
      </c>
      <c r="BE52" s="74">
        <v>10.1</v>
      </c>
      <c r="BF52" s="74">
        <v>6.5</v>
      </c>
      <c r="BG52" s="74">
        <v>72.099999999999994</v>
      </c>
      <c r="BH52" s="74">
        <v>80.8</v>
      </c>
      <c r="BI52" s="74">
        <v>83.3</v>
      </c>
      <c r="BJ52" s="78"/>
      <c r="BK52" s="74"/>
      <c r="BL52" s="78"/>
      <c r="BM52" s="74"/>
      <c r="BN52" s="74"/>
      <c r="BO52" s="74"/>
      <c r="BP52" s="74"/>
      <c r="BQ52" s="74"/>
      <c r="BR52" s="78">
        <v>2365</v>
      </c>
      <c r="BS52" s="74">
        <v>3.6</v>
      </c>
      <c r="BT52" s="78">
        <v>2280</v>
      </c>
      <c r="BU52" s="74">
        <v>6.8</v>
      </c>
      <c r="BV52" s="74">
        <v>9.5</v>
      </c>
      <c r="BW52" s="74">
        <v>60.8</v>
      </c>
      <c r="BX52" s="74">
        <v>75.599999999999994</v>
      </c>
      <c r="BY52" s="74">
        <v>83.6</v>
      </c>
      <c r="BZ52" s="78">
        <v>2365</v>
      </c>
      <c r="CA52" s="74">
        <v>4</v>
      </c>
      <c r="CB52" s="78">
        <v>2270</v>
      </c>
      <c r="CC52" s="74">
        <v>9.1999999999999993</v>
      </c>
      <c r="CD52" s="74">
        <v>7.8</v>
      </c>
      <c r="CE52" s="74">
        <v>66.5</v>
      </c>
      <c r="CF52" s="74">
        <v>79.099999999999994</v>
      </c>
      <c r="CG52" s="74">
        <v>83</v>
      </c>
      <c r="CH52" s="78">
        <v>2365</v>
      </c>
      <c r="CI52" s="74">
        <v>4.2</v>
      </c>
      <c r="CJ52" s="78">
        <v>2265</v>
      </c>
      <c r="CK52" s="74">
        <v>10.8</v>
      </c>
      <c r="CL52" s="74">
        <v>6.3</v>
      </c>
      <c r="CM52" s="74">
        <v>69.400000000000006</v>
      </c>
      <c r="CN52" s="74">
        <v>80.3</v>
      </c>
      <c r="CO52" s="74">
        <v>82.9</v>
      </c>
      <c r="CP52" s="78"/>
      <c r="CQ52" s="74"/>
      <c r="CR52" s="78"/>
      <c r="CS52" s="74"/>
      <c r="CT52" s="74"/>
      <c r="CU52" s="74"/>
      <c r="CV52" s="74"/>
      <c r="CW52" s="74"/>
    </row>
    <row r="53" spans="1:101" ht="16.5" x14ac:dyDescent="0.3">
      <c r="A53" s="74" t="s">
        <v>288</v>
      </c>
      <c r="B53" s="74">
        <v>120</v>
      </c>
      <c r="C53" s="74">
        <v>10007149</v>
      </c>
      <c r="D53" s="74" t="s">
        <v>46</v>
      </c>
      <c r="E53" s="74" t="s">
        <v>123</v>
      </c>
      <c r="F53" s="78">
        <v>1255</v>
      </c>
      <c r="G53" s="74">
        <v>4.9000000000000004</v>
      </c>
      <c r="H53" s="78">
        <v>1195</v>
      </c>
      <c r="I53" s="74">
        <v>7.8</v>
      </c>
      <c r="J53" s="74">
        <v>8.1999999999999993</v>
      </c>
      <c r="K53" s="74">
        <v>52.7</v>
      </c>
      <c r="L53" s="74">
        <v>73.3</v>
      </c>
      <c r="M53" s="74">
        <v>84</v>
      </c>
      <c r="N53" s="78">
        <v>1255</v>
      </c>
      <c r="O53" s="74">
        <v>4.9000000000000004</v>
      </c>
      <c r="P53" s="78">
        <v>1195</v>
      </c>
      <c r="Q53" s="74">
        <v>9.6999999999999993</v>
      </c>
      <c r="R53" s="74">
        <v>7.1</v>
      </c>
      <c r="S53" s="74">
        <v>60.8</v>
      </c>
      <c r="T53" s="74">
        <v>75.900000000000006</v>
      </c>
      <c r="U53" s="74">
        <v>83.2</v>
      </c>
      <c r="V53" s="78">
        <v>1255</v>
      </c>
      <c r="W53" s="74">
        <v>5.6</v>
      </c>
      <c r="X53" s="78">
        <v>1185</v>
      </c>
      <c r="Y53" s="74">
        <v>10.199999999999999</v>
      </c>
      <c r="Z53" s="74">
        <v>5.6</v>
      </c>
      <c r="AA53" s="74">
        <v>67.599999999999994</v>
      </c>
      <c r="AB53" s="74">
        <v>80.599999999999994</v>
      </c>
      <c r="AC53" s="74">
        <v>84.1</v>
      </c>
      <c r="AD53" s="78"/>
      <c r="AE53" s="74"/>
      <c r="AF53" s="78"/>
      <c r="AG53" s="74"/>
      <c r="AH53" s="74"/>
      <c r="AI53" s="74"/>
      <c r="AJ53" s="74"/>
      <c r="AK53" s="74"/>
      <c r="AL53" s="78">
        <v>980</v>
      </c>
      <c r="AM53" s="74">
        <v>1.7</v>
      </c>
      <c r="AN53" s="78">
        <v>965</v>
      </c>
      <c r="AO53" s="74">
        <v>7.3</v>
      </c>
      <c r="AP53" s="74">
        <v>12.7</v>
      </c>
      <c r="AQ53" s="74">
        <v>53.5</v>
      </c>
      <c r="AR53" s="74">
        <v>68</v>
      </c>
      <c r="AS53" s="74">
        <v>80.099999999999994</v>
      </c>
      <c r="AT53" s="78">
        <v>980</v>
      </c>
      <c r="AU53" s="74">
        <v>2.2000000000000002</v>
      </c>
      <c r="AV53" s="78">
        <v>960</v>
      </c>
      <c r="AW53" s="74">
        <v>11.7</v>
      </c>
      <c r="AX53" s="74">
        <v>7.8</v>
      </c>
      <c r="AY53" s="74">
        <v>63.4</v>
      </c>
      <c r="AZ53" s="74">
        <v>73.599999999999994</v>
      </c>
      <c r="BA53" s="74">
        <v>80.5</v>
      </c>
      <c r="BB53" s="78">
        <v>980</v>
      </c>
      <c r="BC53" s="74">
        <v>2.5</v>
      </c>
      <c r="BD53" s="78">
        <v>955</v>
      </c>
      <c r="BE53" s="74">
        <v>11.3</v>
      </c>
      <c r="BF53" s="74">
        <v>8.3000000000000007</v>
      </c>
      <c r="BG53" s="74">
        <v>65.900000000000006</v>
      </c>
      <c r="BH53" s="74">
        <v>76.7</v>
      </c>
      <c r="BI53" s="74">
        <v>80.400000000000006</v>
      </c>
      <c r="BJ53" s="78"/>
      <c r="BK53" s="74"/>
      <c r="BL53" s="78"/>
      <c r="BM53" s="74"/>
      <c r="BN53" s="74"/>
      <c r="BO53" s="74"/>
      <c r="BP53" s="74"/>
      <c r="BQ53" s="74"/>
      <c r="BR53" s="78">
        <v>2240</v>
      </c>
      <c r="BS53" s="74">
        <v>3.5</v>
      </c>
      <c r="BT53" s="78">
        <v>2160</v>
      </c>
      <c r="BU53" s="74">
        <v>7.5</v>
      </c>
      <c r="BV53" s="74">
        <v>10.199999999999999</v>
      </c>
      <c r="BW53" s="74">
        <v>53.1</v>
      </c>
      <c r="BX53" s="74">
        <v>71</v>
      </c>
      <c r="BY53" s="74">
        <v>82.3</v>
      </c>
      <c r="BZ53" s="78">
        <v>2240</v>
      </c>
      <c r="CA53" s="74">
        <v>3.8</v>
      </c>
      <c r="CB53" s="78">
        <v>2155</v>
      </c>
      <c r="CC53" s="74">
        <v>10.6</v>
      </c>
      <c r="CD53" s="74">
        <v>7.4</v>
      </c>
      <c r="CE53" s="74">
        <v>62</v>
      </c>
      <c r="CF53" s="74">
        <v>74.900000000000006</v>
      </c>
      <c r="CG53" s="74">
        <v>82</v>
      </c>
      <c r="CH53" s="78">
        <v>2240</v>
      </c>
      <c r="CI53" s="74">
        <v>4.3</v>
      </c>
      <c r="CJ53" s="78">
        <v>2140</v>
      </c>
      <c r="CK53" s="74">
        <v>10.7</v>
      </c>
      <c r="CL53" s="74">
        <v>6.8</v>
      </c>
      <c r="CM53" s="74">
        <v>66.900000000000006</v>
      </c>
      <c r="CN53" s="74">
        <v>78.900000000000006</v>
      </c>
      <c r="CO53" s="74">
        <v>82.5</v>
      </c>
      <c r="CP53" s="78"/>
      <c r="CQ53" s="74"/>
      <c r="CR53" s="78"/>
      <c r="CS53" s="74"/>
      <c r="CT53" s="74"/>
      <c r="CU53" s="74"/>
      <c r="CV53" s="74"/>
      <c r="CW53" s="74"/>
    </row>
    <row r="54" spans="1:101" ht="16.5" x14ac:dyDescent="0.3">
      <c r="A54" s="74" t="s">
        <v>288</v>
      </c>
      <c r="B54" s="74">
        <v>132</v>
      </c>
      <c r="C54" s="74">
        <v>10003270</v>
      </c>
      <c r="D54" s="74" t="s">
        <v>27</v>
      </c>
      <c r="E54" s="74" t="s">
        <v>125</v>
      </c>
      <c r="F54" s="78">
        <v>435</v>
      </c>
      <c r="G54" s="74">
        <v>6.9</v>
      </c>
      <c r="H54" s="78">
        <v>405</v>
      </c>
      <c r="I54" s="74">
        <v>8.1</v>
      </c>
      <c r="J54" s="74">
        <v>7.1</v>
      </c>
      <c r="K54" s="74">
        <v>51.8</v>
      </c>
      <c r="L54" s="74">
        <v>66.099999999999994</v>
      </c>
      <c r="M54" s="74">
        <v>84.8</v>
      </c>
      <c r="N54" s="78">
        <v>435</v>
      </c>
      <c r="O54" s="74">
        <v>7.8</v>
      </c>
      <c r="P54" s="78">
        <v>405</v>
      </c>
      <c r="Q54" s="74">
        <v>10.9</v>
      </c>
      <c r="R54" s="74">
        <v>5.5</v>
      </c>
      <c r="S54" s="74">
        <v>56.1</v>
      </c>
      <c r="T54" s="74">
        <v>70.2</v>
      </c>
      <c r="U54" s="74">
        <v>83.6</v>
      </c>
      <c r="V54" s="78">
        <v>435</v>
      </c>
      <c r="W54" s="74">
        <v>7.6</v>
      </c>
      <c r="X54" s="78">
        <v>405</v>
      </c>
      <c r="Y54" s="74">
        <v>12.9</v>
      </c>
      <c r="Z54" s="74">
        <v>6.7</v>
      </c>
      <c r="AA54" s="74">
        <v>58.4</v>
      </c>
      <c r="AB54" s="74">
        <v>73.5</v>
      </c>
      <c r="AC54" s="74">
        <v>80.400000000000006</v>
      </c>
      <c r="AD54" s="78"/>
      <c r="AE54" s="74"/>
      <c r="AF54" s="78"/>
      <c r="AG54" s="74"/>
      <c r="AH54" s="74"/>
      <c r="AI54" s="74"/>
      <c r="AJ54" s="74"/>
      <c r="AK54" s="74"/>
      <c r="AL54" s="78">
        <v>775</v>
      </c>
      <c r="AM54" s="74">
        <v>3.4</v>
      </c>
      <c r="AN54" s="78">
        <v>745</v>
      </c>
      <c r="AO54" s="74">
        <v>13.4</v>
      </c>
      <c r="AP54" s="74">
        <v>7.4</v>
      </c>
      <c r="AQ54" s="74">
        <v>52.1</v>
      </c>
      <c r="AR54" s="74">
        <v>63.5</v>
      </c>
      <c r="AS54" s="74">
        <v>79.3</v>
      </c>
      <c r="AT54" s="78">
        <v>775</v>
      </c>
      <c r="AU54" s="74">
        <v>3.5</v>
      </c>
      <c r="AV54" s="78">
        <v>745</v>
      </c>
      <c r="AW54" s="74">
        <v>15.5</v>
      </c>
      <c r="AX54" s="74">
        <v>6.4</v>
      </c>
      <c r="AY54" s="74">
        <v>53.6</v>
      </c>
      <c r="AZ54" s="74">
        <v>66.400000000000006</v>
      </c>
      <c r="BA54" s="74">
        <v>78</v>
      </c>
      <c r="BB54" s="78">
        <v>775</v>
      </c>
      <c r="BC54" s="74">
        <v>3.5</v>
      </c>
      <c r="BD54" s="78">
        <v>745</v>
      </c>
      <c r="BE54" s="74">
        <v>17.8</v>
      </c>
      <c r="BF54" s="74">
        <v>6.3</v>
      </c>
      <c r="BG54" s="74">
        <v>59</v>
      </c>
      <c r="BH54" s="74">
        <v>69.3</v>
      </c>
      <c r="BI54" s="74">
        <v>75.900000000000006</v>
      </c>
      <c r="BJ54" s="78"/>
      <c r="BK54" s="74"/>
      <c r="BL54" s="78"/>
      <c r="BM54" s="74"/>
      <c r="BN54" s="74"/>
      <c r="BO54" s="74"/>
      <c r="BP54" s="74"/>
      <c r="BQ54" s="74"/>
      <c r="BR54" s="78">
        <v>1210</v>
      </c>
      <c r="BS54" s="74">
        <v>4.5999999999999996</v>
      </c>
      <c r="BT54" s="78">
        <v>1155</v>
      </c>
      <c r="BU54" s="74">
        <v>11.5</v>
      </c>
      <c r="BV54" s="74">
        <v>7.3</v>
      </c>
      <c r="BW54" s="74">
        <v>52</v>
      </c>
      <c r="BX54" s="74">
        <v>64.400000000000006</v>
      </c>
      <c r="BY54" s="74">
        <v>81.2</v>
      </c>
      <c r="BZ54" s="78">
        <v>1210</v>
      </c>
      <c r="CA54" s="74">
        <v>5</v>
      </c>
      <c r="CB54" s="78">
        <v>1150</v>
      </c>
      <c r="CC54" s="74">
        <v>13.9</v>
      </c>
      <c r="CD54" s="74">
        <v>6.1</v>
      </c>
      <c r="CE54" s="74">
        <v>54.5</v>
      </c>
      <c r="CF54" s="74">
        <v>67.7</v>
      </c>
      <c r="CG54" s="74">
        <v>80</v>
      </c>
      <c r="CH54" s="78">
        <v>1210</v>
      </c>
      <c r="CI54" s="74">
        <v>5</v>
      </c>
      <c r="CJ54" s="78">
        <v>1150</v>
      </c>
      <c r="CK54" s="74">
        <v>16.100000000000001</v>
      </c>
      <c r="CL54" s="74">
        <v>6.4</v>
      </c>
      <c r="CM54" s="74">
        <v>58.8</v>
      </c>
      <c r="CN54" s="74">
        <v>70.8</v>
      </c>
      <c r="CO54" s="74">
        <v>77.5</v>
      </c>
      <c r="CP54" s="78"/>
      <c r="CQ54" s="74"/>
      <c r="CR54" s="78"/>
      <c r="CS54" s="74"/>
      <c r="CT54" s="74"/>
      <c r="CU54" s="74"/>
      <c r="CV54" s="74"/>
      <c r="CW54" s="74"/>
    </row>
    <row r="55" spans="1:101" ht="16.5" x14ac:dyDescent="0.3">
      <c r="A55" s="74" t="s">
        <v>288</v>
      </c>
      <c r="B55" s="74">
        <v>121</v>
      </c>
      <c r="C55" s="74">
        <v>10007767</v>
      </c>
      <c r="D55" s="74" t="s">
        <v>16</v>
      </c>
      <c r="E55" s="74" t="s">
        <v>127</v>
      </c>
      <c r="F55" s="78">
        <v>730</v>
      </c>
      <c r="G55" s="74">
        <v>3</v>
      </c>
      <c r="H55" s="78">
        <v>710</v>
      </c>
      <c r="I55" s="74">
        <v>6.5</v>
      </c>
      <c r="J55" s="74">
        <v>9</v>
      </c>
      <c r="K55" s="74">
        <v>52.6</v>
      </c>
      <c r="L55" s="74">
        <v>73.599999999999994</v>
      </c>
      <c r="M55" s="74">
        <v>84.5</v>
      </c>
      <c r="N55" s="78">
        <v>730</v>
      </c>
      <c r="O55" s="74">
        <v>3.6</v>
      </c>
      <c r="P55" s="78">
        <v>705</v>
      </c>
      <c r="Q55" s="74">
        <v>8.1</v>
      </c>
      <c r="R55" s="74">
        <v>5</v>
      </c>
      <c r="S55" s="74">
        <v>61.7</v>
      </c>
      <c r="T55" s="74">
        <v>78.7</v>
      </c>
      <c r="U55" s="74">
        <v>87</v>
      </c>
      <c r="V55" s="78">
        <v>730</v>
      </c>
      <c r="W55" s="74">
        <v>3.6</v>
      </c>
      <c r="X55" s="78">
        <v>705</v>
      </c>
      <c r="Y55" s="74">
        <v>9.4</v>
      </c>
      <c r="Z55" s="74">
        <v>5.0999999999999996</v>
      </c>
      <c r="AA55" s="74">
        <v>66.099999999999994</v>
      </c>
      <c r="AB55" s="74">
        <v>81.400000000000006</v>
      </c>
      <c r="AC55" s="74">
        <v>85.5</v>
      </c>
      <c r="AD55" s="78"/>
      <c r="AE55" s="74"/>
      <c r="AF55" s="78"/>
      <c r="AG55" s="74"/>
      <c r="AH55" s="74"/>
      <c r="AI55" s="74"/>
      <c r="AJ55" s="74"/>
      <c r="AK55" s="74"/>
      <c r="AL55" s="78">
        <v>405</v>
      </c>
      <c r="AM55" s="74">
        <v>1</v>
      </c>
      <c r="AN55" s="78">
        <v>400</v>
      </c>
      <c r="AO55" s="74">
        <v>9</v>
      </c>
      <c r="AP55" s="74">
        <v>12.8</v>
      </c>
      <c r="AQ55" s="74">
        <v>51.6</v>
      </c>
      <c r="AR55" s="74">
        <v>65.400000000000006</v>
      </c>
      <c r="AS55" s="74">
        <v>78.2</v>
      </c>
      <c r="AT55" s="78">
        <v>405</v>
      </c>
      <c r="AU55" s="74">
        <v>1.2</v>
      </c>
      <c r="AV55" s="78">
        <v>400</v>
      </c>
      <c r="AW55" s="74">
        <v>12.6</v>
      </c>
      <c r="AX55" s="74">
        <v>9.8000000000000007</v>
      </c>
      <c r="AY55" s="74">
        <v>58.8</v>
      </c>
      <c r="AZ55" s="74">
        <v>70.400000000000006</v>
      </c>
      <c r="BA55" s="74">
        <v>77.599999999999994</v>
      </c>
      <c r="BB55" s="78">
        <v>405</v>
      </c>
      <c r="BC55" s="74">
        <v>1.2</v>
      </c>
      <c r="BD55" s="78">
        <v>400</v>
      </c>
      <c r="BE55" s="74">
        <v>11.6</v>
      </c>
      <c r="BF55" s="74">
        <v>6.3</v>
      </c>
      <c r="BG55" s="74">
        <v>66.599999999999994</v>
      </c>
      <c r="BH55" s="74">
        <v>76.599999999999994</v>
      </c>
      <c r="BI55" s="74">
        <v>82.2</v>
      </c>
      <c r="BJ55" s="78"/>
      <c r="BK55" s="74"/>
      <c r="BL55" s="78"/>
      <c r="BM55" s="74"/>
      <c r="BN55" s="74"/>
      <c r="BO55" s="74"/>
      <c r="BP55" s="74"/>
      <c r="BQ55" s="74"/>
      <c r="BR55" s="78">
        <v>1135</v>
      </c>
      <c r="BS55" s="74">
        <v>2.2999999999999998</v>
      </c>
      <c r="BT55" s="78">
        <v>1110</v>
      </c>
      <c r="BU55" s="74">
        <v>7.4</v>
      </c>
      <c r="BV55" s="74">
        <v>10.4</v>
      </c>
      <c r="BW55" s="74">
        <v>52.3</v>
      </c>
      <c r="BX55" s="74">
        <v>70.7</v>
      </c>
      <c r="BY55" s="74">
        <v>82.2</v>
      </c>
      <c r="BZ55" s="78">
        <v>1135</v>
      </c>
      <c r="CA55" s="74">
        <v>2.7</v>
      </c>
      <c r="CB55" s="78">
        <v>1105</v>
      </c>
      <c r="CC55" s="74">
        <v>9.6999999999999993</v>
      </c>
      <c r="CD55" s="74">
        <v>6.7</v>
      </c>
      <c r="CE55" s="74">
        <v>60.7</v>
      </c>
      <c r="CF55" s="74">
        <v>75.7</v>
      </c>
      <c r="CG55" s="74">
        <v>83.6</v>
      </c>
      <c r="CH55" s="78">
        <v>1135</v>
      </c>
      <c r="CI55" s="74">
        <v>2.7</v>
      </c>
      <c r="CJ55" s="78">
        <v>1105</v>
      </c>
      <c r="CK55" s="74">
        <v>10.199999999999999</v>
      </c>
      <c r="CL55" s="74">
        <v>5.5</v>
      </c>
      <c r="CM55" s="74">
        <v>66.3</v>
      </c>
      <c r="CN55" s="74">
        <v>79.7</v>
      </c>
      <c r="CO55" s="74">
        <v>84.3</v>
      </c>
      <c r="CP55" s="78"/>
      <c r="CQ55" s="74"/>
      <c r="CR55" s="78"/>
      <c r="CS55" s="74"/>
      <c r="CT55" s="74"/>
      <c r="CU55" s="74"/>
      <c r="CV55" s="74"/>
      <c r="CW55" s="74"/>
    </row>
    <row r="56" spans="1:101" ht="16.5" x14ac:dyDescent="0.3">
      <c r="A56" s="74" t="s">
        <v>288</v>
      </c>
      <c r="B56" s="74">
        <v>122</v>
      </c>
      <c r="C56" s="74">
        <v>10007150</v>
      </c>
      <c r="D56" s="74" t="s">
        <v>49</v>
      </c>
      <c r="E56" s="74" t="s">
        <v>129</v>
      </c>
      <c r="F56" s="78">
        <v>835</v>
      </c>
      <c r="G56" s="74">
        <v>5.9</v>
      </c>
      <c r="H56" s="78">
        <v>785</v>
      </c>
      <c r="I56" s="74">
        <v>9.6</v>
      </c>
      <c r="J56" s="74">
        <v>9.3000000000000007</v>
      </c>
      <c r="K56" s="74">
        <v>50.9</v>
      </c>
      <c r="L56" s="74">
        <v>70</v>
      </c>
      <c r="M56" s="74">
        <v>81.099999999999994</v>
      </c>
      <c r="N56" s="78">
        <v>835</v>
      </c>
      <c r="O56" s="74">
        <v>6.2</v>
      </c>
      <c r="P56" s="78">
        <v>780</v>
      </c>
      <c r="Q56" s="74">
        <v>13.1</v>
      </c>
      <c r="R56" s="74">
        <v>7.3</v>
      </c>
      <c r="S56" s="74">
        <v>60.4</v>
      </c>
      <c r="T56" s="74">
        <v>74.099999999999994</v>
      </c>
      <c r="U56" s="74">
        <v>79.599999999999994</v>
      </c>
      <c r="V56" s="78">
        <v>835</v>
      </c>
      <c r="W56" s="74">
        <v>6.2</v>
      </c>
      <c r="X56" s="78">
        <v>780</v>
      </c>
      <c r="Y56" s="74">
        <v>12.5</v>
      </c>
      <c r="Z56" s="74">
        <v>6</v>
      </c>
      <c r="AA56" s="74">
        <v>68.8</v>
      </c>
      <c r="AB56" s="74">
        <v>79.400000000000006</v>
      </c>
      <c r="AC56" s="74">
        <v>81.400000000000006</v>
      </c>
      <c r="AD56" s="78"/>
      <c r="AE56" s="74"/>
      <c r="AF56" s="78"/>
      <c r="AG56" s="74"/>
      <c r="AH56" s="74"/>
      <c r="AI56" s="74"/>
      <c r="AJ56" s="74"/>
      <c r="AK56" s="74"/>
      <c r="AL56" s="78">
        <v>725</v>
      </c>
      <c r="AM56" s="74">
        <v>1.7</v>
      </c>
      <c r="AN56" s="78">
        <v>715</v>
      </c>
      <c r="AO56" s="74">
        <v>7.7</v>
      </c>
      <c r="AP56" s="74">
        <v>12.2</v>
      </c>
      <c r="AQ56" s="74">
        <v>56</v>
      </c>
      <c r="AR56" s="74">
        <v>68.5</v>
      </c>
      <c r="AS56" s="74">
        <v>80.099999999999994</v>
      </c>
      <c r="AT56" s="78">
        <v>725</v>
      </c>
      <c r="AU56" s="74">
        <v>1.8</v>
      </c>
      <c r="AV56" s="78">
        <v>715</v>
      </c>
      <c r="AW56" s="74">
        <v>12.2</v>
      </c>
      <c r="AX56" s="74">
        <v>6.5</v>
      </c>
      <c r="AY56" s="74">
        <v>68</v>
      </c>
      <c r="AZ56" s="74">
        <v>75.5</v>
      </c>
      <c r="BA56" s="74">
        <v>81.3</v>
      </c>
      <c r="BB56" s="78">
        <v>725</v>
      </c>
      <c r="BC56" s="74">
        <v>1.9</v>
      </c>
      <c r="BD56" s="78">
        <v>710</v>
      </c>
      <c r="BE56" s="74">
        <v>12.4</v>
      </c>
      <c r="BF56" s="74">
        <v>8.6999999999999993</v>
      </c>
      <c r="BG56" s="74">
        <v>68.8</v>
      </c>
      <c r="BH56" s="74">
        <v>75.7</v>
      </c>
      <c r="BI56" s="74">
        <v>78.900000000000006</v>
      </c>
      <c r="BJ56" s="78"/>
      <c r="BK56" s="74"/>
      <c r="BL56" s="78"/>
      <c r="BM56" s="74"/>
      <c r="BN56" s="74"/>
      <c r="BO56" s="74"/>
      <c r="BP56" s="74"/>
      <c r="BQ56" s="74"/>
      <c r="BR56" s="78">
        <v>1560</v>
      </c>
      <c r="BS56" s="74">
        <v>3.9</v>
      </c>
      <c r="BT56" s="78">
        <v>1500</v>
      </c>
      <c r="BU56" s="74">
        <v>8.6999999999999993</v>
      </c>
      <c r="BV56" s="74">
        <v>10.7</v>
      </c>
      <c r="BW56" s="74">
        <v>53.3</v>
      </c>
      <c r="BX56" s="74">
        <v>69.3</v>
      </c>
      <c r="BY56" s="74">
        <v>80.599999999999994</v>
      </c>
      <c r="BZ56" s="78">
        <v>1560</v>
      </c>
      <c r="CA56" s="74">
        <v>4.2</v>
      </c>
      <c r="CB56" s="78">
        <v>1495</v>
      </c>
      <c r="CC56" s="74">
        <v>12.7</v>
      </c>
      <c r="CD56" s="74">
        <v>6.9</v>
      </c>
      <c r="CE56" s="74">
        <v>64.099999999999994</v>
      </c>
      <c r="CF56" s="74">
        <v>74.8</v>
      </c>
      <c r="CG56" s="74">
        <v>80.5</v>
      </c>
      <c r="CH56" s="78">
        <v>1560</v>
      </c>
      <c r="CI56" s="74">
        <v>4.2</v>
      </c>
      <c r="CJ56" s="78">
        <v>1495</v>
      </c>
      <c r="CK56" s="74">
        <v>12.5</v>
      </c>
      <c r="CL56" s="74">
        <v>7.3</v>
      </c>
      <c r="CM56" s="74">
        <v>68.8</v>
      </c>
      <c r="CN56" s="74">
        <v>77.599999999999994</v>
      </c>
      <c r="CO56" s="74">
        <v>80.2</v>
      </c>
      <c r="CP56" s="78"/>
      <c r="CQ56" s="74"/>
      <c r="CR56" s="78"/>
      <c r="CS56" s="74"/>
      <c r="CT56" s="74"/>
      <c r="CU56" s="74"/>
      <c r="CV56" s="74"/>
      <c r="CW56" s="74"/>
    </row>
    <row r="57" spans="1:101" ht="16.5" x14ac:dyDescent="0.3">
      <c r="A57" s="74" t="s">
        <v>288</v>
      </c>
      <c r="B57" s="74">
        <v>134</v>
      </c>
      <c r="C57" s="74">
        <v>10003645</v>
      </c>
      <c r="D57" s="74" t="s">
        <v>27</v>
      </c>
      <c r="E57" s="74" t="s">
        <v>131</v>
      </c>
      <c r="F57" s="78">
        <v>1525</v>
      </c>
      <c r="G57" s="74">
        <v>7.6</v>
      </c>
      <c r="H57" s="78">
        <v>1410</v>
      </c>
      <c r="I57" s="74">
        <v>9.6999999999999993</v>
      </c>
      <c r="J57" s="74">
        <v>10.8</v>
      </c>
      <c r="K57" s="74">
        <v>42.5</v>
      </c>
      <c r="L57" s="74">
        <v>58.6</v>
      </c>
      <c r="M57" s="74">
        <v>79.5</v>
      </c>
      <c r="N57" s="78">
        <v>1525</v>
      </c>
      <c r="O57" s="74">
        <v>8.1999999999999993</v>
      </c>
      <c r="P57" s="78">
        <v>1400</v>
      </c>
      <c r="Q57" s="74">
        <v>14.5</v>
      </c>
      <c r="R57" s="74">
        <v>6.7</v>
      </c>
      <c r="S57" s="74">
        <v>50.6</v>
      </c>
      <c r="T57" s="74">
        <v>66.7</v>
      </c>
      <c r="U57" s="74">
        <v>78.8</v>
      </c>
      <c r="V57" s="78">
        <v>1525</v>
      </c>
      <c r="W57" s="74">
        <v>9.1</v>
      </c>
      <c r="X57" s="78">
        <v>1385</v>
      </c>
      <c r="Y57" s="74">
        <v>16.600000000000001</v>
      </c>
      <c r="Z57" s="74">
        <v>7.4</v>
      </c>
      <c r="AA57" s="74">
        <v>55.2</v>
      </c>
      <c r="AB57" s="74">
        <v>69.2</v>
      </c>
      <c r="AC57" s="74">
        <v>76</v>
      </c>
      <c r="AD57" s="78"/>
      <c r="AE57" s="74"/>
      <c r="AF57" s="78"/>
      <c r="AG57" s="74"/>
      <c r="AH57" s="74"/>
      <c r="AI57" s="74"/>
      <c r="AJ57" s="74"/>
      <c r="AK57" s="74"/>
      <c r="AL57" s="78">
        <v>1060</v>
      </c>
      <c r="AM57" s="74">
        <v>2.2999999999999998</v>
      </c>
      <c r="AN57" s="78">
        <v>1040</v>
      </c>
      <c r="AO57" s="74">
        <v>11</v>
      </c>
      <c r="AP57" s="74">
        <v>14</v>
      </c>
      <c r="AQ57" s="74">
        <v>43.2</v>
      </c>
      <c r="AR57" s="74">
        <v>58.3</v>
      </c>
      <c r="AS57" s="74">
        <v>75</v>
      </c>
      <c r="AT57" s="78">
        <v>1060</v>
      </c>
      <c r="AU57" s="74">
        <v>2.2999999999999998</v>
      </c>
      <c r="AV57" s="78">
        <v>1040</v>
      </c>
      <c r="AW57" s="74">
        <v>14.5</v>
      </c>
      <c r="AX57" s="74">
        <v>8</v>
      </c>
      <c r="AY57" s="74">
        <v>53.9</v>
      </c>
      <c r="AZ57" s="74">
        <v>66.8</v>
      </c>
      <c r="BA57" s="74">
        <v>77.5</v>
      </c>
      <c r="BB57" s="78">
        <v>1060</v>
      </c>
      <c r="BC57" s="74">
        <v>2.4</v>
      </c>
      <c r="BD57" s="78">
        <v>1035</v>
      </c>
      <c r="BE57" s="74">
        <v>14.6</v>
      </c>
      <c r="BF57" s="74">
        <v>7.7</v>
      </c>
      <c r="BG57" s="74">
        <v>60</v>
      </c>
      <c r="BH57" s="74">
        <v>71.5</v>
      </c>
      <c r="BI57" s="74">
        <v>77.7</v>
      </c>
      <c r="BJ57" s="78"/>
      <c r="BK57" s="74"/>
      <c r="BL57" s="78"/>
      <c r="BM57" s="74"/>
      <c r="BN57" s="74"/>
      <c r="BO57" s="74"/>
      <c r="BP57" s="74"/>
      <c r="BQ57" s="74"/>
      <c r="BR57" s="78">
        <v>2585</v>
      </c>
      <c r="BS57" s="74">
        <v>5.4</v>
      </c>
      <c r="BT57" s="78">
        <v>2445</v>
      </c>
      <c r="BU57" s="74">
        <v>10.199999999999999</v>
      </c>
      <c r="BV57" s="74">
        <v>12.1</v>
      </c>
      <c r="BW57" s="74">
        <v>42.8</v>
      </c>
      <c r="BX57" s="74">
        <v>58.5</v>
      </c>
      <c r="BY57" s="74">
        <v>77.599999999999994</v>
      </c>
      <c r="BZ57" s="78">
        <v>2585</v>
      </c>
      <c r="CA57" s="74">
        <v>5.8</v>
      </c>
      <c r="CB57" s="78">
        <v>2435</v>
      </c>
      <c r="CC57" s="74">
        <v>14.5</v>
      </c>
      <c r="CD57" s="74">
        <v>7.2</v>
      </c>
      <c r="CE57" s="74">
        <v>52</v>
      </c>
      <c r="CF57" s="74">
        <v>66.7</v>
      </c>
      <c r="CG57" s="74">
        <v>78.2</v>
      </c>
      <c r="CH57" s="78">
        <v>2585</v>
      </c>
      <c r="CI57" s="74">
        <v>6.3</v>
      </c>
      <c r="CJ57" s="78">
        <v>2420</v>
      </c>
      <c r="CK57" s="74">
        <v>15.7</v>
      </c>
      <c r="CL57" s="74">
        <v>7.6</v>
      </c>
      <c r="CM57" s="74">
        <v>57.3</v>
      </c>
      <c r="CN57" s="74">
        <v>70.099999999999994</v>
      </c>
      <c r="CO57" s="74">
        <v>76.7</v>
      </c>
      <c r="CP57" s="78"/>
      <c r="CQ57" s="74"/>
      <c r="CR57" s="78"/>
      <c r="CS57" s="74"/>
      <c r="CT57" s="74"/>
      <c r="CU57" s="74"/>
      <c r="CV57" s="74"/>
      <c r="CW57" s="74"/>
    </row>
    <row r="58" spans="1:101" ht="16.5" x14ac:dyDescent="0.3">
      <c r="A58" s="74" t="s">
        <v>288</v>
      </c>
      <c r="B58" s="74">
        <v>63</v>
      </c>
      <c r="C58" s="74">
        <v>10003678</v>
      </c>
      <c r="D58" s="74" t="s">
        <v>27</v>
      </c>
      <c r="E58" s="74" t="s">
        <v>133</v>
      </c>
      <c r="F58" s="78">
        <v>1325</v>
      </c>
      <c r="G58" s="74">
        <v>7.4</v>
      </c>
      <c r="H58" s="78">
        <v>1225</v>
      </c>
      <c r="I58" s="74">
        <v>10.3</v>
      </c>
      <c r="J58" s="74">
        <v>11.9</v>
      </c>
      <c r="K58" s="74">
        <v>54</v>
      </c>
      <c r="L58" s="74">
        <v>69.400000000000006</v>
      </c>
      <c r="M58" s="74">
        <v>77.8</v>
      </c>
      <c r="N58" s="78">
        <v>1325</v>
      </c>
      <c r="O58" s="74">
        <v>8.4</v>
      </c>
      <c r="P58" s="78">
        <v>1215</v>
      </c>
      <c r="Q58" s="74">
        <v>14</v>
      </c>
      <c r="R58" s="74">
        <v>9.9</v>
      </c>
      <c r="S58" s="74">
        <v>58.8</v>
      </c>
      <c r="T58" s="74">
        <v>70.8</v>
      </c>
      <c r="U58" s="74">
        <v>76.099999999999994</v>
      </c>
      <c r="V58" s="78">
        <v>1325</v>
      </c>
      <c r="W58" s="74">
        <v>8.5</v>
      </c>
      <c r="X58" s="78">
        <v>1210</v>
      </c>
      <c r="Y58" s="74">
        <v>14.4</v>
      </c>
      <c r="Z58" s="74">
        <v>7.3</v>
      </c>
      <c r="AA58" s="74">
        <v>65.7</v>
      </c>
      <c r="AB58" s="74">
        <v>73.400000000000006</v>
      </c>
      <c r="AC58" s="74">
        <v>78.3</v>
      </c>
      <c r="AD58" s="78"/>
      <c r="AE58" s="74"/>
      <c r="AF58" s="78"/>
      <c r="AG58" s="74"/>
      <c r="AH58" s="74"/>
      <c r="AI58" s="74"/>
      <c r="AJ58" s="74"/>
      <c r="AK58" s="74"/>
      <c r="AL58" s="78">
        <v>1275</v>
      </c>
      <c r="AM58" s="74">
        <v>2.8</v>
      </c>
      <c r="AN58" s="78">
        <v>1235</v>
      </c>
      <c r="AO58" s="74">
        <v>11.3</v>
      </c>
      <c r="AP58" s="74">
        <v>12.3</v>
      </c>
      <c r="AQ58" s="74">
        <v>56.4</v>
      </c>
      <c r="AR58" s="74">
        <v>67.8</v>
      </c>
      <c r="AS58" s="74">
        <v>76.400000000000006</v>
      </c>
      <c r="AT58" s="78">
        <v>1275</v>
      </c>
      <c r="AU58" s="74">
        <v>3.1</v>
      </c>
      <c r="AV58" s="78">
        <v>1235</v>
      </c>
      <c r="AW58" s="74">
        <v>17.100000000000001</v>
      </c>
      <c r="AX58" s="74">
        <v>8.4</v>
      </c>
      <c r="AY58" s="74">
        <v>63.7</v>
      </c>
      <c r="AZ58" s="74">
        <v>70.8</v>
      </c>
      <c r="BA58" s="74">
        <v>74.5</v>
      </c>
      <c r="BB58" s="78">
        <v>1275</v>
      </c>
      <c r="BC58" s="74">
        <v>3.1</v>
      </c>
      <c r="BD58" s="78">
        <v>1235</v>
      </c>
      <c r="BE58" s="74">
        <v>14.3</v>
      </c>
      <c r="BF58" s="74">
        <v>8.6999999999999993</v>
      </c>
      <c r="BG58" s="74">
        <v>69</v>
      </c>
      <c r="BH58" s="74">
        <v>74.599999999999994</v>
      </c>
      <c r="BI58" s="74">
        <v>77.099999999999994</v>
      </c>
      <c r="BJ58" s="78"/>
      <c r="BK58" s="74"/>
      <c r="BL58" s="78"/>
      <c r="BM58" s="74"/>
      <c r="BN58" s="74"/>
      <c r="BO58" s="74"/>
      <c r="BP58" s="74"/>
      <c r="BQ58" s="74"/>
      <c r="BR58" s="78">
        <v>2600</v>
      </c>
      <c r="BS58" s="74">
        <v>5.2</v>
      </c>
      <c r="BT58" s="78">
        <v>2465</v>
      </c>
      <c r="BU58" s="74">
        <v>10.8</v>
      </c>
      <c r="BV58" s="74">
        <v>12.1</v>
      </c>
      <c r="BW58" s="74">
        <v>55.2</v>
      </c>
      <c r="BX58" s="74">
        <v>68.599999999999994</v>
      </c>
      <c r="BY58" s="74">
        <v>77.099999999999994</v>
      </c>
      <c r="BZ58" s="78">
        <v>2600</v>
      </c>
      <c r="CA58" s="74">
        <v>5.8</v>
      </c>
      <c r="CB58" s="78">
        <v>2445</v>
      </c>
      <c r="CC58" s="74">
        <v>15.6</v>
      </c>
      <c r="CD58" s="74">
        <v>9.1999999999999993</v>
      </c>
      <c r="CE58" s="74">
        <v>61.3</v>
      </c>
      <c r="CF58" s="74">
        <v>70.8</v>
      </c>
      <c r="CG58" s="74">
        <v>75.3</v>
      </c>
      <c r="CH58" s="78">
        <v>2600</v>
      </c>
      <c r="CI58" s="74">
        <v>5.9</v>
      </c>
      <c r="CJ58" s="78">
        <v>2445</v>
      </c>
      <c r="CK58" s="74">
        <v>14.3</v>
      </c>
      <c r="CL58" s="74">
        <v>8</v>
      </c>
      <c r="CM58" s="74">
        <v>67.400000000000006</v>
      </c>
      <c r="CN58" s="74">
        <v>74</v>
      </c>
      <c r="CO58" s="74">
        <v>77.7</v>
      </c>
      <c r="CP58" s="78"/>
      <c r="CQ58" s="74"/>
      <c r="CR58" s="78"/>
      <c r="CS58" s="74"/>
      <c r="CT58" s="74"/>
      <c r="CU58" s="74"/>
      <c r="CV58" s="74"/>
      <c r="CW58" s="74"/>
    </row>
    <row r="59" spans="1:101" ht="16.5" x14ac:dyDescent="0.3">
      <c r="A59" s="74" t="s">
        <v>288</v>
      </c>
      <c r="B59" s="74">
        <v>123</v>
      </c>
      <c r="C59" s="74">
        <v>10007768</v>
      </c>
      <c r="D59" s="74" t="s">
        <v>39</v>
      </c>
      <c r="E59" s="74" t="s">
        <v>135</v>
      </c>
      <c r="F59" s="78">
        <v>1105</v>
      </c>
      <c r="G59" s="74">
        <v>3.9</v>
      </c>
      <c r="H59" s="78">
        <v>1065</v>
      </c>
      <c r="I59" s="74">
        <v>7.7</v>
      </c>
      <c r="J59" s="74">
        <v>7.5</v>
      </c>
      <c r="K59" s="74">
        <v>50.8</v>
      </c>
      <c r="L59" s="74">
        <v>72.5</v>
      </c>
      <c r="M59" s="74">
        <v>84.8</v>
      </c>
      <c r="N59" s="78">
        <v>1105</v>
      </c>
      <c r="O59" s="74">
        <v>4.8</v>
      </c>
      <c r="P59" s="78">
        <v>1055</v>
      </c>
      <c r="Q59" s="74">
        <v>9.1999999999999993</v>
      </c>
      <c r="R59" s="74">
        <v>6.9</v>
      </c>
      <c r="S59" s="74">
        <v>60</v>
      </c>
      <c r="T59" s="74">
        <v>76.400000000000006</v>
      </c>
      <c r="U59" s="74">
        <v>83.9</v>
      </c>
      <c r="V59" s="78">
        <v>1105</v>
      </c>
      <c r="W59" s="74">
        <v>4.9000000000000004</v>
      </c>
      <c r="X59" s="78">
        <v>1050</v>
      </c>
      <c r="Y59" s="74">
        <v>10</v>
      </c>
      <c r="Z59" s="74">
        <v>5.5</v>
      </c>
      <c r="AA59" s="74">
        <v>66.599999999999994</v>
      </c>
      <c r="AB59" s="74">
        <v>79.8</v>
      </c>
      <c r="AC59" s="74">
        <v>84.5</v>
      </c>
      <c r="AD59" s="78"/>
      <c r="AE59" s="74"/>
      <c r="AF59" s="78"/>
      <c r="AG59" s="74"/>
      <c r="AH59" s="74"/>
      <c r="AI59" s="74"/>
      <c r="AJ59" s="74"/>
      <c r="AK59" s="74"/>
      <c r="AL59" s="78">
        <v>950</v>
      </c>
      <c r="AM59" s="74">
        <v>0.3</v>
      </c>
      <c r="AN59" s="78">
        <v>950</v>
      </c>
      <c r="AO59" s="74">
        <v>8.3000000000000007</v>
      </c>
      <c r="AP59" s="74">
        <v>11.4</v>
      </c>
      <c r="AQ59" s="74">
        <v>52.6</v>
      </c>
      <c r="AR59" s="74">
        <v>68</v>
      </c>
      <c r="AS59" s="74">
        <v>80.3</v>
      </c>
      <c r="AT59" s="78">
        <v>950</v>
      </c>
      <c r="AU59" s="74">
        <v>0.4</v>
      </c>
      <c r="AV59" s="78">
        <v>950</v>
      </c>
      <c r="AW59" s="74">
        <v>11.7</v>
      </c>
      <c r="AX59" s="74">
        <v>7.3</v>
      </c>
      <c r="AY59" s="74">
        <v>63.1</v>
      </c>
      <c r="AZ59" s="74">
        <v>74.900000000000006</v>
      </c>
      <c r="BA59" s="74">
        <v>81</v>
      </c>
      <c r="BB59" s="78">
        <v>950</v>
      </c>
      <c r="BC59" s="74">
        <v>0.4</v>
      </c>
      <c r="BD59" s="78">
        <v>950</v>
      </c>
      <c r="BE59" s="74">
        <v>12</v>
      </c>
      <c r="BF59" s="74">
        <v>6.6</v>
      </c>
      <c r="BG59" s="74">
        <v>69.8</v>
      </c>
      <c r="BH59" s="74">
        <v>78.400000000000006</v>
      </c>
      <c r="BI59" s="74">
        <v>81.3</v>
      </c>
      <c r="BJ59" s="78"/>
      <c r="BK59" s="74"/>
      <c r="BL59" s="78"/>
      <c r="BM59" s="74"/>
      <c r="BN59" s="74"/>
      <c r="BO59" s="74"/>
      <c r="BP59" s="74"/>
      <c r="BQ59" s="74"/>
      <c r="BR59" s="78">
        <v>2060</v>
      </c>
      <c r="BS59" s="74">
        <v>2.2000000000000002</v>
      </c>
      <c r="BT59" s="78">
        <v>2010</v>
      </c>
      <c r="BU59" s="74">
        <v>8</v>
      </c>
      <c r="BV59" s="74">
        <v>9.3000000000000007</v>
      </c>
      <c r="BW59" s="74">
        <v>51.6</v>
      </c>
      <c r="BX59" s="74">
        <v>70.400000000000006</v>
      </c>
      <c r="BY59" s="74">
        <v>82.7</v>
      </c>
      <c r="BZ59" s="78">
        <v>2060</v>
      </c>
      <c r="CA59" s="74">
        <v>2.8</v>
      </c>
      <c r="CB59" s="78">
        <v>2000</v>
      </c>
      <c r="CC59" s="74">
        <v>10.4</v>
      </c>
      <c r="CD59" s="74">
        <v>7.1</v>
      </c>
      <c r="CE59" s="74">
        <v>61.5</v>
      </c>
      <c r="CF59" s="74">
        <v>75.7</v>
      </c>
      <c r="CG59" s="74">
        <v>82.5</v>
      </c>
      <c r="CH59" s="78">
        <v>2060</v>
      </c>
      <c r="CI59" s="74">
        <v>2.8</v>
      </c>
      <c r="CJ59" s="78">
        <v>2000</v>
      </c>
      <c r="CK59" s="74">
        <v>10.9</v>
      </c>
      <c r="CL59" s="74">
        <v>6</v>
      </c>
      <c r="CM59" s="74">
        <v>68.2</v>
      </c>
      <c r="CN59" s="74">
        <v>79.2</v>
      </c>
      <c r="CO59" s="74">
        <v>83</v>
      </c>
      <c r="CP59" s="78"/>
      <c r="CQ59" s="74"/>
      <c r="CR59" s="78"/>
      <c r="CS59" s="74"/>
      <c r="CT59" s="74"/>
      <c r="CU59" s="74"/>
      <c r="CV59" s="74"/>
      <c r="CW59" s="74"/>
    </row>
    <row r="60" spans="1:101" ht="16.5" x14ac:dyDescent="0.3">
      <c r="A60" s="74" t="s">
        <v>288</v>
      </c>
      <c r="B60" s="74">
        <v>211</v>
      </c>
      <c r="C60" s="74">
        <v>10003854</v>
      </c>
      <c r="D60" s="74" t="s">
        <v>46</v>
      </c>
      <c r="E60" s="74" t="s">
        <v>137</v>
      </c>
      <c r="F60" s="78" t="s">
        <v>13</v>
      </c>
      <c r="G60" s="74" t="s">
        <v>13</v>
      </c>
      <c r="H60" s="78" t="s">
        <v>13</v>
      </c>
      <c r="I60" s="74" t="s">
        <v>13</v>
      </c>
      <c r="J60" s="74" t="s">
        <v>13</v>
      </c>
      <c r="K60" s="74" t="s">
        <v>13</v>
      </c>
      <c r="L60" s="74" t="s">
        <v>13</v>
      </c>
      <c r="M60" s="74" t="s">
        <v>13</v>
      </c>
      <c r="N60" s="78" t="s">
        <v>13</v>
      </c>
      <c r="O60" s="74" t="s">
        <v>13</v>
      </c>
      <c r="P60" s="78" t="s">
        <v>13</v>
      </c>
      <c r="Q60" s="74" t="s">
        <v>13</v>
      </c>
      <c r="R60" s="74" t="s">
        <v>13</v>
      </c>
      <c r="S60" s="74" t="s">
        <v>13</v>
      </c>
      <c r="T60" s="74" t="s">
        <v>13</v>
      </c>
      <c r="U60" s="74" t="s">
        <v>13</v>
      </c>
      <c r="V60" s="78" t="s">
        <v>13</v>
      </c>
      <c r="W60" s="74" t="s">
        <v>13</v>
      </c>
      <c r="X60" s="78" t="s">
        <v>13</v>
      </c>
      <c r="Y60" s="74" t="s">
        <v>13</v>
      </c>
      <c r="Z60" s="74" t="s">
        <v>13</v>
      </c>
      <c r="AA60" s="74" t="s">
        <v>13</v>
      </c>
      <c r="AB60" s="74" t="s">
        <v>13</v>
      </c>
      <c r="AC60" s="74" t="s">
        <v>13</v>
      </c>
      <c r="AD60" s="78"/>
      <c r="AE60" s="74"/>
      <c r="AF60" s="78"/>
      <c r="AG60" s="74"/>
      <c r="AH60" s="74"/>
      <c r="AI60" s="74"/>
      <c r="AJ60" s="74"/>
      <c r="AK60" s="74"/>
      <c r="AL60" s="78" t="s">
        <v>13</v>
      </c>
      <c r="AM60" s="74" t="s">
        <v>13</v>
      </c>
      <c r="AN60" s="78" t="s">
        <v>13</v>
      </c>
      <c r="AO60" s="74" t="s">
        <v>13</v>
      </c>
      <c r="AP60" s="74" t="s">
        <v>13</v>
      </c>
      <c r="AQ60" s="74" t="s">
        <v>13</v>
      </c>
      <c r="AR60" s="74" t="s">
        <v>13</v>
      </c>
      <c r="AS60" s="74" t="s">
        <v>13</v>
      </c>
      <c r="AT60" s="78" t="s">
        <v>13</v>
      </c>
      <c r="AU60" s="74" t="s">
        <v>13</v>
      </c>
      <c r="AV60" s="78" t="s">
        <v>13</v>
      </c>
      <c r="AW60" s="74" t="s">
        <v>13</v>
      </c>
      <c r="AX60" s="74" t="s">
        <v>13</v>
      </c>
      <c r="AY60" s="74" t="s">
        <v>13</v>
      </c>
      <c r="AZ60" s="74" t="s">
        <v>13</v>
      </c>
      <c r="BA60" s="74" t="s">
        <v>13</v>
      </c>
      <c r="BB60" s="78" t="s">
        <v>13</v>
      </c>
      <c r="BC60" s="74" t="s">
        <v>13</v>
      </c>
      <c r="BD60" s="78" t="s">
        <v>13</v>
      </c>
      <c r="BE60" s="74" t="s">
        <v>13</v>
      </c>
      <c r="BF60" s="74" t="s">
        <v>13</v>
      </c>
      <c r="BG60" s="74" t="s">
        <v>13</v>
      </c>
      <c r="BH60" s="74" t="s">
        <v>13</v>
      </c>
      <c r="BI60" s="74" t="s">
        <v>13</v>
      </c>
      <c r="BJ60" s="78"/>
      <c r="BK60" s="74"/>
      <c r="BL60" s="78"/>
      <c r="BM60" s="74"/>
      <c r="BN60" s="74"/>
      <c r="BO60" s="74"/>
      <c r="BP60" s="74"/>
      <c r="BQ60" s="74"/>
      <c r="BR60" s="78" t="s">
        <v>13</v>
      </c>
      <c r="BS60" s="74" t="s">
        <v>13</v>
      </c>
      <c r="BT60" s="78" t="s">
        <v>13</v>
      </c>
      <c r="BU60" s="74" t="s">
        <v>13</v>
      </c>
      <c r="BV60" s="74" t="s">
        <v>13</v>
      </c>
      <c r="BW60" s="74" t="s">
        <v>13</v>
      </c>
      <c r="BX60" s="74" t="s">
        <v>13</v>
      </c>
      <c r="BY60" s="74" t="s">
        <v>13</v>
      </c>
      <c r="BZ60" s="78" t="s">
        <v>13</v>
      </c>
      <c r="CA60" s="74" t="s">
        <v>13</v>
      </c>
      <c r="CB60" s="78" t="s">
        <v>13</v>
      </c>
      <c r="CC60" s="74" t="s">
        <v>13</v>
      </c>
      <c r="CD60" s="74" t="s">
        <v>13</v>
      </c>
      <c r="CE60" s="74" t="s">
        <v>13</v>
      </c>
      <c r="CF60" s="74" t="s">
        <v>13</v>
      </c>
      <c r="CG60" s="74" t="s">
        <v>13</v>
      </c>
      <c r="CH60" s="78" t="s">
        <v>13</v>
      </c>
      <c r="CI60" s="74" t="s">
        <v>13</v>
      </c>
      <c r="CJ60" s="78" t="s">
        <v>13</v>
      </c>
      <c r="CK60" s="74" t="s">
        <v>13</v>
      </c>
      <c r="CL60" s="74" t="s">
        <v>13</v>
      </c>
      <c r="CM60" s="74" t="s">
        <v>13</v>
      </c>
      <c r="CN60" s="74" t="s">
        <v>13</v>
      </c>
      <c r="CO60" s="74" t="s">
        <v>13</v>
      </c>
      <c r="CP60" s="78"/>
      <c r="CQ60" s="74"/>
      <c r="CR60" s="78"/>
      <c r="CS60" s="74"/>
      <c r="CT60" s="74"/>
      <c r="CU60" s="74"/>
      <c r="CV60" s="74"/>
      <c r="CW60" s="74"/>
    </row>
    <row r="61" spans="1:101" ht="16.5" x14ac:dyDescent="0.3">
      <c r="A61" s="74" t="s">
        <v>288</v>
      </c>
      <c r="B61" s="74">
        <v>64</v>
      </c>
      <c r="C61" s="74">
        <v>10003861</v>
      </c>
      <c r="D61" s="74" t="s">
        <v>46</v>
      </c>
      <c r="E61" s="74" t="s">
        <v>139</v>
      </c>
      <c r="F61" s="78">
        <v>1940</v>
      </c>
      <c r="G61" s="74">
        <v>6.9</v>
      </c>
      <c r="H61" s="78">
        <v>1805</v>
      </c>
      <c r="I61" s="74">
        <v>8.6</v>
      </c>
      <c r="J61" s="74">
        <v>9.4</v>
      </c>
      <c r="K61" s="74">
        <v>61.6</v>
      </c>
      <c r="L61" s="74">
        <v>75.8</v>
      </c>
      <c r="M61" s="74">
        <v>82</v>
      </c>
      <c r="N61" s="78">
        <v>1940</v>
      </c>
      <c r="O61" s="74">
        <v>7.1</v>
      </c>
      <c r="P61" s="78">
        <v>1800</v>
      </c>
      <c r="Q61" s="74">
        <v>11.2</v>
      </c>
      <c r="R61" s="74">
        <v>7.1</v>
      </c>
      <c r="S61" s="74">
        <v>63.3</v>
      </c>
      <c r="T61" s="74">
        <v>76.8</v>
      </c>
      <c r="U61" s="74">
        <v>81.8</v>
      </c>
      <c r="V61" s="78">
        <v>1940</v>
      </c>
      <c r="W61" s="74">
        <v>7.3</v>
      </c>
      <c r="X61" s="78">
        <v>1795</v>
      </c>
      <c r="Y61" s="74">
        <v>11</v>
      </c>
      <c r="Z61" s="74">
        <v>6</v>
      </c>
      <c r="AA61" s="74">
        <v>69.099999999999994</v>
      </c>
      <c r="AB61" s="74">
        <v>80.599999999999994</v>
      </c>
      <c r="AC61" s="74">
        <v>83</v>
      </c>
      <c r="AD61" s="78"/>
      <c r="AE61" s="74"/>
      <c r="AF61" s="78"/>
      <c r="AG61" s="74"/>
      <c r="AH61" s="74"/>
      <c r="AI61" s="74"/>
      <c r="AJ61" s="74"/>
      <c r="AK61" s="74"/>
      <c r="AL61" s="78">
        <v>1800</v>
      </c>
      <c r="AM61" s="74">
        <v>2.4</v>
      </c>
      <c r="AN61" s="78">
        <v>1755</v>
      </c>
      <c r="AO61" s="74">
        <v>8.6</v>
      </c>
      <c r="AP61" s="74">
        <v>12.5</v>
      </c>
      <c r="AQ61" s="74">
        <v>63.6</v>
      </c>
      <c r="AR61" s="74">
        <v>73.5</v>
      </c>
      <c r="AS61" s="74">
        <v>78.900000000000006</v>
      </c>
      <c r="AT61" s="78">
        <v>1800</v>
      </c>
      <c r="AU61" s="74">
        <v>2.6</v>
      </c>
      <c r="AV61" s="78">
        <v>1750</v>
      </c>
      <c r="AW61" s="74">
        <v>13.3</v>
      </c>
      <c r="AX61" s="74">
        <v>9.5</v>
      </c>
      <c r="AY61" s="74">
        <v>66.2</v>
      </c>
      <c r="AZ61" s="74">
        <v>74.5</v>
      </c>
      <c r="BA61" s="74">
        <v>77.2</v>
      </c>
      <c r="BB61" s="78">
        <v>1800</v>
      </c>
      <c r="BC61" s="74">
        <v>2.7</v>
      </c>
      <c r="BD61" s="78">
        <v>1750</v>
      </c>
      <c r="BE61" s="74">
        <v>13.9</v>
      </c>
      <c r="BF61" s="74">
        <v>7.9</v>
      </c>
      <c r="BG61" s="74">
        <v>69</v>
      </c>
      <c r="BH61" s="74">
        <v>76.2</v>
      </c>
      <c r="BI61" s="74">
        <v>78.2</v>
      </c>
      <c r="BJ61" s="78"/>
      <c r="BK61" s="74"/>
      <c r="BL61" s="78"/>
      <c r="BM61" s="74"/>
      <c r="BN61" s="74"/>
      <c r="BO61" s="74"/>
      <c r="BP61" s="74"/>
      <c r="BQ61" s="74"/>
      <c r="BR61" s="78">
        <v>3740</v>
      </c>
      <c r="BS61" s="74">
        <v>4.7</v>
      </c>
      <c r="BT61" s="78">
        <v>3560</v>
      </c>
      <c r="BU61" s="74">
        <v>8.6</v>
      </c>
      <c r="BV61" s="74">
        <v>10.9</v>
      </c>
      <c r="BW61" s="74">
        <v>62.6</v>
      </c>
      <c r="BX61" s="74">
        <v>74.599999999999994</v>
      </c>
      <c r="BY61" s="74">
        <v>80.5</v>
      </c>
      <c r="BZ61" s="78">
        <v>3740</v>
      </c>
      <c r="CA61" s="74">
        <v>4.9000000000000004</v>
      </c>
      <c r="CB61" s="78">
        <v>3555</v>
      </c>
      <c r="CC61" s="74">
        <v>12.2</v>
      </c>
      <c r="CD61" s="74">
        <v>8.3000000000000007</v>
      </c>
      <c r="CE61" s="74">
        <v>64.7</v>
      </c>
      <c r="CF61" s="74">
        <v>75.7</v>
      </c>
      <c r="CG61" s="74">
        <v>79.5</v>
      </c>
      <c r="CH61" s="78">
        <v>3740</v>
      </c>
      <c r="CI61" s="74">
        <v>5.0999999999999996</v>
      </c>
      <c r="CJ61" s="78">
        <v>3545</v>
      </c>
      <c r="CK61" s="74">
        <v>12.4</v>
      </c>
      <c r="CL61" s="74">
        <v>6.9</v>
      </c>
      <c r="CM61" s="74">
        <v>69</v>
      </c>
      <c r="CN61" s="74">
        <v>78.5</v>
      </c>
      <c r="CO61" s="74">
        <v>80.599999999999994</v>
      </c>
      <c r="CP61" s="78"/>
      <c r="CQ61" s="74"/>
      <c r="CR61" s="78"/>
      <c r="CS61" s="74"/>
      <c r="CT61" s="74"/>
      <c r="CU61" s="74"/>
      <c r="CV61" s="74"/>
      <c r="CW61" s="74"/>
    </row>
    <row r="62" spans="1:101" ht="16.5" x14ac:dyDescent="0.3">
      <c r="A62" s="74" t="s">
        <v>288</v>
      </c>
      <c r="B62" s="74">
        <v>124</v>
      </c>
      <c r="C62" s="74">
        <v>10007795</v>
      </c>
      <c r="D62" s="74" t="s">
        <v>46</v>
      </c>
      <c r="E62" s="74" t="s">
        <v>141</v>
      </c>
      <c r="F62" s="78">
        <v>2785</v>
      </c>
      <c r="G62" s="74">
        <v>5.0999999999999996</v>
      </c>
      <c r="H62" s="78">
        <v>2640</v>
      </c>
      <c r="I62" s="74">
        <v>8.6</v>
      </c>
      <c r="J62" s="74">
        <v>10.7</v>
      </c>
      <c r="K62" s="74">
        <v>52.7</v>
      </c>
      <c r="L62" s="74">
        <v>68.8</v>
      </c>
      <c r="M62" s="74">
        <v>80.8</v>
      </c>
      <c r="N62" s="78">
        <v>2785</v>
      </c>
      <c r="O62" s="74">
        <v>5.6</v>
      </c>
      <c r="P62" s="78">
        <v>2625</v>
      </c>
      <c r="Q62" s="74">
        <v>11.2</v>
      </c>
      <c r="R62" s="74">
        <v>6.7</v>
      </c>
      <c r="S62" s="74">
        <v>60.9</v>
      </c>
      <c r="T62" s="74">
        <v>75.400000000000006</v>
      </c>
      <c r="U62" s="74">
        <v>82.1</v>
      </c>
      <c r="V62" s="78">
        <v>2785</v>
      </c>
      <c r="W62" s="74">
        <v>5.9</v>
      </c>
      <c r="X62" s="78">
        <v>2620</v>
      </c>
      <c r="Y62" s="74">
        <v>11.9</v>
      </c>
      <c r="Z62" s="74">
        <v>6.6</v>
      </c>
      <c r="AA62" s="74">
        <v>64.400000000000006</v>
      </c>
      <c r="AB62" s="74">
        <v>76.8</v>
      </c>
      <c r="AC62" s="74">
        <v>81.5</v>
      </c>
      <c r="AD62" s="78"/>
      <c r="AE62" s="74"/>
      <c r="AF62" s="78"/>
      <c r="AG62" s="74"/>
      <c r="AH62" s="74"/>
      <c r="AI62" s="74"/>
      <c r="AJ62" s="74"/>
      <c r="AK62" s="74"/>
      <c r="AL62" s="78">
        <v>2150</v>
      </c>
      <c r="AM62" s="74">
        <v>1.3</v>
      </c>
      <c r="AN62" s="78">
        <v>2120</v>
      </c>
      <c r="AO62" s="74">
        <v>10</v>
      </c>
      <c r="AP62" s="74">
        <v>12</v>
      </c>
      <c r="AQ62" s="74">
        <v>53.8</v>
      </c>
      <c r="AR62" s="74">
        <v>65.8</v>
      </c>
      <c r="AS62" s="74">
        <v>78.099999999999994</v>
      </c>
      <c r="AT62" s="78">
        <v>2150</v>
      </c>
      <c r="AU62" s="74">
        <v>1.4</v>
      </c>
      <c r="AV62" s="78">
        <v>2120</v>
      </c>
      <c r="AW62" s="74">
        <v>13.1</v>
      </c>
      <c r="AX62" s="74">
        <v>8.4</v>
      </c>
      <c r="AY62" s="74">
        <v>60.9</v>
      </c>
      <c r="AZ62" s="74">
        <v>71.400000000000006</v>
      </c>
      <c r="BA62" s="74">
        <v>78.5</v>
      </c>
      <c r="BB62" s="78">
        <v>2150</v>
      </c>
      <c r="BC62" s="74">
        <v>1.6</v>
      </c>
      <c r="BD62" s="78">
        <v>2115</v>
      </c>
      <c r="BE62" s="74">
        <v>15.5</v>
      </c>
      <c r="BF62" s="74">
        <v>7.1</v>
      </c>
      <c r="BG62" s="74">
        <v>63.2</v>
      </c>
      <c r="BH62" s="74">
        <v>73</v>
      </c>
      <c r="BI62" s="74">
        <v>77.400000000000006</v>
      </c>
      <c r="BJ62" s="78"/>
      <c r="BK62" s="74"/>
      <c r="BL62" s="78"/>
      <c r="BM62" s="74"/>
      <c r="BN62" s="74"/>
      <c r="BO62" s="74"/>
      <c r="BP62" s="74"/>
      <c r="BQ62" s="74"/>
      <c r="BR62" s="78">
        <v>4930</v>
      </c>
      <c r="BS62" s="74">
        <v>3.4</v>
      </c>
      <c r="BT62" s="78">
        <v>4760</v>
      </c>
      <c r="BU62" s="74">
        <v>9.1999999999999993</v>
      </c>
      <c r="BV62" s="74">
        <v>11.3</v>
      </c>
      <c r="BW62" s="74">
        <v>53.2</v>
      </c>
      <c r="BX62" s="74">
        <v>67.5</v>
      </c>
      <c r="BY62" s="74">
        <v>79.599999999999994</v>
      </c>
      <c r="BZ62" s="78">
        <v>4930</v>
      </c>
      <c r="CA62" s="74">
        <v>3.8</v>
      </c>
      <c r="CB62" s="78">
        <v>4745</v>
      </c>
      <c r="CC62" s="74">
        <v>12</v>
      </c>
      <c r="CD62" s="74">
        <v>7.4</v>
      </c>
      <c r="CE62" s="74">
        <v>60.9</v>
      </c>
      <c r="CF62" s="74">
        <v>73.599999999999994</v>
      </c>
      <c r="CG62" s="74">
        <v>80.5</v>
      </c>
      <c r="CH62" s="78">
        <v>4930</v>
      </c>
      <c r="CI62" s="74">
        <v>4</v>
      </c>
      <c r="CJ62" s="78">
        <v>4730</v>
      </c>
      <c r="CK62" s="74">
        <v>13.5</v>
      </c>
      <c r="CL62" s="74">
        <v>6.8</v>
      </c>
      <c r="CM62" s="74">
        <v>63.9</v>
      </c>
      <c r="CN62" s="74">
        <v>75.099999999999994</v>
      </c>
      <c r="CO62" s="74">
        <v>79.7</v>
      </c>
      <c r="CP62" s="78"/>
      <c r="CQ62" s="74"/>
      <c r="CR62" s="78"/>
      <c r="CS62" s="74"/>
      <c r="CT62" s="74"/>
      <c r="CU62" s="74"/>
      <c r="CV62" s="74"/>
      <c r="CW62" s="74"/>
    </row>
    <row r="63" spans="1:101" ht="16.5" x14ac:dyDescent="0.3">
      <c r="A63" s="74" t="s">
        <v>288</v>
      </c>
      <c r="B63" s="74">
        <v>40</v>
      </c>
      <c r="C63" s="74">
        <v>10003863</v>
      </c>
      <c r="D63" s="74" t="s">
        <v>46</v>
      </c>
      <c r="E63" s="74" t="s">
        <v>143</v>
      </c>
      <c r="F63" s="78">
        <v>410</v>
      </c>
      <c r="G63" s="74">
        <v>5.4</v>
      </c>
      <c r="H63" s="78">
        <v>385</v>
      </c>
      <c r="I63" s="74">
        <v>9.6</v>
      </c>
      <c r="J63" s="74">
        <v>9</v>
      </c>
      <c r="K63" s="74">
        <v>62.3</v>
      </c>
      <c r="L63" s="74">
        <v>74.2</v>
      </c>
      <c r="M63" s="74">
        <v>81.400000000000006</v>
      </c>
      <c r="N63" s="78">
        <v>410</v>
      </c>
      <c r="O63" s="74">
        <v>5.9</v>
      </c>
      <c r="P63" s="78">
        <v>385</v>
      </c>
      <c r="Q63" s="74">
        <v>11.9</v>
      </c>
      <c r="R63" s="74">
        <v>6.8</v>
      </c>
      <c r="S63" s="74">
        <v>64.7</v>
      </c>
      <c r="T63" s="74">
        <v>76.400000000000006</v>
      </c>
      <c r="U63" s="74">
        <v>81.3</v>
      </c>
      <c r="V63" s="78">
        <v>410</v>
      </c>
      <c r="W63" s="74">
        <v>6.4</v>
      </c>
      <c r="X63" s="78">
        <v>385</v>
      </c>
      <c r="Y63" s="74">
        <v>10.199999999999999</v>
      </c>
      <c r="Z63" s="74">
        <v>5.7</v>
      </c>
      <c r="AA63" s="74">
        <v>72.599999999999994</v>
      </c>
      <c r="AB63" s="74">
        <v>81.2</v>
      </c>
      <c r="AC63" s="74">
        <v>84.1</v>
      </c>
      <c r="AD63" s="78"/>
      <c r="AE63" s="74"/>
      <c r="AF63" s="78"/>
      <c r="AG63" s="74"/>
      <c r="AH63" s="74"/>
      <c r="AI63" s="74"/>
      <c r="AJ63" s="74"/>
      <c r="AK63" s="74"/>
      <c r="AL63" s="78">
        <v>210</v>
      </c>
      <c r="AM63" s="74">
        <v>2.8</v>
      </c>
      <c r="AN63" s="78">
        <v>205</v>
      </c>
      <c r="AO63" s="74">
        <v>7.8</v>
      </c>
      <c r="AP63" s="74">
        <v>14.6</v>
      </c>
      <c r="AQ63" s="74">
        <v>63.6</v>
      </c>
      <c r="AR63" s="74">
        <v>72.3</v>
      </c>
      <c r="AS63" s="74">
        <v>77.7</v>
      </c>
      <c r="AT63" s="78">
        <v>210</v>
      </c>
      <c r="AU63" s="74">
        <v>2.8</v>
      </c>
      <c r="AV63" s="78">
        <v>205</v>
      </c>
      <c r="AW63" s="74">
        <v>12.6</v>
      </c>
      <c r="AX63" s="74">
        <v>9.6999999999999993</v>
      </c>
      <c r="AY63" s="74">
        <v>66.5</v>
      </c>
      <c r="AZ63" s="74">
        <v>72.8</v>
      </c>
      <c r="BA63" s="74">
        <v>77.7</v>
      </c>
      <c r="BB63" s="78">
        <v>210</v>
      </c>
      <c r="BC63" s="74">
        <v>2.8</v>
      </c>
      <c r="BD63" s="78">
        <v>205</v>
      </c>
      <c r="BE63" s="74">
        <v>12.6</v>
      </c>
      <c r="BF63" s="74">
        <v>8.3000000000000007</v>
      </c>
      <c r="BG63" s="74">
        <v>68.900000000000006</v>
      </c>
      <c r="BH63" s="74">
        <v>77.7</v>
      </c>
      <c r="BI63" s="74">
        <v>79.099999999999994</v>
      </c>
      <c r="BJ63" s="78"/>
      <c r="BK63" s="74"/>
      <c r="BL63" s="78"/>
      <c r="BM63" s="74"/>
      <c r="BN63" s="74"/>
      <c r="BO63" s="74"/>
      <c r="BP63" s="74"/>
      <c r="BQ63" s="74"/>
      <c r="BR63" s="78">
        <v>620</v>
      </c>
      <c r="BS63" s="74">
        <v>4.5</v>
      </c>
      <c r="BT63" s="78">
        <v>595</v>
      </c>
      <c r="BU63" s="74">
        <v>8.9</v>
      </c>
      <c r="BV63" s="74">
        <v>11</v>
      </c>
      <c r="BW63" s="74">
        <v>62.7</v>
      </c>
      <c r="BX63" s="74">
        <v>73.5</v>
      </c>
      <c r="BY63" s="74">
        <v>80.099999999999994</v>
      </c>
      <c r="BZ63" s="78">
        <v>620</v>
      </c>
      <c r="CA63" s="74">
        <v>4.8</v>
      </c>
      <c r="CB63" s="78">
        <v>590</v>
      </c>
      <c r="CC63" s="74">
        <v>12.2</v>
      </c>
      <c r="CD63" s="74">
        <v>7.8</v>
      </c>
      <c r="CE63" s="74">
        <v>65.3</v>
      </c>
      <c r="CF63" s="74">
        <v>75.099999999999994</v>
      </c>
      <c r="CG63" s="74">
        <v>80</v>
      </c>
      <c r="CH63" s="78">
        <v>620</v>
      </c>
      <c r="CI63" s="74">
        <v>5.2</v>
      </c>
      <c r="CJ63" s="78">
        <v>590</v>
      </c>
      <c r="CK63" s="74">
        <v>11</v>
      </c>
      <c r="CL63" s="74">
        <v>6.6</v>
      </c>
      <c r="CM63" s="74">
        <v>71.3</v>
      </c>
      <c r="CN63" s="74">
        <v>80</v>
      </c>
      <c r="CO63" s="74">
        <v>82.3</v>
      </c>
      <c r="CP63" s="78"/>
      <c r="CQ63" s="74"/>
      <c r="CR63" s="78"/>
      <c r="CS63" s="74"/>
      <c r="CT63" s="74"/>
      <c r="CU63" s="74"/>
      <c r="CV63" s="74"/>
      <c r="CW63" s="74"/>
    </row>
    <row r="64" spans="1:101" ht="16.5" x14ac:dyDescent="0.3">
      <c r="A64" s="74" t="s">
        <v>288</v>
      </c>
      <c r="B64" s="74">
        <v>125</v>
      </c>
      <c r="C64" s="74">
        <v>10007796</v>
      </c>
      <c r="D64" s="74" t="s">
        <v>36</v>
      </c>
      <c r="E64" s="74" t="s">
        <v>145</v>
      </c>
      <c r="F64" s="78">
        <v>1030</v>
      </c>
      <c r="G64" s="74">
        <v>3.4</v>
      </c>
      <c r="H64" s="78">
        <v>995</v>
      </c>
      <c r="I64" s="74">
        <v>8</v>
      </c>
      <c r="J64" s="74">
        <v>9.9</v>
      </c>
      <c r="K64" s="74">
        <v>47.5</v>
      </c>
      <c r="L64" s="74">
        <v>68.099999999999994</v>
      </c>
      <c r="M64" s="74">
        <v>82.1</v>
      </c>
      <c r="N64" s="78">
        <v>1030</v>
      </c>
      <c r="O64" s="74">
        <v>4.2</v>
      </c>
      <c r="P64" s="78">
        <v>985</v>
      </c>
      <c r="Q64" s="74">
        <v>9.5</v>
      </c>
      <c r="R64" s="74">
        <v>7.3</v>
      </c>
      <c r="S64" s="74">
        <v>60.8</v>
      </c>
      <c r="T64" s="74">
        <v>76.7</v>
      </c>
      <c r="U64" s="74">
        <v>83.2</v>
      </c>
      <c r="V64" s="78">
        <v>1030</v>
      </c>
      <c r="W64" s="74">
        <v>4.7</v>
      </c>
      <c r="X64" s="78">
        <v>980</v>
      </c>
      <c r="Y64" s="74">
        <v>10.7</v>
      </c>
      <c r="Z64" s="74">
        <v>6.1</v>
      </c>
      <c r="AA64" s="74">
        <v>65.5</v>
      </c>
      <c r="AB64" s="74">
        <v>78.400000000000006</v>
      </c>
      <c r="AC64" s="74">
        <v>83.2</v>
      </c>
      <c r="AD64" s="78"/>
      <c r="AE64" s="74"/>
      <c r="AF64" s="78"/>
      <c r="AG64" s="74"/>
      <c r="AH64" s="74"/>
      <c r="AI64" s="74"/>
      <c r="AJ64" s="74"/>
      <c r="AK64" s="74"/>
      <c r="AL64" s="78">
        <v>945</v>
      </c>
      <c r="AM64" s="74">
        <v>1</v>
      </c>
      <c r="AN64" s="78">
        <v>935</v>
      </c>
      <c r="AO64" s="74">
        <v>7.3</v>
      </c>
      <c r="AP64" s="74">
        <v>10.8</v>
      </c>
      <c r="AQ64" s="74">
        <v>52</v>
      </c>
      <c r="AR64" s="74">
        <v>68.5</v>
      </c>
      <c r="AS64" s="74">
        <v>81.900000000000006</v>
      </c>
      <c r="AT64" s="78">
        <v>945</v>
      </c>
      <c r="AU64" s="74">
        <v>1</v>
      </c>
      <c r="AV64" s="78">
        <v>935</v>
      </c>
      <c r="AW64" s="74">
        <v>12.1</v>
      </c>
      <c r="AX64" s="74">
        <v>8.6999999999999993</v>
      </c>
      <c r="AY64" s="74">
        <v>61.5</v>
      </c>
      <c r="AZ64" s="74">
        <v>71.8</v>
      </c>
      <c r="BA64" s="74">
        <v>79.3</v>
      </c>
      <c r="BB64" s="78">
        <v>945</v>
      </c>
      <c r="BC64" s="74">
        <v>1.2</v>
      </c>
      <c r="BD64" s="78">
        <v>935</v>
      </c>
      <c r="BE64" s="74">
        <v>13.3</v>
      </c>
      <c r="BF64" s="74">
        <v>7</v>
      </c>
      <c r="BG64" s="74">
        <v>64.7</v>
      </c>
      <c r="BH64" s="74">
        <v>76.099999999999994</v>
      </c>
      <c r="BI64" s="74">
        <v>79.8</v>
      </c>
      <c r="BJ64" s="78"/>
      <c r="BK64" s="74"/>
      <c r="BL64" s="78"/>
      <c r="BM64" s="74"/>
      <c r="BN64" s="74"/>
      <c r="BO64" s="74"/>
      <c r="BP64" s="74"/>
      <c r="BQ64" s="74"/>
      <c r="BR64" s="78">
        <v>1975</v>
      </c>
      <c r="BS64" s="74">
        <v>2.2000000000000002</v>
      </c>
      <c r="BT64" s="78">
        <v>1930</v>
      </c>
      <c r="BU64" s="74">
        <v>7.7</v>
      </c>
      <c r="BV64" s="74">
        <v>10.3</v>
      </c>
      <c r="BW64" s="74">
        <v>49.7</v>
      </c>
      <c r="BX64" s="74">
        <v>68.3</v>
      </c>
      <c r="BY64" s="74">
        <v>82</v>
      </c>
      <c r="BZ64" s="78">
        <v>1975</v>
      </c>
      <c r="CA64" s="74">
        <v>2.6</v>
      </c>
      <c r="CB64" s="78">
        <v>1920</v>
      </c>
      <c r="CC64" s="74">
        <v>10.8</v>
      </c>
      <c r="CD64" s="74">
        <v>8</v>
      </c>
      <c r="CE64" s="74">
        <v>61.1</v>
      </c>
      <c r="CF64" s="74">
        <v>74.3</v>
      </c>
      <c r="CG64" s="74">
        <v>81.3</v>
      </c>
      <c r="CH64" s="78">
        <v>1975</v>
      </c>
      <c r="CI64" s="74">
        <v>3</v>
      </c>
      <c r="CJ64" s="78">
        <v>1915</v>
      </c>
      <c r="CK64" s="74">
        <v>12</v>
      </c>
      <c r="CL64" s="74">
        <v>6.5</v>
      </c>
      <c r="CM64" s="74">
        <v>65.099999999999994</v>
      </c>
      <c r="CN64" s="74">
        <v>77.3</v>
      </c>
      <c r="CO64" s="74">
        <v>81.5</v>
      </c>
      <c r="CP64" s="78"/>
      <c r="CQ64" s="74"/>
      <c r="CR64" s="78"/>
      <c r="CS64" s="74"/>
      <c r="CT64" s="74"/>
      <c r="CU64" s="74"/>
      <c r="CV64" s="74"/>
      <c r="CW64" s="74"/>
    </row>
    <row r="65" spans="1:101" ht="16.5" x14ac:dyDescent="0.3">
      <c r="A65" s="74" t="s">
        <v>288</v>
      </c>
      <c r="B65" s="74">
        <v>62</v>
      </c>
      <c r="C65" s="74">
        <v>10007151</v>
      </c>
      <c r="D65" s="74" t="s">
        <v>36</v>
      </c>
      <c r="E65" s="74" t="s">
        <v>147</v>
      </c>
      <c r="F65" s="78">
        <v>1125</v>
      </c>
      <c r="G65" s="74">
        <v>7.2</v>
      </c>
      <c r="H65" s="78">
        <v>1040</v>
      </c>
      <c r="I65" s="74">
        <v>6.6</v>
      </c>
      <c r="J65" s="74">
        <v>11.1</v>
      </c>
      <c r="K65" s="74">
        <v>67.2</v>
      </c>
      <c r="L65" s="74">
        <v>76.8</v>
      </c>
      <c r="M65" s="74">
        <v>82.2</v>
      </c>
      <c r="N65" s="78">
        <v>1125</v>
      </c>
      <c r="O65" s="74">
        <v>7.6</v>
      </c>
      <c r="P65" s="78">
        <v>1040</v>
      </c>
      <c r="Q65" s="74">
        <v>8.1999999999999993</v>
      </c>
      <c r="R65" s="74">
        <v>7.6</v>
      </c>
      <c r="S65" s="74">
        <v>71.3</v>
      </c>
      <c r="T65" s="74">
        <v>81.400000000000006</v>
      </c>
      <c r="U65" s="74">
        <v>84.2</v>
      </c>
      <c r="V65" s="78">
        <v>1125</v>
      </c>
      <c r="W65" s="74">
        <v>7.3</v>
      </c>
      <c r="X65" s="78">
        <v>1040</v>
      </c>
      <c r="Y65" s="74">
        <v>9</v>
      </c>
      <c r="Z65" s="74">
        <v>5.5</v>
      </c>
      <c r="AA65" s="74">
        <v>72.099999999999994</v>
      </c>
      <c r="AB65" s="74">
        <v>82.3</v>
      </c>
      <c r="AC65" s="74">
        <v>85.5</v>
      </c>
      <c r="AD65" s="78"/>
      <c r="AE65" s="74"/>
      <c r="AF65" s="78"/>
      <c r="AG65" s="74"/>
      <c r="AH65" s="74"/>
      <c r="AI65" s="74"/>
      <c r="AJ65" s="74"/>
      <c r="AK65" s="74"/>
      <c r="AL65" s="78">
        <v>830</v>
      </c>
      <c r="AM65" s="74">
        <v>1.4</v>
      </c>
      <c r="AN65" s="78">
        <v>815</v>
      </c>
      <c r="AO65" s="74">
        <v>9.3000000000000007</v>
      </c>
      <c r="AP65" s="74">
        <v>15.4</v>
      </c>
      <c r="AQ65" s="74">
        <v>64.900000000000006</v>
      </c>
      <c r="AR65" s="74">
        <v>71.400000000000006</v>
      </c>
      <c r="AS65" s="74">
        <v>75.3</v>
      </c>
      <c r="AT65" s="78">
        <v>830</v>
      </c>
      <c r="AU65" s="74">
        <v>1.6</v>
      </c>
      <c r="AV65" s="78">
        <v>815</v>
      </c>
      <c r="AW65" s="74">
        <v>10.8</v>
      </c>
      <c r="AX65" s="74">
        <v>10.3</v>
      </c>
      <c r="AY65" s="74">
        <v>68.3</v>
      </c>
      <c r="AZ65" s="74">
        <v>76.7</v>
      </c>
      <c r="BA65" s="74">
        <v>78.900000000000006</v>
      </c>
      <c r="BB65" s="78">
        <v>830</v>
      </c>
      <c r="BC65" s="74">
        <v>1.6</v>
      </c>
      <c r="BD65" s="78">
        <v>815</v>
      </c>
      <c r="BE65" s="74">
        <v>9.9</v>
      </c>
      <c r="BF65" s="74">
        <v>8.6999999999999993</v>
      </c>
      <c r="BG65" s="74">
        <v>73</v>
      </c>
      <c r="BH65" s="74">
        <v>79.3</v>
      </c>
      <c r="BI65" s="74">
        <v>81.400000000000006</v>
      </c>
      <c r="BJ65" s="78"/>
      <c r="BK65" s="74"/>
      <c r="BL65" s="78"/>
      <c r="BM65" s="74"/>
      <c r="BN65" s="74"/>
      <c r="BO65" s="74"/>
      <c r="BP65" s="74"/>
      <c r="BQ65" s="74"/>
      <c r="BR65" s="78">
        <v>1950</v>
      </c>
      <c r="BS65" s="74">
        <v>4.8</v>
      </c>
      <c r="BT65" s="78">
        <v>1860</v>
      </c>
      <c r="BU65" s="74">
        <v>7.8</v>
      </c>
      <c r="BV65" s="74">
        <v>13</v>
      </c>
      <c r="BW65" s="74">
        <v>66.2</v>
      </c>
      <c r="BX65" s="74">
        <v>74.400000000000006</v>
      </c>
      <c r="BY65" s="74">
        <v>79.2</v>
      </c>
      <c r="BZ65" s="78">
        <v>1950</v>
      </c>
      <c r="CA65" s="74">
        <v>5</v>
      </c>
      <c r="CB65" s="78">
        <v>1855</v>
      </c>
      <c r="CC65" s="74">
        <v>9.3000000000000007</v>
      </c>
      <c r="CD65" s="74">
        <v>8.8000000000000007</v>
      </c>
      <c r="CE65" s="74">
        <v>70</v>
      </c>
      <c r="CF65" s="74">
        <v>79.3</v>
      </c>
      <c r="CG65" s="74">
        <v>81.900000000000006</v>
      </c>
      <c r="CH65" s="78">
        <v>1950</v>
      </c>
      <c r="CI65" s="74">
        <v>4.9000000000000004</v>
      </c>
      <c r="CJ65" s="78">
        <v>1855</v>
      </c>
      <c r="CK65" s="74">
        <v>9.4</v>
      </c>
      <c r="CL65" s="74">
        <v>6.9</v>
      </c>
      <c r="CM65" s="74">
        <v>72.5</v>
      </c>
      <c r="CN65" s="74">
        <v>81</v>
      </c>
      <c r="CO65" s="74">
        <v>83.7</v>
      </c>
      <c r="CP65" s="78"/>
      <c r="CQ65" s="74"/>
      <c r="CR65" s="78"/>
      <c r="CS65" s="74"/>
      <c r="CT65" s="74"/>
      <c r="CU65" s="74"/>
      <c r="CV65" s="74"/>
      <c r="CW65" s="74"/>
    </row>
    <row r="66" spans="1:101" ht="16.5" x14ac:dyDescent="0.3">
      <c r="A66" s="74" t="s">
        <v>288</v>
      </c>
      <c r="B66" s="74">
        <v>23</v>
      </c>
      <c r="C66" s="74">
        <v>10003956</v>
      </c>
      <c r="D66" s="74" t="s">
        <v>39</v>
      </c>
      <c r="E66" s="74" t="s">
        <v>149</v>
      </c>
      <c r="F66" s="78">
        <v>870</v>
      </c>
      <c r="G66" s="74">
        <v>6.4</v>
      </c>
      <c r="H66" s="78">
        <v>815</v>
      </c>
      <c r="I66" s="74">
        <v>7.4</v>
      </c>
      <c r="J66" s="74">
        <v>8.5</v>
      </c>
      <c r="K66" s="74">
        <v>60.5</v>
      </c>
      <c r="L66" s="74">
        <v>74.5</v>
      </c>
      <c r="M66" s="74">
        <v>84.2</v>
      </c>
      <c r="N66" s="78">
        <v>870</v>
      </c>
      <c r="O66" s="74">
        <v>7.2</v>
      </c>
      <c r="P66" s="78">
        <v>810</v>
      </c>
      <c r="Q66" s="74">
        <v>10.3</v>
      </c>
      <c r="R66" s="74">
        <v>7.9</v>
      </c>
      <c r="S66" s="74">
        <v>62.5</v>
      </c>
      <c r="T66" s="74">
        <v>77.599999999999994</v>
      </c>
      <c r="U66" s="74">
        <v>81.8</v>
      </c>
      <c r="V66" s="78">
        <v>870</v>
      </c>
      <c r="W66" s="74">
        <v>6.8</v>
      </c>
      <c r="X66" s="78">
        <v>815</v>
      </c>
      <c r="Y66" s="74">
        <v>10.5</v>
      </c>
      <c r="Z66" s="74">
        <v>5.7</v>
      </c>
      <c r="AA66" s="74">
        <v>66.900000000000006</v>
      </c>
      <c r="AB66" s="74">
        <v>79.3</v>
      </c>
      <c r="AC66" s="74">
        <v>83.9</v>
      </c>
      <c r="AD66" s="78"/>
      <c r="AE66" s="74"/>
      <c r="AF66" s="78"/>
      <c r="AG66" s="74"/>
      <c r="AH66" s="74"/>
      <c r="AI66" s="74"/>
      <c r="AJ66" s="74"/>
      <c r="AK66" s="74"/>
      <c r="AL66" s="78">
        <v>295</v>
      </c>
      <c r="AM66" s="74">
        <v>1.4</v>
      </c>
      <c r="AN66" s="78">
        <v>290</v>
      </c>
      <c r="AO66" s="74">
        <v>4.5</v>
      </c>
      <c r="AP66" s="74">
        <v>13.8</v>
      </c>
      <c r="AQ66" s="74">
        <v>56.9</v>
      </c>
      <c r="AR66" s="74">
        <v>73.8</v>
      </c>
      <c r="AS66" s="74">
        <v>81.7</v>
      </c>
      <c r="AT66" s="78">
        <v>295</v>
      </c>
      <c r="AU66" s="74">
        <v>1.4</v>
      </c>
      <c r="AV66" s="78">
        <v>290</v>
      </c>
      <c r="AW66" s="74">
        <v>11.7</v>
      </c>
      <c r="AX66" s="74">
        <v>7.2</v>
      </c>
      <c r="AY66" s="74">
        <v>60.7</v>
      </c>
      <c r="AZ66" s="74">
        <v>76.900000000000006</v>
      </c>
      <c r="BA66" s="74">
        <v>81</v>
      </c>
      <c r="BB66" s="78">
        <v>295</v>
      </c>
      <c r="BC66" s="74">
        <v>1</v>
      </c>
      <c r="BD66" s="78">
        <v>290</v>
      </c>
      <c r="BE66" s="74">
        <v>11.7</v>
      </c>
      <c r="BF66" s="74">
        <v>7.9</v>
      </c>
      <c r="BG66" s="74">
        <v>62.5</v>
      </c>
      <c r="BH66" s="74">
        <v>77.7</v>
      </c>
      <c r="BI66" s="74">
        <v>80.400000000000006</v>
      </c>
      <c r="BJ66" s="78"/>
      <c r="BK66" s="74"/>
      <c r="BL66" s="78"/>
      <c r="BM66" s="74"/>
      <c r="BN66" s="74"/>
      <c r="BO66" s="74"/>
      <c r="BP66" s="74"/>
      <c r="BQ66" s="74"/>
      <c r="BR66" s="78">
        <v>1165</v>
      </c>
      <c r="BS66" s="74">
        <v>5.0999999999999996</v>
      </c>
      <c r="BT66" s="78">
        <v>1105</v>
      </c>
      <c r="BU66" s="74">
        <v>6.6</v>
      </c>
      <c r="BV66" s="74">
        <v>9.9</v>
      </c>
      <c r="BW66" s="74">
        <v>59.6</v>
      </c>
      <c r="BX66" s="74">
        <v>74.3</v>
      </c>
      <c r="BY66" s="74">
        <v>83.5</v>
      </c>
      <c r="BZ66" s="78">
        <v>1165</v>
      </c>
      <c r="CA66" s="74">
        <v>5.7</v>
      </c>
      <c r="CB66" s="78">
        <v>1100</v>
      </c>
      <c r="CC66" s="74">
        <v>10.6</v>
      </c>
      <c r="CD66" s="74">
        <v>7.7</v>
      </c>
      <c r="CE66" s="74">
        <v>62.1</v>
      </c>
      <c r="CF66" s="74">
        <v>77.400000000000006</v>
      </c>
      <c r="CG66" s="74">
        <v>81.599999999999994</v>
      </c>
      <c r="CH66" s="78">
        <v>1165</v>
      </c>
      <c r="CI66" s="74">
        <v>5.3</v>
      </c>
      <c r="CJ66" s="78">
        <v>1105</v>
      </c>
      <c r="CK66" s="74">
        <v>10.8</v>
      </c>
      <c r="CL66" s="74">
        <v>6.3</v>
      </c>
      <c r="CM66" s="74">
        <v>65.8</v>
      </c>
      <c r="CN66" s="74">
        <v>78.900000000000006</v>
      </c>
      <c r="CO66" s="74">
        <v>83</v>
      </c>
      <c r="CP66" s="78"/>
      <c r="CQ66" s="74"/>
      <c r="CR66" s="78"/>
      <c r="CS66" s="74"/>
      <c r="CT66" s="74"/>
      <c r="CU66" s="74"/>
      <c r="CV66" s="74"/>
      <c r="CW66" s="74"/>
    </row>
    <row r="67" spans="1:101" ht="16.5" x14ac:dyDescent="0.3">
      <c r="A67" s="74" t="s">
        <v>288</v>
      </c>
      <c r="B67" s="74">
        <v>65</v>
      </c>
      <c r="C67" s="74">
        <v>10003957</v>
      </c>
      <c r="D67" s="74" t="s">
        <v>39</v>
      </c>
      <c r="E67" s="74" t="s">
        <v>151</v>
      </c>
      <c r="F67" s="78">
        <v>1755</v>
      </c>
      <c r="G67" s="74">
        <v>6.9</v>
      </c>
      <c r="H67" s="78">
        <v>1635</v>
      </c>
      <c r="I67" s="74">
        <v>7.8</v>
      </c>
      <c r="J67" s="74">
        <v>10.6</v>
      </c>
      <c r="K67" s="74">
        <v>60</v>
      </c>
      <c r="L67" s="74">
        <v>72.900000000000006</v>
      </c>
      <c r="M67" s="74">
        <v>81.599999999999994</v>
      </c>
      <c r="N67" s="78">
        <v>1755</v>
      </c>
      <c r="O67" s="74">
        <v>7.5</v>
      </c>
      <c r="P67" s="78">
        <v>1625</v>
      </c>
      <c r="Q67" s="74">
        <v>11.4</v>
      </c>
      <c r="R67" s="74">
        <v>7.1</v>
      </c>
      <c r="S67" s="74">
        <v>61.2</v>
      </c>
      <c r="T67" s="74">
        <v>75.599999999999994</v>
      </c>
      <c r="U67" s="74">
        <v>81.5</v>
      </c>
      <c r="V67" s="78">
        <v>1755</v>
      </c>
      <c r="W67" s="74">
        <v>7.4</v>
      </c>
      <c r="X67" s="78">
        <v>1625</v>
      </c>
      <c r="Y67" s="74">
        <v>11.7</v>
      </c>
      <c r="Z67" s="74">
        <v>6.1</v>
      </c>
      <c r="AA67" s="74">
        <v>66.400000000000006</v>
      </c>
      <c r="AB67" s="74">
        <v>78.400000000000006</v>
      </c>
      <c r="AC67" s="74">
        <v>82.2</v>
      </c>
      <c r="AD67" s="78"/>
      <c r="AE67" s="74"/>
      <c r="AF67" s="78"/>
      <c r="AG67" s="74"/>
      <c r="AH67" s="74"/>
      <c r="AI67" s="74"/>
      <c r="AJ67" s="74"/>
      <c r="AK67" s="74"/>
      <c r="AL67" s="78">
        <v>1300</v>
      </c>
      <c r="AM67" s="74">
        <v>1.9</v>
      </c>
      <c r="AN67" s="78">
        <v>1275</v>
      </c>
      <c r="AO67" s="74">
        <v>9.4</v>
      </c>
      <c r="AP67" s="74">
        <v>12.8</v>
      </c>
      <c r="AQ67" s="74">
        <v>60.1</v>
      </c>
      <c r="AR67" s="74">
        <v>70</v>
      </c>
      <c r="AS67" s="74">
        <v>77.8</v>
      </c>
      <c r="AT67" s="78">
        <v>1300</v>
      </c>
      <c r="AU67" s="74">
        <v>1.9</v>
      </c>
      <c r="AV67" s="78">
        <v>1275</v>
      </c>
      <c r="AW67" s="74">
        <v>13</v>
      </c>
      <c r="AX67" s="74">
        <v>8.5</v>
      </c>
      <c r="AY67" s="74">
        <v>64.3</v>
      </c>
      <c r="AZ67" s="74">
        <v>73.8</v>
      </c>
      <c r="BA67" s="74">
        <v>78.5</v>
      </c>
      <c r="BB67" s="78">
        <v>1300</v>
      </c>
      <c r="BC67" s="74">
        <v>2</v>
      </c>
      <c r="BD67" s="78">
        <v>1275</v>
      </c>
      <c r="BE67" s="74">
        <v>13</v>
      </c>
      <c r="BF67" s="74">
        <v>8.6</v>
      </c>
      <c r="BG67" s="74">
        <v>67.599999999999994</v>
      </c>
      <c r="BH67" s="74">
        <v>75.3</v>
      </c>
      <c r="BI67" s="74">
        <v>78.400000000000006</v>
      </c>
      <c r="BJ67" s="78"/>
      <c r="BK67" s="74"/>
      <c r="BL67" s="78"/>
      <c r="BM67" s="74"/>
      <c r="BN67" s="74"/>
      <c r="BO67" s="74"/>
      <c r="BP67" s="74"/>
      <c r="BQ67" s="74"/>
      <c r="BR67" s="78">
        <v>3060</v>
      </c>
      <c r="BS67" s="74">
        <v>4.8</v>
      </c>
      <c r="BT67" s="78">
        <v>2910</v>
      </c>
      <c r="BU67" s="74">
        <v>8.5</v>
      </c>
      <c r="BV67" s="74">
        <v>11.5</v>
      </c>
      <c r="BW67" s="74">
        <v>60</v>
      </c>
      <c r="BX67" s="74">
        <v>71.599999999999994</v>
      </c>
      <c r="BY67" s="74">
        <v>80</v>
      </c>
      <c r="BZ67" s="78">
        <v>3060</v>
      </c>
      <c r="CA67" s="74">
        <v>5.0999999999999996</v>
      </c>
      <c r="CB67" s="78">
        <v>2900</v>
      </c>
      <c r="CC67" s="74">
        <v>12.1</v>
      </c>
      <c r="CD67" s="74">
        <v>7.7</v>
      </c>
      <c r="CE67" s="74">
        <v>62.6</v>
      </c>
      <c r="CF67" s="74">
        <v>74.8</v>
      </c>
      <c r="CG67" s="74">
        <v>80.2</v>
      </c>
      <c r="CH67" s="78">
        <v>3060</v>
      </c>
      <c r="CI67" s="74">
        <v>5.0999999999999996</v>
      </c>
      <c r="CJ67" s="78">
        <v>2900</v>
      </c>
      <c r="CK67" s="74">
        <v>12.3</v>
      </c>
      <c r="CL67" s="74">
        <v>7.2</v>
      </c>
      <c r="CM67" s="74">
        <v>66.900000000000006</v>
      </c>
      <c r="CN67" s="74">
        <v>77</v>
      </c>
      <c r="CO67" s="74">
        <v>80.5</v>
      </c>
      <c r="CP67" s="78"/>
      <c r="CQ67" s="74"/>
      <c r="CR67" s="78"/>
      <c r="CS67" s="74"/>
      <c r="CT67" s="74"/>
      <c r="CU67" s="74"/>
      <c r="CV67" s="74"/>
      <c r="CW67" s="74"/>
    </row>
    <row r="68" spans="1:101" ht="16.5" x14ac:dyDescent="0.3">
      <c r="A68" s="74" t="s">
        <v>288</v>
      </c>
      <c r="B68" s="74">
        <v>209</v>
      </c>
      <c r="C68" s="74">
        <v>10003945</v>
      </c>
      <c r="D68" s="74" t="s">
        <v>39</v>
      </c>
      <c r="E68" s="74" t="s">
        <v>153</v>
      </c>
      <c r="F68" s="78" t="s">
        <v>13</v>
      </c>
      <c r="G68" s="74" t="s">
        <v>13</v>
      </c>
      <c r="H68" s="78" t="s">
        <v>13</v>
      </c>
      <c r="I68" s="74" t="s">
        <v>13</v>
      </c>
      <c r="J68" s="74" t="s">
        <v>13</v>
      </c>
      <c r="K68" s="74" t="s">
        <v>13</v>
      </c>
      <c r="L68" s="74" t="s">
        <v>13</v>
      </c>
      <c r="M68" s="74" t="s">
        <v>13</v>
      </c>
      <c r="N68" s="78" t="s">
        <v>13</v>
      </c>
      <c r="O68" s="74" t="s">
        <v>13</v>
      </c>
      <c r="P68" s="78" t="s">
        <v>13</v>
      </c>
      <c r="Q68" s="74" t="s">
        <v>13</v>
      </c>
      <c r="R68" s="74" t="s">
        <v>13</v>
      </c>
      <c r="S68" s="74" t="s">
        <v>13</v>
      </c>
      <c r="T68" s="74" t="s">
        <v>13</v>
      </c>
      <c r="U68" s="74" t="s">
        <v>13</v>
      </c>
      <c r="V68" s="78" t="s">
        <v>13</v>
      </c>
      <c r="W68" s="74" t="s">
        <v>13</v>
      </c>
      <c r="X68" s="78" t="s">
        <v>13</v>
      </c>
      <c r="Y68" s="74" t="s">
        <v>13</v>
      </c>
      <c r="Z68" s="74" t="s">
        <v>13</v>
      </c>
      <c r="AA68" s="74" t="s">
        <v>13</v>
      </c>
      <c r="AB68" s="74" t="s">
        <v>13</v>
      </c>
      <c r="AC68" s="74" t="s">
        <v>13</v>
      </c>
      <c r="AD68" s="78"/>
      <c r="AE68" s="74"/>
      <c r="AF68" s="78"/>
      <c r="AG68" s="74"/>
      <c r="AH68" s="74"/>
      <c r="AI68" s="74"/>
      <c r="AJ68" s="74"/>
      <c r="AK68" s="74"/>
      <c r="AL68" s="78" t="s">
        <v>13</v>
      </c>
      <c r="AM68" s="74" t="s">
        <v>13</v>
      </c>
      <c r="AN68" s="78" t="s">
        <v>13</v>
      </c>
      <c r="AO68" s="74" t="s">
        <v>13</v>
      </c>
      <c r="AP68" s="74" t="s">
        <v>13</v>
      </c>
      <c r="AQ68" s="74" t="s">
        <v>13</v>
      </c>
      <c r="AR68" s="74" t="s">
        <v>13</v>
      </c>
      <c r="AS68" s="74" t="s">
        <v>13</v>
      </c>
      <c r="AT68" s="78" t="s">
        <v>13</v>
      </c>
      <c r="AU68" s="74" t="s">
        <v>13</v>
      </c>
      <c r="AV68" s="78" t="s">
        <v>13</v>
      </c>
      <c r="AW68" s="74" t="s">
        <v>13</v>
      </c>
      <c r="AX68" s="74" t="s">
        <v>13</v>
      </c>
      <c r="AY68" s="74" t="s">
        <v>13</v>
      </c>
      <c r="AZ68" s="74" t="s">
        <v>13</v>
      </c>
      <c r="BA68" s="74" t="s">
        <v>13</v>
      </c>
      <c r="BB68" s="78" t="s">
        <v>13</v>
      </c>
      <c r="BC68" s="74" t="s">
        <v>13</v>
      </c>
      <c r="BD68" s="78" t="s">
        <v>13</v>
      </c>
      <c r="BE68" s="74" t="s">
        <v>13</v>
      </c>
      <c r="BF68" s="74" t="s">
        <v>13</v>
      </c>
      <c r="BG68" s="74" t="s">
        <v>13</v>
      </c>
      <c r="BH68" s="74" t="s">
        <v>13</v>
      </c>
      <c r="BI68" s="74" t="s">
        <v>13</v>
      </c>
      <c r="BJ68" s="78"/>
      <c r="BK68" s="74"/>
      <c r="BL68" s="78"/>
      <c r="BM68" s="74"/>
      <c r="BN68" s="74"/>
      <c r="BO68" s="74"/>
      <c r="BP68" s="74"/>
      <c r="BQ68" s="74"/>
      <c r="BR68" s="78" t="s">
        <v>13</v>
      </c>
      <c r="BS68" s="74" t="s">
        <v>13</v>
      </c>
      <c r="BT68" s="78" t="s">
        <v>13</v>
      </c>
      <c r="BU68" s="74" t="s">
        <v>13</v>
      </c>
      <c r="BV68" s="74" t="s">
        <v>13</v>
      </c>
      <c r="BW68" s="74" t="s">
        <v>13</v>
      </c>
      <c r="BX68" s="74" t="s">
        <v>13</v>
      </c>
      <c r="BY68" s="74" t="s">
        <v>13</v>
      </c>
      <c r="BZ68" s="78" t="s">
        <v>13</v>
      </c>
      <c r="CA68" s="74" t="s">
        <v>13</v>
      </c>
      <c r="CB68" s="78" t="s">
        <v>13</v>
      </c>
      <c r="CC68" s="74" t="s">
        <v>13</v>
      </c>
      <c r="CD68" s="74" t="s">
        <v>13</v>
      </c>
      <c r="CE68" s="74" t="s">
        <v>13</v>
      </c>
      <c r="CF68" s="74" t="s">
        <v>13</v>
      </c>
      <c r="CG68" s="74" t="s">
        <v>13</v>
      </c>
      <c r="CH68" s="78" t="s">
        <v>13</v>
      </c>
      <c r="CI68" s="74" t="s">
        <v>13</v>
      </c>
      <c r="CJ68" s="78" t="s">
        <v>13</v>
      </c>
      <c r="CK68" s="74" t="s">
        <v>13</v>
      </c>
      <c r="CL68" s="74" t="s">
        <v>13</v>
      </c>
      <c r="CM68" s="74" t="s">
        <v>13</v>
      </c>
      <c r="CN68" s="74" t="s">
        <v>13</v>
      </c>
      <c r="CO68" s="74" t="s">
        <v>13</v>
      </c>
      <c r="CP68" s="78"/>
      <c r="CQ68" s="74"/>
      <c r="CR68" s="78"/>
      <c r="CS68" s="74"/>
      <c r="CT68" s="74"/>
      <c r="CU68" s="74"/>
      <c r="CV68" s="74"/>
      <c r="CW68" s="74"/>
    </row>
    <row r="69" spans="1:101" ht="16.5" x14ac:dyDescent="0.3">
      <c r="A69" s="74" t="s">
        <v>288</v>
      </c>
      <c r="B69" s="74">
        <v>126</v>
      </c>
      <c r="C69" s="74">
        <v>10006842</v>
      </c>
      <c r="D69" s="74" t="s">
        <v>39</v>
      </c>
      <c r="E69" s="74" t="s">
        <v>155</v>
      </c>
      <c r="F69" s="78">
        <v>1570</v>
      </c>
      <c r="G69" s="74">
        <v>6.7</v>
      </c>
      <c r="H69" s="78">
        <v>1465</v>
      </c>
      <c r="I69" s="74">
        <v>7</v>
      </c>
      <c r="J69" s="74">
        <v>9.1</v>
      </c>
      <c r="K69" s="74">
        <v>52.9</v>
      </c>
      <c r="L69" s="74">
        <v>71.099999999999994</v>
      </c>
      <c r="M69" s="74">
        <v>83.9</v>
      </c>
      <c r="N69" s="78">
        <v>1570</v>
      </c>
      <c r="O69" s="74">
        <v>7.1</v>
      </c>
      <c r="P69" s="78">
        <v>1460</v>
      </c>
      <c r="Q69" s="74">
        <v>9.6999999999999993</v>
      </c>
      <c r="R69" s="74">
        <v>6.4</v>
      </c>
      <c r="S69" s="74">
        <v>58.2</v>
      </c>
      <c r="T69" s="74">
        <v>74.8</v>
      </c>
      <c r="U69" s="74">
        <v>83.8</v>
      </c>
      <c r="V69" s="78">
        <v>1570</v>
      </c>
      <c r="W69" s="74">
        <v>7.4</v>
      </c>
      <c r="X69" s="78">
        <v>1455</v>
      </c>
      <c r="Y69" s="74">
        <v>11.2</v>
      </c>
      <c r="Z69" s="74">
        <v>5.2</v>
      </c>
      <c r="AA69" s="74">
        <v>62</v>
      </c>
      <c r="AB69" s="74">
        <v>77.7</v>
      </c>
      <c r="AC69" s="74">
        <v>83.7</v>
      </c>
      <c r="AD69" s="78"/>
      <c r="AE69" s="74"/>
      <c r="AF69" s="78"/>
      <c r="AG69" s="74"/>
      <c r="AH69" s="74"/>
      <c r="AI69" s="74"/>
      <c r="AJ69" s="74"/>
      <c r="AK69" s="74"/>
      <c r="AL69" s="78">
        <v>1385</v>
      </c>
      <c r="AM69" s="74">
        <v>1.4</v>
      </c>
      <c r="AN69" s="78">
        <v>1365</v>
      </c>
      <c r="AO69" s="74">
        <v>8.6</v>
      </c>
      <c r="AP69" s="74">
        <v>12.9</v>
      </c>
      <c r="AQ69" s="74">
        <v>52</v>
      </c>
      <c r="AR69" s="74">
        <v>66.2</v>
      </c>
      <c r="AS69" s="74">
        <v>78.5</v>
      </c>
      <c r="AT69" s="78">
        <v>1385</v>
      </c>
      <c r="AU69" s="74">
        <v>1.5</v>
      </c>
      <c r="AV69" s="78">
        <v>1365</v>
      </c>
      <c r="AW69" s="74">
        <v>12.2</v>
      </c>
      <c r="AX69" s="74">
        <v>7.3</v>
      </c>
      <c r="AY69" s="74">
        <v>58.2</v>
      </c>
      <c r="AZ69" s="74">
        <v>71.599999999999994</v>
      </c>
      <c r="BA69" s="74">
        <v>80.5</v>
      </c>
      <c r="BB69" s="78">
        <v>1385</v>
      </c>
      <c r="BC69" s="74">
        <v>1.7</v>
      </c>
      <c r="BD69" s="78">
        <v>1365</v>
      </c>
      <c r="BE69" s="74">
        <v>13.4</v>
      </c>
      <c r="BF69" s="74">
        <v>7.7</v>
      </c>
      <c r="BG69" s="74">
        <v>62.7</v>
      </c>
      <c r="BH69" s="74">
        <v>74.2</v>
      </c>
      <c r="BI69" s="74">
        <v>78.900000000000006</v>
      </c>
      <c r="BJ69" s="78"/>
      <c r="BK69" s="74"/>
      <c r="BL69" s="78"/>
      <c r="BM69" s="74"/>
      <c r="BN69" s="74"/>
      <c r="BO69" s="74"/>
      <c r="BP69" s="74"/>
      <c r="BQ69" s="74"/>
      <c r="BR69" s="78">
        <v>2960</v>
      </c>
      <c r="BS69" s="74">
        <v>4.2</v>
      </c>
      <c r="BT69" s="78">
        <v>2835</v>
      </c>
      <c r="BU69" s="74">
        <v>7.8</v>
      </c>
      <c r="BV69" s="74">
        <v>10.9</v>
      </c>
      <c r="BW69" s="74">
        <v>52.5</v>
      </c>
      <c r="BX69" s="74">
        <v>68.7</v>
      </c>
      <c r="BY69" s="74">
        <v>81.3</v>
      </c>
      <c r="BZ69" s="78">
        <v>2960</v>
      </c>
      <c r="CA69" s="74">
        <v>4.5</v>
      </c>
      <c r="CB69" s="78">
        <v>2825</v>
      </c>
      <c r="CC69" s="74">
        <v>10.9</v>
      </c>
      <c r="CD69" s="74">
        <v>6.9</v>
      </c>
      <c r="CE69" s="74">
        <v>58.2</v>
      </c>
      <c r="CF69" s="74">
        <v>73.2</v>
      </c>
      <c r="CG69" s="74">
        <v>82.2</v>
      </c>
      <c r="CH69" s="78">
        <v>2960</v>
      </c>
      <c r="CI69" s="74">
        <v>4.7</v>
      </c>
      <c r="CJ69" s="78">
        <v>2820</v>
      </c>
      <c r="CK69" s="74">
        <v>12.3</v>
      </c>
      <c r="CL69" s="74">
        <v>6.4</v>
      </c>
      <c r="CM69" s="74">
        <v>62.3</v>
      </c>
      <c r="CN69" s="74">
        <v>76.099999999999994</v>
      </c>
      <c r="CO69" s="74">
        <v>81.3</v>
      </c>
      <c r="CP69" s="78"/>
      <c r="CQ69" s="74"/>
      <c r="CR69" s="78"/>
      <c r="CS69" s="74"/>
      <c r="CT69" s="74"/>
      <c r="CU69" s="74"/>
      <c r="CV69" s="74"/>
      <c r="CW69" s="74"/>
    </row>
    <row r="70" spans="1:101" ht="16.5" x14ac:dyDescent="0.3">
      <c r="A70" s="74" t="s">
        <v>288</v>
      </c>
      <c r="B70" s="74">
        <v>24</v>
      </c>
      <c r="C70" s="74">
        <v>10007162</v>
      </c>
      <c r="D70" s="74" t="s">
        <v>27</v>
      </c>
      <c r="E70" s="74" t="s">
        <v>157</v>
      </c>
      <c r="F70" s="78">
        <v>1180</v>
      </c>
      <c r="G70" s="74">
        <v>8.6</v>
      </c>
      <c r="H70" s="78">
        <v>1080</v>
      </c>
      <c r="I70" s="74">
        <v>12.6</v>
      </c>
      <c r="J70" s="74">
        <v>17.600000000000001</v>
      </c>
      <c r="K70" s="74">
        <v>58.1</v>
      </c>
      <c r="L70" s="74">
        <v>64</v>
      </c>
      <c r="M70" s="74">
        <v>69.8</v>
      </c>
      <c r="N70" s="78">
        <v>1180</v>
      </c>
      <c r="O70" s="74">
        <v>8.6</v>
      </c>
      <c r="P70" s="78">
        <v>1080</v>
      </c>
      <c r="Q70" s="74">
        <v>16</v>
      </c>
      <c r="R70" s="74">
        <v>13.3</v>
      </c>
      <c r="S70" s="74">
        <v>58.6</v>
      </c>
      <c r="T70" s="74">
        <v>64.900000000000006</v>
      </c>
      <c r="U70" s="74">
        <v>70.7</v>
      </c>
      <c r="V70" s="78">
        <v>1180</v>
      </c>
      <c r="W70" s="74">
        <v>8.6999999999999993</v>
      </c>
      <c r="X70" s="78">
        <v>1075</v>
      </c>
      <c r="Y70" s="74">
        <v>18.100000000000001</v>
      </c>
      <c r="Z70" s="74">
        <v>12.4</v>
      </c>
      <c r="AA70" s="74">
        <v>59.2</v>
      </c>
      <c r="AB70" s="74">
        <v>65.2</v>
      </c>
      <c r="AC70" s="74">
        <v>69.5</v>
      </c>
      <c r="AD70" s="78"/>
      <c r="AE70" s="74"/>
      <c r="AF70" s="78"/>
      <c r="AG70" s="74"/>
      <c r="AH70" s="74"/>
      <c r="AI70" s="74"/>
      <c r="AJ70" s="74"/>
      <c r="AK70" s="74"/>
      <c r="AL70" s="78">
        <v>530</v>
      </c>
      <c r="AM70" s="74">
        <v>4.2</v>
      </c>
      <c r="AN70" s="78">
        <v>505</v>
      </c>
      <c r="AO70" s="74">
        <v>16.600000000000001</v>
      </c>
      <c r="AP70" s="74">
        <v>23.5</v>
      </c>
      <c r="AQ70" s="74">
        <v>49.5</v>
      </c>
      <c r="AR70" s="74">
        <v>54</v>
      </c>
      <c r="AS70" s="74">
        <v>60</v>
      </c>
      <c r="AT70" s="78">
        <v>530</v>
      </c>
      <c r="AU70" s="74">
        <v>4.3</v>
      </c>
      <c r="AV70" s="78">
        <v>505</v>
      </c>
      <c r="AW70" s="74">
        <v>23.7</v>
      </c>
      <c r="AX70" s="74">
        <v>13.8</v>
      </c>
      <c r="AY70" s="74">
        <v>53.2</v>
      </c>
      <c r="AZ70" s="74">
        <v>58.3</v>
      </c>
      <c r="BA70" s="74">
        <v>62.5</v>
      </c>
      <c r="BB70" s="78">
        <v>530</v>
      </c>
      <c r="BC70" s="74">
        <v>4.3</v>
      </c>
      <c r="BD70" s="78">
        <v>505</v>
      </c>
      <c r="BE70" s="74">
        <v>19.8</v>
      </c>
      <c r="BF70" s="74">
        <v>13.2</v>
      </c>
      <c r="BG70" s="74">
        <v>58.5</v>
      </c>
      <c r="BH70" s="74">
        <v>64</v>
      </c>
      <c r="BI70" s="74">
        <v>67</v>
      </c>
      <c r="BJ70" s="78"/>
      <c r="BK70" s="74"/>
      <c r="BL70" s="78"/>
      <c r="BM70" s="74"/>
      <c r="BN70" s="74"/>
      <c r="BO70" s="74"/>
      <c r="BP70" s="74"/>
      <c r="BQ70" s="74"/>
      <c r="BR70" s="78">
        <v>1710</v>
      </c>
      <c r="BS70" s="74">
        <v>7.2</v>
      </c>
      <c r="BT70" s="78">
        <v>1585</v>
      </c>
      <c r="BU70" s="74">
        <v>13.9</v>
      </c>
      <c r="BV70" s="74">
        <v>19.5</v>
      </c>
      <c r="BW70" s="74">
        <v>55.3</v>
      </c>
      <c r="BX70" s="74">
        <v>60.8</v>
      </c>
      <c r="BY70" s="74">
        <v>66.599999999999994</v>
      </c>
      <c r="BZ70" s="78">
        <v>1710</v>
      </c>
      <c r="CA70" s="74">
        <v>7.3</v>
      </c>
      <c r="CB70" s="78">
        <v>1585</v>
      </c>
      <c r="CC70" s="74">
        <v>18.5</v>
      </c>
      <c r="CD70" s="74">
        <v>13.4</v>
      </c>
      <c r="CE70" s="74">
        <v>56.9</v>
      </c>
      <c r="CF70" s="74">
        <v>62.8</v>
      </c>
      <c r="CG70" s="74">
        <v>68.099999999999994</v>
      </c>
      <c r="CH70" s="78">
        <v>1710</v>
      </c>
      <c r="CI70" s="74">
        <v>7.4</v>
      </c>
      <c r="CJ70" s="78">
        <v>1580</v>
      </c>
      <c r="CK70" s="74">
        <v>18.600000000000001</v>
      </c>
      <c r="CL70" s="74">
        <v>12.6</v>
      </c>
      <c r="CM70" s="74">
        <v>59</v>
      </c>
      <c r="CN70" s="74">
        <v>64.900000000000006</v>
      </c>
      <c r="CO70" s="74">
        <v>68.7</v>
      </c>
      <c r="CP70" s="78"/>
      <c r="CQ70" s="74"/>
      <c r="CR70" s="78"/>
      <c r="CS70" s="74"/>
      <c r="CT70" s="74"/>
      <c r="CU70" s="74"/>
      <c r="CV70" s="74"/>
      <c r="CW70" s="74"/>
    </row>
    <row r="71" spans="1:101" ht="16.5" x14ac:dyDescent="0.3">
      <c r="A71" s="74" t="s">
        <v>288</v>
      </c>
      <c r="B71" s="74">
        <v>135</v>
      </c>
      <c r="C71" s="74">
        <v>10007769</v>
      </c>
      <c r="D71" s="74" t="s">
        <v>27</v>
      </c>
      <c r="E71" s="74" t="s">
        <v>159</v>
      </c>
      <c r="F71" s="78" t="s">
        <v>13</v>
      </c>
      <c r="G71" s="74" t="s">
        <v>13</v>
      </c>
      <c r="H71" s="78" t="s">
        <v>13</v>
      </c>
      <c r="I71" s="74" t="s">
        <v>13</v>
      </c>
      <c r="J71" s="74" t="s">
        <v>13</v>
      </c>
      <c r="K71" s="74" t="s">
        <v>13</v>
      </c>
      <c r="L71" s="74" t="s">
        <v>13</v>
      </c>
      <c r="M71" s="74" t="s">
        <v>13</v>
      </c>
      <c r="N71" s="78" t="s">
        <v>13</v>
      </c>
      <c r="O71" s="74" t="s">
        <v>13</v>
      </c>
      <c r="P71" s="78" t="s">
        <v>13</v>
      </c>
      <c r="Q71" s="74" t="s">
        <v>13</v>
      </c>
      <c r="R71" s="74" t="s">
        <v>13</v>
      </c>
      <c r="S71" s="74" t="s">
        <v>13</v>
      </c>
      <c r="T71" s="74" t="s">
        <v>13</v>
      </c>
      <c r="U71" s="74" t="s">
        <v>13</v>
      </c>
      <c r="V71" s="78" t="s">
        <v>13</v>
      </c>
      <c r="W71" s="74" t="s">
        <v>13</v>
      </c>
      <c r="X71" s="78" t="s">
        <v>13</v>
      </c>
      <c r="Y71" s="74" t="s">
        <v>13</v>
      </c>
      <c r="Z71" s="74" t="s">
        <v>13</v>
      </c>
      <c r="AA71" s="74" t="s">
        <v>13</v>
      </c>
      <c r="AB71" s="74" t="s">
        <v>13</v>
      </c>
      <c r="AC71" s="74" t="s">
        <v>13</v>
      </c>
      <c r="AD71" s="78"/>
      <c r="AE71" s="74"/>
      <c r="AF71" s="78"/>
      <c r="AG71" s="74"/>
      <c r="AH71" s="74"/>
      <c r="AI71" s="74"/>
      <c r="AJ71" s="74"/>
      <c r="AK71" s="74"/>
      <c r="AL71" s="78" t="s">
        <v>13</v>
      </c>
      <c r="AM71" s="74" t="s">
        <v>13</v>
      </c>
      <c r="AN71" s="78" t="s">
        <v>13</v>
      </c>
      <c r="AO71" s="74" t="s">
        <v>13</v>
      </c>
      <c r="AP71" s="74" t="s">
        <v>13</v>
      </c>
      <c r="AQ71" s="74" t="s">
        <v>13</v>
      </c>
      <c r="AR71" s="74" t="s">
        <v>13</v>
      </c>
      <c r="AS71" s="74" t="s">
        <v>13</v>
      </c>
      <c r="AT71" s="78" t="s">
        <v>13</v>
      </c>
      <c r="AU71" s="74" t="s">
        <v>13</v>
      </c>
      <c r="AV71" s="78" t="s">
        <v>13</v>
      </c>
      <c r="AW71" s="74" t="s">
        <v>13</v>
      </c>
      <c r="AX71" s="74" t="s">
        <v>13</v>
      </c>
      <c r="AY71" s="74" t="s">
        <v>13</v>
      </c>
      <c r="AZ71" s="74" t="s">
        <v>13</v>
      </c>
      <c r="BA71" s="74" t="s">
        <v>13</v>
      </c>
      <c r="BB71" s="78" t="s">
        <v>13</v>
      </c>
      <c r="BC71" s="74" t="s">
        <v>13</v>
      </c>
      <c r="BD71" s="78" t="s">
        <v>13</v>
      </c>
      <c r="BE71" s="74" t="s">
        <v>13</v>
      </c>
      <c r="BF71" s="74" t="s">
        <v>13</v>
      </c>
      <c r="BG71" s="74" t="s">
        <v>13</v>
      </c>
      <c r="BH71" s="74" t="s">
        <v>13</v>
      </c>
      <c r="BI71" s="74" t="s">
        <v>13</v>
      </c>
      <c r="BJ71" s="78"/>
      <c r="BK71" s="74"/>
      <c r="BL71" s="78"/>
      <c r="BM71" s="74"/>
      <c r="BN71" s="74"/>
      <c r="BO71" s="74"/>
      <c r="BP71" s="74"/>
      <c r="BQ71" s="74"/>
      <c r="BR71" s="78" t="s">
        <v>13</v>
      </c>
      <c r="BS71" s="74" t="s">
        <v>13</v>
      </c>
      <c r="BT71" s="78" t="s">
        <v>13</v>
      </c>
      <c r="BU71" s="74" t="s">
        <v>13</v>
      </c>
      <c r="BV71" s="74" t="s">
        <v>13</v>
      </c>
      <c r="BW71" s="74" t="s">
        <v>13</v>
      </c>
      <c r="BX71" s="74" t="s">
        <v>13</v>
      </c>
      <c r="BY71" s="74" t="s">
        <v>13</v>
      </c>
      <c r="BZ71" s="78" t="s">
        <v>13</v>
      </c>
      <c r="CA71" s="74" t="s">
        <v>13</v>
      </c>
      <c r="CB71" s="78" t="s">
        <v>13</v>
      </c>
      <c r="CC71" s="74" t="s">
        <v>13</v>
      </c>
      <c r="CD71" s="74" t="s">
        <v>13</v>
      </c>
      <c r="CE71" s="74" t="s">
        <v>13</v>
      </c>
      <c r="CF71" s="74" t="s">
        <v>13</v>
      </c>
      <c r="CG71" s="74" t="s">
        <v>13</v>
      </c>
      <c r="CH71" s="78" t="s">
        <v>13</v>
      </c>
      <c r="CI71" s="74" t="s">
        <v>13</v>
      </c>
      <c r="CJ71" s="78" t="s">
        <v>13</v>
      </c>
      <c r="CK71" s="74" t="s">
        <v>13</v>
      </c>
      <c r="CL71" s="74" t="s">
        <v>13</v>
      </c>
      <c r="CM71" s="74" t="s">
        <v>13</v>
      </c>
      <c r="CN71" s="74" t="s">
        <v>13</v>
      </c>
      <c r="CO71" s="74" t="s">
        <v>13</v>
      </c>
      <c r="CP71" s="78"/>
      <c r="CQ71" s="74"/>
      <c r="CR71" s="78"/>
      <c r="CS71" s="74"/>
      <c r="CT71" s="74"/>
      <c r="CU71" s="74"/>
      <c r="CV71" s="74"/>
      <c r="CW71" s="74"/>
    </row>
    <row r="72" spans="1:101" ht="16.5" x14ac:dyDescent="0.3">
      <c r="A72" s="74" t="s">
        <v>288</v>
      </c>
      <c r="B72" s="74">
        <v>151</v>
      </c>
      <c r="C72" s="74">
        <v>10007797</v>
      </c>
      <c r="D72" s="74" t="s">
        <v>27</v>
      </c>
      <c r="E72" s="74" t="s">
        <v>161</v>
      </c>
      <c r="F72" s="78">
        <v>15</v>
      </c>
      <c r="G72" s="74" t="s">
        <v>396</v>
      </c>
      <c r="H72" s="78" t="s">
        <v>396</v>
      </c>
      <c r="I72" s="74" t="s">
        <v>396</v>
      </c>
      <c r="J72" s="74" t="s">
        <v>396</v>
      </c>
      <c r="K72" s="74" t="s">
        <v>396</v>
      </c>
      <c r="L72" s="74" t="s">
        <v>396</v>
      </c>
      <c r="M72" s="74" t="s">
        <v>396</v>
      </c>
      <c r="N72" s="78">
        <v>15</v>
      </c>
      <c r="O72" s="74" t="s">
        <v>396</v>
      </c>
      <c r="P72" s="78" t="s">
        <v>396</v>
      </c>
      <c r="Q72" s="74" t="s">
        <v>396</v>
      </c>
      <c r="R72" s="74" t="s">
        <v>396</v>
      </c>
      <c r="S72" s="74" t="s">
        <v>396</v>
      </c>
      <c r="T72" s="74" t="s">
        <v>396</v>
      </c>
      <c r="U72" s="74" t="s">
        <v>396</v>
      </c>
      <c r="V72" s="78">
        <v>15</v>
      </c>
      <c r="W72" s="74" t="s">
        <v>396</v>
      </c>
      <c r="X72" s="78" t="s">
        <v>396</v>
      </c>
      <c r="Y72" s="74" t="s">
        <v>396</v>
      </c>
      <c r="Z72" s="74" t="s">
        <v>396</v>
      </c>
      <c r="AA72" s="74" t="s">
        <v>396</v>
      </c>
      <c r="AB72" s="74" t="s">
        <v>396</v>
      </c>
      <c r="AC72" s="74" t="s">
        <v>396</v>
      </c>
      <c r="AD72" s="78"/>
      <c r="AE72" s="74"/>
      <c r="AF72" s="78"/>
      <c r="AG72" s="74"/>
      <c r="AH72" s="74"/>
      <c r="AI72" s="74"/>
      <c r="AJ72" s="74"/>
      <c r="AK72" s="74"/>
      <c r="AL72" s="78">
        <v>5</v>
      </c>
      <c r="AM72" s="74" t="s">
        <v>396</v>
      </c>
      <c r="AN72" s="78" t="s">
        <v>396</v>
      </c>
      <c r="AO72" s="74" t="s">
        <v>396</v>
      </c>
      <c r="AP72" s="74" t="s">
        <v>396</v>
      </c>
      <c r="AQ72" s="74" t="s">
        <v>396</v>
      </c>
      <c r="AR72" s="74" t="s">
        <v>396</v>
      </c>
      <c r="AS72" s="74" t="s">
        <v>396</v>
      </c>
      <c r="AT72" s="78">
        <v>5</v>
      </c>
      <c r="AU72" s="74" t="s">
        <v>396</v>
      </c>
      <c r="AV72" s="78" t="s">
        <v>396</v>
      </c>
      <c r="AW72" s="74" t="s">
        <v>396</v>
      </c>
      <c r="AX72" s="74" t="s">
        <v>396</v>
      </c>
      <c r="AY72" s="74" t="s">
        <v>396</v>
      </c>
      <c r="AZ72" s="74" t="s">
        <v>396</v>
      </c>
      <c r="BA72" s="74" t="s">
        <v>396</v>
      </c>
      <c r="BB72" s="78">
        <v>5</v>
      </c>
      <c r="BC72" s="74" t="s">
        <v>396</v>
      </c>
      <c r="BD72" s="78" t="s">
        <v>396</v>
      </c>
      <c r="BE72" s="74" t="s">
        <v>396</v>
      </c>
      <c r="BF72" s="74" t="s">
        <v>396</v>
      </c>
      <c r="BG72" s="74" t="s">
        <v>396</v>
      </c>
      <c r="BH72" s="74" t="s">
        <v>396</v>
      </c>
      <c r="BI72" s="74" t="s">
        <v>396</v>
      </c>
      <c r="BJ72" s="78"/>
      <c r="BK72" s="74"/>
      <c r="BL72" s="78"/>
      <c r="BM72" s="74"/>
      <c r="BN72" s="74"/>
      <c r="BO72" s="74"/>
      <c r="BP72" s="74"/>
      <c r="BQ72" s="74"/>
      <c r="BR72" s="78">
        <v>20</v>
      </c>
      <c r="BS72" s="74" t="s">
        <v>396</v>
      </c>
      <c r="BT72" s="78" t="s">
        <v>396</v>
      </c>
      <c r="BU72" s="74" t="s">
        <v>396</v>
      </c>
      <c r="BV72" s="74" t="s">
        <v>396</v>
      </c>
      <c r="BW72" s="74" t="s">
        <v>396</v>
      </c>
      <c r="BX72" s="74" t="s">
        <v>396</v>
      </c>
      <c r="BY72" s="74" t="s">
        <v>396</v>
      </c>
      <c r="BZ72" s="78">
        <v>20</v>
      </c>
      <c r="CA72" s="74" t="s">
        <v>396</v>
      </c>
      <c r="CB72" s="78" t="s">
        <v>396</v>
      </c>
      <c r="CC72" s="74" t="s">
        <v>396</v>
      </c>
      <c r="CD72" s="74" t="s">
        <v>396</v>
      </c>
      <c r="CE72" s="74" t="s">
        <v>396</v>
      </c>
      <c r="CF72" s="74" t="s">
        <v>396</v>
      </c>
      <c r="CG72" s="74" t="s">
        <v>396</v>
      </c>
      <c r="CH72" s="78">
        <v>20</v>
      </c>
      <c r="CI72" s="74" t="s">
        <v>396</v>
      </c>
      <c r="CJ72" s="78" t="s">
        <v>396</v>
      </c>
      <c r="CK72" s="74" t="s">
        <v>396</v>
      </c>
      <c r="CL72" s="74" t="s">
        <v>396</v>
      </c>
      <c r="CM72" s="74" t="s">
        <v>396</v>
      </c>
      <c r="CN72" s="74" t="s">
        <v>396</v>
      </c>
      <c r="CO72" s="74" t="s">
        <v>396</v>
      </c>
      <c r="CP72" s="78"/>
      <c r="CQ72" s="74"/>
      <c r="CR72" s="78"/>
      <c r="CS72" s="74"/>
      <c r="CT72" s="74"/>
      <c r="CU72" s="74"/>
      <c r="CV72" s="74"/>
      <c r="CW72" s="74"/>
    </row>
    <row r="73" spans="1:101" ht="16.5" x14ac:dyDescent="0.3">
      <c r="A73" s="74" t="s">
        <v>288</v>
      </c>
      <c r="B73" s="74">
        <v>202</v>
      </c>
      <c r="C73" s="74">
        <v>10004048</v>
      </c>
      <c r="D73" s="74" t="s">
        <v>27</v>
      </c>
      <c r="E73" s="74" t="s">
        <v>163</v>
      </c>
      <c r="F73" s="78">
        <v>1735</v>
      </c>
      <c r="G73" s="74">
        <v>7.3</v>
      </c>
      <c r="H73" s="78">
        <v>1610</v>
      </c>
      <c r="I73" s="74">
        <v>10.8</v>
      </c>
      <c r="J73" s="74">
        <v>15.1</v>
      </c>
      <c r="K73" s="74">
        <v>50.6</v>
      </c>
      <c r="L73" s="74">
        <v>63.3</v>
      </c>
      <c r="M73" s="74">
        <v>74.099999999999994</v>
      </c>
      <c r="N73" s="78">
        <v>1735</v>
      </c>
      <c r="O73" s="74">
        <v>8.5</v>
      </c>
      <c r="P73" s="78">
        <v>1585</v>
      </c>
      <c r="Q73" s="74">
        <v>15</v>
      </c>
      <c r="R73" s="74">
        <v>12.4</v>
      </c>
      <c r="S73" s="74">
        <v>57.1</v>
      </c>
      <c r="T73" s="74">
        <v>66.599999999999994</v>
      </c>
      <c r="U73" s="74">
        <v>72.599999999999994</v>
      </c>
      <c r="V73" s="78">
        <v>1735</v>
      </c>
      <c r="W73" s="74">
        <v>8.6999999999999993</v>
      </c>
      <c r="X73" s="78">
        <v>1585</v>
      </c>
      <c r="Y73" s="74">
        <v>15.5</v>
      </c>
      <c r="Z73" s="74">
        <v>10.5</v>
      </c>
      <c r="AA73" s="74">
        <v>60.9</v>
      </c>
      <c r="AB73" s="74">
        <v>69.900000000000006</v>
      </c>
      <c r="AC73" s="74">
        <v>74</v>
      </c>
      <c r="AD73" s="78"/>
      <c r="AE73" s="74"/>
      <c r="AF73" s="78"/>
      <c r="AG73" s="74"/>
      <c r="AH73" s="74"/>
      <c r="AI73" s="74"/>
      <c r="AJ73" s="74"/>
      <c r="AK73" s="74"/>
      <c r="AL73" s="78">
        <v>1265</v>
      </c>
      <c r="AM73" s="74">
        <v>5.7</v>
      </c>
      <c r="AN73" s="78">
        <v>1190</v>
      </c>
      <c r="AO73" s="74">
        <v>12.6</v>
      </c>
      <c r="AP73" s="74">
        <v>15.9</v>
      </c>
      <c r="AQ73" s="74">
        <v>50.9</v>
      </c>
      <c r="AR73" s="74">
        <v>60.9</v>
      </c>
      <c r="AS73" s="74">
        <v>71.5</v>
      </c>
      <c r="AT73" s="78">
        <v>1265</v>
      </c>
      <c r="AU73" s="74">
        <v>6.2</v>
      </c>
      <c r="AV73" s="78">
        <v>1185</v>
      </c>
      <c r="AW73" s="74">
        <v>17.3</v>
      </c>
      <c r="AX73" s="74">
        <v>13.4</v>
      </c>
      <c r="AY73" s="74">
        <v>57.3</v>
      </c>
      <c r="AZ73" s="74">
        <v>64.3</v>
      </c>
      <c r="BA73" s="74">
        <v>69.3</v>
      </c>
      <c r="BB73" s="78">
        <v>1265</v>
      </c>
      <c r="BC73" s="74">
        <v>6.4</v>
      </c>
      <c r="BD73" s="78">
        <v>1185</v>
      </c>
      <c r="BE73" s="74">
        <v>15.6</v>
      </c>
      <c r="BF73" s="74">
        <v>13.2</v>
      </c>
      <c r="BG73" s="74">
        <v>62.6</v>
      </c>
      <c r="BH73" s="74">
        <v>68.5</v>
      </c>
      <c r="BI73" s="74">
        <v>71.3</v>
      </c>
      <c r="BJ73" s="78"/>
      <c r="BK73" s="74"/>
      <c r="BL73" s="78"/>
      <c r="BM73" s="74"/>
      <c r="BN73" s="74"/>
      <c r="BO73" s="74"/>
      <c r="BP73" s="74"/>
      <c r="BQ73" s="74"/>
      <c r="BR73" s="78">
        <v>3000</v>
      </c>
      <c r="BS73" s="74">
        <v>6.6</v>
      </c>
      <c r="BT73" s="78">
        <v>2800</v>
      </c>
      <c r="BU73" s="74">
        <v>11.5</v>
      </c>
      <c r="BV73" s="74">
        <v>15.5</v>
      </c>
      <c r="BW73" s="74">
        <v>50.8</v>
      </c>
      <c r="BX73" s="74">
        <v>62.3</v>
      </c>
      <c r="BY73" s="74">
        <v>73</v>
      </c>
      <c r="BZ73" s="78">
        <v>3000</v>
      </c>
      <c r="CA73" s="74">
        <v>7.5</v>
      </c>
      <c r="CB73" s="78">
        <v>2770</v>
      </c>
      <c r="CC73" s="74">
        <v>16</v>
      </c>
      <c r="CD73" s="74">
        <v>12.8</v>
      </c>
      <c r="CE73" s="74">
        <v>57.2</v>
      </c>
      <c r="CF73" s="74">
        <v>65.599999999999994</v>
      </c>
      <c r="CG73" s="74">
        <v>71.2</v>
      </c>
      <c r="CH73" s="78">
        <v>3000</v>
      </c>
      <c r="CI73" s="74">
        <v>7.7</v>
      </c>
      <c r="CJ73" s="78">
        <v>2765</v>
      </c>
      <c r="CK73" s="74">
        <v>15.5</v>
      </c>
      <c r="CL73" s="74">
        <v>11.7</v>
      </c>
      <c r="CM73" s="74">
        <v>61.7</v>
      </c>
      <c r="CN73" s="74">
        <v>69.3</v>
      </c>
      <c r="CO73" s="74">
        <v>72.8</v>
      </c>
      <c r="CP73" s="78"/>
      <c r="CQ73" s="74"/>
      <c r="CR73" s="78"/>
      <c r="CS73" s="74"/>
      <c r="CT73" s="74"/>
      <c r="CU73" s="74"/>
      <c r="CV73" s="74"/>
      <c r="CW73" s="74"/>
    </row>
    <row r="74" spans="1:101" ht="16.5" x14ac:dyDescent="0.3">
      <c r="A74" s="74" t="s">
        <v>288</v>
      </c>
      <c r="B74" s="74">
        <v>76</v>
      </c>
      <c r="C74" s="74">
        <v>10004078</v>
      </c>
      <c r="D74" s="74" t="s">
        <v>27</v>
      </c>
      <c r="E74" s="74" t="s">
        <v>165</v>
      </c>
      <c r="F74" s="78">
        <v>965</v>
      </c>
      <c r="G74" s="74">
        <v>10.1</v>
      </c>
      <c r="H74" s="78">
        <v>865</v>
      </c>
      <c r="I74" s="74">
        <v>11</v>
      </c>
      <c r="J74" s="74">
        <v>9.6</v>
      </c>
      <c r="K74" s="74">
        <v>49.6</v>
      </c>
      <c r="L74" s="74">
        <v>68.599999999999994</v>
      </c>
      <c r="M74" s="74">
        <v>79.5</v>
      </c>
      <c r="N74" s="78">
        <v>965</v>
      </c>
      <c r="O74" s="74">
        <v>11.9</v>
      </c>
      <c r="P74" s="78">
        <v>850</v>
      </c>
      <c r="Q74" s="74">
        <v>11.4</v>
      </c>
      <c r="R74" s="74">
        <v>8.6999999999999993</v>
      </c>
      <c r="S74" s="74">
        <v>55.5</v>
      </c>
      <c r="T74" s="74">
        <v>71.099999999999994</v>
      </c>
      <c r="U74" s="74">
        <v>79.900000000000006</v>
      </c>
      <c r="V74" s="78">
        <v>965</v>
      </c>
      <c r="W74" s="74">
        <v>12.3</v>
      </c>
      <c r="X74" s="78">
        <v>845</v>
      </c>
      <c r="Y74" s="74">
        <v>14.8</v>
      </c>
      <c r="Z74" s="74">
        <v>10.1</v>
      </c>
      <c r="AA74" s="74">
        <v>55.7</v>
      </c>
      <c r="AB74" s="74">
        <v>70.2</v>
      </c>
      <c r="AC74" s="74">
        <v>75.099999999999994</v>
      </c>
      <c r="AD74" s="78"/>
      <c r="AE74" s="74"/>
      <c r="AF74" s="78"/>
      <c r="AG74" s="74"/>
      <c r="AH74" s="74"/>
      <c r="AI74" s="74"/>
      <c r="AJ74" s="74"/>
      <c r="AK74" s="74"/>
      <c r="AL74" s="78">
        <v>805</v>
      </c>
      <c r="AM74" s="74">
        <v>7.3</v>
      </c>
      <c r="AN74" s="78">
        <v>745</v>
      </c>
      <c r="AO74" s="74">
        <v>11.8</v>
      </c>
      <c r="AP74" s="74">
        <v>13.2</v>
      </c>
      <c r="AQ74" s="74">
        <v>48.3</v>
      </c>
      <c r="AR74" s="74">
        <v>62.6</v>
      </c>
      <c r="AS74" s="74">
        <v>75</v>
      </c>
      <c r="AT74" s="78">
        <v>805</v>
      </c>
      <c r="AU74" s="74">
        <v>8.6999999999999993</v>
      </c>
      <c r="AV74" s="78">
        <v>735</v>
      </c>
      <c r="AW74" s="74">
        <v>16.8</v>
      </c>
      <c r="AX74" s="74">
        <v>13.5</v>
      </c>
      <c r="AY74" s="74">
        <v>54.5</v>
      </c>
      <c r="AZ74" s="74">
        <v>63.4</v>
      </c>
      <c r="BA74" s="74">
        <v>69.8</v>
      </c>
      <c r="BB74" s="78">
        <v>805</v>
      </c>
      <c r="BC74" s="74">
        <v>9.1999999999999993</v>
      </c>
      <c r="BD74" s="78">
        <v>730</v>
      </c>
      <c r="BE74" s="74">
        <v>18.5</v>
      </c>
      <c r="BF74" s="74">
        <v>11.4</v>
      </c>
      <c r="BG74" s="74">
        <v>59.6</v>
      </c>
      <c r="BH74" s="74">
        <v>66.400000000000006</v>
      </c>
      <c r="BI74" s="74">
        <v>70.099999999999994</v>
      </c>
      <c r="BJ74" s="78"/>
      <c r="BK74" s="74"/>
      <c r="BL74" s="78"/>
      <c r="BM74" s="74"/>
      <c r="BN74" s="74"/>
      <c r="BO74" s="74"/>
      <c r="BP74" s="74"/>
      <c r="BQ74" s="74"/>
      <c r="BR74" s="78">
        <v>1770</v>
      </c>
      <c r="BS74" s="74">
        <v>8.8000000000000007</v>
      </c>
      <c r="BT74" s="78">
        <v>1610</v>
      </c>
      <c r="BU74" s="74">
        <v>11.4</v>
      </c>
      <c r="BV74" s="74">
        <v>11.2</v>
      </c>
      <c r="BW74" s="74">
        <v>49</v>
      </c>
      <c r="BX74" s="74">
        <v>65.8</v>
      </c>
      <c r="BY74" s="74">
        <v>77.400000000000006</v>
      </c>
      <c r="BZ74" s="78">
        <v>1770</v>
      </c>
      <c r="CA74" s="74">
        <v>10.5</v>
      </c>
      <c r="CB74" s="78">
        <v>1585</v>
      </c>
      <c r="CC74" s="74">
        <v>13.9</v>
      </c>
      <c r="CD74" s="74">
        <v>10.9</v>
      </c>
      <c r="CE74" s="74">
        <v>55</v>
      </c>
      <c r="CF74" s="74">
        <v>67.5</v>
      </c>
      <c r="CG74" s="74">
        <v>75.2</v>
      </c>
      <c r="CH74" s="78">
        <v>1770</v>
      </c>
      <c r="CI74" s="74">
        <v>10.9</v>
      </c>
      <c r="CJ74" s="78">
        <v>1575</v>
      </c>
      <c r="CK74" s="74">
        <v>16.5</v>
      </c>
      <c r="CL74" s="74">
        <v>10.7</v>
      </c>
      <c r="CM74" s="74">
        <v>57.5</v>
      </c>
      <c r="CN74" s="74">
        <v>68.400000000000006</v>
      </c>
      <c r="CO74" s="74">
        <v>72.8</v>
      </c>
      <c r="CP74" s="78"/>
      <c r="CQ74" s="74"/>
      <c r="CR74" s="78"/>
      <c r="CS74" s="74"/>
      <c r="CT74" s="74"/>
      <c r="CU74" s="74"/>
      <c r="CV74" s="74"/>
      <c r="CW74" s="74"/>
    </row>
    <row r="75" spans="1:101" ht="16.5" x14ac:dyDescent="0.3">
      <c r="A75" s="74" t="s">
        <v>288</v>
      </c>
      <c r="B75" s="74">
        <v>137</v>
      </c>
      <c r="C75" s="74">
        <v>10004063</v>
      </c>
      <c r="D75" s="74" t="s">
        <v>27</v>
      </c>
      <c r="E75" s="74" t="s">
        <v>167</v>
      </c>
      <c r="F75" s="78">
        <v>240</v>
      </c>
      <c r="G75" s="74">
        <v>2.5</v>
      </c>
      <c r="H75" s="78">
        <v>235</v>
      </c>
      <c r="I75" s="74">
        <v>12.3</v>
      </c>
      <c r="J75" s="74">
        <v>8.9</v>
      </c>
      <c r="K75" s="74">
        <v>48.5</v>
      </c>
      <c r="L75" s="74">
        <v>63</v>
      </c>
      <c r="M75" s="74">
        <v>78.7</v>
      </c>
      <c r="N75" s="78">
        <v>240</v>
      </c>
      <c r="O75" s="74">
        <v>5</v>
      </c>
      <c r="P75" s="78">
        <v>230</v>
      </c>
      <c r="Q75" s="74">
        <v>11.4</v>
      </c>
      <c r="R75" s="74">
        <v>10</v>
      </c>
      <c r="S75" s="74">
        <v>66.400000000000006</v>
      </c>
      <c r="T75" s="74">
        <v>74.2</v>
      </c>
      <c r="U75" s="74">
        <v>78.599999999999994</v>
      </c>
      <c r="V75" s="78">
        <v>240</v>
      </c>
      <c r="W75" s="74">
        <v>5.8</v>
      </c>
      <c r="X75" s="78">
        <v>225</v>
      </c>
      <c r="Y75" s="74">
        <v>11</v>
      </c>
      <c r="Z75" s="74">
        <v>12.3</v>
      </c>
      <c r="AA75" s="74">
        <v>66.5</v>
      </c>
      <c r="AB75" s="74">
        <v>74</v>
      </c>
      <c r="AC75" s="74">
        <v>76.7</v>
      </c>
      <c r="AD75" s="78"/>
      <c r="AE75" s="74"/>
      <c r="AF75" s="78"/>
      <c r="AG75" s="74"/>
      <c r="AH75" s="74"/>
      <c r="AI75" s="74"/>
      <c r="AJ75" s="74"/>
      <c r="AK75" s="74"/>
      <c r="AL75" s="78">
        <v>350</v>
      </c>
      <c r="AM75" s="74">
        <v>3.4</v>
      </c>
      <c r="AN75" s="78">
        <v>335</v>
      </c>
      <c r="AO75" s="74">
        <v>12.5</v>
      </c>
      <c r="AP75" s="74">
        <v>12.8</v>
      </c>
      <c r="AQ75" s="74">
        <v>47.9</v>
      </c>
      <c r="AR75" s="74">
        <v>61</v>
      </c>
      <c r="AS75" s="74">
        <v>74.7</v>
      </c>
      <c r="AT75" s="78">
        <v>350</v>
      </c>
      <c r="AU75" s="74">
        <v>4</v>
      </c>
      <c r="AV75" s="78">
        <v>335</v>
      </c>
      <c r="AW75" s="74">
        <v>18.899999999999999</v>
      </c>
      <c r="AX75" s="74">
        <v>9.3000000000000007</v>
      </c>
      <c r="AY75" s="74">
        <v>62</v>
      </c>
      <c r="AZ75" s="74">
        <v>66.8</v>
      </c>
      <c r="BA75" s="74">
        <v>71.900000000000006</v>
      </c>
      <c r="BB75" s="78">
        <v>350</v>
      </c>
      <c r="BC75" s="74">
        <v>4</v>
      </c>
      <c r="BD75" s="78">
        <v>335</v>
      </c>
      <c r="BE75" s="74">
        <v>19.8</v>
      </c>
      <c r="BF75" s="74">
        <v>8.1</v>
      </c>
      <c r="BG75" s="74">
        <v>62.3</v>
      </c>
      <c r="BH75" s="74">
        <v>68</v>
      </c>
      <c r="BI75" s="74">
        <v>72.2</v>
      </c>
      <c r="BJ75" s="78"/>
      <c r="BK75" s="74"/>
      <c r="BL75" s="78"/>
      <c r="BM75" s="74"/>
      <c r="BN75" s="74"/>
      <c r="BO75" s="74"/>
      <c r="BP75" s="74"/>
      <c r="BQ75" s="74"/>
      <c r="BR75" s="78">
        <v>590</v>
      </c>
      <c r="BS75" s="74">
        <v>3.1</v>
      </c>
      <c r="BT75" s="78">
        <v>570</v>
      </c>
      <c r="BU75" s="74">
        <v>12.4</v>
      </c>
      <c r="BV75" s="74">
        <v>11.2</v>
      </c>
      <c r="BW75" s="74">
        <v>48.2</v>
      </c>
      <c r="BX75" s="74">
        <v>61.8</v>
      </c>
      <c r="BY75" s="74">
        <v>76.400000000000006</v>
      </c>
      <c r="BZ75" s="78">
        <v>590</v>
      </c>
      <c r="CA75" s="74">
        <v>4.4000000000000004</v>
      </c>
      <c r="CB75" s="78">
        <v>565</v>
      </c>
      <c r="CC75" s="74">
        <v>15.8</v>
      </c>
      <c r="CD75" s="74">
        <v>9.6</v>
      </c>
      <c r="CE75" s="74">
        <v>63.8</v>
      </c>
      <c r="CF75" s="74">
        <v>69.8</v>
      </c>
      <c r="CG75" s="74">
        <v>74.599999999999994</v>
      </c>
      <c r="CH75" s="78">
        <v>590</v>
      </c>
      <c r="CI75" s="74">
        <v>4.8</v>
      </c>
      <c r="CJ75" s="78">
        <v>560</v>
      </c>
      <c r="CK75" s="74">
        <v>16.2</v>
      </c>
      <c r="CL75" s="74">
        <v>9.8000000000000007</v>
      </c>
      <c r="CM75" s="74">
        <v>64</v>
      </c>
      <c r="CN75" s="74">
        <v>70.400000000000006</v>
      </c>
      <c r="CO75" s="74">
        <v>74</v>
      </c>
      <c r="CP75" s="78"/>
      <c r="CQ75" s="74"/>
      <c r="CR75" s="78"/>
      <c r="CS75" s="74"/>
      <c r="CT75" s="74"/>
      <c r="CU75" s="74"/>
      <c r="CV75" s="74"/>
      <c r="CW75" s="74"/>
    </row>
    <row r="76" spans="1:101" ht="16.5" x14ac:dyDescent="0.3">
      <c r="A76" s="74" t="s">
        <v>288</v>
      </c>
      <c r="B76" s="74">
        <v>138</v>
      </c>
      <c r="C76" s="74">
        <v>10007771</v>
      </c>
      <c r="D76" s="74" t="s">
        <v>27</v>
      </c>
      <c r="E76" s="74" t="s">
        <v>169</v>
      </c>
      <c r="F76" s="78" t="s">
        <v>13</v>
      </c>
      <c r="G76" s="74" t="s">
        <v>13</v>
      </c>
      <c r="H76" s="78" t="s">
        <v>13</v>
      </c>
      <c r="I76" s="74" t="s">
        <v>13</v>
      </c>
      <c r="J76" s="74" t="s">
        <v>13</v>
      </c>
      <c r="K76" s="74" t="s">
        <v>13</v>
      </c>
      <c r="L76" s="74" t="s">
        <v>13</v>
      </c>
      <c r="M76" s="74" t="s">
        <v>13</v>
      </c>
      <c r="N76" s="78" t="s">
        <v>13</v>
      </c>
      <c r="O76" s="74" t="s">
        <v>13</v>
      </c>
      <c r="P76" s="78" t="s">
        <v>13</v>
      </c>
      <c r="Q76" s="74" t="s">
        <v>13</v>
      </c>
      <c r="R76" s="74" t="s">
        <v>13</v>
      </c>
      <c r="S76" s="74" t="s">
        <v>13</v>
      </c>
      <c r="T76" s="74" t="s">
        <v>13</v>
      </c>
      <c r="U76" s="74" t="s">
        <v>13</v>
      </c>
      <c r="V76" s="78" t="s">
        <v>13</v>
      </c>
      <c r="W76" s="74" t="s">
        <v>13</v>
      </c>
      <c r="X76" s="78" t="s">
        <v>13</v>
      </c>
      <c r="Y76" s="74" t="s">
        <v>13</v>
      </c>
      <c r="Z76" s="74" t="s">
        <v>13</v>
      </c>
      <c r="AA76" s="74" t="s">
        <v>13</v>
      </c>
      <c r="AB76" s="74" t="s">
        <v>13</v>
      </c>
      <c r="AC76" s="74" t="s">
        <v>13</v>
      </c>
      <c r="AD76" s="78"/>
      <c r="AE76" s="74"/>
      <c r="AF76" s="78"/>
      <c r="AG76" s="74"/>
      <c r="AH76" s="74"/>
      <c r="AI76" s="74"/>
      <c r="AJ76" s="74"/>
      <c r="AK76" s="74"/>
      <c r="AL76" s="78" t="s">
        <v>13</v>
      </c>
      <c r="AM76" s="74" t="s">
        <v>13</v>
      </c>
      <c r="AN76" s="78" t="s">
        <v>13</v>
      </c>
      <c r="AO76" s="74" t="s">
        <v>13</v>
      </c>
      <c r="AP76" s="74" t="s">
        <v>13</v>
      </c>
      <c r="AQ76" s="74" t="s">
        <v>13</v>
      </c>
      <c r="AR76" s="74" t="s">
        <v>13</v>
      </c>
      <c r="AS76" s="74" t="s">
        <v>13</v>
      </c>
      <c r="AT76" s="78" t="s">
        <v>13</v>
      </c>
      <c r="AU76" s="74" t="s">
        <v>13</v>
      </c>
      <c r="AV76" s="78" t="s">
        <v>13</v>
      </c>
      <c r="AW76" s="74" t="s">
        <v>13</v>
      </c>
      <c r="AX76" s="74" t="s">
        <v>13</v>
      </c>
      <c r="AY76" s="74" t="s">
        <v>13</v>
      </c>
      <c r="AZ76" s="74" t="s">
        <v>13</v>
      </c>
      <c r="BA76" s="74" t="s">
        <v>13</v>
      </c>
      <c r="BB76" s="78" t="s">
        <v>13</v>
      </c>
      <c r="BC76" s="74" t="s">
        <v>13</v>
      </c>
      <c r="BD76" s="78" t="s">
        <v>13</v>
      </c>
      <c r="BE76" s="74" t="s">
        <v>13</v>
      </c>
      <c r="BF76" s="74" t="s">
        <v>13</v>
      </c>
      <c r="BG76" s="74" t="s">
        <v>13</v>
      </c>
      <c r="BH76" s="74" t="s">
        <v>13</v>
      </c>
      <c r="BI76" s="74" t="s">
        <v>13</v>
      </c>
      <c r="BJ76" s="78"/>
      <c r="BK76" s="74"/>
      <c r="BL76" s="78"/>
      <c r="BM76" s="74"/>
      <c r="BN76" s="74"/>
      <c r="BO76" s="74"/>
      <c r="BP76" s="74"/>
      <c r="BQ76" s="74"/>
      <c r="BR76" s="78" t="s">
        <v>13</v>
      </c>
      <c r="BS76" s="74" t="s">
        <v>13</v>
      </c>
      <c r="BT76" s="78" t="s">
        <v>13</v>
      </c>
      <c r="BU76" s="74" t="s">
        <v>13</v>
      </c>
      <c r="BV76" s="74" t="s">
        <v>13</v>
      </c>
      <c r="BW76" s="74" t="s">
        <v>13</v>
      </c>
      <c r="BX76" s="74" t="s">
        <v>13</v>
      </c>
      <c r="BY76" s="74" t="s">
        <v>13</v>
      </c>
      <c r="BZ76" s="78" t="s">
        <v>13</v>
      </c>
      <c r="CA76" s="74" t="s">
        <v>13</v>
      </c>
      <c r="CB76" s="78" t="s">
        <v>13</v>
      </c>
      <c r="CC76" s="74" t="s">
        <v>13</v>
      </c>
      <c r="CD76" s="74" t="s">
        <v>13</v>
      </c>
      <c r="CE76" s="74" t="s">
        <v>13</v>
      </c>
      <c r="CF76" s="74" t="s">
        <v>13</v>
      </c>
      <c r="CG76" s="74" t="s">
        <v>13</v>
      </c>
      <c r="CH76" s="78" t="s">
        <v>13</v>
      </c>
      <c r="CI76" s="74" t="s">
        <v>13</v>
      </c>
      <c r="CJ76" s="78" t="s">
        <v>13</v>
      </c>
      <c r="CK76" s="74" t="s">
        <v>13</v>
      </c>
      <c r="CL76" s="74" t="s">
        <v>13</v>
      </c>
      <c r="CM76" s="74" t="s">
        <v>13</v>
      </c>
      <c r="CN76" s="74" t="s">
        <v>13</v>
      </c>
      <c r="CO76" s="74" t="s">
        <v>13</v>
      </c>
      <c r="CP76" s="78"/>
      <c r="CQ76" s="74"/>
      <c r="CR76" s="78"/>
      <c r="CS76" s="74"/>
      <c r="CT76" s="74"/>
      <c r="CU76" s="74"/>
      <c r="CV76" s="74"/>
      <c r="CW76" s="74"/>
    </row>
    <row r="77" spans="1:101" ht="16.5" x14ac:dyDescent="0.3">
      <c r="A77" s="74" t="s">
        <v>288</v>
      </c>
      <c r="B77" s="74">
        <v>152</v>
      </c>
      <c r="C77" s="74">
        <v>10004113</v>
      </c>
      <c r="D77" s="74" t="s">
        <v>36</v>
      </c>
      <c r="E77" s="74" t="s">
        <v>171</v>
      </c>
      <c r="F77" s="78">
        <v>1050</v>
      </c>
      <c r="G77" s="74">
        <v>5.9</v>
      </c>
      <c r="H77" s="78">
        <v>990</v>
      </c>
      <c r="I77" s="74">
        <v>6.7</v>
      </c>
      <c r="J77" s="74">
        <v>8.3000000000000007</v>
      </c>
      <c r="K77" s="74">
        <v>55.7</v>
      </c>
      <c r="L77" s="74">
        <v>73.599999999999994</v>
      </c>
      <c r="M77" s="74">
        <v>85</v>
      </c>
      <c r="N77" s="78">
        <v>1050</v>
      </c>
      <c r="O77" s="74">
        <v>6.9</v>
      </c>
      <c r="P77" s="78">
        <v>980</v>
      </c>
      <c r="Q77" s="74">
        <v>8.8000000000000007</v>
      </c>
      <c r="R77" s="74">
        <v>5.4</v>
      </c>
      <c r="S77" s="74">
        <v>67.599999999999994</v>
      </c>
      <c r="T77" s="74">
        <v>81.099999999999994</v>
      </c>
      <c r="U77" s="74">
        <v>85.8</v>
      </c>
      <c r="V77" s="78">
        <v>1050</v>
      </c>
      <c r="W77" s="74">
        <v>6.8</v>
      </c>
      <c r="X77" s="78">
        <v>980</v>
      </c>
      <c r="Y77" s="74">
        <v>8.6</v>
      </c>
      <c r="Z77" s="74">
        <v>5.8</v>
      </c>
      <c r="AA77" s="74">
        <v>71.7</v>
      </c>
      <c r="AB77" s="74">
        <v>82.1</v>
      </c>
      <c r="AC77" s="74">
        <v>85.6</v>
      </c>
      <c r="AD77" s="78"/>
      <c r="AE77" s="74"/>
      <c r="AF77" s="78"/>
      <c r="AG77" s="74"/>
      <c r="AH77" s="74"/>
      <c r="AI77" s="74"/>
      <c r="AJ77" s="74"/>
      <c r="AK77" s="74"/>
      <c r="AL77" s="78">
        <v>1465</v>
      </c>
      <c r="AM77" s="74">
        <v>1.3</v>
      </c>
      <c r="AN77" s="78">
        <v>1450</v>
      </c>
      <c r="AO77" s="74">
        <v>9.5</v>
      </c>
      <c r="AP77" s="74">
        <v>8.6</v>
      </c>
      <c r="AQ77" s="74">
        <v>61.3</v>
      </c>
      <c r="AR77" s="74">
        <v>73.8</v>
      </c>
      <c r="AS77" s="74">
        <v>81.8</v>
      </c>
      <c r="AT77" s="78">
        <v>1465</v>
      </c>
      <c r="AU77" s="74">
        <v>1.6</v>
      </c>
      <c r="AV77" s="78">
        <v>1445</v>
      </c>
      <c r="AW77" s="74">
        <v>11.4</v>
      </c>
      <c r="AX77" s="74">
        <v>8</v>
      </c>
      <c r="AY77" s="74">
        <v>67.900000000000006</v>
      </c>
      <c r="AZ77" s="74">
        <v>76.900000000000006</v>
      </c>
      <c r="BA77" s="74">
        <v>80.599999999999994</v>
      </c>
      <c r="BB77" s="78">
        <v>1465</v>
      </c>
      <c r="BC77" s="74">
        <v>1.6</v>
      </c>
      <c r="BD77" s="78">
        <v>1445</v>
      </c>
      <c r="BE77" s="74">
        <v>12.6</v>
      </c>
      <c r="BF77" s="74">
        <v>5.3</v>
      </c>
      <c r="BG77" s="74">
        <v>73.099999999999994</v>
      </c>
      <c r="BH77" s="74">
        <v>80.3</v>
      </c>
      <c r="BI77" s="74">
        <v>82.1</v>
      </c>
      <c r="BJ77" s="78"/>
      <c r="BK77" s="74"/>
      <c r="BL77" s="78"/>
      <c r="BM77" s="74"/>
      <c r="BN77" s="74"/>
      <c r="BO77" s="74"/>
      <c r="BP77" s="74"/>
      <c r="BQ77" s="74"/>
      <c r="BR77" s="78">
        <v>2520</v>
      </c>
      <c r="BS77" s="74">
        <v>3.2</v>
      </c>
      <c r="BT77" s="78">
        <v>2435</v>
      </c>
      <c r="BU77" s="74">
        <v>8.4</v>
      </c>
      <c r="BV77" s="74">
        <v>8.5</v>
      </c>
      <c r="BW77" s="74">
        <v>59</v>
      </c>
      <c r="BX77" s="74">
        <v>73.7</v>
      </c>
      <c r="BY77" s="74">
        <v>83.1</v>
      </c>
      <c r="BZ77" s="78">
        <v>2520</v>
      </c>
      <c r="CA77" s="74">
        <v>3.8</v>
      </c>
      <c r="CB77" s="78">
        <v>2420</v>
      </c>
      <c r="CC77" s="74">
        <v>10.4</v>
      </c>
      <c r="CD77" s="74">
        <v>6.9</v>
      </c>
      <c r="CE77" s="74">
        <v>67.8</v>
      </c>
      <c r="CF77" s="74">
        <v>78.599999999999994</v>
      </c>
      <c r="CG77" s="74">
        <v>82.7</v>
      </c>
      <c r="CH77" s="78">
        <v>2520</v>
      </c>
      <c r="CI77" s="74">
        <v>3.8</v>
      </c>
      <c r="CJ77" s="78">
        <v>2425</v>
      </c>
      <c r="CK77" s="74">
        <v>11</v>
      </c>
      <c r="CL77" s="74">
        <v>5.5</v>
      </c>
      <c r="CM77" s="74">
        <v>72.599999999999994</v>
      </c>
      <c r="CN77" s="74">
        <v>81.099999999999994</v>
      </c>
      <c r="CO77" s="74">
        <v>83.5</v>
      </c>
      <c r="CP77" s="78"/>
      <c r="CQ77" s="74"/>
      <c r="CR77" s="78"/>
      <c r="CS77" s="74"/>
      <c r="CT77" s="74"/>
      <c r="CU77" s="74"/>
      <c r="CV77" s="74"/>
      <c r="CW77" s="74"/>
    </row>
    <row r="78" spans="1:101" ht="16.5" x14ac:dyDescent="0.3">
      <c r="A78" s="74" t="s">
        <v>288</v>
      </c>
      <c r="B78" s="74">
        <v>66</v>
      </c>
      <c r="C78" s="74">
        <v>10004180</v>
      </c>
      <c r="D78" s="74" t="s">
        <v>39</v>
      </c>
      <c r="E78" s="74" t="s">
        <v>173</v>
      </c>
      <c r="F78" s="78">
        <v>2820</v>
      </c>
      <c r="G78" s="74">
        <v>6.7</v>
      </c>
      <c r="H78" s="78">
        <v>2630</v>
      </c>
      <c r="I78" s="74">
        <v>7.5</v>
      </c>
      <c r="J78" s="74">
        <v>10.199999999999999</v>
      </c>
      <c r="K78" s="74">
        <v>59.1</v>
      </c>
      <c r="L78" s="74">
        <v>73.7</v>
      </c>
      <c r="M78" s="74">
        <v>82.3</v>
      </c>
      <c r="N78" s="78">
        <v>2820</v>
      </c>
      <c r="O78" s="74">
        <v>6.7</v>
      </c>
      <c r="P78" s="78">
        <v>2630</v>
      </c>
      <c r="Q78" s="74">
        <v>10.1</v>
      </c>
      <c r="R78" s="74">
        <v>7.8</v>
      </c>
      <c r="S78" s="74">
        <v>64.599999999999994</v>
      </c>
      <c r="T78" s="74">
        <v>76.7</v>
      </c>
      <c r="U78" s="74">
        <v>82.1</v>
      </c>
      <c r="V78" s="78">
        <v>2820</v>
      </c>
      <c r="W78" s="74">
        <v>7.3</v>
      </c>
      <c r="X78" s="78">
        <v>2615</v>
      </c>
      <c r="Y78" s="74">
        <v>11.1</v>
      </c>
      <c r="Z78" s="74">
        <v>6.2</v>
      </c>
      <c r="AA78" s="74">
        <v>70</v>
      </c>
      <c r="AB78" s="74">
        <v>79.400000000000006</v>
      </c>
      <c r="AC78" s="74">
        <v>82.7</v>
      </c>
      <c r="AD78" s="78"/>
      <c r="AE78" s="74"/>
      <c r="AF78" s="78"/>
      <c r="AG78" s="74"/>
      <c r="AH78" s="74"/>
      <c r="AI78" s="74"/>
      <c r="AJ78" s="74"/>
      <c r="AK78" s="74"/>
      <c r="AL78" s="78">
        <v>1885</v>
      </c>
      <c r="AM78" s="74">
        <v>1.8</v>
      </c>
      <c r="AN78" s="78">
        <v>1855</v>
      </c>
      <c r="AO78" s="74">
        <v>9</v>
      </c>
      <c r="AP78" s="74">
        <v>13.1</v>
      </c>
      <c r="AQ78" s="74">
        <v>58.2</v>
      </c>
      <c r="AR78" s="74">
        <v>69.599999999999994</v>
      </c>
      <c r="AS78" s="74">
        <v>77.900000000000006</v>
      </c>
      <c r="AT78" s="78">
        <v>1885</v>
      </c>
      <c r="AU78" s="74">
        <v>2.1</v>
      </c>
      <c r="AV78" s="78">
        <v>1850</v>
      </c>
      <c r="AW78" s="74">
        <v>12.3</v>
      </c>
      <c r="AX78" s="74">
        <v>8.6999999999999993</v>
      </c>
      <c r="AY78" s="74">
        <v>63.7</v>
      </c>
      <c r="AZ78" s="74">
        <v>74.5</v>
      </c>
      <c r="BA78" s="74">
        <v>79</v>
      </c>
      <c r="BB78" s="78">
        <v>1885</v>
      </c>
      <c r="BC78" s="74">
        <v>2</v>
      </c>
      <c r="BD78" s="78">
        <v>1850</v>
      </c>
      <c r="BE78" s="74">
        <v>12.3</v>
      </c>
      <c r="BF78" s="74">
        <v>7.8</v>
      </c>
      <c r="BG78" s="74">
        <v>69.2</v>
      </c>
      <c r="BH78" s="74">
        <v>77</v>
      </c>
      <c r="BI78" s="74">
        <v>79.900000000000006</v>
      </c>
      <c r="BJ78" s="78"/>
      <c r="BK78" s="74"/>
      <c r="BL78" s="78"/>
      <c r="BM78" s="74"/>
      <c r="BN78" s="74"/>
      <c r="BO78" s="74"/>
      <c r="BP78" s="74"/>
      <c r="BQ78" s="74"/>
      <c r="BR78" s="78">
        <v>4705</v>
      </c>
      <c r="BS78" s="74">
        <v>4.7</v>
      </c>
      <c r="BT78" s="78">
        <v>4485</v>
      </c>
      <c r="BU78" s="74">
        <v>8.1</v>
      </c>
      <c r="BV78" s="74">
        <v>11.4</v>
      </c>
      <c r="BW78" s="74">
        <v>58.7</v>
      </c>
      <c r="BX78" s="74">
        <v>72</v>
      </c>
      <c r="BY78" s="74">
        <v>80.5</v>
      </c>
      <c r="BZ78" s="78">
        <v>4705</v>
      </c>
      <c r="CA78" s="74">
        <v>4.8</v>
      </c>
      <c r="CB78" s="78">
        <v>4480</v>
      </c>
      <c r="CC78" s="74">
        <v>11</v>
      </c>
      <c r="CD78" s="74">
        <v>8.1999999999999993</v>
      </c>
      <c r="CE78" s="74">
        <v>64.2</v>
      </c>
      <c r="CF78" s="74">
        <v>75.8</v>
      </c>
      <c r="CG78" s="74">
        <v>80.8</v>
      </c>
      <c r="CH78" s="78">
        <v>4705</v>
      </c>
      <c r="CI78" s="74">
        <v>5.2</v>
      </c>
      <c r="CJ78" s="78">
        <v>4465</v>
      </c>
      <c r="CK78" s="74">
        <v>11.6</v>
      </c>
      <c r="CL78" s="74">
        <v>6.9</v>
      </c>
      <c r="CM78" s="74">
        <v>69.7</v>
      </c>
      <c r="CN78" s="74">
        <v>78.400000000000006</v>
      </c>
      <c r="CO78" s="74">
        <v>81.599999999999994</v>
      </c>
      <c r="CP78" s="78"/>
      <c r="CQ78" s="74"/>
      <c r="CR78" s="78"/>
      <c r="CS78" s="74"/>
      <c r="CT78" s="74"/>
      <c r="CU78" s="74"/>
      <c r="CV78" s="74"/>
      <c r="CW78" s="74"/>
    </row>
    <row r="79" spans="1:101" ht="16.5" x14ac:dyDescent="0.3">
      <c r="A79" s="74" t="s">
        <v>288</v>
      </c>
      <c r="B79" s="74">
        <v>204</v>
      </c>
      <c r="C79" s="74">
        <v>10007798</v>
      </c>
      <c r="D79" s="74" t="s">
        <v>39</v>
      </c>
      <c r="E79" s="74" t="s">
        <v>175</v>
      </c>
      <c r="F79" s="78">
        <v>2825</v>
      </c>
      <c r="G79" s="74">
        <v>7.3</v>
      </c>
      <c r="H79" s="78">
        <v>2620</v>
      </c>
      <c r="I79" s="74">
        <v>7.3</v>
      </c>
      <c r="J79" s="74">
        <v>9.1999999999999993</v>
      </c>
      <c r="K79" s="74">
        <v>50.6</v>
      </c>
      <c r="L79" s="74">
        <v>70.2</v>
      </c>
      <c r="M79" s="74">
        <v>83.5</v>
      </c>
      <c r="N79" s="78">
        <v>2825</v>
      </c>
      <c r="O79" s="74">
        <v>8.1</v>
      </c>
      <c r="P79" s="78">
        <v>2595</v>
      </c>
      <c r="Q79" s="74">
        <v>11</v>
      </c>
      <c r="R79" s="74">
        <v>7.3</v>
      </c>
      <c r="S79" s="74">
        <v>57.9</v>
      </c>
      <c r="T79" s="74">
        <v>74</v>
      </c>
      <c r="U79" s="74">
        <v>81.7</v>
      </c>
      <c r="V79" s="78">
        <v>2825</v>
      </c>
      <c r="W79" s="74">
        <v>8.6</v>
      </c>
      <c r="X79" s="78">
        <v>2580</v>
      </c>
      <c r="Y79" s="74">
        <v>12.1</v>
      </c>
      <c r="Z79" s="74">
        <v>5.5</v>
      </c>
      <c r="AA79" s="74">
        <v>63.1</v>
      </c>
      <c r="AB79" s="74">
        <v>77.400000000000006</v>
      </c>
      <c r="AC79" s="74">
        <v>82.4</v>
      </c>
      <c r="AD79" s="78"/>
      <c r="AE79" s="74"/>
      <c r="AF79" s="78"/>
      <c r="AG79" s="74"/>
      <c r="AH79" s="74"/>
      <c r="AI79" s="74"/>
      <c r="AJ79" s="74"/>
      <c r="AK79" s="74"/>
      <c r="AL79" s="78">
        <v>2280</v>
      </c>
      <c r="AM79" s="74">
        <v>2.2000000000000002</v>
      </c>
      <c r="AN79" s="78">
        <v>2230</v>
      </c>
      <c r="AO79" s="74">
        <v>9.6999999999999993</v>
      </c>
      <c r="AP79" s="74">
        <v>11.5</v>
      </c>
      <c r="AQ79" s="74">
        <v>52.3</v>
      </c>
      <c r="AR79" s="74">
        <v>67.099999999999994</v>
      </c>
      <c r="AS79" s="74">
        <v>78.8</v>
      </c>
      <c r="AT79" s="78">
        <v>2280</v>
      </c>
      <c r="AU79" s="74">
        <v>2.5</v>
      </c>
      <c r="AV79" s="78">
        <v>2225</v>
      </c>
      <c r="AW79" s="74">
        <v>12.9</v>
      </c>
      <c r="AX79" s="74">
        <v>7.9</v>
      </c>
      <c r="AY79" s="74">
        <v>60.1</v>
      </c>
      <c r="AZ79" s="74">
        <v>71.900000000000006</v>
      </c>
      <c r="BA79" s="74">
        <v>79.2</v>
      </c>
      <c r="BB79" s="78">
        <v>2280</v>
      </c>
      <c r="BC79" s="74">
        <v>2.5</v>
      </c>
      <c r="BD79" s="78">
        <v>2220</v>
      </c>
      <c r="BE79" s="74">
        <v>14.5</v>
      </c>
      <c r="BF79" s="74">
        <v>7.9</v>
      </c>
      <c r="BG79" s="74">
        <v>63.2</v>
      </c>
      <c r="BH79" s="74">
        <v>72.3</v>
      </c>
      <c r="BI79" s="74">
        <v>77.599999999999994</v>
      </c>
      <c r="BJ79" s="78"/>
      <c r="BK79" s="74"/>
      <c r="BL79" s="78"/>
      <c r="BM79" s="74"/>
      <c r="BN79" s="74"/>
      <c r="BO79" s="74"/>
      <c r="BP79" s="74"/>
      <c r="BQ79" s="74"/>
      <c r="BR79" s="78">
        <v>5105</v>
      </c>
      <c r="BS79" s="74">
        <v>5</v>
      </c>
      <c r="BT79" s="78">
        <v>4850</v>
      </c>
      <c r="BU79" s="74">
        <v>8.4</v>
      </c>
      <c r="BV79" s="74">
        <v>10.3</v>
      </c>
      <c r="BW79" s="74">
        <v>51.4</v>
      </c>
      <c r="BX79" s="74">
        <v>68.8</v>
      </c>
      <c r="BY79" s="74">
        <v>81.3</v>
      </c>
      <c r="BZ79" s="78">
        <v>5105</v>
      </c>
      <c r="CA79" s="74">
        <v>5.6</v>
      </c>
      <c r="CB79" s="78">
        <v>4820</v>
      </c>
      <c r="CC79" s="74">
        <v>11.9</v>
      </c>
      <c r="CD79" s="74">
        <v>7.6</v>
      </c>
      <c r="CE79" s="74">
        <v>58.9</v>
      </c>
      <c r="CF79" s="74">
        <v>73</v>
      </c>
      <c r="CG79" s="74">
        <v>80.5</v>
      </c>
      <c r="CH79" s="78">
        <v>5105</v>
      </c>
      <c r="CI79" s="74">
        <v>5.9</v>
      </c>
      <c r="CJ79" s="78">
        <v>4800</v>
      </c>
      <c r="CK79" s="74">
        <v>13.2</v>
      </c>
      <c r="CL79" s="74">
        <v>6.6</v>
      </c>
      <c r="CM79" s="74">
        <v>63.1</v>
      </c>
      <c r="CN79" s="74">
        <v>75</v>
      </c>
      <c r="CO79" s="74">
        <v>80.099999999999994</v>
      </c>
      <c r="CP79" s="78"/>
      <c r="CQ79" s="74"/>
      <c r="CR79" s="78"/>
      <c r="CS79" s="74"/>
      <c r="CT79" s="74"/>
      <c r="CU79" s="74"/>
      <c r="CV79" s="74"/>
      <c r="CW79" s="74"/>
    </row>
    <row r="80" spans="1:101" ht="16.5" x14ac:dyDescent="0.3">
      <c r="A80" s="74" t="s">
        <v>288</v>
      </c>
      <c r="B80" s="74">
        <v>67</v>
      </c>
      <c r="C80" s="74">
        <v>10004351</v>
      </c>
      <c r="D80" s="74" t="s">
        <v>27</v>
      </c>
      <c r="E80" s="74" t="s">
        <v>177</v>
      </c>
      <c r="F80" s="78">
        <v>1585</v>
      </c>
      <c r="G80" s="74">
        <v>8.3000000000000007</v>
      </c>
      <c r="H80" s="78">
        <v>1455</v>
      </c>
      <c r="I80" s="74">
        <v>10.6</v>
      </c>
      <c r="J80" s="74">
        <v>11.5</v>
      </c>
      <c r="K80" s="74">
        <v>57.7</v>
      </c>
      <c r="L80" s="74">
        <v>69.599999999999994</v>
      </c>
      <c r="M80" s="74">
        <v>77.900000000000006</v>
      </c>
      <c r="N80" s="78">
        <v>1585</v>
      </c>
      <c r="O80" s="74">
        <v>8.8000000000000007</v>
      </c>
      <c r="P80" s="78">
        <v>1445</v>
      </c>
      <c r="Q80" s="74">
        <v>15.1</v>
      </c>
      <c r="R80" s="74">
        <v>11.4</v>
      </c>
      <c r="S80" s="74">
        <v>59</v>
      </c>
      <c r="T80" s="74">
        <v>68.5</v>
      </c>
      <c r="U80" s="74">
        <v>73.400000000000006</v>
      </c>
      <c r="V80" s="78">
        <v>1585</v>
      </c>
      <c r="W80" s="74">
        <v>8.9</v>
      </c>
      <c r="X80" s="78">
        <v>1445</v>
      </c>
      <c r="Y80" s="74">
        <v>15.4</v>
      </c>
      <c r="Z80" s="74">
        <v>9.3000000000000007</v>
      </c>
      <c r="AA80" s="74">
        <v>62.3</v>
      </c>
      <c r="AB80" s="74">
        <v>71.7</v>
      </c>
      <c r="AC80" s="74">
        <v>75.3</v>
      </c>
      <c r="AD80" s="78"/>
      <c r="AE80" s="74"/>
      <c r="AF80" s="78"/>
      <c r="AG80" s="74"/>
      <c r="AH80" s="74"/>
      <c r="AI80" s="74"/>
      <c r="AJ80" s="74"/>
      <c r="AK80" s="74"/>
      <c r="AL80" s="78">
        <v>1060</v>
      </c>
      <c r="AM80" s="74">
        <v>4.5</v>
      </c>
      <c r="AN80" s="78">
        <v>1010</v>
      </c>
      <c r="AO80" s="74">
        <v>13</v>
      </c>
      <c r="AP80" s="74">
        <v>15</v>
      </c>
      <c r="AQ80" s="74">
        <v>57.4</v>
      </c>
      <c r="AR80" s="74">
        <v>65</v>
      </c>
      <c r="AS80" s="74">
        <v>72.099999999999994</v>
      </c>
      <c r="AT80" s="78">
        <v>1060</v>
      </c>
      <c r="AU80" s="74">
        <v>5</v>
      </c>
      <c r="AV80" s="78">
        <v>1005</v>
      </c>
      <c r="AW80" s="74">
        <v>17.5</v>
      </c>
      <c r="AX80" s="74">
        <v>10.199999999999999</v>
      </c>
      <c r="AY80" s="74">
        <v>61.4</v>
      </c>
      <c r="AZ80" s="74">
        <v>67.900000000000006</v>
      </c>
      <c r="BA80" s="74">
        <v>72.2</v>
      </c>
      <c r="BB80" s="78">
        <v>1060</v>
      </c>
      <c r="BC80" s="74">
        <v>5.0999999999999996</v>
      </c>
      <c r="BD80" s="78">
        <v>1005</v>
      </c>
      <c r="BE80" s="74">
        <v>15.5</v>
      </c>
      <c r="BF80" s="74">
        <v>13.3</v>
      </c>
      <c r="BG80" s="74">
        <v>63</v>
      </c>
      <c r="BH80" s="74">
        <v>68.7</v>
      </c>
      <c r="BI80" s="74">
        <v>71.099999999999994</v>
      </c>
      <c r="BJ80" s="78"/>
      <c r="BK80" s="74"/>
      <c r="BL80" s="78"/>
      <c r="BM80" s="74"/>
      <c r="BN80" s="74"/>
      <c r="BO80" s="74"/>
      <c r="BP80" s="74"/>
      <c r="BQ80" s="74"/>
      <c r="BR80" s="78">
        <v>2645</v>
      </c>
      <c r="BS80" s="74">
        <v>6.8</v>
      </c>
      <c r="BT80" s="78">
        <v>2465</v>
      </c>
      <c r="BU80" s="74">
        <v>11.6</v>
      </c>
      <c r="BV80" s="74">
        <v>12.9</v>
      </c>
      <c r="BW80" s="74">
        <v>57.6</v>
      </c>
      <c r="BX80" s="74">
        <v>67.7</v>
      </c>
      <c r="BY80" s="74">
        <v>75.5</v>
      </c>
      <c r="BZ80" s="78">
        <v>2645</v>
      </c>
      <c r="CA80" s="74">
        <v>7.3</v>
      </c>
      <c r="CB80" s="78">
        <v>2450</v>
      </c>
      <c r="CC80" s="74">
        <v>16.100000000000001</v>
      </c>
      <c r="CD80" s="74">
        <v>10.9</v>
      </c>
      <c r="CE80" s="74">
        <v>60</v>
      </c>
      <c r="CF80" s="74">
        <v>68.3</v>
      </c>
      <c r="CG80" s="74">
        <v>72.900000000000006</v>
      </c>
      <c r="CH80" s="78">
        <v>2645</v>
      </c>
      <c r="CI80" s="74">
        <v>7.4</v>
      </c>
      <c r="CJ80" s="78">
        <v>2450</v>
      </c>
      <c r="CK80" s="74">
        <v>15.4</v>
      </c>
      <c r="CL80" s="74">
        <v>11</v>
      </c>
      <c r="CM80" s="74">
        <v>62.6</v>
      </c>
      <c r="CN80" s="74">
        <v>70.5</v>
      </c>
      <c r="CO80" s="74">
        <v>73.599999999999994</v>
      </c>
      <c r="CP80" s="78"/>
      <c r="CQ80" s="74"/>
      <c r="CR80" s="78"/>
      <c r="CS80" s="74"/>
      <c r="CT80" s="74"/>
      <c r="CU80" s="74"/>
      <c r="CV80" s="74"/>
      <c r="CW80" s="74"/>
    </row>
    <row r="81" spans="1:101" ht="16.5" x14ac:dyDescent="0.3">
      <c r="A81" s="74" t="s">
        <v>288</v>
      </c>
      <c r="B81" s="74">
        <v>154</v>
      </c>
      <c r="C81" s="74">
        <v>10007799</v>
      </c>
      <c r="D81" s="74" t="s">
        <v>90</v>
      </c>
      <c r="E81" s="74" t="s">
        <v>179</v>
      </c>
      <c r="F81" s="78">
        <v>1710</v>
      </c>
      <c r="G81" s="74">
        <v>6</v>
      </c>
      <c r="H81" s="78">
        <v>1605</v>
      </c>
      <c r="I81" s="74">
        <v>8</v>
      </c>
      <c r="J81" s="74">
        <v>9.8000000000000007</v>
      </c>
      <c r="K81" s="74">
        <v>48.7</v>
      </c>
      <c r="L81" s="74">
        <v>68.7</v>
      </c>
      <c r="M81" s="74">
        <v>82.1</v>
      </c>
      <c r="N81" s="78">
        <v>1710</v>
      </c>
      <c r="O81" s="74">
        <v>7.4</v>
      </c>
      <c r="P81" s="78">
        <v>1580</v>
      </c>
      <c r="Q81" s="74">
        <v>11.7</v>
      </c>
      <c r="R81" s="74">
        <v>6.8</v>
      </c>
      <c r="S81" s="74">
        <v>59.3</v>
      </c>
      <c r="T81" s="74">
        <v>74.099999999999994</v>
      </c>
      <c r="U81" s="74">
        <v>81.5</v>
      </c>
      <c r="V81" s="78">
        <v>1710</v>
      </c>
      <c r="W81" s="74">
        <v>7.8</v>
      </c>
      <c r="X81" s="78">
        <v>1575</v>
      </c>
      <c r="Y81" s="74">
        <v>12.4</v>
      </c>
      <c r="Z81" s="74">
        <v>6.7</v>
      </c>
      <c r="AA81" s="74">
        <v>63.7</v>
      </c>
      <c r="AB81" s="74">
        <v>76.099999999999994</v>
      </c>
      <c r="AC81" s="74">
        <v>81</v>
      </c>
      <c r="AD81" s="78"/>
      <c r="AE81" s="74"/>
      <c r="AF81" s="78"/>
      <c r="AG81" s="74"/>
      <c r="AH81" s="74"/>
      <c r="AI81" s="74"/>
      <c r="AJ81" s="74"/>
      <c r="AK81" s="74"/>
      <c r="AL81" s="78">
        <v>1405</v>
      </c>
      <c r="AM81" s="74">
        <v>1.4</v>
      </c>
      <c r="AN81" s="78">
        <v>1390</v>
      </c>
      <c r="AO81" s="74">
        <v>10.7</v>
      </c>
      <c r="AP81" s="74">
        <v>12</v>
      </c>
      <c r="AQ81" s="74">
        <v>48.1</v>
      </c>
      <c r="AR81" s="74">
        <v>64.8</v>
      </c>
      <c r="AS81" s="74">
        <v>77.3</v>
      </c>
      <c r="AT81" s="78">
        <v>1405</v>
      </c>
      <c r="AU81" s="74">
        <v>1.5</v>
      </c>
      <c r="AV81" s="78">
        <v>1385</v>
      </c>
      <c r="AW81" s="74">
        <v>12.4</v>
      </c>
      <c r="AX81" s="74">
        <v>7.5</v>
      </c>
      <c r="AY81" s="74">
        <v>59.3</v>
      </c>
      <c r="AZ81" s="74">
        <v>72.400000000000006</v>
      </c>
      <c r="BA81" s="74">
        <v>80.099999999999994</v>
      </c>
      <c r="BB81" s="78">
        <v>1405</v>
      </c>
      <c r="BC81" s="74">
        <v>1.6</v>
      </c>
      <c r="BD81" s="78">
        <v>1385</v>
      </c>
      <c r="BE81" s="74">
        <v>15.3</v>
      </c>
      <c r="BF81" s="74">
        <v>7.7</v>
      </c>
      <c r="BG81" s="74">
        <v>61</v>
      </c>
      <c r="BH81" s="74">
        <v>72.7</v>
      </c>
      <c r="BI81" s="74">
        <v>77</v>
      </c>
      <c r="BJ81" s="78"/>
      <c r="BK81" s="74"/>
      <c r="BL81" s="78"/>
      <c r="BM81" s="74"/>
      <c r="BN81" s="74"/>
      <c r="BO81" s="74"/>
      <c r="BP81" s="74"/>
      <c r="BQ81" s="74"/>
      <c r="BR81" s="78">
        <v>3115</v>
      </c>
      <c r="BS81" s="74">
        <v>3.9</v>
      </c>
      <c r="BT81" s="78">
        <v>2995</v>
      </c>
      <c r="BU81" s="74">
        <v>9.3000000000000007</v>
      </c>
      <c r="BV81" s="74">
        <v>10.9</v>
      </c>
      <c r="BW81" s="74">
        <v>48.4</v>
      </c>
      <c r="BX81" s="74">
        <v>66.900000000000006</v>
      </c>
      <c r="BY81" s="74">
        <v>79.900000000000006</v>
      </c>
      <c r="BZ81" s="78">
        <v>3115</v>
      </c>
      <c r="CA81" s="74">
        <v>4.8</v>
      </c>
      <c r="CB81" s="78">
        <v>2965</v>
      </c>
      <c r="CC81" s="74">
        <v>12</v>
      </c>
      <c r="CD81" s="74">
        <v>7.1</v>
      </c>
      <c r="CE81" s="74">
        <v>59.3</v>
      </c>
      <c r="CF81" s="74">
        <v>73.3</v>
      </c>
      <c r="CG81" s="74">
        <v>80.8</v>
      </c>
      <c r="CH81" s="78">
        <v>3115</v>
      </c>
      <c r="CI81" s="74">
        <v>5</v>
      </c>
      <c r="CJ81" s="78">
        <v>2960</v>
      </c>
      <c r="CK81" s="74">
        <v>13.8</v>
      </c>
      <c r="CL81" s="74">
        <v>7.1</v>
      </c>
      <c r="CM81" s="74">
        <v>62.5</v>
      </c>
      <c r="CN81" s="74">
        <v>74.5</v>
      </c>
      <c r="CO81" s="74">
        <v>79.099999999999994</v>
      </c>
      <c r="CP81" s="78"/>
      <c r="CQ81" s="74"/>
      <c r="CR81" s="78"/>
      <c r="CS81" s="74"/>
      <c r="CT81" s="74"/>
      <c r="CU81" s="74"/>
      <c r="CV81" s="74"/>
      <c r="CW81" s="74"/>
    </row>
    <row r="82" spans="1:101" ht="16.5" x14ac:dyDescent="0.3">
      <c r="A82" s="74" t="s">
        <v>288</v>
      </c>
      <c r="B82" s="74">
        <v>28</v>
      </c>
      <c r="C82" s="74">
        <v>10007832</v>
      </c>
      <c r="D82" s="74" t="s">
        <v>16</v>
      </c>
      <c r="E82" s="74" t="s">
        <v>181</v>
      </c>
      <c r="F82" s="78">
        <v>190</v>
      </c>
      <c r="G82" s="74">
        <v>3.7</v>
      </c>
      <c r="H82" s="78">
        <v>185</v>
      </c>
      <c r="I82" s="74">
        <v>7.1</v>
      </c>
      <c r="J82" s="74">
        <v>6</v>
      </c>
      <c r="K82" s="74" t="s">
        <v>396</v>
      </c>
      <c r="L82" s="74" t="s">
        <v>396</v>
      </c>
      <c r="M82" s="74">
        <v>87</v>
      </c>
      <c r="N82" s="78">
        <v>190</v>
      </c>
      <c r="O82" s="74">
        <v>3.1</v>
      </c>
      <c r="P82" s="78">
        <v>185</v>
      </c>
      <c r="Q82" s="74">
        <v>10.8</v>
      </c>
      <c r="R82" s="74">
        <v>7.6</v>
      </c>
      <c r="S82" s="74" t="s">
        <v>396</v>
      </c>
      <c r="T82" s="74" t="s">
        <v>396</v>
      </c>
      <c r="U82" s="74">
        <v>81.599999999999994</v>
      </c>
      <c r="V82" s="78">
        <v>190</v>
      </c>
      <c r="W82" s="74">
        <v>3.7</v>
      </c>
      <c r="X82" s="78">
        <v>185</v>
      </c>
      <c r="Y82" s="74">
        <v>12.5</v>
      </c>
      <c r="Z82" s="74">
        <v>7.1</v>
      </c>
      <c r="AA82" s="74" t="s">
        <v>396</v>
      </c>
      <c r="AB82" s="74" t="s">
        <v>396</v>
      </c>
      <c r="AC82" s="74">
        <v>80.400000000000006</v>
      </c>
      <c r="AD82" s="78"/>
      <c r="AE82" s="74"/>
      <c r="AF82" s="78"/>
      <c r="AG82" s="74"/>
      <c r="AH82" s="74"/>
      <c r="AI82" s="74"/>
      <c r="AJ82" s="74"/>
      <c r="AK82" s="74"/>
      <c r="AL82" s="78">
        <v>40</v>
      </c>
      <c r="AM82" s="74">
        <v>0</v>
      </c>
      <c r="AN82" s="78">
        <v>40</v>
      </c>
      <c r="AO82" s="74">
        <v>22</v>
      </c>
      <c r="AP82" s="74">
        <v>0</v>
      </c>
      <c r="AQ82" s="74" t="s">
        <v>396</v>
      </c>
      <c r="AR82" s="74" t="s">
        <v>396</v>
      </c>
      <c r="AS82" s="74">
        <v>78</v>
      </c>
      <c r="AT82" s="78">
        <v>40</v>
      </c>
      <c r="AU82" s="74">
        <v>0</v>
      </c>
      <c r="AV82" s="78">
        <v>40</v>
      </c>
      <c r="AW82" s="74">
        <v>19.5</v>
      </c>
      <c r="AX82" s="74">
        <v>9.8000000000000007</v>
      </c>
      <c r="AY82" s="74" t="s">
        <v>396</v>
      </c>
      <c r="AZ82" s="74" t="s">
        <v>396</v>
      </c>
      <c r="BA82" s="74">
        <v>70.7</v>
      </c>
      <c r="BB82" s="78">
        <v>40</v>
      </c>
      <c r="BC82" s="74">
        <v>0</v>
      </c>
      <c r="BD82" s="78">
        <v>40</v>
      </c>
      <c r="BE82" s="74">
        <v>19.5</v>
      </c>
      <c r="BF82" s="74">
        <v>9.8000000000000007</v>
      </c>
      <c r="BG82" s="74" t="s">
        <v>396</v>
      </c>
      <c r="BH82" s="74" t="s">
        <v>396</v>
      </c>
      <c r="BI82" s="74">
        <v>70.7</v>
      </c>
      <c r="BJ82" s="78"/>
      <c r="BK82" s="74"/>
      <c r="BL82" s="78"/>
      <c r="BM82" s="74"/>
      <c r="BN82" s="74"/>
      <c r="BO82" s="74"/>
      <c r="BP82" s="74"/>
      <c r="BQ82" s="74"/>
      <c r="BR82" s="78">
        <v>230</v>
      </c>
      <c r="BS82" s="74">
        <v>3</v>
      </c>
      <c r="BT82" s="78">
        <v>225</v>
      </c>
      <c r="BU82" s="74">
        <v>9.8000000000000007</v>
      </c>
      <c r="BV82" s="74">
        <v>4.9000000000000004</v>
      </c>
      <c r="BW82" s="74">
        <v>57.8</v>
      </c>
      <c r="BX82" s="74">
        <v>80</v>
      </c>
      <c r="BY82" s="74">
        <v>85.3</v>
      </c>
      <c r="BZ82" s="78">
        <v>230</v>
      </c>
      <c r="CA82" s="74">
        <v>2.6</v>
      </c>
      <c r="CB82" s="78">
        <v>225</v>
      </c>
      <c r="CC82" s="74">
        <v>12.4</v>
      </c>
      <c r="CD82" s="74">
        <v>8</v>
      </c>
      <c r="CE82" s="74">
        <v>67.7</v>
      </c>
      <c r="CF82" s="74">
        <v>76.099999999999994</v>
      </c>
      <c r="CG82" s="74">
        <v>79.599999999999994</v>
      </c>
      <c r="CH82" s="78">
        <v>230</v>
      </c>
      <c r="CI82" s="74">
        <v>3</v>
      </c>
      <c r="CJ82" s="78">
        <v>225</v>
      </c>
      <c r="CK82" s="74">
        <v>13.8</v>
      </c>
      <c r="CL82" s="74">
        <v>7.6</v>
      </c>
      <c r="CM82" s="74">
        <v>68.400000000000006</v>
      </c>
      <c r="CN82" s="74">
        <v>76.400000000000006</v>
      </c>
      <c r="CO82" s="74">
        <v>78.7</v>
      </c>
      <c r="CP82" s="78"/>
      <c r="CQ82" s="74"/>
      <c r="CR82" s="78"/>
      <c r="CS82" s="74"/>
      <c r="CT82" s="74"/>
      <c r="CU82" s="74"/>
      <c r="CV82" s="74"/>
      <c r="CW82" s="74"/>
    </row>
    <row r="83" spans="1:101" ht="16.5" x14ac:dyDescent="0.3">
      <c r="A83" s="74" t="s">
        <v>288</v>
      </c>
      <c r="B83" s="74">
        <v>27</v>
      </c>
      <c r="C83" s="74">
        <v>10007138</v>
      </c>
      <c r="D83" s="74" t="s">
        <v>36</v>
      </c>
      <c r="E83" s="74" t="s">
        <v>183</v>
      </c>
      <c r="F83" s="78">
        <v>1245</v>
      </c>
      <c r="G83" s="74">
        <v>4.8</v>
      </c>
      <c r="H83" s="78">
        <v>1185</v>
      </c>
      <c r="I83" s="74">
        <v>7.3</v>
      </c>
      <c r="J83" s="74">
        <v>9.4</v>
      </c>
      <c r="K83" s="74">
        <v>62.9</v>
      </c>
      <c r="L83" s="74">
        <v>77.2</v>
      </c>
      <c r="M83" s="74">
        <v>83.3</v>
      </c>
      <c r="N83" s="78">
        <v>1245</v>
      </c>
      <c r="O83" s="74">
        <v>5.4</v>
      </c>
      <c r="P83" s="78">
        <v>1180</v>
      </c>
      <c r="Q83" s="74">
        <v>9.1999999999999993</v>
      </c>
      <c r="R83" s="74">
        <v>6.4</v>
      </c>
      <c r="S83" s="74">
        <v>69.400000000000006</v>
      </c>
      <c r="T83" s="74">
        <v>80.900000000000006</v>
      </c>
      <c r="U83" s="74">
        <v>84.5</v>
      </c>
      <c r="V83" s="78">
        <v>1245</v>
      </c>
      <c r="W83" s="74">
        <v>5.5</v>
      </c>
      <c r="X83" s="78">
        <v>1180</v>
      </c>
      <c r="Y83" s="74">
        <v>9.6</v>
      </c>
      <c r="Z83" s="74">
        <v>5.8</v>
      </c>
      <c r="AA83" s="74">
        <v>72.3</v>
      </c>
      <c r="AB83" s="74">
        <v>82.3</v>
      </c>
      <c r="AC83" s="74">
        <v>84.6</v>
      </c>
      <c r="AD83" s="78"/>
      <c r="AE83" s="74"/>
      <c r="AF83" s="78"/>
      <c r="AG83" s="74"/>
      <c r="AH83" s="74"/>
      <c r="AI83" s="74"/>
      <c r="AJ83" s="74"/>
      <c r="AK83" s="74"/>
      <c r="AL83" s="78">
        <v>590</v>
      </c>
      <c r="AM83" s="74">
        <v>2</v>
      </c>
      <c r="AN83" s="78">
        <v>580</v>
      </c>
      <c r="AO83" s="74">
        <v>7.8</v>
      </c>
      <c r="AP83" s="74">
        <v>10.4</v>
      </c>
      <c r="AQ83" s="74">
        <v>70.099999999999994</v>
      </c>
      <c r="AR83" s="74">
        <v>78.099999999999994</v>
      </c>
      <c r="AS83" s="74">
        <v>81.900000000000006</v>
      </c>
      <c r="AT83" s="78">
        <v>590</v>
      </c>
      <c r="AU83" s="74">
        <v>2.2000000000000002</v>
      </c>
      <c r="AV83" s="78">
        <v>580</v>
      </c>
      <c r="AW83" s="74">
        <v>10.199999999999999</v>
      </c>
      <c r="AX83" s="74">
        <v>9.1999999999999993</v>
      </c>
      <c r="AY83" s="74">
        <v>70.400000000000006</v>
      </c>
      <c r="AZ83" s="74">
        <v>78.5</v>
      </c>
      <c r="BA83" s="74">
        <v>80.599999999999994</v>
      </c>
      <c r="BB83" s="78">
        <v>590</v>
      </c>
      <c r="BC83" s="74">
        <v>2.2000000000000002</v>
      </c>
      <c r="BD83" s="78">
        <v>580</v>
      </c>
      <c r="BE83" s="74">
        <v>12.1</v>
      </c>
      <c r="BF83" s="74">
        <v>5.9</v>
      </c>
      <c r="BG83" s="74">
        <v>72.099999999999994</v>
      </c>
      <c r="BH83" s="74">
        <v>80.3</v>
      </c>
      <c r="BI83" s="74">
        <v>82</v>
      </c>
      <c r="BJ83" s="78"/>
      <c r="BK83" s="74"/>
      <c r="BL83" s="78"/>
      <c r="BM83" s="74"/>
      <c r="BN83" s="74"/>
      <c r="BO83" s="74"/>
      <c r="BP83" s="74"/>
      <c r="BQ83" s="74"/>
      <c r="BR83" s="78">
        <v>1835</v>
      </c>
      <c r="BS83" s="74">
        <v>3.9</v>
      </c>
      <c r="BT83" s="78">
        <v>1765</v>
      </c>
      <c r="BU83" s="74">
        <v>7.5</v>
      </c>
      <c r="BV83" s="74">
        <v>9.6999999999999993</v>
      </c>
      <c r="BW83" s="74">
        <v>65.3</v>
      </c>
      <c r="BX83" s="74">
        <v>77.5</v>
      </c>
      <c r="BY83" s="74">
        <v>82.8</v>
      </c>
      <c r="BZ83" s="78">
        <v>1835</v>
      </c>
      <c r="CA83" s="74">
        <v>4.4000000000000004</v>
      </c>
      <c r="CB83" s="78">
        <v>1755</v>
      </c>
      <c r="CC83" s="74">
        <v>9.5</v>
      </c>
      <c r="CD83" s="74">
        <v>7.3</v>
      </c>
      <c r="CE83" s="74">
        <v>69.7</v>
      </c>
      <c r="CF83" s="74">
        <v>80.099999999999994</v>
      </c>
      <c r="CG83" s="74">
        <v>83.2</v>
      </c>
      <c r="CH83" s="78">
        <v>1835</v>
      </c>
      <c r="CI83" s="74">
        <v>4.4000000000000004</v>
      </c>
      <c r="CJ83" s="78">
        <v>1755</v>
      </c>
      <c r="CK83" s="74">
        <v>10.4</v>
      </c>
      <c r="CL83" s="74">
        <v>5.8</v>
      </c>
      <c r="CM83" s="74">
        <v>72.3</v>
      </c>
      <c r="CN83" s="74">
        <v>81.7</v>
      </c>
      <c r="CO83" s="74">
        <v>83.8</v>
      </c>
      <c r="CP83" s="78"/>
      <c r="CQ83" s="74"/>
      <c r="CR83" s="78"/>
      <c r="CS83" s="74"/>
      <c r="CT83" s="74"/>
      <c r="CU83" s="74"/>
      <c r="CV83" s="74"/>
      <c r="CW83" s="74"/>
    </row>
    <row r="84" spans="1:101" ht="16.5" x14ac:dyDescent="0.3">
      <c r="A84" s="74" t="s">
        <v>288</v>
      </c>
      <c r="B84" s="74">
        <v>69</v>
      </c>
      <c r="C84" s="74">
        <v>10001282</v>
      </c>
      <c r="D84" s="74" t="s">
        <v>90</v>
      </c>
      <c r="E84" s="74" t="s">
        <v>185</v>
      </c>
      <c r="F84" s="78">
        <v>1845</v>
      </c>
      <c r="G84" s="74">
        <v>8.1</v>
      </c>
      <c r="H84" s="78">
        <v>1695</v>
      </c>
      <c r="I84" s="74">
        <v>8.1</v>
      </c>
      <c r="J84" s="74">
        <v>6.6</v>
      </c>
      <c r="K84" s="74">
        <v>58.8</v>
      </c>
      <c r="L84" s="74">
        <v>76.2</v>
      </c>
      <c r="M84" s="74">
        <v>85.3</v>
      </c>
      <c r="N84" s="78">
        <v>1845</v>
      </c>
      <c r="O84" s="74">
        <v>9.3000000000000007</v>
      </c>
      <c r="P84" s="78">
        <v>1670</v>
      </c>
      <c r="Q84" s="74">
        <v>10.6</v>
      </c>
      <c r="R84" s="74">
        <v>5.6</v>
      </c>
      <c r="S84" s="74">
        <v>64</v>
      </c>
      <c r="T84" s="74">
        <v>78.7</v>
      </c>
      <c r="U84" s="74">
        <v>83.8</v>
      </c>
      <c r="V84" s="78">
        <v>1845</v>
      </c>
      <c r="W84" s="74">
        <v>9.6</v>
      </c>
      <c r="X84" s="78">
        <v>1665</v>
      </c>
      <c r="Y84" s="74">
        <v>11.6</v>
      </c>
      <c r="Z84" s="74">
        <v>5.8</v>
      </c>
      <c r="AA84" s="74">
        <v>67.8</v>
      </c>
      <c r="AB84" s="74">
        <v>79.7</v>
      </c>
      <c r="AC84" s="74">
        <v>82.6</v>
      </c>
      <c r="AD84" s="78"/>
      <c r="AE84" s="74"/>
      <c r="AF84" s="78"/>
      <c r="AG84" s="74"/>
      <c r="AH84" s="74"/>
      <c r="AI84" s="74"/>
      <c r="AJ84" s="74"/>
      <c r="AK84" s="74"/>
      <c r="AL84" s="78">
        <v>1410</v>
      </c>
      <c r="AM84" s="74">
        <v>2.4</v>
      </c>
      <c r="AN84" s="78">
        <v>1375</v>
      </c>
      <c r="AO84" s="74">
        <v>10.4</v>
      </c>
      <c r="AP84" s="74">
        <v>9.9</v>
      </c>
      <c r="AQ84" s="74">
        <v>61.1</v>
      </c>
      <c r="AR84" s="74">
        <v>72.5</v>
      </c>
      <c r="AS84" s="74">
        <v>79.7</v>
      </c>
      <c r="AT84" s="78">
        <v>1410</v>
      </c>
      <c r="AU84" s="74">
        <v>2.7</v>
      </c>
      <c r="AV84" s="78">
        <v>1375</v>
      </c>
      <c r="AW84" s="74">
        <v>13.2</v>
      </c>
      <c r="AX84" s="74">
        <v>7.7</v>
      </c>
      <c r="AY84" s="74">
        <v>65.5</v>
      </c>
      <c r="AZ84" s="74">
        <v>74.7</v>
      </c>
      <c r="BA84" s="74">
        <v>79.099999999999994</v>
      </c>
      <c r="BB84" s="78">
        <v>1410</v>
      </c>
      <c r="BC84" s="74">
        <v>2.9</v>
      </c>
      <c r="BD84" s="78">
        <v>1370</v>
      </c>
      <c r="BE84" s="74">
        <v>14.2</v>
      </c>
      <c r="BF84" s="74">
        <v>6.1</v>
      </c>
      <c r="BG84" s="74">
        <v>69.099999999999994</v>
      </c>
      <c r="BH84" s="74">
        <v>78</v>
      </c>
      <c r="BI84" s="74">
        <v>79.599999999999994</v>
      </c>
      <c r="BJ84" s="78"/>
      <c r="BK84" s="74"/>
      <c r="BL84" s="78"/>
      <c r="BM84" s="74"/>
      <c r="BN84" s="74"/>
      <c r="BO84" s="74"/>
      <c r="BP84" s="74"/>
      <c r="BQ84" s="74"/>
      <c r="BR84" s="78">
        <v>3255</v>
      </c>
      <c r="BS84" s="74">
        <v>5.6</v>
      </c>
      <c r="BT84" s="78">
        <v>3070</v>
      </c>
      <c r="BU84" s="74">
        <v>9.1999999999999993</v>
      </c>
      <c r="BV84" s="74">
        <v>8</v>
      </c>
      <c r="BW84" s="74">
        <v>59.8</v>
      </c>
      <c r="BX84" s="74">
        <v>74.599999999999994</v>
      </c>
      <c r="BY84" s="74">
        <v>82.8</v>
      </c>
      <c r="BZ84" s="78">
        <v>3255</v>
      </c>
      <c r="CA84" s="74">
        <v>6.5</v>
      </c>
      <c r="CB84" s="78">
        <v>3045</v>
      </c>
      <c r="CC84" s="74">
        <v>11.8</v>
      </c>
      <c r="CD84" s="74">
        <v>6.6</v>
      </c>
      <c r="CE84" s="74">
        <v>64.7</v>
      </c>
      <c r="CF84" s="74">
        <v>76.900000000000006</v>
      </c>
      <c r="CG84" s="74">
        <v>81.7</v>
      </c>
      <c r="CH84" s="78">
        <v>3255</v>
      </c>
      <c r="CI84" s="74">
        <v>6.7</v>
      </c>
      <c r="CJ84" s="78">
        <v>3035</v>
      </c>
      <c r="CK84" s="74">
        <v>12.8</v>
      </c>
      <c r="CL84" s="74">
        <v>5.9</v>
      </c>
      <c r="CM84" s="74">
        <v>68.3</v>
      </c>
      <c r="CN84" s="74">
        <v>78.900000000000006</v>
      </c>
      <c r="CO84" s="74">
        <v>81.3</v>
      </c>
      <c r="CP84" s="78"/>
      <c r="CQ84" s="74"/>
      <c r="CR84" s="78"/>
      <c r="CS84" s="74"/>
      <c r="CT84" s="74"/>
      <c r="CU84" s="74"/>
      <c r="CV84" s="74"/>
      <c r="CW84" s="74"/>
    </row>
    <row r="85" spans="1:101" ht="16.5" x14ac:dyDescent="0.3">
      <c r="A85" s="74" t="s">
        <v>288</v>
      </c>
      <c r="B85" s="74">
        <v>190</v>
      </c>
      <c r="C85" s="74">
        <v>10004775</v>
      </c>
      <c r="D85" s="74" t="s">
        <v>11</v>
      </c>
      <c r="E85" s="74" t="s">
        <v>187</v>
      </c>
      <c r="F85" s="78">
        <v>140</v>
      </c>
      <c r="G85" s="74">
        <v>4.3</v>
      </c>
      <c r="H85" s="78">
        <v>135</v>
      </c>
      <c r="I85" s="74">
        <v>11.3</v>
      </c>
      <c r="J85" s="74">
        <v>14.3</v>
      </c>
      <c r="K85" s="74" t="s">
        <v>396</v>
      </c>
      <c r="L85" s="74" t="s">
        <v>396</v>
      </c>
      <c r="M85" s="74">
        <v>74.400000000000006</v>
      </c>
      <c r="N85" s="78">
        <v>140</v>
      </c>
      <c r="O85" s="74">
        <v>5</v>
      </c>
      <c r="P85" s="78">
        <v>130</v>
      </c>
      <c r="Q85" s="74">
        <v>15.9</v>
      </c>
      <c r="R85" s="74">
        <v>5.3</v>
      </c>
      <c r="S85" s="74" t="s">
        <v>396</v>
      </c>
      <c r="T85" s="74" t="s">
        <v>396</v>
      </c>
      <c r="U85" s="74">
        <v>78.8</v>
      </c>
      <c r="V85" s="78">
        <v>140</v>
      </c>
      <c r="W85" s="74">
        <v>5</v>
      </c>
      <c r="X85" s="78">
        <v>130</v>
      </c>
      <c r="Y85" s="74">
        <v>13.6</v>
      </c>
      <c r="Z85" s="74">
        <v>7.6</v>
      </c>
      <c r="AA85" s="74" t="s">
        <v>396</v>
      </c>
      <c r="AB85" s="74" t="s">
        <v>396</v>
      </c>
      <c r="AC85" s="74">
        <v>78.8</v>
      </c>
      <c r="AD85" s="78"/>
      <c r="AE85" s="74"/>
      <c r="AF85" s="78"/>
      <c r="AG85" s="74"/>
      <c r="AH85" s="74"/>
      <c r="AI85" s="74"/>
      <c r="AJ85" s="74"/>
      <c r="AK85" s="74"/>
      <c r="AL85" s="78">
        <v>75</v>
      </c>
      <c r="AM85" s="74">
        <v>1.3</v>
      </c>
      <c r="AN85" s="78">
        <v>75</v>
      </c>
      <c r="AO85" s="74">
        <v>11.8</v>
      </c>
      <c r="AP85" s="74">
        <v>19.7</v>
      </c>
      <c r="AQ85" s="74" t="s">
        <v>396</v>
      </c>
      <c r="AR85" s="74" t="s">
        <v>396</v>
      </c>
      <c r="AS85" s="74">
        <v>68.400000000000006</v>
      </c>
      <c r="AT85" s="78">
        <v>75</v>
      </c>
      <c r="AU85" s="74">
        <v>1.3</v>
      </c>
      <c r="AV85" s="78">
        <v>75</v>
      </c>
      <c r="AW85" s="74">
        <v>14.5</v>
      </c>
      <c r="AX85" s="74">
        <v>14.5</v>
      </c>
      <c r="AY85" s="74" t="s">
        <v>396</v>
      </c>
      <c r="AZ85" s="74" t="s">
        <v>396</v>
      </c>
      <c r="BA85" s="74">
        <v>71.099999999999994</v>
      </c>
      <c r="BB85" s="78">
        <v>75</v>
      </c>
      <c r="BC85" s="74">
        <v>1.3</v>
      </c>
      <c r="BD85" s="78">
        <v>75</v>
      </c>
      <c r="BE85" s="74">
        <v>19.7</v>
      </c>
      <c r="BF85" s="74">
        <v>14.5</v>
      </c>
      <c r="BG85" s="74" t="s">
        <v>396</v>
      </c>
      <c r="BH85" s="74" t="s">
        <v>396</v>
      </c>
      <c r="BI85" s="74">
        <v>65.8</v>
      </c>
      <c r="BJ85" s="78"/>
      <c r="BK85" s="74"/>
      <c r="BL85" s="78"/>
      <c r="BM85" s="74"/>
      <c r="BN85" s="74"/>
      <c r="BO85" s="74"/>
      <c r="BP85" s="74"/>
      <c r="BQ85" s="74"/>
      <c r="BR85" s="78">
        <v>215</v>
      </c>
      <c r="BS85" s="74">
        <v>3.2</v>
      </c>
      <c r="BT85" s="78">
        <v>210</v>
      </c>
      <c r="BU85" s="74">
        <v>11.5</v>
      </c>
      <c r="BV85" s="74">
        <v>16.3</v>
      </c>
      <c r="BW85" s="74">
        <v>57.4</v>
      </c>
      <c r="BX85" s="74">
        <v>68.400000000000006</v>
      </c>
      <c r="BY85" s="74">
        <v>72.2</v>
      </c>
      <c r="BZ85" s="78">
        <v>215</v>
      </c>
      <c r="CA85" s="74">
        <v>3.7</v>
      </c>
      <c r="CB85" s="78">
        <v>210</v>
      </c>
      <c r="CC85" s="74">
        <v>15.4</v>
      </c>
      <c r="CD85" s="74">
        <v>8.6999999999999993</v>
      </c>
      <c r="CE85" s="74">
        <v>63</v>
      </c>
      <c r="CF85" s="74">
        <v>71.599999999999994</v>
      </c>
      <c r="CG85" s="74">
        <v>76</v>
      </c>
      <c r="CH85" s="78">
        <v>215</v>
      </c>
      <c r="CI85" s="74">
        <v>3.7</v>
      </c>
      <c r="CJ85" s="78">
        <v>210</v>
      </c>
      <c r="CK85" s="74">
        <v>15.9</v>
      </c>
      <c r="CL85" s="74">
        <v>10.1</v>
      </c>
      <c r="CM85" s="74">
        <v>69.7</v>
      </c>
      <c r="CN85" s="74">
        <v>72.599999999999994</v>
      </c>
      <c r="CO85" s="74">
        <v>74</v>
      </c>
      <c r="CP85" s="78"/>
      <c r="CQ85" s="74"/>
      <c r="CR85" s="78"/>
      <c r="CS85" s="74"/>
      <c r="CT85" s="74"/>
      <c r="CU85" s="74"/>
      <c r="CV85" s="74"/>
      <c r="CW85" s="74"/>
    </row>
    <row r="86" spans="1:101" ht="16.5" x14ac:dyDescent="0.3">
      <c r="A86" s="74" t="s">
        <v>288</v>
      </c>
      <c r="B86" s="74">
        <v>155</v>
      </c>
      <c r="C86" s="74">
        <v>10007154</v>
      </c>
      <c r="D86" s="74" t="s">
        <v>36</v>
      </c>
      <c r="E86" s="74" t="s">
        <v>189</v>
      </c>
      <c r="F86" s="78">
        <v>1920</v>
      </c>
      <c r="G86" s="74">
        <v>4.7</v>
      </c>
      <c r="H86" s="78">
        <v>1830</v>
      </c>
      <c r="I86" s="74">
        <v>8.9</v>
      </c>
      <c r="J86" s="74">
        <v>8</v>
      </c>
      <c r="K86" s="74">
        <v>43.2</v>
      </c>
      <c r="L86" s="74">
        <v>68.900000000000006</v>
      </c>
      <c r="M86" s="74">
        <v>83.1</v>
      </c>
      <c r="N86" s="78">
        <v>1920</v>
      </c>
      <c r="O86" s="74">
        <v>5.8</v>
      </c>
      <c r="P86" s="78">
        <v>1810</v>
      </c>
      <c r="Q86" s="74">
        <v>10.3</v>
      </c>
      <c r="R86" s="74">
        <v>6.8</v>
      </c>
      <c r="S86" s="74">
        <v>57.8</v>
      </c>
      <c r="T86" s="74">
        <v>74.8</v>
      </c>
      <c r="U86" s="74">
        <v>82.9</v>
      </c>
      <c r="V86" s="78">
        <v>1920</v>
      </c>
      <c r="W86" s="74">
        <v>6.6</v>
      </c>
      <c r="X86" s="78">
        <v>1795</v>
      </c>
      <c r="Y86" s="74">
        <v>11.9</v>
      </c>
      <c r="Z86" s="74">
        <v>5.7</v>
      </c>
      <c r="AA86" s="74">
        <v>64.2</v>
      </c>
      <c r="AB86" s="74">
        <v>77.400000000000006</v>
      </c>
      <c r="AC86" s="74">
        <v>82.4</v>
      </c>
      <c r="AD86" s="78"/>
      <c r="AE86" s="74"/>
      <c r="AF86" s="78"/>
      <c r="AG86" s="74"/>
      <c r="AH86" s="74"/>
      <c r="AI86" s="74"/>
      <c r="AJ86" s="74"/>
      <c r="AK86" s="74"/>
      <c r="AL86" s="78">
        <v>1945</v>
      </c>
      <c r="AM86" s="74">
        <v>1</v>
      </c>
      <c r="AN86" s="78">
        <v>1925</v>
      </c>
      <c r="AO86" s="74">
        <v>8.1</v>
      </c>
      <c r="AP86" s="74">
        <v>8.9</v>
      </c>
      <c r="AQ86" s="74">
        <v>49.7</v>
      </c>
      <c r="AR86" s="74">
        <v>69.2</v>
      </c>
      <c r="AS86" s="74">
        <v>83</v>
      </c>
      <c r="AT86" s="78">
        <v>1945</v>
      </c>
      <c r="AU86" s="74">
        <v>1</v>
      </c>
      <c r="AV86" s="78">
        <v>1925</v>
      </c>
      <c r="AW86" s="74">
        <v>10.4</v>
      </c>
      <c r="AX86" s="74">
        <v>6.7</v>
      </c>
      <c r="AY86" s="74">
        <v>61.7</v>
      </c>
      <c r="AZ86" s="74">
        <v>75.2</v>
      </c>
      <c r="BA86" s="74">
        <v>82.9</v>
      </c>
      <c r="BB86" s="78">
        <v>1945</v>
      </c>
      <c r="BC86" s="74">
        <v>1.1000000000000001</v>
      </c>
      <c r="BD86" s="78">
        <v>1925</v>
      </c>
      <c r="BE86" s="74">
        <v>12.3</v>
      </c>
      <c r="BF86" s="74">
        <v>5.0999999999999996</v>
      </c>
      <c r="BG86" s="74">
        <v>67.8</v>
      </c>
      <c r="BH86" s="74">
        <v>78.7</v>
      </c>
      <c r="BI86" s="74">
        <v>82.6</v>
      </c>
      <c r="BJ86" s="78"/>
      <c r="BK86" s="74"/>
      <c r="BL86" s="78"/>
      <c r="BM86" s="74"/>
      <c r="BN86" s="74"/>
      <c r="BO86" s="74"/>
      <c r="BP86" s="74"/>
      <c r="BQ86" s="74"/>
      <c r="BR86" s="78">
        <v>3865</v>
      </c>
      <c r="BS86" s="74">
        <v>2.8</v>
      </c>
      <c r="BT86" s="78">
        <v>3755</v>
      </c>
      <c r="BU86" s="74">
        <v>8.5</v>
      </c>
      <c r="BV86" s="74">
        <v>8.5</v>
      </c>
      <c r="BW86" s="74">
        <v>46.6</v>
      </c>
      <c r="BX86" s="74">
        <v>69</v>
      </c>
      <c r="BY86" s="74">
        <v>83</v>
      </c>
      <c r="BZ86" s="78">
        <v>3865</v>
      </c>
      <c r="CA86" s="74">
        <v>3.4</v>
      </c>
      <c r="CB86" s="78">
        <v>3735</v>
      </c>
      <c r="CC86" s="74">
        <v>10.3</v>
      </c>
      <c r="CD86" s="74">
        <v>6.7</v>
      </c>
      <c r="CE86" s="74">
        <v>59.8</v>
      </c>
      <c r="CF86" s="74">
        <v>75</v>
      </c>
      <c r="CG86" s="74">
        <v>82.9</v>
      </c>
      <c r="CH86" s="78">
        <v>3865</v>
      </c>
      <c r="CI86" s="74">
        <v>3.8</v>
      </c>
      <c r="CJ86" s="78">
        <v>3720</v>
      </c>
      <c r="CK86" s="74">
        <v>12.1</v>
      </c>
      <c r="CL86" s="74">
        <v>5.4</v>
      </c>
      <c r="CM86" s="74">
        <v>66</v>
      </c>
      <c r="CN86" s="74">
        <v>78.099999999999994</v>
      </c>
      <c r="CO86" s="74">
        <v>82.5</v>
      </c>
      <c r="CP86" s="78"/>
      <c r="CQ86" s="74"/>
      <c r="CR86" s="78"/>
      <c r="CS86" s="74"/>
      <c r="CT86" s="74"/>
      <c r="CU86" s="74"/>
      <c r="CV86" s="74"/>
      <c r="CW86" s="74"/>
    </row>
    <row r="87" spans="1:101" ht="16.5" x14ac:dyDescent="0.3">
      <c r="A87" s="74" t="s">
        <v>288</v>
      </c>
      <c r="B87" s="74">
        <v>71</v>
      </c>
      <c r="C87" s="74">
        <v>10004797</v>
      </c>
      <c r="D87" s="74" t="s">
        <v>36</v>
      </c>
      <c r="E87" s="74" t="s">
        <v>191</v>
      </c>
      <c r="F87" s="78">
        <v>2110</v>
      </c>
      <c r="G87" s="74">
        <v>4.5999999999999996</v>
      </c>
      <c r="H87" s="78">
        <v>2015</v>
      </c>
      <c r="I87" s="74">
        <v>8.1999999999999993</v>
      </c>
      <c r="J87" s="74">
        <v>9.1999999999999993</v>
      </c>
      <c r="K87" s="74">
        <v>62</v>
      </c>
      <c r="L87" s="74">
        <v>75.3</v>
      </c>
      <c r="M87" s="74">
        <v>82.6</v>
      </c>
      <c r="N87" s="78">
        <v>2110</v>
      </c>
      <c r="O87" s="74">
        <v>5.0999999999999996</v>
      </c>
      <c r="P87" s="78">
        <v>2005</v>
      </c>
      <c r="Q87" s="74">
        <v>10.7</v>
      </c>
      <c r="R87" s="74">
        <v>7.6</v>
      </c>
      <c r="S87" s="74">
        <v>67.599999999999994</v>
      </c>
      <c r="T87" s="74">
        <v>77.599999999999994</v>
      </c>
      <c r="U87" s="74">
        <v>81.7</v>
      </c>
      <c r="V87" s="78">
        <v>2110</v>
      </c>
      <c r="W87" s="74">
        <v>5.4</v>
      </c>
      <c r="X87" s="78">
        <v>1995</v>
      </c>
      <c r="Y87" s="74">
        <v>11.7</v>
      </c>
      <c r="Z87" s="74">
        <v>6.3</v>
      </c>
      <c r="AA87" s="74">
        <v>72.3</v>
      </c>
      <c r="AB87" s="74">
        <v>79.5</v>
      </c>
      <c r="AC87" s="74">
        <v>82</v>
      </c>
      <c r="AD87" s="78"/>
      <c r="AE87" s="74"/>
      <c r="AF87" s="78"/>
      <c r="AG87" s="74"/>
      <c r="AH87" s="74"/>
      <c r="AI87" s="74"/>
      <c r="AJ87" s="74"/>
      <c r="AK87" s="74"/>
      <c r="AL87" s="78">
        <v>1815</v>
      </c>
      <c r="AM87" s="74">
        <v>2</v>
      </c>
      <c r="AN87" s="78">
        <v>1775</v>
      </c>
      <c r="AO87" s="74">
        <v>8.3000000000000007</v>
      </c>
      <c r="AP87" s="74">
        <v>12.1</v>
      </c>
      <c r="AQ87" s="74">
        <v>65.2</v>
      </c>
      <c r="AR87" s="74">
        <v>74.2</v>
      </c>
      <c r="AS87" s="74">
        <v>79.599999999999994</v>
      </c>
      <c r="AT87" s="78">
        <v>1815</v>
      </c>
      <c r="AU87" s="74">
        <v>2.1</v>
      </c>
      <c r="AV87" s="78">
        <v>1775</v>
      </c>
      <c r="AW87" s="74">
        <v>12</v>
      </c>
      <c r="AX87" s="74">
        <v>8.6999999999999993</v>
      </c>
      <c r="AY87" s="74">
        <v>68.7</v>
      </c>
      <c r="AZ87" s="74">
        <v>77.099999999999994</v>
      </c>
      <c r="BA87" s="74">
        <v>79.3</v>
      </c>
      <c r="BB87" s="78">
        <v>1815</v>
      </c>
      <c r="BC87" s="74">
        <v>2.2999999999999998</v>
      </c>
      <c r="BD87" s="78">
        <v>1775</v>
      </c>
      <c r="BE87" s="74">
        <v>12.6</v>
      </c>
      <c r="BF87" s="74">
        <v>7.7</v>
      </c>
      <c r="BG87" s="74">
        <v>71.7</v>
      </c>
      <c r="BH87" s="74">
        <v>78.2</v>
      </c>
      <c r="BI87" s="74">
        <v>79.599999999999994</v>
      </c>
      <c r="BJ87" s="78"/>
      <c r="BK87" s="74"/>
      <c r="BL87" s="78"/>
      <c r="BM87" s="74"/>
      <c r="BN87" s="74"/>
      <c r="BO87" s="74"/>
      <c r="BP87" s="74"/>
      <c r="BQ87" s="74"/>
      <c r="BR87" s="78">
        <v>3925</v>
      </c>
      <c r="BS87" s="74">
        <v>3.4</v>
      </c>
      <c r="BT87" s="78">
        <v>3790</v>
      </c>
      <c r="BU87" s="74">
        <v>8.3000000000000007</v>
      </c>
      <c r="BV87" s="74">
        <v>10.6</v>
      </c>
      <c r="BW87" s="74">
        <v>63.5</v>
      </c>
      <c r="BX87" s="74">
        <v>74.8</v>
      </c>
      <c r="BY87" s="74">
        <v>81.2</v>
      </c>
      <c r="BZ87" s="78">
        <v>3925</v>
      </c>
      <c r="CA87" s="74">
        <v>3.7</v>
      </c>
      <c r="CB87" s="78">
        <v>3780</v>
      </c>
      <c r="CC87" s="74">
        <v>11.4</v>
      </c>
      <c r="CD87" s="74">
        <v>8.1</v>
      </c>
      <c r="CE87" s="74">
        <v>68.099999999999994</v>
      </c>
      <c r="CF87" s="74">
        <v>77.400000000000006</v>
      </c>
      <c r="CG87" s="74">
        <v>80.599999999999994</v>
      </c>
      <c r="CH87" s="78">
        <v>3925</v>
      </c>
      <c r="CI87" s="74">
        <v>3.9</v>
      </c>
      <c r="CJ87" s="78">
        <v>3770</v>
      </c>
      <c r="CK87" s="74">
        <v>12.1</v>
      </c>
      <c r="CL87" s="74">
        <v>6.9</v>
      </c>
      <c r="CM87" s="74">
        <v>72</v>
      </c>
      <c r="CN87" s="74">
        <v>78.900000000000006</v>
      </c>
      <c r="CO87" s="74">
        <v>80.900000000000006</v>
      </c>
      <c r="CP87" s="78"/>
      <c r="CQ87" s="74"/>
      <c r="CR87" s="78"/>
      <c r="CS87" s="74"/>
      <c r="CT87" s="74"/>
      <c r="CU87" s="74"/>
      <c r="CV87" s="74"/>
      <c r="CW87" s="74"/>
    </row>
    <row r="88" spans="1:101" ht="16.5" x14ac:dyDescent="0.3">
      <c r="A88" s="74" t="s">
        <v>288</v>
      </c>
      <c r="B88" s="74">
        <v>1</v>
      </c>
      <c r="C88" s="74">
        <v>10007773</v>
      </c>
      <c r="D88" s="74" t="s">
        <v>49</v>
      </c>
      <c r="E88" s="74" t="s">
        <v>193</v>
      </c>
      <c r="F88" s="78">
        <v>4065</v>
      </c>
      <c r="G88" s="74">
        <v>5.8</v>
      </c>
      <c r="H88" s="78">
        <v>3830</v>
      </c>
      <c r="I88" s="74">
        <v>14.9</v>
      </c>
      <c r="J88" s="74">
        <v>5.6</v>
      </c>
      <c r="K88" s="74">
        <v>40.6</v>
      </c>
      <c r="L88" s="74">
        <v>64.2</v>
      </c>
      <c r="M88" s="74">
        <v>79.5</v>
      </c>
      <c r="N88" s="78">
        <v>4065</v>
      </c>
      <c r="O88" s="74">
        <v>7.1</v>
      </c>
      <c r="P88" s="78">
        <v>3780</v>
      </c>
      <c r="Q88" s="74">
        <v>18.8</v>
      </c>
      <c r="R88" s="74">
        <v>6</v>
      </c>
      <c r="S88" s="74">
        <v>49</v>
      </c>
      <c r="T88" s="74">
        <v>66.099999999999994</v>
      </c>
      <c r="U88" s="74">
        <v>75.2</v>
      </c>
      <c r="V88" s="78">
        <v>4065</v>
      </c>
      <c r="W88" s="74">
        <v>7.3</v>
      </c>
      <c r="X88" s="78">
        <v>3770</v>
      </c>
      <c r="Y88" s="74">
        <v>19.5</v>
      </c>
      <c r="Z88" s="74">
        <v>6</v>
      </c>
      <c r="AA88" s="74">
        <v>51.3</v>
      </c>
      <c r="AB88" s="74">
        <v>67.7</v>
      </c>
      <c r="AC88" s="74">
        <v>74.5</v>
      </c>
      <c r="AD88" s="78"/>
      <c r="AE88" s="74"/>
      <c r="AF88" s="78"/>
      <c r="AG88" s="74"/>
      <c r="AH88" s="74"/>
      <c r="AI88" s="74"/>
      <c r="AJ88" s="74"/>
      <c r="AK88" s="74"/>
      <c r="AL88" s="78">
        <v>2960</v>
      </c>
      <c r="AM88" s="74">
        <v>3</v>
      </c>
      <c r="AN88" s="78">
        <v>2870</v>
      </c>
      <c r="AO88" s="74">
        <v>12.2</v>
      </c>
      <c r="AP88" s="74">
        <v>4.8</v>
      </c>
      <c r="AQ88" s="74">
        <v>46</v>
      </c>
      <c r="AR88" s="74">
        <v>71.3</v>
      </c>
      <c r="AS88" s="74">
        <v>82.9</v>
      </c>
      <c r="AT88" s="78">
        <v>2960</v>
      </c>
      <c r="AU88" s="74">
        <v>3.6</v>
      </c>
      <c r="AV88" s="78">
        <v>2855</v>
      </c>
      <c r="AW88" s="74">
        <v>15</v>
      </c>
      <c r="AX88" s="74">
        <v>5.9</v>
      </c>
      <c r="AY88" s="74">
        <v>54.9</v>
      </c>
      <c r="AZ88" s="74">
        <v>72.099999999999994</v>
      </c>
      <c r="BA88" s="74">
        <v>79.2</v>
      </c>
      <c r="BB88" s="78">
        <v>2960</v>
      </c>
      <c r="BC88" s="74">
        <v>3.9</v>
      </c>
      <c r="BD88" s="78">
        <v>2845</v>
      </c>
      <c r="BE88" s="74">
        <v>15.2</v>
      </c>
      <c r="BF88" s="74">
        <v>6.1</v>
      </c>
      <c r="BG88" s="74">
        <v>59.2</v>
      </c>
      <c r="BH88" s="74">
        <v>73.400000000000006</v>
      </c>
      <c r="BI88" s="74">
        <v>78.7</v>
      </c>
      <c r="BJ88" s="78"/>
      <c r="BK88" s="74"/>
      <c r="BL88" s="78"/>
      <c r="BM88" s="74"/>
      <c r="BN88" s="74"/>
      <c r="BO88" s="74"/>
      <c r="BP88" s="74"/>
      <c r="BQ88" s="74"/>
      <c r="BR88" s="78">
        <v>7030</v>
      </c>
      <c r="BS88" s="74">
        <v>4.5999999999999996</v>
      </c>
      <c r="BT88" s="78">
        <v>6705</v>
      </c>
      <c r="BU88" s="74">
        <v>13.8</v>
      </c>
      <c r="BV88" s="74">
        <v>5.3</v>
      </c>
      <c r="BW88" s="74">
        <v>42.9</v>
      </c>
      <c r="BX88" s="74">
        <v>67.2</v>
      </c>
      <c r="BY88" s="74">
        <v>81</v>
      </c>
      <c r="BZ88" s="78">
        <v>7030</v>
      </c>
      <c r="CA88" s="74">
        <v>5.6</v>
      </c>
      <c r="CB88" s="78">
        <v>6635</v>
      </c>
      <c r="CC88" s="74">
        <v>17.2</v>
      </c>
      <c r="CD88" s="74">
        <v>5.9</v>
      </c>
      <c r="CE88" s="74">
        <v>51.5</v>
      </c>
      <c r="CF88" s="74">
        <v>68.7</v>
      </c>
      <c r="CG88" s="74">
        <v>76.900000000000006</v>
      </c>
      <c r="CH88" s="78">
        <v>7030</v>
      </c>
      <c r="CI88" s="74">
        <v>5.8</v>
      </c>
      <c r="CJ88" s="78">
        <v>6620</v>
      </c>
      <c r="CK88" s="74">
        <v>17.600000000000001</v>
      </c>
      <c r="CL88" s="74">
        <v>6.1</v>
      </c>
      <c r="CM88" s="74">
        <v>54.7</v>
      </c>
      <c r="CN88" s="74">
        <v>70.099999999999994</v>
      </c>
      <c r="CO88" s="74">
        <v>76.3</v>
      </c>
      <c r="CP88" s="78"/>
      <c r="CQ88" s="74"/>
      <c r="CR88" s="78"/>
      <c r="CS88" s="74"/>
      <c r="CT88" s="74"/>
      <c r="CU88" s="74"/>
      <c r="CV88" s="74"/>
      <c r="CW88" s="74"/>
    </row>
    <row r="89" spans="1:101" ht="16.5" x14ac:dyDescent="0.3">
      <c r="A89" s="74" t="s">
        <v>288</v>
      </c>
      <c r="B89" s="74">
        <v>72</v>
      </c>
      <c r="C89" s="74">
        <v>10004930</v>
      </c>
      <c r="D89" s="74" t="s">
        <v>49</v>
      </c>
      <c r="E89" s="74" t="s">
        <v>195</v>
      </c>
      <c r="F89" s="78">
        <v>1355</v>
      </c>
      <c r="G89" s="74">
        <v>8.9</v>
      </c>
      <c r="H89" s="78">
        <v>1230</v>
      </c>
      <c r="I89" s="74">
        <v>12</v>
      </c>
      <c r="J89" s="74">
        <v>8.1999999999999993</v>
      </c>
      <c r="K89" s="74">
        <v>57.7</v>
      </c>
      <c r="L89" s="74">
        <v>71.3</v>
      </c>
      <c r="M89" s="74">
        <v>79.8</v>
      </c>
      <c r="N89" s="78">
        <v>1355</v>
      </c>
      <c r="O89" s="74">
        <v>10.3</v>
      </c>
      <c r="P89" s="78">
        <v>1215</v>
      </c>
      <c r="Q89" s="74">
        <v>13.5</v>
      </c>
      <c r="R89" s="74">
        <v>6.9</v>
      </c>
      <c r="S89" s="74">
        <v>59.5</v>
      </c>
      <c r="T89" s="74">
        <v>73.099999999999994</v>
      </c>
      <c r="U89" s="74">
        <v>79.599999999999994</v>
      </c>
      <c r="V89" s="78">
        <v>1355</v>
      </c>
      <c r="W89" s="74">
        <v>10.1</v>
      </c>
      <c r="X89" s="78">
        <v>1215</v>
      </c>
      <c r="Y89" s="74">
        <v>15.4</v>
      </c>
      <c r="Z89" s="74">
        <v>6.8</v>
      </c>
      <c r="AA89" s="74">
        <v>62.1</v>
      </c>
      <c r="AB89" s="74">
        <v>73.7</v>
      </c>
      <c r="AC89" s="74">
        <v>77.8</v>
      </c>
      <c r="AD89" s="78"/>
      <c r="AE89" s="74"/>
      <c r="AF89" s="78"/>
      <c r="AG89" s="74"/>
      <c r="AH89" s="74"/>
      <c r="AI89" s="74"/>
      <c r="AJ89" s="74"/>
      <c r="AK89" s="74"/>
      <c r="AL89" s="78">
        <v>870</v>
      </c>
      <c r="AM89" s="74">
        <v>5.7</v>
      </c>
      <c r="AN89" s="78">
        <v>820</v>
      </c>
      <c r="AO89" s="74">
        <v>15.1</v>
      </c>
      <c r="AP89" s="74">
        <v>11.1</v>
      </c>
      <c r="AQ89" s="74">
        <v>57.7</v>
      </c>
      <c r="AR89" s="74">
        <v>67.3</v>
      </c>
      <c r="AS89" s="74">
        <v>73.8</v>
      </c>
      <c r="AT89" s="78">
        <v>870</v>
      </c>
      <c r="AU89" s="74">
        <v>5.7</v>
      </c>
      <c r="AV89" s="78">
        <v>820</v>
      </c>
      <c r="AW89" s="74">
        <v>15.5</v>
      </c>
      <c r="AX89" s="74">
        <v>10.6</v>
      </c>
      <c r="AY89" s="74">
        <v>59.6</v>
      </c>
      <c r="AZ89" s="74">
        <v>70.3</v>
      </c>
      <c r="BA89" s="74">
        <v>74</v>
      </c>
      <c r="BB89" s="78">
        <v>870</v>
      </c>
      <c r="BC89" s="74">
        <v>5.7</v>
      </c>
      <c r="BD89" s="78">
        <v>820</v>
      </c>
      <c r="BE89" s="74">
        <v>17.3</v>
      </c>
      <c r="BF89" s="74">
        <v>9.1</v>
      </c>
      <c r="BG89" s="74">
        <v>63</v>
      </c>
      <c r="BH89" s="74">
        <v>70.3</v>
      </c>
      <c r="BI89" s="74">
        <v>73.599999999999994</v>
      </c>
      <c r="BJ89" s="78"/>
      <c r="BK89" s="74"/>
      <c r="BL89" s="78"/>
      <c r="BM89" s="74"/>
      <c r="BN89" s="74"/>
      <c r="BO89" s="74"/>
      <c r="BP89" s="74"/>
      <c r="BQ89" s="74"/>
      <c r="BR89" s="78">
        <v>2225</v>
      </c>
      <c r="BS89" s="74">
        <v>7.7</v>
      </c>
      <c r="BT89" s="78">
        <v>2055</v>
      </c>
      <c r="BU89" s="74">
        <v>13.2</v>
      </c>
      <c r="BV89" s="74">
        <v>9.3000000000000007</v>
      </c>
      <c r="BW89" s="74">
        <v>57.7</v>
      </c>
      <c r="BX89" s="74">
        <v>69.7</v>
      </c>
      <c r="BY89" s="74">
        <v>77.400000000000006</v>
      </c>
      <c r="BZ89" s="78">
        <v>2225</v>
      </c>
      <c r="CA89" s="74">
        <v>8.5</v>
      </c>
      <c r="CB89" s="78">
        <v>2035</v>
      </c>
      <c r="CC89" s="74">
        <v>14.3</v>
      </c>
      <c r="CD89" s="74">
        <v>8.4</v>
      </c>
      <c r="CE89" s="74">
        <v>59.5</v>
      </c>
      <c r="CF89" s="74">
        <v>72</v>
      </c>
      <c r="CG89" s="74">
        <v>77.3</v>
      </c>
      <c r="CH89" s="78">
        <v>2225</v>
      </c>
      <c r="CI89" s="74">
        <v>8.4</v>
      </c>
      <c r="CJ89" s="78">
        <v>2040</v>
      </c>
      <c r="CK89" s="74">
        <v>16.100000000000001</v>
      </c>
      <c r="CL89" s="74">
        <v>7.8</v>
      </c>
      <c r="CM89" s="74">
        <v>62.5</v>
      </c>
      <c r="CN89" s="74">
        <v>72.3</v>
      </c>
      <c r="CO89" s="74">
        <v>76.099999999999994</v>
      </c>
      <c r="CP89" s="78"/>
      <c r="CQ89" s="74"/>
      <c r="CR89" s="78"/>
      <c r="CS89" s="74"/>
      <c r="CT89" s="74"/>
      <c r="CU89" s="74"/>
      <c r="CV89" s="74"/>
      <c r="CW89" s="74"/>
    </row>
    <row r="90" spans="1:101" ht="16.5" x14ac:dyDescent="0.3">
      <c r="A90" s="74" t="s">
        <v>288</v>
      </c>
      <c r="B90" s="74">
        <v>156</v>
      </c>
      <c r="C90" s="74">
        <v>10007774</v>
      </c>
      <c r="D90" s="74" t="s">
        <v>49</v>
      </c>
      <c r="E90" s="74" t="s">
        <v>197</v>
      </c>
      <c r="F90" s="78">
        <v>1390</v>
      </c>
      <c r="G90" s="74">
        <v>5</v>
      </c>
      <c r="H90" s="78">
        <v>1320</v>
      </c>
      <c r="I90" s="74">
        <v>9.5</v>
      </c>
      <c r="J90" s="74">
        <v>7.8</v>
      </c>
      <c r="K90" s="74">
        <v>35.700000000000003</v>
      </c>
      <c r="L90" s="74">
        <v>55.8</v>
      </c>
      <c r="M90" s="74">
        <v>82.7</v>
      </c>
      <c r="N90" s="78">
        <v>1390</v>
      </c>
      <c r="O90" s="74">
        <v>7.3</v>
      </c>
      <c r="P90" s="78">
        <v>1290</v>
      </c>
      <c r="Q90" s="74">
        <v>12.8</v>
      </c>
      <c r="R90" s="74">
        <v>5.4</v>
      </c>
      <c r="S90" s="74">
        <v>49.6</v>
      </c>
      <c r="T90" s="74">
        <v>68.5</v>
      </c>
      <c r="U90" s="74">
        <v>81.8</v>
      </c>
      <c r="V90" s="78">
        <v>1390</v>
      </c>
      <c r="W90" s="74">
        <v>7.7</v>
      </c>
      <c r="X90" s="78">
        <v>1285</v>
      </c>
      <c r="Y90" s="74">
        <v>14</v>
      </c>
      <c r="Z90" s="74">
        <v>6.8</v>
      </c>
      <c r="AA90" s="74">
        <v>57.1</v>
      </c>
      <c r="AB90" s="74">
        <v>71.5</v>
      </c>
      <c r="AC90" s="74">
        <v>79.2</v>
      </c>
      <c r="AD90" s="78"/>
      <c r="AE90" s="74"/>
      <c r="AF90" s="78"/>
      <c r="AG90" s="74"/>
      <c r="AH90" s="74"/>
      <c r="AI90" s="74"/>
      <c r="AJ90" s="74"/>
      <c r="AK90" s="74"/>
      <c r="AL90" s="78">
        <v>1480</v>
      </c>
      <c r="AM90" s="74">
        <v>2</v>
      </c>
      <c r="AN90" s="78">
        <v>1450</v>
      </c>
      <c r="AO90" s="74">
        <v>10.9</v>
      </c>
      <c r="AP90" s="74">
        <v>8.8000000000000007</v>
      </c>
      <c r="AQ90" s="74">
        <v>38.9</v>
      </c>
      <c r="AR90" s="74">
        <v>54.9</v>
      </c>
      <c r="AS90" s="74">
        <v>80.3</v>
      </c>
      <c r="AT90" s="78">
        <v>1480</v>
      </c>
      <c r="AU90" s="74">
        <v>2.1</v>
      </c>
      <c r="AV90" s="78">
        <v>1450</v>
      </c>
      <c r="AW90" s="74">
        <v>14.5</v>
      </c>
      <c r="AX90" s="74">
        <v>6.2</v>
      </c>
      <c r="AY90" s="74">
        <v>50.7</v>
      </c>
      <c r="AZ90" s="74">
        <v>65.900000000000006</v>
      </c>
      <c r="BA90" s="74">
        <v>79.3</v>
      </c>
      <c r="BB90" s="78">
        <v>1480</v>
      </c>
      <c r="BC90" s="74">
        <v>2.2000000000000002</v>
      </c>
      <c r="BD90" s="78">
        <v>1450</v>
      </c>
      <c r="BE90" s="74">
        <v>16.600000000000001</v>
      </c>
      <c r="BF90" s="74">
        <v>6.1</v>
      </c>
      <c r="BG90" s="74">
        <v>58.3</v>
      </c>
      <c r="BH90" s="74">
        <v>70.400000000000006</v>
      </c>
      <c r="BI90" s="74">
        <v>77.3</v>
      </c>
      <c r="BJ90" s="78"/>
      <c r="BK90" s="74"/>
      <c r="BL90" s="78"/>
      <c r="BM90" s="74"/>
      <c r="BN90" s="74"/>
      <c r="BO90" s="74"/>
      <c r="BP90" s="74"/>
      <c r="BQ90" s="74"/>
      <c r="BR90" s="78">
        <v>2870</v>
      </c>
      <c r="BS90" s="74">
        <v>3.5</v>
      </c>
      <c r="BT90" s="78">
        <v>2770</v>
      </c>
      <c r="BU90" s="74">
        <v>10.199999999999999</v>
      </c>
      <c r="BV90" s="74">
        <v>8.3000000000000007</v>
      </c>
      <c r="BW90" s="74">
        <v>37.4</v>
      </c>
      <c r="BX90" s="74">
        <v>55.3</v>
      </c>
      <c r="BY90" s="74">
        <v>81.400000000000006</v>
      </c>
      <c r="BZ90" s="78">
        <v>2870</v>
      </c>
      <c r="CA90" s="74">
        <v>4.5999999999999996</v>
      </c>
      <c r="CB90" s="78">
        <v>2740</v>
      </c>
      <c r="CC90" s="74">
        <v>13.7</v>
      </c>
      <c r="CD90" s="74">
        <v>5.8</v>
      </c>
      <c r="CE90" s="74">
        <v>50.2</v>
      </c>
      <c r="CF90" s="74">
        <v>67.099999999999994</v>
      </c>
      <c r="CG90" s="74">
        <v>80.5</v>
      </c>
      <c r="CH90" s="78">
        <v>2870</v>
      </c>
      <c r="CI90" s="74">
        <v>4.9000000000000004</v>
      </c>
      <c r="CJ90" s="78">
        <v>2730</v>
      </c>
      <c r="CK90" s="74">
        <v>15.4</v>
      </c>
      <c r="CL90" s="74">
        <v>6.4</v>
      </c>
      <c r="CM90" s="74">
        <v>57.8</v>
      </c>
      <c r="CN90" s="74">
        <v>70.900000000000006</v>
      </c>
      <c r="CO90" s="74">
        <v>78.2</v>
      </c>
      <c r="CP90" s="78"/>
      <c r="CQ90" s="74"/>
      <c r="CR90" s="78"/>
      <c r="CS90" s="74"/>
      <c r="CT90" s="74"/>
      <c r="CU90" s="74"/>
      <c r="CV90" s="74"/>
      <c r="CW90" s="74"/>
    </row>
    <row r="91" spans="1:101" ht="16.5" x14ac:dyDescent="0.3">
      <c r="A91" s="74" t="s">
        <v>288</v>
      </c>
      <c r="B91" s="74">
        <v>230</v>
      </c>
      <c r="C91" s="74">
        <v>10005127</v>
      </c>
      <c r="D91" s="74" t="s">
        <v>19</v>
      </c>
      <c r="E91" s="74" t="s">
        <v>199</v>
      </c>
      <c r="F91" s="78" t="s">
        <v>13</v>
      </c>
      <c r="G91" s="74" t="s">
        <v>13</v>
      </c>
      <c r="H91" s="78" t="s">
        <v>13</v>
      </c>
      <c r="I91" s="74" t="s">
        <v>13</v>
      </c>
      <c r="J91" s="74" t="s">
        <v>13</v>
      </c>
      <c r="K91" s="74" t="s">
        <v>13</v>
      </c>
      <c r="L91" s="74" t="s">
        <v>13</v>
      </c>
      <c r="M91" s="74" t="s">
        <v>13</v>
      </c>
      <c r="N91" s="78" t="s">
        <v>13</v>
      </c>
      <c r="O91" s="74" t="s">
        <v>13</v>
      </c>
      <c r="P91" s="78" t="s">
        <v>13</v>
      </c>
      <c r="Q91" s="74" t="s">
        <v>13</v>
      </c>
      <c r="R91" s="74" t="s">
        <v>13</v>
      </c>
      <c r="S91" s="74" t="s">
        <v>13</v>
      </c>
      <c r="T91" s="74" t="s">
        <v>13</v>
      </c>
      <c r="U91" s="74" t="s">
        <v>13</v>
      </c>
      <c r="V91" s="78" t="s">
        <v>13</v>
      </c>
      <c r="W91" s="74" t="s">
        <v>13</v>
      </c>
      <c r="X91" s="78" t="s">
        <v>13</v>
      </c>
      <c r="Y91" s="74" t="s">
        <v>13</v>
      </c>
      <c r="Z91" s="74" t="s">
        <v>13</v>
      </c>
      <c r="AA91" s="74" t="s">
        <v>13</v>
      </c>
      <c r="AB91" s="74" t="s">
        <v>13</v>
      </c>
      <c r="AC91" s="74" t="s">
        <v>13</v>
      </c>
      <c r="AD91" s="78"/>
      <c r="AE91" s="74"/>
      <c r="AF91" s="78"/>
      <c r="AG91" s="74"/>
      <c r="AH91" s="74"/>
      <c r="AI91" s="74"/>
      <c r="AJ91" s="74"/>
      <c r="AK91" s="74"/>
      <c r="AL91" s="78" t="s">
        <v>13</v>
      </c>
      <c r="AM91" s="74" t="s">
        <v>13</v>
      </c>
      <c r="AN91" s="78" t="s">
        <v>13</v>
      </c>
      <c r="AO91" s="74" t="s">
        <v>13</v>
      </c>
      <c r="AP91" s="74" t="s">
        <v>13</v>
      </c>
      <c r="AQ91" s="74" t="s">
        <v>13</v>
      </c>
      <c r="AR91" s="74" t="s">
        <v>13</v>
      </c>
      <c r="AS91" s="74" t="s">
        <v>13</v>
      </c>
      <c r="AT91" s="78" t="s">
        <v>13</v>
      </c>
      <c r="AU91" s="74" t="s">
        <v>13</v>
      </c>
      <c r="AV91" s="78" t="s">
        <v>13</v>
      </c>
      <c r="AW91" s="74" t="s">
        <v>13</v>
      </c>
      <c r="AX91" s="74" t="s">
        <v>13</v>
      </c>
      <c r="AY91" s="74" t="s">
        <v>13</v>
      </c>
      <c r="AZ91" s="74" t="s">
        <v>13</v>
      </c>
      <c r="BA91" s="74" t="s">
        <v>13</v>
      </c>
      <c r="BB91" s="78" t="s">
        <v>13</v>
      </c>
      <c r="BC91" s="74" t="s">
        <v>13</v>
      </c>
      <c r="BD91" s="78" t="s">
        <v>13</v>
      </c>
      <c r="BE91" s="74" t="s">
        <v>13</v>
      </c>
      <c r="BF91" s="74" t="s">
        <v>13</v>
      </c>
      <c r="BG91" s="74" t="s">
        <v>13</v>
      </c>
      <c r="BH91" s="74" t="s">
        <v>13</v>
      </c>
      <c r="BI91" s="74" t="s">
        <v>13</v>
      </c>
      <c r="BJ91" s="78"/>
      <c r="BK91" s="74"/>
      <c r="BL91" s="78"/>
      <c r="BM91" s="74"/>
      <c r="BN91" s="74"/>
      <c r="BO91" s="74"/>
      <c r="BP91" s="74"/>
      <c r="BQ91" s="74"/>
      <c r="BR91" s="78" t="s">
        <v>13</v>
      </c>
      <c r="BS91" s="74" t="s">
        <v>13</v>
      </c>
      <c r="BT91" s="78" t="s">
        <v>13</v>
      </c>
      <c r="BU91" s="74" t="s">
        <v>13</v>
      </c>
      <c r="BV91" s="74" t="s">
        <v>13</v>
      </c>
      <c r="BW91" s="74" t="s">
        <v>13</v>
      </c>
      <c r="BX91" s="74" t="s">
        <v>13</v>
      </c>
      <c r="BY91" s="74" t="s">
        <v>13</v>
      </c>
      <c r="BZ91" s="78" t="s">
        <v>13</v>
      </c>
      <c r="CA91" s="74" t="s">
        <v>13</v>
      </c>
      <c r="CB91" s="78" t="s">
        <v>13</v>
      </c>
      <c r="CC91" s="74" t="s">
        <v>13</v>
      </c>
      <c r="CD91" s="74" t="s">
        <v>13</v>
      </c>
      <c r="CE91" s="74" t="s">
        <v>13</v>
      </c>
      <c r="CF91" s="74" t="s">
        <v>13</v>
      </c>
      <c r="CG91" s="74" t="s">
        <v>13</v>
      </c>
      <c r="CH91" s="78" t="s">
        <v>13</v>
      </c>
      <c r="CI91" s="74" t="s">
        <v>13</v>
      </c>
      <c r="CJ91" s="78" t="s">
        <v>13</v>
      </c>
      <c r="CK91" s="74" t="s">
        <v>13</v>
      </c>
      <c r="CL91" s="74" t="s">
        <v>13</v>
      </c>
      <c r="CM91" s="74" t="s">
        <v>13</v>
      </c>
      <c r="CN91" s="74" t="s">
        <v>13</v>
      </c>
      <c r="CO91" s="74" t="s">
        <v>13</v>
      </c>
      <c r="CP91" s="78"/>
      <c r="CQ91" s="74"/>
      <c r="CR91" s="78"/>
      <c r="CS91" s="74"/>
      <c r="CT91" s="74"/>
      <c r="CU91" s="74"/>
      <c r="CV91" s="74"/>
      <c r="CW91" s="74"/>
    </row>
    <row r="92" spans="1:101" ht="16.5" x14ac:dyDescent="0.3">
      <c r="A92" s="74" t="s">
        <v>288</v>
      </c>
      <c r="B92" s="74">
        <v>73</v>
      </c>
      <c r="C92" s="74">
        <v>10007801</v>
      </c>
      <c r="D92" s="74" t="s">
        <v>19</v>
      </c>
      <c r="E92" s="74" t="s">
        <v>201</v>
      </c>
      <c r="F92" s="78">
        <v>1785</v>
      </c>
      <c r="G92" s="74">
        <v>4.5999999999999996</v>
      </c>
      <c r="H92" s="78">
        <v>1700</v>
      </c>
      <c r="I92" s="74">
        <v>8</v>
      </c>
      <c r="J92" s="74">
        <v>10.1</v>
      </c>
      <c r="K92" s="74">
        <v>58.6</v>
      </c>
      <c r="L92" s="74">
        <v>75</v>
      </c>
      <c r="M92" s="74">
        <v>81.900000000000006</v>
      </c>
      <c r="N92" s="78">
        <v>1785</v>
      </c>
      <c r="O92" s="74">
        <v>5.3</v>
      </c>
      <c r="P92" s="78">
        <v>1690</v>
      </c>
      <c r="Q92" s="74">
        <v>11.1</v>
      </c>
      <c r="R92" s="74">
        <v>7.7</v>
      </c>
      <c r="S92" s="74">
        <v>60.9</v>
      </c>
      <c r="T92" s="74">
        <v>75.7</v>
      </c>
      <c r="U92" s="74">
        <v>81.2</v>
      </c>
      <c r="V92" s="78">
        <v>1785</v>
      </c>
      <c r="W92" s="74">
        <v>5.4</v>
      </c>
      <c r="X92" s="78">
        <v>1690</v>
      </c>
      <c r="Y92" s="74">
        <v>13</v>
      </c>
      <c r="Z92" s="74">
        <v>6.4</v>
      </c>
      <c r="AA92" s="74">
        <v>65.2</v>
      </c>
      <c r="AB92" s="74">
        <v>76.2</v>
      </c>
      <c r="AC92" s="74">
        <v>80.599999999999994</v>
      </c>
      <c r="AD92" s="78"/>
      <c r="AE92" s="74"/>
      <c r="AF92" s="78"/>
      <c r="AG92" s="74"/>
      <c r="AH92" s="74"/>
      <c r="AI92" s="74"/>
      <c r="AJ92" s="74"/>
      <c r="AK92" s="74"/>
      <c r="AL92" s="78">
        <v>1565</v>
      </c>
      <c r="AM92" s="74">
        <v>1.3</v>
      </c>
      <c r="AN92" s="78">
        <v>1545</v>
      </c>
      <c r="AO92" s="74">
        <v>8.3000000000000007</v>
      </c>
      <c r="AP92" s="74">
        <v>14.4</v>
      </c>
      <c r="AQ92" s="74">
        <v>59.4</v>
      </c>
      <c r="AR92" s="74">
        <v>70.400000000000006</v>
      </c>
      <c r="AS92" s="74">
        <v>77.3</v>
      </c>
      <c r="AT92" s="78">
        <v>1565</v>
      </c>
      <c r="AU92" s="74">
        <v>1.5</v>
      </c>
      <c r="AV92" s="78">
        <v>1545</v>
      </c>
      <c r="AW92" s="74">
        <v>12.1</v>
      </c>
      <c r="AX92" s="74">
        <v>8.6</v>
      </c>
      <c r="AY92" s="74">
        <v>64.599999999999994</v>
      </c>
      <c r="AZ92" s="74">
        <v>75.400000000000006</v>
      </c>
      <c r="BA92" s="74">
        <v>79.3</v>
      </c>
      <c r="BB92" s="78">
        <v>1565</v>
      </c>
      <c r="BC92" s="74">
        <v>1.6</v>
      </c>
      <c r="BD92" s="78">
        <v>1540</v>
      </c>
      <c r="BE92" s="74">
        <v>13.9</v>
      </c>
      <c r="BF92" s="74">
        <v>7.8</v>
      </c>
      <c r="BG92" s="74">
        <v>67.5</v>
      </c>
      <c r="BH92" s="74">
        <v>76</v>
      </c>
      <c r="BI92" s="74">
        <v>78.3</v>
      </c>
      <c r="BJ92" s="78"/>
      <c r="BK92" s="74"/>
      <c r="BL92" s="78"/>
      <c r="BM92" s="74"/>
      <c r="BN92" s="74"/>
      <c r="BO92" s="74"/>
      <c r="BP92" s="74"/>
      <c r="BQ92" s="74"/>
      <c r="BR92" s="78">
        <v>3350</v>
      </c>
      <c r="BS92" s="74">
        <v>3.1</v>
      </c>
      <c r="BT92" s="78">
        <v>3250</v>
      </c>
      <c r="BU92" s="74">
        <v>8.1999999999999993</v>
      </c>
      <c r="BV92" s="74">
        <v>12.1</v>
      </c>
      <c r="BW92" s="74">
        <v>59</v>
      </c>
      <c r="BX92" s="74">
        <v>72.8</v>
      </c>
      <c r="BY92" s="74">
        <v>79.7</v>
      </c>
      <c r="BZ92" s="78">
        <v>3350</v>
      </c>
      <c r="CA92" s="74">
        <v>3.6</v>
      </c>
      <c r="CB92" s="78">
        <v>3235</v>
      </c>
      <c r="CC92" s="74">
        <v>11.6</v>
      </c>
      <c r="CD92" s="74">
        <v>8.1</v>
      </c>
      <c r="CE92" s="74">
        <v>62.7</v>
      </c>
      <c r="CF92" s="74">
        <v>75.599999999999994</v>
      </c>
      <c r="CG92" s="74">
        <v>80.3</v>
      </c>
      <c r="CH92" s="78">
        <v>3350</v>
      </c>
      <c r="CI92" s="74">
        <v>3.6</v>
      </c>
      <c r="CJ92" s="78">
        <v>3230</v>
      </c>
      <c r="CK92" s="74">
        <v>13.4</v>
      </c>
      <c r="CL92" s="74">
        <v>7.1</v>
      </c>
      <c r="CM92" s="74">
        <v>66.3</v>
      </c>
      <c r="CN92" s="74">
        <v>76.099999999999994</v>
      </c>
      <c r="CO92" s="74">
        <v>79.5</v>
      </c>
      <c r="CP92" s="78"/>
      <c r="CQ92" s="74"/>
      <c r="CR92" s="78"/>
      <c r="CS92" s="74"/>
      <c r="CT92" s="74"/>
      <c r="CU92" s="74"/>
      <c r="CV92" s="74"/>
      <c r="CW92" s="74"/>
    </row>
    <row r="93" spans="1:101" ht="16.5" x14ac:dyDescent="0.3">
      <c r="A93" s="74" t="s">
        <v>288</v>
      </c>
      <c r="B93" s="74">
        <v>74</v>
      </c>
      <c r="C93" s="74">
        <v>10007155</v>
      </c>
      <c r="D93" s="74" t="s">
        <v>49</v>
      </c>
      <c r="E93" s="74" t="s">
        <v>203</v>
      </c>
      <c r="F93" s="78">
        <v>1300</v>
      </c>
      <c r="G93" s="74">
        <v>7.5</v>
      </c>
      <c r="H93" s="78">
        <v>1205</v>
      </c>
      <c r="I93" s="74">
        <v>9.6</v>
      </c>
      <c r="J93" s="74">
        <v>7.2</v>
      </c>
      <c r="K93" s="74">
        <v>57.8</v>
      </c>
      <c r="L93" s="74">
        <v>73.900000000000006</v>
      </c>
      <c r="M93" s="74">
        <v>83.1</v>
      </c>
      <c r="N93" s="78">
        <v>1300</v>
      </c>
      <c r="O93" s="74">
        <v>7.8</v>
      </c>
      <c r="P93" s="78">
        <v>1200</v>
      </c>
      <c r="Q93" s="74">
        <v>11.2</v>
      </c>
      <c r="R93" s="74">
        <v>7.1</v>
      </c>
      <c r="S93" s="74">
        <v>61.3</v>
      </c>
      <c r="T93" s="74">
        <v>76.2</v>
      </c>
      <c r="U93" s="74">
        <v>81.7</v>
      </c>
      <c r="V93" s="78">
        <v>1300</v>
      </c>
      <c r="W93" s="74">
        <v>8.1999999999999993</v>
      </c>
      <c r="X93" s="78">
        <v>1195</v>
      </c>
      <c r="Y93" s="74">
        <v>13.2</v>
      </c>
      <c r="Z93" s="74">
        <v>6.1</v>
      </c>
      <c r="AA93" s="74">
        <v>66</v>
      </c>
      <c r="AB93" s="74">
        <v>76.900000000000006</v>
      </c>
      <c r="AC93" s="74">
        <v>80.599999999999994</v>
      </c>
      <c r="AD93" s="78"/>
      <c r="AE93" s="74"/>
      <c r="AF93" s="78"/>
      <c r="AG93" s="74"/>
      <c r="AH93" s="74"/>
      <c r="AI93" s="74"/>
      <c r="AJ93" s="74"/>
      <c r="AK93" s="74"/>
      <c r="AL93" s="78">
        <v>1390</v>
      </c>
      <c r="AM93" s="74">
        <v>2.2000000000000002</v>
      </c>
      <c r="AN93" s="78">
        <v>1360</v>
      </c>
      <c r="AO93" s="74">
        <v>8.1999999999999993</v>
      </c>
      <c r="AP93" s="74">
        <v>12.6</v>
      </c>
      <c r="AQ93" s="74">
        <v>62.7</v>
      </c>
      <c r="AR93" s="74">
        <v>73</v>
      </c>
      <c r="AS93" s="74">
        <v>79.3</v>
      </c>
      <c r="AT93" s="78">
        <v>1390</v>
      </c>
      <c r="AU93" s="74">
        <v>2.6</v>
      </c>
      <c r="AV93" s="78">
        <v>1355</v>
      </c>
      <c r="AW93" s="74">
        <v>13.3</v>
      </c>
      <c r="AX93" s="74">
        <v>8.8000000000000007</v>
      </c>
      <c r="AY93" s="74">
        <v>66.3</v>
      </c>
      <c r="AZ93" s="74">
        <v>74.900000000000006</v>
      </c>
      <c r="BA93" s="74">
        <v>77.900000000000006</v>
      </c>
      <c r="BB93" s="78">
        <v>1390</v>
      </c>
      <c r="BC93" s="74">
        <v>2.7</v>
      </c>
      <c r="BD93" s="78">
        <v>1355</v>
      </c>
      <c r="BE93" s="74">
        <v>13.1</v>
      </c>
      <c r="BF93" s="74">
        <v>8.1</v>
      </c>
      <c r="BG93" s="74">
        <v>69.3</v>
      </c>
      <c r="BH93" s="74">
        <v>76.7</v>
      </c>
      <c r="BI93" s="74">
        <v>78.7</v>
      </c>
      <c r="BJ93" s="78"/>
      <c r="BK93" s="74"/>
      <c r="BL93" s="78"/>
      <c r="BM93" s="74"/>
      <c r="BN93" s="74"/>
      <c r="BO93" s="74"/>
      <c r="BP93" s="74"/>
      <c r="BQ93" s="74"/>
      <c r="BR93" s="78">
        <v>2690</v>
      </c>
      <c r="BS93" s="74">
        <v>4.8</v>
      </c>
      <c r="BT93" s="78">
        <v>2565</v>
      </c>
      <c r="BU93" s="74">
        <v>8.9</v>
      </c>
      <c r="BV93" s="74">
        <v>10.1</v>
      </c>
      <c r="BW93" s="74">
        <v>60.4</v>
      </c>
      <c r="BX93" s="74">
        <v>73.400000000000006</v>
      </c>
      <c r="BY93" s="74">
        <v>81.099999999999994</v>
      </c>
      <c r="BZ93" s="78">
        <v>2690</v>
      </c>
      <c r="CA93" s="74">
        <v>5.0999999999999996</v>
      </c>
      <c r="CB93" s="78">
        <v>2555</v>
      </c>
      <c r="CC93" s="74">
        <v>12.3</v>
      </c>
      <c r="CD93" s="74">
        <v>8</v>
      </c>
      <c r="CE93" s="74">
        <v>64</v>
      </c>
      <c r="CF93" s="74">
        <v>75.5</v>
      </c>
      <c r="CG93" s="74">
        <v>79.7</v>
      </c>
      <c r="CH93" s="78">
        <v>2690</v>
      </c>
      <c r="CI93" s="74">
        <v>5.4</v>
      </c>
      <c r="CJ93" s="78">
        <v>2545</v>
      </c>
      <c r="CK93" s="74">
        <v>13.2</v>
      </c>
      <c r="CL93" s="74">
        <v>7.2</v>
      </c>
      <c r="CM93" s="74">
        <v>67.7</v>
      </c>
      <c r="CN93" s="74">
        <v>76.8</v>
      </c>
      <c r="CO93" s="74">
        <v>79.599999999999994</v>
      </c>
      <c r="CP93" s="78"/>
      <c r="CQ93" s="74"/>
      <c r="CR93" s="78"/>
      <c r="CS93" s="74"/>
      <c r="CT93" s="74"/>
      <c r="CU93" s="74"/>
      <c r="CV93" s="74"/>
      <c r="CW93" s="74"/>
    </row>
    <row r="94" spans="1:101" ht="16.5" x14ac:dyDescent="0.3">
      <c r="A94" s="74" t="s">
        <v>288</v>
      </c>
      <c r="B94" s="74">
        <v>139</v>
      </c>
      <c r="C94" s="74">
        <v>10007775</v>
      </c>
      <c r="D94" s="74" t="s">
        <v>27</v>
      </c>
      <c r="E94" s="74" t="s">
        <v>205</v>
      </c>
      <c r="F94" s="78">
        <v>820</v>
      </c>
      <c r="G94" s="74">
        <v>6.9</v>
      </c>
      <c r="H94" s="78">
        <v>765</v>
      </c>
      <c r="I94" s="74">
        <v>9.9</v>
      </c>
      <c r="J94" s="74">
        <v>12.6</v>
      </c>
      <c r="K94" s="74">
        <v>46.3</v>
      </c>
      <c r="L94" s="74">
        <v>62.4</v>
      </c>
      <c r="M94" s="74">
        <v>77.5</v>
      </c>
      <c r="N94" s="78">
        <v>820</v>
      </c>
      <c r="O94" s="74">
        <v>8</v>
      </c>
      <c r="P94" s="78">
        <v>755</v>
      </c>
      <c r="Q94" s="74">
        <v>15.1</v>
      </c>
      <c r="R94" s="74">
        <v>11.4</v>
      </c>
      <c r="S94" s="74">
        <v>56</v>
      </c>
      <c r="T94" s="74">
        <v>64.5</v>
      </c>
      <c r="U94" s="74">
        <v>73.5</v>
      </c>
      <c r="V94" s="78">
        <v>820</v>
      </c>
      <c r="W94" s="74">
        <v>8</v>
      </c>
      <c r="X94" s="78">
        <v>755</v>
      </c>
      <c r="Y94" s="74">
        <v>17.899999999999999</v>
      </c>
      <c r="Z94" s="74">
        <v>8.1999999999999993</v>
      </c>
      <c r="AA94" s="74">
        <v>59.9</v>
      </c>
      <c r="AB94" s="74">
        <v>68.900000000000006</v>
      </c>
      <c r="AC94" s="74">
        <v>73.900000000000006</v>
      </c>
      <c r="AD94" s="78"/>
      <c r="AE94" s="74"/>
      <c r="AF94" s="78"/>
      <c r="AG94" s="74"/>
      <c r="AH94" s="74"/>
      <c r="AI94" s="74"/>
      <c r="AJ94" s="74"/>
      <c r="AK94" s="74"/>
      <c r="AL94" s="78">
        <v>780</v>
      </c>
      <c r="AM94" s="74">
        <v>3.1</v>
      </c>
      <c r="AN94" s="78">
        <v>755</v>
      </c>
      <c r="AO94" s="74">
        <v>10.6</v>
      </c>
      <c r="AP94" s="74">
        <v>14.4</v>
      </c>
      <c r="AQ94" s="74">
        <v>46.3</v>
      </c>
      <c r="AR94" s="74">
        <v>62.4</v>
      </c>
      <c r="AS94" s="74">
        <v>75</v>
      </c>
      <c r="AT94" s="78">
        <v>780</v>
      </c>
      <c r="AU94" s="74">
        <v>3.5</v>
      </c>
      <c r="AV94" s="78">
        <v>755</v>
      </c>
      <c r="AW94" s="74">
        <v>16.100000000000001</v>
      </c>
      <c r="AX94" s="74">
        <v>11.7</v>
      </c>
      <c r="AY94" s="74">
        <v>57.5</v>
      </c>
      <c r="AZ94" s="74">
        <v>66.7</v>
      </c>
      <c r="BA94" s="74">
        <v>72.2</v>
      </c>
      <c r="BB94" s="78">
        <v>780</v>
      </c>
      <c r="BC94" s="74">
        <v>3.3</v>
      </c>
      <c r="BD94" s="78">
        <v>755</v>
      </c>
      <c r="BE94" s="74">
        <v>15.1</v>
      </c>
      <c r="BF94" s="74">
        <v>9.3000000000000007</v>
      </c>
      <c r="BG94" s="74">
        <v>60.3</v>
      </c>
      <c r="BH94" s="74">
        <v>71.5</v>
      </c>
      <c r="BI94" s="74">
        <v>75.599999999999994</v>
      </c>
      <c r="BJ94" s="78"/>
      <c r="BK94" s="74"/>
      <c r="BL94" s="78"/>
      <c r="BM94" s="74"/>
      <c r="BN94" s="74"/>
      <c r="BO94" s="74"/>
      <c r="BP94" s="74"/>
      <c r="BQ94" s="74"/>
      <c r="BR94" s="78">
        <v>1600</v>
      </c>
      <c r="BS94" s="74">
        <v>5.0999999999999996</v>
      </c>
      <c r="BT94" s="78">
        <v>1520</v>
      </c>
      <c r="BU94" s="74">
        <v>10.3</v>
      </c>
      <c r="BV94" s="74">
        <v>13.5</v>
      </c>
      <c r="BW94" s="74">
        <v>46.3</v>
      </c>
      <c r="BX94" s="74">
        <v>62.4</v>
      </c>
      <c r="BY94" s="74">
        <v>76.3</v>
      </c>
      <c r="BZ94" s="78">
        <v>1600</v>
      </c>
      <c r="CA94" s="74">
        <v>5.8</v>
      </c>
      <c r="CB94" s="78">
        <v>1510</v>
      </c>
      <c r="CC94" s="74">
        <v>15.6</v>
      </c>
      <c r="CD94" s="74">
        <v>11.5</v>
      </c>
      <c r="CE94" s="74">
        <v>56.8</v>
      </c>
      <c r="CF94" s="74">
        <v>65.599999999999994</v>
      </c>
      <c r="CG94" s="74">
        <v>72.900000000000006</v>
      </c>
      <c r="CH94" s="78">
        <v>1600</v>
      </c>
      <c r="CI94" s="74">
        <v>5.7</v>
      </c>
      <c r="CJ94" s="78">
        <v>1510</v>
      </c>
      <c r="CK94" s="74">
        <v>16.5</v>
      </c>
      <c r="CL94" s="74">
        <v>8.6999999999999993</v>
      </c>
      <c r="CM94" s="74">
        <v>60.1</v>
      </c>
      <c r="CN94" s="74">
        <v>70.2</v>
      </c>
      <c r="CO94" s="74">
        <v>74.8</v>
      </c>
      <c r="CP94" s="78"/>
      <c r="CQ94" s="74"/>
      <c r="CR94" s="78"/>
      <c r="CS94" s="74"/>
      <c r="CT94" s="74"/>
      <c r="CU94" s="74"/>
      <c r="CV94" s="74"/>
      <c r="CW94" s="74"/>
    </row>
    <row r="95" spans="1:101" ht="16.5" x14ac:dyDescent="0.3">
      <c r="A95" s="74" t="s">
        <v>288</v>
      </c>
      <c r="B95" s="74">
        <v>30</v>
      </c>
      <c r="C95" s="74">
        <v>10005389</v>
      </c>
      <c r="D95" s="74" t="s">
        <v>27</v>
      </c>
      <c r="E95" s="74" t="s">
        <v>207</v>
      </c>
      <c r="F95" s="78">
        <v>75</v>
      </c>
      <c r="G95" s="74">
        <v>4.0999999999999996</v>
      </c>
      <c r="H95" s="78">
        <v>70</v>
      </c>
      <c r="I95" s="74">
        <v>22.9</v>
      </c>
      <c r="J95" s="74">
        <v>17.100000000000001</v>
      </c>
      <c r="K95" s="74" t="s">
        <v>396</v>
      </c>
      <c r="L95" s="74" t="s">
        <v>396</v>
      </c>
      <c r="M95" s="74">
        <v>60</v>
      </c>
      <c r="N95" s="78">
        <v>75</v>
      </c>
      <c r="O95" s="74">
        <v>4.0999999999999996</v>
      </c>
      <c r="P95" s="78">
        <v>70</v>
      </c>
      <c r="Q95" s="74">
        <v>21.4</v>
      </c>
      <c r="R95" s="74">
        <v>15.7</v>
      </c>
      <c r="S95" s="74" t="s">
        <v>396</v>
      </c>
      <c r="T95" s="74" t="s">
        <v>396</v>
      </c>
      <c r="U95" s="74">
        <v>62.9</v>
      </c>
      <c r="V95" s="78">
        <v>75</v>
      </c>
      <c r="W95" s="74">
        <v>4.0999999999999996</v>
      </c>
      <c r="X95" s="78">
        <v>70</v>
      </c>
      <c r="Y95" s="74">
        <v>20</v>
      </c>
      <c r="Z95" s="74">
        <v>7.1</v>
      </c>
      <c r="AA95" s="74" t="s">
        <v>396</v>
      </c>
      <c r="AB95" s="74" t="s">
        <v>396</v>
      </c>
      <c r="AC95" s="74">
        <v>72.900000000000006</v>
      </c>
      <c r="AD95" s="78"/>
      <c r="AE95" s="74"/>
      <c r="AF95" s="78"/>
      <c r="AG95" s="74"/>
      <c r="AH95" s="74"/>
      <c r="AI95" s="74"/>
      <c r="AJ95" s="74"/>
      <c r="AK95" s="74"/>
      <c r="AL95" s="78">
        <v>110</v>
      </c>
      <c r="AM95" s="74">
        <v>2.7</v>
      </c>
      <c r="AN95" s="78">
        <v>110</v>
      </c>
      <c r="AO95" s="74">
        <v>12.8</v>
      </c>
      <c r="AP95" s="74">
        <v>21.1</v>
      </c>
      <c r="AQ95" s="74" t="s">
        <v>396</v>
      </c>
      <c r="AR95" s="74" t="s">
        <v>396</v>
      </c>
      <c r="AS95" s="74">
        <v>66.099999999999994</v>
      </c>
      <c r="AT95" s="78">
        <v>110</v>
      </c>
      <c r="AU95" s="74">
        <v>3.6</v>
      </c>
      <c r="AV95" s="78">
        <v>110</v>
      </c>
      <c r="AW95" s="74">
        <v>12</v>
      </c>
      <c r="AX95" s="74">
        <v>15.7</v>
      </c>
      <c r="AY95" s="74" t="s">
        <v>396</v>
      </c>
      <c r="AZ95" s="74" t="s">
        <v>396</v>
      </c>
      <c r="BA95" s="74">
        <v>72.2</v>
      </c>
      <c r="BB95" s="78">
        <v>110</v>
      </c>
      <c r="BC95" s="74">
        <v>3.6</v>
      </c>
      <c r="BD95" s="78">
        <v>110</v>
      </c>
      <c r="BE95" s="74">
        <v>12</v>
      </c>
      <c r="BF95" s="74">
        <v>15.7</v>
      </c>
      <c r="BG95" s="74" t="s">
        <v>396</v>
      </c>
      <c r="BH95" s="74" t="s">
        <v>396</v>
      </c>
      <c r="BI95" s="74">
        <v>72.2</v>
      </c>
      <c r="BJ95" s="78"/>
      <c r="BK95" s="74"/>
      <c r="BL95" s="78"/>
      <c r="BM95" s="74"/>
      <c r="BN95" s="74"/>
      <c r="BO95" s="74"/>
      <c r="BP95" s="74"/>
      <c r="BQ95" s="74"/>
      <c r="BR95" s="78">
        <v>185</v>
      </c>
      <c r="BS95" s="74">
        <v>3.2</v>
      </c>
      <c r="BT95" s="78">
        <v>180</v>
      </c>
      <c r="BU95" s="74">
        <v>16.8</v>
      </c>
      <c r="BV95" s="74">
        <v>19.600000000000001</v>
      </c>
      <c r="BW95" s="74">
        <v>55.9</v>
      </c>
      <c r="BX95" s="74">
        <v>59.8</v>
      </c>
      <c r="BY95" s="74">
        <v>63.7</v>
      </c>
      <c r="BZ95" s="78">
        <v>185</v>
      </c>
      <c r="CA95" s="74">
        <v>3.8</v>
      </c>
      <c r="CB95" s="78">
        <v>180</v>
      </c>
      <c r="CC95" s="74">
        <v>15.7</v>
      </c>
      <c r="CD95" s="74">
        <v>15.7</v>
      </c>
      <c r="CE95" s="74">
        <v>63.5</v>
      </c>
      <c r="CF95" s="74">
        <v>65.7</v>
      </c>
      <c r="CG95" s="74">
        <v>68.5</v>
      </c>
      <c r="CH95" s="78">
        <v>185</v>
      </c>
      <c r="CI95" s="74">
        <v>3.8</v>
      </c>
      <c r="CJ95" s="78">
        <v>180</v>
      </c>
      <c r="CK95" s="74">
        <v>15.2</v>
      </c>
      <c r="CL95" s="74">
        <v>12.4</v>
      </c>
      <c r="CM95" s="74">
        <v>66.900000000000006</v>
      </c>
      <c r="CN95" s="74">
        <v>70.2</v>
      </c>
      <c r="CO95" s="74">
        <v>72.5</v>
      </c>
      <c r="CP95" s="78"/>
      <c r="CQ95" s="74"/>
      <c r="CR95" s="78"/>
      <c r="CS95" s="74"/>
      <c r="CT95" s="74"/>
      <c r="CU95" s="74"/>
      <c r="CV95" s="74"/>
      <c r="CW95" s="74"/>
    </row>
    <row r="96" spans="1:101" ht="16.5" x14ac:dyDescent="0.3">
      <c r="A96" s="74" t="s">
        <v>288</v>
      </c>
      <c r="B96" s="74">
        <v>157</v>
      </c>
      <c r="C96" s="74">
        <v>10007802</v>
      </c>
      <c r="D96" s="74" t="s">
        <v>49</v>
      </c>
      <c r="E96" s="74" t="s">
        <v>209</v>
      </c>
      <c r="F96" s="78">
        <v>1070</v>
      </c>
      <c r="G96" s="74">
        <v>4.8</v>
      </c>
      <c r="H96" s="78">
        <v>1020</v>
      </c>
      <c r="I96" s="74">
        <v>9.4</v>
      </c>
      <c r="J96" s="74">
        <v>9.6999999999999993</v>
      </c>
      <c r="K96" s="74">
        <v>53.9</v>
      </c>
      <c r="L96" s="74">
        <v>69.3</v>
      </c>
      <c r="M96" s="74">
        <v>80.900000000000006</v>
      </c>
      <c r="N96" s="78">
        <v>1070</v>
      </c>
      <c r="O96" s="74">
        <v>6.1</v>
      </c>
      <c r="P96" s="78">
        <v>1005</v>
      </c>
      <c r="Q96" s="74">
        <v>11.4</v>
      </c>
      <c r="R96" s="74">
        <v>6.8</v>
      </c>
      <c r="S96" s="74">
        <v>61.6</v>
      </c>
      <c r="T96" s="74">
        <v>74.599999999999994</v>
      </c>
      <c r="U96" s="74">
        <v>81.8</v>
      </c>
      <c r="V96" s="78">
        <v>1070</v>
      </c>
      <c r="W96" s="74">
        <v>6</v>
      </c>
      <c r="X96" s="78">
        <v>1010</v>
      </c>
      <c r="Y96" s="74">
        <v>12.8</v>
      </c>
      <c r="Z96" s="74">
        <v>6.1</v>
      </c>
      <c r="AA96" s="74">
        <v>64.7</v>
      </c>
      <c r="AB96" s="74">
        <v>76.2</v>
      </c>
      <c r="AC96" s="74">
        <v>81.2</v>
      </c>
      <c r="AD96" s="78"/>
      <c r="AE96" s="74"/>
      <c r="AF96" s="78"/>
      <c r="AG96" s="74"/>
      <c r="AH96" s="74"/>
      <c r="AI96" s="74"/>
      <c r="AJ96" s="74"/>
      <c r="AK96" s="74"/>
      <c r="AL96" s="78">
        <v>855</v>
      </c>
      <c r="AM96" s="74">
        <v>1.6</v>
      </c>
      <c r="AN96" s="78">
        <v>840</v>
      </c>
      <c r="AO96" s="74">
        <v>11.6</v>
      </c>
      <c r="AP96" s="74">
        <v>12.8</v>
      </c>
      <c r="AQ96" s="74">
        <v>54.9</v>
      </c>
      <c r="AR96" s="74">
        <v>65.599999999999994</v>
      </c>
      <c r="AS96" s="74">
        <v>75.5</v>
      </c>
      <c r="AT96" s="78">
        <v>855</v>
      </c>
      <c r="AU96" s="74">
        <v>2.2000000000000002</v>
      </c>
      <c r="AV96" s="78">
        <v>835</v>
      </c>
      <c r="AW96" s="74">
        <v>14.5</v>
      </c>
      <c r="AX96" s="74">
        <v>8.6999999999999993</v>
      </c>
      <c r="AY96" s="74">
        <v>64.400000000000006</v>
      </c>
      <c r="AZ96" s="74">
        <v>71.8</v>
      </c>
      <c r="BA96" s="74">
        <v>76.8</v>
      </c>
      <c r="BB96" s="78">
        <v>855</v>
      </c>
      <c r="BC96" s="74">
        <v>2.1</v>
      </c>
      <c r="BD96" s="78">
        <v>840</v>
      </c>
      <c r="BE96" s="74">
        <v>15.4</v>
      </c>
      <c r="BF96" s="74">
        <v>8.1</v>
      </c>
      <c r="BG96" s="74">
        <v>66.7</v>
      </c>
      <c r="BH96" s="74">
        <v>73.2</v>
      </c>
      <c r="BI96" s="74">
        <v>76.5</v>
      </c>
      <c r="BJ96" s="78"/>
      <c r="BK96" s="74"/>
      <c r="BL96" s="78"/>
      <c r="BM96" s="74"/>
      <c r="BN96" s="74"/>
      <c r="BO96" s="74"/>
      <c r="BP96" s="74"/>
      <c r="BQ96" s="74"/>
      <c r="BR96" s="78">
        <v>1930</v>
      </c>
      <c r="BS96" s="74">
        <v>3.4</v>
      </c>
      <c r="BT96" s="78">
        <v>1865</v>
      </c>
      <c r="BU96" s="74">
        <v>10.4</v>
      </c>
      <c r="BV96" s="74">
        <v>11.1</v>
      </c>
      <c r="BW96" s="74">
        <v>54.3</v>
      </c>
      <c r="BX96" s="74">
        <v>67.599999999999994</v>
      </c>
      <c r="BY96" s="74">
        <v>78.5</v>
      </c>
      <c r="BZ96" s="78">
        <v>1930</v>
      </c>
      <c r="CA96" s="74">
        <v>4.4000000000000004</v>
      </c>
      <c r="CB96" s="78">
        <v>1845</v>
      </c>
      <c r="CC96" s="74">
        <v>12.8</v>
      </c>
      <c r="CD96" s="74">
        <v>7.6</v>
      </c>
      <c r="CE96" s="74">
        <v>62.9</v>
      </c>
      <c r="CF96" s="74">
        <v>73.3</v>
      </c>
      <c r="CG96" s="74">
        <v>79.599999999999994</v>
      </c>
      <c r="CH96" s="78">
        <v>1930</v>
      </c>
      <c r="CI96" s="74">
        <v>4.3</v>
      </c>
      <c r="CJ96" s="78">
        <v>1845</v>
      </c>
      <c r="CK96" s="74">
        <v>14</v>
      </c>
      <c r="CL96" s="74">
        <v>7</v>
      </c>
      <c r="CM96" s="74">
        <v>65.599999999999994</v>
      </c>
      <c r="CN96" s="74">
        <v>74.8</v>
      </c>
      <c r="CO96" s="74">
        <v>79</v>
      </c>
      <c r="CP96" s="78"/>
      <c r="CQ96" s="74"/>
      <c r="CR96" s="78"/>
      <c r="CS96" s="74"/>
      <c r="CT96" s="74"/>
      <c r="CU96" s="74"/>
      <c r="CV96" s="74"/>
      <c r="CW96" s="74"/>
    </row>
    <row r="97" spans="1:101" ht="16.5" x14ac:dyDescent="0.3">
      <c r="A97" s="74" t="s">
        <v>288</v>
      </c>
      <c r="B97" s="74">
        <v>31</v>
      </c>
      <c r="C97" s="74">
        <v>10007776</v>
      </c>
      <c r="D97" s="74" t="s">
        <v>27</v>
      </c>
      <c r="E97" s="74" t="s">
        <v>211</v>
      </c>
      <c r="F97" s="78">
        <v>1030</v>
      </c>
      <c r="G97" s="74">
        <v>6.7</v>
      </c>
      <c r="H97" s="78">
        <v>960</v>
      </c>
      <c r="I97" s="74">
        <v>11.2</v>
      </c>
      <c r="J97" s="74">
        <v>12.1</v>
      </c>
      <c r="K97" s="74">
        <v>57.9</v>
      </c>
      <c r="L97" s="74">
        <v>69.2</v>
      </c>
      <c r="M97" s="74">
        <v>76.7</v>
      </c>
      <c r="N97" s="78">
        <v>1030</v>
      </c>
      <c r="O97" s="74">
        <v>7</v>
      </c>
      <c r="P97" s="78">
        <v>960</v>
      </c>
      <c r="Q97" s="74">
        <v>12.7</v>
      </c>
      <c r="R97" s="74">
        <v>10.199999999999999</v>
      </c>
      <c r="S97" s="74">
        <v>61.3</v>
      </c>
      <c r="T97" s="74">
        <v>71.900000000000006</v>
      </c>
      <c r="U97" s="74">
        <v>77.099999999999994</v>
      </c>
      <c r="V97" s="78">
        <v>1030</v>
      </c>
      <c r="W97" s="74">
        <v>6.8</v>
      </c>
      <c r="X97" s="78">
        <v>960</v>
      </c>
      <c r="Y97" s="74">
        <v>12.7</v>
      </c>
      <c r="Z97" s="74">
        <v>7.2</v>
      </c>
      <c r="AA97" s="74">
        <v>67</v>
      </c>
      <c r="AB97" s="74">
        <v>75.900000000000006</v>
      </c>
      <c r="AC97" s="74">
        <v>80.099999999999994</v>
      </c>
      <c r="AD97" s="78"/>
      <c r="AE97" s="74"/>
      <c r="AF97" s="78"/>
      <c r="AG97" s="74"/>
      <c r="AH97" s="74"/>
      <c r="AI97" s="74"/>
      <c r="AJ97" s="74"/>
      <c r="AK97" s="74"/>
      <c r="AL97" s="78">
        <v>270</v>
      </c>
      <c r="AM97" s="74">
        <v>1.5</v>
      </c>
      <c r="AN97" s="78">
        <v>265</v>
      </c>
      <c r="AO97" s="74">
        <v>13.2</v>
      </c>
      <c r="AP97" s="74">
        <v>12.1</v>
      </c>
      <c r="AQ97" s="74">
        <v>57.7</v>
      </c>
      <c r="AR97" s="74">
        <v>65.3</v>
      </c>
      <c r="AS97" s="74">
        <v>74.7</v>
      </c>
      <c r="AT97" s="78">
        <v>270</v>
      </c>
      <c r="AU97" s="74">
        <v>1.9</v>
      </c>
      <c r="AV97" s="78">
        <v>265</v>
      </c>
      <c r="AW97" s="74">
        <v>17.399999999999999</v>
      </c>
      <c r="AX97" s="74">
        <v>9.1</v>
      </c>
      <c r="AY97" s="74">
        <v>60.2</v>
      </c>
      <c r="AZ97" s="74">
        <v>68.900000000000006</v>
      </c>
      <c r="BA97" s="74">
        <v>73.5</v>
      </c>
      <c r="BB97" s="78">
        <v>270</v>
      </c>
      <c r="BC97" s="74">
        <v>1.9</v>
      </c>
      <c r="BD97" s="78">
        <v>265</v>
      </c>
      <c r="BE97" s="74">
        <v>15.9</v>
      </c>
      <c r="BF97" s="74">
        <v>8</v>
      </c>
      <c r="BG97" s="74">
        <v>64.400000000000006</v>
      </c>
      <c r="BH97" s="74">
        <v>73.099999999999994</v>
      </c>
      <c r="BI97" s="74">
        <v>76.099999999999994</v>
      </c>
      <c r="BJ97" s="78"/>
      <c r="BK97" s="74"/>
      <c r="BL97" s="78"/>
      <c r="BM97" s="74"/>
      <c r="BN97" s="74"/>
      <c r="BO97" s="74"/>
      <c r="BP97" s="74"/>
      <c r="BQ97" s="74"/>
      <c r="BR97" s="78">
        <v>1300</v>
      </c>
      <c r="BS97" s="74">
        <v>5.6</v>
      </c>
      <c r="BT97" s="78">
        <v>1225</v>
      </c>
      <c r="BU97" s="74">
        <v>11.7</v>
      </c>
      <c r="BV97" s="74">
        <v>12.1</v>
      </c>
      <c r="BW97" s="74">
        <v>57.9</v>
      </c>
      <c r="BX97" s="74">
        <v>68.400000000000006</v>
      </c>
      <c r="BY97" s="74">
        <v>76.3</v>
      </c>
      <c r="BZ97" s="78">
        <v>1300</v>
      </c>
      <c r="CA97" s="74">
        <v>5.9</v>
      </c>
      <c r="CB97" s="78">
        <v>1225</v>
      </c>
      <c r="CC97" s="74">
        <v>13.7</v>
      </c>
      <c r="CD97" s="74">
        <v>10</v>
      </c>
      <c r="CE97" s="74">
        <v>61.1</v>
      </c>
      <c r="CF97" s="74">
        <v>71.3</v>
      </c>
      <c r="CG97" s="74">
        <v>76.3</v>
      </c>
      <c r="CH97" s="78">
        <v>1300</v>
      </c>
      <c r="CI97" s="74">
        <v>5.8</v>
      </c>
      <c r="CJ97" s="78">
        <v>1225</v>
      </c>
      <c r="CK97" s="74">
        <v>13.4</v>
      </c>
      <c r="CL97" s="74">
        <v>7.3</v>
      </c>
      <c r="CM97" s="74">
        <v>66.400000000000006</v>
      </c>
      <c r="CN97" s="74">
        <v>75.3</v>
      </c>
      <c r="CO97" s="74">
        <v>79.3</v>
      </c>
      <c r="CP97" s="78"/>
      <c r="CQ97" s="74"/>
      <c r="CR97" s="78"/>
      <c r="CS97" s="74"/>
      <c r="CT97" s="74"/>
      <c r="CU97" s="74"/>
      <c r="CV97" s="74"/>
      <c r="CW97" s="74"/>
    </row>
    <row r="98" spans="1:101" ht="16.5" x14ac:dyDescent="0.3">
      <c r="A98" s="74" t="s">
        <v>288</v>
      </c>
      <c r="B98" s="74">
        <v>32</v>
      </c>
      <c r="C98" s="74">
        <v>10005523</v>
      </c>
      <c r="D98" s="74" t="s">
        <v>27</v>
      </c>
      <c r="E98" s="74" t="s">
        <v>213</v>
      </c>
      <c r="F98" s="78">
        <v>90</v>
      </c>
      <c r="G98" s="74">
        <v>8.8000000000000007</v>
      </c>
      <c r="H98" s="78">
        <v>85</v>
      </c>
      <c r="I98" s="74">
        <v>14.5</v>
      </c>
      <c r="J98" s="74">
        <v>15.7</v>
      </c>
      <c r="K98" s="74" t="s">
        <v>396</v>
      </c>
      <c r="L98" s="74" t="s">
        <v>396</v>
      </c>
      <c r="M98" s="74">
        <v>69.900000000000006</v>
      </c>
      <c r="N98" s="78">
        <v>90</v>
      </c>
      <c r="O98" s="74">
        <v>8.8000000000000007</v>
      </c>
      <c r="P98" s="78">
        <v>85</v>
      </c>
      <c r="Q98" s="74">
        <v>16.899999999999999</v>
      </c>
      <c r="R98" s="74">
        <v>12</v>
      </c>
      <c r="S98" s="74" t="s">
        <v>396</v>
      </c>
      <c r="T98" s="74" t="s">
        <v>396</v>
      </c>
      <c r="U98" s="74">
        <v>71.099999999999994</v>
      </c>
      <c r="V98" s="78">
        <v>90</v>
      </c>
      <c r="W98" s="74">
        <v>8.8000000000000007</v>
      </c>
      <c r="X98" s="78">
        <v>85</v>
      </c>
      <c r="Y98" s="74">
        <v>9.6</v>
      </c>
      <c r="Z98" s="74">
        <v>15.7</v>
      </c>
      <c r="AA98" s="74" t="s">
        <v>396</v>
      </c>
      <c r="AB98" s="74" t="s">
        <v>396</v>
      </c>
      <c r="AC98" s="74">
        <v>74.7</v>
      </c>
      <c r="AD98" s="78"/>
      <c r="AE98" s="74"/>
      <c r="AF98" s="78"/>
      <c r="AG98" s="74"/>
      <c r="AH98" s="74"/>
      <c r="AI98" s="74"/>
      <c r="AJ98" s="74"/>
      <c r="AK98" s="74"/>
      <c r="AL98" s="78">
        <v>60</v>
      </c>
      <c r="AM98" s="74">
        <v>3.4</v>
      </c>
      <c r="AN98" s="78">
        <v>55</v>
      </c>
      <c r="AO98" s="74">
        <v>8.9</v>
      </c>
      <c r="AP98" s="74">
        <v>25</v>
      </c>
      <c r="AQ98" s="74" t="s">
        <v>396</v>
      </c>
      <c r="AR98" s="74" t="s">
        <v>396</v>
      </c>
      <c r="AS98" s="74">
        <v>66.099999999999994</v>
      </c>
      <c r="AT98" s="78">
        <v>60</v>
      </c>
      <c r="AU98" s="74">
        <v>3.4</v>
      </c>
      <c r="AV98" s="78">
        <v>55</v>
      </c>
      <c r="AW98" s="74">
        <v>17.899999999999999</v>
      </c>
      <c r="AX98" s="74">
        <v>16.100000000000001</v>
      </c>
      <c r="AY98" s="74" t="s">
        <v>396</v>
      </c>
      <c r="AZ98" s="74" t="s">
        <v>396</v>
      </c>
      <c r="BA98" s="74">
        <v>66.099999999999994</v>
      </c>
      <c r="BB98" s="78">
        <v>60</v>
      </c>
      <c r="BC98" s="74">
        <v>3.4</v>
      </c>
      <c r="BD98" s="78">
        <v>55</v>
      </c>
      <c r="BE98" s="74">
        <v>12.5</v>
      </c>
      <c r="BF98" s="74">
        <v>8.9</v>
      </c>
      <c r="BG98" s="74" t="s">
        <v>396</v>
      </c>
      <c r="BH98" s="74" t="s">
        <v>396</v>
      </c>
      <c r="BI98" s="74">
        <v>78.599999999999994</v>
      </c>
      <c r="BJ98" s="78"/>
      <c r="BK98" s="74"/>
      <c r="BL98" s="78"/>
      <c r="BM98" s="74"/>
      <c r="BN98" s="74"/>
      <c r="BO98" s="74"/>
      <c r="BP98" s="74"/>
      <c r="BQ98" s="74"/>
      <c r="BR98" s="78">
        <v>150</v>
      </c>
      <c r="BS98" s="74">
        <v>6.7</v>
      </c>
      <c r="BT98" s="78">
        <v>140</v>
      </c>
      <c r="BU98" s="74">
        <v>12.2</v>
      </c>
      <c r="BV98" s="74">
        <v>19.399999999999999</v>
      </c>
      <c r="BW98" s="74">
        <v>56.8</v>
      </c>
      <c r="BX98" s="74">
        <v>63.3</v>
      </c>
      <c r="BY98" s="74">
        <v>68.3</v>
      </c>
      <c r="BZ98" s="78">
        <v>150</v>
      </c>
      <c r="CA98" s="74">
        <v>6.7</v>
      </c>
      <c r="CB98" s="78">
        <v>140</v>
      </c>
      <c r="CC98" s="74">
        <v>17.3</v>
      </c>
      <c r="CD98" s="74">
        <v>13.7</v>
      </c>
      <c r="CE98" s="74">
        <v>59</v>
      </c>
      <c r="CF98" s="74">
        <v>66.2</v>
      </c>
      <c r="CG98" s="74">
        <v>69.099999999999994</v>
      </c>
      <c r="CH98" s="78">
        <v>150</v>
      </c>
      <c r="CI98" s="74">
        <v>6.7</v>
      </c>
      <c r="CJ98" s="78">
        <v>140</v>
      </c>
      <c r="CK98" s="74">
        <v>10.8</v>
      </c>
      <c r="CL98" s="74">
        <v>12.9</v>
      </c>
      <c r="CM98" s="74">
        <v>66.900000000000006</v>
      </c>
      <c r="CN98" s="74">
        <v>73.400000000000006</v>
      </c>
      <c r="CO98" s="74">
        <v>76.3</v>
      </c>
      <c r="CP98" s="78"/>
      <c r="CQ98" s="74"/>
      <c r="CR98" s="78"/>
      <c r="CS98" s="74"/>
      <c r="CT98" s="74"/>
      <c r="CU98" s="74"/>
      <c r="CV98" s="74"/>
      <c r="CW98" s="74"/>
    </row>
    <row r="99" spans="1:101" ht="16.5" x14ac:dyDescent="0.3">
      <c r="A99" s="74" t="s">
        <v>288</v>
      </c>
      <c r="B99" s="74">
        <v>33</v>
      </c>
      <c r="C99" s="74">
        <v>10007835</v>
      </c>
      <c r="D99" s="74" t="s">
        <v>27</v>
      </c>
      <c r="E99" s="74" t="s">
        <v>215</v>
      </c>
      <c r="F99" s="78">
        <v>25</v>
      </c>
      <c r="G99" s="74">
        <v>0</v>
      </c>
      <c r="H99" s="78">
        <v>25</v>
      </c>
      <c r="I99" s="74" t="s">
        <v>396</v>
      </c>
      <c r="J99" s="74" t="s">
        <v>396</v>
      </c>
      <c r="K99" s="74" t="s">
        <v>396</v>
      </c>
      <c r="L99" s="74" t="s">
        <v>396</v>
      </c>
      <c r="M99" s="74">
        <v>62.5</v>
      </c>
      <c r="N99" s="78">
        <v>25</v>
      </c>
      <c r="O99" s="74">
        <v>0</v>
      </c>
      <c r="P99" s="78">
        <v>25</v>
      </c>
      <c r="Q99" s="74" t="s">
        <v>396</v>
      </c>
      <c r="R99" s="74" t="s">
        <v>396</v>
      </c>
      <c r="S99" s="74" t="s">
        <v>396</v>
      </c>
      <c r="T99" s="74" t="s">
        <v>396</v>
      </c>
      <c r="U99" s="74">
        <v>54.2</v>
      </c>
      <c r="V99" s="78">
        <v>25</v>
      </c>
      <c r="W99" s="74">
        <v>0</v>
      </c>
      <c r="X99" s="78">
        <v>25</v>
      </c>
      <c r="Y99" s="74">
        <v>33.299999999999997</v>
      </c>
      <c r="Z99" s="74">
        <v>20.8</v>
      </c>
      <c r="AA99" s="74" t="s">
        <v>396</v>
      </c>
      <c r="AB99" s="74" t="s">
        <v>396</v>
      </c>
      <c r="AC99" s="74">
        <v>45.8</v>
      </c>
      <c r="AD99" s="78"/>
      <c r="AE99" s="74"/>
      <c r="AF99" s="78"/>
      <c r="AG99" s="74"/>
      <c r="AH99" s="74"/>
      <c r="AI99" s="74"/>
      <c r="AJ99" s="74"/>
      <c r="AK99" s="74"/>
      <c r="AL99" s="78">
        <v>25</v>
      </c>
      <c r="AM99" s="74">
        <v>0</v>
      </c>
      <c r="AN99" s="78">
        <v>25</v>
      </c>
      <c r="AO99" s="74" t="s">
        <v>396</v>
      </c>
      <c r="AP99" s="74" t="s">
        <v>396</v>
      </c>
      <c r="AQ99" s="74" t="s">
        <v>396</v>
      </c>
      <c r="AR99" s="74" t="s">
        <v>396</v>
      </c>
      <c r="AS99" s="74">
        <v>61.5</v>
      </c>
      <c r="AT99" s="78">
        <v>25</v>
      </c>
      <c r="AU99" s="74">
        <v>3.8</v>
      </c>
      <c r="AV99" s="78">
        <v>25</v>
      </c>
      <c r="AW99" s="74" t="s">
        <v>396</v>
      </c>
      <c r="AX99" s="74" t="s">
        <v>396</v>
      </c>
      <c r="AY99" s="74" t="s">
        <v>396</v>
      </c>
      <c r="AZ99" s="74" t="s">
        <v>396</v>
      </c>
      <c r="BA99" s="74">
        <v>40</v>
      </c>
      <c r="BB99" s="78">
        <v>25</v>
      </c>
      <c r="BC99" s="74">
        <v>3.8</v>
      </c>
      <c r="BD99" s="78">
        <v>25</v>
      </c>
      <c r="BE99" s="74">
        <v>32</v>
      </c>
      <c r="BF99" s="74">
        <v>16</v>
      </c>
      <c r="BG99" s="74" t="s">
        <v>396</v>
      </c>
      <c r="BH99" s="74" t="s">
        <v>396</v>
      </c>
      <c r="BI99" s="74">
        <v>52</v>
      </c>
      <c r="BJ99" s="78"/>
      <c r="BK99" s="74"/>
      <c r="BL99" s="78"/>
      <c r="BM99" s="74"/>
      <c r="BN99" s="74"/>
      <c r="BO99" s="74"/>
      <c r="BP99" s="74"/>
      <c r="BQ99" s="74"/>
      <c r="BR99" s="78">
        <v>50</v>
      </c>
      <c r="BS99" s="74">
        <v>0</v>
      </c>
      <c r="BT99" s="78">
        <v>50</v>
      </c>
      <c r="BU99" s="74">
        <v>30</v>
      </c>
      <c r="BV99" s="74">
        <v>8</v>
      </c>
      <c r="BW99" s="74">
        <v>24</v>
      </c>
      <c r="BX99" s="74">
        <v>34</v>
      </c>
      <c r="BY99" s="74">
        <v>62</v>
      </c>
      <c r="BZ99" s="78">
        <v>50</v>
      </c>
      <c r="CA99" s="74">
        <v>2</v>
      </c>
      <c r="CB99" s="78">
        <v>50</v>
      </c>
      <c r="CC99" s="74">
        <v>44.9</v>
      </c>
      <c r="CD99" s="74">
        <v>8.1999999999999993</v>
      </c>
      <c r="CE99" s="74" t="s">
        <v>396</v>
      </c>
      <c r="CF99" s="74" t="s">
        <v>396</v>
      </c>
      <c r="CG99" s="74">
        <v>46.9</v>
      </c>
      <c r="CH99" s="78">
        <v>50</v>
      </c>
      <c r="CI99" s="74">
        <v>2</v>
      </c>
      <c r="CJ99" s="78">
        <v>50</v>
      </c>
      <c r="CK99" s="74">
        <v>32.700000000000003</v>
      </c>
      <c r="CL99" s="74">
        <v>18.399999999999999</v>
      </c>
      <c r="CM99" s="74" t="s">
        <v>396</v>
      </c>
      <c r="CN99" s="74" t="s">
        <v>396</v>
      </c>
      <c r="CO99" s="74">
        <v>49</v>
      </c>
      <c r="CP99" s="78"/>
      <c r="CQ99" s="74"/>
      <c r="CR99" s="78"/>
      <c r="CS99" s="74"/>
      <c r="CT99" s="74"/>
      <c r="CU99" s="74"/>
      <c r="CV99" s="74"/>
      <c r="CW99" s="74"/>
    </row>
    <row r="100" spans="1:101" ht="16.5" x14ac:dyDescent="0.3">
      <c r="A100" s="74" t="s">
        <v>288</v>
      </c>
      <c r="B100" s="74">
        <v>195</v>
      </c>
      <c r="C100" s="74">
        <v>10005545</v>
      </c>
      <c r="D100" s="74" t="s">
        <v>19</v>
      </c>
      <c r="E100" s="74" t="s">
        <v>217</v>
      </c>
      <c r="F100" s="78">
        <v>60</v>
      </c>
      <c r="G100" s="74">
        <v>16.7</v>
      </c>
      <c r="H100" s="78">
        <v>50</v>
      </c>
      <c r="I100" s="74">
        <v>26</v>
      </c>
      <c r="J100" s="74">
        <v>8</v>
      </c>
      <c r="K100" s="74" t="s">
        <v>396</v>
      </c>
      <c r="L100" s="74" t="s">
        <v>396</v>
      </c>
      <c r="M100" s="74">
        <v>66</v>
      </c>
      <c r="N100" s="78">
        <v>60</v>
      </c>
      <c r="O100" s="74">
        <v>18.3</v>
      </c>
      <c r="P100" s="78">
        <v>50</v>
      </c>
      <c r="Q100" s="74">
        <v>22.4</v>
      </c>
      <c r="R100" s="74">
        <v>12.2</v>
      </c>
      <c r="S100" s="74" t="s">
        <v>396</v>
      </c>
      <c r="T100" s="74" t="s">
        <v>396</v>
      </c>
      <c r="U100" s="74">
        <v>65.3</v>
      </c>
      <c r="V100" s="78">
        <v>60</v>
      </c>
      <c r="W100" s="74">
        <v>18.3</v>
      </c>
      <c r="X100" s="78">
        <v>50</v>
      </c>
      <c r="Y100" s="74">
        <v>20.399999999999999</v>
      </c>
      <c r="Z100" s="74">
        <v>6.1</v>
      </c>
      <c r="AA100" s="74" t="s">
        <v>396</v>
      </c>
      <c r="AB100" s="74" t="s">
        <v>396</v>
      </c>
      <c r="AC100" s="74">
        <v>73.5</v>
      </c>
      <c r="AD100" s="78"/>
      <c r="AE100" s="74"/>
      <c r="AF100" s="78"/>
      <c r="AG100" s="74"/>
      <c r="AH100" s="74"/>
      <c r="AI100" s="74"/>
      <c r="AJ100" s="74"/>
      <c r="AK100" s="74"/>
      <c r="AL100" s="78">
        <v>65</v>
      </c>
      <c r="AM100" s="74">
        <v>6.2</v>
      </c>
      <c r="AN100" s="78">
        <v>60</v>
      </c>
      <c r="AO100" s="74">
        <v>19.7</v>
      </c>
      <c r="AP100" s="74">
        <v>14.8</v>
      </c>
      <c r="AQ100" s="74" t="s">
        <v>396</v>
      </c>
      <c r="AR100" s="74" t="s">
        <v>396</v>
      </c>
      <c r="AS100" s="74">
        <v>65.599999999999994</v>
      </c>
      <c r="AT100" s="78">
        <v>65</v>
      </c>
      <c r="AU100" s="74">
        <v>6.2</v>
      </c>
      <c r="AV100" s="78">
        <v>60</v>
      </c>
      <c r="AW100" s="74">
        <v>23</v>
      </c>
      <c r="AX100" s="74">
        <v>8.1999999999999993</v>
      </c>
      <c r="AY100" s="74" t="s">
        <v>396</v>
      </c>
      <c r="AZ100" s="74" t="s">
        <v>396</v>
      </c>
      <c r="BA100" s="74">
        <v>68.900000000000006</v>
      </c>
      <c r="BB100" s="78">
        <v>65</v>
      </c>
      <c r="BC100" s="74">
        <v>6.2</v>
      </c>
      <c r="BD100" s="78">
        <v>60</v>
      </c>
      <c r="BE100" s="74">
        <v>32.799999999999997</v>
      </c>
      <c r="BF100" s="74">
        <v>8.1999999999999993</v>
      </c>
      <c r="BG100" s="74" t="s">
        <v>396</v>
      </c>
      <c r="BH100" s="74" t="s">
        <v>396</v>
      </c>
      <c r="BI100" s="74">
        <v>59</v>
      </c>
      <c r="BJ100" s="78"/>
      <c r="BK100" s="74"/>
      <c r="BL100" s="78"/>
      <c r="BM100" s="74"/>
      <c r="BN100" s="74"/>
      <c r="BO100" s="74"/>
      <c r="BP100" s="74"/>
      <c r="BQ100" s="74"/>
      <c r="BR100" s="78">
        <v>125</v>
      </c>
      <c r="BS100" s="74">
        <v>11.2</v>
      </c>
      <c r="BT100" s="78">
        <v>110</v>
      </c>
      <c r="BU100" s="74">
        <v>22.5</v>
      </c>
      <c r="BV100" s="74">
        <v>11.7</v>
      </c>
      <c r="BW100" s="74">
        <v>50.5</v>
      </c>
      <c r="BX100" s="74">
        <v>57.7</v>
      </c>
      <c r="BY100" s="74">
        <v>65.8</v>
      </c>
      <c r="BZ100" s="78">
        <v>125</v>
      </c>
      <c r="CA100" s="74">
        <v>12</v>
      </c>
      <c r="CB100" s="78">
        <v>110</v>
      </c>
      <c r="CC100" s="74">
        <v>22.7</v>
      </c>
      <c r="CD100" s="74">
        <v>10</v>
      </c>
      <c r="CE100" s="74">
        <v>59.1</v>
      </c>
      <c r="CF100" s="74">
        <v>61.8</v>
      </c>
      <c r="CG100" s="74">
        <v>67.3</v>
      </c>
      <c r="CH100" s="78">
        <v>125</v>
      </c>
      <c r="CI100" s="74">
        <v>12</v>
      </c>
      <c r="CJ100" s="78">
        <v>110</v>
      </c>
      <c r="CK100" s="74">
        <v>27.3</v>
      </c>
      <c r="CL100" s="74">
        <v>7.3</v>
      </c>
      <c r="CM100" s="74">
        <v>54.5</v>
      </c>
      <c r="CN100" s="74">
        <v>60.9</v>
      </c>
      <c r="CO100" s="74">
        <v>65.5</v>
      </c>
      <c r="CP100" s="78"/>
      <c r="CQ100" s="74"/>
      <c r="CR100" s="78"/>
      <c r="CS100" s="74"/>
      <c r="CT100" s="74"/>
      <c r="CU100" s="74"/>
      <c r="CV100" s="74"/>
      <c r="CW100" s="74"/>
    </row>
    <row r="101" spans="1:101" ht="16.5" x14ac:dyDescent="0.3">
      <c r="A101" s="74" t="s">
        <v>288</v>
      </c>
      <c r="B101" s="74">
        <v>3</v>
      </c>
      <c r="C101" s="74">
        <v>10007777</v>
      </c>
      <c r="D101" s="74" t="s">
        <v>27</v>
      </c>
      <c r="E101" s="74" t="s">
        <v>219</v>
      </c>
      <c r="F101" s="78" t="s">
        <v>13</v>
      </c>
      <c r="G101" s="74" t="s">
        <v>13</v>
      </c>
      <c r="H101" s="78" t="s">
        <v>13</v>
      </c>
      <c r="I101" s="74" t="s">
        <v>13</v>
      </c>
      <c r="J101" s="74" t="s">
        <v>13</v>
      </c>
      <c r="K101" s="74" t="s">
        <v>13</v>
      </c>
      <c r="L101" s="74" t="s">
        <v>13</v>
      </c>
      <c r="M101" s="74" t="s">
        <v>13</v>
      </c>
      <c r="N101" s="78" t="s">
        <v>13</v>
      </c>
      <c r="O101" s="74" t="s">
        <v>13</v>
      </c>
      <c r="P101" s="78" t="s">
        <v>13</v>
      </c>
      <c r="Q101" s="74" t="s">
        <v>13</v>
      </c>
      <c r="R101" s="74" t="s">
        <v>13</v>
      </c>
      <c r="S101" s="74" t="s">
        <v>13</v>
      </c>
      <c r="T101" s="74" t="s">
        <v>13</v>
      </c>
      <c r="U101" s="74" t="s">
        <v>13</v>
      </c>
      <c r="V101" s="78" t="s">
        <v>13</v>
      </c>
      <c r="W101" s="74" t="s">
        <v>13</v>
      </c>
      <c r="X101" s="78" t="s">
        <v>13</v>
      </c>
      <c r="Y101" s="74" t="s">
        <v>13</v>
      </c>
      <c r="Z101" s="74" t="s">
        <v>13</v>
      </c>
      <c r="AA101" s="74" t="s">
        <v>13</v>
      </c>
      <c r="AB101" s="74" t="s">
        <v>13</v>
      </c>
      <c r="AC101" s="74" t="s">
        <v>13</v>
      </c>
      <c r="AD101" s="78"/>
      <c r="AE101" s="74"/>
      <c r="AF101" s="78"/>
      <c r="AG101" s="74"/>
      <c r="AH101" s="74"/>
      <c r="AI101" s="74"/>
      <c r="AJ101" s="74"/>
      <c r="AK101" s="74"/>
      <c r="AL101" s="78" t="s">
        <v>13</v>
      </c>
      <c r="AM101" s="74" t="s">
        <v>13</v>
      </c>
      <c r="AN101" s="78" t="s">
        <v>13</v>
      </c>
      <c r="AO101" s="74" t="s">
        <v>13</v>
      </c>
      <c r="AP101" s="74" t="s">
        <v>13</v>
      </c>
      <c r="AQ101" s="74" t="s">
        <v>13</v>
      </c>
      <c r="AR101" s="74" t="s">
        <v>13</v>
      </c>
      <c r="AS101" s="74" t="s">
        <v>13</v>
      </c>
      <c r="AT101" s="78" t="s">
        <v>13</v>
      </c>
      <c r="AU101" s="74" t="s">
        <v>13</v>
      </c>
      <c r="AV101" s="78" t="s">
        <v>13</v>
      </c>
      <c r="AW101" s="74" t="s">
        <v>13</v>
      </c>
      <c r="AX101" s="74" t="s">
        <v>13</v>
      </c>
      <c r="AY101" s="74" t="s">
        <v>13</v>
      </c>
      <c r="AZ101" s="74" t="s">
        <v>13</v>
      </c>
      <c r="BA101" s="74" t="s">
        <v>13</v>
      </c>
      <c r="BB101" s="78" t="s">
        <v>13</v>
      </c>
      <c r="BC101" s="74" t="s">
        <v>13</v>
      </c>
      <c r="BD101" s="78" t="s">
        <v>13</v>
      </c>
      <c r="BE101" s="74" t="s">
        <v>13</v>
      </c>
      <c r="BF101" s="74" t="s">
        <v>13</v>
      </c>
      <c r="BG101" s="74" t="s">
        <v>13</v>
      </c>
      <c r="BH101" s="74" t="s">
        <v>13</v>
      </c>
      <c r="BI101" s="74" t="s">
        <v>13</v>
      </c>
      <c r="BJ101" s="78"/>
      <c r="BK101" s="74"/>
      <c r="BL101" s="78"/>
      <c r="BM101" s="74"/>
      <c r="BN101" s="74"/>
      <c r="BO101" s="74"/>
      <c r="BP101" s="74"/>
      <c r="BQ101" s="74"/>
      <c r="BR101" s="78" t="s">
        <v>13</v>
      </c>
      <c r="BS101" s="74" t="s">
        <v>13</v>
      </c>
      <c r="BT101" s="78" t="s">
        <v>13</v>
      </c>
      <c r="BU101" s="74" t="s">
        <v>13</v>
      </c>
      <c r="BV101" s="74" t="s">
        <v>13</v>
      </c>
      <c r="BW101" s="74" t="s">
        <v>13</v>
      </c>
      <c r="BX101" s="74" t="s">
        <v>13</v>
      </c>
      <c r="BY101" s="74" t="s">
        <v>13</v>
      </c>
      <c r="BZ101" s="78" t="s">
        <v>13</v>
      </c>
      <c r="CA101" s="74" t="s">
        <v>13</v>
      </c>
      <c r="CB101" s="78" t="s">
        <v>13</v>
      </c>
      <c r="CC101" s="74" t="s">
        <v>13</v>
      </c>
      <c r="CD101" s="74" t="s">
        <v>13</v>
      </c>
      <c r="CE101" s="74" t="s">
        <v>13</v>
      </c>
      <c r="CF101" s="74" t="s">
        <v>13</v>
      </c>
      <c r="CG101" s="74" t="s">
        <v>13</v>
      </c>
      <c r="CH101" s="78" t="s">
        <v>13</v>
      </c>
      <c r="CI101" s="74" t="s">
        <v>13</v>
      </c>
      <c r="CJ101" s="78" t="s">
        <v>13</v>
      </c>
      <c r="CK101" s="74" t="s">
        <v>13</v>
      </c>
      <c r="CL101" s="74" t="s">
        <v>13</v>
      </c>
      <c r="CM101" s="74" t="s">
        <v>13</v>
      </c>
      <c r="CN101" s="74" t="s">
        <v>13</v>
      </c>
      <c r="CO101" s="74" t="s">
        <v>13</v>
      </c>
      <c r="CP101" s="78"/>
      <c r="CQ101" s="74"/>
      <c r="CR101" s="78"/>
      <c r="CS101" s="74"/>
      <c r="CT101" s="74"/>
      <c r="CU101" s="74"/>
      <c r="CV101" s="74"/>
      <c r="CW101" s="74"/>
    </row>
    <row r="102" spans="1:101" ht="16.5" x14ac:dyDescent="0.3">
      <c r="A102" s="74" t="s">
        <v>288</v>
      </c>
      <c r="B102" s="74">
        <v>34</v>
      </c>
      <c r="C102" s="74">
        <v>10007778</v>
      </c>
      <c r="D102" s="74" t="s">
        <v>27</v>
      </c>
      <c r="E102" s="74" t="s">
        <v>221</v>
      </c>
      <c r="F102" s="78">
        <v>35</v>
      </c>
      <c r="G102" s="74">
        <v>2.9</v>
      </c>
      <c r="H102" s="78">
        <v>35</v>
      </c>
      <c r="I102" s="74" t="s">
        <v>396</v>
      </c>
      <c r="J102" s="74" t="s">
        <v>396</v>
      </c>
      <c r="K102" s="74">
        <v>23.5</v>
      </c>
      <c r="L102" s="74">
        <v>47.1</v>
      </c>
      <c r="M102" s="74">
        <v>85.3</v>
      </c>
      <c r="N102" s="78">
        <v>35</v>
      </c>
      <c r="O102" s="74">
        <v>5.7</v>
      </c>
      <c r="P102" s="78">
        <v>35</v>
      </c>
      <c r="Q102" s="74" t="s">
        <v>396</v>
      </c>
      <c r="R102" s="74" t="s">
        <v>396</v>
      </c>
      <c r="S102" s="74" t="s">
        <v>396</v>
      </c>
      <c r="T102" s="74" t="s">
        <v>396</v>
      </c>
      <c r="U102" s="74">
        <v>60.6</v>
      </c>
      <c r="V102" s="78">
        <v>35</v>
      </c>
      <c r="W102" s="74">
        <v>5.7</v>
      </c>
      <c r="X102" s="78">
        <v>35</v>
      </c>
      <c r="Y102" s="74" t="s">
        <v>396</v>
      </c>
      <c r="Z102" s="74" t="s">
        <v>396</v>
      </c>
      <c r="AA102" s="74" t="s">
        <v>396</v>
      </c>
      <c r="AB102" s="74" t="s">
        <v>396</v>
      </c>
      <c r="AC102" s="74">
        <v>63.6</v>
      </c>
      <c r="AD102" s="78"/>
      <c r="AE102" s="74"/>
      <c r="AF102" s="78"/>
      <c r="AG102" s="74"/>
      <c r="AH102" s="74"/>
      <c r="AI102" s="74"/>
      <c r="AJ102" s="74"/>
      <c r="AK102" s="74"/>
      <c r="AL102" s="78">
        <v>30</v>
      </c>
      <c r="AM102" s="74">
        <v>0</v>
      </c>
      <c r="AN102" s="78">
        <v>30</v>
      </c>
      <c r="AO102" s="74" t="s">
        <v>396</v>
      </c>
      <c r="AP102" s="74" t="s">
        <v>396</v>
      </c>
      <c r="AQ102" s="74">
        <v>37.5</v>
      </c>
      <c r="AR102" s="74">
        <v>50</v>
      </c>
      <c r="AS102" s="74">
        <v>75</v>
      </c>
      <c r="AT102" s="78">
        <v>30</v>
      </c>
      <c r="AU102" s="74">
        <v>0</v>
      </c>
      <c r="AV102" s="78">
        <v>30</v>
      </c>
      <c r="AW102" s="74" t="s">
        <v>396</v>
      </c>
      <c r="AX102" s="74" t="s">
        <v>396</v>
      </c>
      <c r="AY102" s="74" t="s">
        <v>396</v>
      </c>
      <c r="AZ102" s="74" t="s">
        <v>396</v>
      </c>
      <c r="BA102" s="74">
        <v>53.1</v>
      </c>
      <c r="BB102" s="78">
        <v>30</v>
      </c>
      <c r="BC102" s="74">
        <v>0</v>
      </c>
      <c r="BD102" s="78">
        <v>30</v>
      </c>
      <c r="BE102" s="74" t="s">
        <v>396</v>
      </c>
      <c r="BF102" s="74" t="s">
        <v>396</v>
      </c>
      <c r="BG102" s="74" t="s">
        <v>396</v>
      </c>
      <c r="BH102" s="74" t="s">
        <v>396</v>
      </c>
      <c r="BI102" s="74">
        <v>56.3</v>
      </c>
      <c r="BJ102" s="78"/>
      <c r="BK102" s="74"/>
      <c r="BL102" s="78"/>
      <c r="BM102" s="74"/>
      <c r="BN102" s="74"/>
      <c r="BO102" s="74"/>
      <c r="BP102" s="74"/>
      <c r="BQ102" s="74"/>
      <c r="BR102" s="78">
        <v>65</v>
      </c>
      <c r="BS102" s="74">
        <v>1.5</v>
      </c>
      <c r="BT102" s="78">
        <v>65</v>
      </c>
      <c r="BU102" s="74">
        <v>12.1</v>
      </c>
      <c r="BV102" s="74">
        <v>7.6</v>
      </c>
      <c r="BW102" s="74">
        <v>30.3</v>
      </c>
      <c r="BX102" s="74">
        <v>48.5</v>
      </c>
      <c r="BY102" s="74">
        <v>80.3</v>
      </c>
      <c r="BZ102" s="78">
        <v>65</v>
      </c>
      <c r="CA102" s="74">
        <v>3</v>
      </c>
      <c r="CB102" s="78">
        <v>65</v>
      </c>
      <c r="CC102" s="74">
        <v>35.4</v>
      </c>
      <c r="CD102" s="74">
        <v>7.7</v>
      </c>
      <c r="CE102" s="74" t="s">
        <v>396</v>
      </c>
      <c r="CF102" s="74" t="s">
        <v>396</v>
      </c>
      <c r="CG102" s="74">
        <v>56.9</v>
      </c>
      <c r="CH102" s="78">
        <v>65</v>
      </c>
      <c r="CI102" s="74">
        <v>3</v>
      </c>
      <c r="CJ102" s="78">
        <v>65</v>
      </c>
      <c r="CK102" s="74">
        <v>33.799999999999997</v>
      </c>
      <c r="CL102" s="74">
        <v>6.2</v>
      </c>
      <c r="CM102" s="74" t="s">
        <v>396</v>
      </c>
      <c r="CN102" s="74" t="s">
        <v>396</v>
      </c>
      <c r="CO102" s="74">
        <v>60</v>
      </c>
      <c r="CP102" s="78"/>
      <c r="CQ102" s="74"/>
      <c r="CR102" s="78"/>
      <c r="CS102" s="74"/>
      <c r="CT102" s="74"/>
      <c r="CU102" s="74"/>
      <c r="CV102" s="74"/>
      <c r="CW102" s="74"/>
    </row>
    <row r="103" spans="1:101" ht="16.5" x14ac:dyDescent="0.3">
      <c r="A103" s="74" t="s">
        <v>288</v>
      </c>
      <c r="B103" s="74">
        <v>10</v>
      </c>
      <c r="C103" s="74">
        <v>10007816</v>
      </c>
      <c r="D103" s="74" t="s">
        <v>27</v>
      </c>
      <c r="E103" s="74" t="s">
        <v>223</v>
      </c>
      <c r="F103" s="78">
        <v>90</v>
      </c>
      <c r="G103" s="74">
        <v>6.5</v>
      </c>
      <c r="H103" s="78">
        <v>85</v>
      </c>
      <c r="I103" s="74">
        <v>11.6</v>
      </c>
      <c r="J103" s="74">
        <v>15.1</v>
      </c>
      <c r="K103" s="74" t="s">
        <v>396</v>
      </c>
      <c r="L103" s="74" t="s">
        <v>396</v>
      </c>
      <c r="M103" s="74">
        <v>73.3</v>
      </c>
      <c r="N103" s="78">
        <v>90</v>
      </c>
      <c r="O103" s="74">
        <v>7.6</v>
      </c>
      <c r="P103" s="78">
        <v>85</v>
      </c>
      <c r="Q103" s="74">
        <v>17.600000000000001</v>
      </c>
      <c r="R103" s="74">
        <v>14.1</v>
      </c>
      <c r="S103" s="74" t="s">
        <v>396</v>
      </c>
      <c r="T103" s="74" t="s">
        <v>396</v>
      </c>
      <c r="U103" s="74">
        <v>68.2</v>
      </c>
      <c r="V103" s="78">
        <v>90</v>
      </c>
      <c r="W103" s="74">
        <v>7.6</v>
      </c>
      <c r="X103" s="78">
        <v>85</v>
      </c>
      <c r="Y103" s="74">
        <v>12.9</v>
      </c>
      <c r="Z103" s="74">
        <v>12.9</v>
      </c>
      <c r="AA103" s="74" t="s">
        <v>396</v>
      </c>
      <c r="AB103" s="74" t="s">
        <v>396</v>
      </c>
      <c r="AC103" s="74">
        <v>74.099999999999994</v>
      </c>
      <c r="AD103" s="78"/>
      <c r="AE103" s="74"/>
      <c r="AF103" s="78"/>
      <c r="AG103" s="74"/>
      <c r="AH103" s="74"/>
      <c r="AI103" s="74"/>
      <c r="AJ103" s="74"/>
      <c r="AK103" s="74"/>
      <c r="AL103" s="78">
        <v>40</v>
      </c>
      <c r="AM103" s="74">
        <v>5.0999999999999996</v>
      </c>
      <c r="AN103" s="78">
        <v>35</v>
      </c>
      <c r="AO103" s="74">
        <v>29.7</v>
      </c>
      <c r="AP103" s="74">
        <v>16.2</v>
      </c>
      <c r="AQ103" s="74" t="s">
        <v>396</v>
      </c>
      <c r="AR103" s="74" t="s">
        <v>396</v>
      </c>
      <c r="AS103" s="74">
        <v>54.1</v>
      </c>
      <c r="AT103" s="78">
        <v>40</v>
      </c>
      <c r="AU103" s="74">
        <v>5.0999999999999996</v>
      </c>
      <c r="AV103" s="78">
        <v>35</v>
      </c>
      <c r="AW103" s="74">
        <v>27</v>
      </c>
      <c r="AX103" s="74">
        <v>13.5</v>
      </c>
      <c r="AY103" s="74" t="s">
        <v>396</v>
      </c>
      <c r="AZ103" s="74" t="s">
        <v>396</v>
      </c>
      <c r="BA103" s="74">
        <v>59.5</v>
      </c>
      <c r="BB103" s="78">
        <v>40</v>
      </c>
      <c r="BC103" s="74">
        <v>5.0999999999999996</v>
      </c>
      <c r="BD103" s="78">
        <v>35</v>
      </c>
      <c r="BE103" s="74">
        <v>8.1</v>
      </c>
      <c r="BF103" s="74">
        <v>13.5</v>
      </c>
      <c r="BG103" s="74" t="s">
        <v>396</v>
      </c>
      <c r="BH103" s="74" t="s">
        <v>396</v>
      </c>
      <c r="BI103" s="74">
        <v>78.400000000000006</v>
      </c>
      <c r="BJ103" s="78"/>
      <c r="BK103" s="74"/>
      <c r="BL103" s="78"/>
      <c r="BM103" s="74"/>
      <c r="BN103" s="74"/>
      <c r="BO103" s="74"/>
      <c r="BP103" s="74"/>
      <c r="BQ103" s="74"/>
      <c r="BR103" s="78">
        <v>130</v>
      </c>
      <c r="BS103" s="74">
        <v>6.1</v>
      </c>
      <c r="BT103" s="78">
        <v>125</v>
      </c>
      <c r="BU103" s="74">
        <v>17.100000000000001</v>
      </c>
      <c r="BV103" s="74">
        <v>15.4</v>
      </c>
      <c r="BW103" s="74">
        <v>57.7</v>
      </c>
      <c r="BX103" s="74">
        <v>63.4</v>
      </c>
      <c r="BY103" s="74">
        <v>67.5</v>
      </c>
      <c r="BZ103" s="78">
        <v>130</v>
      </c>
      <c r="CA103" s="74">
        <v>6.9</v>
      </c>
      <c r="CB103" s="78">
        <v>120</v>
      </c>
      <c r="CC103" s="74">
        <v>20.5</v>
      </c>
      <c r="CD103" s="74">
        <v>13.9</v>
      </c>
      <c r="CE103" s="74">
        <v>58.2</v>
      </c>
      <c r="CF103" s="74">
        <v>60.7</v>
      </c>
      <c r="CG103" s="74">
        <v>65.599999999999994</v>
      </c>
      <c r="CH103" s="78">
        <v>130</v>
      </c>
      <c r="CI103" s="74">
        <v>6.9</v>
      </c>
      <c r="CJ103" s="78">
        <v>120</v>
      </c>
      <c r="CK103" s="74">
        <v>11.5</v>
      </c>
      <c r="CL103" s="74">
        <v>13.1</v>
      </c>
      <c r="CM103" s="74" t="s">
        <v>396</v>
      </c>
      <c r="CN103" s="74" t="s">
        <v>396</v>
      </c>
      <c r="CO103" s="74">
        <v>75.400000000000006</v>
      </c>
      <c r="CP103" s="78"/>
      <c r="CQ103" s="74"/>
      <c r="CR103" s="78"/>
      <c r="CS103" s="74"/>
      <c r="CT103" s="74"/>
      <c r="CU103" s="74"/>
      <c r="CV103" s="74"/>
      <c r="CW103" s="74"/>
    </row>
    <row r="104" spans="1:101" ht="16.5" x14ac:dyDescent="0.3">
      <c r="A104" s="74" t="s">
        <v>288</v>
      </c>
      <c r="B104" s="74">
        <v>141</v>
      </c>
      <c r="C104" s="74">
        <v>10005553</v>
      </c>
      <c r="D104" s="74" t="s">
        <v>49</v>
      </c>
      <c r="E104" s="74" t="s">
        <v>225</v>
      </c>
      <c r="F104" s="78">
        <v>555</v>
      </c>
      <c r="G104" s="74">
        <v>6.3</v>
      </c>
      <c r="H104" s="78">
        <v>520</v>
      </c>
      <c r="I104" s="74">
        <v>10.8</v>
      </c>
      <c r="J104" s="74">
        <v>9.8000000000000007</v>
      </c>
      <c r="K104" s="74">
        <v>48.4</v>
      </c>
      <c r="L104" s="74">
        <v>66.3</v>
      </c>
      <c r="M104" s="74">
        <v>79.400000000000006</v>
      </c>
      <c r="N104" s="78">
        <v>555</v>
      </c>
      <c r="O104" s="74">
        <v>6.5</v>
      </c>
      <c r="P104" s="78">
        <v>520</v>
      </c>
      <c r="Q104" s="74">
        <v>12.7</v>
      </c>
      <c r="R104" s="74">
        <v>7.9</v>
      </c>
      <c r="S104" s="74">
        <v>62.2</v>
      </c>
      <c r="T104" s="74">
        <v>73.2</v>
      </c>
      <c r="U104" s="74">
        <v>79.3</v>
      </c>
      <c r="V104" s="78">
        <v>555</v>
      </c>
      <c r="W104" s="74">
        <v>6.7</v>
      </c>
      <c r="X104" s="78">
        <v>515</v>
      </c>
      <c r="Y104" s="74">
        <v>10.4</v>
      </c>
      <c r="Z104" s="74">
        <v>7.7</v>
      </c>
      <c r="AA104" s="74">
        <v>66.7</v>
      </c>
      <c r="AB104" s="74">
        <v>75.599999999999994</v>
      </c>
      <c r="AC104" s="74">
        <v>81.8</v>
      </c>
      <c r="AD104" s="78"/>
      <c r="AE104" s="74"/>
      <c r="AF104" s="78"/>
      <c r="AG104" s="74"/>
      <c r="AH104" s="74"/>
      <c r="AI104" s="74"/>
      <c r="AJ104" s="74"/>
      <c r="AK104" s="74"/>
      <c r="AL104" s="78">
        <v>380</v>
      </c>
      <c r="AM104" s="74">
        <v>2.9</v>
      </c>
      <c r="AN104" s="78">
        <v>370</v>
      </c>
      <c r="AO104" s="74">
        <v>10</v>
      </c>
      <c r="AP104" s="74">
        <v>6.7</v>
      </c>
      <c r="AQ104" s="74">
        <v>50.4</v>
      </c>
      <c r="AR104" s="74">
        <v>70.099999999999994</v>
      </c>
      <c r="AS104" s="74">
        <v>83.3</v>
      </c>
      <c r="AT104" s="78">
        <v>380</v>
      </c>
      <c r="AU104" s="74">
        <v>3.7</v>
      </c>
      <c r="AV104" s="78">
        <v>370</v>
      </c>
      <c r="AW104" s="74">
        <v>13</v>
      </c>
      <c r="AX104" s="74">
        <v>7.6</v>
      </c>
      <c r="AY104" s="74">
        <v>63.6</v>
      </c>
      <c r="AZ104" s="74">
        <v>74.5</v>
      </c>
      <c r="BA104" s="74">
        <v>79.3</v>
      </c>
      <c r="BB104" s="78">
        <v>380</v>
      </c>
      <c r="BC104" s="74">
        <v>3.7</v>
      </c>
      <c r="BD104" s="78">
        <v>370</v>
      </c>
      <c r="BE104" s="74">
        <v>13.9</v>
      </c>
      <c r="BF104" s="74">
        <v>7.9</v>
      </c>
      <c r="BG104" s="74">
        <v>63.9</v>
      </c>
      <c r="BH104" s="74">
        <v>73.599999999999994</v>
      </c>
      <c r="BI104" s="74">
        <v>78.3</v>
      </c>
      <c r="BJ104" s="78"/>
      <c r="BK104" s="74"/>
      <c r="BL104" s="78"/>
      <c r="BM104" s="74"/>
      <c r="BN104" s="74"/>
      <c r="BO104" s="74"/>
      <c r="BP104" s="74"/>
      <c r="BQ104" s="74"/>
      <c r="BR104" s="78">
        <v>935</v>
      </c>
      <c r="BS104" s="74">
        <v>4.9000000000000004</v>
      </c>
      <c r="BT104" s="78">
        <v>890</v>
      </c>
      <c r="BU104" s="74">
        <v>10.4</v>
      </c>
      <c r="BV104" s="74">
        <v>8.5</v>
      </c>
      <c r="BW104" s="74">
        <v>49.2</v>
      </c>
      <c r="BX104" s="74">
        <v>67.900000000000006</v>
      </c>
      <c r="BY104" s="74">
        <v>81</v>
      </c>
      <c r="BZ104" s="78">
        <v>935</v>
      </c>
      <c r="CA104" s="74">
        <v>5.3</v>
      </c>
      <c r="CB104" s="78">
        <v>885</v>
      </c>
      <c r="CC104" s="74">
        <v>12.9</v>
      </c>
      <c r="CD104" s="74">
        <v>7.8</v>
      </c>
      <c r="CE104" s="74">
        <v>62.8</v>
      </c>
      <c r="CF104" s="74">
        <v>73.7</v>
      </c>
      <c r="CG104" s="74">
        <v>79.3</v>
      </c>
      <c r="CH104" s="78">
        <v>935</v>
      </c>
      <c r="CI104" s="74">
        <v>5.4</v>
      </c>
      <c r="CJ104" s="78">
        <v>885</v>
      </c>
      <c r="CK104" s="74">
        <v>11.9</v>
      </c>
      <c r="CL104" s="74">
        <v>7.8</v>
      </c>
      <c r="CM104" s="74">
        <v>65.5</v>
      </c>
      <c r="CN104" s="74">
        <v>74.8</v>
      </c>
      <c r="CO104" s="74">
        <v>80.3</v>
      </c>
      <c r="CP104" s="78"/>
      <c r="CQ104" s="74"/>
      <c r="CR104" s="78"/>
      <c r="CS104" s="74"/>
      <c r="CT104" s="74"/>
      <c r="CU104" s="74"/>
      <c r="CV104" s="74"/>
      <c r="CW104" s="74"/>
    </row>
    <row r="105" spans="1:101" ht="16.5" x14ac:dyDescent="0.3">
      <c r="A105" s="74" t="s">
        <v>288</v>
      </c>
      <c r="B105" s="74">
        <v>35</v>
      </c>
      <c r="C105" s="74">
        <v>10007837</v>
      </c>
      <c r="D105" s="74" t="s">
        <v>39</v>
      </c>
      <c r="E105" s="74" t="s">
        <v>227</v>
      </c>
      <c r="F105" s="78">
        <v>40</v>
      </c>
      <c r="G105" s="74">
        <v>2.6</v>
      </c>
      <c r="H105" s="78">
        <v>35</v>
      </c>
      <c r="I105" s="74" t="s">
        <v>396</v>
      </c>
      <c r="J105" s="74" t="s">
        <v>396</v>
      </c>
      <c r="K105" s="74">
        <v>8.1</v>
      </c>
      <c r="L105" s="74">
        <v>32.4</v>
      </c>
      <c r="M105" s="74">
        <v>62.2</v>
      </c>
      <c r="N105" s="78">
        <v>40</v>
      </c>
      <c r="O105" s="74">
        <v>5.3</v>
      </c>
      <c r="P105" s="78">
        <v>35</v>
      </c>
      <c r="Q105" s="74" t="s">
        <v>396</v>
      </c>
      <c r="R105" s="74" t="s">
        <v>396</v>
      </c>
      <c r="S105" s="74" t="s">
        <v>396</v>
      </c>
      <c r="T105" s="74" t="s">
        <v>396</v>
      </c>
      <c r="U105" s="74">
        <v>58.3</v>
      </c>
      <c r="V105" s="78">
        <v>40</v>
      </c>
      <c r="W105" s="74">
        <v>5.3</v>
      </c>
      <c r="X105" s="78">
        <v>35</v>
      </c>
      <c r="Y105" s="74" t="s">
        <v>396</v>
      </c>
      <c r="Z105" s="74" t="s">
        <v>396</v>
      </c>
      <c r="AA105" s="74" t="s">
        <v>396</v>
      </c>
      <c r="AB105" s="74" t="s">
        <v>396</v>
      </c>
      <c r="AC105" s="74">
        <v>69.400000000000006</v>
      </c>
      <c r="AD105" s="78"/>
      <c r="AE105" s="74"/>
      <c r="AF105" s="78"/>
      <c r="AG105" s="74"/>
      <c r="AH105" s="74"/>
      <c r="AI105" s="74"/>
      <c r="AJ105" s="74"/>
      <c r="AK105" s="74"/>
      <c r="AL105" s="78">
        <v>25</v>
      </c>
      <c r="AM105" s="74">
        <v>0</v>
      </c>
      <c r="AN105" s="78">
        <v>25</v>
      </c>
      <c r="AO105" s="74" t="s">
        <v>396</v>
      </c>
      <c r="AP105" s="74" t="s">
        <v>396</v>
      </c>
      <c r="AQ105" s="74">
        <v>30.8</v>
      </c>
      <c r="AR105" s="74">
        <v>61.5</v>
      </c>
      <c r="AS105" s="74">
        <v>73.099999999999994</v>
      </c>
      <c r="AT105" s="78">
        <v>25</v>
      </c>
      <c r="AU105" s="74">
        <v>0</v>
      </c>
      <c r="AV105" s="78">
        <v>25</v>
      </c>
      <c r="AW105" s="74" t="s">
        <v>396</v>
      </c>
      <c r="AX105" s="74" t="s">
        <v>396</v>
      </c>
      <c r="AY105" s="74" t="s">
        <v>396</v>
      </c>
      <c r="AZ105" s="74" t="s">
        <v>396</v>
      </c>
      <c r="BA105" s="74">
        <v>76.900000000000006</v>
      </c>
      <c r="BB105" s="78">
        <v>25</v>
      </c>
      <c r="BC105" s="74">
        <v>0</v>
      </c>
      <c r="BD105" s="78">
        <v>25</v>
      </c>
      <c r="BE105" s="74" t="s">
        <v>396</v>
      </c>
      <c r="BF105" s="74" t="s">
        <v>396</v>
      </c>
      <c r="BG105" s="74" t="s">
        <v>396</v>
      </c>
      <c r="BH105" s="74" t="s">
        <v>396</v>
      </c>
      <c r="BI105" s="74">
        <v>80.8</v>
      </c>
      <c r="BJ105" s="78"/>
      <c r="BK105" s="74"/>
      <c r="BL105" s="78"/>
      <c r="BM105" s="74"/>
      <c r="BN105" s="74"/>
      <c r="BO105" s="74"/>
      <c r="BP105" s="74"/>
      <c r="BQ105" s="74"/>
      <c r="BR105" s="78">
        <v>65</v>
      </c>
      <c r="BS105" s="74">
        <v>1.6</v>
      </c>
      <c r="BT105" s="78">
        <v>65</v>
      </c>
      <c r="BU105" s="74">
        <v>12.7</v>
      </c>
      <c r="BV105" s="74">
        <v>20.6</v>
      </c>
      <c r="BW105" s="74">
        <v>17.5</v>
      </c>
      <c r="BX105" s="74">
        <v>44.4</v>
      </c>
      <c r="BY105" s="74">
        <v>66.7</v>
      </c>
      <c r="BZ105" s="78">
        <v>65</v>
      </c>
      <c r="CA105" s="74">
        <v>3.1</v>
      </c>
      <c r="CB105" s="78">
        <v>60</v>
      </c>
      <c r="CC105" s="74">
        <v>29</v>
      </c>
      <c r="CD105" s="74">
        <v>4.8</v>
      </c>
      <c r="CE105" s="74">
        <v>43.5</v>
      </c>
      <c r="CF105" s="74">
        <v>56.5</v>
      </c>
      <c r="CG105" s="74">
        <v>66.099999999999994</v>
      </c>
      <c r="CH105" s="78">
        <v>65</v>
      </c>
      <c r="CI105" s="74">
        <v>3.1</v>
      </c>
      <c r="CJ105" s="78">
        <v>60</v>
      </c>
      <c r="CK105" s="74">
        <v>19.399999999999999</v>
      </c>
      <c r="CL105" s="74">
        <v>6.5</v>
      </c>
      <c r="CM105" s="74" t="s">
        <v>396</v>
      </c>
      <c r="CN105" s="74" t="s">
        <v>396</v>
      </c>
      <c r="CO105" s="74">
        <v>74.2</v>
      </c>
      <c r="CP105" s="78"/>
      <c r="CQ105" s="74"/>
      <c r="CR105" s="78"/>
      <c r="CS105" s="74"/>
      <c r="CT105" s="74"/>
      <c r="CU105" s="74"/>
      <c r="CV105" s="74"/>
      <c r="CW105" s="74"/>
    </row>
    <row r="106" spans="1:101" ht="16.5" x14ac:dyDescent="0.3">
      <c r="A106" s="74" t="s">
        <v>288</v>
      </c>
      <c r="B106" s="74">
        <v>143</v>
      </c>
      <c r="C106" s="74">
        <v>10007779</v>
      </c>
      <c r="D106" s="74" t="s">
        <v>27</v>
      </c>
      <c r="E106" s="74" t="s">
        <v>229</v>
      </c>
      <c r="F106" s="78">
        <v>75</v>
      </c>
      <c r="G106" s="74">
        <v>11.7</v>
      </c>
      <c r="H106" s="78">
        <v>70</v>
      </c>
      <c r="I106" s="74" t="s">
        <v>396</v>
      </c>
      <c r="J106" s="74" t="s">
        <v>396</v>
      </c>
      <c r="K106" s="74">
        <v>75</v>
      </c>
      <c r="L106" s="74">
        <v>80.900000000000006</v>
      </c>
      <c r="M106" s="74">
        <v>89.7</v>
      </c>
      <c r="N106" s="78">
        <v>75</v>
      </c>
      <c r="O106" s="74">
        <v>11.7</v>
      </c>
      <c r="P106" s="78">
        <v>70</v>
      </c>
      <c r="Q106" s="74" t="s">
        <v>396</v>
      </c>
      <c r="R106" s="74" t="s">
        <v>396</v>
      </c>
      <c r="S106" s="74" t="s">
        <v>396</v>
      </c>
      <c r="T106" s="74" t="s">
        <v>396</v>
      </c>
      <c r="U106" s="74">
        <v>80.900000000000006</v>
      </c>
      <c r="V106" s="78">
        <v>75</v>
      </c>
      <c r="W106" s="74">
        <v>10.4</v>
      </c>
      <c r="X106" s="78">
        <v>70</v>
      </c>
      <c r="Y106" s="74" t="s">
        <v>396</v>
      </c>
      <c r="Z106" s="74" t="s">
        <v>396</v>
      </c>
      <c r="AA106" s="74" t="s">
        <v>396</v>
      </c>
      <c r="AB106" s="74" t="s">
        <v>396</v>
      </c>
      <c r="AC106" s="74">
        <v>73.900000000000006</v>
      </c>
      <c r="AD106" s="78"/>
      <c r="AE106" s="74"/>
      <c r="AF106" s="78"/>
      <c r="AG106" s="74"/>
      <c r="AH106" s="74"/>
      <c r="AI106" s="74"/>
      <c r="AJ106" s="74"/>
      <c r="AK106" s="74"/>
      <c r="AL106" s="78">
        <v>40</v>
      </c>
      <c r="AM106" s="74">
        <v>2.6</v>
      </c>
      <c r="AN106" s="78">
        <v>40</v>
      </c>
      <c r="AO106" s="74" t="s">
        <v>396</v>
      </c>
      <c r="AP106" s="74" t="s">
        <v>396</v>
      </c>
      <c r="AQ106" s="74">
        <v>68.400000000000006</v>
      </c>
      <c r="AR106" s="74">
        <v>76.3</v>
      </c>
      <c r="AS106" s="74">
        <v>84.2</v>
      </c>
      <c r="AT106" s="78">
        <v>40</v>
      </c>
      <c r="AU106" s="74">
        <v>2.6</v>
      </c>
      <c r="AV106" s="78">
        <v>40</v>
      </c>
      <c r="AW106" s="74" t="s">
        <v>396</v>
      </c>
      <c r="AX106" s="74" t="s">
        <v>396</v>
      </c>
      <c r="AY106" s="74" t="s">
        <v>396</v>
      </c>
      <c r="AZ106" s="74" t="s">
        <v>396</v>
      </c>
      <c r="BA106" s="74">
        <v>84.2</v>
      </c>
      <c r="BB106" s="78">
        <v>40</v>
      </c>
      <c r="BC106" s="74">
        <v>2.6</v>
      </c>
      <c r="BD106" s="78">
        <v>40</v>
      </c>
      <c r="BE106" s="74" t="s">
        <v>396</v>
      </c>
      <c r="BF106" s="74" t="s">
        <v>396</v>
      </c>
      <c r="BG106" s="74" t="s">
        <v>396</v>
      </c>
      <c r="BH106" s="74" t="s">
        <v>396</v>
      </c>
      <c r="BI106" s="74">
        <v>86.8</v>
      </c>
      <c r="BJ106" s="78"/>
      <c r="BK106" s="74"/>
      <c r="BL106" s="78"/>
      <c r="BM106" s="74"/>
      <c r="BN106" s="74"/>
      <c r="BO106" s="74"/>
      <c r="BP106" s="74"/>
      <c r="BQ106" s="74"/>
      <c r="BR106" s="78">
        <v>115</v>
      </c>
      <c r="BS106" s="74">
        <v>8.6</v>
      </c>
      <c r="BT106" s="78">
        <v>105</v>
      </c>
      <c r="BU106" s="74">
        <v>8.5</v>
      </c>
      <c r="BV106" s="74">
        <v>3.8</v>
      </c>
      <c r="BW106" s="74">
        <v>72.599999999999994</v>
      </c>
      <c r="BX106" s="74">
        <v>79.2</v>
      </c>
      <c r="BY106" s="74">
        <v>87.7</v>
      </c>
      <c r="BZ106" s="78">
        <v>115</v>
      </c>
      <c r="CA106" s="74">
        <v>8.6</v>
      </c>
      <c r="CB106" s="78">
        <v>105</v>
      </c>
      <c r="CC106" s="74">
        <v>10.4</v>
      </c>
      <c r="CD106" s="74">
        <v>7.5</v>
      </c>
      <c r="CE106" s="74">
        <v>67</v>
      </c>
      <c r="CF106" s="74">
        <v>73.599999999999994</v>
      </c>
      <c r="CG106" s="74">
        <v>82.1</v>
      </c>
      <c r="CH106" s="78">
        <v>115</v>
      </c>
      <c r="CI106" s="74">
        <v>7.8</v>
      </c>
      <c r="CJ106" s="78">
        <v>105</v>
      </c>
      <c r="CK106" s="74">
        <v>15.9</v>
      </c>
      <c r="CL106" s="74">
        <v>5.6</v>
      </c>
      <c r="CM106" s="74">
        <v>57.9</v>
      </c>
      <c r="CN106" s="74">
        <v>70.099999999999994</v>
      </c>
      <c r="CO106" s="74">
        <v>78.5</v>
      </c>
      <c r="CP106" s="78"/>
      <c r="CQ106" s="74"/>
      <c r="CR106" s="78"/>
      <c r="CS106" s="74"/>
      <c r="CT106" s="74"/>
      <c r="CU106" s="74"/>
      <c r="CV106" s="74"/>
      <c r="CW106" s="74"/>
    </row>
    <row r="107" spans="1:101" ht="16.5" x14ac:dyDescent="0.3">
      <c r="A107" s="74" t="s">
        <v>288</v>
      </c>
      <c r="B107" s="74">
        <v>145</v>
      </c>
      <c r="C107" s="74">
        <v>10007782</v>
      </c>
      <c r="D107" s="74" t="s">
        <v>27</v>
      </c>
      <c r="E107" s="74" t="s">
        <v>231</v>
      </c>
      <c r="F107" s="78">
        <v>225</v>
      </c>
      <c r="G107" s="74">
        <v>8</v>
      </c>
      <c r="H107" s="78">
        <v>205</v>
      </c>
      <c r="I107" s="74">
        <v>10.6</v>
      </c>
      <c r="J107" s="74">
        <v>8.6999999999999993</v>
      </c>
      <c r="K107" s="74">
        <v>57.5</v>
      </c>
      <c r="L107" s="74">
        <v>68.599999999999994</v>
      </c>
      <c r="M107" s="74">
        <v>80.7</v>
      </c>
      <c r="N107" s="78">
        <v>225</v>
      </c>
      <c r="O107" s="74">
        <v>7.6</v>
      </c>
      <c r="P107" s="78">
        <v>210</v>
      </c>
      <c r="Q107" s="74">
        <v>12</v>
      </c>
      <c r="R107" s="74">
        <v>8.6999999999999993</v>
      </c>
      <c r="S107" s="74">
        <v>51.4</v>
      </c>
      <c r="T107" s="74">
        <v>72.599999999999994</v>
      </c>
      <c r="U107" s="74">
        <v>79.3</v>
      </c>
      <c r="V107" s="78">
        <v>225</v>
      </c>
      <c r="W107" s="74">
        <v>8.4</v>
      </c>
      <c r="X107" s="78">
        <v>205</v>
      </c>
      <c r="Y107" s="74">
        <v>16</v>
      </c>
      <c r="Z107" s="74">
        <v>4.9000000000000004</v>
      </c>
      <c r="AA107" s="74">
        <v>55.3</v>
      </c>
      <c r="AB107" s="74">
        <v>72.8</v>
      </c>
      <c r="AC107" s="74">
        <v>79.099999999999994</v>
      </c>
      <c r="AD107" s="78"/>
      <c r="AE107" s="74"/>
      <c r="AF107" s="78"/>
      <c r="AG107" s="74"/>
      <c r="AH107" s="74"/>
      <c r="AI107" s="74"/>
      <c r="AJ107" s="74"/>
      <c r="AK107" s="74"/>
      <c r="AL107" s="78">
        <v>130</v>
      </c>
      <c r="AM107" s="74">
        <v>1.5</v>
      </c>
      <c r="AN107" s="78">
        <v>130</v>
      </c>
      <c r="AO107" s="74">
        <v>10.199999999999999</v>
      </c>
      <c r="AP107" s="74">
        <v>12.5</v>
      </c>
      <c r="AQ107" s="74">
        <v>54.7</v>
      </c>
      <c r="AR107" s="74">
        <v>62.5</v>
      </c>
      <c r="AS107" s="74">
        <v>77.3</v>
      </c>
      <c r="AT107" s="78">
        <v>130</v>
      </c>
      <c r="AU107" s="74">
        <v>1.5</v>
      </c>
      <c r="AV107" s="78">
        <v>130</v>
      </c>
      <c r="AW107" s="74">
        <v>9.4</v>
      </c>
      <c r="AX107" s="74">
        <v>8.6</v>
      </c>
      <c r="AY107" s="74">
        <v>56.3</v>
      </c>
      <c r="AZ107" s="74">
        <v>74.2</v>
      </c>
      <c r="BA107" s="74">
        <v>82</v>
      </c>
      <c r="BB107" s="78">
        <v>130</v>
      </c>
      <c r="BC107" s="74">
        <v>0</v>
      </c>
      <c r="BD107" s="78">
        <v>130</v>
      </c>
      <c r="BE107" s="74">
        <v>9.1999999999999993</v>
      </c>
      <c r="BF107" s="74">
        <v>10</v>
      </c>
      <c r="BG107" s="74">
        <v>60.8</v>
      </c>
      <c r="BH107" s="74">
        <v>77.7</v>
      </c>
      <c r="BI107" s="74">
        <v>80.8</v>
      </c>
      <c r="BJ107" s="78"/>
      <c r="BK107" s="74"/>
      <c r="BL107" s="78"/>
      <c r="BM107" s="74"/>
      <c r="BN107" s="74"/>
      <c r="BO107" s="74"/>
      <c r="BP107" s="74"/>
      <c r="BQ107" s="74"/>
      <c r="BR107" s="78">
        <v>355</v>
      </c>
      <c r="BS107" s="74">
        <v>5.6</v>
      </c>
      <c r="BT107" s="78">
        <v>335</v>
      </c>
      <c r="BU107" s="74">
        <v>10.4</v>
      </c>
      <c r="BV107" s="74">
        <v>10.1</v>
      </c>
      <c r="BW107" s="74">
        <v>56.4</v>
      </c>
      <c r="BX107" s="74">
        <v>66.3</v>
      </c>
      <c r="BY107" s="74">
        <v>79.400000000000006</v>
      </c>
      <c r="BZ107" s="78">
        <v>355</v>
      </c>
      <c r="CA107" s="74">
        <v>5.4</v>
      </c>
      <c r="CB107" s="78">
        <v>335</v>
      </c>
      <c r="CC107" s="74">
        <v>11</v>
      </c>
      <c r="CD107" s="74">
        <v>8.6</v>
      </c>
      <c r="CE107" s="74">
        <v>53.3</v>
      </c>
      <c r="CF107" s="74">
        <v>73.2</v>
      </c>
      <c r="CG107" s="74">
        <v>80.400000000000006</v>
      </c>
      <c r="CH107" s="78">
        <v>355</v>
      </c>
      <c r="CI107" s="74">
        <v>5.4</v>
      </c>
      <c r="CJ107" s="78">
        <v>335</v>
      </c>
      <c r="CK107" s="74">
        <v>13.4</v>
      </c>
      <c r="CL107" s="74">
        <v>6.8</v>
      </c>
      <c r="CM107" s="74">
        <v>57.4</v>
      </c>
      <c r="CN107" s="74">
        <v>74.7</v>
      </c>
      <c r="CO107" s="74">
        <v>79.8</v>
      </c>
      <c r="CP107" s="78"/>
      <c r="CQ107" s="74"/>
      <c r="CR107" s="78"/>
      <c r="CS107" s="74"/>
      <c r="CT107" s="74"/>
      <c r="CU107" s="74"/>
      <c r="CV107" s="74"/>
      <c r="CW107" s="74"/>
    </row>
    <row r="108" spans="1:101" ht="16.5" x14ac:dyDescent="0.3">
      <c r="A108" s="74" t="s">
        <v>288</v>
      </c>
      <c r="B108" s="74">
        <v>39</v>
      </c>
      <c r="C108" s="74">
        <v>10007843</v>
      </c>
      <c r="D108" s="74" t="s">
        <v>27</v>
      </c>
      <c r="E108" s="74" t="s">
        <v>233</v>
      </c>
      <c r="F108" s="78">
        <v>400</v>
      </c>
      <c r="G108" s="74">
        <v>6</v>
      </c>
      <c r="H108" s="78">
        <v>375</v>
      </c>
      <c r="I108" s="74">
        <v>10.199999999999999</v>
      </c>
      <c r="J108" s="74">
        <v>8</v>
      </c>
      <c r="K108" s="74">
        <v>63.6</v>
      </c>
      <c r="L108" s="74">
        <v>72.5</v>
      </c>
      <c r="M108" s="74">
        <v>81.8</v>
      </c>
      <c r="N108" s="78">
        <v>400</v>
      </c>
      <c r="O108" s="74">
        <v>7.3</v>
      </c>
      <c r="P108" s="78">
        <v>370</v>
      </c>
      <c r="Q108" s="74">
        <v>12.5</v>
      </c>
      <c r="R108" s="74">
        <v>6.8</v>
      </c>
      <c r="S108" s="74">
        <v>66.099999999999994</v>
      </c>
      <c r="T108" s="74">
        <v>75.099999999999994</v>
      </c>
      <c r="U108" s="74">
        <v>80.8</v>
      </c>
      <c r="V108" s="78">
        <v>400</v>
      </c>
      <c r="W108" s="74">
        <v>7.5</v>
      </c>
      <c r="X108" s="78">
        <v>370</v>
      </c>
      <c r="Y108" s="74">
        <v>13.9</v>
      </c>
      <c r="Z108" s="74">
        <v>7.1</v>
      </c>
      <c r="AA108" s="74">
        <v>67.7</v>
      </c>
      <c r="AB108" s="74">
        <v>75.5</v>
      </c>
      <c r="AC108" s="74">
        <v>79.099999999999994</v>
      </c>
      <c r="AD108" s="78"/>
      <c r="AE108" s="74"/>
      <c r="AF108" s="78"/>
      <c r="AG108" s="74"/>
      <c r="AH108" s="74"/>
      <c r="AI108" s="74"/>
      <c r="AJ108" s="74"/>
      <c r="AK108" s="74"/>
      <c r="AL108" s="78">
        <v>180</v>
      </c>
      <c r="AM108" s="74">
        <v>2.8</v>
      </c>
      <c r="AN108" s="78">
        <v>175</v>
      </c>
      <c r="AO108" s="74">
        <v>10.199999999999999</v>
      </c>
      <c r="AP108" s="74">
        <v>15.3</v>
      </c>
      <c r="AQ108" s="74">
        <v>54.5</v>
      </c>
      <c r="AR108" s="74">
        <v>69.3</v>
      </c>
      <c r="AS108" s="74">
        <v>74.400000000000006</v>
      </c>
      <c r="AT108" s="78">
        <v>180</v>
      </c>
      <c r="AU108" s="74">
        <v>2.8</v>
      </c>
      <c r="AV108" s="78">
        <v>175</v>
      </c>
      <c r="AW108" s="74">
        <v>17.600000000000001</v>
      </c>
      <c r="AX108" s="74">
        <v>6.8</v>
      </c>
      <c r="AY108" s="74">
        <v>61.4</v>
      </c>
      <c r="AZ108" s="74">
        <v>72.7</v>
      </c>
      <c r="BA108" s="74">
        <v>75.599999999999994</v>
      </c>
      <c r="BB108" s="78">
        <v>180</v>
      </c>
      <c r="BC108" s="74">
        <v>2.8</v>
      </c>
      <c r="BD108" s="78">
        <v>175</v>
      </c>
      <c r="BE108" s="74">
        <v>12.5</v>
      </c>
      <c r="BF108" s="74">
        <v>9.6999999999999993</v>
      </c>
      <c r="BG108" s="74">
        <v>68.8</v>
      </c>
      <c r="BH108" s="74">
        <v>75.599999999999994</v>
      </c>
      <c r="BI108" s="74">
        <v>77.8</v>
      </c>
      <c r="BJ108" s="78"/>
      <c r="BK108" s="74"/>
      <c r="BL108" s="78"/>
      <c r="BM108" s="74"/>
      <c r="BN108" s="74"/>
      <c r="BO108" s="74"/>
      <c r="BP108" s="74"/>
      <c r="BQ108" s="74"/>
      <c r="BR108" s="78">
        <v>580</v>
      </c>
      <c r="BS108" s="74">
        <v>5</v>
      </c>
      <c r="BT108" s="78">
        <v>550</v>
      </c>
      <c r="BU108" s="74">
        <v>10.199999999999999</v>
      </c>
      <c r="BV108" s="74">
        <v>10.4</v>
      </c>
      <c r="BW108" s="74">
        <v>60.7</v>
      </c>
      <c r="BX108" s="74">
        <v>71.5</v>
      </c>
      <c r="BY108" s="74">
        <v>79.5</v>
      </c>
      <c r="BZ108" s="78">
        <v>580</v>
      </c>
      <c r="CA108" s="74">
        <v>5.9</v>
      </c>
      <c r="CB108" s="78">
        <v>545</v>
      </c>
      <c r="CC108" s="74">
        <v>14.1</v>
      </c>
      <c r="CD108" s="74">
        <v>6.8</v>
      </c>
      <c r="CE108" s="74">
        <v>64.599999999999994</v>
      </c>
      <c r="CF108" s="74">
        <v>74.3</v>
      </c>
      <c r="CG108" s="74">
        <v>79.099999999999994</v>
      </c>
      <c r="CH108" s="78">
        <v>580</v>
      </c>
      <c r="CI108" s="74">
        <v>6</v>
      </c>
      <c r="CJ108" s="78">
        <v>545</v>
      </c>
      <c r="CK108" s="74">
        <v>13.4</v>
      </c>
      <c r="CL108" s="74">
        <v>7.9</v>
      </c>
      <c r="CM108" s="74">
        <v>68</v>
      </c>
      <c r="CN108" s="74">
        <v>75.599999999999994</v>
      </c>
      <c r="CO108" s="74">
        <v>78.7</v>
      </c>
      <c r="CP108" s="78"/>
      <c r="CQ108" s="74"/>
      <c r="CR108" s="78"/>
      <c r="CS108" s="74"/>
      <c r="CT108" s="74"/>
      <c r="CU108" s="74"/>
      <c r="CV108" s="74"/>
      <c r="CW108" s="74"/>
    </row>
    <row r="109" spans="1:101" ht="16.5" x14ac:dyDescent="0.3">
      <c r="A109" s="74" t="s">
        <v>288</v>
      </c>
      <c r="B109" s="74">
        <v>158</v>
      </c>
      <c r="C109" s="74">
        <v>10007156</v>
      </c>
      <c r="D109" s="74" t="s">
        <v>39</v>
      </c>
      <c r="E109" s="74" t="s">
        <v>235</v>
      </c>
      <c r="F109" s="78">
        <v>1230</v>
      </c>
      <c r="G109" s="74">
        <v>6.7</v>
      </c>
      <c r="H109" s="78">
        <v>1150</v>
      </c>
      <c r="I109" s="74">
        <v>10</v>
      </c>
      <c r="J109" s="74">
        <v>11.4</v>
      </c>
      <c r="K109" s="74">
        <v>60.6</v>
      </c>
      <c r="L109" s="74">
        <v>72.8</v>
      </c>
      <c r="M109" s="74">
        <v>78.599999999999994</v>
      </c>
      <c r="N109" s="78">
        <v>1230</v>
      </c>
      <c r="O109" s="74">
        <v>6.9</v>
      </c>
      <c r="P109" s="78">
        <v>1145</v>
      </c>
      <c r="Q109" s="74">
        <v>12.4</v>
      </c>
      <c r="R109" s="74">
        <v>8.8000000000000007</v>
      </c>
      <c r="S109" s="74">
        <v>60.7</v>
      </c>
      <c r="T109" s="74">
        <v>73.599999999999994</v>
      </c>
      <c r="U109" s="74">
        <v>78.8</v>
      </c>
      <c r="V109" s="78">
        <v>1230</v>
      </c>
      <c r="W109" s="74">
        <v>7</v>
      </c>
      <c r="X109" s="78">
        <v>1145</v>
      </c>
      <c r="Y109" s="74">
        <v>11.6</v>
      </c>
      <c r="Z109" s="74">
        <v>7.1</v>
      </c>
      <c r="AA109" s="74">
        <v>64.400000000000006</v>
      </c>
      <c r="AB109" s="74">
        <v>76.599999999999994</v>
      </c>
      <c r="AC109" s="74">
        <v>81.3</v>
      </c>
      <c r="AD109" s="78"/>
      <c r="AE109" s="74"/>
      <c r="AF109" s="78"/>
      <c r="AG109" s="74"/>
      <c r="AH109" s="74"/>
      <c r="AI109" s="74"/>
      <c r="AJ109" s="74"/>
      <c r="AK109" s="74"/>
      <c r="AL109" s="78">
        <v>1195</v>
      </c>
      <c r="AM109" s="74">
        <v>2.5</v>
      </c>
      <c r="AN109" s="78">
        <v>1165</v>
      </c>
      <c r="AO109" s="74">
        <v>9.1</v>
      </c>
      <c r="AP109" s="74">
        <v>10.6</v>
      </c>
      <c r="AQ109" s="74">
        <v>62.1</v>
      </c>
      <c r="AR109" s="74">
        <v>72.599999999999994</v>
      </c>
      <c r="AS109" s="74">
        <v>80.3</v>
      </c>
      <c r="AT109" s="78">
        <v>1195</v>
      </c>
      <c r="AU109" s="74">
        <v>2.8</v>
      </c>
      <c r="AV109" s="78">
        <v>1160</v>
      </c>
      <c r="AW109" s="74">
        <v>13.5</v>
      </c>
      <c r="AX109" s="74">
        <v>9.6</v>
      </c>
      <c r="AY109" s="74">
        <v>64.8</v>
      </c>
      <c r="AZ109" s="74">
        <v>72.3</v>
      </c>
      <c r="BA109" s="74">
        <v>76.8</v>
      </c>
      <c r="BB109" s="78">
        <v>1195</v>
      </c>
      <c r="BC109" s="74">
        <v>3</v>
      </c>
      <c r="BD109" s="78">
        <v>1160</v>
      </c>
      <c r="BE109" s="74">
        <v>11.9</v>
      </c>
      <c r="BF109" s="74">
        <v>9.1999999999999993</v>
      </c>
      <c r="BG109" s="74">
        <v>68</v>
      </c>
      <c r="BH109" s="74">
        <v>75.8</v>
      </c>
      <c r="BI109" s="74">
        <v>78.8</v>
      </c>
      <c r="BJ109" s="78"/>
      <c r="BK109" s="74"/>
      <c r="BL109" s="78"/>
      <c r="BM109" s="74"/>
      <c r="BN109" s="74"/>
      <c r="BO109" s="74"/>
      <c r="BP109" s="74"/>
      <c r="BQ109" s="74"/>
      <c r="BR109" s="78">
        <v>2425</v>
      </c>
      <c r="BS109" s="74">
        <v>4.5999999999999996</v>
      </c>
      <c r="BT109" s="78">
        <v>2315</v>
      </c>
      <c r="BU109" s="74">
        <v>9.6</v>
      </c>
      <c r="BV109" s="74">
        <v>11</v>
      </c>
      <c r="BW109" s="74">
        <v>61.3</v>
      </c>
      <c r="BX109" s="74">
        <v>72.7</v>
      </c>
      <c r="BY109" s="74">
        <v>79.5</v>
      </c>
      <c r="BZ109" s="78">
        <v>2425</v>
      </c>
      <c r="CA109" s="74">
        <v>4.9000000000000004</v>
      </c>
      <c r="CB109" s="78">
        <v>2305</v>
      </c>
      <c r="CC109" s="74">
        <v>13</v>
      </c>
      <c r="CD109" s="74">
        <v>9.1999999999999993</v>
      </c>
      <c r="CE109" s="74">
        <v>62.8</v>
      </c>
      <c r="CF109" s="74">
        <v>73</v>
      </c>
      <c r="CG109" s="74">
        <v>77.8</v>
      </c>
      <c r="CH109" s="78">
        <v>2425</v>
      </c>
      <c r="CI109" s="74">
        <v>5</v>
      </c>
      <c r="CJ109" s="78">
        <v>2305</v>
      </c>
      <c r="CK109" s="74">
        <v>11.8</v>
      </c>
      <c r="CL109" s="74">
        <v>8.1999999999999993</v>
      </c>
      <c r="CM109" s="74">
        <v>66.2</v>
      </c>
      <c r="CN109" s="74">
        <v>76.2</v>
      </c>
      <c r="CO109" s="74">
        <v>80.099999999999994</v>
      </c>
      <c r="CP109" s="78"/>
      <c r="CQ109" s="74"/>
      <c r="CR109" s="78"/>
      <c r="CS109" s="74"/>
      <c r="CT109" s="74"/>
      <c r="CU109" s="74"/>
      <c r="CV109" s="74"/>
      <c r="CW109" s="74"/>
    </row>
    <row r="110" spans="1:101" ht="16.5" x14ac:dyDescent="0.3">
      <c r="A110" s="74" t="s">
        <v>288</v>
      </c>
      <c r="B110" s="74">
        <v>146</v>
      </c>
      <c r="C110" s="74">
        <v>10007780</v>
      </c>
      <c r="D110" s="74" t="s">
        <v>27</v>
      </c>
      <c r="E110" s="74" t="s">
        <v>237</v>
      </c>
      <c r="F110" s="78">
        <v>165</v>
      </c>
      <c r="G110" s="74">
        <v>6.6</v>
      </c>
      <c r="H110" s="78">
        <v>155</v>
      </c>
      <c r="I110" s="74">
        <v>14.8</v>
      </c>
      <c r="J110" s="74">
        <v>13.5</v>
      </c>
      <c r="K110" s="74">
        <v>32.299999999999997</v>
      </c>
      <c r="L110" s="74">
        <v>52.3</v>
      </c>
      <c r="M110" s="74">
        <v>71.599999999999994</v>
      </c>
      <c r="N110" s="78">
        <v>165</v>
      </c>
      <c r="O110" s="74">
        <v>9</v>
      </c>
      <c r="P110" s="78">
        <v>150</v>
      </c>
      <c r="Q110" s="74">
        <v>18.5</v>
      </c>
      <c r="R110" s="74">
        <v>9.9</v>
      </c>
      <c r="S110" s="74">
        <v>42.4</v>
      </c>
      <c r="T110" s="74">
        <v>61.6</v>
      </c>
      <c r="U110" s="74">
        <v>71.5</v>
      </c>
      <c r="V110" s="78">
        <v>165</v>
      </c>
      <c r="W110" s="74">
        <v>9</v>
      </c>
      <c r="X110" s="78">
        <v>150</v>
      </c>
      <c r="Y110" s="74">
        <v>20.5</v>
      </c>
      <c r="Z110" s="74">
        <v>13.2</v>
      </c>
      <c r="AA110" s="74">
        <v>49.7</v>
      </c>
      <c r="AB110" s="74">
        <v>58.3</v>
      </c>
      <c r="AC110" s="74">
        <v>66.2</v>
      </c>
      <c r="AD110" s="78"/>
      <c r="AE110" s="74"/>
      <c r="AF110" s="78"/>
      <c r="AG110" s="74"/>
      <c r="AH110" s="74"/>
      <c r="AI110" s="74"/>
      <c r="AJ110" s="74"/>
      <c r="AK110" s="74"/>
      <c r="AL110" s="78">
        <v>155</v>
      </c>
      <c r="AM110" s="74">
        <v>3.9</v>
      </c>
      <c r="AN110" s="78">
        <v>150</v>
      </c>
      <c r="AO110" s="74">
        <v>18.8</v>
      </c>
      <c r="AP110" s="74">
        <v>12.1</v>
      </c>
      <c r="AQ110" s="74">
        <v>26.8</v>
      </c>
      <c r="AR110" s="74">
        <v>44.3</v>
      </c>
      <c r="AS110" s="74">
        <v>69.099999999999994</v>
      </c>
      <c r="AT110" s="78">
        <v>155</v>
      </c>
      <c r="AU110" s="74">
        <v>7.1</v>
      </c>
      <c r="AV110" s="78">
        <v>145</v>
      </c>
      <c r="AW110" s="74">
        <v>21.5</v>
      </c>
      <c r="AX110" s="74">
        <v>13.9</v>
      </c>
      <c r="AY110" s="74">
        <v>43.8</v>
      </c>
      <c r="AZ110" s="74">
        <v>53.5</v>
      </c>
      <c r="BA110" s="74">
        <v>64.599999999999994</v>
      </c>
      <c r="BB110" s="78">
        <v>155</v>
      </c>
      <c r="BC110" s="74">
        <v>7.7</v>
      </c>
      <c r="BD110" s="78">
        <v>145</v>
      </c>
      <c r="BE110" s="74">
        <v>28.7</v>
      </c>
      <c r="BF110" s="74">
        <v>11.2</v>
      </c>
      <c r="BG110" s="74">
        <v>43.4</v>
      </c>
      <c r="BH110" s="74">
        <v>51.7</v>
      </c>
      <c r="BI110" s="74">
        <v>60.1</v>
      </c>
      <c r="BJ110" s="78"/>
      <c r="BK110" s="74"/>
      <c r="BL110" s="78"/>
      <c r="BM110" s="74"/>
      <c r="BN110" s="74"/>
      <c r="BO110" s="74"/>
      <c r="BP110" s="74"/>
      <c r="BQ110" s="74"/>
      <c r="BR110" s="78">
        <v>320</v>
      </c>
      <c r="BS110" s="74">
        <v>5.3</v>
      </c>
      <c r="BT110" s="78">
        <v>305</v>
      </c>
      <c r="BU110" s="74">
        <v>16.8</v>
      </c>
      <c r="BV110" s="74">
        <v>12.8</v>
      </c>
      <c r="BW110" s="74">
        <v>29.6</v>
      </c>
      <c r="BX110" s="74">
        <v>48.4</v>
      </c>
      <c r="BY110" s="74">
        <v>70.400000000000006</v>
      </c>
      <c r="BZ110" s="78">
        <v>320</v>
      </c>
      <c r="CA110" s="74">
        <v>8.1</v>
      </c>
      <c r="CB110" s="78">
        <v>295</v>
      </c>
      <c r="CC110" s="74">
        <v>20</v>
      </c>
      <c r="CD110" s="74">
        <v>11.9</v>
      </c>
      <c r="CE110" s="74">
        <v>43.1</v>
      </c>
      <c r="CF110" s="74">
        <v>57.6</v>
      </c>
      <c r="CG110" s="74">
        <v>68.099999999999994</v>
      </c>
      <c r="CH110" s="78">
        <v>320</v>
      </c>
      <c r="CI110" s="74">
        <v>8.4</v>
      </c>
      <c r="CJ110" s="78">
        <v>295</v>
      </c>
      <c r="CK110" s="74">
        <v>24.5</v>
      </c>
      <c r="CL110" s="74">
        <v>12.2</v>
      </c>
      <c r="CM110" s="74">
        <v>46.6</v>
      </c>
      <c r="CN110" s="74">
        <v>55.1</v>
      </c>
      <c r="CO110" s="74">
        <v>63.3</v>
      </c>
      <c r="CP110" s="78"/>
      <c r="CQ110" s="74"/>
      <c r="CR110" s="78"/>
      <c r="CS110" s="74"/>
      <c r="CT110" s="74"/>
      <c r="CU110" s="74"/>
      <c r="CV110" s="74"/>
      <c r="CW110" s="74"/>
    </row>
    <row r="111" spans="1:101" ht="16.5" x14ac:dyDescent="0.3">
      <c r="A111" s="74" t="s">
        <v>288</v>
      </c>
      <c r="B111" s="74">
        <v>75</v>
      </c>
      <c r="C111" s="74">
        <v>10005790</v>
      </c>
      <c r="D111" s="74" t="s">
        <v>46</v>
      </c>
      <c r="E111" s="74" t="s">
        <v>239</v>
      </c>
      <c r="F111" s="78">
        <v>2190</v>
      </c>
      <c r="G111" s="74">
        <v>6.7</v>
      </c>
      <c r="H111" s="78">
        <v>2040</v>
      </c>
      <c r="I111" s="74">
        <v>7.4</v>
      </c>
      <c r="J111" s="74">
        <v>9.5</v>
      </c>
      <c r="K111" s="74">
        <v>63.7</v>
      </c>
      <c r="L111" s="74">
        <v>76.8</v>
      </c>
      <c r="M111" s="74">
        <v>83.1</v>
      </c>
      <c r="N111" s="78">
        <v>2190</v>
      </c>
      <c r="O111" s="74">
        <v>6.7</v>
      </c>
      <c r="P111" s="78">
        <v>2040</v>
      </c>
      <c r="Q111" s="74">
        <v>10.3</v>
      </c>
      <c r="R111" s="74">
        <v>6.7</v>
      </c>
      <c r="S111" s="74">
        <v>66</v>
      </c>
      <c r="T111" s="74">
        <v>77.7</v>
      </c>
      <c r="U111" s="74">
        <v>83</v>
      </c>
      <c r="V111" s="78">
        <v>2190</v>
      </c>
      <c r="W111" s="74">
        <v>7.1</v>
      </c>
      <c r="X111" s="78">
        <v>2035</v>
      </c>
      <c r="Y111" s="74">
        <v>11.5</v>
      </c>
      <c r="Z111" s="74">
        <v>5.9</v>
      </c>
      <c r="AA111" s="74">
        <v>68.8</v>
      </c>
      <c r="AB111" s="74">
        <v>78.8</v>
      </c>
      <c r="AC111" s="74">
        <v>82.6</v>
      </c>
      <c r="AD111" s="78"/>
      <c r="AE111" s="74"/>
      <c r="AF111" s="78"/>
      <c r="AG111" s="74"/>
      <c r="AH111" s="74"/>
      <c r="AI111" s="74"/>
      <c r="AJ111" s="74"/>
      <c r="AK111" s="74"/>
      <c r="AL111" s="78">
        <v>2085</v>
      </c>
      <c r="AM111" s="74">
        <v>1.6</v>
      </c>
      <c r="AN111" s="78">
        <v>2050</v>
      </c>
      <c r="AO111" s="74">
        <v>8.1</v>
      </c>
      <c r="AP111" s="74">
        <v>11.4</v>
      </c>
      <c r="AQ111" s="74">
        <v>67.400000000000006</v>
      </c>
      <c r="AR111" s="74">
        <v>75.400000000000006</v>
      </c>
      <c r="AS111" s="74">
        <v>80.5</v>
      </c>
      <c r="AT111" s="78">
        <v>2085</v>
      </c>
      <c r="AU111" s="74">
        <v>1.8</v>
      </c>
      <c r="AV111" s="78">
        <v>2045</v>
      </c>
      <c r="AW111" s="74">
        <v>11.4</v>
      </c>
      <c r="AX111" s="74">
        <v>7.1</v>
      </c>
      <c r="AY111" s="74">
        <v>70.3</v>
      </c>
      <c r="AZ111" s="74">
        <v>78.2</v>
      </c>
      <c r="BA111" s="74">
        <v>81.5</v>
      </c>
      <c r="BB111" s="78">
        <v>2085</v>
      </c>
      <c r="BC111" s="74">
        <v>1.8</v>
      </c>
      <c r="BD111" s="78">
        <v>2050</v>
      </c>
      <c r="BE111" s="74">
        <v>12.9</v>
      </c>
      <c r="BF111" s="74">
        <v>6.6</v>
      </c>
      <c r="BG111" s="74">
        <v>72.099999999999994</v>
      </c>
      <c r="BH111" s="74">
        <v>78.599999999999994</v>
      </c>
      <c r="BI111" s="74">
        <v>80.5</v>
      </c>
      <c r="BJ111" s="78"/>
      <c r="BK111" s="74"/>
      <c r="BL111" s="78"/>
      <c r="BM111" s="74"/>
      <c r="BN111" s="74"/>
      <c r="BO111" s="74"/>
      <c r="BP111" s="74"/>
      <c r="BQ111" s="74"/>
      <c r="BR111" s="78">
        <v>4275</v>
      </c>
      <c r="BS111" s="74">
        <v>4.2</v>
      </c>
      <c r="BT111" s="78">
        <v>4095</v>
      </c>
      <c r="BU111" s="74">
        <v>7.8</v>
      </c>
      <c r="BV111" s="74">
        <v>10.5</v>
      </c>
      <c r="BW111" s="74">
        <v>65.599999999999994</v>
      </c>
      <c r="BX111" s="74">
        <v>76.099999999999994</v>
      </c>
      <c r="BY111" s="74">
        <v>81.8</v>
      </c>
      <c r="BZ111" s="78">
        <v>4275</v>
      </c>
      <c r="CA111" s="74">
        <v>4.3</v>
      </c>
      <c r="CB111" s="78">
        <v>4090</v>
      </c>
      <c r="CC111" s="74">
        <v>10.9</v>
      </c>
      <c r="CD111" s="74">
        <v>6.9</v>
      </c>
      <c r="CE111" s="74">
        <v>68.2</v>
      </c>
      <c r="CF111" s="74">
        <v>77.900000000000006</v>
      </c>
      <c r="CG111" s="74">
        <v>82.2</v>
      </c>
      <c r="CH111" s="78">
        <v>4275</v>
      </c>
      <c r="CI111" s="74">
        <v>4.5</v>
      </c>
      <c r="CJ111" s="78">
        <v>4080</v>
      </c>
      <c r="CK111" s="74">
        <v>12.2</v>
      </c>
      <c r="CL111" s="74">
        <v>6.2</v>
      </c>
      <c r="CM111" s="74">
        <v>70.400000000000006</v>
      </c>
      <c r="CN111" s="74">
        <v>78.7</v>
      </c>
      <c r="CO111" s="74">
        <v>81.599999999999994</v>
      </c>
      <c r="CP111" s="78"/>
      <c r="CQ111" s="74"/>
      <c r="CR111" s="78"/>
      <c r="CS111" s="74"/>
      <c r="CT111" s="74"/>
      <c r="CU111" s="74"/>
      <c r="CV111" s="74"/>
      <c r="CW111" s="74"/>
    </row>
    <row r="112" spans="1:101" ht="16.5" x14ac:dyDescent="0.3">
      <c r="A112" s="74" t="s">
        <v>288</v>
      </c>
      <c r="B112" s="74">
        <v>159</v>
      </c>
      <c r="C112" s="74">
        <v>10007157</v>
      </c>
      <c r="D112" s="74" t="s">
        <v>46</v>
      </c>
      <c r="E112" s="74" t="s">
        <v>241</v>
      </c>
      <c r="F112" s="78">
        <v>1925</v>
      </c>
      <c r="G112" s="74">
        <v>6.1</v>
      </c>
      <c r="H112" s="78">
        <v>1810</v>
      </c>
      <c r="I112" s="74">
        <v>7</v>
      </c>
      <c r="J112" s="74">
        <v>7.6</v>
      </c>
      <c r="K112" s="74">
        <v>46.8</v>
      </c>
      <c r="L112" s="74">
        <v>70.5</v>
      </c>
      <c r="M112" s="74">
        <v>85.4</v>
      </c>
      <c r="N112" s="78">
        <v>1925</v>
      </c>
      <c r="O112" s="74">
        <v>7.2</v>
      </c>
      <c r="P112" s="78">
        <v>1785</v>
      </c>
      <c r="Q112" s="74">
        <v>10.1</v>
      </c>
      <c r="R112" s="74">
        <v>6.1</v>
      </c>
      <c r="S112" s="74">
        <v>58.1</v>
      </c>
      <c r="T112" s="74">
        <v>74.099999999999994</v>
      </c>
      <c r="U112" s="74">
        <v>83.8</v>
      </c>
      <c r="V112" s="78">
        <v>1925</v>
      </c>
      <c r="W112" s="74">
        <v>7.6</v>
      </c>
      <c r="X112" s="78">
        <v>1780</v>
      </c>
      <c r="Y112" s="74">
        <v>10.7</v>
      </c>
      <c r="Z112" s="74">
        <v>5.5</v>
      </c>
      <c r="AA112" s="74">
        <v>64.3</v>
      </c>
      <c r="AB112" s="74">
        <v>78.2</v>
      </c>
      <c r="AC112" s="74">
        <v>83.8</v>
      </c>
      <c r="AD112" s="78"/>
      <c r="AE112" s="74"/>
      <c r="AF112" s="78"/>
      <c r="AG112" s="74"/>
      <c r="AH112" s="74"/>
      <c r="AI112" s="74"/>
      <c r="AJ112" s="74"/>
      <c r="AK112" s="74"/>
      <c r="AL112" s="78">
        <v>1565</v>
      </c>
      <c r="AM112" s="74">
        <v>1.5</v>
      </c>
      <c r="AN112" s="78">
        <v>1540</v>
      </c>
      <c r="AO112" s="74">
        <v>7.6</v>
      </c>
      <c r="AP112" s="74">
        <v>10.8</v>
      </c>
      <c r="AQ112" s="74">
        <v>49.8</v>
      </c>
      <c r="AR112" s="74">
        <v>66.5</v>
      </c>
      <c r="AS112" s="74">
        <v>81.599999999999994</v>
      </c>
      <c r="AT112" s="78">
        <v>1565</v>
      </c>
      <c r="AU112" s="74">
        <v>1.7</v>
      </c>
      <c r="AV112" s="78">
        <v>1540</v>
      </c>
      <c r="AW112" s="74">
        <v>11.2</v>
      </c>
      <c r="AX112" s="74">
        <v>5.9</v>
      </c>
      <c r="AY112" s="74">
        <v>61.8</v>
      </c>
      <c r="AZ112" s="74">
        <v>73.400000000000006</v>
      </c>
      <c r="BA112" s="74">
        <v>83</v>
      </c>
      <c r="BB112" s="78">
        <v>1565</v>
      </c>
      <c r="BC112" s="74">
        <v>1.9</v>
      </c>
      <c r="BD112" s="78">
        <v>1535</v>
      </c>
      <c r="BE112" s="74">
        <v>12.7</v>
      </c>
      <c r="BF112" s="74">
        <v>6.2</v>
      </c>
      <c r="BG112" s="74">
        <v>65.099999999999994</v>
      </c>
      <c r="BH112" s="74">
        <v>76.099999999999994</v>
      </c>
      <c r="BI112" s="74">
        <v>81.099999999999994</v>
      </c>
      <c r="BJ112" s="78"/>
      <c r="BK112" s="74"/>
      <c r="BL112" s="78"/>
      <c r="BM112" s="74"/>
      <c r="BN112" s="74"/>
      <c r="BO112" s="74"/>
      <c r="BP112" s="74"/>
      <c r="BQ112" s="74"/>
      <c r="BR112" s="78">
        <v>3490</v>
      </c>
      <c r="BS112" s="74">
        <v>4</v>
      </c>
      <c r="BT112" s="78">
        <v>3350</v>
      </c>
      <c r="BU112" s="74">
        <v>7.3</v>
      </c>
      <c r="BV112" s="74">
        <v>9.1</v>
      </c>
      <c r="BW112" s="74">
        <v>48.2</v>
      </c>
      <c r="BX112" s="74">
        <v>68.599999999999994</v>
      </c>
      <c r="BY112" s="74">
        <v>83.6</v>
      </c>
      <c r="BZ112" s="78">
        <v>3490</v>
      </c>
      <c r="CA112" s="74">
        <v>4.8</v>
      </c>
      <c r="CB112" s="78">
        <v>3325</v>
      </c>
      <c r="CC112" s="74">
        <v>10.6</v>
      </c>
      <c r="CD112" s="74">
        <v>6</v>
      </c>
      <c r="CE112" s="74">
        <v>59.8</v>
      </c>
      <c r="CF112" s="74">
        <v>73.8</v>
      </c>
      <c r="CG112" s="74">
        <v>83.4</v>
      </c>
      <c r="CH112" s="78">
        <v>3490</v>
      </c>
      <c r="CI112" s="74">
        <v>5</v>
      </c>
      <c r="CJ112" s="78">
        <v>3315</v>
      </c>
      <c r="CK112" s="74">
        <v>11.6</v>
      </c>
      <c r="CL112" s="74">
        <v>5.8</v>
      </c>
      <c r="CM112" s="74">
        <v>64.7</v>
      </c>
      <c r="CN112" s="74">
        <v>77.2</v>
      </c>
      <c r="CO112" s="74">
        <v>82.6</v>
      </c>
      <c r="CP112" s="78"/>
      <c r="CQ112" s="74"/>
      <c r="CR112" s="78"/>
      <c r="CS112" s="74"/>
      <c r="CT112" s="74"/>
      <c r="CU112" s="74"/>
      <c r="CV112" s="74"/>
      <c r="CW112" s="74"/>
    </row>
    <row r="113" spans="1:101" ht="16.5" x14ac:dyDescent="0.3">
      <c r="A113" s="74" t="s">
        <v>288</v>
      </c>
      <c r="B113" s="74">
        <v>37</v>
      </c>
      <c r="C113" s="74">
        <v>10006022</v>
      </c>
      <c r="D113" s="74" t="s">
        <v>49</v>
      </c>
      <c r="E113" s="74" t="s">
        <v>243</v>
      </c>
      <c r="F113" s="78">
        <v>890</v>
      </c>
      <c r="G113" s="74">
        <v>6.1</v>
      </c>
      <c r="H113" s="78">
        <v>835</v>
      </c>
      <c r="I113" s="74">
        <v>9.1</v>
      </c>
      <c r="J113" s="74">
        <v>11.5</v>
      </c>
      <c r="K113" s="74">
        <v>67</v>
      </c>
      <c r="L113" s="74">
        <v>74.599999999999994</v>
      </c>
      <c r="M113" s="74">
        <v>79.400000000000006</v>
      </c>
      <c r="N113" s="78">
        <v>890</v>
      </c>
      <c r="O113" s="74">
        <v>6.7</v>
      </c>
      <c r="P113" s="78">
        <v>830</v>
      </c>
      <c r="Q113" s="74">
        <v>10</v>
      </c>
      <c r="R113" s="74">
        <v>8.6</v>
      </c>
      <c r="S113" s="74">
        <v>71.900000000000006</v>
      </c>
      <c r="T113" s="74">
        <v>79</v>
      </c>
      <c r="U113" s="74">
        <v>81.400000000000006</v>
      </c>
      <c r="V113" s="78">
        <v>890</v>
      </c>
      <c r="W113" s="74">
        <v>6.9</v>
      </c>
      <c r="X113" s="78">
        <v>830</v>
      </c>
      <c r="Y113" s="74">
        <v>9.3000000000000007</v>
      </c>
      <c r="Z113" s="74">
        <v>8.1999999999999993</v>
      </c>
      <c r="AA113" s="74">
        <v>74.099999999999994</v>
      </c>
      <c r="AB113" s="74">
        <v>80.5</v>
      </c>
      <c r="AC113" s="74">
        <v>82.5</v>
      </c>
      <c r="AD113" s="78"/>
      <c r="AE113" s="74"/>
      <c r="AF113" s="78"/>
      <c r="AG113" s="74"/>
      <c r="AH113" s="74"/>
      <c r="AI113" s="74"/>
      <c r="AJ113" s="74"/>
      <c r="AK113" s="74"/>
      <c r="AL113" s="78">
        <v>970</v>
      </c>
      <c r="AM113" s="74">
        <v>2.2999999999999998</v>
      </c>
      <c r="AN113" s="78">
        <v>950</v>
      </c>
      <c r="AO113" s="74">
        <v>9.8000000000000007</v>
      </c>
      <c r="AP113" s="74">
        <v>16.399999999999999</v>
      </c>
      <c r="AQ113" s="74">
        <v>66.599999999999994</v>
      </c>
      <c r="AR113" s="74">
        <v>70.7</v>
      </c>
      <c r="AS113" s="74">
        <v>73.8</v>
      </c>
      <c r="AT113" s="78">
        <v>970</v>
      </c>
      <c r="AU113" s="74">
        <v>2.4</v>
      </c>
      <c r="AV113" s="78">
        <v>950</v>
      </c>
      <c r="AW113" s="74">
        <v>13.3</v>
      </c>
      <c r="AX113" s="74">
        <v>10.5</v>
      </c>
      <c r="AY113" s="74">
        <v>71.400000000000006</v>
      </c>
      <c r="AZ113" s="74">
        <v>75.2</v>
      </c>
      <c r="BA113" s="74">
        <v>76.2</v>
      </c>
      <c r="BB113" s="78">
        <v>970</v>
      </c>
      <c r="BC113" s="74">
        <v>2.2000000000000002</v>
      </c>
      <c r="BD113" s="78">
        <v>950</v>
      </c>
      <c r="BE113" s="74">
        <v>15.4</v>
      </c>
      <c r="BF113" s="74">
        <v>8.6</v>
      </c>
      <c r="BG113" s="74">
        <v>70.8</v>
      </c>
      <c r="BH113" s="74">
        <v>74.599999999999994</v>
      </c>
      <c r="BI113" s="74">
        <v>76</v>
      </c>
      <c r="BJ113" s="78"/>
      <c r="BK113" s="74"/>
      <c r="BL113" s="78"/>
      <c r="BM113" s="74"/>
      <c r="BN113" s="74"/>
      <c r="BO113" s="74"/>
      <c r="BP113" s="74"/>
      <c r="BQ113" s="74"/>
      <c r="BR113" s="78">
        <v>1860</v>
      </c>
      <c r="BS113" s="74">
        <v>4.0999999999999996</v>
      </c>
      <c r="BT113" s="78">
        <v>1785</v>
      </c>
      <c r="BU113" s="74">
        <v>9.5</v>
      </c>
      <c r="BV113" s="74">
        <v>14.1</v>
      </c>
      <c r="BW113" s="74">
        <v>66.8</v>
      </c>
      <c r="BX113" s="74">
        <v>72.5</v>
      </c>
      <c r="BY113" s="74">
        <v>76.400000000000006</v>
      </c>
      <c r="BZ113" s="78">
        <v>1860</v>
      </c>
      <c r="CA113" s="74">
        <v>4.5</v>
      </c>
      <c r="CB113" s="78">
        <v>1780</v>
      </c>
      <c r="CC113" s="74">
        <v>11.8</v>
      </c>
      <c r="CD113" s="74">
        <v>9.6</v>
      </c>
      <c r="CE113" s="74">
        <v>71.7</v>
      </c>
      <c r="CF113" s="74">
        <v>77</v>
      </c>
      <c r="CG113" s="74">
        <v>78.599999999999994</v>
      </c>
      <c r="CH113" s="78">
        <v>1860</v>
      </c>
      <c r="CI113" s="74">
        <v>4.4000000000000004</v>
      </c>
      <c r="CJ113" s="78">
        <v>1780</v>
      </c>
      <c r="CK113" s="74">
        <v>12.5</v>
      </c>
      <c r="CL113" s="74">
        <v>8.4</v>
      </c>
      <c r="CM113" s="74">
        <v>72.3</v>
      </c>
      <c r="CN113" s="74">
        <v>77.3</v>
      </c>
      <c r="CO113" s="74">
        <v>79</v>
      </c>
      <c r="CP113" s="78"/>
      <c r="CQ113" s="74"/>
      <c r="CR113" s="78"/>
      <c r="CS113" s="74"/>
      <c r="CT113" s="74"/>
      <c r="CU113" s="74"/>
      <c r="CV113" s="74"/>
      <c r="CW113" s="74"/>
    </row>
    <row r="114" spans="1:101" ht="16.5" x14ac:dyDescent="0.3">
      <c r="A114" s="74" t="s">
        <v>288</v>
      </c>
      <c r="B114" s="74">
        <v>160</v>
      </c>
      <c r="C114" s="74">
        <v>10007158</v>
      </c>
      <c r="D114" s="74" t="s">
        <v>49</v>
      </c>
      <c r="E114" s="74" t="s">
        <v>245</v>
      </c>
      <c r="F114" s="78">
        <v>1645</v>
      </c>
      <c r="G114" s="74">
        <v>7.4</v>
      </c>
      <c r="H114" s="78">
        <v>1520</v>
      </c>
      <c r="I114" s="74">
        <v>8.6</v>
      </c>
      <c r="J114" s="74">
        <v>9.9</v>
      </c>
      <c r="K114" s="74">
        <v>52.4</v>
      </c>
      <c r="L114" s="74">
        <v>68.7</v>
      </c>
      <c r="M114" s="74">
        <v>81.5</v>
      </c>
      <c r="N114" s="78">
        <v>1645</v>
      </c>
      <c r="O114" s="74">
        <v>7.8</v>
      </c>
      <c r="P114" s="78">
        <v>1515</v>
      </c>
      <c r="Q114" s="74">
        <v>11.4</v>
      </c>
      <c r="R114" s="74">
        <v>7.4</v>
      </c>
      <c r="S114" s="74">
        <v>58.6</v>
      </c>
      <c r="T114" s="74">
        <v>73.3</v>
      </c>
      <c r="U114" s="74">
        <v>81.3</v>
      </c>
      <c r="V114" s="78">
        <v>1645</v>
      </c>
      <c r="W114" s="74">
        <v>8.1999999999999993</v>
      </c>
      <c r="X114" s="78">
        <v>1510</v>
      </c>
      <c r="Y114" s="74">
        <v>13.7</v>
      </c>
      <c r="Z114" s="74">
        <v>6.4</v>
      </c>
      <c r="AA114" s="74">
        <v>62.4</v>
      </c>
      <c r="AB114" s="74">
        <v>75.099999999999994</v>
      </c>
      <c r="AC114" s="74">
        <v>79.8</v>
      </c>
      <c r="AD114" s="78"/>
      <c r="AE114" s="74"/>
      <c r="AF114" s="78"/>
      <c r="AG114" s="74"/>
      <c r="AH114" s="74"/>
      <c r="AI114" s="74"/>
      <c r="AJ114" s="74"/>
      <c r="AK114" s="74"/>
      <c r="AL114" s="78">
        <v>1305</v>
      </c>
      <c r="AM114" s="74">
        <v>1.8</v>
      </c>
      <c r="AN114" s="78">
        <v>1285</v>
      </c>
      <c r="AO114" s="74">
        <v>8.4</v>
      </c>
      <c r="AP114" s="74">
        <v>10.3</v>
      </c>
      <c r="AQ114" s="74">
        <v>56.4</v>
      </c>
      <c r="AR114" s="74">
        <v>71</v>
      </c>
      <c r="AS114" s="74">
        <v>81.3</v>
      </c>
      <c r="AT114" s="78">
        <v>1305</v>
      </c>
      <c r="AU114" s="74">
        <v>1.9</v>
      </c>
      <c r="AV114" s="78">
        <v>1280</v>
      </c>
      <c r="AW114" s="74">
        <v>11.5</v>
      </c>
      <c r="AX114" s="74">
        <v>6.8</v>
      </c>
      <c r="AY114" s="74">
        <v>63.6</v>
      </c>
      <c r="AZ114" s="74">
        <v>74.599999999999994</v>
      </c>
      <c r="BA114" s="74">
        <v>81.7</v>
      </c>
      <c r="BB114" s="78">
        <v>1305</v>
      </c>
      <c r="BC114" s="74">
        <v>2</v>
      </c>
      <c r="BD114" s="78">
        <v>1280</v>
      </c>
      <c r="BE114" s="74">
        <v>13</v>
      </c>
      <c r="BF114" s="74">
        <v>5.8</v>
      </c>
      <c r="BG114" s="74">
        <v>67.099999999999994</v>
      </c>
      <c r="BH114" s="74">
        <v>77</v>
      </c>
      <c r="BI114" s="74">
        <v>81.3</v>
      </c>
      <c r="BJ114" s="78"/>
      <c r="BK114" s="74"/>
      <c r="BL114" s="78"/>
      <c r="BM114" s="74"/>
      <c r="BN114" s="74"/>
      <c r="BO114" s="74"/>
      <c r="BP114" s="74"/>
      <c r="BQ114" s="74"/>
      <c r="BR114" s="78">
        <v>2950</v>
      </c>
      <c r="BS114" s="74">
        <v>4.9000000000000004</v>
      </c>
      <c r="BT114" s="78">
        <v>2805</v>
      </c>
      <c r="BU114" s="74">
        <v>8.5</v>
      </c>
      <c r="BV114" s="74">
        <v>10.1</v>
      </c>
      <c r="BW114" s="74">
        <v>54.2</v>
      </c>
      <c r="BX114" s="74">
        <v>69.8</v>
      </c>
      <c r="BY114" s="74">
        <v>81.400000000000006</v>
      </c>
      <c r="BZ114" s="78">
        <v>2950</v>
      </c>
      <c r="CA114" s="74">
        <v>5.2</v>
      </c>
      <c r="CB114" s="78">
        <v>2795</v>
      </c>
      <c r="CC114" s="74">
        <v>11.4</v>
      </c>
      <c r="CD114" s="74">
        <v>7.1</v>
      </c>
      <c r="CE114" s="74">
        <v>60.9</v>
      </c>
      <c r="CF114" s="74">
        <v>73.900000000000006</v>
      </c>
      <c r="CG114" s="74">
        <v>81.5</v>
      </c>
      <c r="CH114" s="78">
        <v>2950</v>
      </c>
      <c r="CI114" s="74">
        <v>5.5</v>
      </c>
      <c r="CJ114" s="78">
        <v>2790</v>
      </c>
      <c r="CK114" s="74">
        <v>13.4</v>
      </c>
      <c r="CL114" s="74">
        <v>6.1</v>
      </c>
      <c r="CM114" s="74">
        <v>64.599999999999994</v>
      </c>
      <c r="CN114" s="74">
        <v>75.900000000000006</v>
      </c>
      <c r="CO114" s="74">
        <v>80.5</v>
      </c>
      <c r="CP114" s="78"/>
      <c r="CQ114" s="74"/>
      <c r="CR114" s="78"/>
      <c r="CS114" s="74"/>
      <c r="CT114" s="74"/>
      <c r="CU114" s="74"/>
      <c r="CV114" s="74"/>
      <c r="CW114" s="74"/>
    </row>
    <row r="115" spans="1:101" ht="16.5" x14ac:dyDescent="0.3">
      <c r="A115" s="74" t="s">
        <v>288</v>
      </c>
      <c r="B115" s="74">
        <v>77</v>
      </c>
      <c r="C115" s="74">
        <v>10006299</v>
      </c>
      <c r="D115" s="74" t="s">
        <v>16</v>
      </c>
      <c r="E115" s="74" t="s">
        <v>247</v>
      </c>
      <c r="F115" s="78">
        <v>1135</v>
      </c>
      <c r="G115" s="74">
        <v>9.1</v>
      </c>
      <c r="H115" s="78">
        <v>1035</v>
      </c>
      <c r="I115" s="74">
        <v>5.9</v>
      </c>
      <c r="J115" s="74">
        <v>10</v>
      </c>
      <c r="K115" s="74">
        <v>60.5</v>
      </c>
      <c r="L115" s="74">
        <v>76</v>
      </c>
      <c r="M115" s="74">
        <v>84.1</v>
      </c>
      <c r="N115" s="78">
        <v>1135</v>
      </c>
      <c r="O115" s="74">
        <v>9.8000000000000007</v>
      </c>
      <c r="P115" s="78">
        <v>1025</v>
      </c>
      <c r="Q115" s="74">
        <v>8.6999999999999993</v>
      </c>
      <c r="R115" s="74">
        <v>6.9</v>
      </c>
      <c r="S115" s="74">
        <v>66.400000000000006</v>
      </c>
      <c r="T115" s="74">
        <v>79.099999999999994</v>
      </c>
      <c r="U115" s="74">
        <v>84.4</v>
      </c>
      <c r="V115" s="78">
        <v>1135</v>
      </c>
      <c r="W115" s="74">
        <v>10.199999999999999</v>
      </c>
      <c r="X115" s="78">
        <v>1020</v>
      </c>
      <c r="Y115" s="74">
        <v>8.9</v>
      </c>
      <c r="Z115" s="74">
        <v>6.4</v>
      </c>
      <c r="AA115" s="74">
        <v>70.8</v>
      </c>
      <c r="AB115" s="74">
        <v>82.8</v>
      </c>
      <c r="AC115" s="74">
        <v>84.7</v>
      </c>
      <c r="AD115" s="78"/>
      <c r="AE115" s="74"/>
      <c r="AF115" s="78"/>
      <c r="AG115" s="74"/>
      <c r="AH115" s="74"/>
      <c r="AI115" s="74"/>
      <c r="AJ115" s="74"/>
      <c r="AK115" s="74"/>
      <c r="AL115" s="78">
        <v>1280</v>
      </c>
      <c r="AM115" s="74">
        <v>3</v>
      </c>
      <c r="AN115" s="78">
        <v>1240</v>
      </c>
      <c r="AO115" s="74">
        <v>9.6999999999999993</v>
      </c>
      <c r="AP115" s="74">
        <v>12.1</v>
      </c>
      <c r="AQ115" s="74">
        <v>65.099999999999994</v>
      </c>
      <c r="AR115" s="74">
        <v>73.3</v>
      </c>
      <c r="AS115" s="74">
        <v>78.3</v>
      </c>
      <c r="AT115" s="78">
        <v>1280</v>
      </c>
      <c r="AU115" s="74">
        <v>3.3</v>
      </c>
      <c r="AV115" s="78">
        <v>1240</v>
      </c>
      <c r="AW115" s="74">
        <v>12.4</v>
      </c>
      <c r="AX115" s="74">
        <v>7.3</v>
      </c>
      <c r="AY115" s="74">
        <v>70.599999999999994</v>
      </c>
      <c r="AZ115" s="74">
        <v>78</v>
      </c>
      <c r="BA115" s="74">
        <v>80.3</v>
      </c>
      <c r="BB115" s="78">
        <v>1280</v>
      </c>
      <c r="BC115" s="74">
        <v>3.4</v>
      </c>
      <c r="BD115" s="78">
        <v>1240</v>
      </c>
      <c r="BE115" s="74">
        <v>12.7</v>
      </c>
      <c r="BF115" s="74">
        <v>6.1</v>
      </c>
      <c r="BG115" s="74">
        <v>73.8</v>
      </c>
      <c r="BH115" s="74">
        <v>80.2</v>
      </c>
      <c r="BI115" s="74">
        <v>81.3</v>
      </c>
      <c r="BJ115" s="78"/>
      <c r="BK115" s="74"/>
      <c r="BL115" s="78"/>
      <c r="BM115" s="74"/>
      <c r="BN115" s="74"/>
      <c r="BO115" s="74"/>
      <c r="BP115" s="74"/>
      <c r="BQ115" s="74"/>
      <c r="BR115" s="78">
        <v>2420</v>
      </c>
      <c r="BS115" s="74">
        <v>5.9</v>
      </c>
      <c r="BT115" s="78">
        <v>2275</v>
      </c>
      <c r="BU115" s="74">
        <v>8</v>
      </c>
      <c r="BV115" s="74">
        <v>11.1</v>
      </c>
      <c r="BW115" s="74">
        <v>63</v>
      </c>
      <c r="BX115" s="74">
        <v>74.599999999999994</v>
      </c>
      <c r="BY115" s="74">
        <v>80.900000000000006</v>
      </c>
      <c r="BZ115" s="78">
        <v>2420</v>
      </c>
      <c r="CA115" s="74">
        <v>6.3</v>
      </c>
      <c r="CB115" s="78">
        <v>2265</v>
      </c>
      <c r="CC115" s="74">
        <v>10.7</v>
      </c>
      <c r="CD115" s="74">
        <v>7.1</v>
      </c>
      <c r="CE115" s="74">
        <v>68.7</v>
      </c>
      <c r="CF115" s="74">
        <v>78.5</v>
      </c>
      <c r="CG115" s="74">
        <v>82.2</v>
      </c>
      <c r="CH115" s="78">
        <v>2420</v>
      </c>
      <c r="CI115" s="74">
        <v>6.6</v>
      </c>
      <c r="CJ115" s="78">
        <v>2260</v>
      </c>
      <c r="CK115" s="74">
        <v>11</v>
      </c>
      <c r="CL115" s="74">
        <v>6.2</v>
      </c>
      <c r="CM115" s="74">
        <v>72.5</v>
      </c>
      <c r="CN115" s="74">
        <v>81.400000000000006</v>
      </c>
      <c r="CO115" s="74">
        <v>82.8</v>
      </c>
      <c r="CP115" s="78"/>
      <c r="CQ115" s="74"/>
      <c r="CR115" s="78"/>
      <c r="CS115" s="74"/>
      <c r="CT115" s="74"/>
      <c r="CU115" s="74"/>
      <c r="CV115" s="74"/>
      <c r="CW115" s="74"/>
    </row>
    <row r="116" spans="1:101" ht="16.5" x14ac:dyDescent="0.3">
      <c r="A116" s="74" t="s">
        <v>288</v>
      </c>
      <c r="B116" s="74">
        <v>14</v>
      </c>
      <c r="C116" s="74">
        <v>10037449</v>
      </c>
      <c r="D116" s="74" t="s">
        <v>19</v>
      </c>
      <c r="E116" s="74" t="s">
        <v>249</v>
      </c>
      <c r="F116" s="78">
        <v>320</v>
      </c>
      <c r="G116" s="74">
        <v>4.0999999999999996</v>
      </c>
      <c r="H116" s="78">
        <v>305</v>
      </c>
      <c r="I116" s="74">
        <v>5.2</v>
      </c>
      <c r="J116" s="74">
        <v>7.8</v>
      </c>
      <c r="K116" s="74">
        <v>42.3</v>
      </c>
      <c r="L116" s="74">
        <v>77.2</v>
      </c>
      <c r="M116" s="74">
        <v>87</v>
      </c>
      <c r="N116" s="78">
        <v>320</v>
      </c>
      <c r="O116" s="74">
        <v>5.3</v>
      </c>
      <c r="P116" s="78">
        <v>305</v>
      </c>
      <c r="Q116" s="74">
        <v>10.6</v>
      </c>
      <c r="R116" s="74">
        <v>6.6</v>
      </c>
      <c r="S116" s="74">
        <v>71.3</v>
      </c>
      <c r="T116" s="74">
        <v>79.5</v>
      </c>
      <c r="U116" s="74">
        <v>82.8</v>
      </c>
      <c r="V116" s="78">
        <v>320</v>
      </c>
      <c r="W116" s="74">
        <v>5</v>
      </c>
      <c r="X116" s="78">
        <v>305</v>
      </c>
      <c r="Y116" s="74">
        <v>8.1999999999999993</v>
      </c>
      <c r="Z116" s="74">
        <v>10.9</v>
      </c>
      <c r="AA116" s="74">
        <v>68.8</v>
      </c>
      <c r="AB116" s="74">
        <v>77.3</v>
      </c>
      <c r="AC116" s="74">
        <v>80.900000000000006</v>
      </c>
      <c r="AD116" s="78"/>
      <c r="AE116" s="74"/>
      <c r="AF116" s="78"/>
      <c r="AG116" s="74"/>
      <c r="AH116" s="74"/>
      <c r="AI116" s="74"/>
      <c r="AJ116" s="74"/>
      <c r="AK116" s="74"/>
      <c r="AL116" s="78">
        <v>180</v>
      </c>
      <c r="AM116" s="74">
        <v>1.1000000000000001</v>
      </c>
      <c r="AN116" s="78">
        <v>180</v>
      </c>
      <c r="AO116" s="74">
        <v>5</v>
      </c>
      <c r="AP116" s="74">
        <v>11.7</v>
      </c>
      <c r="AQ116" s="74">
        <v>48.6</v>
      </c>
      <c r="AR116" s="74">
        <v>77.7</v>
      </c>
      <c r="AS116" s="74">
        <v>83.2</v>
      </c>
      <c r="AT116" s="78">
        <v>180</v>
      </c>
      <c r="AU116" s="74">
        <v>2.2000000000000002</v>
      </c>
      <c r="AV116" s="78">
        <v>175</v>
      </c>
      <c r="AW116" s="74">
        <v>7.3</v>
      </c>
      <c r="AX116" s="74">
        <v>8.5</v>
      </c>
      <c r="AY116" s="74">
        <v>71.8</v>
      </c>
      <c r="AZ116" s="74">
        <v>81.900000000000006</v>
      </c>
      <c r="BA116" s="74">
        <v>84.2</v>
      </c>
      <c r="BB116" s="78">
        <v>180</v>
      </c>
      <c r="BC116" s="74">
        <v>2.2000000000000002</v>
      </c>
      <c r="BD116" s="78">
        <v>175</v>
      </c>
      <c r="BE116" s="74">
        <v>10.7</v>
      </c>
      <c r="BF116" s="74">
        <v>7.9</v>
      </c>
      <c r="BG116" s="74">
        <v>68.400000000000006</v>
      </c>
      <c r="BH116" s="74">
        <v>78.5</v>
      </c>
      <c r="BI116" s="74">
        <v>81.400000000000006</v>
      </c>
      <c r="BJ116" s="78"/>
      <c r="BK116" s="74"/>
      <c r="BL116" s="78"/>
      <c r="BM116" s="74"/>
      <c r="BN116" s="74"/>
      <c r="BO116" s="74"/>
      <c r="BP116" s="74"/>
      <c r="BQ116" s="74"/>
      <c r="BR116" s="78">
        <v>500</v>
      </c>
      <c r="BS116" s="74">
        <v>3</v>
      </c>
      <c r="BT116" s="78">
        <v>485</v>
      </c>
      <c r="BU116" s="74">
        <v>5.0999999999999996</v>
      </c>
      <c r="BV116" s="74">
        <v>9.3000000000000007</v>
      </c>
      <c r="BW116" s="74">
        <v>44.7</v>
      </c>
      <c r="BX116" s="74">
        <v>77.400000000000006</v>
      </c>
      <c r="BY116" s="74">
        <v>85.6</v>
      </c>
      <c r="BZ116" s="78">
        <v>500</v>
      </c>
      <c r="CA116" s="74">
        <v>4.2</v>
      </c>
      <c r="CB116" s="78">
        <v>480</v>
      </c>
      <c r="CC116" s="74">
        <v>9.4</v>
      </c>
      <c r="CD116" s="74">
        <v>7.3</v>
      </c>
      <c r="CE116" s="74">
        <v>71.5</v>
      </c>
      <c r="CF116" s="74">
        <v>80.400000000000006</v>
      </c>
      <c r="CG116" s="74">
        <v>83.3</v>
      </c>
      <c r="CH116" s="78">
        <v>500</v>
      </c>
      <c r="CI116" s="74">
        <v>4</v>
      </c>
      <c r="CJ116" s="78">
        <v>480</v>
      </c>
      <c r="CK116" s="74">
        <v>9.1</v>
      </c>
      <c r="CL116" s="74">
        <v>9.8000000000000007</v>
      </c>
      <c r="CM116" s="74">
        <v>68.599999999999994</v>
      </c>
      <c r="CN116" s="74">
        <v>77.8</v>
      </c>
      <c r="CO116" s="74">
        <v>81.099999999999994</v>
      </c>
      <c r="CP116" s="78"/>
      <c r="CQ116" s="74"/>
      <c r="CR116" s="78"/>
      <c r="CS116" s="74"/>
      <c r="CT116" s="74"/>
      <c r="CU116" s="74"/>
      <c r="CV116" s="74"/>
      <c r="CW116" s="74"/>
    </row>
    <row r="117" spans="1:101" ht="16.5" x14ac:dyDescent="0.3">
      <c r="A117" s="74" t="s">
        <v>288</v>
      </c>
      <c r="B117" s="74">
        <v>210</v>
      </c>
      <c r="C117" s="74">
        <v>10014001</v>
      </c>
      <c r="D117" s="74" t="s">
        <v>11</v>
      </c>
      <c r="E117" s="74" t="s">
        <v>251</v>
      </c>
      <c r="F117" s="78" t="s">
        <v>13</v>
      </c>
      <c r="G117" s="74" t="s">
        <v>13</v>
      </c>
      <c r="H117" s="78" t="s">
        <v>13</v>
      </c>
      <c r="I117" s="74" t="s">
        <v>13</v>
      </c>
      <c r="J117" s="74" t="s">
        <v>13</v>
      </c>
      <c r="K117" s="74" t="s">
        <v>13</v>
      </c>
      <c r="L117" s="74" t="s">
        <v>13</v>
      </c>
      <c r="M117" s="74" t="s">
        <v>13</v>
      </c>
      <c r="N117" s="78" t="s">
        <v>13</v>
      </c>
      <c r="O117" s="74" t="s">
        <v>13</v>
      </c>
      <c r="P117" s="78" t="s">
        <v>13</v>
      </c>
      <c r="Q117" s="74" t="s">
        <v>13</v>
      </c>
      <c r="R117" s="74" t="s">
        <v>13</v>
      </c>
      <c r="S117" s="74" t="s">
        <v>13</v>
      </c>
      <c r="T117" s="74" t="s">
        <v>13</v>
      </c>
      <c r="U117" s="74" t="s">
        <v>13</v>
      </c>
      <c r="V117" s="78" t="s">
        <v>13</v>
      </c>
      <c r="W117" s="74" t="s">
        <v>13</v>
      </c>
      <c r="X117" s="78" t="s">
        <v>13</v>
      </c>
      <c r="Y117" s="74" t="s">
        <v>13</v>
      </c>
      <c r="Z117" s="74" t="s">
        <v>13</v>
      </c>
      <c r="AA117" s="74" t="s">
        <v>13</v>
      </c>
      <c r="AB117" s="74" t="s">
        <v>13</v>
      </c>
      <c r="AC117" s="74" t="s">
        <v>13</v>
      </c>
      <c r="AD117" s="78"/>
      <c r="AE117" s="74"/>
      <c r="AF117" s="78"/>
      <c r="AG117" s="74"/>
      <c r="AH117" s="74"/>
      <c r="AI117" s="74"/>
      <c r="AJ117" s="74"/>
      <c r="AK117" s="74"/>
      <c r="AL117" s="78" t="s">
        <v>13</v>
      </c>
      <c r="AM117" s="74" t="s">
        <v>13</v>
      </c>
      <c r="AN117" s="78" t="s">
        <v>13</v>
      </c>
      <c r="AO117" s="74" t="s">
        <v>13</v>
      </c>
      <c r="AP117" s="74" t="s">
        <v>13</v>
      </c>
      <c r="AQ117" s="74" t="s">
        <v>13</v>
      </c>
      <c r="AR117" s="74" t="s">
        <v>13</v>
      </c>
      <c r="AS117" s="74" t="s">
        <v>13</v>
      </c>
      <c r="AT117" s="78" t="s">
        <v>13</v>
      </c>
      <c r="AU117" s="74" t="s">
        <v>13</v>
      </c>
      <c r="AV117" s="78" t="s">
        <v>13</v>
      </c>
      <c r="AW117" s="74" t="s">
        <v>13</v>
      </c>
      <c r="AX117" s="74" t="s">
        <v>13</v>
      </c>
      <c r="AY117" s="74" t="s">
        <v>13</v>
      </c>
      <c r="AZ117" s="74" t="s">
        <v>13</v>
      </c>
      <c r="BA117" s="74" t="s">
        <v>13</v>
      </c>
      <c r="BB117" s="78" t="s">
        <v>13</v>
      </c>
      <c r="BC117" s="74" t="s">
        <v>13</v>
      </c>
      <c r="BD117" s="78" t="s">
        <v>13</v>
      </c>
      <c r="BE117" s="74" t="s">
        <v>13</v>
      </c>
      <c r="BF117" s="74" t="s">
        <v>13</v>
      </c>
      <c r="BG117" s="74" t="s">
        <v>13</v>
      </c>
      <c r="BH117" s="74" t="s">
        <v>13</v>
      </c>
      <c r="BI117" s="74" t="s">
        <v>13</v>
      </c>
      <c r="BJ117" s="78"/>
      <c r="BK117" s="74"/>
      <c r="BL117" s="78"/>
      <c r="BM117" s="74"/>
      <c r="BN117" s="74"/>
      <c r="BO117" s="74"/>
      <c r="BP117" s="74"/>
      <c r="BQ117" s="74"/>
      <c r="BR117" s="78" t="s">
        <v>13</v>
      </c>
      <c r="BS117" s="74" t="s">
        <v>13</v>
      </c>
      <c r="BT117" s="78" t="s">
        <v>13</v>
      </c>
      <c r="BU117" s="74" t="s">
        <v>13</v>
      </c>
      <c r="BV117" s="74" t="s">
        <v>13</v>
      </c>
      <c r="BW117" s="74" t="s">
        <v>13</v>
      </c>
      <c r="BX117" s="74" t="s">
        <v>13</v>
      </c>
      <c r="BY117" s="74" t="s">
        <v>13</v>
      </c>
      <c r="BZ117" s="78" t="s">
        <v>13</v>
      </c>
      <c r="CA117" s="74" t="s">
        <v>13</v>
      </c>
      <c r="CB117" s="78" t="s">
        <v>13</v>
      </c>
      <c r="CC117" s="74" t="s">
        <v>13</v>
      </c>
      <c r="CD117" s="74" t="s">
        <v>13</v>
      </c>
      <c r="CE117" s="74" t="s">
        <v>13</v>
      </c>
      <c r="CF117" s="74" t="s">
        <v>13</v>
      </c>
      <c r="CG117" s="74" t="s">
        <v>13</v>
      </c>
      <c r="CH117" s="78" t="s">
        <v>13</v>
      </c>
      <c r="CI117" s="74" t="s">
        <v>13</v>
      </c>
      <c r="CJ117" s="78" t="s">
        <v>13</v>
      </c>
      <c r="CK117" s="74" t="s">
        <v>13</v>
      </c>
      <c r="CL117" s="74" t="s">
        <v>13</v>
      </c>
      <c r="CM117" s="74" t="s">
        <v>13</v>
      </c>
      <c r="CN117" s="74" t="s">
        <v>13</v>
      </c>
      <c r="CO117" s="74" t="s">
        <v>13</v>
      </c>
      <c r="CP117" s="78"/>
      <c r="CQ117" s="74"/>
      <c r="CR117" s="78"/>
      <c r="CS117" s="74"/>
      <c r="CT117" s="74"/>
      <c r="CU117" s="74"/>
      <c r="CV117" s="74"/>
      <c r="CW117" s="74"/>
    </row>
    <row r="118" spans="1:101" ht="16.5" x14ac:dyDescent="0.3">
      <c r="A118" s="74" t="s">
        <v>288</v>
      </c>
      <c r="B118" s="74">
        <v>78</v>
      </c>
      <c r="C118" s="74">
        <v>10007159</v>
      </c>
      <c r="D118" s="74" t="s">
        <v>90</v>
      </c>
      <c r="E118" s="74" t="s">
        <v>253</v>
      </c>
      <c r="F118" s="78">
        <v>1025</v>
      </c>
      <c r="G118" s="74">
        <v>6</v>
      </c>
      <c r="H118" s="78">
        <v>965</v>
      </c>
      <c r="I118" s="74">
        <v>6.7</v>
      </c>
      <c r="J118" s="74">
        <v>9.1999999999999993</v>
      </c>
      <c r="K118" s="74">
        <v>54</v>
      </c>
      <c r="L118" s="74">
        <v>74.7</v>
      </c>
      <c r="M118" s="74">
        <v>84</v>
      </c>
      <c r="N118" s="78">
        <v>1025</v>
      </c>
      <c r="O118" s="74">
        <v>6.5</v>
      </c>
      <c r="P118" s="78">
        <v>960</v>
      </c>
      <c r="Q118" s="74">
        <v>10</v>
      </c>
      <c r="R118" s="74">
        <v>6.5</v>
      </c>
      <c r="S118" s="74">
        <v>63.7</v>
      </c>
      <c r="T118" s="74">
        <v>78.5</v>
      </c>
      <c r="U118" s="74">
        <v>83.5</v>
      </c>
      <c r="V118" s="78">
        <v>1025</v>
      </c>
      <c r="W118" s="74">
        <v>6.4</v>
      </c>
      <c r="X118" s="78">
        <v>960</v>
      </c>
      <c r="Y118" s="74">
        <v>10.7</v>
      </c>
      <c r="Z118" s="74">
        <v>6.4</v>
      </c>
      <c r="AA118" s="74">
        <v>68.8</v>
      </c>
      <c r="AB118" s="74">
        <v>79.400000000000006</v>
      </c>
      <c r="AC118" s="74">
        <v>82.9</v>
      </c>
      <c r="AD118" s="78"/>
      <c r="AE118" s="74"/>
      <c r="AF118" s="78"/>
      <c r="AG118" s="74"/>
      <c r="AH118" s="74"/>
      <c r="AI118" s="74"/>
      <c r="AJ118" s="74"/>
      <c r="AK118" s="74"/>
      <c r="AL118" s="78">
        <v>765</v>
      </c>
      <c r="AM118" s="74">
        <v>2.5</v>
      </c>
      <c r="AN118" s="78">
        <v>745</v>
      </c>
      <c r="AO118" s="74">
        <v>9.1</v>
      </c>
      <c r="AP118" s="74">
        <v>10.1</v>
      </c>
      <c r="AQ118" s="74">
        <v>57.6</v>
      </c>
      <c r="AR118" s="74">
        <v>72</v>
      </c>
      <c r="AS118" s="74">
        <v>80.8</v>
      </c>
      <c r="AT118" s="78">
        <v>765</v>
      </c>
      <c r="AU118" s="74">
        <v>2.4</v>
      </c>
      <c r="AV118" s="78">
        <v>745</v>
      </c>
      <c r="AW118" s="74">
        <v>13.7</v>
      </c>
      <c r="AX118" s="74">
        <v>10</v>
      </c>
      <c r="AY118" s="74">
        <v>63.2</v>
      </c>
      <c r="AZ118" s="74">
        <v>71.8</v>
      </c>
      <c r="BA118" s="74">
        <v>76.3</v>
      </c>
      <c r="BB118" s="78">
        <v>765</v>
      </c>
      <c r="BC118" s="74">
        <v>2.5</v>
      </c>
      <c r="BD118" s="78">
        <v>745</v>
      </c>
      <c r="BE118" s="74">
        <v>14.7</v>
      </c>
      <c r="BF118" s="74">
        <v>8.3000000000000007</v>
      </c>
      <c r="BG118" s="74">
        <v>67.599999999999994</v>
      </c>
      <c r="BH118" s="74">
        <v>74.900000000000006</v>
      </c>
      <c r="BI118" s="74">
        <v>76.900000000000006</v>
      </c>
      <c r="BJ118" s="78"/>
      <c r="BK118" s="74"/>
      <c r="BL118" s="78"/>
      <c r="BM118" s="74"/>
      <c r="BN118" s="74"/>
      <c r="BO118" s="74"/>
      <c r="BP118" s="74"/>
      <c r="BQ118" s="74"/>
      <c r="BR118" s="78">
        <v>1790</v>
      </c>
      <c r="BS118" s="74">
        <v>4.5</v>
      </c>
      <c r="BT118" s="78">
        <v>1710</v>
      </c>
      <c r="BU118" s="74">
        <v>7.8</v>
      </c>
      <c r="BV118" s="74">
        <v>9.6</v>
      </c>
      <c r="BW118" s="74">
        <v>55.6</v>
      </c>
      <c r="BX118" s="74">
        <v>73.5</v>
      </c>
      <c r="BY118" s="74">
        <v>82.6</v>
      </c>
      <c r="BZ118" s="78">
        <v>1790</v>
      </c>
      <c r="CA118" s="74">
        <v>4.7</v>
      </c>
      <c r="CB118" s="78">
        <v>1705</v>
      </c>
      <c r="CC118" s="74">
        <v>11.6</v>
      </c>
      <c r="CD118" s="74">
        <v>8</v>
      </c>
      <c r="CE118" s="74">
        <v>63.5</v>
      </c>
      <c r="CF118" s="74">
        <v>75.599999999999994</v>
      </c>
      <c r="CG118" s="74">
        <v>80.400000000000006</v>
      </c>
      <c r="CH118" s="78">
        <v>1790</v>
      </c>
      <c r="CI118" s="74">
        <v>4.7</v>
      </c>
      <c r="CJ118" s="78">
        <v>1705</v>
      </c>
      <c r="CK118" s="74">
        <v>12.5</v>
      </c>
      <c r="CL118" s="74">
        <v>7.2</v>
      </c>
      <c r="CM118" s="74">
        <v>68.2</v>
      </c>
      <c r="CN118" s="74">
        <v>77.400000000000006</v>
      </c>
      <c r="CO118" s="74">
        <v>80.3</v>
      </c>
      <c r="CP118" s="78"/>
      <c r="CQ118" s="74"/>
      <c r="CR118" s="78"/>
      <c r="CS118" s="74"/>
      <c r="CT118" s="74"/>
      <c r="CU118" s="74"/>
      <c r="CV118" s="74"/>
      <c r="CW118" s="74"/>
    </row>
    <row r="119" spans="1:101" ht="16.5" x14ac:dyDescent="0.3">
      <c r="A119" s="74" t="s">
        <v>288</v>
      </c>
      <c r="B119" s="74">
        <v>161</v>
      </c>
      <c r="C119" s="74">
        <v>10007160</v>
      </c>
      <c r="D119" s="74" t="s">
        <v>49</v>
      </c>
      <c r="E119" s="74" t="s">
        <v>255</v>
      </c>
      <c r="F119" s="78">
        <v>625</v>
      </c>
      <c r="G119" s="74">
        <v>7.1</v>
      </c>
      <c r="H119" s="78">
        <v>580</v>
      </c>
      <c r="I119" s="74">
        <v>9.8000000000000007</v>
      </c>
      <c r="J119" s="74">
        <v>6.4</v>
      </c>
      <c r="K119" s="74">
        <v>52.7</v>
      </c>
      <c r="L119" s="74">
        <v>73.400000000000006</v>
      </c>
      <c r="M119" s="74">
        <v>83.8</v>
      </c>
      <c r="N119" s="78">
        <v>625</v>
      </c>
      <c r="O119" s="74">
        <v>8</v>
      </c>
      <c r="P119" s="78">
        <v>575</v>
      </c>
      <c r="Q119" s="74">
        <v>11.3</v>
      </c>
      <c r="R119" s="74">
        <v>5.4</v>
      </c>
      <c r="S119" s="74">
        <v>60.2</v>
      </c>
      <c r="T119" s="74">
        <v>75.7</v>
      </c>
      <c r="U119" s="74">
        <v>83.2</v>
      </c>
      <c r="V119" s="78">
        <v>625</v>
      </c>
      <c r="W119" s="74">
        <v>8.5</v>
      </c>
      <c r="X119" s="78">
        <v>570</v>
      </c>
      <c r="Y119" s="74">
        <v>12.5</v>
      </c>
      <c r="Z119" s="74">
        <v>5.4</v>
      </c>
      <c r="AA119" s="74">
        <v>63.5</v>
      </c>
      <c r="AB119" s="74">
        <v>78.2</v>
      </c>
      <c r="AC119" s="74">
        <v>82.1</v>
      </c>
      <c r="AD119" s="78"/>
      <c r="AE119" s="74"/>
      <c r="AF119" s="78"/>
      <c r="AG119" s="74"/>
      <c r="AH119" s="74"/>
      <c r="AI119" s="74"/>
      <c r="AJ119" s="74"/>
      <c r="AK119" s="74"/>
      <c r="AL119" s="78">
        <v>455</v>
      </c>
      <c r="AM119" s="74">
        <v>3.9</v>
      </c>
      <c r="AN119" s="78">
        <v>440</v>
      </c>
      <c r="AO119" s="74">
        <v>9.6</v>
      </c>
      <c r="AP119" s="74">
        <v>8</v>
      </c>
      <c r="AQ119" s="74">
        <v>56.3</v>
      </c>
      <c r="AR119" s="74">
        <v>71.099999999999994</v>
      </c>
      <c r="AS119" s="74">
        <v>82.5</v>
      </c>
      <c r="AT119" s="78">
        <v>455</v>
      </c>
      <c r="AU119" s="74">
        <v>4.8</v>
      </c>
      <c r="AV119" s="78">
        <v>435</v>
      </c>
      <c r="AW119" s="74">
        <v>12</v>
      </c>
      <c r="AX119" s="74">
        <v>6.9</v>
      </c>
      <c r="AY119" s="74">
        <v>63.9</v>
      </c>
      <c r="AZ119" s="74">
        <v>73.3</v>
      </c>
      <c r="BA119" s="74">
        <v>81.099999999999994</v>
      </c>
      <c r="BB119" s="78">
        <v>455</v>
      </c>
      <c r="BC119" s="74">
        <v>5</v>
      </c>
      <c r="BD119" s="78">
        <v>435</v>
      </c>
      <c r="BE119" s="74">
        <v>12.7</v>
      </c>
      <c r="BF119" s="74">
        <v>8.3000000000000007</v>
      </c>
      <c r="BG119" s="74">
        <v>65.400000000000006</v>
      </c>
      <c r="BH119" s="74">
        <v>74.400000000000006</v>
      </c>
      <c r="BI119" s="74">
        <v>79</v>
      </c>
      <c r="BJ119" s="78"/>
      <c r="BK119" s="74"/>
      <c r="BL119" s="78"/>
      <c r="BM119" s="74"/>
      <c r="BN119" s="74"/>
      <c r="BO119" s="74"/>
      <c r="BP119" s="74"/>
      <c r="BQ119" s="74"/>
      <c r="BR119" s="78">
        <v>1080</v>
      </c>
      <c r="BS119" s="74">
        <v>5.7</v>
      </c>
      <c r="BT119" s="78">
        <v>1020</v>
      </c>
      <c r="BU119" s="74">
        <v>9.6999999999999993</v>
      </c>
      <c r="BV119" s="74">
        <v>7.1</v>
      </c>
      <c r="BW119" s="74">
        <v>54.2</v>
      </c>
      <c r="BX119" s="74">
        <v>72.400000000000006</v>
      </c>
      <c r="BY119" s="74">
        <v>83.2</v>
      </c>
      <c r="BZ119" s="78">
        <v>1080</v>
      </c>
      <c r="CA119" s="74">
        <v>6.7</v>
      </c>
      <c r="CB119" s="78">
        <v>1010</v>
      </c>
      <c r="CC119" s="74">
        <v>11.6</v>
      </c>
      <c r="CD119" s="74">
        <v>6.1</v>
      </c>
      <c r="CE119" s="74">
        <v>61.8</v>
      </c>
      <c r="CF119" s="74">
        <v>74.7</v>
      </c>
      <c r="CG119" s="74">
        <v>82.3</v>
      </c>
      <c r="CH119" s="78">
        <v>1080</v>
      </c>
      <c r="CI119" s="74">
        <v>7</v>
      </c>
      <c r="CJ119" s="78">
        <v>1005</v>
      </c>
      <c r="CK119" s="74">
        <v>12.5</v>
      </c>
      <c r="CL119" s="74">
        <v>6.7</v>
      </c>
      <c r="CM119" s="74">
        <v>64.3</v>
      </c>
      <c r="CN119" s="74">
        <v>76.599999999999994</v>
      </c>
      <c r="CO119" s="74">
        <v>80.8</v>
      </c>
      <c r="CP119" s="78"/>
      <c r="CQ119" s="74"/>
      <c r="CR119" s="78"/>
      <c r="CS119" s="74"/>
      <c r="CT119" s="74"/>
      <c r="CU119" s="74"/>
      <c r="CV119" s="74"/>
      <c r="CW119" s="74"/>
    </row>
    <row r="120" spans="1:101" ht="16.5" x14ac:dyDescent="0.3">
      <c r="A120" s="74" t="s">
        <v>288</v>
      </c>
      <c r="B120" s="74">
        <v>162</v>
      </c>
      <c r="C120" s="74">
        <v>10007806</v>
      </c>
      <c r="D120" s="74" t="s">
        <v>49</v>
      </c>
      <c r="E120" s="74" t="s">
        <v>257</v>
      </c>
      <c r="F120" s="78">
        <v>905</v>
      </c>
      <c r="G120" s="74">
        <v>3.7</v>
      </c>
      <c r="H120" s="78">
        <v>870</v>
      </c>
      <c r="I120" s="74">
        <v>8.8000000000000007</v>
      </c>
      <c r="J120" s="74">
        <v>12.2</v>
      </c>
      <c r="K120" s="74">
        <v>48.9</v>
      </c>
      <c r="L120" s="74">
        <v>66.099999999999994</v>
      </c>
      <c r="M120" s="74">
        <v>79</v>
      </c>
      <c r="N120" s="78">
        <v>905</v>
      </c>
      <c r="O120" s="74">
        <v>3.8</v>
      </c>
      <c r="P120" s="78">
        <v>870</v>
      </c>
      <c r="Q120" s="74">
        <v>10.8</v>
      </c>
      <c r="R120" s="74">
        <v>10.1</v>
      </c>
      <c r="S120" s="74">
        <v>53.4</v>
      </c>
      <c r="T120" s="74">
        <v>69.900000000000006</v>
      </c>
      <c r="U120" s="74">
        <v>79.099999999999994</v>
      </c>
      <c r="V120" s="78">
        <v>905</v>
      </c>
      <c r="W120" s="74">
        <v>4.0999999999999996</v>
      </c>
      <c r="X120" s="78">
        <v>865</v>
      </c>
      <c r="Y120" s="74">
        <v>11.2</v>
      </c>
      <c r="Z120" s="74">
        <v>8.4</v>
      </c>
      <c r="AA120" s="74">
        <v>59.1</v>
      </c>
      <c r="AB120" s="74">
        <v>73.599999999999994</v>
      </c>
      <c r="AC120" s="74">
        <v>80.400000000000006</v>
      </c>
      <c r="AD120" s="78"/>
      <c r="AE120" s="74"/>
      <c r="AF120" s="78"/>
      <c r="AG120" s="74"/>
      <c r="AH120" s="74"/>
      <c r="AI120" s="74"/>
      <c r="AJ120" s="74"/>
      <c r="AK120" s="74"/>
      <c r="AL120" s="78">
        <v>640</v>
      </c>
      <c r="AM120" s="74">
        <v>2.2999999999999998</v>
      </c>
      <c r="AN120" s="78">
        <v>625</v>
      </c>
      <c r="AO120" s="74">
        <v>10</v>
      </c>
      <c r="AP120" s="74">
        <v>16.100000000000001</v>
      </c>
      <c r="AQ120" s="74">
        <v>47.8</v>
      </c>
      <c r="AR120" s="74">
        <v>61.4</v>
      </c>
      <c r="AS120" s="74">
        <v>73.8</v>
      </c>
      <c r="AT120" s="78">
        <v>640</v>
      </c>
      <c r="AU120" s="74">
        <v>3.1</v>
      </c>
      <c r="AV120" s="78">
        <v>620</v>
      </c>
      <c r="AW120" s="74">
        <v>14.3</v>
      </c>
      <c r="AX120" s="74">
        <v>11.9</v>
      </c>
      <c r="AY120" s="74">
        <v>53.4</v>
      </c>
      <c r="AZ120" s="74">
        <v>66.2</v>
      </c>
      <c r="BA120" s="74">
        <v>73.8</v>
      </c>
      <c r="BB120" s="78">
        <v>640</v>
      </c>
      <c r="BC120" s="74">
        <v>3.1</v>
      </c>
      <c r="BD120" s="78">
        <v>620</v>
      </c>
      <c r="BE120" s="74">
        <v>17.7</v>
      </c>
      <c r="BF120" s="74">
        <v>9.5</v>
      </c>
      <c r="BG120" s="74">
        <v>55.1</v>
      </c>
      <c r="BH120" s="74">
        <v>67.400000000000006</v>
      </c>
      <c r="BI120" s="74">
        <v>72.8</v>
      </c>
      <c r="BJ120" s="78"/>
      <c r="BK120" s="74"/>
      <c r="BL120" s="78"/>
      <c r="BM120" s="74"/>
      <c r="BN120" s="74"/>
      <c r="BO120" s="74"/>
      <c r="BP120" s="74"/>
      <c r="BQ120" s="74"/>
      <c r="BR120" s="78">
        <v>1545</v>
      </c>
      <c r="BS120" s="74">
        <v>3.1</v>
      </c>
      <c r="BT120" s="78">
        <v>1500</v>
      </c>
      <c r="BU120" s="74">
        <v>9.3000000000000007</v>
      </c>
      <c r="BV120" s="74">
        <v>13.8</v>
      </c>
      <c r="BW120" s="74">
        <v>48.5</v>
      </c>
      <c r="BX120" s="74">
        <v>64.2</v>
      </c>
      <c r="BY120" s="74">
        <v>76.8</v>
      </c>
      <c r="BZ120" s="78">
        <v>1545</v>
      </c>
      <c r="CA120" s="74">
        <v>3.5</v>
      </c>
      <c r="CB120" s="78">
        <v>1490</v>
      </c>
      <c r="CC120" s="74">
        <v>12.3</v>
      </c>
      <c r="CD120" s="74">
        <v>10.9</v>
      </c>
      <c r="CE120" s="74">
        <v>53.4</v>
      </c>
      <c r="CF120" s="74">
        <v>68.400000000000006</v>
      </c>
      <c r="CG120" s="74">
        <v>76.900000000000006</v>
      </c>
      <c r="CH120" s="78">
        <v>1545</v>
      </c>
      <c r="CI120" s="74">
        <v>3.7</v>
      </c>
      <c r="CJ120" s="78">
        <v>1490</v>
      </c>
      <c r="CK120" s="74">
        <v>13.9</v>
      </c>
      <c r="CL120" s="74">
        <v>8.9</v>
      </c>
      <c r="CM120" s="74">
        <v>57.4</v>
      </c>
      <c r="CN120" s="74">
        <v>71</v>
      </c>
      <c r="CO120" s="74">
        <v>77.2</v>
      </c>
      <c r="CP120" s="78"/>
      <c r="CQ120" s="74"/>
      <c r="CR120" s="78"/>
      <c r="CS120" s="74"/>
      <c r="CT120" s="74"/>
      <c r="CU120" s="74"/>
      <c r="CV120" s="74"/>
      <c r="CW120" s="74"/>
    </row>
    <row r="121" spans="1:101" ht="16.5" x14ac:dyDescent="0.3">
      <c r="A121" s="74" t="s">
        <v>288</v>
      </c>
      <c r="B121" s="74">
        <v>79</v>
      </c>
      <c r="C121" s="74">
        <v>10007161</v>
      </c>
      <c r="D121" s="74" t="s">
        <v>90</v>
      </c>
      <c r="E121" s="74" t="s">
        <v>259</v>
      </c>
      <c r="F121" s="78">
        <v>970</v>
      </c>
      <c r="G121" s="74">
        <v>4.5</v>
      </c>
      <c r="H121" s="78">
        <v>925</v>
      </c>
      <c r="I121" s="74">
        <v>5.6</v>
      </c>
      <c r="J121" s="74">
        <v>5.9</v>
      </c>
      <c r="K121" s="74">
        <v>51.8</v>
      </c>
      <c r="L121" s="74">
        <v>79.8</v>
      </c>
      <c r="M121" s="74">
        <v>88.4</v>
      </c>
      <c r="N121" s="78">
        <v>970</v>
      </c>
      <c r="O121" s="74">
        <v>4.9000000000000004</v>
      </c>
      <c r="P121" s="78">
        <v>920</v>
      </c>
      <c r="Q121" s="74">
        <v>7.9</v>
      </c>
      <c r="R121" s="74">
        <v>5.5</v>
      </c>
      <c r="S121" s="74">
        <v>59.3</v>
      </c>
      <c r="T121" s="74">
        <v>80.3</v>
      </c>
      <c r="U121" s="74">
        <v>86.6</v>
      </c>
      <c r="V121" s="78">
        <v>970</v>
      </c>
      <c r="W121" s="74">
        <v>4.4000000000000004</v>
      </c>
      <c r="X121" s="78">
        <v>925</v>
      </c>
      <c r="Y121" s="74">
        <v>9.8000000000000007</v>
      </c>
      <c r="Z121" s="74">
        <v>3.5</v>
      </c>
      <c r="AA121" s="74">
        <v>63.7</v>
      </c>
      <c r="AB121" s="74">
        <v>82.9</v>
      </c>
      <c r="AC121" s="74">
        <v>86.7</v>
      </c>
      <c r="AD121" s="78"/>
      <c r="AE121" s="74"/>
      <c r="AF121" s="78"/>
      <c r="AG121" s="74"/>
      <c r="AH121" s="74"/>
      <c r="AI121" s="74"/>
      <c r="AJ121" s="74"/>
      <c r="AK121" s="74"/>
      <c r="AL121" s="78">
        <v>745</v>
      </c>
      <c r="AM121" s="74">
        <v>1.3</v>
      </c>
      <c r="AN121" s="78">
        <v>735</v>
      </c>
      <c r="AO121" s="74">
        <v>7.2</v>
      </c>
      <c r="AP121" s="74">
        <v>9.3000000000000007</v>
      </c>
      <c r="AQ121" s="74">
        <v>56.5</v>
      </c>
      <c r="AR121" s="74">
        <v>73</v>
      </c>
      <c r="AS121" s="74">
        <v>83.5</v>
      </c>
      <c r="AT121" s="78">
        <v>745</v>
      </c>
      <c r="AU121" s="74">
        <v>2.2999999999999998</v>
      </c>
      <c r="AV121" s="78">
        <v>725</v>
      </c>
      <c r="AW121" s="74">
        <v>10.9</v>
      </c>
      <c r="AX121" s="74">
        <v>8.9</v>
      </c>
      <c r="AY121" s="74">
        <v>64.5</v>
      </c>
      <c r="AZ121" s="74">
        <v>75.900000000000006</v>
      </c>
      <c r="BA121" s="74">
        <v>80.2</v>
      </c>
      <c r="BB121" s="78">
        <v>745</v>
      </c>
      <c r="BC121" s="74">
        <v>2.4</v>
      </c>
      <c r="BD121" s="78">
        <v>725</v>
      </c>
      <c r="BE121" s="74">
        <v>10.9</v>
      </c>
      <c r="BF121" s="74">
        <v>9.8000000000000007</v>
      </c>
      <c r="BG121" s="74">
        <v>67.5</v>
      </c>
      <c r="BH121" s="74">
        <v>75.599999999999994</v>
      </c>
      <c r="BI121" s="74">
        <v>79.3</v>
      </c>
      <c r="BJ121" s="78"/>
      <c r="BK121" s="74"/>
      <c r="BL121" s="78"/>
      <c r="BM121" s="74"/>
      <c r="BN121" s="74"/>
      <c r="BO121" s="74"/>
      <c r="BP121" s="74"/>
      <c r="BQ121" s="74"/>
      <c r="BR121" s="78">
        <v>1715</v>
      </c>
      <c r="BS121" s="74">
        <v>3.2</v>
      </c>
      <c r="BT121" s="78">
        <v>1660</v>
      </c>
      <c r="BU121" s="74">
        <v>6.3</v>
      </c>
      <c r="BV121" s="74">
        <v>7.4</v>
      </c>
      <c r="BW121" s="74">
        <v>53.9</v>
      </c>
      <c r="BX121" s="74">
        <v>76.8</v>
      </c>
      <c r="BY121" s="74">
        <v>86.3</v>
      </c>
      <c r="BZ121" s="78">
        <v>1715</v>
      </c>
      <c r="CA121" s="74">
        <v>3.7</v>
      </c>
      <c r="CB121" s="78">
        <v>1650</v>
      </c>
      <c r="CC121" s="74">
        <v>9.1999999999999993</v>
      </c>
      <c r="CD121" s="74">
        <v>7</v>
      </c>
      <c r="CE121" s="74">
        <v>61.6</v>
      </c>
      <c r="CF121" s="74">
        <v>78.400000000000006</v>
      </c>
      <c r="CG121" s="74">
        <v>83.7</v>
      </c>
      <c r="CH121" s="78">
        <v>1715</v>
      </c>
      <c r="CI121" s="74">
        <v>3.6</v>
      </c>
      <c r="CJ121" s="78">
        <v>1650</v>
      </c>
      <c r="CK121" s="74">
        <v>10.3</v>
      </c>
      <c r="CL121" s="74">
        <v>6.2</v>
      </c>
      <c r="CM121" s="74">
        <v>65.400000000000006</v>
      </c>
      <c r="CN121" s="74">
        <v>79.7</v>
      </c>
      <c r="CO121" s="74">
        <v>83.5</v>
      </c>
      <c r="CP121" s="78"/>
      <c r="CQ121" s="74"/>
      <c r="CR121" s="78"/>
      <c r="CS121" s="74"/>
      <c r="CT121" s="74"/>
      <c r="CU121" s="74"/>
      <c r="CV121" s="74"/>
      <c r="CW121" s="74"/>
    </row>
    <row r="122" spans="1:101" ht="16.5" x14ac:dyDescent="0.3">
      <c r="A122" s="74" t="s">
        <v>288</v>
      </c>
      <c r="B122" s="74">
        <v>41</v>
      </c>
      <c r="C122" s="74">
        <v>10008017</v>
      </c>
      <c r="D122" s="74" t="s">
        <v>27</v>
      </c>
      <c r="E122" s="74" t="s">
        <v>261</v>
      </c>
      <c r="F122" s="78">
        <v>55</v>
      </c>
      <c r="G122" s="74">
        <v>13</v>
      </c>
      <c r="H122" s="78">
        <v>45</v>
      </c>
      <c r="I122" s="74">
        <v>10.6</v>
      </c>
      <c r="J122" s="74">
        <v>8.5</v>
      </c>
      <c r="K122" s="74">
        <v>38.299999999999997</v>
      </c>
      <c r="L122" s="74">
        <v>59.6</v>
      </c>
      <c r="M122" s="74">
        <v>80.900000000000006</v>
      </c>
      <c r="N122" s="78">
        <v>55</v>
      </c>
      <c r="O122" s="74">
        <v>18.5</v>
      </c>
      <c r="P122" s="78">
        <v>45</v>
      </c>
      <c r="Q122" s="74">
        <v>18.2</v>
      </c>
      <c r="R122" s="74">
        <v>11.4</v>
      </c>
      <c r="S122" s="74" t="s">
        <v>396</v>
      </c>
      <c r="T122" s="74" t="s">
        <v>396</v>
      </c>
      <c r="U122" s="74">
        <v>70.5</v>
      </c>
      <c r="V122" s="78">
        <v>55</v>
      </c>
      <c r="W122" s="74">
        <v>16.7</v>
      </c>
      <c r="X122" s="78">
        <v>45</v>
      </c>
      <c r="Y122" s="74">
        <v>20</v>
      </c>
      <c r="Z122" s="74">
        <v>15.6</v>
      </c>
      <c r="AA122" s="74" t="s">
        <v>396</v>
      </c>
      <c r="AB122" s="74" t="s">
        <v>396</v>
      </c>
      <c r="AC122" s="74">
        <v>64.400000000000006</v>
      </c>
      <c r="AD122" s="78"/>
      <c r="AE122" s="74"/>
      <c r="AF122" s="78"/>
      <c r="AG122" s="74"/>
      <c r="AH122" s="74"/>
      <c r="AI122" s="74"/>
      <c r="AJ122" s="74"/>
      <c r="AK122" s="74"/>
      <c r="AL122" s="78">
        <v>35</v>
      </c>
      <c r="AM122" s="74">
        <v>5.9</v>
      </c>
      <c r="AN122" s="78">
        <v>30</v>
      </c>
      <c r="AO122" s="74">
        <v>15.6</v>
      </c>
      <c r="AP122" s="74">
        <v>15.6</v>
      </c>
      <c r="AQ122" s="74">
        <v>40.6</v>
      </c>
      <c r="AR122" s="74">
        <v>50</v>
      </c>
      <c r="AS122" s="74">
        <v>68.8</v>
      </c>
      <c r="AT122" s="78">
        <v>35</v>
      </c>
      <c r="AU122" s="74">
        <v>5.9</v>
      </c>
      <c r="AV122" s="78">
        <v>30</v>
      </c>
      <c r="AW122" s="74">
        <v>12.5</v>
      </c>
      <c r="AX122" s="74">
        <v>9.4</v>
      </c>
      <c r="AY122" s="74" t="s">
        <v>396</v>
      </c>
      <c r="AZ122" s="74" t="s">
        <v>396</v>
      </c>
      <c r="BA122" s="74">
        <v>78.099999999999994</v>
      </c>
      <c r="BB122" s="78">
        <v>35</v>
      </c>
      <c r="BC122" s="74">
        <v>5.9</v>
      </c>
      <c r="BD122" s="78">
        <v>30</v>
      </c>
      <c r="BE122" s="74">
        <v>25</v>
      </c>
      <c r="BF122" s="74">
        <v>9.4</v>
      </c>
      <c r="BG122" s="74" t="s">
        <v>396</v>
      </c>
      <c r="BH122" s="74" t="s">
        <v>396</v>
      </c>
      <c r="BI122" s="74">
        <v>65.599999999999994</v>
      </c>
      <c r="BJ122" s="78"/>
      <c r="BK122" s="74"/>
      <c r="BL122" s="78"/>
      <c r="BM122" s="74"/>
      <c r="BN122" s="74"/>
      <c r="BO122" s="74"/>
      <c r="BP122" s="74"/>
      <c r="BQ122" s="74"/>
      <c r="BR122" s="78">
        <v>90</v>
      </c>
      <c r="BS122" s="74">
        <v>10.199999999999999</v>
      </c>
      <c r="BT122" s="78">
        <v>80</v>
      </c>
      <c r="BU122" s="74">
        <v>12.7</v>
      </c>
      <c r="BV122" s="74">
        <v>11.4</v>
      </c>
      <c r="BW122" s="74">
        <v>39.200000000000003</v>
      </c>
      <c r="BX122" s="74">
        <v>55.7</v>
      </c>
      <c r="BY122" s="74">
        <v>75.900000000000006</v>
      </c>
      <c r="BZ122" s="78">
        <v>90</v>
      </c>
      <c r="CA122" s="74">
        <v>13.6</v>
      </c>
      <c r="CB122" s="78">
        <v>75</v>
      </c>
      <c r="CC122" s="74">
        <v>15.8</v>
      </c>
      <c r="CD122" s="74">
        <v>10.5</v>
      </c>
      <c r="CE122" s="74">
        <v>56.6</v>
      </c>
      <c r="CF122" s="74">
        <v>68.400000000000006</v>
      </c>
      <c r="CG122" s="74">
        <v>73.7</v>
      </c>
      <c r="CH122" s="78">
        <v>90</v>
      </c>
      <c r="CI122" s="74">
        <v>12.5</v>
      </c>
      <c r="CJ122" s="78">
        <v>75</v>
      </c>
      <c r="CK122" s="74">
        <v>22.1</v>
      </c>
      <c r="CL122" s="74">
        <v>13</v>
      </c>
      <c r="CM122" s="74">
        <v>54.5</v>
      </c>
      <c r="CN122" s="74">
        <v>58.4</v>
      </c>
      <c r="CO122" s="74">
        <v>64.900000000000006</v>
      </c>
      <c r="CP122" s="78"/>
      <c r="CQ122" s="74"/>
      <c r="CR122" s="78"/>
      <c r="CS122" s="74"/>
      <c r="CT122" s="74"/>
      <c r="CU122" s="74"/>
      <c r="CV122" s="74"/>
      <c r="CW122" s="74"/>
    </row>
    <row r="123" spans="1:101" ht="16.5" x14ac:dyDescent="0.3">
      <c r="A123" s="74" t="s">
        <v>288</v>
      </c>
      <c r="B123" s="74">
        <v>149</v>
      </c>
      <c r="C123" s="74">
        <v>10007784</v>
      </c>
      <c r="D123" s="74" t="s">
        <v>27</v>
      </c>
      <c r="E123" s="74" t="s">
        <v>263</v>
      </c>
      <c r="F123" s="78">
        <v>1655</v>
      </c>
      <c r="G123" s="74">
        <v>5.6</v>
      </c>
      <c r="H123" s="78">
        <v>1565</v>
      </c>
      <c r="I123" s="74">
        <v>9.3000000000000007</v>
      </c>
      <c r="J123" s="74">
        <v>9.1</v>
      </c>
      <c r="K123" s="74">
        <v>40.4</v>
      </c>
      <c r="L123" s="74">
        <v>57.8</v>
      </c>
      <c r="M123" s="74">
        <v>81.599999999999994</v>
      </c>
      <c r="N123" s="78">
        <v>1655</v>
      </c>
      <c r="O123" s="74">
        <v>6.9</v>
      </c>
      <c r="P123" s="78">
        <v>1540</v>
      </c>
      <c r="Q123" s="74">
        <v>12.1</v>
      </c>
      <c r="R123" s="74">
        <v>8.1999999999999993</v>
      </c>
      <c r="S123" s="74">
        <v>53.6</v>
      </c>
      <c r="T123" s="74">
        <v>69.900000000000006</v>
      </c>
      <c r="U123" s="74">
        <v>79.8</v>
      </c>
      <c r="V123" s="78">
        <v>1655</v>
      </c>
      <c r="W123" s="74">
        <v>7.5</v>
      </c>
      <c r="X123" s="78">
        <v>1530</v>
      </c>
      <c r="Y123" s="74">
        <v>12.9</v>
      </c>
      <c r="Z123" s="74">
        <v>8.3000000000000007</v>
      </c>
      <c r="AA123" s="74">
        <v>61.7</v>
      </c>
      <c r="AB123" s="74">
        <v>73</v>
      </c>
      <c r="AC123" s="74">
        <v>78.8</v>
      </c>
      <c r="AD123" s="78"/>
      <c r="AE123" s="74"/>
      <c r="AF123" s="78"/>
      <c r="AG123" s="74"/>
      <c r="AH123" s="74"/>
      <c r="AI123" s="74"/>
      <c r="AJ123" s="74"/>
      <c r="AK123" s="74"/>
      <c r="AL123" s="78">
        <v>1380</v>
      </c>
      <c r="AM123" s="74">
        <v>2.2000000000000002</v>
      </c>
      <c r="AN123" s="78">
        <v>1350</v>
      </c>
      <c r="AO123" s="74">
        <v>11.5</v>
      </c>
      <c r="AP123" s="74">
        <v>10.1</v>
      </c>
      <c r="AQ123" s="74">
        <v>39.5</v>
      </c>
      <c r="AR123" s="74">
        <v>55</v>
      </c>
      <c r="AS123" s="74">
        <v>78.400000000000006</v>
      </c>
      <c r="AT123" s="78">
        <v>1380</v>
      </c>
      <c r="AU123" s="74">
        <v>2.8</v>
      </c>
      <c r="AV123" s="78">
        <v>1345</v>
      </c>
      <c r="AW123" s="74">
        <v>14.3</v>
      </c>
      <c r="AX123" s="74">
        <v>8.1</v>
      </c>
      <c r="AY123" s="74">
        <v>54.4</v>
      </c>
      <c r="AZ123" s="74">
        <v>67.099999999999994</v>
      </c>
      <c r="BA123" s="74">
        <v>77.599999999999994</v>
      </c>
      <c r="BB123" s="78">
        <v>1380</v>
      </c>
      <c r="BC123" s="74">
        <v>2.5</v>
      </c>
      <c r="BD123" s="78">
        <v>1345</v>
      </c>
      <c r="BE123" s="74">
        <v>15.7</v>
      </c>
      <c r="BF123" s="74">
        <v>9.1999999999999993</v>
      </c>
      <c r="BG123" s="74">
        <v>57.4</v>
      </c>
      <c r="BH123" s="74">
        <v>68.8</v>
      </c>
      <c r="BI123" s="74">
        <v>75.099999999999994</v>
      </c>
      <c r="BJ123" s="78"/>
      <c r="BK123" s="74"/>
      <c r="BL123" s="78"/>
      <c r="BM123" s="74"/>
      <c r="BN123" s="74"/>
      <c r="BO123" s="74"/>
      <c r="BP123" s="74"/>
      <c r="BQ123" s="74"/>
      <c r="BR123" s="78">
        <v>3040</v>
      </c>
      <c r="BS123" s="74">
        <v>4</v>
      </c>
      <c r="BT123" s="78">
        <v>2915</v>
      </c>
      <c r="BU123" s="74">
        <v>10.3</v>
      </c>
      <c r="BV123" s="74">
        <v>9.6</v>
      </c>
      <c r="BW123" s="74">
        <v>40</v>
      </c>
      <c r="BX123" s="74">
        <v>56.5</v>
      </c>
      <c r="BY123" s="74">
        <v>80.099999999999994</v>
      </c>
      <c r="BZ123" s="78">
        <v>3040</v>
      </c>
      <c r="CA123" s="74">
        <v>5</v>
      </c>
      <c r="CB123" s="78">
        <v>2885</v>
      </c>
      <c r="CC123" s="74">
        <v>13.1</v>
      </c>
      <c r="CD123" s="74">
        <v>8.1</v>
      </c>
      <c r="CE123" s="74">
        <v>54</v>
      </c>
      <c r="CF123" s="74">
        <v>68.599999999999994</v>
      </c>
      <c r="CG123" s="74">
        <v>78.8</v>
      </c>
      <c r="CH123" s="78">
        <v>3040</v>
      </c>
      <c r="CI123" s="74">
        <v>5.2</v>
      </c>
      <c r="CJ123" s="78">
        <v>2880</v>
      </c>
      <c r="CK123" s="74">
        <v>14.2</v>
      </c>
      <c r="CL123" s="74">
        <v>8.6999999999999993</v>
      </c>
      <c r="CM123" s="74">
        <v>59.7</v>
      </c>
      <c r="CN123" s="74">
        <v>71</v>
      </c>
      <c r="CO123" s="74">
        <v>77.099999999999994</v>
      </c>
      <c r="CP123" s="78"/>
      <c r="CQ123" s="74"/>
      <c r="CR123" s="78"/>
      <c r="CS123" s="74"/>
      <c r="CT123" s="74"/>
      <c r="CU123" s="74"/>
      <c r="CV123" s="74"/>
      <c r="CW123" s="74"/>
    </row>
    <row r="124" spans="1:101" ht="16.5" x14ac:dyDescent="0.3">
      <c r="A124" s="74" t="s">
        <v>288</v>
      </c>
      <c r="B124" s="74">
        <v>163</v>
      </c>
      <c r="C124" s="74">
        <v>10007163</v>
      </c>
      <c r="D124" s="74" t="s">
        <v>16</v>
      </c>
      <c r="E124" s="74" t="s">
        <v>265</v>
      </c>
      <c r="F124" s="78">
        <v>1180</v>
      </c>
      <c r="G124" s="74">
        <v>4.7</v>
      </c>
      <c r="H124" s="78">
        <v>1125</v>
      </c>
      <c r="I124" s="74">
        <v>8.4</v>
      </c>
      <c r="J124" s="74">
        <v>9.1999999999999993</v>
      </c>
      <c r="K124" s="74">
        <v>46.8</v>
      </c>
      <c r="L124" s="74">
        <v>67.900000000000006</v>
      </c>
      <c r="M124" s="74">
        <v>82.5</v>
      </c>
      <c r="N124" s="78">
        <v>1180</v>
      </c>
      <c r="O124" s="74">
        <v>6.3</v>
      </c>
      <c r="P124" s="78">
        <v>1105</v>
      </c>
      <c r="Q124" s="74">
        <v>10.9</v>
      </c>
      <c r="R124" s="74">
        <v>5.6</v>
      </c>
      <c r="S124" s="74">
        <v>58.7</v>
      </c>
      <c r="T124" s="74">
        <v>73.900000000000006</v>
      </c>
      <c r="U124" s="74">
        <v>83.5</v>
      </c>
      <c r="V124" s="78">
        <v>1180</v>
      </c>
      <c r="W124" s="74">
        <v>6.8</v>
      </c>
      <c r="X124" s="78">
        <v>1100</v>
      </c>
      <c r="Y124" s="74">
        <v>12.5</v>
      </c>
      <c r="Z124" s="74">
        <v>5.8</v>
      </c>
      <c r="AA124" s="74">
        <v>63.7</v>
      </c>
      <c r="AB124" s="74">
        <v>76.099999999999994</v>
      </c>
      <c r="AC124" s="74">
        <v>81.7</v>
      </c>
      <c r="AD124" s="78"/>
      <c r="AE124" s="74"/>
      <c r="AF124" s="78"/>
      <c r="AG124" s="74"/>
      <c r="AH124" s="74"/>
      <c r="AI124" s="74"/>
      <c r="AJ124" s="74"/>
      <c r="AK124" s="74"/>
      <c r="AL124" s="78">
        <v>1150</v>
      </c>
      <c r="AM124" s="74">
        <v>1.2</v>
      </c>
      <c r="AN124" s="78">
        <v>1135</v>
      </c>
      <c r="AO124" s="74">
        <v>11.8</v>
      </c>
      <c r="AP124" s="74">
        <v>7.5</v>
      </c>
      <c r="AQ124" s="74">
        <v>52.5</v>
      </c>
      <c r="AR124" s="74">
        <v>68.3</v>
      </c>
      <c r="AS124" s="74">
        <v>80.7</v>
      </c>
      <c r="AT124" s="78">
        <v>1150</v>
      </c>
      <c r="AU124" s="74">
        <v>1.5</v>
      </c>
      <c r="AV124" s="78">
        <v>1135</v>
      </c>
      <c r="AW124" s="74">
        <v>13.7</v>
      </c>
      <c r="AX124" s="74">
        <v>6.3</v>
      </c>
      <c r="AY124" s="74">
        <v>59.9</v>
      </c>
      <c r="AZ124" s="74">
        <v>73.099999999999994</v>
      </c>
      <c r="BA124" s="74">
        <v>80</v>
      </c>
      <c r="BB124" s="78">
        <v>1150</v>
      </c>
      <c r="BC124" s="74">
        <v>1.3</v>
      </c>
      <c r="BD124" s="78">
        <v>1135</v>
      </c>
      <c r="BE124" s="74">
        <v>14.3</v>
      </c>
      <c r="BF124" s="74">
        <v>6</v>
      </c>
      <c r="BG124" s="74">
        <v>64.099999999999994</v>
      </c>
      <c r="BH124" s="74">
        <v>74.900000000000006</v>
      </c>
      <c r="BI124" s="74">
        <v>79.7</v>
      </c>
      <c r="BJ124" s="78"/>
      <c r="BK124" s="74"/>
      <c r="BL124" s="78"/>
      <c r="BM124" s="74"/>
      <c r="BN124" s="74"/>
      <c r="BO124" s="74"/>
      <c r="BP124" s="74"/>
      <c r="BQ124" s="74"/>
      <c r="BR124" s="78">
        <v>2330</v>
      </c>
      <c r="BS124" s="74">
        <v>3</v>
      </c>
      <c r="BT124" s="78">
        <v>2260</v>
      </c>
      <c r="BU124" s="74">
        <v>10.1</v>
      </c>
      <c r="BV124" s="74">
        <v>8.3000000000000007</v>
      </c>
      <c r="BW124" s="74">
        <v>49.7</v>
      </c>
      <c r="BX124" s="74">
        <v>68.099999999999994</v>
      </c>
      <c r="BY124" s="74">
        <v>81.599999999999994</v>
      </c>
      <c r="BZ124" s="78">
        <v>2330</v>
      </c>
      <c r="CA124" s="74">
        <v>3.9</v>
      </c>
      <c r="CB124" s="78">
        <v>2240</v>
      </c>
      <c r="CC124" s="74">
        <v>12.3</v>
      </c>
      <c r="CD124" s="74">
        <v>6</v>
      </c>
      <c r="CE124" s="74">
        <v>59.3</v>
      </c>
      <c r="CF124" s="74">
        <v>73.5</v>
      </c>
      <c r="CG124" s="74">
        <v>81.7</v>
      </c>
      <c r="CH124" s="78">
        <v>2330</v>
      </c>
      <c r="CI124" s="74">
        <v>4.0999999999999996</v>
      </c>
      <c r="CJ124" s="78">
        <v>2235</v>
      </c>
      <c r="CK124" s="74">
        <v>13.5</v>
      </c>
      <c r="CL124" s="74">
        <v>5.9</v>
      </c>
      <c r="CM124" s="74">
        <v>63.9</v>
      </c>
      <c r="CN124" s="74">
        <v>75.5</v>
      </c>
      <c r="CO124" s="74">
        <v>80.599999999999994</v>
      </c>
      <c r="CP124" s="78"/>
      <c r="CQ124" s="74"/>
      <c r="CR124" s="78"/>
      <c r="CS124" s="74"/>
      <c r="CT124" s="74"/>
      <c r="CU124" s="74"/>
      <c r="CV124" s="74"/>
      <c r="CW124" s="74"/>
    </row>
    <row r="125" spans="1:101" ht="16.5" x14ac:dyDescent="0.3">
      <c r="A125" s="74" t="s">
        <v>288</v>
      </c>
      <c r="B125" s="74">
        <v>81</v>
      </c>
      <c r="C125" s="74">
        <v>10007164</v>
      </c>
      <c r="D125" s="74" t="s">
        <v>19</v>
      </c>
      <c r="E125" s="74" t="s">
        <v>267</v>
      </c>
      <c r="F125" s="78">
        <v>1980</v>
      </c>
      <c r="G125" s="74">
        <v>8.5</v>
      </c>
      <c r="H125" s="78">
        <v>1810</v>
      </c>
      <c r="I125" s="74">
        <v>8</v>
      </c>
      <c r="J125" s="74">
        <v>9.1999999999999993</v>
      </c>
      <c r="K125" s="74">
        <v>60.7</v>
      </c>
      <c r="L125" s="74">
        <v>74.8</v>
      </c>
      <c r="M125" s="74">
        <v>82.8</v>
      </c>
      <c r="N125" s="78">
        <v>1980</v>
      </c>
      <c r="O125" s="74">
        <v>8.8000000000000007</v>
      </c>
      <c r="P125" s="78">
        <v>1805</v>
      </c>
      <c r="Q125" s="74">
        <v>9.1999999999999993</v>
      </c>
      <c r="R125" s="74">
        <v>7.6</v>
      </c>
      <c r="S125" s="74">
        <v>63.4</v>
      </c>
      <c r="T125" s="74">
        <v>77.2</v>
      </c>
      <c r="U125" s="74">
        <v>83.2</v>
      </c>
      <c r="V125" s="78">
        <v>1980</v>
      </c>
      <c r="W125" s="74">
        <v>9.1</v>
      </c>
      <c r="X125" s="78">
        <v>1800</v>
      </c>
      <c r="Y125" s="74">
        <v>11.1</v>
      </c>
      <c r="Z125" s="74">
        <v>6.5</v>
      </c>
      <c r="AA125" s="74">
        <v>65.8</v>
      </c>
      <c r="AB125" s="74">
        <v>77.5</v>
      </c>
      <c r="AC125" s="74">
        <v>82.4</v>
      </c>
      <c r="AD125" s="78"/>
      <c r="AE125" s="74"/>
      <c r="AF125" s="78"/>
      <c r="AG125" s="74"/>
      <c r="AH125" s="74"/>
      <c r="AI125" s="74"/>
      <c r="AJ125" s="74"/>
      <c r="AK125" s="74"/>
      <c r="AL125" s="78">
        <v>1690</v>
      </c>
      <c r="AM125" s="74">
        <v>2.8</v>
      </c>
      <c r="AN125" s="78">
        <v>1645</v>
      </c>
      <c r="AO125" s="74">
        <v>10.3</v>
      </c>
      <c r="AP125" s="74">
        <v>13.7</v>
      </c>
      <c r="AQ125" s="74">
        <v>60.9</v>
      </c>
      <c r="AR125" s="74">
        <v>70.400000000000006</v>
      </c>
      <c r="AS125" s="74">
        <v>76</v>
      </c>
      <c r="AT125" s="78">
        <v>1690</v>
      </c>
      <c r="AU125" s="74">
        <v>3.4</v>
      </c>
      <c r="AV125" s="78">
        <v>1635</v>
      </c>
      <c r="AW125" s="74">
        <v>14</v>
      </c>
      <c r="AX125" s="74">
        <v>7.8</v>
      </c>
      <c r="AY125" s="74">
        <v>66.7</v>
      </c>
      <c r="AZ125" s="74">
        <v>74.7</v>
      </c>
      <c r="BA125" s="74">
        <v>78.3</v>
      </c>
      <c r="BB125" s="78">
        <v>1690</v>
      </c>
      <c r="BC125" s="74">
        <v>3.7</v>
      </c>
      <c r="BD125" s="78">
        <v>1630</v>
      </c>
      <c r="BE125" s="74">
        <v>14.5</v>
      </c>
      <c r="BF125" s="74">
        <v>7.2</v>
      </c>
      <c r="BG125" s="74">
        <v>69.5</v>
      </c>
      <c r="BH125" s="74">
        <v>75.900000000000006</v>
      </c>
      <c r="BI125" s="74">
        <v>78.3</v>
      </c>
      <c r="BJ125" s="78"/>
      <c r="BK125" s="74"/>
      <c r="BL125" s="78"/>
      <c r="BM125" s="74"/>
      <c r="BN125" s="74"/>
      <c r="BO125" s="74"/>
      <c r="BP125" s="74"/>
      <c r="BQ125" s="74"/>
      <c r="BR125" s="78">
        <v>3670</v>
      </c>
      <c r="BS125" s="74">
        <v>5.9</v>
      </c>
      <c r="BT125" s="78">
        <v>3455</v>
      </c>
      <c r="BU125" s="74">
        <v>9.1</v>
      </c>
      <c r="BV125" s="74">
        <v>11.3</v>
      </c>
      <c r="BW125" s="74">
        <v>60.8</v>
      </c>
      <c r="BX125" s="74">
        <v>72.7</v>
      </c>
      <c r="BY125" s="74">
        <v>79.599999999999994</v>
      </c>
      <c r="BZ125" s="78">
        <v>3670</v>
      </c>
      <c r="CA125" s="74">
        <v>6.3</v>
      </c>
      <c r="CB125" s="78">
        <v>3440</v>
      </c>
      <c r="CC125" s="74">
        <v>11.5</v>
      </c>
      <c r="CD125" s="74">
        <v>7.7</v>
      </c>
      <c r="CE125" s="74">
        <v>65</v>
      </c>
      <c r="CF125" s="74">
        <v>76</v>
      </c>
      <c r="CG125" s="74">
        <v>80.900000000000006</v>
      </c>
      <c r="CH125" s="78">
        <v>3670</v>
      </c>
      <c r="CI125" s="74">
        <v>6.6</v>
      </c>
      <c r="CJ125" s="78">
        <v>3425</v>
      </c>
      <c r="CK125" s="74">
        <v>12.7</v>
      </c>
      <c r="CL125" s="74">
        <v>6.8</v>
      </c>
      <c r="CM125" s="74">
        <v>67.5</v>
      </c>
      <c r="CN125" s="74">
        <v>76.8</v>
      </c>
      <c r="CO125" s="74">
        <v>80.400000000000006</v>
      </c>
      <c r="CP125" s="78"/>
      <c r="CQ125" s="74"/>
      <c r="CR125" s="78"/>
      <c r="CS125" s="74"/>
      <c r="CT125" s="74"/>
      <c r="CU125" s="74"/>
      <c r="CV125" s="74"/>
      <c r="CW125" s="74"/>
    </row>
    <row r="126" spans="1:101" ht="16.5" x14ac:dyDescent="0.3">
      <c r="A126" s="74" t="s">
        <v>288</v>
      </c>
      <c r="B126" s="74">
        <v>80</v>
      </c>
      <c r="C126" s="74">
        <v>10006566</v>
      </c>
      <c r="D126" s="74" t="s">
        <v>27</v>
      </c>
      <c r="E126" s="74" t="s">
        <v>269</v>
      </c>
      <c r="F126" s="78">
        <v>600</v>
      </c>
      <c r="G126" s="74">
        <v>12.5</v>
      </c>
      <c r="H126" s="78">
        <v>525</v>
      </c>
      <c r="I126" s="74">
        <v>10.6</v>
      </c>
      <c r="J126" s="74">
        <v>12</v>
      </c>
      <c r="K126" s="74">
        <v>49.7</v>
      </c>
      <c r="L126" s="74">
        <v>66.599999999999994</v>
      </c>
      <c r="M126" s="74">
        <v>77.400000000000006</v>
      </c>
      <c r="N126" s="78">
        <v>600</v>
      </c>
      <c r="O126" s="74">
        <v>13.3</v>
      </c>
      <c r="P126" s="78">
        <v>520</v>
      </c>
      <c r="Q126" s="74">
        <v>16.899999999999999</v>
      </c>
      <c r="R126" s="74">
        <v>9.4</v>
      </c>
      <c r="S126" s="74">
        <v>53.1</v>
      </c>
      <c r="T126" s="74">
        <v>66.900000000000006</v>
      </c>
      <c r="U126" s="74">
        <v>73.8</v>
      </c>
      <c r="V126" s="78">
        <v>600</v>
      </c>
      <c r="W126" s="74">
        <v>13.1</v>
      </c>
      <c r="X126" s="78">
        <v>525</v>
      </c>
      <c r="Y126" s="74">
        <v>16.3</v>
      </c>
      <c r="Z126" s="74">
        <v>10.9</v>
      </c>
      <c r="AA126" s="74">
        <v>54.3</v>
      </c>
      <c r="AB126" s="74">
        <v>68.3</v>
      </c>
      <c r="AC126" s="74">
        <v>72.8</v>
      </c>
      <c r="AD126" s="78"/>
      <c r="AE126" s="74"/>
      <c r="AF126" s="78"/>
      <c r="AG126" s="74"/>
      <c r="AH126" s="74"/>
      <c r="AI126" s="74"/>
      <c r="AJ126" s="74"/>
      <c r="AK126" s="74"/>
      <c r="AL126" s="78">
        <v>465</v>
      </c>
      <c r="AM126" s="74">
        <v>4.8</v>
      </c>
      <c r="AN126" s="78">
        <v>440</v>
      </c>
      <c r="AO126" s="74">
        <v>17.2</v>
      </c>
      <c r="AP126" s="74">
        <v>15.4</v>
      </c>
      <c r="AQ126" s="74">
        <v>50.6</v>
      </c>
      <c r="AR126" s="74">
        <v>62.4</v>
      </c>
      <c r="AS126" s="74">
        <v>67.3</v>
      </c>
      <c r="AT126" s="78">
        <v>465</v>
      </c>
      <c r="AU126" s="74">
        <v>5</v>
      </c>
      <c r="AV126" s="78">
        <v>440</v>
      </c>
      <c r="AW126" s="74">
        <v>19.100000000000001</v>
      </c>
      <c r="AX126" s="74">
        <v>11.8</v>
      </c>
      <c r="AY126" s="74">
        <v>56.8</v>
      </c>
      <c r="AZ126" s="74">
        <v>65.900000000000006</v>
      </c>
      <c r="BA126" s="74">
        <v>69.099999999999994</v>
      </c>
      <c r="BB126" s="78">
        <v>465</v>
      </c>
      <c r="BC126" s="74">
        <v>5.4</v>
      </c>
      <c r="BD126" s="78">
        <v>440</v>
      </c>
      <c r="BE126" s="74">
        <v>20.100000000000001</v>
      </c>
      <c r="BF126" s="74">
        <v>11</v>
      </c>
      <c r="BG126" s="74">
        <v>61</v>
      </c>
      <c r="BH126" s="74">
        <v>67.400000000000006</v>
      </c>
      <c r="BI126" s="74">
        <v>68.900000000000006</v>
      </c>
      <c r="BJ126" s="78"/>
      <c r="BK126" s="74"/>
      <c r="BL126" s="78"/>
      <c r="BM126" s="74"/>
      <c r="BN126" s="74"/>
      <c r="BO126" s="74"/>
      <c r="BP126" s="74"/>
      <c r="BQ126" s="74"/>
      <c r="BR126" s="78">
        <v>1065</v>
      </c>
      <c r="BS126" s="74">
        <v>9.1</v>
      </c>
      <c r="BT126" s="78">
        <v>970</v>
      </c>
      <c r="BU126" s="74">
        <v>13.6</v>
      </c>
      <c r="BV126" s="74">
        <v>13.5</v>
      </c>
      <c r="BW126" s="74">
        <v>50.1</v>
      </c>
      <c r="BX126" s="74">
        <v>64.7</v>
      </c>
      <c r="BY126" s="74">
        <v>72.8</v>
      </c>
      <c r="BZ126" s="78">
        <v>1065</v>
      </c>
      <c r="CA126" s="74">
        <v>9.6999999999999993</v>
      </c>
      <c r="CB126" s="78">
        <v>960</v>
      </c>
      <c r="CC126" s="74">
        <v>17.899999999999999</v>
      </c>
      <c r="CD126" s="74">
        <v>10.5</v>
      </c>
      <c r="CE126" s="74">
        <v>54.8</v>
      </c>
      <c r="CF126" s="74">
        <v>66.400000000000006</v>
      </c>
      <c r="CG126" s="74">
        <v>71.599999999999994</v>
      </c>
      <c r="CH126" s="78">
        <v>1065</v>
      </c>
      <c r="CI126" s="74">
        <v>9.8000000000000007</v>
      </c>
      <c r="CJ126" s="78">
        <v>960</v>
      </c>
      <c r="CK126" s="74">
        <v>18</v>
      </c>
      <c r="CL126" s="74">
        <v>10.9</v>
      </c>
      <c r="CM126" s="74">
        <v>57.3</v>
      </c>
      <c r="CN126" s="74">
        <v>67.8</v>
      </c>
      <c r="CO126" s="74">
        <v>71.099999999999994</v>
      </c>
      <c r="CP126" s="78"/>
      <c r="CQ126" s="74"/>
      <c r="CR126" s="78"/>
      <c r="CS126" s="74"/>
      <c r="CT126" s="74"/>
      <c r="CU126" s="74"/>
      <c r="CV126" s="74"/>
      <c r="CW126" s="74"/>
    </row>
    <row r="127" spans="1:101" ht="16.5" x14ac:dyDescent="0.3">
      <c r="A127" s="74" t="s">
        <v>288</v>
      </c>
      <c r="B127" s="74">
        <v>83</v>
      </c>
      <c r="C127" s="74">
        <v>10007165</v>
      </c>
      <c r="D127" s="74" t="s">
        <v>27</v>
      </c>
      <c r="E127" s="74" t="s">
        <v>271</v>
      </c>
      <c r="F127" s="78">
        <v>1345</v>
      </c>
      <c r="G127" s="74">
        <v>9.8000000000000007</v>
      </c>
      <c r="H127" s="78">
        <v>1215</v>
      </c>
      <c r="I127" s="74">
        <v>13</v>
      </c>
      <c r="J127" s="74">
        <v>13.4</v>
      </c>
      <c r="K127" s="74">
        <v>51.7</v>
      </c>
      <c r="L127" s="74">
        <v>63.6</v>
      </c>
      <c r="M127" s="74">
        <v>73.599999999999994</v>
      </c>
      <c r="N127" s="78">
        <v>1345</v>
      </c>
      <c r="O127" s="74">
        <v>10.3</v>
      </c>
      <c r="P127" s="78">
        <v>1205</v>
      </c>
      <c r="Q127" s="74">
        <v>17.100000000000001</v>
      </c>
      <c r="R127" s="74">
        <v>11.4</v>
      </c>
      <c r="S127" s="74">
        <v>57</v>
      </c>
      <c r="T127" s="74">
        <v>65.400000000000006</v>
      </c>
      <c r="U127" s="74">
        <v>71.5</v>
      </c>
      <c r="V127" s="78">
        <v>1345</v>
      </c>
      <c r="W127" s="74">
        <v>10.9</v>
      </c>
      <c r="X127" s="78">
        <v>1200</v>
      </c>
      <c r="Y127" s="74">
        <v>17</v>
      </c>
      <c r="Z127" s="74">
        <v>11.2</v>
      </c>
      <c r="AA127" s="74">
        <v>60</v>
      </c>
      <c r="AB127" s="74">
        <v>67.7</v>
      </c>
      <c r="AC127" s="74">
        <v>71.8</v>
      </c>
      <c r="AD127" s="78"/>
      <c r="AE127" s="74"/>
      <c r="AF127" s="78"/>
      <c r="AG127" s="74"/>
      <c r="AH127" s="74"/>
      <c r="AI127" s="74"/>
      <c r="AJ127" s="74"/>
      <c r="AK127" s="74"/>
      <c r="AL127" s="78">
        <v>1045</v>
      </c>
      <c r="AM127" s="74">
        <v>4.0999999999999996</v>
      </c>
      <c r="AN127" s="78">
        <v>1000</v>
      </c>
      <c r="AO127" s="74">
        <v>14.7</v>
      </c>
      <c r="AP127" s="74">
        <v>13.5</v>
      </c>
      <c r="AQ127" s="74">
        <v>56.2</v>
      </c>
      <c r="AR127" s="74">
        <v>63.8</v>
      </c>
      <c r="AS127" s="74">
        <v>71.900000000000006</v>
      </c>
      <c r="AT127" s="78">
        <v>1045</v>
      </c>
      <c r="AU127" s="74">
        <v>4.2</v>
      </c>
      <c r="AV127" s="78">
        <v>1000</v>
      </c>
      <c r="AW127" s="74">
        <v>19.100000000000001</v>
      </c>
      <c r="AX127" s="74">
        <v>11.5</v>
      </c>
      <c r="AY127" s="74">
        <v>58.8</v>
      </c>
      <c r="AZ127" s="74">
        <v>65.2</v>
      </c>
      <c r="BA127" s="74">
        <v>69.400000000000006</v>
      </c>
      <c r="BB127" s="78">
        <v>1045</v>
      </c>
      <c r="BC127" s="74">
        <v>4.5</v>
      </c>
      <c r="BD127" s="78">
        <v>1000</v>
      </c>
      <c r="BE127" s="74">
        <v>18.3</v>
      </c>
      <c r="BF127" s="74">
        <v>10</v>
      </c>
      <c r="BG127" s="74">
        <v>64.599999999999994</v>
      </c>
      <c r="BH127" s="74">
        <v>69</v>
      </c>
      <c r="BI127" s="74">
        <v>71.599999999999994</v>
      </c>
      <c r="BJ127" s="78"/>
      <c r="BK127" s="74"/>
      <c r="BL127" s="78"/>
      <c r="BM127" s="74"/>
      <c r="BN127" s="74"/>
      <c r="BO127" s="74"/>
      <c r="BP127" s="74"/>
      <c r="BQ127" s="74"/>
      <c r="BR127" s="78">
        <v>2390</v>
      </c>
      <c r="BS127" s="74">
        <v>7.3</v>
      </c>
      <c r="BT127" s="78">
        <v>2215</v>
      </c>
      <c r="BU127" s="74">
        <v>13.8</v>
      </c>
      <c r="BV127" s="74">
        <v>13.4</v>
      </c>
      <c r="BW127" s="74">
        <v>53.7</v>
      </c>
      <c r="BX127" s="74">
        <v>63.7</v>
      </c>
      <c r="BY127" s="74">
        <v>72.8</v>
      </c>
      <c r="BZ127" s="78">
        <v>2390</v>
      </c>
      <c r="CA127" s="74">
        <v>7.7</v>
      </c>
      <c r="CB127" s="78">
        <v>2205</v>
      </c>
      <c r="CC127" s="74">
        <v>18</v>
      </c>
      <c r="CD127" s="74">
        <v>11.5</v>
      </c>
      <c r="CE127" s="74">
        <v>57.8</v>
      </c>
      <c r="CF127" s="74">
        <v>65.3</v>
      </c>
      <c r="CG127" s="74">
        <v>70.5</v>
      </c>
      <c r="CH127" s="78">
        <v>2390</v>
      </c>
      <c r="CI127" s="74">
        <v>8.1</v>
      </c>
      <c r="CJ127" s="78">
        <v>2195</v>
      </c>
      <c r="CK127" s="74">
        <v>17.600000000000001</v>
      </c>
      <c r="CL127" s="74">
        <v>10.7</v>
      </c>
      <c r="CM127" s="74">
        <v>62.1</v>
      </c>
      <c r="CN127" s="74">
        <v>68.3</v>
      </c>
      <c r="CO127" s="74">
        <v>71.7</v>
      </c>
      <c r="CP127" s="78"/>
      <c r="CQ127" s="74"/>
      <c r="CR127" s="78"/>
      <c r="CS127" s="74"/>
      <c r="CT127" s="74"/>
      <c r="CU127" s="74"/>
      <c r="CV127" s="74"/>
      <c r="CW127" s="74"/>
    </row>
    <row r="128" spans="1:101" ht="16.5" x14ac:dyDescent="0.3">
      <c r="A128" s="74" t="s">
        <v>288</v>
      </c>
      <c r="B128" s="74">
        <v>21</v>
      </c>
      <c r="C128" s="74">
        <v>10003614</v>
      </c>
      <c r="D128" s="74" t="s">
        <v>49</v>
      </c>
      <c r="E128" s="74" t="s">
        <v>273</v>
      </c>
      <c r="F128" s="78">
        <v>670</v>
      </c>
      <c r="G128" s="74">
        <v>4.3</v>
      </c>
      <c r="H128" s="78">
        <v>640</v>
      </c>
      <c r="I128" s="74">
        <v>8.3000000000000007</v>
      </c>
      <c r="J128" s="74">
        <v>9.4</v>
      </c>
      <c r="K128" s="74">
        <v>64.2</v>
      </c>
      <c r="L128" s="74">
        <v>75.599999999999994</v>
      </c>
      <c r="M128" s="74">
        <v>82.3</v>
      </c>
      <c r="N128" s="78">
        <v>670</v>
      </c>
      <c r="O128" s="74">
        <v>4.5</v>
      </c>
      <c r="P128" s="78">
        <v>640</v>
      </c>
      <c r="Q128" s="74">
        <v>11.4</v>
      </c>
      <c r="R128" s="74">
        <v>6.7</v>
      </c>
      <c r="S128" s="74">
        <v>66.8</v>
      </c>
      <c r="T128" s="74">
        <v>78.599999999999994</v>
      </c>
      <c r="U128" s="74">
        <v>81.8</v>
      </c>
      <c r="V128" s="78">
        <v>670</v>
      </c>
      <c r="W128" s="74">
        <v>4.8</v>
      </c>
      <c r="X128" s="78">
        <v>635</v>
      </c>
      <c r="Y128" s="74">
        <v>11.5</v>
      </c>
      <c r="Z128" s="74">
        <v>6.3</v>
      </c>
      <c r="AA128" s="74">
        <v>68.8</v>
      </c>
      <c r="AB128" s="74">
        <v>79.599999999999994</v>
      </c>
      <c r="AC128" s="74">
        <v>82.3</v>
      </c>
      <c r="AD128" s="78"/>
      <c r="AE128" s="74"/>
      <c r="AF128" s="78"/>
      <c r="AG128" s="74"/>
      <c r="AH128" s="74"/>
      <c r="AI128" s="74"/>
      <c r="AJ128" s="74"/>
      <c r="AK128" s="74"/>
      <c r="AL128" s="78">
        <v>245</v>
      </c>
      <c r="AM128" s="74">
        <v>1.2</v>
      </c>
      <c r="AN128" s="78">
        <v>245</v>
      </c>
      <c r="AO128" s="74">
        <v>6.6</v>
      </c>
      <c r="AP128" s="74">
        <v>15.6</v>
      </c>
      <c r="AQ128" s="74">
        <v>63.9</v>
      </c>
      <c r="AR128" s="74">
        <v>73.400000000000006</v>
      </c>
      <c r="AS128" s="74">
        <v>77.900000000000006</v>
      </c>
      <c r="AT128" s="78">
        <v>245</v>
      </c>
      <c r="AU128" s="74">
        <v>1.2</v>
      </c>
      <c r="AV128" s="78">
        <v>245</v>
      </c>
      <c r="AW128" s="74">
        <v>11.1</v>
      </c>
      <c r="AX128" s="74">
        <v>7.8</v>
      </c>
      <c r="AY128" s="74">
        <v>71.7</v>
      </c>
      <c r="AZ128" s="74">
        <v>78.7</v>
      </c>
      <c r="BA128" s="74">
        <v>81.099999999999994</v>
      </c>
      <c r="BB128" s="78">
        <v>245</v>
      </c>
      <c r="BC128" s="74">
        <v>0.8</v>
      </c>
      <c r="BD128" s="78">
        <v>245</v>
      </c>
      <c r="BE128" s="74">
        <v>10.199999999999999</v>
      </c>
      <c r="BF128" s="74">
        <v>9.4</v>
      </c>
      <c r="BG128" s="74">
        <v>67.8</v>
      </c>
      <c r="BH128" s="74">
        <v>76.3</v>
      </c>
      <c r="BI128" s="74">
        <v>80.400000000000006</v>
      </c>
      <c r="BJ128" s="78"/>
      <c r="BK128" s="74"/>
      <c r="BL128" s="78"/>
      <c r="BM128" s="74"/>
      <c r="BN128" s="74"/>
      <c r="BO128" s="74"/>
      <c r="BP128" s="74"/>
      <c r="BQ128" s="74"/>
      <c r="BR128" s="78">
        <v>915</v>
      </c>
      <c r="BS128" s="74">
        <v>3.5</v>
      </c>
      <c r="BT128" s="78">
        <v>885</v>
      </c>
      <c r="BU128" s="74">
        <v>7.8</v>
      </c>
      <c r="BV128" s="74">
        <v>11.1</v>
      </c>
      <c r="BW128" s="74">
        <v>64.099999999999994</v>
      </c>
      <c r="BX128" s="74">
        <v>75</v>
      </c>
      <c r="BY128" s="74">
        <v>81.099999999999994</v>
      </c>
      <c r="BZ128" s="78">
        <v>915</v>
      </c>
      <c r="CA128" s="74">
        <v>3.6</v>
      </c>
      <c r="CB128" s="78">
        <v>885</v>
      </c>
      <c r="CC128" s="74">
        <v>11.3</v>
      </c>
      <c r="CD128" s="74">
        <v>7</v>
      </c>
      <c r="CE128" s="74">
        <v>68.2</v>
      </c>
      <c r="CF128" s="74">
        <v>78.599999999999994</v>
      </c>
      <c r="CG128" s="74">
        <v>81.7</v>
      </c>
      <c r="CH128" s="78">
        <v>915</v>
      </c>
      <c r="CI128" s="74">
        <v>3.7</v>
      </c>
      <c r="CJ128" s="78">
        <v>880</v>
      </c>
      <c r="CK128" s="74">
        <v>11.1</v>
      </c>
      <c r="CL128" s="74">
        <v>7.1</v>
      </c>
      <c r="CM128" s="74">
        <v>68.5</v>
      </c>
      <c r="CN128" s="74">
        <v>78.7</v>
      </c>
      <c r="CO128" s="74">
        <v>81.7</v>
      </c>
      <c r="CP128" s="78"/>
      <c r="CQ128" s="74"/>
      <c r="CR128" s="78"/>
      <c r="CS128" s="74"/>
      <c r="CT128" s="74"/>
      <c r="CU128" s="74"/>
      <c r="CV128" s="74"/>
      <c r="CW128" s="74"/>
    </row>
    <row r="129" spans="1:101" ht="16.5" x14ac:dyDescent="0.3">
      <c r="A129" s="74" t="s">
        <v>288</v>
      </c>
      <c r="B129" s="74">
        <v>85</v>
      </c>
      <c r="C129" s="74">
        <v>10007166</v>
      </c>
      <c r="D129" s="74" t="s">
        <v>16</v>
      </c>
      <c r="E129" s="74" t="s">
        <v>275</v>
      </c>
      <c r="F129" s="78">
        <v>1540</v>
      </c>
      <c r="G129" s="74">
        <v>7.7</v>
      </c>
      <c r="H129" s="78">
        <v>1425</v>
      </c>
      <c r="I129" s="74">
        <v>7.1</v>
      </c>
      <c r="J129" s="74">
        <v>8.9</v>
      </c>
      <c r="K129" s="74">
        <v>56.3</v>
      </c>
      <c r="L129" s="74">
        <v>75.7</v>
      </c>
      <c r="M129" s="74">
        <v>84</v>
      </c>
      <c r="N129" s="78">
        <v>1540</v>
      </c>
      <c r="O129" s="74">
        <v>7.9</v>
      </c>
      <c r="P129" s="78">
        <v>1420</v>
      </c>
      <c r="Q129" s="74">
        <v>10.3</v>
      </c>
      <c r="R129" s="74">
        <v>7</v>
      </c>
      <c r="S129" s="74">
        <v>63.5</v>
      </c>
      <c r="T129" s="74">
        <v>77.599999999999994</v>
      </c>
      <c r="U129" s="74">
        <v>82.7</v>
      </c>
      <c r="V129" s="78">
        <v>1540</v>
      </c>
      <c r="W129" s="74">
        <v>8.8000000000000007</v>
      </c>
      <c r="X129" s="78">
        <v>1405</v>
      </c>
      <c r="Y129" s="74">
        <v>11.2</v>
      </c>
      <c r="Z129" s="74">
        <v>7.4</v>
      </c>
      <c r="AA129" s="74">
        <v>66.5</v>
      </c>
      <c r="AB129" s="74">
        <v>77.7</v>
      </c>
      <c r="AC129" s="74">
        <v>81.400000000000006</v>
      </c>
      <c r="AD129" s="78"/>
      <c r="AE129" s="74"/>
      <c r="AF129" s="78"/>
      <c r="AG129" s="74"/>
      <c r="AH129" s="74"/>
      <c r="AI129" s="74"/>
      <c r="AJ129" s="74"/>
      <c r="AK129" s="74"/>
      <c r="AL129" s="78">
        <v>1075</v>
      </c>
      <c r="AM129" s="74">
        <v>1.6</v>
      </c>
      <c r="AN129" s="78">
        <v>1060</v>
      </c>
      <c r="AO129" s="74">
        <v>9.5</v>
      </c>
      <c r="AP129" s="74">
        <v>10.7</v>
      </c>
      <c r="AQ129" s="74">
        <v>59.9</v>
      </c>
      <c r="AR129" s="74">
        <v>73.599999999999994</v>
      </c>
      <c r="AS129" s="74">
        <v>79.8</v>
      </c>
      <c r="AT129" s="78">
        <v>1075</v>
      </c>
      <c r="AU129" s="74">
        <v>2</v>
      </c>
      <c r="AV129" s="78">
        <v>1055</v>
      </c>
      <c r="AW129" s="74">
        <v>12</v>
      </c>
      <c r="AX129" s="74">
        <v>8.1999999999999993</v>
      </c>
      <c r="AY129" s="74">
        <v>65.599999999999994</v>
      </c>
      <c r="AZ129" s="74">
        <v>74.3</v>
      </c>
      <c r="BA129" s="74">
        <v>79.8</v>
      </c>
      <c r="BB129" s="78">
        <v>1075</v>
      </c>
      <c r="BC129" s="74">
        <v>2</v>
      </c>
      <c r="BD129" s="78">
        <v>1055</v>
      </c>
      <c r="BE129" s="74">
        <v>11.4</v>
      </c>
      <c r="BF129" s="74">
        <v>8.8000000000000007</v>
      </c>
      <c r="BG129" s="74">
        <v>70.3</v>
      </c>
      <c r="BH129" s="74">
        <v>76.599999999999994</v>
      </c>
      <c r="BI129" s="74">
        <v>79.8</v>
      </c>
      <c r="BJ129" s="78"/>
      <c r="BK129" s="74"/>
      <c r="BL129" s="78"/>
      <c r="BM129" s="74"/>
      <c r="BN129" s="74"/>
      <c r="BO129" s="74"/>
      <c r="BP129" s="74"/>
      <c r="BQ129" s="74"/>
      <c r="BR129" s="78">
        <v>2620</v>
      </c>
      <c r="BS129" s="74">
        <v>5.2</v>
      </c>
      <c r="BT129" s="78">
        <v>2485</v>
      </c>
      <c r="BU129" s="74">
        <v>8.1</v>
      </c>
      <c r="BV129" s="74">
        <v>9.6999999999999993</v>
      </c>
      <c r="BW129" s="74">
        <v>57.8</v>
      </c>
      <c r="BX129" s="74">
        <v>74.8</v>
      </c>
      <c r="BY129" s="74">
        <v>82.2</v>
      </c>
      <c r="BZ129" s="78">
        <v>2620</v>
      </c>
      <c r="CA129" s="74">
        <v>5.5</v>
      </c>
      <c r="CB129" s="78">
        <v>2475</v>
      </c>
      <c r="CC129" s="74">
        <v>11</v>
      </c>
      <c r="CD129" s="74">
        <v>7.5</v>
      </c>
      <c r="CE129" s="74">
        <v>64.400000000000006</v>
      </c>
      <c r="CF129" s="74">
        <v>76.2</v>
      </c>
      <c r="CG129" s="74">
        <v>81.5</v>
      </c>
      <c r="CH129" s="78">
        <v>2620</v>
      </c>
      <c r="CI129" s="74">
        <v>6</v>
      </c>
      <c r="CJ129" s="78">
        <v>2460</v>
      </c>
      <c r="CK129" s="74">
        <v>11.3</v>
      </c>
      <c r="CL129" s="74">
        <v>8</v>
      </c>
      <c r="CM129" s="74">
        <v>68.099999999999994</v>
      </c>
      <c r="CN129" s="74">
        <v>77.2</v>
      </c>
      <c r="CO129" s="74">
        <v>80.7</v>
      </c>
      <c r="CP129" s="78"/>
      <c r="CQ129" s="74"/>
      <c r="CR129" s="78"/>
      <c r="CS129" s="74"/>
      <c r="CT129" s="74"/>
      <c r="CU129" s="74"/>
      <c r="CV129" s="74"/>
      <c r="CW129" s="74"/>
    </row>
    <row r="130" spans="1:101" ht="16.5" x14ac:dyDescent="0.3">
      <c r="A130" s="74" t="s">
        <v>288</v>
      </c>
      <c r="B130" s="74">
        <v>46</v>
      </c>
      <c r="C130" s="74">
        <v>10007139</v>
      </c>
      <c r="D130" s="74" t="s">
        <v>16</v>
      </c>
      <c r="E130" s="74" t="s">
        <v>277</v>
      </c>
      <c r="F130" s="78">
        <v>570</v>
      </c>
      <c r="G130" s="74">
        <v>5.4</v>
      </c>
      <c r="H130" s="78">
        <v>540</v>
      </c>
      <c r="I130" s="74">
        <v>7</v>
      </c>
      <c r="J130" s="74">
        <v>7.2</v>
      </c>
      <c r="K130" s="74">
        <v>58</v>
      </c>
      <c r="L130" s="74">
        <v>77.8</v>
      </c>
      <c r="M130" s="74">
        <v>85.7</v>
      </c>
      <c r="N130" s="78">
        <v>570</v>
      </c>
      <c r="O130" s="74">
        <v>6</v>
      </c>
      <c r="P130" s="78">
        <v>535</v>
      </c>
      <c r="Q130" s="74">
        <v>10.1</v>
      </c>
      <c r="R130" s="74">
        <v>5.8</v>
      </c>
      <c r="S130" s="74">
        <v>66.5</v>
      </c>
      <c r="T130" s="74">
        <v>79.5</v>
      </c>
      <c r="U130" s="74">
        <v>84.2</v>
      </c>
      <c r="V130" s="78">
        <v>570</v>
      </c>
      <c r="W130" s="74">
        <v>6.1</v>
      </c>
      <c r="X130" s="78">
        <v>535</v>
      </c>
      <c r="Y130" s="74">
        <v>10.6</v>
      </c>
      <c r="Z130" s="74">
        <v>4.0999999999999996</v>
      </c>
      <c r="AA130" s="74">
        <v>71.3</v>
      </c>
      <c r="AB130" s="74">
        <v>81.5</v>
      </c>
      <c r="AC130" s="74">
        <v>85.3</v>
      </c>
      <c r="AD130" s="78"/>
      <c r="AE130" s="74"/>
      <c r="AF130" s="78"/>
      <c r="AG130" s="74"/>
      <c r="AH130" s="74"/>
      <c r="AI130" s="74"/>
      <c r="AJ130" s="74"/>
      <c r="AK130" s="74"/>
      <c r="AL130" s="78">
        <v>260</v>
      </c>
      <c r="AM130" s="74">
        <v>0.8</v>
      </c>
      <c r="AN130" s="78">
        <v>255</v>
      </c>
      <c r="AO130" s="74">
        <v>9</v>
      </c>
      <c r="AP130" s="74">
        <v>14.5</v>
      </c>
      <c r="AQ130" s="74">
        <v>55.1</v>
      </c>
      <c r="AR130" s="74">
        <v>69.900000000000006</v>
      </c>
      <c r="AS130" s="74">
        <v>76.599999999999994</v>
      </c>
      <c r="AT130" s="78">
        <v>260</v>
      </c>
      <c r="AU130" s="74">
        <v>1.9</v>
      </c>
      <c r="AV130" s="78">
        <v>255</v>
      </c>
      <c r="AW130" s="74">
        <v>12.6</v>
      </c>
      <c r="AX130" s="74">
        <v>9.1</v>
      </c>
      <c r="AY130" s="74">
        <v>62.5</v>
      </c>
      <c r="AZ130" s="74">
        <v>75.099999999999994</v>
      </c>
      <c r="BA130" s="74">
        <v>78.3</v>
      </c>
      <c r="BB130" s="78">
        <v>260</v>
      </c>
      <c r="BC130" s="74">
        <v>1.9</v>
      </c>
      <c r="BD130" s="78">
        <v>255</v>
      </c>
      <c r="BE130" s="74">
        <v>15.4</v>
      </c>
      <c r="BF130" s="74">
        <v>8.6999999999999993</v>
      </c>
      <c r="BG130" s="74">
        <v>62.5</v>
      </c>
      <c r="BH130" s="74">
        <v>73.5</v>
      </c>
      <c r="BI130" s="74">
        <v>75.900000000000006</v>
      </c>
      <c r="BJ130" s="78"/>
      <c r="BK130" s="74"/>
      <c r="BL130" s="78"/>
      <c r="BM130" s="74"/>
      <c r="BN130" s="74"/>
      <c r="BO130" s="74"/>
      <c r="BP130" s="74"/>
      <c r="BQ130" s="74"/>
      <c r="BR130" s="78">
        <v>830</v>
      </c>
      <c r="BS130" s="74">
        <v>4</v>
      </c>
      <c r="BT130" s="78">
        <v>795</v>
      </c>
      <c r="BU130" s="74">
        <v>7.7</v>
      </c>
      <c r="BV130" s="74">
        <v>9.5</v>
      </c>
      <c r="BW130" s="74">
        <v>57</v>
      </c>
      <c r="BX130" s="74">
        <v>75.3</v>
      </c>
      <c r="BY130" s="74">
        <v>82.8</v>
      </c>
      <c r="BZ130" s="78">
        <v>830</v>
      </c>
      <c r="CA130" s="74">
        <v>4.7</v>
      </c>
      <c r="CB130" s="78">
        <v>790</v>
      </c>
      <c r="CC130" s="74">
        <v>10.9</v>
      </c>
      <c r="CD130" s="74">
        <v>6.8</v>
      </c>
      <c r="CE130" s="74">
        <v>65.2</v>
      </c>
      <c r="CF130" s="74">
        <v>78.099999999999994</v>
      </c>
      <c r="CG130" s="74">
        <v>82.3</v>
      </c>
      <c r="CH130" s="78">
        <v>830</v>
      </c>
      <c r="CI130" s="74">
        <v>4.8</v>
      </c>
      <c r="CJ130" s="78">
        <v>790</v>
      </c>
      <c r="CK130" s="74">
        <v>12.2</v>
      </c>
      <c r="CL130" s="74">
        <v>5.6</v>
      </c>
      <c r="CM130" s="74">
        <v>68.400000000000006</v>
      </c>
      <c r="CN130" s="74">
        <v>79</v>
      </c>
      <c r="CO130" s="74">
        <v>82.3</v>
      </c>
      <c r="CP130" s="78"/>
      <c r="CQ130" s="74"/>
      <c r="CR130" s="78"/>
      <c r="CS130" s="74"/>
      <c r="CT130" s="74"/>
      <c r="CU130" s="74"/>
      <c r="CV130" s="74"/>
      <c r="CW130" s="74"/>
    </row>
    <row r="131" spans="1:101" ht="16.5" x14ac:dyDescent="0.3">
      <c r="A131" s="74" t="s">
        <v>288</v>
      </c>
      <c r="B131" s="74">
        <v>189</v>
      </c>
      <c r="C131" s="74">
        <v>10007657</v>
      </c>
      <c r="D131" s="74" t="s">
        <v>11</v>
      </c>
      <c r="E131" s="74" t="s">
        <v>279</v>
      </c>
      <c r="F131" s="78">
        <v>130</v>
      </c>
      <c r="G131" s="74">
        <v>6.9</v>
      </c>
      <c r="H131" s="78">
        <v>120</v>
      </c>
      <c r="I131" s="74">
        <v>15.6</v>
      </c>
      <c r="J131" s="74">
        <v>11.5</v>
      </c>
      <c r="K131" s="74">
        <v>58.2</v>
      </c>
      <c r="L131" s="74">
        <v>65.599999999999994</v>
      </c>
      <c r="M131" s="74">
        <v>73</v>
      </c>
      <c r="N131" s="78">
        <v>130</v>
      </c>
      <c r="O131" s="74">
        <v>6.9</v>
      </c>
      <c r="P131" s="78">
        <v>120</v>
      </c>
      <c r="Q131" s="74">
        <v>22.1</v>
      </c>
      <c r="R131" s="74">
        <v>5.7</v>
      </c>
      <c r="S131" s="74" t="s">
        <v>396</v>
      </c>
      <c r="T131" s="74" t="s">
        <v>396</v>
      </c>
      <c r="U131" s="74">
        <v>72.099999999999994</v>
      </c>
      <c r="V131" s="78">
        <v>130</v>
      </c>
      <c r="W131" s="74">
        <v>6.9</v>
      </c>
      <c r="X131" s="78">
        <v>120</v>
      </c>
      <c r="Y131" s="74">
        <v>23.8</v>
      </c>
      <c r="Z131" s="74">
        <v>7.4</v>
      </c>
      <c r="AA131" s="74" t="s">
        <v>396</v>
      </c>
      <c r="AB131" s="74" t="s">
        <v>396</v>
      </c>
      <c r="AC131" s="74">
        <v>68.900000000000006</v>
      </c>
      <c r="AD131" s="78"/>
      <c r="AE131" s="74"/>
      <c r="AF131" s="78"/>
      <c r="AG131" s="74"/>
      <c r="AH131" s="74"/>
      <c r="AI131" s="74"/>
      <c r="AJ131" s="74"/>
      <c r="AK131" s="74"/>
      <c r="AL131" s="78">
        <v>80</v>
      </c>
      <c r="AM131" s="74">
        <v>2.6</v>
      </c>
      <c r="AN131" s="78">
        <v>75</v>
      </c>
      <c r="AO131" s="74">
        <v>17.100000000000001</v>
      </c>
      <c r="AP131" s="74">
        <v>14.5</v>
      </c>
      <c r="AQ131" s="74">
        <v>57.9</v>
      </c>
      <c r="AR131" s="74">
        <v>64.5</v>
      </c>
      <c r="AS131" s="74">
        <v>68.400000000000006</v>
      </c>
      <c r="AT131" s="78">
        <v>80</v>
      </c>
      <c r="AU131" s="74">
        <v>2.6</v>
      </c>
      <c r="AV131" s="78">
        <v>75</v>
      </c>
      <c r="AW131" s="74">
        <v>23.7</v>
      </c>
      <c r="AX131" s="74">
        <v>3.9</v>
      </c>
      <c r="AY131" s="74" t="s">
        <v>396</v>
      </c>
      <c r="AZ131" s="74" t="s">
        <v>396</v>
      </c>
      <c r="BA131" s="74">
        <v>72.400000000000006</v>
      </c>
      <c r="BB131" s="78">
        <v>80</v>
      </c>
      <c r="BC131" s="74">
        <v>2.6</v>
      </c>
      <c r="BD131" s="78">
        <v>75</v>
      </c>
      <c r="BE131" s="74">
        <v>17.100000000000001</v>
      </c>
      <c r="BF131" s="74">
        <v>6.6</v>
      </c>
      <c r="BG131" s="74" t="s">
        <v>396</v>
      </c>
      <c r="BH131" s="74" t="s">
        <v>396</v>
      </c>
      <c r="BI131" s="74">
        <v>76.3</v>
      </c>
      <c r="BJ131" s="78"/>
      <c r="BK131" s="74"/>
      <c r="BL131" s="78"/>
      <c r="BM131" s="74"/>
      <c r="BN131" s="74"/>
      <c r="BO131" s="74"/>
      <c r="BP131" s="74"/>
      <c r="BQ131" s="74"/>
      <c r="BR131" s="78">
        <v>210</v>
      </c>
      <c r="BS131" s="74">
        <v>5.3</v>
      </c>
      <c r="BT131" s="78">
        <v>200</v>
      </c>
      <c r="BU131" s="74">
        <v>16.2</v>
      </c>
      <c r="BV131" s="74">
        <v>12.6</v>
      </c>
      <c r="BW131" s="74">
        <v>58.1</v>
      </c>
      <c r="BX131" s="74">
        <v>65.2</v>
      </c>
      <c r="BY131" s="74">
        <v>71.2</v>
      </c>
      <c r="BZ131" s="78">
        <v>210</v>
      </c>
      <c r="CA131" s="74">
        <v>5.3</v>
      </c>
      <c r="CB131" s="78">
        <v>200</v>
      </c>
      <c r="CC131" s="74">
        <v>22.7</v>
      </c>
      <c r="CD131" s="74">
        <v>5.0999999999999996</v>
      </c>
      <c r="CE131" s="74" t="s">
        <v>396</v>
      </c>
      <c r="CF131" s="74" t="s">
        <v>396</v>
      </c>
      <c r="CG131" s="74">
        <v>72.2</v>
      </c>
      <c r="CH131" s="78">
        <v>210</v>
      </c>
      <c r="CI131" s="74">
        <v>5.3</v>
      </c>
      <c r="CJ131" s="78">
        <v>200</v>
      </c>
      <c r="CK131" s="74">
        <v>21.2</v>
      </c>
      <c r="CL131" s="74">
        <v>7.1</v>
      </c>
      <c r="CM131" s="74" t="s">
        <v>396</v>
      </c>
      <c r="CN131" s="74" t="s">
        <v>396</v>
      </c>
      <c r="CO131" s="74">
        <v>71.7</v>
      </c>
      <c r="CP131" s="78"/>
      <c r="CQ131" s="74"/>
      <c r="CR131" s="78"/>
      <c r="CS131" s="74"/>
      <c r="CT131" s="74"/>
      <c r="CU131" s="74"/>
      <c r="CV131" s="74"/>
      <c r="CW131" s="74"/>
    </row>
    <row r="132" spans="1:101" ht="16.5" x14ac:dyDescent="0.3">
      <c r="A132" s="74" t="s">
        <v>288</v>
      </c>
      <c r="B132" s="74">
        <v>13</v>
      </c>
      <c r="C132" s="74">
        <v>10007713</v>
      </c>
      <c r="D132" s="74" t="s">
        <v>46</v>
      </c>
      <c r="E132" s="74" t="s">
        <v>281</v>
      </c>
      <c r="F132" s="78">
        <v>720</v>
      </c>
      <c r="G132" s="74">
        <v>4.5</v>
      </c>
      <c r="H132" s="78">
        <v>685</v>
      </c>
      <c r="I132" s="74">
        <v>6.6</v>
      </c>
      <c r="J132" s="74">
        <v>7.9</v>
      </c>
      <c r="K132" s="74">
        <v>54.5</v>
      </c>
      <c r="L132" s="74">
        <v>74.8</v>
      </c>
      <c r="M132" s="74">
        <v>85.6</v>
      </c>
      <c r="N132" s="78">
        <v>720</v>
      </c>
      <c r="O132" s="74">
        <v>5.2</v>
      </c>
      <c r="P132" s="78">
        <v>680</v>
      </c>
      <c r="Q132" s="74">
        <v>8.8000000000000007</v>
      </c>
      <c r="R132" s="74">
        <v>5.7</v>
      </c>
      <c r="S132" s="74">
        <v>63.3</v>
      </c>
      <c r="T132" s="74">
        <v>80.3</v>
      </c>
      <c r="U132" s="74">
        <v>85.5</v>
      </c>
      <c r="V132" s="78">
        <v>720</v>
      </c>
      <c r="W132" s="74">
        <v>5.4</v>
      </c>
      <c r="X132" s="78">
        <v>680</v>
      </c>
      <c r="Y132" s="74">
        <v>10</v>
      </c>
      <c r="Z132" s="74">
        <v>5.6</v>
      </c>
      <c r="AA132" s="74">
        <v>69.7</v>
      </c>
      <c r="AB132" s="74">
        <v>80.599999999999994</v>
      </c>
      <c r="AC132" s="74">
        <v>84.4</v>
      </c>
      <c r="AD132" s="78"/>
      <c r="AE132" s="74"/>
      <c r="AF132" s="78"/>
      <c r="AG132" s="74"/>
      <c r="AH132" s="74"/>
      <c r="AI132" s="74"/>
      <c r="AJ132" s="74"/>
      <c r="AK132" s="74"/>
      <c r="AL132" s="78">
        <v>235</v>
      </c>
      <c r="AM132" s="74">
        <v>0.4</v>
      </c>
      <c r="AN132" s="78">
        <v>230</v>
      </c>
      <c r="AO132" s="74">
        <v>8.1999999999999993</v>
      </c>
      <c r="AP132" s="74">
        <v>12.9</v>
      </c>
      <c r="AQ132" s="74">
        <v>57.8</v>
      </c>
      <c r="AR132" s="74">
        <v>74.099999999999994</v>
      </c>
      <c r="AS132" s="74">
        <v>78.900000000000006</v>
      </c>
      <c r="AT132" s="78">
        <v>235</v>
      </c>
      <c r="AU132" s="74">
        <v>0.4</v>
      </c>
      <c r="AV132" s="78">
        <v>230</v>
      </c>
      <c r="AW132" s="74">
        <v>10.8</v>
      </c>
      <c r="AX132" s="74">
        <v>8.1999999999999993</v>
      </c>
      <c r="AY132" s="74">
        <v>67.2</v>
      </c>
      <c r="AZ132" s="74">
        <v>76.3</v>
      </c>
      <c r="BA132" s="74">
        <v>81</v>
      </c>
      <c r="BB132" s="78">
        <v>235</v>
      </c>
      <c r="BC132" s="74">
        <v>0.4</v>
      </c>
      <c r="BD132" s="78">
        <v>230</v>
      </c>
      <c r="BE132" s="74">
        <v>14.2</v>
      </c>
      <c r="BF132" s="74">
        <v>6</v>
      </c>
      <c r="BG132" s="74">
        <v>69</v>
      </c>
      <c r="BH132" s="74">
        <v>77.2</v>
      </c>
      <c r="BI132" s="74">
        <v>79.7</v>
      </c>
      <c r="BJ132" s="78"/>
      <c r="BK132" s="74"/>
      <c r="BL132" s="78"/>
      <c r="BM132" s="74"/>
      <c r="BN132" s="74"/>
      <c r="BO132" s="74"/>
      <c r="BP132" s="74"/>
      <c r="BQ132" s="74"/>
      <c r="BR132" s="78">
        <v>950</v>
      </c>
      <c r="BS132" s="74">
        <v>3.5</v>
      </c>
      <c r="BT132" s="78">
        <v>920</v>
      </c>
      <c r="BU132" s="74">
        <v>7</v>
      </c>
      <c r="BV132" s="74">
        <v>9.1999999999999993</v>
      </c>
      <c r="BW132" s="74">
        <v>55.3</v>
      </c>
      <c r="BX132" s="74">
        <v>74.599999999999994</v>
      </c>
      <c r="BY132" s="74">
        <v>83.9</v>
      </c>
      <c r="BZ132" s="78">
        <v>950</v>
      </c>
      <c r="CA132" s="74">
        <v>4</v>
      </c>
      <c r="CB132" s="78">
        <v>915</v>
      </c>
      <c r="CC132" s="74">
        <v>9.3000000000000007</v>
      </c>
      <c r="CD132" s="74">
        <v>6.4</v>
      </c>
      <c r="CE132" s="74">
        <v>64.3</v>
      </c>
      <c r="CF132" s="74">
        <v>79.3</v>
      </c>
      <c r="CG132" s="74">
        <v>84.3</v>
      </c>
      <c r="CH132" s="78">
        <v>950</v>
      </c>
      <c r="CI132" s="74">
        <v>4.2</v>
      </c>
      <c r="CJ132" s="78">
        <v>910</v>
      </c>
      <c r="CK132" s="74">
        <v>11.1</v>
      </c>
      <c r="CL132" s="74">
        <v>5.7</v>
      </c>
      <c r="CM132" s="74">
        <v>69.5</v>
      </c>
      <c r="CN132" s="74">
        <v>79.7</v>
      </c>
      <c r="CO132" s="74">
        <v>83.2</v>
      </c>
      <c r="CP132" s="78"/>
      <c r="CQ132" s="74"/>
      <c r="CR132" s="78"/>
      <c r="CS132" s="74"/>
      <c r="CT132" s="74"/>
      <c r="CU132" s="74"/>
      <c r="CV132" s="74"/>
      <c r="CW132" s="74"/>
    </row>
    <row r="133" spans="1:101" ht="16.5" x14ac:dyDescent="0.3">
      <c r="A133" s="74" t="s">
        <v>288</v>
      </c>
      <c r="B133" s="74">
        <v>164</v>
      </c>
      <c r="C133" s="74">
        <v>10007167</v>
      </c>
      <c r="D133" s="74" t="s">
        <v>46</v>
      </c>
      <c r="E133" s="74" t="s">
        <v>283</v>
      </c>
      <c r="F133" s="78">
        <v>835</v>
      </c>
      <c r="G133" s="74">
        <v>4.2</v>
      </c>
      <c r="H133" s="78">
        <v>800</v>
      </c>
      <c r="I133" s="74">
        <v>7.6</v>
      </c>
      <c r="J133" s="74">
        <v>6.6</v>
      </c>
      <c r="K133" s="74">
        <v>42.1</v>
      </c>
      <c r="L133" s="74">
        <v>70.400000000000006</v>
      </c>
      <c r="M133" s="74">
        <v>85.7</v>
      </c>
      <c r="N133" s="78">
        <v>835</v>
      </c>
      <c r="O133" s="74">
        <v>6</v>
      </c>
      <c r="P133" s="78">
        <v>785</v>
      </c>
      <c r="Q133" s="74">
        <v>10.6</v>
      </c>
      <c r="R133" s="74">
        <v>5.5</v>
      </c>
      <c r="S133" s="74">
        <v>53.3</v>
      </c>
      <c r="T133" s="74">
        <v>73.2</v>
      </c>
      <c r="U133" s="74">
        <v>83.9</v>
      </c>
      <c r="V133" s="78">
        <v>835</v>
      </c>
      <c r="W133" s="74">
        <v>6.5</v>
      </c>
      <c r="X133" s="78">
        <v>780</v>
      </c>
      <c r="Y133" s="74">
        <v>12.2</v>
      </c>
      <c r="Z133" s="74">
        <v>4.5</v>
      </c>
      <c r="AA133" s="74">
        <v>59.8</v>
      </c>
      <c r="AB133" s="74">
        <v>77.8</v>
      </c>
      <c r="AC133" s="74">
        <v>83.3</v>
      </c>
      <c r="AD133" s="78"/>
      <c r="AE133" s="74"/>
      <c r="AF133" s="78"/>
      <c r="AG133" s="74"/>
      <c r="AH133" s="74"/>
      <c r="AI133" s="74"/>
      <c r="AJ133" s="74"/>
      <c r="AK133" s="74"/>
      <c r="AL133" s="78">
        <v>820</v>
      </c>
      <c r="AM133" s="74">
        <v>1.1000000000000001</v>
      </c>
      <c r="AN133" s="78">
        <v>810</v>
      </c>
      <c r="AO133" s="74">
        <v>9.1</v>
      </c>
      <c r="AP133" s="74">
        <v>8.6</v>
      </c>
      <c r="AQ133" s="74">
        <v>49.4</v>
      </c>
      <c r="AR133" s="74">
        <v>65.5</v>
      </c>
      <c r="AS133" s="74">
        <v>82.2</v>
      </c>
      <c r="AT133" s="78">
        <v>820</v>
      </c>
      <c r="AU133" s="74">
        <v>1.3</v>
      </c>
      <c r="AV133" s="78">
        <v>810</v>
      </c>
      <c r="AW133" s="74">
        <v>12.1</v>
      </c>
      <c r="AX133" s="74">
        <v>5.9</v>
      </c>
      <c r="AY133" s="74">
        <v>61.2</v>
      </c>
      <c r="AZ133" s="74">
        <v>71.400000000000006</v>
      </c>
      <c r="BA133" s="74">
        <v>82</v>
      </c>
      <c r="BB133" s="78">
        <v>820</v>
      </c>
      <c r="BC133" s="74">
        <v>1.5</v>
      </c>
      <c r="BD133" s="78">
        <v>810</v>
      </c>
      <c r="BE133" s="74">
        <v>13.4</v>
      </c>
      <c r="BF133" s="74">
        <v>6.8</v>
      </c>
      <c r="BG133" s="74">
        <v>66.5</v>
      </c>
      <c r="BH133" s="74">
        <v>74.099999999999994</v>
      </c>
      <c r="BI133" s="74">
        <v>79.8</v>
      </c>
      <c r="BJ133" s="78"/>
      <c r="BK133" s="74"/>
      <c r="BL133" s="78"/>
      <c r="BM133" s="74"/>
      <c r="BN133" s="74"/>
      <c r="BO133" s="74"/>
      <c r="BP133" s="74"/>
      <c r="BQ133" s="74"/>
      <c r="BR133" s="78">
        <v>1655</v>
      </c>
      <c r="BS133" s="74">
        <v>2.7</v>
      </c>
      <c r="BT133" s="78">
        <v>1610</v>
      </c>
      <c r="BU133" s="74">
        <v>8.4</v>
      </c>
      <c r="BV133" s="74">
        <v>7.6</v>
      </c>
      <c r="BW133" s="74">
        <v>45.8</v>
      </c>
      <c r="BX133" s="74">
        <v>67.900000000000006</v>
      </c>
      <c r="BY133" s="74">
        <v>84</v>
      </c>
      <c r="BZ133" s="78">
        <v>1655</v>
      </c>
      <c r="CA133" s="74">
        <v>3.7</v>
      </c>
      <c r="CB133" s="78">
        <v>1590</v>
      </c>
      <c r="CC133" s="74">
        <v>11.4</v>
      </c>
      <c r="CD133" s="74">
        <v>5.7</v>
      </c>
      <c r="CE133" s="74">
        <v>57.3</v>
      </c>
      <c r="CF133" s="74">
        <v>72.3</v>
      </c>
      <c r="CG133" s="74">
        <v>82.9</v>
      </c>
      <c r="CH133" s="78">
        <v>1655</v>
      </c>
      <c r="CI133" s="74">
        <v>4</v>
      </c>
      <c r="CJ133" s="78">
        <v>1585</v>
      </c>
      <c r="CK133" s="74">
        <v>12.8</v>
      </c>
      <c r="CL133" s="74">
        <v>5.7</v>
      </c>
      <c r="CM133" s="74">
        <v>63.2</v>
      </c>
      <c r="CN133" s="74">
        <v>75.900000000000006</v>
      </c>
      <c r="CO133" s="74">
        <v>81.5</v>
      </c>
      <c r="CP133" s="78"/>
      <c r="CQ133" s="74"/>
      <c r="CR133" s="78"/>
      <c r="CS133" s="74"/>
      <c r="CT133" s="74"/>
      <c r="CU133" s="74"/>
      <c r="CV133" s="74"/>
      <c r="CW133" s="74"/>
    </row>
    <row r="134" spans="1:101" ht="16.5" x14ac:dyDescent="0.3">
      <c r="A134" s="74" t="s">
        <v>289</v>
      </c>
      <c r="B134" s="74">
        <v>47</v>
      </c>
      <c r="C134" s="74">
        <v>10000291</v>
      </c>
      <c r="D134" s="74" t="s">
        <v>11</v>
      </c>
      <c r="E134" s="74" t="s">
        <v>12</v>
      </c>
      <c r="F134" s="78">
        <v>1145</v>
      </c>
      <c r="G134" s="74">
        <v>7.8</v>
      </c>
      <c r="H134" s="78">
        <v>1055</v>
      </c>
      <c r="I134" s="74">
        <v>10.8</v>
      </c>
      <c r="J134" s="74">
        <v>7.8</v>
      </c>
      <c r="K134" s="74">
        <v>55.9</v>
      </c>
      <c r="L134" s="74">
        <v>73.5</v>
      </c>
      <c r="M134" s="74">
        <v>81.5</v>
      </c>
      <c r="N134" s="78">
        <v>1145</v>
      </c>
      <c r="O134" s="74">
        <v>8.6999999999999993</v>
      </c>
      <c r="P134" s="78">
        <v>1045</v>
      </c>
      <c r="Q134" s="74">
        <v>14.1</v>
      </c>
      <c r="R134" s="74">
        <v>6.6</v>
      </c>
      <c r="S134" s="74">
        <v>61.7</v>
      </c>
      <c r="T134" s="74">
        <v>74.7</v>
      </c>
      <c r="U134" s="74">
        <v>79.3</v>
      </c>
      <c r="V134" s="78">
        <v>1145</v>
      </c>
      <c r="W134" s="74">
        <v>8.9</v>
      </c>
      <c r="X134" s="78">
        <v>1045</v>
      </c>
      <c r="Y134" s="74">
        <v>15.4</v>
      </c>
      <c r="Z134" s="74">
        <v>7.3</v>
      </c>
      <c r="AA134" s="74">
        <v>63.4</v>
      </c>
      <c r="AB134" s="74">
        <v>73.8</v>
      </c>
      <c r="AC134" s="74">
        <v>77.3</v>
      </c>
      <c r="AD134" s="78"/>
      <c r="AE134" s="74"/>
      <c r="AF134" s="78"/>
      <c r="AG134" s="74"/>
      <c r="AH134" s="74"/>
      <c r="AI134" s="74"/>
      <c r="AJ134" s="74"/>
      <c r="AK134" s="74"/>
      <c r="AL134" s="78">
        <v>615</v>
      </c>
      <c r="AM134" s="74">
        <v>3.4</v>
      </c>
      <c r="AN134" s="78">
        <v>595</v>
      </c>
      <c r="AO134" s="74">
        <v>11.3</v>
      </c>
      <c r="AP134" s="74">
        <v>10.6</v>
      </c>
      <c r="AQ134" s="74">
        <v>66.400000000000006</v>
      </c>
      <c r="AR134" s="74">
        <v>72.8</v>
      </c>
      <c r="AS134" s="74">
        <v>78.099999999999994</v>
      </c>
      <c r="AT134" s="78">
        <v>615</v>
      </c>
      <c r="AU134" s="74">
        <v>3.4</v>
      </c>
      <c r="AV134" s="78">
        <v>595</v>
      </c>
      <c r="AW134" s="74">
        <v>13.2</v>
      </c>
      <c r="AX134" s="74">
        <v>9.8000000000000007</v>
      </c>
      <c r="AY134" s="74">
        <v>68.8</v>
      </c>
      <c r="AZ134" s="74">
        <v>75</v>
      </c>
      <c r="BA134" s="74">
        <v>77.099999999999994</v>
      </c>
      <c r="BB134" s="78">
        <v>615</v>
      </c>
      <c r="BC134" s="74">
        <v>3.6</v>
      </c>
      <c r="BD134" s="78">
        <v>590</v>
      </c>
      <c r="BE134" s="74">
        <v>14.4</v>
      </c>
      <c r="BF134" s="74">
        <v>6.9</v>
      </c>
      <c r="BG134" s="74">
        <v>71.099999999999994</v>
      </c>
      <c r="BH134" s="74">
        <v>76.900000000000006</v>
      </c>
      <c r="BI134" s="74">
        <v>78.7</v>
      </c>
      <c r="BJ134" s="78"/>
      <c r="BK134" s="74"/>
      <c r="BL134" s="78"/>
      <c r="BM134" s="74"/>
      <c r="BN134" s="74"/>
      <c r="BO134" s="74"/>
      <c r="BP134" s="74"/>
      <c r="BQ134" s="74"/>
      <c r="BR134" s="78">
        <v>1760</v>
      </c>
      <c r="BS134" s="74">
        <v>6.3</v>
      </c>
      <c r="BT134" s="78">
        <v>1650</v>
      </c>
      <c r="BU134" s="74">
        <v>11</v>
      </c>
      <c r="BV134" s="74">
        <v>8.8000000000000007</v>
      </c>
      <c r="BW134" s="74">
        <v>59.7</v>
      </c>
      <c r="BX134" s="74">
        <v>73.3</v>
      </c>
      <c r="BY134" s="74">
        <v>80.2</v>
      </c>
      <c r="BZ134" s="78">
        <v>1760</v>
      </c>
      <c r="CA134" s="74">
        <v>6.9</v>
      </c>
      <c r="CB134" s="78">
        <v>1640</v>
      </c>
      <c r="CC134" s="74">
        <v>13.8</v>
      </c>
      <c r="CD134" s="74">
        <v>7.7</v>
      </c>
      <c r="CE134" s="74">
        <v>64.2</v>
      </c>
      <c r="CF134" s="74">
        <v>74.8</v>
      </c>
      <c r="CG134" s="74">
        <v>78.5</v>
      </c>
      <c r="CH134" s="78">
        <v>1760</v>
      </c>
      <c r="CI134" s="74">
        <v>7</v>
      </c>
      <c r="CJ134" s="78">
        <v>1635</v>
      </c>
      <c r="CK134" s="74">
        <v>15</v>
      </c>
      <c r="CL134" s="74">
        <v>7.2</v>
      </c>
      <c r="CM134" s="74">
        <v>66.2</v>
      </c>
      <c r="CN134" s="74">
        <v>74.900000000000006</v>
      </c>
      <c r="CO134" s="74">
        <v>77.8</v>
      </c>
      <c r="CP134" s="78"/>
      <c r="CQ134" s="74"/>
      <c r="CR134" s="78"/>
      <c r="CS134" s="74"/>
      <c r="CT134" s="74"/>
      <c r="CU134" s="74"/>
      <c r="CV134" s="74"/>
      <c r="CW134" s="74"/>
    </row>
    <row r="135" spans="1:101" ht="16.5" x14ac:dyDescent="0.3">
      <c r="A135" s="74" t="s">
        <v>289</v>
      </c>
      <c r="B135" s="74">
        <v>108</v>
      </c>
      <c r="C135" s="74">
        <v>10007759</v>
      </c>
      <c r="D135" s="74" t="s">
        <v>16</v>
      </c>
      <c r="E135" s="74" t="s">
        <v>17</v>
      </c>
      <c r="F135" s="78">
        <v>650</v>
      </c>
      <c r="G135" s="74">
        <v>5.0999999999999996</v>
      </c>
      <c r="H135" s="78">
        <v>615</v>
      </c>
      <c r="I135" s="74">
        <v>8.3000000000000007</v>
      </c>
      <c r="J135" s="74">
        <v>9.4</v>
      </c>
      <c r="K135" s="74">
        <v>58.1</v>
      </c>
      <c r="L135" s="74">
        <v>74.5</v>
      </c>
      <c r="M135" s="74">
        <v>82.3</v>
      </c>
      <c r="N135" s="78">
        <v>650</v>
      </c>
      <c r="O135" s="74">
        <v>5.7</v>
      </c>
      <c r="P135" s="78">
        <v>610</v>
      </c>
      <c r="Q135" s="74">
        <v>11.4</v>
      </c>
      <c r="R135" s="74">
        <v>5.7</v>
      </c>
      <c r="S135" s="74">
        <v>64.900000000000006</v>
      </c>
      <c r="T135" s="74">
        <v>78.3</v>
      </c>
      <c r="U135" s="74">
        <v>82.8</v>
      </c>
      <c r="V135" s="78">
        <v>650</v>
      </c>
      <c r="W135" s="74">
        <v>6.2</v>
      </c>
      <c r="X135" s="78">
        <v>610</v>
      </c>
      <c r="Y135" s="74">
        <v>10.199999999999999</v>
      </c>
      <c r="Z135" s="74">
        <v>6.4</v>
      </c>
      <c r="AA135" s="74">
        <v>70.3</v>
      </c>
      <c r="AB135" s="74">
        <v>80.5</v>
      </c>
      <c r="AC135" s="74">
        <v>83.4</v>
      </c>
      <c r="AD135" s="78"/>
      <c r="AE135" s="74"/>
      <c r="AF135" s="78"/>
      <c r="AG135" s="74"/>
      <c r="AH135" s="74"/>
      <c r="AI135" s="74"/>
      <c r="AJ135" s="74"/>
      <c r="AK135" s="74"/>
      <c r="AL135" s="78">
        <v>495</v>
      </c>
      <c r="AM135" s="74">
        <v>1.2</v>
      </c>
      <c r="AN135" s="78">
        <v>490</v>
      </c>
      <c r="AO135" s="74">
        <v>9.8000000000000007</v>
      </c>
      <c r="AP135" s="74">
        <v>10.8</v>
      </c>
      <c r="AQ135" s="74">
        <v>64.599999999999994</v>
      </c>
      <c r="AR135" s="74">
        <v>73.5</v>
      </c>
      <c r="AS135" s="74">
        <v>79.400000000000006</v>
      </c>
      <c r="AT135" s="78">
        <v>495</v>
      </c>
      <c r="AU135" s="74">
        <v>1.8</v>
      </c>
      <c r="AV135" s="78">
        <v>490</v>
      </c>
      <c r="AW135" s="74">
        <v>10.5</v>
      </c>
      <c r="AX135" s="74">
        <v>7</v>
      </c>
      <c r="AY135" s="74">
        <v>71.099999999999994</v>
      </c>
      <c r="AZ135" s="74">
        <v>78.5</v>
      </c>
      <c r="BA135" s="74">
        <v>82.6</v>
      </c>
      <c r="BB135" s="78">
        <v>495</v>
      </c>
      <c r="BC135" s="74">
        <v>2</v>
      </c>
      <c r="BD135" s="78">
        <v>485</v>
      </c>
      <c r="BE135" s="74">
        <v>10.7</v>
      </c>
      <c r="BF135" s="74">
        <v>4.5</v>
      </c>
      <c r="BG135" s="74">
        <v>74.900000000000006</v>
      </c>
      <c r="BH135" s="74">
        <v>81.900000000000006</v>
      </c>
      <c r="BI135" s="74">
        <v>84.8</v>
      </c>
      <c r="BJ135" s="78"/>
      <c r="BK135" s="74"/>
      <c r="BL135" s="78"/>
      <c r="BM135" s="74"/>
      <c r="BN135" s="74"/>
      <c r="BO135" s="74"/>
      <c r="BP135" s="74"/>
      <c r="BQ135" s="74"/>
      <c r="BR135" s="78">
        <v>1145</v>
      </c>
      <c r="BS135" s="74">
        <v>3.4</v>
      </c>
      <c r="BT135" s="78">
        <v>1105</v>
      </c>
      <c r="BU135" s="74">
        <v>8.9</v>
      </c>
      <c r="BV135" s="74">
        <v>10</v>
      </c>
      <c r="BW135" s="74">
        <v>61</v>
      </c>
      <c r="BX135" s="74">
        <v>74.099999999999994</v>
      </c>
      <c r="BY135" s="74">
        <v>81</v>
      </c>
      <c r="BZ135" s="78">
        <v>1145</v>
      </c>
      <c r="CA135" s="74">
        <v>4</v>
      </c>
      <c r="CB135" s="78">
        <v>1100</v>
      </c>
      <c r="CC135" s="74">
        <v>11</v>
      </c>
      <c r="CD135" s="74">
        <v>6.3</v>
      </c>
      <c r="CE135" s="74">
        <v>67.599999999999994</v>
      </c>
      <c r="CF135" s="74">
        <v>78.400000000000006</v>
      </c>
      <c r="CG135" s="74">
        <v>82.7</v>
      </c>
      <c r="CH135" s="78">
        <v>1145</v>
      </c>
      <c r="CI135" s="74">
        <v>4.4000000000000004</v>
      </c>
      <c r="CJ135" s="78">
        <v>1095</v>
      </c>
      <c r="CK135" s="74">
        <v>10.4</v>
      </c>
      <c r="CL135" s="74">
        <v>5.6</v>
      </c>
      <c r="CM135" s="74">
        <v>72.400000000000006</v>
      </c>
      <c r="CN135" s="74">
        <v>81.099999999999994</v>
      </c>
      <c r="CO135" s="74">
        <v>84</v>
      </c>
      <c r="CP135" s="78"/>
      <c r="CQ135" s="74"/>
      <c r="CR135" s="78"/>
      <c r="CS135" s="74"/>
      <c r="CT135" s="74"/>
      <c r="CU135" s="74"/>
      <c r="CV135" s="74"/>
      <c r="CW135" s="74"/>
    </row>
    <row r="136" spans="1:101" ht="16.5" x14ac:dyDescent="0.3">
      <c r="A136" s="74" t="s">
        <v>289</v>
      </c>
      <c r="B136" s="74">
        <v>48</v>
      </c>
      <c r="C136" s="74">
        <v>10000571</v>
      </c>
      <c r="D136" s="74" t="s">
        <v>19</v>
      </c>
      <c r="E136" s="74" t="s">
        <v>20</v>
      </c>
      <c r="F136" s="78">
        <v>680</v>
      </c>
      <c r="G136" s="74">
        <v>4.4000000000000004</v>
      </c>
      <c r="H136" s="78">
        <v>650</v>
      </c>
      <c r="I136" s="74">
        <v>7.9</v>
      </c>
      <c r="J136" s="74">
        <v>11.6</v>
      </c>
      <c r="K136" s="74">
        <v>51.8</v>
      </c>
      <c r="L136" s="74">
        <v>67.3</v>
      </c>
      <c r="M136" s="74">
        <v>80.599999999999994</v>
      </c>
      <c r="N136" s="78">
        <v>680</v>
      </c>
      <c r="O136" s="74">
        <v>5.7</v>
      </c>
      <c r="P136" s="78">
        <v>640</v>
      </c>
      <c r="Q136" s="74">
        <v>10.5</v>
      </c>
      <c r="R136" s="74">
        <v>10.9</v>
      </c>
      <c r="S136" s="74">
        <v>61.1</v>
      </c>
      <c r="T136" s="74">
        <v>72.2</v>
      </c>
      <c r="U136" s="74">
        <v>78.599999999999994</v>
      </c>
      <c r="V136" s="78">
        <v>680</v>
      </c>
      <c r="W136" s="74">
        <v>6.3</v>
      </c>
      <c r="X136" s="78">
        <v>635</v>
      </c>
      <c r="Y136" s="74">
        <v>13.4</v>
      </c>
      <c r="Z136" s="74">
        <v>8.3000000000000007</v>
      </c>
      <c r="AA136" s="74">
        <v>67</v>
      </c>
      <c r="AB136" s="74">
        <v>75</v>
      </c>
      <c r="AC136" s="74">
        <v>78.3</v>
      </c>
      <c r="AD136" s="78"/>
      <c r="AE136" s="74"/>
      <c r="AF136" s="78"/>
      <c r="AG136" s="74"/>
      <c r="AH136" s="74"/>
      <c r="AI136" s="74"/>
      <c r="AJ136" s="74"/>
      <c r="AK136" s="74"/>
      <c r="AL136" s="78">
        <v>355</v>
      </c>
      <c r="AM136" s="74">
        <v>1.7</v>
      </c>
      <c r="AN136" s="78">
        <v>350</v>
      </c>
      <c r="AO136" s="74">
        <v>10</v>
      </c>
      <c r="AP136" s="74">
        <v>15.4</v>
      </c>
      <c r="AQ136" s="74">
        <v>55.7</v>
      </c>
      <c r="AR136" s="74">
        <v>67.400000000000006</v>
      </c>
      <c r="AS136" s="74">
        <v>74.599999999999994</v>
      </c>
      <c r="AT136" s="78">
        <v>355</v>
      </c>
      <c r="AU136" s="74">
        <v>1.7</v>
      </c>
      <c r="AV136" s="78">
        <v>350</v>
      </c>
      <c r="AW136" s="74">
        <v>12.9</v>
      </c>
      <c r="AX136" s="74">
        <v>11.4</v>
      </c>
      <c r="AY136" s="74">
        <v>63.7</v>
      </c>
      <c r="AZ136" s="74">
        <v>70.3</v>
      </c>
      <c r="BA136" s="74">
        <v>75.7</v>
      </c>
      <c r="BB136" s="78">
        <v>355</v>
      </c>
      <c r="BC136" s="74">
        <v>1.7</v>
      </c>
      <c r="BD136" s="78">
        <v>350</v>
      </c>
      <c r="BE136" s="74">
        <v>16.600000000000001</v>
      </c>
      <c r="BF136" s="74">
        <v>8.3000000000000007</v>
      </c>
      <c r="BG136" s="74">
        <v>66.900000000000006</v>
      </c>
      <c r="BH136" s="74">
        <v>73.400000000000006</v>
      </c>
      <c r="BI136" s="74">
        <v>75.099999999999994</v>
      </c>
      <c r="BJ136" s="78"/>
      <c r="BK136" s="74"/>
      <c r="BL136" s="78"/>
      <c r="BM136" s="74"/>
      <c r="BN136" s="74"/>
      <c r="BO136" s="74"/>
      <c r="BP136" s="74"/>
      <c r="BQ136" s="74"/>
      <c r="BR136" s="78">
        <v>1035</v>
      </c>
      <c r="BS136" s="74">
        <v>3.5</v>
      </c>
      <c r="BT136" s="78">
        <v>1000</v>
      </c>
      <c r="BU136" s="74">
        <v>8.6</v>
      </c>
      <c r="BV136" s="74">
        <v>12.9</v>
      </c>
      <c r="BW136" s="74">
        <v>53.2</v>
      </c>
      <c r="BX136" s="74">
        <v>67.400000000000006</v>
      </c>
      <c r="BY136" s="74">
        <v>78.5</v>
      </c>
      <c r="BZ136" s="78">
        <v>1035</v>
      </c>
      <c r="CA136" s="74">
        <v>4.3</v>
      </c>
      <c r="CB136" s="78">
        <v>990</v>
      </c>
      <c r="CC136" s="74">
        <v>11.3</v>
      </c>
      <c r="CD136" s="74">
        <v>11.1</v>
      </c>
      <c r="CE136" s="74">
        <v>62</v>
      </c>
      <c r="CF136" s="74">
        <v>71.5</v>
      </c>
      <c r="CG136" s="74">
        <v>77.599999999999994</v>
      </c>
      <c r="CH136" s="78">
        <v>1035</v>
      </c>
      <c r="CI136" s="74">
        <v>4.7</v>
      </c>
      <c r="CJ136" s="78">
        <v>985</v>
      </c>
      <c r="CK136" s="74">
        <v>14.5</v>
      </c>
      <c r="CL136" s="74">
        <v>8.3000000000000007</v>
      </c>
      <c r="CM136" s="74">
        <v>66.900000000000006</v>
      </c>
      <c r="CN136" s="74">
        <v>74.400000000000006</v>
      </c>
      <c r="CO136" s="74">
        <v>77.2</v>
      </c>
      <c r="CP136" s="78"/>
      <c r="CQ136" s="74"/>
      <c r="CR136" s="78"/>
      <c r="CS136" s="74"/>
      <c r="CT136" s="74"/>
      <c r="CU136" s="74"/>
      <c r="CV136" s="74"/>
      <c r="CW136" s="74"/>
    </row>
    <row r="137" spans="1:101" ht="16.5" x14ac:dyDescent="0.3">
      <c r="A137" s="74" t="s">
        <v>289</v>
      </c>
      <c r="B137" s="74">
        <v>109</v>
      </c>
      <c r="C137" s="74">
        <v>10007850</v>
      </c>
      <c r="D137" s="74" t="s">
        <v>19</v>
      </c>
      <c r="E137" s="74" t="s">
        <v>23</v>
      </c>
      <c r="F137" s="78">
        <v>725</v>
      </c>
      <c r="G137" s="74">
        <v>4.5</v>
      </c>
      <c r="H137" s="78">
        <v>695</v>
      </c>
      <c r="I137" s="74">
        <v>8.1</v>
      </c>
      <c r="J137" s="74">
        <v>7.8</v>
      </c>
      <c r="K137" s="74">
        <v>53</v>
      </c>
      <c r="L137" s="74">
        <v>70.5</v>
      </c>
      <c r="M137" s="74">
        <v>84.1</v>
      </c>
      <c r="N137" s="78">
        <v>725</v>
      </c>
      <c r="O137" s="74">
        <v>6.1</v>
      </c>
      <c r="P137" s="78">
        <v>685</v>
      </c>
      <c r="Q137" s="74">
        <v>10.199999999999999</v>
      </c>
      <c r="R137" s="74">
        <v>5.6</v>
      </c>
      <c r="S137" s="74">
        <v>57.1</v>
      </c>
      <c r="T137" s="74">
        <v>75.5</v>
      </c>
      <c r="U137" s="74">
        <v>84.2</v>
      </c>
      <c r="V137" s="78">
        <v>725</v>
      </c>
      <c r="W137" s="74">
        <v>6.9</v>
      </c>
      <c r="X137" s="78">
        <v>675</v>
      </c>
      <c r="Y137" s="74">
        <v>11.2</v>
      </c>
      <c r="Z137" s="74">
        <v>5.2</v>
      </c>
      <c r="AA137" s="74">
        <v>65.3</v>
      </c>
      <c r="AB137" s="74">
        <v>77.7</v>
      </c>
      <c r="AC137" s="74">
        <v>83.6</v>
      </c>
      <c r="AD137" s="78"/>
      <c r="AE137" s="74"/>
      <c r="AF137" s="78"/>
      <c r="AG137" s="74"/>
      <c r="AH137" s="74"/>
      <c r="AI137" s="74"/>
      <c r="AJ137" s="74"/>
      <c r="AK137" s="74"/>
      <c r="AL137" s="78">
        <v>855</v>
      </c>
      <c r="AM137" s="74">
        <v>2.1</v>
      </c>
      <c r="AN137" s="78">
        <v>840</v>
      </c>
      <c r="AO137" s="74">
        <v>10</v>
      </c>
      <c r="AP137" s="74">
        <v>7.2</v>
      </c>
      <c r="AQ137" s="74">
        <v>60.4</v>
      </c>
      <c r="AR137" s="74">
        <v>73.5</v>
      </c>
      <c r="AS137" s="74">
        <v>82.8</v>
      </c>
      <c r="AT137" s="78">
        <v>855</v>
      </c>
      <c r="AU137" s="74">
        <v>2.2999999999999998</v>
      </c>
      <c r="AV137" s="78">
        <v>835</v>
      </c>
      <c r="AW137" s="74">
        <v>9</v>
      </c>
      <c r="AX137" s="74">
        <v>6.6</v>
      </c>
      <c r="AY137" s="74">
        <v>63.4</v>
      </c>
      <c r="AZ137" s="74">
        <v>77.8</v>
      </c>
      <c r="BA137" s="74">
        <v>84.4</v>
      </c>
      <c r="BB137" s="78">
        <v>855</v>
      </c>
      <c r="BC137" s="74">
        <v>2.5</v>
      </c>
      <c r="BD137" s="78">
        <v>835</v>
      </c>
      <c r="BE137" s="74">
        <v>11.6</v>
      </c>
      <c r="BF137" s="74">
        <v>7.5</v>
      </c>
      <c r="BG137" s="74">
        <v>68.3</v>
      </c>
      <c r="BH137" s="74">
        <v>76.8</v>
      </c>
      <c r="BI137" s="74">
        <v>80.8</v>
      </c>
      <c r="BJ137" s="78"/>
      <c r="BK137" s="74"/>
      <c r="BL137" s="78"/>
      <c r="BM137" s="74"/>
      <c r="BN137" s="74"/>
      <c r="BO137" s="74"/>
      <c r="BP137" s="74"/>
      <c r="BQ137" s="74"/>
      <c r="BR137" s="78">
        <v>1585</v>
      </c>
      <c r="BS137" s="74">
        <v>3.2</v>
      </c>
      <c r="BT137" s="78">
        <v>1530</v>
      </c>
      <c r="BU137" s="74">
        <v>9.1</v>
      </c>
      <c r="BV137" s="74">
        <v>7.4</v>
      </c>
      <c r="BW137" s="74">
        <v>57</v>
      </c>
      <c r="BX137" s="74">
        <v>72.099999999999994</v>
      </c>
      <c r="BY137" s="74">
        <v>83.4</v>
      </c>
      <c r="BZ137" s="78">
        <v>1585</v>
      </c>
      <c r="CA137" s="74">
        <v>4</v>
      </c>
      <c r="CB137" s="78">
        <v>1520</v>
      </c>
      <c r="CC137" s="74">
        <v>9.5</v>
      </c>
      <c r="CD137" s="74">
        <v>6.1</v>
      </c>
      <c r="CE137" s="74">
        <v>60.6</v>
      </c>
      <c r="CF137" s="74">
        <v>76.8</v>
      </c>
      <c r="CG137" s="74">
        <v>84.3</v>
      </c>
      <c r="CH137" s="78">
        <v>1585</v>
      </c>
      <c r="CI137" s="74">
        <v>4.5</v>
      </c>
      <c r="CJ137" s="78">
        <v>1510</v>
      </c>
      <c r="CK137" s="74">
        <v>11.4</v>
      </c>
      <c r="CL137" s="74">
        <v>6.5</v>
      </c>
      <c r="CM137" s="74">
        <v>66.900000000000006</v>
      </c>
      <c r="CN137" s="74">
        <v>77.2</v>
      </c>
      <c r="CO137" s="74">
        <v>82.1</v>
      </c>
      <c r="CP137" s="78"/>
      <c r="CQ137" s="74"/>
      <c r="CR137" s="78"/>
      <c r="CS137" s="74"/>
      <c r="CT137" s="74"/>
      <c r="CU137" s="74"/>
      <c r="CV137" s="74"/>
      <c r="CW137" s="74"/>
    </row>
    <row r="138" spans="1:101" ht="16.5" x14ac:dyDescent="0.3">
      <c r="A138" s="74" t="s">
        <v>289</v>
      </c>
      <c r="B138" s="74">
        <v>26</v>
      </c>
      <c r="C138" s="74">
        <v>10007152</v>
      </c>
      <c r="D138" s="74" t="s">
        <v>11</v>
      </c>
      <c r="E138" s="74" t="s">
        <v>25</v>
      </c>
      <c r="F138" s="78">
        <v>650</v>
      </c>
      <c r="G138" s="74">
        <v>6.8</v>
      </c>
      <c r="H138" s="78">
        <v>605</v>
      </c>
      <c r="I138" s="74">
        <v>13</v>
      </c>
      <c r="J138" s="74">
        <v>10.9</v>
      </c>
      <c r="K138" s="74">
        <v>60</v>
      </c>
      <c r="L138" s="74">
        <v>70.8</v>
      </c>
      <c r="M138" s="74">
        <v>76.099999999999994</v>
      </c>
      <c r="N138" s="78">
        <v>650</v>
      </c>
      <c r="O138" s="74">
        <v>7.2</v>
      </c>
      <c r="P138" s="78">
        <v>605</v>
      </c>
      <c r="Q138" s="74">
        <v>13.2</v>
      </c>
      <c r="R138" s="74">
        <v>8.9</v>
      </c>
      <c r="S138" s="74">
        <v>62.9</v>
      </c>
      <c r="T138" s="74">
        <v>73.5</v>
      </c>
      <c r="U138" s="74">
        <v>77.8</v>
      </c>
      <c r="V138" s="78">
        <v>650</v>
      </c>
      <c r="W138" s="74">
        <v>7.4</v>
      </c>
      <c r="X138" s="78">
        <v>605</v>
      </c>
      <c r="Y138" s="74">
        <v>14.6</v>
      </c>
      <c r="Z138" s="74">
        <v>9.6</v>
      </c>
      <c r="AA138" s="74">
        <v>61.5</v>
      </c>
      <c r="AB138" s="74">
        <v>72.099999999999994</v>
      </c>
      <c r="AC138" s="74">
        <v>75.8</v>
      </c>
      <c r="AD138" s="78"/>
      <c r="AE138" s="74"/>
      <c r="AF138" s="78"/>
      <c r="AG138" s="74"/>
      <c r="AH138" s="74"/>
      <c r="AI138" s="74"/>
      <c r="AJ138" s="74"/>
      <c r="AK138" s="74"/>
      <c r="AL138" s="78">
        <v>410</v>
      </c>
      <c r="AM138" s="74">
        <v>2.9</v>
      </c>
      <c r="AN138" s="78">
        <v>400</v>
      </c>
      <c r="AO138" s="74">
        <v>13.8</v>
      </c>
      <c r="AP138" s="74">
        <v>14</v>
      </c>
      <c r="AQ138" s="74">
        <v>56.9</v>
      </c>
      <c r="AR138" s="74">
        <v>64.7</v>
      </c>
      <c r="AS138" s="74">
        <v>72.2</v>
      </c>
      <c r="AT138" s="78">
        <v>410</v>
      </c>
      <c r="AU138" s="74">
        <v>2.9</v>
      </c>
      <c r="AV138" s="78">
        <v>400</v>
      </c>
      <c r="AW138" s="74">
        <v>14.8</v>
      </c>
      <c r="AX138" s="74">
        <v>14.5</v>
      </c>
      <c r="AY138" s="74">
        <v>61.9</v>
      </c>
      <c r="AZ138" s="74">
        <v>67.900000000000006</v>
      </c>
      <c r="BA138" s="74">
        <v>70.7</v>
      </c>
      <c r="BB138" s="78">
        <v>410</v>
      </c>
      <c r="BC138" s="74">
        <v>2.9</v>
      </c>
      <c r="BD138" s="78">
        <v>400</v>
      </c>
      <c r="BE138" s="74">
        <v>17</v>
      </c>
      <c r="BF138" s="74">
        <v>12.8</v>
      </c>
      <c r="BG138" s="74">
        <v>62.2</v>
      </c>
      <c r="BH138" s="74">
        <v>68.900000000000006</v>
      </c>
      <c r="BI138" s="74">
        <v>70.2</v>
      </c>
      <c r="BJ138" s="78"/>
      <c r="BK138" s="74"/>
      <c r="BL138" s="78"/>
      <c r="BM138" s="74"/>
      <c r="BN138" s="74"/>
      <c r="BO138" s="74"/>
      <c r="BP138" s="74"/>
      <c r="BQ138" s="74"/>
      <c r="BR138" s="78">
        <v>1060</v>
      </c>
      <c r="BS138" s="74">
        <v>5.3</v>
      </c>
      <c r="BT138" s="78">
        <v>1005</v>
      </c>
      <c r="BU138" s="74">
        <v>13.3</v>
      </c>
      <c r="BV138" s="74">
        <v>12.1</v>
      </c>
      <c r="BW138" s="74">
        <v>58.7</v>
      </c>
      <c r="BX138" s="74">
        <v>68.400000000000006</v>
      </c>
      <c r="BY138" s="74">
        <v>74.599999999999994</v>
      </c>
      <c r="BZ138" s="78">
        <v>1060</v>
      </c>
      <c r="CA138" s="74">
        <v>5.6</v>
      </c>
      <c r="CB138" s="78">
        <v>1005</v>
      </c>
      <c r="CC138" s="74">
        <v>13.9</v>
      </c>
      <c r="CD138" s="74">
        <v>11.2</v>
      </c>
      <c r="CE138" s="74">
        <v>62.5</v>
      </c>
      <c r="CF138" s="74">
        <v>71.3</v>
      </c>
      <c r="CG138" s="74">
        <v>75</v>
      </c>
      <c r="CH138" s="78">
        <v>1060</v>
      </c>
      <c r="CI138" s="74">
        <v>5.6</v>
      </c>
      <c r="CJ138" s="78">
        <v>1000</v>
      </c>
      <c r="CK138" s="74">
        <v>15.6</v>
      </c>
      <c r="CL138" s="74">
        <v>10.9</v>
      </c>
      <c r="CM138" s="74">
        <v>61.8</v>
      </c>
      <c r="CN138" s="74">
        <v>70.900000000000006</v>
      </c>
      <c r="CO138" s="74">
        <v>73.599999999999994</v>
      </c>
      <c r="CP138" s="78"/>
      <c r="CQ138" s="74"/>
      <c r="CR138" s="78"/>
      <c r="CS138" s="74"/>
      <c r="CT138" s="74"/>
      <c r="CU138" s="74"/>
      <c r="CV138" s="74"/>
      <c r="CW138" s="74"/>
    </row>
    <row r="139" spans="1:101" ht="16.5" x14ac:dyDescent="0.3">
      <c r="A139" s="74" t="s">
        <v>289</v>
      </c>
      <c r="B139" s="74">
        <v>127</v>
      </c>
      <c r="C139" s="74">
        <v>10007760</v>
      </c>
      <c r="D139" s="74" t="s">
        <v>27</v>
      </c>
      <c r="E139" s="74" t="s">
        <v>28</v>
      </c>
      <c r="F139" s="78">
        <v>340</v>
      </c>
      <c r="G139" s="74">
        <v>16</v>
      </c>
      <c r="H139" s="78">
        <v>285</v>
      </c>
      <c r="I139" s="74">
        <v>14.8</v>
      </c>
      <c r="J139" s="74">
        <v>6.3</v>
      </c>
      <c r="K139" s="74">
        <v>37</v>
      </c>
      <c r="L139" s="74">
        <v>57.7</v>
      </c>
      <c r="M139" s="74">
        <v>78.900000000000006</v>
      </c>
      <c r="N139" s="78">
        <v>340</v>
      </c>
      <c r="O139" s="74">
        <v>16.899999999999999</v>
      </c>
      <c r="P139" s="78">
        <v>280</v>
      </c>
      <c r="Q139" s="74">
        <v>19.600000000000001</v>
      </c>
      <c r="R139" s="74">
        <v>7.1</v>
      </c>
      <c r="S139" s="74">
        <v>40.6</v>
      </c>
      <c r="T139" s="74">
        <v>59.8</v>
      </c>
      <c r="U139" s="74">
        <v>73.3</v>
      </c>
      <c r="V139" s="78">
        <v>340</v>
      </c>
      <c r="W139" s="74">
        <v>17.5</v>
      </c>
      <c r="X139" s="78">
        <v>280</v>
      </c>
      <c r="Y139" s="74">
        <v>20.100000000000001</v>
      </c>
      <c r="Z139" s="74">
        <v>8.6</v>
      </c>
      <c r="AA139" s="74">
        <v>47.3</v>
      </c>
      <c r="AB139" s="74">
        <v>61.3</v>
      </c>
      <c r="AC139" s="74">
        <v>71.3</v>
      </c>
      <c r="AD139" s="78"/>
      <c r="AE139" s="74"/>
      <c r="AF139" s="78"/>
      <c r="AG139" s="74"/>
      <c r="AH139" s="74"/>
      <c r="AI139" s="74"/>
      <c r="AJ139" s="74"/>
      <c r="AK139" s="74"/>
      <c r="AL139" s="78">
        <v>245</v>
      </c>
      <c r="AM139" s="74">
        <v>6.5</v>
      </c>
      <c r="AN139" s="78">
        <v>230</v>
      </c>
      <c r="AO139" s="74">
        <v>11.8</v>
      </c>
      <c r="AP139" s="74">
        <v>9.1999999999999993</v>
      </c>
      <c r="AQ139" s="74">
        <v>43.7</v>
      </c>
      <c r="AR139" s="74">
        <v>66.8</v>
      </c>
      <c r="AS139" s="74">
        <v>79</v>
      </c>
      <c r="AT139" s="78">
        <v>245</v>
      </c>
      <c r="AU139" s="74">
        <v>6.9</v>
      </c>
      <c r="AV139" s="78">
        <v>230</v>
      </c>
      <c r="AW139" s="74">
        <v>17.100000000000001</v>
      </c>
      <c r="AX139" s="74">
        <v>7.9</v>
      </c>
      <c r="AY139" s="74">
        <v>50</v>
      </c>
      <c r="AZ139" s="74">
        <v>62.7</v>
      </c>
      <c r="BA139" s="74">
        <v>75</v>
      </c>
      <c r="BB139" s="78">
        <v>245</v>
      </c>
      <c r="BC139" s="74">
        <v>6.9</v>
      </c>
      <c r="BD139" s="78">
        <v>230</v>
      </c>
      <c r="BE139" s="74">
        <v>21.5</v>
      </c>
      <c r="BF139" s="74">
        <v>9.6</v>
      </c>
      <c r="BG139" s="74">
        <v>53.9</v>
      </c>
      <c r="BH139" s="74">
        <v>64</v>
      </c>
      <c r="BI139" s="74">
        <v>68.900000000000006</v>
      </c>
      <c r="BJ139" s="78"/>
      <c r="BK139" s="74"/>
      <c r="BL139" s="78"/>
      <c r="BM139" s="74"/>
      <c r="BN139" s="74"/>
      <c r="BO139" s="74"/>
      <c r="BP139" s="74"/>
      <c r="BQ139" s="74"/>
      <c r="BR139" s="78">
        <v>585</v>
      </c>
      <c r="BS139" s="74">
        <v>12</v>
      </c>
      <c r="BT139" s="78">
        <v>515</v>
      </c>
      <c r="BU139" s="74">
        <v>13.5</v>
      </c>
      <c r="BV139" s="74">
        <v>7.6</v>
      </c>
      <c r="BW139" s="74">
        <v>40</v>
      </c>
      <c r="BX139" s="74">
        <v>61.8</v>
      </c>
      <c r="BY139" s="74">
        <v>78.900000000000006</v>
      </c>
      <c r="BZ139" s="78">
        <v>585</v>
      </c>
      <c r="CA139" s="74">
        <v>12.7</v>
      </c>
      <c r="CB139" s="78">
        <v>510</v>
      </c>
      <c r="CC139" s="74">
        <v>18.5</v>
      </c>
      <c r="CD139" s="74">
        <v>7.5</v>
      </c>
      <c r="CE139" s="74">
        <v>44.8</v>
      </c>
      <c r="CF139" s="74">
        <v>61.1</v>
      </c>
      <c r="CG139" s="74">
        <v>74.099999999999994</v>
      </c>
      <c r="CH139" s="78">
        <v>585</v>
      </c>
      <c r="CI139" s="74">
        <v>13</v>
      </c>
      <c r="CJ139" s="78">
        <v>505</v>
      </c>
      <c r="CK139" s="74">
        <v>20.7</v>
      </c>
      <c r="CL139" s="74">
        <v>9.1</v>
      </c>
      <c r="CM139" s="74">
        <v>50.3</v>
      </c>
      <c r="CN139" s="74">
        <v>62.5</v>
      </c>
      <c r="CO139" s="74">
        <v>70.2</v>
      </c>
      <c r="CP139" s="78"/>
      <c r="CQ139" s="74"/>
      <c r="CR139" s="78"/>
      <c r="CS139" s="74"/>
      <c r="CT139" s="74"/>
      <c r="CU139" s="74"/>
      <c r="CV139" s="74"/>
      <c r="CW139" s="74"/>
    </row>
    <row r="140" spans="1:101" ht="16.5" x14ac:dyDescent="0.3">
      <c r="A140" s="74" t="s">
        <v>289</v>
      </c>
      <c r="B140" s="74">
        <v>52</v>
      </c>
      <c r="C140" s="74">
        <v>10007140</v>
      </c>
      <c r="D140" s="74" t="s">
        <v>16</v>
      </c>
      <c r="E140" s="74" t="s">
        <v>30</v>
      </c>
      <c r="F140" s="78">
        <v>1700</v>
      </c>
      <c r="G140" s="74">
        <v>6.7</v>
      </c>
      <c r="H140" s="78">
        <v>1585</v>
      </c>
      <c r="I140" s="74">
        <v>10.9</v>
      </c>
      <c r="J140" s="74">
        <v>9.8000000000000007</v>
      </c>
      <c r="K140" s="74">
        <v>58.9</v>
      </c>
      <c r="L140" s="74">
        <v>71.900000000000006</v>
      </c>
      <c r="M140" s="74">
        <v>79.3</v>
      </c>
      <c r="N140" s="78">
        <v>1700</v>
      </c>
      <c r="O140" s="74">
        <v>7</v>
      </c>
      <c r="P140" s="78">
        <v>1580</v>
      </c>
      <c r="Q140" s="74">
        <v>12</v>
      </c>
      <c r="R140" s="74">
        <v>8.8000000000000007</v>
      </c>
      <c r="S140" s="74">
        <v>61.7</v>
      </c>
      <c r="T140" s="74">
        <v>73.400000000000006</v>
      </c>
      <c r="U140" s="74">
        <v>79.2</v>
      </c>
      <c r="V140" s="78">
        <v>1700</v>
      </c>
      <c r="W140" s="74">
        <v>7.2</v>
      </c>
      <c r="X140" s="78">
        <v>1575</v>
      </c>
      <c r="Y140" s="74">
        <v>14.2</v>
      </c>
      <c r="Z140" s="74">
        <v>8</v>
      </c>
      <c r="AA140" s="74">
        <v>62.7</v>
      </c>
      <c r="AB140" s="74">
        <v>73.599999999999994</v>
      </c>
      <c r="AC140" s="74">
        <v>77.8</v>
      </c>
      <c r="AD140" s="78"/>
      <c r="AE140" s="74"/>
      <c r="AF140" s="78"/>
      <c r="AG140" s="74"/>
      <c r="AH140" s="74"/>
      <c r="AI140" s="74"/>
      <c r="AJ140" s="74"/>
      <c r="AK140" s="74"/>
      <c r="AL140" s="78">
        <v>940</v>
      </c>
      <c r="AM140" s="74">
        <v>3</v>
      </c>
      <c r="AN140" s="78">
        <v>910</v>
      </c>
      <c r="AO140" s="74">
        <v>12.7</v>
      </c>
      <c r="AP140" s="74">
        <v>11.1</v>
      </c>
      <c r="AQ140" s="74">
        <v>59.1</v>
      </c>
      <c r="AR140" s="74">
        <v>69.7</v>
      </c>
      <c r="AS140" s="74">
        <v>76.2</v>
      </c>
      <c r="AT140" s="78">
        <v>940</v>
      </c>
      <c r="AU140" s="74">
        <v>3.2</v>
      </c>
      <c r="AV140" s="78">
        <v>910</v>
      </c>
      <c r="AW140" s="74">
        <v>12.1</v>
      </c>
      <c r="AX140" s="74">
        <v>10.4</v>
      </c>
      <c r="AY140" s="74">
        <v>65.400000000000006</v>
      </c>
      <c r="AZ140" s="74">
        <v>74.900000000000006</v>
      </c>
      <c r="BA140" s="74">
        <v>77.5</v>
      </c>
      <c r="BB140" s="78">
        <v>940</v>
      </c>
      <c r="BC140" s="74">
        <v>3.3</v>
      </c>
      <c r="BD140" s="78">
        <v>910</v>
      </c>
      <c r="BE140" s="74">
        <v>16.399999999999999</v>
      </c>
      <c r="BF140" s="74">
        <v>7.7</v>
      </c>
      <c r="BG140" s="74">
        <v>67</v>
      </c>
      <c r="BH140" s="74">
        <v>73.400000000000006</v>
      </c>
      <c r="BI140" s="74">
        <v>75.900000000000006</v>
      </c>
      <c r="BJ140" s="78"/>
      <c r="BK140" s="74"/>
      <c r="BL140" s="78"/>
      <c r="BM140" s="74"/>
      <c r="BN140" s="74"/>
      <c r="BO140" s="74"/>
      <c r="BP140" s="74"/>
      <c r="BQ140" s="74"/>
      <c r="BR140" s="78">
        <v>2640</v>
      </c>
      <c r="BS140" s="74">
        <v>5.4</v>
      </c>
      <c r="BT140" s="78">
        <v>2495</v>
      </c>
      <c r="BU140" s="74">
        <v>11.5</v>
      </c>
      <c r="BV140" s="74">
        <v>10.3</v>
      </c>
      <c r="BW140" s="74">
        <v>59</v>
      </c>
      <c r="BX140" s="74">
        <v>71.099999999999994</v>
      </c>
      <c r="BY140" s="74">
        <v>78.2</v>
      </c>
      <c r="BZ140" s="78">
        <v>2640</v>
      </c>
      <c r="CA140" s="74">
        <v>5.6</v>
      </c>
      <c r="CB140" s="78">
        <v>2490</v>
      </c>
      <c r="CC140" s="74">
        <v>12</v>
      </c>
      <c r="CD140" s="74">
        <v>9.4</v>
      </c>
      <c r="CE140" s="74">
        <v>63</v>
      </c>
      <c r="CF140" s="74">
        <v>74</v>
      </c>
      <c r="CG140" s="74">
        <v>78.599999999999994</v>
      </c>
      <c r="CH140" s="78">
        <v>2640</v>
      </c>
      <c r="CI140" s="74">
        <v>5.8</v>
      </c>
      <c r="CJ140" s="78">
        <v>2485</v>
      </c>
      <c r="CK140" s="74">
        <v>15</v>
      </c>
      <c r="CL140" s="74">
        <v>7.9</v>
      </c>
      <c r="CM140" s="74">
        <v>64.3</v>
      </c>
      <c r="CN140" s="74">
        <v>73.5</v>
      </c>
      <c r="CO140" s="74">
        <v>77.099999999999994</v>
      </c>
      <c r="CP140" s="78"/>
      <c r="CQ140" s="74"/>
      <c r="CR140" s="78"/>
      <c r="CS140" s="74"/>
      <c r="CT140" s="74"/>
      <c r="CU140" s="74"/>
      <c r="CV140" s="74"/>
      <c r="CW140" s="74"/>
    </row>
    <row r="141" spans="1:101" ht="16.5" x14ac:dyDescent="0.3">
      <c r="A141" s="74" t="s">
        <v>289</v>
      </c>
      <c r="B141" s="74">
        <v>110</v>
      </c>
      <c r="C141" s="74">
        <v>10006840</v>
      </c>
      <c r="D141" s="74" t="s">
        <v>16</v>
      </c>
      <c r="E141" s="74" t="s">
        <v>32</v>
      </c>
      <c r="F141" s="78">
        <v>2550</v>
      </c>
      <c r="G141" s="74">
        <v>5.5</v>
      </c>
      <c r="H141" s="78">
        <v>2410</v>
      </c>
      <c r="I141" s="74">
        <v>9.1</v>
      </c>
      <c r="J141" s="74">
        <v>8.1</v>
      </c>
      <c r="K141" s="74">
        <v>52.3</v>
      </c>
      <c r="L141" s="74">
        <v>69.599999999999994</v>
      </c>
      <c r="M141" s="74">
        <v>82.7</v>
      </c>
      <c r="N141" s="78">
        <v>2550</v>
      </c>
      <c r="O141" s="74">
        <v>6.2</v>
      </c>
      <c r="P141" s="78">
        <v>2395</v>
      </c>
      <c r="Q141" s="74">
        <v>11.2</v>
      </c>
      <c r="R141" s="74">
        <v>6.5</v>
      </c>
      <c r="S141" s="74">
        <v>59.1</v>
      </c>
      <c r="T141" s="74">
        <v>75.400000000000006</v>
      </c>
      <c r="U141" s="74">
        <v>82.3</v>
      </c>
      <c r="V141" s="78">
        <v>2550</v>
      </c>
      <c r="W141" s="74">
        <v>6.7</v>
      </c>
      <c r="X141" s="78">
        <v>2380</v>
      </c>
      <c r="Y141" s="74">
        <v>12.8</v>
      </c>
      <c r="Z141" s="74">
        <v>6.5</v>
      </c>
      <c r="AA141" s="74">
        <v>64.099999999999994</v>
      </c>
      <c r="AB141" s="74">
        <v>76.7</v>
      </c>
      <c r="AC141" s="74">
        <v>80.7</v>
      </c>
      <c r="AD141" s="78"/>
      <c r="AE141" s="74"/>
      <c r="AF141" s="78"/>
      <c r="AG141" s="74"/>
      <c r="AH141" s="74"/>
      <c r="AI141" s="74"/>
      <c r="AJ141" s="74"/>
      <c r="AK141" s="74"/>
      <c r="AL141" s="78">
        <v>1885</v>
      </c>
      <c r="AM141" s="74">
        <v>1.2</v>
      </c>
      <c r="AN141" s="78">
        <v>1865</v>
      </c>
      <c r="AO141" s="74">
        <v>9</v>
      </c>
      <c r="AP141" s="74">
        <v>9.8000000000000007</v>
      </c>
      <c r="AQ141" s="74">
        <v>52.7</v>
      </c>
      <c r="AR141" s="74">
        <v>68.400000000000006</v>
      </c>
      <c r="AS141" s="74">
        <v>81.2</v>
      </c>
      <c r="AT141" s="78">
        <v>1885</v>
      </c>
      <c r="AU141" s="74">
        <v>1.3</v>
      </c>
      <c r="AV141" s="78">
        <v>1860</v>
      </c>
      <c r="AW141" s="74">
        <v>12.6</v>
      </c>
      <c r="AX141" s="74">
        <v>8.4</v>
      </c>
      <c r="AY141" s="74">
        <v>59.4</v>
      </c>
      <c r="AZ141" s="74">
        <v>72.8</v>
      </c>
      <c r="BA141" s="74">
        <v>78.900000000000006</v>
      </c>
      <c r="BB141" s="78">
        <v>1885</v>
      </c>
      <c r="BC141" s="74">
        <v>1.4</v>
      </c>
      <c r="BD141" s="78">
        <v>1860</v>
      </c>
      <c r="BE141" s="74">
        <v>13</v>
      </c>
      <c r="BF141" s="74">
        <v>6.9</v>
      </c>
      <c r="BG141" s="74">
        <v>65.099999999999994</v>
      </c>
      <c r="BH141" s="74">
        <v>76.400000000000006</v>
      </c>
      <c r="BI141" s="74">
        <v>80</v>
      </c>
      <c r="BJ141" s="78"/>
      <c r="BK141" s="74"/>
      <c r="BL141" s="78"/>
      <c r="BM141" s="74"/>
      <c r="BN141" s="74"/>
      <c r="BO141" s="74"/>
      <c r="BP141" s="74"/>
      <c r="BQ141" s="74"/>
      <c r="BR141" s="78">
        <v>4435</v>
      </c>
      <c r="BS141" s="74">
        <v>3.7</v>
      </c>
      <c r="BT141" s="78">
        <v>4275</v>
      </c>
      <c r="BU141" s="74">
        <v>9.1</v>
      </c>
      <c r="BV141" s="74">
        <v>8.9</v>
      </c>
      <c r="BW141" s="74">
        <v>52.4</v>
      </c>
      <c r="BX141" s="74">
        <v>69.099999999999994</v>
      </c>
      <c r="BY141" s="74">
        <v>82.1</v>
      </c>
      <c r="BZ141" s="78">
        <v>4435</v>
      </c>
      <c r="CA141" s="74">
        <v>4.0999999999999996</v>
      </c>
      <c r="CB141" s="78">
        <v>4255</v>
      </c>
      <c r="CC141" s="74">
        <v>11.8</v>
      </c>
      <c r="CD141" s="74">
        <v>7.4</v>
      </c>
      <c r="CE141" s="74">
        <v>59.2</v>
      </c>
      <c r="CF141" s="74">
        <v>74.3</v>
      </c>
      <c r="CG141" s="74">
        <v>80.8</v>
      </c>
      <c r="CH141" s="78">
        <v>4435</v>
      </c>
      <c r="CI141" s="74">
        <v>4.4000000000000004</v>
      </c>
      <c r="CJ141" s="78">
        <v>4240</v>
      </c>
      <c r="CK141" s="74">
        <v>12.9</v>
      </c>
      <c r="CL141" s="74">
        <v>6.7</v>
      </c>
      <c r="CM141" s="74">
        <v>64.5</v>
      </c>
      <c r="CN141" s="74">
        <v>76.599999999999994</v>
      </c>
      <c r="CO141" s="74">
        <v>80.400000000000006</v>
      </c>
      <c r="CP141" s="78"/>
      <c r="CQ141" s="74"/>
      <c r="CR141" s="78"/>
      <c r="CS141" s="74"/>
      <c r="CT141" s="74"/>
      <c r="CU141" s="74"/>
      <c r="CV141" s="74"/>
      <c r="CW141" s="74"/>
    </row>
    <row r="142" spans="1:101" ht="16.5" x14ac:dyDescent="0.3">
      <c r="A142" s="74" t="s">
        <v>289</v>
      </c>
      <c r="B142" s="74">
        <v>200</v>
      </c>
      <c r="C142" s="74">
        <v>10000712</v>
      </c>
      <c r="D142" s="74" t="s">
        <v>16</v>
      </c>
      <c r="E142" s="74" t="s">
        <v>34</v>
      </c>
      <c r="F142" s="78">
        <v>270</v>
      </c>
      <c r="G142" s="74">
        <v>6.7</v>
      </c>
      <c r="H142" s="78">
        <v>250</v>
      </c>
      <c r="I142" s="74">
        <v>11.6</v>
      </c>
      <c r="J142" s="74">
        <v>9.1999999999999993</v>
      </c>
      <c r="K142" s="74">
        <v>65.599999999999994</v>
      </c>
      <c r="L142" s="74">
        <v>76</v>
      </c>
      <c r="M142" s="74">
        <v>79.2</v>
      </c>
      <c r="N142" s="78">
        <v>270</v>
      </c>
      <c r="O142" s="74">
        <v>7.5</v>
      </c>
      <c r="P142" s="78">
        <v>250</v>
      </c>
      <c r="Q142" s="74">
        <v>14.1</v>
      </c>
      <c r="R142" s="74">
        <v>7.7</v>
      </c>
      <c r="S142" s="74" t="s">
        <v>396</v>
      </c>
      <c r="T142" s="74" t="s">
        <v>396</v>
      </c>
      <c r="U142" s="74">
        <v>78.2</v>
      </c>
      <c r="V142" s="78">
        <v>270</v>
      </c>
      <c r="W142" s="74">
        <v>7.5</v>
      </c>
      <c r="X142" s="78">
        <v>250</v>
      </c>
      <c r="Y142" s="74">
        <v>14.5</v>
      </c>
      <c r="Z142" s="74">
        <v>7.3</v>
      </c>
      <c r="AA142" s="74" t="s">
        <v>396</v>
      </c>
      <c r="AB142" s="74" t="s">
        <v>396</v>
      </c>
      <c r="AC142" s="74">
        <v>78.2</v>
      </c>
      <c r="AD142" s="78"/>
      <c r="AE142" s="74"/>
      <c r="AF142" s="78"/>
      <c r="AG142" s="74"/>
      <c r="AH142" s="74"/>
      <c r="AI142" s="74"/>
      <c r="AJ142" s="74"/>
      <c r="AK142" s="74"/>
      <c r="AL142" s="78">
        <v>95</v>
      </c>
      <c r="AM142" s="74">
        <v>3.2</v>
      </c>
      <c r="AN142" s="78">
        <v>90</v>
      </c>
      <c r="AO142" s="74">
        <v>7.6</v>
      </c>
      <c r="AP142" s="74">
        <v>10.9</v>
      </c>
      <c r="AQ142" s="74">
        <v>73.900000000000006</v>
      </c>
      <c r="AR142" s="74">
        <v>78.3</v>
      </c>
      <c r="AS142" s="74">
        <v>81.5</v>
      </c>
      <c r="AT142" s="78">
        <v>95</v>
      </c>
      <c r="AU142" s="74">
        <v>3.2</v>
      </c>
      <c r="AV142" s="78">
        <v>90</v>
      </c>
      <c r="AW142" s="74">
        <v>9.8000000000000007</v>
      </c>
      <c r="AX142" s="74">
        <v>13</v>
      </c>
      <c r="AY142" s="74" t="s">
        <v>396</v>
      </c>
      <c r="AZ142" s="74" t="s">
        <v>396</v>
      </c>
      <c r="BA142" s="74">
        <v>77.2</v>
      </c>
      <c r="BB142" s="78">
        <v>95</v>
      </c>
      <c r="BC142" s="74">
        <v>3.2</v>
      </c>
      <c r="BD142" s="78">
        <v>90</v>
      </c>
      <c r="BE142" s="74">
        <v>16.3</v>
      </c>
      <c r="BF142" s="74">
        <v>5.4</v>
      </c>
      <c r="BG142" s="74" t="s">
        <v>396</v>
      </c>
      <c r="BH142" s="74" t="s">
        <v>396</v>
      </c>
      <c r="BI142" s="74">
        <v>78.3</v>
      </c>
      <c r="BJ142" s="78"/>
      <c r="BK142" s="74"/>
      <c r="BL142" s="78"/>
      <c r="BM142" s="74"/>
      <c r="BN142" s="74"/>
      <c r="BO142" s="74"/>
      <c r="BP142" s="74"/>
      <c r="BQ142" s="74"/>
      <c r="BR142" s="78">
        <v>365</v>
      </c>
      <c r="BS142" s="74">
        <v>5.8</v>
      </c>
      <c r="BT142" s="78">
        <v>340</v>
      </c>
      <c r="BU142" s="74">
        <v>10.5</v>
      </c>
      <c r="BV142" s="74">
        <v>9.6</v>
      </c>
      <c r="BW142" s="74">
        <v>67.8</v>
      </c>
      <c r="BX142" s="74">
        <v>76.599999999999994</v>
      </c>
      <c r="BY142" s="74">
        <v>79.8</v>
      </c>
      <c r="BZ142" s="78">
        <v>365</v>
      </c>
      <c r="CA142" s="74">
        <v>6.3</v>
      </c>
      <c r="CB142" s="78">
        <v>340</v>
      </c>
      <c r="CC142" s="74">
        <v>12.9</v>
      </c>
      <c r="CD142" s="74">
        <v>9.1</v>
      </c>
      <c r="CE142" s="74">
        <v>69.7</v>
      </c>
      <c r="CF142" s="74">
        <v>75.599999999999994</v>
      </c>
      <c r="CG142" s="74">
        <v>77.900000000000006</v>
      </c>
      <c r="CH142" s="78">
        <v>365</v>
      </c>
      <c r="CI142" s="74">
        <v>6.3</v>
      </c>
      <c r="CJ142" s="78">
        <v>340</v>
      </c>
      <c r="CK142" s="74">
        <v>15</v>
      </c>
      <c r="CL142" s="74">
        <v>6.8</v>
      </c>
      <c r="CM142" s="74">
        <v>71.8</v>
      </c>
      <c r="CN142" s="74">
        <v>76.8</v>
      </c>
      <c r="CO142" s="74">
        <v>78.2</v>
      </c>
      <c r="CP142" s="78"/>
      <c r="CQ142" s="74"/>
      <c r="CR142" s="78"/>
      <c r="CS142" s="74"/>
      <c r="CT142" s="74"/>
      <c r="CU142" s="74"/>
      <c r="CV142" s="74"/>
      <c r="CW142" s="74"/>
    </row>
    <row r="143" spans="1:101" ht="16.5" x14ac:dyDescent="0.3">
      <c r="A143" s="74" t="s">
        <v>289</v>
      </c>
      <c r="B143" s="74">
        <v>7</v>
      </c>
      <c r="C143" s="74">
        <v>10007811</v>
      </c>
      <c r="D143" s="74" t="s">
        <v>36</v>
      </c>
      <c r="E143" s="74" t="s">
        <v>37</v>
      </c>
      <c r="F143" s="78">
        <v>240</v>
      </c>
      <c r="G143" s="74">
        <v>3.3</v>
      </c>
      <c r="H143" s="78">
        <v>230</v>
      </c>
      <c r="I143" s="74">
        <v>4.3</v>
      </c>
      <c r="J143" s="74">
        <v>3.9</v>
      </c>
      <c r="K143" s="74" t="s">
        <v>396</v>
      </c>
      <c r="L143" s="74" t="s">
        <v>396</v>
      </c>
      <c r="M143" s="74">
        <v>91.8</v>
      </c>
      <c r="N143" s="78">
        <v>240</v>
      </c>
      <c r="O143" s="74">
        <v>5</v>
      </c>
      <c r="P143" s="78">
        <v>230</v>
      </c>
      <c r="Q143" s="74" t="s">
        <v>396</v>
      </c>
      <c r="R143" s="74" t="s">
        <v>396</v>
      </c>
      <c r="S143" s="74" t="s">
        <v>396</v>
      </c>
      <c r="T143" s="74" t="s">
        <v>396</v>
      </c>
      <c r="U143" s="74">
        <v>86.8</v>
      </c>
      <c r="V143" s="78">
        <v>240</v>
      </c>
      <c r="W143" s="74">
        <v>5</v>
      </c>
      <c r="X143" s="78">
        <v>230</v>
      </c>
      <c r="Y143" s="74" t="s">
        <v>396</v>
      </c>
      <c r="Z143" s="74" t="s">
        <v>396</v>
      </c>
      <c r="AA143" s="74" t="s">
        <v>396</v>
      </c>
      <c r="AB143" s="74" t="s">
        <v>396</v>
      </c>
      <c r="AC143" s="74">
        <v>85.5</v>
      </c>
      <c r="AD143" s="78"/>
      <c r="AE143" s="74"/>
      <c r="AF143" s="78"/>
      <c r="AG143" s="74"/>
      <c r="AH143" s="74"/>
      <c r="AI143" s="74"/>
      <c r="AJ143" s="74"/>
      <c r="AK143" s="74"/>
      <c r="AL143" s="78">
        <v>40</v>
      </c>
      <c r="AM143" s="74">
        <v>0</v>
      </c>
      <c r="AN143" s="78">
        <v>40</v>
      </c>
      <c r="AO143" s="74">
        <v>9.5</v>
      </c>
      <c r="AP143" s="74">
        <v>9.5</v>
      </c>
      <c r="AQ143" s="74" t="s">
        <v>396</v>
      </c>
      <c r="AR143" s="74" t="s">
        <v>396</v>
      </c>
      <c r="AS143" s="74">
        <v>81</v>
      </c>
      <c r="AT143" s="78">
        <v>40</v>
      </c>
      <c r="AU143" s="74">
        <v>0</v>
      </c>
      <c r="AV143" s="78">
        <v>40</v>
      </c>
      <c r="AW143" s="74" t="s">
        <v>396</v>
      </c>
      <c r="AX143" s="74" t="s">
        <v>396</v>
      </c>
      <c r="AY143" s="74" t="s">
        <v>396</v>
      </c>
      <c r="AZ143" s="74" t="s">
        <v>396</v>
      </c>
      <c r="BA143" s="74">
        <v>90.5</v>
      </c>
      <c r="BB143" s="78">
        <v>40</v>
      </c>
      <c r="BC143" s="74">
        <v>0</v>
      </c>
      <c r="BD143" s="78">
        <v>40</v>
      </c>
      <c r="BE143" s="74" t="s">
        <v>396</v>
      </c>
      <c r="BF143" s="74" t="s">
        <v>396</v>
      </c>
      <c r="BG143" s="74" t="s">
        <v>396</v>
      </c>
      <c r="BH143" s="74" t="s">
        <v>396</v>
      </c>
      <c r="BI143" s="74">
        <v>83.3</v>
      </c>
      <c r="BJ143" s="78"/>
      <c r="BK143" s="74"/>
      <c r="BL143" s="78"/>
      <c r="BM143" s="74"/>
      <c r="BN143" s="74"/>
      <c r="BO143" s="74"/>
      <c r="BP143" s="74"/>
      <c r="BQ143" s="74"/>
      <c r="BR143" s="78">
        <v>280</v>
      </c>
      <c r="BS143" s="74">
        <v>2.8</v>
      </c>
      <c r="BT143" s="78">
        <v>275</v>
      </c>
      <c r="BU143" s="74">
        <v>5.0999999999999996</v>
      </c>
      <c r="BV143" s="74">
        <v>4.7</v>
      </c>
      <c r="BW143" s="74">
        <v>40.9</v>
      </c>
      <c r="BX143" s="74">
        <v>79.599999999999994</v>
      </c>
      <c r="BY143" s="74">
        <v>90.1</v>
      </c>
      <c r="BZ143" s="78">
        <v>280</v>
      </c>
      <c r="CA143" s="74">
        <v>4.3</v>
      </c>
      <c r="CB143" s="78">
        <v>270</v>
      </c>
      <c r="CC143" s="74">
        <v>8.5</v>
      </c>
      <c r="CD143" s="74">
        <v>4.0999999999999996</v>
      </c>
      <c r="CE143" s="74">
        <v>78.900000000000006</v>
      </c>
      <c r="CF143" s="74">
        <v>85.9</v>
      </c>
      <c r="CG143" s="74">
        <v>87.4</v>
      </c>
      <c r="CH143" s="78">
        <v>280</v>
      </c>
      <c r="CI143" s="74">
        <v>4.3</v>
      </c>
      <c r="CJ143" s="78">
        <v>270</v>
      </c>
      <c r="CK143" s="74">
        <v>9.6</v>
      </c>
      <c r="CL143" s="74">
        <v>5.2</v>
      </c>
      <c r="CM143" s="74">
        <v>75.599999999999994</v>
      </c>
      <c r="CN143" s="74">
        <v>83</v>
      </c>
      <c r="CO143" s="74">
        <v>85.2</v>
      </c>
      <c r="CP143" s="78"/>
      <c r="CQ143" s="74"/>
      <c r="CR143" s="78"/>
      <c r="CS143" s="74"/>
      <c r="CT143" s="74"/>
      <c r="CU143" s="74"/>
      <c r="CV143" s="74"/>
      <c r="CW143" s="74"/>
    </row>
    <row r="144" spans="1:101" ht="16.5" x14ac:dyDescent="0.3">
      <c r="A144" s="74" t="s">
        <v>289</v>
      </c>
      <c r="B144" s="74">
        <v>49</v>
      </c>
      <c r="C144" s="74">
        <v>10006841</v>
      </c>
      <c r="D144" s="74" t="s">
        <v>39</v>
      </c>
      <c r="E144" s="74" t="s">
        <v>40</v>
      </c>
      <c r="F144" s="78">
        <v>360</v>
      </c>
      <c r="G144" s="74">
        <v>6.7</v>
      </c>
      <c r="H144" s="78">
        <v>335</v>
      </c>
      <c r="I144" s="74">
        <v>7.2</v>
      </c>
      <c r="J144" s="74">
        <v>9</v>
      </c>
      <c r="K144" s="74">
        <v>49.9</v>
      </c>
      <c r="L144" s="74">
        <v>72.5</v>
      </c>
      <c r="M144" s="74">
        <v>83.9</v>
      </c>
      <c r="N144" s="78">
        <v>360</v>
      </c>
      <c r="O144" s="74">
        <v>7.2</v>
      </c>
      <c r="P144" s="78">
        <v>335</v>
      </c>
      <c r="Q144" s="74">
        <v>8.1</v>
      </c>
      <c r="R144" s="74">
        <v>10.199999999999999</v>
      </c>
      <c r="S144" s="74">
        <v>57.4</v>
      </c>
      <c r="T144" s="74">
        <v>75.099999999999994</v>
      </c>
      <c r="U144" s="74">
        <v>81.7</v>
      </c>
      <c r="V144" s="78">
        <v>360</v>
      </c>
      <c r="W144" s="74">
        <v>8.4</v>
      </c>
      <c r="X144" s="78">
        <v>330</v>
      </c>
      <c r="Y144" s="74">
        <v>12.2</v>
      </c>
      <c r="Z144" s="74">
        <v>8.5</v>
      </c>
      <c r="AA144" s="74">
        <v>62.6</v>
      </c>
      <c r="AB144" s="74">
        <v>75.7</v>
      </c>
      <c r="AC144" s="74">
        <v>79.3</v>
      </c>
      <c r="AD144" s="78"/>
      <c r="AE144" s="74"/>
      <c r="AF144" s="78"/>
      <c r="AG144" s="74"/>
      <c r="AH144" s="74"/>
      <c r="AI144" s="74"/>
      <c r="AJ144" s="74"/>
      <c r="AK144" s="74"/>
      <c r="AL144" s="78">
        <v>325</v>
      </c>
      <c r="AM144" s="74">
        <v>2.2000000000000002</v>
      </c>
      <c r="AN144" s="78">
        <v>315</v>
      </c>
      <c r="AO144" s="74">
        <v>9.8000000000000007</v>
      </c>
      <c r="AP144" s="74">
        <v>12.6</v>
      </c>
      <c r="AQ144" s="74">
        <v>53.9</v>
      </c>
      <c r="AR144" s="74">
        <v>66.2</v>
      </c>
      <c r="AS144" s="74">
        <v>77.599999999999994</v>
      </c>
      <c r="AT144" s="78">
        <v>325</v>
      </c>
      <c r="AU144" s="74">
        <v>2.5</v>
      </c>
      <c r="AV144" s="78">
        <v>315</v>
      </c>
      <c r="AW144" s="74">
        <v>11.4</v>
      </c>
      <c r="AX144" s="74">
        <v>13</v>
      </c>
      <c r="AY144" s="74">
        <v>60.4</v>
      </c>
      <c r="AZ144" s="74">
        <v>72.2</v>
      </c>
      <c r="BA144" s="74">
        <v>75.599999999999994</v>
      </c>
      <c r="BB144" s="78">
        <v>325</v>
      </c>
      <c r="BC144" s="74">
        <v>2.8</v>
      </c>
      <c r="BD144" s="78">
        <v>315</v>
      </c>
      <c r="BE144" s="74">
        <v>14.9</v>
      </c>
      <c r="BF144" s="74">
        <v>10.5</v>
      </c>
      <c r="BG144" s="74">
        <v>65.099999999999994</v>
      </c>
      <c r="BH144" s="74">
        <v>72.400000000000006</v>
      </c>
      <c r="BI144" s="74">
        <v>74.599999999999994</v>
      </c>
      <c r="BJ144" s="78"/>
      <c r="BK144" s="74"/>
      <c r="BL144" s="78"/>
      <c r="BM144" s="74"/>
      <c r="BN144" s="74"/>
      <c r="BO144" s="74"/>
      <c r="BP144" s="74"/>
      <c r="BQ144" s="74"/>
      <c r="BR144" s="78">
        <v>685</v>
      </c>
      <c r="BS144" s="74">
        <v>4.5</v>
      </c>
      <c r="BT144" s="78">
        <v>650</v>
      </c>
      <c r="BU144" s="74">
        <v>8.4</v>
      </c>
      <c r="BV144" s="74">
        <v>10.7</v>
      </c>
      <c r="BW144" s="74">
        <v>51.8</v>
      </c>
      <c r="BX144" s="74">
        <v>69.5</v>
      </c>
      <c r="BY144" s="74">
        <v>80.8</v>
      </c>
      <c r="BZ144" s="78">
        <v>685</v>
      </c>
      <c r="CA144" s="74">
        <v>5</v>
      </c>
      <c r="CB144" s="78">
        <v>650</v>
      </c>
      <c r="CC144" s="74">
        <v>9.6999999999999993</v>
      </c>
      <c r="CD144" s="74">
        <v>11.6</v>
      </c>
      <c r="CE144" s="74">
        <v>58.9</v>
      </c>
      <c r="CF144" s="74">
        <v>73.7</v>
      </c>
      <c r="CG144" s="74">
        <v>78.7</v>
      </c>
      <c r="CH144" s="78">
        <v>685</v>
      </c>
      <c r="CI144" s="74">
        <v>5.7</v>
      </c>
      <c r="CJ144" s="78">
        <v>645</v>
      </c>
      <c r="CK144" s="74">
        <v>13.5</v>
      </c>
      <c r="CL144" s="74">
        <v>9.5</v>
      </c>
      <c r="CM144" s="74">
        <v>63.8</v>
      </c>
      <c r="CN144" s="74">
        <v>74.099999999999994</v>
      </c>
      <c r="CO144" s="74">
        <v>77</v>
      </c>
      <c r="CP144" s="78"/>
      <c r="CQ144" s="74"/>
      <c r="CR144" s="78"/>
      <c r="CS144" s="74"/>
      <c r="CT144" s="74"/>
      <c r="CU144" s="74"/>
      <c r="CV144" s="74"/>
      <c r="CW144" s="74"/>
    </row>
    <row r="145" spans="1:101" ht="16.5" x14ac:dyDescent="0.3">
      <c r="A145" s="74" t="s">
        <v>289</v>
      </c>
      <c r="B145" s="74">
        <v>197</v>
      </c>
      <c r="C145" s="74">
        <v>10000385</v>
      </c>
      <c r="D145" s="74" t="s">
        <v>19</v>
      </c>
      <c r="E145" s="74" t="s">
        <v>42</v>
      </c>
      <c r="F145" s="78">
        <v>165</v>
      </c>
      <c r="G145" s="74">
        <v>4.8</v>
      </c>
      <c r="H145" s="78">
        <v>155</v>
      </c>
      <c r="I145" s="74">
        <v>9.6</v>
      </c>
      <c r="J145" s="74">
        <v>12.1</v>
      </c>
      <c r="K145" s="74" t="s">
        <v>396</v>
      </c>
      <c r="L145" s="74" t="s">
        <v>396</v>
      </c>
      <c r="M145" s="74">
        <v>78.3</v>
      </c>
      <c r="N145" s="78">
        <v>165</v>
      </c>
      <c r="O145" s="74">
        <v>4.2</v>
      </c>
      <c r="P145" s="78">
        <v>160</v>
      </c>
      <c r="Q145" s="74">
        <v>12.7</v>
      </c>
      <c r="R145" s="74">
        <v>11.4</v>
      </c>
      <c r="S145" s="74" t="s">
        <v>396</v>
      </c>
      <c r="T145" s="74" t="s">
        <v>396</v>
      </c>
      <c r="U145" s="74">
        <v>75.900000000000006</v>
      </c>
      <c r="V145" s="78">
        <v>165</v>
      </c>
      <c r="W145" s="74">
        <v>4.2</v>
      </c>
      <c r="X145" s="78">
        <v>160</v>
      </c>
      <c r="Y145" s="74">
        <v>14.6</v>
      </c>
      <c r="Z145" s="74">
        <v>9.5</v>
      </c>
      <c r="AA145" s="74" t="s">
        <v>396</v>
      </c>
      <c r="AB145" s="74" t="s">
        <v>396</v>
      </c>
      <c r="AC145" s="74">
        <v>75.900000000000006</v>
      </c>
      <c r="AD145" s="78"/>
      <c r="AE145" s="74"/>
      <c r="AF145" s="78"/>
      <c r="AG145" s="74"/>
      <c r="AH145" s="74"/>
      <c r="AI145" s="74"/>
      <c r="AJ145" s="74"/>
      <c r="AK145" s="74"/>
      <c r="AL145" s="78">
        <v>120</v>
      </c>
      <c r="AM145" s="74">
        <v>0</v>
      </c>
      <c r="AN145" s="78">
        <v>120</v>
      </c>
      <c r="AO145" s="74">
        <v>13.3</v>
      </c>
      <c r="AP145" s="74">
        <v>24.2</v>
      </c>
      <c r="AQ145" s="74" t="s">
        <v>396</v>
      </c>
      <c r="AR145" s="74" t="s">
        <v>396</v>
      </c>
      <c r="AS145" s="74">
        <v>62.5</v>
      </c>
      <c r="AT145" s="78">
        <v>120</v>
      </c>
      <c r="AU145" s="74">
        <v>0</v>
      </c>
      <c r="AV145" s="78">
        <v>120</v>
      </c>
      <c r="AW145" s="74">
        <v>15</v>
      </c>
      <c r="AX145" s="74">
        <v>16.7</v>
      </c>
      <c r="AY145" s="74" t="s">
        <v>396</v>
      </c>
      <c r="AZ145" s="74" t="s">
        <v>396</v>
      </c>
      <c r="BA145" s="74">
        <v>68.3</v>
      </c>
      <c r="BB145" s="78">
        <v>120</v>
      </c>
      <c r="BC145" s="74">
        <v>0</v>
      </c>
      <c r="BD145" s="78">
        <v>120</v>
      </c>
      <c r="BE145" s="74">
        <v>18.3</v>
      </c>
      <c r="BF145" s="74">
        <v>14.2</v>
      </c>
      <c r="BG145" s="74" t="s">
        <v>396</v>
      </c>
      <c r="BH145" s="74" t="s">
        <v>396</v>
      </c>
      <c r="BI145" s="74">
        <v>67.5</v>
      </c>
      <c r="BJ145" s="78"/>
      <c r="BK145" s="74"/>
      <c r="BL145" s="78"/>
      <c r="BM145" s="74"/>
      <c r="BN145" s="74"/>
      <c r="BO145" s="74"/>
      <c r="BP145" s="74"/>
      <c r="BQ145" s="74"/>
      <c r="BR145" s="78">
        <v>285</v>
      </c>
      <c r="BS145" s="74">
        <v>2.8</v>
      </c>
      <c r="BT145" s="78">
        <v>275</v>
      </c>
      <c r="BU145" s="74">
        <v>11.2</v>
      </c>
      <c r="BV145" s="74">
        <v>17.3</v>
      </c>
      <c r="BW145" s="74">
        <v>63.9</v>
      </c>
      <c r="BX145" s="74">
        <v>67.5</v>
      </c>
      <c r="BY145" s="74">
        <v>71.5</v>
      </c>
      <c r="BZ145" s="78">
        <v>285</v>
      </c>
      <c r="CA145" s="74">
        <v>2.5</v>
      </c>
      <c r="CB145" s="78">
        <v>280</v>
      </c>
      <c r="CC145" s="74">
        <v>13.7</v>
      </c>
      <c r="CD145" s="74">
        <v>13.7</v>
      </c>
      <c r="CE145" s="74">
        <v>66.2</v>
      </c>
      <c r="CF145" s="74">
        <v>70.099999999999994</v>
      </c>
      <c r="CG145" s="74">
        <v>72.7</v>
      </c>
      <c r="CH145" s="78">
        <v>285</v>
      </c>
      <c r="CI145" s="74">
        <v>2.5</v>
      </c>
      <c r="CJ145" s="78">
        <v>280</v>
      </c>
      <c r="CK145" s="74">
        <v>16.2</v>
      </c>
      <c r="CL145" s="74">
        <v>11.5</v>
      </c>
      <c r="CM145" s="74">
        <v>66.2</v>
      </c>
      <c r="CN145" s="74">
        <v>69.8</v>
      </c>
      <c r="CO145" s="74">
        <v>72.3</v>
      </c>
      <c r="CP145" s="78"/>
      <c r="CQ145" s="74"/>
      <c r="CR145" s="78"/>
      <c r="CS145" s="74"/>
      <c r="CT145" s="74"/>
      <c r="CU145" s="74"/>
      <c r="CV145" s="74"/>
      <c r="CW145" s="74"/>
    </row>
    <row r="146" spans="1:101" ht="16.5" x14ac:dyDescent="0.3">
      <c r="A146" s="74" t="s">
        <v>289</v>
      </c>
      <c r="B146" s="74">
        <v>50</v>
      </c>
      <c r="C146" s="74">
        <v>10000824</v>
      </c>
      <c r="D146" s="74" t="s">
        <v>19</v>
      </c>
      <c r="E146" s="74" t="s">
        <v>44</v>
      </c>
      <c r="F146" s="78">
        <v>1135</v>
      </c>
      <c r="G146" s="74">
        <v>7.1</v>
      </c>
      <c r="H146" s="78">
        <v>1055</v>
      </c>
      <c r="I146" s="74">
        <v>9.1</v>
      </c>
      <c r="J146" s="74">
        <v>7.4</v>
      </c>
      <c r="K146" s="74">
        <v>68.400000000000006</v>
      </c>
      <c r="L146" s="74">
        <v>78.900000000000006</v>
      </c>
      <c r="M146" s="74">
        <v>83.5</v>
      </c>
      <c r="N146" s="78">
        <v>1135</v>
      </c>
      <c r="O146" s="74">
        <v>7.2</v>
      </c>
      <c r="P146" s="78">
        <v>1055</v>
      </c>
      <c r="Q146" s="74">
        <v>9</v>
      </c>
      <c r="R146" s="74">
        <v>7.1</v>
      </c>
      <c r="S146" s="74">
        <v>68.900000000000006</v>
      </c>
      <c r="T146" s="74">
        <v>80.599999999999994</v>
      </c>
      <c r="U146" s="74">
        <v>83.9</v>
      </c>
      <c r="V146" s="78">
        <v>1135</v>
      </c>
      <c r="W146" s="74">
        <v>7.6</v>
      </c>
      <c r="X146" s="78">
        <v>1050</v>
      </c>
      <c r="Y146" s="74">
        <v>10.3</v>
      </c>
      <c r="Z146" s="74">
        <v>7.3</v>
      </c>
      <c r="AA146" s="74">
        <v>70.8</v>
      </c>
      <c r="AB146" s="74">
        <v>80.099999999999994</v>
      </c>
      <c r="AC146" s="74">
        <v>82.4</v>
      </c>
      <c r="AD146" s="78"/>
      <c r="AE146" s="74"/>
      <c r="AF146" s="78"/>
      <c r="AG146" s="74"/>
      <c r="AH146" s="74"/>
      <c r="AI146" s="74"/>
      <c r="AJ146" s="74"/>
      <c r="AK146" s="74"/>
      <c r="AL146" s="78">
        <v>1075</v>
      </c>
      <c r="AM146" s="74">
        <v>1.2</v>
      </c>
      <c r="AN146" s="78">
        <v>1065</v>
      </c>
      <c r="AO146" s="74">
        <v>12.5</v>
      </c>
      <c r="AP146" s="74">
        <v>11.4</v>
      </c>
      <c r="AQ146" s="74">
        <v>69.400000000000006</v>
      </c>
      <c r="AR146" s="74">
        <v>74</v>
      </c>
      <c r="AS146" s="74">
        <v>76.099999999999994</v>
      </c>
      <c r="AT146" s="78">
        <v>1075</v>
      </c>
      <c r="AU146" s="74">
        <v>1.1000000000000001</v>
      </c>
      <c r="AV146" s="78">
        <v>1065</v>
      </c>
      <c r="AW146" s="74">
        <v>12.4</v>
      </c>
      <c r="AX146" s="74">
        <v>9.4</v>
      </c>
      <c r="AY146" s="74">
        <v>72.7</v>
      </c>
      <c r="AZ146" s="74">
        <v>76.7</v>
      </c>
      <c r="BA146" s="74">
        <v>78.2</v>
      </c>
      <c r="BB146" s="78">
        <v>1075</v>
      </c>
      <c r="BC146" s="74">
        <v>1.4</v>
      </c>
      <c r="BD146" s="78">
        <v>1060</v>
      </c>
      <c r="BE146" s="74">
        <v>15.5</v>
      </c>
      <c r="BF146" s="74">
        <v>7.2</v>
      </c>
      <c r="BG146" s="74">
        <v>72.7</v>
      </c>
      <c r="BH146" s="74">
        <v>76.099999999999994</v>
      </c>
      <c r="BI146" s="74">
        <v>77.3</v>
      </c>
      <c r="BJ146" s="78"/>
      <c r="BK146" s="74"/>
      <c r="BL146" s="78"/>
      <c r="BM146" s="74"/>
      <c r="BN146" s="74"/>
      <c r="BO146" s="74"/>
      <c r="BP146" s="74"/>
      <c r="BQ146" s="74"/>
      <c r="BR146" s="78">
        <v>2215</v>
      </c>
      <c r="BS146" s="74">
        <v>4.2</v>
      </c>
      <c r="BT146" s="78">
        <v>2120</v>
      </c>
      <c r="BU146" s="74">
        <v>10.8</v>
      </c>
      <c r="BV146" s="74">
        <v>9.4</v>
      </c>
      <c r="BW146" s="74">
        <v>68.900000000000006</v>
      </c>
      <c r="BX146" s="74">
        <v>76.400000000000006</v>
      </c>
      <c r="BY146" s="74">
        <v>79.8</v>
      </c>
      <c r="BZ146" s="78">
        <v>2215</v>
      </c>
      <c r="CA146" s="74">
        <v>4.2</v>
      </c>
      <c r="CB146" s="78">
        <v>2120</v>
      </c>
      <c r="CC146" s="74">
        <v>10.7</v>
      </c>
      <c r="CD146" s="74">
        <v>8.3000000000000007</v>
      </c>
      <c r="CE146" s="74">
        <v>70.8</v>
      </c>
      <c r="CF146" s="74">
        <v>78.7</v>
      </c>
      <c r="CG146" s="74">
        <v>81</v>
      </c>
      <c r="CH146" s="78">
        <v>2215</v>
      </c>
      <c r="CI146" s="74">
        <v>4.5999999999999996</v>
      </c>
      <c r="CJ146" s="78">
        <v>2110</v>
      </c>
      <c r="CK146" s="74">
        <v>12.9</v>
      </c>
      <c r="CL146" s="74">
        <v>7.2</v>
      </c>
      <c r="CM146" s="74">
        <v>71.7</v>
      </c>
      <c r="CN146" s="74">
        <v>78.099999999999994</v>
      </c>
      <c r="CO146" s="74">
        <v>79.8</v>
      </c>
      <c r="CP146" s="78"/>
      <c r="CQ146" s="74"/>
      <c r="CR146" s="78"/>
      <c r="CS146" s="74"/>
      <c r="CT146" s="74"/>
      <c r="CU146" s="74"/>
      <c r="CV146" s="74"/>
      <c r="CW146" s="74"/>
    </row>
    <row r="147" spans="1:101" ht="16.5" x14ac:dyDescent="0.3">
      <c r="A147" s="74" t="s">
        <v>289</v>
      </c>
      <c r="B147" s="74">
        <v>111</v>
      </c>
      <c r="C147" s="74">
        <v>10007785</v>
      </c>
      <c r="D147" s="74" t="s">
        <v>46</v>
      </c>
      <c r="E147" s="74" t="s">
        <v>47</v>
      </c>
      <c r="F147" s="78">
        <v>615</v>
      </c>
      <c r="G147" s="74">
        <v>5.9</v>
      </c>
      <c r="H147" s="78">
        <v>580</v>
      </c>
      <c r="I147" s="74">
        <v>7.3</v>
      </c>
      <c r="J147" s="74">
        <v>9.5</v>
      </c>
      <c r="K147" s="74">
        <v>52.4</v>
      </c>
      <c r="L147" s="74">
        <v>72.099999999999994</v>
      </c>
      <c r="M147" s="74">
        <v>83.2</v>
      </c>
      <c r="N147" s="78">
        <v>615</v>
      </c>
      <c r="O147" s="74">
        <v>6.2</v>
      </c>
      <c r="P147" s="78">
        <v>575</v>
      </c>
      <c r="Q147" s="74">
        <v>10.4</v>
      </c>
      <c r="R147" s="74">
        <v>8.9</v>
      </c>
      <c r="S147" s="74">
        <v>57.1</v>
      </c>
      <c r="T147" s="74">
        <v>75.900000000000006</v>
      </c>
      <c r="U147" s="74">
        <v>80.7</v>
      </c>
      <c r="V147" s="78">
        <v>615</v>
      </c>
      <c r="W147" s="74">
        <v>6.8</v>
      </c>
      <c r="X147" s="78">
        <v>570</v>
      </c>
      <c r="Y147" s="74">
        <v>14.7</v>
      </c>
      <c r="Z147" s="74">
        <v>8.1999999999999993</v>
      </c>
      <c r="AA147" s="74">
        <v>62.1</v>
      </c>
      <c r="AB147" s="74">
        <v>74</v>
      </c>
      <c r="AC147" s="74">
        <v>77.099999999999994</v>
      </c>
      <c r="AD147" s="78"/>
      <c r="AE147" s="74"/>
      <c r="AF147" s="78"/>
      <c r="AG147" s="74"/>
      <c r="AH147" s="74"/>
      <c r="AI147" s="74"/>
      <c r="AJ147" s="74"/>
      <c r="AK147" s="74"/>
      <c r="AL147" s="78">
        <v>640</v>
      </c>
      <c r="AM147" s="74">
        <v>2</v>
      </c>
      <c r="AN147" s="78">
        <v>625</v>
      </c>
      <c r="AO147" s="74">
        <v>11</v>
      </c>
      <c r="AP147" s="74">
        <v>12.5</v>
      </c>
      <c r="AQ147" s="74">
        <v>54.8</v>
      </c>
      <c r="AR147" s="74">
        <v>67.400000000000006</v>
      </c>
      <c r="AS147" s="74">
        <v>76.5</v>
      </c>
      <c r="AT147" s="78">
        <v>640</v>
      </c>
      <c r="AU147" s="74">
        <v>2.2000000000000002</v>
      </c>
      <c r="AV147" s="78">
        <v>625</v>
      </c>
      <c r="AW147" s="74">
        <v>13</v>
      </c>
      <c r="AX147" s="74">
        <v>10.199999999999999</v>
      </c>
      <c r="AY147" s="74">
        <v>60.8</v>
      </c>
      <c r="AZ147" s="74">
        <v>72</v>
      </c>
      <c r="BA147" s="74">
        <v>76.8</v>
      </c>
      <c r="BB147" s="78">
        <v>640</v>
      </c>
      <c r="BC147" s="74">
        <v>2.2000000000000002</v>
      </c>
      <c r="BD147" s="78">
        <v>625</v>
      </c>
      <c r="BE147" s="74">
        <v>16.8</v>
      </c>
      <c r="BF147" s="74">
        <v>6.6</v>
      </c>
      <c r="BG147" s="74">
        <v>65</v>
      </c>
      <c r="BH147" s="74">
        <v>74.099999999999994</v>
      </c>
      <c r="BI147" s="74">
        <v>76.599999999999994</v>
      </c>
      <c r="BJ147" s="78"/>
      <c r="BK147" s="74"/>
      <c r="BL147" s="78"/>
      <c r="BM147" s="74"/>
      <c r="BN147" s="74"/>
      <c r="BO147" s="74"/>
      <c r="BP147" s="74"/>
      <c r="BQ147" s="74"/>
      <c r="BR147" s="78">
        <v>1255</v>
      </c>
      <c r="BS147" s="74">
        <v>3.9</v>
      </c>
      <c r="BT147" s="78">
        <v>1205</v>
      </c>
      <c r="BU147" s="74">
        <v>9.1999999999999993</v>
      </c>
      <c r="BV147" s="74">
        <v>11</v>
      </c>
      <c r="BW147" s="74">
        <v>53.7</v>
      </c>
      <c r="BX147" s="74">
        <v>69.7</v>
      </c>
      <c r="BY147" s="74">
        <v>79.7</v>
      </c>
      <c r="BZ147" s="78">
        <v>1255</v>
      </c>
      <c r="CA147" s="74">
        <v>4.2</v>
      </c>
      <c r="CB147" s="78">
        <v>1200</v>
      </c>
      <c r="CC147" s="74">
        <v>11.7</v>
      </c>
      <c r="CD147" s="74">
        <v>9.6</v>
      </c>
      <c r="CE147" s="74">
        <v>59</v>
      </c>
      <c r="CF147" s="74">
        <v>73.900000000000006</v>
      </c>
      <c r="CG147" s="74">
        <v>78.7</v>
      </c>
      <c r="CH147" s="78">
        <v>1255</v>
      </c>
      <c r="CI147" s="74">
        <v>4.5</v>
      </c>
      <c r="CJ147" s="78">
        <v>1195</v>
      </c>
      <c r="CK147" s="74">
        <v>15.8</v>
      </c>
      <c r="CL147" s="74">
        <v>7.4</v>
      </c>
      <c r="CM147" s="74">
        <v>63.6</v>
      </c>
      <c r="CN147" s="74">
        <v>74</v>
      </c>
      <c r="CO147" s="74">
        <v>76.900000000000006</v>
      </c>
      <c r="CP147" s="78"/>
      <c r="CQ147" s="74"/>
      <c r="CR147" s="78"/>
      <c r="CS147" s="74"/>
      <c r="CT147" s="74"/>
      <c r="CU147" s="74"/>
      <c r="CV147" s="74"/>
      <c r="CW147" s="74"/>
    </row>
    <row r="148" spans="1:101" ht="16.5" x14ac:dyDescent="0.3">
      <c r="A148" s="74" t="s">
        <v>289</v>
      </c>
      <c r="B148" s="74">
        <v>51</v>
      </c>
      <c r="C148" s="74">
        <v>10000886</v>
      </c>
      <c r="D148" s="74" t="s">
        <v>49</v>
      </c>
      <c r="E148" s="74" t="s">
        <v>50</v>
      </c>
      <c r="F148" s="78">
        <v>1290</v>
      </c>
      <c r="G148" s="74">
        <v>6.7</v>
      </c>
      <c r="H148" s="78">
        <v>1205</v>
      </c>
      <c r="I148" s="74">
        <v>11.2</v>
      </c>
      <c r="J148" s="74">
        <v>10.5</v>
      </c>
      <c r="K148" s="74">
        <v>60.8</v>
      </c>
      <c r="L148" s="74">
        <v>71.3</v>
      </c>
      <c r="M148" s="74">
        <v>78.3</v>
      </c>
      <c r="N148" s="78">
        <v>1290</v>
      </c>
      <c r="O148" s="74">
        <v>7.6</v>
      </c>
      <c r="P148" s="78">
        <v>1195</v>
      </c>
      <c r="Q148" s="74">
        <v>13.4</v>
      </c>
      <c r="R148" s="74">
        <v>6.3</v>
      </c>
      <c r="S148" s="74">
        <v>62.9</v>
      </c>
      <c r="T148" s="74">
        <v>75</v>
      </c>
      <c r="U148" s="74">
        <v>80.3</v>
      </c>
      <c r="V148" s="78">
        <v>1290</v>
      </c>
      <c r="W148" s="74">
        <v>7.8</v>
      </c>
      <c r="X148" s="78">
        <v>1190</v>
      </c>
      <c r="Y148" s="74">
        <v>13.5</v>
      </c>
      <c r="Z148" s="74">
        <v>7.1</v>
      </c>
      <c r="AA148" s="74">
        <v>64.900000000000006</v>
      </c>
      <c r="AB148" s="74">
        <v>75</v>
      </c>
      <c r="AC148" s="74">
        <v>79.400000000000006</v>
      </c>
      <c r="AD148" s="78"/>
      <c r="AE148" s="74"/>
      <c r="AF148" s="78"/>
      <c r="AG148" s="74"/>
      <c r="AH148" s="74"/>
      <c r="AI148" s="74"/>
      <c r="AJ148" s="74"/>
      <c r="AK148" s="74"/>
      <c r="AL148" s="78">
        <v>865</v>
      </c>
      <c r="AM148" s="74">
        <v>1.9</v>
      </c>
      <c r="AN148" s="78">
        <v>850</v>
      </c>
      <c r="AO148" s="74">
        <v>10</v>
      </c>
      <c r="AP148" s="74">
        <v>15.1</v>
      </c>
      <c r="AQ148" s="74">
        <v>61.3</v>
      </c>
      <c r="AR148" s="74">
        <v>69.8</v>
      </c>
      <c r="AS148" s="74">
        <v>74.900000000000006</v>
      </c>
      <c r="AT148" s="78">
        <v>865</v>
      </c>
      <c r="AU148" s="74">
        <v>2</v>
      </c>
      <c r="AV148" s="78">
        <v>845</v>
      </c>
      <c r="AW148" s="74">
        <v>12.4</v>
      </c>
      <c r="AX148" s="74">
        <v>9.3000000000000007</v>
      </c>
      <c r="AY148" s="74">
        <v>64.900000000000006</v>
      </c>
      <c r="AZ148" s="74">
        <v>74.3</v>
      </c>
      <c r="BA148" s="74">
        <v>78.3</v>
      </c>
      <c r="BB148" s="78">
        <v>865</v>
      </c>
      <c r="BC148" s="74">
        <v>2.1</v>
      </c>
      <c r="BD148" s="78">
        <v>845</v>
      </c>
      <c r="BE148" s="74">
        <v>13.9</v>
      </c>
      <c r="BF148" s="74">
        <v>8.5</v>
      </c>
      <c r="BG148" s="74">
        <v>68.3</v>
      </c>
      <c r="BH148" s="74">
        <v>74.7</v>
      </c>
      <c r="BI148" s="74">
        <v>77.5</v>
      </c>
      <c r="BJ148" s="78"/>
      <c r="BK148" s="74"/>
      <c r="BL148" s="78"/>
      <c r="BM148" s="74"/>
      <c r="BN148" s="74"/>
      <c r="BO148" s="74"/>
      <c r="BP148" s="74"/>
      <c r="BQ148" s="74"/>
      <c r="BR148" s="78">
        <v>2155</v>
      </c>
      <c r="BS148" s="74">
        <v>4.8</v>
      </c>
      <c r="BT148" s="78">
        <v>2050</v>
      </c>
      <c r="BU148" s="74">
        <v>10.7</v>
      </c>
      <c r="BV148" s="74">
        <v>12.4</v>
      </c>
      <c r="BW148" s="74">
        <v>61</v>
      </c>
      <c r="BX148" s="74">
        <v>70.7</v>
      </c>
      <c r="BY148" s="74">
        <v>76.900000000000006</v>
      </c>
      <c r="BZ148" s="78">
        <v>2155</v>
      </c>
      <c r="CA148" s="74">
        <v>5.3</v>
      </c>
      <c r="CB148" s="78">
        <v>2040</v>
      </c>
      <c r="CC148" s="74">
        <v>13</v>
      </c>
      <c r="CD148" s="74">
        <v>7.5</v>
      </c>
      <c r="CE148" s="74">
        <v>63.7</v>
      </c>
      <c r="CF148" s="74">
        <v>74.7</v>
      </c>
      <c r="CG148" s="74">
        <v>79.5</v>
      </c>
      <c r="CH148" s="78">
        <v>2155</v>
      </c>
      <c r="CI148" s="74">
        <v>5.5</v>
      </c>
      <c r="CJ148" s="78">
        <v>2035</v>
      </c>
      <c r="CK148" s="74">
        <v>13.7</v>
      </c>
      <c r="CL148" s="74">
        <v>7.7</v>
      </c>
      <c r="CM148" s="74">
        <v>66.3</v>
      </c>
      <c r="CN148" s="74">
        <v>74.900000000000006</v>
      </c>
      <c r="CO148" s="74">
        <v>78.599999999999994</v>
      </c>
      <c r="CP148" s="78"/>
      <c r="CQ148" s="74"/>
      <c r="CR148" s="78"/>
      <c r="CS148" s="74"/>
      <c r="CT148" s="74"/>
      <c r="CU148" s="74"/>
      <c r="CV148" s="74"/>
      <c r="CW148" s="74"/>
    </row>
    <row r="149" spans="1:101" ht="16.5" x14ac:dyDescent="0.3">
      <c r="A149" s="74" t="s">
        <v>289</v>
      </c>
      <c r="B149" s="74">
        <v>112</v>
      </c>
      <c r="C149" s="74">
        <v>10007786</v>
      </c>
      <c r="D149" s="74" t="s">
        <v>19</v>
      </c>
      <c r="E149" s="74" t="s">
        <v>52</v>
      </c>
      <c r="F149" s="78">
        <v>1405</v>
      </c>
      <c r="G149" s="74">
        <v>4.5999999999999996</v>
      </c>
      <c r="H149" s="78">
        <v>1340</v>
      </c>
      <c r="I149" s="74">
        <v>9</v>
      </c>
      <c r="J149" s="74">
        <v>10</v>
      </c>
      <c r="K149" s="74">
        <v>45.8</v>
      </c>
      <c r="L149" s="74">
        <v>63.7</v>
      </c>
      <c r="M149" s="74">
        <v>81</v>
      </c>
      <c r="N149" s="78">
        <v>1405</v>
      </c>
      <c r="O149" s="74">
        <v>5.6</v>
      </c>
      <c r="P149" s="78">
        <v>1325</v>
      </c>
      <c r="Q149" s="74">
        <v>11.5</v>
      </c>
      <c r="R149" s="74">
        <v>6.6</v>
      </c>
      <c r="S149" s="74">
        <v>55.4</v>
      </c>
      <c r="T149" s="74">
        <v>72</v>
      </c>
      <c r="U149" s="74">
        <v>81.900000000000006</v>
      </c>
      <c r="V149" s="78">
        <v>1405</v>
      </c>
      <c r="W149" s="74">
        <v>5.9</v>
      </c>
      <c r="X149" s="78">
        <v>1320</v>
      </c>
      <c r="Y149" s="74">
        <v>12.6</v>
      </c>
      <c r="Z149" s="74">
        <v>6.6</v>
      </c>
      <c r="AA149" s="74">
        <v>62.5</v>
      </c>
      <c r="AB149" s="74">
        <v>75.099999999999994</v>
      </c>
      <c r="AC149" s="74">
        <v>80.8</v>
      </c>
      <c r="AD149" s="78"/>
      <c r="AE149" s="74"/>
      <c r="AF149" s="78"/>
      <c r="AG149" s="74"/>
      <c r="AH149" s="74"/>
      <c r="AI149" s="74"/>
      <c r="AJ149" s="74"/>
      <c r="AK149" s="74"/>
      <c r="AL149" s="78">
        <v>1290</v>
      </c>
      <c r="AM149" s="74">
        <v>1.7</v>
      </c>
      <c r="AN149" s="78">
        <v>1270</v>
      </c>
      <c r="AO149" s="74">
        <v>12</v>
      </c>
      <c r="AP149" s="74">
        <v>9.1999999999999993</v>
      </c>
      <c r="AQ149" s="74">
        <v>48.7</v>
      </c>
      <c r="AR149" s="74">
        <v>63.1</v>
      </c>
      <c r="AS149" s="74">
        <v>78.8</v>
      </c>
      <c r="AT149" s="78">
        <v>1290</v>
      </c>
      <c r="AU149" s="74">
        <v>1.6</v>
      </c>
      <c r="AV149" s="78">
        <v>1270</v>
      </c>
      <c r="AW149" s="74">
        <v>12.8</v>
      </c>
      <c r="AX149" s="74">
        <v>6.4</v>
      </c>
      <c r="AY149" s="74">
        <v>59.4</v>
      </c>
      <c r="AZ149" s="74">
        <v>72.2</v>
      </c>
      <c r="BA149" s="74">
        <v>80.900000000000006</v>
      </c>
      <c r="BB149" s="78">
        <v>1290</v>
      </c>
      <c r="BC149" s="74">
        <v>2</v>
      </c>
      <c r="BD149" s="78">
        <v>1265</v>
      </c>
      <c r="BE149" s="74">
        <v>14.2</v>
      </c>
      <c r="BF149" s="74">
        <v>5.2</v>
      </c>
      <c r="BG149" s="74">
        <v>64.400000000000006</v>
      </c>
      <c r="BH149" s="74">
        <v>74.599999999999994</v>
      </c>
      <c r="BI149" s="74">
        <v>80.599999999999994</v>
      </c>
      <c r="BJ149" s="78"/>
      <c r="BK149" s="74"/>
      <c r="BL149" s="78"/>
      <c r="BM149" s="74"/>
      <c r="BN149" s="74"/>
      <c r="BO149" s="74"/>
      <c r="BP149" s="74"/>
      <c r="BQ149" s="74"/>
      <c r="BR149" s="78">
        <v>2695</v>
      </c>
      <c r="BS149" s="74">
        <v>3.2</v>
      </c>
      <c r="BT149" s="78">
        <v>2610</v>
      </c>
      <c r="BU149" s="74">
        <v>10.4</v>
      </c>
      <c r="BV149" s="74">
        <v>9.6</v>
      </c>
      <c r="BW149" s="74">
        <v>47.2</v>
      </c>
      <c r="BX149" s="74">
        <v>63.4</v>
      </c>
      <c r="BY149" s="74">
        <v>79.900000000000006</v>
      </c>
      <c r="BZ149" s="78">
        <v>2695</v>
      </c>
      <c r="CA149" s="74">
        <v>3.7</v>
      </c>
      <c r="CB149" s="78">
        <v>2595</v>
      </c>
      <c r="CC149" s="74">
        <v>12.1</v>
      </c>
      <c r="CD149" s="74">
        <v>6.5</v>
      </c>
      <c r="CE149" s="74">
        <v>57.3</v>
      </c>
      <c r="CF149" s="74">
        <v>72.099999999999994</v>
      </c>
      <c r="CG149" s="74">
        <v>81.400000000000006</v>
      </c>
      <c r="CH149" s="78">
        <v>2695</v>
      </c>
      <c r="CI149" s="74">
        <v>4</v>
      </c>
      <c r="CJ149" s="78">
        <v>2585</v>
      </c>
      <c r="CK149" s="74">
        <v>13.3</v>
      </c>
      <c r="CL149" s="74">
        <v>5.9</v>
      </c>
      <c r="CM149" s="74">
        <v>63.4</v>
      </c>
      <c r="CN149" s="74">
        <v>74.900000000000006</v>
      </c>
      <c r="CO149" s="74">
        <v>80.7</v>
      </c>
      <c r="CP149" s="78"/>
      <c r="CQ149" s="74"/>
      <c r="CR149" s="78"/>
      <c r="CS149" s="74"/>
      <c r="CT149" s="74"/>
      <c r="CU149" s="74"/>
      <c r="CV149" s="74"/>
      <c r="CW149" s="74"/>
    </row>
    <row r="150" spans="1:101" ht="16.5" x14ac:dyDescent="0.3">
      <c r="A150" s="74" t="s">
        <v>289</v>
      </c>
      <c r="B150" s="74">
        <v>113</v>
      </c>
      <c r="C150" s="74">
        <v>10000961</v>
      </c>
      <c r="D150" s="74" t="s">
        <v>27</v>
      </c>
      <c r="E150" s="74" t="s">
        <v>54</v>
      </c>
      <c r="F150" s="78">
        <v>1190</v>
      </c>
      <c r="G150" s="74">
        <v>5.2</v>
      </c>
      <c r="H150" s="78">
        <v>1125</v>
      </c>
      <c r="I150" s="74">
        <v>9.1</v>
      </c>
      <c r="J150" s="74">
        <v>11</v>
      </c>
      <c r="K150" s="74">
        <v>60.1</v>
      </c>
      <c r="L150" s="74">
        <v>71.400000000000006</v>
      </c>
      <c r="M150" s="74">
        <v>79.8</v>
      </c>
      <c r="N150" s="78">
        <v>1190</v>
      </c>
      <c r="O150" s="74">
        <v>5.6</v>
      </c>
      <c r="P150" s="78">
        <v>1120</v>
      </c>
      <c r="Q150" s="74">
        <v>10.6</v>
      </c>
      <c r="R150" s="74">
        <v>9.4</v>
      </c>
      <c r="S150" s="74">
        <v>61.9</v>
      </c>
      <c r="T150" s="74">
        <v>74.2</v>
      </c>
      <c r="U150" s="74">
        <v>80</v>
      </c>
      <c r="V150" s="78">
        <v>1190</v>
      </c>
      <c r="W150" s="74">
        <v>6.1</v>
      </c>
      <c r="X150" s="78">
        <v>1115</v>
      </c>
      <c r="Y150" s="74">
        <v>13.5</v>
      </c>
      <c r="Z150" s="74">
        <v>6.7</v>
      </c>
      <c r="AA150" s="74">
        <v>67</v>
      </c>
      <c r="AB150" s="74">
        <v>76.3</v>
      </c>
      <c r="AC150" s="74">
        <v>79.8</v>
      </c>
      <c r="AD150" s="78"/>
      <c r="AE150" s="74"/>
      <c r="AF150" s="78"/>
      <c r="AG150" s="74"/>
      <c r="AH150" s="74"/>
      <c r="AI150" s="74"/>
      <c r="AJ150" s="74"/>
      <c r="AK150" s="74"/>
      <c r="AL150" s="78">
        <v>1070</v>
      </c>
      <c r="AM150" s="74">
        <v>1.4</v>
      </c>
      <c r="AN150" s="78">
        <v>1055</v>
      </c>
      <c r="AO150" s="74">
        <v>12.7</v>
      </c>
      <c r="AP150" s="74">
        <v>11.7</v>
      </c>
      <c r="AQ150" s="74">
        <v>58.9</v>
      </c>
      <c r="AR150" s="74">
        <v>67.5</v>
      </c>
      <c r="AS150" s="74">
        <v>75.599999999999994</v>
      </c>
      <c r="AT150" s="78">
        <v>1070</v>
      </c>
      <c r="AU150" s="74">
        <v>1.7</v>
      </c>
      <c r="AV150" s="78">
        <v>1055</v>
      </c>
      <c r="AW150" s="74">
        <v>13.1</v>
      </c>
      <c r="AX150" s="74">
        <v>9.1999999999999993</v>
      </c>
      <c r="AY150" s="74">
        <v>67.2</v>
      </c>
      <c r="AZ150" s="74">
        <v>74.2</v>
      </c>
      <c r="BA150" s="74">
        <v>77.7</v>
      </c>
      <c r="BB150" s="78">
        <v>1070</v>
      </c>
      <c r="BC150" s="74">
        <v>1.8</v>
      </c>
      <c r="BD150" s="78">
        <v>1050</v>
      </c>
      <c r="BE150" s="74">
        <v>15.5</v>
      </c>
      <c r="BF150" s="74">
        <v>7.9</v>
      </c>
      <c r="BG150" s="74">
        <v>69.2</v>
      </c>
      <c r="BH150" s="74">
        <v>74.3</v>
      </c>
      <c r="BI150" s="74">
        <v>76.599999999999994</v>
      </c>
      <c r="BJ150" s="78"/>
      <c r="BK150" s="74"/>
      <c r="BL150" s="78"/>
      <c r="BM150" s="74"/>
      <c r="BN150" s="74"/>
      <c r="BO150" s="74"/>
      <c r="BP150" s="74"/>
      <c r="BQ150" s="74"/>
      <c r="BR150" s="78">
        <v>2260</v>
      </c>
      <c r="BS150" s="74">
        <v>3.4</v>
      </c>
      <c r="BT150" s="78">
        <v>2180</v>
      </c>
      <c r="BU150" s="74">
        <v>10.9</v>
      </c>
      <c r="BV150" s="74">
        <v>11.4</v>
      </c>
      <c r="BW150" s="74">
        <v>59.5</v>
      </c>
      <c r="BX150" s="74">
        <v>69.5</v>
      </c>
      <c r="BY150" s="74">
        <v>77.8</v>
      </c>
      <c r="BZ150" s="78">
        <v>2260</v>
      </c>
      <c r="CA150" s="74">
        <v>3.7</v>
      </c>
      <c r="CB150" s="78">
        <v>2175</v>
      </c>
      <c r="CC150" s="74">
        <v>11.8</v>
      </c>
      <c r="CD150" s="74">
        <v>9.3000000000000007</v>
      </c>
      <c r="CE150" s="74">
        <v>64.5</v>
      </c>
      <c r="CF150" s="74">
        <v>74.2</v>
      </c>
      <c r="CG150" s="74">
        <v>78.900000000000006</v>
      </c>
      <c r="CH150" s="78">
        <v>2260</v>
      </c>
      <c r="CI150" s="74">
        <v>4.0999999999999996</v>
      </c>
      <c r="CJ150" s="78">
        <v>2165</v>
      </c>
      <c r="CK150" s="74">
        <v>14.4</v>
      </c>
      <c r="CL150" s="74">
        <v>7.3</v>
      </c>
      <c r="CM150" s="74">
        <v>68.099999999999994</v>
      </c>
      <c r="CN150" s="74">
        <v>75.400000000000006</v>
      </c>
      <c r="CO150" s="74">
        <v>78.3</v>
      </c>
      <c r="CP150" s="78"/>
      <c r="CQ150" s="74"/>
      <c r="CR150" s="78"/>
      <c r="CS150" s="74"/>
      <c r="CT150" s="74"/>
      <c r="CU150" s="74"/>
      <c r="CV150" s="74"/>
      <c r="CW150" s="74"/>
    </row>
    <row r="151" spans="1:101" ht="16.5" x14ac:dyDescent="0.3">
      <c r="A151" s="74" t="s">
        <v>289</v>
      </c>
      <c r="B151" s="74">
        <v>9</v>
      </c>
      <c r="C151" s="74">
        <v>10000975</v>
      </c>
      <c r="D151" s="74" t="s">
        <v>49</v>
      </c>
      <c r="E151" s="74" t="s">
        <v>56</v>
      </c>
      <c r="F151" s="78">
        <v>760</v>
      </c>
      <c r="G151" s="74">
        <v>6.1</v>
      </c>
      <c r="H151" s="78">
        <v>715</v>
      </c>
      <c r="I151" s="74">
        <v>11.3</v>
      </c>
      <c r="J151" s="74">
        <v>9.9</v>
      </c>
      <c r="K151" s="74">
        <v>60.8</v>
      </c>
      <c r="L151" s="74">
        <v>73.099999999999994</v>
      </c>
      <c r="M151" s="74">
        <v>78.7</v>
      </c>
      <c r="N151" s="78">
        <v>760</v>
      </c>
      <c r="O151" s="74">
        <v>7</v>
      </c>
      <c r="P151" s="78">
        <v>705</v>
      </c>
      <c r="Q151" s="74">
        <v>10.9</v>
      </c>
      <c r="R151" s="74">
        <v>12.2</v>
      </c>
      <c r="S151" s="74">
        <v>62.9</v>
      </c>
      <c r="T151" s="74">
        <v>74.099999999999994</v>
      </c>
      <c r="U151" s="74">
        <v>76.900000000000006</v>
      </c>
      <c r="V151" s="78">
        <v>760</v>
      </c>
      <c r="W151" s="74">
        <v>7.4</v>
      </c>
      <c r="X151" s="78">
        <v>705</v>
      </c>
      <c r="Y151" s="74">
        <v>12.6</v>
      </c>
      <c r="Z151" s="74">
        <v>9.9</v>
      </c>
      <c r="AA151" s="74">
        <v>65.2</v>
      </c>
      <c r="AB151" s="74">
        <v>74.900000000000006</v>
      </c>
      <c r="AC151" s="74">
        <v>77.400000000000006</v>
      </c>
      <c r="AD151" s="78"/>
      <c r="AE151" s="74"/>
      <c r="AF151" s="78"/>
      <c r="AG151" s="74"/>
      <c r="AH151" s="74"/>
      <c r="AI151" s="74"/>
      <c r="AJ151" s="74"/>
      <c r="AK151" s="74"/>
      <c r="AL151" s="78">
        <v>640</v>
      </c>
      <c r="AM151" s="74">
        <v>2</v>
      </c>
      <c r="AN151" s="78">
        <v>625</v>
      </c>
      <c r="AO151" s="74">
        <v>11.6</v>
      </c>
      <c r="AP151" s="74">
        <v>12.9</v>
      </c>
      <c r="AQ151" s="74">
        <v>65.599999999999994</v>
      </c>
      <c r="AR151" s="74">
        <v>71.900000000000006</v>
      </c>
      <c r="AS151" s="74">
        <v>75.400000000000006</v>
      </c>
      <c r="AT151" s="78">
        <v>640</v>
      </c>
      <c r="AU151" s="74">
        <v>2.5</v>
      </c>
      <c r="AV151" s="78">
        <v>625</v>
      </c>
      <c r="AW151" s="74">
        <v>12.5</v>
      </c>
      <c r="AX151" s="74">
        <v>10.7</v>
      </c>
      <c r="AY151" s="74">
        <v>67.3</v>
      </c>
      <c r="AZ151" s="74">
        <v>74.7</v>
      </c>
      <c r="BA151" s="74">
        <v>76.8</v>
      </c>
      <c r="BB151" s="78">
        <v>640</v>
      </c>
      <c r="BC151" s="74">
        <v>2.5</v>
      </c>
      <c r="BD151" s="78">
        <v>625</v>
      </c>
      <c r="BE151" s="74">
        <v>15.7</v>
      </c>
      <c r="BF151" s="74">
        <v>9.1</v>
      </c>
      <c r="BG151" s="74">
        <v>67.3</v>
      </c>
      <c r="BH151" s="74">
        <v>73.2</v>
      </c>
      <c r="BI151" s="74">
        <v>75.2</v>
      </c>
      <c r="BJ151" s="78"/>
      <c r="BK151" s="74"/>
      <c r="BL151" s="78"/>
      <c r="BM151" s="74"/>
      <c r="BN151" s="74"/>
      <c r="BO151" s="74"/>
      <c r="BP151" s="74"/>
      <c r="BQ151" s="74"/>
      <c r="BR151" s="78">
        <v>1400</v>
      </c>
      <c r="BS151" s="74">
        <v>4.2</v>
      </c>
      <c r="BT151" s="78">
        <v>1340</v>
      </c>
      <c r="BU151" s="74">
        <v>11.5</v>
      </c>
      <c r="BV151" s="74">
        <v>11.3</v>
      </c>
      <c r="BW151" s="74">
        <v>63</v>
      </c>
      <c r="BX151" s="74">
        <v>72.599999999999994</v>
      </c>
      <c r="BY151" s="74">
        <v>77.2</v>
      </c>
      <c r="BZ151" s="78">
        <v>1400</v>
      </c>
      <c r="CA151" s="74">
        <v>4.9000000000000004</v>
      </c>
      <c r="CB151" s="78">
        <v>1330</v>
      </c>
      <c r="CC151" s="74">
        <v>11.6</v>
      </c>
      <c r="CD151" s="74">
        <v>11.5</v>
      </c>
      <c r="CE151" s="74">
        <v>65</v>
      </c>
      <c r="CF151" s="74">
        <v>74.400000000000006</v>
      </c>
      <c r="CG151" s="74">
        <v>76.900000000000006</v>
      </c>
      <c r="CH151" s="78">
        <v>1400</v>
      </c>
      <c r="CI151" s="74">
        <v>5.0999999999999996</v>
      </c>
      <c r="CJ151" s="78">
        <v>1330</v>
      </c>
      <c r="CK151" s="74">
        <v>14.1</v>
      </c>
      <c r="CL151" s="74">
        <v>9.6</v>
      </c>
      <c r="CM151" s="74">
        <v>66.2</v>
      </c>
      <c r="CN151" s="74">
        <v>74.099999999999994</v>
      </c>
      <c r="CO151" s="74">
        <v>76.400000000000006</v>
      </c>
      <c r="CP151" s="78"/>
      <c r="CQ151" s="74"/>
      <c r="CR151" s="78"/>
      <c r="CS151" s="74"/>
      <c r="CT151" s="74"/>
      <c r="CU151" s="74"/>
      <c r="CV151" s="74"/>
      <c r="CW151" s="74"/>
    </row>
    <row r="152" spans="1:101" ht="16.5" x14ac:dyDescent="0.3">
      <c r="A152" s="74" t="s">
        <v>289</v>
      </c>
      <c r="B152" s="74">
        <v>203</v>
      </c>
      <c r="C152" s="74">
        <v>10007787</v>
      </c>
      <c r="D152" s="74" t="s">
        <v>49</v>
      </c>
      <c r="E152" s="74" t="s">
        <v>58</v>
      </c>
      <c r="F152" s="78">
        <v>30</v>
      </c>
      <c r="G152" s="74" t="s">
        <v>396</v>
      </c>
      <c r="H152" s="78" t="s">
        <v>396</v>
      </c>
      <c r="I152" s="74" t="s">
        <v>396</v>
      </c>
      <c r="J152" s="74" t="s">
        <v>396</v>
      </c>
      <c r="K152" s="74" t="s">
        <v>396</v>
      </c>
      <c r="L152" s="74" t="s">
        <v>396</v>
      </c>
      <c r="M152" s="74" t="s">
        <v>396</v>
      </c>
      <c r="N152" s="78">
        <v>30</v>
      </c>
      <c r="O152" s="74" t="s">
        <v>396</v>
      </c>
      <c r="P152" s="78" t="s">
        <v>396</v>
      </c>
      <c r="Q152" s="74" t="s">
        <v>396</v>
      </c>
      <c r="R152" s="74" t="s">
        <v>396</v>
      </c>
      <c r="S152" s="74" t="s">
        <v>396</v>
      </c>
      <c r="T152" s="74" t="s">
        <v>396</v>
      </c>
      <c r="U152" s="74" t="s">
        <v>396</v>
      </c>
      <c r="V152" s="78">
        <v>30</v>
      </c>
      <c r="W152" s="74" t="s">
        <v>396</v>
      </c>
      <c r="X152" s="78" t="s">
        <v>396</v>
      </c>
      <c r="Y152" s="74" t="s">
        <v>396</v>
      </c>
      <c r="Z152" s="74" t="s">
        <v>396</v>
      </c>
      <c r="AA152" s="74" t="s">
        <v>396</v>
      </c>
      <c r="AB152" s="74" t="s">
        <v>396</v>
      </c>
      <c r="AC152" s="74" t="s">
        <v>396</v>
      </c>
      <c r="AD152" s="78"/>
      <c r="AE152" s="74"/>
      <c r="AF152" s="78"/>
      <c r="AG152" s="74"/>
      <c r="AH152" s="74"/>
      <c r="AI152" s="74"/>
      <c r="AJ152" s="74"/>
      <c r="AK152" s="74"/>
      <c r="AL152" s="78">
        <v>15</v>
      </c>
      <c r="AM152" s="74" t="s">
        <v>396</v>
      </c>
      <c r="AN152" s="78" t="s">
        <v>396</v>
      </c>
      <c r="AO152" s="74" t="s">
        <v>396</v>
      </c>
      <c r="AP152" s="74" t="s">
        <v>396</v>
      </c>
      <c r="AQ152" s="74" t="s">
        <v>396</v>
      </c>
      <c r="AR152" s="74" t="s">
        <v>396</v>
      </c>
      <c r="AS152" s="74" t="s">
        <v>396</v>
      </c>
      <c r="AT152" s="78">
        <v>15</v>
      </c>
      <c r="AU152" s="74" t="s">
        <v>396</v>
      </c>
      <c r="AV152" s="78" t="s">
        <v>396</v>
      </c>
      <c r="AW152" s="74" t="s">
        <v>396</v>
      </c>
      <c r="AX152" s="74" t="s">
        <v>396</v>
      </c>
      <c r="AY152" s="74" t="s">
        <v>396</v>
      </c>
      <c r="AZ152" s="74" t="s">
        <v>396</v>
      </c>
      <c r="BA152" s="74" t="s">
        <v>396</v>
      </c>
      <c r="BB152" s="78">
        <v>15</v>
      </c>
      <c r="BC152" s="74" t="s">
        <v>396</v>
      </c>
      <c r="BD152" s="78" t="s">
        <v>396</v>
      </c>
      <c r="BE152" s="74" t="s">
        <v>396</v>
      </c>
      <c r="BF152" s="74" t="s">
        <v>396</v>
      </c>
      <c r="BG152" s="74" t="s">
        <v>396</v>
      </c>
      <c r="BH152" s="74" t="s">
        <v>396</v>
      </c>
      <c r="BI152" s="74" t="s">
        <v>396</v>
      </c>
      <c r="BJ152" s="78"/>
      <c r="BK152" s="74"/>
      <c r="BL152" s="78"/>
      <c r="BM152" s="74"/>
      <c r="BN152" s="74"/>
      <c r="BO152" s="74"/>
      <c r="BP152" s="74"/>
      <c r="BQ152" s="74"/>
      <c r="BR152" s="78">
        <v>45</v>
      </c>
      <c r="BS152" s="74">
        <v>9.1</v>
      </c>
      <c r="BT152" s="78">
        <v>40</v>
      </c>
      <c r="BU152" s="74">
        <v>22.5</v>
      </c>
      <c r="BV152" s="74">
        <v>0</v>
      </c>
      <c r="BW152" s="74">
        <v>37.5</v>
      </c>
      <c r="BX152" s="74">
        <v>55</v>
      </c>
      <c r="BY152" s="74">
        <v>77.5</v>
      </c>
      <c r="BZ152" s="78">
        <v>45</v>
      </c>
      <c r="CA152" s="74">
        <v>11.4</v>
      </c>
      <c r="CB152" s="78">
        <v>40</v>
      </c>
      <c r="CC152" s="74">
        <v>17.899999999999999</v>
      </c>
      <c r="CD152" s="74">
        <v>12.8</v>
      </c>
      <c r="CE152" s="74" t="s">
        <v>396</v>
      </c>
      <c r="CF152" s="74" t="s">
        <v>396</v>
      </c>
      <c r="CG152" s="74">
        <v>69.2</v>
      </c>
      <c r="CH152" s="78">
        <v>45</v>
      </c>
      <c r="CI152" s="74">
        <v>11.4</v>
      </c>
      <c r="CJ152" s="78">
        <v>40</v>
      </c>
      <c r="CK152" s="74" t="s">
        <v>396</v>
      </c>
      <c r="CL152" s="74" t="s">
        <v>396</v>
      </c>
      <c r="CM152" s="74">
        <v>64.099999999999994</v>
      </c>
      <c r="CN152" s="74">
        <v>71.8</v>
      </c>
      <c r="CO152" s="74">
        <v>79.5</v>
      </c>
      <c r="CP152" s="78"/>
      <c r="CQ152" s="74"/>
      <c r="CR152" s="78"/>
      <c r="CS152" s="74"/>
      <c r="CT152" s="74"/>
      <c r="CU152" s="74"/>
      <c r="CV152" s="74"/>
      <c r="CW152" s="74"/>
    </row>
    <row r="153" spans="1:101" ht="16.5" x14ac:dyDescent="0.3">
      <c r="A153" s="74" t="s">
        <v>289</v>
      </c>
      <c r="B153" s="74">
        <v>114</v>
      </c>
      <c r="C153" s="74">
        <v>10007788</v>
      </c>
      <c r="D153" s="74" t="s">
        <v>11</v>
      </c>
      <c r="E153" s="74" t="s">
        <v>60</v>
      </c>
      <c r="F153" s="78">
        <v>1665</v>
      </c>
      <c r="G153" s="74">
        <v>4.7</v>
      </c>
      <c r="H153" s="78">
        <v>1590</v>
      </c>
      <c r="I153" s="74">
        <v>8.1999999999999993</v>
      </c>
      <c r="J153" s="74">
        <v>7.1</v>
      </c>
      <c r="K153" s="74">
        <v>37.5</v>
      </c>
      <c r="L153" s="74">
        <v>57.9</v>
      </c>
      <c r="M153" s="74">
        <v>84.7</v>
      </c>
      <c r="N153" s="78">
        <v>1665</v>
      </c>
      <c r="O153" s="74">
        <v>6.2</v>
      </c>
      <c r="P153" s="78">
        <v>1565</v>
      </c>
      <c r="Q153" s="74">
        <v>10.4</v>
      </c>
      <c r="R153" s="74">
        <v>6.3</v>
      </c>
      <c r="S153" s="74">
        <v>47.7</v>
      </c>
      <c r="T153" s="74">
        <v>68.900000000000006</v>
      </c>
      <c r="U153" s="74">
        <v>83.3</v>
      </c>
      <c r="V153" s="78">
        <v>1665</v>
      </c>
      <c r="W153" s="74">
        <v>7.1</v>
      </c>
      <c r="X153" s="78">
        <v>1550</v>
      </c>
      <c r="Y153" s="74">
        <v>13.6</v>
      </c>
      <c r="Z153" s="74">
        <v>5.6</v>
      </c>
      <c r="AA153" s="74">
        <v>59.8</v>
      </c>
      <c r="AB153" s="74">
        <v>73.900000000000006</v>
      </c>
      <c r="AC153" s="74">
        <v>80.8</v>
      </c>
      <c r="AD153" s="78"/>
      <c r="AE153" s="74"/>
      <c r="AF153" s="78"/>
      <c r="AG153" s="74"/>
      <c r="AH153" s="74"/>
      <c r="AI153" s="74"/>
      <c r="AJ153" s="74"/>
      <c r="AK153" s="74"/>
      <c r="AL153" s="78">
        <v>1595</v>
      </c>
      <c r="AM153" s="74">
        <v>0.9</v>
      </c>
      <c r="AN153" s="78">
        <v>1580</v>
      </c>
      <c r="AO153" s="74">
        <v>11.6</v>
      </c>
      <c r="AP153" s="74">
        <v>8</v>
      </c>
      <c r="AQ153" s="74">
        <v>38.4</v>
      </c>
      <c r="AR153" s="74">
        <v>53.4</v>
      </c>
      <c r="AS153" s="74">
        <v>80.400000000000006</v>
      </c>
      <c r="AT153" s="78">
        <v>1595</v>
      </c>
      <c r="AU153" s="74">
        <v>1.4</v>
      </c>
      <c r="AV153" s="78">
        <v>1570</v>
      </c>
      <c r="AW153" s="74">
        <v>11.6</v>
      </c>
      <c r="AX153" s="74">
        <v>6</v>
      </c>
      <c r="AY153" s="74">
        <v>46.9</v>
      </c>
      <c r="AZ153" s="74">
        <v>67.900000000000006</v>
      </c>
      <c r="BA153" s="74">
        <v>82.4</v>
      </c>
      <c r="BB153" s="78">
        <v>1595</v>
      </c>
      <c r="BC153" s="74">
        <v>1.4</v>
      </c>
      <c r="BD153" s="78">
        <v>1570</v>
      </c>
      <c r="BE153" s="74">
        <v>15.9</v>
      </c>
      <c r="BF153" s="74">
        <v>5.5</v>
      </c>
      <c r="BG153" s="74">
        <v>57.9</v>
      </c>
      <c r="BH153" s="74">
        <v>71</v>
      </c>
      <c r="BI153" s="74">
        <v>78.5</v>
      </c>
      <c r="BJ153" s="78"/>
      <c r="BK153" s="74"/>
      <c r="BL153" s="78"/>
      <c r="BM153" s="74"/>
      <c r="BN153" s="74"/>
      <c r="BO153" s="74"/>
      <c r="BP153" s="74"/>
      <c r="BQ153" s="74"/>
      <c r="BR153" s="78">
        <v>3260</v>
      </c>
      <c r="BS153" s="74">
        <v>2.9</v>
      </c>
      <c r="BT153" s="78">
        <v>3165</v>
      </c>
      <c r="BU153" s="74">
        <v>9.9</v>
      </c>
      <c r="BV153" s="74">
        <v>7.5</v>
      </c>
      <c r="BW153" s="74">
        <v>37.9</v>
      </c>
      <c r="BX153" s="74">
        <v>55.6</v>
      </c>
      <c r="BY153" s="74">
        <v>82.6</v>
      </c>
      <c r="BZ153" s="78">
        <v>3260</v>
      </c>
      <c r="CA153" s="74">
        <v>3.9</v>
      </c>
      <c r="CB153" s="78">
        <v>3135</v>
      </c>
      <c r="CC153" s="74">
        <v>11</v>
      </c>
      <c r="CD153" s="74">
        <v>6.1</v>
      </c>
      <c r="CE153" s="74">
        <v>47.3</v>
      </c>
      <c r="CF153" s="74">
        <v>68.400000000000006</v>
      </c>
      <c r="CG153" s="74">
        <v>82.8</v>
      </c>
      <c r="CH153" s="78">
        <v>3260</v>
      </c>
      <c r="CI153" s="74">
        <v>4.3</v>
      </c>
      <c r="CJ153" s="78">
        <v>3120</v>
      </c>
      <c r="CK153" s="74">
        <v>14.7</v>
      </c>
      <c r="CL153" s="74">
        <v>5.6</v>
      </c>
      <c r="CM153" s="74">
        <v>58.9</v>
      </c>
      <c r="CN153" s="74">
        <v>72.5</v>
      </c>
      <c r="CO153" s="74">
        <v>79.7</v>
      </c>
      <c r="CP153" s="78"/>
      <c r="CQ153" s="74"/>
      <c r="CR153" s="78"/>
      <c r="CS153" s="74"/>
      <c r="CT153" s="74"/>
      <c r="CU153" s="74"/>
      <c r="CV153" s="74"/>
      <c r="CW153" s="74"/>
    </row>
    <row r="154" spans="1:101" ht="16.5" x14ac:dyDescent="0.3">
      <c r="A154" s="74" t="s">
        <v>289</v>
      </c>
      <c r="B154" s="74">
        <v>188</v>
      </c>
      <c r="C154" s="74">
        <v>10003324</v>
      </c>
      <c r="D154" s="74" t="s">
        <v>27</v>
      </c>
      <c r="E154" s="74" t="s">
        <v>62</v>
      </c>
      <c r="F154" s="78" t="s">
        <v>13</v>
      </c>
      <c r="G154" s="74" t="s">
        <v>13</v>
      </c>
      <c r="H154" s="78" t="s">
        <v>13</v>
      </c>
      <c r="I154" s="74" t="s">
        <v>13</v>
      </c>
      <c r="J154" s="74" t="s">
        <v>13</v>
      </c>
      <c r="K154" s="74" t="s">
        <v>13</v>
      </c>
      <c r="L154" s="74" t="s">
        <v>13</v>
      </c>
      <c r="M154" s="74" t="s">
        <v>13</v>
      </c>
      <c r="N154" s="78" t="s">
        <v>13</v>
      </c>
      <c r="O154" s="74" t="s">
        <v>13</v>
      </c>
      <c r="P154" s="78" t="s">
        <v>13</v>
      </c>
      <c r="Q154" s="74" t="s">
        <v>13</v>
      </c>
      <c r="R154" s="74" t="s">
        <v>13</v>
      </c>
      <c r="S154" s="74" t="s">
        <v>13</v>
      </c>
      <c r="T154" s="74" t="s">
        <v>13</v>
      </c>
      <c r="U154" s="74" t="s">
        <v>13</v>
      </c>
      <c r="V154" s="78" t="s">
        <v>13</v>
      </c>
      <c r="W154" s="74" t="s">
        <v>13</v>
      </c>
      <c r="X154" s="78" t="s">
        <v>13</v>
      </c>
      <c r="Y154" s="74" t="s">
        <v>13</v>
      </c>
      <c r="Z154" s="74" t="s">
        <v>13</v>
      </c>
      <c r="AA154" s="74" t="s">
        <v>13</v>
      </c>
      <c r="AB154" s="74" t="s">
        <v>13</v>
      </c>
      <c r="AC154" s="74" t="s">
        <v>13</v>
      </c>
      <c r="AD154" s="78"/>
      <c r="AE154" s="74"/>
      <c r="AF154" s="78"/>
      <c r="AG154" s="74"/>
      <c r="AH154" s="74"/>
      <c r="AI154" s="74"/>
      <c r="AJ154" s="74"/>
      <c r="AK154" s="74"/>
      <c r="AL154" s="78" t="s">
        <v>13</v>
      </c>
      <c r="AM154" s="74" t="s">
        <v>13</v>
      </c>
      <c r="AN154" s="78" t="s">
        <v>13</v>
      </c>
      <c r="AO154" s="74" t="s">
        <v>13</v>
      </c>
      <c r="AP154" s="74" t="s">
        <v>13</v>
      </c>
      <c r="AQ154" s="74" t="s">
        <v>13</v>
      </c>
      <c r="AR154" s="74" t="s">
        <v>13</v>
      </c>
      <c r="AS154" s="74" t="s">
        <v>13</v>
      </c>
      <c r="AT154" s="78" t="s">
        <v>13</v>
      </c>
      <c r="AU154" s="74" t="s">
        <v>13</v>
      </c>
      <c r="AV154" s="78" t="s">
        <v>13</v>
      </c>
      <c r="AW154" s="74" t="s">
        <v>13</v>
      </c>
      <c r="AX154" s="74" t="s">
        <v>13</v>
      </c>
      <c r="AY154" s="74" t="s">
        <v>13</v>
      </c>
      <c r="AZ154" s="74" t="s">
        <v>13</v>
      </c>
      <c r="BA154" s="74" t="s">
        <v>13</v>
      </c>
      <c r="BB154" s="78" t="s">
        <v>13</v>
      </c>
      <c r="BC154" s="74" t="s">
        <v>13</v>
      </c>
      <c r="BD154" s="78" t="s">
        <v>13</v>
      </c>
      <c r="BE154" s="74" t="s">
        <v>13</v>
      </c>
      <c r="BF154" s="74" t="s">
        <v>13</v>
      </c>
      <c r="BG154" s="74" t="s">
        <v>13</v>
      </c>
      <c r="BH154" s="74" t="s">
        <v>13</v>
      </c>
      <c r="BI154" s="74" t="s">
        <v>13</v>
      </c>
      <c r="BJ154" s="78"/>
      <c r="BK154" s="74"/>
      <c r="BL154" s="78"/>
      <c r="BM154" s="74"/>
      <c r="BN154" s="74"/>
      <c r="BO154" s="74"/>
      <c r="BP154" s="74"/>
      <c r="BQ154" s="74"/>
      <c r="BR154" s="78" t="s">
        <v>13</v>
      </c>
      <c r="BS154" s="74" t="s">
        <v>13</v>
      </c>
      <c r="BT154" s="78" t="s">
        <v>13</v>
      </c>
      <c r="BU154" s="74" t="s">
        <v>13</v>
      </c>
      <c r="BV154" s="74" t="s">
        <v>13</v>
      </c>
      <c r="BW154" s="74" t="s">
        <v>13</v>
      </c>
      <c r="BX154" s="74" t="s">
        <v>13</v>
      </c>
      <c r="BY154" s="74" t="s">
        <v>13</v>
      </c>
      <c r="BZ154" s="78" t="s">
        <v>13</v>
      </c>
      <c r="CA154" s="74" t="s">
        <v>13</v>
      </c>
      <c r="CB154" s="78" t="s">
        <v>13</v>
      </c>
      <c r="CC154" s="74" t="s">
        <v>13</v>
      </c>
      <c r="CD154" s="74" t="s">
        <v>13</v>
      </c>
      <c r="CE154" s="74" t="s">
        <v>13</v>
      </c>
      <c r="CF154" s="74" t="s">
        <v>13</v>
      </c>
      <c r="CG154" s="74" t="s">
        <v>13</v>
      </c>
      <c r="CH154" s="78" t="s">
        <v>13</v>
      </c>
      <c r="CI154" s="74" t="s">
        <v>13</v>
      </c>
      <c r="CJ154" s="78" t="s">
        <v>13</v>
      </c>
      <c r="CK154" s="74" t="s">
        <v>13</v>
      </c>
      <c r="CL154" s="74" t="s">
        <v>13</v>
      </c>
      <c r="CM154" s="74" t="s">
        <v>13</v>
      </c>
      <c r="CN154" s="74" t="s">
        <v>13</v>
      </c>
      <c r="CO154" s="74" t="s">
        <v>13</v>
      </c>
      <c r="CP154" s="78"/>
      <c r="CQ154" s="74"/>
      <c r="CR154" s="78"/>
      <c r="CS154" s="74"/>
      <c r="CT154" s="74"/>
      <c r="CU154" s="74"/>
      <c r="CV154" s="74"/>
      <c r="CW154" s="74"/>
    </row>
    <row r="155" spans="1:101" ht="16.5" x14ac:dyDescent="0.3">
      <c r="A155" s="74" t="s">
        <v>289</v>
      </c>
      <c r="B155" s="74">
        <v>12</v>
      </c>
      <c r="C155" s="74">
        <v>10001143</v>
      </c>
      <c r="D155" s="74" t="s">
        <v>49</v>
      </c>
      <c r="E155" s="74" t="s">
        <v>64</v>
      </c>
      <c r="F155" s="78">
        <v>1020</v>
      </c>
      <c r="G155" s="74">
        <v>5.4</v>
      </c>
      <c r="H155" s="78">
        <v>965</v>
      </c>
      <c r="I155" s="74">
        <v>8.3000000000000007</v>
      </c>
      <c r="J155" s="74">
        <v>6.6</v>
      </c>
      <c r="K155" s="74">
        <v>66.3</v>
      </c>
      <c r="L155" s="74">
        <v>79.7</v>
      </c>
      <c r="M155" s="74">
        <v>85.1</v>
      </c>
      <c r="N155" s="78">
        <v>1020</v>
      </c>
      <c r="O155" s="74">
        <v>5.5</v>
      </c>
      <c r="P155" s="78">
        <v>965</v>
      </c>
      <c r="Q155" s="74">
        <v>8.9</v>
      </c>
      <c r="R155" s="74">
        <v>6.6</v>
      </c>
      <c r="S155" s="74">
        <v>68.5</v>
      </c>
      <c r="T155" s="74">
        <v>80.400000000000006</v>
      </c>
      <c r="U155" s="74">
        <v>84.5</v>
      </c>
      <c r="V155" s="78">
        <v>1020</v>
      </c>
      <c r="W155" s="74">
        <v>6.1</v>
      </c>
      <c r="X155" s="78">
        <v>960</v>
      </c>
      <c r="Y155" s="74">
        <v>11</v>
      </c>
      <c r="Z155" s="74">
        <v>6.4</v>
      </c>
      <c r="AA155" s="74">
        <v>68.8</v>
      </c>
      <c r="AB155" s="74">
        <v>80</v>
      </c>
      <c r="AC155" s="74">
        <v>82.6</v>
      </c>
      <c r="AD155" s="78"/>
      <c r="AE155" s="74"/>
      <c r="AF155" s="78"/>
      <c r="AG155" s="74"/>
      <c r="AH155" s="74"/>
      <c r="AI155" s="74"/>
      <c r="AJ155" s="74"/>
      <c r="AK155" s="74"/>
      <c r="AL155" s="78">
        <v>400</v>
      </c>
      <c r="AM155" s="74">
        <v>1.7</v>
      </c>
      <c r="AN155" s="78">
        <v>395</v>
      </c>
      <c r="AO155" s="74">
        <v>8.9</v>
      </c>
      <c r="AP155" s="74">
        <v>13.5</v>
      </c>
      <c r="AQ155" s="74">
        <v>64.2</v>
      </c>
      <c r="AR155" s="74">
        <v>74.400000000000006</v>
      </c>
      <c r="AS155" s="74">
        <v>77.7</v>
      </c>
      <c r="AT155" s="78">
        <v>400</v>
      </c>
      <c r="AU155" s="74">
        <v>1.7</v>
      </c>
      <c r="AV155" s="78">
        <v>395</v>
      </c>
      <c r="AW155" s="74">
        <v>9.6</v>
      </c>
      <c r="AX155" s="74">
        <v>7.6</v>
      </c>
      <c r="AY155" s="74">
        <v>72.3</v>
      </c>
      <c r="AZ155" s="74">
        <v>80.5</v>
      </c>
      <c r="BA155" s="74">
        <v>82.7</v>
      </c>
      <c r="BB155" s="78">
        <v>400</v>
      </c>
      <c r="BC155" s="74">
        <v>1.5</v>
      </c>
      <c r="BD155" s="78">
        <v>395</v>
      </c>
      <c r="BE155" s="74">
        <v>8.9</v>
      </c>
      <c r="BF155" s="74">
        <v>6.8</v>
      </c>
      <c r="BG155" s="74">
        <v>75.900000000000006</v>
      </c>
      <c r="BH155" s="74">
        <v>82.3</v>
      </c>
      <c r="BI155" s="74">
        <v>84.3</v>
      </c>
      <c r="BJ155" s="78"/>
      <c r="BK155" s="74"/>
      <c r="BL155" s="78"/>
      <c r="BM155" s="74"/>
      <c r="BN155" s="74"/>
      <c r="BO155" s="74"/>
      <c r="BP155" s="74"/>
      <c r="BQ155" s="74"/>
      <c r="BR155" s="78">
        <v>1425</v>
      </c>
      <c r="BS155" s="74">
        <v>4.4000000000000004</v>
      </c>
      <c r="BT155" s="78">
        <v>1360</v>
      </c>
      <c r="BU155" s="74">
        <v>8.4</v>
      </c>
      <c r="BV155" s="74">
        <v>8.6</v>
      </c>
      <c r="BW155" s="74">
        <v>65.7</v>
      </c>
      <c r="BX155" s="74">
        <v>78.2</v>
      </c>
      <c r="BY155" s="74">
        <v>83</v>
      </c>
      <c r="BZ155" s="78">
        <v>1425</v>
      </c>
      <c r="CA155" s="74">
        <v>4.4000000000000004</v>
      </c>
      <c r="CB155" s="78">
        <v>1360</v>
      </c>
      <c r="CC155" s="74">
        <v>9.1</v>
      </c>
      <c r="CD155" s="74">
        <v>6.9</v>
      </c>
      <c r="CE155" s="74">
        <v>69.599999999999994</v>
      </c>
      <c r="CF155" s="74">
        <v>80.400000000000006</v>
      </c>
      <c r="CG155" s="74">
        <v>84</v>
      </c>
      <c r="CH155" s="78">
        <v>1425</v>
      </c>
      <c r="CI155" s="74">
        <v>4.8</v>
      </c>
      <c r="CJ155" s="78">
        <v>1355</v>
      </c>
      <c r="CK155" s="74">
        <v>10.4</v>
      </c>
      <c r="CL155" s="74">
        <v>6.5</v>
      </c>
      <c r="CM155" s="74">
        <v>70.8</v>
      </c>
      <c r="CN155" s="74">
        <v>80.7</v>
      </c>
      <c r="CO155" s="74">
        <v>83.1</v>
      </c>
      <c r="CP155" s="78"/>
      <c r="CQ155" s="74"/>
      <c r="CR155" s="78"/>
      <c r="CS155" s="74"/>
      <c r="CT155" s="74"/>
      <c r="CU155" s="74"/>
      <c r="CV155" s="74"/>
      <c r="CW155" s="74"/>
    </row>
    <row r="156" spans="1:101" ht="16.5" x14ac:dyDescent="0.3">
      <c r="A156" s="74" t="s">
        <v>289</v>
      </c>
      <c r="B156" s="74">
        <v>53</v>
      </c>
      <c r="C156" s="74">
        <v>10007141</v>
      </c>
      <c r="D156" s="74" t="s">
        <v>39</v>
      </c>
      <c r="E156" s="74" t="s">
        <v>66</v>
      </c>
      <c r="F156" s="78">
        <v>1910</v>
      </c>
      <c r="G156" s="74">
        <v>6.3</v>
      </c>
      <c r="H156" s="78">
        <v>1785</v>
      </c>
      <c r="I156" s="74">
        <v>7.2</v>
      </c>
      <c r="J156" s="74">
        <v>9.3000000000000007</v>
      </c>
      <c r="K156" s="74">
        <v>54.6</v>
      </c>
      <c r="L156" s="74">
        <v>74.8</v>
      </c>
      <c r="M156" s="74">
        <v>83.5</v>
      </c>
      <c r="N156" s="78">
        <v>1910</v>
      </c>
      <c r="O156" s="74">
        <v>7.7</v>
      </c>
      <c r="P156" s="78">
        <v>1760</v>
      </c>
      <c r="Q156" s="74">
        <v>9.4</v>
      </c>
      <c r="R156" s="74">
        <v>7.3</v>
      </c>
      <c r="S156" s="74">
        <v>63.8</v>
      </c>
      <c r="T156" s="74">
        <v>78.7</v>
      </c>
      <c r="U156" s="74">
        <v>83.3</v>
      </c>
      <c r="V156" s="78">
        <v>1910</v>
      </c>
      <c r="W156" s="74">
        <v>8.1</v>
      </c>
      <c r="X156" s="78">
        <v>1755</v>
      </c>
      <c r="Y156" s="74">
        <v>11.5</v>
      </c>
      <c r="Z156" s="74">
        <v>5.9</v>
      </c>
      <c r="AA156" s="74">
        <v>67.8</v>
      </c>
      <c r="AB156" s="74">
        <v>79.599999999999994</v>
      </c>
      <c r="AC156" s="74">
        <v>82.6</v>
      </c>
      <c r="AD156" s="78"/>
      <c r="AE156" s="74"/>
      <c r="AF156" s="78"/>
      <c r="AG156" s="74"/>
      <c r="AH156" s="74"/>
      <c r="AI156" s="74"/>
      <c r="AJ156" s="74"/>
      <c r="AK156" s="74"/>
      <c r="AL156" s="78">
        <v>1305</v>
      </c>
      <c r="AM156" s="74">
        <v>1.5</v>
      </c>
      <c r="AN156" s="78">
        <v>1285</v>
      </c>
      <c r="AO156" s="74">
        <v>10</v>
      </c>
      <c r="AP156" s="74">
        <v>12.2</v>
      </c>
      <c r="AQ156" s="74">
        <v>60.4</v>
      </c>
      <c r="AR156" s="74">
        <v>72</v>
      </c>
      <c r="AS156" s="74">
        <v>77.8</v>
      </c>
      <c r="AT156" s="78">
        <v>1305</v>
      </c>
      <c r="AU156" s="74">
        <v>1.7</v>
      </c>
      <c r="AV156" s="78">
        <v>1280</v>
      </c>
      <c r="AW156" s="74">
        <v>10.1</v>
      </c>
      <c r="AX156" s="74">
        <v>11</v>
      </c>
      <c r="AY156" s="74">
        <v>67.5</v>
      </c>
      <c r="AZ156" s="74">
        <v>75.7</v>
      </c>
      <c r="BA156" s="74">
        <v>78.900000000000006</v>
      </c>
      <c r="BB156" s="78">
        <v>1305</v>
      </c>
      <c r="BC156" s="74">
        <v>1.8</v>
      </c>
      <c r="BD156" s="78">
        <v>1280</v>
      </c>
      <c r="BE156" s="74">
        <v>13.2</v>
      </c>
      <c r="BF156" s="74">
        <v>7.1</v>
      </c>
      <c r="BG156" s="74">
        <v>70.099999999999994</v>
      </c>
      <c r="BH156" s="74">
        <v>77.8</v>
      </c>
      <c r="BI156" s="74">
        <v>79.7</v>
      </c>
      <c r="BJ156" s="78"/>
      <c r="BK156" s="74"/>
      <c r="BL156" s="78"/>
      <c r="BM156" s="74"/>
      <c r="BN156" s="74"/>
      <c r="BO156" s="74"/>
      <c r="BP156" s="74"/>
      <c r="BQ156" s="74"/>
      <c r="BR156" s="78">
        <v>3210</v>
      </c>
      <c r="BS156" s="74">
        <v>4.4000000000000004</v>
      </c>
      <c r="BT156" s="78">
        <v>3070</v>
      </c>
      <c r="BU156" s="74">
        <v>8.4</v>
      </c>
      <c r="BV156" s="74">
        <v>10.5</v>
      </c>
      <c r="BW156" s="74">
        <v>57</v>
      </c>
      <c r="BX156" s="74">
        <v>73.599999999999994</v>
      </c>
      <c r="BY156" s="74">
        <v>81.099999999999994</v>
      </c>
      <c r="BZ156" s="78">
        <v>3210</v>
      </c>
      <c r="CA156" s="74">
        <v>5.2</v>
      </c>
      <c r="CB156" s="78">
        <v>3045</v>
      </c>
      <c r="CC156" s="74">
        <v>9.6999999999999993</v>
      </c>
      <c r="CD156" s="74">
        <v>8.8000000000000007</v>
      </c>
      <c r="CE156" s="74">
        <v>65.400000000000006</v>
      </c>
      <c r="CF156" s="74">
        <v>77.400000000000006</v>
      </c>
      <c r="CG156" s="74">
        <v>81.400000000000006</v>
      </c>
      <c r="CH156" s="78">
        <v>3210</v>
      </c>
      <c r="CI156" s="74">
        <v>5.5</v>
      </c>
      <c r="CJ156" s="78">
        <v>3035</v>
      </c>
      <c r="CK156" s="74">
        <v>12.2</v>
      </c>
      <c r="CL156" s="74">
        <v>6.4</v>
      </c>
      <c r="CM156" s="74">
        <v>68.8</v>
      </c>
      <c r="CN156" s="74">
        <v>78.900000000000006</v>
      </c>
      <c r="CO156" s="74">
        <v>81.400000000000006</v>
      </c>
      <c r="CP156" s="78"/>
      <c r="CQ156" s="74"/>
      <c r="CR156" s="78"/>
      <c r="CS156" s="74"/>
      <c r="CT156" s="74"/>
      <c r="CU156" s="74"/>
      <c r="CV156" s="74"/>
      <c r="CW156" s="74"/>
    </row>
    <row r="157" spans="1:101" ht="16.5" x14ac:dyDescent="0.3">
      <c r="A157" s="74" t="s">
        <v>289</v>
      </c>
      <c r="B157" s="74">
        <v>11</v>
      </c>
      <c r="C157" s="74">
        <v>10007848</v>
      </c>
      <c r="D157" s="74" t="s">
        <v>39</v>
      </c>
      <c r="E157" s="74" t="s">
        <v>68</v>
      </c>
      <c r="F157" s="78">
        <v>820</v>
      </c>
      <c r="G157" s="74">
        <v>7.7</v>
      </c>
      <c r="H157" s="78">
        <v>755</v>
      </c>
      <c r="I157" s="74">
        <v>6.9</v>
      </c>
      <c r="J157" s="74">
        <v>8.6</v>
      </c>
      <c r="K157" s="74">
        <v>54.3</v>
      </c>
      <c r="L157" s="74">
        <v>74.7</v>
      </c>
      <c r="M157" s="74">
        <v>84.5</v>
      </c>
      <c r="N157" s="78">
        <v>820</v>
      </c>
      <c r="O157" s="74">
        <v>7.6</v>
      </c>
      <c r="P157" s="78">
        <v>755</v>
      </c>
      <c r="Q157" s="74">
        <v>7.1</v>
      </c>
      <c r="R157" s="74">
        <v>7.9</v>
      </c>
      <c r="S157" s="74">
        <v>59.1</v>
      </c>
      <c r="T157" s="74">
        <v>78</v>
      </c>
      <c r="U157" s="74">
        <v>84.9</v>
      </c>
      <c r="V157" s="78">
        <v>820</v>
      </c>
      <c r="W157" s="74">
        <v>8.4</v>
      </c>
      <c r="X157" s="78">
        <v>750</v>
      </c>
      <c r="Y157" s="74">
        <v>10.5</v>
      </c>
      <c r="Z157" s="74">
        <v>3.9</v>
      </c>
      <c r="AA157" s="74">
        <v>66</v>
      </c>
      <c r="AB157" s="74">
        <v>80.599999999999994</v>
      </c>
      <c r="AC157" s="74">
        <v>85.6</v>
      </c>
      <c r="AD157" s="78"/>
      <c r="AE157" s="74"/>
      <c r="AF157" s="78"/>
      <c r="AG157" s="74"/>
      <c r="AH157" s="74"/>
      <c r="AI157" s="74"/>
      <c r="AJ157" s="74"/>
      <c r="AK157" s="74"/>
      <c r="AL157" s="78">
        <v>325</v>
      </c>
      <c r="AM157" s="74">
        <v>2.2000000000000002</v>
      </c>
      <c r="AN157" s="78">
        <v>315</v>
      </c>
      <c r="AO157" s="74">
        <v>9.5</v>
      </c>
      <c r="AP157" s="74">
        <v>12.7</v>
      </c>
      <c r="AQ157" s="74">
        <v>57.3</v>
      </c>
      <c r="AR157" s="74">
        <v>72.5</v>
      </c>
      <c r="AS157" s="74">
        <v>77.8</v>
      </c>
      <c r="AT157" s="78">
        <v>325</v>
      </c>
      <c r="AU157" s="74">
        <v>2.2000000000000002</v>
      </c>
      <c r="AV157" s="78">
        <v>315</v>
      </c>
      <c r="AW157" s="74">
        <v>11.1</v>
      </c>
      <c r="AX157" s="74">
        <v>9.5</v>
      </c>
      <c r="AY157" s="74">
        <v>66.8</v>
      </c>
      <c r="AZ157" s="74">
        <v>75.900000000000006</v>
      </c>
      <c r="BA157" s="74">
        <v>79.400000000000006</v>
      </c>
      <c r="BB157" s="78">
        <v>325</v>
      </c>
      <c r="BC157" s="74">
        <v>2.2000000000000002</v>
      </c>
      <c r="BD157" s="78">
        <v>315</v>
      </c>
      <c r="BE157" s="74">
        <v>13.6</v>
      </c>
      <c r="BF157" s="74">
        <v>9.8000000000000007</v>
      </c>
      <c r="BG157" s="74">
        <v>66.8</v>
      </c>
      <c r="BH157" s="74">
        <v>74.400000000000006</v>
      </c>
      <c r="BI157" s="74">
        <v>76.599999999999994</v>
      </c>
      <c r="BJ157" s="78"/>
      <c r="BK157" s="74"/>
      <c r="BL157" s="78"/>
      <c r="BM157" s="74"/>
      <c r="BN157" s="74"/>
      <c r="BO157" s="74"/>
      <c r="BP157" s="74"/>
      <c r="BQ157" s="74"/>
      <c r="BR157" s="78">
        <v>1140</v>
      </c>
      <c r="BS157" s="74">
        <v>6.1</v>
      </c>
      <c r="BT157" s="78">
        <v>1070</v>
      </c>
      <c r="BU157" s="74">
        <v>7.7</v>
      </c>
      <c r="BV157" s="74">
        <v>9.8000000000000007</v>
      </c>
      <c r="BW157" s="74">
        <v>55.2</v>
      </c>
      <c r="BX157" s="74">
        <v>74</v>
      </c>
      <c r="BY157" s="74">
        <v>82.5</v>
      </c>
      <c r="BZ157" s="78">
        <v>1140</v>
      </c>
      <c r="CA157" s="74">
        <v>6</v>
      </c>
      <c r="CB157" s="78">
        <v>1070</v>
      </c>
      <c r="CC157" s="74">
        <v>8.3000000000000007</v>
      </c>
      <c r="CD157" s="74">
        <v>8.4</v>
      </c>
      <c r="CE157" s="74">
        <v>61.4</v>
      </c>
      <c r="CF157" s="74">
        <v>77.400000000000006</v>
      </c>
      <c r="CG157" s="74">
        <v>83.3</v>
      </c>
      <c r="CH157" s="78">
        <v>1140</v>
      </c>
      <c r="CI157" s="74">
        <v>6.7</v>
      </c>
      <c r="CJ157" s="78">
        <v>1065</v>
      </c>
      <c r="CK157" s="74">
        <v>11.5</v>
      </c>
      <c r="CL157" s="74">
        <v>5.6</v>
      </c>
      <c r="CM157" s="74">
        <v>66.2</v>
      </c>
      <c r="CN157" s="74">
        <v>78.8</v>
      </c>
      <c r="CO157" s="74">
        <v>82.9</v>
      </c>
      <c r="CP157" s="78"/>
      <c r="CQ157" s="74"/>
      <c r="CR157" s="78"/>
      <c r="CS157" s="74"/>
      <c r="CT157" s="74"/>
      <c r="CU157" s="74"/>
      <c r="CV157" s="74"/>
      <c r="CW157" s="74"/>
    </row>
    <row r="158" spans="1:101" ht="16.5" x14ac:dyDescent="0.3">
      <c r="A158" s="74" t="s">
        <v>289</v>
      </c>
      <c r="B158" s="74">
        <v>82</v>
      </c>
      <c r="C158" s="74">
        <v>10007137</v>
      </c>
      <c r="D158" s="74" t="s">
        <v>49</v>
      </c>
      <c r="E158" s="74" t="s">
        <v>70</v>
      </c>
      <c r="F158" s="78">
        <v>485</v>
      </c>
      <c r="G158" s="74">
        <v>4.7</v>
      </c>
      <c r="H158" s="78">
        <v>460</v>
      </c>
      <c r="I158" s="74">
        <v>10</v>
      </c>
      <c r="J158" s="74">
        <v>7.6</v>
      </c>
      <c r="K158" s="74">
        <v>60.6</v>
      </c>
      <c r="L158" s="74">
        <v>76.2</v>
      </c>
      <c r="M158" s="74">
        <v>82.5</v>
      </c>
      <c r="N158" s="78">
        <v>485</v>
      </c>
      <c r="O158" s="74">
        <v>5.2</v>
      </c>
      <c r="P158" s="78">
        <v>460</v>
      </c>
      <c r="Q158" s="74">
        <v>8.9</v>
      </c>
      <c r="R158" s="74">
        <v>6.1</v>
      </c>
      <c r="S158" s="74">
        <v>70</v>
      </c>
      <c r="T158" s="74">
        <v>80</v>
      </c>
      <c r="U158" s="74">
        <v>85</v>
      </c>
      <c r="V158" s="78">
        <v>485</v>
      </c>
      <c r="W158" s="74">
        <v>5.4</v>
      </c>
      <c r="X158" s="78">
        <v>460</v>
      </c>
      <c r="Y158" s="74">
        <v>9.4</v>
      </c>
      <c r="Z158" s="74">
        <v>5.2</v>
      </c>
      <c r="AA158" s="74">
        <v>71</v>
      </c>
      <c r="AB158" s="74">
        <v>80.400000000000006</v>
      </c>
      <c r="AC158" s="74">
        <v>85.4</v>
      </c>
      <c r="AD158" s="78"/>
      <c r="AE158" s="74"/>
      <c r="AF158" s="78"/>
      <c r="AG158" s="74"/>
      <c r="AH158" s="74"/>
      <c r="AI158" s="74"/>
      <c r="AJ158" s="74"/>
      <c r="AK158" s="74"/>
      <c r="AL158" s="78">
        <v>200</v>
      </c>
      <c r="AM158" s="74">
        <v>2</v>
      </c>
      <c r="AN158" s="78">
        <v>195</v>
      </c>
      <c r="AO158" s="74">
        <v>10.7</v>
      </c>
      <c r="AP158" s="74">
        <v>12.8</v>
      </c>
      <c r="AQ158" s="74">
        <v>58.7</v>
      </c>
      <c r="AR158" s="74">
        <v>71.900000000000006</v>
      </c>
      <c r="AS158" s="74">
        <v>76.5</v>
      </c>
      <c r="AT158" s="78">
        <v>200</v>
      </c>
      <c r="AU158" s="74">
        <v>2</v>
      </c>
      <c r="AV158" s="78">
        <v>195</v>
      </c>
      <c r="AW158" s="74">
        <v>10.7</v>
      </c>
      <c r="AX158" s="74">
        <v>12.8</v>
      </c>
      <c r="AY158" s="74">
        <v>64.3</v>
      </c>
      <c r="AZ158" s="74">
        <v>74.5</v>
      </c>
      <c r="BA158" s="74">
        <v>76.5</v>
      </c>
      <c r="BB158" s="78">
        <v>200</v>
      </c>
      <c r="BC158" s="74">
        <v>2</v>
      </c>
      <c r="BD158" s="78">
        <v>195</v>
      </c>
      <c r="BE158" s="74">
        <v>10.7</v>
      </c>
      <c r="BF158" s="74">
        <v>7.7</v>
      </c>
      <c r="BG158" s="74">
        <v>73</v>
      </c>
      <c r="BH158" s="74">
        <v>80.099999999999994</v>
      </c>
      <c r="BI158" s="74">
        <v>81.599999999999994</v>
      </c>
      <c r="BJ158" s="78"/>
      <c r="BK158" s="74"/>
      <c r="BL158" s="78"/>
      <c r="BM158" s="74"/>
      <c r="BN158" s="74"/>
      <c r="BO158" s="74"/>
      <c r="BP158" s="74"/>
      <c r="BQ158" s="74"/>
      <c r="BR158" s="78">
        <v>685</v>
      </c>
      <c r="BS158" s="74">
        <v>3.9</v>
      </c>
      <c r="BT158" s="78">
        <v>660</v>
      </c>
      <c r="BU158" s="74">
        <v>10.199999999999999</v>
      </c>
      <c r="BV158" s="74">
        <v>9.1</v>
      </c>
      <c r="BW158" s="74">
        <v>60</v>
      </c>
      <c r="BX158" s="74">
        <v>74.900000000000006</v>
      </c>
      <c r="BY158" s="74">
        <v>80.7</v>
      </c>
      <c r="BZ158" s="78">
        <v>685</v>
      </c>
      <c r="CA158" s="74">
        <v>4.2</v>
      </c>
      <c r="CB158" s="78">
        <v>655</v>
      </c>
      <c r="CC158" s="74">
        <v>9.5</v>
      </c>
      <c r="CD158" s="74">
        <v>8.1</v>
      </c>
      <c r="CE158" s="74">
        <v>68.3</v>
      </c>
      <c r="CF158" s="74">
        <v>78.400000000000006</v>
      </c>
      <c r="CG158" s="74">
        <v>82.5</v>
      </c>
      <c r="CH158" s="78">
        <v>685</v>
      </c>
      <c r="CI158" s="74">
        <v>4.4000000000000004</v>
      </c>
      <c r="CJ158" s="78">
        <v>655</v>
      </c>
      <c r="CK158" s="74">
        <v>9.8000000000000007</v>
      </c>
      <c r="CL158" s="74">
        <v>6</v>
      </c>
      <c r="CM158" s="74">
        <v>71.599999999999994</v>
      </c>
      <c r="CN158" s="74">
        <v>80.3</v>
      </c>
      <c r="CO158" s="74">
        <v>84.3</v>
      </c>
      <c r="CP158" s="78"/>
      <c r="CQ158" s="74"/>
      <c r="CR158" s="78"/>
      <c r="CS158" s="74"/>
      <c r="CT158" s="74"/>
      <c r="CU158" s="74"/>
      <c r="CV158" s="74"/>
      <c r="CW158" s="74"/>
    </row>
    <row r="159" spans="1:101" ht="16.5" x14ac:dyDescent="0.3">
      <c r="A159" s="74" t="s">
        <v>289</v>
      </c>
      <c r="B159" s="74">
        <v>115</v>
      </c>
      <c r="C159" s="74">
        <v>10001478</v>
      </c>
      <c r="D159" s="74" t="s">
        <v>27</v>
      </c>
      <c r="E159" s="74" t="s">
        <v>72</v>
      </c>
      <c r="F159" s="78">
        <v>605</v>
      </c>
      <c r="G159" s="74">
        <v>9.6</v>
      </c>
      <c r="H159" s="78">
        <v>545</v>
      </c>
      <c r="I159" s="74">
        <v>11.9</v>
      </c>
      <c r="J159" s="74">
        <v>9.5</v>
      </c>
      <c r="K159" s="74">
        <v>55.9</v>
      </c>
      <c r="L159" s="74">
        <v>68.2</v>
      </c>
      <c r="M159" s="74">
        <v>78.599999999999994</v>
      </c>
      <c r="N159" s="78">
        <v>605</v>
      </c>
      <c r="O159" s="74">
        <v>9.3000000000000007</v>
      </c>
      <c r="P159" s="78">
        <v>550</v>
      </c>
      <c r="Q159" s="74">
        <v>14.6</v>
      </c>
      <c r="R159" s="74">
        <v>10.4</v>
      </c>
      <c r="S159" s="74">
        <v>56.8</v>
      </c>
      <c r="T159" s="74">
        <v>69.400000000000006</v>
      </c>
      <c r="U159" s="74">
        <v>75</v>
      </c>
      <c r="V159" s="78">
        <v>605</v>
      </c>
      <c r="W159" s="74">
        <v>9.6</v>
      </c>
      <c r="X159" s="78">
        <v>545</v>
      </c>
      <c r="Y159" s="74">
        <v>16.600000000000001</v>
      </c>
      <c r="Z159" s="74">
        <v>6.4</v>
      </c>
      <c r="AA159" s="74">
        <v>61.8</v>
      </c>
      <c r="AB159" s="74">
        <v>72.599999999999994</v>
      </c>
      <c r="AC159" s="74">
        <v>77</v>
      </c>
      <c r="AD159" s="78"/>
      <c r="AE159" s="74"/>
      <c r="AF159" s="78"/>
      <c r="AG159" s="74"/>
      <c r="AH159" s="74"/>
      <c r="AI159" s="74"/>
      <c r="AJ159" s="74"/>
      <c r="AK159" s="74"/>
      <c r="AL159" s="78">
        <v>475</v>
      </c>
      <c r="AM159" s="74">
        <v>4.2</v>
      </c>
      <c r="AN159" s="78">
        <v>455</v>
      </c>
      <c r="AO159" s="74">
        <v>18.100000000000001</v>
      </c>
      <c r="AP159" s="74">
        <v>10.1</v>
      </c>
      <c r="AQ159" s="74">
        <v>57.7</v>
      </c>
      <c r="AR159" s="74">
        <v>65.400000000000006</v>
      </c>
      <c r="AS159" s="74">
        <v>71.8</v>
      </c>
      <c r="AT159" s="78">
        <v>475</v>
      </c>
      <c r="AU159" s="74">
        <v>4.2</v>
      </c>
      <c r="AV159" s="78">
        <v>455</v>
      </c>
      <c r="AW159" s="74">
        <v>18.100000000000001</v>
      </c>
      <c r="AX159" s="74">
        <v>10.6</v>
      </c>
      <c r="AY159" s="74">
        <v>63.7</v>
      </c>
      <c r="AZ159" s="74">
        <v>68.7</v>
      </c>
      <c r="BA159" s="74">
        <v>71.400000000000006</v>
      </c>
      <c r="BB159" s="78">
        <v>475</v>
      </c>
      <c r="BC159" s="74">
        <v>4.2</v>
      </c>
      <c r="BD159" s="78">
        <v>455</v>
      </c>
      <c r="BE159" s="74">
        <v>18.5</v>
      </c>
      <c r="BF159" s="74">
        <v>6.8</v>
      </c>
      <c r="BG159" s="74">
        <v>68.7</v>
      </c>
      <c r="BH159" s="74">
        <v>72.2</v>
      </c>
      <c r="BI159" s="74">
        <v>74.7</v>
      </c>
      <c r="BJ159" s="78"/>
      <c r="BK159" s="74"/>
      <c r="BL159" s="78"/>
      <c r="BM159" s="74"/>
      <c r="BN159" s="74"/>
      <c r="BO159" s="74"/>
      <c r="BP159" s="74"/>
      <c r="BQ159" s="74"/>
      <c r="BR159" s="78">
        <v>1080</v>
      </c>
      <c r="BS159" s="74">
        <v>7.2</v>
      </c>
      <c r="BT159" s="78">
        <v>1000</v>
      </c>
      <c r="BU159" s="74">
        <v>14.7</v>
      </c>
      <c r="BV159" s="74">
        <v>9.8000000000000007</v>
      </c>
      <c r="BW159" s="74">
        <v>56.7</v>
      </c>
      <c r="BX159" s="74">
        <v>66.900000000000006</v>
      </c>
      <c r="BY159" s="74">
        <v>75.5</v>
      </c>
      <c r="BZ159" s="78">
        <v>1080</v>
      </c>
      <c r="CA159" s="74">
        <v>7</v>
      </c>
      <c r="CB159" s="78">
        <v>1005</v>
      </c>
      <c r="CC159" s="74">
        <v>16.2</v>
      </c>
      <c r="CD159" s="74">
        <v>10.5</v>
      </c>
      <c r="CE159" s="74">
        <v>59.9</v>
      </c>
      <c r="CF159" s="74">
        <v>69.099999999999994</v>
      </c>
      <c r="CG159" s="74">
        <v>73.400000000000006</v>
      </c>
      <c r="CH159" s="78">
        <v>1080</v>
      </c>
      <c r="CI159" s="74">
        <v>7.2</v>
      </c>
      <c r="CJ159" s="78">
        <v>1000</v>
      </c>
      <c r="CK159" s="74">
        <v>17.5</v>
      </c>
      <c r="CL159" s="74">
        <v>6.6</v>
      </c>
      <c r="CM159" s="74">
        <v>64.900000000000006</v>
      </c>
      <c r="CN159" s="74">
        <v>72.400000000000006</v>
      </c>
      <c r="CO159" s="74">
        <v>75.900000000000006</v>
      </c>
      <c r="CP159" s="78"/>
      <c r="CQ159" s="74"/>
      <c r="CR159" s="78"/>
      <c r="CS159" s="74"/>
      <c r="CT159" s="74"/>
      <c r="CU159" s="74"/>
      <c r="CV159" s="74"/>
      <c r="CW159" s="74"/>
    </row>
    <row r="160" spans="1:101" ht="16.5" x14ac:dyDescent="0.3">
      <c r="A160" s="74" t="s">
        <v>289</v>
      </c>
      <c r="B160" s="74">
        <v>199</v>
      </c>
      <c r="C160" s="74">
        <v>10001653</v>
      </c>
      <c r="D160" s="74" t="s">
        <v>27</v>
      </c>
      <c r="E160" s="74" t="s">
        <v>74</v>
      </c>
      <c r="F160" s="78">
        <v>95</v>
      </c>
      <c r="G160" s="74">
        <v>9.5</v>
      </c>
      <c r="H160" s="78">
        <v>85</v>
      </c>
      <c r="I160" s="74">
        <v>11.6</v>
      </c>
      <c r="J160" s="74">
        <v>16.3</v>
      </c>
      <c r="K160" s="74">
        <v>60.5</v>
      </c>
      <c r="L160" s="74">
        <v>64</v>
      </c>
      <c r="M160" s="74">
        <v>72.099999999999994</v>
      </c>
      <c r="N160" s="78">
        <v>95</v>
      </c>
      <c r="O160" s="74">
        <v>10.5</v>
      </c>
      <c r="P160" s="78">
        <v>85</v>
      </c>
      <c r="Q160" s="74">
        <v>8.1999999999999993</v>
      </c>
      <c r="R160" s="74">
        <v>21.2</v>
      </c>
      <c r="S160" s="74" t="s">
        <v>396</v>
      </c>
      <c r="T160" s="74" t="s">
        <v>396</v>
      </c>
      <c r="U160" s="74">
        <v>70.599999999999994</v>
      </c>
      <c r="V160" s="78">
        <v>95</v>
      </c>
      <c r="W160" s="74">
        <v>10.5</v>
      </c>
      <c r="X160" s="78">
        <v>85</v>
      </c>
      <c r="Y160" s="74">
        <v>9.4</v>
      </c>
      <c r="Z160" s="74">
        <v>12.9</v>
      </c>
      <c r="AA160" s="74" t="s">
        <v>396</v>
      </c>
      <c r="AB160" s="74" t="s">
        <v>396</v>
      </c>
      <c r="AC160" s="74">
        <v>77.599999999999994</v>
      </c>
      <c r="AD160" s="78"/>
      <c r="AE160" s="74"/>
      <c r="AF160" s="78"/>
      <c r="AG160" s="74"/>
      <c r="AH160" s="74"/>
      <c r="AI160" s="74"/>
      <c r="AJ160" s="74"/>
      <c r="AK160" s="74"/>
      <c r="AL160" s="78">
        <v>80</v>
      </c>
      <c r="AM160" s="74">
        <v>16.5</v>
      </c>
      <c r="AN160" s="78">
        <v>65</v>
      </c>
      <c r="AO160" s="74">
        <v>21.2</v>
      </c>
      <c r="AP160" s="74">
        <v>27.3</v>
      </c>
      <c r="AQ160" s="74">
        <v>36.4</v>
      </c>
      <c r="AR160" s="74">
        <v>40.9</v>
      </c>
      <c r="AS160" s="74">
        <v>51.5</v>
      </c>
      <c r="AT160" s="78">
        <v>80</v>
      </c>
      <c r="AU160" s="74">
        <v>15.2</v>
      </c>
      <c r="AV160" s="78">
        <v>65</v>
      </c>
      <c r="AW160" s="74">
        <v>14.9</v>
      </c>
      <c r="AX160" s="74">
        <v>31.3</v>
      </c>
      <c r="AY160" s="74" t="s">
        <v>396</v>
      </c>
      <c r="AZ160" s="74" t="s">
        <v>396</v>
      </c>
      <c r="BA160" s="74">
        <v>53.7</v>
      </c>
      <c r="BB160" s="78">
        <v>80</v>
      </c>
      <c r="BC160" s="74">
        <v>16.5</v>
      </c>
      <c r="BD160" s="78">
        <v>65</v>
      </c>
      <c r="BE160" s="74">
        <v>18.2</v>
      </c>
      <c r="BF160" s="74">
        <v>7.6</v>
      </c>
      <c r="BG160" s="74" t="s">
        <v>396</v>
      </c>
      <c r="BH160" s="74" t="s">
        <v>396</v>
      </c>
      <c r="BI160" s="74">
        <v>74.2</v>
      </c>
      <c r="BJ160" s="78"/>
      <c r="BK160" s="74"/>
      <c r="BL160" s="78"/>
      <c r="BM160" s="74"/>
      <c r="BN160" s="74"/>
      <c r="BO160" s="74"/>
      <c r="BP160" s="74"/>
      <c r="BQ160" s="74"/>
      <c r="BR160" s="78">
        <v>175</v>
      </c>
      <c r="BS160" s="74">
        <v>12.6</v>
      </c>
      <c r="BT160" s="78">
        <v>150</v>
      </c>
      <c r="BU160" s="74">
        <v>15.8</v>
      </c>
      <c r="BV160" s="74">
        <v>21.1</v>
      </c>
      <c r="BW160" s="74">
        <v>50</v>
      </c>
      <c r="BX160" s="74">
        <v>53.9</v>
      </c>
      <c r="BY160" s="74">
        <v>63.2</v>
      </c>
      <c r="BZ160" s="78">
        <v>175</v>
      </c>
      <c r="CA160" s="74">
        <v>12.6</v>
      </c>
      <c r="CB160" s="78">
        <v>150</v>
      </c>
      <c r="CC160" s="74">
        <v>11.2</v>
      </c>
      <c r="CD160" s="74">
        <v>25.7</v>
      </c>
      <c r="CE160" s="74">
        <v>57.9</v>
      </c>
      <c r="CF160" s="74">
        <v>60.5</v>
      </c>
      <c r="CG160" s="74">
        <v>63.2</v>
      </c>
      <c r="CH160" s="78">
        <v>175</v>
      </c>
      <c r="CI160" s="74">
        <v>13.2</v>
      </c>
      <c r="CJ160" s="78">
        <v>150</v>
      </c>
      <c r="CK160" s="74">
        <v>13.2</v>
      </c>
      <c r="CL160" s="74">
        <v>10.6</v>
      </c>
      <c r="CM160" s="74">
        <v>70.2</v>
      </c>
      <c r="CN160" s="74">
        <v>73.5</v>
      </c>
      <c r="CO160" s="74">
        <v>76.2</v>
      </c>
      <c r="CP160" s="78"/>
      <c r="CQ160" s="74"/>
      <c r="CR160" s="78"/>
      <c r="CS160" s="74"/>
      <c r="CT160" s="74"/>
      <c r="CU160" s="74"/>
      <c r="CV160" s="74"/>
      <c r="CW160" s="74"/>
    </row>
    <row r="161" spans="1:101" ht="16.5" x14ac:dyDescent="0.3">
      <c r="A161" s="74" t="s">
        <v>289</v>
      </c>
      <c r="B161" s="74">
        <v>201</v>
      </c>
      <c r="C161" s="74">
        <v>10007761</v>
      </c>
      <c r="D161" s="74" t="s">
        <v>27</v>
      </c>
      <c r="E161" s="74" t="s">
        <v>76</v>
      </c>
      <c r="F161" s="78">
        <v>20</v>
      </c>
      <c r="G161" s="74" t="s">
        <v>396</v>
      </c>
      <c r="H161" s="78" t="s">
        <v>396</v>
      </c>
      <c r="I161" s="74" t="s">
        <v>396</v>
      </c>
      <c r="J161" s="74" t="s">
        <v>396</v>
      </c>
      <c r="K161" s="74" t="s">
        <v>396</v>
      </c>
      <c r="L161" s="74" t="s">
        <v>396</v>
      </c>
      <c r="M161" s="74" t="s">
        <v>396</v>
      </c>
      <c r="N161" s="78">
        <v>20</v>
      </c>
      <c r="O161" s="74" t="s">
        <v>396</v>
      </c>
      <c r="P161" s="78" t="s">
        <v>396</v>
      </c>
      <c r="Q161" s="74" t="s">
        <v>396</v>
      </c>
      <c r="R161" s="74" t="s">
        <v>396</v>
      </c>
      <c r="S161" s="74" t="s">
        <v>396</v>
      </c>
      <c r="T161" s="74" t="s">
        <v>396</v>
      </c>
      <c r="U161" s="74" t="s">
        <v>396</v>
      </c>
      <c r="V161" s="78">
        <v>20</v>
      </c>
      <c r="W161" s="74" t="s">
        <v>396</v>
      </c>
      <c r="X161" s="78" t="s">
        <v>396</v>
      </c>
      <c r="Y161" s="74" t="s">
        <v>396</v>
      </c>
      <c r="Z161" s="74" t="s">
        <v>396</v>
      </c>
      <c r="AA161" s="74" t="s">
        <v>396</v>
      </c>
      <c r="AB161" s="74" t="s">
        <v>396</v>
      </c>
      <c r="AC161" s="74" t="s">
        <v>396</v>
      </c>
      <c r="AD161" s="78"/>
      <c r="AE161" s="74"/>
      <c r="AF161" s="78"/>
      <c r="AG161" s="74"/>
      <c r="AH161" s="74"/>
      <c r="AI161" s="74"/>
      <c r="AJ161" s="74"/>
      <c r="AK161" s="74"/>
      <c r="AL161" s="78">
        <v>20</v>
      </c>
      <c r="AM161" s="74" t="s">
        <v>396</v>
      </c>
      <c r="AN161" s="78" t="s">
        <v>396</v>
      </c>
      <c r="AO161" s="74" t="s">
        <v>396</v>
      </c>
      <c r="AP161" s="74" t="s">
        <v>396</v>
      </c>
      <c r="AQ161" s="74" t="s">
        <v>396</v>
      </c>
      <c r="AR161" s="74" t="s">
        <v>396</v>
      </c>
      <c r="AS161" s="74" t="s">
        <v>396</v>
      </c>
      <c r="AT161" s="78">
        <v>20</v>
      </c>
      <c r="AU161" s="74" t="s">
        <v>396</v>
      </c>
      <c r="AV161" s="78" t="s">
        <v>396</v>
      </c>
      <c r="AW161" s="74" t="s">
        <v>396</v>
      </c>
      <c r="AX161" s="74" t="s">
        <v>396</v>
      </c>
      <c r="AY161" s="74" t="s">
        <v>396</v>
      </c>
      <c r="AZ161" s="74" t="s">
        <v>396</v>
      </c>
      <c r="BA161" s="74" t="s">
        <v>396</v>
      </c>
      <c r="BB161" s="78">
        <v>20</v>
      </c>
      <c r="BC161" s="74" t="s">
        <v>396</v>
      </c>
      <c r="BD161" s="78" t="s">
        <v>396</v>
      </c>
      <c r="BE161" s="74" t="s">
        <v>396</v>
      </c>
      <c r="BF161" s="74" t="s">
        <v>396</v>
      </c>
      <c r="BG161" s="74" t="s">
        <v>396</v>
      </c>
      <c r="BH161" s="74" t="s">
        <v>396</v>
      </c>
      <c r="BI161" s="74" t="s">
        <v>396</v>
      </c>
      <c r="BJ161" s="78"/>
      <c r="BK161" s="74"/>
      <c r="BL161" s="78"/>
      <c r="BM161" s="74"/>
      <c r="BN161" s="74"/>
      <c r="BO161" s="74"/>
      <c r="BP161" s="74"/>
      <c r="BQ161" s="74"/>
      <c r="BR161" s="78">
        <v>40</v>
      </c>
      <c r="BS161" s="74">
        <v>7.9</v>
      </c>
      <c r="BT161" s="78">
        <v>35</v>
      </c>
      <c r="BU161" s="74" t="s">
        <v>396</v>
      </c>
      <c r="BV161" s="74" t="s">
        <v>396</v>
      </c>
      <c r="BW161" s="74">
        <v>34.299999999999997</v>
      </c>
      <c r="BX161" s="74">
        <v>51.4</v>
      </c>
      <c r="BY161" s="74">
        <v>80</v>
      </c>
      <c r="BZ161" s="78">
        <v>40</v>
      </c>
      <c r="CA161" s="74">
        <v>7.9</v>
      </c>
      <c r="CB161" s="78">
        <v>35</v>
      </c>
      <c r="CC161" s="74">
        <v>20</v>
      </c>
      <c r="CD161" s="74">
        <v>14.3</v>
      </c>
      <c r="CE161" s="74" t="s">
        <v>396</v>
      </c>
      <c r="CF161" s="74" t="s">
        <v>396</v>
      </c>
      <c r="CG161" s="74">
        <v>65.7</v>
      </c>
      <c r="CH161" s="78">
        <v>40</v>
      </c>
      <c r="CI161" s="74">
        <v>2.6</v>
      </c>
      <c r="CJ161" s="78">
        <v>35</v>
      </c>
      <c r="CK161" s="74">
        <v>24.3</v>
      </c>
      <c r="CL161" s="74">
        <v>10.8</v>
      </c>
      <c r="CM161" s="74" t="s">
        <v>396</v>
      </c>
      <c r="CN161" s="74" t="s">
        <v>396</v>
      </c>
      <c r="CO161" s="74">
        <v>64.900000000000006</v>
      </c>
      <c r="CP161" s="78"/>
      <c r="CQ161" s="74"/>
      <c r="CR161" s="78"/>
      <c r="CS161" s="74"/>
      <c r="CT161" s="74"/>
      <c r="CU161" s="74"/>
      <c r="CV161" s="74"/>
      <c r="CW161" s="74"/>
    </row>
    <row r="162" spans="1:101" ht="16.5" x14ac:dyDescent="0.3">
      <c r="A162" s="74" t="s">
        <v>289</v>
      </c>
      <c r="B162" s="74">
        <v>56</v>
      </c>
      <c r="C162" s="74">
        <v>10001726</v>
      </c>
      <c r="D162" s="74" t="s">
        <v>16</v>
      </c>
      <c r="E162" s="74" t="s">
        <v>78</v>
      </c>
      <c r="F162" s="78">
        <v>1250</v>
      </c>
      <c r="G162" s="74">
        <v>9</v>
      </c>
      <c r="H162" s="78">
        <v>1135</v>
      </c>
      <c r="I162" s="74">
        <v>9.9</v>
      </c>
      <c r="J162" s="74">
        <v>9.1</v>
      </c>
      <c r="K162" s="74">
        <v>60.2</v>
      </c>
      <c r="L162" s="74">
        <v>73.400000000000006</v>
      </c>
      <c r="M162" s="74">
        <v>81</v>
      </c>
      <c r="N162" s="78">
        <v>1250</v>
      </c>
      <c r="O162" s="74">
        <v>8.6999999999999993</v>
      </c>
      <c r="P162" s="78">
        <v>1140</v>
      </c>
      <c r="Q162" s="74">
        <v>9.3000000000000007</v>
      </c>
      <c r="R162" s="74">
        <v>8.1</v>
      </c>
      <c r="S162" s="74">
        <v>59.9</v>
      </c>
      <c r="T162" s="74">
        <v>75.3</v>
      </c>
      <c r="U162" s="74">
        <v>82.6</v>
      </c>
      <c r="V162" s="78">
        <v>1250</v>
      </c>
      <c r="W162" s="74">
        <v>9.8000000000000007</v>
      </c>
      <c r="X162" s="78">
        <v>1125</v>
      </c>
      <c r="Y162" s="74">
        <v>12.5</v>
      </c>
      <c r="Z162" s="74">
        <v>6.7</v>
      </c>
      <c r="AA162" s="74">
        <v>66.900000000000006</v>
      </c>
      <c r="AB162" s="74">
        <v>77.099999999999994</v>
      </c>
      <c r="AC162" s="74">
        <v>80.7</v>
      </c>
      <c r="AD162" s="78"/>
      <c r="AE162" s="74"/>
      <c r="AF162" s="78"/>
      <c r="AG162" s="74"/>
      <c r="AH162" s="74"/>
      <c r="AI162" s="74"/>
      <c r="AJ162" s="74"/>
      <c r="AK162" s="74"/>
      <c r="AL162" s="78">
        <v>1170</v>
      </c>
      <c r="AM162" s="74">
        <v>2.7</v>
      </c>
      <c r="AN162" s="78">
        <v>1140</v>
      </c>
      <c r="AO162" s="74">
        <v>11.8</v>
      </c>
      <c r="AP162" s="74">
        <v>9.3000000000000007</v>
      </c>
      <c r="AQ162" s="74">
        <v>62.7</v>
      </c>
      <c r="AR162" s="74">
        <v>72.400000000000006</v>
      </c>
      <c r="AS162" s="74">
        <v>78.900000000000006</v>
      </c>
      <c r="AT162" s="78">
        <v>1170</v>
      </c>
      <c r="AU162" s="74">
        <v>3</v>
      </c>
      <c r="AV162" s="78">
        <v>1135</v>
      </c>
      <c r="AW162" s="74">
        <v>13</v>
      </c>
      <c r="AX162" s="74">
        <v>9</v>
      </c>
      <c r="AY162" s="74">
        <v>67.3</v>
      </c>
      <c r="AZ162" s="74">
        <v>75.2</v>
      </c>
      <c r="BA162" s="74">
        <v>78.099999999999994</v>
      </c>
      <c r="BB162" s="78">
        <v>1170</v>
      </c>
      <c r="BC162" s="74">
        <v>3.1</v>
      </c>
      <c r="BD162" s="78">
        <v>1135</v>
      </c>
      <c r="BE162" s="74">
        <v>14.7</v>
      </c>
      <c r="BF162" s="74">
        <v>6.1</v>
      </c>
      <c r="BG162" s="74">
        <v>70.599999999999994</v>
      </c>
      <c r="BH162" s="74">
        <v>76.7</v>
      </c>
      <c r="BI162" s="74">
        <v>79.2</v>
      </c>
      <c r="BJ162" s="78"/>
      <c r="BK162" s="74"/>
      <c r="BL162" s="78"/>
      <c r="BM162" s="74"/>
      <c r="BN162" s="74"/>
      <c r="BO162" s="74"/>
      <c r="BP162" s="74"/>
      <c r="BQ162" s="74"/>
      <c r="BR162" s="78">
        <v>2420</v>
      </c>
      <c r="BS162" s="74">
        <v>6</v>
      </c>
      <c r="BT162" s="78">
        <v>2275</v>
      </c>
      <c r="BU162" s="74">
        <v>10.9</v>
      </c>
      <c r="BV162" s="74">
        <v>9.1999999999999993</v>
      </c>
      <c r="BW162" s="74">
        <v>61.4</v>
      </c>
      <c r="BX162" s="74">
        <v>72.900000000000006</v>
      </c>
      <c r="BY162" s="74">
        <v>80</v>
      </c>
      <c r="BZ162" s="78">
        <v>2420</v>
      </c>
      <c r="CA162" s="74">
        <v>6</v>
      </c>
      <c r="CB162" s="78">
        <v>2275</v>
      </c>
      <c r="CC162" s="74">
        <v>11.1</v>
      </c>
      <c r="CD162" s="74">
        <v>8.5</v>
      </c>
      <c r="CE162" s="74">
        <v>63.6</v>
      </c>
      <c r="CF162" s="74">
        <v>75.3</v>
      </c>
      <c r="CG162" s="74">
        <v>80.400000000000006</v>
      </c>
      <c r="CH162" s="78">
        <v>2420</v>
      </c>
      <c r="CI162" s="74">
        <v>6.6</v>
      </c>
      <c r="CJ162" s="78">
        <v>2260</v>
      </c>
      <c r="CK162" s="74">
        <v>13.6</v>
      </c>
      <c r="CL162" s="74">
        <v>6.4</v>
      </c>
      <c r="CM162" s="74">
        <v>68.8</v>
      </c>
      <c r="CN162" s="74">
        <v>76.900000000000006</v>
      </c>
      <c r="CO162" s="74">
        <v>80</v>
      </c>
      <c r="CP162" s="78"/>
      <c r="CQ162" s="74"/>
      <c r="CR162" s="78"/>
      <c r="CS162" s="74"/>
      <c r="CT162" s="74"/>
      <c r="CU162" s="74"/>
      <c r="CV162" s="74"/>
      <c r="CW162" s="74"/>
    </row>
    <row r="163" spans="1:101" ht="16.5" x14ac:dyDescent="0.3">
      <c r="A163" s="74" t="s">
        <v>289</v>
      </c>
      <c r="B163" s="74">
        <v>2</v>
      </c>
      <c r="C163" s="74">
        <v>10007822</v>
      </c>
      <c r="D163" s="74" t="s">
        <v>11</v>
      </c>
      <c r="E163" s="74" t="s">
        <v>80</v>
      </c>
      <c r="F163" s="78">
        <v>40</v>
      </c>
      <c r="G163" s="74">
        <v>23.7</v>
      </c>
      <c r="H163" s="78">
        <v>30</v>
      </c>
      <c r="I163" s="74" t="s">
        <v>396</v>
      </c>
      <c r="J163" s="74" t="s">
        <v>396</v>
      </c>
      <c r="K163" s="74" t="s">
        <v>396</v>
      </c>
      <c r="L163" s="74" t="s">
        <v>396</v>
      </c>
      <c r="M163" s="74">
        <v>69</v>
      </c>
      <c r="N163" s="78">
        <v>40</v>
      </c>
      <c r="O163" s="74">
        <v>21.1</v>
      </c>
      <c r="P163" s="78">
        <v>30</v>
      </c>
      <c r="Q163" s="74" t="s">
        <v>396</v>
      </c>
      <c r="R163" s="74" t="s">
        <v>396</v>
      </c>
      <c r="S163" s="74" t="s">
        <v>396</v>
      </c>
      <c r="T163" s="74" t="s">
        <v>396</v>
      </c>
      <c r="U163" s="74">
        <v>70</v>
      </c>
      <c r="V163" s="78">
        <v>40</v>
      </c>
      <c r="W163" s="74">
        <v>21.1</v>
      </c>
      <c r="X163" s="78">
        <v>30</v>
      </c>
      <c r="Y163" s="74" t="s">
        <v>396</v>
      </c>
      <c r="Z163" s="74" t="s">
        <v>396</v>
      </c>
      <c r="AA163" s="74" t="s">
        <v>396</v>
      </c>
      <c r="AB163" s="74" t="s">
        <v>396</v>
      </c>
      <c r="AC163" s="74">
        <v>73.3</v>
      </c>
      <c r="AD163" s="78"/>
      <c r="AE163" s="74"/>
      <c r="AF163" s="78"/>
      <c r="AG163" s="74"/>
      <c r="AH163" s="74"/>
      <c r="AI163" s="74"/>
      <c r="AJ163" s="74"/>
      <c r="AK163" s="74"/>
      <c r="AL163" s="78">
        <v>70</v>
      </c>
      <c r="AM163" s="74">
        <v>2.9</v>
      </c>
      <c r="AN163" s="78">
        <v>65</v>
      </c>
      <c r="AO163" s="74" t="s">
        <v>396</v>
      </c>
      <c r="AP163" s="74" t="s">
        <v>396</v>
      </c>
      <c r="AQ163" s="74" t="s">
        <v>396</v>
      </c>
      <c r="AR163" s="74" t="s">
        <v>396</v>
      </c>
      <c r="AS163" s="74">
        <v>71.2</v>
      </c>
      <c r="AT163" s="78">
        <v>70</v>
      </c>
      <c r="AU163" s="74">
        <v>2.9</v>
      </c>
      <c r="AV163" s="78">
        <v>65</v>
      </c>
      <c r="AW163" s="74" t="s">
        <v>396</v>
      </c>
      <c r="AX163" s="74" t="s">
        <v>396</v>
      </c>
      <c r="AY163" s="74" t="s">
        <v>396</v>
      </c>
      <c r="AZ163" s="74" t="s">
        <v>396</v>
      </c>
      <c r="BA163" s="74">
        <v>87.9</v>
      </c>
      <c r="BB163" s="78">
        <v>70</v>
      </c>
      <c r="BC163" s="74">
        <v>2.9</v>
      </c>
      <c r="BD163" s="78">
        <v>65</v>
      </c>
      <c r="BE163" s="74" t="s">
        <v>396</v>
      </c>
      <c r="BF163" s="74" t="s">
        <v>396</v>
      </c>
      <c r="BG163" s="74" t="s">
        <v>396</v>
      </c>
      <c r="BH163" s="74" t="s">
        <v>396</v>
      </c>
      <c r="BI163" s="74">
        <v>89.4</v>
      </c>
      <c r="BJ163" s="78"/>
      <c r="BK163" s="74"/>
      <c r="BL163" s="78"/>
      <c r="BM163" s="74"/>
      <c r="BN163" s="74"/>
      <c r="BO163" s="74"/>
      <c r="BP163" s="74"/>
      <c r="BQ163" s="74"/>
      <c r="BR163" s="78">
        <v>105</v>
      </c>
      <c r="BS163" s="74">
        <v>10.4</v>
      </c>
      <c r="BT163" s="78">
        <v>95</v>
      </c>
      <c r="BU163" s="74">
        <v>17.899999999999999</v>
      </c>
      <c r="BV163" s="74">
        <v>11.6</v>
      </c>
      <c r="BW163" s="74">
        <v>58.9</v>
      </c>
      <c r="BX163" s="74">
        <v>65.3</v>
      </c>
      <c r="BY163" s="74">
        <v>70.5</v>
      </c>
      <c r="BZ163" s="78">
        <v>105</v>
      </c>
      <c r="CA163" s="74">
        <v>9.4</v>
      </c>
      <c r="CB163" s="78">
        <v>95</v>
      </c>
      <c r="CC163" s="74">
        <v>11.5</v>
      </c>
      <c r="CD163" s="74">
        <v>6.3</v>
      </c>
      <c r="CE163" s="74">
        <v>66.7</v>
      </c>
      <c r="CF163" s="74">
        <v>78.099999999999994</v>
      </c>
      <c r="CG163" s="74">
        <v>82.3</v>
      </c>
      <c r="CH163" s="78">
        <v>105</v>
      </c>
      <c r="CI163" s="74">
        <v>9.4</v>
      </c>
      <c r="CJ163" s="78">
        <v>95</v>
      </c>
      <c r="CK163" s="74">
        <v>12.5</v>
      </c>
      <c r="CL163" s="74">
        <v>3.1</v>
      </c>
      <c r="CM163" s="74">
        <v>67.7</v>
      </c>
      <c r="CN163" s="74">
        <v>76</v>
      </c>
      <c r="CO163" s="74">
        <v>84.4</v>
      </c>
      <c r="CP163" s="78"/>
      <c r="CQ163" s="74"/>
      <c r="CR163" s="78"/>
      <c r="CS163" s="74"/>
      <c r="CT163" s="74"/>
      <c r="CU163" s="74"/>
      <c r="CV163" s="74"/>
      <c r="CW163" s="74"/>
    </row>
    <row r="164" spans="1:101" ht="16.5" x14ac:dyDescent="0.3">
      <c r="A164" s="74" t="s">
        <v>289</v>
      </c>
      <c r="B164" s="74">
        <v>206</v>
      </c>
      <c r="C164" s="74">
        <v>10006427</v>
      </c>
      <c r="D164" s="74" t="s">
        <v>49</v>
      </c>
      <c r="E164" s="74" t="s">
        <v>82</v>
      </c>
      <c r="F164" s="78">
        <v>675</v>
      </c>
      <c r="G164" s="74">
        <v>6.2</v>
      </c>
      <c r="H164" s="78">
        <v>635</v>
      </c>
      <c r="I164" s="74">
        <v>12</v>
      </c>
      <c r="J164" s="74">
        <v>15.4</v>
      </c>
      <c r="K164" s="74">
        <v>60.8</v>
      </c>
      <c r="L164" s="74">
        <v>66</v>
      </c>
      <c r="M164" s="74">
        <v>72.599999999999994</v>
      </c>
      <c r="N164" s="78">
        <v>675</v>
      </c>
      <c r="O164" s="74">
        <v>7.1</v>
      </c>
      <c r="P164" s="78">
        <v>630</v>
      </c>
      <c r="Q164" s="74">
        <v>12.7</v>
      </c>
      <c r="R164" s="74">
        <v>14.3</v>
      </c>
      <c r="S164" s="74">
        <v>63.9</v>
      </c>
      <c r="T164" s="74">
        <v>69.5</v>
      </c>
      <c r="U164" s="74">
        <v>73</v>
      </c>
      <c r="V164" s="78">
        <v>675</v>
      </c>
      <c r="W164" s="74">
        <v>7.1</v>
      </c>
      <c r="X164" s="78">
        <v>630</v>
      </c>
      <c r="Y164" s="74">
        <v>15.4</v>
      </c>
      <c r="Z164" s="74">
        <v>9.5</v>
      </c>
      <c r="AA164" s="74">
        <v>68</v>
      </c>
      <c r="AB164" s="74">
        <v>73.400000000000006</v>
      </c>
      <c r="AC164" s="74">
        <v>75</v>
      </c>
      <c r="AD164" s="78"/>
      <c r="AE164" s="74"/>
      <c r="AF164" s="78"/>
      <c r="AG164" s="74"/>
      <c r="AH164" s="74"/>
      <c r="AI164" s="74"/>
      <c r="AJ164" s="74"/>
      <c r="AK164" s="74"/>
      <c r="AL164" s="78">
        <v>480</v>
      </c>
      <c r="AM164" s="74">
        <v>2.1</v>
      </c>
      <c r="AN164" s="78">
        <v>470</v>
      </c>
      <c r="AO164" s="74">
        <v>12.5</v>
      </c>
      <c r="AP164" s="74">
        <v>16.5</v>
      </c>
      <c r="AQ164" s="74">
        <v>61.9</v>
      </c>
      <c r="AR164" s="74">
        <v>65.7</v>
      </c>
      <c r="AS164" s="74">
        <v>71</v>
      </c>
      <c r="AT164" s="78">
        <v>480</v>
      </c>
      <c r="AU164" s="74">
        <v>2.5</v>
      </c>
      <c r="AV164" s="78">
        <v>470</v>
      </c>
      <c r="AW164" s="74">
        <v>12.8</v>
      </c>
      <c r="AX164" s="74">
        <v>16</v>
      </c>
      <c r="AY164" s="74">
        <v>62.6</v>
      </c>
      <c r="AZ164" s="74">
        <v>67.900000000000006</v>
      </c>
      <c r="BA164" s="74">
        <v>71.3</v>
      </c>
      <c r="BB164" s="78">
        <v>480</v>
      </c>
      <c r="BC164" s="74">
        <v>2.7</v>
      </c>
      <c r="BD164" s="78">
        <v>470</v>
      </c>
      <c r="BE164" s="74">
        <v>14.5</v>
      </c>
      <c r="BF164" s="74">
        <v>11.3</v>
      </c>
      <c r="BG164" s="74">
        <v>67.400000000000006</v>
      </c>
      <c r="BH164" s="74">
        <v>72.7</v>
      </c>
      <c r="BI164" s="74">
        <v>74.2</v>
      </c>
      <c r="BJ164" s="78"/>
      <c r="BK164" s="74"/>
      <c r="BL164" s="78"/>
      <c r="BM164" s="74"/>
      <c r="BN164" s="74"/>
      <c r="BO164" s="74"/>
      <c r="BP164" s="74"/>
      <c r="BQ164" s="74"/>
      <c r="BR164" s="78">
        <v>1160</v>
      </c>
      <c r="BS164" s="74">
        <v>4.5</v>
      </c>
      <c r="BT164" s="78">
        <v>1105</v>
      </c>
      <c r="BU164" s="74">
        <v>12.2</v>
      </c>
      <c r="BV164" s="74">
        <v>15.9</v>
      </c>
      <c r="BW164" s="74">
        <v>61.2</v>
      </c>
      <c r="BX164" s="74">
        <v>65.900000000000006</v>
      </c>
      <c r="BY164" s="74">
        <v>71.900000000000006</v>
      </c>
      <c r="BZ164" s="78">
        <v>1160</v>
      </c>
      <c r="CA164" s="74">
        <v>5.2</v>
      </c>
      <c r="CB164" s="78">
        <v>1100</v>
      </c>
      <c r="CC164" s="74">
        <v>12.7</v>
      </c>
      <c r="CD164" s="74">
        <v>15</v>
      </c>
      <c r="CE164" s="74">
        <v>63.3</v>
      </c>
      <c r="CF164" s="74">
        <v>68.8</v>
      </c>
      <c r="CG164" s="74">
        <v>72.2</v>
      </c>
      <c r="CH164" s="78">
        <v>1160</v>
      </c>
      <c r="CI164" s="74">
        <v>5.3</v>
      </c>
      <c r="CJ164" s="78">
        <v>1100</v>
      </c>
      <c r="CK164" s="74">
        <v>15</v>
      </c>
      <c r="CL164" s="74">
        <v>10.3</v>
      </c>
      <c r="CM164" s="74">
        <v>67.8</v>
      </c>
      <c r="CN164" s="74">
        <v>73.099999999999994</v>
      </c>
      <c r="CO164" s="74">
        <v>74.7</v>
      </c>
      <c r="CP164" s="78"/>
      <c r="CQ164" s="74"/>
      <c r="CR164" s="78"/>
      <c r="CS164" s="74"/>
      <c r="CT164" s="74"/>
      <c r="CU164" s="74"/>
      <c r="CV164" s="74"/>
      <c r="CW164" s="74"/>
    </row>
    <row r="165" spans="1:101" ht="16.5" x14ac:dyDescent="0.3">
      <c r="A165" s="74" t="s">
        <v>289</v>
      </c>
      <c r="B165" s="74">
        <v>38</v>
      </c>
      <c r="C165" s="74">
        <v>10007842</v>
      </c>
      <c r="D165" s="74" t="s">
        <v>39</v>
      </c>
      <c r="E165" s="74" t="s">
        <v>84</v>
      </c>
      <c r="F165" s="78">
        <v>935</v>
      </c>
      <c r="G165" s="74">
        <v>5.9</v>
      </c>
      <c r="H165" s="78">
        <v>880</v>
      </c>
      <c r="I165" s="74">
        <v>7.2</v>
      </c>
      <c r="J165" s="74">
        <v>8.4</v>
      </c>
      <c r="K165" s="74">
        <v>63.3</v>
      </c>
      <c r="L165" s="74">
        <v>79.900000000000006</v>
      </c>
      <c r="M165" s="74">
        <v>84.4</v>
      </c>
      <c r="N165" s="78">
        <v>935</v>
      </c>
      <c r="O165" s="74">
        <v>6</v>
      </c>
      <c r="P165" s="78">
        <v>880</v>
      </c>
      <c r="Q165" s="74">
        <v>8.8000000000000007</v>
      </c>
      <c r="R165" s="74">
        <v>5.7</v>
      </c>
      <c r="S165" s="74">
        <v>67.3</v>
      </c>
      <c r="T165" s="74">
        <v>81.8</v>
      </c>
      <c r="U165" s="74">
        <v>85.5</v>
      </c>
      <c r="V165" s="78">
        <v>935</v>
      </c>
      <c r="W165" s="74">
        <v>6.1</v>
      </c>
      <c r="X165" s="78">
        <v>875</v>
      </c>
      <c r="Y165" s="74">
        <v>10.9</v>
      </c>
      <c r="Z165" s="74">
        <v>5.5</v>
      </c>
      <c r="AA165" s="74">
        <v>68.8</v>
      </c>
      <c r="AB165" s="74">
        <v>81.599999999999994</v>
      </c>
      <c r="AC165" s="74">
        <v>83.6</v>
      </c>
      <c r="AD165" s="78"/>
      <c r="AE165" s="74"/>
      <c r="AF165" s="78"/>
      <c r="AG165" s="74"/>
      <c r="AH165" s="74"/>
      <c r="AI165" s="74"/>
      <c r="AJ165" s="74"/>
      <c r="AK165" s="74"/>
      <c r="AL165" s="78">
        <v>330</v>
      </c>
      <c r="AM165" s="74">
        <v>1.5</v>
      </c>
      <c r="AN165" s="78">
        <v>325</v>
      </c>
      <c r="AO165" s="74">
        <v>9.6</v>
      </c>
      <c r="AP165" s="74">
        <v>11.7</v>
      </c>
      <c r="AQ165" s="74">
        <v>62.7</v>
      </c>
      <c r="AR165" s="74">
        <v>74.099999999999994</v>
      </c>
      <c r="AS165" s="74">
        <v>78.7</v>
      </c>
      <c r="AT165" s="78">
        <v>330</v>
      </c>
      <c r="AU165" s="74">
        <v>1.8</v>
      </c>
      <c r="AV165" s="78">
        <v>325</v>
      </c>
      <c r="AW165" s="74">
        <v>10.199999999999999</v>
      </c>
      <c r="AX165" s="74">
        <v>10.5</v>
      </c>
      <c r="AY165" s="74">
        <v>66.3</v>
      </c>
      <c r="AZ165" s="74">
        <v>75.5</v>
      </c>
      <c r="BA165" s="74">
        <v>79.3</v>
      </c>
      <c r="BB165" s="78">
        <v>330</v>
      </c>
      <c r="BC165" s="74">
        <v>1.8</v>
      </c>
      <c r="BD165" s="78">
        <v>325</v>
      </c>
      <c r="BE165" s="74">
        <v>12.1</v>
      </c>
      <c r="BF165" s="74">
        <v>8</v>
      </c>
      <c r="BG165" s="74">
        <v>68.400000000000006</v>
      </c>
      <c r="BH165" s="74">
        <v>78.599999999999994</v>
      </c>
      <c r="BI165" s="74">
        <v>79.900000000000006</v>
      </c>
      <c r="BJ165" s="78"/>
      <c r="BK165" s="74"/>
      <c r="BL165" s="78"/>
      <c r="BM165" s="74"/>
      <c r="BN165" s="74"/>
      <c r="BO165" s="74"/>
      <c r="BP165" s="74"/>
      <c r="BQ165" s="74"/>
      <c r="BR165" s="78">
        <v>1265</v>
      </c>
      <c r="BS165" s="74">
        <v>4.8</v>
      </c>
      <c r="BT165" s="78">
        <v>1205</v>
      </c>
      <c r="BU165" s="74">
        <v>7.8</v>
      </c>
      <c r="BV165" s="74">
        <v>9.3000000000000007</v>
      </c>
      <c r="BW165" s="74">
        <v>63.1</v>
      </c>
      <c r="BX165" s="74">
        <v>78.3</v>
      </c>
      <c r="BY165" s="74">
        <v>82.9</v>
      </c>
      <c r="BZ165" s="78">
        <v>1265</v>
      </c>
      <c r="CA165" s="74">
        <v>4.9000000000000004</v>
      </c>
      <c r="CB165" s="78">
        <v>1200</v>
      </c>
      <c r="CC165" s="74">
        <v>9.1999999999999993</v>
      </c>
      <c r="CD165" s="74">
        <v>7</v>
      </c>
      <c r="CE165" s="74">
        <v>67</v>
      </c>
      <c r="CF165" s="74">
        <v>80.099999999999994</v>
      </c>
      <c r="CG165" s="74">
        <v>83.8</v>
      </c>
      <c r="CH165" s="78">
        <v>1265</v>
      </c>
      <c r="CI165" s="74">
        <v>5</v>
      </c>
      <c r="CJ165" s="78">
        <v>1200</v>
      </c>
      <c r="CK165" s="74">
        <v>11.3</v>
      </c>
      <c r="CL165" s="74">
        <v>6.2</v>
      </c>
      <c r="CM165" s="74">
        <v>68.7</v>
      </c>
      <c r="CN165" s="74">
        <v>80.8</v>
      </c>
      <c r="CO165" s="74">
        <v>82.6</v>
      </c>
      <c r="CP165" s="78"/>
      <c r="CQ165" s="74"/>
      <c r="CR165" s="78"/>
      <c r="CS165" s="74"/>
      <c r="CT165" s="74"/>
      <c r="CU165" s="74"/>
      <c r="CV165" s="74"/>
      <c r="CW165" s="74"/>
    </row>
    <row r="166" spans="1:101" ht="16.5" x14ac:dyDescent="0.3">
      <c r="A166" s="74" t="s">
        <v>289</v>
      </c>
      <c r="B166" s="74">
        <v>68</v>
      </c>
      <c r="C166" s="74">
        <v>10001883</v>
      </c>
      <c r="D166" s="74" t="s">
        <v>36</v>
      </c>
      <c r="E166" s="74" t="s">
        <v>86</v>
      </c>
      <c r="F166" s="78">
        <v>2170</v>
      </c>
      <c r="G166" s="74">
        <v>6.7</v>
      </c>
      <c r="H166" s="78">
        <v>2025</v>
      </c>
      <c r="I166" s="74">
        <v>9.1999999999999993</v>
      </c>
      <c r="J166" s="74">
        <v>9.6</v>
      </c>
      <c r="K166" s="74">
        <v>62.4</v>
      </c>
      <c r="L166" s="74">
        <v>74.2</v>
      </c>
      <c r="M166" s="74">
        <v>81.2</v>
      </c>
      <c r="N166" s="78">
        <v>2170</v>
      </c>
      <c r="O166" s="74">
        <v>7.3</v>
      </c>
      <c r="P166" s="78">
        <v>2010</v>
      </c>
      <c r="Q166" s="74">
        <v>10.199999999999999</v>
      </c>
      <c r="R166" s="74">
        <v>8</v>
      </c>
      <c r="S166" s="74">
        <v>66.5</v>
      </c>
      <c r="T166" s="74">
        <v>77.400000000000006</v>
      </c>
      <c r="U166" s="74">
        <v>81.8</v>
      </c>
      <c r="V166" s="78">
        <v>2170</v>
      </c>
      <c r="W166" s="74">
        <v>7.5</v>
      </c>
      <c r="X166" s="78">
        <v>2010</v>
      </c>
      <c r="Y166" s="74">
        <v>12.4</v>
      </c>
      <c r="Z166" s="74">
        <v>5.5</v>
      </c>
      <c r="AA166" s="74">
        <v>70.7</v>
      </c>
      <c r="AB166" s="74">
        <v>79.2</v>
      </c>
      <c r="AC166" s="74">
        <v>82.1</v>
      </c>
      <c r="AD166" s="78"/>
      <c r="AE166" s="74"/>
      <c r="AF166" s="78"/>
      <c r="AG166" s="74"/>
      <c r="AH166" s="74"/>
      <c r="AI166" s="74"/>
      <c r="AJ166" s="74"/>
      <c r="AK166" s="74"/>
      <c r="AL166" s="78">
        <v>1325</v>
      </c>
      <c r="AM166" s="74">
        <v>1.4</v>
      </c>
      <c r="AN166" s="78">
        <v>1305</v>
      </c>
      <c r="AO166" s="74">
        <v>10.7</v>
      </c>
      <c r="AP166" s="74">
        <v>12.5</v>
      </c>
      <c r="AQ166" s="74">
        <v>61.8</v>
      </c>
      <c r="AR166" s="74">
        <v>70.8</v>
      </c>
      <c r="AS166" s="74">
        <v>76.8</v>
      </c>
      <c r="AT166" s="78">
        <v>1325</v>
      </c>
      <c r="AU166" s="74">
        <v>1.4</v>
      </c>
      <c r="AV166" s="78">
        <v>1305</v>
      </c>
      <c r="AW166" s="74">
        <v>12.6</v>
      </c>
      <c r="AX166" s="74">
        <v>9.5</v>
      </c>
      <c r="AY166" s="74">
        <v>66.900000000000006</v>
      </c>
      <c r="AZ166" s="74">
        <v>74.3</v>
      </c>
      <c r="BA166" s="74">
        <v>77.900000000000006</v>
      </c>
      <c r="BB166" s="78">
        <v>1325</v>
      </c>
      <c r="BC166" s="74">
        <v>1.5</v>
      </c>
      <c r="BD166" s="78">
        <v>1305</v>
      </c>
      <c r="BE166" s="74">
        <v>12.3</v>
      </c>
      <c r="BF166" s="74">
        <v>7.1</v>
      </c>
      <c r="BG166" s="74">
        <v>72.2</v>
      </c>
      <c r="BH166" s="74">
        <v>78.5</v>
      </c>
      <c r="BI166" s="74">
        <v>80.7</v>
      </c>
      <c r="BJ166" s="78"/>
      <c r="BK166" s="74"/>
      <c r="BL166" s="78"/>
      <c r="BM166" s="74"/>
      <c r="BN166" s="74"/>
      <c r="BO166" s="74"/>
      <c r="BP166" s="74"/>
      <c r="BQ166" s="74"/>
      <c r="BR166" s="78">
        <v>3495</v>
      </c>
      <c r="BS166" s="74">
        <v>4.7</v>
      </c>
      <c r="BT166" s="78">
        <v>3330</v>
      </c>
      <c r="BU166" s="74">
        <v>9.8000000000000007</v>
      </c>
      <c r="BV166" s="74">
        <v>10.7</v>
      </c>
      <c r="BW166" s="74">
        <v>62.2</v>
      </c>
      <c r="BX166" s="74">
        <v>72.900000000000006</v>
      </c>
      <c r="BY166" s="74">
        <v>79.5</v>
      </c>
      <c r="BZ166" s="78">
        <v>3495</v>
      </c>
      <c r="CA166" s="74">
        <v>5.0999999999999996</v>
      </c>
      <c r="CB166" s="78">
        <v>3315</v>
      </c>
      <c r="CC166" s="74">
        <v>11.2</v>
      </c>
      <c r="CD166" s="74">
        <v>8.6</v>
      </c>
      <c r="CE166" s="74">
        <v>66.599999999999994</v>
      </c>
      <c r="CF166" s="74">
        <v>76.2</v>
      </c>
      <c r="CG166" s="74">
        <v>80.2</v>
      </c>
      <c r="CH166" s="78">
        <v>3495</v>
      </c>
      <c r="CI166" s="74">
        <v>5.2</v>
      </c>
      <c r="CJ166" s="78">
        <v>3310</v>
      </c>
      <c r="CK166" s="74">
        <v>12.3</v>
      </c>
      <c r="CL166" s="74">
        <v>6.1</v>
      </c>
      <c r="CM166" s="74">
        <v>71.3</v>
      </c>
      <c r="CN166" s="74">
        <v>79</v>
      </c>
      <c r="CO166" s="74">
        <v>81.599999999999994</v>
      </c>
      <c r="CP166" s="78"/>
      <c r="CQ166" s="74"/>
      <c r="CR166" s="78"/>
      <c r="CS166" s="74"/>
      <c r="CT166" s="74"/>
      <c r="CU166" s="74"/>
      <c r="CV166" s="74"/>
      <c r="CW166" s="74"/>
    </row>
    <row r="167" spans="1:101" ht="16.5" x14ac:dyDescent="0.3">
      <c r="A167" s="74" t="s">
        <v>289</v>
      </c>
      <c r="B167" s="74">
        <v>57</v>
      </c>
      <c r="C167" s="74">
        <v>10007851</v>
      </c>
      <c r="D167" s="74" t="s">
        <v>36</v>
      </c>
      <c r="E167" s="74" t="s">
        <v>88</v>
      </c>
      <c r="F167" s="78">
        <v>1295</v>
      </c>
      <c r="G167" s="74">
        <v>6.9</v>
      </c>
      <c r="H167" s="78">
        <v>1205</v>
      </c>
      <c r="I167" s="74">
        <v>8.6</v>
      </c>
      <c r="J167" s="74">
        <v>10</v>
      </c>
      <c r="K167" s="74">
        <v>58.3</v>
      </c>
      <c r="L167" s="74">
        <v>74.099999999999994</v>
      </c>
      <c r="M167" s="74">
        <v>81.400000000000006</v>
      </c>
      <c r="N167" s="78">
        <v>1295</v>
      </c>
      <c r="O167" s="74">
        <v>7.2</v>
      </c>
      <c r="P167" s="78">
        <v>1200</v>
      </c>
      <c r="Q167" s="74">
        <v>10.9</v>
      </c>
      <c r="R167" s="74">
        <v>6.9</v>
      </c>
      <c r="S167" s="74">
        <v>63.9</v>
      </c>
      <c r="T167" s="74">
        <v>77.900000000000006</v>
      </c>
      <c r="U167" s="74">
        <v>82.2</v>
      </c>
      <c r="V167" s="78">
        <v>1295</v>
      </c>
      <c r="W167" s="74">
        <v>7.6</v>
      </c>
      <c r="X167" s="78">
        <v>1195</v>
      </c>
      <c r="Y167" s="74">
        <v>11.5</v>
      </c>
      <c r="Z167" s="74">
        <v>6.2</v>
      </c>
      <c r="AA167" s="74">
        <v>68.400000000000006</v>
      </c>
      <c r="AB167" s="74">
        <v>78.3</v>
      </c>
      <c r="AC167" s="74">
        <v>82.4</v>
      </c>
      <c r="AD167" s="78"/>
      <c r="AE167" s="74"/>
      <c r="AF167" s="78"/>
      <c r="AG167" s="74"/>
      <c r="AH167" s="74"/>
      <c r="AI167" s="74"/>
      <c r="AJ167" s="74"/>
      <c r="AK167" s="74"/>
      <c r="AL167" s="78">
        <v>790</v>
      </c>
      <c r="AM167" s="74">
        <v>2.2000000000000002</v>
      </c>
      <c r="AN167" s="78">
        <v>775</v>
      </c>
      <c r="AO167" s="74">
        <v>9.8000000000000007</v>
      </c>
      <c r="AP167" s="74">
        <v>11.3</v>
      </c>
      <c r="AQ167" s="74">
        <v>65.3</v>
      </c>
      <c r="AR167" s="74">
        <v>74.400000000000006</v>
      </c>
      <c r="AS167" s="74">
        <v>78.900000000000006</v>
      </c>
      <c r="AT167" s="78">
        <v>790</v>
      </c>
      <c r="AU167" s="74">
        <v>2.2999999999999998</v>
      </c>
      <c r="AV167" s="78">
        <v>770</v>
      </c>
      <c r="AW167" s="74">
        <v>11</v>
      </c>
      <c r="AX167" s="74">
        <v>9.6999999999999993</v>
      </c>
      <c r="AY167" s="74">
        <v>67.7</v>
      </c>
      <c r="AZ167" s="74">
        <v>75.3</v>
      </c>
      <c r="BA167" s="74">
        <v>79.3</v>
      </c>
      <c r="BB167" s="78">
        <v>790</v>
      </c>
      <c r="BC167" s="74">
        <v>2.2999999999999998</v>
      </c>
      <c r="BD167" s="78">
        <v>770</v>
      </c>
      <c r="BE167" s="74">
        <v>13.5</v>
      </c>
      <c r="BF167" s="74">
        <v>6.9</v>
      </c>
      <c r="BG167" s="74">
        <v>69.2</v>
      </c>
      <c r="BH167" s="74">
        <v>76.900000000000006</v>
      </c>
      <c r="BI167" s="74">
        <v>79.7</v>
      </c>
      <c r="BJ167" s="78"/>
      <c r="BK167" s="74"/>
      <c r="BL167" s="78"/>
      <c r="BM167" s="74"/>
      <c r="BN167" s="74"/>
      <c r="BO167" s="74"/>
      <c r="BP167" s="74"/>
      <c r="BQ167" s="74"/>
      <c r="BR167" s="78">
        <v>2085</v>
      </c>
      <c r="BS167" s="74">
        <v>5.0999999999999996</v>
      </c>
      <c r="BT167" s="78">
        <v>1980</v>
      </c>
      <c r="BU167" s="74">
        <v>9.1</v>
      </c>
      <c r="BV167" s="74">
        <v>10.5</v>
      </c>
      <c r="BW167" s="74">
        <v>61</v>
      </c>
      <c r="BX167" s="74">
        <v>74.2</v>
      </c>
      <c r="BY167" s="74">
        <v>80.400000000000006</v>
      </c>
      <c r="BZ167" s="78">
        <v>2085</v>
      </c>
      <c r="CA167" s="74">
        <v>5.3</v>
      </c>
      <c r="CB167" s="78">
        <v>1975</v>
      </c>
      <c r="CC167" s="74">
        <v>10.9</v>
      </c>
      <c r="CD167" s="74">
        <v>8</v>
      </c>
      <c r="CE167" s="74">
        <v>65.400000000000006</v>
      </c>
      <c r="CF167" s="74">
        <v>76.8</v>
      </c>
      <c r="CG167" s="74">
        <v>81</v>
      </c>
      <c r="CH167" s="78">
        <v>2085</v>
      </c>
      <c r="CI167" s="74">
        <v>5.6</v>
      </c>
      <c r="CJ167" s="78">
        <v>1970</v>
      </c>
      <c r="CK167" s="74">
        <v>12.2</v>
      </c>
      <c r="CL167" s="74">
        <v>6.5</v>
      </c>
      <c r="CM167" s="74">
        <v>68.7</v>
      </c>
      <c r="CN167" s="74">
        <v>77.8</v>
      </c>
      <c r="CO167" s="74">
        <v>81.3</v>
      </c>
      <c r="CP167" s="78"/>
      <c r="CQ167" s="74"/>
      <c r="CR167" s="78"/>
      <c r="CS167" s="74"/>
      <c r="CT167" s="74"/>
      <c r="CU167" s="74"/>
      <c r="CV167" s="74"/>
      <c r="CW167" s="74"/>
    </row>
    <row r="168" spans="1:101" ht="16.5" x14ac:dyDescent="0.3">
      <c r="A168" s="74" t="s">
        <v>289</v>
      </c>
      <c r="B168" s="74">
        <v>116</v>
      </c>
      <c r="C168" s="74">
        <v>10007143</v>
      </c>
      <c r="D168" s="74" t="s">
        <v>90</v>
      </c>
      <c r="E168" s="74" t="s">
        <v>91</v>
      </c>
      <c r="F168" s="78">
        <v>1665</v>
      </c>
      <c r="G168" s="74">
        <v>4.5</v>
      </c>
      <c r="H168" s="78">
        <v>1590</v>
      </c>
      <c r="I168" s="74">
        <v>9.5</v>
      </c>
      <c r="J168" s="74">
        <v>7.7</v>
      </c>
      <c r="K168" s="74">
        <v>42.4</v>
      </c>
      <c r="L168" s="74">
        <v>64.900000000000006</v>
      </c>
      <c r="M168" s="74">
        <v>82.8</v>
      </c>
      <c r="N168" s="78">
        <v>1665</v>
      </c>
      <c r="O168" s="74">
        <v>5.8</v>
      </c>
      <c r="P168" s="78">
        <v>1565</v>
      </c>
      <c r="Q168" s="74">
        <v>9.6999999999999993</v>
      </c>
      <c r="R168" s="74">
        <v>6.8</v>
      </c>
      <c r="S168" s="74">
        <v>55.8</v>
      </c>
      <c r="T168" s="74">
        <v>74.900000000000006</v>
      </c>
      <c r="U168" s="74">
        <v>83.5</v>
      </c>
      <c r="V168" s="78">
        <v>1665</v>
      </c>
      <c r="W168" s="74">
        <v>6.1</v>
      </c>
      <c r="X168" s="78">
        <v>1560</v>
      </c>
      <c r="Y168" s="74">
        <v>12</v>
      </c>
      <c r="Z168" s="74">
        <v>6.4</v>
      </c>
      <c r="AA168" s="74">
        <v>61.3</v>
      </c>
      <c r="AB168" s="74">
        <v>75.7</v>
      </c>
      <c r="AC168" s="74">
        <v>81.599999999999994</v>
      </c>
      <c r="AD168" s="78"/>
      <c r="AE168" s="74"/>
      <c r="AF168" s="78"/>
      <c r="AG168" s="74"/>
      <c r="AH168" s="74"/>
      <c r="AI168" s="74"/>
      <c r="AJ168" s="74"/>
      <c r="AK168" s="74"/>
      <c r="AL168" s="78">
        <v>1355</v>
      </c>
      <c r="AM168" s="74">
        <v>1.3</v>
      </c>
      <c r="AN168" s="78">
        <v>1335</v>
      </c>
      <c r="AO168" s="74">
        <v>12.4</v>
      </c>
      <c r="AP168" s="74">
        <v>8.8000000000000007</v>
      </c>
      <c r="AQ168" s="74">
        <v>48.1</v>
      </c>
      <c r="AR168" s="74">
        <v>64.900000000000006</v>
      </c>
      <c r="AS168" s="74">
        <v>78.900000000000006</v>
      </c>
      <c r="AT168" s="78">
        <v>1355</v>
      </c>
      <c r="AU168" s="74">
        <v>1.3</v>
      </c>
      <c r="AV168" s="78">
        <v>1335</v>
      </c>
      <c r="AW168" s="74">
        <v>12.5</v>
      </c>
      <c r="AX168" s="74">
        <v>7.9</v>
      </c>
      <c r="AY168" s="74">
        <v>59.6</v>
      </c>
      <c r="AZ168" s="74">
        <v>72.7</v>
      </c>
      <c r="BA168" s="74">
        <v>79.599999999999994</v>
      </c>
      <c r="BB168" s="78">
        <v>1355</v>
      </c>
      <c r="BC168" s="74">
        <v>1.3</v>
      </c>
      <c r="BD168" s="78">
        <v>1335</v>
      </c>
      <c r="BE168" s="74">
        <v>14.1</v>
      </c>
      <c r="BF168" s="74">
        <v>6.1</v>
      </c>
      <c r="BG168" s="74">
        <v>65.2</v>
      </c>
      <c r="BH168" s="74">
        <v>75.3</v>
      </c>
      <c r="BI168" s="74">
        <v>79.8</v>
      </c>
      <c r="BJ168" s="78"/>
      <c r="BK168" s="74"/>
      <c r="BL168" s="78"/>
      <c r="BM168" s="74"/>
      <c r="BN168" s="74"/>
      <c r="BO168" s="74"/>
      <c r="BP168" s="74"/>
      <c r="BQ168" s="74"/>
      <c r="BR168" s="78">
        <v>3015</v>
      </c>
      <c r="BS168" s="74">
        <v>3.1</v>
      </c>
      <c r="BT168" s="78">
        <v>2925</v>
      </c>
      <c r="BU168" s="74">
        <v>10.8</v>
      </c>
      <c r="BV168" s="74">
        <v>8.1999999999999993</v>
      </c>
      <c r="BW168" s="74">
        <v>45</v>
      </c>
      <c r="BX168" s="74">
        <v>64.900000000000006</v>
      </c>
      <c r="BY168" s="74">
        <v>81</v>
      </c>
      <c r="BZ168" s="78">
        <v>3015</v>
      </c>
      <c r="CA168" s="74">
        <v>3.8</v>
      </c>
      <c r="CB168" s="78">
        <v>2900</v>
      </c>
      <c r="CC168" s="74">
        <v>11</v>
      </c>
      <c r="CD168" s="74">
        <v>7.3</v>
      </c>
      <c r="CE168" s="74">
        <v>57.5</v>
      </c>
      <c r="CF168" s="74">
        <v>73.900000000000006</v>
      </c>
      <c r="CG168" s="74">
        <v>81.7</v>
      </c>
      <c r="CH168" s="78">
        <v>3015</v>
      </c>
      <c r="CI168" s="74">
        <v>3.9</v>
      </c>
      <c r="CJ168" s="78">
        <v>2895</v>
      </c>
      <c r="CK168" s="74">
        <v>12.9</v>
      </c>
      <c r="CL168" s="74">
        <v>6.3</v>
      </c>
      <c r="CM168" s="74">
        <v>63.1</v>
      </c>
      <c r="CN168" s="74">
        <v>75.5</v>
      </c>
      <c r="CO168" s="74">
        <v>80.8</v>
      </c>
      <c r="CP168" s="78"/>
      <c r="CQ168" s="74"/>
      <c r="CR168" s="78"/>
      <c r="CS168" s="74"/>
      <c r="CT168" s="74"/>
      <c r="CU168" s="74"/>
      <c r="CV168" s="74"/>
      <c r="CW168" s="74"/>
    </row>
    <row r="169" spans="1:101" ht="16.5" x14ac:dyDescent="0.3">
      <c r="A169" s="74" t="s">
        <v>289</v>
      </c>
      <c r="B169" s="74">
        <v>117</v>
      </c>
      <c r="C169" s="74">
        <v>10007789</v>
      </c>
      <c r="D169" s="74" t="s">
        <v>11</v>
      </c>
      <c r="E169" s="74" t="s">
        <v>93</v>
      </c>
      <c r="F169" s="78">
        <v>1005</v>
      </c>
      <c r="G169" s="74">
        <v>5.9</v>
      </c>
      <c r="H169" s="78">
        <v>945</v>
      </c>
      <c r="I169" s="74">
        <v>8.4</v>
      </c>
      <c r="J169" s="74">
        <v>8.9</v>
      </c>
      <c r="K169" s="74">
        <v>52.7</v>
      </c>
      <c r="L169" s="74">
        <v>71.3</v>
      </c>
      <c r="M169" s="74">
        <v>82.7</v>
      </c>
      <c r="N169" s="78">
        <v>1005</v>
      </c>
      <c r="O169" s="74">
        <v>6.3</v>
      </c>
      <c r="P169" s="78">
        <v>945</v>
      </c>
      <c r="Q169" s="74">
        <v>9.5</v>
      </c>
      <c r="R169" s="74">
        <v>5</v>
      </c>
      <c r="S169" s="74">
        <v>62.8</v>
      </c>
      <c r="T169" s="74">
        <v>77.599999999999994</v>
      </c>
      <c r="U169" s="74">
        <v>85.5</v>
      </c>
      <c r="V169" s="78">
        <v>1005</v>
      </c>
      <c r="W169" s="74">
        <v>6.8</v>
      </c>
      <c r="X169" s="78">
        <v>940</v>
      </c>
      <c r="Y169" s="74">
        <v>11.6</v>
      </c>
      <c r="Z169" s="74">
        <v>5.5</v>
      </c>
      <c r="AA169" s="74">
        <v>65.2</v>
      </c>
      <c r="AB169" s="74">
        <v>78.400000000000006</v>
      </c>
      <c r="AC169" s="74">
        <v>82.8</v>
      </c>
      <c r="AD169" s="78"/>
      <c r="AE169" s="74"/>
      <c r="AF169" s="78"/>
      <c r="AG169" s="74"/>
      <c r="AH169" s="74"/>
      <c r="AI169" s="74"/>
      <c r="AJ169" s="74"/>
      <c r="AK169" s="74"/>
      <c r="AL169" s="78">
        <v>695</v>
      </c>
      <c r="AM169" s="74">
        <v>1.1000000000000001</v>
      </c>
      <c r="AN169" s="78">
        <v>690</v>
      </c>
      <c r="AO169" s="74">
        <v>9.3000000000000007</v>
      </c>
      <c r="AP169" s="74">
        <v>13.5</v>
      </c>
      <c r="AQ169" s="74">
        <v>52.9</v>
      </c>
      <c r="AR169" s="74">
        <v>66.599999999999994</v>
      </c>
      <c r="AS169" s="74">
        <v>77.2</v>
      </c>
      <c r="AT169" s="78">
        <v>695</v>
      </c>
      <c r="AU169" s="74">
        <v>1.3</v>
      </c>
      <c r="AV169" s="78">
        <v>685</v>
      </c>
      <c r="AW169" s="74">
        <v>11.4</v>
      </c>
      <c r="AX169" s="74">
        <v>9.3000000000000007</v>
      </c>
      <c r="AY169" s="74">
        <v>64.5</v>
      </c>
      <c r="AZ169" s="74">
        <v>74.099999999999994</v>
      </c>
      <c r="BA169" s="74">
        <v>79.3</v>
      </c>
      <c r="BB169" s="78">
        <v>695</v>
      </c>
      <c r="BC169" s="74">
        <v>1.3</v>
      </c>
      <c r="BD169" s="78">
        <v>685</v>
      </c>
      <c r="BE169" s="74">
        <v>13.5</v>
      </c>
      <c r="BF169" s="74">
        <v>8.4</v>
      </c>
      <c r="BG169" s="74">
        <v>67</v>
      </c>
      <c r="BH169" s="74">
        <v>73.400000000000006</v>
      </c>
      <c r="BI169" s="74">
        <v>78</v>
      </c>
      <c r="BJ169" s="78"/>
      <c r="BK169" s="74"/>
      <c r="BL169" s="78"/>
      <c r="BM169" s="74"/>
      <c r="BN169" s="74"/>
      <c r="BO169" s="74"/>
      <c r="BP169" s="74"/>
      <c r="BQ169" s="74"/>
      <c r="BR169" s="78">
        <v>1700</v>
      </c>
      <c r="BS169" s="74">
        <v>3.9</v>
      </c>
      <c r="BT169" s="78">
        <v>1635</v>
      </c>
      <c r="BU169" s="74">
        <v>8.8000000000000007</v>
      </c>
      <c r="BV169" s="74">
        <v>10.8</v>
      </c>
      <c r="BW169" s="74">
        <v>52.8</v>
      </c>
      <c r="BX169" s="74">
        <v>69.3</v>
      </c>
      <c r="BY169" s="74">
        <v>80.400000000000006</v>
      </c>
      <c r="BZ169" s="78">
        <v>1700</v>
      </c>
      <c r="CA169" s="74">
        <v>4.2</v>
      </c>
      <c r="CB169" s="78">
        <v>1630</v>
      </c>
      <c r="CC169" s="74">
        <v>10.3</v>
      </c>
      <c r="CD169" s="74">
        <v>6.8</v>
      </c>
      <c r="CE169" s="74">
        <v>63.5</v>
      </c>
      <c r="CF169" s="74">
        <v>76.099999999999994</v>
      </c>
      <c r="CG169" s="74">
        <v>82.9</v>
      </c>
      <c r="CH169" s="78">
        <v>1700</v>
      </c>
      <c r="CI169" s="74">
        <v>4.5</v>
      </c>
      <c r="CJ169" s="78">
        <v>1625</v>
      </c>
      <c r="CK169" s="74">
        <v>12.4</v>
      </c>
      <c r="CL169" s="74">
        <v>6.8</v>
      </c>
      <c r="CM169" s="74">
        <v>66</v>
      </c>
      <c r="CN169" s="74">
        <v>76.2</v>
      </c>
      <c r="CO169" s="74">
        <v>80.8</v>
      </c>
      <c r="CP169" s="78"/>
      <c r="CQ169" s="74"/>
      <c r="CR169" s="78"/>
      <c r="CS169" s="74"/>
      <c r="CT169" s="74"/>
      <c r="CU169" s="74"/>
      <c r="CV169" s="74"/>
      <c r="CW169" s="74"/>
    </row>
    <row r="170" spans="1:101" ht="16.5" x14ac:dyDescent="0.3">
      <c r="A170" s="74" t="s">
        <v>289</v>
      </c>
      <c r="B170" s="74">
        <v>58</v>
      </c>
      <c r="C170" s="74">
        <v>10007144</v>
      </c>
      <c r="D170" s="74" t="s">
        <v>27</v>
      </c>
      <c r="E170" s="74" t="s">
        <v>95</v>
      </c>
      <c r="F170" s="78">
        <v>1000</v>
      </c>
      <c r="G170" s="74">
        <v>7.9</v>
      </c>
      <c r="H170" s="78">
        <v>920</v>
      </c>
      <c r="I170" s="74">
        <v>9.8000000000000007</v>
      </c>
      <c r="J170" s="74">
        <v>15.7</v>
      </c>
      <c r="K170" s="74">
        <v>51.8</v>
      </c>
      <c r="L170" s="74">
        <v>65.5</v>
      </c>
      <c r="M170" s="74">
        <v>74.5</v>
      </c>
      <c r="N170" s="78">
        <v>1000</v>
      </c>
      <c r="O170" s="74">
        <v>8</v>
      </c>
      <c r="P170" s="78">
        <v>920</v>
      </c>
      <c r="Q170" s="74">
        <v>12.3</v>
      </c>
      <c r="R170" s="74">
        <v>12.6</v>
      </c>
      <c r="S170" s="74">
        <v>57.7</v>
      </c>
      <c r="T170" s="74">
        <v>68.8</v>
      </c>
      <c r="U170" s="74">
        <v>75.099999999999994</v>
      </c>
      <c r="V170" s="78">
        <v>1000</v>
      </c>
      <c r="W170" s="74">
        <v>8.5</v>
      </c>
      <c r="X170" s="78">
        <v>915</v>
      </c>
      <c r="Y170" s="74">
        <v>13.3</v>
      </c>
      <c r="Z170" s="74">
        <v>13.8</v>
      </c>
      <c r="AA170" s="74">
        <v>58.8</v>
      </c>
      <c r="AB170" s="74">
        <v>68.099999999999994</v>
      </c>
      <c r="AC170" s="74">
        <v>72.900000000000006</v>
      </c>
      <c r="AD170" s="78"/>
      <c r="AE170" s="74"/>
      <c r="AF170" s="78"/>
      <c r="AG170" s="74"/>
      <c r="AH170" s="74"/>
      <c r="AI170" s="74"/>
      <c r="AJ170" s="74"/>
      <c r="AK170" s="74"/>
      <c r="AL170" s="78">
        <v>670</v>
      </c>
      <c r="AM170" s="74">
        <v>5.7</v>
      </c>
      <c r="AN170" s="78">
        <v>635</v>
      </c>
      <c r="AO170" s="74">
        <v>11.2</v>
      </c>
      <c r="AP170" s="74">
        <v>13.7</v>
      </c>
      <c r="AQ170" s="74">
        <v>53.6</v>
      </c>
      <c r="AR170" s="74">
        <v>65.400000000000006</v>
      </c>
      <c r="AS170" s="74">
        <v>75</v>
      </c>
      <c r="AT170" s="78">
        <v>670</v>
      </c>
      <c r="AU170" s="74">
        <v>6.3</v>
      </c>
      <c r="AV170" s="78">
        <v>630</v>
      </c>
      <c r="AW170" s="74">
        <v>14.9</v>
      </c>
      <c r="AX170" s="74">
        <v>10.7</v>
      </c>
      <c r="AY170" s="74">
        <v>60.4</v>
      </c>
      <c r="AZ170" s="74">
        <v>67.599999999999994</v>
      </c>
      <c r="BA170" s="74">
        <v>74.400000000000006</v>
      </c>
      <c r="BB170" s="78">
        <v>670</v>
      </c>
      <c r="BC170" s="74">
        <v>6.4</v>
      </c>
      <c r="BD170" s="78">
        <v>630</v>
      </c>
      <c r="BE170" s="74">
        <v>16.2</v>
      </c>
      <c r="BF170" s="74">
        <v>8.8000000000000007</v>
      </c>
      <c r="BG170" s="74">
        <v>62.1</v>
      </c>
      <c r="BH170" s="74">
        <v>71.5</v>
      </c>
      <c r="BI170" s="74">
        <v>75</v>
      </c>
      <c r="BJ170" s="78"/>
      <c r="BK170" s="74"/>
      <c r="BL170" s="78"/>
      <c r="BM170" s="74"/>
      <c r="BN170" s="74"/>
      <c r="BO170" s="74"/>
      <c r="BP170" s="74"/>
      <c r="BQ170" s="74"/>
      <c r="BR170" s="78">
        <v>1670</v>
      </c>
      <c r="BS170" s="74">
        <v>7</v>
      </c>
      <c r="BT170" s="78">
        <v>1555</v>
      </c>
      <c r="BU170" s="74">
        <v>10.4</v>
      </c>
      <c r="BV170" s="74">
        <v>14.9</v>
      </c>
      <c r="BW170" s="74">
        <v>52.5</v>
      </c>
      <c r="BX170" s="74">
        <v>65.5</v>
      </c>
      <c r="BY170" s="74">
        <v>74.7</v>
      </c>
      <c r="BZ170" s="78">
        <v>1670</v>
      </c>
      <c r="CA170" s="74">
        <v>7.3</v>
      </c>
      <c r="CB170" s="78">
        <v>1550</v>
      </c>
      <c r="CC170" s="74">
        <v>13.4</v>
      </c>
      <c r="CD170" s="74">
        <v>11.8</v>
      </c>
      <c r="CE170" s="74">
        <v>58.8</v>
      </c>
      <c r="CF170" s="74">
        <v>68.3</v>
      </c>
      <c r="CG170" s="74">
        <v>74.8</v>
      </c>
      <c r="CH170" s="78">
        <v>1670</v>
      </c>
      <c r="CI170" s="74">
        <v>7.7</v>
      </c>
      <c r="CJ170" s="78">
        <v>1545</v>
      </c>
      <c r="CK170" s="74">
        <v>14.5</v>
      </c>
      <c r="CL170" s="74">
        <v>11.7</v>
      </c>
      <c r="CM170" s="74">
        <v>60.2</v>
      </c>
      <c r="CN170" s="74">
        <v>69.5</v>
      </c>
      <c r="CO170" s="74">
        <v>73.8</v>
      </c>
      <c r="CP170" s="78"/>
      <c r="CQ170" s="74"/>
      <c r="CR170" s="78"/>
      <c r="CS170" s="74"/>
      <c r="CT170" s="74"/>
      <c r="CU170" s="74"/>
      <c r="CV170" s="74"/>
      <c r="CW170" s="74"/>
    </row>
    <row r="171" spans="1:101" ht="16.5" x14ac:dyDescent="0.3">
      <c r="A171" s="74" t="s">
        <v>289</v>
      </c>
      <c r="B171" s="74">
        <v>16</v>
      </c>
      <c r="C171" s="74">
        <v>10007823</v>
      </c>
      <c r="D171" s="74" t="s">
        <v>39</v>
      </c>
      <c r="E171" s="74" t="s">
        <v>97</v>
      </c>
      <c r="F171" s="78">
        <v>750</v>
      </c>
      <c r="G171" s="74">
        <v>2.2999999999999998</v>
      </c>
      <c r="H171" s="78">
        <v>735</v>
      </c>
      <c r="I171" s="74">
        <v>6.5</v>
      </c>
      <c r="J171" s="74">
        <v>7.1</v>
      </c>
      <c r="K171" s="74">
        <v>35.200000000000003</v>
      </c>
      <c r="L171" s="74">
        <v>74.400000000000006</v>
      </c>
      <c r="M171" s="74">
        <v>86.4</v>
      </c>
      <c r="N171" s="78">
        <v>750</v>
      </c>
      <c r="O171" s="74">
        <v>3.2</v>
      </c>
      <c r="P171" s="78">
        <v>725</v>
      </c>
      <c r="Q171" s="74">
        <v>9.5</v>
      </c>
      <c r="R171" s="74">
        <v>6.1</v>
      </c>
      <c r="S171" s="74">
        <v>62.7</v>
      </c>
      <c r="T171" s="74">
        <v>78.900000000000006</v>
      </c>
      <c r="U171" s="74">
        <v>84.4</v>
      </c>
      <c r="V171" s="78">
        <v>750</v>
      </c>
      <c r="W171" s="74">
        <v>3.1</v>
      </c>
      <c r="X171" s="78">
        <v>725</v>
      </c>
      <c r="Y171" s="74">
        <v>11.1</v>
      </c>
      <c r="Z171" s="74">
        <v>4</v>
      </c>
      <c r="AA171" s="74">
        <v>68.2</v>
      </c>
      <c r="AB171" s="74">
        <v>80.3</v>
      </c>
      <c r="AC171" s="74">
        <v>84.9</v>
      </c>
      <c r="AD171" s="78"/>
      <c r="AE171" s="74"/>
      <c r="AF171" s="78"/>
      <c r="AG171" s="74"/>
      <c r="AH171" s="74"/>
      <c r="AI171" s="74"/>
      <c r="AJ171" s="74"/>
      <c r="AK171" s="74"/>
      <c r="AL171" s="78">
        <v>375</v>
      </c>
      <c r="AM171" s="74">
        <v>0.5</v>
      </c>
      <c r="AN171" s="78">
        <v>375</v>
      </c>
      <c r="AO171" s="74">
        <v>7.2</v>
      </c>
      <c r="AP171" s="74">
        <v>11.3</v>
      </c>
      <c r="AQ171" s="74">
        <v>48.8</v>
      </c>
      <c r="AR171" s="74">
        <v>74.5</v>
      </c>
      <c r="AS171" s="74">
        <v>81.5</v>
      </c>
      <c r="AT171" s="78">
        <v>375</v>
      </c>
      <c r="AU171" s="74">
        <v>0.5</v>
      </c>
      <c r="AV171" s="78">
        <v>375</v>
      </c>
      <c r="AW171" s="74">
        <v>7.8</v>
      </c>
      <c r="AX171" s="74">
        <v>6.4</v>
      </c>
      <c r="AY171" s="74">
        <v>71.599999999999994</v>
      </c>
      <c r="AZ171" s="74">
        <v>83.1</v>
      </c>
      <c r="BA171" s="74">
        <v>85.8</v>
      </c>
      <c r="BB171" s="78">
        <v>375</v>
      </c>
      <c r="BC171" s="74">
        <v>0.5</v>
      </c>
      <c r="BD171" s="78">
        <v>375</v>
      </c>
      <c r="BE171" s="74">
        <v>9.4</v>
      </c>
      <c r="BF171" s="74">
        <v>4.8</v>
      </c>
      <c r="BG171" s="74">
        <v>73.2</v>
      </c>
      <c r="BH171" s="74">
        <v>82.3</v>
      </c>
      <c r="BI171" s="74">
        <v>85.8</v>
      </c>
      <c r="BJ171" s="78"/>
      <c r="BK171" s="74"/>
      <c r="BL171" s="78"/>
      <c r="BM171" s="74"/>
      <c r="BN171" s="74"/>
      <c r="BO171" s="74"/>
      <c r="BP171" s="74"/>
      <c r="BQ171" s="74"/>
      <c r="BR171" s="78">
        <v>1125</v>
      </c>
      <c r="BS171" s="74">
        <v>1.7</v>
      </c>
      <c r="BT171" s="78">
        <v>1105</v>
      </c>
      <c r="BU171" s="74">
        <v>6.8</v>
      </c>
      <c r="BV171" s="74">
        <v>8.5</v>
      </c>
      <c r="BW171" s="74">
        <v>39.799999999999997</v>
      </c>
      <c r="BX171" s="74">
        <v>74.400000000000006</v>
      </c>
      <c r="BY171" s="74">
        <v>84.7</v>
      </c>
      <c r="BZ171" s="78">
        <v>1125</v>
      </c>
      <c r="CA171" s="74">
        <v>2.2999999999999998</v>
      </c>
      <c r="CB171" s="78">
        <v>1100</v>
      </c>
      <c r="CC171" s="74">
        <v>8.9</v>
      </c>
      <c r="CD171" s="74">
        <v>6.2</v>
      </c>
      <c r="CE171" s="74">
        <v>65.7</v>
      </c>
      <c r="CF171" s="74">
        <v>80.3</v>
      </c>
      <c r="CG171" s="74">
        <v>84.9</v>
      </c>
      <c r="CH171" s="78">
        <v>1125</v>
      </c>
      <c r="CI171" s="74">
        <v>2.2000000000000002</v>
      </c>
      <c r="CJ171" s="78">
        <v>1100</v>
      </c>
      <c r="CK171" s="74">
        <v>10.5</v>
      </c>
      <c r="CL171" s="74">
        <v>4.3</v>
      </c>
      <c r="CM171" s="74">
        <v>69.900000000000006</v>
      </c>
      <c r="CN171" s="74">
        <v>81</v>
      </c>
      <c r="CO171" s="74">
        <v>85.2</v>
      </c>
      <c r="CP171" s="78"/>
      <c r="CQ171" s="74"/>
      <c r="CR171" s="78"/>
      <c r="CS171" s="74"/>
      <c r="CT171" s="74"/>
      <c r="CU171" s="74"/>
      <c r="CV171" s="74"/>
      <c r="CW171" s="74"/>
    </row>
    <row r="172" spans="1:101" ht="16.5" x14ac:dyDescent="0.3">
      <c r="A172" s="74" t="s">
        <v>289</v>
      </c>
      <c r="B172" s="74">
        <v>118</v>
      </c>
      <c r="C172" s="74">
        <v>10007791</v>
      </c>
      <c r="D172" s="74" t="s">
        <v>11</v>
      </c>
      <c r="E172" s="74" t="s">
        <v>99</v>
      </c>
      <c r="F172" s="78">
        <v>605</v>
      </c>
      <c r="G172" s="74">
        <v>4.8</v>
      </c>
      <c r="H172" s="78">
        <v>575</v>
      </c>
      <c r="I172" s="74">
        <v>10.4</v>
      </c>
      <c r="J172" s="74">
        <v>7.6</v>
      </c>
      <c r="K172" s="74">
        <v>55.3</v>
      </c>
      <c r="L172" s="74">
        <v>71.599999999999994</v>
      </c>
      <c r="M172" s="74">
        <v>82</v>
      </c>
      <c r="N172" s="78">
        <v>605</v>
      </c>
      <c r="O172" s="74">
        <v>4.0999999999999996</v>
      </c>
      <c r="P172" s="78">
        <v>580</v>
      </c>
      <c r="Q172" s="74">
        <v>10.199999999999999</v>
      </c>
      <c r="R172" s="74">
        <v>8.1</v>
      </c>
      <c r="S172" s="74">
        <v>63.7</v>
      </c>
      <c r="T172" s="74">
        <v>75.900000000000006</v>
      </c>
      <c r="U172" s="74">
        <v>81.8</v>
      </c>
      <c r="V172" s="78">
        <v>605</v>
      </c>
      <c r="W172" s="74">
        <v>4.8</v>
      </c>
      <c r="X172" s="78">
        <v>575</v>
      </c>
      <c r="Y172" s="74">
        <v>11.6</v>
      </c>
      <c r="Z172" s="74">
        <v>6.2</v>
      </c>
      <c r="AA172" s="74">
        <v>67.400000000000006</v>
      </c>
      <c r="AB172" s="74">
        <v>78</v>
      </c>
      <c r="AC172" s="74">
        <v>82.1</v>
      </c>
      <c r="AD172" s="78"/>
      <c r="AE172" s="74"/>
      <c r="AF172" s="78"/>
      <c r="AG172" s="74"/>
      <c r="AH172" s="74"/>
      <c r="AI172" s="74"/>
      <c r="AJ172" s="74"/>
      <c r="AK172" s="74"/>
      <c r="AL172" s="78">
        <v>600</v>
      </c>
      <c r="AM172" s="74">
        <v>1.7</v>
      </c>
      <c r="AN172" s="78">
        <v>590</v>
      </c>
      <c r="AO172" s="74">
        <v>13.2</v>
      </c>
      <c r="AP172" s="74">
        <v>12</v>
      </c>
      <c r="AQ172" s="74">
        <v>54.1</v>
      </c>
      <c r="AR172" s="74">
        <v>66</v>
      </c>
      <c r="AS172" s="74">
        <v>74.8</v>
      </c>
      <c r="AT172" s="78">
        <v>600</v>
      </c>
      <c r="AU172" s="74">
        <v>2</v>
      </c>
      <c r="AV172" s="78">
        <v>590</v>
      </c>
      <c r="AW172" s="74">
        <v>14.1</v>
      </c>
      <c r="AX172" s="74">
        <v>9</v>
      </c>
      <c r="AY172" s="74">
        <v>65</v>
      </c>
      <c r="AZ172" s="74">
        <v>73.7</v>
      </c>
      <c r="BA172" s="74">
        <v>76.900000000000006</v>
      </c>
      <c r="BB172" s="78">
        <v>600</v>
      </c>
      <c r="BC172" s="74">
        <v>2</v>
      </c>
      <c r="BD172" s="78">
        <v>590</v>
      </c>
      <c r="BE172" s="74">
        <v>13.9</v>
      </c>
      <c r="BF172" s="74">
        <v>7.6</v>
      </c>
      <c r="BG172" s="74">
        <v>70.099999999999994</v>
      </c>
      <c r="BH172" s="74">
        <v>76.400000000000006</v>
      </c>
      <c r="BI172" s="74">
        <v>78.400000000000006</v>
      </c>
      <c r="BJ172" s="78"/>
      <c r="BK172" s="74"/>
      <c r="BL172" s="78"/>
      <c r="BM172" s="74"/>
      <c r="BN172" s="74"/>
      <c r="BO172" s="74"/>
      <c r="BP172" s="74"/>
      <c r="BQ172" s="74"/>
      <c r="BR172" s="78">
        <v>1205</v>
      </c>
      <c r="BS172" s="74">
        <v>3.2</v>
      </c>
      <c r="BT172" s="78">
        <v>1170</v>
      </c>
      <c r="BU172" s="74">
        <v>11.8</v>
      </c>
      <c r="BV172" s="74">
        <v>9.8000000000000007</v>
      </c>
      <c r="BW172" s="74">
        <v>54.7</v>
      </c>
      <c r="BX172" s="74">
        <v>68.8</v>
      </c>
      <c r="BY172" s="74">
        <v>78.3</v>
      </c>
      <c r="BZ172" s="78">
        <v>1205</v>
      </c>
      <c r="CA172" s="74">
        <v>3.1</v>
      </c>
      <c r="CB172" s="78">
        <v>1170</v>
      </c>
      <c r="CC172" s="74">
        <v>12.1</v>
      </c>
      <c r="CD172" s="74">
        <v>8.5</v>
      </c>
      <c r="CE172" s="74">
        <v>64.400000000000006</v>
      </c>
      <c r="CF172" s="74">
        <v>74.8</v>
      </c>
      <c r="CG172" s="74">
        <v>79.3</v>
      </c>
      <c r="CH172" s="78">
        <v>1205</v>
      </c>
      <c r="CI172" s="74">
        <v>3.4</v>
      </c>
      <c r="CJ172" s="78">
        <v>1165</v>
      </c>
      <c r="CK172" s="74">
        <v>12.8</v>
      </c>
      <c r="CL172" s="74">
        <v>6.9</v>
      </c>
      <c r="CM172" s="74">
        <v>68.8</v>
      </c>
      <c r="CN172" s="74">
        <v>77.2</v>
      </c>
      <c r="CO172" s="74">
        <v>80.3</v>
      </c>
      <c r="CP172" s="78"/>
      <c r="CQ172" s="74"/>
      <c r="CR172" s="78"/>
      <c r="CS172" s="74"/>
      <c r="CT172" s="74"/>
      <c r="CU172" s="74"/>
      <c r="CV172" s="74"/>
      <c r="CW172" s="74"/>
    </row>
    <row r="173" spans="1:101" ht="16.5" x14ac:dyDescent="0.3">
      <c r="A173" s="74" t="s">
        <v>289</v>
      </c>
      <c r="B173" s="74">
        <v>119</v>
      </c>
      <c r="C173" s="74">
        <v>10007792</v>
      </c>
      <c r="D173" s="74" t="s">
        <v>19</v>
      </c>
      <c r="E173" s="74" t="s">
        <v>101</v>
      </c>
      <c r="F173" s="78">
        <v>1135</v>
      </c>
      <c r="G173" s="74">
        <v>5.5</v>
      </c>
      <c r="H173" s="78">
        <v>1075</v>
      </c>
      <c r="I173" s="74">
        <v>9</v>
      </c>
      <c r="J173" s="74">
        <v>8.8000000000000007</v>
      </c>
      <c r="K173" s="74">
        <v>48</v>
      </c>
      <c r="L173" s="74">
        <v>67.900000000000006</v>
      </c>
      <c r="M173" s="74">
        <v>82.2</v>
      </c>
      <c r="N173" s="78">
        <v>1135</v>
      </c>
      <c r="O173" s="74">
        <v>6.3</v>
      </c>
      <c r="P173" s="78">
        <v>1065</v>
      </c>
      <c r="Q173" s="74">
        <v>10.199999999999999</v>
      </c>
      <c r="R173" s="74">
        <v>9</v>
      </c>
      <c r="S173" s="74">
        <v>60</v>
      </c>
      <c r="T173" s="74">
        <v>73.8</v>
      </c>
      <c r="U173" s="74">
        <v>80.8</v>
      </c>
      <c r="V173" s="78">
        <v>1135</v>
      </c>
      <c r="W173" s="74">
        <v>7</v>
      </c>
      <c r="X173" s="78">
        <v>1055</v>
      </c>
      <c r="Y173" s="74">
        <v>11.3</v>
      </c>
      <c r="Z173" s="74">
        <v>5.8</v>
      </c>
      <c r="AA173" s="74">
        <v>68.599999999999994</v>
      </c>
      <c r="AB173" s="74">
        <v>78.8</v>
      </c>
      <c r="AC173" s="74">
        <v>83</v>
      </c>
      <c r="AD173" s="78"/>
      <c r="AE173" s="74"/>
      <c r="AF173" s="78"/>
      <c r="AG173" s="74"/>
      <c r="AH173" s="74"/>
      <c r="AI173" s="74"/>
      <c r="AJ173" s="74"/>
      <c r="AK173" s="74"/>
      <c r="AL173" s="78">
        <v>1020</v>
      </c>
      <c r="AM173" s="74">
        <v>1.8</v>
      </c>
      <c r="AN173" s="78">
        <v>1000</v>
      </c>
      <c r="AO173" s="74">
        <v>9.4</v>
      </c>
      <c r="AP173" s="74">
        <v>11.9</v>
      </c>
      <c r="AQ173" s="74">
        <v>49.5</v>
      </c>
      <c r="AR173" s="74">
        <v>65.5</v>
      </c>
      <c r="AS173" s="74">
        <v>78.7</v>
      </c>
      <c r="AT173" s="78">
        <v>1020</v>
      </c>
      <c r="AU173" s="74">
        <v>2.2999999999999998</v>
      </c>
      <c r="AV173" s="78">
        <v>995</v>
      </c>
      <c r="AW173" s="74">
        <v>14</v>
      </c>
      <c r="AX173" s="74">
        <v>10.6</v>
      </c>
      <c r="AY173" s="74">
        <v>59.3</v>
      </c>
      <c r="AZ173" s="74">
        <v>70.900000000000006</v>
      </c>
      <c r="BA173" s="74">
        <v>75.3</v>
      </c>
      <c r="BB173" s="78">
        <v>1020</v>
      </c>
      <c r="BC173" s="74">
        <v>2.2000000000000002</v>
      </c>
      <c r="BD173" s="78">
        <v>1000</v>
      </c>
      <c r="BE173" s="74">
        <v>15.5</v>
      </c>
      <c r="BF173" s="74">
        <v>5.4</v>
      </c>
      <c r="BG173" s="74">
        <v>66.5</v>
      </c>
      <c r="BH173" s="74">
        <v>75.400000000000006</v>
      </c>
      <c r="BI173" s="74">
        <v>79.099999999999994</v>
      </c>
      <c r="BJ173" s="78"/>
      <c r="BK173" s="74"/>
      <c r="BL173" s="78"/>
      <c r="BM173" s="74"/>
      <c r="BN173" s="74"/>
      <c r="BO173" s="74"/>
      <c r="BP173" s="74"/>
      <c r="BQ173" s="74"/>
      <c r="BR173" s="78">
        <v>2155</v>
      </c>
      <c r="BS173" s="74">
        <v>3.7</v>
      </c>
      <c r="BT173" s="78">
        <v>2075</v>
      </c>
      <c r="BU173" s="74">
        <v>9.1999999999999993</v>
      </c>
      <c r="BV173" s="74">
        <v>10.3</v>
      </c>
      <c r="BW173" s="74">
        <v>48.7</v>
      </c>
      <c r="BX173" s="74">
        <v>66.7</v>
      </c>
      <c r="BY173" s="74">
        <v>80.5</v>
      </c>
      <c r="BZ173" s="78">
        <v>2155</v>
      </c>
      <c r="CA173" s="74">
        <v>4.4000000000000004</v>
      </c>
      <c r="CB173" s="78">
        <v>2060</v>
      </c>
      <c r="CC173" s="74">
        <v>12</v>
      </c>
      <c r="CD173" s="74">
        <v>9.8000000000000007</v>
      </c>
      <c r="CE173" s="74">
        <v>59.6</v>
      </c>
      <c r="CF173" s="74">
        <v>72.400000000000006</v>
      </c>
      <c r="CG173" s="74">
        <v>78.2</v>
      </c>
      <c r="CH173" s="78">
        <v>2155</v>
      </c>
      <c r="CI173" s="74">
        <v>4.7</v>
      </c>
      <c r="CJ173" s="78">
        <v>2055</v>
      </c>
      <c r="CK173" s="74">
        <v>13.3</v>
      </c>
      <c r="CL173" s="74">
        <v>5.6</v>
      </c>
      <c r="CM173" s="74">
        <v>67.599999999999994</v>
      </c>
      <c r="CN173" s="74">
        <v>77.099999999999994</v>
      </c>
      <c r="CO173" s="74">
        <v>81.099999999999994</v>
      </c>
      <c r="CP173" s="78"/>
      <c r="CQ173" s="74"/>
      <c r="CR173" s="78"/>
      <c r="CS173" s="74"/>
      <c r="CT173" s="74"/>
      <c r="CU173" s="74"/>
      <c r="CV173" s="74"/>
      <c r="CW173" s="74"/>
    </row>
    <row r="174" spans="1:101" ht="16.5" x14ac:dyDescent="0.3">
      <c r="A174" s="74" t="s">
        <v>289</v>
      </c>
      <c r="B174" s="74">
        <v>17</v>
      </c>
      <c r="C174" s="74">
        <v>10008640</v>
      </c>
      <c r="D174" s="74" t="s">
        <v>19</v>
      </c>
      <c r="E174" s="74" t="s">
        <v>103</v>
      </c>
      <c r="F174" s="78">
        <v>305</v>
      </c>
      <c r="G174" s="74">
        <v>6.3</v>
      </c>
      <c r="H174" s="78">
        <v>285</v>
      </c>
      <c r="I174" s="74">
        <v>11.3</v>
      </c>
      <c r="J174" s="74">
        <v>19.399999999999999</v>
      </c>
      <c r="K174" s="74">
        <v>56</v>
      </c>
      <c r="L174" s="74">
        <v>63.7</v>
      </c>
      <c r="M174" s="74">
        <v>69.400000000000006</v>
      </c>
      <c r="N174" s="78">
        <v>305</v>
      </c>
      <c r="O174" s="74">
        <v>5.9</v>
      </c>
      <c r="P174" s="78">
        <v>285</v>
      </c>
      <c r="Q174" s="74">
        <v>11.6</v>
      </c>
      <c r="R174" s="74">
        <v>15.1</v>
      </c>
      <c r="S174" s="74">
        <v>56.1</v>
      </c>
      <c r="T174" s="74">
        <v>67</v>
      </c>
      <c r="U174" s="74">
        <v>73.3</v>
      </c>
      <c r="V174" s="78">
        <v>305</v>
      </c>
      <c r="W174" s="74">
        <v>6.3</v>
      </c>
      <c r="X174" s="78">
        <v>285</v>
      </c>
      <c r="Y174" s="74">
        <v>15.5</v>
      </c>
      <c r="Z174" s="74">
        <v>12</v>
      </c>
      <c r="AA174" s="74">
        <v>59.2</v>
      </c>
      <c r="AB174" s="74">
        <v>67.3</v>
      </c>
      <c r="AC174" s="74">
        <v>72.5</v>
      </c>
      <c r="AD174" s="78"/>
      <c r="AE174" s="74"/>
      <c r="AF174" s="78"/>
      <c r="AG174" s="74"/>
      <c r="AH174" s="74"/>
      <c r="AI174" s="74"/>
      <c r="AJ174" s="74"/>
      <c r="AK174" s="74"/>
      <c r="AL174" s="78">
        <v>240</v>
      </c>
      <c r="AM174" s="74">
        <v>2.5</v>
      </c>
      <c r="AN174" s="78">
        <v>230</v>
      </c>
      <c r="AO174" s="74">
        <v>9.1</v>
      </c>
      <c r="AP174" s="74">
        <v>28.9</v>
      </c>
      <c r="AQ174" s="74">
        <v>53.4</v>
      </c>
      <c r="AR174" s="74">
        <v>59.1</v>
      </c>
      <c r="AS174" s="74">
        <v>62.1</v>
      </c>
      <c r="AT174" s="78">
        <v>240</v>
      </c>
      <c r="AU174" s="74">
        <v>2.5</v>
      </c>
      <c r="AV174" s="78">
        <v>230</v>
      </c>
      <c r="AW174" s="74">
        <v>15.9</v>
      </c>
      <c r="AX174" s="74">
        <v>13.4</v>
      </c>
      <c r="AY174" s="74">
        <v>65.099999999999994</v>
      </c>
      <c r="AZ174" s="74">
        <v>67.7</v>
      </c>
      <c r="BA174" s="74">
        <v>70.7</v>
      </c>
      <c r="BB174" s="78">
        <v>240</v>
      </c>
      <c r="BC174" s="74">
        <v>2.5</v>
      </c>
      <c r="BD174" s="78">
        <v>230</v>
      </c>
      <c r="BE174" s="74">
        <v>18.5</v>
      </c>
      <c r="BF174" s="74">
        <v>11.6</v>
      </c>
      <c r="BG174" s="74">
        <v>58.6</v>
      </c>
      <c r="BH174" s="74">
        <v>65.900000000000006</v>
      </c>
      <c r="BI174" s="74">
        <v>69.8</v>
      </c>
      <c r="BJ174" s="78"/>
      <c r="BK174" s="74"/>
      <c r="BL174" s="78"/>
      <c r="BM174" s="74"/>
      <c r="BN174" s="74"/>
      <c r="BO174" s="74"/>
      <c r="BP174" s="74"/>
      <c r="BQ174" s="74"/>
      <c r="BR174" s="78">
        <v>540</v>
      </c>
      <c r="BS174" s="74">
        <v>4.5999999999999996</v>
      </c>
      <c r="BT174" s="78">
        <v>515</v>
      </c>
      <c r="BU174" s="74">
        <v>10.3</v>
      </c>
      <c r="BV174" s="74">
        <v>23.6</v>
      </c>
      <c r="BW174" s="74">
        <v>54.8</v>
      </c>
      <c r="BX174" s="74">
        <v>61.6</v>
      </c>
      <c r="BY174" s="74">
        <v>66.099999999999994</v>
      </c>
      <c r="BZ174" s="78">
        <v>540</v>
      </c>
      <c r="CA174" s="74">
        <v>4.4000000000000004</v>
      </c>
      <c r="CB174" s="78">
        <v>515</v>
      </c>
      <c r="CC174" s="74">
        <v>13.5</v>
      </c>
      <c r="CD174" s="74">
        <v>14.3</v>
      </c>
      <c r="CE174" s="74">
        <v>60.2</v>
      </c>
      <c r="CF174" s="74">
        <v>67.3</v>
      </c>
      <c r="CG174" s="74">
        <v>72.099999999999994</v>
      </c>
      <c r="CH174" s="78">
        <v>540</v>
      </c>
      <c r="CI174" s="74">
        <v>4.5999999999999996</v>
      </c>
      <c r="CJ174" s="78">
        <v>515</v>
      </c>
      <c r="CK174" s="74">
        <v>16.899999999999999</v>
      </c>
      <c r="CL174" s="74">
        <v>11.8</v>
      </c>
      <c r="CM174" s="74">
        <v>58.9</v>
      </c>
      <c r="CN174" s="74">
        <v>66.7</v>
      </c>
      <c r="CO174" s="74">
        <v>71.3</v>
      </c>
      <c r="CP174" s="78"/>
      <c r="CQ174" s="74"/>
      <c r="CR174" s="78"/>
      <c r="CS174" s="74"/>
      <c r="CT174" s="74"/>
      <c r="CU174" s="74"/>
      <c r="CV174" s="74"/>
      <c r="CW174" s="74"/>
    </row>
    <row r="175" spans="1:101" ht="16.5" x14ac:dyDescent="0.3">
      <c r="A175" s="74" t="s">
        <v>289</v>
      </c>
      <c r="B175" s="74">
        <v>229</v>
      </c>
      <c r="C175" s="74">
        <v>10004511</v>
      </c>
      <c r="D175" s="74" t="s">
        <v>49</v>
      </c>
      <c r="E175" s="74" t="s">
        <v>105</v>
      </c>
      <c r="F175" s="78" t="s">
        <v>13</v>
      </c>
      <c r="G175" s="74" t="s">
        <v>13</v>
      </c>
      <c r="H175" s="78" t="s">
        <v>13</v>
      </c>
      <c r="I175" s="74" t="s">
        <v>13</v>
      </c>
      <c r="J175" s="74" t="s">
        <v>13</v>
      </c>
      <c r="K175" s="74" t="s">
        <v>13</v>
      </c>
      <c r="L175" s="74" t="s">
        <v>13</v>
      </c>
      <c r="M175" s="74" t="s">
        <v>13</v>
      </c>
      <c r="N175" s="78" t="s">
        <v>13</v>
      </c>
      <c r="O175" s="74" t="s">
        <v>13</v>
      </c>
      <c r="P175" s="78" t="s">
        <v>13</v>
      </c>
      <c r="Q175" s="74" t="s">
        <v>13</v>
      </c>
      <c r="R175" s="74" t="s">
        <v>13</v>
      </c>
      <c r="S175" s="74" t="s">
        <v>13</v>
      </c>
      <c r="T175" s="74" t="s">
        <v>13</v>
      </c>
      <c r="U175" s="74" t="s">
        <v>13</v>
      </c>
      <c r="V175" s="78" t="s">
        <v>13</v>
      </c>
      <c r="W175" s="74" t="s">
        <v>13</v>
      </c>
      <c r="X175" s="78" t="s">
        <v>13</v>
      </c>
      <c r="Y175" s="74" t="s">
        <v>13</v>
      </c>
      <c r="Z175" s="74" t="s">
        <v>13</v>
      </c>
      <c r="AA175" s="74" t="s">
        <v>13</v>
      </c>
      <c r="AB175" s="74" t="s">
        <v>13</v>
      </c>
      <c r="AC175" s="74" t="s">
        <v>13</v>
      </c>
      <c r="AD175" s="78"/>
      <c r="AE175" s="74"/>
      <c r="AF175" s="78"/>
      <c r="AG175" s="74"/>
      <c r="AH175" s="74"/>
      <c r="AI175" s="74"/>
      <c r="AJ175" s="74"/>
      <c r="AK175" s="74"/>
      <c r="AL175" s="78" t="s">
        <v>13</v>
      </c>
      <c r="AM175" s="74" t="s">
        <v>13</v>
      </c>
      <c r="AN175" s="78" t="s">
        <v>13</v>
      </c>
      <c r="AO175" s="74" t="s">
        <v>13</v>
      </c>
      <c r="AP175" s="74" t="s">
        <v>13</v>
      </c>
      <c r="AQ175" s="74" t="s">
        <v>13</v>
      </c>
      <c r="AR175" s="74" t="s">
        <v>13</v>
      </c>
      <c r="AS175" s="74" t="s">
        <v>13</v>
      </c>
      <c r="AT175" s="78" t="s">
        <v>13</v>
      </c>
      <c r="AU175" s="74" t="s">
        <v>13</v>
      </c>
      <c r="AV175" s="78" t="s">
        <v>13</v>
      </c>
      <c r="AW175" s="74" t="s">
        <v>13</v>
      </c>
      <c r="AX175" s="74" t="s">
        <v>13</v>
      </c>
      <c r="AY175" s="74" t="s">
        <v>13</v>
      </c>
      <c r="AZ175" s="74" t="s">
        <v>13</v>
      </c>
      <c r="BA175" s="74" t="s">
        <v>13</v>
      </c>
      <c r="BB175" s="78" t="s">
        <v>13</v>
      </c>
      <c r="BC175" s="74" t="s">
        <v>13</v>
      </c>
      <c r="BD175" s="78" t="s">
        <v>13</v>
      </c>
      <c r="BE175" s="74" t="s">
        <v>13</v>
      </c>
      <c r="BF175" s="74" t="s">
        <v>13</v>
      </c>
      <c r="BG175" s="74" t="s">
        <v>13</v>
      </c>
      <c r="BH175" s="74" t="s">
        <v>13</v>
      </c>
      <c r="BI175" s="74" t="s">
        <v>13</v>
      </c>
      <c r="BJ175" s="78"/>
      <c r="BK175" s="74"/>
      <c r="BL175" s="78"/>
      <c r="BM175" s="74"/>
      <c r="BN175" s="74"/>
      <c r="BO175" s="74"/>
      <c r="BP175" s="74"/>
      <c r="BQ175" s="74"/>
      <c r="BR175" s="78" t="s">
        <v>13</v>
      </c>
      <c r="BS175" s="74" t="s">
        <v>13</v>
      </c>
      <c r="BT175" s="78" t="s">
        <v>13</v>
      </c>
      <c r="BU175" s="74" t="s">
        <v>13</v>
      </c>
      <c r="BV175" s="74" t="s">
        <v>13</v>
      </c>
      <c r="BW175" s="74" t="s">
        <v>13</v>
      </c>
      <c r="BX175" s="74" t="s">
        <v>13</v>
      </c>
      <c r="BY175" s="74" t="s">
        <v>13</v>
      </c>
      <c r="BZ175" s="78" t="s">
        <v>13</v>
      </c>
      <c r="CA175" s="74" t="s">
        <v>13</v>
      </c>
      <c r="CB175" s="78" t="s">
        <v>13</v>
      </c>
      <c r="CC175" s="74" t="s">
        <v>13</v>
      </c>
      <c r="CD175" s="74" t="s">
        <v>13</v>
      </c>
      <c r="CE175" s="74" t="s">
        <v>13</v>
      </c>
      <c r="CF175" s="74" t="s">
        <v>13</v>
      </c>
      <c r="CG175" s="74" t="s">
        <v>13</v>
      </c>
      <c r="CH175" s="78" t="s">
        <v>13</v>
      </c>
      <c r="CI175" s="74" t="s">
        <v>13</v>
      </c>
      <c r="CJ175" s="78" t="s">
        <v>13</v>
      </c>
      <c r="CK175" s="74" t="s">
        <v>13</v>
      </c>
      <c r="CL175" s="74" t="s">
        <v>13</v>
      </c>
      <c r="CM175" s="74" t="s">
        <v>13</v>
      </c>
      <c r="CN175" s="74" t="s">
        <v>13</v>
      </c>
      <c r="CO175" s="74" t="s">
        <v>13</v>
      </c>
      <c r="CP175" s="78"/>
      <c r="CQ175" s="74"/>
      <c r="CR175" s="78"/>
      <c r="CS175" s="74"/>
      <c r="CT175" s="74"/>
      <c r="CU175" s="74"/>
      <c r="CV175" s="74"/>
      <c r="CW175" s="74"/>
    </row>
    <row r="176" spans="1:101" ht="16.5" x14ac:dyDescent="0.3">
      <c r="A176" s="74" t="s">
        <v>289</v>
      </c>
      <c r="B176" s="74">
        <v>54</v>
      </c>
      <c r="C176" s="74">
        <v>10007145</v>
      </c>
      <c r="D176" s="74" t="s">
        <v>19</v>
      </c>
      <c r="E176" s="74" t="s">
        <v>107</v>
      </c>
      <c r="F176" s="78">
        <v>870</v>
      </c>
      <c r="G176" s="74">
        <v>6.2</v>
      </c>
      <c r="H176" s="78">
        <v>820</v>
      </c>
      <c r="I176" s="74">
        <v>9.3000000000000007</v>
      </c>
      <c r="J176" s="74">
        <v>9.6999999999999993</v>
      </c>
      <c r="K176" s="74">
        <v>61.7</v>
      </c>
      <c r="L176" s="74">
        <v>73.2</v>
      </c>
      <c r="M176" s="74">
        <v>81.099999999999994</v>
      </c>
      <c r="N176" s="78">
        <v>870</v>
      </c>
      <c r="O176" s="74">
        <v>6.5</v>
      </c>
      <c r="P176" s="78">
        <v>815</v>
      </c>
      <c r="Q176" s="74">
        <v>11.9</v>
      </c>
      <c r="R176" s="74">
        <v>6.5</v>
      </c>
      <c r="S176" s="74">
        <v>68.5</v>
      </c>
      <c r="T176" s="74">
        <v>78.7</v>
      </c>
      <c r="U176" s="74">
        <v>81.599999999999994</v>
      </c>
      <c r="V176" s="78">
        <v>870</v>
      </c>
      <c r="W176" s="74">
        <v>6.5</v>
      </c>
      <c r="X176" s="78">
        <v>815</v>
      </c>
      <c r="Y176" s="74">
        <v>12.3</v>
      </c>
      <c r="Z176" s="74">
        <v>5.8</v>
      </c>
      <c r="AA176" s="74">
        <v>71.5</v>
      </c>
      <c r="AB176" s="74">
        <v>80.400000000000006</v>
      </c>
      <c r="AC176" s="74">
        <v>82</v>
      </c>
      <c r="AD176" s="78"/>
      <c r="AE176" s="74"/>
      <c r="AF176" s="78"/>
      <c r="AG176" s="74"/>
      <c r="AH176" s="74"/>
      <c r="AI176" s="74"/>
      <c r="AJ176" s="74"/>
      <c r="AK176" s="74"/>
      <c r="AL176" s="78">
        <v>660</v>
      </c>
      <c r="AM176" s="74">
        <v>1.7</v>
      </c>
      <c r="AN176" s="78">
        <v>645</v>
      </c>
      <c r="AO176" s="74">
        <v>10.199999999999999</v>
      </c>
      <c r="AP176" s="74">
        <v>11.7</v>
      </c>
      <c r="AQ176" s="74">
        <v>60.6</v>
      </c>
      <c r="AR176" s="74">
        <v>70.599999999999994</v>
      </c>
      <c r="AS176" s="74">
        <v>78.099999999999994</v>
      </c>
      <c r="AT176" s="78">
        <v>660</v>
      </c>
      <c r="AU176" s="74">
        <v>1.8</v>
      </c>
      <c r="AV176" s="78">
        <v>645</v>
      </c>
      <c r="AW176" s="74">
        <v>12.1</v>
      </c>
      <c r="AX176" s="74">
        <v>9.3000000000000007</v>
      </c>
      <c r="AY176" s="74">
        <v>65.8</v>
      </c>
      <c r="AZ176" s="74">
        <v>75.5</v>
      </c>
      <c r="BA176" s="74">
        <v>78.599999999999994</v>
      </c>
      <c r="BB176" s="78">
        <v>660</v>
      </c>
      <c r="BC176" s="74">
        <v>1.7</v>
      </c>
      <c r="BD176" s="78">
        <v>645</v>
      </c>
      <c r="BE176" s="74">
        <v>13</v>
      </c>
      <c r="BF176" s="74">
        <v>6.8</v>
      </c>
      <c r="BG176" s="74">
        <v>69.7</v>
      </c>
      <c r="BH176" s="74">
        <v>77.3</v>
      </c>
      <c r="BI176" s="74">
        <v>80.2</v>
      </c>
      <c r="BJ176" s="78"/>
      <c r="BK176" s="74"/>
      <c r="BL176" s="78"/>
      <c r="BM176" s="74"/>
      <c r="BN176" s="74"/>
      <c r="BO176" s="74"/>
      <c r="BP176" s="74"/>
      <c r="BQ176" s="74"/>
      <c r="BR176" s="78">
        <v>1530</v>
      </c>
      <c r="BS176" s="74">
        <v>4.2</v>
      </c>
      <c r="BT176" s="78">
        <v>1465</v>
      </c>
      <c r="BU176" s="74">
        <v>9.6999999999999993</v>
      </c>
      <c r="BV176" s="74">
        <v>10.6</v>
      </c>
      <c r="BW176" s="74">
        <v>61.2</v>
      </c>
      <c r="BX176" s="74">
        <v>72.099999999999994</v>
      </c>
      <c r="BY176" s="74">
        <v>79.7</v>
      </c>
      <c r="BZ176" s="78">
        <v>1530</v>
      </c>
      <c r="CA176" s="74">
        <v>4.5</v>
      </c>
      <c r="CB176" s="78">
        <v>1460</v>
      </c>
      <c r="CC176" s="74">
        <v>12</v>
      </c>
      <c r="CD176" s="74">
        <v>7.7</v>
      </c>
      <c r="CE176" s="74">
        <v>67.3</v>
      </c>
      <c r="CF176" s="74">
        <v>77.3</v>
      </c>
      <c r="CG176" s="74">
        <v>80.3</v>
      </c>
      <c r="CH176" s="78">
        <v>1530</v>
      </c>
      <c r="CI176" s="74">
        <v>4.4000000000000004</v>
      </c>
      <c r="CJ176" s="78">
        <v>1460</v>
      </c>
      <c r="CK176" s="74">
        <v>12.6</v>
      </c>
      <c r="CL176" s="74">
        <v>6.2</v>
      </c>
      <c r="CM176" s="74">
        <v>70.7</v>
      </c>
      <c r="CN176" s="74">
        <v>79</v>
      </c>
      <c r="CO176" s="74">
        <v>81.2</v>
      </c>
      <c r="CP176" s="78"/>
      <c r="CQ176" s="74"/>
      <c r="CR176" s="78"/>
      <c r="CS176" s="74"/>
      <c r="CT176" s="74"/>
      <c r="CU176" s="74"/>
      <c r="CV176" s="74"/>
      <c r="CW176" s="74"/>
    </row>
    <row r="177" spans="1:101" ht="16.5" x14ac:dyDescent="0.3">
      <c r="A177" s="74" t="s">
        <v>289</v>
      </c>
      <c r="B177" s="74">
        <v>131</v>
      </c>
      <c r="C177" s="74">
        <v>10002718</v>
      </c>
      <c r="D177" s="74" t="s">
        <v>27</v>
      </c>
      <c r="E177" s="74" t="s">
        <v>109</v>
      </c>
      <c r="F177" s="78">
        <v>555</v>
      </c>
      <c r="G177" s="74">
        <v>5.9</v>
      </c>
      <c r="H177" s="78">
        <v>525</v>
      </c>
      <c r="I177" s="74">
        <v>8.6</v>
      </c>
      <c r="J177" s="74">
        <v>13.4</v>
      </c>
      <c r="K177" s="74">
        <v>52.7</v>
      </c>
      <c r="L177" s="74">
        <v>64.900000000000006</v>
      </c>
      <c r="M177" s="74">
        <v>78.099999999999994</v>
      </c>
      <c r="N177" s="78">
        <v>555</v>
      </c>
      <c r="O177" s="74">
        <v>6.5</v>
      </c>
      <c r="P177" s="78">
        <v>520</v>
      </c>
      <c r="Q177" s="74">
        <v>12.7</v>
      </c>
      <c r="R177" s="74">
        <v>12.5</v>
      </c>
      <c r="S177" s="74">
        <v>55.3</v>
      </c>
      <c r="T177" s="74">
        <v>65.599999999999994</v>
      </c>
      <c r="U177" s="74">
        <v>74.900000000000006</v>
      </c>
      <c r="V177" s="78">
        <v>555</v>
      </c>
      <c r="W177" s="74">
        <v>7.2</v>
      </c>
      <c r="X177" s="78">
        <v>515</v>
      </c>
      <c r="Y177" s="74">
        <v>12.8</v>
      </c>
      <c r="Z177" s="74">
        <v>12</v>
      </c>
      <c r="AA177" s="74">
        <v>57.4</v>
      </c>
      <c r="AB177" s="74">
        <v>70</v>
      </c>
      <c r="AC177" s="74">
        <v>75.2</v>
      </c>
      <c r="AD177" s="78"/>
      <c r="AE177" s="74"/>
      <c r="AF177" s="78"/>
      <c r="AG177" s="74"/>
      <c r="AH177" s="74"/>
      <c r="AI177" s="74"/>
      <c r="AJ177" s="74"/>
      <c r="AK177" s="74"/>
      <c r="AL177" s="78">
        <v>275</v>
      </c>
      <c r="AM177" s="74">
        <v>3.6</v>
      </c>
      <c r="AN177" s="78">
        <v>265</v>
      </c>
      <c r="AO177" s="74">
        <v>16.2</v>
      </c>
      <c r="AP177" s="74">
        <v>19.600000000000001</v>
      </c>
      <c r="AQ177" s="74">
        <v>44.2</v>
      </c>
      <c r="AR177" s="74">
        <v>52.8</v>
      </c>
      <c r="AS177" s="74">
        <v>64.2</v>
      </c>
      <c r="AT177" s="78">
        <v>275</v>
      </c>
      <c r="AU177" s="74">
        <v>4.4000000000000004</v>
      </c>
      <c r="AV177" s="78">
        <v>265</v>
      </c>
      <c r="AW177" s="74">
        <v>13.7</v>
      </c>
      <c r="AX177" s="74">
        <v>17.100000000000001</v>
      </c>
      <c r="AY177" s="74">
        <v>54</v>
      </c>
      <c r="AZ177" s="74">
        <v>62.7</v>
      </c>
      <c r="BA177" s="74">
        <v>69.2</v>
      </c>
      <c r="BB177" s="78">
        <v>275</v>
      </c>
      <c r="BC177" s="74">
        <v>5.0999999999999996</v>
      </c>
      <c r="BD177" s="78">
        <v>260</v>
      </c>
      <c r="BE177" s="74">
        <v>19.899999999999999</v>
      </c>
      <c r="BF177" s="74">
        <v>8.8000000000000007</v>
      </c>
      <c r="BG177" s="74">
        <v>60.5</v>
      </c>
      <c r="BH177" s="74">
        <v>67</v>
      </c>
      <c r="BI177" s="74">
        <v>71.3</v>
      </c>
      <c r="BJ177" s="78"/>
      <c r="BK177" s="74"/>
      <c r="BL177" s="78"/>
      <c r="BM177" s="74"/>
      <c r="BN177" s="74"/>
      <c r="BO177" s="74"/>
      <c r="BP177" s="74"/>
      <c r="BQ177" s="74"/>
      <c r="BR177" s="78">
        <v>830</v>
      </c>
      <c r="BS177" s="74">
        <v>5.2</v>
      </c>
      <c r="BT177" s="78">
        <v>790</v>
      </c>
      <c r="BU177" s="74">
        <v>11.2</v>
      </c>
      <c r="BV177" s="74">
        <v>15.5</v>
      </c>
      <c r="BW177" s="74">
        <v>49.8</v>
      </c>
      <c r="BX177" s="74">
        <v>60.8</v>
      </c>
      <c r="BY177" s="74">
        <v>73.400000000000006</v>
      </c>
      <c r="BZ177" s="78">
        <v>830</v>
      </c>
      <c r="CA177" s="74">
        <v>5.8</v>
      </c>
      <c r="CB177" s="78">
        <v>785</v>
      </c>
      <c r="CC177" s="74">
        <v>13</v>
      </c>
      <c r="CD177" s="74">
        <v>14</v>
      </c>
      <c r="CE177" s="74">
        <v>54.8</v>
      </c>
      <c r="CF177" s="74">
        <v>64.7</v>
      </c>
      <c r="CG177" s="74">
        <v>73</v>
      </c>
      <c r="CH177" s="78">
        <v>830</v>
      </c>
      <c r="CI177" s="74">
        <v>6.5</v>
      </c>
      <c r="CJ177" s="78">
        <v>780</v>
      </c>
      <c r="CK177" s="74">
        <v>15.2</v>
      </c>
      <c r="CL177" s="74">
        <v>10.9</v>
      </c>
      <c r="CM177" s="74">
        <v>58.5</v>
      </c>
      <c r="CN177" s="74">
        <v>69</v>
      </c>
      <c r="CO177" s="74">
        <v>73.900000000000006</v>
      </c>
      <c r="CP177" s="78"/>
      <c r="CQ177" s="74"/>
      <c r="CR177" s="78"/>
      <c r="CS177" s="74"/>
      <c r="CT177" s="74"/>
      <c r="CU177" s="74"/>
      <c r="CV177" s="74"/>
      <c r="CW177" s="74"/>
    </row>
    <row r="178" spans="1:101" ht="16.5" x14ac:dyDescent="0.3">
      <c r="A178" s="74" t="s">
        <v>289</v>
      </c>
      <c r="B178" s="74">
        <v>59</v>
      </c>
      <c r="C178" s="74">
        <v>10007146</v>
      </c>
      <c r="D178" s="74" t="s">
        <v>27</v>
      </c>
      <c r="E178" s="74" t="s">
        <v>111</v>
      </c>
      <c r="F178" s="78">
        <v>1335</v>
      </c>
      <c r="G178" s="74">
        <v>7.4</v>
      </c>
      <c r="H178" s="78">
        <v>1235</v>
      </c>
      <c r="I178" s="74">
        <v>11.4</v>
      </c>
      <c r="J178" s="74">
        <v>13.3</v>
      </c>
      <c r="K178" s="74">
        <v>55.5</v>
      </c>
      <c r="L178" s="74">
        <v>66.599999999999994</v>
      </c>
      <c r="M178" s="74">
        <v>75.3</v>
      </c>
      <c r="N178" s="78">
        <v>1335</v>
      </c>
      <c r="O178" s="74">
        <v>7.8</v>
      </c>
      <c r="P178" s="78">
        <v>1230</v>
      </c>
      <c r="Q178" s="74">
        <v>13.4</v>
      </c>
      <c r="R178" s="74">
        <v>11.4</v>
      </c>
      <c r="S178" s="74">
        <v>57.6</v>
      </c>
      <c r="T178" s="74">
        <v>69.5</v>
      </c>
      <c r="U178" s="74">
        <v>75.2</v>
      </c>
      <c r="V178" s="78">
        <v>1335</v>
      </c>
      <c r="W178" s="74">
        <v>8.3000000000000007</v>
      </c>
      <c r="X178" s="78">
        <v>1220</v>
      </c>
      <c r="Y178" s="74">
        <v>15.7</v>
      </c>
      <c r="Z178" s="74">
        <v>8.6999999999999993</v>
      </c>
      <c r="AA178" s="74">
        <v>62.4</v>
      </c>
      <c r="AB178" s="74">
        <v>72.8</v>
      </c>
      <c r="AC178" s="74">
        <v>75.599999999999994</v>
      </c>
      <c r="AD178" s="78"/>
      <c r="AE178" s="74"/>
      <c r="AF178" s="78"/>
      <c r="AG178" s="74"/>
      <c r="AH178" s="74"/>
      <c r="AI178" s="74"/>
      <c r="AJ178" s="74"/>
      <c r="AK178" s="74"/>
      <c r="AL178" s="78">
        <v>1000</v>
      </c>
      <c r="AM178" s="74">
        <v>5.2</v>
      </c>
      <c r="AN178" s="78">
        <v>950</v>
      </c>
      <c r="AO178" s="74">
        <v>14.5</v>
      </c>
      <c r="AP178" s="74">
        <v>14</v>
      </c>
      <c r="AQ178" s="74">
        <v>54.5</v>
      </c>
      <c r="AR178" s="74">
        <v>63.3</v>
      </c>
      <c r="AS178" s="74">
        <v>71.5</v>
      </c>
      <c r="AT178" s="78">
        <v>1000</v>
      </c>
      <c r="AU178" s="74">
        <v>6.3</v>
      </c>
      <c r="AV178" s="78">
        <v>940</v>
      </c>
      <c r="AW178" s="74">
        <v>16.8</v>
      </c>
      <c r="AX178" s="74">
        <v>9.8000000000000007</v>
      </c>
      <c r="AY178" s="74">
        <v>59.7</v>
      </c>
      <c r="AZ178" s="74">
        <v>69.099999999999994</v>
      </c>
      <c r="BA178" s="74">
        <v>73.400000000000006</v>
      </c>
      <c r="BB178" s="78">
        <v>1000</v>
      </c>
      <c r="BC178" s="74">
        <v>6.4</v>
      </c>
      <c r="BD178" s="78">
        <v>940</v>
      </c>
      <c r="BE178" s="74">
        <v>19.3</v>
      </c>
      <c r="BF178" s="74">
        <v>8.8000000000000007</v>
      </c>
      <c r="BG178" s="74">
        <v>62.8</v>
      </c>
      <c r="BH178" s="74">
        <v>68.7</v>
      </c>
      <c r="BI178" s="74">
        <v>71.900000000000006</v>
      </c>
      <c r="BJ178" s="78"/>
      <c r="BK178" s="74"/>
      <c r="BL178" s="78"/>
      <c r="BM178" s="74"/>
      <c r="BN178" s="74"/>
      <c r="BO178" s="74"/>
      <c r="BP178" s="74"/>
      <c r="BQ178" s="74"/>
      <c r="BR178" s="78">
        <v>2335</v>
      </c>
      <c r="BS178" s="74">
        <v>6.4</v>
      </c>
      <c r="BT178" s="78">
        <v>2185</v>
      </c>
      <c r="BU178" s="74">
        <v>12.8</v>
      </c>
      <c r="BV178" s="74">
        <v>13.6</v>
      </c>
      <c r="BW178" s="74">
        <v>55.1</v>
      </c>
      <c r="BX178" s="74">
        <v>65.099999999999994</v>
      </c>
      <c r="BY178" s="74">
        <v>73.599999999999994</v>
      </c>
      <c r="BZ178" s="78">
        <v>2335</v>
      </c>
      <c r="CA178" s="74">
        <v>7.2</v>
      </c>
      <c r="CB178" s="78">
        <v>2170</v>
      </c>
      <c r="CC178" s="74">
        <v>14.9</v>
      </c>
      <c r="CD178" s="74">
        <v>10.7</v>
      </c>
      <c r="CE178" s="74">
        <v>58.5</v>
      </c>
      <c r="CF178" s="74">
        <v>69.3</v>
      </c>
      <c r="CG178" s="74">
        <v>74.400000000000006</v>
      </c>
      <c r="CH178" s="78">
        <v>2335</v>
      </c>
      <c r="CI178" s="74">
        <v>7.5</v>
      </c>
      <c r="CJ178" s="78">
        <v>2160</v>
      </c>
      <c r="CK178" s="74">
        <v>17.3</v>
      </c>
      <c r="CL178" s="74">
        <v>8.8000000000000007</v>
      </c>
      <c r="CM178" s="74">
        <v>62.6</v>
      </c>
      <c r="CN178" s="74">
        <v>71</v>
      </c>
      <c r="CO178" s="74">
        <v>74</v>
      </c>
      <c r="CP178" s="78"/>
      <c r="CQ178" s="74"/>
      <c r="CR178" s="78"/>
      <c r="CS178" s="74"/>
      <c r="CT178" s="74"/>
      <c r="CU178" s="74"/>
      <c r="CV178" s="74"/>
      <c r="CW178" s="74"/>
    </row>
    <row r="179" spans="1:101" ht="16.5" x14ac:dyDescent="0.3">
      <c r="A179" s="74" t="s">
        <v>289</v>
      </c>
      <c r="B179" s="74">
        <v>208</v>
      </c>
      <c r="C179" s="74">
        <v>10007825</v>
      </c>
      <c r="D179" s="74" t="s">
        <v>27</v>
      </c>
      <c r="E179" s="74" t="s">
        <v>113</v>
      </c>
      <c r="F179" s="78" t="s">
        <v>13</v>
      </c>
      <c r="G179" s="74" t="s">
        <v>13</v>
      </c>
      <c r="H179" s="78" t="s">
        <v>13</v>
      </c>
      <c r="I179" s="74" t="s">
        <v>13</v>
      </c>
      <c r="J179" s="74" t="s">
        <v>13</v>
      </c>
      <c r="K179" s="74" t="s">
        <v>13</v>
      </c>
      <c r="L179" s="74" t="s">
        <v>13</v>
      </c>
      <c r="M179" s="74" t="s">
        <v>13</v>
      </c>
      <c r="N179" s="78" t="s">
        <v>13</v>
      </c>
      <c r="O179" s="74" t="s">
        <v>13</v>
      </c>
      <c r="P179" s="78" t="s">
        <v>13</v>
      </c>
      <c r="Q179" s="74" t="s">
        <v>13</v>
      </c>
      <c r="R179" s="74" t="s">
        <v>13</v>
      </c>
      <c r="S179" s="74" t="s">
        <v>13</v>
      </c>
      <c r="T179" s="74" t="s">
        <v>13</v>
      </c>
      <c r="U179" s="74" t="s">
        <v>13</v>
      </c>
      <c r="V179" s="78" t="s">
        <v>13</v>
      </c>
      <c r="W179" s="74" t="s">
        <v>13</v>
      </c>
      <c r="X179" s="78" t="s">
        <v>13</v>
      </c>
      <c r="Y179" s="74" t="s">
        <v>13</v>
      </c>
      <c r="Z179" s="74" t="s">
        <v>13</v>
      </c>
      <c r="AA179" s="74" t="s">
        <v>13</v>
      </c>
      <c r="AB179" s="74" t="s">
        <v>13</v>
      </c>
      <c r="AC179" s="74" t="s">
        <v>13</v>
      </c>
      <c r="AD179" s="78"/>
      <c r="AE179" s="74"/>
      <c r="AF179" s="78"/>
      <c r="AG179" s="74"/>
      <c r="AH179" s="74"/>
      <c r="AI179" s="74"/>
      <c r="AJ179" s="74"/>
      <c r="AK179" s="74"/>
      <c r="AL179" s="78" t="s">
        <v>13</v>
      </c>
      <c r="AM179" s="74" t="s">
        <v>13</v>
      </c>
      <c r="AN179" s="78" t="s">
        <v>13</v>
      </c>
      <c r="AO179" s="74" t="s">
        <v>13</v>
      </c>
      <c r="AP179" s="74" t="s">
        <v>13</v>
      </c>
      <c r="AQ179" s="74" t="s">
        <v>13</v>
      </c>
      <c r="AR179" s="74" t="s">
        <v>13</v>
      </c>
      <c r="AS179" s="74" t="s">
        <v>13</v>
      </c>
      <c r="AT179" s="78" t="s">
        <v>13</v>
      </c>
      <c r="AU179" s="74" t="s">
        <v>13</v>
      </c>
      <c r="AV179" s="78" t="s">
        <v>13</v>
      </c>
      <c r="AW179" s="74" t="s">
        <v>13</v>
      </c>
      <c r="AX179" s="74" t="s">
        <v>13</v>
      </c>
      <c r="AY179" s="74" t="s">
        <v>13</v>
      </c>
      <c r="AZ179" s="74" t="s">
        <v>13</v>
      </c>
      <c r="BA179" s="74" t="s">
        <v>13</v>
      </c>
      <c r="BB179" s="78" t="s">
        <v>13</v>
      </c>
      <c r="BC179" s="74" t="s">
        <v>13</v>
      </c>
      <c r="BD179" s="78" t="s">
        <v>13</v>
      </c>
      <c r="BE179" s="74" t="s">
        <v>13</v>
      </c>
      <c r="BF179" s="74" t="s">
        <v>13</v>
      </c>
      <c r="BG179" s="74" t="s">
        <v>13</v>
      </c>
      <c r="BH179" s="74" t="s">
        <v>13</v>
      </c>
      <c r="BI179" s="74" t="s">
        <v>13</v>
      </c>
      <c r="BJ179" s="78"/>
      <c r="BK179" s="74"/>
      <c r="BL179" s="78"/>
      <c r="BM179" s="74"/>
      <c r="BN179" s="74"/>
      <c r="BO179" s="74"/>
      <c r="BP179" s="74"/>
      <c r="BQ179" s="74"/>
      <c r="BR179" s="78" t="s">
        <v>13</v>
      </c>
      <c r="BS179" s="74" t="s">
        <v>13</v>
      </c>
      <c r="BT179" s="78" t="s">
        <v>13</v>
      </c>
      <c r="BU179" s="74" t="s">
        <v>13</v>
      </c>
      <c r="BV179" s="74" t="s">
        <v>13</v>
      </c>
      <c r="BW179" s="74" t="s">
        <v>13</v>
      </c>
      <c r="BX179" s="74" t="s">
        <v>13</v>
      </c>
      <c r="BY179" s="74" t="s">
        <v>13</v>
      </c>
      <c r="BZ179" s="78" t="s">
        <v>13</v>
      </c>
      <c r="CA179" s="74" t="s">
        <v>13</v>
      </c>
      <c r="CB179" s="78" t="s">
        <v>13</v>
      </c>
      <c r="CC179" s="74" t="s">
        <v>13</v>
      </c>
      <c r="CD179" s="74" t="s">
        <v>13</v>
      </c>
      <c r="CE179" s="74" t="s">
        <v>13</v>
      </c>
      <c r="CF179" s="74" t="s">
        <v>13</v>
      </c>
      <c r="CG179" s="74" t="s">
        <v>13</v>
      </c>
      <c r="CH179" s="78" t="s">
        <v>13</v>
      </c>
      <c r="CI179" s="74" t="s">
        <v>13</v>
      </c>
      <c r="CJ179" s="78" t="s">
        <v>13</v>
      </c>
      <c r="CK179" s="74" t="s">
        <v>13</v>
      </c>
      <c r="CL179" s="74" t="s">
        <v>13</v>
      </c>
      <c r="CM179" s="74" t="s">
        <v>13</v>
      </c>
      <c r="CN179" s="74" t="s">
        <v>13</v>
      </c>
      <c r="CO179" s="74" t="s">
        <v>13</v>
      </c>
      <c r="CP179" s="78"/>
      <c r="CQ179" s="74"/>
      <c r="CR179" s="78"/>
      <c r="CS179" s="74"/>
      <c r="CT179" s="74"/>
      <c r="CU179" s="74"/>
      <c r="CV179" s="74"/>
      <c r="CW179" s="74"/>
    </row>
    <row r="180" spans="1:101" ht="16.5" x14ac:dyDescent="0.3">
      <c r="A180" s="74" t="s">
        <v>289</v>
      </c>
      <c r="B180" s="74">
        <v>18</v>
      </c>
      <c r="C180" s="74">
        <v>10040812</v>
      </c>
      <c r="D180" s="74" t="s">
        <v>16</v>
      </c>
      <c r="E180" s="74" t="s">
        <v>115</v>
      </c>
      <c r="F180" s="78">
        <v>90</v>
      </c>
      <c r="G180" s="74">
        <v>6.7</v>
      </c>
      <c r="H180" s="78">
        <v>85</v>
      </c>
      <c r="I180" s="74">
        <v>14.3</v>
      </c>
      <c r="J180" s="74">
        <v>6</v>
      </c>
      <c r="K180" s="74" t="s">
        <v>396</v>
      </c>
      <c r="L180" s="74" t="s">
        <v>396</v>
      </c>
      <c r="M180" s="74">
        <v>79.8</v>
      </c>
      <c r="N180" s="78">
        <v>90</v>
      </c>
      <c r="O180" s="74">
        <v>6.7</v>
      </c>
      <c r="P180" s="78">
        <v>85</v>
      </c>
      <c r="Q180" s="74">
        <v>13.1</v>
      </c>
      <c r="R180" s="74">
        <v>8.3000000000000007</v>
      </c>
      <c r="S180" s="74" t="s">
        <v>396</v>
      </c>
      <c r="T180" s="74" t="s">
        <v>396</v>
      </c>
      <c r="U180" s="74">
        <v>78.599999999999994</v>
      </c>
      <c r="V180" s="78">
        <v>90</v>
      </c>
      <c r="W180" s="74">
        <v>6.7</v>
      </c>
      <c r="X180" s="78">
        <v>85</v>
      </c>
      <c r="Y180" s="74" t="s">
        <v>396</v>
      </c>
      <c r="Z180" s="74" t="s">
        <v>396</v>
      </c>
      <c r="AA180" s="74" t="s">
        <v>396</v>
      </c>
      <c r="AB180" s="74" t="s">
        <v>396</v>
      </c>
      <c r="AC180" s="74">
        <v>78.599999999999994</v>
      </c>
      <c r="AD180" s="78"/>
      <c r="AE180" s="74"/>
      <c r="AF180" s="78"/>
      <c r="AG180" s="74"/>
      <c r="AH180" s="74"/>
      <c r="AI180" s="74"/>
      <c r="AJ180" s="74"/>
      <c r="AK180" s="74"/>
      <c r="AL180" s="78">
        <v>135</v>
      </c>
      <c r="AM180" s="74">
        <v>1.5</v>
      </c>
      <c r="AN180" s="78">
        <v>130</v>
      </c>
      <c r="AO180" s="74">
        <v>19.7</v>
      </c>
      <c r="AP180" s="74">
        <v>7.6</v>
      </c>
      <c r="AQ180" s="74" t="s">
        <v>396</v>
      </c>
      <c r="AR180" s="74" t="s">
        <v>396</v>
      </c>
      <c r="AS180" s="74">
        <v>72.7</v>
      </c>
      <c r="AT180" s="78">
        <v>135</v>
      </c>
      <c r="AU180" s="74">
        <v>1.5</v>
      </c>
      <c r="AV180" s="78">
        <v>130</v>
      </c>
      <c r="AW180" s="74">
        <v>18.2</v>
      </c>
      <c r="AX180" s="74">
        <v>6.1</v>
      </c>
      <c r="AY180" s="74" t="s">
        <v>396</v>
      </c>
      <c r="AZ180" s="74" t="s">
        <v>396</v>
      </c>
      <c r="BA180" s="74">
        <v>75.8</v>
      </c>
      <c r="BB180" s="78">
        <v>135</v>
      </c>
      <c r="BC180" s="74">
        <v>1.5</v>
      </c>
      <c r="BD180" s="78">
        <v>130</v>
      </c>
      <c r="BE180" s="74" t="s">
        <v>396</v>
      </c>
      <c r="BF180" s="74" t="s">
        <v>396</v>
      </c>
      <c r="BG180" s="74" t="s">
        <v>396</v>
      </c>
      <c r="BH180" s="74" t="s">
        <v>396</v>
      </c>
      <c r="BI180" s="74">
        <v>76.5</v>
      </c>
      <c r="BJ180" s="78"/>
      <c r="BK180" s="74"/>
      <c r="BL180" s="78"/>
      <c r="BM180" s="74"/>
      <c r="BN180" s="74"/>
      <c r="BO180" s="74"/>
      <c r="BP180" s="74"/>
      <c r="BQ180" s="74"/>
      <c r="BR180" s="78">
        <v>225</v>
      </c>
      <c r="BS180" s="74">
        <v>3.6</v>
      </c>
      <c r="BT180" s="78">
        <v>215</v>
      </c>
      <c r="BU180" s="74">
        <v>17.600000000000001</v>
      </c>
      <c r="BV180" s="74">
        <v>6.9</v>
      </c>
      <c r="BW180" s="74">
        <v>67.099999999999994</v>
      </c>
      <c r="BX180" s="74">
        <v>74.099999999999994</v>
      </c>
      <c r="BY180" s="74">
        <v>75.5</v>
      </c>
      <c r="BZ180" s="78">
        <v>225</v>
      </c>
      <c r="CA180" s="74">
        <v>3.6</v>
      </c>
      <c r="CB180" s="78">
        <v>215</v>
      </c>
      <c r="CC180" s="74">
        <v>16.2</v>
      </c>
      <c r="CD180" s="74">
        <v>6.9</v>
      </c>
      <c r="CE180" s="74">
        <v>70.400000000000006</v>
      </c>
      <c r="CF180" s="74">
        <v>74.5</v>
      </c>
      <c r="CG180" s="74">
        <v>76.900000000000006</v>
      </c>
      <c r="CH180" s="78">
        <v>225</v>
      </c>
      <c r="CI180" s="74">
        <v>3.6</v>
      </c>
      <c r="CJ180" s="78">
        <v>215</v>
      </c>
      <c r="CK180" s="74">
        <v>19.399999999999999</v>
      </c>
      <c r="CL180" s="74">
        <v>3.2</v>
      </c>
      <c r="CM180" s="74">
        <v>65.3</v>
      </c>
      <c r="CN180" s="74">
        <v>75.5</v>
      </c>
      <c r="CO180" s="74">
        <v>77.3</v>
      </c>
      <c r="CP180" s="78"/>
      <c r="CQ180" s="74"/>
      <c r="CR180" s="78"/>
      <c r="CS180" s="74"/>
      <c r="CT180" s="74"/>
      <c r="CU180" s="74"/>
      <c r="CV180" s="74"/>
      <c r="CW180" s="74"/>
    </row>
    <row r="181" spans="1:101" ht="16.5" x14ac:dyDescent="0.3">
      <c r="A181" s="74" t="s">
        <v>289</v>
      </c>
      <c r="B181" s="74">
        <v>60</v>
      </c>
      <c r="C181" s="74">
        <v>10007147</v>
      </c>
      <c r="D181" s="74" t="s">
        <v>11</v>
      </c>
      <c r="E181" s="74" t="s">
        <v>117</v>
      </c>
      <c r="F181" s="78">
        <v>1380</v>
      </c>
      <c r="G181" s="74">
        <v>7.3</v>
      </c>
      <c r="H181" s="78">
        <v>1280</v>
      </c>
      <c r="I181" s="74">
        <v>11.2</v>
      </c>
      <c r="J181" s="74">
        <v>8.6999999999999993</v>
      </c>
      <c r="K181" s="74">
        <v>61.5</v>
      </c>
      <c r="L181" s="74">
        <v>74.400000000000006</v>
      </c>
      <c r="M181" s="74">
        <v>80.099999999999994</v>
      </c>
      <c r="N181" s="78">
        <v>1380</v>
      </c>
      <c r="O181" s="74">
        <v>7.8</v>
      </c>
      <c r="P181" s="78">
        <v>1275</v>
      </c>
      <c r="Q181" s="74">
        <v>11.3</v>
      </c>
      <c r="R181" s="74">
        <v>8.6</v>
      </c>
      <c r="S181" s="74">
        <v>65.7</v>
      </c>
      <c r="T181" s="74">
        <v>76.5</v>
      </c>
      <c r="U181" s="74">
        <v>80.099999999999994</v>
      </c>
      <c r="V181" s="78">
        <v>1380</v>
      </c>
      <c r="W181" s="74">
        <v>7.9</v>
      </c>
      <c r="X181" s="78">
        <v>1275</v>
      </c>
      <c r="Y181" s="74">
        <v>12.9</v>
      </c>
      <c r="Z181" s="74">
        <v>6.7</v>
      </c>
      <c r="AA181" s="74">
        <v>68.3</v>
      </c>
      <c r="AB181" s="74">
        <v>77.099999999999994</v>
      </c>
      <c r="AC181" s="74">
        <v>80.400000000000006</v>
      </c>
      <c r="AD181" s="78"/>
      <c r="AE181" s="74"/>
      <c r="AF181" s="78"/>
      <c r="AG181" s="74"/>
      <c r="AH181" s="74"/>
      <c r="AI181" s="74"/>
      <c r="AJ181" s="74"/>
      <c r="AK181" s="74"/>
      <c r="AL181" s="78">
        <v>1160</v>
      </c>
      <c r="AM181" s="74">
        <v>1.7</v>
      </c>
      <c r="AN181" s="78">
        <v>1140</v>
      </c>
      <c r="AO181" s="74">
        <v>10.4</v>
      </c>
      <c r="AP181" s="74">
        <v>12.9</v>
      </c>
      <c r="AQ181" s="74">
        <v>62.9</v>
      </c>
      <c r="AR181" s="74">
        <v>69.599999999999994</v>
      </c>
      <c r="AS181" s="74">
        <v>76.7</v>
      </c>
      <c r="AT181" s="78">
        <v>1160</v>
      </c>
      <c r="AU181" s="74">
        <v>1.8</v>
      </c>
      <c r="AV181" s="78">
        <v>1140</v>
      </c>
      <c r="AW181" s="74">
        <v>11.7</v>
      </c>
      <c r="AX181" s="74">
        <v>9.5</v>
      </c>
      <c r="AY181" s="74">
        <v>69.3</v>
      </c>
      <c r="AZ181" s="74">
        <v>76</v>
      </c>
      <c r="BA181" s="74">
        <v>78.900000000000006</v>
      </c>
      <c r="BB181" s="78">
        <v>1160</v>
      </c>
      <c r="BC181" s="74">
        <v>1.7</v>
      </c>
      <c r="BD181" s="78">
        <v>1140</v>
      </c>
      <c r="BE181" s="74">
        <v>13.2</v>
      </c>
      <c r="BF181" s="74">
        <v>6</v>
      </c>
      <c r="BG181" s="74">
        <v>72.5</v>
      </c>
      <c r="BH181" s="74">
        <v>78.5</v>
      </c>
      <c r="BI181" s="74">
        <v>80.7</v>
      </c>
      <c r="BJ181" s="78"/>
      <c r="BK181" s="74"/>
      <c r="BL181" s="78"/>
      <c r="BM181" s="74"/>
      <c r="BN181" s="74"/>
      <c r="BO181" s="74"/>
      <c r="BP181" s="74"/>
      <c r="BQ181" s="74"/>
      <c r="BR181" s="78">
        <v>2545</v>
      </c>
      <c r="BS181" s="74">
        <v>4.8</v>
      </c>
      <c r="BT181" s="78">
        <v>2425</v>
      </c>
      <c r="BU181" s="74">
        <v>10.9</v>
      </c>
      <c r="BV181" s="74">
        <v>10.6</v>
      </c>
      <c r="BW181" s="74">
        <v>62.2</v>
      </c>
      <c r="BX181" s="74">
        <v>72.099999999999994</v>
      </c>
      <c r="BY181" s="74">
        <v>78.5</v>
      </c>
      <c r="BZ181" s="78">
        <v>2545</v>
      </c>
      <c r="CA181" s="74">
        <v>5.0999999999999996</v>
      </c>
      <c r="CB181" s="78">
        <v>2415</v>
      </c>
      <c r="CC181" s="74">
        <v>11.5</v>
      </c>
      <c r="CD181" s="74">
        <v>9</v>
      </c>
      <c r="CE181" s="74">
        <v>67.400000000000006</v>
      </c>
      <c r="CF181" s="74">
        <v>76.2</v>
      </c>
      <c r="CG181" s="74">
        <v>79.5</v>
      </c>
      <c r="CH181" s="78">
        <v>2545</v>
      </c>
      <c r="CI181" s="74">
        <v>5.0999999999999996</v>
      </c>
      <c r="CJ181" s="78">
        <v>2415</v>
      </c>
      <c r="CK181" s="74">
        <v>13</v>
      </c>
      <c r="CL181" s="74">
        <v>6.4</v>
      </c>
      <c r="CM181" s="74">
        <v>70.3</v>
      </c>
      <c r="CN181" s="74">
        <v>77.8</v>
      </c>
      <c r="CO181" s="74">
        <v>80.599999999999994</v>
      </c>
      <c r="CP181" s="78"/>
      <c r="CQ181" s="74"/>
      <c r="CR181" s="78"/>
      <c r="CS181" s="74"/>
      <c r="CT181" s="74"/>
      <c r="CU181" s="74"/>
      <c r="CV181" s="74"/>
      <c r="CW181" s="74"/>
    </row>
    <row r="182" spans="1:101" ht="16.5" x14ac:dyDescent="0.3">
      <c r="A182" s="74" t="s">
        <v>289</v>
      </c>
      <c r="B182" s="74">
        <v>205</v>
      </c>
      <c r="C182" s="74">
        <v>10007765</v>
      </c>
      <c r="D182" s="74" t="s">
        <v>27</v>
      </c>
      <c r="E182" s="74" t="s">
        <v>119</v>
      </c>
      <c r="F182" s="78" t="s">
        <v>13</v>
      </c>
      <c r="G182" s="74" t="s">
        <v>13</v>
      </c>
      <c r="H182" s="78" t="s">
        <v>13</v>
      </c>
      <c r="I182" s="74" t="s">
        <v>13</v>
      </c>
      <c r="J182" s="74" t="s">
        <v>13</v>
      </c>
      <c r="K182" s="74" t="s">
        <v>13</v>
      </c>
      <c r="L182" s="74" t="s">
        <v>13</v>
      </c>
      <c r="M182" s="74" t="s">
        <v>13</v>
      </c>
      <c r="N182" s="78" t="s">
        <v>13</v>
      </c>
      <c r="O182" s="74" t="s">
        <v>13</v>
      </c>
      <c r="P182" s="78" t="s">
        <v>13</v>
      </c>
      <c r="Q182" s="74" t="s">
        <v>13</v>
      </c>
      <c r="R182" s="74" t="s">
        <v>13</v>
      </c>
      <c r="S182" s="74" t="s">
        <v>13</v>
      </c>
      <c r="T182" s="74" t="s">
        <v>13</v>
      </c>
      <c r="U182" s="74" t="s">
        <v>13</v>
      </c>
      <c r="V182" s="78" t="s">
        <v>13</v>
      </c>
      <c r="W182" s="74" t="s">
        <v>13</v>
      </c>
      <c r="X182" s="78" t="s">
        <v>13</v>
      </c>
      <c r="Y182" s="74" t="s">
        <v>13</v>
      </c>
      <c r="Z182" s="74" t="s">
        <v>13</v>
      </c>
      <c r="AA182" s="74" t="s">
        <v>13</v>
      </c>
      <c r="AB182" s="74" t="s">
        <v>13</v>
      </c>
      <c r="AC182" s="74" t="s">
        <v>13</v>
      </c>
      <c r="AD182" s="78"/>
      <c r="AE182" s="74"/>
      <c r="AF182" s="78"/>
      <c r="AG182" s="74"/>
      <c r="AH182" s="74"/>
      <c r="AI182" s="74"/>
      <c r="AJ182" s="74"/>
      <c r="AK182" s="74"/>
      <c r="AL182" s="78" t="s">
        <v>13</v>
      </c>
      <c r="AM182" s="74" t="s">
        <v>13</v>
      </c>
      <c r="AN182" s="78" t="s">
        <v>13</v>
      </c>
      <c r="AO182" s="74" t="s">
        <v>13</v>
      </c>
      <c r="AP182" s="74" t="s">
        <v>13</v>
      </c>
      <c r="AQ182" s="74" t="s">
        <v>13</v>
      </c>
      <c r="AR182" s="74" t="s">
        <v>13</v>
      </c>
      <c r="AS182" s="74" t="s">
        <v>13</v>
      </c>
      <c r="AT182" s="78" t="s">
        <v>13</v>
      </c>
      <c r="AU182" s="74" t="s">
        <v>13</v>
      </c>
      <c r="AV182" s="78" t="s">
        <v>13</v>
      </c>
      <c r="AW182" s="74" t="s">
        <v>13</v>
      </c>
      <c r="AX182" s="74" t="s">
        <v>13</v>
      </c>
      <c r="AY182" s="74" t="s">
        <v>13</v>
      </c>
      <c r="AZ182" s="74" t="s">
        <v>13</v>
      </c>
      <c r="BA182" s="74" t="s">
        <v>13</v>
      </c>
      <c r="BB182" s="78" t="s">
        <v>13</v>
      </c>
      <c r="BC182" s="74" t="s">
        <v>13</v>
      </c>
      <c r="BD182" s="78" t="s">
        <v>13</v>
      </c>
      <c r="BE182" s="74" t="s">
        <v>13</v>
      </c>
      <c r="BF182" s="74" t="s">
        <v>13</v>
      </c>
      <c r="BG182" s="74" t="s">
        <v>13</v>
      </c>
      <c r="BH182" s="74" t="s">
        <v>13</v>
      </c>
      <c r="BI182" s="74" t="s">
        <v>13</v>
      </c>
      <c r="BJ182" s="78"/>
      <c r="BK182" s="74"/>
      <c r="BL182" s="78"/>
      <c r="BM182" s="74"/>
      <c r="BN182" s="74"/>
      <c r="BO182" s="74"/>
      <c r="BP182" s="74"/>
      <c r="BQ182" s="74"/>
      <c r="BR182" s="78" t="s">
        <v>13</v>
      </c>
      <c r="BS182" s="74" t="s">
        <v>13</v>
      </c>
      <c r="BT182" s="78" t="s">
        <v>13</v>
      </c>
      <c r="BU182" s="74" t="s">
        <v>13</v>
      </c>
      <c r="BV182" s="74" t="s">
        <v>13</v>
      </c>
      <c r="BW182" s="74" t="s">
        <v>13</v>
      </c>
      <c r="BX182" s="74" t="s">
        <v>13</v>
      </c>
      <c r="BY182" s="74" t="s">
        <v>13</v>
      </c>
      <c r="BZ182" s="78" t="s">
        <v>13</v>
      </c>
      <c r="CA182" s="74" t="s">
        <v>13</v>
      </c>
      <c r="CB182" s="78" t="s">
        <v>13</v>
      </c>
      <c r="CC182" s="74" t="s">
        <v>13</v>
      </c>
      <c r="CD182" s="74" t="s">
        <v>13</v>
      </c>
      <c r="CE182" s="74" t="s">
        <v>13</v>
      </c>
      <c r="CF182" s="74" t="s">
        <v>13</v>
      </c>
      <c r="CG182" s="74" t="s">
        <v>13</v>
      </c>
      <c r="CH182" s="78" t="s">
        <v>13</v>
      </c>
      <c r="CI182" s="74" t="s">
        <v>13</v>
      </c>
      <c r="CJ182" s="78" t="s">
        <v>13</v>
      </c>
      <c r="CK182" s="74" t="s">
        <v>13</v>
      </c>
      <c r="CL182" s="74" t="s">
        <v>13</v>
      </c>
      <c r="CM182" s="74" t="s">
        <v>13</v>
      </c>
      <c r="CN182" s="74" t="s">
        <v>13</v>
      </c>
      <c r="CO182" s="74" t="s">
        <v>13</v>
      </c>
      <c r="CP182" s="78"/>
      <c r="CQ182" s="74"/>
      <c r="CR182" s="78"/>
      <c r="CS182" s="74"/>
      <c r="CT182" s="74"/>
      <c r="CU182" s="74"/>
      <c r="CV182" s="74"/>
      <c r="CW182" s="74"/>
    </row>
    <row r="183" spans="1:101" ht="16.5" x14ac:dyDescent="0.3">
      <c r="A183" s="74" t="s">
        <v>289</v>
      </c>
      <c r="B183" s="74">
        <v>61</v>
      </c>
      <c r="C183" s="74">
        <v>10007148</v>
      </c>
      <c r="D183" s="74" t="s">
        <v>46</v>
      </c>
      <c r="E183" s="74" t="s">
        <v>121</v>
      </c>
      <c r="F183" s="78">
        <v>1255</v>
      </c>
      <c r="G183" s="74">
        <v>5.3</v>
      </c>
      <c r="H183" s="78">
        <v>1190</v>
      </c>
      <c r="I183" s="74">
        <v>7.8</v>
      </c>
      <c r="J183" s="74">
        <v>9.5</v>
      </c>
      <c r="K183" s="74">
        <v>62.1</v>
      </c>
      <c r="L183" s="74">
        <v>76.8</v>
      </c>
      <c r="M183" s="74">
        <v>82.7</v>
      </c>
      <c r="N183" s="78">
        <v>1255</v>
      </c>
      <c r="O183" s="74">
        <v>5.3</v>
      </c>
      <c r="P183" s="78">
        <v>1190</v>
      </c>
      <c r="Q183" s="74">
        <v>9.6999999999999993</v>
      </c>
      <c r="R183" s="74">
        <v>7.1</v>
      </c>
      <c r="S183" s="74">
        <v>63.8</v>
      </c>
      <c r="T183" s="74">
        <v>78.2</v>
      </c>
      <c r="U183" s="74">
        <v>83.2</v>
      </c>
      <c r="V183" s="78">
        <v>1255</v>
      </c>
      <c r="W183" s="74">
        <v>5.3</v>
      </c>
      <c r="X183" s="78">
        <v>1190</v>
      </c>
      <c r="Y183" s="74">
        <v>11.4</v>
      </c>
      <c r="Z183" s="74">
        <v>5.8</v>
      </c>
      <c r="AA183" s="74">
        <v>65.8</v>
      </c>
      <c r="AB183" s="74">
        <v>78.599999999999994</v>
      </c>
      <c r="AC183" s="74">
        <v>82.8</v>
      </c>
      <c r="AD183" s="78"/>
      <c r="AE183" s="74"/>
      <c r="AF183" s="78"/>
      <c r="AG183" s="74"/>
      <c r="AH183" s="74"/>
      <c r="AI183" s="74"/>
      <c r="AJ183" s="74"/>
      <c r="AK183" s="74"/>
      <c r="AL183" s="78">
        <v>995</v>
      </c>
      <c r="AM183" s="74">
        <v>1.7</v>
      </c>
      <c r="AN183" s="78">
        <v>975</v>
      </c>
      <c r="AO183" s="74">
        <v>9.4</v>
      </c>
      <c r="AP183" s="74">
        <v>10.4</v>
      </c>
      <c r="AQ183" s="74">
        <v>65.2</v>
      </c>
      <c r="AR183" s="74">
        <v>74.3</v>
      </c>
      <c r="AS183" s="74">
        <v>80.099999999999994</v>
      </c>
      <c r="AT183" s="78">
        <v>995</v>
      </c>
      <c r="AU183" s="74">
        <v>1.6</v>
      </c>
      <c r="AV183" s="78">
        <v>980</v>
      </c>
      <c r="AW183" s="74">
        <v>9.8000000000000007</v>
      </c>
      <c r="AX183" s="74">
        <v>8.8000000000000007</v>
      </c>
      <c r="AY183" s="74">
        <v>67.2</v>
      </c>
      <c r="AZ183" s="74">
        <v>77.5</v>
      </c>
      <c r="BA183" s="74">
        <v>81.400000000000006</v>
      </c>
      <c r="BB183" s="78">
        <v>995</v>
      </c>
      <c r="BC183" s="74">
        <v>1.5</v>
      </c>
      <c r="BD183" s="78">
        <v>980</v>
      </c>
      <c r="BE183" s="74">
        <v>11.3</v>
      </c>
      <c r="BF183" s="74">
        <v>6.9</v>
      </c>
      <c r="BG183" s="74">
        <v>71.7</v>
      </c>
      <c r="BH183" s="74">
        <v>79.7</v>
      </c>
      <c r="BI183" s="74">
        <v>81.7</v>
      </c>
      <c r="BJ183" s="78"/>
      <c r="BK183" s="74"/>
      <c r="BL183" s="78"/>
      <c r="BM183" s="74"/>
      <c r="BN183" s="74"/>
      <c r="BO183" s="74"/>
      <c r="BP183" s="74"/>
      <c r="BQ183" s="74"/>
      <c r="BR183" s="78">
        <v>2250</v>
      </c>
      <c r="BS183" s="74">
        <v>3.7</v>
      </c>
      <c r="BT183" s="78">
        <v>2165</v>
      </c>
      <c r="BU183" s="74">
        <v>8.5</v>
      </c>
      <c r="BV183" s="74">
        <v>9.9</v>
      </c>
      <c r="BW183" s="74">
        <v>63.5</v>
      </c>
      <c r="BX183" s="74">
        <v>75.7</v>
      </c>
      <c r="BY183" s="74">
        <v>81.5</v>
      </c>
      <c r="BZ183" s="78">
        <v>2250</v>
      </c>
      <c r="CA183" s="74">
        <v>3.6</v>
      </c>
      <c r="CB183" s="78">
        <v>2165</v>
      </c>
      <c r="CC183" s="74">
        <v>9.6999999999999993</v>
      </c>
      <c r="CD183" s="74">
        <v>7.9</v>
      </c>
      <c r="CE183" s="74">
        <v>65.3</v>
      </c>
      <c r="CF183" s="74">
        <v>77.900000000000006</v>
      </c>
      <c r="CG183" s="74">
        <v>82.4</v>
      </c>
      <c r="CH183" s="78">
        <v>2250</v>
      </c>
      <c r="CI183" s="74">
        <v>3.6</v>
      </c>
      <c r="CJ183" s="78">
        <v>2170</v>
      </c>
      <c r="CK183" s="74">
        <v>11.4</v>
      </c>
      <c r="CL183" s="74">
        <v>6.3</v>
      </c>
      <c r="CM183" s="74">
        <v>68.5</v>
      </c>
      <c r="CN183" s="74">
        <v>79.099999999999994</v>
      </c>
      <c r="CO183" s="74">
        <v>82.3</v>
      </c>
      <c r="CP183" s="78"/>
      <c r="CQ183" s="74"/>
      <c r="CR183" s="78"/>
      <c r="CS183" s="74"/>
      <c r="CT183" s="74"/>
      <c r="CU183" s="74"/>
      <c r="CV183" s="74"/>
      <c r="CW183" s="74"/>
    </row>
    <row r="184" spans="1:101" ht="16.5" x14ac:dyDescent="0.3">
      <c r="A184" s="74" t="s">
        <v>289</v>
      </c>
      <c r="B184" s="74">
        <v>120</v>
      </c>
      <c r="C184" s="74">
        <v>10007149</v>
      </c>
      <c r="D184" s="74" t="s">
        <v>46</v>
      </c>
      <c r="E184" s="74" t="s">
        <v>123</v>
      </c>
      <c r="F184" s="78">
        <v>1365</v>
      </c>
      <c r="G184" s="74">
        <v>5</v>
      </c>
      <c r="H184" s="78">
        <v>1300</v>
      </c>
      <c r="I184" s="74">
        <v>7.7</v>
      </c>
      <c r="J184" s="74">
        <v>7.5</v>
      </c>
      <c r="K184" s="74">
        <v>52.8</v>
      </c>
      <c r="L184" s="74">
        <v>74.3</v>
      </c>
      <c r="M184" s="74">
        <v>84.8</v>
      </c>
      <c r="N184" s="78">
        <v>1365</v>
      </c>
      <c r="O184" s="74">
        <v>5.4</v>
      </c>
      <c r="P184" s="78">
        <v>1295</v>
      </c>
      <c r="Q184" s="74">
        <v>8.6</v>
      </c>
      <c r="R184" s="74">
        <v>7</v>
      </c>
      <c r="S184" s="74">
        <v>60</v>
      </c>
      <c r="T184" s="74">
        <v>78.3</v>
      </c>
      <c r="U184" s="74">
        <v>84.4</v>
      </c>
      <c r="V184" s="78">
        <v>1365</v>
      </c>
      <c r="W184" s="74">
        <v>5.9</v>
      </c>
      <c r="X184" s="78">
        <v>1285</v>
      </c>
      <c r="Y184" s="74">
        <v>9</v>
      </c>
      <c r="Z184" s="74">
        <v>5.6</v>
      </c>
      <c r="AA184" s="74">
        <v>67.7</v>
      </c>
      <c r="AB184" s="74">
        <v>81.099999999999994</v>
      </c>
      <c r="AC184" s="74">
        <v>85.4</v>
      </c>
      <c r="AD184" s="78"/>
      <c r="AE184" s="74"/>
      <c r="AF184" s="78"/>
      <c r="AG184" s="74"/>
      <c r="AH184" s="74"/>
      <c r="AI184" s="74"/>
      <c r="AJ184" s="74"/>
      <c r="AK184" s="74"/>
      <c r="AL184" s="78">
        <v>1020</v>
      </c>
      <c r="AM184" s="74">
        <v>1.3</v>
      </c>
      <c r="AN184" s="78">
        <v>1005</v>
      </c>
      <c r="AO184" s="74">
        <v>7.6</v>
      </c>
      <c r="AP184" s="74">
        <v>10.7</v>
      </c>
      <c r="AQ184" s="74">
        <v>57.3</v>
      </c>
      <c r="AR184" s="74">
        <v>71.7</v>
      </c>
      <c r="AS184" s="74">
        <v>81.7</v>
      </c>
      <c r="AT184" s="78">
        <v>1020</v>
      </c>
      <c r="AU184" s="74">
        <v>2.1</v>
      </c>
      <c r="AV184" s="78">
        <v>995</v>
      </c>
      <c r="AW184" s="74">
        <v>8.5</v>
      </c>
      <c r="AX184" s="74">
        <v>8.6</v>
      </c>
      <c r="AY184" s="74">
        <v>65.8</v>
      </c>
      <c r="AZ184" s="74">
        <v>78.099999999999994</v>
      </c>
      <c r="BA184" s="74">
        <v>82.8</v>
      </c>
      <c r="BB184" s="78">
        <v>1020</v>
      </c>
      <c r="BC184" s="74">
        <v>2</v>
      </c>
      <c r="BD184" s="78">
        <v>1000</v>
      </c>
      <c r="BE184" s="74">
        <v>10.5</v>
      </c>
      <c r="BF184" s="74">
        <v>7</v>
      </c>
      <c r="BG184" s="74">
        <v>68.900000000000006</v>
      </c>
      <c r="BH184" s="74">
        <v>78.900000000000006</v>
      </c>
      <c r="BI184" s="74">
        <v>82.5</v>
      </c>
      <c r="BJ184" s="78"/>
      <c r="BK184" s="74"/>
      <c r="BL184" s="78"/>
      <c r="BM184" s="74"/>
      <c r="BN184" s="74"/>
      <c r="BO184" s="74"/>
      <c r="BP184" s="74"/>
      <c r="BQ184" s="74"/>
      <c r="BR184" s="78">
        <v>2385</v>
      </c>
      <c r="BS184" s="74">
        <v>3.4</v>
      </c>
      <c r="BT184" s="78">
        <v>2305</v>
      </c>
      <c r="BU184" s="74">
        <v>7.6</v>
      </c>
      <c r="BV184" s="74">
        <v>8.9</v>
      </c>
      <c r="BW184" s="74">
        <v>54.8</v>
      </c>
      <c r="BX184" s="74">
        <v>73.2</v>
      </c>
      <c r="BY184" s="74">
        <v>83.5</v>
      </c>
      <c r="BZ184" s="78">
        <v>2385</v>
      </c>
      <c r="CA184" s="74">
        <v>4</v>
      </c>
      <c r="CB184" s="78">
        <v>2290</v>
      </c>
      <c r="CC184" s="74">
        <v>8.6</v>
      </c>
      <c r="CD184" s="74">
        <v>7.7</v>
      </c>
      <c r="CE184" s="74">
        <v>62.5</v>
      </c>
      <c r="CF184" s="74">
        <v>78.2</v>
      </c>
      <c r="CG184" s="74">
        <v>83.7</v>
      </c>
      <c r="CH184" s="78">
        <v>2385</v>
      </c>
      <c r="CI184" s="74">
        <v>4.2</v>
      </c>
      <c r="CJ184" s="78">
        <v>2285</v>
      </c>
      <c r="CK184" s="74">
        <v>9.6999999999999993</v>
      </c>
      <c r="CL184" s="74">
        <v>6.2</v>
      </c>
      <c r="CM184" s="74">
        <v>68.2</v>
      </c>
      <c r="CN184" s="74">
        <v>80.099999999999994</v>
      </c>
      <c r="CO184" s="74">
        <v>84.1</v>
      </c>
      <c r="CP184" s="78"/>
      <c r="CQ184" s="74"/>
      <c r="CR184" s="78"/>
      <c r="CS184" s="74"/>
      <c r="CT184" s="74"/>
      <c r="CU184" s="74"/>
      <c r="CV184" s="74"/>
      <c r="CW184" s="74"/>
    </row>
    <row r="185" spans="1:101" ht="16.5" x14ac:dyDescent="0.3">
      <c r="A185" s="74" t="s">
        <v>289</v>
      </c>
      <c r="B185" s="74">
        <v>132</v>
      </c>
      <c r="C185" s="74">
        <v>10003270</v>
      </c>
      <c r="D185" s="74" t="s">
        <v>27</v>
      </c>
      <c r="E185" s="74" t="s">
        <v>125</v>
      </c>
      <c r="F185" s="78">
        <v>620</v>
      </c>
      <c r="G185" s="74">
        <v>3.7</v>
      </c>
      <c r="H185" s="78">
        <v>600</v>
      </c>
      <c r="I185" s="74">
        <v>6.7</v>
      </c>
      <c r="J185" s="74">
        <v>5.7</v>
      </c>
      <c r="K185" s="74">
        <v>42.2</v>
      </c>
      <c r="L185" s="74">
        <v>57.4</v>
      </c>
      <c r="M185" s="74">
        <v>87.6</v>
      </c>
      <c r="N185" s="78">
        <v>620</v>
      </c>
      <c r="O185" s="74">
        <v>5</v>
      </c>
      <c r="P185" s="78">
        <v>590</v>
      </c>
      <c r="Q185" s="74">
        <v>12.9</v>
      </c>
      <c r="R185" s="74">
        <v>5.4</v>
      </c>
      <c r="S185" s="74">
        <v>62.3</v>
      </c>
      <c r="T185" s="74">
        <v>72.8</v>
      </c>
      <c r="U185" s="74">
        <v>81.7</v>
      </c>
      <c r="V185" s="78">
        <v>620</v>
      </c>
      <c r="W185" s="74">
        <v>5.5</v>
      </c>
      <c r="X185" s="78">
        <v>590</v>
      </c>
      <c r="Y185" s="74">
        <v>12.9</v>
      </c>
      <c r="Z185" s="74">
        <v>8</v>
      </c>
      <c r="AA185" s="74">
        <v>65</v>
      </c>
      <c r="AB185" s="74">
        <v>74.8</v>
      </c>
      <c r="AC185" s="74">
        <v>79.099999999999994</v>
      </c>
      <c r="AD185" s="78"/>
      <c r="AE185" s="74"/>
      <c r="AF185" s="78"/>
      <c r="AG185" s="74"/>
      <c r="AH185" s="74"/>
      <c r="AI185" s="74"/>
      <c r="AJ185" s="74"/>
      <c r="AK185" s="74"/>
      <c r="AL185" s="78">
        <v>950</v>
      </c>
      <c r="AM185" s="74">
        <v>2.4</v>
      </c>
      <c r="AN185" s="78">
        <v>925</v>
      </c>
      <c r="AO185" s="74">
        <v>10.199999999999999</v>
      </c>
      <c r="AP185" s="74">
        <v>5.4</v>
      </c>
      <c r="AQ185" s="74">
        <v>46.7</v>
      </c>
      <c r="AR185" s="74">
        <v>61</v>
      </c>
      <c r="AS185" s="74">
        <v>84.4</v>
      </c>
      <c r="AT185" s="78">
        <v>950</v>
      </c>
      <c r="AU185" s="74">
        <v>2.7</v>
      </c>
      <c r="AV185" s="78">
        <v>920</v>
      </c>
      <c r="AW185" s="74">
        <v>12.9</v>
      </c>
      <c r="AX185" s="74">
        <v>7.5</v>
      </c>
      <c r="AY185" s="74">
        <v>59.3</v>
      </c>
      <c r="AZ185" s="74">
        <v>70.599999999999994</v>
      </c>
      <c r="BA185" s="74">
        <v>79.599999999999994</v>
      </c>
      <c r="BB185" s="78">
        <v>950</v>
      </c>
      <c r="BC185" s="74">
        <v>3</v>
      </c>
      <c r="BD185" s="78">
        <v>920</v>
      </c>
      <c r="BE185" s="74">
        <v>14.5</v>
      </c>
      <c r="BF185" s="74">
        <v>6.6</v>
      </c>
      <c r="BG185" s="74">
        <v>63.8</v>
      </c>
      <c r="BH185" s="74">
        <v>73.900000000000006</v>
      </c>
      <c r="BI185" s="74">
        <v>78.900000000000006</v>
      </c>
      <c r="BJ185" s="78"/>
      <c r="BK185" s="74"/>
      <c r="BL185" s="78"/>
      <c r="BM185" s="74"/>
      <c r="BN185" s="74"/>
      <c r="BO185" s="74"/>
      <c r="BP185" s="74"/>
      <c r="BQ185" s="74"/>
      <c r="BR185" s="78">
        <v>1570</v>
      </c>
      <c r="BS185" s="74">
        <v>2.9</v>
      </c>
      <c r="BT185" s="78">
        <v>1525</v>
      </c>
      <c r="BU185" s="74">
        <v>8.8000000000000007</v>
      </c>
      <c r="BV185" s="74">
        <v>5.5</v>
      </c>
      <c r="BW185" s="74">
        <v>44.9</v>
      </c>
      <c r="BX185" s="74">
        <v>59.6</v>
      </c>
      <c r="BY185" s="74">
        <v>85.7</v>
      </c>
      <c r="BZ185" s="78">
        <v>1570</v>
      </c>
      <c r="CA185" s="74">
        <v>3.6</v>
      </c>
      <c r="CB185" s="78">
        <v>1515</v>
      </c>
      <c r="CC185" s="74">
        <v>12.9</v>
      </c>
      <c r="CD185" s="74">
        <v>6.7</v>
      </c>
      <c r="CE185" s="74">
        <v>60.5</v>
      </c>
      <c r="CF185" s="74">
        <v>71.400000000000006</v>
      </c>
      <c r="CG185" s="74">
        <v>80.400000000000006</v>
      </c>
      <c r="CH185" s="78">
        <v>1570</v>
      </c>
      <c r="CI185" s="74">
        <v>3.9</v>
      </c>
      <c r="CJ185" s="78">
        <v>1510</v>
      </c>
      <c r="CK185" s="74">
        <v>13.9</v>
      </c>
      <c r="CL185" s="74">
        <v>7.2</v>
      </c>
      <c r="CM185" s="74">
        <v>64.3</v>
      </c>
      <c r="CN185" s="74">
        <v>74.3</v>
      </c>
      <c r="CO185" s="74">
        <v>79</v>
      </c>
      <c r="CP185" s="78"/>
      <c r="CQ185" s="74"/>
      <c r="CR185" s="78"/>
      <c r="CS185" s="74"/>
      <c r="CT185" s="74"/>
      <c r="CU185" s="74"/>
      <c r="CV185" s="74"/>
      <c r="CW185" s="74"/>
    </row>
    <row r="186" spans="1:101" ht="16.5" x14ac:dyDescent="0.3">
      <c r="A186" s="74" t="s">
        <v>289</v>
      </c>
      <c r="B186" s="74">
        <v>121</v>
      </c>
      <c r="C186" s="74">
        <v>10007767</v>
      </c>
      <c r="D186" s="74" t="s">
        <v>16</v>
      </c>
      <c r="E186" s="74" t="s">
        <v>127</v>
      </c>
      <c r="F186" s="78">
        <v>830</v>
      </c>
      <c r="G186" s="74">
        <v>4.2</v>
      </c>
      <c r="H186" s="78">
        <v>795</v>
      </c>
      <c r="I186" s="74">
        <v>8.1999999999999993</v>
      </c>
      <c r="J186" s="74">
        <v>7.8</v>
      </c>
      <c r="K186" s="74">
        <v>52.1</v>
      </c>
      <c r="L186" s="74">
        <v>72.099999999999994</v>
      </c>
      <c r="M186" s="74">
        <v>84</v>
      </c>
      <c r="N186" s="78">
        <v>830</v>
      </c>
      <c r="O186" s="74">
        <v>4.2</v>
      </c>
      <c r="P186" s="78">
        <v>795</v>
      </c>
      <c r="Q186" s="74">
        <v>8.8000000000000007</v>
      </c>
      <c r="R186" s="74">
        <v>5.8</v>
      </c>
      <c r="S186" s="74">
        <v>60.3</v>
      </c>
      <c r="T186" s="74">
        <v>78.900000000000006</v>
      </c>
      <c r="U186" s="74">
        <v>85.4</v>
      </c>
      <c r="V186" s="78">
        <v>830</v>
      </c>
      <c r="W186" s="74">
        <v>5.0999999999999996</v>
      </c>
      <c r="X186" s="78">
        <v>785</v>
      </c>
      <c r="Y186" s="74">
        <v>10.3</v>
      </c>
      <c r="Z186" s="74">
        <v>3.8</v>
      </c>
      <c r="AA186" s="74">
        <v>66.2</v>
      </c>
      <c r="AB186" s="74">
        <v>82.2</v>
      </c>
      <c r="AC186" s="74">
        <v>85.9</v>
      </c>
      <c r="AD186" s="78"/>
      <c r="AE186" s="74"/>
      <c r="AF186" s="78"/>
      <c r="AG186" s="74"/>
      <c r="AH186" s="74"/>
      <c r="AI186" s="74"/>
      <c r="AJ186" s="74"/>
      <c r="AK186" s="74"/>
      <c r="AL186" s="78">
        <v>455</v>
      </c>
      <c r="AM186" s="74">
        <v>1.3</v>
      </c>
      <c r="AN186" s="78">
        <v>450</v>
      </c>
      <c r="AO186" s="74">
        <v>8.6999999999999993</v>
      </c>
      <c r="AP186" s="74">
        <v>11.6</v>
      </c>
      <c r="AQ186" s="74">
        <v>49.8</v>
      </c>
      <c r="AR186" s="74">
        <v>65.599999999999994</v>
      </c>
      <c r="AS186" s="74">
        <v>79.8</v>
      </c>
      <c r="AT186" s="78">
        <v>455</v>
      </c>
      <c r="AU186" s="74">
        <v>1.5</v>
      </c>
      <c r="AV186" s="78">
        <v>450</v>
      </c>
      <c r="AW186" s="74">
        <v>11.4</v>
      </c>
      <c r="AX186" s="74">
        <v>10.199999999999999</v>
      </c>
      <c r="AY186" s="74">
        <v>57.9</v>
      </c>
      <c r="AZ186" s="74">
        <v>71</v>
      </c>
      <c r="BA186" s="74">
        <v>78.400000000000006</v>
      </c>
      <c r="BB186" s="78">
        <v>455</v>
      </c>
      <c r="BC186" s="74">
        <v>1.8</v>
      </c>
      <c r="BD186" s="78">
        <v>450</v>
      </c>
      <c r="BE186" s="74">
        <v>14.3</v>
      </c>
      <c r="BF186" s="74">
        <v>5.4</v>
      </c>
      <c r="BG186" s="74">
        <v>65</v>
      </c>
      <c r="BH186" s="74">
        <v>75</v>
      </c>
      <c r="BI186" s="74">
        <v>80.400000000000006</v>
      </c>
      <c r="BJ186" s="78"/>
      <c r="BK186" s="74"/>
      <c r="BL186" s="78"/>
      <c r="BM186" s="74"/>
      <c r="BN186" s="74"/>
      <c r="BO186" s="74"/>
      <c r="BP186" s="74"/>
      <c r="BQ186" s="74"/>
      <c r="BR186" s="78">
        <v>1285</v>
      </c>
      <c r="BS186" s="74">
        <v>3.2</v>
      </c>
      <c r="BT186" s="78">
        <v>1245</v>
      </c>
      <c r="BU186" s="74">
        <v>8.4</v>
      </c>
      <c r="BV186" s="74">
        <v>9.1999999999999993</v>
      </c>
      <c r="BW186" s="74">
        <v>51.2</v>
      </c>
      <c r="BX186" s="74">
        <v>69.8</v>
      </c>
      <c r="BY186" s="74">
        <v>82.5</v>
      </c>
      <c r="BZ186" s="78">
        <v>1285</v>
      </c>
      <c r="CA186" s="74">
        <v>3.3</v>
      </c>
      <c r="CB186" s="78">
        <v>1240</v>
      </c>
      <c r="CC186" s="74">
        <v>9.6999999999999993</v>
      </c>
      <c r="CD186" s="74">
        <v>7.4</v>
      </c>
      <c r="CE186" s="74">
        <v>59.4</v>
      </c>
      <c r="CF186" s="74">
        <v>76.099999999999994</v>
      </c>
      <c r="CG186" s="74">
        <v>82.9</v>
      </c>
      <c r="CH186" s="78">
        <v>1285</v>
      </c>
      <c r="CI186" s="74">
        <v>3.9</v>
      </c>
      <c r="CJ186" s="78">
        <v>1235</v>
      </c>
      <c r="CK186" s="74">
        <v>11.8</v>
      </c>
      <c r="CL186" s="74">
        <v>4.4000000000000004</v>
      </c>
      <c r="CM186" s="74">
        <v>65.7</v>
      </c>
      <c r="CN186" s="74">
        <v>79.599999999999994</v>
      </c>
      <c r="CO186" s="74">
        <v>83.9</v>
      </c>
      <c r="CP186" s="78"/>
      <c r="CQ186" s="74"/>
      <c r="CR186" s="78"/>
      <c r="CS186" s="74"/>
      <c r="CT186" s="74"/>
      <c r="CU186" s="74"/>
      <c r="CV186" s="74"/>
      <c r="CW186" s="74"/>
    </row>
    <row r="187" spans="1:101" ht="16.5" x14ac:dyDescent="0.3">
      <c r="A187" s="74" t="s">
        <v>289</v>
      </c>
      <c r="B187" s="74">
        <v>122</v>
      </c>
      <c r="C187" s="74">
        <v>10007150</v>
      </c>
      <c r="D187" s="74" t="s">
        <v>49</v>
      </c>
      <c r="E187" s="74" t="s">
        <v>129</v>
      </c>
      <c r="F187" s="78">
        <v>1100</v>
      </c>
      <c r="G187" s="74">
        <v>3.8</v>
      </c>
      <c r="H187" s="78">
        <v>1055</v>
      </c>
      <c r="I187" s="74">
        <v>11.6</v>
      </c>
      <c r="J187" s="74">
        <v>7.6</v>
      </c>
      <c r="K187" s="74">
        <v>54.5</v>
      </c>
      <c r="L187" s="74">
        <v>68.8</v>
      </c>
      <c r="M187" s="74">
        <v>80.8</v>
      </c>
      <c r="N187" s="78">
        <v>1100</v>
      </c>
      <c r="O187" s="74">
        <v>4.3</v>
      </c>
      <c r="P187" s="78">
        <v>1050</v>
      </c>
      <c r="Q187" s="74">
        <v>11.9</v>
      </c>
      <c r="R187" s="74">
        <v>7.4</v>
      </c>
      <c r="S187" s="74">
        <v>64.3</v>
      </c>
      <c r="T187" s="74">
        <v>75.099999999999994</v>
      </c>
      <c r="U187" s="74">
        <v>80.7</v>
      </c>
      <c r="V187" s="78">
        <v>1100</v>
      </c>
      <c r="W187" s="74">
        <v>4.8</v>
      </c>
      <c r="X187" s="78">
        <v>1045</v>
      </c>
      <c r="Y187" s="74">
        <v>12.7</v>
      </c>
      <c r="Z187" s="74">
        <v>5.5</v>
      </c>
      <c r="AA187" s="74">
        <v>69.8</v>
      </c>
      <c r="AB187" s="74">
        <v>79</v>
      </c>
      <c r="AC187" s="74">
        <v>81.7</v>
      </c>
      <c r="AD187" s="78"/>
      <c r="AE187" s="74"/>
      <c r="AF187" s="78"/>
      <c r="AG187" s="74"/>
      <c r="AH187" s="74"/>
      <c r="AI187" s="74"/>
      <c r="AJ187" s="74"/>
      <c r="AK187" s="74"/>
      <c r="AL187" s="78">
        <v>845</v>
      </c>
      <c r="AM187" s="74">
        <v>1.2</v>
      </c>
      <c r="AN187" s="78">
        <v>835</v>
      </c>
      <c r="AO187" s="74">
        <v>11.3</v>
      </c>
      <c r="AP187" s="74">
        <v>11.6</v>
      </c>
      <c r="AQ187" s="74">
        <v>55.7</v>
      </c>
      <c r="AR187" s="74">
        <v>67.5</v>
      </c>
      <c r="AS187" s="74">
        <v>77.099999999999994</v>
      </c>
      <c r="AT187" s="78">
        <v>845</v>
      </c>
      <c r="AU187" s="74">
        <v>1.4</v>
      </c>
      <c r="AV187" s="78">
        <v>830</v>
      </c>
      <c r="AW187" s="74">
        <v>10.5</v>
      </c>
      <c r="AX187" s="74">
        <v>10.5</v>
      </c>
      <c r="AY187" s="74">
        <v>67.400000000000006</v>
      </c>
      <c r="AZ187" s="74">
        <v>74.400000000000006</v>
      </c>
      <c r="BA187" s="74">
        <v>79.099999999999994</v>
      </c>
      <c r="BB187" s="78">
        <v>845</v>
      </c>
      <c r="BC187" s="74">
        <v>1.3</v>
      </c>
      <c r="BD187" s="78">
        <v>830</v>
      </c>
      <c r="BE187" s="74">
        <v>13.9</v>
      </c>
      <c r="BF187" s="74">
        <v>7.3</v>
      </c>
      <c r="BG187" s="74">
        <v>70.7</v>
      </c>
      <c r="BH187" s="74">
        <v>76</v>
      </c>
      <c r="BI187" s="74">
        <v>78.7</v>
      </c>
      <c r="BJ187" s="78"/>
      <c r="BK187" s="74"/>
      <c r="BL187" s="78"/>
      <c r="BM187" s="74"/>
      <c r="BN187" s="74"/>
      <c r="BO187" s="74"/>
      <c r="BP187" s="74"/>
      <c r="BQ187" s="74"/>
      <c r="BR187" s="78">
        <v>1940</v>
      </c>
      <c r="BS187" s="74">
        <v>2.7</v>
      </c>
      <c r="BT187" s="78">
        <v>1890</v>
      </c>
      <c r="BU187" s="74">
        <v>11.5</v>
      </c>
      <c r="BV187" s="74">
        <v>9.4</v>
      </c>
      <c r="BW187" s="74">
        <v>55</v>
      </c>
      <c r="BX187" s="74">
        <v>68.2</v>
      </c>
      <c r="BY187" s="74">
        <v>79.2</v>
      </c>
      <c r="BZ187" s="78">
        <v>1940</v>
      </c>
      <c r="CA187" s="74">
        <v>3</v>
      </c>
      <c r="CB187" s="78">
        <v>1885</v>
      </c>
      <c r="CC187" s="74">
        <v>11.3</v>
      </c>
      <c r="CD187" s="74">
        <v>8.8000000000000007</v>
      </c>
      <c r="CE187" s="74">
        <v>65.599999999999994</v>
      </c>
      <c r="CF187" s="74">
        <v>74.8</v>
      </c>
      <c r="CG187" s="74">
        <v>80</v>
      </c>
      <c r="CH187" s="78">
        <v>1940</v>
      </c>
      <c r="CI187" s="74">
        <v>3.3</v>
      </c>
      <c r="CJ187" s="78">
        <v>1880</v>
      </c>
      <c r="CK187" s="74">
        <v>13.3</v>
      </c>
      <c r="CL187" s="74">
        <v>6.3</v>
      </c>
      <c r="CM187" s="74">
        <v>70.2</v>
      </c>
      <c r="CN187" s="74">
        <v>77.599999999999994</v>
      </c>
      <c r="CO187" s="74">
        <v>80.400000000000006</v>
      </c>
      <c r="CP187" s="78"/>
      <c r="CQ187" s="74"/>
      <c r="CR187" s="78"/>
      <c r="CS187" s="74"/>
      <c r="CT187" s="74"/>
      <c r="CU187" s="74"/>
      <c r="CV187" s="74"/>
      <c r="CW187" s="74"/>
    </row>
    <row r="188" spans="1:101" ht="16.5" x14ac:dyDescent="0.3">
      <c r="A188" s="74" t="s">
        <v>289</v>
      </c>
      <c r="B188" s="74">
        <v>134</v>
      </c>
      <c r="C188" s="74">
        <v>10003645</v>
      </c>
      <c r="D188" s="74" t="s">
        <v>27</v>
      </c>
      <c r="E188" s="74" t="s">
        <v>131</v>
      </c>
      <c r="F188" s="78">
        <v>1715</v>
      </c>
      <c r="G188" s="74">
        <v>6.6</v>
      </c>
      <c r="H188" s="78">
        <v>1600</v>
      </c>
      <c r="I188" s="74">
        <v>10.1</v>
      </c>
      <c r="J188" s="74">
        <v>10.6</v>
      </c>
      <c r="K188" s="74">
        <v>41.9</v>
      </c>
      <c r="L188" s="74">
        <v>60.8</v>
      </c>
      <c r="M188" s="74">
        <v>79.400000000000006</v>
      </c>
      <c r="N188" s="78">
        <v>1715</v>
      </c>
      <c r="O188" s="74">
        <v>7</v>
      </c>
      <c r="P188" s="78">
        <v>1595</v>
      </c>
      <c r="Q188" s="74">
        <v>13.3</v>
      </c>
      <c r="R188" s="74">
        <v>7.2</v>
      </c>
      <c r="S188" s="74">
        <v>50</v>
      </c>
      <c r="T188" s="74">
        <v>68.400000000000006</v>
      </c>
      <c r="U188" s="74">
        <v>79.5</v>
      </c>
      <c r="V188" s="78">
        <v>1715</v>
      </c>
      <c r="W188" s="74">
        <v>7.6</v>
      </c>
      <c r="X188" s="78">
        <v>1580</v>
      </c>
      <c r="Y188" s="74">
        <v>15.1</v>
      </c>
      <c r="Z188" s="74">
        <v>7</v>
      </c>
      <c r="AA188" s="74">
        <v>57.8</v>
      </c>
      <c r="AB188" s="74">
        <v>71.2</v>
      </c>
      <c r="AC188" s="74">
        <v>77.900000000000006</v>
      </c>
      <c r="AD188" s="78"/>
      <c r="AE188" s="74"/>
      <c r="AF188" s="78"/>
      <c r="AG188" s="74"/>
      <c r="AH188" s="74"/>
      <c r="AI188" s="74"/>
      <c r="AJ188" s="74"/>
      <c r="AK188" s="74"/>
      <c r="AL188" s="78">
        <v>1130</v>
      </c>
      <c r="AM188" s="74">
        <v>1.3</v>
      </c>
      <c r="AN188" s="78">
        <v>1115</v>
      </c>
      <c r="AO188" s="74">
        <v>10.8</v>
      </c>
      <c r="AP188" s="74">
        <v>12.5</v>
      </c>
      <c r="AQ188" s="74">
        <v>42.5</v>
      </c>
      <c r="AR188" s="74">
        <v>57.1</v>
      </c>
      <c r="AS188" s="74">
        <v>76.599999999999994</v>
      </c>
      <c r="AT188" s="78">
        <v>1130</v>
      </c>
      <c r="AU188" s="74">
        <v>1.9</v>
      </c>
      <c r="AV188" s="78">
        <v>1110</v>
      </c>
      <c r="AW188" s="74">
        <v>15.6</v>
      </c>
      <c r="AX188" s="74">
        <v>8.9</v>
      </c>
      <c r="AY188" s="74">
        <v>52.4</v>
      </c>
      <c r="AZ188" s="74">
        <v>66.5</v>
      </c>
      <c r="BA188" s="74">
        <v>75.5</v>
      </c>
      <c r="BB188" s="78">
        <v>1130</v>
      </c>
      <c r="BC188" s="74">
        <v>1.8</v>
      </c>
      <c r="BD188" s="78">
        <v>1110</v>
      </c>
      <c r="BE188" s="74">
        <v>16.899999999999999</v>
      </c>
      <c r="BF188" s="74">
        <v>9.4</v>
      </c>
      <c r="BG188" s="74">
        <v>56.5</v>
      </c>
      <c r="BH188" s="74">
        <v>67</v>
      </c>
      <c r="BI188" s="74">
        <v>73.7</v>
      </c>
      <c r="BJ188" s="78"/>
      <c r="BK188" s="74"/>
      <c r="BL188" s="78"/>
      <c r="BM188" s="74"/>
      <c r="BN188" s="74"/>
      <c r="BO188" s="74"/>
      <c r="BP188" s="74"/>
      <c r="BQ188" s="74"/>
      <c r="BR188" s="78">
        <v>2845</v>
      </c>
      <c r="BS188" s="74">
        <v>4.5</v>
      </c>
      <c r="BT188" s="78">
        <v>2715</v>
      </c>
      <c r="BU188" s="74">
        <v>10.4</v>
      </c>
      <c r="BV188" s="74">
        <v>11.4</v>
      </c>
      <c r="BW188" s="74">
        <v>42.2</v>
      </c>
      <c r="BX188" s="74">
        <v>59.3</v>
      </c>
      <c r="BY188" s="74">
        <v>78.2</v>
      </c>
      <c r="BZ188" s="78">
        <v>2845</v>
      </c>
      <c r="CA188" s="74">
        <v>5</v>
      </c>
      <c r="CB188" s="78">
        <v>2705</v>
      </c>
      <c r="CC188" s="74">
        <v>14.2</v>
      </c>
      <c r="CD188" s="74">
        <v>7.9</v>
      </c>
      <c r="CE188" s="74">
        <v>51</v>
      </c>
      <c r="CF188" s="74">
        <v>67.599999999999994</v>
      </c>
      <c r="CG188" s="74">
        <v>77.8</v>
      </c>
      <c r="CH188" s="78">
        <v>2845</v>
      </c>
      <c r="CI188" s="74">
        <v>5.3</v>
      </c>
      <c r="CJ188" s="78">
        <v>2695</v>
      </c>
      <c r="CK188" s="74">
        <v>15.9</v>
      </c>
      <c r="CL188" s="74">
        <v>8</v>
      </c>
      <c r="CM188" s="74">
        <v>57.2</v>
      </c>
      <c r="CN188" s="74">
        <v>69.5</v>
      </c>
      <c r="CO188" s="74">
        <v>76.099999999999994</v>
      </c>
      <c r="CP188" s="78"/>
      <c r="CQ188" s="74"/>
      <c r="CR188" s="78"/>
      <c r="CS188" s="74"/>
      <c r="CT188" s="74"/>
      <c r="CU188" s="74"/>
      <c r="CV188" s="74"/>
      <c r="CW188" s="74"/>
    </row>
    <row r="189" spans="1:101" ht="16.5" x14ac:dyDescent="0.3">
      <c r="A189" s="74" t="s">
        <v>289</v>
      </c>
      <c r="B189" s="74">
        <v>63</v>
      </c>
      <c r="C189" s="74">
        <v>10003678</v>
      </c>
      <c r="D189" s="74" t="s">
        <v>27</v>
      </c>
      <c r="E189" s="74" t="s">
        <v>133</v>
      </c>
      <c r="F189" s="78">
        <v>1370</v>
      </c>
      <c r="G189" s="74">
        <v>6.2</v>
      </c>
      <c r="H189" s="78">
        <v>1285</v>
      </c>
      <c r="I189" s="74">
        <v>11</v>
      </c>
      <c r="J189" s="74">
        <v>13.1</v>
      </c>
      <c r="K189" s="74">
        <v>54.7</v>
      </c>
      <c r="L189" s="74">
        <v>67.5</v>
      </c>
      <c r="M189" s="74">
        <v>75.900000000000006</v>
      </c>
      <c r="N189" s="78">
        <v>1370</v>
      </c>
      <c r="O189" s="74">
        <v>6.8</v>
      </c>
      <c r="P189" s="78">
        <v>1280</v>
      </c>
      <c r="Q189" s="74">
        <v>11.5</v>
      </c>
      <c r="R189" s="74">
        <v>11.3</v>
      </c>
      <c r="S189" s="74">
        <v>62.4</v>
      </c>
      <c r="T189" s="74">
        <v>72.7</v>
      </c>
      <c r="U189" s="74">
        <v>77.2</v>
      </c>
      <c r="V189" s="78">
        <v>1370</v>
      </c>
      <c r="W189" s="74">
        <v>7.1</v>
      </c>
      <c r="X189" s="78">
        <v>1275</v>
      </c>
      <c r="Y189" s="74">
        <v>15.2</v>
      </c>
      <c r="Z189" s="74">
        <v>9.9</v>
      </c>
      <c r="AA189" s="74">
        <v>63.2</v>
      </c>
      <c r="AB189" s="74">
        <v>71.8</v>
      </c>
      <c r="AC189" s="74">
        <v>74.900000000000006</v>
      </c>
      <c r="AD189" s="78"/>
      <c r="AE189" s="74"/>
      <c r="AF189" s="78"/>
      <c r="AG189" s="74"/>
      <c r="AH189" s="74"/>
      <c r="AI189" s="74"/>
      <c r="AJ189" s="74"/>
      <c r="AK189" s="74"/>
      <c r="AL189" s="78">
        <v>1300</v>
      </c>
      <c r="AM189" s="74">
        <v>2.8</v>
      </c>
      <c r="AN189" s="78">
        <v>1260</v>
      </c>
      <c r="AO189" s="74">
        <v>13.6</v>
      </c>
      <c r="AP189" s="74">
        <v>11.3</v>
      </c>
      <c r="AQ189" s="74">
        <v>59.4</v>
      </c>
      <c r="AR189" s="74">
        <v>68.5</v>
      </c>
      <c r="AS189" s="74">
        <v>75</v>
      </c>
      <c r="AT189" s="78">
        <v>1300</v>
      </c>
      <c r="AU189" s="74">
        <v>3.1</v>
      </c>
      <c r="AV189" s="78">
        <v>1260</v>
      </c>
      <c r="AW189" s="74">
        <v>13.9</v>
      </c>
      <c r="AX189" s="74">
        <v>10</v>
      </c>
      <c r="AY189" s="74">
        <v>66.400000000000006</v>
      </c>
      <c r="AZ189" s="74">
        <v>72.400000000000006</v>
      </c>
      <c r="BA189" s="74">
        <v>76.099999999999994</v>
      </c>
      <c r="BB189" s="78">
        <v>1300</v>
      </c>
      <c r="BC189" s="74">
        <v>3.1</v>
      </c>
      <c r="BD189" s="78">
        <v>1260</v>
      </c>
      <c r="BE189" s="74">
        <v>15.3</v>
      </c>
      <c r="BF189" s="74">
        <v>8</v>
      </c>
      <c r="BG189" s="74">
        <v>68.900000000000006</v>
      </c>
      <c r="BH189" s="74">
        <v>74.2</v>
      </c>
      <c r="BI189" s="74">
        <v>76.599999999999994</v>
      </c>
      <c r="BJ189" s="78"/>
      <c r="BK189" s="74"/>
      <c r="BL189" s="78"/>
      <c r="BM189" s="74"/>
      <c r="BN189" s="74"/>
      <c r="BO189" s="74"/>
      <c r="BP189" s="74"/>
      <c r="BQ189" s="74"/>
      <c r="BR189" s="78">
        <v>2670</v>
      </c>
      <c r="BS189" s="74">
        <v>4.5999999999999996</v>
      </c>
      <c r="BT189" s="78">
        <v>2550</v>
      </c>
      <c r="BU189" s="74">
        <v>12.3</v>
      </c>
      <c r="BV189" s="74">
        <v>12.2</v>
      </c>
      <c r="BW189" s="74">
        <v>57</v>
      </c>
      <c r="BX189" s="74">
        <v>68</v>
      </c>
      <c r="BY189" s="74">
        <v>75.5</v>
      </c>
      <c r="BZ189" s="78">
        <v>2670</v>
      </c>
      <c r="CA189" s="74">
        <v>5</v>
      </c>
      <c r="CB189" s="78">
        <v>2535</v>
      </c>
      <c r="CC189" s="74">
        <v>12.7</v>
      </c>
      <c r="CD189" s="74">
        <v>10.6</v>
      </c>
      <c r="CE189" s="74">
        <v>64.400000000000006</v>
      </c>
      <c r="CF189" s="74">
        <v>72.5</v>
      </c>
      <c r="CG189" s="74">
        <v>76.7</v>
      </c>
      <c r="CH189" s="78">
        <v>2670</v>
      </c>
      <c r="CI189" s="74">
        <v>5.0999999999999996</v>
      </c>
      <c r="CJ189" s="78">
        <v>2535</v>
      </c>
      <c r="CK189" s="74">
        <v>15.3</v>
      </c>
      <c r="CL189" s="74">
        <v>9</v>
      </c>
      <c r="CM189" s="74">
        <v>66</v>
      </c>
      <c r="CN189" s="74">
        <v>73</v>
      </c>
      <c r="CO189" s="74">
        <v>75.8</v>
      </c>
      <c r="CP189" s="78"/>
      <c r="CQ189" s="74"/>
      <c r="CR189" s="78"/>
      <c r="CS189" s="74"/>
      <c r="CT189" s="74"/>
      <c r="CU189" s="74"/>
      <c r="CV189" s="74"/>
      <c r="CW189" s="74"/>
    </row>
    <row r="190" spans="1:101" ht="16.5" x14ac:dyDescent="0.3">
      <c r="A190" s="74" t="s">
        <v>289</v>
      </c>
      <c r="B190" s="74">
        <v>123</v>
      </c>
      <c r="C190" s="74">
        <v>10007768</v>
      </c>
      <c r="D190" s="74" t="s">
        <v>39</v>
      </c>
      <c r="E190" s="74" t="s">
        <v>135</v>
      </c>
      <c r="F190" s="78">
        <v>1095</v>
      </c>
      <c r="G190" s="74">
        <v>4.8</v>
      </c>
      <c r="H190" s="78">
        <v>1045</v>
      </c>
      <c r="I190" s="74">
        <v>9.5</v>
      </c>
      <c r="J190" s="74">
        <v>8.1999999999999993</v>
      </c>
      <c r="K190" s="74">
        <v>49.3</v>
      </c>
      <c r="L190" s="74">
        <v>70.599999999999994</v>
      </c>
      <c r="M190" s="74">
        <v>82.3</v>
      </c>
      <c r="N190" s="78">
        <v>1095</v>
      </c>
      <c r="O190" s="74">
        <v>6.3</v>
      </c>
      <c r="P190" s="78">
        <v>1030</v>
      </c>
      <c r="Q190" s="74">
        <v>10</v>
      </c>
      <c r="R190" s="74">
        <v>5.9</v>
      </c>
      <c r="S190" s="74">
        <v>63</v>
      </c>
      <c r="T190" s="74">
        <v>78.400000000000006</v>
      </c>
      <c r="U190" s="74">
        <v>84</v>
      </c>
      <c r="V190" s="78">
        <v>1095</v>
      </c>
      <c r="W190" s="74">
        <v>6.7</v>
      </c>
      <c r="X190" s="78">
        <v>1025</v>
      </c>
      <c r="Y190" s="74">
        <v>11.8</v>
      </c>
      <c r="Z190" s="74">
        <v>3.5</v>
      </c>
      <c r="AA190" s="74">
        <v>66.599999999999994</v>
      </c>
      <c r="AB190" s="74">
        <v>81</v>
      </c>
      <c r="AC190" s="74">
        <v>84.7</v>
      </c>
      <c r="AD190" s="78"/>
      <c r="AE190" s="74"/>
      <c r="AF190" s="78"/>
      <c r="AG190" s="74"/>
      <c r="AH190" s="74"/>
      <c r="AI190" s="74"/>
      <c r="AJ190" s="74"/>
      <c r="AK190" s="74"/>
      <c r="AL190" s="78">
        <v>1015</v>
      </c>
      <c r="AM190" s="74">
        <v>1.2</v>
      </c>
      <c r="AN190" s="78">
        <v>1005</v>
      </c>
      <c r="AO190" s="74">
        <v>7.7</v>
      </c>
      <c r="AP190" s="74">
        <v>12.5</v>
      </c>
      <c r="AQ190" s="74">
        <v>52.9</v>
      </c>
      <c r="AR190" s="74">
        <v>68.7</v>
      </c>
      <c r="AS190" s="74">
        <v>79.8</v>
      </c>
      <c r="AT190" s="78">
        <v>1015</v>
      </c>
      <c r="AU190" s="74">
        <v>1.6</v>
      </c>
      <c r="AV190" s="78">
        <v>1000</v>
      </c>
      <c r="AW190" s="74">
        <v>10.7</v>
      </c>
      <c r="AX190" s="74">
        <v>7.7</v>
      </c>
      <c r="AY190" s="74">
        <v>63.9</v>
      </c>
      <c r="AZ190" s="74">
        <v>75.7</v>
      </c>
      <c r="BA190" s="74">
        <v>81.599999999999994</v>
      </c>
      <c r="BB190" s="78">
        <v>1015</v>
      </c>
      <c r="BC190" s="74">
        <v>1.9</v>
      </c>
      <c r="BD190" s="78">
        <v>995</v>
      </c>
      <c r="BE190" s="74">
        <v>12</v>
      </c>
      <c r="BF190" s="74">
        <v>5.7</v>
      </c>
      <c r="BG190" s="74">
        <v>69.099999999999994</v>
      </c>
      <c r="BH190" s="74">
        <v>79.099999999999994</v>
      </c>
      <c r="BI190" s="74">
        <v>82.2</v>
      </c>
      <c r="BJ190" s="78"/>
      <c r="BK190" s="74"/>
      <c r="BL190" s="78"/>
      <c r="BM190" s="74"/>
      <c r="BN190" s="74"/>
      <c r="BO190" s="74"/>
      <c r="BP190" s="74"/>
      <c r="BQ190" s="74"/>
      <c r="BR190" s="78">
        <v>2115</v>
      </c>
      <c r="BS190" s="74">
        <v>3.1</v>
      </c>
      <c r="BT190" s="78">
        <v>2050</v>
      </c>
      <c r="BU190" s="74">
        <v>8.6</v>
      </c>
      <c r="BV190" s="74">
        <v>10.4</v>
      </c>
      <c r="BW190" s="74">
        <v>51.1</v>
      </c>
      <c r="BX190" s="74">
        <v>69.7</v>
      </c>
      <c r="BY190" s="74">
        <v>81.099999999999994</v>
      </c>
      <c r="BZ190" s="78">
        <v>2115</v>
      </c>
      <c r="CA190" s="74">
        <v>4</v>
      </c>
      <c r="CB190" s="78">
        <v>2030</v>
      </c>
      <c r="CC190" s="74">
        <v>10.4</v>
      </c>
      <c r="CD190" s="74">
        <v>6.8</v>
      </c>
      <c r="CE190" s="74">
        <v>63.5</v>
      </c>
      <c r="CF190" s="74">
        <v>77.099999999999994</v>
      </c>
      <c r="CG190" s="74">
        <v>82.8</v>
      </c>
      <c r="CH190" s="78">
        <v>2115</v>
      </c>
      <c r="CI190" s="74">
        <v>4.4000000000000004</v>
      </c>
      <c r="CJ190" s="78">
        <v>2020</v>
      </c>
      <c r="CK190" s="74">
        <v>11.9</v>
      </c>
      <c r="CL190" s="74">
        <v>4.5999999999999996</v>
      </c>
      <c r="CM190" s="74">
        <v>67.8</v>
      </c>
      <c r="CN190" s="74">
        <v>80.099999999999994</v>
      </c>
      <c r="CO190" s="74">
        <v>83.5</v>
      </c>
      <c r="CP190" s="78"/>
      <c r="CQ190" s="74"/>
      <c r="CR190" s="78"/>
      <c r="CS190" s="74"/>
      <c r="CT190" s="74"/>
      <c r="CU190" s="74"/>
      <c r="CV190" s="74"/>
      <c r="CW190" s="74"/>
    </row>
    <row r="191" spans="1:101" ht="16.5" x14ac:dyDescent="0.3">
      <c r="A191" s="74" t="s">
        <v>289</v>
      </c>
      <c r="B191" s="74">
        <v>211</v>
      </c>
      <c r="C191" s="74">
        <v>10003854</v>
      </c>
      <c r="D191" s="74" t="s">
        <v>46</v>
      </c>
      <c r="E191" s="74" t="s">
        <v>137</v>
      </c>
      <c r="F191" s="78" t="s">
        <v>13</v>
      </c>
      <c r="G191" s="74" t="s">
        <v>13</v>
      </c>
      <c r="H191" s="78" t="s">
        <v>13</v>
      </c>
      <c r="I191" s="74" t="s">
        <v>13</v>
      </c>
      <c r="J191" s="74" t="s">
        <v>13</v>
      </c>
      <c r="K191" s="74" t="s">
        <v>13</v>
      </c>
      <c r="L191" s="74" t="s">
        <v>13</v>
      </c>
      <c r="M191" s="74" t="s">
        <v>13</v>
      </c>
      <c r="N191" s="78" t="s">
        <v>13</v>
      </c>
      <c r="O191" s="74" t="s">
        <v>13</v>
      </c>
      <c r="P191" s="78" t="s">
        <v>13</v>
      </c>
      <c r="Q191" s="74" t="s">
        <v>13</v>
      </c>
      <c r="R191" s="74" t="s">
        <v>13</v>
      </c>
      <c r="S191" s="74" t="s">
        <v>13</v>
      </c>
      <c r="T191" s="74" t="s">
        <v>13</v>
      </c>
      <c r="U191" s="74" t="s">
        <v>13</v>
      </c>
      <c r="V191" s="78" t="s">
        <v>13</v>
      </c>
      <c r="W191" s="74" t="s">
        <v>13</v>
      </c>
      <c r="X191" s="78" t="s">
        <v>13</v>
      </c>
      <c r="Y191" s="74" t="s">
        <v>13</v>
      </c>
      <c r="Z191" s="74" t="s">
        <v>13</v>
      </c>
      <c r="AA191" s="74" t="s">
        <v>13</v>
      </c>
      <c r="AB191" s="74" t="s">
        <v>13</v>
      </c>
      <c r="AC191" s="74" t="s">
        <v>13</v>
      </c>
      <c r="AD191" s="78"/>
      <c r="AE191" s="74"/>
      <c r="AF191" s="78"/>
      <c r="AG191" s="74"/>
      <c r="AH191" s="74"/>
      <c r="AI191" s="74"/>
      <c r="AJ191" s="74"/>
      <c r="AK191" s="74"/>
      <c r="AL191" s="78" t="s">
        <v>13</v>
      </c>
      <c r="AM191" s="74" t="s">
        <v>13</v>
      </c>
      <c r="AN191" s="78" t="s">
        <v>13</v>
      </c>
      <c r="AO191" s="74" t="s">
        <v>13</v>
      </c>
      <c r="AP191" s="74" t="s">
        <v>13</v>
      </c>
      <c r="AQ191" s="74" t="s">
        <v>13</v>
      </c>
      <c r="AR191" s="74" t="s">
        <v>13</v>
      </c>
      <c r="AS191" s="74" t="s">
        <v>13</v>
      </c>
      <c r="AT191" s="78" t="s">
        <v>13</v>
      </c>
      <c r="AU191" s="74" t="s">
        <v>13</v>
      </c>
      <c r="AV191" s="78" t="s">
        <v>13</v>
      </c>
      <c r="AW191" s="74" t="s">
        <v>13</v>
      </c>
      <c r="AX191" s="74" t="s">
        <v>13</v>
      </c>
      <c r="AY191" s="74" t="s">
        <v>13</v>
      </c>
      <c r="AZ191" s="74" t="s">
        <v>13</v>
      </c>
      <c r="BA191" s="74" t="s">
        <v>13</v>
      </c>
      <c r="BB191" s="78" t="s">
        <v>13</v>
      </c>
      <c r="BC191" s="74" t="s">
        <v>13</v>
      </c>
      <c r="BD191" s="78" t="s">
        <v>13</v>
      </c>
      <c r="BE191" s="74" t="s">
        <v>13</v>
      </c>
      <c r="BF191" s="74" t="s">
        <v>13</v>
      </c>
      <c r="BG191" s="74" t="s">
        <v>13</v>
      </c>
      <c r="BH191" s="74" t="s">
        <v>13</v>
      </c>
      <c r="BI191" s="74" t="s">
        <v>13</v>
      </c>
      <c r="BJ191" s="78"/>
      <c r="BK191" s="74"/>
      <c r="BL191" s="78"/>
      <c r="BM191" s="74"/>
      <c r="BN191" s="74"/>
      <c r="BO191" s="74"/>
      <c r="BP191" s="74"/>
      <c r="BQ191" s="74"/>
      <c r="BR191" s="78" t="s">
        <v>13</v>
      </c>
      <c r="BS191" s="74" t="s">
        <v>13</v>
      </c>
      <c r="BT191" s="78" t="s">
        <v>13</v>
      </c>
      <c r="BU191" s="74" t="s">
        <v>13</v>
      </c>
      <c r="BV191" s="74" t="s">
        <v>13</v>
      </c>
      <c r="BW191" s="74" t="s">
        <v>13</v>
      </c>
      <c r="BX191" s="74" t="s">
        <v>13</v>
      </c>
      <c r="BY191" s="74" t="s">
        <v>13</v>
      </c>
      <c r="BZ191" s="78" t="s">
        <v>13</v>
      </c>
      <c r="CA191" s="74" t="s">
        <v>13</v>
      </c>
      <c r="CB191" s="78" t="s">
        <v>13</v>
      </c>
      <c r="CC191" s="74" t="s">
        <v>13</v>
      </c>
      <c r="CD191" s="74" t="s">
        <v>13</v>
      </c>
      <c r="CE191" s="74" t="s">
        <v>13</v>
      </c>
      <c r="CF191" s="74" t="s">
        <v>13</v>
      </c>
      <c r="CG191" s="74" t="s">
        <v>13</v>
      </c>
      <c r="CH191" s="78" t="s">
        <v>13</v>
      </c>
      <c r="CI191" s="74" t="s">
        <v>13</v>
      </c>
      <c r="CJ191" s="78" t="s">
        <v>13</v>
      </c>
      <c r="CK191" s="74" t="s">
        <v>13</v>
      </c>
      <c r="CL191" s="74" t="s">
        <v>13</v>
      </c>
      <c r="CM191" s="74" t="s">
        <v>13</v>
      </c>
      <c r="CN191" s="74" t="s">
        <v>13</v>
      </c>
      <c r="CO191" s="74" t="s">
        <v>13</v>
      </c>
      <c r="CP191" s="78"/>
      <c r="CQ191" s="74"/>
      <c r="CR191" s="78"/>
      <c r="CS191" s="74"/>
      <c r="CT191" s="74"/>
      <c r="CU191" s="74"/>
      <c r="CV191" s="74"/>
      <c r="CW191" s="74"/>
    </row>
    <row r="192" spans="1:101" ht="16.5" x14ac:dyDescent="0.3">
      <c r="A192" s="74" t="s">
        <v>289</v>
      </c>
      <c r="B192" s="74">
        <v>64</v>
      </c>
      <c r="C192" s="74">
        <v>10003861</v>
      </c>
      <c r="D192" s="74" t="s">
        <v>46</v>
      </c>
      <c r="E192" s="74" t="s">
        <v>139</v>
      </c>
      <c r="F192" s="78">
        <v>1900</v>
      </c>
      <c r="G192" s="74">
        <v>6.4</v>
      </c>
      <c r="H192" s="78">
        <v>1775</v>
      </c>
      <c r="I192" s="74">
        <v>8.4</v>
      </c>
      <c r="J192" s="74">
        <v>10</v>
      </c>
      <c r="K192" s="74">
        <v>63.4</v>
      </c>
      <c r="L192" s="74">
        <v>75.7</v>
      </c>
      <c r="M192" s="74">
        <v>81.599999999999994</v>
      </c>
      <c r="N192" s="78">
        <v>1900</v>
      </c>
      <c r="O192" s="74">
        <v>6.5</v>
      </c>
      <c r="P192" s="78">
        <v>1775</v>
      </c>
      <c r="Q192" s="74">
        <v>10.1</v>
      </c>
      <c r="R192" s="74">
        <v>7</v>
      </c>
      <c r="S192" s="74">
        <v>67.3</v>
      </c>
      <c r="T192" s="74">
        <v>78.8</v>
      </c>
      <c r="U192" s="74">
        <v>82.8</v>
      </c>
      <c r="V192" s="78">
        <v>1900</v>
      </c>
      <c r="W192" s="74">
        <v>7</v>
      </c>
      <c r="X192" s="78">
        <v>1765</v>
      </c>
      <c r="Y192" s="74">
        <v>10.8</v>
      </c>
      <c r="Z192" s="74">
        <v>5.7</v>
      </c>
      <c r="AA192" s="74">
        <v>70.3</v>
      </c>
      <c r="AB192" s="74">
        <v>80.2</v>
      </c>
      <c r="AC192" s="74">
        <v>83.5</v>
      </c>
      <c r="AD192" s="78"/>
      <c r="AE192" s="74"/>
      <c r="AF192" s="78"/>
      <c r="AG192" s="74"/>
      <c r="AH192" s="74"/>
      <c r="AI192" s="74"/>
      <c r="AJ192" s="74"/>
      <c r="AK192" s="74"/>
      <c r="AL192" s="78">
        <v>1740</v>
      </c>
      <c r="AM192" s="74">
        <v>2.6</v>
      </c>
      <c r="AN192" s="78">
        <v>1695</v>
      </c>
      <c r="AO192" s="74">
        <v>9</v>
      </c>
      <c r="AP192" s="74">
        <v>12.7</v>
      </c>
      <c r="AQ192" s="74">
        <v>63.8</v>
      </c>
      <c r="AR192" s="74">
        <v>73.7</v>
      </c>
      <c r="AS192" s="74">
        <v>78.2</v>
      </c>
      <c r="AT192" s="78">
        <v>1740</v>
      </c>
      <c r="AU192" s="74">
        <v>2.8</v>
      </c>
      <c r="AV192" s="78">
        <v>1695</v>
      </c>
      <c r="AW192" s="74">
        <v>10.5</v>
      </c>
      <c r="AX192" s="74">
        <v>10.1</v>
      </c>
      <c r="AY192" s="74">
        <v>68.599999999999994</v>
      </c>
      <c r="AZ192" s="74">
        <v>76.7</v>
      </c>
      <c r="BA192" s="74">
        <v>79.400000000000006</v>
      </c>
      <c r="BB192" s="78">
        <v>1740</v>
      </c>
      <c r="BC192" s="74">
        <v>2.9</v>
      </c>
      <c r="BD192" s="78">
        <v>1690</v>
      </c>
      <c r="BE192" s="74">
        <v>12.6</v>
      </c>
      <c r="BF192" s="74">
        <v>7.5</v>
      </c>
      <c r="BG192" s="74">
        <v>71.7</v>
      </c>
      <c r="BH192" s="74">
        <v>78.2</v>
      </c>
      <c r="BI192" s="74">
        <v>79.900000000000006</v>
      </c>
      <c r="BJ192" s="78"/>
      <c r="BK192" s="74"/>
      <c r="BL192" s="78"/>
      <c r="BM192" s="74"/>
      <c r="BN192" s="74"/>
      <c r="BO192" s="74"/>
      <c r="BP192" s="74"/>
      <c r="BQ192" s="74"/>
      <c r="BR192" s="78">
        <v>3640</v>
      </c>
      <c r="BS192" s="74">
        <v>4.5999999999999996</v>
      </c>
      <c r="BT192" s="78">
        <v>3470</v>
      </c>
      <c r="BU192" s="74">
        <v>8.6999999999999993</v>
      </c>
      <c r="BV192" s="74">
        <v>11.3</v>
      </c>
      <c r="BW192" s="74">
        <v>63.6</v>
      </c>
      <c r="BX192" s="74">
        <v>74.7</v>
      </c>
      <c r="BY192" s="74">
        <v>80</v>
      </c>
      <c r="BZ192" s="78">
        <v>3640</v>
      </c>
      <c r="CA192" s="74">
        <v>4.7</v>
      </c>
      <c r="CB192" s="78">
        <v>3465</v>
      </c>
      <c r="CC192" s="74">
        <v>10.3</v>
      </c>
      <c r="CD192" s="74">
        <v>8.5</v>
      </c>
      <c r="CE192" s="74">
        <v>68</v>
      </c>
      <c r="CF192" s="74">
        <v>77.8</v>
      </c>
      <c r="CG192" s="74">
        <v>81.2</v>
      </c>
      <c r="CH192" s="78">
        <v>3640</v>
      </c>
      <c r="CI192" s="74">
        <v>5</v>
      </c>
      <c r="CJ192" s="78">
        <v>3455</v>
      </c>
      <c r="CK192" s="74">
        <v>11.7</v>
      </c>
      <c r="CL192" s="74">
        <v>6.6</v>
      </c>
      <c r="CM192" s="74">
        <v>71</v>
      </c>
      <c r="CN192" s="74">
        <v>79.3</v>
      </c>
      <c r="CO192" s="74">
        <v>81.8</v>
      </c>
      <c r="CP192" s="78"/>
      <c r="CQ192" s="74"/>
      <c r="CR192" s="78"/>
      <c r="CS192" s="74"/>
      <c r="CT192" s="74"/>
      <c r="CU192" s="74"/>
      <c r="CV192" s="74"/>
      <c r="CW192" s="74"/>
    </row>
    <row r="193" spans="1:101" ht="16.5" x14ac:dyDescent="0.3">
      <c r="A193" s="74" t="s">
        <v>289</v>
      </c>
      <c r="B193" s="74">
        <v>124</v>
      </c>
      <c r="C193" s="74">
        <v>10007795</v>
      </c>
      <c r="D193" s="74" t="s">
        <v>46</v>
      </c>
      <c r="E193" s="74" t="s">
        <v>141</v>
      </c>
      <c r="F193" s="78">
        <v>3210</v>
      </c>
      <c r="G193" s="74">
        <v>4.4000000000000004</v>
      </c>
      <c r="H193" s="78">
        <v>3065</v>
      </c>
      <c r="I193" s="74">
        <v>9.5</v>
      </c>
      <c r="J193" s="74">
        <v>10.6</v>
      </c>
      <c r="K193" s="74">
        <v>51.9</v>
      </c>
      <c r="L193" s="74">
        <v>68.3</v>
      </c>
      <c r="M193" s="74">
        <v>79.900000000000006</v>
      </c>
      <c r="N193" s="78">
        <v>3210</v>
      </c>
      <c r="O193" s="74">
        <v>5.2</v>
      </c>
      <c r="P193" s="78">
        <v>3040</v>
      </c>
      <c r="Q193" s="74">
        <v>10.199999999999999</v>
      </c>
      <c r="R193" s="74">
        <v>8</v>
      </c>
      <c r="S193" s="74">
        <v>60.4</v>
      </c>
      <c r="T193" s="74">
        <v>75.8</v>
      </c>
      <c r="U193" s="74">
        <v>81.900000000000006</v>
      </c>
      <c r="V193" s="78">
        <v>3210</v>
      </c>
      <c r="W193" s="74">
        <v>5.2</v>
      </c>
      <c r="X193" s="78">
        <v>3040</v>
      </c>
      <c r="Y193" s="74">
        <v>11.2</v>
      </c>
      <c r="Z193" s="74">
        <v>6</v>
      </c>
      <c r="AA193" s="74">
        <v>66.2</v>
      </c>
      <c r="AB193" s="74">
        <v>78.400000000000006</v>
      </c>
      <c r="AC193" s="74">
        <v>82.7</v>
      </c>
      <c r="AD193" s="78"/>
      <c r="AE193" s="74"/>
      <c r="AF193" s="78"/>
      <c r="AG193" s="74"/>
      <c r="AH193" s="74"/>
      <c r="AI193" s="74"/>
      <c r="AJ193" s="74"/>
      <c r="AK193" s="74"/>
      <c r="AL193" s="78">
        <v>2385</v>
      </c>
      <c r="AM193" s="74">
        <v>1.5</v>
      </c>
      <c r="AN193" s="78">
        <v>2350</v>
      </c>
      <c r="AO193" s="74">
        <v>10.4</v>
      </c>
      <c r="AP193" s="74">
        <v>13</v>
      </c>
      <c r="AQ193" s="74">
        <v>54.3</v>
      </c>
      <c r="AR193" s="74">
        <v>65.900000000000006</v>
      </c>
      <c r="AS193" s="74">
        <v>76.7</v>
      </c>
      <c r="AT193" s="78">
        <v>2385</v>
      </c>
      <c r="AU193" s="74">
        <v>1.7</v>
      </c>
      <c r="AV193" s="78">
        <v>2345</v>
      </c>
      <c r="AW193" s="74">
        <v>11.6</v>
      </c>
      <c r="AX193" s="74">
        <v>9.4</v>
      </c>
      <c r="AY193" s="74">
        <v>63.6</v>
      </c>
      <c r="AZ193" s="74">
        <v>73.7</v>
      </c>
      <c r="BA193" s="74">
        <v>79</v>
      </c>
      <c r="BB193" s="78">
        <v>2385</v>
      </c>
      <c r="BC193" s="74">
        <v>1.6</v>
      </c>
      <c r="BD193" s="78">
        <v>2350</v>
      </c>
      <c r="BE193" s="74">
        <v>12.8</v>
      </c>
      <c r="BF193" s="74">
        <v>7.2</v>
      </c>
      <c r="BG193" s="74">
        <v>66.900000000000006</v>
      </c>
      <c r="BH193" s="74">
        <v>76.099999999999994</v>
      </c>
      <c r="BI193" s="74">
        <v>80</v>
      </c>
      <c r="BJ193" s="78"/>
      <c r="BK193" s="74"/>
      <c r="BL193" s="78"/>
      <c r="BM193" s="74"/>
      <c r="BN193" s="74"/>
      <c r="BO193" s="74"/>
      <c r="BP193" s="74"/>
      <c r="BQ193" s="74"/>
      <c r="BR193" s="78">
        <v>5595</v>
      </c>
      <c r="BS193" s="74">
        <v>3.2</v>
      </c>
      <c r="BT193" s="78">
        <v>5420</v>
      </c>
      <c r="BU193" s="74">
        <v>9.9</v>
      </c>
      <c r="BV193" s="74">
        <v>11.6</v>
      </c>
      <c r="BW193" s="74">
        <v>53</v>
      </c>
      <c r="BX193" s="74">
        <v>67.3</v>
      </c>
      <c r="BY193" s="74">
        <v>78.5</v>
      </c>
      <c r="BZ193" s="78">
        <v>5595</v>
      </c>
      <c r="CA193" s="74">
        <v>3.7</v>
      </c>
      <c r="CB193" s="78">
        <v>5385</v>
      </c>
      <c r="CC193" s="74">
        <v>10.8</v>
      </c>
      <c r="CD193" s="74">
        <v>8.6</v>
      </c>
      <c r="CE193" s="74">
        <v>61.8</v>
      </c>
      <c r="CF193" s="74">
        <v>74.900000000000006</v>
      </c>
      <c r="CG193" s="74">
        <v>80.599999999999994</v>
      </c>
      <c r="CH193" s="78">
        <v>5595</v>
      </c>
      <c r="CI193" s="74">
        <v>3.6</v>
      </c>
      <c r="CJ193" s="78">
        <v>5390</v>
      </c>
      <c r="CK193" s="74">
        <v>11.9</v>
      </c>
      <c r="CL193" s="74">
        <v>6.6</v>
      </c>
      <c r="CM193" s="74">
        <v>66.5</v>
      </c>
      <c r="CN193" s="74">
        <v>77.400000000000006</v>
      </c>
      <c r="CO193" s="74">
        <v>81.5</v>
      </c>
      <c r="CP193" s="78"/>
      <c r="CQ193" s="74"/>
      <c r="CR193" s="78"/>
      <c r="CS193" s="74"/>
      <c r="CT193" s="74"/>
      <c r="CU193" s="74"/>
      <c r="CV193" s="74"/>
      <c r="CW193" s="74"/>
    </row>
    <row r="194" spans="1:101" ht="16.5" x14ac:dyDescent="0.3">
      <c r="A194" s="74" t="s">
        <v>289</v>
      </c>
      <c r="B194" s="74">
        <v>40</v>
      </c>
      <c r="C194" s="74">
        <v>10003863</v>
      </c>
      <c r="D194" s="74" t="s">
        <v>46</v>
      </c>
      <c r="E194" s="74" t="s">
        <v>143</v>
      </c>
      <c r="F194" s="78">
        <v>315</v>
      </c>
      <c r="G194" s="74">
        <v>5.0999999999999996</v>
      </c>
      <c r="H194" s="78">
        <v>300</v>
      </c>
      <c r="I194" s="74">
        <v>7.7</v>
      </c>
      <c r="J194" s="74">
        <v>8</v>
      </c>
      <c r="K194" s="74">
        <v>68.900000000000006</v>
      </c>
      <c r="L194" s="74">
        <v>77.900000000000006</v>
      </c>
      <c r="M194" s="74">
        <v>84.3</v>
      </c>
      <c r="N194" s="78">
        <v>315</v>
      </c>
      <c r="O194" s="74">
        <v>6.7</v>
      </c>
      <c r="P194" s="78">
        <v>295</v>
      </c>
      <c r="Q194" s="74">
        <v>8.1999999999999993</v>
      </c>
      <c r="R194" s="74">
        <v>8.5</v>
      </c>
      <c r="S194" s="74">
        <v>69.400000000000006</v>
      </c>
      <c r="T194" s="74">
        <v>79.3</v>
      </c>
      <c r="U194" s="74">
        <v>83.3</v>
      </c>
      <c r="V194" s="78">
        <v>315</v>
      </c>
      <c r="W194" s="74">
        <v>7</v>
      </c>
      <c r="X194" s="78">
        <v>295</v>
      </c>
      <c r="Y194" s="74">
        <v>9.9</v>
      </c>
      <c r="Z194" s="74">
        <v>5.0999999999999996</v>
      </c>
      <c r="AA194" s="74" t="s">
        <v>396</v>
      </c>
      <c r="AB194" s="74" t="s">
        <v>396</v>
      </c>
      <c r="AC194" s="74">
        <v>85</v>
      </c>
      <c r="AD194" s="78"/>
      <c r="AE194" s="74"/>
      <c r="AF194" s="78"/>
      <c r="AG194" s="74"/>
      <c r="AH194" s="74"/>
      <c r="AI194" s="74"/>
      <c r="AJ194" s="74"/>
      <c r="AK194" s="74"/>
      <c r="AL194" s="78">
        <v>150</v>
      </c>
      <c r="AM194" s="74">
        <v>2</v>
      </c>
      <c r="AN194" s="78">
        <v>150</v>
      </c>
      <c r="AO194" s="74">
        <v>9.4</v>
      </c>
      <c r="AP194" s="74">
        <v>18.8</v>
      </c>
      <c r="AQ194" s="74">
        <v>62.4</v>
      </c>
      <c r="AR194" s="74">
        <v>67.8</v>
      </c>
      <c r="AS194" s="74">
        <v>71.8</v>
      </c>
      <c r="AT194" s="78">
        <v>150</v>
      </c>
      <c r="AU194" s="74">
        <v>2</v>
      </c>
      <c r="AV194" s="78">
        <v>150</v>
      </c>
      <c r="AW194" s="74">
        <v>14.1</v>
      </c>
      <c r="AX194" s="74">
        <v>8.6999999999999993</v>
      </c>
      <c r="AY194" s="74">
        <v>67.8</v>
      </c>
      <c r="AZ194" s="74">
        <v>73.8</v>
      </c>
      <c r="BA194" s="74">
        <v>77.2</v>
      </c>
      <c r="BB194" s="78">
        <v>150</v>
      </c>
      <c r="BC194" s="74">
        <v>2</v>
      </c>
      <c r="BD194" s="78">
        <v>150</v>
      </c>
      <c r="BE194" s="74">
        <v>13.4</v>
      </c>
      <c r="BF194" s="74">
        <v>6</v>
      </c>
      <c r="BG194" s="74" t="s">
        <v>396</v>
      </c>
      <c r="BH194" s="74" t="s">
        <v>396</v>
      </c>
      <c r="BI194" s="74">
        <v>80.5</v>
      </c>
      <c r="BJ194" s="78"/>
      <c r="BK194" s="74"/>
      <c r="BL194" s="78"/>
      <c r="BM194" s="74"/>
      <c r="BN194" s="74"/>
      <c r="BO194" s="74"/>
      <c r="BP194" s="74"/>
      <c r="BQ194" s="74"/>
      <c r="BR194" s="78">
        <v>465</v>
      </c>
      <c r="BS194" s="74">
        <v>4.0999999999999996</v>
      </c>
      <c r="BT194" s="78">
        <v>450</v>
      </c>
      <c r="BU194" s="74">
        <v>8.3000000000000007</v>
      </c>
      <c r="BV194" s="74">
        <v>11.6</v>
      </c>
      <c r="BW194" s="74">
        <v>66.7</v>
      </c>
      <c r="BX194" s="74">
        <v>74.599999999999994</v>
      </c>
      <c r="BY194" s="74">
        <v>80.099999999999994</v>
      </c>
      <c r="BZ194" s="78">
        <v>465</v>
      </c>
      <c r="CA194" s="74">
        <v>5.0999999999999996</v>
      </c>
      <c r="CB194" s="78">
        <v>445</v>
      </c>
      <c r="CC194" s="74">
        <v>10.199999999999999</v>
      </c>
      <c r="CD194" s="74">
        <v>8.6</v>
      </c>
      <c r="CE194" s="74">
        <v>68.8</v>
      </c>
      <c r="CF194" s="74">
        <v>77.400000000000006</v>
      </c>
      <c r="CG194" s="74">
        <v>81.3</v>
      </c>
      <c r="CH194" s="78">
        <v>465</v>
      </c>
      <c r="CI194" s="74">
        <v>5.4</v>
      </c>
      <c r="CJ194" s="78">
        <v>440</v>
      </c>
      <c r="CK194" s="74">
        <v>11.1</v>
      </c>
      <c r="CL194" s="74">
        <v>5.4</v>
      </c>
      <c r="CM194" s="74">
        <v>67.900000000000006</v>
      </c>
      <c r="CN194" s="74">
        <v>81.7</v>
      </c>
      <c r="CO194" s="74">
        <v>83.5</v>
      </c>
      <c r="CP194" s="78"/>
      <c r="CQ194" s="74"/>
      <c r="CR194" s="78"/>
      <c r="CS194" s="74"/>
      <c r="CT194" s="74"/>
      <c r="CU194" s="74"/>
      <c r="CV194" s="74"/>
      <c r="CW194" s="74"/>
    </row>
    <row r="195" spans="1:101" ht="16.5" x14ac:dyDescent="0.3">
      <c r="A195" s="74" t="s">
        <v>289</v>
      </c>
      <c r="B195" s="74">
        <v>125</v>
      </c>
      <c r="C195" s="74">
        <v>10007796</v>
      </c>
      <c r="D195" s="74" t="s">
        <v>36</v>
      </c>
      <c r="E195" s="74" t="s">
        <v>145</v>
      </c>
      <c r="F195" s="78">
        <v>1065</v>
      </c>
      <c r="G195" s="74">
        <v>3.3</v>
      </c>
      <c r="H195" s="78">
        <v>1030</v>
      </c>
      <c r="I195" s="74">
        <v>9.1999999999999993</v>
      </c>
      <c r="J195" s="74">
        <v>9.1999999999999993</v>
      </c>
      <c r="K195" s="74">
        <v>47.7</v>
      </c>
      <c r="L195" s="74">
        <v>68.2</v>
      </c>
      <c r="M195" s="74">
        <v>81.5</v>
      </c>
      <c r="N195" s="78">
        <v>1065</v>
      </c>
      <c r="O195" s="74">
        <v>3.9</v>
      </c>
      <c r="P195" s="78">
        <v>1025</v>
      </c>
      <c r="Q195" s="74">
        <v>10.9</v>
      </c>
      <c r="R195" s="74">
        <v>5.3</v>
      </c>
      <c r="S195" s="74">
        <v>61.3</v>
      </c>
      <c r="T195" s="74">
        <v>76.3</v>
      </c>
      <c r="U195" s="74">
        <v>83.8</v>
      </c>
      <c r="V195" s="78">
        <v>1065</v>
      </c>
      <c r="W195" s="74">
        <v>4</v>
      </c>
      <c r="X195" s="78">
        <v>1020</v>
      </c>
      <c r="Y195" s="74">
        <v>11.1</v>
      </c>
      <c r="Z195" s="74">
        <v>5.8</v>
      </c>
      <c r="AA195" s="74">
        <v>68.099999999999994</v>
      </c>
      <c r="AB195" s="74">
        <v>79.2</v>
      </c>
      <c r="AC195" s="74">
        <v>83.2</v>
      </c>
      <c r="AD195" s="78"/>
      <c r="AE195" s="74"/>
      <c r="AF195" s="78"/>
      <c r="AG195" s="74"/>
      <c r="AH195" s="74"/>
      <c r="AI195" s="74"/>
      <c r="AJ195" s="74"/>
      <c r="AK195" s="74"/>
      <c r="AL195" s="78">
        <v>940</v>
      </c>
      <c r="AM195" s="74">
        <v>1.3</v>
      </c>
      <c r="AN195" s="78">
        <v>930</v>
      </c>
      <c r="AO195" s="74">
        <v>9.3000000000000007</v>
      </c>
      <c r="AP195" s="74">
        <v>11.2</v>
      </c>
      <c r="AQ195" s="74">
        <v>49.8</v>
      </c>
      <c r="AR195" s="74">
        <v>66.900000000000006</v>
      </c>
      <c r="AS195" s="74">
        <v>79.5</v>
      </c>
      <c r="AT195" s="78">
        <v>940</v>
      </c>
      <c r="AU195" s="74">
        <v>1.2</v>
      </c>
      <c r="AV195" s="78">
        <v>930</v>
      </c>
      <c r="AW195" s="74">
        <v>11.6</v>
      </c>
      <c r="AX195" s="74">
        <v>9.6</v>
      </c>
      <c r="AY195" s="74">
        <v>61.2</v>
      </c>
      <c r="AZ195" s="74">
        <v>72.599999999999994</v>
      </c>
      <c r="BA195" s="74">
        <v>78.8</v>
      </c>
      <c r="BB195" s="78">
        <v>940</v>
      </c>
      <c r="BC195" s="74">
        <v>1.2</v>
      </c>
      <c r="BD195" s="78">
        <v>930</v>
      </c>
      <c r="BE195" s="74">
        <v>12.1</v>
      </c>
      <c r="BF195" s="74">
        <v>6.2</v>
      </c>
      <c r="BG195" s="74">
        <v>68.400000000000006</v>
      </c>
      <c r="BH195" s="74">
        <v>78.3</v>
      </c>
      <c r="BI195" s="74">
        <v>81.7</v>
      </c>
      <c r="BJ195" s="78"/>
      <c r="BK195" s="74"/>
      <c r="BL195" s="78"/>
      <c r="BM195" s="74"/>
      <c r="BN195" s="74"/>
      <c r="BO195" s="74"/>
      <c r="BP195" s="74"/>
      <c r="BQ195" s="74"/>
      <c r="BR195" s="78">
        <v>2005</v>
      </c>
      <c r="BS195" s="74">
        <v>2.2999999999999998</v>
      </c>
      <c r="BT195" s="78">
        <v>1955</v>
      </c>
      <c r="BU195" s="74">
        <v>9.1999999999999993</v>
      </c>
      <c r="BV195" s="74">
        <v>10.199999999999999</v>
      </c>
      <c r="BW195" s="74">
        <v>48.7</v>
      </c>
      <c r="BX195" s="74">
        <v>67.599999999999994</v>
      </c>
      <c r="BY195" s="74">
        <v>80.599999999999994</v>
      </c>
      <c r="BZ195" s="78">
        <v>2005</v>
      </c>
      <c r="CA195" s="74">
        <v>2.6</v>
      </c>
      <c r="CB195" s="78">
        <v>1950</v>
      </c>
      <c r="CC195" s="74">
        <v>11.3</v>
      </c>
      <c r="CD195" s="74">
        <v>7.3</v>
      </c>
      <c r="CE195" s="74">
        <v>61.3</v>
      </c>
      <c r="CF195" s="74">
        <v>74.5</v>
      </c>
      <c r="CG195" s="74">
        <v>81.400000000000006</v>
      </c>
      <c r="CH195" s="78">
        <v>2005</v>
      </c>
      <c r="CI195" s="74">
        <v>2.7</v>
      </c>
      <c r="CJ195" s="78">
        <v>1950</v>
      </c>
      <c r="CK195" s="74">
        <v>11.5</v>
      </c>
      <c r="CL195" s="74">
        <v>6</v>
      </c>
      <c r="CM195" s="74">
        <v>68.2</v>
      </c>
      <c r="CN195" s="74">
        <v>78.8</v>
      </c>
      <c r="CO195" s="74">
        <v>82.5</v>
      </c>
      <c r="CP195" s="78"/>
      <c r="CQ195" s="74"/>
      <c r="CR195" s="78"/>
      <c r="CS195" s="74"/>
      <c r="CT195" s="74"/>
      <c r="CU195" s="74"/>
      <c r="CV195" s="74"/>
      <c r="CW195" s="74"/>
    </row>
    <row r="196" spans="1:101" ht="16.5" x14ac:dyDescent="0.3">
      <c r="A196" s="74" t="s">
        <v>289</v>
      </c>
      <c r="B196" s="74">
        <v>62</v>
      </c>
      <c r="C196" s="74">
        <v>10007151</v>
      </c>
      <c r="D196" s="74" t="s">
        <v>36</v>
      </c>
      <c r="E196" s="74" t="s">
        <v>147</v>
      </c>
      <c r="F196" s="78">
        <v>1225</v>
      </c>
      <c r="G196" s="74">
        <v>5.2</v>
      </c>
      <c r="H196" s="78">
        <v>1160</v>
      </c>
      <c r="I196" s="74">
        <v>6.7</v>
      </c>
      <c r="J196" s="74">
        <v>11.2</v>
      </c>
      <c r="K196" s="74">
        <v>66.3</v>
      </c>
      <c r="L196" s="74">
        <v>77.5</v>
      </c>
      <c r="M196" s="74">
        <v>82.1</v>
      </c>
      <c r="N196" s="78">
        <v>1225</v>
      </c>
      <c r="O196" s="74">
        <v>5.4</v>
      </c>
      <c r="P196" s="78">
        <v>1155</v>
      </c>
      <c r="Q196" s="74">
        <v>8.1</v>
      </c>
      <c r="R196" s="74">
        <v>8.8000000000000007</v>
      </c>
      <c r="S196" s="74">
        <v>67.900000000000006</v>
      </c>
      <c r="T196" s="74">
        <v>79.2</v>
      </c>
      <c r="U196" s="74">
        <v>83.1</v>
      </c>
      <c r="V196" s="78">
        <v>1225</v>
      </c>
      <c r="W196" s="74">
        <v>5.5</v>
      </c>
      <c r="X196" s="78">
        <v>1155</v>
      </c>
      <c r="Y196" s="74">
        <v>9.5</v>
      </c>
      <c r="Z196" s="74">
        <v>5.7</v>
      </c>
      <c r="AA196" s="74">
        <v>72.900000000000006</v>
      </c>
      <c r="AB196" s="74">
        <v>82</v>
      </c>
      <c r="AC196" s="74">
        <v>84.8</v>
      </c>
      <c r="AD196" s="78"/>
      <c r="AE196" s="74"/>
      <c r="AF196" s="78"/>
      <c r="AG196" s="74"/>
      <c r="AH196" s="74"/>
      <c r="AI196" s="74"/>
      <c r="AJ196" s="74"/>
      <c r="AK196" s="74"/>
      <c r="AL196" s="78">
        <v>885</v>
      </c>
      <c r="AM196" s="74">
        <v>2.1</v>
      </c>
      <c r="AN196" s="78">
        <v>870</v>
      </c>
      <c r="AO196" s="74">
        <v>9.8000000000000007</v>
      </c>
      <c r="AP196" s="74">
        <v>15.9</v>
      </c>
      <c r="AQ196" s="74">
        <v>63.4</v>
      </c>
      <c r="AR196" s="74">
        <v>69.5</v>
      </c>
      <c r="AS196" s="74">
        <v>74.3</v>
      </c>
      <c r="AT196" s="78">
        <v>885</v>
      </c>
      <c r="AU196" s="74">
        <v>2.4</v>
      </c>
      <c r="AV196" s="78">
        <v>865</v>
      </c>
      <c r="AW196" s="74">
        <v>10.3</v>
      </c>
      <c r="AX196" s="74">
        <v>12.4</v>
      </c>
      <c r="AY196" s="74">
        <v>66.900000000000006</v>
      </c>
      <c r="AZ196" s="74">
        <v>74.599999999999994</v>
      </c>
      <c r="BA196" s="74">
        <v>77.400000000000006</v>
      </c>
      <c r="BB196" s="78">
        <v>885</v>
      </c>
      <c r="BC196" s="74">
        <v>2.1</v>
      </c>
      <c r="BD196" s="78">
        <v>870</v>
      </c>
      <c r="BE196" s="74">
        <v>12.7</v>
      </c>
      <c r="BF196" s="74">
        <v>8.5</v>
      </c>
      <c r="BG196" s="74">
        <v>70.400000000000006</v>
      </c>
      <c r="BH196" s="74">
        <v>76.8</v>
      </c>
      <c r="BI196" s="74">
        <v>78.8</v>
      </c>
      <c r="BJ196" s="78"/>
      <c r="BK196" s="74"/>
      <c r="BL196" s="78"/>
      <c r="BM196" s="74"/>
      <c r="BN196" s="74"/>
      <c r="BO196" s="74"/>
      <c r="BP196" s="74"/>
      <c r="BQ196" s="74"/>
      <c r="BR196" s="78">
        <v>2110</v>
      </c>
      <c r="BS196" s="74">
        <v>3.9</v>
      </c>
      <c r="BT196" s="78">
        <v>2030</v>
      </c>
      <c r="BU196" s="74">
        <v>8</v>
      </c>
      <c r="BV196" s="74">
        <v>13.2</v>
      </c>
      <c r="BW196" s="74">
        <v>65</v>
      </c>
      <c r="BX196" s="74">
        <v>74.099999999999994</v>
      </c>
      <c r="BY196" s="74">
        <v>78.7</v>
      </c>
      <c r="BZ196" s="78">
        <v>2110</v>
      </c>
      <c r="CA196" s="74">
        <v>4.0999999999999996</v>
      </c>
      <c r="CB196" s="78">
        <v>2025</v>
      </c>
      <c r="CC196" s="74">
        <v>9</v>
      </c>
      <c r="CD196" s="74">
        <v>10.3</v>
      </c>
      <c r="CE196" s="74">
        <v>67.5</v>
      </c>
      <c r="CF196" s="74">
        <v>77.2</v>
      </c>
      <c r="CG196" s="74">
        <v>80.599999999999994</v>
      </c>
      <c r="CH196" s="78">
        <v>2110</v>
      </c>
      <c r="CI196" s="74">
        <v>4.0999999999999996</v>
      </c>
      <c r="CJ196" s="78">
        <v>2025</v>
      </c>
      <c r="CK196" s="74">
        <v>10.9</v>
      </c>
      <c r="CL196" s="74">
        <v>6.9</v>
      </c>
      <c r="CM196" s="74">
        <v>71.8</v>
      </c>
      <c r="CN196" s="74">
        <v>79.8</v>
      </c>
      <c r="CO196" s="74">
        <v>82.2</v>
      </c>
      <c r="CP196" s="78"/>
      <c r="CQ196" s="74"/>
      <c r="CR196" s="78"/>
      <c r="CS196" s="74"/>
      <c r="CT196" s="74"/>
      <c r="CU196" s="74"/>
      <c r="CV196" s="74"/>
      <c r="CW196" s="74"/>
    </row>
    <row r="197" spans="1:101" ht="16.5" x14ac:dyDescent="0.3">
      <c r="A197" s="74" t="s">
        <v>289</v>
      </c>
      <c r="B197" s="74">
        <v>23</v>
      </c>
      <c r="C197" s="74">
        <v>10003956</v>
      </c>
      <c r="D197" s="74" t="s">
        <v>39</v>
      </c>
      <c r="E197" s="74" t="s">
        <v>149</v>
      </c>
      <c r="F197" s="78">
        <v>795</v>
      </c>
      <c r="G197" s="74">
        <v>4.3</v>
      </c>
      <c r="H197" s="78">
        <v>760</v>
      </c>
      <c r="I197" s="74">
        <v>9.9</v>
      </c>
      <c r="J197" s="74">
        <v>8.4</v>
      </c>
      <c r="K197" s="74">
        <v>56.5</v>
      </c>
      <c r="L197" s="74">
        <v>74.599999999999994</v>
      </c>
      <c r="M197" s="74">
        <v>81.7</v>
      </c>
      <c r="N197" s="78">
        <v>795</v>
      </c>
      <c r="O197" s="74">
        <v>5</v>
      </c>
      <c r="P197" s="78">
        <v>755</v>
      </c>
      <c r="Q197" s="74">
        <v>7.6</v>
      </c>
      <c r="R197" s="74">
        <v>8.5</v>
      </c>
      <c r="S197" s="74">
        <v>67.099999999999994</v>
      </c>
      <c r="T197" s="74">
        <v>78.900000000000006</v>
      </c>
      <c r="U197" s="74">
        <v>83.9</v>
      </c>
      <c r="V197" s="78">
        <v>795</v>
      </c>
      <c r="W197" s="74">
        <v>5.4</v>
      </c>
      <c r="X197" s="78">
        <v>750</v>
      </c>
      <c r="Y197" s="74">
        <v>8.8000000000000007</v>
      </c>
      <c r="Z197" s="74">
        <v>8</v>
      </c>
      <c r="AA197" s="74">
        <v>67.7</v>
      </c>
      <c r="AB197" s="74">
        <v>79.900000000000006</v>
      </c>
      <c r="AC197" s="74">
        <v>83.2</v>
      </c>
      <c r="AD197" s="78"/>
      <c r="AE197" s="74"/>
      <c r="AF197" s="78"/>
      <c r="AG197" s="74"/>
      <c r="AH197" s="74"/>
      <c r="AI197" s="74"/>
      <c r="AJ197" s="74"/>
      <c r="AK197" s="74"/>
      <c r="AL197" s="78">
        <v>275</v>
      </c>
      <c r="AM197" s="74">
        <v>0.7</v>
      </c>
      <c r="AN197" s="78">
        <v>270</v>
      </c>
      <c r="AO197" s="74">
        <v>10</v>
      </c>
      <c r="AP197" s="74">
        <v>13.3</v>
      </c>
      <c r="AQ197" s="74">
        <v>55.4</v>
      </c>
      <c r="AR197" s="74">
        <v>69.7</v>
      </c>
      <c r="AS197" s="74">
        <v>76.8</v>
      </c>
      <c r="AT197" s="78">
        <v>275</v>
      </c>
      <c r="AU197" s="74">
        <v>1.8</v>
      </c>
      <c r="AV197" s="78">
        <v>270</v>
      </c>
      <c r="AW197" s="74">
        <v>9.3000000000000007</v>
      </c>
      <c r="AX197" s="74">
        <v>10.4</v>
      </c>
      <c r="AY197" s="74">
        <v>66.8</v>
      </c>
      <c r="AZ197" s="74">
        <v>75.7</v>
      </c>
      <c r="BA197" s="74">
        <v>80.2</v>
      </c>
      <c r="BB197" s="78">
        <v>275</v>
      </c>
      <c r="BC197" s="74">
        <v>1.8</v>
      </c>
      <c r="BD197" s="78">
        <v>270</v>
      </c>
      <c r="BE197" s="74">
        <v>8.6</v>
      </c>
      <c r="BF197" s="74">
        <v>7.5</v>
      </c>
      <c r="BG197" s="74">
        <v>71.3</v>
      </c>
      <c r="BH197" s="74">
        <v>82.1</v>
      </c>
      <c r="BI197" s="74">
        <v>84</v>
      </c>
      <c r="BJ197" s="78"/>
      <c r="BK197" s="74"/>
      <c r="BL197" s="78"/>
      <c r="BM197" s="74"/>
      <c r="BN197" s="74"/>
      <c r="BO197" s="74"/>
      <c r="BP197" s="74"/>
      <c r="BQ197" s="74"/>
      <c r="BR197" s="78">
        <v>1065</v>
      </c>
      <c r="BS197" s="74">
        <v>3.4</v>
      </c>
      <c r="BT197" s="78">
        <v>1030</v>
      </c>
      <c r="BU197" s="74">
        <v>9.9</v>
      </c>
      <c r="BV197" s="74">
        <v>9.6999999999999993</v>
      </c>
      <c r="BW197" s="74">
        <v>56.2</v>
      </c>
      <c r="BX197" s="74">
        <v>73.3</v>
      </c>
      <c r="BY197" s="74">
        <v>80.400000000000006</v>
      </c>
      <c r="BZ197" s="78">
        <v>1065</v>
      </c>
      <c r="CA197" s="74">
        <v>4.2</v>
      </c>
      <c r="CB197" s="78">
        <v>1020</v>
      </c>
      <c r="CC197" s="74">
        <v>8</v>
      </c>
      <c r="CD197" s="74">
        <v>9</v>
      </c>
      <c r="CE197" s="74">
        <v>67</v>
      </c>
      <c r="CF197" s="74">
        <v>78.099999999999994</v>
      </c>
      <c r="CG197" s="74">
        <v>83</v>
      </c>
      <c r="CH197" s="78">
        <v>1065</v>
      </c>
      <c r="CI197" s="74">
        <v>4.5</v>
      </c>
      <c r="CJ197" s="78">
        <v>1020</v>
      </c>
      <c r="CK197" s="74">
        <v>8.6999999999999993</v>
      </c>
      <c r="CL197" s="74">
        <v>7.9</v>
      </c>
      <c r="CM197" s="74">
        <v>68.7</v>
      </c>
      <c r="CN197" s="74">
        <v>80.5</v>
      </c>
      <c r="CO197" s="74">
        <v>83.4</v>
      </c>
      <c r="CP197" s="78"/>
      <c r="CQ197" s="74"/>
      <c r="CR197" s="78"/>
      <c r="CS197" s="74"/>
      <c r="CT197" s="74"/>
      <c r="CU197" s="74"/>
      <c r="CV197" s="74"/>
      <c r="CW197" s="74"/>
    </row>
    <row r="198" spans="1:101" ht="16.5" x14ac:dyDescent="0.3">
      <c r="A198" s="74" t="s">
        <v>289</v>
      </c>
      <c r="B198" s="74">
        <v>65</v>
      </c>
      <c r="C198" s="74">
        <v>10003957</v>
      </c>
      <c r="D198" s="74" t="s">
        <v>39</v>
      </c>
      <c r="E198" s="74" t="s">
        <v>151</v>
      </c>
      <c r="F198" s="78">
        <v>1745</v>
      </c>
      <c r="G198" s="74">
        <v>7.4</v>
      </c>
      <c r="H198" s="78">
        <v>1615</v>
      </c>
      <c r="I198" s="74">
        <v>8.1999999999999993</v>
      </c>
      <c r="J198" s="74">
        <v>11.2</v>
      </c>
      <c r="K198" s="74">
        <v>57.5</v>
      </c>
      <c r="L198" s="74">
        <v>72.3</v>
      </c>
      <c r="M198" s="74">
        <v>80.599999999999994</v>
      </c>
      <c r="N198" s="78">
        <v>1745</v>
      </c>
      <c r="O198" s="74">
        <v>8</v>
      </c>
      <c r="P198" s="78">
        <v>1605</v>
      </c>
      <c r="Q198" s="74">
        <v>10</v>
      </c>
      <c r="R198" s="74">
        <v>8.3000000000000007</v>
      </c>
      <c r="S198" s="74">
        <v>61.3</v>
      </c>
      <c r="T198" s="74">
        <v>76.5</v>
      </c>
      <c r="U198" s="74">
        <v>81.599999999999994</v>
      </c>
      <c r="V198" s="78">
        <v>1745</v>
      </c>
      <c r="W198" s="74">
        <v>8.3000000000000007</v>
      </c>
      <c r="X198" s="78">
        <v>1600</v>
      </c>
      <c r="Y198" s="74">
        <v>11.4</v>
      </c>
      <c r="Z198" s="74">
        <v>6.9</v>
      </c>
      <c r="AA198" s="74">
        <v>66.400000000000006</v>
      </c>
      <c r="AB198" s="74">
        <v>77.8</v>
      </c>
      <c r="AC198" s="74">
        <v>81.7</v>
      </c>
      <c r="AD198" s="78"/>
      <c r="AE198" s="74"/>
      <c r="AF198" s="78"/>
      <c r="AG198" s="74"/>
      <c r="AH198" s="74"/>
      <c r="AI198" s="74"/>
      <c r="AJ198" s="74"/>
      <c r="AK198" s="74"/>
      <c r="AL198" s="78">
        <v>1425</v>
      </c>
      <c r="AM198" s="74">
        <v>2.7</v>
      </c>
      <c r="AN198" s="78">
        <v>1385</v>
      </c>
      <c r="AO198" s="74">
        <v>10.8</v>
      </c>
      <c r="AP198" s="74">
        <v>13.9</v>
      </c>
      <c r="AQ198" s="74">
        <v>60.1</v>
      </c>
      <c r="AR198" s="74">
        <v>69.3</v>
      </c>
      <c r="AS198" s="74">
        <v>75.3</v>
      </c>
      <c r="AT198" s="78">
        <v>1425</v>
      </c>
      <c r="AU198" s="74">
        <v>2.7</v>
      </c>
      <c r="AV198" s="78">
        <v>1385</v>
      </c>
      <c r="AW198" s="74">
        <v>10</v>
      </c>
      <c r="AX198" s="74">
        <v>9.6</v>
      </c>
      <c r="AY198" s="74">
        <v>66.2</v>
      </c>
      <c r="AZ198" s="74">
        <v>75.5</v>
      </c>
      <c r="BA198" s="74">
        <v>80.400000000000006</v>
      </c>
      <c r="BB198" s="78">
        <v>1425</v>
      </c>
      <c r="BC198" s="74">
        <v>3</v>
      </c>
      <c r="BD198" s="78">
        <v>1380</v>
      </c>
      <c r="BE198" s="74">
        <v>12.4</v>
      </c>
      <c r="BF198" s="74">
        <v>7.8</v>
      </c>
      <c r="BG198" s="74">
        <v>69.3</v>
      </c>
      <c r="BH198" s="74">
        <v>77.099999999999994</v>
      </c>
      <c r="BI198" s="74">
        <v>79.8</v>
      </c>
      <c r="BJ198" s="78"/>
      <c r="BK198" s="74"/>
      <c r="BL198" s="78"/>
      <c r="BM198" s="74"/>
      <c r="BN198" s="74"/>
      <c r="BO198" s="74"/>
      <c r="BP198" s="74"/>
      <c r="BQ198" s="74"/>
      <c r="BR198" s="78">
        <v>3170</v>
      </c>
      <c r="BS198" s="74">
        <v>5.3</v>
      </c>
      <c r="BT198" s="78">
        <v>3000</v>
      </c>
      <c r="BU198" s="74">
        <v>9.4</v>
      </c>
      <c r="BV198" s="74">
        <v>12.5</v>
      </c>
      <c r="BW198" s="74">
        <v>58.7</v>
      </c>
      <c r="BX198" s="74">
        <v>70.900000000000006</v>
      </c>
      <c r="BY198" s="74">
        <v>78.099999999999994</v>
      </c>
      <c r="BZ198" s="78">
        <v>3170</v>
      </c>
      <c r="CA198" s="74">
        <v>5.6</v>
      </c>
      <c r="CB198" s="78">
        <v>2990</v>
      </c>
      <c r="CC198" s="74">
        <v>10</v>
      </c>
      <c r="CD198" s="74">
        <v>8.9</v>
      </c>
      <c r="CE198" s="74">
        <v>63.6</v>
      </c>
      <c r="CF198" s="74">
        <v>76.099999999999994</v>
      </c>
      <c r="CG198" s="74">
        <v>81.099999999999994</v>
      </c>
      <c r="CH198" s="78">
        <v>3170</v>
      </c>
      <c r="CI198" s="74">
        <v>5.9</v>
      </c>
      <c r="CJ198" s="78">
        <v>2980</v>
      </c>
      <c r="CK198" s="74">
        <v>11.9</v>
      </c>
      <c r="CL198" s="74">
        <v>7.3</v>
      </c>
      <c r="CM198" s="74">
        <v>67.8</v>
      </c>
      <c r="CN198" s="74">
        <v>77.5</v>
      </c>
      <c r="CO198" s="74">
        <v>80.8</v>
      </c>
      <c r="CP198" s="78"/>
      <c r="CQ198" s="74"/>
      <c r="CR198" s="78"/>
      <c r="CS198" s="74"/>
      <c r="CT198" s="74"/>
      <c r="CU198" s="74"/>
      <c r="CV198" s="74"/>
      <c r="CW198" s="74"/>
    </row>
    <row r="199" spans="1:101" ht="16.5" x14ac:dyDescent="0.3">
      <c r="A199" s="74" t="s">
        <v>289</v>
      </c>
      <c r="B199" s="74">
        <v>209</v>
      </c>
      <c r="C199" s="74">
        <v>10003945</v>
      </c>
      <c r="D199" s="74" t="s">
        <v>39</v>
      </c>
      <c r="E199" s="74" t="s">
        <v>153</v>
      </c>
      <c r="F199" s="78" t="s">
        <v>13</v>
      </c>
      <c r="G199" s="74" t="s">
        <v>13</v>
      </c>
      <c r="H199" s="78" t="s">
        <v>13</v>
      </c>
      <c r="I199" s="74" t="s">
        <v>13</v>
      </c>
      <c r="J199" s="74" t="s">
        <v>13</v>
      </c>
      <c r="K199" s="74" t="s">
        <v>13</v>
      </c>
      <c r="L199" s="74" t="s">
        <v>13</v>
      </c>
      <c r="M199" s="74" t="s">
        <v>13</v>
      </c>
      <c r="N199" s="78" t="s">
        <v>13</v>
      </c>
      <c r="O199" s="74" t="s">
        <v>13</v>
      </c>
      <c r="P199" s="78" t="s">
        <v>13</v>
      </c>
      <c r="Q199" s="74" t="s">
        <v>13</v>
      </c>
      <c r="R199" s="74" t="s">
        <v>13</v>
      </c>
      <c r="S199" s="74" t="s">
        <v>13</v>
      </c>
      <c r="T199" s="74" t="s">
        <v>13</v>
      </c>
      <c r="U199" s="74" t="s">
        <v>13</v>
      </c>
      <c r="V199" s="78" t="s">
        <v>13</v>
      </c>
      <c r="W199" s="74" t="s">
        <v>13</v>
      </c>
      <c r="X199" s="78" t="s">
        <v>13</v>
      </c>
      <c r="Y199" s="74" t="s">
        <v>13</v>
      </c>
      <c r="Z199" s="74" t="s">
        <v>13</v>
      </c>
      <c r="AA199" s="74" t="s">
        <v>13</v>
      </c>
      <c r="AB199" s="74" t="s">
        <v>13</v>
      </c>
      <c r="AC199" s="74" t="s">
        <v>13</v>
      </c>
      <c r="AD199" s="78"/>
      <c r="AE199" s="74"/>
      <c r="AF199" s="78"/>
      <c r="AG199" s="74"/>
      <c r="AH199" s="74"/>
      <c r="AI199" s="74"/>
      <c r="AJ199" s="74"/>
      <c r="AK199" s="74"/>
      <c r="AL199" s="78" t="s">
        <v>13</v>
      </c>
      <c r="AM199" s="74" t="s">
        <v>13</v>
      </c>
      <c r="AN199" s="78" t="s">
        <v>13</v>
      </c>
      <c r="AO199" s="74" t="s">
        <v>13</v>
      </c>
      <c r="AP199" s="74" t="s">
        <v>13</v>
      </c>
      <c r="AQ199" s="74" t="s">
        <v>13</v>
      </c>
      <c r="AR199" s="74" t="s">
        <v>13</v>
      </c>
      <c r="AS199" s="74" t="s">
        <v>13</v>
      </c>
      <c r="AT199" s="78" t="s">
        <v>13</v>
      </c>
      <c r="AU199" s="74" t="s">
        <v>13</v>
      </c>
      <c r="AV199" s="78" t="s">
        <v>13</v>
      </c>
      <c r="AW199" s="74" t="s">
        <v>13</v>
      </c>
      <c r="AX199" s="74" t="s">
        <v>13</v>
      </c>
      <c r="AY199" s="74" t="s">
        <v>13</v>
      </c>
      <c r="AZ199" s="74" t="s">
        <v>13</v>
      </c>
      <c r="BA199" s="74" t="s">
        <v>13</v>
      </c>
      <c r="BB199" s="78" t="s">
        <v>13</v>
      </c>
      <c r="BC199" s="74" t="s">
        <v>13</v>
      </c>
      <c r="BD199" s="78" t="s">
        <v>13</v>
      </c>
      <c r="BE199" s="74" t="s">
        <v>13</v>
      </c>
      <c r="BF199" s="74" t="s">
        <v>13</v>
      </c>
      <c r="BG199" s="74" t="s">
        <v>13</v>
      </c>
      <c r="BH199" s="74" t="s">
        <v>13</v>
      </c>
      <c r="BI199" s="74" t="s">
        <v>13</v>
      </c>
      <c r="BJ199" s="78"/>
      <c r="BK199" s="74"/>
      <c r="BL199" s="78"/>
      <c r="BM199" s="74"/>
      <c r="BN199" s="74"/>
      <c r="BO199" s="74"/>
      <c r="BP199" s="74"/>
      <c r="BQ199" s="74"/>
      <c r="BR199" s="78" t="s">
        <v>13</v>
      </c>
      <c r="BS199" s="74" t="s">
        <v>13</v>
      </c>
      <c r="BT199" s="78" t="s">
        <v>13</v>
      </c>
      <c r="BU199" s="74" t="s">
        <v>13</v>
      </c>
      <c r="BV199" s="74" t="s">
        <v>13</v>
      </c>
      <c r="BW199" s="74" t="s">
        <v>13</v>
      </c>
      <c r="BX199" s="74" t="s">
        <v>13</v>
      </c>
      <c r="BY199" s="74" t="s">
        <v>13</v>
      </c>
      <c r="BZ199" s="78" t="s">
        <v>13</v>
      </c>
      <c r="CA199" s="74" t="s">
        <v>13</v>
      </c>
      <c r="CB199" s="78" t="s">
        <v>13</v>
      </c>
      <c r="CC199" s="74" t="s">
        <v>13</v>
      </c>
      <c r="CD199" s="74" t="s">
        <v>13</v>
      </c>
      <c r="CE199" s="74" t="s">
        <v>13</v>
      </c>
      <c r="CF199" s="74" t="s">
        <v>13</v>
      </c>
      <c r="CG199" s="74" t="s">
        <v>13</v>
      </c>
      <c r="CH199" s="78" t="s">
        <v>13</v>
      </c>
      <c r="CI199" s="74" t="s">
        <v>13</v>
      </c>
      <c r="CJ199" s="78" t="s">
        <v>13</v>
      </c>
      <c r="CK199" s="74" t="s">
        <v>13</v>
      </c>
      <c r="CL199" s="74" t="s">
        <v>13</v>
      </c>
      <c r="CM199" s="74" t="s">
        <v>13</v>
      </c>
      <c r="CN199" s="74" t="s">
        <v>13</v>
      </c>
      <c r="CO199" s="74" t="s">
        <v>13</v>
      </c>
      <c r="CP199" s="78"/>
      <c r="CQ199" s="74"/>
      <c r="CR199" s="78"/>
      <c r="CS199" s="74"/>
      <c r="CT199" s="74"/>
      <c r="CU199" s="74"/>
      <c r="CV199" s="74"/>
      <c r="CW199" s="74"/>
    </row>
    <row r="200" spans="1:101" ht="16.5" x14ac:dyDescent="0.3">
      <c r="A200" s="74" t="s">
        <v>289</v>
      </c>
      <c r="B200" s="74">
        <v>126</v>
      </c>
      <c r="C200" s="74">
        <v>10006842</v>
      </c>
      <c r="D200" s="74" t="s">
        <v>39</v>
      </c>
      <c r="E200" s="74" t="s">
        <v>155</v>
      </c>
      <c r="F200" s="78">
        <v>1820</v>
      </c>
      <c r="G200" s="74">
        <v>4.3</v>
      </c>
      <c r="H200" s="78">
        <v>1745</v>
      </c>
      <c r="I200" s="74">
        <v>8</v>
      </c>
      <c r="J200" s="74">
        <v>10.4</v>
      </c>
      <c r="K200" s="74">
        <v>51.2</v>
      </c>
      <c r="L200" s="74">
        <v>68.8</v>
      </c>
      <c r="M200" s="74">
        <v>81.599999999999994</v>
      </c>
      <c r="N200" s="78">
        <v>1820</v>
      </c>
      <c r="O200" s="74">
        <v>4.7</v>
      </c>
      <c r="P200" s="78">
        <v>1735</v>
      </c>
      <c r="Q200" s="74">
        <v>10.3</v>
      </c>
      <c r="R200" s="74">
        <v>5.3</v>
      </c>
      <c r="S200" s="74">
        <v>58.9</v>
      </c>
      <c r="T200" s="74">
        <v>76</v>
      </c>
      <c r="U200" s="74">
        <v>84.4</v>
      </c>
      <c r="V200" s="78">
        <v>1820</v>
      </c>
      <c r="W200" s="74">
        <v>5</v>
      </c>
      <c r="X200" s="78">
        <v>1730</v>
      </c>
      <c r="Y200" s="74">
        <v>11.6</v>
      </c>
      <c r="Z200" s="74">
        <v>6.1</v>
      </c>
      <c r="AA200" s="74">
        <v>62.7</v>
      </c>
      <c r="AB200" s="74">
        <v>77.099999999999994</v>
      </c>
      <c r="AC200" s="74">
        <v>82.3</v>
      </c>
      <c r="AD200" s="78"/>
      <c r="AE200" s="74"/>
      <c r="AF200" s="78"/>
      <c r="AG200" s="74"/>
      <c r="AH200" s="74"/>
      <c r="AI200" s="74"/>
      <c r="AJ200" s="74"/>
      <c r="AK200" s="74"/>
      <c r="AL200" s="78">
        <v>1420</v>
      </c>
      <c r="AM200" s="74">
        <v>1</v>
      </c>
      <c r="AN200" s="78">
        <v>1405</v>
      </c>
      <c r="AO200" s="74">
        <v>9.8000000000000007</v>
      </c>
      <c r="AP200" s="74">
        <v>13.3</v>
      </c>
      <c r="AQ200" s="74">
        <v>50.8</v>
      </c>
      <c r="AR200" s="74">
        <v>65.2</v>
      </c>
      <c r="AS200" s="74">
        <v>76.900000000000006</v>
      </c>
      <c r="AT200" s="78">
        <v>1420</v>
      </c>
      <c r="AU200" s="74">
        <v>1.1000000000000001</v>
      </c>
      <c r="AV200" s="78">
        <v>1400</v>
      </c>
      <c r="AW200" s="74">
        <v>13.6</v>
      </c>
      <c r="AX200" s="74">
        <v>7.3</v>
      </c>
      <c r="AY200" s="74">
        <v>56.1</v>
      </c>
      <c r="AZ200" s="74">
        <v>70</v>
      </c>
      <c r="BA200" s="74">
        <v>79</v>
      </c>
      <c r="BB200" s="78">
        <v>1420</v>
      </c>
      <c r="BC200" s="74">
        <v>1.3</v>
      </c>
      <c r="BD200" s="78">
        <v>1400</v>
      </c>
      <c r="BE200" s="74">
        <v>14.2</v>
      </c>
      <c r="BF200" s="74">
        <v>6.1</v>
      </c>
      <c r="BG200" s="74">
        <v>60.7</v>
      </c>
      <c r="BH200" s="74">
        <v>74.3</v>
      </c>
      <c r="BI200" s="74">
        <v>79.7</v>
      </c>
      <c r="BJ200" s="78"/>
      <c r="BK200" s="74"/>
      <c r="BL200" s="78"/>
      <c r="BM200" s="74"/>
      <c r="BN200" s="74"/>
      <c r="BO200" s="74"/>
      <c r="BP200" s="74"/>
      <c r="BQ200" s="74"/>
      <c r="BR200" s="78">
        <v>3240</v>
      </c>
      <c r="BS200" s="74">
        <v>2.8</v>
      </c>
      <c r="BT200" s="78">
        <v>3150</v>
      </c>
      <c r="BU200" s="74">
        <v>8.8000000000000007</v>
      </c>
      <c r="BV200" s="74">
        <v>11.7</v>
      </c>
      <c r="BW200" s="74">
        <v>51</v>
      </c>
      <c r="BX200" s="74">
        <v>67.2</v>
      </c>
      <c r="BY200" s="74">
        <v>79.5</v>
      </c>
      <c r="BZ200" s="78">
        <v>3240</v>
      </c>
      <c r="CA200" s="74">
        <v>3.1</v>
      </c>
      <c r="CB200" s="78">
        <v>3140</v>
      </c>
      <c r="CC200" s="74">
        <v>11.8</v>
      </c>
      <c r="CD200" s="74">
        <v>6.2</v>
      </c>
      <c r="CE200" s="74">
        <v>57.6</v>
      </c>
      <c r="CF200" s="74">
        <v>73.400000000000006</v>
      </c>
      <c r="CG200" s="74">
        <v>82</v>
      </c>
      <c r="CH200" s="78">
        <v>3240</v>
      </c>
      <c r="CI200" s="74">
        <v>3.4</v>
      </c>
      <c r="CJ200" s="78">
        <v>3130</v>
      </c>
      <c r="CK200" s="74">
        <v>12.7</v>
      </c>
      <c r="CL200" s="74">
        <v>6.1</v>
      </c>
      <c r="CM200" s="74">
        <v>61.8</v>
      </c>
      <c r="CN200" s="74">
        <v>75.8</v>
      </c>
      <c r="CO200" s="74">
        <v>81.2</v>
      </c>
      <c r="CP200" s="78"/>
      <c r="CQ200" s="74"/>
      <c r="CR200" s="78"/>
      <c r="CS200" s="74"/>
      <c r="CT200" s="74"/>
      <c r="CU200" s="74"/>
      <c r="CV200" s="74"/>
      <c r="CW200" s="74"/>
    </row>
    <row r="201" spans="1:101" ht="16.5" x14ac:dyDescent="0.3">
      <c r="A201" s="74" t="s">
        <v>289</v>
      </c>
      <c r="B201" s="74">
        <v>24</v>
      </c>
      <c r="C201" s="74">
        <v>10007162</v>
      </c>
      <c r="D201" s="74" t="s">
        <v>27</v>
      </c>
      <c r="E201" s="74" t="s">
        <v>157</v>
      </c>
      <c r="F201" s="78">
        <v>1195</v>
      </c>
      <c r="G201" s="74">
        <v>6.3</v>
      </c>
      <c r="H201" s="78">
        <v>1120</v>
      </c>
      <c r="I201" s="74">
        <v>14.8</v>
      </c>
      <c r="J201" s="74">
        <v>21.3</v>
      </c>
      <c r="K201" s="74">
        <v>53.6</v>
      </c>
      <c r="L201" s="74">
        <v>58.3</v>
      </c>
      <c r="M201" s="74">
        <v>63.9</v>
      </c>
      <c r="N201" s="78">
        <v>1195</v>
      </c>
      <c r="O201" s="74">
        <v>6.5</v>
      </c>
      <c r="P201" s="78">
        <v>1120</v>
      </c>
      <c r="Q201" s="74">
        <v>18.399999999999999</v>
      </c>
      <c r="R201" s="74">
        <v>15</v>
      </c>
      <c r="S201" s="74">
        <v>57.5</v>
      </c>
      <c r="T201" s="74">
        <v>63.6</v>
      </c>
      <c r="U201" s="74">
        <v>66.599999999999994</v>
      </c>
      <c r="V201" s="78">
        <v>1195</v>
      </c>
      <c r="W201" s="74">
        <v>6.7</v>
      </c>
      <c r="X201" s="78">
        <v>1115</v>
      </c>
      <c r="Y201" s="74">
        <v>21.2</v>
      </c>
      <c r="Z201" s="74">
        <v>12.6</v>
      </c>
      <c r="AA201" s="74">
        <v>59</v>
      </c>
      <c r="AB201" s="74">
        <v>63.6</v>
      </c>
      <c r="AC201" s="74">
        <v>66.2</v>
      </c>
      <c r="AD201" s="78"/>
      <c r="AE201" s="74"/>
      <c r="AF201" s="78"/>
      <c r="AG201" s="74"/>
      <c r="AH201" s="74"/>
      <c r="AI201" s="74"/>
      <c r="AJ201" s="74"/>
      <c r="AK201" s="74"/>
      <c r="AL201" s="78">
        <v>610</v>
      </c>
      <c r="AM201" s="74">
        <v>2.8</v>
      </c>
      <c r="AN201" s="78">
        <v>590</v>
      </c>
      <c r="AO201" s="74">
        <v>17.899999999999999</v>
      </c>
      <c r="AP201" s="74">
        <v>25.2</v>
      </c>
      <c r="AQ201" s="74">
        <v>48.9</v>
      </c>
      <c r="AR201" s="74">
        <v>53.1</v>
      </c>
      <c r="AS201" s="74">
        <v>56.9</v>
      </c>
      <c r="AT201" s="78">
        <v>610</v>
      </c>
      <c r="AU201" s="74">
        <v>3</v>
      </c>
      <c r="AV201" s="78">
        <v>590</v>
      </c>
      <c r="AW201" s="74">
        <v>20.3</v>
      </c>
      <c r="AX201" s="74">
        <v>19.7</v>
      </c>
      <c r="AY201" s="74">
        <v>51.5</v>
      </c>
      <c r="AZ201" s="74">
        <v>56.9</v>
      </c>
      <c r="BA201" s="74">
        <v>60</v>
      </c>
      <c r="BB201" s="78">
        <v>610</v>
      </c>
      <c r="BC201" s="74">
        <v>2.8</v>
      </c>
      <c r="BD201" s="78">
        <v>590</v>
      </c>
      <c r="BE201" s="74">
        <v>24.2</v>
      </c>
      <c r="BF201" s="74">
        <v>15.2</v>
      </c>
      <c r="BG201" s="74">
        <v>54.5</v>
      </c>
      <c r="BH201" s="74">
        <v>58.4</v>
      </c>
      <c r="BI201" s="74">
        <v>60.6</v>
      </c>
      <c r="BJ201" s="78"/>
      <c r="BK201" s="74"/>
      <c r="BL201" s="78"/>
      <c r="BM201" s="74"/>
      <c r="BN201" s="74"/>
      <c r="BO201" s="74"/>
      <c r="BP201" s="74"/>
      <c r="BQ201" s="74"/>
      <c r="BR201" s="78">
        <v>1805</v>
      </c>
      <c r="BS201" s="74">
        <v>5.2</v>
      </c>
      <c r="BT201" s="78">
        <v>1710</v>
      </c>
      <c r="BU201" s="74">
        <v>15.9</v>
      </c>
      <c r="BV201" s="74">
        <v>22.7</v>
      </c>
      <c r="BW201" s="74">
        <v>52</v>
      </c>
      <c r="BX201" s="74">
        <v>56.5</v>
      </c>
      <c r="BY201" s="74">
        <v>61.4</v>
      </c>
      <c r="BZ201" s="78">
        <v>1805</v>
      </c>
      <c r="CA201" s="74">
        <v>5.3</v>
      </c>
      <c r="CB201" s="78">
        <v>1710</v>
      </c>
      <c r="CC201" s="74">
        <v>19.100000000000001</v>
      </c>
      <c r="CD201" s="74">
        <v>16.600000000000001</v>
      </c>
      <c r="CE201" s="74">
        <v>55.4</v>
      </c>
      <c r="CF201" s="74">
        <v>61.3</v>
      </c>
      <c r="CG201" s="74">
        <v>64.3</v>
      </c>
      <c r="CH201" s="78">
        <v>1805</v>
      </c>
      <c r="CI201" s="74">
        <v>5.4</v>
      </c>
      <c r="CJ201" s="78">
        <v>1710</v>
      </c>
      <c r="CK201" s="74">
        <v>22.2</v>
      </c>
      <c r="CL201" s="74">
        <v>13.5</v>
      </c>
      <c r="CM201" s="74">
        <v>57.4</v>
      </c>
      <c r="CN201" s="74">
        <v>61.8</v>
      </c>
      <c r="CO201" s="74">
        <v>64.2</v>
      </c>
      <c r="CP201" s="78"/>
      <c r="CQ201" s="74"/>
      <c r="CR201" s="78"/>
      <c r="CS201" s="74"/>
      <c r="CT201" s="74"/>
      <c r="CU201" s="74"/>
      <c r="CV201" s="74"/>
      <c r="CW201" s="74"/>
    </row>
    <row r="202" spans="1:101" ht="16.5" x14ac:dyDescent="0.3">
      <c r="A202" s="74" t="s">
        <v>289</v>
      </c>
      <c r="B202" s="74">
        <v>135</v>
      </c>
      <c r="C202" s="74">
        <v>10007769</v>
      </c>
      <c r="D202" s="74" t="s">
        <v>27</v>
      </c>
      <c r="E202" s="74" t="s">
        <v>159</v>
      </c>
      <c r="F202" s="78" t="s">
        <v>13</v>
      </c>
      <c r="G202" s="74" t="s">
        <v>13</v>
      </c>
      <c r="H202" s="78" t="s">
        <v>13</v>
      </c>
      <c r="I202" s="74" t="s">
        <v>13</v>
      </c>
      <c r="J202" s="74" t="s">
        <v>13</v>
      </c>
      <c r="K202" s="74" t="s">
        <v>13</v>
      </c>
      <c r="L202" s="74" t="s">
        <v>13</v>
      </c>
      <c r="M202" s="74" t="s">
        <v>13</v>
      </c>
      <c r="N202" s="78" t="s">
        <v>13</v>
      </c>
      <c r="O202" s="74" t="s">
        <v>13</v>
      </c>
      <c r="P202" s="78" t="s">
        <v>13</v>
      </c>
      <c r="Q202" s="74" t="s">
        <v>13</v>
      </c>
      <c r="R202" s="74" t="s">
        <v>13</v>
      </c>
      <c r="S202" s="74" t="s">
        <v>13</v>
      </c>
      <c r="T202" s="74" t="s">
        <v>13</v>
      </c>
      <c r="U202" s="74" t="s">
        <v>13</v>
      </c>
      <c r="V202" s="78" t="s">
        <v>13</v>
      </c>
      <c r="W202" s="74" t="s">
        <v>13</v>
      </c>
      <c r="X202" s="78" t="s">
        <v>13</v>
      </c>
      <c r="Y202" s="74" t="s">
        <v>13</v>
      </c>
      <c r="Z202" s="74" t="s">
        <v>13</v>
      </c>
      <c r="AA202" s="74" t="s">
        <v>13</v>
      </c>
      <c r="AB202" s="74" t="s">
        <v>13</v>
      </c>
      <c r="AC202" s="74" t="s">
        <v>13</v>
      </c>
      <c r="AD202" s="78"/>
      <c r="AE202" s="74"/>
      <c r="AF202" s="78"/>
      <c r="AG202" s="74"/>
      <c r="AH202" s="74"/>
      <c r="AI202" s="74"/>
      <c r="AJ202" s="74"/>
      <c r="AK202" s="74"/>
      <c r="AL202" s="78" t="s">
        <v>13</v>
      </c>
      <c r="AM202" s="74" t="s">
        <v>13</v>
      </c>
      <c r="AN202" s="78" t="s">
        <v>13</v>
      </c>
      <c r="AO202" s="74" t="s">
        <v>13</v>
      </c>
      <c r="AP202" s="74" t="s">
        <v>13</v>
      </c>
      <c r="AQ202" s="74" t="s">
        <v>13</v>
      </c>
      <c r="AR202" s="74" t="s">
        <v>13</v>
      </c>
      <c r="AS202" s="74" t="s">
        <v>13</v>
      </c>
      <c r="AT202" s="78" t="s">
        <v>13</v>
      </c>
      <c r="AU202" s="74" t="s">
        <v>13</v>
      </c>
      <c r="AV202" s="78" t="s">
        <v>13</v>
      </c>
      <c r="AW202" s="74" t="s">
        <v>13</v>
      </c>
      <c r="AX202" s="74" t="s">
        <v>13</v>
      </c>
      <c r="AY202" s="74" t="s">
        <v>13</v>
      </c>
      <c r="AZ202" s="74" t="s">
        <v>13</v>
      </c>
      <c r="BA202" s="74" t="s">
        <v>13</v>
      </c>
      <c r="BB202" s="78" t="s">
        <v>13</v>
      </c>
      <c r="BC202" s="74" t="s">
        <v>13</v>
      </c>
      <c r="BD202" s="78" t="s">
        <v>13</v>
      </c>
      <c r="BE202" s="74" t="s">
        <v>13</v>
      </c>
      <c r="BF202" s="74" t="s">
        <v>13</v>
      </c>
      <c r="BG202" s="74" t="s">
        <v>13</v>
      </c>
      <c r="BH202" s="74" t="s">
        <v>13</v>
      </c>
      <c r="BI202" s="74" t="s">
        <v>13</v>
      </c>
      <c r="BJ202" s="78"/>
      <c r="BK202" s="74"/>
      <c r="BL202" s="78"/>
      <c r="BM202" s="74"/>
      <c r="BN202" s="74"/>
      <c r="BO202" s="74"/>
      <c r="BP202" s="74"/>
      <c r="BQ202" s="74"/>
      <c r="BR202" s="78" t="s">
        <v>13</v>
      </c>
      <c r="BS202" s="74" t="s">
        <v>13</v>
      </c>
      <c r="BT202" s="78" t="s">
        <v>13</v>
      </c>
      <c r="BU202" s="74" t="s">
        <v>13</v>
      </c>
      <c r="BV202" s="74" t="s">
        <v>13</v>
      </c>
      <c r="BW202" s="74" t="s">
        <v>13</v>
      </c>
      <c r="BX202" s="74" t="s">
        <v>13</v>
      </c>
      <c r="BY202" s="74" t="s">
        <v>13</v>
      </c>
      <c r="BZ202" s="78" t="s">
        <v>13</v>
      </c>
      <c r="CA202" s="74" t="s">
        <v>13</v>
      </c>
      <c r="CB202" s="78" t="s">
        <v>13</v>
      </c>
      <c r="CC202" s="74" t="s">
        <v>13</v>
      </c>
      <c r="CD202" s="74" t="s">
        <v>13</v>
      </c>
      <c r="CE202" s="74" t="s">
        <v>13</v>
      </c>
      <c r="CF202" s="74" t="s">
        <v>13</v>
      </c>
      <c r="CG202" s="74" t="s">
        <v>13</v>
      </c>
      <c r="CH202" s="78" t="s">
        <v>13</v>
      </c>
      <c r="CI202" s="74" t="s">
        <v>13</v>
      </c>
      <c r="CJ202" s="78" t="s">
        <v>13</v>
      </c>
      <c r="CK202" s="74" t="s">
        <v>13</v>
      </c>
      <c r="CL202" s="74" t="s">
        <v>13</v>
      </c>
      <c r="CM202" s="74" t="s">
        <v>13</v>
      </c>
      <c r="CN202" s="74" t="s">
        <v>13</v>
      </c>
      <c r="CO202" s="74" t="s">
        <v>13</v>
      </c>
      <c r="CP202" s="78"/>
      <c r="CQ202" s="74"/>
      <c r="CR202" s="78"/>
      <c r="CS202" s="74"/>
      <c r="CT202" s="74"/>
      <c r="CU202" s="74"/>
      <c r="CV202" s="74"/>
      <c r="CW202" s="74"/>
    </row>
    <row r="203" spans="1:101" ht="16.5" x14ac:dyDescent="0.3">
      <c r="A203" s="74" t="s">
        <v>289</v>
      </c>
      <c r="B203" s="74">
        <v>151</v>
      </c>
      <c r="C203" s="74">
        <v>10007797</v>
      </c>
      <c r="D203" s="74" t="s">
        <v>27</v>
      </c>
      <c r="E203" s="74" t="s">
        <v>161</v>
      </c>
      <c r="F203" s="78">
        <v>15</v>
      </c>
      <c r="G203" s="74" t="s">
        <v>396</v>
      </c>
      <c r="H203" s="78" t="s">
        <v>396</v>
      </c>
      <c r="I203" s="74" t="s">
        <v>396</v>
      </c>
      <c r="J203" s="74" t="s">
        <v>396</v>
      </c>
      <c r="K203" s="74" t="s">
        <v>396</v>
      </c>
      <c r="L203" s="74" t="s">
        <v>396</v>
      </c>
      <c r="M203" s="74" t="s">
        <v>396</v>
      </c>
      <c r="N203" s="78">
        <v>15</v>
      </c>
      <c r="O203" s="74" t="s">
        <v>396</v>
      </c>
      <c r="P203" s="78" t="s">
        <v>396</v>
      </c>
      <c r="Q203" s="74" t="s">
        <v>396</v>
      </c>
      <c r="R203" s="74" t="s">
        <v>396</v>
      </c>
      <c r="S203" s="74" t="s">
        <v>396</v>
      </c>
      <c r="T203" s="74" t="s">
        <v>396</v>
      </c>
      <c r="U203" s="74" t="s">
        <v>396</v>
      </c>
      <c r="V203" s="78">
        <v>15</v>
      </c>
      <c r="W203" s="74" t="s">
        <v>396</v>
      </c>
      <c r="X203" s="78" t="s">
        <v>396</v>
      </c>
      <c r="Y203" s="74" t="s">
        <v>396</v>
      </c>
      <c r="Z203" s="74" t="s">
        <v>396</v>
      </c>
      <c r="AA203" s="74" t="s">
        <v>396</v>
      </c>
      <c r="AB203" s="74" t="s">
        <v>396</v>
      </c>
      <c r="AC203" s="74" t="s">
        <v>396</v>
      </c>
      <c r="AD203" s="78"/>
      <c r="AE203" s="74"/>
      <c r="AF203" s="78"/>
      <c r="AG203" s="74"/>
      <c r="AH203" s="74"/>
      <c r="AI203" s="74"/>
      <c r="AJ203" s="74"/>
      <c r="AK203" s="74"/>
      <c r="AL203" s="78">
        <v>5</v>
      </c>
      <c r="AM203" s="74" t="s">
        <v>396</v>
      </c>
      <c r="AN203" s="78" t="s">
        <v>396</v>
      </c>
      <c r="AO203" s="74" t="s">
        <v>396</v>
      </c>
      <c r="AP203" s="74" t="s">
        <v>396</v>
      </c>
      <c r="AQ203" s="74" t="s">
        <v>396</v>
      </c>
      <c r="AR203" s="74" t="s">
        <v>396</v>
      </c>
      <c r="AS203" s="74" t="s">
        <v>396</v>
      </c>
      <c r="AT203" s="78">
        <v>5</v>
      </c>
      <c r="AU203" s="74" t="s">
        <v>396</v>
      </c>
      <c r="AV203" s="78" t="s">
        <v>396</v>
      </c>
      <c r="AW203" s="74" t="s">
        <v>396</v>
      </c>
      <c r="AX203" s="74" t="s">
        <v>396</v>
      </c>
      <c r="AY203" s="74" t="s">
        <v>396</v>
      </c>
      <c r="AZ203" s="74" t="s">
        <v>396</v>
      </c>
      <c r="BA203" s="74" t="s">
        <v>396</v>
      </c>
      <c r="BB203" s="78">
        <v>5</v>
      </c>
      <c r="BC203" s="74" t="s">
        <v>396</v>
      </c>
      <c r="BD203" s="78" t="s">
        <v>396</v>
      </c>
      <c r="BE203" s="74" t="s">
        <v>396</v>
      </c>
      <c r="BF203" s="74" t="s">
        <v>396</v>
      </c>
      <c r="BG203" s="74" t="s">
        <v>396</v>
      </c>
      <c r="BH203" s="74" t="s">
        <v>396</v>
      </c>
      <c r="BI203" s="74" t="s">
        <v>396</v>
      </c>
      <c r="BJ203" s="78"/>
      <c r="BK203" s="74"/>
      <c r="BL203" s="78"/>
      <c r="BM203" s="74"/>
      <c r="BN203" s="74"/>
      <c r="BO203" s="74"/>
      <c r="BP203" s="74"/>
      <c r="BQ203" s="74"/>
      <c r="BR203" s="78">
        <v>20</v>
      </c>
      <c r="BS203" s="74" t="s">
        <v>396</v>
      </c>
      <c r="BT203" s="78" t="s">
        <v>396</v>
      </c>
      <c r="BU203" s="74" t="s">
        <v>396</v>
      </c>
      <c r="BV203" s="74" t="s">
        <v>396</v>
      </c>
      <c r="BW203" s="74" t="s">
        <v>396</v>
      </c>
      <c r="BX203" s="74" t="s">
        <v>396</v>
      </c>
      <c r="BY203" s="74" t="s">
        <v>396</v>
      </c>
      <c r="BZ203" s="78">
        <v>20</v>
      </c>
      <c r="CA203" s="74" t="s">
        <v>396</v>
      </c>
      <c r="CB203" s="78" t="s">
        <v>396</v>
      </c>
      <c r="CC203" s="74" t="s">
        <v>396</v>
      </c>
      <c r="CD203" s="74" t="s">
        <v>396</v>
      </c>
      <c r="CE203" s="74" t="s">
        <v>396</v>
      </c>
      <c r="CF203" s="74" t="s">
        <v>396</v>
      </c>
      <c r="CG203" s="74" t="s">
        <v>396</v>
      </c>
      <c r="CH203" s="78">
        <v>20</v>
      </c>
      <c r="CI203" s="74" t="s">
        <v>396</v>
      </c>
      <c r="CJ203" s="78" t="s">
        <v>396</v>
      </c>
      <c r="CK203" s="74" t="s">
        <v>396</v>
      </c>
      <c r="CL203" s="74" t="s">
        <v>396</v>
      </c>
      <c r="CM203" s="74" t="s">
        <v>396</v>
      </c>
      <c r="CN203" s="74" t="s">
        <v>396</v>
      </c>
      <c r="CO203" s="74" t="s">
        <v>396</v>
      </c>
      <c r="CP203" s="78"/>
      <c r="CQ203" s="74"/>
      <c r="CR203" s="78"/>
      <c r="CS203" s="74"/>
      <c r="CT203" s="74"/>
      <c r="CU203" s="74"/>
      <c r="CV203" s="74"/>
      <c r="CW203" s="74"/>
    </row>
    <row r="204" spans="1:101" ht="16.5" x14ac:dyDescent="0.3">
      <c r="A204" s="74" t="s">
        <v>289</v>
      </c>
      <c r="B204" s="74">
        <v>202</v>
      </c>
      <c r="C204" s="74">
        <v>10004048</v>
      </c>
      <c r="D204" s="74" t="s">
        <v>27</v>
      </c>
      <c r="E204" s="74" t="s">
        <v>163</v>
      </c>
      <c r="F204" s="78">
        <v>1545</v>
      </c>
      <c r="G204" s="74">
        <v>7.9</v>
      </c>
      <c r="H204" s="78">
        <v>1425</v>
      </c>
      <c r="I204" s="74">
        <v>11.6</v>
      </c>
      <c r="J204" s="74">
        <v>16</v>
      </c>
      <c r="K204" s="74">
        <v>49.8</v>
      </c>
      <c r="L204" s="74">
        <v>62</v>
      </c>
      <c r="M204" s="74">
        <v>72.400000000000006</v>
      </c>
      <c r="N204" s="78">
        <v>1545</v>
      </c>
      <c r="O204" s="74">
        <v>8.5</v>
      </c>
      <c r="P204" s="78">
        <v>1415</v>
      </c>
      <c r="Q204" s="74">
        <v>13.1</v>
      </c>
      <c r="R204" s="74">
        <v>13.4</v>
      </c>
      <c r="S204" s="74">
        <v>57.2</v>
      </c>
      <c r="T204" s="74">
        <v>67.5</v>
      </c>
      <c r="U204" s="74">
        <v>73.5</v>
      </c>
      <c r="V204" s="78">
        <v>1545</v>
      </c>
      <c r="W204" s="74">
        <v>8.9</v>
      </c>
      <c r="X204" s="78">
        <v>1410</v>
      </c>
      <c r="Y204" s="74">
        <v>16.5</v>
      </c>
      <c r="Z204" s="74">
        <v>11.8</v>
      </c>
      <c r="AA204" s="74">
        <v>61.4</v>
      </c>
      <c r="AB204" s="74">
        <v>68.3</v>
      </c>
      <c r="AC204" s="74">
        <v>71.7</v>
      </c>
      <c r="AD204" s="78"/>
      <c r="AE204" s="74"/>
      <c r="AF204" s="78"/>
      <c r="AG204" s="74"/>
      <c r="AH204" s="74"/>
      <c r="AI204" s="74"/>
      <c r="AJ204" s="74"/>
      <c r="AK204" s="74"/>
      <c r="AL204" s="78">
        <v>1065</v>
      </c>
      <c r="AM204" s="74">
        <v>5.4</v>
      </c>
      <c r="AN204" s="78">
        <v>1010</v>
      </c>
      <c r="AO204" s="74">
        <v>14.6</v>
      </c>
      <c r="AP204" s="74">
        <v>16</v>
      </c>
      <c r="AQ204" s="74">
        <v>46.8</v>
      </c>
      <c r="AR204" s="74">
        <v>57.5</v>
      </c>
      <c r="AS204" s="74">
        <v>69.5</v>
      </c>
      <c r="AT204" s="78">
        <v>1065</v>
      </c>
      <c r="AU204" s="74">
        <v>5.9</v>
      </c>
      <c r="AV204" s="78">
        <v>1005</v>
      </c>
      <c r="AW204" s="74">
        <v>15.6</v>
      </c>
      <c r="AX204" s="74">
        <v>14.6</v>
      </c>
      <c r="AY204" s="74">
        <v>56.2</v>
      </c>
      <c r="AZ204" s="74">
        <v>63.3</v>
      </c>
      <c r="BA204" s="74">
        <v>69.7</v>
      </c>
      <c r="BB204" s="78">
        <v>1065</v>
      </c>
      <c r="BC204" s="74">
        <v>6.6</v>
      </c>
      <c r="BD204" s="78">
        <v>995</v>
      </c>
      <c r="BE204" s="74">
        <v>20.2</v>
      </c>
      <c r="BF204" s="74">
        <v>14.1</v>
      </c>
      <c r="BG204" s="74">
        <v>57.2</v>
      </c>
      <c r="BH204" s="74">
        <v>62.4</v>
      </c>
      <c r="BI204" s="74">
        <v>65.7</v>
      </c>
      <c r="BJ204" s="78"/>
      <c r="BK204" s="74"/>
      <c r="BL204" s="78"/>
      <c r="BM204" s="74"/>
      <c r="BN204" s="74"/>
      <c r="BO204" s="74"/>
      <c r="BP204" s="74"/>
      <c r="BQ204" s="74"/>
      <c r="BR204" s="78">
        <v>2610</v>
      </c>
      <c r="BS204" s="74">
        <v>6.9</v>
      </c>
      <c r="BT204" s="78">
        <v>2430</v>
      </c>
      <c r="BU204" s="74">
        <v>12.8</v>
      </c>
      <c r="BV204" s="74">
        <v>16</v>
      </c>
      <c r="BW204" s="74">
        <v>48.6</v>
      </c>
      <c r="BX204" s="74">
        <v>60.1</v>
      </c>
      <c r="BY204" s="74">
        <v>71.2</v>
      </c>
      <c r="BZ204" s="78">
        <v>2610</v>
      </c>
      <c r="CA204" s="74">
        <v>7.5</v>
      </c>
      <c r="CB204" s="78">
        <v>2415</v>
      </c>
      <c r="CC204" s="74">
        <v>14.1</v>
      </c>
      <c r="CD204" s="74">
        <v>13.9</v>
      </c>
      <c r="CE204" s="74">
        <v>56.8</v>
      </c>
      <c r="CF204" s="74">
        <v>65.8</v>
      </c>
      <c r="CG204" s="74">
        <v>71.900000000000006</v>
      </c>
      <c r="CH204" s="78">
        <v>2610</v>
      </c>
      <c r="CI204" s="74">
        <v>7.9</v>
      </c>
      <c r="CJ204" s="78">
        <v>2405</v>
      </c>
      <c r="CK204" s="74">
        <v>18</v>
      </c>
      <c r="CL204" s="74">
        <v>12.8</v>
      </c>
      <c r="CM204" s="74">
        <v>59.6</v>
      </c>
      <c r="CN204" s="74">
        <v>65.900000000000006</v>
      </c>
      <c r="CO204" s="74">
        <v>69.2</v>
      </c>
      <c r="CP204" s="78"/>
      <c r="CQ204" s="74"/>
      <c r="CR204" s="78"/>
      <c r="CS204" s="74"/>
      <c r="CT204" s="74"/>
      <c r="CU204" s="74"/>
      <c r="CV204" s="74"/>
      <c r="CW204" s="74"/>
    </row>
    <row r="205" spans="1:101" ht="16.5" x14ac:dyDescent="0.3">
      <c r="A205" s="74" t="s">
        <v>289</v>
      </c>
      <c r="B205" s="74">
        <v>76</v>
      </c>
      <c r="C205" s="74">
        <v>10004078</v>
      </c>
      <c r="D205" s="74" t="s">
        <v>27</v>
      </c>
      <c r="E205" s="74" t="s">
        <v>165</v>
      </c>
      <c r="F205" s="78">
        <v>920</v>
      </c>
      <c r="G205" s="74">
        <v>11.8</v>
      </c>
      <c r="H205" s="78">
        <v>815</v>
      </c>
      <c r="I205" s="74">
        <v>12.4</v>
      </c>
      <c r="J205" s="74">
        <v>12.4</v>
      </c>
      <c r="K205" s="74">
        <v>51.8</v>
      </c>
      <c r="L205" s="74">
        <v>66.900000000000006</v>
      </c>
      <c r="M205" s="74">
        <v>75.2</v>
      </c>
      <c r="N205" s="78">
        <v>920</v>
      </c>
      <c r="O205" s="74">
        <v>12.4</v>
      </c>
      <c r="P205" s="78">
        <v>810</v>
      </c>
      <c r="Q205" s="74">
        <v>12.5</v>
      </c>
      <c r="R205" s="74">
        <v>11</v>
      </c>
      <c r="S205" s="74">
        <v>54.3</v>
      </c>
      <c r="T205" s="74">
        <v>70</v>
      </c>
      <c r="U205" s="74">
        <v>76.5</v>
      </c>
      <c r="V205" s="78">
        <v>920</v>
      </c>
      <c r="W205" s="74">
        <v>13.6</v>
      </c>
      <c r="X205" s="78">
        <v>795</v>
      </c>
      <c r="Y205" s="74">
        <v>12.8</v>
      </c>
      <c r="Z205" s="74">
        <v>11.3</v>
      </c>
      <c r="AA205" s="74">
        <v>55.7</v>
      </c>
      <c r="AB205" s="74">
        <v>70.3</v>
      </c>
      <c r="AC205" s="74">
        <v>75.900000000000006</v>
      </c>
      <c r="AD205" s="78"/>
      <c r="AE205" s="74"/>
      <c r="AF205" s="78"/>
      <c r="AG205" s="74"/>
      <c r="AH205" s="74"/>
      <c r="AI205" s="74"/>
      <c r="AJ205" s="74"/>
      <c r="AK205" s="74"/>
      <c r="AL205" s="78">
        <v>695</v>
      </c>
      <c r="AM205" s="74">
        <v>9.1</v>
      </c>
      <c r="AN205" s="78">
        <v>635</v>
      </c>
      <c r="AO205" s="74">
        <v>16</v>
      </c>
      <c r="AP205" s="74">
        <v>12.8</v>
      </c>
      <c r="AQ205" s="74">
        <v>49.4</v>
      </c>
      <c r="AR205" s="74">
        <v>60.5</v>
      </c>
      <c r="AS205" s="74">
        <v>71.2</v>
      </c>
      <c r="AT205" s="78">
        <v>695</v>
      </c>
      <c r="AU205" s="74">
        <v>10.199999999999999</v>
      </c>
      <c r="AV205" s="78">
        <v>625</v>
      </c>
      <c r="AW205" s="74">
        <v>16.600000000000001</v>
      </c>
      <c r="AX205" s="74">
        <v>14.1</v>
      </c>
      <c r="AY205" s="74">
        <v>53.8</v>
      </c>
      <c r="AZ205" s="74">
        <v>63.5</v>
      </c>
      <c r="BA205" s="74">
        <v>69.3</v>
      </c>
      <c r="BB205" s="78">
        <v>695</v>
      </c>
      <c r="BC205" s="74">
        <v>10.6</v>
      </c>
      <c r="BD205" s="78">
        <v>620</v>
      </c>
      <c r="BE205" s="74">
        <v>20.9</v>
      </c>
      <c r="BF205" s="74">
        <v>10.8</v>
      </c>
      <c r="BG205" s="74">
        <v>57.2</v>
      </c>
      <c r="BH205" s="74">
        <v>64.3</v>
      </c>
      <c r="BI205" s="74">
        <v>68.3</v>
      </c>
      <c r="BJ205" s="78"/>
      <c r="BK205" s="74"/>
      <c r="BL205" s="78"/>
      <c r="BM205" s="74"/>
      <c r="BN205" s="74"/>
      <c r="BO205" s="74"/>
      <c r="BP205" s="74"/>
      <c r="BQ205" s="74"/>
      <c r="BR205" s="78">
        <v>1620</v>
      </c>
      <c r="BS205" s="74">
        <v>10.6</v>
      </c>
      <c r="BT205" s="78">
        <v>1445</v>
      </c>
      <c r="BU205" s="74">
        <v>14</v>
      </c>
      <c r="BV205" s="74">
        <v>12.6</v>
      </c>
      <c r="BW205" s="74">
        <v>50.8</v>
      </c>
      <c r="BX205" s="74">
        <v>64.099999999999994</v>
      </c>
      <c r="BY205" s="74">
        <v>73.400000000000006</v>
      </c>
      <c r="BZ205" s="78">
        <v>1620</v>
      </c>
      <c r="CA205" s="74">
        <v>11.4</v>
      </c>
      <c r="CB205" s="78">
        <v>1435</v>
      </c>
      <c r="CC205" s="74">
        <v>14.3</v>
      </c>
      <c r="CD205" s="74">
        <v>12.4</v>
      </c>
      <c r="CE205" s="74">
        <v>54.1</v>
      </c>
      <c r="CF205" s="74">
        <v>67.2</v>
      </c>
      <c r="CG205" s="74">
        <v>73.3</v>
      </c>
      <c r="CH205" s="78">
        <v>1620</v>
      </c>
      <c r="CI205" s="74">
        <v>12.3</v>
      </c>
      <c r="CJ205" s="78">
        <v>1420</v>
      </c>
      <c r="CK205" s="74">
        <v>16.3</v>
      </c>
      <c r="CL205" s="74">
        <v>11.1</v>
      </c>
      <c r="CM205" s="74">
        <v>56.4</v>
      </c>
      <c r="CN205" s="74">
        <v>67.7</v>
      </c>
      <c r="CO205" s="74">
        <v>72.599999999999994</v>
      </c>
      <c r="CP205" s="78"/>
      <c r="CQ205" s="74"/>
      <c r="CR205" s="78"/>
      <c r="CS205" s="74"/>
      <c r="CT205" s="74"/>
      <c r="CU205" s="74"/>
      <c r="CV205" s="74"/>
      <c r="CW205" s="74"/>
    </row>
    <row r="206" spans="1:101" ht="16.5" x14ac:dyDescent="0.3">
      <c r="A206" s="74" t="s">
        <v>289</v>
      </c>
      <c r="B206" s="74">
        <v>137</v>
      </c>
      <c r="C206" s="74">
        <v>10004063</v>
      </c>
      <c r="D206" s="74" t="s">
        <v>27</v>
      </c>
      <c r="E206" s="74" t="s">
        <v>167</v>
      </c>
      <c r="F206" s="78">
        <v>325</v>
      </c>
      <c r="G206" s="74">
        <v>4</v>
      </c>
      <c r="H206" s="78">
        <v>310</v>
      </c>
      <c r="I206" s="74">
        <v>12.9</v>
      </c>
      <c r="J206" s="74">
        <v>9.3000000000000007</v>
      </c>
      <c r="K206" s="74">
        <v>47.6</v>
      </c>
      <c r="L206" s="74">
        <v>65.3</v>
      </c>
      <c r="M206" s="74">
        <v>77.8</v>
      </c>
      <c r="N206" s="78">
        <v>325</v>
      </c>
      <c r="O206" s="74">
        <v>4.3</v>
      </c>
      <c r="P206" s="78">
        <v>310</v>
      </c>
      <c r="Q206" s="74">
        <v>14.2</v>
      </c>
      <c r="R206" s="74">
        <v>8.1</v>
      </c>
      <c r="S206" s="74">
        <v>61.6</v>
      </c>
      <c r="T206" s="74">
        <v>71.900000000000006</v>
      </c>
      <c r="U206" s="74">
        <v>77.7</v>
      </c>
      <c r="V206" s="78">
        <v>325</v>
      </c>
      <c r="W206" s="74">
        <v>4.3</v>
      </c>
      <c r="X206" s="78">
        <v>310</v>
      </c>
      <c r="Y206" s="74">
        <v>16.8</v>
      </c>
      <c r="Z206" s="74">
        <v>7.1</v>
      </c>
      <c r="AA206" s="74">
        <v>63.2</v>
      </c>
      <c r="AB206" s="74">
        <v>72.3</v>
      </c>
      <c r="AC206" s="74">
        <v>76.099999999999994</v>
      </c>
      <c r="AD206" s="78"/>
      <c r="AE206" s="74"/>
      <c r="AF206" s="78"/>
      <c r="AG206" s="74"/>
      <c r="AH206" s="74"/>
      <c r="AI206" s="74"/>
      <c r="AJ206" s="74"/>
      <c r="AK206" s="74"/>
      <c r="AL206" s="78">
        <v>325</v>
      </c>
      <c r="AM206" s="74">
        <v>3.7</v>
      </c>
      <c r="AN206" s="78">
        <v>310</v>
      </c>
      <c r="AO206" s="74">
        <v>10.9</v>
      </c>
      <c r="AP206" s="74">
        <v>9.3000000000000007</v>
      </c>
      <c r="AQ206" s="74">
        <v>53.4</v>
      </c>
      <c r="AR206" s="74">
        <v>65</v>
      </c>
      <c r="AS206" s="74">
        <v>79.7</v>
      </c>
      <c r="AT206" s="78">
        <v>325</v>
      </c>
      <c r="AU206" s="74">
        <v>4.3</v>
      </c>
      <c r="AV206" s="78">
        <v>310</v>
      </c>
      <c r="AW206" s="74">
        <v>15.5</v>
      </c>
      <c r="AX206" s="74">
        <v>13.3</v>
      </c>
      <c r="AY206" s="74">
        <v>58.6</v>
      </c>
      <c r="AZ206" s="74">
        <v>67</v>
      </c>
      <c r="BA206" s="74">
        <v>71.2</v>
      </c>
      <c r="BB206" s="78">
        <v>325</v>
      </c>
      <c r="BC206" s="74">
        <v>4.3</v>
      </c>
      <c r="BD206" s="78">
        <v>310</v>
      </c>
      <c r="BE206" s="74">
        <v>18.100000000000001</v>
      </c>
      <c r="BF206" s="74">
        <v>7.8</v>
      </c>
      <c r="BG206" s="74">
        <v>63.4</v>
      </c>
      <c r="BH206" s="74">
        <v>70.900000000000006</v>
      </c>
      <c r="BI206" s="74">
        <v>74.099999999999994</v>
      </c>
      <c r="BJ206" s="78"/>
      <c r="BK206" s="74"/>
      <c r="BL206" s="78"/>
      <c r="BM206" s="74"/>
      <c r="BN206" s="74"/>
      <c r="BO206" s="74"/>
      <c r="BP206" s="74"/>
      <c r="BQ206" s="74"/>
      <c r="BR206" s="78">
        <v>645</v>
      </c>
      <c r="BS206" s="74">
        <v>3.9</v>
      </c>
      <c r="BT206" s="78">
        <v>620</v>
      </c>
      <c r="BU206" s="74">
        <v>11.9</v>
      </c>
      <c r="BV206" s="74">
        <v>9.3000000000000007</v>
      </c>
      <c r="BW206" s="74">
        <v>50.5</v>
      </c>
      <c r="BX206" s="74">
        <v>65.099999999999994</v>
      </c>
      <c r="BY206" s="74">
        <v>78.8</v>
      </c>
      <c r="BZ206" s="78">
        <v>645</v>
      </c>
      <c r="CA206" s="74">
        <v>4.3</v>
      </c>
      <c r="CB206" s="78">
        <v>620</v>
      </c>
      <c r="CC206" s="74">
        <v>14.9</v>
      </c>
      <c r="CD206" s="74">
        <v>10.7</v>
      </c>
      <c r="CE206" s="74">
        <v>60.1</v>
      </c>
      <c r="CF206" s="74">
        <v>69.5</v>
      </c>
      <c r="CG206" s="74">
        <v>74.5</v>
      </c>
      <c r="CH206" s="78">
        <v>645</v>
      </c>
      <c r="CI206" s="74">
        <v>4.3</v>
      </c>
      <c r="CJ206" s="78">
        <v>620</v>
      </c>
      <c r="CK206" s="74">
        <v>17.399999999999999</v>
      </c>
      <c r="CL206" s="74">
        <v>7.4</v>
      </c>
      <c r="CM206" s="74">
        <v>63.3</v>
      </c>
      <c r="CN206" s="74">
        <v>71.599999999999994</v>
      </c>
      <c r="CO206" s="74">
        <v>75.099999999999994</v>
      </c>
      <c r="CP206" s="78"/>
      <c r="CQ206" s="74"/>
      <c r="CR206" s="78"/>
      <c r="CS206" s="74"/>
      <c r="CT206" s="74"/>
      <c r="CU206" s="74"/>
      <c r="CV206" s="74"/>
      <c r="CW206" s="74"/>
    </row>
    <row r="207" spans="1:101" ht="16.5" x14ac:dyDescent="0.3">
      <c r="A207" s="74" t="s">
        <v>289</v>
      </c>
      <c r="B207" s="74">
        <v>138</v>
      </c>
      <c r="C207" s="74">
        <v>10007771</v>
      </c>
      <c r="D207" s="74" t="s">
        <v>27</v>
      </c>
      <c r="E207" s="74" t="s">
        <v>169</v>
      </c>
      <c r="F207" s="78" t="s">
        <v>13</v>
      </c>
      <c r="G207" s="74" t="s">
        <v>13</v>
      </c>
      <c r="H207" s="78" t="s">
        <v>13</v>
      </c>
      <c r="I207" s="74" t="s">
        <v>13</v>
      </c>
      <c r="J207" s="74" t="s">
        <v>13</v>
      </c>
      <c r="K207" s="74" t="s">
        <v>13</v>
      </c>
      <c r="L207" s="74" t="s">
        <v>13</v>
      </c>
      <c r="M207" s="74" t="s">
        <v>13</v>
      </c>
      <c r="N207" s="78" t="s">
        <v>13</v>
      </c>
      <c r="O207" s="74" t="s">
        <v>13</v>
      </c>
      <c r="P207" s="78" t="s">
        <v>13</v>
      </c>
      <c r="Q207" s="74" t="s">
        <v>13</v>
      </c>
      <c r="R207" s="74" t="s">
        <v>13</v>
      </c>
      <c r="S207" s="74" t="s">
        <v>13</v>
      </c>
      <c r="T207" s="74" t="s">
        <v>13</v>
      </c>
      <c r="U207" s="74" t="s">
        <v>13</v>
      </c>
      <c r="V207" s="78" t="s">
        <v>13</v>
      </c>
      <c r="W207" s="74" t="s">
        <v>13</v>
      </c>
      <c r="X207" s="78" t="s">
        <v>13</v>
      </c>
      <c r="Y207" s="74" t="s">
        <v>13</v>
      </c>
      <c r="Z207" s="74" t="s">
        <v>13</v>
      </c>
      <c r="AA207" s="74" t="s">
        <v>13</v>
      </c>
      <c r="AB207" s="74" t="s">
        <v>13</v>
      </c>
      <c r="AC207" s="74" t="s">
        <v>13</v>
      </c>
      <c r="AD207" s="78"/>
      <c r="AE207" s="74"/>
      <c r="AF207" s="78"/>
      <c r="AG207" s="74"/>
      <c r="AH207" s="74"/>
      <c r="AI207" s="74"/>
      <c r="AJ207" s="74"/>
      <c r="AK207" s="74"/>
      <c r="AL207" s="78" t="s">
        <v>13</v>
      </c>
      <c r="AM207" s="74" t="s">
        <v>13</v>
      </c>
      <c r="AN207" s="78" t="s">
        <v>13</v>
      </c>
      <c r="AO207" s="74" t="s">
        <v>13</v>
      </c>
      <c r="AP207" s="74" t="s">
        <v>13</v>
      </c>
      <c r="AQ207" s="74" t="s">
        <v>13</v>
      </c>
      <c r="AR207" s="74" t="s">
        <v>13</v>
      </c>
      <c r="AS207" s="74" t="s">
        <v>13</v>
      </c>
      <c r="AT207" s="78" t="s">
        <v>13</v>
      </c>
      <c r="AU207" s="74" t="s">
        <v>13</v>
      </c>
      <c r="AV207" s="78" t="s">
        <v>13</v>
      </c>
      <c r="AW207" s="74" t="s">
        <v>13</v>
      </c>
      <c r="AX207" s="74" t="s">
        <v>13</v>
      </c>
      <c r="AY207" s="74" t="s">
        <v>13</v>
      </c>
      <c r="AZ207" s="74" t="s">
        <v>13</v>
      </c>
      <c r="BA207" s="74" t="s">
        <v>13</v>
      </c>
      <c r="BB207" s="78" t="s">
        <v>13</v>
      </c>
      <c r="BC207" s="74" t="s">
        <v>13</v>
      </c>
      <c r="BD207" s="78" t="s">
        <v>13</v>
      </c>
      <c r="BE207" s="74" t="s">
        <v>13</v>
      </c>
      <c r="BF207" s="74" t="s">
        <v>13</v>
      </c>
      <c r="BG207" s="74" t="s">
        <v>13</v>
      </c>
      <c r="BH207" s="74" t="s">
        <v>13</v>
      </c>
      <c r="BI207" s="74" t="s">
        <v>13</v>
      </c>
      <c r="BJ207" s="78"/>
      <c r="BK207" s="74"/>
      <c r="BL207" s="78"/>
      <c r="BM207" s="74"/>
      <c r="BN207" s="74"/>
      <c r="BO207" s="74"/>
      <c r="BP207" s="74"/>
      <c r="BQ207" s="74"/>
      <c r="BR207" s="78" t="s">
        <v>13</v>
      </c>
      <c r="BS207" s="74" t="s">
        <v>13</v>
      </c>
      <c r="BT207" s="78" t="s">
        <v>13</v>
      </c>
      <c r="BU207" s="74" t="s">
        <v>13</v>
      </c>
      <c r="BV207" s="74" t="s">
        <v>13</v>
      </c>
      <c r="BW207" s="74" t="s">
        <v>13</v>
      </c>
      <c r="BX207" s="74" t="s">
        <v>13</v>
      </c>
      <c r="BY207" s="74" t="s">
        <v>13</v>
      </c>
      <c r="BZ207" s="78" t="s">
        <v>13</v>
      </c>
      <c r="CA207" s="74" t="s">
        <v>13</v>
      </c>
      <c r="CB207" s="78" t="s">
        <v>13</v>
      </c>
      <c r="CC207" s="74" t="s">
        <v>13</v>
      </c>
      <c r="CD207" s="74" t="s">
        <v>13</v>
      </c>
      <c r="CE207" s="74" t="s">
        <v>13</v>
      </c>
      <c r="CF207" s="74" t="s">
        <v>13</v>
      </c>
      <c r="CG207" s="74" t="s">
        <v>13</v>
      </c>
      <c r="CH207" s="78" t="s">
        <v>13</v>
      </c>
      <c r="CI207" s="74" t="s">
        <v>13</v>
      </c>
      <c r="CJ207" s="78" t="s">
        <v>13</v>
      </c>
      <c r="CK207" s="74" t="s">
        <v>13</v>
      </c>
      <c r="CL207" s="74" t="s">
        <v>13</v>
      </c>
      <c r="CM207" s="74" t="s">
        <v>13</v>
      </c>
      <c r="CN207" s="74" t="s">
        <v>13</v>
      </c>
      <c r="CO207" s="74" t="s">
        <v>13</v>
      </c>
      <c r="CP207" s="78"/>
      <c r="CQ207" s="74"/>
      <c r="CR207" s="78"/>
      <c r="CS207" s="74"/>
      <c r="CT207" s="74"/>
      <c r="CU207" s="74"/>
      <c r="CV207" s="74"/>
      <c r="CW207" s="74"/>
    </row>
    <row r="208" spans="1:101" ht="16.5" x14ac:dyDescent="0.3">
      <c r="A208" s="74" t="s">
        <v>289</v>
      </c>
      <c r="B208" s="74">
        <v>152</v>
      </c>
      <c r="C208" s="74">
        <v>10004113</v>
      </c>
      <c r="D208" s="74" t="s">
        <v>36</v>
      </c>
      <c r="E208" s="74" t="s">
        <v>171</v>
      </c>
      <c r="F208" s="78">
        <v>1120</v>
      </c>
      <c r="G208" s="74">
        <v>3.8</v>
      </c>
      <c r="H208" s="78">
        <v>1075</v>
      </c>
      <c r="I208" s="74">
        <v>7.2</v>
      </c>
      <c r="J208" s="74">
        <v>8.1999999999999993</v>
      </c>
      <c r="K208" s="74">
        <v>55.8</v>
      </c>
      <c r="L208" s="74">
        <v>74.3</v>
      </c>
      <c r="M208" s="74">
        <v>84.6</v>
      </c>
      <c r="N208" s="78">
        <v>1120</v>
      </c>
      <c r="O208" s="74">
        <v>4.8</v>
      </c>
      <c r="P208" s="78">
        <v>1065</v>
      </c>
      <c r="Q208" s="74">
        <v>8.6</v>
      </c>
      <c r="R208" s="74">
        <v>5.8</v>
      </c>
      <c r="S208" s="74">
        <v>67.3</v>
      </c>
      <c r="T208" s="74">
        <v>80.400000000000006</v>
      </c>
      <c r="U208" s="74">
        <v>85.5</v>
      </c>
      <c r="V208" s="78">
        <v>1120</v>
      </c>
      <c r="W208" s="74">
        <v>5.5</v>
      </c>
      <c r="X208" s="78">
        <v>1060</v>
      </c>
      <c r="Y208" s="74">
        <v>10.4</v>
      </c>
      <c r="Z208" s="74">
        <v>4.5999999999999996</v>
      </c>
      <c r="AA208" s="74">
        <v>70.8</v>
      </c>
      <c r="AB208" s="74">
        <v>82.3</v>
      </c>
      <c r="AC208" s="74">
        <v>85</v>
      </c>
      <c r="AD208" s="78"/>
      <c r="AE208" s="74"/>
      <c r="AF208" s="78"/>
      <c r="AG208" s="74"/>
      <c r="AH208" s="74"/>
      <c r="AI208" s="74"/>
      <c r="AJ208" s="74"/>
      <c r="AK208" s="74"/>
      <c r="AL208" s="78">
        <v>1510</v>
      </c>
      <c r="AM208" s="74">
        <v>1.6</v>
      </c>
      <c r="AN208" s="78">
        <v>1485</v>
      </c>
      <c r="AO208" s="74">
        <v>9.5</v>
      </c>
      <c r="AP208" s="74">
        <v>8.5</v>
      </c>
      <c r="AQ208" s="74">
        <v>63.2</v>
      </c>
      <c r="AR208" s="74">
        <v>74.5</v>
      </c>
      <c r="AS208" s="74">
        <v>82</v>
      </c>
      <c r="AT208" s="78">
        <v>1510</v>
      </c>
      <c r="AU208" s="74">
        <v>1.7</v>
      </c>
      <c r="AV208" s="78">
        <v>1485</v>
      </c>
      <c r="AW208" s="74">
        <v>11.1</v>
      </c>
      <c r="AX208" s="74">
        <v>7.3</v>
      </c>
      <c r="AY208" s="74">
        <v>69.400000000000006</v>
      </c>
      <c r="AZ208" s="74">
        <v>77.7</v>
      </c>
      <c r="BA208" s="74">
        <v>81.599999999999994</v>
      </c>
      <c r="BB208" s="78">
        <v>1510</v>
      </c>
      <c r="BC208" s="74">
        <v>1.7</v>
      </c>
      <c r="BD208" s="78">
        <v>1485</v>
      </c>
      <c r="BE208" s="74">
        <v>13.4</v>
      </c>
      <c r="BF208" s="74">
        <v>5.8</v>
      </c>
      <c r="BG208" s="74">
        <v>71.900000000000006</v>
      </c>
      <c r="BH208" s="74">
        <v>78.7</v>
      </c>
      <c r="BI208" s="74">
        <v>80.8</v>
      </c>
      <c r="BJ208" s="78"/>
      <c r="BK208" s="74"/>
      <c r="BL208" s="78"/>
      <c r="BM208" s="74"/>
      <c r="BN208" s="74"/>
      <c r="BO208" s="74"/>
      <c r="BP208" s="74"/>
      <c r="BQ208" s="74"/>
      <c r="BR208" s="78">
        <v>2630</v>
      </c>
      <c r="BS208" s="74">
        <v>2.5</v>
      </c>
      <c r="BT208" s="78">
        <v>2560</v>
      </c>
      <c r="BU208" s="74">
        <v>8.6</v>
      </c>
      <c r="BV208" s="74">
        <v>8.4</v>
      </c>
      <c r="BW208" s="74">
        <v>60.1</v>
      </c>
      <c r="BX208" s="74">
        <v>74.400000000000006</v>
      </c>
      <c r="BY208" s="74">
        <v>83.1</v>
      </c>
      <c r="BZ208" s="78">
        <v>2630</v>
      </c>
      <c r="CA208" s="74">
        <v>3</v>
      </c>
      <c r="CB208" s="78">
        <v>2550</v>
      </c>
      <c r="CC208" s="74">
        <v>10</v>
      </c>
      <c r="CD208" s="74">
        <v>6.7</v>
      </c>
      <c r="CE208" s="74">
        <v>68.5</v>
      </c>
      <c r="CF208" s="74">
        <v>78.8</v>
      </c>
      <c r="CG208" s="74">
        <v>83.2</v>
      </c>
      <c r="CH208" s="78">
        <v>2630</v>
      </c>
      <c r="CI208" s="74">
        <v>3.3</v>
      </c>
      <c r="CJ208" s="78">
        <v>2540</v>
      </c>
      <c r="CK208" s="74">
        <v>12.2</v>
      </c>
      <c r="CL208" s="74">
        <v>5.3</v>
      </c>
      <c r="CM208" s="74">
        <v>71.400000000000006</v>
      </c>
      <c r="CN208" s="74">
        <v>80.2</v>
      </c>
      <c r="CO208" s="74">
        <v>82.5</v>
      </c>
      <c r="CP208" s="78"/>
      <c r="CQ208" s="74"/>
      <c r="CR208" s="78"/>
      <c r="CS208" s="74"/>
      <c r="CT208" s="74"/>
      <c r="CU208" s="74"/>
      <c r="CV208" s="74"/>
      <c r="CW208" s="74"/>
    </row>
    <row r="209" spans="1:101" ht="16.5" x14ac:dyDescent="0.3">
      <c r="A209" s="74" t="s">
        <v>289</v>
      </c>
      <c r="B209" s="74">
        <v>66</v>
      </c>
      <c r="C209" s="74">
        <v>10004180</v>
      </c>
      <c r="D209" s="74" t="s">
        <v>39</v>
      </c>
      <c r="E209" s="74" t="s">
        <v>173</v>
      </c>
      <c r="F209" s="78">
        <v>2920</v>
      </c>
      <c r="G209" s="74">
        <v>6.5</v>
      </c>
      <c r="H209" s="78">
        <v>2730</v>
      </c>
      <c r="I209" s="74">
        <v>8.1999999999999993</v>
      </c>
      <c r="J209" s="74">
        <v>8.8000000000000007</v>
      </c>
      <c r="K209" s="74">
        <v>59.8</v>
      </c>
      <c r="L209" s="74">
        <v>74.599999999999994</v>
      </c>
      <c r="M209" s="74">
        <v>83</v>
      </c>
      <c r="N209" s="78">
        <v>2920</v>
      </c>
      <c r="O209" s="74">
        <v>6.9</v>
      </c>
      <c r="P209" s="78">
        <v>2720</v>
      </c>
      <c r="Q209" s="74">
        <v>10.1</v>
      </c>
      <c r="R209" s="74">
        <v>8.8000000000000007</v>
      </c>
      <c r="S209" s="74">
        <v>64.099999999999994</v>
      </c>
      <c r="T209" s="74">
        <v>76.599999999999994</v>
      </c>
      <c r="U209" s="74">
        <v>81.099999999999994</v>
      </c>
      <c r="V209" s="78">
        <v>2920</v>
      </c>
      <c r="W209" s="74">
        <v>7.4</v>
      </c>
      <c r="X209" s="78">
        <v>2705</v>
      </c>
      <c r="Y209" s="74">
        <v>11.8</v>
      </c>
      <c r="Z209" s="74">
        <v>6.8</v>
      </c>
      <c r="AA209" s="74">
        <v>68.599999999999994</v>
      </c>
      <c r="AB209" s="74">
        <v>78.099999999999994</v>
      </c>
      <c r="AC209" s="74">
        <v>81.400000000000006</v>
      </c>
      <c r="AD209" s="78"/>
      <c r="AE209" s="74"/>
      <c r="AF209" s="78"/>
      <c r="AG209" s="74"/>
      <c r="AH209" s="74"/>
      <c r="AI209" s="74"/>
      <c r="AJ209" s="74"/>
      <c r="AK209" s="74"/>
      <c r="AL209" s="78">
        <v>1995</v>
      </c>
      <c r="AM209" s="74">
        <v>2.2000000000000002</v>
      </c>
      <c r="AN209" s="78">
        <v>1955</v>
      </c>
      <c r="AO209" s="74">
        <v>9.6</v>
      </c>
      <c r="AP209" s="74">
        <v>13.2</v>
      </c>
      <c r="AQ209" s="74">
        <v>58.7</v>
      </c>
      <c r="AR209" s="74">
        <v>69.5</v>
      </c>
      <c r="AS209" s="74">
        <v>77.2</v>
      </c>
      <c r="AT209" s="78">
        <v>1995</v>
      </c>
      <c r="AU209" s="74">
        <v>2.2000000000000002</v>
      </c>
      <c r="AV209" s="78">
        <v>1950</v>
      </c>
      <c r="AW209" s="74">
        <v>11.5</v>
      </c>
      <c r="AX209" s="74">
        <v>10.4</v>
      </c>
      <c r="AY209" s="74">
        <v>65.099999999999994</v>
      </c>
      <c r="AZ209" s="74">
        <v>74.099999999999994</v>
      </c>
      <c r="BA209" s="74">
        <v>78.099999999999994</v>
      </c>
      <c r="BB209" s="78">
        <v>1995</v>
      </c>
      <c r="BC209" s="74">
        <v>2.2999999999999998</v>
      </c>
      <c r="BD209" s="78">
        <v>1950</v>
      </c>
      <c r="BE209" s="74">
        <v>13.5</v>
      </c>
      <c r="BF209" s="74">
        <v>7.6</v>
      </c>
      <c r="BG209" s="74">
        <v>69.099999999999994</v>
      </c>
      <c r="BH209" s="74">
        <v>76.599999999999994</v>
      </c>
      <c r="BI209" s="74">
        <v>78.900000000000006</v>
      </c>
      <c r="BJ209" s="78"/>
      <c r="BK209" s="74"/>
      <c r="BL209" s="78"/>
      <c r="BM209" s="74"/>
      <c r="BN209" s="74"/>
      <c r="BO209" s="74"/>
      <c r="BP209" s="74"/>
      <c r="BQ209" s="74"/>
      <c r="BR209" s="78">
        <v>4915</v>
      </c>
      <c r="BS209" s="74">
        <v>4.8</v>
      </c>
      <c r="BT209" s="78">
        <v>4680</v>
      </c>
      <c r="BU209" s="74">
        <v>8.8000000000000007</v>
      </c>
      <c r="BV209" s="74">
        <v>10.6</v>
      </c>
      <c r="BW209" s="74">
        <v>59.4</v>
      </c>
      <c r="BX209" s="74">
        <v>72.5</v>
      </c>
      <c r="BY209" s="74">
        <v>80.599999999999994</v>
      </c>
      <c r="BZ209" s="78">
        <v>4915</v>
      </c>
      <c r="CA209" s="74">
        <v>5</v>
      </c>
      <c r="CB209" s="78">
        <v>4670</v>
      </c>
      <c r="CC209" s="74">
        <v>10.7</v>
      </c>
      <c r="CD209" s="74">
        <v>9.4</v>
      </c>
      <c r="CE209" s="74">
        <v>64.5</v>
      </c>
      <c r="CF209" s="74">
        <v>75.5</v>
      </c>
      <c r="CG209" s="74">
        <v>79.900000000000006</v>
      </c>
      <c r="CH209" s="78">
        <v>4915</v>
      </c>
      <c r="CI209" s="74">
        <v>5.3</v>
      </c>
      <c r="CJ209" s="78">
        <v>4655</v>
      </c>
      <c r="CK209" s="74">
        <v>12.5</v>
      </c>
      <c r="CL209" s="74">
        <v>7.1</v>
      </c>
      <c r="CM209" s="74">
        <v>68.8</v>
      </c>
      <c r="CN209" s="74">
        <v>77.400000000000006</v>
      </c>
      <c r="CO209" s="74">
        <v>80.3</v>
      </c>
      <c r="CP209" s="78"/>
      <c r="CQ209" s="74"/>
      <c r="CR209" s="78"/>
      <c r="CS209" s="74"/>
      <c r="CT209" s="74"/>
      <c r="CU209" s="74"/>
      <c r="CV209" s="74"/>
      <c r="CW209" s="74"/>
    </row>
    <row r="210" spans="1:101" ht="16.5" x14ac:dyDescent="0.3">
      <c r="A210" s="74" t="s">
        <v>289</v>
      </c>
      <c r="B210" s="74">
        <v>204</v>
      </c>
      <c r="C210" s="74">
        <v>10007798</v>
      </c>
      <c r="D210" s="74" t="s">
        <v>39</v>
      </c>
      <c r="E210" s="74" t="s">
        <v>175</v>
      </c>
      <c r="F210" s="78">
        <v>2675</v>
      </c>
      <c r="G210" s="74">
        <v>5.6</v>
      </c>
      <c r="H210" s="78">
        <v>2525</v>
      </c>
      <c r="I210" s="74">
        <v>9.5</v>
      </c>
      <c r="J210" s="74">
        <v>9.6999999999999993</v>
      </c>
      <c r="K210" s="74">
        <v>49.6</v>
      </c>
      <c r="L210" s="74">
        <v>67.599999999999994</v>
      </c>
      <c r="M210" s="74">
        <v>80.7</v>
      </c>
      <c r="N210" s="78">
        <v>2675</v>
      </c>
      <c r="O210" s="74">
        <v>6.1</v>
      </c>
      <c r="P210" s="78">
        <v>2510</v>
      </c>
      <c r="Q210" s="74">
        <v>10.9</v>
      </c>
      <c r="R210" s="74">
        <v>7.8</v>
      </c>
      <c r="S210" s="74">
        <v>56.9</v>
      </c>
      <c r="T210" s="74">
        <v>72.8</v>
      </c>
      <c r="U210" s="74">
        <v>81.2</v>
      </c>
      <c r="V210" s="78">
        <v>2675</v>
      </c>
      <c r="W210" s="74">
        <v>6.5</v>
      </c>
      <c r="X210" s="78">
        <v>2500</v>
      </c>
      <c r="Y210" s="74">
        <v>12.5</v>
      </c>
      <c r="Z210" s="74">
        <v>5.7</v>
      </c>
      <c r="AA210" s="74">
        <v>61.3</v>
      </c>
      <c r="AB210" s="74">
        <v>75.3</v>
      </c>
      <c r="AC210" s="74">
        <v>81.7</v>
      </c>
      <c r="AD210" s="78"/>
      <c r="AE210" s="74"/>
      <c r="AF210" s="78"/>
      <c r="AG210" s="74"/>
      <c r="AH210" s="74"/>
      <c r="AI210" s="74"/>
      <c r="AJ210" s="74"/>
      <c r="AK210" s="74"/>
      <c r="AL210" s="78">
        <v>2290</v>
      </c>
      <c r="AM210" s="74">
        <v>2</v>
      </c>
      <c r="AN210" s="78">
        <v>2240</v>
      </c>
      <c r="AO210" s="74">
        <v>10.9</v>
      </c>
      <c r="AP210" s="74">
        <v>11.2</v>
      </c>
      <c r="AQ210" s="74">
        <v>52.1</v>
      </c>
      <c r="AR210" s="74">
        <v>66.099999999999994</v>
      </c>
      <c r="AS210" s="74">
        <v>77.900000000000006</v>
      </c>
      <c r="AT210" s="78">
        <v>2290</v>
      </c>
      <c r="AU210" s="74">
        <v>2</v>
      </c>
      <c r="AV210" s="78">
        <v>2245</v>
      </c>
      <c r="AW210" s="74">
        <v>12.6</v>
      </c>
      <c r="AX210" s="74">
        <v>8.1</v>
      </c>
      <c r="AY210" s="74">
        <v>60</v>
      </c>
      <c r="AZ210" s="74">
        <v>71.900000000000006</v>
      </c>
      <c r="BA210" s="74">
        <v>79.3</v>
      </c>
      <c r="BB210" s="78">
        <v>2290</v>
      </c>
      <c r="BC210" s="74">
        <v>2.2000000000000002</v>
      </c>
      <c r="BD210" s="78">
        <v>2235</v>
      </c>
      <c r="BE210" s="74">
        <v>14.6</v>
      </c>
      <c r="BF210" s="74">
        <v>7.5</v>
      </c>
      <c r="BG210" s="74">
        <v>64.099999999999994</v>
      </c>
      <c r="BH210" s="74">
        <v>73.400000000000006</v>
      </c>
      <c r="BI210" s="74">
        <v>77.900000000000006</v>
      </c>
      <c r="BJ210" s="78"/>
      <c r="BK210" s="74"/>
      <c r="BL210" s="78"/>
      <c r="BM210" s="74"/>
      <c r="BN210" s="74"/>
      <c r="BO210" s="74"/>
      <c r="BP210" s="74"/>
      <c r="BQ210" s="74"/>
      <c r="BR210" s="78">
        <v>4960</v>
      </c>
      <c r="BS210" s="74">
        <v>3.9</v>
      </c>
      <c r="BT210" s="78">
        <v>4765</v>
      </c>
      <c r="BU210" s="74">
        <v>10.199999999999999</v>
      </c>
      <c r="BV210" s="74">
        <v>10.4</v>
      </c>
      <c r="BW210" s="74">
        <v>50.8</v>
      </c>
      <c r="BX210" s="74">
        <v>66.900000000000006</v>
      </c>
      <c r="BY210" s="74">
        <v>79.400000000000006</v>
      </c>
      <c r="BZ210" s="78">
        <v>4960</v>
      </c>
      <c r="CA210" s="74">
        <v>4.2</v>
      </c>
      <c r="CB210" s="78">
        <v>4755</v>
      </c>
      <c r="CC210" s="74">
        <v>11.7</v>
      </c>
      <c r="CD210" s="74">
        <v>8</v>
      </c>
      <c r="CE210" s="74">
        <v>58.4</v>
      </c>
      <c r="CF210" s="74">
        <v>72.400000000000006</v>
      </c>
      <c r="CG210" s="74">
        <v>80.3</v>
      </c>
      <c r="CH210" s="78">
        <v>4960</v>
      </c>
      <c r="CI210" s="74">
        <v>4.5999999999999996</v>
      </c>
      <c r="CJ210" s="78">
        <v>4735</v>
      </c>
      <c r="CK210" s="74">
        <v>13.5</v>
      </c>
      <c r="CL210" s="74">
        <v>6.6</v>
      </c>
      <c r="CM210" s="74">
        <v>62.6</v>
      </c>
      <c r="CN210" s="74">
        <v>74.400000000000006</v>
      </c>
      <c r="CO210" s="74">
        <v>79.900000000000006</v>
      </c>
      <c r="CP210" s="78"/>
      <c r="CQ210" s="74"/>
      <c r="CR210" s="78"/>
      <c r="CS210" s="74"/>
      <c r="CT210" s="74"/>
      <c r="CU210" s="74"/>
      <c r="CV210" s="74"/>
      <c r="CW210" s="74"/>
    </row>
    <row r="211" spans="1:101" ht="16.5" x14ac:dyDescent="0.3">
      <c r="A211" s="74" t="s">
        <v>289</v>
      </c>
      <c r="B211" s="74">
        <v>67</v>
      </c>
      <c r="C211" s="74">
        <v>10004351</v>
      </c>
      <c r="D211" s="74" t="s">
        <v>27</v>
      </c>
      <c r="E211" s="74" t="s">
        <v>177</v>
      </c>
      <c r="F211" s="78">
        <v>1545</v>
      </c>
      <c r="G211" s="74">
        <v>8</v>
      </c>
      <c r="H211" s="78">
        <v>1425</v>
      </c>
      <c r="I211" s="74">
        <v>11</v>
      </c>
      <c r="J211" s="74">
        <v>16.2</v>
      </c>
      <c r="K211" s="74">
        <v>54.7</v>
      </c>
      <c r="L211" s="74">
        <v>64.900000000000006</v>
      </c>
      <c r="M211" s="74">
        <v>72.8</v>
      </c>
      <c r="N211" s="78">
        <v>1545</v>
      </c>
      <c r="O211" s="74">
        <v>8.6</v>
      </c>
      <c r="P211" s="78">
        <v>1415</v>
      </c>
      <c r="Q211" s="74">
        <v>12.1</v>
      </c>
      <c r="R211" s="74">
        <v>15.2</v>
      </c>
      <c r="S211" s="74">
        <v>58.6</v>
      </c>
      <c r="T211" s="74">
        <v>67.8</v>
      </c>
      <c r="U211" s="74">
        <v>72.7</v>
      </c>
      <c r="V211" s="78">
        <v>1545</v>
      </c>
      <c r="W211" s="74">
        <v>9.1999999999999993</v>
      </c>
      <c r="X211" s="78">
        <v>1405</v>
      </c>
      <c r="Y211" s="74">
        <v>14.8</v>
      </c>
      <c r="Z211" s="74">
        <v>11.7</v>
      </c>
      <c r="AA211" s="74">
        <v>62.3</v>
      </c>
      <c r="AB211" s="74">
        <v>70.5</v>
      </c>
      <c r="AC211" s="74">
        <v>73.5</v>
      </c>
      <c r="AD211" s="78"/>
      <c r="AE211" s="74"/>
      <c r="AF211" s="78"/>
      <c r="AG211" s="74"/>
      <c r="AH211" s="74"/>
      <c r="AI211" s="74"/>
      <c r="AJ211" s="74"/>
      <c r="AK211" s="74"/>
      <c r="AL211" s="78">
        <v>1075</v>
      </c>
      <c r="AM211" s="74">
        <v>3</v>
      </c>
      <c r="AN211" s="78">
        <v>1040</v>
      </c>
      <c r="AO211" s="74">
        <v>13.1</v>
      </c>
      <c r="AP211" s="74">
        <v>16.8</v>
      </c>
      <c r="AQ211" s="74">
        <v>58.8</v>
      </c>
      <c r="AR211" s="74">
        <v>65.400000000000006</v>
      </c>
      <c r="AS211" s="74">
        <v>70.2</v>
      </c>
      <c r="AT211" s="78">
        <v>1075</v>
      </c>
      <c r="AU211" s="74">
        <v>3.4</v>
      </c>
      <c r="AV211" s="78">
        <v>1040</v>
      </c>
      <c r="AW211" s="74">
        <v>15.3</v>
      </c>
      <c r="AX211" s="74">
        <v>13.2</v>
      </c>
      <c r="AY211" s="74">
        <v>63.3</v>
      </c>
      <c r="AZ211" s="74">
        <v>69.3</v>
      </c>
      <c r="BA211" s="74">
        <v>71.5</v>
      </c>
      <c r="BB211" s="78">
        <v>1075</v>
      </c>
      <c r="BC211" s="74">
        <v>3.3</v>
      </c>
      <c r="BD211" s="78">
        <v>1040</v>
      </c>
      <c r="BE211" s="74">
        <v>15.7</v>
      </c>
      <c r="BF211" s="74">
        <v>11.7</v>
      </c>
      <c r="BG211" s="74">
        <v>65.599999999999994</v>
      </c>
      <c r="BH211" s="74">
        <v>70.900000000000006</v>
      </c>
      <c r="BI211" s="74">
        <v>72.599999999999994</v>
      </c>
      <c r="BJ211" s="78"/>
      <c r="BK211" s="74"/>
      <c r="BL211" s="78"/>
      <c r="BM211" s="74"/>
      <c r="BN211" s="74"/>
      <c r="BO211" s="74"/>
      <c r="BP211" s="74"/>
      <c r="BQ211" s="74"/>
      <c r="BR211" s="78">
        <v>2620</v>
      </c>
      <c r="BS211" s="74">
        <v>6</v>
      </c>
      <c r="BT211" s="78">
        <v>2465</v>
      </c>
      <c r="BU211" s="74">
        <v>11.8</v>
      </c>
      <c r="BV211" s="74">
        <v>16.5</v>
      </c>
      <c r="BW211" s="74">
        <v>56.5</v>
      </c>
      <c r="BX211" s="74">
        <v>65.099999999999994</v>
      </c>
      <c r="BY211" s="74">
        <v>71.7</v>
      </c>
      <c r="BZ211" s="78">
        <v>2620</v>
      </c>
      <c r="CA211" s="74">
        <v>6.4</v>
      </c>
      <c r="CB211" s="78">
        <v>2450</v>
      </c>
      <c r="CC211" s="74">
        <v>13.5</v>
      </c>
      <c r="CD211" s="74">
        <v>14.4</v>
      </c>
      <c r="CE211" s="74">
        <v>60.6</v>
      </c>
      <c r="CF211" s="74">
        <v>68.400000000000006</v>
      </c>
      <c r="CG211" s="74">
        <v>72.2</v>
      </c>
      <c r="CH211" s="78">
        <v>2620</v>
      </c>
      <c r="CI211" s="74">
        <v>6.8</v>
      </c>
      <c r="CJ211" s="78">
        <v>2445</v>
      </c>
      <c r="CK211" s="74">
        <v>15.2</v>
      </c>
      <c r="CL211" s="74">
        <v>11.7</v>
      </c>
      <c r="CM211" s="74">
        <v>63.7</v>
      </c>
      <c r="CN211" s="74">
        <v>70.7</v>
      </c>
      <c r="CO211" s="74">
        <v>73.099999999999994</v>
      </c>
      <c r="CP211" s="78"/>
      <c r="CQ211" s="74"/>
      <c r="CR211" s="78"/>
      <c r="CS211" s="74"/>
      <c r="CT211" s="74"/>
      <c r="CU211" s="74"/>
      <c r="CV211" s="74"/>
      <c r="CW211" s="74"/>
    </row>
    <row r="212" spans="1:101" ht="16.5" x14ac:dyDescent="0.3">
      <c r="A212" s="74" t="s">
        <v>289</v>
      </c>
      <c r="B212" s="74">
        <v>154</v>
      </c>
      <c r="C212" s="74">
        <v>10007799</v>
      </c>
      <c r="D212" s="74" t="s">
        <v>90</v>
      </c>
      <c r="E212" s="74" t="s">
        <v>179</v>
      </c>
      <c r="F212" s="78">
        <v>1550</v>
      </c>
      <c r="G212" s="74">
        <v>5.6</v>
      </c>
      <c r="H212" s="78">
        <v>1460</v>
      </c>
      <c r="I212" s="74">
        <v>8.6</v>
      </c>
      <c r="J212" s="74">
        <v>9.6999999999999993</v>
      </c>
      <c r="K212" s="74">
        <v>49.1</v>
      </c>
      <c r="L212" s="74">
        <v>67.599999999999994</v>
      </c>
      <c r="M212" s="74">
        <v>81.7</v>
      </c>
      <c r="N212" s="78">
        <v>1550</v>
      </c>
      <c r="O212" s="74">
        <v>6.3</v>
      </c>
      <c r="P212" s="78">
        <v>1450</v>
      </c>
      <c r="Q212" s="74">
        <v>10.7</v>
      </c>
      <c r="R212" s="74">
        <v>6.1</v>
      </c>
      <c r="S212" s="74">
        <v>59.6</v>
      </c>
      <c r="T212" s="74">
        <v>74.599999999999994</v>
      </c>
      <c r="U212" s="74">
        <v>83.2</v>
      </c>
      <c r="V212" s="78">
        <v>1550</v>
      </c>
      <c r="W212" s="74">
        <v>6.7</v>
      </c>
      <c r="X212" s="78">
        <v>1445</v>
      </c>
      <c r="Y212" s="74">
        <v>11.2</v>
      </c>
      <c r="Z212" s="74">
        <v>6.8</v>
      </c>
      <c r="AA212" s="74">
        <v>63.3</v>
      </c>
      <c r="AB212" s="74">
        <v>76.8</v>
      </c>
      <c r="AC212" s="74">
        <v>82</v>
      </c>
      <c r="AD212" s="78"/>
      <c r="AE212" s="74"/>
      <c r="AF212" s="78"/>
      <c r="AG212" s="74"/>
      <c r="AH212" s="74"/>
      <c r="AI212" s="74"/>
      <c r="AJ212" s="74"/>
      <c r="AK212" s="74"/>
      <c r="AL212" s="78">
        <v>1370</v>
      </c>
      <c r="AM212" s="74">
        <v>1.4</v>
      </c>
      <c r="AN212" s="78">
        <v>1350</v>
      </c>
      <c r="AO212" s="74">
        <v>10.199999999999999</v>
      </c>
      <c r="AP212" s="74">
        <v>10.7</v>
      </c>
      <c r="AQ212" s="74">
        <v>52</v>
      </c>
      <c r="AR212" s="74">
        <v>67.5</v>
      </c>
      <c r="AS212" s="74">
        <v>79.099999999999994</v>
      </c>
      <c r="AT212" s="78">
        <v>1370</v>
      </c>
      <c r="AU212" s="74">
        <v>1.6</v>
      </c>
      <c r="AV212" s="78">
        <v>1345</v>
      </c>
      <c r="AW212" s="74">
        <v>11.8</v>
      </c>
      <c r="AX212" s="74">
        <v>9.3000000000000007</v>
      </c>
      <c r="AY212" s="74">
        <v>57.8</v>
      </c>
      <c r="AZ212" s="74">
        <v>72.099999999999994</v>
      </c>
      <c r="BA212" s="74">
        <v>78.900000000000006</v>
      </c>
      <c r="BB212" s="78">
        <v>1370</v>
      </c>
      <c r="BC212" s="74">
        <v>1.8</v>
      </c>
      <c r="BD212" s="78">
        <v>1345</v>
      </c>
      <c r="BE212" s="74">
        <v>13.8</v>
      </c>
      <c r="BF212" s="74">
        <v>6.3</v>
      </c>
      <c r="BG212" s="74">
        <v>64.400000000000006</v>
      </c>
      <c r="BH212" s="74">
        <v>76.3</v>
      </c>
      <c r="BI212" s="74">
        <v>79.900000000000006</v>
      </c>
      <c r="BJ212" s="78"/>
      <c r="BK212" s="74"/>
      <c r="BL212" s="78"/>
      <c r="BM212" s="74"/>
      <c r="BN212" s="74"/>
      <c r="BO212" s="74"/>
      <c r="BP212" s="74"/>
      <c r="BQ212" s="74"/>
      <c r="BR212" s="78">
        <v>2915</v>
      </c>
      <c r="BS212" s="74">
        <v>3.6</v>
      </c>
      <c r="BT212" s="78">
        <v>2810</v>
      </c>
      <c r="BU212" s="74">
        <v>9.4</v>
      </c>
      <c r="BV212" s="74">
        <v>10.1</v>
      </c>
      <c r="BW212" s="74">
        <v>50.5</v>
      </c>
      <c r="BX212" s="74">
        <v>67.5</v>
      </c>
      <c r="BY212" s="74">
        <v>80.5</v>
      </c>
      <c r="BZ212" s="78">
        <v>2915</v>
      </c>
      <c r="CA212" s="74">
        <v>4.0999999999999996</v>
      </c>
      <c r="CB212" s="78">
        <v>2795</v>
      </c>
      <c r="CC212" s="74">
        <v>11.2</v>
      </c>
      <c r="CD212" s="74">
        <v>7.7</v>
      </c>
      <c r="CE212" s="74">
        <v>58.7</v>
      </c>
      <c r="CF212" s="74">
        <v>73.400000000000006</v>
      </c>
      <c r="CG212" s="74">
        <v>81.099999999999994</v>
      </c>
      <c r="CH212" s="78">
        <v>2915</v>
      </c>
      <c r="CI212" s="74">
        <v>4.4000000000000004</v>
      </c>
      <c r="CJ212" s="78">
        <v>2790</v>
      </c>
      <c r="CK212" s="74">
        <v>12.4</v>
      </c>
      <c r="CL212" s="74">
        <v>6.6</v>
      </c>
      <c r="CM212" s="74">
        <v>63.8</v>
      </c>
      <c r="CN212" s="74">
        <v>76.599999999999994</v>
      </c>
      <c r="CO212" s="74">
        <v>81</v>
      </c>
      <c r="CP212" s="78"/>
      <c r="CQ212" s="74"/>
      <c r="CR212" s="78"/>
      <c r="CS212" s="74"/>
      <c r="CT212" s="74"/>
      <c r="CU212" s="74"/>
      <c r="CV212" s="74"/>
      <c r="CW212" s="74"/>
    </row>
    <row r="213" spans="1:101" ht="16.5" x14ac:dyDescent="0.3">
      <c r="A213" s="74" t="s">
        <v>289</v>
      </c>
      <c r="B213" s="74">
        <v>28</v>
      </c>
      <c r="C213" s="74">
        <v>10007832</v>
      </c>
      <c r="D213" s="74" t="s">
        <v>16</v>
      </c>
      <c r="E213" s="74" t="s">
        <v>181</v>
      </c>
      <c r="F213" s="78">
        <v>240</v>
      </c>
      <c r="G213" s="74">
        <v>5.9</v>
      </c>
      <c r="H213" s="78">
        <v>225</v>
      </c>
      <c r="I213" s="74">
        <v>8.9</v>
      </c>
      <c r="J213" s="74">
        <v>8</v>
      </c>
      <c r="K213" s="74">
        <v>56.4</v>
      </c>
      <c r="L213" s="74">
        <v>76</v>
      </c>
      <c r="M213" s="74">
        <v>83.1</v>
      </c>
      <c r="N213" s="78">
        <v>240</v>
      </c>
      <c r="O213" s="74">
        <v>6.3</v>
      </c>
      <c r="P213" s="78">
        <v>225</v>
      </c>
      <c r="Q213" s="74" t="s">
        <v>396</v>
      </c>
      <c r="R213" s="74" t="s">
        <v>396</v>
      </c>
      <c r="S213" s="74" t="s">
        <v>396</v>
      </c>
      <c r="T213" s="74" t="s">
        <v>396</v>
      </c>
      <c r="U213" s="74">
        <v>81.7</v>
      </c>
      <c r="V213" s="78">
        <v>240</v>
      </c>
      <c r="W213" s="74">
        <v>6.3</v>
      </c>
      <c r="X213" s="78">
        <v>225</v>
      </c>
      <c r="Y213" s="74">
        <v>12.9</v>
      </c>
      <c r="Z213" s="74">
        <v>7.6</v>
      </c>
      <c r="AA213" s="74" t="s">
        <v>396</v>
      </c>
      <c r="AB213" s="74" t="s">
        <v>396</v>
      </c>
      <c r="AC213" s="74">
        <v>79.5</v>
      </c>
      <c r="AD213" s="78"/>
      <c r="AE213" s="74"/>
      <c r="AF213" s="78"/>
      <c r="AG213" s="74"/>
      <c r="AH213" s="74"/>
      <c r="AI213" s="74"/>
      <c r="AJ213" s="74"/>
      <c r="AK213" s="74"/>
      <c r="AL213" s="78">
        <v>55</v>
      </c>
      <c r="AM213" s="74">
        <v>5.5</v>
      </c>
      <c r="AN213" s="78">
        <v>50</v>
      </c>
      <c r="AO213" s="74">
        <v>7.7</v>
      </c>
      <c r="AP213" s="74">
        <v>7.7</v>
      </c>
      <c r="AQ213" s="74">
        <v>55.8</v>
      </c>
      <c r="AR213" s="74">
        <v>69.2</v>
      </c>
      <c r="AS213" s="74">
        <v>84.6</v>
      </c>
      <c r="AT213" s="78">
        <v>55</v>
      </c>
      <c r="AU213" s="74">
        <v>5.5</v>
      </c>
      <c r="AV213" s="78">
        <v>50</v>
      </c>
      <c r="AW213" s="74" t="s">
        <v>396</v>
      </c>
      <c r="AX213" s="74" t="s">
        <v>396</v>
      </c>
      <c r="AY213" s="74" t="s">
        <v>396</v>
      </c>
      <c r="AZ213" s="74" t="s">
        <v>396</v>
      </c>
      <c r="BA213" s="74">
        <v>82.7</v>
      </c>
      <c r="BB213" s="78">
        <v>55</v>
      </c>
      <c r="BC213" s="74">
        <v>5.5</v>
      </c>
      <c r="BD213" s="78">
        <v>50</v>
      </c>
      <c r="BE213" s="74">
        <v>17.3</v>
      </c>
      <c r="BF213" s="74">
        <v>5.8</v>
      </c>
      <c r="BG213" s="74" t="s">
        <v>396</v>
      </c>
      <c r="BH213" s="74" t="s">
        <v>396</v>
      </c>
      <c r="BI213" s="74">
        <v>76.900000000000006</v>
      </c>
      <c r="BJ213" s="78"/>
      <c r="BK213" s="74"/>
      <c r="BL213" s="78"/>
      <c r="BM213" s="74"/>
      <c r="BN213" s="74"/>
      <c r="BO213" s="74"/>
      <c r="BP213" s="74"/>
      <c r="BQ213" s="74"/>
      <c r="BR213" s="78">
        <v>295</v>
      </c>
      <c r="BS213" s="74">
        <v>5.8</v>
      </c>
      <c r="BT213" s="78">
        <v>275</v>
      </c>
      <c r="BU213" s="74">
        <v>8.6999999999999993</v>
      </c>
      <c r="BV213" s="74">
        <v>7.9</v>
      </c>
      <c r="BW213" s="74">
        <v>56.3</v>
      </c>
      <c r="BX213" s="74">
        <v>74.7</v>
      </c>
      <c r="BY213" s="74">
        <v>83.4</v>
      </c>
      <c r="BZ213" s="78">
        <v>295</v>
      </c>
      <c r="CA213" s="74">
        <v>6.1</v>
      </c>
      <c r="CB213" s="78">
        <v>275</v>
      </c>
      <c r="CC213" s="74">
        <v>13</v>
      </c>
      <c r="CD213" s="74">
        <v>5.0999999999999996</v>
      </c>
      <c r="CE213" s="74">
        <v>63.4</v>
      </c>
      <c r="CF213" s="74">
        <v>77.2</v>
      </c>
      <c r="CG213" s="74">
        <v>81.900000000000006</v>
      </c>
      <c r="CH213" s="78">
        <v>295</v>
      </c>
      <c r="CI213" s="74">
        <v>6.1</v>
      </c>
      <c r="CJ213" s="78">
        <v>275</v>
      </c>
      <c r="CK213" s="74">
        <v>13.8</v>
      </c>
      <c r="CL213" s="74">
        <v>7.2</v>
      </c>
      <c r="CM213" s="74">
        <v>66.7</v>
      </c>
      <c r="CN213" s="74">
        <v>75</v>
      </c>
      <c r="CO213" s="74">
        <v>79</v>
      </c>
      <c r="CP213" s="78"/>
      <c r="CQ213" s="74"/>
      <c r="CR213" s="78"/>
      <c r="CS213" s="74"/>
      <c r="CT213" s="74"/>
      <c r="CU213" s="74"/>
      <c r="CV213" s="74"/>
      <c r="CW213" s="74"/>
    </row>
    <row r="214" spans="1:101" ht="16.5" x14ac:dyDescent="0.3">
      <c r="A214" s="74" t="s">
        <v>289</v>
      </c>
      <c r="B214" s="74">
        <v>27</v>
      </c>
      <c r="C214" s="74">
        <v>10007138</v>
      </c>
      <c r="D214" s="74" t="s">
        <v>36</v>
      </c>
      <c r="E214" s="74" t="s">
        <v>183</v>
      </c>
      <c r="F214" s="78">
        <v>1055</v>
      </c>
      <c r="G214" s="74">
        <v>4.4000000000000004</v>
      </c>
      <c r="H214" s="78">
        <v>1010</v>
      </c>
      <c r="I214" s="74">
        <v>7.8</v>
      </c>
      <c r="J214" s="74">
        <v>7.8</v>
      </c>
      <c r="K214" s="74">
        <v>66.3</v>
      </c>
      <c r="L214" s="74">
        <v>79.2</v>
      </c>
      <c r="M214" s="74">
        <v>84.3</v>
      </c>
      <c r="N214" s="78">
        <v>1055</v>
      </c>
      <c r="O214" s="74">
        <v>4.5999999999999996</v>
      </c>
      <c r="P214" s="78">
        <v>1005</v>
      </c>
      <c r="Q214" s="74">
        <v>9.3000000000000007</v>
      </c>
      <c r="R214" s="74">
        <v>8</v>
      </c>
      <c r="S214" s="74">
        <v>67.2</v>
      </c>
      <c r="T214" s="74">
        <v>79.599999999999994</v>
      </c>
      <c r="U214" s="74">
        <v>82.7</v>
      </c>
      <c r="V214" s="78">
        <v>1055</v>
      </c>
      <c r="W214" s="74">
        <v>5</v>
      </c>
      <c r="X214" s="78">
        <v>1000</v>
      </c>
      <c r="Y214" s="74">
        <v>10.6</v>
      </c>
      <c r="Z214" s="74">
        <v>6.5</v>
      </c>
      <c r="AA214" s="74">
        <v>71.8</v>
      </c>
      <c r="AB214" s="74">
        <v>81.3</v>
      </c>
      <c r="AC214" s="74">
        <v>82.9</v>
      </c>
      <c r="AD214" s="78"/>
      <c r="AE214" s="74"/>
      <c r="AF214" s="78"/>
      <c r="AG214" s="74"/>
      <c r="AH214" s="74"/>
      <c r="AI214" s="74"/>
      <c r="AJ214" s="74"/>
      <c r="AK214" s="74"/>
      <c r="AL214" s="78">
        <v>550</v>
      </c>
      <c r="AM214" s="74">
        <v>1.3</v>
      </c>
      <c r="AN214" s="78">
        <v>545</v>
      </c>
      <c r="AO214" s="74">
        <v>9.4</v>
      </c>
      <c r="AP214" s="74">
        <v>10.7</v>
      </c>
      <c r="AQ214" s="74">
        <v>68.3</v>
      </c>
      <c r="AR214" s="74">
        <v>76.099999999999994</v>
      </c>
      <c r="AS214" s="74">
        <v>79.900000000000006</v>
      </c>
      <c r="AT214" s="78">
        <v>550</v>
      </c>
      <c r="AU214" s="74">
        <v>1.5</v>
      </c>
      <c r="AV214" s="78">
        <v>540</v>
      </c>
      <c r="AW214" s="74">
        <v>12.5</v>
      </c>
      <c r="AX214" s="74">
        <v>8.5</v>
      </c>
      <c r="AY214" s="74">
        <v>69.2</v>
      </c>
      <c r="AZ214" s="74">
        <v>75.8</v>
      </c>
      <c r="BA214" s="74">
        <v>79</v>
      </c>
      <c r="BB214" s="78">
        <v>550</v>
      </c>
      <c r="BC214" s="74">
        <v>1.6</v>
      </c>
      <c r="BD214" s="78">
        <v>540</v>
      </c>
      <c r="BE214" s="74">
        <v>13.1</v>
      </c>
      <c r="BF214" s="74">
        <v>5.7</v>
      </c>
      <c r="BG214" s="74">
        <v>73.599999999999994</v>
      </c>
      <c r="BH214" s="74">
        <v>79.7</v>
      </c>
      <c r="BI214" s="74">
        <v>81.099999999999994</v>
      </c>
      <c r="BJ214" s="78"/>
      <c r="BK214" s="74"/>
      <c r="BL214" s="78"/>
      <c r="BM214" s="74"/>
      <c r="BN214" s="74"/>
      <c r="BO214" s="74"/>
      <c r="BP214" s="74"/>
      <c r="BQ214" s="74"/>
      <c r="BR214" s="78">
        <v>1605</v>
      </c>
      <c r="BS214" s="74">
        <v>3.3</v>
      </c>
      <c r="BT214" s="78">
        <v>1550</v>
      </c>
      <c r="BU214" s="74">
        <v>8.4</v>
      </c>
      <c r="BV214" s="74">
        <v>8.8000000000000007</v>
      </c>
      <c r="BW214" s="74">
        <v>67</v>
      </c>
      <c r="BX214" s="74">
        <v>78.099999999999994</v>
      </c>
      <c r="BY214" s="74">
        <v>82.8</v>
      </c>
      <c r="BZ214" s="78">
        <v>1605</v>
      </c>
      <c r="CA214" s="74">
        <v>3.5</v>
      </c>
      <c r="CB214" s="78">
        <v>1550</v>
      </c>
      <c r="CC214" s="74">
        <v>10.5</v>
      </c>
      <c r="CD214" s="74">
        <v>8.1</v>
      </c>
      <c r="CE214" s="74">
        <v>67.900000000000006</v>
      </c>
      <c r="CF214" s="74">
        <v>78.3</v>
      </c>
      <c r="CG214" s="74">
        <v>81.400000000000006</v>
      </c>
      <c r="CH214" s="78">
        <v>1605</v>
      </c>
      <c r="CI214" s="74">
        <v>3.9</v>
      </c>
      <c r="CJ214" s="78">
        <v>1540</v>
      </c>
      <c r="CK214" s="74">
        <v>11.5</v>
      </c>
      <c r="CL214" s="74">
        <v>6.2</v>
      </c>
      <c r="CM214" s="74">
        <v>72.400000000000006</v>
      </c>
      <c r="CN214" s="74">
        <v>80.7</v>
      </c>
      <c r="CO214" s="74">
        <v>82.3</v>
      </c>
      <c r="CP214" s="78"/>
      <c r="CQ214" s="74"/>
      <c r="CR214" s="78"/>
      <c r="CS214" s="74"/>
      <c r="CT214" s="74"/>
      <c r="CU214" s="74"/>
      <c r="CV214" s="74"/>
      <c r="CW214" s="74"/>
    </row>
    <row r="215" spans="1:101" ht="16.5" x14ac:dyDescent="0.3">
      <c r="A215" s="74" t="s">
        <v>289</v>
      </c>
      <c r="B215" s="74">
        <v>69</v>
      </c>
      <c r="C215" s="74">
        <v>10001282</v>
      </c>
      <c r="D215" s="74" t="s">
        <v>90</v>
      </c>
      <c r="E215" s="74" t="s">
        <v>185</v>
      </c>
      <c r="F215" s="78">
        <v>1895</v>
      </c>
      <c r="G215" s="74">
        <v>6</v>
      </c>
      <c r="H215" s="78">
        <v>1785</v>
      </c>
      <c r="I215" s="74">
        <v>8.9</v>
      </c>
      <c r="J215" s="74">
        <v>8.1999999999999993</v>
      </c>
      <c r="K215" s="74">
        <v>56.5</v>
      </c>
      <c r="L215" s="74">
        <v>73.2</v>
      </c>
      <c r="M215" s="74">
        <v>82.9</v>
      </c>
      <c r="N215" s="78">
        <v>1895</v>
      </c>
      <c r="O215" s="74">
        <v>7.5</v>
      </c>
      <c r="P215" s="78">
        <v>1755</v>
      </c>
      <c r="Q215" s="74">
        <v>9.6999999999999993</v>
      </c>
      <c r="R215" s="74">
        <v>6.7</v>
      </c>
      <c r="S215" s="74">
        <v>63.6</v>
      </c>
      <c r="T215" s="74">
        <v>77.900000000000006</v>
      </c>
      <c r="U215" s="74">
        <v>83.6</v>
      </c>
      <c r="V215" s="78">
        <v>1895</v>
      </c>
      <c r="W215" s="74">
        <v>7.9</v>
      </c>
      <c r="X215" s="78">
        <v>1745</v>
      </c>
      <c r="Y215" s="74">
        <v>12.7</v>
      </c>
      <c r="Z215" s="74">
        <v>5.6</v>
      </c>
      <c r="AA215" s="74">
        <v>67.3</v>
      </c>
      <c r="AB215" s="74">
        <v>78.099999999999994</v>
      </c>
      <c r="AC215" s="74">
        <v>81.7</v>
      </c>
      <c r="AD215" s="78"/>
      <c r="AE215" s="74"/>
      <c r="AF215" s="78"/>
      <c r="AG215" s="74"/>
      <c r="AH215" s="74"/>
      <c r="AI215" s="74"/>
      <c r="AJ215" s="74"/>
      <c r="AK215" s="74"/>
      <c r="AL215" s="78">
        <v>1530</v>
      </c>
      <c r="AM215" s="74">
        <v>2.9</v>
      </c>
      <c r="AN215" s="78">
        <v>1485</v>
      </c>
      <c r="AO215" s="74">
        <v>9.9</v>
      </c>
      <c r="AP215" s="74">
        <v>11</v>
      </c>
      <c r="AQ215" s="74">
        <v>59.2</v>
      </c>
      <c r="AR215" s="74">
        <v>70.400000000000006</v>
      </c>
      <c r="AS215" s="74">
        <v>79.099999999999994</v>
      </c>
      <c r="AT215" s="78">
        <v>1530</v>
      </c>
      <c r="AU215" s="74">
        <v>4.0999999999999996</v>
      </c>
      <c r="AV215" s="78">
        <v>1470</v>
      </c>
      <c r="AW215" s="74">
        <v>12.5</v>
      </c>
      <c r="AX215" s="74">
        <v>8.9</v>
      </c>
      <c r="AY215" s="74">
        <v>66.400000000000006</v>
      </c>
      <c r="AZ215" s="74">
        <v>75.5</v>
      </c>
      <c r="BA215" s="74">
        <v>78.599999999999994</v>
      </c>
      <c r="BB215" s="78">
        <v>1530</v>
      </c>
      <c r="BC215" s="74">
        <v>4.0999999999999996</v>
      </c>
      <c r="BD215" s="78">
        <v>1470</v>
      </c>
      <c r="BE215" s="74">
        <v>13.7</v>
      </c>
      <c r="BF215" s="74">
        <v>7.2</v>
      </c>
      <c r="BG215" s="74">
        <v>69</v>
      </c>
      <c r="BH215" s="74">
        <v>76.2</v>
      </c>
      <c r="BI215" s="74">
        <v>79.2</v>
      </c>
      <c r="BJ215" s="78"/>
      <c r="BK215" s="74"/>
      <c r="BL215" s="78"/>
      <c r="BM215" s="74"/>
      <c r="BN215" s="74"/>
      <c r="BO215" s="74"/>
      <c r="BP215" s="74"/>
      <c r="BQ215" s="74"/>
      <c r="BR215" s="78">
        <v>3430</v>
      </c>
      <c r="BS215" s="74">
        <v>4.5999999999999996</v>
      </c>
      <c r="BT215" s="78">
        <v>3270</v>
      </c>
      <c r="BU215" s="74">
        <v>9.4</v>
      </c>
      <c r="BV215" s="74">
        <v>9.5</v>
      </c>
      <c r="BW215" s="74">
        <v>57.7</v>
      </c>
      <c r="BX215" s="74">
        <v>71.900000000000006</v>
      </c>
      <c r="BY215" s="74">
        <v>81.2</v>
      </c>
      <c r="BZ215" s="78">
        <v>3430</v>
      </c>
      <c r="CA215" s="74">
        <v>6</v>
      </c>
      <c r="CB215" s="78">
        <v>3225</v>
      </c>
      <c r="CC215" s="74">
        <v>11</v>
      </c>
      <c r="CD215" s="74">
        <v>7.7</v>
      </c>
      <c r="CE215" s="74">
        <v>64.900000000000006</v>
      </c>
      <c r="CF215" s="74">
        <v>76.900000000000006</v>
      </c>
      <c r="CG215" s="74">
        <v>81.400000000000006</v>
      </c>
      <c r="CH215" s="78">
        <v>3430</v>
      </c>
      <c r="CI215" s="74">
        <v>6.2</v>
      </c>
      <c r="CJ215" s="78">
        <v>3215</v>
      </c>
      <c r="CK215" s="74">
        <v>13.2</v>
      </c>
      <c r="CL215" s="74">
        <v>6.3</v>
      </c>
      <c r="CM215" s="74">
        <v>68.099999999999994</v>
      </c>
      <c r="CN215" s="74">
        <v>77.2</v>
      </c>
      <c r="CO215" s="74">
        <v>80.599999999999994</v>
      </c>
      <c r="CP215" s="78"/>
      <c r="CQ215" s="74"/>
      <c r="CR215" s="78"/>
      <c r="CS215" s="74"/>
      <c r="CT215" s="74"/>
      <c r="CU215" s="74"/>
      <c r="CV215" s="74"/>
      <c r="CW215" s="74"/>
    </row>
    <row r="216" spans="1:101" ht="16.5" x14ac:dyDescent="0.3">
      <c r="A216" s="74" t="s">
        <v>289</v>
      </c>
      <c r="B216" s="74">
        <v>190</v>
      </c>
      <c r="C216" s="74">
        <v>10004775</v>
      </c>
      <c r="D216" s="74" t="s">
        <v>11</v>
      </c>
      <c r="E216" s="74" t="s">
        <v>187</v>
      </c>
      <c r="F216" s="78">
        <v>115</v>
      </c>
      <c r="G216" s="74">
        <v>5.2</v>
      </c>
      <c r="H216" s="78">
        <v>110</v>
      </c>
      <c r="I216" s="74">
        <v>9.1999999999999993</v>
      </c>
      <c r="J216" s="74">
        <v>13.8</v>
      </c>
      <c r="K216" s="74">
        <v>48.6</v>
      </c>
      <c r="L216" s="74">
        <v>65.099999999999994</v>
      </c>
      <c r="M216" s="74">
        <v>77.099999999999994</v>
      </c>
      <c r="N216" s="78">
        <v>115</v>
      </c>
      <c r="O216" s="74">
        <v>4.3</v>
      </c>
      <c r="P216" s="78">
        <v>110</v>
      </c>
      <c r="Q216" s="74">
        <v>13.6</v>
      </c>
      <c r="R216" s="74">
        <v>14.5</v>
      </c>
      <c r="S216" s="74" t="s">
        <v>396</v>
      </c>
      <c r="T216" s="74" t="s">
        <v>396</v>
      </c>
      <c r="U216" s="74">
        <v>71.8</v>
      </c>
      <c r="V216" s="78">
        <v>115</v>
      </c>
      <c r="W216" s="74">
        <v>5.2</v>
      </c>
      <c r="X216" s="78">
        <v>110</v>
      </c>
      <c r="Y216" s="74">
        <v>15.6</v>
      </c>
      <c r="Z216" s="74">
        <v>11.9</v>
      </c>
      <c r="AA216" s="74" t="s">
        <v>396</v>
      </c>
      <c r="AB216" s="74" t="s">
        <v>396</v>
      </c>
      <c r="AC216" s="74">
        <v>72.5</v>
      </c>
      <c r="AD216" s="78"/>
      <c r="AE216" s="74"/>
      <c r="AF216" s="78"/>
      <c r="AG216" s="74"/>
      <c r="AH216" s="74"/>
      <c r="AI216" s="74"/>
      <c r="AJ216" s="74"/>
      <c r="AK216" s="74"/>
      <c r="AL216" s="78">
        <v>60</v>
      </c>
      <c r="AM216" s="74">
        <v>1.7</v>
      </c>
      <c r="AN216" s="78">
        <v>60</v>
      </c>
      <c r="AO216" s="74">
        <v>12.1</v>
      </c>
      <c r="AP216" s="74">
        <v>13.8</v>
      </c>
      <c r="AQ216" s="74">
        <v>62.1</v>
      </c>
      <c r="AR216" s="74">
        <v>69</v>
      </c>
      <c r="AS216" s="74">
        <v>74.099999999999994</v>
      </c>
      <c r="AT216" s="78">
        <v>60</v>
      </c>
      <c r="AU216" s="74">
        <v>1.7</v>
      </c>
      <c r="AV216" s="78">
        <v>60</v>
      </c>
      <c r="AW216" s="74">
        <v>17.2</v>
      </c>
      <c r="AX216" s="74">
        <v>12.1</v>
      </c>
      <c r="AY216" s="74" t="s">
        <v>396</v>
      </c>
      <c r="AZ216" s="74" t="s">
        <v>396</v>
      </c>
      <c r="BA216" s="74">
        <v>70.7</v>
      </c>
      <c r="BB216" s="78">
        <v>60</v>
      </c>
      <c r="BC216" s="74">
        <v>1.7</v>
      </c>
      <c r="BD216" s="78">
        <v>60</v>
      </c>
      <c r="BE216" s="74">
        <v>20.7</v>
      </c>
      <c r="BF216" s="74">
        <v>19</v>
      </c>
      <c r="BG216" s="74" t="s">
        <v>396</v>
      </c>
      <c r="BH216" s="74" t="s">
        <v>396</v>
      </c>
      <c r="BI216" s="74">
        <v>60.3</v>
      </c>
      <c r="BJ216" s="78"/>
      <c r="BK216" s="74"/>
      <c r="BL216" s="78"/>
      <c r="BM216" s="74"/>
      <c r="BN216" s="74"/>
      <c r="BO216" s="74"/>
      <c r="BP216" s="74"/>
      <c r="BQ216" s="74"/>
      <c r="BR216" s="78">
        <v>175</v>
      </c>
      <c r="BS216" s="74">
        <v>4</v>
      </c>
      <c r="BT216" s="78">
        <v>165</v>
      </c>
      <c r="BU216" s="74">
        <v>10.199999999999999</v>
      </c>
      <c r="BV216" s="74">
        <v>13.8</v>
      </c>
      <c r="BW216" s="74">
        <v>53.3</v>
      </c>
      <c r="BX216" s="74">
        <v>66.5</v>
      </c>
      <c r="BY216" s="74">
        <v>76</v>
      </c>
      <c r="BZ216" s="78">
        <v>175</v>
      </c>
      <c r="CA216" s="74">
        <v>3.4</v>
      </c>
      <c r="CB216" s="78">
        <v>170</v>
      </c>
      <c r="CC216" s="74">
        <v>14.9</v>
      </c>
      <c r="CD216" s="74">
        <v>13.7</v>
      </c>
      <c r="CE216" s="74">
        <v>56</v>
      </c>
      <c r="CF216" s="74">
        <v>65.5</v>
      </c>
      <c r="CG216" s="74">
        <v>71.400000000000006</v>
      </c>
      <c r="CH216" s="78">
        <v>175</v>
      </c>
      <c r="CI216" s="74">
        <v>4</v>
      </c>
      <c r="CJ216" s="78">
        <v>165</v>
      </c>
      <c r="CK216" s="74">
        <v>17.399999999999999</v>
      </c>
      <c r="CL216" s="74">
        <v>14.4</v>
      </c>
      <c r="CM216" s="74">
        <v>56.9</v>
      </c>
      <c r="CN216" s="74">
        <v>66.5</v>
      </c>
      <c r="CO216" s="74">
        <v>68.3</v>
      </c>
      <c r="CP216" s="78"/>
      <c r="CQ216" s="74"/>
      <c r="CR216" s="78"/>
      <c r="CS216" s="74"/>
      <c r="CT216" s="74"/>
      <c r="CU216" s="74"/>
      <c r="CV216" s="74"/>
      <c r="CW216" s="74"/>
    </row>
    <row r="217" spans="1:101" ht="16.5" x14ac:dyDescent="0.3">
      <c r="A217" s="74" t="s">
        <v>289</v>
      </c>
      <c r="B217" s="74">
        <v>155</v>
      </c>
      <c r="C217" s="74">
        <v>10007154</v>
      </c>
      <c r="D217" s="74" t="s">
        <v>36</v>
      </c>
      <c r="E217" s="74" t="s">
        <v>189</v>
      </c>
      <c r="F217" s="78">
        <v>2115</v>
      </c>
      <c r="G217" s="74">
        <v>4.8</v>
      </c>
      <c r="H217" s="78">
        <v>2015</v>
      </c>
      <c r="I217" s="74">
        <v>8.5</v>
      </c>
      <c r="J217" s="74">
        <v>8.4</v>
      </c>
      <c r="K217" s="74">
        <v>45.7</v>
      </c>
      <c r="L217" s="74">
        <v>67.8</v>
      </c>
      <c r="M217" s="74">
        <v>83.1</v>
      </c>
      <c r="N217" s="78">
        <v>2115</v>
      </c>
      <c r="O217" s="74">
        <v>5.4</v>
      </c>
      <c r="P217" s="78">
        <v>2000</v>
      </c>
      <c r="Q217" s="74">
        <v>10.8</v>
      </c>
      <c r="R217" s="74">
        <v>6.3</v>
      </c>
      <c r="S217" s="74">
        <v>57.5</v>
      </c>
      <c r="T217" s="74">
        <v>74</v>
      </c>
      <c r="U217" s="74">
        <v>83</v>
      </c>
      <c r="V217" s="78">
        <v>2115</v>
      </c>
      <c r="W217" s="74">
        <v>5.9</v>
      </c>
      <c r="X217" s="78">
        <v>1990</v>
      </c>
      <c r="Y217" s="74">
        <v>12.3</v>
      </c>
      <c r="Z217" s="74">
        <v>5.4</v>
      </c>
      <c r="AA217" s="74">
        <v>63.6</v>
      </c>
      <c r="AB217" s="74">
        <v>77.599999999999994</v>
      </c>
      <c r="AC217" s="74">
        <v>82.3</v>
      </c>
      <c r="AD217" s="78"/>
      <c r="AE217" s="74"/>
      <c r="AF217" s="78"/>
      <c r="AG217" s="74"/>
      <c r="AH217" s="74"/>
      <c r="AI217" s="74"/>
      <c r="AJ217" s="74"/>
      <c r="AK217" s="74"/>
      <c r="AL217" s="78">
        <v>2235</v>
      </c>
      <c r="AM217" s="74">
        <v>1.2</v>
      </c>
      <c r="AN217" s="78">
        <v>2210</v>
      </c>
      <c r="AO217" s="74">
        <v>9.1</v>
      </c>
      <c r="AP217" s="74">
        <v>8.4</v>
      </c>
      <c r="AQ217" s="74">
        <v>48.9</v>
      </c>
      <c r="AR217" s="74">
        <v>68.099999999999994</v>
      </c>
      <c r="AS217" s="74">
        <v>82.5</v>
      </c>
      <c r="AT217" s="78">
        <v>2235</v>
      </c>
      <c r="AU217" s="74">
        <v>1.3</v>
      </c>
      <c r="AV217" s="78">
        <v>2205</v>
      </c>
      <c r="AW217" s="74">
        <v>11.9</v>
      </c>
      <c r="AX217" s="74">
        <v>7.7</v>
      </c>
      <c r="AY217" s="74">
        <v>60</v>
      </c>
      <c r="AZ217" s="74">
        <v>73.5</v>
      </c>
      <c r="BA217" s="74">
        <v>80.400000000000006</v>
      </c>
      <c r="BB217" s="78">
        <v>2235</v>
      </c>
      <c r="BC217" s="74">
        <v>1.6</v>
      </c>
      <c r="BD217" s="78">
        <v>2200</v>
      </c>
      <c r="BE217" s="74">
        <v>12.5</v>
      </c>
      <c r="BF217" s="74">
        <v>6.6</v>
      </c>
      <c r="BG217" s="74">
        <v>65.3</v>
      </c>
      <c r="BH217" s="74">
        <v>76.8</v>
      </c>
      <c r="BI217" s="74">
        <v>80.8</v>
      </c>
      <c r="BJ217" s="78"/>
      <c r="BK217" s="74"/>
      <c r="BL217" s="78"/>
      <c r="BM217" s="74"/>
      <c r="BN217" s="74"/>
      <c r="BO217" s="74"/>
      <c r="BP217" s="74"/>
      <c r="BQ217" s="74"/>
      <c r="BR217" s="78">
        <v>4350</v>
      </c>
      <c r="BS217" s="74">
        <v>2.9</v>
      </c>
      <c r="BT217" s="78">
        <v>4225</v>
      </c>
      <c r="BU217" s="74">
        <v>8.8000000000000007</v>
      </c>
      <c r="BV217" s="74">
        <v>8.4</v>
      </c>
      <c r="BW217" s="74">
        <v>47.4</v>
      </c>
      <c r="BX217" s="74">
        <v>68</v>
      </c>
      <c r="BY217" s="74">
        <v>82.8</v>
      </c>
      <c r="BZ217" s="78">
        <v>4350</v>
      </c>
      <c r="CA217" s="74">
        <v>3.3</v>
      </c>
      <c r="CB217" s="78">
        <v>4205</v>
      </c>
      <c r="CC217" s="74">
        <v>11.4</v>
      </c>
      <c r="CD217" s="74">
        <v>7</v>
      </c>
      <c r="CE217" s="74">
        <v>58.8</v>
      </c>
      <c r="CF217" s="74">
        <v>73.7</v>
      </c>
      <c r="CG217" s="74">
        <v>81.599999999999994</v>
      </c>
      <c r="CH217" s="78">
        <v>4350</v>
      </c>
      <c r="CI217" s="74">
        <v>3.7</v>
      </c>
      <c r="CJ217" s="78">
        <v>4190</v>
      </c>
      <c r="CK217" s="74">
        <v>12.4</v>
      </c>
      <c r="CL217" s="74">
        <v>6.1</v>
      </c>
      <c r="CM217" s="74">
        <v>64.5</v>
      </c>
      <c r="CN217" s="74">
        <v>77.2</v>
      </c>
      <c r="CO217" s="74">
        <v>81.5</v>
      </c>
      <c r="CP217" s="78"/>
      <c r="CQ217" s="74"/>
      <c r="CR217" s="78"/>
      <c r="CS217" s="74"/>
      <c r="CT217" s="74"/>
      <c r="CU217" s="74"/>
      <c r="CV217" s="74"/>
      <c r="CW217" s="74"/>
    </row>
    <row r="218" spans="1:101" ht="16.5" x14ac:dyDescent="0.3">
      <c r="A218" s="74" t="s">
        <v>289</v>
      </c>
      <c r="B218" s="74">
        <v>71</v>
      </c>
      <c r="C218" s="74">
        <v>10004797</v>
      </c>
      <c r="D218" s="74" t="s">
        <v>36</v>
      </c>
      <c r="E218" s="74" t="s">
        <v>191</v>
      </c>
      <c r="F218" s="78">
        <v>2385</v>
      </c>
      <c r="G218" s="74">
        <v>4.9000000000000004</v>
      </c>
      <c r="H218" s="78">
        <v>2265</v>
      </c>
      <c r="I218" s="74">
        <v>8.1999999999999993</v>
      </c>
      <c r="J218" s="74">
        <v>10.1</v>
      </c>
      <c r="K218" s="74">
        <v>62.1</v>
      </c>
      <c r="L218" s="74">
        <v>74.400000000000006</v>
      </c>
      <c r="M218" s="74">
        <v>81.599999999999994</v>
      </c>
      <c r="N218" s="78">
        <v>2385</v>
      </c>
      <c r="O218" s="74">
        <v>5.3</v>
      </c>
      <c r="P218" s="78">
        <v>2255</v>
      </c>
      <c r="Q218" s="74">
        <v>9.6999999999999993</v>
      </c>
      <c r="R218" s="74">
        <v>6.6</v>
      </c>
      <c r="S218" s="74">
        <v>68.099999999999994</v>
      </c>
      <c r="T218" s="74">
        <v>79.599999999999994</v>
      </c>
      <c r="U218" s="74">
        <v>83.8</v>
      </c>
      <c r="V218" s="78">
        <v>2385</v>
      </c>
      <c r="W218" s="74">
        <v>5.4</v>
      </c>
      <c r="X218" s="78">
        <v>2255</v>
      </c>
      <c r="Y218" s="74">
        <v>10.8</v>
      </c>
      <c r="Z218" s="74">
        <v>6</v>
      </c>
      <c r="AA218" s="74">
        <v>71</v>
      </c>
      <c r="AB218" s="74">
        <v>80.5</v>
      </c>
      <c r="AC218" s="74">
        <v>83.1</v>
      </c>
      <c r="AD218" s="78"/>
      <c r="AE218" s="74"/>
      <c r="AF218" s="78"/>
      <c r="AG218" s="74"/>
      <c r="AH218" s="74"/>
      <c r="AI218" s="74"/>
      <c r="AJ218" s="74"/>
      <c r="AK218" s="74"/>
      <c r="AL218" s="78">
        <v>2070</v>
      </c>
      <c r="AM218" s="74">
        <v>1.3</v>
      </c>
      <c r="AN218" s="78">
        <v>2040</v>
      </c>
      <c r="AO218" s="74">
        <v>8</v>
      </c>
      <c r="AP218" s="74">
        <v>11.3</v>
      </c>
      <c r="AQ218" s="74">
        <v>67.400000000000006</v>
      </c>
      <c r="AR218" s="74">
        <v>75.2</v>
      </c>
      <c r="AS218" s="74">
        <v>80.7</v>
      </c>
      <c r="AT218" s="78">
        <v>2070</v>
      </c>
      <c r="AU218" s="74">
        <v>1.3</v>
      </c>
      <c r="AV218" s="78">
        <v>2040</v>
      </c>
      <c r="AW218" s="74">
        <v>11.5</v>
      </c>
      <c r="AX218" s="74">
        <v>9.1</v>
      </c>
      <c r="AY218" s="74">
        <v>69.599999999999994</v>
      </c>
      <c r="AZ218" s="74">
        <v>76.8</v>
      </c>
      <c r="BA218" s="74">
        <v>79.5</v>
      </c>
      <c r="BB218" s="78">
        <v>2070</v>
      </c>
      <c r="BC218" s="74">
        <v>1.3</v>
      </c>
      <c r="BD218" s="78">
        <v>2040</v>
      </c>
      <c r="BE218" s="74">
        <v>13</v>
      </c>
      <c r="BF218" s="74">
        <v>7.2</v>
      </c>
      <c r="BG218" s="74">
        <v>71</v>
      </c>
      <c r="BH218" s="74">
        <v>77.900000000000006</v>
      </c>
      <c r="BI218" s="74">
        <v>79.8</v>
      </c>
      <c r="BJ218" s="78"/>
      <c r="BK218" s="74"/>
      <c r="BL218" s="78"/>
      <c r="BM218" s="74"/>
      <c r="BN218" s="74"/>
      <c r="BO218" s="74"/>
      <c r="BP218" s="74"/>
      <c r="BQ218" s="74"/>
      <c r="BR218" s="78">
        <v>4450</v>
      </c>
      <c r="BS218" s="74">
        <v>3.2</v>
      </c>
      <c r="BT218" s="78">
        <v>4310</v>
      </c>
      <c r="BU218" s="74">
        <v>8.1</v>
      </c>
      <c r="BV218" s="74">
        <v>10.7</v>
      </c>
      <c r="BW218" s="74">
        <v>64.599999999999994</v>
      </c>
      <c r="BX218" s="74">
        <v>74.8</v>
      </c>
      <c r="BY218" s="74">
        <v>81.2</v>
      </c>
      <c r="BZ218" s="78">
        <v>4450</v>
      </c>
      <c r="CA218" s="74">
        <v>3.4</v>
      </c>
      <c r="CB218" s="78">
        <v>4300</v>
      </c>
      <c r="CC218" s="74">
        <v>10.5</v>
      </c>
      <c r="CD218" s="74">
        <v>7.7</v>
      </c>
      <c r="CE218" s="74">
        <v>68.8</v>
      </c>
      <c r="CF218" s="74">
        <v>78.3</v>
      </c>
      <c r="CG218" s="74">
        <v>81.7</v>
      </c>
      <c r="CH218" s="78">
        <v>4450</v>
      </c>
      <c r="CI218" s="74">
        <v>3.5</v>
      </c>
      <c r="CJ218" s="78">
        <v>4295</v>
      </c>
      <c r="CK218" s="74">
        <v>11.9</v>
      </c>
      <c r="CL218" s="74">
        <v>6.6</v>
      </c>
      <c r="CM218" s="74">
        <v>71</v>
      </c>
      <c r="CN218" s="74">
        <v>79.3</v>
      </c>
      <c r="CO218" s="74">
        <v>81.599999999999994</v>
      </c>
      <c r="CP218" s="78"/>
      <c r="CQ218" s="74"/>
      <c r="CR218" s="78"/>
      <c r="CS218" s="74"/>
      <c r="CT218" s="74"/>
      <c r="CU218" s="74"/>
      <c r="CV218" s="74"/>
      <c r="CW218" s="74"/>
    </row>
    <row r="219" spans="1:101" ht="16.5" x14ac:dyDescent="0.3">
      <c r="A219" s="74" t="s">
        <v>289</v>
      </c>
      <c r="B219" s="74">
        <v>1</v>
      </c>
      <c r="C219" s="74">
        <v>10007773</v>
      </c>
      <c r="D219" s="74" t="s">
        <v>49</v>
      </c>
      <c r="E219" s="74" t="s">
        <v>193</v>
      </c>
      <c r="F219" s="78">
        <v>5275</v>
      </c>
      <c r="G219" s="74">
        <v>6.7</v>
      </c>
      <c r="H219" s="78">
        <v>4925</v>
      </c>
      <c r="I219" s="74">
        <v>15</v>
      </c>
      <c r="J219" s="74">
        <v>5.4</v>
      </c>
      <c r="K219" s="74">
        <v>39.799999999999997</v>
      </c>
      <c r="L219" s="74">
        <v>64.8</v>
      </c>
      <c r="M219" s="74">
        <v>79.599999999999994</v>
      </c>
      <c r="N219" s="78">
        <v>5275</v>
      </c>
      <c r="O219" s="74">
        <v>7.6</v>
      </c>
      <c r="P219" s="78">
        <v>4870</v>
      </c>
      <c r="Q219" s="74">
        <v>16.8</v>
      </c>
      <c r="R219" s="74">
        <v>6.1</v>
      </c>
      <c r="S219" s="74">
        <v>49.2</v>
      </c>
      <c r="T219" s="74">
        <v>68.3</v>
      </c>
      <c r="U219" s="74">
        <v>77.099999999999994</v>
      </c>
      <c r="V219" s="78">
        <v>5275</v>
      </c>
      <c r="W219" s="74">
        <v>8.1</v>
      </c>
      <c r="X219" s="78">
        <v>4845</v>
      </c>
      <c r="Y219" s="74">
        <v>19</v>
      </c>
      <c r="Z219" s="74">
        <v>5.7</v>
      </c>
      <c r="AA219" s="74">
        <v>52.4</v>
      </c>
      <c r="AB219" s="74">
        <v>68.2</v>
      </c>
      <c r="AC219" s="74">
        <v>75.3</v>
      </c>
      <c r="AD219" s="78"/>
      <c r="AE219" s="74"/>
      <c r="AF219" s="78"/>
      <c r="AG219" s="74"/>
      <c r="AH219" s="74"/>
      <c r="AI219" s="74"/>
      <c r="AJ219" s="74"/>
      <c r="AK219" s="74"/>
      <c r="AL219" s="78">
        <v>3935</v>
      </c>
      <c r="AM219" s="74">
        <v>3.2</v>
      </c>
      <c r="AN219" s="78">
        <v>3810</v>
      </c>
      <c r="AO219" s="74">
        <v>13.4</v>
      </c>
      <c r="AP219" s="74">
        <v>5</v>
      </c>
      <c r="AQ219" s="74">
        <v>44.8</v>
      </c>
      <c r="AR219" s="74">
        <v>69.3</v>
      </c>
      <c r="AS219" s="74">
        <v>81.599999999999994</v>
      </c>
      <c r="AT219" s="78">
        <v>3935</v>
      </c>
      <c r="AU219" s="74">
        <v>3.6</v>
      </c>
      <c r="AV219" s="78">
        <v>3790</v>
      </c>
      <c r="AW219" s="74">
        <v>14.3</v>
      </c>
      <c r="AX219" s="74">
        <v>5.7</v>
      </c>
      <c r="AY219" s="74">
        <v>54.1</v>
      </c>
      <c r="AZ219" s="74">
        <v>72.3</v>
      </c>
      <c r="BA219" s="74">
        <v>80</v>
      </c>
      <c r="BB219" s="78">
        <v>3935</v>
      </c>
      <c r="BC219" s="74">
        <v>3.8</v>
      </c>
      <c r="BD219" s="78">
        <v>3785</v>
      </c>
      <c r="BE219" s="74">
        <v>16.8</v>
      </c>
      <c r="BF219" s="74">
        <v>6</v>
      </c>
      <c r="BG219" s="74">
        <v>57.3</v>
      </c>
      <c r="BH219" s="74">
        <v>71.599999999999994</v>
      </c>
      <c r="BI219" s="74">
        <v>77.2</v>
      </c>
      <c r="BJ219" s="78"/>
      <c r="BK219" s="74"/>
      <c r="BL219" s="78"/>
      <c r="BM219" s="74"/>
      <c r="BN219" s="74"/>
      <c r="BO219" s="74"/>
      <c r="BP219" s="74"/>
      <c r="BQ219" s="74"/>
      <c r="BR219" s="78">
        <v>9205</v>
      </c>
      <c r="BS219" s="74">
        <v>5.2</v>
      </c>
      <c r="BT219" s="78">
        <v>8730</v>
      </c>
      <c r="BU219" s="74">
        <v>14.3</v>
      </c>
      <c r="BV219" s="74">
        <v>5.3</v>
      </c>
      <c r="BW219" s="74">
        <v>42</v>
      </c>
      <c r="BX219" s="74">
        <v>66.8</v>
      </c>
      <c r="BY219" s="74">
        <v>80.5</v>
      </c>
      <c r="BZ219" s="78">
        <v>9205</v>
      </c>
      <c r="CA219" s="74">
        <v>5.9</v>
      </c>
      <c r="CB219" s="78">
        <v>8660</v>
      </c>
      <c r="CC219" s="74">
        <v>15.7</v>
      </c>
      <c r="CD219" s="74">
        <v>5.9</v>
      </c>
      <c r="CE219" s="74">
        <v>51.4</v>
      </c>
      <c r="CF219" s="74">
        <v>70</v>
      </c>
      <c r="CG219" s="74">
        <v>78.400000000000006</v>
      </c>
      <c r="CH219" s="78">
        <v>9205</v>
      </c>
      <c r="CI219" s="74">
        <v>6.3</v>
      </c>
      <c r="CJ219" s="78">
        <v>8630</v>
      </c>
      <c r="CK219" s="74">
        <v>18</v>
      </c>
      <c r="CL219" s="74">
        <v>5.8</v>
      </c>
      <c r="CM219" s="74">
        <v>54.6</v>
      </c>
      <c r="CN219" s="74">
        <v>69.7</v>
      </c>
      <c r="CO219" s="74">
        <v>76.099999999999994</v>
      </c>
      <c r="CP219" s="78"/>
      <c r="CQ219" s="74"/>
      <c r="CR219" s="78"/>
      <c r="CS219" s="74"/>
      <c r="CT219" s="74"/>
      <c r="CU219" s="74"/>
      <c r="CV219" s="74"/>
      <c r="CW219" s="74"/>
    </row>
    <row r="220" spans="1:101" ht="16.5" x14ac:dyDescent="0.3">
      <c r="A220" s="74" t="s">
        <v>289</v>
      </c>
      <c r="B220" s="74">
        <v>72</v>
      </c>
      <c r="C220" s="74">
        <v>10004930</v>
      </c>
      <c r="D220" s="74" t="s">
        <v>49</v>
      </c>
      <c r="E220" s="74" t="s">
        <v>195</v>
      </c>
      <c r="F220" s="78">
        <v>1250</v>
      </c>
      <c r="G220" s="74">
        <v>7</v>
      </c>
      <c r="H220" s="78">
        <v>1165</v>
      </c>
      <c r="I220" s="74">
        <v>11.5</v>
      </c>
      <c r="J220" s="74">
        <v>7.4</v>
      </c>
      <c r="K220" s="74">
        <v>57.6</v>
      </c>
      <c r="L220" s="74">
        <v>72.2</v>
      </c>
      <c r="M220" s="74">
        <v>81.099999999999994</v>
      </c>
      <c r="N220" s="78">
        <v>1250</v>
      </c>
      <c r="O220" s="74">
        <v>7.4</v>
      </c>
      <c r="P220" s="78">
        <v>1160</v>
      </c>
      <c r="Q220" s="74">
        <v>12.1</v>
      </c>
      <c r="R220" s="74">
        <v>6.3</v>
      </c>
      <c r="S220" s="74">
        <v>60</v>
      </c>
      <c r="T220" s="74">
        <v>74.8</v>
      </c>
      <c r="U220" s="74">
        <v>81.599999999999994</v>
      </c>
      <c r="V220" s="78">
        <v>1250</v>
      </c>
      <c r="W220" s="74">
        <v>7.8</v>
      </c>
      <c r="X220" s="78">
        <v>1155</v>
      </c>
      <c r="Y220" s="74">
        <v>13.2</v>
      </c>
      <c r="Z220" s="74">
        <v>6.5</v>
      </c>
      <c r="AA220" s="74">
        <v>65.2</v>
      </c>
      <c r="AB220" s="74">
        <v>76.099999999999994</v>
      </c>
      <c r="AC220" s="74">
        <v>80.3</v>
      </c>
      <c r="AD220" s="78"/>
      <c r="AE220" s="74"/>
      <c r="AF220" s="78"/>
      <c r="AG220" s="74"/>
      <c r="AH220" s="74"/>
      <c r="AI220" s="74"/>
      <c r="AJ220" s="74"/>
      <c r="AK220" s="74"/>
      <c r="AL220" s="78">
        <v>775</v>
      </c>
      <c r="AM220" s="74">
        <v>1.8</v>
      </c>
      <c r="AN220" s="78">
        <v>760</v>
      </c>
      <c r="AO220" s="74">
        <v>10.4</v>
      </c>
      <c r="AP220" s="74">
        <v>10.9</v>
      </c>
      <c r="AQ220" s="74">
        <v>58.5</v>
      </c>
      <c r="AR220" s="74">
        <v>70.5</v>
      </c>
      <c r="AS220" s="74">
        <v>78.7</v>
      </c>
      <c r="AT220" s="78">
        <v>775</v>
      </c>
      <c r="AU220" s="74">
        <v>2.2000000000000002</v>
      </c>
      <c r="AV220" s="78">
        <v>760</v>
      </c>
      <c r="AW220" s="74">
        <v>10.8</v>
      </c>
      <c r="AX220" s="74">
        <v>9.9</v>
      </c>
      <c r="AY220" s="74">
        <v>65.599999999999994</v>
      </c>
      <c r="AZ220" s="74">
        <v>75.400000000000006</v>
      </c>
      <c r="BA220" s="74">
        <v>79.3</v>
      </c>
      <c r="BB220" s="78">
        <v>775</v>
      </c>
      <c r="BC220" s="74">
        <v>2.2000000000000002</v>
      </c>
      <c r="BD220" s="78">
        <v>760</v>
      </c>
      <c r="BE220" s="74">
        <v>11.3</v>
      </c>
      <c r="BF220" s="74">
        <v>8.3000000000000007</v>
      </c>
      <c r="BG220" s="74">
        <v>68.400000000000006</v>
      </c>
      <c r="BH220" s="74">
        <v>76.7</v>
      </c>
      <c r="BI220" s="74">
        <v>80.400000000000006</v>
      </c>
      <c r="BJ220" s="78"/>
      <c r="BK220" s="74"/>
      <c r="BL220" s="78"/>
      <c r="BM220" s="74"/>
      <c r="BN220" s="74"/>
      <c r="BO220" s="74"/>
      <c r="BP220" s="74"/>
      <c r="BQ220" s="74"/>
      <c r="BR220" s="78">
        <v>2025</v>
      </c>
      <c r="BS220" s="74">
        <v>5</v>
      </c>
      <c r="BT220" s="78">
        <v>1925</v>
      </c>
      <c r="BU220" s="74">
        <v>11.1</v>
      </c>
      <c r="BV220" s="74">
        <v>8.8000000000000007</v>
      </c>
      <c r="BW220" s="74">
        <v>58</v>
      </c>
      <c r="BX220" s="74">
        <v>71.5</v>
      </c>
      <c r="BY220" s="74">
        <v>80.2</v>
      </c>
      <c r="BZ220" s="78">
        <v>2025</v>
      </c>
      <c r="CA220" s="74">
        <v>5.4</v>
      </c>
      <c r="CB220" s="78">
        <v>1915</v>
      </c>
      <c r="CC220" s="74">
        <v>11.6</v>
      </c>
      <c r="CD220" s="74">
        <v>7.7</v>
      </c>
      <c r="CE220" s="74">
        <v>62.2</v>
      </c>
      <c r="CF220" s="74">
        <v>75</v>
      </c>
      <c r="CG220" s="74">
        <v>80.7</v>
      </c>
      <c r="CH220" s="78">
        <v>2025</v>
      </c>
      <c r="CI220" s="74">
        <v>5.7</v>
      </c>
      <c r="CJ220" s="78">
        <v>1910</v>
      </c>
      <c r="CK220" s="74">
        <v>12.4</v>
      </c>
      <c r="CL220" s="74">
        <v>7.2</v>
      </c>
      <c r="CM220" s="74">
        <v>66.5</v>
      </c>
      <c r="CN220" s="74">
        <v>76.400000000000006</v>
      </c>
      <c r="CO220" s="74">
        <v>80.3</v>
      </c>
      <c r="CP220" s="78"/>
      <c r="CQ220" s="74"/>
      <c r="CR220" s="78"/>
      <c r="CS220" s="74"/>
      <c r="CT220" s="74"/>
      <c r="CU220" s="74"/>
      <c r="CV220" s="74"/>
      <c r="CW220" s="74"/>
    </row>
    <row r="221" spans="1:101" ht="16.5" x14ac:dyDescent="0.3">
      <c r="A221" s="74" t="s">
        <v>289</v>
      </c>
      <c r="B221" s="74">
        <v>156</v>
      </c>
      <c r="C221" s="74">
        <v>10007774</v>
      </c>
      <c r="D221" s="74" t="s">
        <v>49</v>
      </c>
      <c r="E221" s="74" t="s">
        <v>197</v>
      </c>
      <c r="F221" s="78">
        <v>1445</v>
      </c>
      <c r="G221" s="74">
        <v>4.8</v>
      </c>
      <c r="H221" s="78">
        <v>1375</v>
      </c>
      <c r="I221" s="74">
        <v>9.4</v>
      </c>
      <c r="J221" s="74">
        <v>8.5</v>
      </c>
      <c r="K221" s="74">
        <v>37</v>
      </c>
      <c r="L221" s="74">
        <v>57.4</v>
      </c>
      <c r="M221" s="74">
        <v>82.1</v>
      </c>
      <c r="N221" s="78">
        <v>1445</v>
      </c>
      <c r="O221" s="74">
        <v>6.2</v>
      </c>
      <c r="P221" s="78">
        <v>1355</v>
      </c>
      <c r="Q221" s="74">
        <v>10.5</v>
      </c>
      <c r="R221" s="74">
        <v>5.9</v>
      </c>
      <c r="S221" s="74">
        <v>49.3</v>
      </c>
      <c r="T221" s="74">
        <v>70.8</v>
      </c>
      <c r="U221" s="74">
        <v>83.6</v>
      </c>
      <c r="V221" s="78">
        <v>1445</v>
      </c>
      <c r="W221" s="74">
        <v>6.6</v>
      </c>
      <c r="X221" s="78">
        <v>1350</v>
      </c>
      <c r="Y221" s="74">
        <v>11.3</v>
      </c>
      <c r="Z221" s="74">
        <v>6.4</v>
      </c>
      <c r="AA221" s="74">
        <v>56.8</v>
      </c>
      <c r="AB221" s="74">
        <v>74</v>
      </c>
      <c r="AC221" s="74">
        <v>82.3</v>
      </c>
      <c r="AD221" s="78"/>
      <c r="AE221" s="74"/>
      <c r="AF221" s="78"/>
      <c r="AG221" s="74"/>
      <c r="AH221" s="74"/>
      <c r="AI221" s="74"/>
      <c r="AJ221" s="74"/>
      <c r="AK221" s="74"/>
      <c r="AL221" s="78">
        <v>1590</v>
      </c>
      <c r="AM221" s="74">
        <v>1.4</v>
      </c>
      <c r="AN221" s="78">
        <v>1565</v>
      </c>
      <c r="AO221" s="74">
        <v>13</v>
      </c>
      <c r="AP221" s="74">
        <v>6.8</v>
      </c>
      <c r="AQ221" s="74">
        <v>41.5</v>
      </c>
      <c r="AR221" s="74">
        <v>57.6</v>
      </c>
      <c r="AS221" s="74">
        <v>80.099999999999994</v>
      </c>
      <c r="AT221" s="78">
        <v>1590</v>
      </c>
      <c r="AU221" s="74">
        <v>1.8</v>
      </c>
      <c r="AV221" s="78">
        <v>1560</v>
      </c>
      <c r="AW221" s="74">
        <v>14.3</v>
      </c>
      <c r="AX221" s="74">
        <v>6.1</v>
      </c>
      <c r="AY221" s="74">
        <v>51.8</v>
      </c>
      <c r="AZ221" s="74">
        <v>67.5</v>
      </c>
      <c r="BA221" s="74">
        <v>79.599999999999994</v>
      </c>
      <c r="BB221" s="78">
        <v>1590</v>
      </c>
      <c r="BC221" s="74">
        <v>1.8</v>
      </c>
      <c r="BD221" s="78">
        <v>1560</v>
      </c>
      <c r="BE221" s="74">
        <v>16.7</v>
      </c>
      <c r="BF221" s="74">
        <v>6.6</v>
      </c>
      <c r="BG221" s="74">
        <v>57.8</v>
      </c>
      <c r="BH221" s="74">
        <v>70.099999999999994</v>
      </c>
      <c r="BI221" s="74">
        <v>76.7</v>
      </c>
      <c r="BJ221" s="78"/>
      <c r="BK221" s="74"/>
      <c r="BL221" s="78"/>
      <c r="BM221" s="74"/>
      <c r="BN221" s="74"/>
      <c r="BO221" s="74"/>
      <c r="BP221" s="74"/>
      <c r="BQ221" s="74"/>
      <c r="BR221" s="78">
        <v>3030</v>
      </c>
      <c r="BS221" s="74">
        <v>3.1</v>
      </c>
      <c r="BT221" s="78">
        <v>2940</v>
      </c>
      <c r="BU221" s="74">
        <v>11.3</v>
      </c>
      <c r="BV221" s="74">
        <v>7.6</v>
      </c>
      <c r="BW221" s="74">
        <v>39.4</v>
      </c>
      <c r="BX221" s="74">
        <v>57.5</v>
      </c>
      <c r="BY221" s="74">
        <v>81</v>
      </c>
      <c r="BZ221" s="78">
        <v>3030</v>
      </c>
      <c r="CA221" s="74">
        <v>3.9</v>
      </c>
      <c r="CB221" s="78">
        <v>2915</v>
      </c>
      <c r="CC221" s="74">
        <v>12.5</v>
      </c>
      <c r="CD221" s="74">
        <v>6</v>
      </c>
      <c r="CE221" s="74">
        <v>50.6</v>
      </c>
      <c r="CF221" s="74">
        <v>69</v>
      </c>
      <c r="CG221" s="74">
        <v>81.5</v>
      </c>
      <c r="CH221" s="78">
        <v>3030</v>
      </c>
      <c r="CI221" s="74">
        <v>4.0999999999999996</v>
      </c>
      <c r="CJ221" s="78">
        <v>2910</v>
      </c>
      <c r="CK221" s="74">
        <v>14.2</v>
      </c>
      <c r="CL221" s="74">
        <v>6.5</v>
      </c>
      <c r="CM221" s="74">
        <v>57.3</v>
      </c>
      <c r="CN221" s="74">
        <v>71.900000000000006</v>
      </c>
      <c r="CO221" s="74">
        <v>79.3</v>
      </c>
      <c r="CP221" s="78"/>
      <c r="CQ221" s="74"/>
      <c r="CR221" s="78"/>
      <c r="CS221" s="74"/>
      <c r="CT221" s="74"/>
      <c r="CU221" s="74"/>
      <c r="CV221" s="74"/>
      <c r="CW221" s="74"/>
    </row>
    <row r="222" spans="1:101" ht="16.5" x14ac:dyDescent="0.3">
      <c r="A222" s="74" t="s">
        <v>289</v>
      </c>
      <c r="B222" s="74">
        <v>230</v>
      </c>
      <c r="C222" s="74">
        <v>10005127</v>
      </c>
      <c r="D222" s="74" t="s">
        <v>19</v>
      </c>
      <c r="E222" s="74" t="s">
        <v>199</v>
      </c>
      <c r="F222" s="78" t="s">
        <v>13</v>
      </c>
      <c r="G222" s="74" t="s">
        <v>13</v>
      </c>
      <c r="H222" s="78" t="s">
        <v>13</v>
      </c>
      <c r="I222" s="74" t="s">
        <v>13</v>
      </c>
      <c r="J222" s="74" t="s">
        <v>13</v>
      </c>
      <c r="K222" s="74" t="s">
        <v>13</v>
      </c>
      <c r="L222" s="74" t="s">
        <v>13</v>
      </c>
      <c r="M222" s="74" t="s">
        <v>13</v>
      </c>
      <c r="N222" s="78" t="s">
        <v>13</v>
      </c>
      <c r="O222" s="74" t="s">
        <v>13</v>
      </c>
      <c r="P222" s="78" t="s">
        <v>13</v>
      </c>
      <c r="Q222" s="74" t="s">
        <v>13</v>
      </c>
      <c r="R222" s="74" t="s">
        <v>13</v>
      </c>
      <c r="S222" s="74" t="s">
        <v>13</v>
      </c>
      <c r="T222" s="74" t="s">
        <v>13</v>
      </c>
      <c r="U222" s="74" t="s">
        <v>13</v>
      </c>
      <c r="V222" s="78" t="s">
        <v>13</v>
      </c>
      <c r="W222" s="74" t="s">
        <v>13</v>
      </c>
      <c r="X222" s="78" t="s">
        <v>13</v>
      </c>
      <c r="Y222" s="74" t="s">
        <v>13</v>
      </c>
      <c r="Z222" s="74" t="s">
        <v>13</v>
      </c>
      <c r="AA222" s="74" t="s">
        <v>13</v>
      </c>
      <c r="AB222" s="74" t="s">
        <v>13</v>
      </c>
      <c r="AC222" s="74" t="s">
        <v>13</v>
      </c>
      <c r="AD222" s="78"/>
      <c r="AE222" s="74"/>
      <c r="AF222" s="78"/>
      <c r="AG222" s="74"/>
      <c r="AH222" s="74"/>
      <c r="AI222" s="74"/>
      <c r="AJ222" s="74"/>
      <c r="AK222" s="74"/>
      <c r="AL222" s="78" t="s">
        <v>13</v>
      </c>
      <c r="AM222" s="74" t="s">
        <v>13</v>
      </c>
      <c r="AN222" s="78" t="s">
        <v>13</v>
      </c>
      <c r="AO222" s="74" t="s">
        <v>13</v>
      </c>
      <c r="AP222" s="74" t="s">
        <v>13</v>
      </c>
      <c r="AQ222" s="74" t="s">
        <v>13</v>
      </c>
      <c r="AR222" s="74" t="s">
        <v>13</v>
      </c>
      <c r="AS222" s="74" t="s">
        <v>13</v>
      </c>
      <c r="AT222" s="78" t="s">
        <v>13</v>
      </c>
      <c r="AU222" s="74" t="s">
        <v>13</v>
      </c>
      <c r="AV222" s="78" t="s">
        <v>13</v>
      </c>
      <c r="AW222" s="74" t="s">
        <v>13</v>
      </c>
      <c r="AX222" s="74" t="s">
        <v>13</v>
      </c>
      <c r="AY222" s="74" t="s">
        <v>13</v>
      </c>
      <c r="AZ222" s="74" t="s">
        <v>13</v>
      </c>
      <c r="BA222" s="74" t="s">
        <v>13</v>
      </c>
      <c r="BB222" s="78" t="s">
        <v>13</v>
      </c>
      <c r="BC222" s="74" t="s">
        <v>13</v>
      </c>
      <c r="BD222" s="78" t="s">
        <v>13</v>
      </c>
      <c r="BE222" s="74" t="s">
        <v>13</v>
      </c>
      <c r="BF222" s="74" t="s">
        <v>13</v>
      </c>
      <c r="BG222" s="74" t="s">
        <v>13</v>
      </c>
      <c r="BH222" s="74" t="s">
        <v>13</v>
      </c>
      <c r="BI222" s="74" t="s">
        <v>13</v>
      </c>
      <c r="BJ222" s="78"/>
      <c r="BK222" s="74"/>
      <c r="BL222" s="78"/>
      <c r="BM222" s="74"/>
      <c r="BN222" s="74"/>
      <c r="BO222" s="74"/>
      <c r="BP222" s="74"/>
      <c r="BQ222" s="74"/>
      <c r="BR222" s="78" t="s">
        <v>13</v>
      </c>
      <c r="BS222" s="74" t="s">
        <v>13</v>
      </c>
      <c r="BT222" s="78" t="s">
        <v>13</v>
      </c>
      <c r="BU222" s="74" t="s">
        <v>13</v>
      </c>
      <c r="BV222" s="74" t="s">
        <v>13</v>
      </c>
      <c r="BW222" s="74" t="s">
        <v>13</v>
      </c>
      <c r="BX222" s="74" t="s">
        <v>13</v>
      </c>
      <c r="BY222" s="74" t="s">
        <v>13</v>
      </c>
      <c r="BZ222" s="78" t="s">
        <v>13</v>
      </c>
      <c r="CA222" s="74" t="s">
        <v>13</v>
      </c>
      <c r="CB222" s="78" t="s">
        <v>13</v>
      </c>
      <c r="CC222" s="74" t="s">
        <v>13</v>
      </c>
      <c r="CD222" s="74" t="s">
        <v>13</v>
      </c>
      <c r="CE222" s="74" t="s">
        <v>13</v>
      </c>
      <c r="CF222" s="74" t="s">
        <v>13</v>
      </c>
      <c r="CG222" s="74" t="s">
        <v>13</v>
      </c>
      <c r="CH222" s="78" t="s">
        <v>13</v>
      </c>
      <c r="CI222" s="74" t="s">
        <v>13</v>
      </c>
      <c r="CJ222" s="78" t="s">
        <v>13</v>
      </c>
      <c r="CK222" s="74" t="s">
        <v>13</v>
      </c>
      <c r="CL222" s="74" t="s">
        <v>13</v>
      </c>
      <c r="CM222" s="74" t="s">
        <v>13</v>
      </c>
      <c r="CN222" s="74" t="s">
        <v>13</v>
      </c>
      <c r="CO222" s="74" t="s">
        <v>13</v>
      </c>
      <c r="CP222" s="78"/>
      <c r="CQ222" s="74"/>
      <c r="CR222" s="78"/>
      <c r="CS222" s="74"/>
      <c r="CT222" s="74"/>
      <c r="CU222" s="74"/>
      <c r="CV222" s="74"/>
      <c r="CW222" s="74"/>
    </row>
    <row r="223" spans="1:101" ht="16.5" x14ac:dyDescent="0.3">
      <c r="A223" s="74" t="s">
        <v>289</v>
      </c>
      <c r="B223" s="74">
        <v>73</v>
      </c>
      <c r="C223" s="74">
        <v>10007801</v>
      </c>
      <c r="D223" s="74" t="s">
        <v>19</v>
      </c>
      <c r="E223" s="74" t="s">
        <v>201</v>
      </c>
      <c r="F223" s="78">
        <v>1745</v>
      </c>
      <c r="G223" s="74">
        <v>4.5</v>
      </c>
      <c r="H223" s="78">
        <v>1665</v>
      </c>
      <c r="I223" s="74">
        <v>7.7</v>
      </c>
      <c r="J223" s="74">
        <v>9.6999999999999993</v>
      </c>
      <c r="K223" s="74">
        <v>58.5</v>
      </c>
      <c r="L223" s="74">
        <v>75.8</v>
      </c>
      <c r="M223" s="74">
        <v>82.5</v>
      </c>
      <c r="N223" s="78">
        <v>1745</v>
      </c>
      <c r="O223" s="74">
        <v>4.8</v>
      </c>
      <c r="P223" s="78">
        <v>1660</v>
      </c>
      <c r="Q223" s="74">
        <v>9.5</v>
      </c>
      <c r="R223" s="74">
        <v>7</v>
      </c>
      <c r="S223" s="74">
        <v>63.6</v>
      </c>
      <c r="T223" s="74">
        <v>78.2</v>
      </c>
      <c r="U223" s="74">
        <v>83.5</v>
      </c>
      <c r="V223" s="78">
        <v>1745</v>
      </c>
      <c r="W223" s="74">
        <v>5.3</v>
      </c>
      <c r="X223" s="78">
        <v>1655</v>
      </c>
      <c r="Y223" s="74">
        <v>10.9</v>
      </c>
      <c r="Z223" s="74">
        <v>7.6</v>
      </c>
      <c r="AA223" s="74">
        <v>66.099999999999994</v>
      </c>
      <c r="AB223" s="74">
        <v>78.8</v>
      </c>
      <c r="AC223" s="74">
        <v>81.5</v>
      </c>
      <c r="AD223" s="78"/>
      <c r="AE223" s="74"/>
      <c r="AF223" s="78"/>
      <c r="AG223" s="74"/>
      <c r="AH223" s="74"/>
      <c r="AI223" s="74"/>
      <c r="AJ223" s="74"/>
      <c r="AK223" s="74"/>
      <c r="AL223" s="78">
        <v>1455</v>
      </c>
      <c r="AM223" s="74">
        <v>1</v>
      </c>
      <c r="AN223" s="78">
        <v>1440</v>
      </c>
      <c r="AO223" s="74">
        <v>10</v>
      </c>
      <c r="AP223" s="74">
        <v>14.1</v>
      </c>
      <c r="AQ223" s="74">
        <v>59.1</v>
      </c>
      <c r="AR223" s="74">
        <v>68.900000000000006</v>
      </c>
      <c r="AS223" s="74">
        <v>75.900000000000006</v>
      </c>
      <c r="AT223" s="78">
        <v>1455</v>
      </c>
      <c r="AU223" s="74">
        <v>1</v>
      </c>
      <c r="AV223" s="78">
        <v>1440</v>
      </c>
      <c r="AW223" s="74">
        <v>12.5</v>
      </c>
      <c r="AX223" s="74">
        <v>10.8</v>
      </c>
      <c r="AY223" s="74">
        <v>63.4</v>
      </c>
      <c r="AZ223" s="74">
        <v>72.8</v>
      </c>
      <c r="BA223" s="74">
        <v>76.8</v>
      </c>
      <c r="BB223" s="78">
        <v>1455</v>
      </c>
      <c r="BC223" s="74">
        <v>1</v>
      </c>
      <c r="BD223" s="78">
        <v>1440</v>
      </c>
      <c r="BE223" s="74">
        <v>15.3</v>
      </c>
      <c r="BF223" s="74">
        <v>7.5</v>
      </c>
      <c r="BG223" s="74">
        <v>67.2</v>
      </c>
      <c r="BH223" s="74">
        <v>74.5</v>
      </c>
      <c r="BI223" s="74">
        <v>77.2</v>
      </c>
      <c r="BJ223" s="78"/>
      <c r="BK223" s="74"/>
      <c r="BL223" s="78"/>
      <c r="BM223" s="74"/>
      <c r="BN223" s="74"/>
      <c r="BO223" s="74"/>
      <c r="BP223" s="74"/>
      <c r="BQ223" s="74"/>
      <c r="BR223" s="78">
        <v>3200</v>
      </c>
      <c r="BS223" s="74">
        <v>2.9</v>
      </c>
      <c r="BT223" s="78">
        <v>3105</v>
      </c>
      <c r="BU223" s="74">
        <v>8.8000000000000007</v>
      </c>
      <c r="BV223" s="74">
        <v>11.7</v>
      </c>
      <c r="BW223" s="74">
        <v>58.8</v>
      </c>
      <c r="BX223" s="74">
        <v>72.599999999999994</v>
      </c>
      <c r="BY223" s="74">
        <v>79.5</v>
      </c>
      <c r="BZ223" s="78">
        <v>3200</v>
      </c>
      <c r="CA223" s="74">
        <v>3.1</v>
      </c>
      <c r="CB223" s="78">
        <v>3100</v>
      </c>
      <c r="CC223" s="74">
        <v>10.9</v>
      </c>
      <c r="CD223" s="74">
        <v>8.6999999999999993</v>
      </c>
      <c r="CE223" s="74">
        <v>63.5</v>
      </c>
      <c r="CF223" s="74">
        <v>75.7</v>
      </c>
      <c r="CG223" s="74">
        <v>80.400000000000006</v>
      </c>
      <c r="CH223" s="78">
        <v>3200</v>
      </c>
      <c r="CI223" s="74">
        <v>3.3</v>
      </c>
      <c r="CJ223" s="78">
        <v>3095</v>
      </c>
      <c r="CK223" s="74">
        <v>13</v>
      </c>
      <c r="CL223" s="74">
        <v>7.5</v>
      </c>
      <c r="CM223" s="74">
        <v>66.599999999999994</v>
      </c>
      <c r="CN223" s="74">
        <v>76.8</v>
      </c>
      <c r="CO223" s="74">
        <v>79.5</v>
      </c>
      <c r="CP223" s="78"/>
      <c r="CQ223" s="74"/>
      <c r="CR223" s="78"/>
      <c r="CS223" s="74"/>
      <c r="CT223" s="74"/>
      <c r="CU223" s="74"/>
      <c r="CV223" s="74"/>
      <c r="CW223" s="74"/>
    </row>
    <row r="224" spans="1:101" ht="16.5" x14ac:dyDescent="0.3">
      <c r="A224" s="74" t="s">
        <v>289</v>
      </c>
      <c r="B224" s="74">
        <v>74</v>
      </c>
      <c r="C224" s="74">
        <v>10007155</v>
      </c>
      <c r="D224" s="74" t="s">
        <v>49</v>
      </c>
      <c r="E224" s="74" t="s">
        <v>203</v>
      </c>
      <c r="F224" s="78">
        <v>1400</v>
      </c>
      <c r="G224" s="74">
        <v>7.4</v>
      </c>
      <c r="H224" s="78">
        <v>1300</v>
      </c>
      <c r="I224" s="74">
        <v>10.8</v>
      </c>
      <c r="J224" s="74">
        <v>9.1999999999999993</v>
      </c>
      <c r="K224" s="74">
        <v>57.2</v>
      </c>
      <c r="L224" s="74">
        <v>72.599999999999994</v>
      </c>
      <c r="M224" s="74">
        <v>80</v>
      </c>
      <c r="N224" s="78">
        <v>1400</v>
      </c>
      <c r="O224" s="74">
        <v>7.6</v>
      </c>
      <c r="P224" s="78">
        <v>1295</v>
      </c>
      <c r="Q224" s="74">
        <v>10.3</v>
      </c>
      <c r="R224" s="74">
        <v>7.3</v>
      </c>
      <c r="S224" s="74">
        <v>61.5</v>
      </c>
      <c r="T224" s="74">
        <v>75.900000000000006</v>
      </c>
      <c r="U224" s="74">
        <v>82.3</v>
      </c>
      <c r="V224" s="78">
        <v>1400</v>
      </c>
      <c r="W224" s="74">
        <v>8.1999999999999993</v>
      </c>
      <c r="X224" s="78">
        <v>1285</v>
      </c>
      <c r="Y224" s="74">
        <v>12.4</v>
      </c>
      <c r="Z224" s="74">
        <v>7.7</v>
      </c>
      <c r="AA224" s="74">
        <v>65.8</v>
      </c>
      <c r="AB224" s="74">
        <v>75.8</v>
      </c>
      <c r="AC224" s="74">
        <v>79.900000000000006</v>
      </c>
      <c r="AD224" s="78"/>
      <c r="AE224" s="74"/>
      <c r="AF224" s="78"/>
      <c r="AG224" s="74"/>
      <c r="AH224" s="74"/>
      <c r="AI224" s="74"/>
      <c r="AJ224" s="74"/>
      <c r="AK224" s="74"/>
      <c r="AL224" s="78">
        <v>1495</v>
      </c>
      <c r="AM224" s="74">
        <v>1.5</v>
      </c>
      <c r="AN224" s="78">
        <v>1475</v>
      </c>
      <c r="AO224" s="74">
        <v>10</v>
      </c>
      <c r="AP224" s="74">
        <v>11.8</v>
      </c>
      <c r="AQ224" s="74">
        <v>61.8</v>
      </c>
      <c r="AR224" s="74">
        <v>72.3</v>
      </c>
      <c r="AS224" s="74">
        <v>78.2</v>
      </c>
      <c r="AT224" s="78">
        <v>1495</v>
      </c>
      <c r="AU224" s="74">
        <v>1.7</v>
      </c>
      <c r="AV224" s="78">
        <v>1470</v>
      </c>
      <c r="AW224" s="74">
        <v>11.8</v>
      </c>
      <c r="AX224" s="74">
        <v>8.8000000000000007</v>
      </c>
      <c r="AY224" s="74">
        <v>66.900000000000006</v>
      </c>
      <c r="AZ224" s="74">
        <v>75.8</v>
      </c>
      <c r="BA224" s="74">
        <v>79.400000000000006</v>
      </c>
      <c r="BB224" s="78">
        <v>1495</v>
      </c>
      <c r="BC224" s="74">
        <v>1.7</v>
      </c>
      <c r="BD224" s="78">
        <v>1470</v>
      </c>
      <c r="BE224" s="74">
        <v>14.1</v>
      </c>
      <c r="BF224" s="74">
        <v>6</v>
      </c>
      <c r="BG224" s="74">
        <v>70</v>
      </c>
      <c r="BH224" s="74">
        <v>78.2</v>
      </c>
      <c r="BI224" s="74">
        <v>79.900000000000006</v>
      </c>
      <c r="BJ224" s="78"/>
      <c r="BK224" s="74"/>
      <c r="BL224" s="78"/>
      <c r="BM224" s="74"/>
      <c r="BN224" s="74"/>
      <c r="BO224" s="74"/>
      <c r="BP224" s="74"/>
      <c r="BQ224" s="74"/>
      <c r="BR224" s="78">
        <v>2895</v>
      </c>
      <c r="BS224" s="74">
        <v>4.3</v>
      </c>
      <c r="BT224" s="78">
        <v>2770</v>
      </c>
      <c r="BU224" s="74">
        <v>10.4</v>
      </c>
      <c r="BV224" s="74">
        <v>10.6</v>
      </c>
      <c r="BW224" s="74">
        <v>59.6</v>
      </c>
      <c r="BX224" s="74">
        <v>72.400000000000006</v>
      </c>
      <c r="BY224" s="74">
        <v>79.099999999999994</v>
      </c>
      <c r="BZ224" s="78">
        <v>2895</v>
      </c>
      <c r="CA224" s="74">
        <v>4.5999999999999996</v>
      </c>
      <c r="CB224" s="78">
        <v>2765</v>
      </c>
      <c r="CC224" s="74">
        <v>11.1</v>
      </c>
      <c r="CD224" s="74">
        <v>8.1</v>
      </c>
      <c r="CE224" s="74">
        <v>64.400000000000006</v>
      </c>
      <c r="CF224" s="74">
        <v>75.8</v>
      </c>
      <c r="CG224" s="74">
        <v>80.8</v>
      </c>
      <c r="CH224" s="78">
        <v>2895</v>
      </c>
      <c r="CI224" s="74">
        <v>4.9000000000000004</v>
      </c>
      <c r="CJ224" s="78">
        <v>2755</v>
      </c>
      <c r="CK224" s="74">
        <v>13.4</v>
      </c>
      <c r="CL224" s="74">
        <v>6.8</v>
      </c>
      <c r="CM224" s="74">
        <v>68</v>
      </c>
      <c r="CN224" s="74">
        <v>77.099999999999994</v>
      </c>
      <c r="CO224" s="74">
        <v>79.900000000000006</v>
      </c>
      <c r="CP224" s="78"/>
      <c r="CQ224" s="74"/>
      <c r="CR224" s="78"/>
      <c r="CS224" s="74"/>
      <c r="CT224" s="74"/>
      <c r="CU224" s="74"/>
      <c r="CV224" s="74"/>
      <c r="CW224" s="74"/>
    </row>
    <row r="225" spans="1:101" ht="16.5" x14ac:dyDescent="0.3">
      <c r="A225" s="74" t="s">
        <v>289</v>
      </c>
      <c r="B225" s="74">
        <v>139</v>
      </c>
      <c r="C225" s="74">
        <v>10007775</v>
      </c>
      <c r="D225" s="74" t="s">
        <v>27</v>
      </c>
      <c r="E225" s="74" t="s">
        <v>205</v>
      </c>
      <c r="F225" s="78">
        <v>840</v>
      </c>
      <c r="G225" s="74">
        <v>5.7</v>
      </c>
      <c r="H225" s="78">
        <v>795</v>
      </c>
      <c r="I225" s="74">
        <v>8.9</v>
      </c>
      <c r="J225" s="74">
        <v>9.9</v>
      </c>
      <c r="K225" s="74">
        <v>42.7</v>
      </c>
      <c r="L225" s="74">
        <v>64.7</v>
      </c>
      <c r="M225" s="74">
        <v>81.099999999999994</v>
      </c>
      <c r="N225" s="78">
        <v>840</v>
      </c>
      <c r="O225" s="74">
        <v>7.1</v>
      </c>
      <c r="P225" s="78">
        <v>780</v>
      </c>
      <c r="Q225" s="74">
        <v>11.9</v>
      </c>
      <c r="R225" s="74">
        <v>11</v>
      </c>
      <c r="S225" s="74">
        <v>58.6</v>
      </c>
      <c r="T225" s="74">
        <v>70.3</v>
      </c>
      <c r="U225" s="74">
        <v>77.099999999999994</v>
      </c>
      <c r="V225" s="78">
        <v>840</v>
      </c>
      <c r="W225" s="74">
        <v>7.5</v>
      </c>
      <c r="X225" s="78">
        <v>780</v>
      </c>
      <c r="Y225" s="74">
        <v>13.7</v>
      </c>
      <c r="Z225" s="74">
        <v>9.5</v>
      </c>
      <c r="AA225" s="74">
        <v>64.2</v>
      </c>
      <c r="AB225" s="74">
        <v>72.5</v>
      </c>
      <c r="AC225" s="74">
        <v>76.8</v>
      </c>
      <c r="AD225" s="78"/>
      <c r="AE225" s="74"/>
      <c r="AF225" s="78"/>
      <c r="AG225" s="74"/>
      <c r="AH225" s="74"/>
      <c r="AI225" s="74"/>
      <c r="AJ225" s="74"/>
      <c r="AK225" s="74"/>
      <c r="AL225" s="78">
        <v>820</v>
      </c>
      <c r="AM225" s="74">
        <v>3.8</v>
      </c>
      <c r="AN225" s="78">
        <v>790</v>
      </c>
      <c r="AO225" s="74">
        <v>11.9</v>
      </c>
      <c r="AP225" s="74">
        <v>12.9</v>
      </c>
      <c r="AQ225" s="74">
        <v>49</v>
      </c>
      <c r="AR225" s="74">
        <v>63.4</v>
      </c>
      <c r="AS225" s="74">
        <v>75.2</v>
      </c>
      <c r="AT225" s="78">
        <v>820</v>
      </c>
      <c r="AU225" s="74">
        <v>3.9</v>
      </c>
      <c r="AV225" s="78">
        <v>790</v>
      </c>
      <c r="AW225" s="74">
        <v>13.6</v>
      </c>
      <c r="AX225" s="74">
        <v>10.199999999999999</v>
      </c>
      <c r="AY225" s="74">
        <v>60.7</v>
      </c>
      <c r="AZ225" s="74">
        <v>70.2</v>
      </c>
      <c r="BA225" s="74">
        <v>76.3</v>
      </c>
      <c r="BB225" s="78">
        <v>820</v>
      </c>
      <c r="BC225" s="74">
        <v>3.8</v>
      </c>
      <c r="BD225" s="78">
        <v>790</v>
      </c>
      <c r="BE225" s="74">
        <v>14.1</v>
      </c>
      <c r="BF225" s="74">
        <v>7.5</v>
      </c>
      <c r="BG225" s="74">
        <v>62.6</v>
      </c>
      <c r="BH225" s="74">
        <v>74</v>
      </c>
      <c r="BI225" s="74">
        <v>78.5</v>
      </c>
      <c r="BJ225" s="78"/>
      <c r="BK225" s="74"/>
      <c r="BL225" s="78"/>
      <c r="BM225" s="74"/>
      <c r="BN225" s="74"/>
      <c r="BO225" s="74"/>
      <c r="BP225" s="74"/>
      <c r="BQ225" s="74"/>
      <c r="BR225" s="78">
        <v>1660</v>
      </c>
      <c r="BS225" s="74">
        <v>4.8</v>
      </c>
      <c r="BT225" s="78">
        <v>1585</v>
      </c>
      <c r="BU225" s="74">
        <v>10.4</v>
      </c>
      <c r="BV225" s="74">
        <v>11.4</v>
      </c>
      <c r="BW225" s="74">
        <v>45.9</v>
      </c>
      <c r="BX225" s="74">
        <v>64.099999999999994</v>
      </c>
      <c r="BY225" s="74">
        <v>78.099999999999994</v>
      </c>
      <c r="BZ225" s="78">
        <v>1660</v>
      </c>
      <c r="CA225" s="74">
        <v>5.5</v>
      </c>
      <c r="CB225" s="78">
        <v>1570</v>
      </c>
      <c r="CC225" s="74">
        <v>12.7</v>
      </c>
      <c r="CD225" s="74">
        <v>10.6</v>
      </c>
      <c r="CE225" s="74">
        <v>59.6</v>
      </c>
      <c r="CF225" s="74">
        <v>70.3</v>
      </c>
      <c r="CG225" s="74">
        <v>76.7</v>
      </c>
      <c r="CH225" s="78">
        <v>1660</v>
      </c>
      <c r="CI225" s="74">
        <v>5.7</v>
      </c>
      <c r="CJ225" s="78">
        <v>1570</v>
      </c>
      <c r="CK225" s="74">
        <v>13.9</v>
      </c>
      <c r="CL225" s="74">
        <v>8.5</v>
      </c>
      <c r="CM225" s="74">
        <v>63.4</v>
      </c>
      <c r="CN225" s="74">
        <v>73.3</v>
      </c>
      <c r="CO225" s="74">
        <v>77.599999999999994</v>
      </c>
      <c r="CP225" s="78"/>
      <c r="CQ225" s="74"/>
      <c r="CR225" s="78"/>
      <c r="CS225" s="74"/>
      <c r="CT225" s="74"/>
      <c r="CU225" s="74"/>
      <c r="CV225" s="74"/>
      <c r="CW225" s="74"/>
    </row>
    <row r="226" spans="1:101" ht="16.5" x14ac:dyDescent="0.3">
      <c r="A226" s="74" t="s">
        <v>289</v>
      </c>
      <c r="B226" s="74">
        <v>30</v>
      </c>
      <c r="C226" s="74">
        <v>10005389</v>
      </c>
      <c r="D226" s="74" t="s">
        <v>27</v>
      </c>
      <c r="E226" s="74" t="s">
        <v>207</v>
      </c>
      <c r="F226" s="78">
        <v>80</v>
      </c>
      <c r="G226" s="74">
        <v>6.4</v>
      </c>
      <c r="H226" s="78">
        <v>75</v>
      </c>
      <c r="I226" s="74">
        <v>15.1</v>
      </c>
      <c r="J226" s="74">
        <v>17.8</v>
      </c>
      <c r="K226" s="74">
        <v>57.5</v>
      </c>
      <c r="L226" s="74">
        <v>63</v>
      </c>
      <c r="M226" s="74">
        <v>67.099999999999994</v>
      </c>
      <c r="N226" s="78">
        <v>80</v>
      </c>
      <c r="O226" s="74">
        <v>6.4</v>
      </c>
      <c r="P226" s="78">
        <v>75</v>
      </c>
      <c r="Q226" s="74">
        <v>12.3</v>
      </c>
      <c r="R226" s="74">
        <v>19.2</v>
      </c>
      <c r="S226" s="74" t="s">
        <v>396</v>
      </c>
      <c r="T226" s="74" t="s">
        <v>396</v>
      </c>
      <c r="U226" s="74">
        <v>68.5</v>
      </c>
      <c r="V226" s="78">
        <v>80</v>
      </c>
      <c r="W226" s="74">
        <v>6.4</v>
      </c>
      <c r="X226" s="78">
        <v>75</v>
      </c>
      <c r="Y226" s="74">
        <v>19.2</v>
      </c>
      <c r="Z226" s="74">
        <v>12.3</v>
      </c>
      <c r="AA226" s="74" t="s">
        <v>396</v>
      </c>
      <c r="AB226" s="74" t="s">
        <v>396</v>
      </c>
      <c r="AC226" s="74">
        <v>68.5</v>
      </c>
      <c r="AD226" s="78"/>
      <c r="AE226" s="74"/>
      <c r="AF226" s="78"/>
      <c r="AG226" s="74"/>
      <c r="AH226" s="74"/>
      <c r="AI226" s="74"/>
      <c r="AJ226" s="74"/>
      <c r="AK226" s="74"/>
      <c r="AL226" s="78">
        <v>130</v>
      </c>
      <c r="AM226" s="74">
        <v>1.5</v>
      </c>
      <c r="AN226" s="78">
        <v>130</v>
      </c>
      <c r="AO226" s="74">
        <v>14.6</v>
      </c>
      <c r="AP226" s="74">
        <v>16.2</v>
      </c>
      <c r="AQ226" s="74">
        <v>63.8</v>
      </c>
      <c r="AR226" s="74">
        <v>66.2</v>
      </c>
      <c r="AS226" s="74">
        <v>69.2</v>
      </c>
      <c r="AT226" s="78">
        <v>130</v>
      </c>
      <c r="AU226" s="74">
        <v>1.5</v>
      </c>
      <c r="AV226" s="78">
        <v>130</v>
      </c>
      <c r="AW226" s="74">
        <v>10.8</v>
      </c>
      <c r="AX226" s="74">
        <v>16.899999999999999</v>
      </c>
      <c r="AY226" s="74" t="s">
        <v>396</v>
      </c>
      <c r="AZ226" s="74" t="s">
        <v>396</v>
      </c>
      <c r="BA226" s="74">
        <v>72.3</v>
      </c>
      <c r="BB226" s="78">
        <v>130</v>
      </c>
      <c r="BC226" s="74">
        <v>1.5</v>
      </c>
      <c r="BD226" s="78">
        <v>130</v>
      </c>
      <c r="BE226" s="74">
        <v>16.899999999999999</v>
      </c>
      <c r="BF226" s="74">
        <v>13.1</v>
      </c>
      <c r="BG226" s="74" t="s">
        <v>396</v>
      </c>
      <c r="BH226" s="74" t="s">
        <v>396</v>
      </c>
      <c r="BI226" s="74">
        <v>70</v>
      </c>
      <c r="BJ226" s="78"/>
      <c r="BK226" s="74"/>
      <c r="BL226" s="78"/>
      <c r="BM226" s="74"/>
      <c r="BN226" s="74"/>
      <c r="BO226" s="74"/>
      <c r="BP226" s="74"/>
      <c r="BQ226" s="74"/>
      <c r="BR226" s="78">
        <v>210</v>
      </c>
      <c r="BS226" s="74">
        <v>3.3</v>
      </c>
      <c r="BT226" s="78">
        <v>205</v>
      </c>
      <c r="BU226" s="74">
        <v>14.8</v>
      </c>
      <c r="BV226" s="74">
        <v>16.7</v>
      </c>
      <c r="BW226" s="74">
        <v>61.6</v>
      </c>
      <c r="BX226" s="74">
        <v>65</v>
      </c>
      <c r="BY226" s="74">
        <v>68.5</v>
      </c>
      <c r="BZ226" s="78">
        <v>210</v>
      </c>
      <c r="CA226" s="74">
        <v>3.3</v>
      </c>
      <c r="CB226" s="78">
        <v>205</v>
      </c>
      <c r="CC226" s="74">
        <v>11.3</v>
      </c>
      <c r="CD226" s="74">
        <v>17.7</v>
      </c>
      <c r="CE226" s="74">
        <v>67</v>
      </c>
      <c r="CF226" s="74">
        <v>69.5</v>
      </c>
      <c r="CG226" s="74">
        <v>70.900000000000006</v>
      </c>
      <c r="CH226" s="78">
        <v>210</v>
      </c>
      <c r="CI226" s="74">
        <v>3.3</v>
      </c>
      <c r="CJ226" s="78">
        <v>205</v>
      </c>
      <c r="CK226" s="74">
        <v>17.7</v>
      </c>
      <c r="CL226" s="74">
        <v>12.8</v>
      </c>
      <c r="CM226" s="74" t="s">
        <v>396</v>
      </c>
      <c r="CN226" s="74" t="s">
        <v>396</v>
      </c>
      <c r="CO226" s="74">
        <v>69.5</v>
      </c>
      <c r="CP226" s="78"/>
      <c r="CQ226" s="74"/>
      <c r="CR226" s="78"/>
      <c r="CS226" s="74"/>
      <c r="CT226" s="74"/>
      <c r="CU226" s="74"/>
      <c r="CV226" s="74"/>
      <c r="CW226" s="74"/>
    </row>
    <row r="227" spans="1:101" ht="16.5" x14ac:dyDescent="0.3">
      <c r="A227" s="74" t="s">
        <v>289</v>
      </c>
      <c r="B227" s="74">
        <v>157</v>
      </c>
      <c r="C227" s="74">
        <v>10007802</v>
      </c>
      <c r="D227" s="74" t="s">
        <v>49</v>
      </c>
      <c r="E227" s="74" t="s">
        <v>209</v>
      </c>
      <c r="F227" s="78">
        <v>1315</v>
      </c>
      <c r="G227" s="74">
        <v>4.0999999999999996</v>
      </c>
      <c r="H227" s="78">
        <v>1265</v>
      </c>
      <c r="I227" s="74">
        <v>10.5</v>
      </c>
      <c r="J227" s="74">
        <v>8.6</v>
      </c>
      <c r="K227" s="74">
        <v>53.6</v>
      </c>
      <c r="L227" s="74">
        <v>69.400000000000006</v>
      </c>
      <c r="M227" s="74">
        <v>81</v>
      </c>
      <c r="N227" s="78">
        <v>1315</v>
      </c>
      <c r="O227" s="74">
        <v>4.7</v>
      </c>
      <c r="P227" s="78">
        <v>1255</v>
      </c>
      <c r="Q227" s="74">
        <v>10.9</v>
      </c>
      <c r="R227" s="74">
        <v>7.9</v>
      </c>
      <c r="S227" s="74">
        <v>58.6</v>
      </c>
      <c r="T227" s="74">
        <v>73.400000000000006</v>
      </c>
      <c r="U227" s="74">
        <v>81.2</v>
      </c>
      <c r="V227" s="78">
        <v>1315</v>
      </c>
      <c r="W227" s="74">
        <v>5.5</v>
      </c>
      <c r="X227" s="78">
        <v>1245</v>
      </c>
      <c r="Y227" s="74">
        <v>9.9</v>
      </c>
      <c r="Z227" s="74">
        <v>6.3</v>
      </c>
      <c r="AA227" s="74">
        <v>66.7</v>
      </c>
      <c r="AB227" s="74">
        <v>78.7</v>
      </c>
      <c r="AC227" s="74">
        <v>83.9</v>
      </c>
      <c r="AD227" s="78"/>
      <c r="AE227" s="74"/>
      <c r="AF227" s="78"/>
      <c r="AG227" s="74"/>
      <c r="AH227" s="74"/>
      <c r="AI227" s="74"/>
      <c r="AJ227" s="74"/>
      <c r="AK227" s="74"/>
      <c r="AL227" s="78">
        <v>1015</v>
      </c>
      <c r="AM227" s="74">
        <v>1.6</v>
      </c>
      <c r="AN227" s="78">
        <v>1000</v>
      </c>
      <c r="AO227" s="74">
        <v>10.6</v>
      </c>
      <c r="AP227" s="74">
        <v>11.3</v>
      </c>
      <c r="AQ227" s="74">
        <v>58.4</v>
      </c>
      <c r="AR227" s="74">
        <v>67.7</v>
      </c>
      <c r="AS227" s="74">
        <v>78.099999999999994</v>
      </c>
      <c r="AT227" s="78">
        <v>1015</v>
      </c>
      <c r="AU227" s="74">
        <v>1.8</v>
      </c>
      <c r="AV227" s="78">
        <v>995</v>
      </c>
      <c r="AW227" s="74">
        <v>11.6</v>
      </c>
      <c r="AX227" s="74">
        <v>9.4</v>
      </c>
      <c r="AY227" s="74">
        <v>65.5</v>
      </c>
      <c r="AZ227" s="74">
        <v>74</v>
      </c>
      <c r="BA227" s="74">
        <v>78.900000000000006</v>
      </c>
      <c r="BB227" s="78">
        <v>1015</v>
      </c>
      <c r="BC227" s="74">
        <v>1.9</v>
      </c>
      <c r="BD227" s="78">
        <v>995</v>
      </c>
      <c r="BE227" s="74">
        <v>14.5</v>
      </c>
      <c r="BF227" s="74">
        <v>6.7</v>
      </c>
      <c r="BG227" s="74">
        <v>69.7</v>
      </c>
      <c r="BH227" s="74">
        <v>75.8</v>
      </c>
      <c r="BI227" s="74">
        <v>78.8</v>
      </c>
      <c r="BJ227" s="78"/>
      <c r="BK227" s="74"/>
      <c r="BL227" s="78"/>
      <c r="BM227" s="74"/>
      <c r="BN227" s="74"/>
      <c r="BO227" s="74"/>
      <c r="BP227" s="74"/>
      <c r="BQ227" s="74"/>
      <c r="BR227" s="78">
        <v>2330</v>
      </c>
      <c r="BS227" s="74">
        <v>3</v>
      </c>
      <c r="BT227" s="78">
        <v>2260</v>
      </c>
      <c r="BU227" s="74">
        <v>10.5</v>
      </c>
      <c r="BV227" s="74">
        <v>9.8000000000000007</v>
      </c>
      <c r="BW227" s="74">
        <v>55.7</v>
      </c>
      <c r="BX227" s="74">
        <v>68.7</v>
      </c>
      <c r="BY227" s="74">
        <v>79.7</v>
      </c>
      <c r="BZ227" s="78">
        <v>2330</v>
      </c>
      <c r="CA227" s="74">
        <v>3.4</v>
      </c>
      <c r="CB227" s="78">
        <v>2250</v>
      </c>
      <c r="CC227" s="74">
        <v>11.2</v>
      </c>
      <c r="CD227" s="74">
        <v>8.6</v>
      </c>
      <c r="CE227" s="74">
        <v>61.6</v>
      </c>
      <c r="CF227" s="74">
        <v>73.7</v>
      </c>
      <c r="CG227" s="74">
        <v>80.2</v>
      </c>
      <c r="CH227" s="78">
        <v>2330</v>
      </c>
      <c r="CI227" s="74">
        <v>3.9</v>
      </c>
      <c r="CJ227" s="78">
        <v>2240</v>
      </c>
      <c r="CK227" s="74">
        <v>11.9</v>
      </c>
      <c r="CL227" s="74">
        <v>6.5</v>
      </c>
      <c r="CM227" s="74">
        <v>68</v>
      </c>
      <c r="CN227" s="74">
        <v>77.400000000000006</v>
      </c>
      <c r="CO227" s="74">
        <v>81.599999999999994</v>
      </c>
      <c r="CP227" s="78"/>
      <c r="CQ227" s="74"/>
      <c r="CR227" s="78"/>
      <c r="CS227" s="74"/>
      <c r="CT227" s="74"/>
      <c r="CU227" s="74"/>
      <c r="CV227" s="74"/>
      <c r="CW227" s="74"/>
    </row>
    <row r="228" spans="1:101" ht="16.5" x14ac:dyDescent="0.3">
      <c r="A228" s="74" t="s">
        <v>289</v>
      </c>
      <c r="B228" s="74">
        <v>31</v>
      </c>
      <c r="C228" s="74">
        <v>10007776</v>
      </c>
      <c r="D228" s="74" t="s">
        <v>27</v>
      </c>
      <c r="E228" s="74" t="s">
        <v>211</v>
      </c>
      <c r="F228" s="78">
        <v>1145</v>
      </c>
      <c r="G228" s="74">
        <v>5.5</v>
      </c>
      <c r="H228" s="78">
        <v>1080</v>
      </c>
      <c r="I228" s="74">
        <v>10.4</v>
      </c>
      <c r="J228" s="74">
        <v>10.1</v>
      </c>
      <c r="K228" s="74">
        <v>59.3</v>
      </c>
      <c r="L228" s="74">
        <v>72.5</v>
      </c>
      <c r="M228" s="74">
        <v>79.599999999999994</v>
      </c>
      <c r="N228" s="78">
        <v>1145</v>
      </c>
      <c r="O228" s="74">
        <v>6.1</v>
      </c>
      <c r="P228" s="78">
        <v>1075</v>
      </c>
      <c r="Q228" s="74">
        <v>13.3</v>
      </c>
      <c r="R228" s="74">
        <v>8.5</v>
      </c>
      <c r="S228" s="74">
        <v>64.2</v>
      </c>
      <c r="T228" s="74">
        <v>74.400000000000006</v>
      </c>
      <c r="U228" s="74">
        <v>78.2</v>
      </c>
      <c r="V228" s="78">
        <v>1145</v>
      </c>
      <c r="W228" s="74">
        <v>5.9</v>
      </c>
      <c r="X228" s="78">
        <v>1075</v>
      </c>
      <c r="Y228" s="74">
        <v>14.1</v>
      </c>
      <c r="Z228" s="74">
        <v>7.1</v>
      </c>
      <c r="AA228" s="74">
        <v>65.099999999999994</v>
      </c>
      <c r="AB228" s="74">
        <v>75.3</v>
      </c>
      <c r="AC228" s="74">
        <v>78.8</v>
      </c>
      <c r="AD228" s="78"/>
      <c r="AE228" s="74"/>
      <c r="AF228" s="78"/>
      <c r="AG228" s="74"/>
      <c r="AH228" s="74"/>
      <c r="AI228" s="74"/>
      <c r="AJ228" s="74"/>
      <c r="AK228" s="74"/>
      <c r="AL228" s="78">
        <v>270</v>
      </c>
      <c r="AM228" s="74">
        <v>3</v>
      </c>
      <c r="AN228" s="78">
        <v>260</v>
      </c>
      <c r="AO228" s="74">
        <v>10</v>
      </c>
      <c r="AP228" s="74">
        <v>16.100000000000001</v>
      </c>
      <c r="AQ228" s="74">
        <v>56.7</v>
      </c>
      <c r="AR228" s="74">
        <v>65.5</v>
      </c>
      <c r="AS228" s="74">
        <v>73.900000000000006</v>
      </c>
      <c r="AT228" s="78">
        <v>270</v>
      </c>
      <c r="AU228" s="74">
        <v>3.7</v>
      </c>
      <c r="AV228" s="78">
        <v>260</v>
      </c>
      <c r="AW228" s="74">
        <v>12.4</v>
      </c>
      <c r="AX228" s="74">
        <v>11.6</v>
      </c>
      <c r="AY228" s="74">
        <v>64.5</v>
      </c>
      <c r="AZ228" s="74">
        <v>72.599999999999994</v>
      </c>
      <c r="BA228" s="74">
        <v>76.099999999999994</v>
      </c>
      <c r="BB228" s="78">
        <v>270</v>
      </c>
      <c r="BC228" s="74">
        <v>3.7</v>
      </c>
      <c r="BD228" s="78">
        <v>260</v>
      </c>
      <c r="BE228" s="74">
        <v>13.9</v>
      </c>
      <c r="BF228" s="74">
        <v>9.3000000000000007</v>
      </c>
      <c r="BG228" s="74">
        <v>66.8</v>
      </c>
      <c r="BH228" s="74">
        <v>72.599999999999994</v>
      </c>
      <c r="BI228" s="74">
        <v>76.8</v>
      </c>
      <c r="BJ228" s="78"/>
      <c r="BK228" s="74"/>
      <c r="BL228" s="78"/>
      <c r="BM228" s="74"/>
      <c r="BN228" s="74"/>
      <c r="BO228" s="74"/>
      <c r="BP228" s="74"/>
      <c r="BQ228" s="74"/>
      <c r="BR228" s="78">
        <v>1415</v>
      </c>
      <c r="BS228" s="74">
        <v>5</v>
      </c>
      <c r="BT228" s="78">
        <v>1340</v>
      </c>
      <c r="BU228" s="74">
        <v>10.3</v>
      </c>
      <c r="BV228" s="74">
        <v>11.3</v>
      </c>
      <c r="BW228" s="74">
        <v>58.8</v>
      </c>
      <c r="BX228" s="74">
        <v>71.2</v>
      </c>
      <c r="BY228" s="74">
        <v>78.5</v>
      </c>
      <c r="BZ228" s="78">
        <v>1415</v>
      </c>
      <c r="CA228" s="74">
        <v>5.7</v>
      </c>
      <c r="CB228" s="78">
        <v>1335</v>
      </c>
      <c r="CC228" s="74">
        <v>13.1</v>
      </c>
      <c r="CD228" s="74">
        <v>9.1</v>
      </c>
      <c r="CE228" s="74">
        <v>64.2</v>
      </c>
      <c r="CF228" s="74">
        <v>74</v>
      </c>
      <c r="CG228" s="74">
        <v>77.8</v>
      </c>
      <c r="CH228" s="78">
        <v>1415</v>
      </c>
      <c r="CI228" s="74">
        <v>5.5</v>
      </c>
      <c r="CJ228" s="78">
        <v>1335</v>
      </c>
      <c r="CK228" s="74">
        <v>14.1</v>
      </c>
      <c r="CL228" s="74">
        <v>7.5</v>
      </c>
      <c r="CM228" s="74">
        <v>65.400000000000006</v>
      </c>
      <c r="CN228" s="74">
        <v>74.8</v>
      </c>
      <c r="CO228" s="74">
        <v>78.400000000000006</v>
      </c>
      <c r="CP228" s="78"/>
      <c r="CQ228" s="74"/>
      <c r="CR228" s="78"/>
      <c r="CS228" s="74"/>
      <c r="CT228" s="74"/>
      <c r="CU228" s="74"/>
      <c r="CV228" s="74"/>
      <c r="CW228" s="74"/>
    </row>
    <row r="229" spans="1:101" ht="16.5" x14ac:dyDescent="0.3">
      <c r="A229" s="74" t="s">
        <v>289</v>
      </c>
      <c r="B229" s="74">
        <v>32</v>
      </c>
      <c r="C229" s="74">
        <v>10005523</v>
      </c>
      <c r="D229" s="74" t="s">
        <v>27</v>
      </c>
      <c r="E229" s="74" t="s">
        <v>213</v>
      </c>
      <c r="F229" s="78">
        <v>85</v>
      </c>
      <c r="G229" s="74">
        <v>6.9</v>
      </c>
      <c r="H229" s="78">
        <v>80</v>
      </c>
      <c r="I229" s="74">
        <v>7.4</v>
      </c>
      <c r="J229" s="74">
        <v>21</v>
      </c>
      <c r="K229" s="74" t="s">
        <v>396</v>
      </c>
      <c r="L229" s="74" t="s">
        <v>396</v>
      </c>
      <c r="M229" s="74">
        <v>71.599999999999994</v>
      </c>
      <c r="N229" s="78">
        <v>85</v>
      </c>
      <c r="O229" s="74">
        <v>10.3</v>
      </c>
      <c r="P229" s="78">
        <v>80</v>
      </c>
      <c r="Q229" s="74">
        <v>10.3</v>
      </c>
      <c r="R229" s="74">
        <v>12.8</v>
      </c>
      <c r="S229" s="74" t="s">
        <v>396</v>
      </c>
      <c r="T229" s="74" t="s">
        <v>396</v>
      </c>
      <c r="U229" s="74">
        <v>76.900000000000006</v>
      </c>
      <c r="V229" s="78">
        <v>85</v>
      </c>
      <c r="W229" s="74">
        <v>11.5</v>
      </c>
      <c r="X229" s="78">
        <v>75</v>
      </c>
      <c r="Y229" s="74">
        <v>9.1</v>
      </c>
      <c r="Z229" s="74">
        <v>20.8</v>
      </c>
      <c r="AA229" s="74" t="s">
        <v>396</v>
      </c>
      <c r="AB229" s="74" t="s">
        <v>396</v>
      </c>
      <c r="AC229" s="74">
        <v>70.099999999999994</v>
      </c>
      <c r="AD229" s="78"/>
      <c r="AE229" s="74"/>
      <c r="AF229" s="78"/>
      <c r="AG229" s="74"/>
      <c r="AH229" s="74"/>
      <c r="AI229" s="74"/>
      <c r="AJ229" s="74"/>
      <c r="AK229" s="74"/>
      <c r="AL229" s="78">
        <v>75</v>
      </c>
      <c r="AM229" s="74">
        <v>1.3</v>
      </c>
      <c r="AN229" s="78">
        <v>75</v>
      </c>
      <c r="AO229" s="74">
        <v>21.1</v>
      </c>
      <c r="AP229" s="74">
        <v>28.9</v>
      </c>
      <c r="AQ229" s="74" t="s">
        <v>396</v>
      </c>
      <c r="AR229" s="74" t="s">
        <v>396</v>
      </c>
      <c r="AS229" s="74">
        <v>50</v>
      </c>
      <c r="AT229" s="78">
        <v>75</v>
      </c>
      <c r="AU229" s="74">
        <v>1.3</v>
      </c>
      <c r="AV229" s="78">
        <v>75</v>
      </c>
      <c r="AW229" s="74">
        <v>19.7</v>
      </c>
      <c r="AX229" s="74">
        <v>17.100000000000001</v>
      </c>
      <c r="AY229" s="74" t="s">
        <v>396</v>
      </c>
      <c r="AZ229" s="74" t="s">
        <v>396</v>
      </c>
      <c r="BA229" s="74">
        <v>63.2</v>
      </c>
      <c r="BB229" s="78">
        <v>75</v>
      </c>
      <c r="BC229" s="74">
        <v>1.3</v>
      </c>
      <c r="BD229" s="78">
        <v>75</v>
      </c>
      <c r="BE229" s="74">
        <v>18.399999999999999</v>
      </c>
      <c r="BF229" s="74">
        <v>11.8</v>
      </c>
      <c r="BG229" s="74" t="s">
        <v>396</v>
      </c>
      <c r="BH229" s="74" t="s">
        <v>396</v>
      </c>
      <c r="BI229" s="74">
        <v>69.7</v>
      </c>
      <c r="BJ229" s="78"/>
      <c r="BK229" s="74"/>
      <c r="BL229" s="78"/>
      <c r="BM229" s="74"/>
      <c r="BN229" s="74"/>
      <c r="BO229" s="74"/>
      <c r="BP229" s="74"/>
      <c r="BQ229" s="74"/>
      <c r="BR229" s="78">
        <v>165</v>
      </c>
      <c r="BS229" s="74">
        <v>4.3</v>
      </c>
      <c r="BT229" s="78">
        <v>155</v>
      </c>
      <c r="BU229" s="74">
        <v>14</v>
      </c>
      <c r="BV229" s="74">
        <v>24.8</v>
      </c>
      <c r="BW229" s="74">
        <v>52.2</v>
      </c>
      <c r="BX229" s="74">
        <v>56.7</v>
      </c>
      <c r="BY229" s="74">
        <v>61.1</v>
      </c>
      <c r="BZ229" s="78">
        <v>165</v>
      </c>
      <c r="CA229" s="74">
        <v>6.1</v>
      </c>
      <c r="CB229" s="78">
        <v>155</v>
      </c>
      <c r="CC229" s="74">
        <v>14.9</v>
      </c>
      <c r="CD229" s="74">
        <v>14.9</v>
      </c>
      <c r="CE229" s="74">
        <v>63</v>
      </c>
      <c r="CF229" s="74">
        <v>66.900000000000006</v>
      </c>
      <c r="CG229" s="74">
        <v>70.099999999999994</v>
      </c>
      <c r="CH229" s="78">
        <v>165</v>
      </c>
      <c r="CI229" s="74">
        <v>6.7</v>
      </c>
      <c r="CJ229" s="78">
        <v>155</v>
      </c>
      <c r="CK229" s="74">
        <v>13.7</v>
      </c>
      <c r="CL229" s="74">
        <v>16.3</v>
      </c>
      <c r="CM229" s="74" t="s">
        <v>396</v>
      </c>
      <c r="CN229" s="74" t="s">
        <v>396</v>
      </c>
      <c r="CO229" s="74">
        <v>69.900000000000006</v>
      </c>
      <c r="CP229" s="78"/>
      <c r="CQ229" s="74"/>
      <c r="CR229" s="78"/>
      <c r="CS229" s="74"/>
      <c r="CT229" s="74"/>
      <c r="CU229" s="74"/>
      <c r="CV229" s="74"/>
      <c r="CW229" s="74"/>
    </row>
    <row r="230" spans="1:101" ht="16.5" x14ac:dyDescent="0.3">
      <c r="A230" s="74" t="s">
        <v>289</v>
      </c>
      <c r="B230" s="74">
        <v>33</v>
      </c>
      <c r="C230" s="74">
        <v>10007835</v>
      </c>
      <c r="D230" s="74" t="s">
        <v>27</v>
      </c>
      <c r="E230" s="74" t="s">
        <v>215</v>
      </c>
      <c r="F230" s="78">
        <v>20</v>
      </c>
      <c r="G230" s="74" t="s">
        <v>396</v>
      </c>
      <c r="H230" s="78" t="s">
        <v>396</v>
      </c>
      <c r="I230" s="74" t="s">
        <v>396</v>
      </c>
      <c r="J230" s="74" t="s">
        <v>396</v>
      </c>
      <c r="K230" s="74" t="s">
        <v>396</v>
      </c>
      <c r="L230" s="74" t="s">
        <v>396</v>
      </c>
      <c r="M230" s="74" t="s">
        <v>396</v>
      </c>
      <c r="N230" s="78">
        <v>20</v>
      </c>
      <c r="O230" s="74" t="s">
        <v>396</v>
      </c>
      <c r="P230" s="78" t="s">
        <v>396</v>
      </c>
      <c r="Q230" s="74" t="s">
        <v>396</v>
      </c>
      <c r="R230" s="74" t="s">
        <v>396</v>
      </c>
      <c r="S230" s="74" t="s">
        <v>396</v>
      </c>
      <c r="T230" s="74" t="s">
        <v>396</v>
      </c>
      <c r="U230" s="74" t="s">
        <v>396</v>
      </c>
      <c r="V230" s="78">
        <v>20</v>
      </c>
      <c r="W230" s="74" t="s">
        <v>396</v>
      </c>
      <c r="X230" s="78" t="s">
        <v>396</v>
      </c>
      <c r="Y230" s="74" t="s">
        <v>396</v>
      </c>
      <c r="Z230" s="74" t="s">
        <v>396</v>
      </c>
      <c r="AA230" s="74" t="s">
        <v>396</v>
      </c>
      <c r="AB230" s="74" t="s">
        <v>396</v>
      </c>
      <c r="AC230" s="74" t="s">
        <v>396</v>
      </c>
      <c r="AD230" s="78"/>
      <c r="AE230" s="74"/>
      <c r="AF230" s="78"/>
      <c r="AG230" s="74"/>
      <c r="AH230" s="74"/>
      <c r="AI230" s="74"/>
      <c r="AJ230" s="74"/>
      <c r="AK230" s="74"/>
      <c r="AL230" s="78">
        <v>30</v>
      </c>
      <c r="AM230" s="74" t="s">
        <v>396</v>
      </c>
      <c r="AN230" s="78" t="s">
        <v>396</v>
      </c>
      <c r="AO230" s="74" t="s">
        <v>396</v>
      </c>
      <c r="AP230" s="74" t="s">
        <v>396</v>
      </c>
      <c r="AQ230" s="74" t="s">
        <v>396</v>
      </c>
      <c r="AR230" s="74" t="s">
        <v>396</v>
      </c>
      <c r="AS230" s="74" t="s">
        <v>396</v>
      </c>
      <c r="AT230" s="78">
        <v>30</v>
      </c>
      <c r="AU230" s="74" t="s">
        <v>396</v>
      </c>
      <c r="AV230" s="78" t="s">
        <v>396</v>
      </c>
      <c r="AW230" s="74" t="s">
        <v>396</v>
      </c>
      <c r="AX230" s="74" t="s">
        <v>396</v>
      </c>
      <c r="AY230" s="74" t="s">
        <v>396</v>
      </c>
      <c r="AZ230" s="74" t="s">
        <v>396</v>
      </c>
      <c r="BA230" s="74" t="s">
        <v>396</v>
      </c>
      <c r="BB230" s="78">
        <v>30</v>
      </c>
      <c r="BC230" s="74" t="s">
        <v>396</v>
      </c>
      <c r="BD230" s="78" t="s">
        <v>396</v>
      </c>
      <c r="BE230" s="74" t="s">
        <v>396</v>
      </c>
      <c r="BF230" s="74" t="s">
        <v>396</v>
      </c>
      <c r="BG230" s="74" t="s">
        <v>396</v>
      </c>
      <c r="BH230" s="74" t="s">
        <v>396</v>
      </c>
      <c r="BI230" s="74" t="s">
        <v>396</v>
      </c>
      <c r="BJ230" s="78"/>
      <c r="BK230" s="74"/>
      <c r="BL230" s="78"/>
      <c r="BM230" s="74"/>
      <c r="BN230" s="74"/>
      <c r="BO230" s="74"/>
      <c r="BP230" s="74"/>
      <c r="BQ230" s="74"/>
      <c r="BR230" s="78">
        <v>45</v>
      </c>
      <c r="BS230" s="74">
        <v>6.4</v>
      </c>
      <c r="BT230" s="78">
        <v>45</v>
      </c>
      <c r="BU230" s="74" t="s">
        <v>396</v>
      </c>
      <c r="BV230" s="74" t="s">
        <v>396</v>
      </c>
      <c r="BW230" s="74">
        <v>22.7</v>
      </c>
      <c r="BX230" s="74">
        <v>38.6</v>
      </c>
      <c r="BY230" s="74">
        <v>72.7</v>
      </c>
      <c r="BZ230" s="78">
        <v>45</v>
      </c>
      <c r="CA230" s="74">
        <v>8.5</v>
      </c>
      <c r="CB230" s="78">
        <v>45</v>
      </c>
      <c r="CC230" s="74">
        <v>34.9</v>
      </c>
      <c r="CD230" s="74">
        <v>11.6</v>
      </c>
      <c r="CE230" s="74" t="s">
        <v>396</v>
      </c>
      <c r="CF230" s="74" t="s">
        <v>396</v>
      </c>
      <c r="CG230" s="74">
        <v>53.5</v>
      </c>
      <c r="CH230" s="78">
        <v>45</v>
      </c>
      <c r="CI230" s="74">
        <v>8.5</v>
      </c>
      <c r="CJ230" s="78">
        <v>45</v>
      </c>
      <c r="CK230" s="74">
        <v>23.3</v>
      </c>
      <c r="CL230" s="74">
        <v>7</v>
      </c>
      <c r="CM230" s="74" t="s">
        <v>396</v>
      </c>
      <c r="CN230" s="74" t="s">
        <v>396</v>
      </c>
      <c r="CO230" s="74">
        <v>69.8</v>
      </c>
      <c r="CP230" s="78"/>
      <c r="CQ230" s="74"/>
      <c r="CR230" s="78"/>
      <c r="CS230" s="74"/>
      <c r="CT230" s="74"/>
      <c r="CU230" s="74"/>
      <c r="CV230" s="74"/>
      <c r="CW230" s="74"/>
    </row>
    <row r="231" spans="1:101" ht="16.5" x14ac:dyDescent="0.3">
      <c r="A231" s="74" t="s">
        <v>289</v>
      </c>
      <c r="B231" s="74">
        <v>195</v>
      </c>
      <c r="C231" s="74">
        <v>10005545</v>
      </c>
      <c r="D231" s="74" t="s">
        <v>19</v>
      </c>
      <c r="E231" s="74" t="s">
        <v>217</v>
      </c>
      <c r="F231" s="78">
        <v>60</v>
      </c>
      <c r="G231" s="74">
        <v>4.8</v>
      </c>
      <c r="H231" s="78">
        <v>60</v>
      </c>
      <c r="I231" s="74">
        <v>13.6</v>
      </c>
      <c r="J231" s="74">
        <v>6.8</v>
      </c>
      <c r="K231" s="74" t="s">
        <v>396</v>
      </c>
      <c r="L231" s="74" t="s">
        <v>396</v>
      </c>
      <c r="M231" s="74">
        <v>79.7</v>
      </c>
      <c r="N231" s="78">
        <v>60</v>
      </c>
      <c r="O231" s="74">
        <v>4.8</v>
      </c>
      <c r="P231" s="78">
        <v>60</v>
      </c>
      <c r="Q231" s="74" t="s">
        <v>396</v>
      </c>
      <c r="R231" s="74" t="s">
        <v>396</v>
      </c>
      <c r="S231" s="74" t="s">
        <v>396</v>
      </c>
      <c r="T231" s="74" t="s">
        <v>396</v>
      </c>
      <c r="U231" s="74">
        <v>88.1</v>
      </c>
      <c r="V231" s="78">
        <v>60</v>
      </c>
      <c r="W231" s="74">
        <v>4.8</v>
      </c>
      <c r="X231" s="78">
        <v>60</v>
      </c>
      <c r="Y231" s="74">
        <v>11.9</v>
      </c>
      <c r="Z231" s="74">
        <v>8.5</v>
      </c>
      <c r="AA231" s="74" t="s">
        <v>396</v>
      </c>
      <c r="AB231" s="74" t="s">
        <v>396</v>
      </c>
      <c r="AC231" s="74">
        <v>79.7</v>
      </c>
      <c r="AD231" s="78"/>
      <c r="AE231" s="74"/>
      <c r="AF231" s="78"/>
      <c r="AG231" s="74"/>
      <c r="AH231" s="74"/>
      <c r="AI231" s="74"/>
      <c r="AJ231" s="74"/>
      <c r="AK231" s="74"/>
      <c r="AL231" s="78">
        <v>65</v>
      </c>
      <c r="AM231" s="74">
        <v>3.1</v>
      </c>
      <c r="AN231" s="78">
        <v>60</v>
      </c>
      <c r="AO231" s="74">
        <v>29</v>
      </c>
      <c r="AP231" s="74">
        <v>16.100000000000001</v>
      </c>
      <c r="AQ231" s="74" t="s">
        <v>396</v>
      </c>
      <c r="AR231" s="74" t="s">
        <v>396</v>
      </c>
      <c r="AS231" s="74">
        <v>54.8</v>
      </c>
      <c r="AT231" s="78">
        <v>65</v>
      </c>
      <c r="AU231" s="74">
        <v>3.1</v>
      </c>
      <c r="AV231" s="78">
        <v>60</v>
      </c>
      <c r="AW231" s="74" t="s">
        <v>396</v>
      </c>
      <c r="AX231" s="74" t="s">
        <v>396</v>
      </c>
      <c r="AY231" s="74" t="s">
        <v>396</v>
      </c>
      <c r="AZ231" s="74" t="s">
        <v>396</v>
      </c>
      <c r="BA231" s="74">
        <v>61.3</v>
      </c>
      <c r="BB231" s="78">
        <v>65</v>
      </c>
      <c r="BC231" s="74">
        <v>3.1</v>
      </c>
      <c r="BD231" s="78">
        <v>60</v>
      </c>
      <c r="BE231" s="74">
        <v>27.4</v>
      </c>
      <c r="BF231" s="74">
        <v>6.5</v>
      </c>
      <c r="BG231" s="74" t="s">
        <v>396</v>
      </c>
      <c r="BH231" s="74" t="s">
        <v>396</v>
      </c>
      <c r="BI231" s="74">
        <v>66.099999999999994</v>
      </c>
      <c r="BJ231" s="78"/>
      <c r="BK231" s="74"/>
      <c r="BL231" s="78"/>
      <c r="BM231" s="74"/>
      <c r="BN231" s="74"/>
      <c r="BO231" s="74"/>
      <c r="BP231" s="74"/>
      <c r="BQ231" s="74"/>
      <c r="BR231" s="78">
        <v>125</v>
      </c>
      <c r="BS231" s="74">
        <v>4</v>
      </c>
      <c r="BT231" s="78">
        <v>120</v>
      </c>
      <c r="BU231" s="74">
        <v>21.5</v>
      </c>
      <c r="BV231" s="74">
        <v>11.6</v>
      </c>
      <c r="BW231" s="74" t="s">
        <v>396</v>
      </c>
      <c r="BX231" s="74" t="s">
        <v>396</v>
      </c>
      <c r="BY231" s="74">
        <v>66.900000000000006</v>
      </c>
      <c r="BZ231" s="78">
        <v>125</v>
      </c>
      <c r="CA231" s="74">
        <v>4</v>
      </c>
      <c r="CB231" s="78">
        <v>120</v>
      </c>
      <c r="CC231" s="74">
        <v>21.5</v>
      </c>
      <c r="CD231" s="74">
        <v>4.0999999999999996</v>
      </c>
      <c r="CE231" s="74">
        <v>67.8</v>
      </c>
      <c r="CF231" s="74">
        <v>71.099999999999994</v>
      </c>
      <c r="CG231" s="74">
        <v>74.400000000000006</v>
      </c>
      <c r="CH231" s="78">
        <v>125</v>
      </c>
      <c r="CI231" s="74">
        <v>4</v>
      </c>
      <c r="CJ231" s="78">
        <v>120</v>
      </c>
      <c r="CK231" s="74">
        <v>19.8</v>
      </c>
      <c r="CL231" s="74">
        <v>7.4</v>
      </c>
      <c r="CM231" s="74" t="s">
        <v>396</v>
      </c>
      <c r="CN231" s="74" t="s">
        <v>396</v>
      </c>
      <c r="CO231" s="74">
        <v>72.7</v>
      </c>
      <c r="CP231" s="78"/>
      <c r="CQ231" s="74"/>
      <c r="CR231" s="78"/>
      <c r="CS231" s="74"/>
      <c r="CT231" s="74"/>
      <c r="CU231" s="74"/>
      <c r="CV231" s="74"/>
      <c r="CW231" s="74"/>
    </row>
    <row r="232" spans="1:101" ht="16.5" x14ac:dyDescent="0.3">
      <c r="A232" s="74" t="s">
        <v>289</v>
      </c>
      <c r="B232" s="74">
        <v>3</v>
      </c>
      <c r="C232" s="74">
        <v>10007777</v>
      </c>
      <c r="D232" s="74" t="s">
        <v>27</v>
      </c>
      <c r="E232" s="74" t="s">
        <v>219</v>
      </c>
      <c r="F232" s="78" t="s">
        <v>13</v>
      </c>
      <c r="G232" s="74" t="s">
        <v>13</v>
      </c>
      <c r="H232" s="78" t="s">
        <v>13</v>
      </c>
      <c r="I232" s="74" t="s">
        <v>13</v>
      </c>
      <c r="J232" s="74" t="s">
        <v>13</v>
      </c>
      <c r="K232" s="74" t="s">
        <v>13</v>
      </c>
      <c r="L232" s="74" t="s">
        <v>13</v>
      </c>
      <c r="M232" s="74" t="s">
        <v>13</v>
      </c>
      <c r="N232" s="78" t="s">
        <v>13</v>
      </c>
      <c r="O232" s="74" t="s">
        <v>13</v>
      </c>
      <c r="P232" s="78" t="s">
        <v>13</v>
      </c>
      <c r="Q232" s="74" t="s">
        <v>13</v>
      </c>
      <c r="R232" s="74" t="s">
        <v>13</v>
      </c>
      <c r="S232" s="74" t="s">
        <v>13</v>
      </c>
      <c r="T232" s="74" t="s">
        <v>13</v>
      </c>
      <c r="U232" s="74" t="s">
        <v>13</v>
      </c>
      <c r="V232" s="78" t="s">
        <v>13</v>
      </c>
      <c r="W232" s="74" t="s">
        <v>13</v>
      </c>
      <c r="X232" s="78" t="s">
        <v>13</v>
      </c>
      <c r="Y232" s="74" t="s">
        <v>13</v>
      </c>
      <c r="Z232" s="74" t="s">
        <v>13</v>
      </c>
      <c r="AA232" s="74" t="s">
        <v>13</v>
      </c>
      <c r="AB232" s="74" t="s">
        <v>13</v>
      </c>
      <c r="AC232" s="74" t="s">
        <v>13</v>
      </c>
      <c r="AD232" s="78"/>
      <c r="AE232" s="74"/>
      <c r="AF232" s="78"/>
      <c r="AG232" s="74"/>
      <c r="AH232" s="74"/>
      <c r="AI232" s="74"/>
      <c r="AJ232" s="74"/>
      <c r="AK232" s="74"/>
      <c r="AL232" s="78" t="s">
        <v>13</v>
      </c>
      <c r="AM232" s="74" t="s">
        <v>13</v>
      </c>
      <c r="AN232" s="78" t="s">
        <v>13</v>
      </c>
      <c r="AO232" s="74" t="s">
        <v>13</v>
      </c>
      <c r="AP232" s="74" t="s">
        <v>13</v>
      </c>
      <c r="AQ232" s="74" t="s">
        <v>13</v>
      </c>
      <c r="AR232" s="74" t="s">
        <v>13</v>
      </c>
      <c r="AS232" s="74" t="s">
        <v>13</v>
      </c>
      <c r="AT232" s="78" t="s">
        <v>13</v>
      </c>
      <c r="AU232" s="74" t="s">
        <v>13</v>
      </c>
      <c r="AV232" s="78" t="s">
        <v>13</v>
      </c>
      <c r="AW232" s="74" t="s">
        <v>13</v>
      </c>
      <c r="AX232" s="74" t="s">
        <v>13</v>
      </c>
      <c r="AY232" s="74" t="s">
        <v>13</v>
      </c>
      <c r="AZ232" s="74" t="s">
        <v>13</v>
      </c>
      <c r="BA232" s="74" t="s">
        <v>13</v>
      </c>
      <c r="BB232" s="78" t="s">
        <v>13</v>
      </c>
      <c r="BC232" s="74" t="s">
        <v>13</v>
      </c>
      <c r="BD232" s="78" t="s">
        <v>13</v>
      </c>
      <c r="BE232" s="74" t="s">
        <v>13</v>
      </c>
      <c r="BF232" s="74" t="s">
        <v>13</v>
      </c>
      <c r="BG232" s="74" t="s">
        <v>13</v>
      </c>
      <c r="BH232" s="74" t="s">
        <v>13</v>
      </c>
      <c r="BI232" s="74" t="s">
        <v>13</v>
      </c>
      <c r="BJ232" s="78"/>
      <c r="BK232" s="74"/>
      <c r="BL232" s="78"/>
      <c r="BM232" s="74"/>
      <c r="BN232" s="74"/>
      <c r="BO232" s="74"/>
      <c r="BP232" s="74"/>
      <c r="BQ232" s="74"/>
      <c r="BR232" s="78" t="s">
        <v>13</v>
      </c>
      <c r="BS232" s="74" t="s">
        <v>13</v>
      </c>
      <c r="BT232" s="78" t="s">
        <v>13</v>
      </c>
      <c r="BU232" s="74" t="s">
        <v>13</v>
      </c>
      <c r="BV232" s="74" t="s">
        <v>13</v>
      </c>
      <c r="BW232" s="74" t="s">
        <v>13</v>
      </c>
      <c r="BX232" s="74" t="s">
        <v>13</v>
      </c>
      <c r="BY232" s="74" t="s">
        <v>13</v>
      </c>
      <c r="BZ232" s="78" t="s">
        <v>13</v>
      </c>
      <c r="CA232" s="74" t="s">
        <v>13</v>
      </c>
      <c r="CB232" s="78" t="s">
        <v>13</v>
      </c>
      <c r="CC232" s="74" t="s">
        <v>13</v>
      </c>
      <c r="CD232" s="74" t="s">
        <v>13</v>
      </c>
      <c r="CE232" s="74" t="s">
        <v>13</v>
      </c>
      <c r="CF232" s="74" t="s">
        <v>13</v>
      </c>
      <c r="CG232" s="74" t="s">
        <v>13</v>
      </c>
      <c r="CH232" s="78" t="s">
        <v>13</v>
      </c>
      <c r="CI232" s="74" t="s">
        <v>13</v>
      </c>
      <c r="CJ232" s="78" t="s">
        <v>13</v>
      </c>
      <c r="CK232" s="74" t="s">
        <v>13</v>
      </c>
      <c r="CL232" s="74" t="s">
        <v>13</v>
      </c>
      <c r="CM232" s="74" t="s">
        <v>13</v>
      </c>
      <c r="CN232" s="74" t="s">
        <v>13</v>
      </c>
      <c r="CO232" s="74" t="s">
        <v>13</v>
      </c>
      <c r="CP232" s="78"/>
      <c r="CQ232" s="74"/>
      <c r="CR232" s="78"/>
      <c r="CS232" s="74"/>
      <c r="CT232" s="74"/>
      <c r="CU232" s="74"/>
      <c r="CV232" s="74"/>
      <c r="CW232" s="74"/>
    </row>
    <row r="233" spans="1:101" ht="16.5" x14ac:dyDescent="0.3">
      <c r="A233" s="74" t="s">
        <v>289</v>
      </c>
      <c r="B233" s="74">
        <v>34</v>
      </c>
      <c r="C233" s="74">
        <v>10007778</v>
      </c>
      <c r="D233" s="74" t="s">
        <v>27</v>
      </c>
      <c r="E233" s="74" t="s">
        <v>221</v>
      </c>
      <c r="F233" s="78">
        <v>25</v>
      </c>
      <c r="G233" s="74">
        <v>4</v>
      </c>
      <c r="H233" s="78">
        <v>25</v>
      </c>
      <c r="I233" s="74">
        <v>25</v>
      </c>
      <c r="J233" s="74">
        <v>0</v>
      </c>
      <c r="K233" s="74" t="s">
        <v>396</v>
      </c>
      <c r="L233" s="74" t="s">
        <v>396</v>
      </c>
      <c r="M233" s="74">
        <v>75</v>
      </c>
      <c r="N233" s="78">
        <v>25</v>
      </c>
      <c r="O233" s="74">
        <v>8</v>
      </c>
      <c r="P233" s="78">
        <v>25</v>
      </c>
      <c r="Q233" s="74">
        <v>47.8</v>
      </c>
      <c r="R233" s="74">
        <v>0</v>
      </c>
      <c r="S233" s="74" t="s">
        <v>396</v>
      </c>
      <c r="T233" s="74" t="s">
        <v>396</v>
      </c>
      <c r="U233" s="74">
        <v>52.2</v>
      </c>
      <c r="V233" s="78">
        <v>25</v>
      </c>
      <c r="W233" s="74">
        <v>8</v>
      </c>
      <c r="X233" s="78">
        <v>25</v>
      </c>
      <c r="Y233" s="74" t="s">
        <v>396</v>
      </c>
      <c r="Z233" s="74" t="s">
        <v>396</v>
      </c>
      <c r="AA233" s="74" t="s">
        <v>396</v>
      </c>
      <c r="AB233" s="74" t="s">
        <v>396</v>
      </c>
      <c r="AC233" s="74">
        <v>47.8</v>
      </c>
      <c r="AD233" s="78"/>
      <c r="AE233" s="74"/>
      <c r="AF233" s="78"/>
      <c r="AG233" s="74"/>
      <c r="AH233" s="74"/>
      <c r="AI233" s="74"/>
      <c r="AJ233" s="74"/>
      <c r="AK233" s="74"/>
      <c r="AL233" s="78">
        <v>25</v>
      </c>
      <c r="AM233" s="74">
        <v>7.7</v>
      </c>
      <c r="AN233" s="78">
        <v>25</v>
      </c>
      <c r="AO233" s="74">
        <v>20.8</v>
      </c>
      <c r="AP233" s="74">
        <v>16.7</v>
      </c>
      <c r="AQ233" s="74" t="s">
        <v>396</v>
      </c>
      <c r="AR233" s="74" t="s">
        <v>396</v>
      </c>
      <c r="AS233" s="74">
        <v>62.5</v>
      </c>
      <c r="AT233" s="78">
        <v>25</v>
      </c>
      <c r="AU233" s="74">
        <v>7.7</v>
      </c>
      <c r="AV233" s="78">
        <v>25</v>
      </c>
      <c r="AW233" s="74" t="s">
        <v>396</v>
      </c>
      <c r="AX233" s="74" t="s">
        <v>396</v>
      </c>
      <c r="AY233" s="74" t="s">
        <v>396</v>
      </c>
      <c r="AZ233" s="74" t="s">
        <v>396</v>
      </c>
      <c r="BA233" s="74">
        <v>45.8</v>
      </c>
      <c r="BB233" s="78">
        <v>25</v>
      </c>
      <c r="BC233" s="74">
        <v>7.7</v>
      </c>
      <c r="BD233" s="78">
        <v>25</v>
      </c>
      <c r="BE233" s="74" t="s">
        <v>396</v>
      </c>
      <c r="BF233" s="74" t="s">
        <v>396</v>
      </c>
      <c r="BG233" s="74" t="s">
        <v>396</v>
      </c>
      <c r="BH233" s="74" t="s">
        <v>396</v>
      </c>
      <c r="BI233" s="74">
        <v>66.7</v>
      </c>
      <c r="BJ233" s="78"/>
      <c r="BK233" s="74"/>
      <c r="BL233" s="78"/>
      <c r="BM233" s="74"/>
      <c r="BN233" s="74"/>
      <c r="BO233" s="74"/>
      <c r="BP233" s="74"/>
      <c r="BQ233" s="74"/>
      <c r="BR233" s="78">
        <v>50</v>
      </c>
      <c r="BS233" s="74">
        <v>5.9</v>
      </c>
      <c r="BT233" s="78">
        <v>50</v>
      </c>
      <c r="BU233" s="74">
        <v>22.9</v>
      </c>
      <c r="BV233" s="74">
        <v>8.3000000000000007</v>
      </c>
      <c r="BW233" s="74">
        <v>18.8</v>
      </c>
      <c r="BX233" s="74">
        <v>27.1</v>
      </c>
      <c r="BY233" s="74">
        <v>68.8</v>
      </c>
      <c r="BZ233" s="78">
        <v>50</v>
      </c>
      <c r="CA233" s="74">
        <v>7.8</v>
      </c>
      <c r="CB233" s="78">
        <v>45</v>
      </c>
      <c r="CC233" s="74" t="s">
        <v>396</v>
      </c>
      <c r="CD233" s="74" t="s">
        <v>396</v>
      </c>
      <c r="CE233" s="74">
        <v>36.200000000000003</v>
      </c>
      <c r="CF233" s="74">
        <v>42.6</v>
      </c>
      <c r="CG233" s="74">
        <v>48.9</v>
      </c>
      <c r="CH233" s="78">
        <v>50</v>
      </c>
      <c r="CI233" s="74">
        <v>7.8</v>
      </c>
      <c r="CJ233" s="78">
        <v>45</v>
      </c>
      <c r="CK233" s="74">
        <v>31.9</v>
      </c>
      <c r="CL233" s="74">
        <v>10.6</v>
      </c>
      <c r="CM233" s="74" t="s">
        <v>396</v>
      </c>
      <c r="CN233" s="74" t="s">
        <v>396</v>
      </c>
      <c r="CO233" s="74">
        <v>57.4</v>
      </c>
      <c r="CP233" s="78"/>
      <c r="CQ233" s="74"/>
      <c r="CR233" s="78"/>
      <c r="CS233" s="74"/>
      <c r="CT233" s="74"/>
      <c r="CU233" s="74"/>
      <c r="CV233" s="74"/>
      <c r="CW233" s="74"/>
    </row>
    <row r="234" spans="1:101" ht="16.5" x14ac:dyDescent="0.3">
      <c r="A234" s="74" t="s">
        <v>289</v>
      </c>
      <c r="B234" s="74">
        <v>10</v>
      </c>
      <c r="C234" s="74">
        <v>10007816</v>
      </c>
      <c r="D234" s="74" t="s">
        <v>27</v>
      </c>
      <c r="E234" s="74" t="s">
        <v>223</v>
      </c>
      <c r="F234" s="78">
        <v>85</v>
      </c>
      <c r="G234" s="74">
        <v>5.9</v>
      </c>
      <c r="H234" s="78">
        <v>80</v>
      </c>
      <c r="I234" s="74">
        <v>17.5</v>
      </c>
      <c r="J234" s="74">
        <v>21.3</v>
      </c>
      <c r="K234" s="74" t="s">
        <v>396</v>
      </c>
      <c r="L234" s="74" t="s">
        <v>396</v>
      </c>
      <c r="M234" s="74">
        <v>61.3</v>
      </c>
      <c r="N234" s="78">
        <v>85</v>
      </c>
      <c r="O234" s="74">
        <v>5.9</v>
      </c>
      <c r="P234" s="78">
        <v>80</v>
      </c>
      <c r="Q234" s="74">
        <v>8.8000000000000007</v>
      </c>
      <c r="R234" s="74">
        <v>13.8</v>
      </c>
      <c r="S234" s="74" t="s">
        <v>396</v>
      </c>
      <c r="T234" s="74" t="s">
        <v>396</v>
      </c>
      <c r="U234" s="74">
        <v>77.5</v>
      </c>
      <c r="V234" s="78">
        <v>85</v>
      </c>
      <c r="W234" s="74">
        <v>5.9</v>
      </c>
      <c r="X234" s="78">
        <v>80</v>
      </c>
      <c r="Y234" s="74">
        <v>12.5</v>
      </c>
      <c r="Z234" s="74">
        <v>7.5</v>
      </c>
      <c r="AA234" s="74" t="s">
        <v>396</v>
      </c>
      <c r="AB234" s="74" t="s">
        <v>396</v>
      </c>
      <c r="AC234" s="74">
        <v>80</v>
      </c>
      <c r="AD234" s="78"/>
      <c r="AE234" s="74"/>
      <c r="AF234" s="78"/>
      <c r="AG234" s="74"/>
      <c r="AH234" s="74"/>
      <c r="AI234" s="74"/>
      <c r="AJ234" s="74"/>
      <c r="AK234" s="74"/>
      <c r="AL234" s="78">
        <v>40</v>
      </c>
      <c r="AM234" s="74">
        <v>2.4</v>
      </c>
      <c r="AN234" s="78">
        <v>40</v>
      </c>
      <c r="AO234" s="74">
        <v>12.2</v>
      </c>
      <c r="AP234" s="74">
        <v>19.5</v>
      </c>
      <c r="AQ234" s="74" t="s">
        <v>396</v>
      </c>
      <c r="AR234" s="74" t="s">
        <v>396</v>
      </c>
      <c r="AS234" s="74">
        <v>68.3</v>
      </c>
      <c r="AT234" s="78">
        <v>40</v>
      </c>
      <c r="AU234" s="74">
        <v>2.4</v>
      </c>
      <c r="AV234" s="78">
        <v>40</v>
      </c>
      <c r="AW234" s="74">
        <v>7.3</v>
      </c>
      <c r="AX234" s="74">
        <v>14.6</v>
      </c>
      <c r="AY234" s="74" t="s">
        <v>396</v>
      </c>
      <c r="AZ234" s="74" t="s">
        <v>396</v>
      </c>
      <c r="BA234" s="74">
        <v>78</v>
      </c>
      <c r="BB234" s="78">
        <v>40</v>
      </c>
      <c r="BC234" s="74">
        <v>2.4</v>
      </c>
      <c r="BD234" s="78">
        <v>40</v>
      </c>
      <c r="BE234" s="74">
        <v>19.5</v>
      </c>
      <c r="BF234" s="74">
        <v>7.3</v>
      </c>
      <c r="BG234" s="74" t="s">
        <v>396</v>
      </c>
      <c r="BH234" s="74" t="s">
        <v>396</v>
      </c>
      <c r="BI234" s="74">
        <v>73.2</v>
      </c>
      <c r="BJ234" s="78"/>
      <c r="BK234" s="74"/>
      <c r="BL234" s="78"/>
      <c r="BM234" s="74"/>
      <c r="BN234" s="74"/>
      <c r="BO234" s="74"/>
      <c r="BP234" s="74"/>
      <c r="BQ234" s="74"/>
      <c r="BR234" s="78">
        <v>125</v>
      </c>
      <c r="BS234" s="74">
        <v>4.7</v>
      </c>
      <c r="BT234" s="78">
        <v>120</v>
      </c>
      <c r="BU234" s="74">
        <v>15.7</v>
      </c>
      <c r="BV234" s="74">
        <v>20.7</v>
      </c>
      <c r="BW234" s="74">
        <v>56.2</v>
      </c>
      <c r="BX234" s="74">
        <v>60.3</v>
      </c>
      <c r="BY234" s="74">
        <v>63.6</v>
      </c>
      <c r="BZ234" s="78">
        <v>125</v>
      </c>
      <c r="CA234" s="74">
        <v>4.7</v>
      </c>
      <c r="CB234" s="78">
        <v>120</v>
      </c>
      <c r="CC234" s="74">
        <v>8.3000000000000007</v>
      </c>
      <c r="CD234" s="74">
        <v>14</v>
      </c>
      <c r="CE234" s="74">
        <v>67.8</v>
      </c>
      <c r="CF234" s="74">
        <v>74.400000000000006</v>
      </c>
      <c r="CG234" s="74">
        <v>77.7</v>
      </c>
      <c r="CH234" s="78">
        <v>125</v>
      </c>
      <c r="CI234" s="74">
        <v>4.7</v>
      </c>
      <c r="CJ234" s="78">
        <v>120</v>
      </c>
      <c r="CK234" s="74">
        <v>14.9</v>
      </c>
      <c r="CL234" s="74">
        <v>7.4</v>
      </c>
      <c r="CM234" s="74">
        <v>66.900000000000006</v>
      </c>
      <c r="CN234" s="74">
        <v>72.7</v>
      </c>
      <c r="CO234" s="74">
        <v>77.7</v>
      </c>
      <c r="CP234" s="78"/>
      <c r="CQ234" s="74"/>
      <c r="CR234" s="78"/>
      <c r="CS234" s="74"/>
      <c r="CT234" s="74"/>
      <c r="CU234" s="74"/>
      <c r="CV234" s="74"/>
      <c r="CW234" s="74"/>
    </row>
    <row r="235" spans="1:101" ht="16.5" x14ac:dyDescent="0.3">
      <c r="A235" s="74" t="s">
        <v>289</v>
      </c>
      <c r="B235" s="74">
        <v>141</v>
      </c>
      <c r="C235" s="74">
        <v>10005553</v>
      </c>
      <c r="D235" s="74" t="s">
        <v>49</v>
      </c>
      <c r="E235" s="74" t="s">
        <v>225</v>
      </c>
      <c r="F235" s="78">
        <v>620</v>
      </c>
      <c r="G235" s="74">
        <v>5</v>
      </c>
      <c r="H235" s="78">
        <v>585</v>
      </c>
      <c r="I235" s="74">
        <v>12.8</v>
      </c>
      <c r="J235" s="74">
        <v>8.6999999999999993</v>
      </c>
      <c r="K235" s="74">
        <v>48.7</v>
      </c>
      <c r="L235" s="74">
        <v>65.099999999999994</v>
      </c>
      <c r="M235" s="74">
        <v>78.5</v>
      </c>
      <c r="N235" s="78">
        <v>620</v>
      </c>
      <c r="O235" s="74">
        <v>5.2</v>
      </c>
      <c r="P235" s="78">
        <v>585</v>
      </c>
      <c r="Q235" s="74">
        <v>12.5</v>
      </c>
      <c r="R235" s="74">
        <v>7.8</v>
      </c>
      <c r="S235" s="74">
        <v>60.1</v>
      </c>
      <c r="T235" s="74">
        <v>72.7</v>
      </c>
      <c r="U235" s="74">
        <v>79.7</v>
      </c>
      <c r="V235" s="78">
        <v>620</v>
      </c>
      <c r="W235" s="74">
        <v>5.7</v>
      </c>
      <c r="X235" s="78">
        <v>585</v>
      </c>
      <c r="Y235" s="74">
        <v>13.2</v>
      </c>
      <c r="Z235" s="74">
        <v>5.8</v>
      </c>
      <c r="AA235" s="74">
        <v>65.900000000000006</v>
      </c>
      <c r="AB235" s="74">
        <v>76.5</v>
      </c>
      <c r="AC235" s="74">
        <v>81</v>
      </c>
      <c r="AD235" s="78"/>
      <c r="AE235" s="74"/>
      <c r="AF235" s="78"/>
      <c r="AG235" s="74"/>
      <c r="AH235" s="74"/>
      <c r="AI235" s="74"/>
      <c r="AJ235" s="74"/>
      <c r="AK235" s="74"/>
      <c r="AL235" s="78">
        <v>370</v>
      </c>
      <c r="AM235" s="74">
        <v>0.8</v>
      </c>
      <c r="AN235" s="78">
        <v>370</v>
      </c>
      <c r="AO235" s="74">
        <v>12</v>
      </c>
      <c r="AP235" s="74">
        <v>12.5</v>
      </c>
      <c r="AQ235" s="74">
        <v>44</v>
      </c>
      <c r="AR235" s="74">
        <v>60.3</v>
      </c>
      <c r="AS235" s="74">
        <v>75.5</v>
      </c>
      <c r="AT235" s="78">
        <v>370</v>
      </c>
      <c r="AU235" s="74">
        <v>0.8</v>
      </c>
      <c r="AV235" s="78">
        <v>370</v>
      </c>
      <c r="AW235" s="74">
        <v>15.5</v>
      </c>
      <c r="AX235" s="74">
        <v>9</v>
      </c>
      <c r="AY235" s="74">
        <v>59</v>
      </c>
      <c r="AZ235" s="74">
        <v>69.3</v>
      </c>
      <c r="BA235" s="74">
        <v>75.5</v>
      </c>
      <c r="BB235" s="78">
        <v>370</v>
      </c>
      <c r="BC235" s="74">
        <v>0.8</v>
      </c>
      <c r="BD235" s="78">
        <v>370</v>
      </c>
      <c r="BE235" s="74">
        <v>16.8</v>
      </c>
      <c r="BF235" s="74">
        <v>8.6999999999999993</v>
      </c>
      <c r="BG235" s="74">
        <v>62.2</v>
      </c>
      <c r="BH235" s="74">
        <v>70.099999999999994</v>
      </c>
      <c r="BI235" s="74">
        <v>74.5</v>
      </c>
      <c r="BJ235" s="78"/>
      <c r="BK235" s="74"/>
      <c r="BL235" s="78"/>
      <c r="BM235" s="74"/>
      <c r="BN235" s="74"/>
      <c r="BO235" s="74"/>
      <c r="BP235" s="74"/>
      <c r="BQ235" s="74"/>
      <c r="BR235" s="78">
        <v>990</v>
      </c>
      <c r="BS235" s="74">
        <v>3.4</v>
      </c>
      <c r="BT235" s="78">
        <v>955</v>
      </c>
      <c r="BU235" s="74">
        <v>12.5</v>
      </c>
      <c r="BV235" s="74">
        <v>10.199999999999999</v>
      </c>
      <c r="BW235" s="74">
        <v>46.9</v>
      </c>
      <c r="BX235" s="74">
        <v>63.2</v>
      </c>
      <c r="BY235" s="74">
        <v>77.400000000000006</v>
      </c>
      <c r="BZ235" s="78">
        <v>990</v>
      </c>
      <c r="CA235" s="74">
        <v>3.5</v>
      </c>
      <c r="CB235" s="78">
        <v>955</v>
      </c>
      <c r="CC235" s="74">
        <v>13.6</v>
      </c>
      <c r="CD235" s="74">
        <v>8.3000000000000007</v>
      </c>
      <c r="CE235" s="74">
        <v>59.6</v>
      </c>
      <c r="CF235" s="74">
        <v>71.400000000000006</v>
      </c>
      <c r="CG235" s="74">
        <v>78.099999999999994</v>
      </c>
      <c r="CH235" s="78">
        <v>990</v>
      </c>
      <c r="CI235" s="74">
        <v>3.8</v>
      </c>
      <c r="CJ235" s="78">
        <v>950</v>
      </c>
      <c r="CK235" s="74">
        <v>14.6</v>
      </c>
      <c r="CL235" s="74">
        <v>6.9</v>
      </c>
      <c r="CM235" s="74">
        <v>64.5</v>
      </c>
      <c r="CN235" s="74">
        <v>74</v>
      </c>
      <c r="CO235" s="74">
        <v>78.400000000000006</v>
      </c>
      <c r="CP235" s="78"/>
      <c r="CQ235" s="74"/>
      <c r="CR235" s="78"/>
      <c r="CS235" s="74"/>
      <c r="CT235" s="74"/>
      <c r="CU235" s="74"/>
      <c r="CV235" s="74"/>
      <c r="CW235" s="74"/>
    </row>
    <row r="236" spans="1:101" ht="16.5" x14ac:dyDescent="0.3">
      <c r="A236" s="74" t="s">
        <v>289</v>
      </c>
      <c r="B236" s="74">
        <v>35</v>
      </c>
      <c r="C236" s="74">
        <v>10007837</v>
      </c>
      <c r="D236" s="74" t="s">
        <v>39</v>
      </c>
      <c r="E236" s="74" t="s">
        <v>227</v>
      </c>
      <c r="F236" s="78">
        <v>35</v>
      </c>
      <c r="G236" s="74">
        <v>8.1</v>
      </c>
      <c r="H236" s="78">
        <v>35</v>
      </c>
      <c r="I236" s="74" t="s">
        <v>396</v>
      </c>
      <c r="J236" s="74" t="s">
        <v>396</v>
      </c>
      <c r="K236" s="74">
        <v>17.600000000000001</v>
      </c>
      <c r="L236" s="74">
        <v>38.200000000000003</v>
      </c>
      <c r="M236" s="74">
        <v>82.4</v>
      </c>
      <c r="N236" s="78">
        <v>35</v>
      </c>
      <c r="O236" s="74">
        <v>10.8</v>
      </c>
      <c r="P236" s="78">
        <v>35</v>
      </c>
      <c r="Q236" s="74">
        <v>18.2</v>
      </c>
      <c r="R236" s="74">
        <v>9.1</v>
      </c>
      <c r="S236" s="74" t="s">
        <v>396</v>
      </c>
      <c r="T236" s="74" t="s">
        <v>396</v>
      </c>
      <c r="U236" s="74">
        <v>72.7</v>
      </c>
      <c r="V236" s="78">
        <v>35</v>
      </c>
      <c r="W236" s="74">
        <v>10.8</v>
      </c>
      <c r="X236" s="78">
        <v>35</v>
      </c>
      <c r="Y236" s="74" t="s">
        <v>396</v>
      </c>
      <c r="Z236" s="74" t="s">
        <v>396</v>
      </c>
      <c r="AA236" s="74" t="s">
        <v>396</v>
      </c>
      <c r="AB236" s="74" t="s">
        <v>396</v>
      </c>
      <c r="AC236" s="74">
        <v>69.7</v>
      </c>
      <c r="AD236" s="78"/>
      <c r="AE236" s="74"/>
      <c r="AF236" s="78"/>
      <c r="AG236" s="74"/>
      <c r="AH236" s="74"/>
      <c r="AI236" s="74"/>
      <c r="AJ236" s="74"/>
      <c r="AK236" s="74"/>
      <c r="AL236" s="78">
        <v>35</v>
      </c>
      <c r="AM236" s="74">
        <v>0</v>
      </c>
      <c r="AN236" s="78">
        <v>35</v>
      </c>
      <c r="AO236" s="74" t="s">
        <v>396</v>
      </c>
      <c r="AP236" s="74" t="s">
        <v>396</v>
      </c>
      <c r="AQ236" s="74">
        <v>22.2</v>
      </c>
      <c r="AR236" s="74">
        <v>50</v>
      </c>
      <c r="AS236" s="74">
        <v>75</v>
      </c>
      <c r="AT236" s="78">
        <v>35</v>
      </c>
      <c r="AU236" s="74">
        <v>2.8</v>
      </c>
      <c r="AV236" s="78">
        <v>35</v>
      </c>
      <c r="AW236" s="74">
        <v>14.3</v>
      </c>
      <c r="AX236" s="74">
        <v>8.6</v>
      </c>
      <c r="AY236" s="74" t="s">
        <v>396</v>
      </c>
      <c r="AZ236" s="74" t="s">
        <v>396</v>
      </c>
      <c r="BA236" s="74">
        <v>77.099999999999994</v>
      </c>
      <c r="BB236" s="78">
        <v>35</v>
      </c>
      <c r="BC236" s="74">
        <v>2.8</v>
      </c>
      <c r="BD236" s="78">
        <v>35</v>
      </c>
      <c r="BE236" s="74" t="s">
        <v>396</v>
      </c>
      <c r="BF236" s="74" t="s">
        <v>396</v>
      </c>
      <c r="BG236" s="74" t="s">
        <v>396</v>
      </c>
      <c r="BH236" s="74" t="s">
        <v>396</v>
      </c>
      <c r="BI236" s="74">
        <v>80</v>
      </c>
      <c r="BJ236" s="78"/>
      <c r="BK236" s="74"/>
      <c r="BL236" s="78"/>
      <c r="BM236" s="74"/>
      <c r="BN236" s="74"/>
      <c r="BO236" s="74"/>
      <c r="BP236" s="74"/>
      <c r="BQ236" s="74"/>
      <c r="BR236" s="78">
        <v>75</v>
      </c>
      <c r="BS236" s="74">
        <v>4.0999999999999996</v>
      </c>
      <c r="BT236" s="78">
        <v>70</v>
      </c>
      <c r="BU236" s="74">
        <v>15.7</v>
      </c>
      <c r="BV236" s="74">
        <v>5.7</v>
      </c>
      <c r="BW236" s="74">
        <v>20</v>
      </c>
      <c r="BX236" s="74">
        <v>44.3</v>
      </c>
      <c r="BY236" s="74">
        <v>78.599999999999994</v>
      </c>
      <c r="BZ236" s="78">
        <v>75</v>
      </c>
      <c r="CA236" s="74">
        <v>6.8</v>
      </c>
      <c r="CB236" s="78">
        <v>70</v>
      </c>
      <c r="CC236" s="74">
        <v>16.2</v>
      </c>
      <c r="CD236" s="74">
        <v>8.8000000000000007</v>
      </c>
      <c r="CE236" s="74">
        <v>52.9</v>
      </c>
      <c r="CF236" s="74">
        <v>63.2</v>
      </c>
      <c r="CG236" s="74">
        <v>75</v>
      </c>
      <c r="CH236" s="78">
        <v>75</v>
      </c>
      <c r="CI236" s="74">
        <v>6.8</v>
      </c>
      <c r="CJ236" s="78">
        <v>70</v>
      </c>
      <c r="CK236" s="74">
        <v>20.6</v>
      </c>
      <c r="CL236" s="74">
        <v>4.4000000000000004</v>
      </c>
      <c r="CM236" s="74" t="s">
        <v>396</v>
      </c>
      <c r="CN236" s="74" t="s">
        <v>396</v>
      </c>
      <c r="CO236" s="74">
        <v>75</v>
      </c>
      <c r="CP236" s="78"/>
      <c r="CQ236" s="74"/>
      <c r="CR236" s="78"/>
      <c r="CS236" s="74"/>
      <c r="CT236" s="74"/>
      <c r="CU236" s="74"/>
      <c r="CV236" s="74"/>
      <c r="CW236" s="74"/>
    </row>
    <row r="237" spans="1:101" ht="16.5" x14ac:dyDescent="0.3">
      <c r="A237" s="74" t="s">
        <v>289</v>
      </c>
      <c r="B237" s="74">
        <v>143</v>
      </c>
      <c r="C237" s="74">
        <v>10007779</v>
      </c>
      <c r="D237" s="74" t="s">
        <v>27</v>
      </c>
      <c r="E237" s="74" t="s">
        <v>229</v>
      </c>
      <c r="F237" s="78">
        <v>110</v>
      </c>
      <c r="G237" s="74">
        <v>5.4</v>
      </c>
      <c r="H237" s="78">
        <v>105</v>
      </c>
      <c r="I237" s="74" t="s">
        <v>396</v>
      </c>
      <c r="J237" s="74" t="s">
        <v>396</v>
      </c>
      <c r="K237" s="74">
        <v>70.8</v>
      </c>
      <c r="L237" s="74">
        <v>77.400000000000006</v>
      </c>
      <c r="M237" s="74">
        <v>84</v>
      </c>
      <c r="N237" s="78">
        <v>110</v>
      </c>
      <c r="O237" s="74">
        <v>5.4</v>
      </c>
      <c r="P237" s="78">
        <v>105</v>
      </c>
      <c r="Q237" s="74">
        <v>11.3</v>
      </c>
      <c r="R237" s="74">
        <v>8.5</v>
      </c>
      <c r="S237" s="74">
        <v>64.2</v>
      </c>
      <c r="T237" s="74">
        <v>71.7</v>
      </c>
      <c r="U237" s="74">
        <v>80.2</v>
      </c>
      <c r="V237" s="78">
        <v>110</v>
      </c>
      <c r="W237" s="74">
        <v>6.3</v>
      </c>
      <c r="X237" s="78">
        <v>105</v>
      </c>
      <c r="Y237" s="74" t="s">
        <v>396</v>
      </c>
      <c r="Z237" s="74" t="s">
        <v>396</v>
      </c>
      <c r="AA237" s="74">
        <v>71.400000000000006</v>
      </c>
      <c r="AB237" s="74">
        <v>81.900000000000006</v>
      </c>
      <c r="AC237" s="74">
        <v>84.8</v>
      </c>
      <c r="AD237" s="78"/>
      <c r="AE237" s="74"/>
      <c r="AF237" s="78"/>
      <c r="AG237" s="74"/>
      <c r="AH237" s="74"/>
      <c r="AI237" s="74"/>
      <c r="AJ237" s="74"/>
      <c r="AK237" s="74"/>
      <c r="AL237" s="78">
        <v>35</v>
      </c>
      <c r="AM237" s="74">
        <v>0</v>
      </c>
      <c r="AN237" s="78">
        <v>35</v>
      </c>
      <c r="AO237" s="74" t="s">
        <v>396</v>
      </c>
      <c r="AP237" s="74" t="s">
        <v>396</v>
      </c>
      <c r="AQ237" s="74">
        <v>60</v>
      </c>
      <c r="AR237" s="74">
        <v>74.3</v>
      </c>
      <c r="AS237" s="74">
        <v>88.6</v>
      </c>
      <c r="AT237" s="78">
        <v>35</v>
      </c>
      <c r="AU237" s="74">
        <v>0</v>
      </c>
      <c r="AV237" s="78">
        <v>35</v>
      </c>
      <c r="AW237" s="74">
        <v>14.3</v>
      </c>
      <c r="AX237" s="74">
        <v>8.6</v>
      </c>
      <c r="AY237" s="74">
        <v>48.6</v>
      </c>
      <c r="AZ237" s="74">
        <v>65.7</v>
      </c>
      <c r="BA237" s="74">
        <v>77.099999999999994</v>
      </c>
      <c r="BB237" s="78">
        <v>35</v>
      </c>
      <c r="BC237" s="74">
        <v>0</v>
      </c>
      <c r="BD237" s="78">
        <v>35</v>
      </c>
      <c r="BE237" s="74" t="s">
        <v>396</v>
      </c>
      <c r="BF237" s="74" t="s">
        <v>396</v>
      </c>
      <c r="BG237" s="74">
        <v>65.7</v>
      </c>
      <c r="BH237" s="74">
        <v>77.099999999999994</v>
      </c>
      <c r="BI237" s="74">
        <v>85.7</v>
      </c>
      <c r="BJ237" s="78"/>
      <c r="BK237" s="74"/>
      <c r="BL237" s="78"/>
      <c r="BM237" s="74"/>
      <c r="BN237" s="74"/>
      <c r="BO237" s="74"/>
      <c r="BP237" s="74"/>
      <c r="BQ237" s="74"/>
      <c r="BR237" s="78">
        <v>145</v>
      </c>
      <c r="BS237" s="74">
        <v>4.0999999999999996</v>
      </c>
      <c r="BT237" s="78">
        <v>140</v>
      </c>
      <c r="BU237" s="74">
        <v>7.1</v>
      </c>
      <c r="BV237" s="74">
        <v>7.8</v>
      </c>
      <c r="BW237" s="74">
        <v>68.099999999999994</v>
      </c>
      <c r="BX237" s="74">
        <v>76.599999999999994</v>
      </c>
      <c r="BY237" s="74">
        <v>85.1</v>
      </c>
      <c r="BZ237" s="78">
        <v>145</v>
      </c>
      <c r="CA237" s="74">
        <v>4.0999999999999996</v>
      </c>
      <c r="CB237" s="78">
        <v>140</v>
      </c>
      <c r="CC237" s="74">
        <v>12.1</v>
      </c>
      <c r="CD237" s="74">
        <v>8.5</v>
      </c>
      <c r="CE237" s="74">
        <v>60.3</v>
      </c>
      <c r="CF237" s="74">
        <v>70.2</v>
      </c>
      <c r="CG237" s="74">
        <v>79.400000000000006</v>
      </c>
      <c r="CH237" s="78">
        <v>145</v>
      </c>
      <c r="CI237" s="74">
        <v>4.8</v>
      </c>
      <c r="CJ237" s="78">
        <v>140</v>
      </c>
      <c r="CK237" s="74">
        <v>10</v>
      </c>
      <c r="CL237" s="74">
        <v>5</v>
      </c>
      <c r="CM237" s="74">
        <v>70</v>
      </c>
      <c r="CN237" s="74">
        <v>80.7</v>
      </c>
      <c r="CO237" s="74">
        <v>85</v>
      </c>
      <c r="CP237" s="78"/>
      <c r="CQ237" s="74"/>
      <c r="CR237" s="78"/>
      <c r="CS237" s="74"/>
      <c r="CT237" s="74"/>
      <c r="CU237" s="74"/>
      <c r="CV237" s="74"/>
      <c r="CW237" s="74"/>
    </row>
    <row r="238" spans="1:101" ht="16.5" x14ac:dyDescent="0.3">
      <c r="A238" s="74" t="s">
        <v>289</v>
      </c>
      <c r="B238" s="74">
        <v>145</v>
      </c>
      <c r="C238" s="74">
        <v>10007782</v>
      </c>
      <c r="D238" s="74" t="s">
        <v>27</v>
      </c>
      <c r="E238" s="74" t="s">
        <v>231</v>
      </c>
      <c r="F238" s="78">
        <v>225</v>
      </c>
      <c r="G238" s="74">
        <v>6.7</v>
      </c>
      <c r="H238" s="78">
        <v>210</v>
      </c>
      <c r="I238" s="74">
        <v>7.2</v>
      </c>
      <c r="J238" s="74">
        <v>7.7</v>
      </c>
      <c r="K238" s="74">
        <v>66</v>
      </c>
      <c r="L238" s="74">
        <v>75.599999999999994</v>
      </c>
      <c r="M238" s="74">
        <v>85.2</v>
      </c>
      <c r="N238" s="78">
        <v>225</v>
      </c>
      <c r="O238" s="74">
        <v>7.6</v>
      </c>
      <c r="P238" s="78">
        <v>205</v>
      </c>
      <c r="Q238" s="74">
        <v>10.6</v>
      </c>
      <c r="R238" s="74">
        <v>5.3</v>
      </c>
      <c r="S238" s="74">
        <v>63.3</v>
      </c>
      <c r="T238" s="74">
        <v>79.2</v>
      </c>
      <c r="U238" s="74">
        <v>84.1</v>
      </c>
      <c r="V238" s="78">
        <v>225</v>
      </c>
      <c r="W238" s="74">
        <v>7.1</v>
      </c>
      <c r="X238" s="78">
        <v>210</v>
      </c>
      <c r="Y238" s="74">
        <v>11.1</v>
      </c>
      <c r="Z238" s="74">
        <v>6.7</v>
      </c>
      <c r="AA238" s="74">
        <v>67.8</v>
      </c>
      <c r="AB238" s="74">
        <v>76.900000000000006</v>
      </c>
      <c r="AC238" s="74">
        <v>82.2</v>
      </c>
      <c r="AD238" s="78"/>
      <c r="AE238" s="74"/>
      <c r="AF238" s="78"/>
      <c r="AG238" s="74"/>
      <c r="AH238" s="74"/>
      <c r="AI238" s="74"/>
      <c r="AJ238" s="74"/>
      <c r="AK238" s="74"/>
      <c r="AL238" s="78">
        <v>140</v>
      </c>
      <c r="AM238" s="74">
        <v>0.7</v>
      </c>
      <c r="AN238" s="78">
        <v>140</v>
      </c>
      <c r="AO238" s="74">
        <v>7.9</v>
      </c>
      <c r="AP238" s="74">
        <v>12.1</v>
      </c>
      <c r="AQ238" s="74">
        <v>58.6</v>
      </c>
      <c r="AR238" s="74">
        <v>67.099999999999994</v>
      </c>
      <c r="AS238" s="74">
        <v>80</v>
      </c>
      <c r="AT238" s="78">
        <v>140</v>
      </c>
      <c r="AU238" s="74">
        <v>0.7</v>
      </c>
      <c r="AV238" s="78">
        <v>140</v>
      </c>
      <c r="AW238" s="74">
        <v>14.3</v>
      </c>
      <c r="AX238" s="74">
        <v>5.7</v>
      </c>
      <c r="AY238" s="74">
        <v>57.1</v>
      </c>
      <c r="AZ238" s="74">
        <v>72.900000000000006</v>
      </c>
      <c r="BA238" s="74">
        <v>80</v>
      </c>
      <c r="BB238" s="78">
        <v>140</v>
      </c>
      <c r="BC238" s="74">
        <v>0.7</v>
      </c>
      <c r="BD238" s="78">
        <v>140</v>
      </c>
      <c r="BE238" s="74">
        <v>8.6</v>
      </c>
      <c r="BF238" s="74">
        <v>7.9</v>
      </c>
      <c r="BG238" s="74">
        <v>62.9</v>
      </c>
      <c r="BH238" s="74">
        <v>80.7</v>
      </c>
      <c r="BI238" s="74">
        <v>83.6</v>
      </c>
      <c r="BJ238" s="78"/>
      <c r="BK238" s="74"/>
      <c r="BL238" s="78"/>
      <c r="BM238" s="74"/>
      <c r="BN238" s="74"/>
      <c r="BO238" s="74"/>
      <c r="BP238" s="74"/>
      <c r="BQ238" s="74"/>
      <c r="BR238" s="78">
        <v>365</v>
      </c>
      <c r="BS238" s="74">
        <v>4.4000000000000004</v>
      </c>
      <c r="BT238" s="78">
        <v>350</v>
      </c>
      <c r="BU238" s="74">
        <v>7.4</v>
      </c>
      <c r="BV238" s="74">
        <v>9.5</v>
      </c>
      <c r="BW238" s="74">
        <v>63</v>
      </c>
      <c r="BX238" s="74">
        <v>72.2</v>
      </c>
      <c r="BY238" s="74">
        <v>83.1</v>
      </c>
      <c r="BZ238" s="78">
        <v>365</v>
      </c>
      <c r="CA238" s="74">
        <v>4.9000000000000004</v>
      </c>
      <c r="CB238" s="78">
        <v>345</v>
      </c>
      <c r="CC238" s="74">
        <v>12.1</v>
      </c>
      <c r="CD238" s="74">
        <v>5.5</v>
      </c>
      <c r="CE238" s="74">
        <v>60.8</v>
      </c>
      <c r="CF238" s="74">
        <v>76.7</v>
      </c>
      <c r="CG238" s="74">
        <v>82.4</v>
      </c>
      <c r="CH238" s="78">
        <v>365</v>
      </c>
      <c r="CI238" s="74">
        <v>4.7</v>
      </c>
      <c r="CJ238" s="78">
        <v>350</v>
      </c>
      <c r="CK238" s="74">
        <v>10.1</v>
      </c>
      <c r="CL238" s="74">
        <v>7.2</v>
      </c>
      <c r="CM238" s="74">
        <v>65.8</v>
      </c>
      <c r="CN238" s="74">
        <v>78.400000000000006</v>
      </c>
      <c r="CO238" s="74">
        <v>82.8</v>
      </c>
      <c r="CP238" s="78"/>
      <c r="CQ238" s="74"/>
      <c r="CR238" s="78"/>
      <c r="CS238" s="74"/>
      <c r="CT238" s="74"/>
      <c r="CU238" s="74"/>
      <c r="CV238" s="74"/>
      <c r="CW238" s="74"/>
    </row>
    <row r="239" spans="1:101" ht="16.5" x14ac:dyDescent="0.3">
      <c r="A239" s="74" t="s">
        <v>289</v>
      </c>
      <c r="B239" s="74">
        <v>39</v>
      </c>
      <c r="C239" s="74">
        <v>10007843</v>
      </c>
      <c r="D239" s="74" t="s">
        <v>27</v>
      </c>
      <c r="E239" s="74" t="s">
        <v>233</v>
      </c>
      <c r="F239" s="78">
        <v>370</v>
      </c>
      <c r="G239" s="74">
        <v>8.6</v>
      </c>
      <c r="H239" s="78">
        <v>340</v>
      </c>
      <c r="I239" s="74">
        <v>10.4</v>
      </c>
      <c r="J239" s="74">
        <v>9.5</v>
      </c>
      <c r="K239" s="74">
        <v>62.4</v>
      </c>
      <c r="L239" s="74">
        <v>71.900000000000006</v>
      </c>
      <c r="M239" s="74">
        <v>80.2</v>
      </c>
      <c r="N239" s="78">
        <v>370</v>
      </c>
      <c r="O239" s="74">
        <v>8.4</v>
      </c>
      <c r="P239" s="78">
        <v>340</v>
      </c>
      <c r="Q239" s="74">
        <v>9.4</v>
      </c>
      <c r="R239" s="74">
        <v>8.6</v>
      </c>
      <c r="S239" s="74">
        <v>64.599999999999994</v>
      </c>
      <c r="T239" s="74">
        <v>76.7</v>
      </c>
      <c r="U239" s="74">
        <v>82</v>
      </c>
      <c r="V239" s="78">
        <v>370</v>
      </c>
      <c r="W239" s="74">
        <v>9.6999999999999993</v>
      </c>
      <c r="X239" s="78">
        <v>335</v>
      </c>
      <c r="Y239" s="74">
        <v>11.1</v>
      </c>
      <c r="Z239" s="74">
        <v>7.2</v>
      </c>
      <c r="AA239" s="74">
        <v>71</v>
      </c>
      <c r="AB239" s="74">
        <v>80.2</v>
      </c>
      <c r="AC239" s="74">
        <v>81.7</v>
      </c>
      <c r="AD239" s="78"/>
      <c r="AE239" s="74"/>
      <c r="AF239" s="78"/>
      <c r="AG239" s="74"/>
      <c r="AH239" s="74"/>
      <c r="AI239" s="74"/>
      <c r="AJ239" s="74"/>
      <c r="AK239" s="74"/>
      <c r="AL239" s="78">
        <v>210</v>
      </c>
      <c r="AM239" s="74">
        <v>2.4</v>
      </c>
      <c r="AN239" s="78">
        <v>205</v>
      </c>
      <c r="AO239" s="74">
        <v>13.3</v>
      </c>
      <c r="AP239" s="74">
        <v>12.8</v>
      </c>
      <c r="AQ239" s="74">
        <v>54.2</v>
      </c>
      <c r="AR239" s="74">
        <v>67.5</v>
      </c>
      <c r="AS239" s="74">
        <v>73.900000000000006</v>
      </c>
      <c r="AT239" s="78">
        <v>210</v>
      </c>
      <c r="AU239" s="74">
        <v>1.9</v>
      </c>
      <c r="AV239" s="78">
        <v>205</v>
      </c>
      <c r="AW239" s="74">
        <v>12.3</v>
      </c>
      <c r="AX239" s="74">
        <v>5.9</v>
      </c>
      <c r="AY239" s="74">
        <v>66.2</v>
      </c>
      <c r="AZ239" s="74">
        <v>77.900000000000006</v>
      </c>
      <c r="BA239" s="74">
        <v>81.900000000000006</v>
      </c>
      <c r="BB239" s="78">
        <v>210</v>
      </c>
      <c r="BC239" s="74">
        <v>2.4</v>
      </c>
      <c r="BD239" s="78">
        <v>205</v>
      </c>
      <c r="BE239" s="74">
        <v>14.3</v>
      </c>
      <c r="BF239" s="74">
        <v>3.9</v>
      </c>
      <c r="BG239" s="74">
        <v>63.5</v>
      </c>
      <c r="BH239" s="74">
        <v>78.3</v>
      </c>
      <c r="BI239" s="74">
        <v>81.8</v>
      </c>
      <c r="BJ239" s="78"/>
      <c r="BK239" s="74"/>
      <c r="BL239" s="78"/>
      <c r="BM239" s="74"/>
      <c r="BN239" s="74"/>
      <c r="BO239" s="74"/>
      <c r="BP239" s="74"/>
      <c r="BQ239" s="74"/>
      <c r="BR239" s="78">
        <v>580</v>
      </c>
      <c r="BS239" s="74">
        <v>6.4</v>
      </c>
      <c r="BT239" s="78">
        <v>540</v>
      </c>
      <c r="BU239" s="74">
        <v>11.5</v>
      </c>
      <c r="BV239" s="74">
        <v>10.7</v>
      </c>
      <c r="BW239" s="74">
        <v>59.3</v>
      </c>
      <c r="BX239" s="74">
        <v>70.2</v>
      </c>
      <c r="BY239" s="74">
        <v>77.8</v>
      </c>
      <c r="BZ239" s="78">
        <v>580</v>
      </c>
      <c r="CA239" s="74">
        <v>6.1</v>
      </c>
      <c r="CB239" s="78">
        <v>545</v>
      </c>
      <c r="CC239" s="74">
        <v>10.5</v>
      </c>
      <c r="CD239" s="74">
        <v>7.6</v>
      </c>
      <c r="CE239" s="74">
        <v>65.2</v>
      </c>
      <c r="CF239" s="74">
        <v>77.2</v>
      </c>
      <c r="CG239" s="74">
        <v>82</v>
      </c>
      <c r="CH239" s="78">
        <v>580</v>
      </c>
      <c r="CI239" s="74">
        <v>7.1</v>
      </c>
      <c r="CJ239" s="78">
        <v>535</v>
      </c>
      <c r="CK239" s="74">
        <v>12.3</v>
      </c>
      <c r="CL239" s="74">
        <v>6</v>
      </c>
      <c r="CM239" s="74">
        <v>68.2</v>
      </c>
      <c r="CN239" s="74">
        <v>79.5</v>
      </c>
      <c r="CO239" s="74">
        <v>81.8</v>
      </c>
      <c r="CP239" s="78"/>
      <c r="CQ239" s="74"/>
      <c r="CR239" s="78"/>
      <c r="CS239" s="74"/>
      <c r="CT239" s="74"/>
      <c r="CU239" s="74"/>
      <c r="CV239" s="74"/>
      <c r="CW239" s="74"/>
    </row>
    <row r="240" spans="1:101" ht="16.5" x14ac:dyDescent="0.3">
      <c r="A240" s="74" t="s">
        <v>289</v>
      </c>
      <c r="B240" s="74">
        <v>158</v>
      </c>
      <c r="C240" s="74">
        <v>10007156</v>
      </c>
      <c r="D240" s="74" t="s">
        <v>39</v>
      </c>
      <c r="E240" s="74" t="s">
        <v>235</v>
      </c>
      <c r="F240" s="78">
        <v>1250</v>
      </c>
      <c r="G240" s="74">
        <v>5.8</v>
      </c>
      <c r="H240" s="78">
        <v>1175</v>
      </c>
      <c r="I240" s="74">
        <v>9.9</v>
      </c>
      <c r="J240" s="74">
        <v>7.2</v>
      </c>
      <c r="K240" s="74">
        <v>62.6</v>
      </c>
      <c r="L240" s="74">
        <v>77.7</v>
      </c>
      <c r="M240" s="74">
        <v>82.8</v>
      </c>
      <c r="N240" s="78">
        <v>1250</v>
      </c>
      <c r="O240" s="74">
        <v>6.3</v>
      </c>
      <c r="P240" s="78">
        <v>1170</v>
      </c>
      <c r="Q240" s="74">
        <v>10.3</v>
      </c>
      <c r="R240" s="74">
        <v>7.6</v>
      </c>
      <c r="S240" s="74">
        <v>64</v>
      </c>
      <c r="T240" s="74">
        <v>78.2</v>
      </c>
      <c r="U240" s="74">
        <v>82.1</v>
      </c>
      <c r="V240" s="78">
        <v>1250</v>
      </c>
      <c r="W240" s="74">
        <v>6.2</v>
      </c>
      <c r="X240" s="78">
        <v>1170</v>
      </c>
      <c r="Y240" s="74">
        <v>11.2</v>
      </c>
      <c r="Z240" s="74">
        <v>6.2</v>
      </c>
      <c r="AA240" s="74">
        <v>66.2</v>
      </c>
      <c r="AB240" s="74">
        <v>79.099999999999994</v>
      </c>
      <c r="AC240" s="74">
        <v>82.6</v>
      </c>
      <c r="AD240" s="78"/>
      <c r="AE240" s="74"/>
      <c r="AF240" s="78"/>
      <c r="AG240" s="74"/>
      <c r="AH240" s="74"/>
      <c r="AI240" s="74"/>
      <c r="AJ240" s="74"/>
      <c r="AK240" s="74"/>
      <c r="AL240" s="78">
        <v>1155</v>
      </c>
      <c r="AM240" s="74">
        <v>1.5</v>
      </c>
      <c r="AN240" s="78">
        <v>1140</v>
      </c>
      <c r="AO240" s="74">
        <v>10.9</v>
      </c>
      <c r="AP240" s="74">
        <v>10.9</v>
      </c>
      <c r="AQ240" s="74">
        <v>60.8</v>
      </c>
      <c r="AR240" s="74">
        <v>71.599999999999994</v>
      </c>
      <c r="AS240" s="74">
        <v>78.2</v>
      </c>
      <c r="AT240" s="78">
        <v>1155</v>
      </c>
      <c r="AU240" s="74">
        <v>1.8</v>
      </c>
      <c r="AV240" s="78">
        <v>1135</v>
      </c>
      <c r="AW240" s="74">
        <v>12.9</v>
      </c>
      <c r="AX240" s="74">
        <v>10.5</v>
      </c>
      <c r="AY240" s="74">
        <v>65.400000000000006</v>
      </c>
      <c r="AZ240" s="74">
        <v>73</v>
      </c>
      <c r="BA240" s="74">
        <v>76.7</v>
      </c>
      <c r="BB240" s="78">
        <v>1155</v>
      </c>
      <c r="BC240" s="74">
        <v>1.7</v>
      </c>
      <c r="BD240" s="78">
        <v>1135</v>
      </c>
      <c r="BE240" s="74">
        <v>14</v>
      </c>
      <c r="BF240" s="74">
        <v>8</v>
      </c>
      <c r="BG240" s="74">
        <v>68.599999999999994</v>
      </c>
      <c r="BH240" s="74">
        <v>75.3</v>
      </c>
      <c r="BI240" s="74">
        <v>78</v>
      </c>
      <c r="BJ240" s="78"/>
      <c r="BK240" s="74"/>
      <c r="BL240" s="78"/>
      <c r="BM240" s="74"/>
      <c r="BN240" s="74"/>
      <c r="BO240" s="74"/>
      <c r="BP240" s="74"/>
      <c r="BQ240" s="74"/>
      <c r="BR240" s="78">
        <v>2405</v>
      </c>
      <c r="BS240" s="74">
        <v>3.7</v>
      </c>
      <c r="BT240" s="78">
        <v>2315</v>
      </c>
      <c r="BU240" s="74">
        <v>10.4</v>
      </c>
      <c r="BV240" s="74">
        <v>9</v>
      </c>
      <c r="BW240" s="74">
        <v>61.7</v>
      </c>
      <c r="BX240" s="74">
        <v>74.7</v>
      </c>
      <c r="BY240" s="74">
        <v>80.599999999999994</v>
      </c>
      <c r="BZ240" s="78">
        <v>2405</v>
      </c>
      <c r="CA240" s="74">
        <v>4.2</v>
      </c>
      <c r="CB240" s="78">
        <v>2305</v>
      </c>
      <c r="CC240" s="74">
        <v>11.5</v>
      </c>
      <c r="CD240" s="74">
        <v>9</v>
      </c>
      <c r="CE240" s="74">
        <v>64.7</v>
      </c>
      <c r="CF240" s="74">
        <v>75.599999999999994</v>
      </c>
      <c r="CG240" s="74">
        <v>79.400000000000006</v>
      </c>
      <c r="CH240" s="78">
        <v>2405</v>
      </c>
      <c r="CI240" s="74">
        <v>4.0999999999999996</v>
      </c>
      <c r="CJ240" s="78">
        <v>2305</v>
      </c>
      <c r="CK240" s="74">
        <v>12.6</v>
      </c>
      <c r="CL240" s="74">
        <v>7.1</v>
      </c>
      <c r="CM240" s="74">
        <v>67.400000000000006</v>
      </c>
      <c r="CN240" s="74">
        <v>77.2</v>
      </c>
      <c r="CO240" s="74">
        <v>80.3</v>
      </c>
      <c r="CP240" s="78"/>
      <c r="CQ240" s="74"/>
      <c r="CR240" s="78"/>
      <c r="CS240" s="74"/>
      <c r="CT240" s="74"/>
      <c r="CU240" s="74"/>
      <c r="CV240" s="74"/>
      <c r="CW240" s="74"/>
    </row>
    <row r="241" spans="1:101" ht="16.5" x14ac:dyDescent="0.3">
      <c r="A241" s="74" t="s">
        <v>289</v>
      </c>
      <c r="B241" s="74">
        <v>146</v>
      </c>
      <c r="C241" s="74">
        <v>10007780</v>
      </c>
      <c r="D241" s="74" t="s">
        <v>27</v>
      </c>
      <c r="E241" s="74" t="s">
        <v>237</v>
      </c>
      <c r="F241" s="78">
        <v>180</v>
      </c>
      <c r="G241" s="74">
        <v>7.8</v>
      </c>
      <c r="H241" s="78">
        <v>165</v>
      </c>
      <c r="I241" s="74">
        <v>15.8</v>
      </c>
      <c r="J241" s="74">
        <v>16.399999999999999</v>
      </c>
      <c r="K241" s="74">
        <v>43.6</v>
      </c>
      <c r="L241" s="74">
        <v>51.5</v>
      </c>
      <c r="M241" s="74">
        <v>67.900000000000006</v>
      </c>
      <c r="N241" s="78">
        <v>180</v>
      </c>
      <c r="O241" s="74">
        <v>7.3</v>
      </c>
      <c r="P241" s="78">
        <v>165</v>
      </c>
      <c r="Q241" s="74">
        <v>15.1</v>
      </c>
      <c r="R241" s="74">
        <v>18.100000000000001</v>
      </c>
      <c r="S241" s="74">
        <v>45.2</v>
      </c>
      <c r="T241" s="74">
        <v>55.4</v>
      </c>
      <c r="U241" s="74">
        <v>66.900000000000006</v>
      </c>
      <c r="V241" s="78">
        <v>180</v>
      </c>
      <c r="W241" s="74">
        <v>9.5</v>
      </c>
      <c r="X241" s="78">
        <v>160</v>
      </c>
      <c r="Y241" s="74">
        <v>22.8</v>
      </c>
      <c r="Z241" s="74">
        <v>16</v>
      </c>
      <c r="AA241" s="74">
        <v>42.6</v>
      </c>
      <c r="AB241" s="74">
        <v>52.5</v>
      </c>
      <c r="AC241" s="74">
        <v>61.1</v>
      </c>
      <c r="AD241" s="78"/>
      <c r="AE241" s="74"/>
      <c r="AF241" s="78"/>
      <c r="AG241" s="74"/>
      <c r="AH241" s="74"/>
      <c r="AI241" s="74"/>
      <c r="AJ241" s="74"/>
      <c r="AK241" s="74"/>
      <c r="AL241" s="78">
        <v>140</v>
      </c>
      <c r="AM241" s="74">
        <v>5.7</v>
      </c>
      <c r="AN241" s="78">
        <v>135</v>
      </c>
      <c r="AO241" s="74">
        <v>20.3</v>
      </c>
      <c r="AP241" s="74">
        <v>12.8</v>
      </c>
      <c r="AQ241" s="74">
        <v>34.6</v>
      </c>
      <c r="AR241" s="74">
        <v>51.9</v>
      </c>
      <c r="AS241" s="74">
        <v>66.900000000000006</v>
      </c>
      <c r="AT241" s="78">
        <v>140</v>
      </c>
      <c r="AU241" s="74">
        <v>6.4</v>
      </c>
      <c r="AV241" s="78">
        <v>130</v>
      </c>
      <c r="AW241" s="74">
        <v>25.8</v>
      </c>
      <c r="AX241" s="74">
        <v>11.4</v>
      </c>
      <c r="AY241" s="74">
        <v>45.5</v>
      </c>
      <c r="AZ241" s="74">
        <v>53</v>
      </c>
      <c r="BA241" s="74">
        <v>62.9</v>
      </c>
      <c r="BB241" s="78">
        <v>140</v>
      </c>
      <c r="BC241" s="74">
        <v>7.1</v>
      </c>
      <c r="BD241" s="78">
        <v>130</v>
      </c>
      <c r="BE241" s="74">
        <v>30.5</v>
      </c>
      <c r="BF241" s="74">
        <v>13</v>
      </c>
      <c r="BG241" s="74">
        <v>45</v>
      </c>
      <c r="BH241" s="74">
        <v>51.1</v>
      </c>
      <c r="BI241" s="74">
        <v>56.5</v>
      </c>
      <c r="BJ241" s="78"/>
      <c r="BK241" s="74"/>
      <c r="BL241" s="78"/>
      <c r="BM241" s="74"/>
      <c r="BN241" s="74"/>
      <c r="BO241" s="74"/>
      <c r="BP241" s="74"/>
      <c r="BQ241" s="74"/>
      <c r="BR241" s="78">
        <v>320</v>
      </c>
      <c r="BS241" s="74">
        <v>6.9</v>
      </c>
      <c r="BT241" s="78">
        <v>300</v>
      </c>
      <c r="BU241" s="74">
        <v>17.8</v>
      </c>
      <c r="BV241" s="74">
        <v>14.8</v>
      </c>
      <c r="BW241" s="74">
        <v>39.6</v>
      </c>
      <c r="BX241" s="74">
        <v>51.7</v>
      </c>
      <c r="BY241" s="74">
        <v>67.400000000000006</v>
      </c>
      <c r="BZ241" s="78">
        <v>320</v>
      </c>
      <c r="CA241" s="74">
        <v>6.9</v>
      </c>
      <c r="CB241" s="78">
        <v>300</v>
      </c>
      <c r="CC241" s="74">
        <v>19.8</v>
      </c>
      <c r="CD241" s="74">
        <v>15.1</v>
      </c>
      <c r="CE241" s="74">
        <v>45.3</v>
      </c>
      <c r="CF241" s="74">
        <v>54.4</v>
      </c>
      <c r="CG241" s="74">
        <v>65.099999999999994</v>
      </c>
      <c r="CH241" s="78">
        <v>320</v>
      </c>
      <c r="CI241" s="74">
        <v>8.4</v>
      </c>
      <c r="CJ241" s="78">
        <v>295</v>
      </c>
      <c r="CK241" s="74">
        <v>26.3</v>
      </c>
      <c r="CL241" s="74">
        <v>14.7</v>
      </c>
      <c r="CM241" s="74">
        <v>43.7</v>
      </c>
      <c r="CN241" s="74">
        <v>51.9</v>
      </c>
      <c r="CO241" s="74">
        <v>59</v>
      </c>
      <c r="CP241" s="78"/>
      <c r="CQ241" s="74"/>
      <c r="CR241" s="78"/>
      <c r="CS241" s="74"/>
      <c r="CT241" s="74"/>
      <c r="CU241" s="74"/>
      <c r="CV241" s="74"/>
      <c r="CW241" s="74"/>
    </row>
    <row r="242" spans="1:101" ht="16.5" x14ac:dyDescent="0.3">
      <c r="A242" s="74" t="s">
        <v>289</v>
      </c>
      <c r="B242" s="74">
        <v>75</v>
      </c>
      <c r="C242" s="74">
        <v>10005790</v>
      </c>
      <c r="D242" s="74" t="s">
        <v>46</v>
      </c>
      <c r="E242" s="74" t="s">
        <v>239</v>
      </c>
      <c r="F242" s="78">
        <v>2265</v>
      </c>
      <c r="G242" s="74">
        <v>4.2</v>
      </c>
      <c r="H242" s="78">
        <v>2170</v>
      </c>
      <c r="I242" s="74">
        <v>8</v>
      </c>
      <c r="J242" s="74">
        <v>8.5</v>
      </c>
      <c r="K242" s="74">
        <v>65.400000000000006</v>
      </c>
      <c r="L242" s="74">
        <v>78.400000000000006</v>
      </c>
      <c r="M242" s="74">
        <v>83.5</v>
      </c>
      <c r="N242" s="78">
        <v>2265</v>
      </c>
      <c r="O242" s="74">
        <v>4.5</v>
      </c>
      <c r="P242" s="78">
        <v>2165</v>
      </c>
      <c r="Q242" s="74">
        <v>9.4</v>
      </c>
      <c r="R242" s="74">
        <v>6.1</v>
      </c>
      <c r="S242" s="74">
        <v>65.8</v>
      </c>
      <c r="T242" s="74">
        <v>80.7</v>
      </c>
      <c r="U242" s="74">
        <v>84.5</v>
      </c>
      <c r="V242" s="78">
        <v>2265</v>
      </c>
      <c r="W242" s="74">
        <v>4.5</v>
      </c>
      <c r="X242" s="78">
        <v>2165</v>
      </c>
      <c r="Y242" s="74">
        <v>9.9</v>
      </c>
      <c r="Z242" s="74">
        <v>4.9000000000000004</v>
      </c>
      <c r="AA242" s="74">
        <v>69.099999999999994</v>
      </c>
      <c r="AB242" s="74">
        <v>81.900000000000006</v>
      </c>
      <c r="AC242" s="74">
        <v>85.2</v>
      </c>
      <c r="AD242" s="78"/>
      <c r="AE242" s="74"/>
      <c r="AF242" s="78"/>
      <c r="AG242" s="74"/>
      <c r="AH242" s="74"/>
      <c r="AI242" s="74"/>
      <c r="AJ242" s="74"/>
      <c r="AK242" s="74"/>
      <c r="AL242" s="78">
        <v>2030</v>
      </c>
      <c r="AM242" s="74">
        <v>1.4</v>
      </c>
      <c r="AN242" s="78">
        <v>2000</v>
      </c>
      <c r="AO242" s="74">
        <v>8</v>
      </c>
      <c r="AP242" s="74">
        <v>10.9</v>
      </c>
      <c r="AQ242" s="74">
        <v>68.400000000000006</v>
      </c>
      <c r="AR242" s="74">
        <v>77.2</v>
      </c>
      <c r="AS242" s="74">
        <v>81.099999999999994</v>
      </c>
      <c r="AT242" s="78">
        <v>2030</v>
      </c>
      <c r="AU242" s="74">
        <v>1.4</v>
      </c>
      <c r="AV242" s="78">
        <v>2000</v>
      </c>
      <c r="AW242" s="74">
        <v>8.6999999999999993</v>
      </c>
      <c r="AX242" s="74">
        <v>8.6999999999999993</v>
      </c>
      <c r="AY242" s="74">
        <v>69.900000000000006</v>
      </c>
      <c r="AZ242" s="74">
        <v>79.5</v>
      </c>
      <c r="BA242" s="74">
        <v>82.6</v>
      </c>
      <c r="BB242" s="78">
        <v>2030</v>
      </c>
      <c r="BC242" s="74">
        <v>1.3</v>
      </c>
      <c r="BD242" s="78">
        <v>2005</v>
      </c>
      <c r="BE242" s="74">
        <v>10.8</v>
      </c>
      <c r="BF242" s="74">
        <v>6.6</v>
      </c>
      <c r="BG242" s="74">
        <v>73.3</v>
      </c>
      <c r="BH242" s="74">
        <v>80.599999999999994</v>
      </c>
      <c r="BI242" s="74">
        <v>82.5</v>
      </c>
      <c r="BJ242" s="78"/>
      <c r="BK242" s="74"/>
      <c r="BL242" s="78"/>
      <c r="BM242" s="74"/>
      <c r="BN242" s="74"/>
      <c r="BO242" s="74"/>
      <c r="BP242" s="74"/>
      <c r="BQ242" s="74"/>
      <c r="BR242" s="78">
        <v>4295</v>
      </c>
      <c r="BS242" s="74">
        <v>2.9</v>
      </c>
      <c r="BT242" s="78">
        <v>4175</v>
      </c>
      <c r="BU242" s="74">
        <v>8</v>
      </c>
      <c r="BV242" s="74">
        <v>9.6999999999999993</v>
      </c>
      <c r="BW242" s="74">
        <v>66.8</v>
      </c>
      <c r="BX242" s="74">
        <v>77.8</v>
      </c>
      <c r="BY242" s="74">
        <v>82.3</v>
      </c>
      <c r="BZ242" s="78">
        <v>4295</v>
      </c>
      <c r="CA242" s="74">
        <v>3</v>
      </c>
      <c r="CB242" s="78">
        <v>4170</v>
      </c>
      <c r="CC242" s="74">
        <v>9.1</v>
      </c>
      <c r="CD242" s="74">
        <v>7.4</v>
      </c>
      <c r="CE242" s="74">
        <v>67.8</v>
      </c>
      <c r="CF242" s="74">
        <v>80.2</v>
      </c>
      <c r="CG242" s="74">
        <v>83.6</v>
      </c>
      <c r="CH242" s="78">
        <v>4295</v>
      </c>
      <c r="CI242" s="74">
        <v>3</v>
      </c>
      <c r="CJ242" s="78">
        <v>4165</v>
      </c>
      <c r="CK242" s="74">
        <v>10.3</v>
      </c>
      <c r="CL242" s="74">
        <v>5.7</v>
      </c>
      <c r="CM242" s="74">
        <v>71.2</v>
      </c>
      <c r="CN242" s="74">
        <v>81.3</v>
      </c>
      <c r="CO242" s="74">
        <v>83.9</v>
      </c>
      <c r="CP242" s="78"/>
      <c r="CQ242" s="74"/>
      <c r="CR242" s="78"/>
      <c r="CS242" s="74"/>
      <c r="CT242" s="74"/>
      <c r="CU242" s="74"/>
      <c r="CV242" s="74"/>
      <c r="CW242" s="74"/>
    </row>
    <row r="243" spans="1:101" ht="16.5" x14ac:dyDescent="0.3">
      <c r="A243" s="74" t="s">
        <v>289</v>
      </c>
      <c r="B243" s="74">
        <v>159</v>
      </c>
      <c r="C243" s="74">
        <v>10007157</v>
      </c>
      <c r="D243" s="74" t="s">
        <v>46</v>
      </c>
      <c r="E243" s="74" t="s">
        <v>241</v>
      </c>
      <c r="F243" s="78">
        <v>2100</v>
      </c>
      <c r="G243" s="74">
        <v>5.7</v>
      </c>
      <c r="H243" s="78">
        <v>1980</v>
      </c>
      <c r="I243" s="74">
        <v>7</v>
      </c>
      <c r="J243" s="74">
        <v>8.3000000000000007</v>
      </c>
      <c r="K243" s="74">
        <v>46.5</v>
      </c>
      <c r="L243" s="74">
        <v>69.400000000000006</v>
      </c>
      <c r="M243" s="74">
        <v>84.7</v>
      </c>
      <c r="N243" s="78">
        <v>2100</v>
      </c>
      <c r="O243" s="74">
        <v>6.7</v>
      </c>
      <c r="P243" s="78">
        <v>1960</v>
      </c>
      <c r="Q243" s="74">
        <v>8.9</v>
      </c>
      <c r="R243" s="74">
        <v>5.6</v>
      </c>
      <c r="S243" s="74">
        <v>57.8</v>
      </c>
      <c r="T243" s="74">
        <v>75.7</v>
      </c>
      <c r="U243" s="74">
        <v>85.5</v>
      </c>
      <c r="V243" s="78">
        <v>2100</v>
      </c>
      <c r="W243" s="74">
        <v>7.1</v>
      </c>
      <c r="X243" s="78">
        <v>1950</v>
      </c>
      <c r="Y243" s="74">
        <v>10.7</v>
      </c>
      <c r="Z243" s="74">
        <v>4.9000000000000004</v>
      </c>
      <c r="AA243" s="74">
        <v>63.8</v>
      </c>
      <c r="AB243" s="74">
        <v>78.900000000000006</v>
      </c>
      <c r="AC243" s="74">
        <v>84.4</v>
      </c>
      <c r="AD243" s="78"/>
      <c r="AE243" s="74"/>
      <c r="AF243" s="78"/>
      <c r="AG243" s="74"/>
      <c r="AH243" s="74"/>
      <c r="AI243" s="74"/>
      <c r="AJ243" s="74"/>
      <c r="AK243" s="74"/>
      <c r="AL243" s="78">
        <v>1735</v>
      </c>
      <c r="AM243" s="74">
        <v>1.4</v>
      </c>
      <c r="AN243" s="78">
        <v>1710</v>
      </c>
      <c r="AO243" s="74">
        <v>7.6</v>
      </c>
      <c r="AP243" s="74">
        <v>10.8</v>
      </c>
      <c r="AQ243" s="74">
        <v>50.1</v>
      </c>
      <c r="AR243" s="74">
        <v>66.599999999999994</v>
      </c>
      <c r="AS243" s="74">
        <v>81.599999999999994</v>
      </c>
      <c r="AT243" s="78">
        <v>1735</v>
      </c>
      <c r="AU243" s="74">
        <v>1.5</v>
      </c>
      <c r="AV243" s="78">
        <v>1705</v>
      </c>
      <c r="AW243" s="74">
        <v>9.3000000000000007</v>
      </c>
      <c r="AX243" s="74">
        <v>7</v>
      </c>
      <c r="AY243" s="74">
        <v>60.6</v>
      </c>
      <c r="AZ243" s="74">
        <v>74.099999999999994</v>
      </c>
      <c r="BA243" s="74">
        <v>83.8</v>
      </c>
      <c r="BB243" s="78">
        <v>1735</v>
      </c>
      <c r="BC243" s="74">
        <v>1.7</v>
      </c>
      <c r="BD243" s="78">
        <v>1705</v>
      </c>
      <c r="BE243" s="74">
        <v>12.1</v>
      </c>
      <c r="BF243" s="74">
        <v>6</v>
      </c>
      <c r="BG243" s="74">
        <v>65.599999999999994</v>
      </c>
      <c r="BH243" s="74">
        <v>77.599999999999994</v>
      </c>
      <c r="BI243" s="74">
        <v>81.900000000000006</v>
      </c>
      <c r="BJ243" s="78"/>
      <c r="BK243" s="74"/>
      <c r="BL243" s="78"/>
      <c r="BM243" s="74"/>
      <c r="BN243" s="74"/>
      <c r="BO243" s="74"/>
      <c r="BP243" s="74"/>
      <c r="BQ243" s="74"/>
      <c r="BR243" s="78">
        <v>3835</v>
      </c>
      <c r="BS243" s="74">
        <v>3.8</v>
      </c>
      <c r="BT243" s="78">
        <v>3690</v>
      </c>
      <c r="BU243" s="74">
        <v>7.2</v>
      </c>
      <c r="BV243" s="74">
        <v>9.5</v>
      </c>
      <c r="BW243" s="74">
        <v>48.2</v>
      </c>
      <c r="BX243" s="74">
        <v>68.099999999999994</v>
      </c>
      <c r="BY243" s="74">
        <v>83.3</v>
      </c>
      <c r="BZ243" s="78">
        <v>3835</v>
      </c>
      <c r="CA243" s="74">
        <v>4.3</v>
      </c>
      <c r="CB243" s="78">
        <v>3670</v>
      </c>
      <c r="CC243" s="74">
        <v>9.1</v>
      </c>
      <c r="CD243" s="74">
        <v>6.2</v>
      </c>
      <c r="CE243" s="74">
        <v>59.1</v>
      </c>
      <c r="CF243" s="74">
        <v>75</v>
      </c>
      <c r="CG243" s="74">
        <v>84.7</v>
      </c>
      <c r="CH243" s="78">
        <v>3835</v>
      </c>
      <c r="CI243" s="74">
        <v>4.7</v>
      </c>
      <c r="CJ243" s="78">
        <v>3655</v>
      </c>
      <c r="CK243" s="74">
        <v>11.3</v>
      </c>
      <c r="CL243" s="74">
        <v>5.4</v>
      </c>
      <c r="CM243" s="74">
        <v>64.599999999999994</v>
      </c>
      <c r="CN243" s="74">
        <v>78.3</v>
      </c>
      <c r="CO243" s="74">
        <v>83.2</v>
      </c>
      <c r="CP243" s="78"/>
      <c r="CQ243" s="74"/>
      <c r="CR243" s="78"/>
      <c r="CS243" s="74"/>
      <c r="CT243" s="74"/>
      <c r="CU243" s="74"/>
      <c r="CV243" s="74"/>
      <c r="CW243" s="74"/>
    </row>
    <row r="244" spans="1:101" ht="16.5" x14ac:dyDescent="0.3">
      <c r="A244" s="74" t="s">
        <v>289</v>
      </c>
      <c r="B244" s="74">
        <v>37</v>
      </c>
      <c r="C244" s="74">
        <v>10006022</v>
      </c>
      <c r="D244" s="74" t="s">
        <v>49</v>
      </c>
      <c r="E244" s="74" t="s">
        <v>243</v>
      </c>
      <c r="F244" s="78">
        <v>840</v>
      </c>
      <c r="G244" s="74">
        <v>7.1</v>
      </c>
      <c r="H244" s="78">
        <v>780</v>
      </c>
      <c r="I244" s="74">
        <v>7.8</v>
      </c>
      <c r="J244" s="74">
        <v>11.3</v>
      </c>
      <c r="K244" s="74">
        <v>68.7</v>
      </c>
      <c r="L244" s="74">
        <v>77.400000000000006</v>
      </c>
      <c r="M244" s="74">
        <v>80.900000000000006</v>
      </c>
      <c r="N244" s="78">
        <v>840</v>
      </c>
      <c r="O244" s="74">
        <v>6.2</v>
      </c>
      <c r="P244" s="78">
        <v>790</v>
      </c>
      <c r="Q244" s="74">
        <v>9.1</v>
      </c>
      <c r="R244" s="74">
        <v>11.9</v>
      </c>
      <c r="S244" s="74">
        <v>68.099999999999994</v>
      </c>
      <c r="T244" s="74">
        <v>75.7</v>
      </c>
      <c r="U244" s="74">
        <v>79</v>
      </c>
      <c r="V244" s="78">
        <v>840</v>
      </c>
      <c r="W244" s="74">
        <v>6.8</v>
      </c>
      <c r="X244" s="78">
        <v>785</v>
      </c>
      <c r="Y244" s="74">
        <v>11.2</v>
      </c>
      <c r="Z244" s="74">
        <v>7.3</v>
      </c>
      <c r="AA244" s="74">
        <v>72.900000000000006</v>
      </c>
      <c r="AB244" s="74">
        <v>79</v>
      </c>
      <c r="AC244" s="74">
        <v>81.5</v>
      </c>
      <c r="AD244" s="78"/>
      <c r="AE244" s="74"/>
      <c r="AF244" s="78"/>
      <c r="AG244" s="74"/>
      <c r="AH244" s="74"/>
      <c r="AI244" s="74"/>
      <c r="AJ244" s="74"/>
      <c r="AK244" s="74"/>
      <c r="AL244" s="78">
        <v>1040</v>
      </c>
      <c r="AM244" s="74">
        <v>2.2999999999999998</v>
      </c>
      <c r="AN244" s="78">
        <v>1015</v>
      </c>
      <c r="AO244" s="74">
        <v>12.5</v>
      </c>
      <c r="AP244" s="74">
        <v>13.5</v>
      </c>
      <c r="AQ244" s="74">
        <v>65.2</v>
      </c>
      <c r="AR244" s="74">
        <v>70.599999999999994</v>
      </c>
      <c r="AS244" s="74">
        <v>74</v>
      </c>
      <c r="AT244" s="78">
        <v>1040</v>
      </c>
      <c r="AU244" s="74">
        <v>2.5</v>
      </c>
      <c r="AV244" s="78">
        <v>1015</v>
      </c>
      <c r="AW244" s="74">
        <v>13.4</v>
      </c>
      <c r="AX244" s="74">
        <v>10.8</v>
      </c>
      <c r="AY244" s="74">
        <v>68.099999999999994</v>
      </c>
      <c r="AZ244" s="74">
        <v>73.599999999999994</v>
      </c>
      <c r="BA244" s="74">
        <v>75.8</v>
      </c>
      <c r="BB244" s="78">
        <v>1040</v>
      </c>
      <c r="BC244" s="74">
        <v>2.4</v>
      </c>
      <c r="BD244" s="78">
        <v>1015</v>
      </c>
      <c r="BE244" s="74">
        <v>13.7</v>
      </c>
      <c r="BF244" s="74">
        <v>8.9</v>
      </c>
      <c r="BG244" s="74">
        <v>71.900000000000006</v>
      </c>
      <c r="BH244" s="74">
        <v>76</v>
      </c>
      <c r="BI244" s="74">
        <v>77.5</v>
      </c>
      <c r="BJ244" s="78"/>
      <c r="BK244" s="74"/>
      <c r="BL244" s="78"/>
      <c r="BM244" s="74"/>
      <c r="BN244" s="74"/>
      <c r="BO244" s="74"/>
      <c r="BP244" s="74"/>
      <c r="BQ244" s="74"/>
      <c r="BR244" s="78">
        <v>1885</v>
      </c>
      <c r="BS244" s="74">
        <v>4.5</v>
      </c>
      <c r="BT244" s="78">
        <v>1800</v>
      </c>
      <c r="BU244" s="74">
        <v>10.5</v>
      </c>
      <c r="BV244" s="74">
        <v>12.5</v>
      </c>
      <c r="BW244" s="74">
        <v>66.7</v>
      </c>
      <c r="BX244" s="74">
        <v>73.5</v>
      </c>
      <c r="BY244" s="74">
        <v>77</v>
      </c>
      <c r="BZ244" s="78">
        <v>1885</v>
      </c>
      <c r="CA244" s="74">
        <v>4.0999999999999996</v>
      </c>
      <c r="CB244" s="78">
        <v>1805</v>
      </c>
      <c r="CC244" s="74">
        <v>11.5</v>
      </c>
      <c r="CD244" s="74">
        <v>11.3</v>
      </c>
      <c r="CE244" s="74">
        <v>68.099999999999994</v>
      </c>
      <c r="CF244" s="74">
        <v>74.5</v>
      </c>
      <c r="CG244" s="74">
        <v>77.2</v>
      </c>
      <c r="CH244" s="78">
        <v>1885</v>
      </c>
      <c r="CI244" s="74">
        <v>4.4000000000000004</v>
      </c>
      <c r="CJ244" s="78">
        <v>1800</v>
      </c>
      <c r="CK244" s="74">
        <v>12.6</v>
      </c>
      <c r="CL244" s="74">
        <v>8.1999999999999993</v>
      </c>
      <c r="CM244" s="74">
        <v>72.3</v>
      </c>
      <c r="CN244" s="74">
        <v>77.3</v>
      </c>
      <c r="CO244" s="74">
        <v>79.2</v>
      </c>
      <c r="CP244" s="78"/>
      <c r="CQ244" s="74"/>
      <c r="CR244" s="78"/>
      <c r="CS244" s="74"/>
      <c r="CT244" s="74"/>
      <c r="CU244" s="74"/>
      <c r="CV244" s="74"/>
      <c r="CW244" s="74"/>
    </row>
    <row r="245" spans="1:101" ht="16.5" x14ac:dyDescent="0.3">
      <c r="A245" s="74" t="s">
        <v>289</v>
      </c>
      <c r="B245" s="74">
        <v>160</v>
      </c>
      <c r="C245" s="74">
        <v>10007158</v>
      </c>
      <c r="D245" s="74" t="s">
        <v>49</v>
      </c>
      <c r="E245" s="74" t="s">
        <v>245</v>
      </c>
      <c r="F245" s="78">
        <v>1660</v>
      </c>
      <c r="G245" s="74">
        <v>4.5999999999999996</v>
      </c>
      <c r="H245" s="78">
        <v>1585</v>
      </c>
      <c r="I245" s="74">
        <v>10.9</v>
      </c>
      <c r="J245" s="74">
        <v>7</v>
      </c>
      <c r="K245" s="74">
        <v>53.1</v>
      </c>
      <c r="L245" s="74">
        <v>70</v>
      </c>
      <c r="M245" s="74">
        <v>82.1</v>
      </c>
      <c r="N245" s="78">
        <v>1660</v>
      </c>
      <c r="O245" s="74">
        <v>5.4</v>
      </c>
      <c r="P245" s="78">
        <v>1570</v>
      </c>
      <c r="Q245" s="74">
        <v>11.9</v>
      </c>
      <c r="R245" s="74">
        <v>7.3</v>
      </c>
      <c r="S245" s="74">
        <v>60.2</v>
      </c>
      <c r="T245" s="74">
        <v>73.900000000000006</v>
      </c>
      <c r="U245" s="74">
        <v>80.900000000000006</v>
      </c>
      <c r="V245" s="78">
        <v>1660</v>
      </c>
      <c r="W245" s="74">
        <v>5.8</v>
      </c>
      <c r="X245" s="78">
        <v>1565</v>
      </c>
      <c r="Y245" s="74">
        <v>13.5</v>
      </c>
      <c r="Z245" s="74">
        <v>7.1</v>
      </c>
      <c r="AA245" s="74">
        <v>62.1</v>
      </c>
      <c r="AB245" s="74">
        <v>75.400000000000006</v>
      </c>
      <c r="AC245" s="74">
        <v>79.400000000000006</v>
      </c>
      <c r="AD245" s="78"/>
      <c r="AE245" s="74"/>
      <c r="AF245" s="78"/>
      <c r="AG245" s="74"/>
      <c r="AH245" s="74"/>
      <c r="AI245" s="74"/>
      <c r="AJ245" s="74"/>
      <c r="AK245" s="74"/>
      <c r="AL245" s="78">
        <v>1255</v>
      </c>
      <c r="AM245" s="74">
        <v>1</v>
      </c>
      <c r="AN245" s="78">
        <v>1240</v>
      </c>
      <c r="AO245" s="74">
        <v>9.1999999999999993</v>
      </c>
      <c r="AP245" s="74">
        <v>11</v>
      </c>
      <c r="AQ245" s="74">
        <v>55</v>
      </c>
      <c r="AR245" s="74">
        <v>68.7</v>
      </c>
      <c r="AS245" s="74">
        <v>79.8</v>
      </c>
      <c r="AT245" s="78">
        <v>1255</v>
      </c>
      <c r="AU245" s="74">
        <v>1.2</v>
      </c>
      <c r="AV245" s="78">
        <v>1240</v>
      </c>
      <c r="AW245" s="74">
        <v>11.4</v>
      </c>
      <c r="AX245" s="74">
        <v>6.9</v>
      </c>
      <c r="AY245" s="74">
        <v>64.2</v>
      </c>
      <c r="AZ245" s="74">
        <v>75</v>
      </c>
      <c r="BA245" s="74">
        <v>81.7</v>
      </c>
      <c r="BB245" s="78">
        <v>1255</v>
      </c>
      <c r="BC245" s="74">
        <v>1.4</v>
      </c>
      <c r="BD245" s="78">
        <v>1235</v>
      </c>
      <c r="BE245" s="74">
        <v>11.8</v>
      </c>
      <c r="BF245" s="74">
        <v>7.9</v>
      </c>
      <c r="BG245" s="74">
        <v>67.400000000000006</v>
      </c>
      <c r="BH245" s="74">
        <v>76.599999999999994</v>
      </c>
      <c r="BI245" s="74">
        <v>80.3</v>
      </c>
      <c r="BJ245" s="78"/>
      <c r="BK245" s="74"/>
      <c r="BL245" s="78"/>
      <c r="BM245" s="74"/>
      <c r="BN245" s="74"/>
      <c r="BO245" s="74"/>
      <c r="BP245" s="74"/>
      <c r="BQ245" s="74"/>
      <c r="BR245" s="78">
        <v>2915</v>
      </c>
      <c r="BS245" s="74">
        <v>3.1</v>
      </c>
      <c r="BT245" s="78">
        <v>2825</v>
      </c>
      <c r="BU245" s="74">
        <v>10.1</v>
      </c>
      <c r="BV245" s="74">
        <v>8.8000000000000007</v>
      </c>
      <c r="BW245" s="74">
        <v>53.9</v>
      </c>
      <c r="BX245" s="74">
        <v>69.400000000000006</v>
      </c>
      <c r="BY245" s="74">
        <v>81.099999999999994</v>
      </c>
      <c r="BZ245" s="78">
        <v>2915</v>
      </c>
      <c r="CA245" s="74">
        <v>3.6</v>
      </c>
      <c r="CB245" s="78">
        <v>2810</v>
      </c>
      <c r="CC245" s="74">
        <v>11.7</v>
      </c>
      <c r="CD245" s="74">
        <v>7.1</v>
      </c>
      <c r="CE245" s="74">
        <v>62</v>
      </c>
      <c r="CF245" s="74">
        <v>74.3</v>
      </c>
      <c r="CG245" s="74">
        <v>81.2</v>
      </c>
      <c r="CH245" s="78">
        <v>2915</v>
      </c>
      <c r="CI245" s="74">
        <v>3.9</v>
      </c>
      <c r="CJ245" s="78">
        <v>2800</v>
      </c>
      <c r="CK245" s="74">
        <v>12.8</v>
      </c>
      <c r="CL245" s="74">
        <v>7.4</v>
      </c>
      <c r="CM245" s="74">
        <v>64.5</v>
      </c>
      <c r="CN245" s="74">
        <v>75.900000000000006</v>
      </c>
      <c r="CO245" s="74">
        <v>79.8</v>
      </c>
      <c r="CP245" s="78"/>
      <c r="CQ245" s="74"/>
      <c r="CR245" s="78"/>
      <c r="CS245" s="74"/>
      <c r="CT245" s="74"/>
      <c r="CU245" s="74"/>
      <c r="CV245" s="74"/>
      <c r="CW245" s="74"/>
    </row>
    <row r="246" spans="1:101" ht="16.5" x14ac:dyDescent="0.3">
      <c r="A246" s="74" t="s">
        <v>289</v>
      </c>
      <c r="B246" s="74">
        <v>77</v>
      </c>
      <c r="C246" s="74">
        <v>10006299</v>
      </c>
      <c r="D246" s="74" t="s">
        <v>16</v>
      </c>
      <c r="E246" s="74" t="s">
        <v>247</v>
      </c>
      <c r="F246" s="78">
        <v>1080</v>
      </c>
      <c r="G246" s="74">
        <v>8.5</v>
      </c>
      <c r="H246" s="78">
        <v>990</v>
      </c>
      <c r="I246" s="74">
        <v>6.9</v>
      </c>
      <c r="J246" s="74">
        <v>8</v>
      </c>
      <c r="K246" s="74">
        <v>58.9</v>
      </c>
      <c r="L246" s="74">
        <v>75.5</v>
      </c>
      <c r="M246" s="74">
        <v>85.1</v>
      </c>
      <c r="N246" s="78">
        <v>1080</v>
      </c>
      <c r="O246" s="74">
        <v>9.3000000000000007</v>
      </c>
      <c r="P246" s="78">
        <v>980</v>
      </c>
      <c r="Q246" s="74">
        <v>6.6</v>
      </c>
      <c r="R246" s="74">
        <v>8.4</v>
      </c>
      <c r="S246" s="74">
        <v>65.7</v>
      </c>
      <c r="T246" s="74">
        <v>79.900000000000006</v>
      </c>
      <c r="U246" s="74">
        <v>85</v>
      </c>
      <c r="V246" s="78">
        <v>1080</v>
      </c>
      <c r="W246" s="74">
        <v>9.4</v>
      </c>
      <c r="X246" s="78">
        <v>980</v>
      </c>
      <c r="Y246" s="74">
        <v>8.6</v>
      </c>
      <c r="Z246" s="74">
        <v>6.9</v>
      </c>
      <c r="AA246" s="74">
        <v>69.7</v>
      </c>
      <c r="AB246" s="74">
        <v>82</v>
      </c>
      <c r="AC246" s="74">
        <v>84.6</v>
      </c>
      <c r="AD246" s="78"/>
      <c r="AE246" s="74"/>
      <c r="AF246" s="78"/>
      <c r="AG246" s="74"/>
      <c r="AH246" s="74"/>
      <c r="AI246" s="74"/>
      <c r="AJ246" s="74"/>
      <c r="AK246" s="74"/>
      <c r="AL246" s="78">
        <v>1185</v>
      </c>
      <c r="AM246" s="74">
        <v>3.5</v>
      </c>
      <c r="AN246" s="78">
        <v>1145</v>
      </c>
      <c r="AO246" s="74">
        <v>10.5</v>
      </c>
      <c r="AP246" s="74">
        <v>10.8</v>
      </c>
      <c r="AQ246" s="74">
        <v>64.900000000000006</v>
      </c>
      <c r="AR246" s="74">
        <v>73.8</v>
      </c>
      <c r="AS246" s="74">
        <v>78.7</v>
      </c>
      <c r="AT246" s="78">
        <v>1185</v>
      </c>
      <c r="AU246" s="74">
        <v>3.7</v>
      </c>
      <c r="AV246" s="78">
        <v>1145</v>
      </c>
      <c r="AW246" s="74">
        <v>11.6</v>
      </c>
      <c r="AX246" s="74">
        <v>9.4</v>
      </c>
      <c r="AY246" s="74">
        <v>69.599999999999994</v>
      </c>
      <c r="AZ246" s="74">
        <v>76.599999999999994</v>
      </c>
      <c r="BA246" s="74">
        <v>79</v>
      </c>
      <c r="BB246" s="78">
        <v>1185</v>
      </c>
      <c r="BC246" s="74">
        <v>3.6</v>
      </c>
      <c r="BD246" s="78">
        <v>1145</v>
      </c>
      <c r="BE246" s="74">
        <v>13.1</v>
      </c>
      <c r="BF246" s="74">
        <v>7</v>
      </c>
      <c r="BG246" s="74">
        <v>73.2</v>
      </c>
      <c r="BH246" s="74">
        <v>78.099999999999994</v>
      </c>
      <c r="BI246" s="74">
        <v>79.900000000000006</v>
      </c>
      <c r="BJ246" s="78"/>
      <c r="BK246" s="74"/>
      <c r="BL246" s="78"/>
      <c r="BM246" s="74"/>
      <c r="BN246" s="74"/>
      <c r="BO246" s="74"/>
      <c r="BP246" s="74"/>
      <c r="BQ246" s="74"/>
      <c r="BR246" s="78">
        <v>2265</v>
      </c>
      <c r="BS246" s="74">
        <v>5.9</v>
      </c>
      <c r="BT246" s="78">
        <v>2135</v>
      </c>
      <c r="BU246" s="74">
        <v>8.8000000000000007</v>
      </c>
      <c r="BV246" s="74">
        <v>9.5</v>
      </c>
      <c r="BW246" s="74">
        <v>62.1</v>
      </c>
      <c r="BX246" s="74">
        <v>74.599999999999994</v>
      </c>
      <c r="BY246" s="74">
        <v>81.7</v>
      </c>
      <c r="BZ246" s="78">
        <v>2265</v>
      </c>
      <c r="CA246" s="74">
        <v>6.4</v>
      </c>
      <c r="CB246" s="78">
        <v>2125</v>
      </c>
      <c r="CC246" s="74">
        <v>9.3000000000000007</v>
      </c>
      <c r="CD246" s="74">
        <v>8.9</v>
      </c>
      <c r="CE246" s="74">
        <v>67.8</v>
      </c>
      <c r="CF246" s="74">
        <v>78.099999999999994</v>
      </c>
      <c r="CG246" s="74">
        <v>81.8</v>
      </c>
      <c r="CH246" s="78">
        <v>2265</v>
      </c>
      <c r="CI246" s="74">
        <v>6.4</v>
      </c>
      <c r="CJ246" s="78">
        <v>2120</v>
      </c>
      <c r="CK246" s="74">
        <v>11</v>
      </c>
      <c r="CL246" s="74">
        <v>6.9</v>
      </c>
      <c r="CM246" s="74">
        <v>71.599999999999994</v>
      </c>
      <c r="CN246" s="74">
        <v>79.900000000000006</v>
      </c>
      <c r="CO246" s="74">
        <v>82</v>
      </c>
      <c r="CP246" s="78"/>
      <c r="CQ246" s="74"/>
      <c r="CR246" s="78"/>
      <c r="CS246" s="74"/>
      <c r="CT246" s="74"/>
      <c r="CU246" s="74"/>
      <c r="CV246" s="74"/>
      <c r="CW246" s="74"/>
    </row>
    <row r="247" spans="1:101" ht="16.5" x14ac:dyDescent="0.3">
      <c r="A247" s="74" t="s">
        <v>289</v>
      </c>
      <c r="B247" s="74">
        <v>14</v>
      </c>
      <c r="C247" s="74">
        <v>10037449</v>
      </c>
      <c r="D247" s="74" t="s">
        <v>19</v>
      </c>
      <c r="E247" s="74" t="s">
        <v>249</v>
      </c>
      <c r="F247" s="78">
        <v>340</v>
      </c>
      <c r="G247" s="74">
        <v>5</v>
      </c>
      <c r="H247" s="78">
        <v>325</v>
      </c>
      <c r="I247" s="74">
        <v>9.3000000000000007</v>
      </c>
      <c r="J247" s="74">
        <v>8.6999999999999993</v>
      </c>
      <c r="K247" s="74">
        <v>36.5</v>
      </c>
      <c r="L247" s="74">
        <v>70</v>
      </c>
      <c r="M247" s="74">
        <v>82</v>
      </c>
      <c r="N247" s="78">
        <v>340</v>
      </c>
      <c r="O247" s="74">
        <v>6.2</v>
      </c>
      <c r="P247" s="78">
        <v>320</v>
      </c>
      <c r="Q247" s="74">
        <v>12.2</v>
      </c>
      <c r="R247" s="74">
        <v>10.3</v>
      </c>
      <c r="S247" s="74" t="s">
        <v>396</v>
      </c>
      <c r="T247" s="74" t="s">
        <v>396</v>
      </c>
      <c r="U247" s="74">
        <v>77.400000000000006</v>
      </c>
      <c r="V247" s="78">
        <v>340</v>
      </c>
      <c r="W247" s="74">
        <v>7.1</v>
      </c>
      <c r="X247" s="78">
        <v>315</v>
      </c>
      <c r="Y247" s="74">
        <v>15.8</v>
      </c>
      <c r="Z247" s="74">
        <v>8.9</v>
      </c>
      <c r="AA247" s="74" t="s">
        <v>396</v>
      </c>
      <c r="AB247" s="74" t="s">
        <v>396</v>
      </c>
      <c r="AC247" s="74">
        <v>75.3</v>
      </c>
      <c r="AD247" s="78"/>
      <c r="AE247" s="74"/>
      <c r="AF247" s="78"/>
      <c r="AG247" s="74"/>
      <c r="AH247" s="74"/>
      <c r="AI247" s="74"/>
      <c r="AJ247" s="74"/>
      <c r="AK247" s="74"/>
      <c r="AL247" s="78">
        <v>180</v>
      </c>
      <c r="AM247" s="74">
        <v>1.1000000000000001</v>
      </c>
      <c r="AN247" s="78">
        <v>180</v>
      </c>
      <c r="AO247" s="74">
        <v>7.3</v>
      </c>
      <c r="AP247" s="74">
        <v>9.5</v>
      </c>
      <c r="AQ247" s="74">
        <v>58.1</v>
      </c>
      <c r="AR247" s="74">
        <v>76.5</v>
      </c>
      <c r="AS247" s="74">
        <v>83.2</v>
      </c>
      <c r="AT247" s="78">
        <v>180</v>
      </c>
      <c r="AU247" s="74">
        <v>1.7</v>
      </c>
      <c r="AV247" s="78">
        <v>180</v>
      </c>
      <c r="AW247" s="74">
        <v>10.1</v>
      </c>
      <c r="AX247" s="74">
        <v>10.1</v>
      </c>
      <c r="AY247" s="74" t="s">
        <v>396</v>
      </c>
      <c r="AZ247" s="74" t="s">
        <v>396</v>
      </c>
      <c r="BA247" s="74">
        <v>79.8</v>
      </c>
      <c r="BB247" s="78">
        <v>180</v>
      </c>
      <c r="BC247" s="74">
        <v>1.7</v>
      </c>
      <c r="BD247" s="78">
        <v>180</v>
      </c>
      <c r="BE247" s="74">
        <v>13.5</v>
      </c>
      <c r="BF247" s="74">
        <v>6.2</v>
      </c>
      <c r="BG247" s="74" t="s">
        <v>396</v>
      </c>
      <c r="BH247" s="74" t="s">
        <v>396</v>
      </c>
      <c r="BI247" s="74">
        <v>80.3</v>
      </c>
      <c r="BJ247" s="78"/>
      <c r="BK247" s="74"/>
      <c r="BL247" s="78"/>
      <c r="BM247" s="74"/>
      <c r="BN247" s="74"/>
      <c r="BO247" s="74"/>
      <c r="BP247" s="74"/>
      <c r="BQ247" s="74"/>
      <c r="BR247" s="78">
        <v>520</v>
      </c>
      <c r="BS247" s="74">
        <v>3.6</v>
      </c>
      <c r="BT247" s="78">
        <v>500</v>
      </c>
      <c r="BU247" s="74">
        <v>8.6</v>
      </c>
      <c r="BV247" s="74">
        <v>9</v>
      </c>
      <c r="BW247" s="74">
        <v>44.2</v>
      </c>
      <c r="BX247" s="74">
        <v>72.3</v>
      </c>
      <c r="BY247" s="74">
        <v>82.5</v>
      </c>
      <c r="BZ247" s="78">
        <v>520</v>
      </c>
      <c r="CA247" s="74">
        <v>4.5999999999999996</v>
      </c>
      <c r="CB247" s="78">
        <v>495</v>
      </c>
      <c r="CC247" s="74">
        <v>11.5</v>
      </c>
      <c r="CD247" s="74">
        <v>10.3</v>
      </c>
      <c r="CE247" s="74">
        <v>59</v>
      </c>
      <c r="CF247" s="74">
        <v>73.400000000000006</v>
      </c>
      <c r="CG247" s="74">
        <v>78.3</v>
      </c>
      <c r="CH247" s="78">
        <v>520</v>
      </c>
      <c r="CI247" s="74">
        <v>5.2</v>
      </c>
      <c r="CJ247" s="78">
        <v>495</v>
      </c>
      <c r="CK247" s="74">
        <v>15</v>
      </c>
      <c r="CL247" s="74">
        <v>7.9</v>
      </c>
      <c r="CM247" s="74">
        <v>65</v>
      </c>
      <c r="CN247" s="74">
        <v>75.5</v>
      </c>
      <c r="CO247" s="74">
        <v>77.099999999999994</v>
      </c>
      <c r="CP247" s="78"/>
      <c r="CQ247" s="74"/>
      <c r="CR247" s="78"/>
      <c r="CS247" s="74"/>
      <c r="CT247" s="74"/>
      <c r="CU247" s="74"/>
      <c r="CV247" s="74"/>
      <c r="CW247" s="74"/>
    </row>
    <row r="248" spans="1:101" ht="16.5" x14ac:dyDescent="0.3">
      <c r="A248" s="74" t="s">
        <v>289</v>
      </c>
      <c r="B248" s="74">
        <v>210</v>
      </c>
      <c r="C248" s="74">
        <v>10014001</v>
      </c>
      <c r="D248" s="74" t="s">
        <v>11</v>
      </c>
      <c r="E248" s="74" t="s">
        <v>251</v>
      </c>
      <c r="F248" s="78" t="s">
        <v>13</v>
      </c>
      <c r="G248" s="74" t="s">
        <v>13</v>
      </c>
      <c r="H248" s="78" t="s">
        <v>13</v>
      </c>
      <c r="I248" s="74" t="s">
        <v>13</v>
      </c>
      <c r="J248" s="74" t="s">
        <v>13</v>
      </c>
      <c r="K248" s="74" t="s">
        <v>13</v>
      </c>
      <c r="L248" s="74" t="s">
        <v>13</v>
      </c>
      <c r="M248" s="74" t="s">
        <v>13</v>
      </c>
      <c r="N248" s="78" t="s">
        <v>13</v>
      </c>
      <c r="O248" s="74" t="s">
        <v>13</v>
      </c>
      <c r="P248" s="78" t="s">
        <v>13</v>
      </c>
      <c r="Q248" s="74" t="s">
        <v>13</v>
      </c>
      <c r="R248" s="74" t="s">
        <v>13</v>
      </c>
      <c r="S248" s="74" t="s">
        <v>13</v>
      </c>
      <c r="T248" s="74" t="s">
        <v>13</v>
      </c>
      <c r="U248" s="74" t="s">
        <v>13</v>
      </c>
      <c r="V248" s="78" t="s">
        <v>13</v>
      </c>
      <c r="W248" s="74" t="s">
        <v>13</v>
      </c>
      <c r="X248" s="78" t="s">
        <v>13</v>
      </c>
      <c r="Y248" s="74" t="s">
        <v>13</v>
      </c>
      <c r="Z248" s="74" t="s">
        <v>13</v>
      </c>
      <c r="AA248" s="74" t="s">
        <v>13</v>
      </c>
      <c r="AB248" s="74" t="s">
        <v>13</v>
      </c>
      <c r="AC248" s="74" t="s">
        <v>13</v>
      </c>
      <c r="AD248" s="78"/>
      <c r="AE248" s="74"/>
      <c r="AF248" s="78"/>
      <c r="AG248" s="74"/>
      <c r="AH248" s="74"/>
      <c r="AI248" s="74"/>
      <c r="AJ248" s="74"/>
      <c r="AK248" s="74"/>
      <c r="AL248" s="78" t="s">
        <v>13</v>
      </c>
      <c r="AM248" s="74" t="s">
        <v>13</v>
      </c>
      <c r="AN248" s="78" t="s">
        <v>13</v>
      </c>
      <c r="AO248" s="74" t="s">
        <v>13</v>
      </c>
      <c r="AP248" s="74" t="s">
        <v>13</v>
      </c>
      <c r="AQ248" s="74" t="s">
        <v>13</v>
      </c>
      <c r="AR248" s="74" t="s">
        <v>13</v>
      </c>
      <c r="AS248" s="74" t="s">
        <v>13</v>
      </c>
      <c r="AT248" s="78" t="s">
        <v>13</v>
      </c>
      <c r="AU248" s="74" t="s">
        <v>13</v>
      </c>
      <c r="AV248" s="78" t="s">
        <v>13</v>
      </c>
      <c r="AW248" s="74" t="s">
        <v>13</v>
      </c>
      <c r="AX248" s="74" t="s">
        <v>13</v>
      </c>
      <c r="AY248" s="74" t="s">
        <v>13</v>
      </c>
      <c r="AZ248" s="74" t="s">
        <v>13</v>
      </c>
      <c r="BA248" s="74" t="s">
        <v>13</v>
      </c>
      <c r="BB248" s="78" t="s">
        <v>13</v>
      </c>
      <c r="BC248" s="74" t="s">
        <v>13</v>
      </c>
      <c r="BD248" s="78" t="s">
        <v>13</v>
      </c>
      <c r="BE248" s="74" t="s">
        <v>13</v>
      </c>
      <c r="BF248" s="74" t="s">
        <v>13</v>
      </c>
      <c r="BG248" s="74" t="s">
        <v>13</v>
      </c>
      <c r="BH248" s="74" t="s">
        <v>13</v>
      </c>
      <c r="BI248" s="74" t="s">
        <v>13</v>
      </c>
      <c r="BJ248" s="78"/>
      <c r="BK248" s="74"/>
      <c r="BL248" s="78"/>
      <c r="BM248" s="74"/>
      <c r="BN248" s="74"/>
      <c r="BO248" s="74"/>
      <c r="BP248" s="74"/>
      <c r="BQ248" s="74"/>
      <c r="BR248" s="78" t="s">
        <v>13</v>
      </c>
      <c r="BS248" s="74" t="s">
        <v>13</v>
      </c>
      <c r="BT248" s="78" t="s">
        <v>13</v>
      </c>
      <c r="BU248" s="74" t="s">
        <v>13</v>
      </c>
      <c r="BV248" s="74" t="s">
        <v>13</v>
      </c>
      <c r="BW248" s="74" t="s">
        <v>13</v>
      </c>
      <c r="BX248" s="74" t="s">
        <v>13</v>
      </c>
      <c r="BY248" s="74" t="s">
        <v>13</v>
      </c>
      <c r="BZ248" s="78" t="s">
        <v>13</v>
      </c>
      <c r="CA248" s="74" t="s">
        <v>13</v>
      </c>
      <c r="CB248" s="78" t="s">
        <v>13</v>
      </c>
      <c r="CC248" s="74" t="s">
        <v>13</v>
      </c>
      <c r="CD248" s="74" t="s">
        <v>13</v>
      </c>
      <c r="CE248" s="74" t="s">
        <v>13</v>
      </c>
      <c r="CF248" s="74" t="s">
        <v>13</v>
      </c>
      <c r="CG248" s="74" t="s">
        <v>13</v>
      </c>
      <c r="CH248" s="78" t="s">
        <v>13</v>
      </c>
      <c r="CI248" s="74" t="s">
        <v>13</v>
      </c>
      <c r="CJ248" s="78" t="s">
        <v>13</v>
      </c>
      <c r="CK248" s="74" t="s">
        <v>13</v>
      </c>
      <c r="CL248" s="74" t="s">
        <v>13</v>
      </c>
      <c r="CM248" s="74" t="s">
        <v>13</v>
      </c>
      <c r="CN248" s="74" t="s">
        <v>13</v>
      </c>
      <c r="CO248" s="74" t="s">
        <v>13</v>
      </c>
      <c r="CP248" s="78"/>
      <c r="CQ248" s="74"/>
      <c r="CR248" s="78"/>
      <c r="CS248" s="74"/>
      <c r="CT248" s="74"/>
      <c r="CU248" s="74"/>
      <c r="CV248" s="74"/>
      <c r="CW248" s="74"/>
    </row>
    <row r="249" spans="1:101" ht="16.5" x14ac:dyDescent="0.3">
      <c r="A249" s="74" t="s">
        <v>289</v>
      </c>
      <c r="B249" s="74">
        <v>78</v>
      </c>
      <c r="C249" s="74">
        <v>10007159</v>
      </c>
      <c r="D249" s="74" t="s">
        <v>90</v>
      </c>
      <c r="E249" s="74" t="s">
        <v>253</v>
      </c>
      <c r="F249" s="78">
        <v>1005</v>
      </c>
      <c r="G249" s="74">
        <v>4.8</v>
      </c>
      <c r="H249" s="78">
        <v>960</v>
      </c>
      <c r="I249" s="74">
        <v>6.9</v>
      </c>
      <c r="J249" s="74">
        <v>8.1</v>
      </c>
      <c r="K249" s="74">
        <v>58.5</v>
      </c>
      <c r="L249" s="74">
        <v>75.900000000000006</v>
      </c>
      <c r="M249" s="74">
        <v>85</v>
      </c>
      <c r="N249" s="78">
        <v>1005</v>
      </c>
      <c r="O249" s="74">
        <v>5.8</v>
      </c>
      <c r="P249" s="78">
        <v>950</v>
      </c>
      <c r="Q249" s="74">
        <v>7.4</v>
      </c>
      <c r="R249" s="74">
        <v>7.4</v>
      </c>
      <c r="S249" s="74">
        <v>67.900000000000006</v>
      </c>
      <c r="T249" s="74">
        <v>80.599999999999994</v>
      </c>
      <c r="U249" s="74">
        <v>85.2</v>
      </c>
      <c r="V249" s="78">
        <v>1005</v>
      </c>
      <c r="W249" s="74">
        <v>5.9</v>
      </c>
      <c r="X249" s="78">
        <v>950</v>
      </c>
      <c r="Y249" s="74">
        <v>8.8000000000000007</v>
      </c>
      <c r="Z249" s="74">
        <v>7.2</v>
      </c>
      <c r="AA249" s="74">
        <v>70.900000000000006</v>
      </c>
      <c r="AB249" s="74">
        <v>81.3</v>
      </c>
      <c r="AC249" s="74">
        <v>84.1</v>
      </c>
      <c r="AD249" s="78"/>
      <c r="AE249" s="74"/>
      <c r="AF249" s="78"/>
      <c r="AG249" s="74"/>
      <c r="AH249" s="74"/>
      <c r="AI249" s="74"/>
      <c r="AJ249" s="74"/>
      <c r="AK249" s="74"/>
      <c r="AL249" s="78">
        <v>765</v>
      </c>
      <c r="AM249" s="74">
        <v>1</v>
      </c>
      <c r="AN249" s="78">
        <v>760</v>
      </c>
      <c r="AO249" s="74">
        <v>9</v>
      </c>
      <c r="AP249" s="74">
        <v>11.5</v>
      </c>
      <c r="AQ249" s="74">
        <v>55.3</v>
      </c>
      <c r="AR249" s="74">
        <v>70.400000000000006</v>
      </c>
      <c r="AS249" s="74">
        <v>79.599999999999994</v>
      </c>
      <c r="AT249" s="78">
        <v>765</v>
      </c>
      <c r="AU249" s="74">
        <v>1.2</v>
      </c>
      <c r="AV249" s="78">
        <v>760</v>
      </c>
      <c r="AW249" s="74">
        <v>11.7</v>
      </c>
      <c r="AX249" s="74">
        <v>10.3</v>
      </c>
      <c r="AY249" s="74">
        <v>64.8</v>
      </c>
      <c r="AZ249" s="74">
        <v>73.5</v>
      </c>
      <c r="BA249" s="74">
        <v>78</v>
      </c>
      <c r="BB249" s="78">
        <v>765</v>
      </c>
      <c r="BC249" s="74">
        <v>1.2</v>
      </c>
      <c r="BD249" s="78">
        <v>760</v>
      </c>
      <c r="BE249" s="74">
        <v>13.6</v>
      </c>
      <c r="BF249" s="74">
        <v>8.8000000000000007</v>
      </c>
      <c r="BG249" s="74">
        <v>68.900000000000006</v>
      </c>
      <c r="BH249" s="74">
        <v>76</v>
      </c>
      <c r="BI249" s="74">
        <v>77.599999999999994</v>
      </c>
      <c r="BJ249" s="78"/>
      <c r="BK249" s="74"/>
      <c r="BL249" s="78"/>
      <c r="BM249" s="74"/>
      <c r="BN249" s="74"/>
      <c r="BO249" s="74"/>
      <c r="BP249" s="74"/>
      <c r="BQ249" s="74"/>
      <c r="BR249" s="78">
        <v>1775</v>
      </c>
      <c r="BS249" s="74">
        <v>3.2</v>
      </c>
      <c r="BT249" s="78">
        <v>1720</v>
      </c>
      <c r="BU249" s="74">
        <v>7.8</v>
      </c>
      <c r="BV249" s="74">
        <v>9.6</v>
      </c>
      <c r="BW249" s="74">
        <v>57.1</v>
      </c>
      <c r="BX249" s="74">
        <v>73.5</v>
      </c>
      <c r="BY249" s="74">
        <v>82.6</v>
      </c>
      <c r="BZ249" s="78">
        <v>1775</v>
      </c>
      <c r="CA249" s="74">
        <v>3.8</v>
      </c>
      <c r="CB249" s="78">
        <v>1705</v>
      </c>
      <c r="CC249" s="74">
        <v>9.3000000000000007</v>
      </c>
      <c r="CD249" s="74">
        <v>8.6999999999999993</v>
      </c>
      <c r="CE249" s="74">
        <v>66.5</v>
      </c>
      <c r="CF249" s="74">
        <v>77.400000000000006</v>
      </c>
      <c r="CG249" s="74">
        <v>82</v>
      </c>
      <c r="CH249" s="78">
        <v>1775</v>
      </c>
      <c r="CI249" s="74">
        <v>3.8</v>
      </c>
      <c r="CJ249" s="78">
        <v>1705</v>
      </c>
      <c r="CK249" s="74">
        <v>10.9</v>
      </c>
      <c r="CL249" s="74">
        <v>7.9</v>
      </c>
      <c r="CM249" s="74">
        <v>70</v>
      </c>
      <c r="CN249" s="74">
        <v>79</v>
      </c>
      <c r="CO249" s="74">
        <v>81.2</v>
      </c>
      <c r="CP249" s="78"/>
      <c r="CQ249" s="74"/>
      <c r="CR249" s="78"/>
      <c r="CS249" s="74"/>
      <c r="CT249" s="74"/>
      <c r="CU249" s="74"/>
      <c r="CV249" s="74"/>
      <c r="CW249" s="74"/>
    </row>
    <row r="250" spans="1:101" ht="16.5" x14ac:dyDescent="0.3">
      <c r="A250" s="74" t="s">
        <v>289</v>
      </c>
      <c r="B250" s="74">
        <v>161</v>
      </c>
      <c r="C250" s="74">
        <v>10007160</v>
      </c>
      <c r="D250" s="74" t="s">
        <v>49</v>
      </c>
      <c r="E250" s="74" t="s">
        <v>255</v>
      </c>
      <c r="F250" s="78">
        <v>665</v>
      </c>
      <c r="G250" s="74">
        <v>9.3000000000000007</v>
      </c>
      <c r="H250" s="78">
        <v>605</v>
      </c>
      <c r="I250" s="74">
        <v>10</v>
      </c>
      <c r="J250" s="74">
        <v>5.6</v>
      </c>
      <c r="K250" s="74">
        <v>55.6</v>
      </c>
      <c r="L250" s="74">
        <v>74.8</v>
      </c>
      <c r="M250" s="74">
        <v>84.4</v>
      </c>
      <c r="N250" s="78">
        <v>665</v>
      </c>
      <c r="O250" s="74">
        <v>9.9</v>
      </c>
      <c r="P250" s="78">
        <v>600</v>
      </c>
      <c r="Q250" s="74">
        <v>12</v>
      </c>
      <c r="R250" s="74">
        <v>7.5</v>
      </c>
      <c r="S250" s="74">
        <v>57.1</v>
      </c>
      <c r="T250" s="74">
        <v>74.5</v>
      </c>
      <c r="U250" s="74">
        <v>80.5</v>
      </c>
      <c r="V250" s="78">
        <v>665</v>
      </c>
      <c r="W250" s="74">
        <v>10.4</v>
      </c>
      <c r="X250" s="78">
        <v>595</v>
      </c>
      <c r="Y250" s="74">
        <v>13.6</v>
      </c>
      <c r="Z250" s="74">
        <v>5.5</v>
      </c>
      <c r="AA250" s="74">
        <v>63.1</v>
      </c>
      <c r="AB250" s="74">
        <v>75</v>
      </c>
      <c r="AC250" s="74">
        <v>80.900000000000006</v>
      </c>
      <c r="AD250" s="78"/>
      <c r="AE250" s="74"/>
      <c r="AF250" s="78"/>
      <c r="AG250" s="74"/>
      <c r="AH250" s="74"/>
      <c r="AI250" s="74"/>
      <c r="AJ250" s="74"/>
      <c r="AK250" s="74"/>
      <c r="AL250" s="78">
        <v>480</v>
      </c>
      <c r="AM250" s="74">
        <v>2.9</v>
      </c>
      <c r="AN250" s="78">
        <v>470</v>
      </c>
      <c r="AO250" s="74">
        <v>9.1999999999999993</v>
      </c>
      <c r="AP250" s="74">
        <v>6.8</v>
      </c>
      <c r="AQ250" s="74">
        <v>57.5</v>
      </c>
      <c r="AR250" s="74">
        <v>70.900000000000006</v>
      </c>
      <c r="AS250" s="74">
        <v>84</v>
      </c>
      <c r="AT250" s="78">
        <v>480</v>
      </c>
      <c r="AU250" s="74">
        <v>3.1</v>
      </c>
      <c r="AV250" s="78">
        <v>465</v>
      </c>
      <c r="AW250" s="74">
        <v>10.7</v>
      </c>
      <c r="AX250" s="74">
        <v>6.9</v>
      </c>
      <c r="AY250" s="74">
        <v>63.6</v>
      </c>
      <c r="AZ250" s="74">
        <v>76</v>
      </c>
      <c r="BA250" s="74">
        <v>82.4</v>
      </c>
      <c r="BB250" s="78">
        <v>480</v>
      </c>
      <c r="BC250" s="74">
        <v>3.1</v>
      </c>
      <c r="BD250" s="78">
        <v>465</v>
      </c>
      <c r="BE250" s="74">
        <v>12.8</v>
      </c>
      <c r="BF250" s="74">
        <v>4.9000000000000004</v>
      </c>
      <c r="BG250" s="74">
        <v>69.400000000000006</v>
      </c>
      <c r="BH250" s="74">
        <v>77.900000000000006</v>
      </c>
      <c r="BI250" s="74">
        <v>82.2</v>
      </c>
      <c r="BJ250" s="78"/>
      <c r="BK250" s="74"/>
      <c r="BL250" s="78"/>
      <c r="BM250" s="74"/>
      <c r="BN250" s="74"/>
      <c r="BO250" s="74"/>
      <c r="BP250" s="74"/>
      <c r="BQ250" s="74"/>
      <c r="BR250" s="78">
        <v>1145</v>
      </c>
      <c r="BS250" s="74">
        <v>6.6</v>
      </c>
      <c r="BT250" s="78">
        <v>1070</v>
      </c>
      <c r="BU250" s="74">
        <v>9.6</v>
      </c>
      <c r="BV250" s="74">
        <v>6.2</v>
      </c>
      <c r="BW250" s="74">
        <v>56.4</v>
      </c>
      <c r="BX250" s="74">
        <v>73.099999999999994</v>
      </c>
      <c r="BY250" s="74">
        <v>84.2</v>
      </c>
      <c r="BZ250" s="78">
        <v>1145</v>
      </c>
      <c r="CA250" s="74">
        <v>7.1</v>
      </c>
      <c r="CB250" s="78">
        <v>1065</v>
      </c>
      <c r="CC250" s="74">
        <v>11.4</v>
      </c>
      <c r="CD250" s="74">
        <v>7.2</v>
      </c>
      <c r="CE250" s="74">
        <v>59.9</v>
      </c>
      <c r="CF250" s="74">
        <v>75.099999999999994</v>
      </c>
      <c r="CG250" s="74">
        <v>81.3</v>
      </c>
      <c r="CH250" s="78">
        <v>1145</v>
      </c>
      <c r="CI250" s="74">
        <v>7.3</v>
      </c>
      <c r="CJ250" s="78">
        <v>1065</v>
      </c>
      <c r="CK250" s="74">
        <v>13.3</v>
      </c>
      <c r="CL250" s="74">
        <v>5.3</v>
      </c>
      <c r="CM250" s="74">
        <v>65.900000000000006</v>
      </c>
      <c r="CN250" s="74">
        <v>76.3</v>
      </c>
      <c r="CO250" s="74">
        <v>81.5</v>
      </c>
      <c r="CP250" s="78"/>
      <c r="CQ250" s="74"/>
      <c r="CR250" s="78"/>
      <c r="CS250" s="74"/>
      <c r="CT250" s="74"/>
      <c r="CU250" s="74"/>
      <c r="CV250" s="74"/>
      <c r="CW250" s="74"/>
    </row>
    <row r="251" spans="1:101" ht="16.5" x14ac:dyDescent="0.3">
      <c r="A251" s="74" t="s">
        <v>289</v>
      </c>
      <c r="B251" s="74">
        <v>162</v>
      </c>
      <c r="C251" s="74">
        <v>10007806</v>
      </c>
      <c r="D251" s="74" t="s">
        <v>49</v>
      </c>
      <c r="E251" s="74" t="s">
        <v>257</v>
      </c>
      <c r="F251" s="78">
        <v>1030</v>
      </c>
      <c r="G251" s="74">
        <v>3.5</v>
      </c>
      <c r="H251" s="78">
        <v>995</v>
      </c>
      <c r="I251" s="74">
        <v>9.1</v>
      </c>
      <c r="J251" s="74">
        <v>14</v>
      </c>
      <c r="K251" s="74">
        <v>51.8</v>
      </c>
      <c r="L251" s="74">
        <v>65.599999999999994</v>
      </c>
      <c r="M251" s="74">
        <v>76.900000000000006</v>
      </c>
      <c r="N251" s="78">
        <v>1030</v>
      </c>
      <c r="O251" s="74">
        <v>3.5</v>
      </c>
      <c r="P251" s="78">
        <v>995</v>
      </c>
      <c r="Q251" s="74">
        <v>10.3</v>
      </c>
      <c r="R251" s="74">
        <v>8.5</v>
      </c>
      <c r="S251" s="74">
        <v>58.7</v>
      </c>
      <c r="T251" s="74">
        <v>73.3</v>
      </c>
      <c r="U251" s="74">
        <v>81.099999999999994</v>
      </c>
      <c r="V251" s="78">
        <v>1030</v>
      </c>
      <c r="W251" s="74">
        <v>3.7</v>
      </c>
      <c r="X251" s="78">
        <v>995</v>
      </c>
      <c r="Y251" s="74">
        <v>11.9</v>
      </c>
      <c r="Z251" s="74">
        <v>7.4</v>
      </c>
      <c r="AA251" s="74">
        <v>62.6</v>
      </c>
      <c r="AB251" s="74">
        <v>76.2</v>
      </c>
      <c r="AC251" s="74">
        <v>80.7</v>
      </c>
      <c r="AD251" s="78"/>
      <c r="AE251" s="74"/>
      <c r="AF251" s="78"/>
      <c r="AG251" s="74"/>
      <c r="AH251" s="74"/>
      <c r="AI251" s="74"/>
      <c r="AJ251" s="74"/>
      <c r="AK251" s="74"/>
      <c r="AL251" s="78">
        <v>680</v>
      </c>
      <c r="AM251" s="74">
        <v>0.9</v>
      </c>
      <c r="AN251" s="78">
        <v>675</v>
      </c>
      <c r="AO251" s="74">
        <v>10.1</v>
      </c>
      <c r="AP251" s="74">
        <v>17.100000000000001</v>
      </c>
      <c r="AQ251" s="74">
        <v>49.9</v>
      </c>
      <c r="AR251" s="74">
        <v>59.9</v>
      </c>
      <c r="AS251" s="74">
        <v>72.8</v>
      </c>
      <c r="AT251" s="78">
        <v>680</v>
      </c>
      <c r="AU251" s="74">
        <v>1.5</v>
      </c>
      <c r="AV251" s="78">
        <v>670</v>
      </c>
      <c r="AW251" s="74">
        <v>11.8</v>
      </c>
      <c r="AX251" s="74">
        <v>11.1</v>
      </c>
      <c r="AY251" s="74">
        <v>59.5</v>
      </c>
      <c r="AZ251" s="74">
        <v>70.3</v>
      </c>
      <c r="BA251" s="74">
        <v>77.099999999999994</v>
      </c>
      <c r="BB251" s="78">
        <v>680</v>
      </c>
      <c r="BC251" s="74">
        <v>1.6</v>
      </c>
      <c r="BD251" s="78">
        <v>670</v>
      </c>
      <c r="BE251" s="74">
        <v>14.5</v>
      </c>
      <c r="BF251" s="74">
        <v>10</v>
      </c>
      <c r="BG251" s="74">
        <v>60.6</v>
      </c>
      <c r="BH251" s="74">
        <v>70.5</v>
      </c>
      <c r="BI251" s="74">
        <v>75.400000000000006</v>
      </c>
      <c r="BJ251" s="78"/>
      <c r="BK251" s="74"/>
      <c r="BL251" s="78"/>
      <c r="BM251" s="74"/>
      <c r="BN251" s="74"/>
      <c r="BO251" s="74"/>
      <c r="BP251" s="74"/>
      <c r="BQ251" s="74"/>
      <c r="BR251" s="78">
        <v>1710</v>
      </c>
      <c r="BS251" s="74">
        <v>2.5</v>
      </c>
      <c r="BT251" s="78">
        <v>1670</v>
      </c>
      <c r="BU251" s="74">
        <v>9.5</v>
      </c>
      <c r="BV251" s="74">
        <v>15.2</v>
      </c>
      <c r="BW251" s="74">
        <v>51</v>
      </c>
      <c r="BX251" s="74">
        <v>63.3</v>
      </c>
      <c r="BY251" s="74">
        <v>75.3</v>
      </c>
      <c r="BZ251" s="78">
        <v>1710</v>
      </c>
      <c r="CA251" s="74">
        <v>2.7</v>
      </c>
      <c r="CB251" s="78">
        <v>1665</v>
      </c>
      <c r="CC251" s="74">
        <v>10.9</v>
      </c>
      <c r="CD251" s="74">
        <v>9.5</v>
      </c>
      <c r="CE251" s="74">
        <v>59</v>
      </c>
      <c r="CF251" s="74">
        <v>72.099999999999994</v>
      </c>
      <c r="CG251" s="74">
        <v>79.5</v>
      </c>
      <c r="CH251" s="78">
        <v>1710</v>
      </c>
      <c r="CI251" s="74">
        <v>2.9</v>
      </c>
      <c r="CJ251" s="78">
        <v>1660</v>
      </c>
      <c r="CK251" s="74">
        <v>12.9</v>
      </c>
      <c r="CL251" s="74">
        <v>8.5</v>
      </c>
      <c r="CM251" s="74">
        <v>61.8</v>
      </c>
      <c r="CN251" s="74">
        <v>73.900000000000006</v>
      </c>
      <c r="CO251" s="74">
        <v>78.599999999999994</v>
      </c>
      <c r="CP251" s="78"/>
      <c r="CQ251" s="74"/>
      <c r="CR251" s="78"/>
      <c r="CS251" s="74"/>
      <c r="CT251" s="74"/>
      <c r="CU251" s="74"/>
      <c r="CV251" s="74"/>
      <c r="CW251" s="74"/>
    </row>
    <row r="252" spans="1:101" ht="16.5" x14ac:dyDescent="0.3">
      <c r="A252" s="74" t="s">
        <v>289</v>
      </c>
      <c r="B252" s="74">
        <v>79</v>
      </c>
      <c r="C252" s="74">
        <v>10007161</v>
      </c>
      <c r="D252" s="74" t="s">
        <v>90</v>
      </c>
      <c r="E252" s="74" t="s">
        <v>259</v>
      </c>
      <c r="F252" s="78">
        <v>1085</v>
      </c>
      <c r="G252" s="74">
        <v>4.9000000000000004</v>
      </c>
      <c r="H252" s="78">
        <v>1035</v>
      </c>
      <c r="I252" s="74">
        <v>5.9</v>
      </c>
      <c r="J252" s="74">
        <v>5.9</v>
      </c>
      <c r="K252" s="74">
        <v>48.1</v>
      </c>
      <c r="L252" s="74">
        <v>78.599999999999994</v>
      </c>
      <c r="M252" s="74">
        <v>88.2</v>
      </c>
      <c r="N252" s="78">
        <v>1085</v>
      </c>
      <c r="O252" s="74">
        <v>4.7</v>
      </c>
      <c r="P252" s="78">
        <v>1035</v>
      </c>
      <c r="Q252" s="74">
        <v>5.6</v>
      </c>
      <c r="R252" s="74">
        <v>4.5999999999999996</v>
      </c>
      <c r="S252" s="74">
        <v>57.1</v>
      </c>
      <c r="T252" s="74">
        <v>82.8</v>
      </c>
      <c r="U252" s="74">
        <v>89.8</v>
      </c>
      <c r="V252" s="78">
        <v>1085</v>
      </c>
      <c r="W252" s="74">
        <v>5.8</v>
      </c>
      <c r="X252" s="78">
        <v>1025</v>
      </c>
      <c r="Y252" s="74">
        <v>8.9</v>
      </c>
      <c r="Z252" s="74">
        <v>4.8</v>
      </c>
      <c r="AA252" s="74">
        <v>60.3</v>
      </c>
      <c r="AB252" s="74">
        <v>81.3</v>
      </c>
      <c r="AC252" s="74">
        <v>86.3</v>
      </c>
      <c r="AD252" s="78"/>
      <c r="AE252" s="74"/>
      <c r="AF252" s="78"/>
      <c r="AG252" s="74"/>
      <c r="AH252" s="74"/>
      <c r="AI252" s="74"/>
      <c r="AJ252" s="74"/>
      <c r="AK252" s="74"/>
      <c r="AL252" s="78">
        <v>745</v>
      </c>
      <c r="AM252" s="74">
        <v>1.1000000000000001</v>
      </c>
      <c r="AN252" s="78">
        <v>735</v>
      </c>
      <c r="AO252" s="74">
        <v>8.8000000000000007</v>
      </c>
      <c r="AP252" s="74">
        <v>11.4</v>
      </c>
      <c r="AQ252" s="74">
        <v>54.8</v>
      </c>
      <c r="AR252" s="74">
        <v>71.2</v>
      </c>
      <c r="AS252" s="74">
        <v>79.7</v>
      </c>
      <c r="AT252" s="78">
        <v>745</v>
      </c>
      <c r="AU252" s="74">
        <v>1.2</v>
      </c>
      <c r="AV252" s="78">
        <v>735</v>
      </c>
      <c r="AW252" s="74">
        <v>8.6</v>
      </c>
      <c r="AX252" s="74">
        <v>9.5</v>
      </c>
      <c r="AY252" s="74">
        <v>64.400000000000006</v>
      </c>
      <c r="AZ252" s="74">
        <v>78.2</v>
      </c>
      <c r="BA252" s="74">
        <v>81.900000000000006</v>
      </c>
      <c r="BB252" s="78">
        <v>745</v>
      </c>
      <c r="BC252" s="74">
        <v>1.1000000000000001</v>
      </c>
      <c r="BD252" s="78">
        <v>735</v>
      </c>
      <c r="BE252" s="74">
        <v>11.6</v>
      </c>
      <c r="BF252" s="74">
        <v>6.5</v>
      </c>
      <c r="BG252" s="74">
        <v>69.7</v>
      </c>
      <c r="BH252" s="74">
        <v>79.3</v>
      </c>
      <c r="BI252" s="74">
        <v>81.900000000000006</v>
      </c>
      <c r="BJ252" s="78"/>
      <c r="BK252" s="74"/>
      <c r="BL252" s="78"/>
      <c r="BM252" s="74"/>
      <c r="BN252" s="74"/>
      <c r="BO252" s="74"/>
      <c r="BP252" s="74"/>
      <c r="BQ252" s="74"/>
      <c r="BR252" s="78">
        <v>1830</v>
      </c>
      <c r="BS252" s="74">
        <v>3.3</v>
      </c>
      <c r="BT252" s="78">
        <v>1770</v>
      </c>
      <c r="BU252" s="74">
        <v>7.1</v>
      </c>
      <c r="BV252" s="74">
        <v>8.1999999999999993</v>
      </c>
      <c r="BW252" s="74">
        <v>50.9</v>
      </c>
      <c r="BX252" s="74">
        <v>75.5</v>
      </c>
      <c r="BY252" s="74">
        <v>84.7</v>
      </c>
      <c r="BZ252" s="78">
        <v>1830</v>
      </c>
      <c r="CA252" s="74">
        <v>3.3</v>
      </c>
      <c r="CB252" s="78">
        <v>1770</v>
      </c>
      <c r="CC252" s="74">
        <v>6.8</v>
      </c>
      <c r="CD252" s="74">
        <v>6.7</v>
      </c>
      <c r="CE252" s="74">
        <v>60.2</v>
      </c>
      <c r="CF252" s="74">
        <v>80.900000000000006</v>
      </c>
      <c r="CG252" s="74">
        <v>86.5</v>
      </c>
      <c r="CH252" s="78">
        <v>1830</v>
      </c>
      <c r="CI252" s="74">
        <v>3.9</v>
      </c>
      <c r="CJ252" s="78">
        <v>1760</v>
      </c>
      <c r="CK252" s="74">
        <v>10</v>
      </c>
      <c r="CL252" s="74">
        <v>5.5</v>
      </c>
      <c r="CM252" s="74">
        <v>64.2</v>
      </c>
      <c r="CN252" s="74">
        <v>80.5</v>
      </c>
      <c r="CO252" s="74">
        <v>84.5</v>
      </c>
      <c r="CP252" s="78"/>
      <c r="CQ252" s="74"/>
      <c r="CR252" s="78"/>
      <c r="CS252" s="74"/>
      <c r="CT252" s="74"/>
      <c r="CU252" s="74"/>
      <c r="CV252" s="74"/>
      <c r="CW252" s="74"/>
    </row>
    <row r="253" spans="1:101" ht="16.5" x14ac:dyDescent="0.3">
      <c r="A253" s="74" t="s">
        <v>289</v>
      </c>
      <c r="B253" s="74">
        <v>41</v>
      </c>
      <c r="C253" s="74">
        <v>10008017</v>
      </c>
      <c r="D253" s="74" t="s">
        <v>27</v>
      </c>
      <c r="E253" s="74" t="s">
        <v>261</v>
      </c>
      <c r="F253" s="78">
        <v>50</v>
      </c>
      <c r="G253" s="74">
        <v>13.5</v>
      </c>
      <c r="H253" s="78">
        <v>45</v>
      </c>
      <c r="I253" s="74">
        <v>15.6</v>
      </c>
      <c r="J253" s="74">
        <v>8.9</v>
      </c>
      <c r="K253" s="74">
        <v>48.9</v>
      </c>
      <c r="L253" s="74">
        <v>62.2</v>
      </c>
      <c r="M253" s="74">
        <v>75.599999999999994</v>
      </c>
      <c r="N253" s="78">
        <v>50</v>
      </c>
      <c r="O253" s="74">
        <v>11.5</v>
      </c>
      <c r="P253" s="78">
        <v>45</v>
      </c>
      <c r="Q253" s="74">
        <v>15.2</v>
      </c>
      <c r="R253" s="74">
        <v>13</v>
      </c>
      <c r="S253" s="74" t="s">
        <v>396</v>
      </c>
      <c r="T253" s="74" t="s">
        <v>396</v>
      </c>
      <c r="U253" s="74">
        <v>71.7</v>
      </c>
      <c r="V253" s="78">
        <v>50</v>
      </c>
      <c r="W253" s="74">
        <v>11.5</v>
      </c>
      <c r="X253" s="78">
        <v>45</v>
      </c>
      <c r="Y253" s="74">
        <v>17.399999999999999</v>
      </c>
      <c r="Z253" s="74">
        <v>6.5</v>
      </c>
      <c r="AA253" s="74" t="s">
        <v>396</v>
      </c>
      <c r="AB253" s="74" t="s">
        <v>396</v>
      </c>
      <c r="AC253" s="74">
        <v>76.099999999999994</v>
      </c>
      <c r="AD253" s="78"/>
      <c r="AE253" s="74"/>
      <c r="AF253" s="78"/>
      <c r="AG253" s="74"/>
      <c r="AH253" s="74"/>
      <c r="AI253" s="74"/>
      <c r="AJ253" s="74"/>
      <c r="AK253" s="74"/>
      <c r="AL253" s="78">
        <v>35</v>
      </c>
      <c r="AM253" s="74">
        <v>0</v>
      </c>
      <c r="AN253" s="78">
        <v>35</v>
      </c>
      <c r="AO253" s="74">
        <v>22.9</v>
      </c>
      <c r="AP253" s="74">
        <v>11.4</v>
      </c>
      <c r="AQ253" s="74">
        <v>40</v>
      </c>
      <c r="AR253" s="74">
        <v>54.3</v>
      </c>
      <c r="AS253" s="74">
        <v>65.7</v>
      </c>
      <c r="AT253" s="78">
        <v>35</v>
      </c>
      <c r="AU253" s="74">
        <v>0</v>
      </c>
      <c r="AV253" s="78">
        <v>35</v>
      </c>
      <c r="AW253" s="74">
        <v>17.100000000000001</v>
      </c>
      <c r="AX253" s="74">
        <v>22.9</v>
      </c>
      <c r="AY253" s="74" t="s">
        <v>396</v>
      </c>
      <c r="AZ253" s="74" t="s">
        <v>396</v>
      </c>
      <c r="BA253" s="74">
        <v>60</v>
      </c>
      <c r="BB253" s="78">
        <v>35</v>
      </c>
      <c r="BC253" s="74">
        <v>0</v>
      </c>
      <c r="BD253" s="78">
        <v>35</v>
      </c>
      <c r="BE253" s="74">
        <v>20</v>
      </c>
      <c r="BF253" s="74">
        <v>8.6</v>
      </c>
      <c r="BG253" s="74" t="s">
        <v>396</v>
      </c>
      <c r="BH253" s="74" t="s">
        <v>396</v>
      </c>
      <c r="BI253" s="74">
        <v>71.400000000000006</v>
      </c>
      <c r="BJ253" s="78"/>
      <c r="BK253" s="74"/>
      <c r="BL253" s="78"/>
      <c r="BM253" s="74"/>
      <c r="BN253" s="74"/>
      <c r="BO253" s="74"/>
      <c r="BP253" s="74"/>
      <c r="BQ253" s="74"/>
      <c r="BR253" s="78">
        <v>85</v>
      </c>
      <c r="BS253" s="74">
        <v>8</v>
      </c>
      <c r="BT253" s="78">
        <v>80</v>
      </c>
      <c r="BU253" s="74">
        <v>18.8</v>
      </c>
      <c r="BV253" s="74">
        <v>10</v>
      </c>
      <c r="BW253" s="74">
        <v>45</v>
      </c>
      <c r="BX253" s="74">
        <v>58.8</v>
      </c>
      <c r="BY253" s="74">
        <v>71.3</v>
      </c>
      <c r="BZ253" s="78">
        <v>85</v>
      </c>
      <c r="CA253" s="74">
        <v>6.9</v>
      </c>
      <c r="CB253" s="78">
        <v>80</v>
      </c>
      <c r="CC253" s="74">
        <v>16</v>
      </c>
      <c r="CD253" s="74">
        <v>17.3</v>
      </c>
      <c r="CE253" s="74">
        <v>54.3</v>
      </c>
      <c r="CF253" s="74">
        <v>60.5</v>
      </c>
      <c r="CG253" s="74">
        <v>66.7</v>
      </c>
      <c r="CH253" s="78">
        <v>85</v>
      </c>
      <c r="CI253" s="74">
        <v>6.9</v>
      </c>
      <c r="CJ253" s="78">
        <v>80</v>
      </c>
      <c r="CK253" s="74">
        <v>18.5</v>
      </c>
      <c r="CL253" s="74">
        <v>7.4</v>
      </c>
      <c r="CM253" s="74" t="s">
        <v>396</v>
      </c>
      <c r="CN253" s="74" t="s">
        <v>396</v>
      </c>
      <c r="CO253" s="74">
        <v>74.099999999999994</v>
      </c>
      <c r="CP253" s="78"/>
      <c r="CQ253" s="74"/>
      <c r="CR253" s="78"/>
      <c r="CS253" s="74"/>
      <c r="CT253" s="74"/>
      <c r="CU253" s="74"/>
      <c r="CV253" s="74"/>
      <c r="CW253" s="74"/>
    </row>
    <row r="254" spans="1:101" ht="16.5" x14ac:dyDescent="0.3">
      <c r="A254" s="74" t="s">
        <v>289</v>
      </c>
      <c r="B254" s="74">
        <v>149</v>
      </c>
      <c r="C254" s="74">
        <v>10007784</v>
      </c>
      <c r="D254" s="74" t="s">
        <v>27</v>
      </c>
      <c r="E254" s="74" t="s">
        <v>263</v>
      </c>
      <c r="F254" s="78">
        <v>1615</v>
      </c>
      <c r="G254" s="74">
        <v>4.2</v>
      </c>
      <c r="H254" s="78">
        <v>1545</v>
      </c>
      <c r="I254" s="74">
        <v>9.1999999999999993</v>
      </c>
      <c r="J254" s="74">
        <v>7.1</v>
      </c>
      <c r="K254" s="74">
        <v>39.299999999999997</v>
      </c>
      <c r="L254" s="74">
        <v>57.8</v>
      </c>
      <c r="M254" s="74">
        <v>83.7</v>
      </c>
      <c r="N254" s="78">
        <v>1615</v>
      </c>
      <c r="O254" s="74">
        <v>5.0999999999999996</v>
      </c>
      <c r="P254" s="78">
        <v>1530</v>
      </c>
      <c r="Q254" s="74">
        <v>11</v>
      </c>
      <c r="R254" s="74">
        <v>8.1</v>
      </c>
      <c r="S254" s="74">
        <v>52.6</v>
      </c>
      <c r="T254" s="74">
        <v>70.400000000000006</v>
      </c>
      <c r="U254" s="74">
        <v>80.900000000000006</v>
      </c>
      <c r="V254" s="78">
        <v>1615</v>
      </c>
      <c r="W254" s="74">
        <v>5.7</v>
      </c>
      <c r="X254" s="78">
        <v>1520</v>
      </c>
      <c r="Y254" s="74">
        <v>13.7</v>
      </c>
      <c r="Z254" s="74">
        <v>6.8</v>
      </c>
      <c r="AA254" s="74">
        <v>61.1</v>
      </c>
      <c r="AB254" s="74">
        <v>73.599999999999994</v>
      </c>
      <c r="AC254" s="74">
        <v>79.5</v>
      </c>
      <c r="AD254" s="78"/>
      <c r="AE254" s="74"/>
      <c r="AF254" s="78"/>
      <c r="AG254" s="74"/>
      <c r="AH254" s="74"/>
      <c r="AI254" s="74"/>
      <c r="AJ254" s="74"/>
      <c r="AK254" s="74"/>
      <c r="AL254" s="78">
        <v>1395</v>
      </c>
      <c r="AM254" s="74">
        <v>2.6</v>
      </c>
      <c r="AN254" s="78">
        <v>1360</v>
      </c>
      <c r="AO254" s="74">
        <v>11.5</v>
      </c>
      <c r="AP254" s="74">
        <v>9.6</v>
      </c>
      <c r="AQ254" s="74">
        <v>39.799999999999997</v>
      </c>
      <c r="AR254" s="74">
        <v>56.1</v>
      </c>
      <c r="AS254" s="74">
        <v>79</v>
      </c>
      <c r="AT254" s="78">
        <v>1395</v>
      </c>
      <c r="AU254" s="74">
        <v>2.9</v>
      </c>
      <c r="AV254" s="78">
        <v>1355</v>
      </c>
      <c r="AW254" s="74">
        <v>15</v>
      </c>
      <c r="AX254" s="74">
        <v>8.4</v>
      </c>
      <c r="AY254" s="74">
        <v>51.4</v>
      </c>
      <c r="AZ254" s="74">
        <v>64.900000000000006</v>
      </c>
      <c r="BA254" s="74">
        <v>76.599999999999994</v>
      </c>
      <c r="BB254" s="78">
        <v>1395</v>
      </c>
      <c r="BC254" s="74">
        <v>3</v>
      </c>
      <c r="BD254" s="78">
        <v>1355</v>
      </c>
      <c r="BE254" s="74">
        <v>17</v>
      </c>
      <c r="BF254" s="74">
        <v>7.6</v>
      </c>
      <c r="BG254" s="74">
        <v>58</v>
      </c>
      <c r="BH254" s="74">
        <v>68.599999999999994</v>
      </c>
      <c r="BI254" s="74">
        <v>75.400000000000006</v>
      </c>
      <c r="BJ254" s="78"/>
      <c r="BK254" s="74"/>
      <c r="BL254" s="78"/>
      <c r="BM254" s="74"/>
      <c r="BN254" s="74"/>
      <c r="BO254" s="74"/>
      <c r="BP254" s="74"/>
      <c r="BQ254" s="74"/>
      <c r="BR254" s="78">
        <v>3010</v>
      </c>
      <c r="BS254" s="74">
        <v>3.4</v>
      </c>
      <c r="BT254" s="78">
        <v>2905</v>
      </c>
      <c r="BU254" s="74">
        <v>10.3</v>
      </c>
      <c r="BV254" s="74">
        <v>8.3000000000000007</v>
      </c>
      <c r="BW254" s="74">
        <v>39.5</v>
      </c>
      <c r="BX254" s="74">
        <v>57</v>
      </c>
      <c r="BY254" s="74">
        <v>81.5</v>
      </c>
      <c r="BZ254" s="78">
        <v>3010</v>
      </c>
      <c r="CA254" s="74">
        <v>4.0999999999999996</v>
      </c>
      <c r="CB254" s="78">
        <v>2885</v>
      </c>
      <c r="CC254" s="74">
        <v>12.9</v>
      </c>
      <c r="CD254" s="74">
        <v>8.1999999999999993</v>
      </c>
      <c r="CE254" s="74">
        <v>52</v>
      </c>
      <c r="CF254" s="74">
        <v>67.8</v>
      </c>
      <c r="CG254" s="74">
        <v>78.900000000000006</v>
      </c>
      <c r="CH254" s="78">
        <v>3010</v>
      </c>
      <c r="CI254" s="74">
        <v>4.5</v>
      </c>
      <c r="CJ254" s="78">
        <v>2875</v>
      </c>
      <c r="CK254" s="74">
        <v>15.3</v>
      </c>
      <c r="CL254" s="74">
        <v>7.2</v>
      </c>
      <c r="CM254" s="74">
        <v>59.6</v>
      </c>
      <c r="CN254" s="74">
        <v>71.2</v>
      </c>
      <c r="CO254" s="74">
        <v>77.5</v>
      </c>
      <c r="CP254" s="78"/>
      <c r="CQ254" s="74"/>
      <c r="CR254" s="78"/>
      <c r="CS254" s="74"/>
      <c r="CT254" s="74"/>
      <c r="CU254" s="74"/>
      <c r="CV254" s="74"/>
      <c r="CW254" s="74"/>
    </row>
    <row r="255" spans="1:101" ht="16.5" x14ac:dyDescent="0.3">
      <c r="A255" s="74" t="s">
        <v>289</v>
      </c>
      <c r="B255" s="74">
        <v>163</v>
      </c>
      <c r="C255" s="74">
        <v>10007163</v>
      </c>
      <c r="D255" s="74" t="s">
        <v>16</v>
      </c>
      <c r="E255" s="74" t="s">
        <v>265</v>
      </c>
      <c r="F255" s="78">
        <v>1235</v>
      </c>
      <c r="G255" s="74">
        <v>3.4</v>
      </c>
      <c r="H255" s="78">
        <v>1190</v>
      </c>
      <c r="I255" s="74">
        <v>9.4</v>
      </c>
      <c r="J255" s="74">
        <v>7.6</v>
      </c>
      <c r="K255" s="74">
        <v>48.7</v>
      </c>
      <c r="L255" s="74">
        <v>69.099999999999994</v>
      </c>
      <c r="M255" s="74">
        <v>83.1</v>
      </c>
      <c r="N255" s="78">
        <v>1235</v>
      </c>
      <c r="O255" s="74">
        <v>4.5</v>
      </c>
      <c r="P255" s="78">
        <v>1180</v>
      </c>
      <c r="Q255" s="74">
        <v>10.9</v>
      </c>
      <c r="R255" s="74">
        <v>7.2</v>
      </c>
      <c r="S255" s="74">
        <v>60.9</v>
      </c>
      <c r="T255" s="74">
        <v>75.5</v>
      </c>
      <c r="U255" s="74">
        <v>81.900000000000006</v>
      </c>
      <c r="V255" s="78">
        <v>1235</v>
      </c>
      <c r="W255" s="74">
        <v>5</v>
      </c>
      <c r="X255" s="78">
        <v>1170</v>
      </c>
      <c r="Y255" s="74">
        <v>13.2</v>
      </c>
      <c r="Z255" s="74">
        <v>6</v>
      </c>
      <c r="AA255" s="74">
        <v>65.599999999999994</v>
      </c>
      <c r="AB255" s="74">
        <v>76.599999999999994</v>
      </c>
      <c r="AC255" s="74">
        <v>80.8</v>
      </c>
      <c r="AD255" s="78"/>
      <c r="AE255" s="74"/>
      <c r="AF255" s="78"/>
      <c r="AG255" s="74"/>
      <c r="AH255" s="74"/>
      <c r="AI255" s="74"/>
      <c r="AJ255" s="74"/>
      <c r="AK255" s="74"/>
      <c r="AL255" s="78">
        <v>1215</v>
      </c>
      <c r="AM255" s="74">
        <v>1.6</v>
      </c>
      <c r="AN255" s="78">
        <v>1195</v>
      </c>
      <c r="AO255" s="74">
        <v>9.8000000000000007</v>
      </c>
      <c r="AP255" s="74">
        <v>8.1999999999999993</v>
      </c>
      <c r="AQ255" s="74">
        <v>55.4</v>
      </c>
      <c r="AR255" s="74">
        <v>69.5</v>
      </c>
      <c r="AS255" s="74">
        <v>82</v>
      </c>
      <c r="AT255" s="78">
        <v>1215</v>
      </c>
      <c r="AU255" s="74">
        <v>1.6</v>
      </c>
      <c r="AV255" s="78">
        <v>1195</v>
      </c>
      <c r="AW255" s="74">
        <v>11.5</v>
      </c>
      <c r="AX255" s="74">
        <v>6.9</v>
      </c>
      <c r="AY255" s="74">
        <v>65.400000000000006</v>
      </c>
      <c r="AZ255" s="74">
        <v>75.2</v>
      </c>
      <c r="BA255" s="74">
        <v>81.599999999999994</v>
      </c>
      <c r="BB255" s="78">
        <v>1215</v>
      </c>
      <c r="BC255" s="74">
        <v>1.9</v>
      </c>
      <c r="BD255" s="78">
        <v>1190</v>
      </c>
      <c r="BE255" s="74">
        <v>12.6</v>
      </c>
      <c r="BF255" s="74">
        <v>6.6</v>
      </c>
      <c r="BG255" s="74">
        <v>68.099999999999994</v>
      </c>
      <c r="BH255" s="74">
        <v>76.900000000000006</v>
      </c>
      <c r="BI255" s="74">
        <v>80.8</v>
      </c>
      <c r="BJ255" s="78"/>
      <c r="BK255" s="74"/>
      <c r="BL255" s="78"/>
      <c r="BM255" s="74"/>
      <c r="BN255" s="74"/>
      <c r="BO255" s="74"/>
      <c r="BP255" s="74"/>
      <c r="BQ255" s="74"/>
      <c r="BR255" s="78">
        <v>2450</v>
      </c>
      <c r="BS255" s="74">
        <v>2.5</v>
      </c>
      <c r="BT255" s="78">
        <v>2390</v>
      </c>
      <c r="BU255" s="74">
        <v>9.6</v>
      </c>
      <c r="BV255" s="74">
        <v>7.9</v>
      </c>
      <c r="BW255" s="74">
        <v>52.1</v>
      </c>
      <c r="BX255" s="74">
        <v>69.3</v>
      </c>
      <c r="BY255" s="74">
        <v>82.5</v>
      </c>
      <c r="BZ255" s="78">
        <v>2450</v>
      </c>
      <c r="CA255" s="74">
        <v>3.1</v>
      </c>
      <c r="CB255" s="78">
        <v>2375</v>
      </c>
      <c r="CC255" s="74">
        <v>11.2</v>
      </c>
      <c r="CD255" s="74">
        <v>7</v>
      </c>
      <c r="CE255" s="74">
        <v>63.1</v>
      </c>
      <c r="CF255" s="74">
        <v>75.3</v>
      </c>
      <c r="CG255" s="74">
        <v>81.8</v>
      </c>
      <c r="CH255" s="78">
        <v>2450</v>
      </c>
      <c r="CI255" s="74">
        <v>3.5</v>
      </c>
      <c r="CJ255" s="78">
        <v>2365</v>
      </c>
      <c r="CK255" s="74">
        <v>12.9</v>
      </c>
      <c r="CL255" s="74">
        <v>6.3</v>
      </c>
      <c r="CM255" s="74">
        <v>66.900000000000006</v>
      </c>
      <c r="CN255" s="74">
        <v>76.8</v>
      </c>
      <c r="CO255" s="74">
        <v>80.8</v>
      </c>
      <c r="CP255" s="78"/>
      <c r="CQ255" s="74"/>
      <c r="CR255" s="78"/>
      <c r="CS255" s="74"/>
      <c r="CT255" s="74"/>
      <c r="CU255" s="74"/>
      <c r="CV255" s="74"/>
      <c r="CW255" s="74"/>
    </row>
    <row r="256" spans="1:101" ht="16.5" x14ac:dyDescent="0.3">
      <c r="A256" s="74" t="s">
        <v>289</v>
      </c>
      <c r="B256" s="74">
        <v>81</v>
      </c>
      <c r="C256" s="74">
        <v>10007164</v>
      </c>
      <c r="D256" s="74" t="s">
        <v>19</v>
      </c>
      <c r="E256" s="74" t="s">
        <v>267</v>
      </c>
      <c r="F256" s="78">
        <v>2115</v>
      </c>
      <c r="G256" s="74">
        <v>7</v>
      </c>
      <c r="H256" s="78">
        <v>1970</v>
      </c>
      <c r="I256" s="74">
        <v>9.1999999999999993</v>
      </c>
      <c r="J256" s="74">
        <v>9.3000000000000007</v>
      </c>
      <c r="K256" s="74">
        <v>59.1</v>
      </c>
      <c r="L256" s="74">
        <v>73.2</v>
      </c>
      <c r="M256" s="74">
        <v>81.5</v>
      </c>
      <c r="N256" s="78">
        <v>2115</v>
      </c>
      <c r="O256" s="74">
        <v>7.8</v>
      </c>
      <c r="P256" s="78">
        <v>1950</v>
      </c>
      <c r="Q256" s="74">
        <v>10.5</v>
      </c>
      <c r="R256" s="74">
        <v>8.9</v>
      </c>
      <c r="S256" s="74">
        <v>60.2</v>
      </c>
      <c r="T256" s="74">
        <v>74.8</v>
      </c>
      <c r="U256" s="74">
        <v>80.599999999999994</v>
      </c>
      <c r="V256" s="78">
        <v>2115</v>
      </c>
      <c r="W256" s="74">
        <v>8.1999999999999993</v>
      </c>
      <c r="X256" s="78">
        <v>1940</v>
      </c>
      <c r="Y256" s="74">
        <v>12.3</v>
      </c>
      <c r="Z256" s="74">
        <v>6.6</v>
      </c>
      <c r="AA256" s="74">
        <v>64.099999999999994</v>
      </c>
      <c r="AB256" s="74">
        <v>76.099999999999994</v>
      </c>
      <c r="AC256" s="74">
        <v>81.099999999999994</v>
      </c>
      <c r="AD256" s="78"/>
      <c r="AE256" s="74"/>
      <c r="AF256" s="78"/>
      <c r="AG256" s="74"/>
      <c r="AH256" s="74"/>
      <c r="AI256" s="74"/>
      <c r="AJ256" s="74"/>
      <c r="AK256" s="74"/>
      <c r="AL256" s="78">
        <v>1605</v>
      </c>
      <c r="AM256" s="74">
        <v>2.1</v>
      </c>
      <c r="AN256" s="78">
        <v>1575</v>
      </c>
      <c r="AO256" s="74">
        <v>12</v>
      </c>
      <c r="AP256" s="74">
        <v>11.4</v>
      </c>
      <c r="AQ256" s="74">
        <v>61.7</v>
      </c>
      <c r="AR256" s="74">
        <v>70</v>
      </c>
      <c r="AS256" s="74">
        <v>76.7</v>
      </c>
      <c r="AT256" s="78">
        <v>1605</v>
      </c>
      <c r="AU256" s="74">
        <v>2.4</v>
      </c>
      <c r="AV256" s="78">
        <v>1570</v>
      </c>
      <c r="AW256" s="74">
        <v>12.4</v>
      </c>
      <c r="AX256" s="74">
        <v>9.4</v>
      </c>
      <c r="AY256" s="74">
        <v>65.3</v>
      </c>
      <c r="AZ256" s="74">
        <v>73.900000000000006</v>
      </c>
      <c r="BA256" s="74">
        <v>78.2</v>
      </c>
      <c r="BB256" s="78">
        <v>1605</v>
      </c>
      <c r="BC256" s="74">
        <v>2.4</v>
      </c>
      <c r="BD256" s="78">
        <v>1570</v>
      </c>
      <c r="BE256" s="74">
        <v>15.2</v>
      </c>
      <c r="BF256" s="74">
        <v>7.6</v>
      </c>
      <c r="BG256" s="74">
        <v>67.900000000000006</v>
      </c>
      <c r="BH256" s="74">
        <v>74.400000000000006</v>
      </c>
      <c r="BI256" s="74">
        <v>77.2</v>
      </c>
      <c r="BJ256" s="78"/>
      <c r="BK256" s="74"/>
      <c r="BL256" s="78"/>
      <c r="BM256" s="74"/>
      <c r="BN256" s="74"/>
      <c r="BO256" s="74"/>
      <c r="BP256" s="74"/>
      <c r="BQ256" s="74"/>
      <c r="BR256" s="78">
        <v>3720</v>
      </c>
      <c r="BS256" s="74">
        <v>4.9000000000000004</v>
      </c>
      <c r="BT256" s="78">
        <v>3540</v>
      </c>
      <c r="BU256" s="74">
        <v>10.4</v>
      </c>
      <c r="BV256" s="74">
        <v>10.199999999999999</v>
      </c>
      <c r="BW256" s="74">
        <v>60.3</v>
      </c>
      <c r="BX256" s="74">
        <v>71.8</v>
      </c>
      <c r="BY256" s="74">
        <v>79.400000000000006</v>
      </c>
      <c r="BZ256" s="78">
        <v>3720</v>
      </c>
      <c r="CA256" s="74">
        <v>5.5</v>
      </c>
      <c r="CB256" s="78">
        <v>3520</v>
      </c>
      <c r="CC256" s="74">
        <v>11.4</v>
      </c>
      <c r="CD256" s="74">
        <v>9.1</v>
      </c>
      <c r="CE256" s="74">
        <v>62.4</v>
      </c>
      <c r="CF256" s="74">
        <v>74.400000000000006</v>
      </c>
      <c r="CG256" s="74">
        <v>79.5</v>
      </c>
      <c r="CH256" s="78">
        <v>3720</v>
      </c>
      <c r="CI256" s="74">
        <v>5.7</v>
      </c>
      <c r="CJ256" s="78">
        <v>3510</v>
      </c>
      <c r="CK256" s="74">
        <v>13.6</v>
      </c>
      <c r="CL256" s="74">
        <v>7.1</v>
      </c>
      <c r="CM256" s="74">
        <v>65.8</v>
      </c>
      <c r="CN256" s="74">
        <v>75.400000000000006</v>
      </c>
      <c r="CO256" s="74">
        <v>79.400000000000006</v>
      </c>
      <c r="CP256" s="78"/>
      <c r="CQ256" s="74"/>
      <c r="CR256" s="78"/>
      <c r="CS256" s="74"/>
      <c r="CT256" s="74"/>
      <c r="CU256" s="74"/>
      <c r="CV256" s="74"/>
      <c r="CW256" s="74"/>
    </row>
    <row r="257" spans="1:101" ht="16.5" x14ac:dyDescent="0.3">
      <c r="A257" s="74" t="s">
        <v>289</v>
      </c>
      <c r="B257" s="74">
        <v>80</v>
      </c>
      <c r="C257" s="74">
        <v>10006566</v>
      </c>
      <c r="D257" s="74" t="s">
        <v>27</v>
      </c>
      <c r="E257" s="74" t="s">
        <v>269</v>
      </c>
      <c r="F257" s="78">
        <v>550</v>
      </c>
      <c r="G257" s="74">
        <v>9.1</v>
      </c>
      <c r="H257" s="78">
        <v>500</v>
      </c>
      <c r="I257" s="74">
        <v>12.2</v>
      </c>
      <c r="J257" s="74">
        <v>13.7</v>
      </c>
      <c r="K257" s="74">
        <v>53.8</v>
      </c>
      <c r="L257" s="74">
        <v>65.099999999999994</v>
      </c>
      <c r="M257" s="74">
        <v>74.099999999999994</v>
      </c>
      <c r="N257" s="78">
        <v>550</v>
      </c>
      <c r="O257" s="74">
        <v>10</v>
      </c>
      <c r="P257" s="78">
        <v>495</v>
      </c>
      <c r="Q257" s="74">
        <v>16.399999999999999</v>
      </c>
      <c r="R257" s="74">
        <v>13.2</v>
      </c>
      <c r="S257" s="74">
        <v>55.8</v>
      </c>
      <c r="T257" s="74">
        <v>65.5</v>
      </c>
      <c r="U257" s="74">
        <v>70.400000000000006</v>
      </c>
      <c r="V257" s="78">
        <v>550</v>
      </c>
      <c r="W257" s="74">
        <v>10.9</v>
      </c>
      <c r="X257" s="78">
        <v>490</v>
      </c>
      <c r="Y257" s="74">
        <v>19.899999999999999</v>
      </c>
      <c r="Z257" s="74">
        <v>11.7</v>
      </c>
      <c r="AA257" s="74">
        <v>57</v>
      </c>
      <c r="AB257" s="74">
        <v>64.3</v>
      </c>
      <c r="AC257" s="74">
        <v>68.400000000000006</v>
      </c>
      <c r="AD257" s="78"/>
      <c r="AE257" s="74"/>
      <c r="AF257" s="78"/>
      <c r="AG257" s="74"/>
      <c r="AH257" s="74"/>
      <c r="AI257" s="74"/>
      <c r="AJ257" s="74"/>
      <c r="AK257" s="74"/>
      <c r="AL257" s="78">
        <v>535</v>
      </c>
      <c r="AM257" s="74">
        <v>3.4</v>
      </c>
      <c r="AN257" s="78">
        <v>515</v>
      </c>
      <c r="AO257" s="74">
        <v>15.3</v>
      </c>
      <c r="AP257" s="74">
        <v>16.8</v>
      </c>
      <c r="AQ257" s="74">
        <v>52.2</v>
      </c>
      <c r="AR257" s="74">
        <v>62.9</v>
      </c>
      <c r="AS257" s="74">
        <v>67.900000000000006</v>
      </c>
      <c r="AT257" s="78">
        <v>535</v>
      </c>
      <c r="AU257" s="74">
        <v>3.4</v>
      </c>
      <c r="AV257" s="78">
        <v>515</v>
      </c>
      <c r="AW257" s="74">
        <v>17.399999999999999</v>
      </c>
      <c r="AX257" s="74">
        <v>15.7</v>
      </c>
      <c r="AY257" s="74">
        <v>53.8</v>
      </c>
      <c r="AZ257" s="74">
        <v>64.400000000000006</v>
      </c>
      <c r="BA257" s="74">
        <v>66.900000000000006</v>
      </c>
      <c r="BB257" s="78">
        <v>535</v>
      </c>
      <c r="BC257" s="74">
        <v>3.7</v>
      </c>
      <c r="BD257" s="78">
        <v>515</v>
      </c>
      <c r="BE257" s="74">
        <v>19.399999999999999</v>
      </c>
      <c r="BF257" s="74">
        <v>15.5</v>
      </c>
      <c r="BG257" s="74">
        <v>58.4</v>
      </c>
      <c r="BH257" s="74">
        <v>63.3</v>
      </c>
      <c r="BI257" s="74">
        <v>65</v>
      </c>
      <c r="BJ257" s="78"/>
      <c r="BK257" s="74"/>
      <c r="BL257" s="78"/>
      <c r="BM257" s="74"/>
      <c r="BN257" s="74"/>
      <c r="BO257" s="74"/>
      <c r="BP257" s="74"/>
      <c r="BQ257" s="74"/>
      <c r="BR257" s="78">
        <v>1085</v>
      </c>
      <c r="BS257" s="74">
        <v>6.3</v>
      </c>
      <c r="BT257" s="78">
        <v>1015</v>
      </c>
      <c r="BU257" s="74">
        <v>13.8</v>
      </c>
      <c r="BV257" s="74">
        <v>15.3</v>
      </c>
      <c r="BW257" s="74">
        <v>53</v>
      </c>
      <c r="BX257" s="74">
        <v>63.9</v>
      </c>
      <c r="BY257" s="74">
        <v>70.900000000000006</v>
      </c>
      <c r="BZ257" s="78">
        <v>1085</v>
      </c>
      <c r="CA257" s="74">
        <v>6.7</v>
      </c>
      <c r="CB257" s="78">
        <v>1010</v>
      </c>
      <c r="CC257" s="74">
        <v>16.899999999999999</v>
      </c>
      <c r="CD257" s="74">
        <v>14.5</v>
      </c>
      <c r="CE257" s="74">
        <v>54.8</v>
      </c>
      <c r="CF257" s="74">
        <v>65</v>
      </c>
      <c r="CG257" s="74">
        <v>68.599999999999994</v>
      </c>
      <c r="CH257" s="78">
        <v>1085</v>
      </c>
      <c r="CI257" s="74">
        <v>7.4</v>
      </c>
      <c r="CJ257" s="78">
        <v>1005</v>
      </c>
      <c r="CK257" s="74">
        <v>19.600000000000001</v>
      </c>
      <c r="CL257" s="74">
        <v>13.7</v>
      </c>
      <c r="CM257" s="74">
        <v>57.7</v>
      </c>
      <c r="CN257" s="74">
        <v>63.8</v>
      </c>
      <c r="CO257" s="74">
        <v>66.7</v>
      </c>
      <c r="CP257" s="78"/>
      <c r="CQ257" s="74"/>
      <c r="CR257" s="78"/>
      <c r="CS257" s="74"/>
      <c r="CT257" s="74"/>
      <c r="CU257" s="74"/>
      <c r="CV257" s="74"/>
      <c r="CW257" s="74"/>
    </row>
    <row r="258" spans="1:101" ht="16.5" x14ac:dyDescent="0.3">
      <c r="A258" s="74" t="s">
        <v>289</v>
      </c>
      <c r="B258" s="74">
        <v>83</v>
      </c>
      <c r="C258" s="74">
        <v>10007165</v>
      </c>
      <c r="D258" s="74" t="s">
        <v>27</v>
      </c>
      <c r="E258" s="74" t="s">
        <v>271</v>
      </c>
      <c r="F258" s="78">
        <v>1435</v>
      </c>
      <c r="G258" s="74">
        <v>9.6999999999999993</v>
      </c>
      <c r="H258" s="78">
        <v>1295</v>
      </c>
      <c r="I258" s="74">
        <v>12.5</v>
      </c>
      <c r="J258" s="74">
        <v>13.3</v>
      </c>
      <c r="K258" s="74">
        <v>54.5</v>
      </c>
      <c r="L258" s="74">
        <v>64.599999999999994</v>
      </c>
      <c r="M258" s="74">
        <v>74.2</v>
      </c>
      <c r="N258" s="78">
        <v>1435</v>
      </c>
      <c r="O258" s="74">
        <v>10.5</v>
      </c>
      <c r="P258" s="78">
        <v>1285</v>
      </c>
      <c r="Q258" s="74">
        <v>13.7</v>
      </c>
      <c r="R258" s="74">
        <v>11.4</v>
      </c>
      <c r="S258" s="74">
        <v>62</v>
      </c>
      <c r="T258" s="74">
        <v>70.2</v>
      </c>
      <c r="U258" s="74">
        <v>74.900000000000006</v>
      </c>
      <c r="V258" s="78">
        <v>1435</v>
      </c>
      <c r="W258" s="74">
        <v>10.6</v>
      </c>
      <c r="X258" s="78">
        <v>1285</v>
      </c>
      <c r="Y258" s="74">
        <v>17.7</v>
      </c>
      <c r="Z258" s="74">
        <v>9.6999999999999993</v>
      </c>
      <c r="AA258" s="74">
        <v>63.1</v>
      </c>
      <c r="AB258" s="74">
        <v>70</v>
      </c>
      <c r="AC258" s="74">
        <v>72.599999999999994</v>
      </c>
      <c r="AD258" s="78"/>
      <c r="AE258" s="74"/>
      <c r="AF258" s="78"/>
      <c r="AG258" s="74"/>
      <c r="AH258" s="74"/>
      <c r="AI258" s="74"/>
      <c r="AJ258" s="74"/>
      <c r="AK258" s="74"/>
      <c r="AL258" s="78">
        <v>1045</v>
      </c>
      <c r="AM258" s="74">
        <v>5</v>
      </c>
      <c r="AN258" s="78">
        <v>995</v>
      </c>
      <c r="AO258" s="74">
        <v>16.2</v>
      </c>
      <c r="AP258" s="74">
        <v>13.6</v>
      </c>
      <c r="AQ258" s="74">
        <v>56</v>
      </c>
      <c r="AR258" s="74">
        <v>63.1</v>
      </c>
      <c r="AS258" s="74">
        <v>70.2</v>
      </c>
      <c r="AT258" s="78">
        <v>1045</v>
      </c>
      <c r="AU258" s="74">
        <v>5.5</v>
      </c>
      <c r="AV258" s="78">
        <v>990</v>
      </c>
      <c r="AW258" s="74">
        <v>15.8</v>
      </c>
      <c r="AX258" s="74">
        <v>12.9</v>
      </c>
      <c r="AY258" s="74">
        <v>60.6</v>
      </c>
      <c r="AZ258" s="74">
        <v>67.2</v>
      </c>
      <c r="BA258" s="74">
        <v>71.400000000000006</v>
      </c>
      <c r="BB258" s="78">
        <v>1045</v>
      </c>
      <c r="BC258" s="74">
        <v>5.6</v>
      </c>
      <c r="BD258" s="78">
        <v>985</v>
      </c>
      <c r="BE258" s="74">
        <v>18.399999999999999</v>
      </c>
      <c r="BF258" s="74">
        <v>10.1</v>
      </c>
      <c r="BG258" s="74">
        <v>63.6</v>
      </c>
      <c r="BH258" s="74">
        <v>68.8</v>
      </c>
      <c r="BI258" s="74">
        <v>71.400000000000006</v>
      </c>
      <c r="BJ258" s="78"/>
      <c r="BK258" s="74"/>
      <c r="BL258" s="78"/>
      <c r="BM258" s="74"/>
      <c r="BN258" s="74"/>
      <c r="BO258" s="74"/>
      <c r="BP258" s="74"/>
      <c r="BQ258" s="74"/>
      <c r="BR258" s="78">
        <v>2480</v>
      </c>
      <c r="BS258" s="74">
        <v>7.7</v>
      </c>
      <c r="BT258" s="78">
        <v>2290</v>
      </c>
      <c r="BU258" s="74">
        <v>14.1</v>
      </c>
      <c r="BV258" s="74">
        <v>13.4</v>
      </c>
      <c r="BW258" s="74">
        <v>55.1</v>
      </c>
      <c r="BX258" s="74">
        <v>64</v>
      </c>
      <c r="BY258" s="74">
        <v>72.5</v>
      </c>
      <c r="BZ258" s="78">
        <v>2480</v>
      </c>
      <c r="CA258" s="74">
        <v>8.4</v>
      </c>
      <c r="CB258" s="78">
        <v>2270</v>
      </c>
      <c r="CC258" s="74">
        <v>14.6</v>
      </c>
      <c r="CD258" s="74">
        <v>12</v>
      </c>
      <c r="CE258" s="74">
        <v>61.4</v>
      </c>
      <c r="CF258" s="74">
        <v>68.900000000000006</v>
      </c>
      <c r="CG258" s="74">
        <v>73.400000000000006</v>
      </c>
      <c r="CH258" s="78">
        <v>2480</v>
      </c>
      <c r="CI258" s="74">
        <v>8.5</v>
      </c>
      <c r="CJ258" s="78">
        <v>2270</v>
      </c>
      <c r="CK258" s="74">
        <v>18</v>
      </c>
      <c r="CL258" s="74">
        <v>9.9</v>
      </c>
      <c r="CM258" s="74">
        <v>63.3</v>
      </c>
      <c r="CN258" s="74">
        <v>69.5</v>
      </c>
      <c r="CO258" s="74">
        <v>72.099999999999994</v>
      </c>
      <c r="CP258" s="78"/>
      <c r="CQ258" s="74"/>
      <c r="CR258" s="78"/>
      <c r="CS258" s="74"/>
      <c r="CT258" s="74"/>
      <c r="CU258" s="74"/>
      <c r="CV258" s="74"/>
      <c r="CW258" s="74"/>
    </row>
    <row r="259" spans="1:101" ht="16.5" x14ac:dyDescent="0.3">
      <c r="A259" s="74" t="s">
        <v>289</v>
      </c>
      <c r="B259" s="74">
        <v>21</v>
      </c>
      <c r="C259" s="74">
        <v>10003614</v>
      </c>
      <c r="D259" s="74" t="s">
        <v>49</v>
      </c>
      <c r="E259" s="74" t="s">
        <v>273</v>
      </c>
      <c r="F259" s="78">
        <v>655</v>
      </c>
      <c r="G259" s="74">
        <v>4.9000000000000004</v>
      </c>
      <c r="H259" s="78">
        <v>625</v>
      </c>
      <c r="I259" s="74">
        <v>10</v>
      </c>
      <c r="J259" s="74">
        <v>9.6</v>
      </c>
      <c r="K259" s="74">
        <v>59.7</v>
      </c>
      <c r="L259" s="74">
        <v>73.5</v>
      </c>
      <c r="M259" s="74">
        <v>80.400000000000006</v>
      </c>
      <c r="N259" s="78">
        <v>655</v>
      </c>
      <c r="O259" s="74">
        <v>5.6</v>
      </c>
      <c r="P259" s="78">
        <v>620</v>
      </c>
      <c r="Q259" s="74">
        <v>10</v>
      </c>
      <c r="R259" s="74">
        <v>8.6999999999999993</v>
      </c>
      <c r="S259" s="74">
        <v>64.400000000000006</v>
      </c>
      <c r="T259" s="74">
        <v>76.5</v>
      </c>
      <c r="U259" s="74">
        <v>81.2</v>
      </c>
      <c r="V259" s="78">
        <v>655</v>
      </c>
      <c r="W259" s="74">
        <v>6.3</v>
      </c>
      <c r="X259" s="78">
        <v>615</v>
      </c>
      <c r="Y259" s="74">
        <v>11.9</v>
      </c>
      <c r="Z259" s="74">
        <v>6.5</v>
      </c>
      <c r="AA259" s="74" t="s">
        <v>396</v>
      </c>
      <c r="AB259" s="74" t="s">
        <v>396</v>
      </c>
      <c r="AC259" s="74">
        <v>81.599999999999994</v>
      </c>
      <c r="AD259" s="78"/>
      <c r="AE259" s="74"/>
      <c r="AF259" s="78"/>
      <c r="AG259" s="74"/>
      <c r="AH259" s="74"/>
      <c r="AI259" s="74"/>
      <c r="AJ259" s="74"/>
      <c r="AK259" s="74"/>
      <c r="AL259" s="78">
        <v>245</v>
      </c>
      <c r="AM259" s="74">
        <v>2</v>
      </c>
      <c r="AN259" s="78">
        <v>240</v>
      </c>
      <c r="AO259" s="74">
        <v>11.6</v>
      </c>
      <c r="AP259" s="74">
        <v>12.8</v>
      </c>
      <c r="AQ259" s="74">
        <v>61.6</v>
      </c>
      <c r="AR259" s="74">
        <v>69</v>
      </c>
      <c r="AS259" s="74">
        <v>75.599999999999994</v>
      </c>
      <c r="AT259" s="78">
        <v>245</v>
      </c>
      <c r="AU259" s="74">
        <v>1.6</v>
      </c>
      <c r="AV259" s="78">
        <v>245</v>
      </c>
      <c r="AW259" s="74">
        <v>12.8</v>
      </c>
      <c r="AX259" s="74">
        <v>8.1999999999999993</v>
      </c>
      <c r="AY259" s="74">
        <v>67.5</v>
      </c>
      <c r="AZ259" s="74">
        <v>75.7</v>
      </c>
      <c r="BA259" s="74">
        <v>79</v>
      </c>
      <c r="BB259" s="78">
        <v>245</v>
      </c>
      <c r="BC259" s="74">
        <v>2</v>
      </c>
      <c r="BD259" s="78">
        <v>240</v>
      </c>
      <c r="BE259" s="74">
        <v>12.8</v>
      </c>
      <c r="BF259" s="74">
        <v>8.3000000000000007</v>
      </c>
      <c r="BG259" s="74" t="s">
        <v>396</v>
      </c>
      <c r="BH259" s="74" t="s">
        <v>396</v>
      </c>
      <c r="BI259" s="74">
        <v>78.900000000000006</v>
      </c>
      <c r="BJ259" s="78"/>
      <c r="BK259" s="74"/>
      <c r="BL259" s="78"/>
      <c r="BM259" s="74"/>
      <c r="BN259" s="74"/>
      <c r="BO259" s="74"/>
      <c r="BP259" s="74"/>
      <c r="BQ259" s="74"/>
      <c r="BR259" s="78">
        <v>900</v>
      </c>
      <c r="BS259" s="74">
        <v>4.0999999999999996</v>
      </c>
      <c r="BT259" s="78">
        <v>865</v>
      </c>
      <c r="BU259" s="74">
        <v>10.4</v>
      </c>
      <c r="BV259" s="74">
        <v>10.5</v>
      </c>
      <c r="BW259" s="74">
        <v>60.2</v>
      </c>
      <c r="BX259" s="74">
        <v>72.3</v>
      </c>
      <c r="BY259" s="74">
        <v>79.099999999999994</v>
      </c>
      <c r="BZ259" s="78">
        <v>900</v>
      </c>
      <c r="CA259" s="74">
        <v>4.5</v>
      </c>
      <c r="CB259" s="78">
        <v>860</v>
      </c>
      <c r="CC259" s="74">
        <v>10.8</v>
      </c>
      <c r="CD259" s="74">
        <v>8.6</v>
      </c>
      <c r="CE259" s="74">
        <v>65.3</v>
      </c>
      <c r="CF259" s="74">
        <v>76.3</v>
      </c>
      <c r="CG259" s="74">
        <v>80.599999999999994</v>
      </c>
      <c r="CH259" s="78">
        <v>900</v>
      </c>
      <c r="CI259" s="74">
        <v>5.0999999999999996</v>
      </c>
      <c r="CJ259" s="78">
        <v>855</v>
      </c>
      <c r="CK259" s="74">
        <v>12.1</v>
      </c>
      <c r="CL259" s="74">
        <v>7</v>
      </c>
      <c r="CM259" s="74">
        <v>69.7</v>
      </c>
      <c r="CN259" s="74">
        <v>78.900000000000006</v>
      </c>
      <c r="CO259" s="74">
        <v>80.8</v>
      </c>
      <c r="CP259" s="78"/>
      <c r="CQ259" s="74"/>
      <c r="CR259" s="78"/>
      <c r="CS259" s="74"/>
      <c r="CT259" s="74"/>
      <c r="CU259" s="74"/>
      <c r="CV259" s="74"/>
      <c r="CW259" s="74"/>
    </row>
    <row r="260" spans="1:101" ht="16.5" x14ac:dyDescent="0.3">
      <c r="A260" s="74" t="s">
        <v>289</v>
      </c>
      <c r="B260" s="74">
        <v>85</v>
      </c>
      <c r="C260" s="74">
        <v>10007166</v>
      </c>
      <c r="D260" s="74" t="s">
        <v>16</v>
      </c>
      <c r="E260" s="74" t="s">
        <v>275</v>
      </c>
      <c r="F260" s="78">
        <v>1485</v>
      </c>
      <c r="G260" s="74">
        <v>5.7</v>
      </c>
      <c r="H260" s="78">
        <v>1400</v>
      </c>
      <c r="I260" s="74">
        <v>8.6</v>
      </c>
      <c r="J260" s="74">
        <v>10.3</v>
      </c>
      <c r="K260" s="74">
        <v>55.6</v>
      </c>
      <c r="L260" s="74">
        <v>72.7</v>
      </c>
      <c r="M260" s="74">
        <v>81.099999999999994</v>
      </c>
      <c r="N260" s="78">
        <v>1485</v>
      </c>
      <c r="O260" s="74">
        <v>6.1</v>
      </c>
      <c r="P260" s="78">
        <v>1395</v>
      </c>
      <c r="Q260" s="74">
        <v>9.9</v>
      </c>
      <c r="R260" s="74">
        <v>9</v>
      </c>
      <c r="S260" s="74">
        <v>61.1</v>
      </c>
      <c r="T260" s="74">
        <v>75.900000000000006</v>
      </c>
      <c r="U260" s="74">
        <v>81.2</v>
      </c>
      <c r="V260" s="78">
        <v>1485</v>
      </c>
      <c r="W260" s="74">
        <v>6.6</v>
      </c>
      <c r="X260" s="78">
        <v>1390</v>
      </c>
      <c r="Y260" s="74">
        <v>11.4</v>
      </c>
      <c r="Z260" s="74">
        <v>8.5</v>
      </c>
      <c r="AA260" s="74">
        <v>64.599999999999994</v>
      </c>
      <c r="AB260" s="74">
        <v>75.599999999999994</v>
      </c>
      <c r="AC260" s="74">
        <v>80.099999999999994</v>
      </c>
      <c r="AD260" s="78"/>
      <c r="AE260" s="74"/>
      <c r="AF260" s="78"/>
      <c r="AG260" s="74"/>
      <c r="AH260" s="74"/>
      <c r="AI260" s="74"/>
      <c r="AJ260" s="74"/>
      <c r="AK260" s="74"/>
      <c r="AL260" s="78">
        <v>1035</v>
      </c>
      <c r="AM260" s="74">
        <v>2.5</v>
      </c>
      <c r="AN260" s="78">
        <v>1010</v>
      </c>
      <c r="AO260" s="74">
        <v>8.4</v>
      </c>
      <c r="AP260" s="74">
        <v>14.6</v>
      </c>
      <c r="AQ260" s="74">
        <v>59</v>
      </c>
      <c r="AR260" s="74">
        <v>68.599999999999994</v>
      </c>
      <c r="AS260" s="74">
        <v>77</v>
      </c>
      <c r="AT260" s="78">
        <v>1035</v>
      </c>
      <c r="AU260" s="74">
        <v>2.9</v>
      </c>
      <c r="AV260" s="78">
        <v>1005</v>
      </c>
      <c r="AW260" s="74">
        <v>11.1</v>
      </c>
      <c r="AX260" s="74">
        <v>11.5</v>
      </c>
      <c r="AY260" s="74">
        <v>64.3</v>
      </c>
      <c r="AZ260" s="74">
        <v>73.400000000000006</v>
      </c>
      <c r="BA260" s="74">
        <v>77.3</v>
      </c>
      <c r="BB260" s="78">
        <v>1035</v>
      </c>
      <c r="BC260" s="74">
        <v>3</v>
      </c>
      <c r="BD260" s="78">
        <v>1005</v>
      </c>
      <c r="BE260" s="74">
        <v>13.8</v>
      </c>
      <c r="BF260" s="74">
        <v>7.5</v>
      </c>
      <c r="BG260" s="74">
        <v>68.2</v>
      </c>
      <c r="BH260" s="74">
        <v>75.7</v>
      </c>
      <c r="BI260" s="74">
        <v>78.7</v>
      </c>
      <c r="BJ260" s="78"/>
      <c r="BK260" s="74"/>
      <c r="BL260" s="78"/>
      <c r="BM260" s="74"/>
      <c r="BN260" s="74"/>
      <c r="BO260" s="74"/>
      <c r="BP260" s="74"/>
      <c r="BQ260" s="74"/>
      <c r="BR260" s="78">
        <v>2520</v>
      </c>
      <c r="BS260" s="74">
        <v>4.4000000000000004</v>
      </c>
      <c r="BT260" s="78">
        <v>2410</v>
      </c>
      <c r="BU260" s="74">
        <v>8.5</v>
      </c>
      <c r="BV260" s="74">
        <v>12.1</v>
      </c>
      <c r="BW260" s="74">
        <v>57</v>
      </c>
      <c r="BX260" s="74">
        <v>71</v>
      </c>
      <c r="BY260" s="74">
        <v>79.400000000000006</v>
      </c>
      <c r="BZ260" s="78">
        <v>2520</v>
      </c>
      <c r="CA260" s="74">
        <v>4.8</v>
      </c>
      <c r="CB260" s="78">
        <v>2400</v>
      </c>
      <c r="CC260" s="74">
        <v>10.4</v>
      </c>
      <c r="CD260" s="74">
        <v>10</v>
      </c>
      <c r="CE260" s="74">
        <v>62.4</v>
      </c>
      <c r="CF260" s="74">
        <v>74.8</v>
      </c>
      <c r="CG260" s="74">
        <v>79.599999999999994</v>
      </c>
      <c r="CH260" s="78">
        <v>2520</v>
      </c>
      <c r="CI260" s="74">
        <v>5.0999999999999996</v>
      </c>
      <c r="CJ260" s="78">
        <v>2395</v>
      </c>
      <c r="CK260" s="74">
        <v>12.4</v>
      </c>
      <c r="CL260" s="74">
        <v>8.1</v>
      </c>
      <c r="CM260" s="74">
        <v>66.099999999999994</v>
      </c>
      <c r="CN260" s="74">
        <v>75.599999999999994</v>
      </c>
      <c r="CO260" s="74">
        <v>79.5</v>
      </c>
      <c r="CP260" s="78"/>
      <c r="CQ260" s="74"/>
      <c r="CR260" s="78"/>
      <c r="CS260" s="74"/>
      <c r="CT260" s="74"/>
      <c r="CU260" s="74"/>
      <c r="CV260" s="74"/>
      <c r="CW260" s="74"/>
    </row>
    <row r="261" spans="1:101" ht="16.5" x14ac:dyDescent="0.3">
      <c r="A261" s="74" t="s">
        <v>289</v>
      </c>
      <c r="B261" s="74">
        <v>46</v>
      </c>
      <c r="C261" s="74">
        <v>10007139</v>
      </c>
      <c r="D261" s="74" t="s">
        <v>16</v>
      </c>
      <c r="E261" s="74" t="s">
        <v>277</v>
      </c>
      <c r="F261" s="78">
        <v>640</v>
      </c>
      <c r="G261" s="74">
        <v>6.2</v>
      </c>
      <c r="H261" s="78">
        <v>600</v>
      </c>
      <c r="I261" s="74">
        <v>6</v>
      </c>
      <c r="J261" s="74">
        <v>9.3000000000000007</v>
      </c>
      <c r="K261" s="74">
        <v>57.9</v>
      </c>
      <c r="L261" s="74">
        <v>76.7</v>
      </c>
      <c r="M261" s="74">
        <v>84.7</v>
      </c>
      <c r="N261" s="78">
        <v>640</v>
      </c>
      <c r="O261" s="74">
        <v>7</v>
      </c>
      <c r="P261" s="78">
        <v>595</v>
      </c>
      <c r="Q261" s="74">
        <v>8.1999999999999993</v>
      </c>
      <c r="R261" s="74">
        <v>4.9000000000000004</v>
      </c>
      <c r="S261" s="74">
        <v>66.900000000000006</v>
      </c>
      <c r="T261" s="74">
        <v>82</v>
      </c>
      <c r="U261" s="74">
        <v>86.9</v>
      </c>
      <c r="V261" s="78">
        <v>640</v>
      </c>
      <c r="W261" s="74">
        <v>7</v>
      </c>
      <c r="X261" s="78">
        <v>595</v>
      </c>
      <c r="Y261" s="74">
        <v>10.199999999999999</v>
      </c>
      <c r="Z261" s="74">
        <v>4</v>
      </c>
      <c r="AA261" s="74">
        <v>71.3</v>
      </c>
      <c r="AB261" s="74">
        <v>82.2</v>
      </c>
      <c r="AC261" s="74">
        <v>85.7</v>
      </c>
      <c r="AD261" s="78"/>
      <c r="AE261" s="74"/>
      <c r="AF261" s="78"/>
      <c r="AG261" s="74"/>
      <c r="AH261" s="74"/>
      <c r="AI261" s="74"/>
      <c r="AJ261" s="74"/>
      <c r="AK261" s="74"/>
      <c r="AL261" s="78">
        <v>260</v>
      </c>
      <c r="AM261" s="74">
        <v>1.5</v>
      </c>
      <c r="AN261" s="78">
        <v>255</v>
      </c>
      <c r="AO261" s="74">
        <v>10.5</v>
      </c>
      <c r="AP261" s="74">
        <v>9</v>
      </c>
      <c r="AQ261" s="74">
        <v>57.4</v>
      </c>
      <c r="AR261" s="74">
        <v>74.2</v>
      </c>
      <c r="AS261" s="74">
        <v>80.5</v>
      </c>
      <c r="AT261" s="78">
        <v>260</v>
      </c>
      <c r="AU261" s="74">
        <v>1.5</v>
      </c>
      <c r="AV261" s="78">
        <v>255</v>
      </c>
      <c r="AW261" s="74">
        <v>12.9</v>
      </c>
      <c r="AX261" s="74">
        <v>8.6</v>
      </c>
      <c r="AY261" s="74">
        <v>59.4</v>
      </c>
      <c r="AZ261" s="74">
        <v>73.8</v>
      </c>
      <c r="BA261" s="74">
        <v>78.5</v>
      </c>
      <c r="BB261" s="78">
        <v>260</v>
      </c>
      <c r="BC261" s="74">
        <v>1.5</v>
      </c>
      <c r="BD261" s="78">
        <v>255</v>
      </c>
      <c r="BE261" s="74">
        <v>14.5</v>
      </c>
      <c r="BF261" s="74">
        <v>6.6</v>
      </c>
      <c r="BG261" s="74">
        <v>64.099999999999994</v>
      </c>
      <c r="BH261" s="74">
        <v>76.599999999999994</v>
      </c>
      <c r="BI261" s="74">
        <v>78.900000000000006</v>
      </c>
      <c r="BJ261" s="78"/>
      <c r="BK261" s="74"/>
      <c r="BL261" s="78"/>
      <c r="BM261" s="74"/>
      <c r="BN261" s="74"/>
      <c r="BO261" s="74"/>
      <c r="BP261" s="74"/>
      <c r="BQ261" s="74"/>
      <c r="BR261" s="78">
        <v>900</v>
      </c>
      <c r="BS261" s="74">
        <v>4.9000000000000004</v>
      </c>
      <c r="BT261" s="78">
        <v>855</v>
      </c>
      <c r="BU261" s="74">
        <v>7.4</v>
      </c>
      <c r="BV261" s="74">
        <v>9.1999999999999993</v>
      </c>
      <c r="BW261" s="74">
        <v>57.8</v>
      </c>
      <c r="BX261" s="74">
        <v>76</v>
      </c>
      <c r="BY261" s="74">
        <v>83.4</v>
      </c>
      <c r="BZ261" s="78">
        <v>900</v>
      </c>
      <c r="CA261" s="74">
        <v>5.4</v>
      </c>
      <c r="CB261" s="78">
        <v>850</v>
      </c>
      <c r="CC261" s="74">
        <v>9.6</v>
      </c>
      <c r="CD261" s="74">
        <v>6</v>
      </c>
      <c r="CE261" s="74">
        <v>64.7</v>
      </c>
      <c r="CF261" s="74">
        <v>79.599999999999994</v>
      </c>
      <c r="CG261" s="74">
        <v>84.4</v>
      </c>
      <c r="CH261" s="78">
        <v>900</v>
      </c>
      <c r="CI261" s="74">
        <v>5.4</v>
      </c>
      <c r="CJ261" s="78">
        <v>850</v>
      </c>
      <c r="CK261" s="74">
        <v>11.5</v>
      </c>
      <c r="CL261" s="74">
        <v>4.8</v>
      </c>
      <c r="CM261" s="74">
        <v>69.099999999999994</v>
      </c>
      <c r="CN261" s="74">
        <v>80.5</v>
      </c>
      <c r="CO261" s="74">
        <v>83.7</v>
      </c>
      <c r="CP261" s="78"/>
      <c r="CQ261" s="74"/>
      <c r="CR261" s="78"/>
      <c r="CS261" s="74"/>
      <c r="CT261" s="74"/>
      <c r="CU261" s="74"/>
      <c r="CV261" s="74"/>
      <c r="CW261" s="74"/>
    </row>
    <row r="262" spans="1:101" ht="16.5" x14ac:dyDescent="0.3">
      <c r="A262" s="74" t="s">
        <v>289</v>
      </c>
      <c r="B262" s="74">
        <v>189</v>
      </c>
      <c r="C262" s="74">
        <v>10007657</v>
      </c>
      <c r="D262" s="74" t="s">
        <v>11</v>
      </c>
      <c r="E262" s="74" t="s">
        <v>279</v>
      </c>
      <c r="F262" s="78">
        <v>130</v>
      </c>
      <c r="G262" s="74">
        <v>4.7</v>
      </c>
      <c r="H262" s="78">
        <v>120</v>
      </c>
      <c r="I262" s="74">
        <v>12.3</v>
      </c>
      <c r="J262" s="74">
        <v>9</v>
      </c>
      <c r="K262" s="74" t="s">
        <v>396</v>
      </c>
      <c r="L262" s="74" t="s">
        <v>396</v>
      </c>
      <c r="M262" s="74">
        <v>78.7</v>
      </c>
      <c r="N262" s="78">
        <v>130</v>
      </c>
      <c r="O262" s="74">
        <v>4.7</v>
      </c>
      <c r="P262" s="78">
        <v>120</v>
      </c>
      <c r="Q262" s="74">
        <v>12.3</v>
      </c>
      <c r="R262" s="74">
        <v>11.5</v>
      </c>
      <c r="S262" s="74" t="s">
        <v>396</v>
      </c>
      <c r="T262" s="74" t="s">
        <v>396</v>
      </c>
      <c r="U262" s="74">
        <v>76.2</v>
      </c>
      <c r="V262" s="78">
        <v>130</v>
      </c>
      <c r="W262" s="74">
        <v>5.5</v>
      </c>
      <c r="X262" s="78">
        <v>120</v>
      </c>
      <c r="Y262" s="74">
        <v>13.2</v>
      </c>
      <c r="Z262" s="74">
        <v>9.9</v>
      </c>
      <c r="AA262" s="74" t="s">
        <v>396</v>
      </c>
      <c r="AB262" s="74" t="s">
        <v>396</v>
      </c>
      <c r="AC262" s="74">
        <v>76.900000000000006</v>
      </c>
      <c r="AD262" s="78"/>
      <c r="AE262" s="74"/>
      <c r="AF262" s="78"/>
      <c r="AG262" s="74"/>
      <c r="AH262" s="74"/>
      <c r="AI262" s="74"/>
      <c r="AJ262" s="74"/>
      <c r="AK262" s="74"/>
      <c r="AL262" s="78">
        <v>65</v>
      </c>
      <c r="AM262" s="74">
        <v>1.6</v>
      </c>
      <c r="AN262" s="78">
        <v>65</v>
      </c>
      <c r="AO262" s="74">
        <v>14.3</v>
      </c>
      <c r="AP262" s="74">
        <v>11.1</v>
      </c>
      <c r="AQ262" s="74" t="s">
        <v>396</v>
      </c>
      <c r="AR262" s="74" t="s">
        <v>396</v>
      </c>
      <c r="AS262" s="74">
        <v>74.599999999999994</v>
      </c>
      <c r="AT262" s="78">
        <v>65</v>
      </c>
      <c r="AU262" s="74">
        <v>1.6</v>
      </c>
      <c r="AV262" s="78">
        <v>65</v>
      </c>
      <c r="AW262" s="74">
        <v>12.7</v>
      </c>
      <c r="AX262" s="74">
        <v>7.9</v>
      </c>
      <c r="AY262" s="74" t="s">
        <v>396</v>
      </c>
      <c r="AZ262" s="74" t="s">
        <v>396</v>
      </c>
      <c r="BA262" s="74">
        <v>79.400000000000006</v>
      </c>
      <c r="BB262" s="78">
        <v>65</v>
      </c>
      <c r="BC262" s="74">
        <v>1.6</v>
      </c>
      <c r="BD262" s="78">
        <v>65</v>
      </c>
      <c r="BE262" s="74">
        <v>17.5</v>
      </c>
      <c r="BF262" s="74">
        <v>6.3</v>
      </c>
      <c r="BG262" s="74" t="s">
        <v>396</v>
      </c>
      <c r="BH262" s="74" t="s">
        <v>396</v>
      </c>
      <c r="BI262" s="74">
        <v>76.2</v>
      </c>
      <c r="BJ262" s="78"/>
      <c r="BK262" s="74"/>
      <c r="BL262" s="78"/>
      <c r="BM262" s="74"/>
      <c r="BN262" s="74"/>
      <c r="BO262" s="74"/>
      <c r="BP262" s="74"/>
      <c r="BQ262" s="74"/>
      <c r="BR262" s="78">
        <v>190</v>
      </c>
      <c r="BS262" s="74">
        <v>3.6</v>
      </c>
      <c r="BT262" s="78">
        <v>185</v>
      </c>
      <c r="BU262" s="74">
        <v>13</v>
      </c>
      <c r="BV262" s="74">
        <v>9.6999999999999993</v>
      </c>
      <c r="BW262" s="74">
        <v>67.599999999999994</v>
      </c>
      <c r="BX262" s="74">
        <v>70.8</v>
      </c>
      <c r="BY262" s="74">
        <v>77.3</v>
      </c>
      <c r="BZ262" s="78">
        <v>190</v>
      </c>
      <c r="CA262" s="74">
        <v>3.6</v>
      </c>
      <c r="CB262" s="78">
        <v>185</v>
      </c>
      <c r="CC262" s="74">
        <v>12.4</v>
      </c>
      <c r="CD262" s="74">
        <v>10.3</v>
      </c>
      <c r="CE262" s="74">
        <v>64.900000000000006</v>
      </c>
      <c r="CF262" s="74">
        <v>73.5</v>
      </c>
      <c r="CG262" s="74">
        <v>77.3</v>
      </c>
      <c r="CH262" s="78">
        <v>190</v>
      </c>
      <c r="CI262" s="74">
        <v>4.2</v>
      </c>
      <c r="CJ262" s="78">
        <v>185</v>
      </c>
      <c r="CK262" s="74">
        <v>14.7</v>
      </c>
      <c r="CL262" s="74">
        <v>8.6999999999999993</v>
      </c>
      <c r="CM262" s="74">
        <v>64.7</v>
      </c>
      <c r="CN262" s="74">
        <v>75</v>
      </c>
      <c r="CO262" s="74">
        <v>76.599999999999994</v>
      </c>
      <c r="CP262" s="78"/>
      <c r="CQ262" s="74"/>
      <c r="CR262" s="78"/>
      <c r="CS262" s="74"/>
      <c r="CT262" s="74"/>
      <c r="CU262" s="74"/>
      <c r="CV262" s="74"/>
      <c r="CW262" s="74"/>
    </row>
    <row r="263" spans="1:101" ht="16.5" x14ac:dyDescent="0.3">
      <c r="A263" s="74" t="s">
        <v>289</v>
      </c>
      <c r="B263" s="74">
        <v>13</v>
      </c>
      <c r="C263" s="74">
        <v>10007713</v>
      </c>
      <c r="D263" s="74" t="s">
        <v>46</v>
      </c>
      <c r="E263" s="74" t="s">
        <v>281</v>
      </c>
      <c r="F263" s="78">
        <v>705</v>
      </c>
      <c r="G263" s="74">
        <v>4.7</v>
      </c>
      <c r="H263" s="78">
        <v>675</v>
      </c>
      <c r="I263" s="74">
        <v>7.1</v>
      </c>
      <c r="J263" s="74">
        <v>8.5</v>
      </c>
      <c r="K263" s="74">
        <v>62.6</v>
      </c>
      <c r="L263" s="74">
        <v>75.900000000000006</v>
      </c>
      <c r="M263" s="74">
        <v>84.4</v>
      </c>
      <c r="N263" s="78">
        <v>705</v>
      </c>
      <c r="O263" s="74">
        <v>5.5</v>
      </c>
      <c r="P263" s="78">
        <v>665</v>
      </c>
      <c r="Q263" s="74">
        <v>9</v>
      </c>
      <c r="R263" s="74">
        <v>7</v>
      </c>
      <c r="S263" s="74">
        <v>65.5</v>
      </c>
      <c r="T263" s="74">
        <v>79.3</v>
      </c>
      <c r="U263" s="74">
        <v>84</v>
      </c>
      <c r="V263" s="78">
        <v>705</v>
      </c>
      <c r="W263" s="74">
        <v>5.7</v>
      </c>
      <c r="X263" s="78">
        <v>665</v>
      </c>
      <c r="Y263" s="74">
        <v>11.9</v>
      </c>
      <c r="Z263" s="74">
        <v>5.6</v>
      </c>
      <c r="AA263" s="74">
        <v>66.400000000000006</v>
      </c>
      <c r="AB263" s="74">
        <v>78.8</v>
      </c>
      <c r="AC263" s="74">
        <v>82.6</v>
      </c>
      <c r="AD263" s="78"/>
      <c r="AE263" s="74"/>
      <c r="AF263" s="78"/>
      <c r="AG263" s="74"/>
      <c r="AH263" s="74"/>
      <c r="AI263" s="74"/>
      <c r="AJ263" s="74"/>
      <c r="AK263" s="74"/>
      <c r="AL263" s="78">
        <v>285</v>
      </c>
      <c r="AM263" s="74">
        <v>0.7</v>
      </c>
      <c r="AN263" s="78">
        <v>285</v>
      </c>
      <c r="AO263" s="74">
        <v>6.7</v>
      </c>
      <c r="AP263" s="74">
        <v>7.7</v>
      </c>
      <c r="AQ263" s="74">
        <v>59.5</v>
      </c>
      <c r="AR263" s="74">
        <v>78.2</v>
      </c>
      <c r="AS263" s="74">
        <v>85.6</v>
      </c>
      <c r="AT263" s="78">
        <v>285</v>
      </c>
      <c r="AU263" s="74">
        <v>0.7</v>
      </c>
      <c r="AV263" s="78">
        <v>285</v>
      </c>
      <c r="AW263" s="74">
        <v>9.1999999999999993</v>
      </c>
      <c r="AX263" s="74">
        <v>6.7</v>
      </c>
      <c r="AY263" s="74">
        <v>68.3</v>
      </c>
      <c r="AZ263" s="74">
        <v>81</v>
      </c>
      <c r="BA263" s="74">
        <v>84.2</v>
      </c>
      <c r="BB263" s="78">
        <v>285</v>
      </c>
      <c r="BC263" s="74">
        <v>0.7</v>
      </c>
      <c r="BD263" s="78">
        <v>285</v>
      </c>
      <c r="BE263" s="74">
        <v>12</v>
      </c>
      <c r="BF263" s="74">
        <v>5.6</v>
      </c>
      <c r="BG263" s="74">
        <v>70.099999999999994</v>
      </c>
      <c r="BH263" s="74">
        <v>80.3</v>
      </c>
      <c r="BI263" s="74">
        <v>82.4</v>
      </c>
      <c r="BJ263" s="78"/>
      <c r="BK263" s="74"/>
      <c r="BL263" s="78"/>
      <c r="BM263" s="74"/>
      <c r="BN263" s="74"/>
      <c r="BO263" s="74"/>
      <c r="BP263" s="74"/>
      <c r="BQ263" s="74"/>
      <c r="BR263" s="78">
        <v>990</v>
      </c>
      <c r="BS263" s="74">
        <v>3.5</v>
      </c>
      <c r="BT263" s="78">
        <v>955</v>
      </c>
      <c r="BU263" s="74">
        <v>7</v>
      </c>
      <c r="BV263" s="74">
        <v>8.3000000000000007</v>
      </c>
      <c r="BW263" s="74">
        <v>61.7</v>
      </c>
      <c r="BX263" s="74">
        <v>76.599999999999994</v>
      </c>
      <c r="BY263" s="74">
        <v>84.7</v>
      </c>
      <c r="BZ263" s="78">
        <v>990</v>
      </c>
      <c r="CA263" s="74">
        <v>4.0999999999999996</v>
      </c>
      <c r="CB263" s="78">
        <v>950</v>
      </c>
      <c r="CC263" s="74">
        <v>9</v>
      </c>
      <c r="CD263" s="74">
        <v>6.9</v>
      </c>
      <c r="CE263" s="74">
        <v>66.400000000000006</v>
      </c>
      <c r="CF263" s="74">
        <v>79.8</v>
      </c>
      <c r="CG263" s="74">
        <v>84</v>
      </c>
      <c r="CH263" s="78">
        <v>990</v>
      </c>
      <c r="CI263" s="74">
        <v>4.2</v>
      </c>
      <c r="CJ263" s="78">
        <v>950</v>
      </c>
      <c r="CK263" s="74">
        <v>11.9</v>
      </c>
      <c r="CL263" s="74">
        <v>5.6</v>
      </c>
      <c r="CM263" s="74">
        <v>67.5</v>
      </c>
      <c r="CN263" s="74">
        <v>79.3</v>
      </c>
      <c r="CO263" s="74">
        <v>82.5</v>
      </c>
      <c r="CP263" s="78"/>
      <c r="CQ263" s="74"/>
      <c r="CR263" s="78"/>
      <c r="CS263" s="74"/>
      <c r="CT263" s="74"/>
      <c r="CU263" s="74"/>
      <c r="CV263" s="74"/>
      <c r="CW263" s="74"/>
    </row>
    <row r="264" spans="1:101" ht="16.5" x14ac:dyDescent="0.3">
      <c r="A264" s="74" t="s">
        <v>289</v>
      </c>
      <c r="B264" s="74">
        <v>164</v>
      </c>
      <c r="C264" s="74">
        <v>10007167</v>
      </c>
      <c r="D264" s="74" t="s">
        <v>46</v>
      </c>
      <c r="E264" s="74" t="s">
        <v>283</v>
      </c>
      <c r="F264" s="78">
        <v>805</v>
      </c>
      <c r="G264" s="74">
        <v>3.6</v>
      </c>
      <c r="H264" s="78">
        <v>775</v>
      </c>
      <c r="I264" s="74">
        <v>7.2</v>
      </c>
      <c r="J264" s="74">
        <v>6</v>
      </c>
      <c r="K264" s="74">
        <v>44.7</v>
      </c>
      <c r="L264" s="74">
        <v>70.7</v>
      </c>
      <c r="M264" s="74">
        <v>86.7</v>
      </c>
      <c r="N264" s="78">
        <v>805</v>
      </c>
      <c r="O264" s="74">
        <v>5</v>
      </c>
      <c r="P264" s="78">
        <v>765</v>
      </c>
      <c r="Q264" s="74">
        <v>7.2</v>
      </c>
      <c r="R264" s="74">
        <v>4.3</v>
      </c>
      <c r="S264" s="74">
        <v>61.9</v>
      </c>
      <c r="T264" s="74">
        <v>79.099999999999994</v>
      </c>
      <c r="U264" s="74">
        <v>88.5</v>
      </c>
      <c r="V264" s="78">
        <v>805</v>
      </c>
      <c r="W264" s="74">
        <v>5.5</v>
      </c>
      <c r="X264" s="78">
        <v>760</v>
      </c>
      <c r="Y264" s="74">
        <v>9.6</v>
      </c>
      <c r="Z264" s="74">
        <v>4.9000000000000004</v>
      </c>
      <c r="AA264" s="74">
        <v>66.900000000000006</v>
      </c>
      <c r="AB264" s="74">
        <v>79.3</v>
      </c>
      <c r="AC264" s="74">
        <v>85.6</v>
      </c>
      <c r="AD264" s="78"/>
      <c r="AE264" s="74"/>
      <c r="AF264" s="78"/>
      <c r="AG264" s="74"/>
      <c r="AH264" s="74"/>
      <c r="AI264" s="74"/>
      <c r="AJ264" s="74"/>
      <c r="AK264" s="74"/>
      <c r="AL264" s="78">
        <v>840</v>
      </c>
      <c r="AM264" s="74">
        <v>1.1000000000000001</v>
      </c>
      <c r="AN264" s="78">
        <v>830</v>
      </c>
      <c r="AO264" s="74">
        <v>9.6</v>
      </c>
      <c r="AP264" s="74">
        <v>11.2</v>
      </c>
      <c r="AQ264" s="74">
        <v>46.3</v>
      </c>
      <c r="AR264" s="74">
        <v>63.8</v>
      </c>
      <c r="AS264" s="74">
        <v>79.2</v>
      </c>
      <c r="AT264" s="78">
        <v>840</v>
      </c>
      <c r="AU264" s="74">
        <v>1.4</v>
      </c>
      <c r="AV264" s="78">
        <v>830</v>
      </c>
      <c r="AW264" s="74">
        <v>11.1</v>
      </c>
      <c r="AX264" s="74">
        <v>8.1</v>
      </c>
      <c r="AY264" s="74">
        <v>58.8</v>
      </c>
      <c r="AZ264" s="74">
        <v>71.5</v>
      </c>
      <c r="BA264" s="74">
        <v>80.8</v>
      </c>
      <c r="BB264" s="78">
        <v>840</v>
      </c>
      <c r="BC264" s="74">
        <v>1.7</v>
      </c>
      <c r="BD264" s="78">
        <v>825</v>
      </c>
      <c r="BE264" s="74">
        <v>13.3</v>
      </c>
      <c r="BF264" s="74">
        <v>5.9</v>
      </c>
      <c r="BG264" s="74">
        <v>65.099999999999994</v>
      </c>
      <c r="BH264" s="74">
        <v>77.099999999999994</v>
      </c>
      <c r="BI264" s="74">
        <v>80.8</v>
      </c>
      <c r="BJ264" s="78"/>
      <c r="BK264" s="74"/>
      <c r="BL264" s="78"/>
      <c r="BM264" s="74"/>
      <c r="BN264" s="74"/>
      <c r="BO264" s="74"/>
      <c r="BP264" s="74"/>
      <c r="BQ264" s="74"/>
      <c r="BR264" s="78">
        <v>1645</v>
      </c>
      <c r="BS264" s="74">
        <v>2.2999999999999998</v>
      </c>
      <c r="BT264" s="78">
        <v>1610</v>
      </c>
      <c r="BU264" s="74">
        <v>8.5</v>
      </c>
      <c r="BV264" s="74">
        <v>8.6999999999999993</v>
      </c>
      <c r="BW264" s="74">
        <v>45.5</v>
      </c>
      <c r="BX264" s="74">
        <v>67.099999999999994</v>
      </c>
      <c r="BY264" s="74">
        <v>82.8</v>
      </c>
      <c r="BZ264" s="78">
        <v>1645</v>
      </c>
      <c r="CA264" s="74">
        <v>3.2</v>
      </c>
      <c r="CB264" s="78">
        <v>1595</v>
      </c>
      <c r="CC264" s="74">
        <v>9.1999999999999993</v>
      </c>
      <c r="CD264" s="74">
        <v>6.3</v>
      </c>
      <c r="CE264" s="74">
        <v>60.3</v>
      </c>
      <c r="CF264" s="74">
        <v>75.2</v>
      </c>
      <c r="CG264" s="74">
        <v>84.5</v>
      </c>
      <c r="CH264" s="78">
        <v>1645</v>
      </c>
      <c r="CI264" s="74">
        <v>3.5</v>
      </c>
      <c r="CJ264" s="78">
        <v>1590</v>
      </c>
      <c r="CK264" s="74">
        <v>11.5</v>
      </c>
      <c r="CL264" s="74">
        <v>5.4</v>
      </c>
      <c r="CM264" s="74">
        <v>66</v>
      </c>
      <c r="CN264" s="74">
        <v>78.099999999999994</v>
      </c>
      <c r="CO264" s="74">
        <v>83.1</v>
      </c>
      <c r="CP264" s="78"/>
      <c r="CQ264" s="74"/>
      <c r="CR264" s="78"/>
      <c r="CS264" s="74"/>
      <c r="CT264" s="74"/>
      <c r="CU264" s="74"/>
      <c r="CV264" s="74"/>
      <c r="CW264" s="74"/>
    </row>
    <row r="265" spans="1:101" ht="16.5" x14ac:dyDescent="0.3">
      <c r="A265" s="74" t="s">
        <v>290</v>
      </c>
      <c r="B265" s="74">
        <v>47</v>
      </c>
      <c r="C265" s="74">
        <v>10000291</v>
      </c>
      <c r="D265" s="74" t="s">
        <v>11</v>
      </c>
      <c r="E265" s="74" t="s">
        <v>12</v>
      </c>
      <c r="F265" s="78">
        <v>1365</v>
      </c>
      <c r="G265" s="74">
        <v>6.3</v>
      </c>
      <c r="H265" s="78">
        <v>1280</v>
      </c>
      <c r="I265" s="74">
        <v>10.199999999999999</v>
      </c>
      <c r="J265" s="74">
        <v>7.1</v>
      </c>
      <c r="K265" s="74">
        <v>59.7</v>
      </c>
      <c r="L265" s="74">
        <v>74</v>
      </c>
      <c r="M265" s="74">
        <v>82.7</v>
      </c>
      <c r="N265" s="78">
        <v>1365</v>
      </c>
      <c r="O265" s="74">
        <v>7</v>
      </c>
      <c r="P265" s="78">
        <v>1270</v>
      </c>
      <c r="Q265" s="74">
        <v>10.4</v>
      </c>
      <c r="R265" s="74">
        <v>5.4</v>
      </c>
      <c r="S265" s="74">
        <v>64.099999999999994</v>
      </c>
      <c r="T265" s="74">
        <v>78.900000000000006</v>
      </c>
      <c r="U265" s="74">
        <v>84.1</v>
      </c>
      <c r="V265" s="78">
        <v>1365</v>
      </c>
      <c r="W265" s="74">
        <v>7.6</v>
      </c>
      <c r="X265" s="78">
        <v>1260</v>
      </c>
      <c r="Y265" s="74">
        <v>12.5</v>
      </c>
      <c r="Z265" s="74">
        <v>6.3</v>
      </c>
      <c r="AA265" s="74">
        <v>65.8</v>
      </c>
      <c r="AB265" s="74">
        <v>78.400000000000006</v>
      </c>
      <c r="AC265" s="74">
        <v>81.3</v>
      </c>
      <c r="AD265" s="78"/>
      <c r="AE265" s="74"/>
      <c r="AF265" s="78"/>
      <c r="AG265" s="74"/>
      <c r="AH265" s="74"/>
      <c r="AI265" s="74"/>
      <c r="AJ265" s="74"/>
      <c r="AK265" s="74"/>
      <c r="AL265" s="78">
        <v>700</v>
      </c>
      <c r="AM265" s="74">
        <v>2.6</v>
      </c>
      <c r="AN265" s="78">
        <v>680</v>
      </c>
      <c r="AO265" s="74">
        <v>10.6</v>
      </c>
      <c r="AP265" s="74">
        <v>11.6</v>
      </c>
      <c r="AQ265" s="74">
        <v>66.099999999999994</v>
      </c>
      <c r="AR265" s="74">
        <v>73.3</v>
      </c>
      <c r="AS265" s="74">
        <v>77.900000000000006</v>
      </c>
      <c r="AT265" s="78">
        <v>700</v>
      </c>
      <c r="AU265" s="74">
        <v>2.7</v>
      </c>
      <c r="AV265" s="78">
        <v>680</v>
      </c>
      <c r="AW265" s="74">
        <v>11</v>
      </c>
      <c r="AX265" s="74">
        <v>10.3</v>
      </c>
      <c r="AY265" s="74">
        <v>67.7</v>
      </c>
      <c r="AZ265" s="74">
        <v>76.099999999999994</v>
      </c>
      <c r="BA265" s="74">
        <v>78.7</v>
      </c>
      <c r="BB265" s="78">
        <v>700</v>
      </c>
      <c r="BC265" s="74">
        <v>3</v>
      </c>
      <c r="BD265" s="78">
        <v>680</v>
      </c>
      <c r="BE265" s="74">
        <v>12.8</v>
      </c>
      <c r="BF265" s="74">
        <v>7.2</v>
      </c>
      <c r="BG265" s="74">
        <v>71.400000000000006</v>
      </c>
      <c r="BH265" s="74">
        <v>77.900000000000006</v>
      </c>
      <c r="BI265" s="74">
        <v>80</v>
      </c>
      <c r="BJ265" s="78"/>
      <c r="BK265" s="74"/>
      <c r="BL265" s="78"/>
      <c r="BM265" s="74"/>
      <c r="BN265" s="74"/>
      <c r="BO265" s="74"/>
      <c r="BP265" s="74"/>
      <c r="BQ265" s="74"/>
      <c r="BR265" s="78">
        <v>2065</v>
      </c>
      <c r="BS265" s="74">
        <v>5</v>
      </c>
      <c r="BT265" s="78">
        <v>1960</v>
      </c>
      <c r="BU265" s="74">
        <v>10.3</v>
      </c>
      <c r="BV265" s="74">
        <v>8.6999999999999993</v>
      </c>
      <c r="BW265" s="74">
        <v>61.9</v>
      </c>
      <c r="BX265" s="74">
        <v>73.8</v>
      </c>
      <c r="BY265" s="74">
        <v>81</v>
      </c>
      <c r="BZ265" s="78">
        <v>2065</v>
      </c>
      <c r="CA265" s="74">
        <v>5.6</v>
      </c>
      <c r="CB265" s="78">
        <v>1950</v>
      </c>
      <c r="CC265" s="74">
        <v>10.6</v>
      </c>
      <c r="CD265" s="74">
        <v>7.1</v>
      </c>
      <c r="CE265" s="74">
        <v>65.400000000000006</v>
      </c>
      <c r="CF265" s="74">
        <v>77.900000000000006</v>
      </c>
      <c r="CG265" s="74">
        <v>82.2</v>
      </c>
      <c r="CH265" s="78">
        <v>2065</v>
      </c>
      <c r="CI265" s="74">
        <v>6</v>
      </c>
      <c r="CJ265" s="78">
        <v>1940</v>
      </c>
      <c r="CK265" s="74">
        <v>12.6</v>
      </c>
      <c r="CL265" s="74">
        <v>6.6</v>
      </c>
      <c r="CM265" s="74">
        <v>67.8</v>
      </c>
      <c r="CN265" s="74">
        <v>78.2</v>
      </c>
      <c r="CO265" s="74">
        <v>80.8</v>
      </c>
      <c r="CP265" s="78"/>
      <c r="CQ265" s="74"/>
      <c r="CR265" s="78"/>
      <c r="CS265" s="74"/>
      <c r="CT265" s="74"/>
      <c r="CU265" s="74"/>
      <c r="CV265" s="74"/>
      <c r="CW265" s="74"/>
    </row>
    <row r="266" spans="1:101" ht="16.5" x14ac:dyDescent="0.3">
      <c r="A266" s="74" t="s">
        <v>290</v>
      </c>
      <c r="B266" s="74">
        <v>108</v>
      </c>
      <c r="C266" s="74">
        <v>10007759</v>
      </c>
      <c r="D266" s="74" t="s">
        <v>16</v>
      </c>
      <c r="E266" s="74" t="s">
        <v>17</v>
      </c>
      <c r="F266" s="78">
        <v>625</v>
      </c>
      <c r="G266" s="74">
        <v>4.5</v>
      </c>
      <c r="H266" s="78">
        <v>595</v>
      </c>
      <c r="I266" s="74">
        <v>8.9</v>
      </c>
      <c r="J266" s="74">
        <v>10.9</v>
      </c>
      <c r="K266" s="74">
        <v>56.4</v>
      </c>
      <c r="L266" s="74">
        <v>73.2</v>
      </c>
      <c r="M266" s="74">
        <v>80.2</v>
      </c>
      <c r="N266" s="78">
        <v>625</v>
      </c>
      <c r="O266" s="74">
        <v>4.5</v>
      </c>
      <c r="P266" s="78">
        <v>595</v>
      </c>
      <c r="Q266" s="74">
        <v>11.6</v>
      </c>
      <c r="R266" s="74">
        <v>6.4</v>
      </c>
      <c r="S266" s="74">
        <v>63.3</v>
      </c>
      <c r="T266" s="74">
        <v>77.5</v>
      </c>
      <c r="U266" s="74">
        <v>82</v>
      </c>
      <c r="V266" s="78">
        <v>625</v>
      </c>
      <c r="W266" s="74">
        <v>4.5999999999999996</v>
      </c>
      <c r="X266" s="78">
        <v>595</v>
      </c>
      <c r="Y266" s="74">
        <v>10.9</v>
      </c>
      <c r="Z266" s="74">
        <v>8.1999999999999993</v>
      </c>
      <c r="AA266" s="74">
        <v>68.7</v>
      </c>
      <c r="AB266" s="74">
        <v>78.3</v>
      </c>
      <c r="AC266" s="74">
        <v>80.8</v>
      </c>
      <c r="AD266" s="78"/>
      <c r="AE266" s="74"/>
      <c r="AF266" s="78"/>
      <c r="AG266" s="74"/>
      <c r="AH266" s="74"/>
      <c r="AI266" s="74"/>
      <c r="AJ266" s="74"/>
      <c r="AK266" s="74"/>
      <c r="AL266" s="78">
        <v>580</v>
      </c>
      <c r="AM266" s="74">
        <v>1.4</v>
      </c>
      <c r="AN266" s="78">
        <v>575</v>
      </c>
      <c r="AO266" s="74">
        <v>9.4</v>
      </c>
      <c r="AP266" s="74">
        <v>12.5</v>
      </c>
      <c r="AQ266" s="74">
        <v>63.9</v>
      </c>
      <c r="AR266" s="74">
        <v>71.3</v>
      </c>
      <c r="AS266" s="74">
        <v>78</v>
      </c>
      <c r="AT266" s="78">
        <v>580</v>
      </c>
      <c r="AU266" s="74">
        <v>1.5</v>
      </c>
      <c r="AV266" s="78">
        <v>575</v>
      </c>
      <c r="AW266" s="74">
        <v>12.9</v>
      </c>
      <c r="AX266" s="74">
        <v>7.9</v>
      </c>
      <c r="AY266" s="74">
        <v>66.8</v>
      </c>
      <c r="AZ266" s="74">
        <v>76.599999999999994</v>
      </c>
      <c r="BA266" s="74">
        <v>79.2</v>
      </c>
      <c r="BB266" s="78">
        <v>580</v>
      </c>
      <c r="BC266" s="74">
        <v>1.5</v>
      </c>
      <c r="BD266" s="78">
        <v>575</v>
      </c>
      <c r="BE266" s="74">
        <v>13.1</v>
      </c>
      <c r="BF266" s="74">
        <v>5.9</v>
      </c>
      <c r="BG266" s="74">
        <v>73.8</v>
      </c>
      <c r="BH266" s="74">
        <v>79.2</v>
      </c>
      <c r="BI266" s="74">
        <v>81</v>
      </c>
      <c r="BJ266" s="78"/>
      <c r="BK266" s="74"/>
      <c r="BL266" s="78"/>
      <c r="BM266" s="74"/>
      <c r="BN266" s="74"/>
      <c r="BO266" s="74"/>
      <c r="BP266" s="74"/>
      <c r="BQ266" s="74"/>
      <c r="BR266" s="78">
        <v>1205</v>
      </c>
      <c r="BS266" s="74">
        <v>3</v>
      </c>
      <c r="BT266" s="78">
        <v>1170</v>
      </c>
      <c r="BU266" s="74">
        <v>9.1</v>
      </c>
      <c r="BV266" s="74">
        <v>11.7</v>
      </c>
      <c r="BW266" s="74">
        <v>60.1</v>
      </c>
      <c r="BX266" s="74">
        <v>72.2</v>
      </c>
      <c r="BY266" s="74">
        <v>79.099999999999994</v>
      </c>
      <c r="BZ266" s="78">
        <v>1205</v>
      </c>
      <c r="CA266" s="74">
        <v>3.1</v>
      </c>
      <c r="CB266" s="78">
        <v>1170</v>
      </c>
      <c r="CC266" s="74">
        <v>12.2</v>
      </c>
      <c r="CD266" s="74">
        <v>7.1</v>
      </c>
      <c r="CE266" s="74">
        <v>65</v>
      </c>
      <c r="CF266" s="74">
        <v>77.099999999999994</v>
      </c>
      <c r="CG266" s="74">
        <v>80.7</v>
      </c>
      <c r="CH266" s="78">
        <v>1205</v>
      </c>
      <c r="CI266" s="74">
        <v>3.2</v>
      </c>
      <c r="CJ266" s="78">
        <v>1170</v>
      </c>
      <c r="CK266" s="74">
        <v>12</v>
      </c>
      <c r="CL266" s="74">
        <v>7.1</v>
      </c>
      <c r="CM266" s="74">
        <v>71.2</v>
      </c>
      <c r="CN266" s="74">
        <v>78.8</v>
      </c>
      <c r="CO266" s="74">
        <v>80.900000000000006</v>
      </c>
      <c r="CP266" s="78"/>
      <c r="CQ266" s="74"/>
      <c r="CR266" s="78"/>
      <c r="CS266" s="74"/>
      <c r="CT266" s="74"/>
      <c r="CU266" s="74"/>
      <c r="CV266" s="74"/>
      <c r="CW266" s="74"/>
    </row>
    <row r="267" spans="1:101" ht="16.5" x14ac:dyDescent="0.3">
      <c r="A267" s="74" t="s">
        <v>290</v>
      </c>
      <c r="B267" s="74">
        <v>48</v>
      </c>
      <c r="C267" s="74">
        <v>10000571</v>
      </c>
      <c r="D267" s="74" t="s">
        <v>19</v>
      </c>
      <c r="E267" s="74" t="s">
        <v>20</v>
      </c>
      <c r="F267" s="78">
        <v>655</v>
      </c>
      <c r="G267" s="74">
        <v>4.9000000000000004</v>
      </c>
      <c r="H267" s="78">
        <v>620</v>
      </c>
      <c r="I267" s="74">
        <v>8.1999999999999993</v>
      </c>
      <c r="J267" s="74">
        <v>12.5</v>
      </c>
      <c r="K267" s="74">
        <v>49.4</v>
      </c>
      <c r="L267" s="74">
        <v>68.3</v>
      </c>
      <c r="M267" s="74">
        <v>79.3</v>
      </c>
      <c r="N267" s="78">
        <v>655</v>
      </c>
      <c r="O267" s="74">
        <v>6</v>
      </c>
      <c r="P267" s="78">
        <v>615</v>
      </c>
      <c r="Q267" s="74">
        <v>9.4</v>
      </c>
      <c r="R267" s="74">
        <v>7.6</v>
      </c>
      <c r="S267" s="74">
        <v>66</v>
      </c>
      <c r="T267" s="74">
        <v>78.2</v>
      </c>
      <c r="U267" s="74">
        <v>82.9</v>
      </c>
      <c r="V267" s="78">
        <v>655</v>
      </c>
      <c r="W267" s="74">
        <v>6.1</v>
      </c>
      <c r="X267" s="78">
        <v>615</v>
      </c>
      <c r="Y267" s="74">
        <v>10.1</v>
      </c>
      <c r="Z267" s="74">
        <v>6.5</v>
      </c>
      <c r="AA267" s="74">
        <v>68.900000000000006</v>
      </c>
      <c r="AB267" s="74">
        <v>79.2</v>
      </c>
      <c r="AC267" s="74">
        <v>83.4</v>
      </c>
      <c r="AD267" s="78"/>
      <c r="AE267" s="74"/>
      <c r="AF267" s="78"/>
      <c r="AG267" s="74"/>
      <c r="AH267" s="74"/>
      <c r="AI267" s="74"/>
      <c r="AJ267" s="74"/>
      <c r="AK267" s="74"/>
      <c r="AL267" s="78">
        <v>305</v>
      </c>
      <c r="AM267" s="74">
        <v>1</v>
      </c>
      <c r="AN267" s="78">
        <v>300</v>
      </c>
      <c r="AO267" s="74">
        <v>12.6</v>
      </c>
      <c r="AP267" s="74">
        <v>11</v>
      </c>
      <c r="AQ267" s="74">
        <v>57.5</v>
      </c>
      <c r="AR267" s="74">
        <v>69.400000000000006</v>
      </c>
      <c r="AS267" s="74">
        <v>76.400000000000006</v>
      </c>
      <c r="AT267" s="78">
        <v>305</v>
      </c>
      <c r="AU267" s="74">
        <v>1</v>
      </c>
      <c r="AV267" s="78">
        <v>300</v>
      </c>
      <c r="AW267" s="74">
        <v>11</v>
      </c>
      <c r="AX267" s="74">
        <v>7.6</v>
      </c>
      <c r="AY267" s="74">
        <v>68.099999999999994</v>
      </c>
      <c r="AZ267" s="74">
        <v>76.7</v>
      </c>
      <c r="BA267" s="74">
        <v>81.400000000000006</v>
      </c>
      <c r="BB267" s="78">
        <v>305</v>
      </c>
      <c r="BC267" s="74">
        <v>1.3</v>
      </c>
      <c r="BD267" s="78">
        <v>300</v>
      </c>
      <c r="BE267" s="74">
        <v>11.7</v>
      </c>
      <c r="BF267" s="74">
        <v>7.3</v>
      </c>
      <c r="BG267" s="74">
        <v>69</v>
      </c>
      <c r="BH267" s="74">
        <v>76.3</v>
      </c>
      <c r="BI267" s="74">
        <v>81</v>
      </c>
      <c r="BJ267" s="78"/>
      <c r="BK267" s="74"/>
      <c r="BL267" s="78"/>
      <c r="BM267" s="74"/>
      <c r="BN267" s="74"/>
      <c r="BO267" s="74"/>
      <c r="BP267" s="74"/>
      <c r="BQ267" s="74"/>
      <c r="BR267" s="78">
        <v>960</v>
      </c>
      <c r="BS267" s="74">
        <v>3.7</v>
      </c>
      <c r="BT267" s="78">
        <v>925</v>
      </c>
      <c r="BU267" s="74">
        <v>9.6</v>
      </c>
      <c r="BV267" s="74">
        <v>12</v>
      </c>
      <c r="BW267" s="74">
        <v>52</v>
      </c>
      <c r="BX267" s="74">
        <v>68.7</v>
      </c>
      <c r="BY267" s="74">
        <v>78.3</v>
      </c>
      <c r="BZ267" s="78">
        <v>960</v>
      </c>
      <c r="CA267" s="74">
        <v>4.4000000000000004</v>
      </c>
      <c r="CB267" s="78">
        <v>915</v>
      </c>
      <c r="CC267" s="74">
        <v>9.9</v>
      </c>
      <c r="CD267" s="74">
        <v>7.6</v>
      </c>
      <c r="CE267" s="74">
        <v>66.7</v>
      </c>
      <c r="CF267" s="74">
        <v>77.7</v>
      </c>
      <c r="CG267" s="74">
        <v>82.4</v>
      </c>
      <c r="CH267" s="78">
        <v>960</v>
      </c>
      <c r="CI267" s="74">
        <v>4.5999999999999996</v>
      </c>
      <c r="CJ267" s="78">
        <v>915</v>
      </c>
      <c r="CK267" s="74">
        <v>10.6</v>
      </c>
      <c r="CL267" s="74">
        <v>6.8</v>
      </c>
      <c r="CM267" s="74">
        <v>68.900000000000006</v>
      </c>
      <c r="CN267" s="74">
        <v>78.2</v>
      </c>
      <c r="CO267" s="74">
        <v>82.6</v>
      </c>
      <c r="CP267" s="78"/>
      <c r="CQ267" s="74"/>
      <c r="CR267" s="78"/>
      <c r="CS267" s="74"/>
      <c r="CT267" s="74"/>
      <c r="CU267" s="74"/>
      <c r="CV267" s="74"/>
      <c r="CW267" s="74"/>
    </row>
    <row r="268" spans="1:101" ht="16.5" x14ac:dyDescent="0.3">
      <c r="A268" s="74" t="s">
        <v>290</v>
      </c>
      <c r="B268" s="74">
        <v>109</v>
      </c>
      <c r="C268" s="74">
        <v>10007850</v>
      </c>
      <c r="D268" s="74" t="s">
        <v>19</v>
      </c>
      <c r="E268" s="74" t="s">
        <v>23</v>
      </c>
      <c r="F268" s="78">
        <v>725</v>
      </c>
      <c r="G268" s="74">
        <v>4.0999999999999996</v>
      </c>
      <c r="H268" s="78">
        <v>695</v>
      </c>
      <c r="I268" s="74">
        <v>10.199999999999999</v>
      </c>
      <c r="J268" s="74">
        <v>7.5</v>
      </c>
      <c r="K268" s="74">
        <v>49.9</v>
      </c>
      <c r="L268" s="74">
        <v>69.3</v>
      </c>
      <c r="M268" s="74">
        <v>82.3</v>
      </c>
      <c r="N268" s="78">
        <v>725</v>
      </c>
      <c r="O268" s="74">
        <v>4</v>
      </c>
      <c r="P268" s="78">
        <v>695</v>
      </c>
      <c r="Q268" s="74">
        <v>10.8</v>
      </c>
      <c r="R268" s="74">
        <v>5.6</v>
      </c>
      <c r="S268" s="74">
        <v>53.4</v>
      </c>
      <c r="T268" s="74">
        <v>73.5</v>
      </c>
      <c r="U268" s="74">
        <v>83.6</v>
      </c>
      <c r="V268" s="78">
        <v>725</v>
      </c>
      <c r="W268" s="74">
        <v>5.5</v>
      </c>
      <c r="X268" s="78">
        <v>685</v>
      </c>
      <c r="Y268" s="74">
        <v>13.1</v>
      </c>
      <c r="Z268" s="74">
        <v>5.0999999999999996</v>
      </c>
      <c r="AA268" s="74">
        <v>62.1</v>
      </c>
      <c r="AB268" s="74">
        <v>75.900000000000006</v>
      </c>
      <c r="AC268" s="74">
        <v>81.8</v>
      </c>
      <c r="AD268" s="78"/>
      <c r="AE268" s="74"/>
      <c r="AF268" s="78"/>
      <c r="AG268" s="74"/>
      <c r="AH268" s="74"/>
      <c r="AI268" s="74"/>
      <c r="AJ268" s="74"/>
      <c r="AK268" s="74"/>
      <c r="AL268" s="78">
        <v>815</v>
      </c>
      <c r="AM268" s="74">
        <v>1.1000000000000001</v>
      </c>
      <c r="AN268" s="78">
        <v>810</v>
      </c>
      <c r="AO268" s="74">
        <v>11.8</v>
      </c>
      <c r="AP268" s="74">
        <v>7.3</v>
      </c>
      <c r="AQ268" s="74">
        <v>54.8</v>
      </c>
      <c r="AR268" s="74">
        <v>69.8</v>
      </c>
      <c r="AS268" s="74">
        <v>80.900000000000006</v>
      </c>
      <c r="AT268" s="78">
        <v>815</v>
      </c>
      <c r="AU268" s="74">
        <v>1.2</v>
      </c>
      <c r="AV268" s="78">
        <v>805</v>
      </c>
      <c r="AW268" s="74">
        <v>12.1</v>
      </c>
      <c r="AX268" s="74">
        <v>5.7</v>
      </c>
      <c r="AY268" s="74">
        <v>62.7</v>
      </c>
      <c r="AZ268" s="74">
        <v>76</v>
      </c>
      <c r="BA268" s="74">
        <v>82.2</v>
      </c>
      <c r="BB268" s="78">
        <v>815</v>
      </c>
      <c r="BC268" s="74">
        <v>1.2</v>
      </c>
      <c r="BD268" s="78">
        <v>805</v>
      </c>
      <c r="BE268" s="74">
        <v>15</v>
      </c>
      <c r="BF268" s="74">
        <v>5.7</v>
      </c>
      <c r="BG268" s="74">
        <v>65.2</v>
      </c>
      <c r="BH268" s="74">
        <v>75.599999999999994</v>
      </c>
      <c r="BI268" s="74">
        <v>79.3</v>
      </c>
      <c r="BJ268" s="78"/>
      <c r="BK268" s="74"/>
      <c r="BL268" s="78"/>
      <c r="BM268" s="74"/>
      <c r="BN268" s="74"/>
      <c r="BO268" s="74"/>
      <c r="BP268" s="74"/>
      <c r="BQ268" s="74"/>
      <c r="BR268" s="78">
        <v>1545</v>
      </c>
      <c r="BS268" s="74">
        <v>2.5</v>
      </c>
      <c r="BT268" s="78">
        <v>1505</v>
      </c>
      <c r="BU268" s="74">
        <v>11</v>
      </c>
      <c r="BV268" s="74">
        <v>7.4</v>
      </c>
      <c r="BW268" s="74">
        <v>52.5</v>
      </c>
      <c r="BX268" s="74">
        <v>69.5</v>
      </c>
      <c r="BY268" s="74">
        <v>81.599999999999994</v>
      </c>
      <c r="BZ268" s="78">
        <v>1545</v>
      </c>
      <c r="CA268" s="74">
        <v>2.5</v>
      </c>
      <c r="CB268" s="78">
        <v>1505</v>
      </c>
      <c r="CC268" s="74">
        <v>11.5</v>
      </c>
      <c r="CD268" s="74">
        <v>5.7</v>
      </c>
      <c r="CE268" s="74">
        <v>58.4</v>
      </c>
      <c r="CF268" s="74">
        <v>74.8</v>
      </c>
      <c r="CG268" s="74">
        <v>82.8</v>
      </c>
      <c r="CH268" s="78">
        <v>1545</v>
      </c>
      <c r="CI268" s="74">
        <v>3.2</v>
      </c>
      <c r="CJ268" s="78">
        <v>1495</v>
      </c>
      <c r="CK268" s="74">
        <v>14.1</v>
      </c>
      <c r="CL268" s="74">
        <v>5.4</v>
      </c>
      <c r="CM268" s="74">
        <v>63.8</v>
      </c>
      <c r="CN268" s="74">
        <v>75.8</v>
      </c>
      <c r="CO268" s="74">
        <v>80.400000000000006</v>
      </c>
      <c r="CP268" s="78"/>
      <c r="CQ268" s="74"/>
      <c r="CR268" s="78"/>
      <c r="CS268" s="74"/>
      <c r="CT268" s="74"/>
      <c r="CU268" s="74"/>
      <c r="CV268" s="74"/>
      <c r="CW268" s="74"/>
    </row>
    <row r="269" spans="1:101" ht="16.5" x14ac:dyDescent="0.3">
      <c r="A269" s="74" t="s">
        <v>290</v>
      </c>
      <c r="B269" s="74">
        <v>26</v>
      </c>
      <c r="C269" s="74">
        <v>10007152</v>
      </c>
      <c r="D269" s="74" t="s">
        <v>11</v>
      </c>
      <c r="E269" s="74" t="s">
        <v>25</v>
      </c>
      <c r="F269" s="78">
        <v>610</v>
      </c>
      <c r="G269" s="74">
        <v>5.4</v>
      </c>
      <c r="H269" s="78">
        <v>580</v>
      </c>
      <c r="I269" s="74">
        <v>12.6</v>
      </c>
      <c r="J269" s="74">
        <v>12.1</v>
      </c>
      <c r="K269" s="74">
        <v>57.8</v>
      </c>
      <c r="L269" s="74">
        <v>68.900000000000006</v>
      </c>
      <c r="M269" s="74">
        <v>75.3</v>
      </c>
      <c r="N269" s="78">
        <v>610</v>
      </c>
      <c r="O269" s="74">
        <v>5.6</v>
      </c>
      <c r="P269" s="78">
        <v>575</v>
      </c>
      <c r="Q269" s="74">
        <v>13</v>
      </c>
      <c r="R269" s="74">
        <v>9</v>
      </c>
      <c r="S269" s="74">
        <v>62</v>
      </c>
      <c r="T269" s="74">
        <v>73.5</v>
      </c>
      <c r="U269" s="74">
        <v>78</v>
      </c>
      <c r="V269" s="78">
        <v>610</v>
      </c>
      <c r="W269" s="74">
        <v>5.7</v>
      </c>
      <c r="X269" s="78">
        <v>575</v>
      </c>
      <c r="Y269" s="74">
        <v>13.9</v>
      </c>
      <c r="Z269" s="74">
        <v>9</v>
      </c>
      <c r="AA269" s="74">
        <v>65.5</v>
      </c>
      <c r="AB269" s="74">
        <v>73.8</v>
      </c>
      <c r="AC269" s="74">
        <v>77.099999999999994</v>
      </c>
      <c r="AD269" s="78"/>
      <c r="AE269" s="74"/>
      <c r="AF269" s="78"/>
      <c r="AG269" s="74"/>
      <c r="AH269" s="74"/>
      <c r="AI269" s="74"/>
      <c r="AJ269" s="74"/>
      <c r="AK269" s="74"/>
      <c r="AL269" s="78">
        <v>325</v>
      </c>
      <c r="AM269" s="74">
        <v>3.1</v>
      </c>
      <c r="AN269" s="78">
        <v>315</v>
      </c>
      <c r="AO269" s="74">
        <v>15.9</v>
      </c>
      <c r="AP269" s="74">
        <v>14</v>
      </c>
      <c r="AQ269" s="74">
        <v>54.9</v>
      </c>
      <c r="AR269" s="74">
        <v>64.8</v>
      </c>
      <c r="AS269" s="74">
        <v>70.2</v>
      </c>
      <c r="AT269" s="78">
        <v>325</v>
      </c>
      <c r="AU269" s="74">
        <v>3.4</v>
      </c>
      <c r="AV269" s="78">
        <v>315</v>
      </c>
      <c r="AW269" s="74">
        <v>15.9</v>
      </c>
      <c r="AX269" s="74">
        <v>12.4</v>
      </c>
      <c r="AY269" s="74">
        <v>61.1</v>
      </c>
      <c r="AZ269" s="74">
        <v>69.400000000000006</v>
      </c>
      <c r="BA269" s="74">
        <v>71.7</v>
      </c>
      <c r="BB269" s="78">
        <v>325</v>
      </c>
      <c r="BC269" s="74">
        <v>3.4</v>
      </c>
      <c r="BD269" s="78">
        <v>315</v>
      </c>
      <c r="BE269" s="74">
        <v>16.600000000000001</v>
      </c>
      <c r="BF269" s="74">
        <v>7.3</v>
      </c>
      <c r="BG269" s="74">
        <v>69.400000000000006</v>
      </c>
      <c r="BH269" s="74">
        <v>73.2</v>
      </c>
      <c r="BI269" s="74">
        <v>76.099999999999994</v>
      </c>
      <c r="BJ269" s="78"/>
      <c r="BK269" s="74"/>
      <c r="BL269" s="78"/>
      <c r="BM269" s="74"/>
      <c r="BN269" s="74"/>
      <c r="BO269" s="74"/>
      <c r="BP269" s="74"/>
      <c r="BQ269" s="74"/>
      <c r="BR269" s="78">
        <v>935</v>
      </c>
      <c r="BS269" s="74">
        <v>4.5999999999999996</v>
      </c>
      <c r="BT269" s="78">
        <v>895</v>
      </c>
      <c r="BU269" s="74">
        <v>13.8</v>
      </c>
      <c r="BV269" s="74">
        <v>12.8</v>
      </c>
      <c r="BW269" s="74">
        <v>56.8</v>
      </c>
      <c r="BX269" s="74">
        <v>67.400000000000006</v>
      </c>
      <c r="BY269" s="74">
        <v>73.5</v>
      </c>
      <c r="BZ269" s="78">
        <v>935</v>
      </c>
      <c r="CA269" s="74">
        <v>4.8</v>
      </c>
      <c r="CB269" s="78">
        <v>890</v>
      </c>
      <c r="CC269" s="74">
        <v>14</v>
      </c>
      <c r="CD269" s="74">
        <v>10.199999999999999</v>
      </c>
      <c r="CE269" s="74">
        <v>61.7</v>
      </c>
      <c r="CF269" s="74">
        <v>72.099999999999994</v>
      </c>
      <c r="CG269" s="74">
        <v>75.8</v>
      </c>
      <c r="CH269" s="78">
        <v>935</v>
      </c>
      <c r="CI269" s="74">
        <v>4.9000000000000004</v>
      </c>
      <c r="CJ269" s="78">
        <v>890</v>
      </c>
      <c r="CK269" s="74">
        <v>14.8</v>
      </c>
      <c r="CL269" s="74">
        <v>8.4</v>
      </c>
      <c r="CM269" s="74">
        <v>66.900000000000006</v>
      </c>
      <c r="CN269" s="74">
        <v>73.599999999999994</v>
      </c>
      <c r="CO269" s="74">
        <v>76.7</v>
      </c>
      <c r="CP269" s="78"/>
      <c r="CQ269" s="74"/>
      <c r="CR269" s="78"/>
      <c r="CS269" s="74"/>
      <c r="CT269" s="74"/>
      <c r="CU269" s="74"/>
      <c r="CV269" s="74"/>
      <c r="CW269" s="74"/>
    </row>
    <row r="270" spans="1:101" ht="16.5" x14ac:dyDescent="0.3">
      <c r="A270" s="74" t="s">
        <v>290</v>
      </c>
      <c r="B270" s="74">
        <v>127</v>
      </c>
      <c r="C270" s="74">
        <v>10007760</v>
      </c>
      <c r="D270" s="74" t="s">
        <v>27</v>
      </c>
      <c r="E270" s="74" t="s">
        <v>28</v>
      </c>
      <c r="F270" s="78">
        <v>320</v>
      </c>
      <c r="G270" s="74">
        <v>12.5</v>
      </c>
      <c r="H270" s="78">
        <v>280</v>
      </c>
      <c r="I270" s="74">
        <v>16.8</v>
      </c>
      <c r="J270" s="74">
        <v>8.1999999999999993</v>
      </c>
      <c r="K270" s="74">
        <v>40.700000000000003</v>
      </c>
      <c r="L270" s="74">
        <v>61.8</v>
      </c>
      <c r="M270" s="74">
        <v>75</v>
      </c>
      <c r="N270" s="78">
        <v>320</v>
      </c>
      <c r="O270" s="74">
        <v>14.1</v>
      </c>
      <c r="P270" s="78">
        <v>275</v>
      </c>
      <c r="Q270" s="74">
        <v>17.8</v>
      </c>
      <c r="R270" s="74">
        <v>9.5</v>
      </c>
      <c r="S270" s="74">
        <v>46.2</v>
      </c>
      <c r="T270" s="74">
        <v>64.400000000000006</v>
      </c>
      <c r="U270" s="74">
        <v>72.7</v>
      </c>
      <c r="V270" s="78">
        <v>320</v>
      </c>
      <c r="W270" s="74">
        <v>14.4</v>
      </c>
      <c r="X270" s="78">
        <v>275</v>
      </c>
      <c r="Y270" s="74">
        <v>23.7</v>
      </c>
      <c r="Z270" s="74">
        <v>9.9</v>
      </c>
      <c r="AA270" s="74">
        <v>50</v>
      </c>
      <c r="AB270" s="74">
        <v>62.8</v>
      </c>
      <c r="AC270" s="74">
        <v>66.400000000000006</v>
      </c>
      <c r="AD270" s="78"/>
      <c r="AE270" s="74"/>
      <c r="AF270" s="78"/>
      <c r="AG270" s="74"/>
      <c r="AH270" s="74"/>
      <c r="AI270" s="74"/>
      <c r="AJ270" s="74"/>
      <c r="AK270" s="74"/>
      <c r="AL270" s="78">
        <v>275</v>
      </c>
      <c r="AM270" s="74">
        <v>4</v>
      </c>
      <c r="AN270" s="78">
        <v>260</v>
      </c>
      <c r="AO270" s="74">
        <v>17.600000000000001</v>
      </c>
      <c r="AP270" s="74">
        <v>8.8000000000000007</v>
      </c>
      <c r="AQ270" s="74">
        <v>36.6</v>
      </c>
      <c r="AR270" s="74">
        <v>54.2</v>
      </c>
      <c r="AS270" s="74">
        <v>73.7</v>
      </c>
      <c r="AT270" s="78">
        <v>275</v>
      </c>
      <c r="AU270" s="74">
        <v>4.8</v>
      </c>
      <c r="AV270" s="78">
        <v>260</v>
      </c>
      <c r="AW270" s="74">
        <v>19.600000000000001</v>
      </c>
      <c r="AX270" s="74">
        <v>8.1</v>
      </c>
      <c r="AY270" s="74">
        <v>43.1</v>
      </c>
      <c r="AZ270" s="74">
        <v>59.2</v>
      </c>
      <c r="BA270" s="74">
        <v>72.3</v>
      </c>
      <c r="BB270" s="78">
        <v>275</v>
      </c>
      <c r="BC270" s="74">
        <v>5.9</v>
      </c>
      <c r="BD270" s="78">
        <v>255</v>
      </c>
      <c r="BE270" s="74">
        <v>24.1</v>
      </c>
      <c r="BF270" s="74">
        <v>8.6</v>
      </c>
      <c r="BG270" s="74">
        <v>47.5</v>
      </c>
      <c r="BH270" s="74">
        <v>58</v>
      </c>
      <c r="BI270" s="74">
        <v>67.3</v>
      </c>
      <c r="BJ270" s="78"/>
      <c r="BK270" s="74"/>
      <c r="BL270" s="78"/>
      <c r="BM270" s="74"/>
      <c r="BN270" s="74"/>
      <c r="BO270" s="74"/>
      <c r="BP270" s="74"/>
      <c r="BQ270" s="74"/>
      <c r="BR270" s="78">
        <v>595</v>
      </c>
      <c r="BS270" s="74">
        <v>8.6</v>
      </c>
      <c r="BT270" s="78">
        <v>540</v>
      </c>
      <c r="BU270" s="74">
        <v>17.2</v>
      </c>
      <c r="BV270" s="74">
        <v>8.5</v>
      </c>
      <c r="BW270" s="74">
        <v>38.700000000000003</v>
      </c>
      <c r="BX270" s="74">
        <v>58.1</v>
      </c>
      <c r="BY270" s="74">
        <v>74.400000000000006</v>
      </c>
      <c r="BZ270" s="78">
        <v>595</v>
      </c>
      <c r="CA270" s="74">
        <v>9.8000000000000007</v>
      </c>
      <c r="CB270" s="78">
        <v>535</v>
      </c>
      <c r="CC270" s="74">
        <v>18.7</v>
      </c>
      <c r="CD270" s="74">
        <v>8.8000000000000007</v>
      </c>
      <c r="CE270" s="74">
        <v>44.7</v>
      </c>
      <c r="CF270" s="74">
        <v>61.9</v>
      </c>
      <c r="CG270" s="74">
        <v>72.5</v>
      </c>
      <c r="CH270" s="78">
        <v>595</v>
      </c>
      <c r="CI270" s="74">
        <v>10.5</v>
      </c>
      <c r="CJ270" s="78">
        <v>530</v>
      </c>
      <c r="CK270" s="74">
        <v>23.9</v>
      </c>
      <c r="CL270" s="74">
        <v>9.1999999999999993</v>
      </c>
      <c r="CM270" s="74">
        <v>48.8</v>
      </c>
      <c r="CN270" s="74">
        <v>60.5</v>
      </c>
      <c r="CO270" s="74">
        <v>66.900000000000006</v>
      </c>
      <c r="CP270" s="78"/>
      <c r="CQ270" s="74"/>
      <c r="CR270" s="78"/>
      <c r="CS270" s="74"/>
      <c r="CT270" s="74"/>
      <c r="CU270" s="74"/>
      <c r="CV270" s="74"/>
      <c r="CW270" s="74"/>
    </row>
    <row r="271" spans="1:101" ht="16.5" x14ac:dyDescent="0.3">
      <c r="A271" s="74" t="s">
        <v>290</v>
      </c>
      <c r="B271" s="74">
        <v>52</v>
      </c>
      <c r="C271" s="74">
        <v>10007140</v>
      </c>
      <c r="D271" s="74" t="s">
        <v>16</v>
      </c>
      <c r="E271" s="74" t="s">
        <v>30</v>
      </c>
      <c r="F271" s="78">
        <v>1635</v>
      </c>
      <c r="G271" s="74">
        <v>6.5</v>
      </c>
      <c r="H271" s="78">
        <v>1530</v>
      </c>
      <c r="I271" s="74">
        <v>9.8000000000000007</v>
      </c>
      <c r="J271" s="74">
        <v>10.7</v>
      </c>
      <c r="K271" s="74">
        <v>58</v>
      </c>
      <c r="L271" s="74">
        <v>72.099999999999994</v>
      </c>
      <c r="M271" s="74">
        <v>79.5</v>
      </c>
      <c r="N271" s="78">
        <v>1635</v>
      </c>
      <c r="O271" s="74">
        <v>6.6</v>
      </c>
      <c r="P271" s="78">
        <v>1525</v>
      </c>
      <c r="Q271" s="74">
        <v>12</v>
      </c>
      <c r="R271" s="74">
        <v>7.5</v>
      </c>
      <c r="S271" s="74">
        <v>62.8</v>
      </c>
      <c r="T271" s="74">
        <v>75.099999999999994</v>
      </c>
      <c r="U271" s="74">
        <v>80.5</v>
      </c>
      <c r="V271" s="78">
        <v>1635</v>
      </c>
      <c r="W271" s="74">
        <v>6.7</v>
      </c>
      <c r="X271" s="78">
        <v>1525</v>
      </c>
      <c r="Y271" s="74">
        <v>11.4</v>
      </c>
      <c r="Z271" s="74">
        <v>7.5</v>
      </c>
      <c r="AA271" s="74">
        <v>66.7</v>
      </c>
      <c r="AB271" s="74">
        <v>77</v>
      </c>
      <c r="AC271" s="74">
        <v>81.099999999999994</v>
      </c>
      <c r="AD271" s="78"/>
      <c r="AE271" s="74"/>
      <c r="AF271" s="78"/>
      <c r="AG271" s="74"/>
      <c r="AH271" s="74"/>
      <c r="AI271" s="74"/>
      <c r="AJ271" s="74"/>
      <c r="AK271" s="74"/>
      <c r="AL271" s="78">
        <v>985</v>
      </c>
      <c r="AM271" s="74">
        <v>2.7</v>
      </c>
      <c r="AN271" s="78">
        <v>960</v>
      </c>
      <c r="AO271" s="74">
        <v>11.5</v>
      </c>
      <c r="AP271" s="74">
        <v>9.6</v>
      </c>
      <c r="AQ271" s="74">
        <v>59.3</v>
      </c>
      <c r="AR271" s="74">
        <v>70.8</v>
      </c>
      <c r="AS271" s="74">
        <v>79</v>
      </c>
      <c r="AT271" s="78">
        <v>985</v>
      </c>
      <c r="AU271" s="74">
        <v>2.8</v>
      </c>
      <c r="AV271" s="78">
        <v>960</v>
      </c>
      <c r="AW271" s="74">
        <v>12.6</v>
      </c>
      <c r="AX271" s="74">
        <v>9.5</v>
      </c>
      <c r="AY271" s="74">
        <v>64.7</v>
      </c>
      <c r="AZ271" s="74">
        <v>73.3</v>
      </c>
      <c r="BA271" s="74">
        <v>77.900000000000006</v>
      </c>
      <c r="BB271" s="78">
        <v>985</v>
      </c>
      <c r="BC271" s="74">
        <v>2.8</v>
      </c>
      <c r="BD271" s="78">
        <v>960</v>
      </c>
      <c r="BE271" s="74">
        <v>14.7</v>
      </c>
      <c r="BF271" s="74">
        <v>8</v>
      </c>
      <c r="BG271" s="74">
        <v>67.5</v>
      </c>
      <c r="BH271" s="74">
        <v>74.599999999999994</v>
      </c>
      <c r="BI271" s="74">
        <v>77.3</v>
      </c>
      <c r="BJ271" s="78"/>
      <c r="BK271" s="74"/>
      <c r="BL271" s="78"/>
      <c r="BM271" s="74"/>
      <c r="BN271" s="74"/>
      <c r="BO271" s="74"/>
      <c r="BP271" s="74"/>
      <c r="BQ271" s="74"/>
      <c r="BR271" s="78">
        <v>2620</v>
      </c>
      <c r="BS271" s="74">
        <v>5.0999999999999996</v>
      </c>
      <c r="BT271" s="78">
        <v>2490</v>
      </c>
      <c r="BU271" s="74">
        <v>10.4</v>
      </c>
      <c r="BV271" s="74">
        <v>10.3</v>
      </c>
      <c r="BW271" s="74">
        <v>58.5</v>
      </c>
      <c r="BX271" s="74">
        <v>71.599999999999994</v>
      </c>
      <c r="BY271" s="74">
        <v>79.3</v>
      </c>
      <c r="BZ271" s="78">
        <v>2620</v>
      </c>
      <c r="CA271" s="74">
        <v>5.2</v>
      </c>
      <c r="CB271" s="78">
        <v>2485</v>
      </c>
      <c r="CC271" s="74">
        <v>12.2</v>
      </c>
      <c r="CD271" s="74">
        <v>8.1999999999999993</v>
      </c>
      <c r="CE271" s="74">
        <v>63.5</v>
      </c>
      <c r="CF271" s="74">
        <v>74.400000000000006</v>
      </c>
      <c r="CG271" s="74">
        <v>79.5</v>
      </c>
      <c r="CH271" s="78">
        <v>2620</v>
      </c>
      <c r="CI271" s="74">
        <v>5.3</v>
      </c>
      <c r="CJ271" s="78">
        <v>2485</v>
      </c>
      <c r="CK271" s="74">
        <v>12.7</v>
      </c>
      <c r="CL271" s="74">
        <v>7.7</v>
      </c>
      <c r="CM271" s="74">
        <v>67</v>
      </c>
      <c r="CN271" s="74">
        <v>76.099999999999994</v>
      </c>
      <c r="CO271" s="74">
        <v>79.599999999999994</v>
      </c>
      <c r="CP271" s="78"/>
      <c r="CQ271" s="74"/>
      <c r="CR271" s="78"/>
      <c r="CS271" s="74"/>
      <c r="CT271" s="74"/>
      <c r="CU271" s="74"/>
      <c r="CV271" s="74"/>
      <c r="CW271" s="74"/>
    </row>
    <row r="272" spans="1:101" ht="16.5" x14ac:dyDescent="0.3">
      <c r="A272" s="74" t="s">
        <v>290</v>
      </c>
      <c r="B272" s="74">
        <v>110</v>
      </c>
      <c r="C272" s="74">
        <v>10006840</v>
      </c>
      <c r="D272" s="74" t="s">
        <v>16</v>
      </c>
      <c r="E272" s="74" t="s">
        <v>32</v>
      </c>
      <c r="F272" s="78">
        <v>2535</v>
      </c>
      <c r="G272" s="74">
        <v>4.5</v>
      </c>
      <c r="H272" s="78">
        <v>2420</v>
      </c>
      <c r="I272" s="74">
        <v>8.6</v>
      </c>
      <c r="J272" s="74">
        <v>9.1</v>
      </c>
      <c r="K272" s="74">
        <v>49.3</v>
      </c>
      <c r="L272" s="74">
        <v>67.8</v>
      </c>
      <c r="M272" s="74">
        <v>82.4</v>
      </c>
      <c r="N272" s="78">
        <v>2535</v>
      </c>
      <c r="O272" s="74">
        <v>4.9000000000000004</v>
      </c>
      <c r="P272" s="78">
        <v>2410</v>
      </c>
      <c r="Q272" s="74">
        <v>11.3</v>
      </c>
      <c r="R272" s="74">
        <v>6.6</v>
      </c>
      <c r="S272" s="74">
        <v>58.2</v>
      </c>
      <c r="T272" s="74">
        <v>75.599999999999994</v>
      </c>
      <c r="U272" s="74">
        <v>82.1</v>
      </c>
      <c r="V272" s="78">
        <v>2535</v>
      </c>
      <c r="W272" s="74">
        <v>5.4</v>
      </c>
      <c r="X272" s="78">
        <v>2395</v>
      </c>
      <c r="Y272" s="74">
        <v>10.9</v>
      </c>
      <c r="Z272" s="74">
        <v>6.7</v>
      </c>
      <c r="AA272" s="74">
        <v>64.599999999999994</v>
      </c>
      <c r="AB272" s="74">
        <v>78.099999999999994</v>
      </c>
      <c r="AC272" s="74">
        <v>82.5</v>
      </c>
      <c r="AD272" s="78"/>
      <c r="AE272" s="74"/>
      <c r="AF272" s="78"/>
      <c r="AG272" s="74"/>
      <c r="AH272" s="74"/>
      <c r="AI272" s="74"/>
      <c r="AJ272" s="74"/>
      <c r="AK272" s="74"/>
      <c r="AL272" s="78">
        <v>1800</v>
      </c>
      <c r="AM272" s="74">
        <v>1.1000000000000001</v>
      </c>
      <c r="AN272" s="78">
        <v>1780</v>
      </c>
      <c r="AO272" s="74">
        <v>11.2</v>
      </c>
      <c r="AP272" s="74">
        <v>10.9</v>
      </c>
      <c r="AQ272" s="74">
        <v>49.9</v>
      </c>
      <c r="AR272" s="74">
        <v>64.400000000000006</v>
      </c>
      <c r="AS272" s="74">
        <v>77.8</v>
      </c>
      <c r="AT272" s="78">
        <v>1800</v>
      </c>
      <c r="AU272" s="74">
        <v>1.3</v>
      </c>
      <c r="AV272" s="78">
        <v>1780</v>
      </c>
      <c r="AW272" s="74">
        <v>12</v>
      </c>
      <c r="AX272" s="74">
        <v>7.4</v>
      </c>
      <c r="AY272" s="74">
        <v>60.5</v>
      </c>
      <c r="AZ272" s="74">
        <v>73.599999999999994</v>
      </c>
      <c r="BA272" s="74">
        <v>80.7</v>
      </c>
      <c r="BB272" s="78">
        <v>1800</v>
      </c>
      <c r="BC272" s="74">
        <v>1.3</v>
      </c>
      <c r="BD272" s="78">
        <v>1780</v>
      </c>
      <c r="BE272" s="74">
        <v>12.8</v>
      </c>
      <c r="BF272" s="74">
        <v>6.2</v>
      </c>
      <c r="BG272" s="74">
        <v>66.400000000000006</v>
      </c>
      <c r="BH272" s="74">
        <v>76.400000000000006</v>
      </c>
      <c r="BI272" s="74">
        <v>81.099999999999994</v>
      </c>
      <c r="BJ272" s="78"/>
      <c r="BK272" s="74"/>
      <c r="BL272" s="78"/>
      <c r="BM272" s="74"/>
      <c r="BN272" s="74"/>
      <c r="BO272" s="74"/>
      <c r="BP272" s="74"/>
      <c r="BQ272" s="74"/>
      <c r="BR272" s="78">
        <v>4335</v>
      </c>
      <c r="BS272" s="74">
        <v>3.1</v>
      </c>
      <c r="BT272" s="78">
        <v>4200</v>
      </c>
      <c r="BU272" s="74">
        <v>9.6999999999999993</v>
      </c>
      <c r="BV272" s="74">
        <v>9.9</v>
      </c>
      <c r="BW272" s="74">
        <v>49.5</v>
      </c>
      <c r="BX272" s="74">
        <v>66.3</v>
      </c>
      <c r="BY272" s="74">
        <v>80.400000000000006</v>
      </c>
      <c r="BZ272" s="78">
        <v>4335</v>
      </c>
      <c r="CA272" s="74">
        <v>3.4</v>
      </c>
      <c r="CB272" s="78">
        <v>4190</v>
      </c>
      <c r="CC272" s="74">
        <v>11.6</v>
      </c>
      <c r="CD272" s="74">
        <v>6.9</v>
      </c>
      <c r="CE272" s="74">
        <v>59.2</v>
      </c>
      <c r="CF272" s="74">
        <v>74.7</v>
      </c>
      <c r="CG272" s="74">
        <v>81.5</v>
      </c>
      <c r="CH272" s="78">
        <v>4335</v>
      </c>
      <c r="CI272" s="74">
        <v>3.7</v>
      </c>
      <c r="CJ272" s="78">
        <v>4175</v>
      </c>
      <c r="CK272" s="74">
        <v>11.7</v>
      </c>
      <c r="CL272" s="74">
        <v>6.5</v>
      </c>
      <c r="CM272" s="74">
        <v>65.400000000000006</v>
      </c>
      <c r="CN272" s="74">
        <v>77.400000000000006</v>
      </c>
      <c r="CO272" s="74">
        <v>81.900000000000006</v>
      </c>
      <c r="CP272" s="78"/>
      <c r="CQ272" s="74"/>
      <c r="CR272" s="78"/>
      <c r="CS272" s="74"/>
      <c r="CT272" s="74"/>
      <c r="CU272" s="74"/>
      <c r="CV272" s="74"/>
      <c r="CW272" s="74"/>
    </row>
    <row r="273" spans="1:101" ht="16.5" x14ac:dyDescent="0.3">
      <c r="A273" s="74" t="s">
        <v>290</v>
      </c>
      <c r="B273" s="74">
        <v>200</v>
      </c>
      <c r="C273" s="74">
        <v>10000712</v>
      </c>
      <c r="D273" s="74" t="s">
        <v>16</v>
      </c>
      <c r="E273" s="74" t="s">
        <v>34</v>
      </c>
      <c r="F273" s="78">
        <v>315</v>
      </c>
      <c r="G273" s="74">
        <v>7.3</v>
      </c>
      <c r="H273" s="78">
        <v>295</v>
      </c>
      <c r="I273" s="74">
        <v>13.3</v>
      </c>
      <c r="J273" s="74">
        <v>8.5</v>
      </c>
      <c r="K273" s="74" t="s">
        <v>396</v>
      </c>
      <c r="L273" s="74" t="s">
        <v>396</v>
      </c>
      <c r="M273" s="74">
        <v>78.2</v>
      </c>
      <c r="N273" s="78">
        <v>315</v>
      </c>
      <c r="O273" s="74">
        <v>7.9</v>
      </c>
      <c r="P273" s="78">
        <v>290</v>
      </c>
      <c r="Q273" s="74">
        <v>16.100000000000001</v>
      </c>
      <c r="R273" s="74">
        <v>7.9</v>
      </c>
      <c r="S273" s="74" t="s">
        <v>396</v>
      </c>
      <c r="T273" s="74" t="s">
        <v>396</v>
      </c>
      <c r="U273" s="74">
        <v>76</v>
      </c>
      <c r="V273" s="78">
        <v>315</v>
      </c>
      <c r="W273" s="74">
        <v>7.6</v>
      </c>
      <c r="X273" s="78">
        <v>295</v>
      </c>
      <c r="Y273" s="74">
        <v>13</v>
      </c>
      <c r="Z273" s="74">
        <v>7.5</v>
      </c>
      <c r="AA273" s="74" t="s">
        <v>396</v>
      </c>
      <c r="AB273" s="74" t="s">
        <v>396</v>
      </c>
      <c r="AC273" s="74">
        <v>79.5</v>
      </c>
      <c r="AD273" s="78"/>
      <c r="AE273" s="74"/>
      <c r="AF273" s="78"/>
      <c r="AG273" s="74"/>
      <c r="AH273" s="74"/>
      <c r="AI273" s="74"/>
      <c r="AJ273" s="74"/>
      <c r="AK273" s="74"/>
      <c r="AL273" s="78">
        <v>105</v>
      </c>
      <c r="AM273" s="74">
        <v>2.9</v>
      </c>
      <c r="AN273" s="78">
        <v>100</v>
      </c>
      <c r="AO273" s="74">
        <v>10.8</v>
      </c>
      <c r="AP273" s="74">
        <v>17.600000000000001</v>
      </c>
      <c r="AQ273" s="74" t="s">
        <v>396</v>
      </c>
      <c r="AR273" s="74" t="s">
        <v>396</v>
      </c>
      <c r="AS273" s="74">
        <v>71.599999999999994</v>
      </c>
      <c r="AT273" s="78">
        <v>105</v>
      </c>
      <c r="AU273" s="74">
        <v>3.8</v>
      </c>
      <c r="AV273" s="78">
        <v>100</v>
      </c>
      <c r="AW273" s="74">
        <v>10.9</v>
      </c>
      <c r="AX273" s="74">
        <v>10.9</v>
      </c>
      <c r="AY273" s="74" t="s">
        <v>396</v>
      </c>
      <c r="AZ273" s="74" t="s">
        <v>396</v>
      </c>
      <c r="BA273" s="74">
        <v>78.2</v>
      </c>
      <c r="BB273" s="78">
        <v>105</v>
      </c>
      <c r="BC273" s="74">
        <v>3.8</v>
      </c>
      <c r="BD273" s="78">
        <v>100</v>
      </c>
      <c r="BE273" s="74">
        <v>13.9</v>
      </c>
      <c r="BF273" s="74">
        <v>8.9</v>
      </c>
      <c r="BG273" s="74" t="s">
        <v>396</v>
      </c>
      <c r="BH273" s="74" t="s">
        <v>396</v>
      </c>
      <c r="BI273" s="74">
        <v>77.2</v>
      </c>
      <c r="BJ273" s="78"/>
      <c r="BK273" s="74"/>
      <c r="BL273" s="78"/>
      <c r="BM273" s="74"/>
      <c r="BN273" s="74"/>
      <c r="BO273" s="74"/>
      <c r="BP273" s="74"/>
      <c r="BQ273" s="74"/>
      <c r="BR273" s="78">
        <v>420</v>
      </c>
      <c r="BS273" s="74">
        <v>6.2</v>
      </c>
      <c r="BT273" s="78">
        <v>395</v>
      </c>
      <c r="BU273" s="74">
        <v>12.6</v>
      </c>
      <c r="BV273" s="74">
        <v>10.9</v>
      </c>
      <c r="BW273" s="74">
        <v>63.9</v>
      </c>
      <c r="BX273" s="74">
        <v>73.5</v>
      </c>
      <c r="BY273" s="74">
        <v>76.5</v>
      </c>
      <c r="BZ273" s="78">
        <v>420</v>
      </c>
      <c r="CA273" s="74">
        <v>6.9</v>
      </c>
      <c r="CB273" s="78">
        <v>395</v>
      </c>
      <c r="CC273" s="74">
        <v>14.8</v>
      </c>
      <c r="CD273" s="74">
        <v>8.6999999999999993</v>
      </c>
      <c r="CE273" s="74">
        <v>67.7</v>
      </c>
      <c r="CF273" s="74">
        <v>74.8</v>
      </c>
      <c r="CG273" s="74">
        <v>76.599999999999994</v>
      </c>
      <c r="CH273" s="78">
        <v>420</v>
      </c>
      <c r="CI273" s="74">
        <v>6.6</v>
      </c>
      <c r="CJ273" s="78">
        <v>395</v>
      </c>
      <c r="CK273" s="74">
        <v>13.2</v>
      </c>
      <c r="CL273" s="74">
        <v>7.9</v>
      </c>
      <c r="CM273" s="74">
        <v>69</v>
      </c>
      <c r="CN273" s="74">
        <v>77.400000000000006</v>
      </c>
      <c r="CO273" s="74">
        <v>78.900000000000006</v>
      </c>
      <c r="CP273" s="78"/>
      <c r="CQ273" s="74"/>
      <c r="CR273" s="78"/>
      <c r="CS273" s="74"/>
      <c r="CT273" s="74"/>
      <c r="CU273" s="74"/>
      <c r="CV273" s="74"/>
      <c r="CW273" s="74"/>
    </row>
    <row r="274" spans="1:101" ht="16.5" x14ac:dyDescent="0.3">
      <c r="A274" s="74" t="s">
        <v>290</v>
      </c>
      <c r="B274" s="74">
        <v>7</v>
      </c>
      <c r="C274" s="74">
        <v>10007811</v>
      </c>
      <c r="D274" s="74" t="s">
        <v>36</v>
      </c>
      <c r="E274" s="74" t="s">
        <v>37</v>
      </c>
      <c r="F274" s="78">
        <v>260</v>
      </c>
      <c r="G274" s="74">
        <v>1.6</v>
      </c>
      <c r="H274" s="78">
        <v>255</v>
      </c>
      <c r="I274" s="74" t="s">
        <v>396</v>
      </c>
      <c r="J274" s="74" t="s">
        <v>396</v>
      </c>
      <c r="K274" s="74">
        <v>38.200000000000003</v>
      </c>
      <c r="L274" s="74">
        <v>78.3</v>
      </c>
      <c r="M274" s="74">
        <v>90.6</v>
      </c>
      <c r="N274" s="78">
        <v>260</v>
      </c>
      <c r="O274" s="74">
        <v>2.7</v>
      </c>
      <c r="P274" s="78">
        <v>250</v>
      </c>
      <c r="Q274" s="74">
        <v>10.8</v>
      </c>
      <c r="R274" s="74">
        <v>4.4000000000000004</v>
      </c>
      <c r="S274" s="74" t="s">
        <v>396</v>
      </c>
      <c r="T274" s="74" t="s">
        <v>396</v>
      </c>
      <c r="U274" s="74">
        <v>84.9</v>
      </c>
      <c r="V274" s="78">
        <v>260</v>
      </c>
      <c r="W274" s="74">
        <v>2.7</v>
      </c>
      <c r="X274" s="78">
        <v>250</v>
      </c>
      <c r="Y274" s="74" t="s">
        <v>396</v>
      </c>
      <c r="Z274" s="74" t="s">
        <v>396</v>
      </c>
      <c r="AA274" s="74" t="s">
        <v>396</v>
      </c>
      <c r="AB274" s="74" t="s">
        <v>396</v>
      </c>
      <c r="AC274" s="74">
        <v>84.9</v>
      </c>
      <c r="AD274" s="78"/>
      <c r="AE274" s="74"/>
      <c r="AF274" s="78"/>
      <c r="AG274" s="74"/>
      <c r="AH274" s="74"/>
      <c r="AI274" s="74"/>
      <c r="AJ274" s="74"/>
      <c r="AK274" s="74"/>
      <c r="AL274" s="78">
        <v>40</v>
      </c>
      <c r="AM274" s="74">
        <v>2.5</v>
      </c>
      <c r="AN274" s="78">
        <v>40</v>
      </c>
      <c r="AO274" s="74" t="s">
        <v>396</v>
      </c>
      <c r="AP274" s="74" t="s">
        <v>396</v>
      </c>
      <c r="AQ274" s="74">
        <v>41</v>
      </c>
      <c r="AR274" s="74">
        <v>82.1</v>
      </c>
      <c r="AS274" s="74">
        <v>89.7</v>
      </c>
      <c r="AT274" s="78">
        <v>40</v>
      </c>
      <c r="AU274" s="74">
        <v>2.5</v>
      </c>
      <c r="AV274" s="78">
        <v>40</v>
      </c>
      <c r="AW274" s="74">
        <v>7.7</v>
      </c>
      <c r="AX274" s="74">
        <v>7.7</v>
      </c>
      <c r="AY274" s="74" t="s">
        <v>396</v>
      </c>
      <c r="AZ274" s="74" t="s">
        <v>396</v>
      </c>
      <c r="BA274" s="74">
        <v>84.6</v>
      </c>
      <c r="BB274" s="78">
        <v>40</v>
      </c>
      <c r="BC274" s="74">
        <v>2.5</v>
      </c>
      <c r="BD274" s="78">
        <v>40</v>
      </c>
      <c r="BE274" s="74" t="s">
        <v>396</v>
      </c>
      <c r="BF274" s="74" t="s">
        <v>396</v>
      </c>
      <c r="BG274" s="74" t="s">
        <v>396</v>
      </c>
      <c r="BH274" s="74" t="s">
        <v>396</v>
      </c>
      <c r="BI274" s="74">
        <v>87.2</v>
      </c>
      <c r="BJ274" s="78"/>
      <c r="BK274" s="74"/>
      <c r="BL274" s="78"/>
      <c r="BM274" s="74"/>
      <c r="BN274" s="74"/>
      <c r="BO274" s="74"/>
      <c r="BP274" s="74"/>
      <c r="BQ274" s="74"/>
      <c r="BR274" s="78">
        <v>300</v>
      </c>
      <c r="BS274" s="74">
        <v>1.7</v>
      </c>
      <c r="BT274" s="78">
        <v>295</v>
      </c>
      <c r="BU274" s="74">
        <v>5.8</v>
      </c>
      <c r="BV274" s="74">
        <v>3.8</v>
      </c>
      <c r="BW274" s="74">
        <v>38.6</v>
      </c>
      <c r="BX274" s="74">
        <v>78.8</v>
      </c>
      <c r="BY274" s="74">
        <v>90.4</v>
      </c>
      <c r="BZ274" s="78">
        <v>300</v>
      </c>
      <c r="CA274" s="74">
        <v>2.7</v>
      </c>
      <c r="CB274" s="78">
        <v>290</v>
      </c>
      <c r="CC274" s="74">
        <v>10.3</v>
      </c>
      <c r="CD274" s="74">
        <v>4.8</v>
      </c>
      <c r="CE274" s="74">
        <v>75.900000000000006</v>
      </c>
      <c r="CF274" s="74">
        <v>82.8</v>
      </c>
      <c r="CG274" s="74">
        <v>84.8</v>
      </c>
      <c r="CH274" s="78">
        <v>300</v>
      </c>
      <c r="CI274" s="74">
        <v>2.7</v>
      </c>
      <c r="CJ274" s="78">
        <v>290</v>
      </c>
      <c r="CK274" s="74">
        <v>9</v>
      </c>
      <c r="CL274" s="74">
        <v>5.9</v>
      </c>
      <c r="CM274" s="74">
        <v>73.400000000000006</v>
      </c>
      <c r="CN274" s="74">
        <v>83.8</v>
      </c>
      <c r="CO274" s="74">
        <v>85.2</v>
      </c>
      <c r="CP274" s="78"/>
      <c r="CQ274" s="74"/>
      <c r="CR274" s="78"/>
      <c r="CS274" s="74"/>
      <c r="CT274" s="74"/>
      <c r="CU274" s="74"/>
      <c r="CV274" s="74"/>
      <c r="CW274" s="74"/>
    </row>
    <row r="275" spans="1:101" ht="16.5" x14ac:dyDescent="0.3">
      <c r="A275" s="74" t="s">
        <v>290</v>
      </c>
      <c r="B275" s="74">
        <v>49</v>
      </c>
      <c r="C275" s="74">
        <v>10006841</v>
      </c>
      <c r="D275" s="74" t="s">
        <v>39</v>
      </c>
      <c r="E275" s="74" t="s">
        <v>40</v>
      </c>
      <c r="F275" s="78">
        <v>375</v>
      </c>
      <c r="G275" s="74">
        <v>5.0999999999999996</v>
      </c>
      <c r="H275" s="78">
        <v>355</v>
      </c>
      <c r="I275" s="74">
        <v>11.8</v>
      </c>
      <c r="J275" s="74">
        <v>9.6</v>
      </c>
      <c r="K275" s="74">
        <v>44.4</v>
      </c>
      <c r="L275" s="74">
        <v>68</v>
      </c>
      <c r="M275" s="74">
        <v>78.7</v>
      </c>
      <c r="N275" s="78">
        <v>375</v>
      </c>
      <c r="O275" s="74">
        <v>5.6</v>
      </c>
      <c r="P275" s="78">
        <v>355</v>
      </c>
      <c r="Q275" s="74">
        <v>11.9</v>
      </c>
      <c r="R275" s="74">
        <v>10.5</v>
      </c>
      <c r="S275" s="74">
        <v>54.5</v>
      </c>
      <c r="T275" s="74">
        <v>71.5</v>
      </c>
      <c r="U275" s="74">
        <v>77.7</v>
      </c>
      <c r="V275" s="78">
        <v>375</v>
      </c>
      <c r="W275" s="74">
        <v>6.4</v>
      </c>
      <c r="X275" s="78">
        <v>350</v>
      </c>
      <c r="Y275" s="74">
        <v>13.4</v>
      </c>
      <c r="Z275" s="74">
        <v>8.3000000000000007</v>
      </c>
      <c r="AA275" s="74">
        <v>59</v>
      </c>
      <c r="AB275" s="74">
        <v>72.099999999999994</v>
      </c>
      <c r="AC275" s="74">
        <v>78.3</v>
      </c>
      <c r="AD275" s="78"/>
      <c r="AE275" s="74"/>
      <c r="AF275" s="78"/>
      <c r="AG275" s="74"/>
      <c r="AH275" s="74"/>
      <c r="AI275" s="74"/>
      <c r="AJ275" s="74"/>
      <c r="AK275" s="74"/>
      <c r="AL275" s="78">
        <v>315</v>
      </c>
      <c r="AM275" s="74">
        <v>2.9</v>
      </c>
      <c r="AN275" s="78">
        <v>305</v>
      </c>
      <c r="AO275" s="74">
        <v>10.5</v>
      </c>
      <c r="AP275" s="74">
        <v>12.5</v>
      </c>
      <c r="AQ275" s="74">
        <v>57.2</v>
      </c>
      <c r="AR275" s="74">
        <v>70.099999999999994</v>
      </c>
      <c r="AS275" s="74">
        <v>77</v>
      </c>
      <c r="AT275" s="78">
        <v>315</v>
      </c>
      <c r="AU275" s="74">
        <v>3.2</v>
      </c>
      <c r="AV275" s="78">
        <v>305</v>
      </c>
      <c r="AW275" s="74">
        <v>10.9</v>
      </c>
      <c r="AX275" s="74">
        <v>9.1999999999999993</v>
      </c>
      <c r="AY275" s="74">
        <v>68.599999999999994</v>
      </c>
      <c r="AZ275" s="74">
        <v>76.2</v>
      </c>
      <c r="BA275" s="74">
        <v>79.900000000000006</v>
      </c>
      <c r="BB275" s="78">
        <v>315</v>
      </c>
      <c r="BC275" s="74">
        <v>3.8</v>
      </c>
      <c r="BD275" s="78">
        <v>300</v>
      </c>
      <c r="BE275" s="74">
        <v>14.3</v>
      </c>
      <c r="BF275" s="74">
        <v>7.3</v>
      </c>
      <c r="BG275" s="74">
        <v>69.8</v>
      </c>
      <c r="BH275" s="74">
        <v>76.099999999999994</v>
      </c>
      <c r="BI275" s="74">
        <v>78.400000000000006</v>
      </c>
      <c r="BJ275" s="78"/>
      <c r="BK275" s="74"/>
      <c r="BL275" s="78"/>
      <c r="BM275" s="74"/>
      <c r="BN275" s="74"/>
      <c r="BO275" s="74"/>
      <c r="BP275" s="74"/>
      <c r="BQ275" s="74"/>
      <c r="BR275" s="78">
        <v>690</v>
      </c>
      <c r="BS275" s="74">
        <v>4.0999999999999996</v>
      </c>
      <c r="BT275" s="78">
        <v>660</v>
      </c>
      <c r="BU275" s="74">
        <v>11.2</v>
      </c>
      <c r="BV275" s="74">
        <v>10.9</v>
      </c>
      <c r="BW275" s="74">
        <v>50.3</v>
      </c>
      <c r="BX275" s="74">
        <v>68.900000000000006</v>
      </c>
      <c r="BY275" s="74">
        <v>77.900000000000006</v>
      </c>
      <c r="BZ275" s="78">
        <v>690</v>
      </c>
      <c r="CA275" s="74">
        <v>4.5</v>
      </c>
      <c r="CB275" s="78">
        <v>655</v>
      </c>
      <c r="CC275" s="74">
        <v>11.4</v>
      </c>
      <c r="CD275" s="74">
        <v>9.9</v>
      </c>
      <c r="CE275" s="74">
        <v>61</v>
      </c>
      <c r="CF275" s="74">
        <v>73.7</v>
      </c>
      <c r="CG275" s="74">
        <v>78.7</v>
      </c>
      <c r="CH275" s="78">
        <v>690</v>
      </c>
      <c r="CI275" s="74">
        <v>5.2</v>
      </c>
      <c r="CJ275" s="78">
        <v>650</v>
      </c>
      <c r="CK275" s="74">
        <v>13.8</v>
      </c>
      <c r="CL275" s="74">
        <v>7.8</v>
      </c>
      <c r="CM275" s="74">
        <v>64</v>
      </c>
      <c r="CN275" s="74">
        <v>73.900000000000006</v>
      </c>
      <c r="CO275" s="74">
        <v>78.400000000000006</v>
      </c>
      <c r="CP275" s="78"/>
      <c r="CQ275" s="74"/>
      <c r="CR275" s="78"/>
      <c r="CS275" s="74"/>
      <c r="CT275" s="74"/>
      <c r="CU275" s="74"/>
      <c r="CV275" s="74"/>
      <c r="CW275" s="74"/>
    </row>
    <row r="276" spans="1:101" ht="16.5" x14ac:dyDescent="0.3">
      <c r="A276" s="74" t="s">
        <v>290</v>
      </c>
      <c r="B276" s="74">
        <v>197</v>
      </c>
      <c r="C276" s="74">
        <v>10000385</v>
      </c>
      <c r="D276" s="74" t="s">
        <v>19</v>
      </c>
      <c r="E276" s="74" t="s">
        <v>42</v>
      </c>
      <c r="F276" s="78">
        <v>195</v>
      </c>
      <c r="G276" s="74">
        <v>4.5999999999999996</v>
      </c>
      <c r="H276" s="78">
        <v>185</v>
      </c>
      <c r="I276" s="74">
        <v>15.1</v>
      </c>
      <c r="J276" s="74">
        <v>16.2</v>
      </c>
      <c r="K276" s="74">
        <v>62.7</v>
      </c>
      <c r="L276" s="74">
        <v>65.400000000000006</v>
      </c>
      <c r="M276" s="74">
        <v>68.599999999999994</v>
      </c>
      <c r="N276" s="78">
        <v>195</v>
      </c>
      <c r="O276" s="74">
        <v>4.0999999999999996</v>
      </c>
      <c r="P276" s="78">
        <v>185</v>
      </c>
      <c r="Q276" s="74">
        <v>16.100000000000001</v>
      </c>
      <c r="R276" s="74">
        <v>8.6</v>
      </c>
      <c r="S276" s="74">
        <v>68.3</v>
      </c>
      <c r="T276" s="74">
        <v>73.7</v>
      </c>
      <c r="U276" s="74">
        <v>75.3</v>
      </c>
      <c r="V276" s="78">
        <v>195</v>
      </c>
      <c r="W276" s="74">
        <v>4.0999999999999996</v>
      </c>
      <c r="X276" s="78">
        <v>185</v>
      </c>
      <c r="Y276" s="74">
        <v>13.4</v>
      </c>
      <c r="Z276" s="74">
        <v>8.6</v>
      </c>
      <c r="AA276" s="74" t="s">
        <v>396</v>
      </c>
      <c r="AB276" s="74" t="s">
        <v>396</v>
      </c>
      <c r="AC276" s="74">
        <v>78</v>
      </c>
      <c r="AD276" s="78"/>
      <c r="AE276" s="74"/>
      <c r="AF276" s="78"/>
      <c r="AG276" s="74"/>
      <c r="AH276" s="74"/>
      <c r="AI276" s="74"/>
      <c r="AJ276" s="74"/>
      <c r="AK276" s="74"/>
      <c r="AL276" s="78">
        <v>135</v>
      </c>
      <c r="AM276" s="74">
        <v>3</v>
      </c>
      <c r="AN276" s="78">
        <v>130</v>
      </c>
      <c r="AO276" s="74">
        <v>9.1999999999999993</v>
      </c>
      <c r="AP276" s="74">
        <v>24.4</v>
      </c>
      <c r="AQ276" s="74">
        <v>58</v>
      </c>
      <c r="AR276" s="74">
        <v>62.6</v>
      </c>
      <c r="AS276" s="74">
        <v>66.400000000000006</v>
      </c>
      <c r="AT276" s="78">
        <v>135</v>
      </c>
      <c r="AU276" s="74">
        <v>3.7</v>
      </c>
      <c r="AV276" s="78">
        <v>130</v>
      </c>
      <c r="AW276" s="74">
        <v>12.3</v>
      </c>
      <c r="AX276" s="74">
        <v>16.899999999999999</v>
      </c>
      <c r="AY276" s="74">
        <v>61.5</v>
      </c>
      <c r="AZ276" s="74">
        <v>67.7</v>
      </c>
      <c r="BA276" s="74">
        <v>70.8</v>
      </c>
      <c r="BB276" s="78">
        <v>135</v>
      </c>
      <c r="BC276" s="74">
        <v>3.7</v>
      </c>
      <c r="BD276" s="78">
        <v>130</v>
      </c>
      <c r="BE276" s="74">
        <v>11.5</v>
      </c>
      <c r="BF276" s="74">
        <v>13.1</v>
      </c>
      <c r="BG276" s="74" t="s">
        <v>396</v>
      </c>
      <c r="BH276" s="74" t="s">
        <v>396</v>
      </c>
      <c r="BI276" s="74">
        <v>75.400000000000006</v>
      </c>
      <c r="BJ276" s="78"/>
      <c r="BK276" s="74"/>
      <c r="BL276" s="78"/>
      <c r="BM276" s="74"/>
      <c r="BN276" s="74"/>
      <c r="BO276" s="74"/>
      <c r="BP276" s="74"/>
      <c r="BQ276" s="74"/>
      <c r="BR276" s="78">
        <v>330</v>
      </c>
      <c r="BS276" s="74">
        <v>4</v>
      </c>
      <c r="BT276" s="78">
        <v>315</v>
      </c>
      <c r="BU276" s="74">
        <v>12.7</v>
      </c>
      <c r="BV276" s="74">
        <v>19.600000000000001</v>
      </c>
      <c r="BW276" s="74">
        <v>60.8</v>
      </c>
      <c r="BX276" s="74">
        <v>64.2</v>
      </c>
      <c r="BY276" s="74">
        <v>67.7</v>
      </c>
      <c r="BZ276" s="78">
        <v>330</v>
      </c>
      <c r="CA276" s="74">
        <v>4</v>
      </c>
      <c r="CB276" s="78">
        <v>315</v>
      </c>
      <c r="CC276" s="74">
        <v>14.6</v>
      </c>
      <c r="CD276" s="74">
        <v>12</v>
      </c>
      <c r="CE276" s="74">
        <v>65.5</v>
      </c>
      <c r="CF276" s="74">
        <v>71.2</v>
      </c>
      <c r="CG276" s="74">
        <v>73.400000000000006</v>
      </c>
      <c r="CH276" s="78">
        <v>330</v>
      </c>
      <c r="CI276" s="74">
        <v>4</v>
      </c>
      <c r="CJ276" s="78">
        <v>315</v>
      </c>
      <c r="CK276" s="74">
        <v>12.7</v>
      </c>
      <c r="CL276" s="74">
        <v>10.4</v>
      </c>
      <c r="CM276" s="74">
        <v>70.900000000000006</v>
      </c>
      <c r="CN276" s="74">
        <v>74.7</v>
      </c>
      <c r="CO276" s="74">
        <v>76.900000000000006</v>
      </c>
      <c r="CP276" s="78"/>
      <c r="CQ276" s="74"/>
      <c r="CR276" s="78"/>
      <c r="CS276" s="74"/>
      <c r="CT276" s="74"/>
      <c r="CU276" s="74"/>
      <c r="CV276" s="74"/>
      <c r="CW276" s="74"/>
    </row>
    <row r="277" spans="1:101" ht="16.5" x14ac:dyDescent="0.3">
      <c r="A277" s="74" t="s">
        <v>290</v>
      </c>
      <c r="B277" s="74">
        <v>50</v>
      </c>
      <c r="C277" s="74">
        <v>10000824</v>
      </c>
      <c r="D277" s="74" t="s">
        <v>19</v>
      </c>
      <c r="E277" s="74" t="s">
        <v>44</v>
      </c>
      <c r="F277" s="78">
        <v>1260</v>
      </c>
      <c r="G277" s="74">
        <v>6.8</v>
      </c>
      <c r="H277" s="78">
        <v>1170</v>
      </c>
      <c r="I277" s="74">
        <v>10.1</v>
      </c>
      <c r="J277" s="74">
        <v>9.4</v>
      </c>
      <c r="K277" s="74">
        <v>62.9</v>
      </c>
      <c r="L277" s="74">
        <v>75.400000000000006</v>
      </c>
      <c r="M277" s="74">
        <v>80.5</v>
      </c>
      <c r="N277" s="78">
        <v>1260</v>
      </c>
      <c r="O277" s="74">
        <v>7.2</v>
      </c>
      <c r="P277" s="78">
        <v>1170</v>
      </c>
      <c r="Q277" s="74">
        <v>10.8</v>
      </c>
      <c r="R277" s="74">
        <v>7.6</v>
      </c>
      <c r="S277" s="74">
        <v>66.099999999999994</v>
      </c>
      <c r="T277" s="74">
        <v>78</v>
      </c>
      <c r="U277" s="74">
        <v>81.599999999999994</v>
      </c>
      <c r="V277" s="78">
        <v>1260</v>
      </c>
      <c r="W277" s="74">
        <v>7.4</v>
      </c>
      <c r="X277" s="78">
        <v>1165</v>
      </c>
      <c r="Y277" s="74">
        <v>12</v>
      </c>
      <c r="Z277" s="74">
        <v>6.3</v>
      </c>
      <c r="AA277" s="74">
        <v>71.099999999999994</v>
      </c>
      <c r="AB277" s="74">
        <v>79.400000000000006</v>
      </c>
      <c r="AC277" s="74">
        <v>81.7</v>
      </c>
      <c r="AD277" s="78"/>
      <c r="AE277" s="74"/>
      <c r="AF277" s="78"/>
      <c r="AG277" s="74"/>
      <c r="AH277" s="74"/>
      <c r="AI277" s="74"/>
      <c r="AJ277" s="74"/>
      <c r="AK277" s="74"/>
      <c r="AL277" s="78">
        <v>1140</v>
      </c>
      <c r="AM277" s="74">
        <v>1.2</v>
      </c>
      <c r="AN277" s="78">
        <v>1125</v>
      </c>
      <c r="AO277" s="74">
        <v>11.7</v>
      </c>
      <c r="AP277" s="74">
        <v>12.2</v>
      </c>
      <c r="AQ277" s="74">
        <v>68.8</v>
      </c>
      <c r="AR277" s="74">
        <v>73.8</v>
      </c>
      <c r="AS277" s="74">
        <v>76.099999999999994</v>
      </c>
      <c r="AT277" s="78">
        <v>1140</v>
      </c>
      <c r="AU277" s="74">
        <v>1</v>
      </c>
      <c r="AV277" s="78">
        <v>1130</v>
      </c>
      <c r="AW277" s="74">
        <v>11.4</v>
      </c>
      <c r="AX277" s="74">
        <v>8.3000000000000007</v>
      </c>
      <c r="AY277" s="74">
        <v>72.5</v>
      </c>
      <c r="AZ277" s="74">
        <v>77.900000000000006</v>
      </c>
      <c r="BA277" s="74">
        <v>80.2</v>
      </c>
      <c r="BB277" s="78">
        <v>1140</v>
      </c>
      <c r="BC277" s="74">
        <v>1.2</v>
      </c>
      <c r="BD277" s="78">
        <v>1125</v>
      </c>
      <c r="BE277" s="74">
        <v>10.9</v>
      </c>
      <c r="BF277" s="74">
        <v>7.1</v>
      </c>
      <c r="BG277" s="74">
        <v>75.599999999999994</v>
      </c>
      <c r="BH277" s="74">
        <v>79.8</v>
      </c>
      <c r="BI277" s="74">
        <v>82</v>
      </c>
      <c r="BJ277" s="78"/>
      <c r="BK277" s="74"/>
      <c r="BL277" s="78"/>
      <c r="BM277" s="74"/>
      <c r="BN277" s="74"/>
      <c r="BO277" s="74"/>
      <c r="BP277" s="74"/>
      <c r="BQ277" s="74"/>
      <c r="BR277" s="78">
        <v>2395</v>
      </c>
      <c r="BS277" s="74">
        <v>4.2</v>
      </c>
      <c r="BT277" s="78">
        <v>2295</v>
      </c>
      <c r="BU277" s="74">
        <v>10.9</v>
      </c>
      <c r="BV277" s="74">
        <v>10.8</v>
      </c>
      <c r="BW277" s="74">
        <v>65.8</v>
      </c>
      <c r="BX277" s="74">
        <v>74.599999999999994</v>
      </c>
      <c r="BY277" s="74">
        <v>78.400000000000006</v>
      </c>
      <c r="BZ277" s="78">
        <v>2395</v>
      </c>
      <c r="CA277" s="74">
        <v>4.2</v>
      </c>
      <c r="CB277" s="78">
        <v>2295</v>
      </c>
      <c r="CC277" s="74">
        <v>11.1</v>
      </c>
      <c r="CD277" s="74">
        <v>8</v>
      </c>
      <c r="CE277" s="74">
        <v>69.3</v>
      </c>
      <c r="CF277" s="74">
        <v>78</v>
      </c>
      <c r="CG277" s="74">
        <v>80.900000000000006</v>
      </c>
      <c r="CH277" s="78">
        <v>2395</v>
      </c>
      <c r="CI277" s="74">
        <v>4.5</v>
      </c>
      <c r="CJ277" s="78">
        <v>2290</v>
      </c>
      <c r="CK277" s="74">
        <v>11.5</v>
      </c>
      <c r="CL277" s="74">
        <v>6.7</v>
      </c>
      <c r="CM277" s="74">
        <v>73.3</v>
      </c>
      <c r="CN277" s="74">
        <v>79.599999999999994</v>
      </c>
      <c r="CO277" s="74">
        <v>81.8</v>
      </c>
      <c r="CP277" s="78"/>
      <c r="CQ277" s="74"/>
      <c r="CR277" s="78"/>
      <c r="CS277" s="74"/>
      <c r="CT277" s="74"/>
      <c r="CU277" s="74"/>
      <c r="CV277" s="74"/>
      <c r="CW277" s="74"/>
    </row>
    <row r="278" spans="1:101" ht="16.5" x14ac:dyDescent="0.3">
      <c r="A278" s="74" t="s">
        <v>290</v>
      </c>
      <c r="B278" s="74">
        <v>111</v>
      </c>
      <c r="C278" s="74">
        <v>10007785</v>
      </c>
      <c r="D278" s="74" t="s">
        <v>46</v>
      </c>
      <c r="E278" s="74" t="s">
        <v>47</v>
      </c>
      <c r="F278" s="78">
        <v>740</v>
      </c>
      <c r="G278" s="74">
        <v>5.4</v>
      </c>
      <c r="H278" s="78">
        <v>700</v>
      </c>
      <c r="I278" s="74">
        <v>9.4</v>
      </c>
      <c r="J278" s="74">
        <v>10.1</v>
      </c>
      <c r="K278" s="74">
        <v>51.1</v>
      </c>
      <c r="L278" s="74">
        <v>71.3</v>
      </c>
      <c r="M278" s="74">
        <v>80.5</v>
      </c>
      <c r="N278" s="78">
        <v>740</v>
      </c>
      <c r="O278" s="74">
        <v>5.9</v>
      </c>
      <c r="P278" s="78">
        <v>695</v>
      </c>
      <c r="Q278" s="74">
        <v>13.5</v>
      </c>
      <c r="R278" s="74">
        <v>8.8000000000000007</v>
      </c>
      <c r="S278" s="74">
        <v>56.4</v>
      </c>
      <c r="T278" s="74">
        <v>72.2</v>
      </c>
      <c r="U278" s="74">
        <v>77.8</v>
      </c>
      <c r="V278" s="78">
        <v>740</v>
      </c>
      <c r="W278" s="74">
        <v>6.5</v>
      </c>
      <c r="X278" s="78">
        <v>695</v>
      </c>
      <c r="Y278" s="74">
        <v>16</v>
      </c>
      <c r="Z278" s="74">
        <v>8.5</v>
      </c>
      <c r="AA278" s="74">
        <v>59.9</v>
      </c>
      <c r="AB278" s="74">
        <v>73.3</v>
      </c>
      <c r="AC278" s="74">
        <v>75.5</v>
      </c>
      <c r="AD278" s="78"/>
      <c r="AE278" s="74"/>
      <c r="AF278" s="78"/>
      <c r="AG278" s="74"/>
      <c r="AH278" s="74"/>
      <c r="AI278" s="74"/>
      <c r="AJ278" s="74"/>
      <c r="AK278" s="74"/>
      <c r="AL278" s="78">
        <v>665</v>
      </c>
      <c r="AM278" s="74">
        <v>2.1</v>
      </c>
      <c r="AN278" s="78">
        <v>650</v>
      </c>
      <c r="AO278" s="74">
        <v>12</v>
      </c>
      <c r="AP278" s="74">
        <v>14.5</v>
      </c>
      <c r="AQ278" s="74">
        <v>52.1</v>
      </c>
      <c r="AR278" s="74">
        <v>65.2</v>
      </c>
      <c r="AS278" s="74">
        <v>73.5</v>
      </c>
      <c r="AT278" s="78">
        <v>665</v>
      </c>
      <c r="AU278" s="74">
        <v>2.2999999999999998</v>
      </c>
      <c r="AV278" s="78">
        <v>650</v>
      </c>
      <c r="AW278" s="74">
        <v>14.7</v>
      </c>
      <c r="AX278" s="74">
        <v>11.9</v>
      </c>
      <c r="AY278" s="74">
        <v>60.2</v>
      </c>
      <c r="AZ278" s="74">
        <v>69.599999999999994</v>
      </c>
      <c r="BA278" s="74">
        <v>73.5</v>
      </c>
      <c r="BB278" s="78">
        <v>665</v>
      </c>
      <c r="BC278" s="74">
        <v>2.2999999999999998</v>
      </c>
      <c r="BD278" s="78">
        <v>650</v>
      </c>
      <c r="BE278" s="74">
        <v>16.5</v>
      </c>
      <c r="BF278" s="74">
        <v>9.6</v>
      </c>
      <c r="BG278" s="74">
        <v>64.7</v>
      </c>
      <c r="BH278" s="74">
        <v>71.3</v>
      </c>
      <c r="BI278" s="74">
        <v>73.900000000000006</v>
      </c>
      <c r="BJ278" s="78"/>
      <c r="BK278" s="74"/>
      <c r="BL278" s="78"/>
      <c r="BM278" s="74"/>
      <c r="BN278" s="74"/>
      <c r="BO278" s="74"/>
      <c r="BP278" s="74"/>
      <c r="BQ278" s="74"/>
      <c r="BR278" s="78">
        <v>1405</v>
      </c>
      <c r="BS278" s="74">
        <v>3.8</v>
      </c>
      <c r="BT278" s="78">
        <v>1350</v>
      </c>
      <c r="BU278" s="74">
        <v>10.7</v>
      </c>
      <c r="BV278" s="74">
        <v>12.2</v>
      </c>
      <c r="BW278" s="74">
        <v>51.6</v>
      </c>
      <c r="BX278" s="74">
        <v>68.400000000000006</v>
      </c>
      <c r="BY278" s="74">
        <v>77.099999999999994</v>
      </c>
      <c r="BZ278" s="78">
        <v>1405</v>
      </c>
      <c r="CA278" s="74">
        <v>4.2</v>
      </c>
      <c r="CB278" s="78">
        <v>1345</v>
      </c>
      <c r="CC278" s="74">
        <v>14.1</v>
      </c>
      <c r="CD278" s="74">
        <v>10.3</v>
      </c>
      <c r="CE278" s="74">
        <v>58.2</v>
      </c>
      <c r="CF278" s="74">
        <v>70.900000000000006</v>
      </c>
      <c r="CG278" s="74">
        <v>75.7</v>
      </c>
      <c r="CH278" s="78">
        <v>1405</v>
      </c>
      <c r="CI278" s="74">
        <v>4.5</v>
      </c>
      <c r="CJ278" s="78">
        <v>1340</v>
      </c>
      <c r="CK278" s="74">
        <v>16.3</v>
      </c>
      <c r="CL278" s="74">
        <v>9</v>
      </c>
      <c r="CM278" s="74">
        <v>62.2</v>
      </c>
      <c r="CN278" s="74">
        <v>72.3</v>
      </c>
      <c r="CO278" s="74">
        <v>74.7</v>
      </c>
      <c r="CP278" s="78"/>
      <c r="CQ278" s="74"/>
      <c r="CR278" s="78"/>
      <c r="CS278" s="74"/>
      <c r="CT278" s="74"/>
      <c r="CU278" s="74"/>
      <c r="CV278" s="74"/>
      <c r="CW278" s="74"/>
    </row>
    <row r="279" spans="1:101" ht="16.5" x14ac:dyDescent="0.3">
      <c r="A279" s="74" t="s">
        <v>290</v>
      </c>
      <c r="B279" s="74">
        <v>51</v>
      </c>
      <c r="C279" s="74">
        <v>10000886</v>
      </c>
      <c r="D279" s="74" t="s">
        <v>49</v>
      </c>
      <c r="E279" s="74" t="s">
        <v>50</v>
      </c>
      <c r="F279" s="78">
        <v>1340</v>
      </c>
      <c r="G279" s="74">
        <v>5.0999999999999996</v>
      </c>
      <c r="H279" s="78">
        <v>1270</v>
      </c>
      <c r="I279" s="74">
        <v>11.7</v>
      </c>
      <c r="J279" s="74">
        <v>11.5</v>
      </c>
      <c r="K279" s="74">
        <v>60.6</v>
      </c>
      <c r="L279" s="74">
        <v>70.7</v>
      </c>
      <c r="M279" s="74">
        <v>76.8</v>
      </c>
      <c r="N279" s="78">
        <v>1340</v>
      </c>
      <c r="O279" s="74">
        <v>5.6</v>
      </c>
      <c r="P279" s="78">
        <v>1265</v>
      </c>
      <c r="Q279" s="74">
        <v>14.1</v>
      </c>
      <c r="R279" s="74">
        <v>7.8</v>
      </c>
      <c r="S279" s="74">
        <v>61.9</v>
      </c>
      <c r="T279" s="74">
        <v>74</v>
      </c>
      <c r="U279" s="74">
        <v>78.099999999999994</v>
      </c>
      <c r="V279" s="78">
        <v>1340</v>
      </c>
      <c r="W279" s="74">
        <v>6.1</v>
      </c>
      <c r="X279" s="78">
        <v>1255</v>
      </c>
      <c r="Y279" s="74">
        <v>14.9</v>
      </c>
      <c r="Z279" s="74">
        <v>7.2</v>
      </c>
      <c r="AA279" s="74">
        <v>66.599999999999994</v>
      </c>
      <c r="AB279" s="74">
        <v>74.5</v>
      </c>
      <c r="AC279" s="74">
        <v>77.900000000000006</v>
      </c>
      <c r="AD279" s="78"/>
      <c r="AE279" s="74"/>
      <c r="AF279" s="78"/>
      <c r="AG279" s="74"/>
      <c r="AH279" s="74"/>
      <c r="AI279" s="74"/>
      <c r="AJ279" s="74"/>
      <c r="AK279" s="74"/>
      <c r="AL279" s="78">
        <v>830</v>
      </c>
      <c r="AM279" s="74">
        <v>2</v>
      </c>
      <c r="AN279" s="78">
        <v>815</v>
      </c>
      <c r="AO279" s="74">
        <v>12.1</v>
      </c>
      <c r="AP279" s="74">
        <v>14.4</v>
      </c>
      <c r="AQ279" s="74">
        <v>59.4</v>
      </c>
      <c r="AR279" s="74">
        <v>68.3</v>
      </c>
      <c r="AS279" s="74">
        <v>73.5</v>
      </c>
      <c r="AT279" s="78">
        <v>830</v>
      </c>
      <c r="AU279" s="74">
        <v>2.2000000000000002</v>
      </c>
      <c r="AV279" s="78">
        <v>815</v>
      </c>
      <c r="AW279" s="74">
        <v>13.6</v>
      </c>
      <c r="AX279" s="74">
        <v>9.1999999999999993</v>
      </c>
      <c r="AY279" s="74">
        <v>64.5</v>
      </c>
      <c r="AZ279" s="74">
        <v>73.7</v>
      </c>
      <c r="BA279" s="74">
        <v>77.099999999999994</v>
      </c>
      <c r="BB279" s="78">
        <v>830</v>
      </c>
      <c r="BC279" s="74">
        <v>2.2999999999999998</v>
      </c>
      <c r="BD279" s="78">
        <v>815</v>
      </c>
      <c r="BE279" s="74">
        <v>15.7</v>
      </c>
      <c r="BF279" s="74">
        <v>6.5</v>
      </c>
      <c r="BG279" s="74">
        <v>68.3</v>
      </c>
      <c r="BH279" s="74">
        <v>75.3</v>
      </c>
      <c r="BI279" s="74">
        <v>77.7</v>
      </c>
      <c r="BJ279" s="78"/>
      <c r="BK279" s="74"/>
      <c r="BL279" s="78"/>
      <c r="BM279" s="74"/>
      <c r="BN279" s="74"/>
      <c r="BO279" s="74"/>
      <c r="BP279" s="74"/>
      <c r="BQ279" s="74"/>
      <c r="BR279" s="78">
        <v>2170</v>
      </c>
      <c r="BS279" s="74">
        <v>3.9</v>
      </c>
      <c r="BT279" s="78">
        <v>2085</v>
      </c>
      <c r="BU279" s="74">
        <v>11.9</v>
      </c>
      <c r="BV279" s="74">
        <v>12.6</v>
      </c>
      <c r="BW279" s="74">
        <v>60.1</v>
      </c>
      <c r="BX279" s="74">
        <v>69.8</v>
      </c>
      <c r="BY279" s="74">
        <v>75.5</v>
      </c>
      <c r="BZ279" s="78">
        <v>2170</v>
      </c>
      <c r="CA279" s="74">
        <v>4.3</v>
      </c>
      <c r="CB279" s="78">
        <v>2075</v>
      </c>
      <c r="CC279" s="74">
        <v>13.9</v>
      </c>
      <c r="CD279" s="74">
        <v>8.4</v>
      </c>
      <c r="CE279" s="74">
        <v>62.9</v>
      </c>
      <c r="CF279" s="74">
        <v>73.900000000000006</v>
      </c>
      <c r="CG279" s="74">
        <v>77.7</v>
      </c>
      <c r="CH279" s="78">
        <v>2170</v>
      </c>
      <c r="CI279" s="74">
        <v>4.5999999999999996</v>
      </c>
      <c r="CJ279" s="78">
        <v>2070</v>
      </c>
      <c r="CK279" s="74">
        <v>15.2</v>
      </c>
      <c r="CL279" s="74">
        <v>7</v>
      </c>
      <c r="CM279" s="74">
        <v>67.2</v>
      </c>
      <c r="CN279" s="74">
        <v>74.8</v>
      </c>
      <c r="CO279" s="74">
        <v>77.8</v>
      </c>
      <c r="CP279" s="78"/>
      <c r="CQ279" s="74"/>
      <c r="CR279" s="78"/>
      <c r="CS279" s="74"/>
      <c r="CT279" s="74"/>
      <c r="CU279" s="74"/>
      <c r="CV279" s="74"/>
      <c r="CW279" s="74"/>
    </row>
    <row r="280" spans="1:101" ht="16.5" x14ac:dyDescent="0.3">
      <c r="A280" s="74" t="s">
        <v>290</v>
      </c>
      <c r="B280" s="74">
        <v>112</v>
      </c>
      <c r="C280" s="74">
        <v>10007786</v>
      </c>
      <c r="D280" s="74" t="s">
        <v>19</v>
      </c>
      <c r="E280" s="74" t="s">
        <v>52</v>
      </c>
      <c r="F280" s="78">
        <v>1435</v>
      </c>
      <c r="G280" s="74">
        <v>4.7</v>
      </c>
      <c r="H280" s="78">
        <v>1365</v>
      </c>
      <c r="I280" s="74">
        <v>11.1</v>
      </c>
      <c r="J280" s="74">
        <v>11.4</v>
      </c>
      <c r="K280" s="74">
        <v>46.4</v>
      </c>
      <c r="L280" s="74">
        <v>62.7</v>
      </c>
      <c r="M280" s="74">
        <v>77.5</v>
      </c>
      <c r="N280" s="78">
        <v>1435</v>
      </c>
      <c r="O280" s="74">
        <v>5.2</v>
      </c>
      <c r="P280" s="78">
        <v>1360</v>
      </c>
      <c r="Q280" s="74">
        <v>12.6</v>
      </c>
      <c r="R280" s="74">
        <v>8.1999999999999993</v>
      </c>
      <c r="S280" s="74">
        <v>55.5</v>
      </c>
      <c r="T280" s="74">
        <v>71.599999999999994</v>
      </c>
      <c r="U280" s="74">
        <v>79.2</v>
      </c>
      <c r="V280" s="78">
        <v>1435</v>
      </c>
      <c r="W280" s="74">
        <v>5.7</v>
      </c>
      <c r="X280" s="78">
        <v>1350</v>
      </c>
      <c r="Y280" s="74">
        <v>13.1</v>
      </c>
      <c r="Z280" s="74">
        <v>8.1</v>
      </c>
      <c r="AA280" s="74">
        <v>61.3</v>
      </c>
      <c r="AB280" s="74">
        <v>73.400000000000006</v>
      </c>
      <c r="AC280" s="74">
        <v>78.8</v>
      </c>
      <c r="AD280" s="78"/>
      <c r="AE280" s="74"/>
      <c r="AF280" s="78"/>
      <c r="AG280" s="74"/>
      <c r="AH280" s="74"/>
      <c r="AI280" s="74"/>
      <c r="AJ280" s="74"/>
      <c r="AK280" s="74"/>
      <c r="AL280" s="78">
        <v>1290</v>
      </c>
      <c r="AM280" s="74">
        <v>1.3</v>
      </c>
      <c r="AN280" s="78">
        <v>1275</v>
      </c>
      <c r="AO280" s="74">
        <v>10.3</v>
      </c>
      <c r="AP280" s="74">
        <v>10.4</v>
      </c>
      <c r="AQ280" s="74">
        <v>49</v>
      </c>
      <c r="AR280" s="74">
        <v>62.4</v>
      </c>
      <c r="AS280" s="74">
        <v>79.3</v>
      </c>
      <c r="AT280" s="78">
        <v>1290</v>
      </c>
      <c r="AU280" s="74">
        <v>1.4</v>
      </c>
      <c r="AV280" s="78">
        <v>1270</v>
      </c>
      <c r="AW280" s="74">
        <v>13.4</v>
      </c>
      <c r="AX280" s="74">
        <v>8.3000000000000007</v>
      </c>
      <c r="AY280" s="74">
        <v>57</v>
      </c>
      <c r="AZ280" s="74">
        <v>70.5</v>
      </c>
      <c r="BA280" s="74">
        <v>78.400000000000006</v>
      </c>
      <c r="BB280" s="78">
        <v>1290</v>
      </c>
      <c r="BC280" s="74">
        <v>1.6</v>
      </c>
      <c r="BD280" s="78">
        <v>1270</v>
      </c>
      <c r="BE280" s="74">
        <v>14.9</v>
      </c>
      <c r="BF280" s="74">
        <v>7.6</v>
      </c>
      <c r="BG280" s="74">
        <v>62.2</v>
      </c>
      <c r="BH280" s="74">
        <v>72.3</v>
      </c>
      <c r="BI280" s="74">
        <v>77.5</v>
      </c>
      <c r="BJ280" s="78"/>
      <c r="BK280" s="74"/>
      <c r="BL280" s="78"/>
      <c r="BM280" s="74"/>
      <c r="BN280" s="74"/>
      <c r="BO280" s="74"/>
      <c r="BP280" s="74"/>
      <c r="BQ280" s="74"/>
      <c r="BR280" s="78">
        <v>2725</v>
      </c>
      <c r="BS280" s="74">
        <v>3.1</v>
      </c>
      <c r="BT280" s="78">
        <v>2640</v>
      </c>
      <c r="BU280" s="74">
        <v>10.7</v>
      </c>
      <c r="BV280" s="74">
        <v>10.9</v>
      </c>
      <c r="BW280" s="74">
        <v>47.7</v>
      </c>
      <c r="BX280" s="74">
        <v>62.5</v>
      </c>
      <c r="BY280" s="74">
        <v>78.400000000000006</v>
      </c>
      <c r="BZ280" s="78">
        <v>2725</v>
      </c>
      <c r="CA280" s="74">
        <v>3.4</v>
      </c>
      <c r="CB280" s="78">
        <v>2630</v>
      </c>
      <c r="CC280" s="74">
        <v>13</v>
      </c>
      <c r="CD280" s="74">
        <v>8.1999999999999993</v>
      </c>
      <c r="CE280" s="74">
        <v>56.2</v>
      </c>
      <c r="CF280" s="74">
        <v>71.099999999999994</v>
      </c>
      <c r="CG280" s="74">
        <v>78.8</v>
      </c>
      <c r="CH280" s="78">
        <v>2725</v>
      </c>
      <c r="CI280" s="74">
        <v>3.8</v>
      </c>
      <c r="CJ280" s="78">
        <v>2620</v>
      </c>
      <c r="CK280" s="74">
        <v>14</v>
      </c>
      <c r="CL280" s="74">
        <v>7.9</v>
      </c>
      <c r="CM280" s="74">
        <v>61.7</v>
      </c>
      <c r="CN280" s="74">
        <v>72.900000000000006</v>
      </c>
      <c r="CO280" s="74">
        <v>78.2</v>
      </c>
      <c r="CP280" s="78"/>
      <c r="CQ280" s="74"/>
      <c r="CR280" s="78"/>
      <c r="CS280" s="74"/>
      <c r="CT280" s="74"/>
      <c r="CU280" s="74"/>
      <c r="CV280" s="74"/>
      <c r="CW280" s="74"/>
    </row>
    <row r="281" spans="1:101" ht="16.5" x14ac:dyDescent="0.3">
      <c r="A281" s="74" t="s">
        <v>290</v>
      </c>
      <c r="B281" s="74">
        <v>113</v>
      </c>
      <c r="C281" s="74">
        <v>10000961</v>
      </c>
      <c r="D281" s="74" t="s">
        <v>27</v>
      </c>
      <c r="E281" s="74" t="s">
        <v>54</v>
      </c>
      <c r="F281" s="78">
        <v>1025</v>
      </c>
      <c r="G281" s="74">
        <v>5.4</v>
      </c>
      <c r="H281" s="78">
        <v>970</v>
      </c>
      <c r="I281" s="74">
        <v>9.8000000000000007</v>
      </c>
      <c r="J281" s="74">
        <v>11.4</v>
      </c>
      <c r="K281" s="74">
        <v>60.2</v>
      </c>
      <c r="L281" s="74">
        <v>70.7</v>
      </c>
      <c r="M281" s="74">
        <v>78.8</v>
      </c>
      <c r="N281" s="78">
        <v>1025</v>
      </c>
      <c r="O281" s="74">
        <v>5.4</v>
      </c>
      <c r="P281" s="78">
        <v>970</v>
      </c>
      <c r="Q281" s="74">
        <v>11.1</v>
      </c>
      <c r="R281" s="74">
        <v>7.8</v>
      </c>
      <c r="S281" s="74">
        <v>64.900000000000006</v>
      </c>
      <c r="T281" s="74">
        <v>75.900000000000006</v>
      </c>
      <c r="U281" s="74">
        <v>81.099999999999994</v>
      </c>
      <c r="V281" s="78">
        <v>1025</v>
      </c>
      <c r="W281" s="74">
        <v>5.6</v>
      </c>
      <c r="X281" s="78">
        <v>970</v>
      </c>
      <c r="Y281" s="74">
        <v>11.9</v>
      </c>
      <c r="Z281" s="74">
        <v>7.2</v>
      </c>
      <c r="AA281" s="74">
        <v>69.7</v>
      </c>
      <c r="AB281" s="74">
        <v>76.599999999999994</v>
      </c>
      <c r="AC281" s="74">
        <v>80.900000000000006</v>
      </c>
      <c r="AD281" s="78"/>
      <c r="AE281" s="74"/>
      <c r="AF281" s="78"/>
      <c r="AG281" s="74"/>
      <c r="AH281" s="74"/>
      <c r="AI281" s="74"/>
      <c r="AJ281" s="74"/>
      <c r="AK281" s="74"/>
      <c r="AL281" s="78">
        <v>975</v>
      </c>
      <c r="AM281" s="74">
        <v>2.5</v>
      </c>
      <c r="AN281" s="78">
        <v>950</v>
      </c>
      <c r="AO281" s="74">
        <v>12.8</v>
      </c>
      <c r="AP281" s="74">
        <v>14.2</v>
      </c>
      <c r="AQ281" s="74">
        <v>59.7</v>
      </c>
      <c r="AR281" s="74">
        <v>65.3</v>
      </c>
      <c r="AS281" s="74">
        <v>73</v>
      </c>
      <c r="AT281" s="78">
        <v>975</v>
      </c>
      <c r="AU281" s="74">
        <v>2.7</v>
      </c>
      <c r="AV281" s="78">
        <v>950</v>
      </c>
      <c r="AW281" s="74">
        <v>12.5</v>
      </c>
      <c r="AX281" s="74">
        <v>7.7</v>
      </c>
      <c r="AY281" s="74">
        <v>69.3</v>
      </c>
      <c r="AZ281" s="74">
        <v>75.7</v>
      </c>
      <c r="BA281" s="74">
        <v>79.8</v>
      </c>
      <c r="BB281" s="78">
        <v>975</v>
      </c>
      <c r="BC281" s="74">
        <v>3.1</v>
      </c>
      <c r="BD281" s="78">
        <v>945</v>
      </c>
      <c r="BE281" s="74">
        <v>14.1</v>
      </c>
      <c r="BF281" s="74">
        <v>7.7</v>
      </c>
      <c r="BG281" s="74">
        <v>69.599999999999994</v>
      </c>
      <c r="BH281" s="74">
        <v>75.900000000000006</v>
      </c>
      <c r="BI281" s="74">
        <v>78.2</v>
      </c>
      <c r="BJ281" s="78"/>
      <c r="BK281" s="74"/>
      <c r="BL281" s="78"/>
      <c r="BM281" s="74"/>
      <c r="BN281" s="74"/>
      <c r="BO281" s="74"/>
      <c r="BP281" s="74"/>
      <c r="BQ281" s="74"/>
      <c r="BR281" s="78">
        <v>2000</v>
      </c>
      <c r="BS281" s="74">
        <v>3.9</v>
      </c>
      <c r="BT281" s="78">
        <v>1925</v>
      </c>
      <c r="BU281" s="74">
        <v>11.3</v>
      </c>
      <c r="BV281" s="74">
        <v>12.8</v>
      </c>
      <c r="BW281" s="74">
        <v>60</v>
      </c>
      <c r="BX281" s="74">
        <v>68</v>
      </c>
      <c r="BY281" s="74">
        <v>75.900000000000006</v>
      </c>
      <c r="BZ281" s="78">
        <v>2000</v>
      </c>
      <c r="CA281" s="74">
        <v>4</v>
      </c>
      <c r="CB281" s="78">
        <v>1920</v>
      </c>
      <c r="CC281" s="74">
        <v>11.8</v>
      </c>
      <c r="CD281" s="74">
        <v>7.8</v>
      </c>
      <c r="CE281" s="74">
        <v>67.099999999999994</v>
      </c>
      <c r="CF281" s="74">
        <v>75.8</v>
      </c>
      <c r="CG281" s="74">
        <v>80.400000000000006</v>
      </c>
      <c r="CH281" s="78">
        <v>2000</v>
      </c>
      <c r="CI281" s="74">
        <v>4.3</v>
      </c>
      <c r="CJ281" s="78">
        <v>1915</v>
      </c>
      <c r="CK281" s="74">
        <v>13</v>
      </c>
      <c r="CL281" s="74">
        <v>7.5</v>
      </c>
      <c r="CM281" s="74">
        <v>69.7</v>
      </c>
      <c r="CN281" s="74">
        <v>76.2</v>
      </c>
      <c r="CO281" s="74">
        <v>79.599999999999994</v>
      </c>
      <c r="CP281" s="78"/>
      <c r="CQ281" s="74"/>
      <c r="CR281" s="78"/>
      <c r="CS281" s="74"/>
      <c r="CT281" s="74"/>
      <c r="CU281" s="74"/>
      <c r="CV281" s="74"/>
      <c r="CW281" s="74"/>
    </row>
    <row r="282" spans="1:101" ht="16.5" x14ac:dyDescent="0.3">
      <c r="A282" s="74" t="s">
        <v>290</v>
      </c>
      <c r="B282" s="74">
        <v>9</v>
      </c>
      <c r="C282" s="74">
        <v>10000975</v>
      </c>
      <c r="D282" s="74" t="s">
        <v>49</v>
      </c>
      <c r="E282" s="74" t="s">
        <v>56</v>
      </c>
      <c r="F282" s="78">
        <v>665</v>
      </c>
      <c r="G282" s="74">
        <v>5.3</v>
      </c>
      <c r="H282" s="78">
        <v>630</v>
      </c>
      <c r="I282" s="74">
        <v>10.8</v>
      </c>
      <c r="J282" s="74">
        <v>11.3</v>
      </c>
      <c r="K282" s="74">
        <v>62.4</v>
      </c>
      <c r="L282" s="74">
        <v>71.8</v>
      </c>
      <c r="M282" s="74">
        <v>78</v>
      </c>
      <c r="N282" s="78">
        <v>665</v>
      </c>
      <c r="O282" s="74">
        <v>5.7</v>
      </c>
      <c r="P282" s="78">
        <v>630</v>
      </c>
      <c r="Q282" s="74">
        <v>10.4</v>
      </c>
      <c r="R282" s="74">
        <v>9.1999999999999993</v>
      </c>
      <c r="S282" s="74">
        <v>68.8</v>
      </c>
      <c r="T282" s="74">
        <v>76.8</v>
      </c>
      <c r="U282" s="74">
        <v>80.400000000000006</v>
      </c>
      <c r="V282" s="78">
        <v>665</v>
      </c>
      <c r="W282" s="74">
        <v>5.4</v>
      </c>
      <c r="X282" s="78">
        <v>630</v>
      </c>
      <c r="Y282" s="74">
        <v>11.9</v>
      </c>
      <c r="Z282" s="74">
        <v>8.3000000000000007</v>
      </c>
      <c r="AA282" s="74">
        <v>71.099999999999994</v>
      </c>
      <c r="AB282" s="74">
        <v>76.8</v>
      </c>
      <c r="AC282" s="74">
        <v>79.8</v>
      </c>
      <c r="AD282" s="78"/>
      <c r="AE282" s="74"/>
      <c r="AF282" s="78"/>
      <c r="AG282" s="74"/>
      <c r="AH282" s="74"/>
      <c r="AI282" s="74"/>
      <c r="AJ282" s="74"/>
      <c r="AK282" s="74"/>
      <c r="AL282" s="78">
        <v>555</v>
      </c>
      <c r="AM282" s="74">
        <v>2.5</v>
      </c>
      <c r="AN282" s="78">
        <v>540</v>
      </c>
      <c r="AO282" s="74">
        <v>13.3</v>
      </c>
      <c r="AP282" s="74">
        <v>15.2</v>
      </c>
      <c r="AQ282" s="74">
        <v>61.6</v>
      </c>
      <c r="AR282" s="74">
        <v>67.5</v>
      </c>
      <c r="AS282" s="74">
        <v>71.5</v>
      </c>
      <c r="AT282" s="78">
        <v>555</v>
      </c>
      <c r="AU282" s="74">
        <v>2.2999999999999998</v>
      </c>
      <c r="AV282" s="78">
        <v>540</v>
      </c>
      <c r="AW282" s="74">
        <v>12.5</v>
      </c>
      <c r="AX282" s="74">
        <v>13.3</v>
      </c>
      <c r="AY282" s="74">
        <v>67</v>
      </c>
      <c r="AZ282" s="74">
        <v>72.3</v>
      </c>
      <c r="BA282" s="74">
        <v>74.2</v>
      </c>
      <c r="BB282" s="78">
        <v>555</v>
      </c>
      <c r="BC282" s="74">
        <v>2.2999999999999998</v>
      </c>
      <c r="BD282" s="78">
        <v>540</v>
      </c>
      <c r="BE282" s="74">
        <v>16.2</v>
      </c>
      <c r="BF282" s="74">
        <v>8.3000000000000007</v>
      </c>
      <c r="BG282" s="74">
        <v>71.400000000000006</v>
      </c>
      <c r="BH282" s="74">
        <v>74.2</v>
      </c>
      <c r="BI282" s="74">
        <v>75.5</v>
      </c>
      <c r="BJ282" s="78"/>
      <c r="BK282" s="74"/>
      <c r="BL282" s="78"/>
      <c r="BM282" s="74"/>
      <c r="BN282" s="74"/>
      <c r="BO282" s="74"/>
      <c r="BP282" s="74"/>
      <c r="BQ282" s="74"/>
      <c r="BR282" s="78">
        <v>1220</v>
      </c>
      <c r="BS282" s="74">
        <v>4</v>
      </c>
      <c r="BT282" s="78">
        <v>1170</v>
      </c>
      <c r="BU282" s="74">
        <v>11.9</v>
      </c>
      <c r="BV282" s="74">
        <v>13.1</v>
      </c>
      <c r="BW282" s="74">
        <v>62</v>
      </c>
      <c r="BX282" s="74">
        <v>69.8</v>
      </c>
      <c r="BY282" s="74">
        <v>75</v>
      </c>
      <c r="BZ282" s="78">
        <v>1220</v>
      </c>
      <c r="CA282" s="74">
        <v>4.2</v>
      </c>
      <c r="CB282" s="78">
        <v>1170</v>
      </c>
      <c r="CC282" s="74">
        <v>11.4</v>
      </c>
      <c r="CD282" s="74">
        <v>11.1</v>
      </c>
      <c r="CE282" s="74">
        <v>67.900000000000006</v>
      </c>
      <c r="CF282" s="74">
        <v>74.7</v>
      </c>
      <c r="CG282" s="74">
        <v>77.5</v>
      </c>
      <c r="CH282" s="78">
        <v>1220</v>
      </c>
      <c r="CI282" s="74">
        <v>4</v>
      </c>
      <c r="CJ282" s="78">
        <v>1170</v>
      </c>
      <c r="CK282" s="74">
        <v>13.9</v>
      </c>
      <c r="CL282" s="74">
        <v>8.3000000000000007</v>
      </c>
      <c r="CM282" s="74">
        <v>71.2</v>
      </c>
      <c r="CN282" s="74">
        <v>75.599999999999994</v>
      </c>
      <c r="CO282" s="74">
        <v>77.8</v>
      </c>
      <c r="CP282" s="78"/>
      <c r="CQ282" s="74"/>
      <c r="CR282" s="78"/>
      <c r="CS282" s="74"/>
      <c r="CT282" s="74"/>
      <c r="CU282" s="74"/>
      <c r="CV282" s="74"/>
      <c r="CW282" s="74"/>
    </row>
    <row r="283" spans="1:101" ht="16.5" x14ac:dyDescent="0.3">
      <c r="A283" s="74" t="s">
        <v>290</v>
      </c>
      <c r="B283" s="74">
        <v>203</v>
      </c>
      <c r="C283" s="74">
        <v>10007787</v>
      </c>
      <c r="D283" s="74" t="s">
        <v>49</v>
      </c>
      <c r="E283" s="74" t="s">
        <v>58</v>
      </c>
      <c r="F283" s="78">
        <v>25</v>
      </c>
      <c r="G283" s="74" t="s">
        <v>396</v>
      </c>
      <c r="H283" s="78" t="s">
        <v>396</v>
      </c>
      <c r="I283" s="74" t="s">
        <v>396</v>
      </c>
      <c r="J283" s="74" t="s">
        <v>396</v>
      </c>
      <c r="K283" s="74" t="s">
        <v>396</v>
      </c>
      <c r="L283" s="74" t="s">
        <v>396</v>
      </c>
      <c r="M283" s="74" t="s">
        <v>396</v>
      </c>
      <c r="N283" s="78">
        <v>25</v>
      </c>
      <c r="O283" s="74" t="s">
        <v>396</v>
      </c>
      <c r="P283" s="78" t="s">
        <v>396</v>
      </c>
      <c r="Q283" s="74" t="s">
        <v>396</v>
      </c>
      <c r="R283" s="74" t="s">
        <v>396</v>
      </c>
      <c r="S283" s="74" t="s">
        <v>396</v>
      </c>
      <c r="T283" s="74" t="s">
        <v>396</v>
      </c>
      <c r="U283" s="74" t="s">
        <v>396</v>
      </c>
      <c r="V283" s="78">
        <v>25</v>
      </c>
      <c r="W283" s="74" t="s">
        <v>396</v>
      </c>
      <c r="X283" s="78" t="s">
        <v>396</v>
      </c>
      <c r="Y283" s="74" t="s">
        <v>396</v>
      </c>
      <c r="Z283" s="74" t="s">
        <v>396</v>
      </c>
      <c r="AA283" s="74" t="s">
        <v>396</v>
      </c>
      <c r="AB283" s="74" t="s">
        <v>396</v>
      </c>
      <c r="AC283" s="74" t="s">
        <v>396</v>
      </c>
      <c r="AD283" s="78"/>
      <c r="AE283" s="74"/>
      <c r="AF283" s="78"/>
      <c r="AG283" s="74"/>
      <c r="AH283" s="74"/>
      <c r="AI283" s="74"/>
      <c r="AJ283" s="74"/>
      <c r="AK283" s="74"/>
      <c r="AL283" s="78">
        <v>20</v>
      </c>
      <c r="AM283" s="74" t="s">
        <v>396</v>
      </c>
      <c r="AN283" s="78" t="s">
        <v>396</v>
      </c>
      <c r="AO283" s="74" t="s">
        <v>396</v>
      </c>
      <c r="AP283" s="74" t="s">
        <v>396</v>
      </c>
      <c r="AQ283" s="74" t="s">
        <v>396</v>
      </c>
      <c r="AR283" s="74" t="s">
        <v>396</v>
      </c>
      <c r="AS283" s="74" t="s">
        <v>396</v>
      </c>
      <c r="AT283" s="78">
        <v>20</v>
      </c>
      <c r="AU283" s="74" t="s">
        <v>396</v>
      </c>
      <c r="AV283" s="78" t="s">
        <v>396</v>
      </c>
      <c r="AW283" s="74" t="s">
        <v>396</v>
      </c>
      <c r="AX283" s="74" t="s">
        <v>396</v>
      </c>
      <c r="AY283" s="74" t="s">
        <v>396</v>
      </c>
      <c r="AZ283" s="74" t="s">
        <v>396</v>
      </c>
      <c r="BA283" s="74" t="s">
        <v>396</v>
      </c>
      <c r="BB283" s="78">
        <v>20</v>
      </c>
      <c r="BC283" s="74" t="s">
        <v>396</v>
      </c>
      <c r="BD283" s="78" t="s">
        <v>396</v>
      </c>
      <c r="BE283" s="74" t="s">
        <v>396</v>
      </c>
      <c r="BF283" s="74" t="s">
        <v>396</v>
      </c>
      <c r="BG283" s="74" t="s">
        <v>396</v>
      </c>
      <c r="BH283" s="74" t="s">
        <v>396</v>
      </c>
      <c r="BI283" s="74" t="s">
        <v>396</v>
      </c>
      <c r="BJ283" s="78"/>
      <c r="BK283" s="74"/>
      <c r="BL283" s="78"/>
      <c r="BM283" s="74"/>
      <c r="BN283" s="74"/>
      <c r="BO283" s="74"/>
      <c r="BP283" s="74"/>
      <c r="BQ283" s="74"/>
      <c r="BR283" s="78">
        <v>45</v>
      </c>
      <c r="BS283" s="74">
        <v>14</v>
      </c>
      <c r="BT283" s="78">
        <v>35</v>
      </c>
      <c r="BU283" s="74">
        <v>16.2</v>
      </c>
      <c r="BV283" s="74">
        <v>10.8</v>
      </c>
      <c r="BW283" s="74">
        <v>40.5</v>
      </c>
      <c r="BX283" s="74">
        <v>56.8</v>
      </c>
      <c r="BY283" s="74">
        <v>73</v>
      </c>
      <c r="BZ283" s="78">
        <v>45</v>
      </c>
      <c r="CA283" s="74">
        <v>16.3</v>
      </c>
      <c r="CB283" s="78">
        <v>35</v>
      </c>
      <c r="CC283" s="74">
        <v>8.3000000000000007</v>
      </c>
      <c r="CD283" s="74">
        <v>11.1</v>
      </c>
      <c r="CE283" s="74" t="s">
        <v>396</v>
      </c>
      <c r="CF283" s="74" t="s">
        <v>396</v>
      </c>
      <c r="CG283" s="74">
        <v>80.599999999999994</v>
      </c>
      <c r="CH283" s="78">
        <v>45</v>
      </c>
      <c r="CI283" s="74">
        <v>16.3</v>
      </c>
      <c r="CJ283" s="78">
        <v>35</v>
      </c>
      <c r="CK283" s="74" t="s">
        <v>396</v>
      </c>
      <c r="CL283" s="74" t="s">
        <v>396</v>
      </c>
      <c r="CM283" s="74" t="s">
        <v>396</v>
      </c>
      <c r="CN283" s="74" t="s">
        <v>396</v>
      </c>
      <c r="CO283" s="74">
        <v>83.3</v>
      </c>
      <c r="CP283" s="78"/>
      <c r="CQ283" s="74"/>
      <c r="CR283" s="78"/>
      <c r="CS283" s="74"/>
      <c r="CT283" s="74"/>
      <c r="CU283" s="74"/>
      <c r="CV283" s="74"/>
      <c r="CW283" s="74"/>
    </row>
    <row r="284" spans="1:101" ht="16.5" x14ac:dyDescent="0.3">
      <c r="A284" s="74" t="s">
        <v>290</v>
      </c>
      <c r="B284" s="74">
        <v>114</v>
      </c>
      <c r="C284" s="74">
        <v>10007788</v>
      </c>
      <c r="D284" s="74" t="s">
        <v>11</v>
      </c>
      <c r="E284" s="74" t="s">
        <v>60</v>
      </c>
      <c r="F284" s="78">
        <v>1585</v>
      </c>
      <c r="G284" s="74">
        <v>3.2</v>
      </c>
      <c r="H284" s="78">
        <v>1535</v>
      </c>
      <c r="I284" s="74">
        <v>11.3</v>
      </c>
      <c r="J284" s="74">
        <v>9.8000000000000007</v>
      </c>
      <c r="K284" s="74">
        <v>35.5</v>
      </c>
      <c r="L284" s="74">
        <v>53.6</v>
      </c>
      <c r="M284" s="74">
        <v>78.8</v>
      </c>
      <c r="N284" s="78">
        <v>1585</v>
      </c>
      <c r="O284" s="74">
        <v>4.0999999999999996</v>
      </c>
      <c r="P284" s="78">
        <v>1520</v>
      </c>
      <c r="Q284" s="74">
        <v>12.2</v>
      </c>
      <c r="R284" s="74">
        <v>7.5</v>
      </c>
      <c r="S284" s="74">
        <v>45.3</v>
      </c>
      <c r="T284" s="74">
        <v>66.599999999999994</v>
      </c>
      <c r="U284" s="74">
        <v>80.400000000000006</v>
      </c>
      <c r="V284" s="78">
        <v>1585</v>
      </c>
      <c r="W284" s="74">
        <v>5.0999999999999996</v>
      </c>
      <c r="X284" s="78">
        <v>1505</v>
      </c>
      <c r="Y284" s="74">
        <v>14.3</v>
      </c>
      <c r="Z284" s="74">
        <v>6.2</v>
      </c>
      <c r="AA284" s="74">
        <v>60.4</v>
      </c>
      <c r="AB284" s="74">
        <v>72.8</v>
      </c>
      <c r="AC284" s="74">
        <v>79.5</v>
      </c>
      <c r="AD284" s="78"/>
      <c r="AE284" s="74"/>
      <c r="AF284" s="78"/>
      <c r="AG284" s="74"/>
      <c r="AH284" s="74"/>
      <c r="AI284" s="74"/>
      <c r="AJ284" s="74"/>
      <c r="AK284" s="74"/>
      <c r="AL284" s="78">
        <v>1500</v>
      </c>
      <c r="AM284" s="74">
        <v>0.9</v>
      </c>
      <c r="AN284" s="78">
        <v>1485</v>
      </c>
      <c r="AO284" s="74">
        <v>13.8</v>
      </c>
      <c r="AP284" s="74">
        <v>8.1999999999999993</v>
      </c>
      <c r="AQ284" s="74">
        <v>38.700000000000003</v>
      </c>
      <c r="AR284" s="74">
        <v>54.2</v>
      </c>
      <c r="AS284" s="74">
        <v>78</v>
      </c>
      <c r="AT284" s="78">
        <v>1500</v>
      </c>
      <c r="AU284" s="74">
        <v>1.2</v>
      </c>
      <c r="AV284" s="78">
        <v>1480</v>
      </c>
      <c r="AW284" s="74">
        <v>11.9</v>
      </c>
      <c r="AX284" s="74">
        <v>6.6</v>
      </c>
      <c r="AY284" s="74">
        <v>48.1</v>
      </c>
      <c r="AZ284" s="74">
        <v>67.3</v>
      </c>
      <c r="BA284" s="74">
        <v>81.5</v>
      </c>
      <c r="BB284" s="78">
        <v>1500</v>
      </c>
      <c r="BC284" s="74">
        <v>1.5</v>
      </c>
      <c r="BD284" s="78">
        <v>1475</v>
      </c>
      <c r="BE284" s="74">
        <v>14.6</v>
      </c>
      <c r="BF284" s="74">
        <v>6.1</v>
      </c>
      <c r="BG284" s="74">
        <v>58.9</v>
      </c>
      <c r="BH284" s="74">
        <v>72.2</v>
      </c>
      <c r="BI284" s="74">
        <v>79.3</v>
      </c>
      <c r="BJ284" s="78"/>
      <c r="BK284" s="74"/>
      <c r="BL284" s="78"/>
      <c r="BM284" s="74"/>
      <c r="BN284" s="74"/>
      <c r="BO284" s="74"/>
      <c r="BP284" s="74"/>
      <c r="BQ284" s="74"/>
      <c r="BR284" s="78">
        <v>3085</v>
      </c>
      <c r="BS284" s="74">
        <v>2.1</v>
      </c>
      <c r="BT284" s="78">
        <v>3020</v>
      </c>
      <c r="BU284" s="74">
        <v>12.5</v>
      </c>
      <c r="BV284" s="74">
        <v>9</v>
      </c>
      <c r="BW284" s="74">
        <v>37.1</v>
      </c>
      <c r="BX284" s="74">
        <v>53.9</v>
      </c>
      <c r="BY284" s="74">
        <v>78.400000000000006</v>
      </c>
      <c r="BZ284" s="78">
        <v>3085</v>
      </c>
      <c r="CA284" s="74">
        <v>2.7</v>
      </c>
      <c r="CB284" s="78">
        <v>3000</v>
      </c>
      <c r="CC284" s="74">
        <v>12</v>
      </c>
      <c r="CD284" s="74">
        <v>7.1</v>
      </c>
      <c r="CE284" s="74">
        <v>46.7</v>
      </c>
      <c r="CF284" s="74">
        <v>66.900000000000006</v>
      </c>
      <c r="CG284" s="74">
        <v>80.900000000000006</v>
      </c>
      <c r="CH284" s="78">
        <v>3085</v>
      </c>
      <c r="CI284" s="74">
        <v>3.4</v>
      </c>
      <c r="CJ284" s="78">
        <v>2980</v>
      </c>
      <c r="CK284" s="74">
        <v>14.4</v>
      </c>
      <c r="CL284" s="74">
        <v>6.1</v>
      </c>
      <c r="CM284" s="74">
        <v>59.6</v>
      </c>
      <c r="CN284" s="74">
        <v>72.5</v>
      </c>
      <c r="CO284" s="74">
        <v>79.400000000000006</v>
      </c>
      <c r="CP284" s="78"/>
      <c r="CQ284" s="74"/>
      <c r="CR284" s="78"/>
      <c r="CS284" s="74"/>
      <c r="CT284" s="74"/>
      <c r="CU284" s="74"/>
      <c r="CV284" s="74"/>
      <c r="CW284" s="74"/>
    </row>
    <row r="285" spans="1:101" ht="16.5" x14ac:dyDescent="0.3">
      <c r="A285" s="74" t="s">
        <v>290</v>
      </c>
      <c r="B285" s="74">
        <v>188</v>
      </c>
      <c r="C285" s="74">
        <v>10003324</v>
      </c>
      <c r="D285" s="74" t="s">
        <v>27</v>
      </c>
      <c r="E285" s="74" t="s">
        <v>62</v>
      </c>
      <c r="F285" s="78" t="s">
        <v>13</v>
      </c>
      <c r="G285" s="74" t="s">
        <v>13</v>
      </c>
      <c r="H285" s="78" t="s">
        <v>13</v>
      </c>
      <c r="I285" s="74" t="s">
        <v>13</v>
      </c>
      <c r="J285" s="74" t="s">
        <v>13</v>
      </c>
      <c r="K285" s="74" t="s">
        <v>13</v>
      </c>
      <c r="L285" s="74" t="s">
        <v>13</v>
      </c>
      <c r="M285" s="74" t="s">
        <v>13</v>
      </c>
      <c r="N285" s="78" t="s">
        <v>13</v>
      </c>
      <c r="O285" s="74" t="s">
        <v>13</v>
      </c>
      <c r="P285" s="78" t="s">
        <v>13</v>
      </c>
      <c r="Q285" s="74" t="s">
        <v>13</v>
      </c>
      <c r="R285" s="74" t="s">
        <v>13</v>
      </c>
      <c r="S285" s="74" t="s">
        <v>13</v>
      </c>
      <c r="T285" s="74" t="s">
        <v>13</v>
      </c>
      <c r="U285" s="74" t="s">
        <v>13</v>
      </c>
      <c r="V285" s="78" t="s">
        <v>13</v>
      </c>
      <c r="W285" s="74" t="s">
        <v>13</v>
      </c>
      <c r="X285" s="78" t="s">
        <v>13</v>
      </c>
      <c r="Y285" s="74" t="s">
        <v>13</v>
      </c>
      <c r="Z285" s="74" t="s">
        <v>13</v>
      </c>
      <c r="AA285" s="74" t="s">
        <v>13</v>
      </c>
      <c r="AB285" s="74" t="s">
        <v>13</v>
      </c>
      <c r="AC285" s="74" t="s">
        <v>13</v>
      </c>
      <c r="AD285" s="78"/>
      <c r="AE285" s="74"/>
      <c r="AF285" s="78"/>
      <c r="AG285" s="74"/>
      <c r="AH285" s="74"/>
      <c r="AI285" s="74"/>
      <c r="AJ285" s="74"/>
      <c r="AK285" s="74"/>
      <c r="AL285" s="78" t="s">
        <v>13</v>
      </c>
      <c r="AM285" s="74" t="s">
        <v>13</v>
      </c>
      <c r="AN285" s="78" t="s">
        <v>13</v>
      </c>
      <c r="AO285" s="74" t="s">
        <v>13</v>
      </c>
      <c r="AP285" s="74" t="s">
        <v>13</v>
      </c>
      <c r="AQ285" s="74" t="s">
        <v>13</v>
      </c>
      <c r="AR285" s="74" t="s">
        <v>13</v>
      </c>
      <c r="AS285" s="74" t="s">
        <v>13</v>
      </c>
      <c r="AT285" s="78" t="s">
        <v>13</v>
      </c>
      <c r="AU285" s="74" t="s">
        <v>13</v>
      </c>
      <c r="AV285" s="78" t="s">
        <v>13</v>
      </c>
      <c r="AW285" s="74" t="s">
        <v>13</v>
      </c>
      <c r="AX285" s="74" t="s">
        <v>13</v>
      </c>
      <c r="AY285" s="74" t="s">
        <v>13</v>
      </c>
      <c r="AZ285" s="74" t="s">
        <v>13</v>
      </c>
      <c r="BA285" s="74" t="s">
        <v>13</v>
      </c>
      <c r="BB285" s="78" t="s">
        <v>13</v>
      </c>
      <c r="BC285" s="74" t="s">
        <v>13</v>
      </c>
      <c r="BD285" s="78" t="s">
        <v>13</v>
      </c>
      <c r="BE285" s="74" t="s">
        <v>13</v>
      </c>
      <c r="BF285" s="74" t="s">
        <v>13</v>
      </c>
      <c r="BG285" s="74" t="s">
        <v>13</v>
      </c>
      <c r="BH285" s="74" t="s">
        <v>13</v>
      </c>
      <c r="BI285" s="74" t="s">
        <v>13</v>
      </c>
      <c r="BJ285" s="78"/>
      <c r="BK285" s="74"/>
      <c r="BL285" s="78"/>
      <c r="BM285" s="74"/>
      <c r="BN285" s="74"/>
      <c r="BO285" s="74"/>
      <c r="BP285" s="74"/>
      <c r="BQ285" s="74"/>
      <c r="BR285" s="78" t="s">
        <v>13</v>
      </c>
      <c r="BS285" s="74" t="s">
        <v>13</v>
      </c>
      <c r="BT285" s="78" t="s">
        <v>13</v>
      </c>
      <c r="BU285" s="74" t="s">
        <v>13</v>
      </c>
      <c r="BV285" s="74" t="s">
        <v>13</v>
      </c>
      <c r="BW285" s="74" t="s">
        <v>13</v>
      </c>
      <c r="BX285" s="74" t="s">
        <v>13</v>
      </c>
      <c r="BY285" s="74" t="s">
        <v>13</v>
      </c>
      <c r="BZ285" s="78" t="s">
        <v>13</v>
      </c>
      <c r="CA285" s="74" t="s">
        <v>13</v>
      </c>
      <c r="CB285" s="78" t="s">
        <v>13</v>
      </c>
      <c r="CC285" s="74" t="s">
        <v>13</v>
      </c>
      <c r="CD285" s="74" t="s">
        <v>13</v>
      </c>
      <c r="CE285" s="74" t="s">
        <v>13</v>
      </c>
      <c r="CF285" s="74" t="s">
        <v>13</v>
      </c>
      <c r="CG285" s="74" t="s">
        <v>13</v>
      </c>
      <c r="CH285" s="78" t="s">
        <v>13</v>
      </c>
      <c r="CI285" s="74" t="s">
        <v>13</v>
      </c>
      <c r="CJ285" s="78" t="s">
        <v>13</v>
      </c>
      <c r="CK285" s="74" t="s">
        <v>13</v>
      </c>
      <c r="CL285" s="74" t="s">
        <v>13</v>
      </c>
      <c r="CM285" s="74" t="s">
        <v>13</v>
      </c>
      <c r="CN285" s="74" t="s">
        <v>13</v>
      </c>
      <c r="CO285" s="74" t="s">
        <v>13</v>
      </c>
      <c r="CP285" s="78"/>
      <c r="CQ285" s="74"/>
      <c r="CR285" s="78"/>
      <c r="CS285" s="74"/>
      <c r="CT285" s="74"/>
      <c r="CU285" s="74"/>
      <c r="CV285" s="74"/>
      <c r="CW285" s="74"/>
    </row>
    <row r="286" spans="1:101" ht="16.5" x14ac:dyDescent="0.3">
      <c r="A286" s="74" t="s">
        <v>290</v>
      </c>
      <c r="B286" s="74">
        <v>12</v>
      </c>
      <c r="C286" s="74">
        <v>10001143</v>
      </c>
      <c r="D286" s="74" t="s">
        <v>49</v>
      </c>
      <c r="E286" s="74" t="s">
        <v>64</v>
      </c>
      <c r="F286" s="78">
        <v>1170</v>
      </c>
      <c r="G286" s="74">
        <v>5.4</v>
      </c>
      <c r="H286" s="78">
        <v>1105</v>
      </c>
      <c r="I286" s="74">
        <v>9</v>
      </c>
      <c r="J286" s="74">
        <v>5.5</v>
      </c>
      <c r="K286" s="74">
        <v>66.3</v>
      </c>
      <c r="L286" s="74">
        <v>79.5</v>
      </c>
      <c r="M286" s="74">
        <v>85.5</v>
      </c>
      <c r="N286" s="78">
        <v>1170</v>
      </c>
      <c r="O286" s="74">
        <v>5.4</v>
      </c>
      <c r="P286" s="78">
        <v>1105</v>
      </c>
      <c r="Q286" s="74">
        <v>8.4</v>
      </c>
      <c r="R286" s="74">
        <v>6.2</v>
      </c>
      <c r="S286" s="74">
        <v>66.3</v>
      </c>
      <c r="T286" s="74">
        <v>81.7</v>
      </c>
      <c r="U286" s="74">
        <v>85.4</v>
      </c>
      <c r="V286" s="78">
        <v>1170</v>
      </c>
      <c r="W286" s="74">
        <v>6.1</v>
      </c>
      <c r="X286" s="78">
        <v>1095</v>
      </c>
      <c r="Y286" s="74">
        <v>10.8</v>
      </c>
      <c r="Z286" s="74">
        <v>5.7</v>
      </c>
      <c r="AA286" s="74">
        <v>69.3</v>
      </c>
      <c r="AB286" s="74">
        <v>81.900000000000006</v>
      </c>
      <c r="AC286" s="74">
        <v>83.5</v>
      </c>
      <c r="AD286" s="78"/>
      <c r="AE286" s="74"/>
      <c r="AF286" s="78"/>
      <c r="AG286" s="74"/>
      <c r="AH286" s="74"/>
      <c r="AI286" s="74"/>
      <c r="AJ286" s="74"/>
      <c r="AK286" s="74"/>
      <c r="AL286" s="78">
        <v>395</v>
      </c>
      <c r="AM286" s="74">
        <v>1.5</v>
      </c>
      <c r="AN286" s="78">
        <v>390</v>
      </c>
      <c r="AO286" s="74">
        <v>11.8</v>
      </c>
      <c r="AP286" s="74">
        <v>12.1</v>
      </c>
      <c r="AQ286" s="74">
        <v>60.7</v>
      </c>
      <c r="AR286" s="74">
        <v>71</v>
      </c>
      <c r="AS286" s="74">
        <v>76.099999999999994</v>
      </c>
      <c r="AT286" s="78">
        <v>395</v>
      </c>
      <c r="AU286" s="74">
        <v>1.5</v>
      </c>
      <c r="AV286" s="78">
        <v>390</v>
      </c>
      <c r="AW286" s="74">
        <v>11.3</v>
      </c>
      <c r="AX286" s="74">
        <v>10.3</v>
      </c>
      <c r="AY286" s="74">
        <v>68.400000000000006</v>
      </c>
      <c r="AZ286" s="74">
        <v>76.099999999999994</v>
      </c>
      <c r="BA286" s="74">
        <v>78.400000000000006</v>
      </c>
      <c r="BB286" s="78">
        <v>395</v>
      </c>
      <c r="BC286" s="74">
        <v>1.8</v>
      </c>
      <c r="BD286" s="78">
        <v>390</v>
      </c>
      <c r="BE286" s="74">
        <v>12.1</v>
      </c>
      <c r="BF286" s="74">
        <v>9.5</v>
      </c>
      <c r="BG286" s="74">
        <v>70.900000000000006</v>
      </c>
      <c r="BH286" s="74">
        <v>76.8</v>
      </c>
      <c r="BI286" s="74">
        <v>78.400000000000006</v>
      </c>
      <c r="BJ286" s="78"/>
      <c r="BK286" s="74"/>
      <c r="BL286" s="78"/>
      <c r="BM286" s="74"/>
      <c r="BN286" s="74"/>
      <c r="BO286" s="74"/>
      <c r="BP286" s="74"/>
      <c r="BQ286" s="74"/>
      <c r="BR286" s="78">
        <v>1565</v>
      </c>
      <c r="BS286" s="74">
        <v>4.4000000000000004</v>
      </c>
      <c r="BT286" s="78">
        <v>1495</v>
      </c>
      <c r="BU286" s="74">
        <v>9.6999999999999993</v>
      </c>
      <c r="BV286" s="74">
        <v>7.2</v>
      </c>
      <c r="BW286" s="74">
        <v>64.900000000000006</v>
      </c>
      <c r="BX286" s="74">
        <v>77.3</v>
      </c>
      <c r="BY286" s="74">
        <v>83.1</v>
      </c>
      <c r="BZ286" s="78">
        <v>1565</v>
      </c>
      <c r="CA286" s="74">
        <v>4.4000000000000004</v>
      </c>
      <c r="CB286" s="78">
        <v>1495</v>
      </c>
      <c r="CC286" s="74">
        <v>9.1999999999999993</v>
      </c>
      <c r="CD286" s="74">
        <v>7.2</v>
      </c>
      <c r="CE286" s="74">
        <v>66.900000000000006</v>
      </c>
      <c r="CF286" s="74">
        <v>80.3</v>
      </c>
      <c r="CG286" s="74">
        <v>83.6</v>
      </c>
      <c r="CH286" s="78">
        <v>1565</v>
      </c>
      <c r="CI286" s="74">
        <v>5</v>
      </c>
      <c r="CJ286" s="78">
        <v>1485</v>
      </c>
      <c r="CK286" s="74">
        <v>11.2</v>
      </c>
      <c r="CL286" s="74">
        <v>6.7</v>
      </c>
      <c r="CM286" s="74">
        <v>69.7</v>
      </c>
      <c r="CN286" s="74">
        <v>80.5</v>
      </c>
      <c r="CO286" s="74">
        <v>82.2</v>
      </c>
      <c r="CP286" s="78"/>
      <c r="CQ286" s="74"/>
      <c r="CR286" s="78"/>
      <c r="CS286" s="74"/>
      <c r="CT286" s="74"/>
      <c r="CU286" s="74"/>
      <c r="CV286" s="74"/>
      <c r="CW286" s="74"/>
    </row>
    <row r="287" spans="1:101" ht="16.5" x14ac:dyDescent="0.3">
      <c r="A287" s="74" t="s">
        <v>290</v>
      </c>
      <c r="B287" s="74">
        <v>53</v>
      </c>
      <c r="C287" s="74">
        <v>10007141</v>
      </c>
      <c r="D287" s="74" t="s">
        <v>39</v>
      </c>
      <c r="E287" s="74" t="s">
        <v>66</v>
      </c>
      <c r="F287" s="78">
        <v>2140</v>
      </c>
      <c r="G287" s="74">
        <v>5.8</v>
      </c>
      <c r="H287" s="78">
        <v>2015</v>
      </c>
      <c r="I287" s="74">
        <v>7.9</v>
      </c>
      <c r="J287" s="74">
        <v>8.1</v>
      </c>
      <c r="K287" s="74">
        <v>58.4</v>
      </c>
      <c r="L287" s="74">
        <v>76</v>
      </c>
      <c r="M287" s="74">
        <v>84</v>
      </c>
      <c r="N287" s="78">
        <v>2140</v>
      </c>
      <c r="O287" s="74">
        <v>6.3</v>
      </c>
      <c r="P287" s="78">
        <v>2005</v>
      </c>
      <c r="Q287" s="74">
        <v>8.6</v>
      </c>
      <c r="R287" s="74">
        <v>6.7</v>
      </c>
      <c r="S287" s="74">
        <v>65.3</v>
      </c>
      <c r="T287" s="74">
        <v>79.8</v>
      </c>
      <c r="U287" s="74">
        <v>84.6</v>
      </c>
      <c r="V287" s="78">
        <v>2140</v>
      </c>
      <c r="W287" s="74">
        <v>6.6</v>
      </c>
      <c r="X287" s="78">
        <v>1995</v>
      </c>
      <c r="Y287" s="74">
        <v>10.8</v>
      </c>
      <c r="Z287" s="74">
        <v>6.1</v>
      </c>
      <c r="AA287" s="74">
        <v>66.7</v>
      </c>
      <c r="AB287" s="74">
        <v>79.7</v>
      </c>
      <c r="AC287" s="74">
        <v>83.1</v>
      </c>
      <c r="AD287" s="78"/>
      <c r="AE287" s="74"/>
      <c r="AF287" s="78"/>
      <c r="AG287" s="74"/>
      <c r="AH287" s="74"/>
      <c r="AI287" s="74"/>
      <c r="AJ287" s="74"/>
      <c r="AK287" s="74"/>
      <c r="AL287" s="78">
        <v>1450</v>
      </c>
      <c r="AM287" s="74">
        <v>2.1</v>
      </c>
      <c r="AN287" s="78">
        <v>1420</v>
      </c>
      <c r="AO287" s="74">
        <v>9.6999999999999993</v>
      </c>
      <c r="AP287" s="74">
        <v>10.6</v>
      </c>
      <c r="AQ287" s="74">
        <v>62.5</v>
      </c>
      <c r="AR287" s="74">
        <v>74</v>
      </c>
      <c r="AS287" s="74">
        <v>79.7</v>
      </c>
      <c r="AT287" s="78">
        <v>1450</v>
      </c>
      <c r="AU287" s="74">
        <v>2.4</v>
      </c>
      <c r="AV287" s="78">
        <v>1415</v>
      </c>
      <c r="AW287" s="74">
        <v>11.3</v>
      </c>
      <c r="AX287" s="74">
        <v>7.6</v>
      </c>
      <c r="AY287" s="74">
        <v>69.2</v>
      </c>
      <c r="AZ287" s="74">
        <v>77.599999999999994</v>
      </c>
      <c r="BA287" s="74">
        <v>81.2</v>
      </c>
      <c r="BB287" s="78">
        <v>1450</v>
      </c>
      <c r="BC287" s="74">
        <v>2.2999999999999998</v>
      </c>
      <c r="BD287" s="78">
        <v>1420</v>
      </c>
      <c r="BE287" s="74">
        <v>11.6</v>
      </c>
      <c r="BF287" s="74">
        <v>7.8</v>
      </c>
      <c r="BG287" s="74">
        <v>71.900000000000006</v>
      </c>
      <c r="BH287" s="74">
        <v>78.3</v>
      </c>
      <c r="BI287" s="74">
        <v>80.599999999999994</v>
      </c>
      <c r="BJ287" s="78"/>
      <c r="BK287" s="74"/>
      <c r="BL287" s="78"/>
      <c r="BM287" s="74"/>
      <c r="BN287" s="74"/>
      <c r="BO287" s="74"/>
      <c r="BP287" s="74"/>
      <c r="BQ287" s="74"/>
      <c r="BR287" s="78">
        <v>3590</v>
      </c>
      <c r="BS287" s="74">
        <v>4.3</v>
      </c>
      <c r="BT287" s="78">
        <v>3435</v>
      </c>
      <c r="BU287" s="74">
        <v>8.6999999999999993</v>
      </c>
      <c r="BV287" s="74">
        <v>9.1</v>
      </c>
      <c r="BW287" s="74">
        <v>60.1</v>
      </c>
      <c r="BX287" s="74">
        <v>75.2</v>
      </c>
      <c r="BY287" s="74">
        <v>82.2</v>
      </c>
      <c r="BZ287" s="78">
        <v>3590</v>
      </c>
      <c r="CA287" s="74">
        <v>4.7</v>
      </c>
      <c r="CB287" s="78">
        <v>3420</v>
      </c>
      <c r="CC287" s="74">
        <v>9.6999999999999993</v>
      </c>
      <c r="CD287" s="74">
        <v>7.1</v>
      </c>
      <c r="CE287" s="74">
        <v>66.900000000000006</v>
      </c>
      <c r="CF287" s="74">
        <v>78.900000000000006</v>
      </c>
      <c r="CG287" s="74">
        <v>83.2</v>
      </c>
      <c r="CH287" s="78">
        <v>3590</v>
      </c>
      <c r="CI287" s="74">
        <v>4.9000000000000004</v>
      </c>
      <c r="CJ287" s="78">
        <v>3415</v>
      </c>
      <c r="CK287" s="74">
        <v>11.2</v>
      </c>
      <c r="CL287" s="74">
        <v>6.8</v>
      </c>
      <c r="CM287" s="74">
        <v>68.8</v>
      </c>
      <c r="CN287" s="74">
        <v>79.099999999999994</v>
      </c>
      <c r="CO287" s="74">
        <v>82</v>
      </c>
      <c r="CP287" s="78"/>
      <c r="CQ287" s="74"/>
      <c r="CR287" s="78"/>
      <c r="CS287" s="74"/>
      <c r="CT287" s="74"/>
      <c r="CU287" s="74"/>
      <c r="CV287" s="74"/>
      <c r="CW287" s="74"/>
    </row>
    <row r="288" spans="1:101" ht="16.5" x14ac:dyDescent="0.3">
      <c r="A288" s="74" t="s">
        <v>290</v>
      </c>
      <c r="B288" s="74">
        <v>11</v>
      </c>
      <c r="C288" s="74">
        <v>10007848</v>
      </c>
      <c r="D288" s="74" t="s">
        <v>39</v>
      </c>
      <c r="E288" s="74" t="s">
        <v>68</v>
      </c>
      <c r="F288" s="78">
        <v>860</v>
      </c>
      <c r="G288" s="74">
        <v>5.7</v>
      </c>
      <c r="H288" s="78">
        <v>810</v>
      </c>
      <c r="I288" s="74">
        <v>8.3000000000000007</v>
      </c>
      <c r="J288" s="74">
        <v>9.1999999999999993</v>
      </c>
      <c r="K288" s="74">
        <v>55.5</v>
      </c>
      <c r="L288" s="74">
        <v>72.400000000000006</v>
      </c>
      <c r="M288" s="74">
        <v>82.5</v>
      </c>
      <c r="N288" s="78">
        <v>860</v>
      </c>
      <c r="O288" s="74">
        <v>7</v>
      </c>
      <c r="P288" s="78">
        <v>800</v>
      </c>
      <c r="Q288" s="74">
        <v>10</v>
      </c>
      <c r="R288" s="74">
        <v>6.8</v>
      </c>
      <c r="S288" s="74">
        <v>62.3</v>
      </c>
      <c r="T288" s="74">
        <v>77.400000000000006</v>
      </c>
      <c r="U288" s="74">
        <v>83.3</v>
      </c>
      <c r="V288" s="78">
        <v>860</v>
      </c>
      <c r="W288" s="74">
        <v>7.3</v>
      </c>
      <c r="X288" s="78">
        <v>795</v>
      </c>
      <c r="Y288" s="74">
        <v>9.4</v>
      </c>
      <c r="Z288" s="74">
        <v>6.3</v>
      </c>
      <c r="AA288" s="74">
        <v>69.3</v>
      </c>
      <c r="AB288" s="74">
        <v>82.1</v>
      </c>
      <c r="AC288" s="74">
        <v>84.3</v>
      </c>
      <c r="AD288" s="78"/>
      <c r="AE288" s="74"/>
      <c r="AF288" s="78"/>
      <c r="AG288" s="74"/>
      <c r="AH288" s="74"/>
      <c r="AI288" s="74"/>
      <c r="AJ288" s="74"/>
      <c r="AK288" s="74"/>
      <c r="AL288" s="78">
        <v>325</v>
      </c>
      <c r="AM288" s="74">
        <v>1.9</v>
      </c>
      <c r="AN288" s="78">
        <v>320</v>
      </c>
      <c r="AO288" s="74">
        <v>7.5</v>
      </c>
      <c r="AP288" s="74">
        <v>12.9</v>
      </c>
      <c r="AQ288" s="74">
        <v>58.5</v>
      </c>
      <c r="AR288" s="74">
        <v>72.3</v>
      </c>
      <c r="AS288" s="74">
        <v>79.599999999999994</v>
      </c>
      <c r="AT288" s="78">
        <v>325</v>
      </c>
      <c r="AU288" s="74">
        <v>1.5</v>
      </c>
      <c r="AV288" s="78">
        <v>320</v>
      </c>
      <c r="AW288" s="74">
        <v>11.9</v>
      </c>
      <c r="AX288" s="74">
        <v>9.1</v>
      </c>
      <c r="AY288" s="74">
        <v>64.599999999999994</v>
      </c>
      <c r="AZ288" s="74">
        <v>74.3</v>
      </c>
      <c r="BA288" s="74">
        <v>79</v>
      </c>
      <c r="BB288" s="78">
        <v>325</v>
      </c>
      <c r="BC288" s="74">
        <v>1.5</v>
      </c>
      <c r="BD288" s="78">
        <v>320</v>
      </c>
      <c r="BE288" s="74">
        <v>11</v>
      </c>
      <c r="BF288" s="74">
        <v>7.2</v>
      </c>
      <c r="BG288" s="74">
        <v>71.2</v>
      </c>
      <c r="BH288" s="74">
        <v>79</v>
      </c>
      <c r="BI288" s="74">
        <v>81.8</v>
      </c>
      <c r="BJ288" s="78"/>
      <c r="BK288" s="74"/>
      <c r="BL288" s="78"/>
      <c r="BM288" s="74"/>
      <c r="BN288" s="74"/>
      <c r="BO288" s="74"/>
      <c r="BP288" s="74"/>
      <c r="BQ288" s="74"/>
      <c r="BR288" s="78">
        <v>1185</v>
      </c>
      <c r="BS288" s="74">
        <v>4.5999999999999996</v>
      </c>
      <c r="BT288" s="78">
        <v>1130</v>
      </c>
      <c r="BU288" s="74">
        <v>8.1</v>
      </c>
      <c r="BV288" s="74">
        <v>10.3</v>
      </c>
      <c r="BW288" s="74">
        <v>56.3</v>
      </c>
      <c r="BX288" s="74">
        <v>72.400000000000006</v>
      </c>
      <c r="BY288" s="74">
        <v>81.7</v>
      </c>
      <c r="BZ288" s="78">
        <v>1185</v>
      </c>
      <c r="CA288" s="74">
        <v>5.5</v>
      </c>
      <c r="CB288" s="78">
        <v>1120</v>
      </c>
      <c r="CC288" s="74">
        <v>10.5</v>
      </c>
      <c r="CD288" s="74">
        <v>7.4</v>
      </c>
      <c r="CE288" s="74">
        <v>62.9</v>
      </c>
      <c r="CF288" s="74">
        <v>76.5</v>
      </c>
      <c r="CG288" s="74">
        <v>82</v>
      </c>
      <c r="CH288" s="78">
        <v>1185</v>
      </c>
      <c r="CI288" s="74">
        <v>5.7</v>
      </c>
      <c r="CJ288" s="78">
        <v>1115</v>
      </c>
      <c r="CK288" s="74">
        <v>9.9</v>
      </c>
      <c r="CL288" s="74">
        <v>6.5</v>
      </c>
      <c r="CM288" s="74">
        <v>69.8</v>
      </c>
      <c r="CN288" s="74">
        <v>81.2</v>
      </c>
      <c r="CO288" s="74">
        <v>83.6</v>
      </c>
      <c r="CP288" s="78"/>
      <c r="CQ288" s="74"/>
      <c r="CR288" s="78"/>
      <c r="CS288" s="74"/>
      <c r="CT288" s="74"/>
      <c r="CU288" s="74"/>
      <c r="CV288" s="74"/>
      <c r="CW288" s="74"/>
    </row>
    <row r="289" spans="1:101" ht="16.5" x14ac:dyDescent="0.3">
      <c r="A289" s="74" t="s">
        <v>290</v>
      </c>
      <c r="B289" s="74">
        <v>82</v>
      </c>
      <c r="C289" s="74">
        <v>10007137</v>
      </c>
      <c r="D289" s="74" t="s">
        <v>49</v>
      </c>
      <c r="E289" s="74" t="s">
        <v>70</v>
      </c>
      <c r="F289" s="78">
        <v>520</v>
      </c>
      <c r="G289" s="74">
        <v>4.5999999999999996</v>
      </c>
      <c r="H289" s="78">
        <v>500</v>
      </c>
      <c r="I289" s="74">
        <v>12.9</v>
      </c>
      <c r="J289" s="74">
        <v>10</v>
      </c>
      <c r="K289" s="74">
        <v>57.2</v>
      </c>
      <c r="L289" s="74">
        <v>70.099999999999994</v>
      </c>
      <c r="M289" s="74">
        <v>77.099999999999994</v>
      </c>
      <c r="N289" s="78">
        <v>520</v>
      </c>
      <c r="O289" s="74">
        <v>4.5999999999999996</v>
      </c>
      <c r="P289" s="78">
        <v>500</v>
      </c>
      <c r="Q289" s="74">
        <v>13.3</v>
      </c>
      <c r="R289" s="74">
        <v>6.4</v>
      </c>
      <c r="S289" s="74">
        <v>64.5</v>
      </c>
      <c r="T289" s="74">
        <v>75.099999999999994</v>
      </c>
      <c r="U289" s="74">
        <v>80.3</v>
      </c>
      <c r="V289" s="78">
        <v>520</v>
      </c>
      <c r="W289" s="74">
        <v>4.8</v>
      </c>
      <c r="X289" s="78">
        <v>495</v>
      </c>
      <c r="Y289" s="74">
        <v>13.1</v>
      </c>
      <c r="Z289" s="74">
        <v>6.2</v>
      </c>
      <c r="AA289" s="74">
        <v>69.2</v>
      </c>
      <c r="AB289" s="74">
        <v>78.099999999999994</v>
      </c>
      <c r="AC289" s="74">
        <v>80.7</v>
      </c>
      <c r="AD289" s="78"/>
      <c r="AE289" s="74"/>
      <c r="AF289" s="78"/>
      <c r="AG289" s="74"/>
      <c r="AH289" s="74"/>
      <c r="AI289" s="74"/>
      <c r="AJ289" s="74"/>
      <c r="AK289" s="74"/>
      <c r="AL289" s="78">
        <v>235</v>
      </c>
      <c r="AM289" s="74">
        <v>1.3</v>
      </c>
      <c r="AN289" s="78">
        <v>230</v>
      </c>
      <c r="AO289" s="74">
        <v>9.9</v>
      </c>
      <c r="AP289" s="74">
        <v>12.9</v>
      </c>
      <c r="AQ289" s="74">
        <v>62.5</v>
      </c>
      <c r="AR289" s="74">
        <v>72</v>
      </c>
      <c r="AS289" s="74">
        <v>77.2</v>
      </c>
      <c r="AT289" s="78">
        <v>235</v>
      </c>
      <c r="AU289" s="74">
        <v>1.3</v>
      </c>
      <c r="AV289" s="78">
        <v>230</v>
      </c>
      <c r="AW289" s="74">
        <v>11.2</v>
      </c>
      <c r="AX289" s="74">
        <v>9.5</v>
      </c>
      <c r="AY289" s="74">
        <v>64.2</v>
      </c>
      <c r="AZ289" s="74">
        <v>75</v>
      </c>
      <c r="BA289" s="74">
        <v>79.3</v>
      </c>
      <c r="BB289" s="78">
        <v>235</v>
      </c>
      <c r="BC289" s="74">
        <v>0.9</v>
      </c>
      <c r="BD289" s="78">
        <v>235</v>
      </c>
      <c r="BE289" s="74">
        <v>15</v>
      </c>
      <c r="BF289" s="74">
        <v>7.3</v>
      </c>
      <c r="BG289" s="74">
        <v>67.400000000000006</v>
      </c>
      <c r="BH289" s="74">
        <v>75.5</v>
      </c>
      <c r="BI289" s="74">
        <v>77.7</v>
      </c>
      <c r="BJ289" s="78"/>
      <c r="BK289" s="74"/>
      <c r="BL289" s="78"/>
      <c r="BM289" s="74"/>
      <c r="BN289" s="74"/>
      <c r="BO289" s="74"/>
      <c r="BP289" s="74"/>
      <c r="BQ289" s="74"/>
      <c r="BR289" s="78">
        <v>755</v>
      </c>
      <c r="BS289" s="74">
        <v>3.6</v>
      </c>
      <c r="BT289" s="78">
        <v>730</v>
      </c>
      <c r="BU289" s="74">
        <v>11.9</v>
      </c>
      <c r="BV289" s="74">
        <v>11</v>
      </c>
      <c r="BW289" s="74">
        <v>58.9</v>
      </c>
      <c r="BX289" s="74">
        <v>70.7</v>
      </c>
      <c r="BY289" s="74">
        <v>77.099999999999994</v>
      </c>
      <c r="BZ289" s="78">
        <v>755</v>
      </c>
      <c r="CA289" s="74">
        <v>3.6</v>
      </c>
      <c r="CB289" s="78">
        <v>730</v>
      </c>
      <c r="CC289" s="74">
        <v>12.6</v>
      </c>
      <c r="CD289" s="74">
        <v>7.4</v>
      </c>
      <c r="CE289" s="74">
        <v>64.400000000000006</v>
      </c>
      <c r="CF289" s="74">
        <v>75.099999999999994</v>
      </c>
      <c r="CG289" s="74">
        <v>80</v>
      </c>
      <c r="CH289" s="78">
        <v>755</v>
      </c>
      <c r="CI289" s="74">
        <v>3.6</v>
      </c>
      <c r="CJ289" s="78">
        <v>730</v>
      </c>
      <c r="CK289" s="74">
        <v>13.7</v>
      </c>
      <c r="CL289" s="74">
        <v>6.6</v>
      </c>
      <c r="CM289" s="74">
        <v>68.599999999999994</v>
      </c>
      <c r="CN289" s="74">
        <v>77.3</v>
      </c>
      <c r="CO289" s="74">
        <v>79.7</v>
      </c>
      <c r="CP289" s="78"/>
      <c r="CQ289" s="74"/>
      <c r="CR289" s="78"/>
      <c r="CS289" s="74"/>
      <c r="CT289" s="74"/>
      <c r="CU289" s="74"/>
      <c r="CV289" s="74"/>
      <c r="CW289" s="74"/>
    </row>
    <row r="290" spans="1:101" ht="16.5" x14ac:dyDescent="0.3">
      <c r="A290" s="74" t="s">
        <v>290</v>
      </c>
      <c r="B290" s="74">
        <v>115</v>
      </c>
      <c r="C290" s="74">
        <v>10001478</v>
      </c>
      <c r="D290" s="74" t="s">
        <v>27</v>
      </c>
      <c r="E290" s="74" t="s">
        <v>72</v>
      </c>
      <c r="F290" s="78">
        <v>730</v>
      </c>
      <c r="G290" s="74">
        <v>7.4</v>
      </c>
      <c r="H290" s="78">
        <v>675</v>
      </c>
      <c r="I290" s="74">
        <v>12.9</v>
      </c>
      <c r="J290" s="74">
        <v>9.9</v>
      </c>
      <c r="K290" s="74">
        <v>52.1</v>
      </c>
      <c r="L290" s="74">
        <v>65.7</v>
      </c>
      <c r="M290" s="74">
        <v>77.2</v>
      </c>
      <c r="N290" s="78">
        <v>730</v>
      </c>
      <c r="O290" s="74">
        <v>7.6</v>
      </c>
      <c r="P290" s="78">
        <v>675</v>
      </c>
      <c r="Q290" s="74">
        <v>14</v>
      </c>
      <c r="R290" s="74">
        <v>7.4</v>
      </c>
      <c r="S290" s="74">
        <v>56.6</v>
      </c>
      <c r="T290" s="74">
        <v>71.599999999999994</v>
      </c>
      <c r="U290" s="74">
        <v>78.599999999999994</v>
      </c>
      <c r="V290" s="78">
        <v>730</v>
      </c>
      <c r="W290" s="74">
        <v>8.1</v>
      </c>
      <c r="X290" s="78">
        <v>670</v>
      </c>
      <c r="Y290" s="74">
        <v>17.899999999999999</v>
      </c>
      <c r="Z290" s="74">
        <v>7.8</v>
      </c>
      <c r="AA290" s="74">
        <v>59.5</v>
      </c>
      <c r="AB290" s="74">
        <v>70.3</v>
      </c>
      <c r="AC290" s="74">
        <v>74.3</v>
      </c>
      <c r="AD290" s="78"/>
      <c r="AE290" s="74"/>
      <c r="AF290" s="78"/>
      <c r="AG290" s="74"/>
      <c r="AH290" s="74"/>
      <c r="AI290" s="74"/>
      <c r="AJ290" s="74"/>
      <c r="AK290" s="74"/>
      <c r="AL290" s="78">
        <v>565</v>
      </c>
      <c r="AM290" s="74">
        <v>3.9</v>
      </c>
      <c r="AN290" s="78">
        <v>540</v>
      </c>
      <c r="AO290" s="74">
        <v>14.6</v>
      </c>
      <c r="AP290" s="74">
        <v>11.3</v>
      </c>
      <c r="AQ290" s="74">
        <v>55.3</v>
      </c>
      <c r="AR290" s="74">
        <v>62.7</v>
      </c>
      <c r="AS290" s="74">
        <v>74.099999999999994</v>
      </c>
      <c r="AT290" s="78">
        <v>565</v>
      </c>
      <c r="AU290" s="74">
        <v>4.3</v>
      </c>
      <c r="AV290" s="78">
        <v>540</v>
      </c>
      <c r="AW290" s="74">
        <v>15.6</v>
      </c>
      <c r="AX290" s="74">
        <v>13</v>
      </c>
      <c r="AY290" s="74">
        <v>61.4</v>
      </c>
      <c r="AZ290" s="74">
        <v>68.8</v>
      </c>
      <c r="BA290" s="74">
        <v>71.400000000000006</v>
      </c>
      <c r="BB290" s="78">
        <v>565</v>
      </c>
      <c r="BC290" s="74">
        <v>5</v>
      </c>
      <c r="BD290" s="78">
        <v>535</v>
      </c>
      <c r="BE290" s="74">
        <v>18.100000000000001</v>
      </c>
      <c r="BF290" s="74">
        <v>10.7</v>
      </c>
      <c r="BG290" s="74">
        <v>65.8</v>
      </c>
      <c r="BH290" s="74">
        <v>69.900000000000006</v>
      </c>
      <c r="BI290" s="74">
        <v>71.2</v>
      </c>
      <c r="BJ290" s="78"/>
      <c r="BK290" s="74"/>
      <c r="BL290" s="78"/>
      <c r="BM290" s="74"/>
      <c r="BN290" s="74"/>
      <c r="BO290" s="74"/>
      <c r="BP290" s="74"/>
      <c r="BQ290" s="74"/>
      <c r="BR290" s="78">
        <v>1290</v>
      </c>
      <c r="BS290" s="74">
        <v>5.9</v>
      </c>
      <c r="BT290" s="78">
        <v>1215</v>
      </c>
      <c r="BU290" s="74">
        <v>13.7</v>
      </c>
      <c r="BV290" s="74">
        <v>10.5</v>
      </c>
      <c r="BW290" s="74">
        <v>53.5</v>
      </c>
      <c r="BX290" s="74">
        <v>64.400000000000006</v>
      </c>
      <c r="BY290" s="74">
        <v>75.8</v>
      </c>
      <c r="BZ290" s="78">
        <v>1290</v>
      </c>
      <c r="CA290" s="74">
        <v>6.1</v>
      </c>
      <c r="CB290" s="78">
        <v>1210</v>
      </c>
      <c r="CC290" s="74">
        <v>14.7</v>
      </c>
      <c r="CD290" s="74">
        <v>9.9</v>
      </c>
      <c r="CE290" s="74">
        <v>58.7</v>
      </c>
      <c r="CF290" s="74">
        <v>70.400000000000006</v>
      </c>
      <c r="CG290" s="74">
        <v>75.400000000000006</v>
      </c>
      <c r="CH290" s="78">
        <v>1290</v>
      </c>
      <c r="CI290" s="74">
        <v>6.7</v>
      </c>
      <c r="CJ290" s="78">
        <v>1205</v>
      </c>
      <c r="CK290" s="74">
        <v>18</v>
      </c>
      <c r="CL290" s="74">
        <v>9.1</v>
      </c>
      <c r="CM290" s="74">
        <v>62.3</v>
      </c>
      <c r="CN290" s="74">
        <v>70.099999999999994</v>
      </c>
      <c r="CO290" s="74">
        <v>72.900000000000006</v>
      </c>
      <c r="CP290" s="78"/>
      <c r="CQ290" s="74"/>
      <c r="CR290" s="78"/>
      <c r="CS290" s="74"/>
      <c r="CT290" s="74"/>
      <c r="CU290" s="74"/>
      <c r="CV290" s="74"/>
      <c r="CW290" s="74"/>
    </row>
    <row r="291" spans="1:101" ht="16.5" x14ac:dyDescent="0.3">
      <c r="A291" s="74" t="s">
        <v>290</v>
      </c>
      <c r="B291" s="74">
        <v>199</v>
      </c>
      <c r="C291" s="74">
        <v>10001653</v>
      </c>
      <c r="D291" s="74" t="s">
        <v>27</v>
      </c>
      <c r="E291" s="74" t="s">
        <v>74</v>
      </c>
      <c r="F291" s="78">
        <v>95</v>
      </c>
      <c r="G291" s="74">
        <v>5.3</v>
      </c>
      <c r="H291" s="78">
        <v>90</v>
      </c>
      <c r="I291" s="74">
        <v>13.3</v>
      </c>
      <c r="J291" s="74">
        <v>21.1</v>
      </c>
      <c r="K291" s="74" t="s">
        <v>396</v>
      </c>
      <c r="L291" s="74" t="s">
        <v>396</v>
      </c>
      <c r="M291" s="74">
        <v>65.599999999999994</v>
      </c>
      <c r="N291" s="78">
        <v>95</v>
      </c>
      <c r="O291" s="74">
        <v>5.3</v>
      </c>
      <c r="P291" s="78">
        <v>90</v>
      </c>
      <c r="Q291" s="74">
        <v>10</v>
      </c>
      <c r="R291" s="74">
        <v>16.7</v>
      </c>
      <c r="S291" s="74" t="s">
        <v>396</v>
      </c>
      <c r="T291" s="74" t="s">
        <v>396</v>
      </c>
      <c r="U291" s="74">
        <v>73.3</v>
      </c>
      <c r="V291" s="78">
        <v>95</v>
      </c>
      <c r="W291" s="74">
        <v>5.3</v>
      </c>
      <c r="X291" s="78">
        <v>90</v>
      </c>
      <c r="Y291" s="74">
        <v>14.4</v>
      </c>
      <c r="Z291" s="74">
        <v>18.899999999999999</v>
      </c>
      <c r="AA291" s="74" t="s">
        <v>396</v>
      </c>
      <c r="AB291" s="74" t="s">
        <v>396</v>
      </c>
      <c r="AC291" s="74">
        <v>66.7</v>
      </c>
      <c r="AD291" s="78"/>
      <c r="AE291" s="74"/>
      <c r="AF291" s="78"/>
      <c r="AG291" s="74"/>
      <c r="AH291" s="74"/>
      <c r="AI291" s="74"/>
      <c r="AJ291" s="74"/>
      <c r="AK291" s="74"/>
      <c r="AL291" s="78">
        <v>90</v>
      </c>
      <c r="AM291" s="74">
        <v>9.1</v>
      </c>
      <c r="AN291" s="78">
        <v>80</v>
      </c>
      <c r="AO291" s="74">
        <v>13.8</v>
      </c>
      <c r="AP291" s="74">
        <v>31.3</v>
      </c>
      <c r="AQ291" s="74" t="s">
        <v>396</v>
      </c>
      <c r="AR291" s="74" t="s">
        <v>396</v>
      </c>
      <c r="AS291" s="74">
        <v>55</v>
      </c>
      <c r="AT291" s="78">
        <v>90</v>
      </c>
      <c r="AU291" s="74">
        <v>8</v>
      </c>
      <c r="AV291" s="78">
        <v>80</v>
      </c>
      <c r="AW291" s="74">
        <v>16</v>
      </c>
      <c r="AX291" s="74">
        <v>17.3</v>
      </c>
      <c r="AY291" s="74" t="s">
        <v>396</v>
      </c>
      <c r="AZ291" s="74" t="s">
        <v>396</v>
      </c>
      <c r="BA291" s="74">
        <v>66.7</v>
      </c>
      <c r="BB291" s="78">
        <v>90</v>
      </c>
      <c r="BC291" s="74">
        <v>8</v>
      </c>
      <c r="BD291" s="78">
        <v>80</v>
      </c>
      <c r="BE291" s="74">
        <v>12.3</v>
      </c>
      <c r="BF291" s="74">
        <v>14.8</v>
      </c>
      <c r="BG291" s="74" t="s">
        <v>396</v>
      </c>
      <c r="BH291" s="74" t="s">
        <v>396</v>
      </c>
      <c r="BI291" s="74">
        <v>72.8</v>
      </c>
      <c r="BJ291" s="78"/>
      <c r="BK291" s="74"/>
      <c r="BL291" s="78"/>
      <c r="BM291" s="74"/>
      <c r="BN291" s="74"/>
      <c r="BO291" s="74"/>
      <c r="BP291" s="74"/>
      <c r="BQ291" s="74"/>
      <c r="BR291" s="78">
        <v>185</v>
      </c>
      <c r="BS291" s="74">
        <v>7.1</v>
      </c>
      <c r="BT291" s="78">
        <v>170</v>
      </c>
      <c r="BU291" s="74">
        <v>13.5</v>
      </c>
      <c r="BV291" s="74">
        <v>25.9</v>
      </c>
      <c r="BW291" s="74">
        <v>47.6</v>
      </c>
      <c r="BX291" s="74">
        <v>54.1</v>
      </c>
      <c r="BY291" s="74">
        <v>60.6</v>
      </c>
      <c r="BZ291" s="78">
        <v>185</v>
      </c>
      <c r="CA291" s="74">
        <v>6.6</v>
      </c>
      <c r="CB291" s="78">
        <v>170</v>
      </c>
      <c r="CC291" s="74">
        <v>12.9</v>
      </c>
      <c r="CD291" s="74">
        <v>17</v>
      </c>
      <c r="CE291" s="74">
        <v>63.7</v>
      </c>
      <c r="CF291" s="74">
        <v>68.400000000000006</v>
      </c>
      <c r="CG291" s="74">
        <v>70.2</v>
      </c>
      <c r="CH291" s="78">
        <v>185</v>
      </c>
      <c r="CI291" s="74">
        <v>6.6</v>
      </c>
      <c r="CJ291" s="78">
        <v>170</v>
      </c>
      <c r="CK291" s="74">
        <v>13.5</v>
      </c>
      <c r="CL291" s="74">
        <v>17</v>
      </c>
      <c r="CM291" s="74">
        <v>61.4</v>
      </c>
      <c r="CN291" s="74">
        <v>65.5</v>
      </c>
      <c r="CO291" s="74">
        <v>69.599999999999994</v>
      </c>
      <c r="CP291" s="78"/>
      <c r="CQ291" s="74"/>
      <c r="CR291" s="78"/>
      <c r="CS291" s="74"/>
      <c r="CT291" s="74"/>
      <c r="CU291" s="74"/>
      <c r="CV291" s="74"/>
      <c r="CW291" s="74"/>
    </row>
    <row r="292" spans="1:101" ht="16.5" x14ac:dyDescent="0.3">
      <c r="A292" s="74" t="s">
        <v>290</v>
      </c>
      <c r="B292" s="74">
        <v>201</v>
      </c>
      <c r="C292" s="74">
        <v>10007761</v>
      </c>
      <c r="D292" s="74" t="s">
        <v>27</v>
      </c>
      <c r="E292" s="74" t="s">
        <v>76</v>
      </c>
      <c r="F292" s="78">
        <v>20</v>
      </c>
      <c r="G292" s="74" t="s">
        <v>396</v>
      </c>
      <c r="H292" s="78" t="s">
        <v>396</v>
      </c>
      <c r="I292" s="74" t="s">
        <v>396</v>
      </c>
      <c r="J292" s="74" t="s">
        <v>396</v>
      </c>
      <c r="K292" s="74" t="s">
        <v>396</v>
      </c>
      <c r="L292" s="74" t="s">
        <v>396</v>
      </c>
      <c r="M292" s="74" t="s">
        <v>396</v>
      </c>
      <c r="N292" s="78">
        <v>20</v>
      </c>
      <c r="O292" s="74" t="s">
        <v>396</v>
      </c>
      <c r="P292" s="78" t="s">
        <v>396</v>
      </c>
      <c r="Q292" s="74" t="s">
        <v>396</v>
      </c>
      <c r="R292" s="74" t="s">
        <v>396</v>
      </c>
      <c r="S292" s="74" t="s">
        <v>396</v>
      </c>
      <c r="T292" s="74" t="s">
        <v>396</v>
      </c>
      <c r="U292" s="74" t="s">
        <v>396</v>
      </c>
      <c r="V292" s="78">
        <v>20</v>
      </c>
      <c r="W292" s="74" t="s">
        <v>396</v>
      </c>
      <c r="X292" s="78" t="s">
        <v>396</v>
      </c>
      <c r="Y292" s="74" t="s">
        <v>396</v>
      </c>
      <c r="Z292" s="74" t="s">
        <v>396</v>
      </c>
      <c r="AA292" s="74" t="s">
        <v>396</v>
      </c>
      <c r="AB292" s="74" t="s">
        <v>396</v>
      </c>
      <c r="AC292" s="74" t="s">
        <v>396</v>
      </c>
      <c r="AD292" s="78"/>
      <c r="AE292" s="74"/>
      <c r="AF292" s="78"/>
      <c r="AG292" s="74"/>
      <c r="AH292" s="74"/>
      <c r="AI292" s="74"/>
      <c r="AJ292" s="74"/>
      <c r="AK292" s="74"/>
      <c r="AL292" s="78">
        <v>15</v>
      </c>
      <c r="AM292" s="74" t="s">
        <v>396</v>
      </c>
      <c r="AN292" s="78" t="s">
        <v>396</v>
      </c>
      <c r="AO292" s="74" t="s">
        <v>396</v>
      </c>
      <c r="AP292" s="74" t="s">
        <v>396</v>
      </c>
      <c r="AQ292" s="74" t="s">
        <v>396</v>
      </c>
      <c r="AR292" s="74" t="s">
        <v>396</v>
      </c>
      <c r="AS292" s="74" t="s">
        <v>396</v>
      </c>
      <c r="AT292" s="78">
        <v>15</v>
      </c>
      <c r="AU292" s="74" t="s">
        <v>396</v>
      </c>
      <c r="AV292" s="78" t="s">
        <v>396</v>
      </c>
      <c r="AW292" s="74" t="s">
        <v>396</v>
      </c>
      <c r="AX292" s="74" t="s">
        <v>396</v>
      </c>
      <c r="AY292" s="74" t="s">
        <v>396</v>
      </c>
      <c r="AZ292" s="74" t="s">
        <v>396</v>
      </c>
      <c r="BA292" s="74" t="s">
        <v>396</v>
      </c>
      <c r="BB292" s="78">
        <v>15</v>
      </c>
      <c r="BC292" s="74" t="s">
        <v>396</v>
      </c>
      <c r="BD292" s="78" t="s">
        <v>396</v>
      </c>
      <c r="BE292" s="74" t="s">
        <v>396</v>
      </c>
      <c r="BF292" s="74" t="s">
        <v>396</v>
      </c>
      <c r="BG292" s="74" t="s">
        <v>396</v>
      </c>
      <c r="BH292" s="74" t="s">
        <v>396</v>
      </c>
      <c r="BI292" s="74" t="s">
        <v>396</v>
      </c>
      <c r="BJ292" s="78"/>
      <c r="BK292" s="74"/>
      <c r="BL292" s="78"/>
      <c r="BM292" s="74"/>
      <c r="BN292" s="74"/>
      <c r="BO292" s="74"/>
      <c r="BP292" s="74"/>
      <c r="BQ292" s="74"/>
      <c r="BR292" s="78">
        <v>35</v>
      </c>
      <c r="BS292" s="74">
        <v>0</v>
      </c>
      <c r="BT292" s="78">
        <v>35</v>
      </c>
      <c r="BU292" s="74" t="s">
        <v>396</v>
      </c>
      <c r="BV292" s="74" t="s">
        <v>396</v>
      </c>
      <c r="BW292" s="74">
        <v>28.6</v>
      </c>
      <c r="BX292" s="74">
        <v>57.1</v>
      </c>
      <c r="BY292" s="74">
        <v>82.9</v>
      </c>
      <c r="BZ292" s="78">
        <v>35</v>
      </c>
      <c r="CA292" s="74">
        <v>0</v>
      </c>
      <c r="CB292" s="78">
        <v>35</v>
      </c>
      <c r="CC292" s="74">
        <v>17.100000000000001</v>
      </c>
      <c r="CD292" s="74">
        <v>14.3</v>
      </c>
      <c r="CE292" s="74">
        <v>37.1</v>
      </c>
      <c r="CF292" s="74">
        <v>54.3</v>
      </c>
      <c r="CG292" s="74">
        <v>68.599999999999994</v>
      </c>
      <c r="CH292" s="78">
        <v>35</v>
      </c>
      <c r="CI292" s="74">
        <v>0</v>
      </c>
      <c r="CJ292" s="78">
        <v>35</v>
      </c>
      <c r="CK292" s="74">
        <v>14.3</v>
      </c>
      <c r="CL292" s="74">
        <v>14.3</v>
      </c>
      <c r="CM292" s="74">
        <v>51.4</v>
      </c>
      <c r="CN292" s="74">
        <v>60</v>
      </c>
      <c r="CO292" s="74">
        <v>71.400000000000006</v>
      </c>
      <c r="CP292" s="78"/>
      <c r="CQ292" s="74"/>
      <c r="CR292" s="78"/>
      <c r="CS292" s="74"/>
      <c r="CT292" s="74"/>
      <c r="CU292" s="74"/>
      <c r="CV292" s="74"/>
      <c r="CW292" s="74"/>
    </row>
    <row r="293" spans="1:101" ht="16.5" x14ac:dyDescent="0.3">
      <c r="A293" s="74" t="s">
        <v>290</v>
      </c>
      <c r="B293" s="74">
        <v>56</v>
      </c>
      <c r="C293" s="74">
        <v>10001726</v>
      </c>
      <c r="D293" s="74" t="s">
        <v>16</v>
      </c>
      <c r="E293" s="74" t="s">
        <v>78</v>
      </c>
      <c r="F293" s="78">
        <v>1170</v>
      </c>
      <c r="G293" s="74">
        <v>7.1</v>
      </c>
      <c r="H293" s="78">
        <v>1085</v>
      </c>
      <c r="I293" s="74">
        <v>10.199999999999999</v>
      </c>
      <c r="J293" s="74">
        <v>8.6999999999999993</v>
      </c>
      <c r="K293" s="74">
        <v>59</v>
      </c>
      <c r="L293" s="74">
        <v>72.7</v>
      </c>
      <c r="M293" s="74">
        <v>81</v>
      </c>
      <c r="N293" s="78">
        <v>1170</v>
      </c>
      <c r="O293" s="74">
        <v>7.6</v>
      </c>
      <c r="P293" s="78">
        <v>1080</v>
      </c>
      <c r="Q293" s="74">
        <v>10.3</v>
      </c>
      <c r="R293" s="74">
        <v>6.3</v>
      </c>
      <c r="S293" s="74">
        <v>61.9</v>
      </c>
      <c r="T293" s="74">
        <v>77.5</v>
      </c>
      <c r="U293" s="74">
        <v>83.4</v>
      </c>
      <c r="V293" s="78">
        <v>1170</v>
      </c>
      <c r="W293" s="74">
        <v>8.1</v>
      </c>
      <c r="X293" s="78">
        <v>1075</v>
      </c>
      <c r="Y293" s="74">
        <v>11.7</v>
      </c>
      <c r="Z293" s="74">
        <v>8.1</v>
      </c>
      <c r="AA293" s="74">
        <v>64.400000000000006</v>
      </c>
      <c r="AB293" s="74">
        <v>76.7</v>
      </c>
      <c r="AC293" s="74">
        <v>80.2</v>
      </c>
      <c r="AD293" s="78"/>
      <c r="AE293" s="74"/>
      <c r="AF293" s="78"/>
      <c r="AG293" s="74"/>
      <c r="AH293" s="74"/>
      <c r="AI293" s="74"/>
      <c r="AJ293" s="74"/>
      <c r="AK293" s="74"/>
      <c r="AL293" s="78">
        <v>1130</v>
      </c>
      <c r="AM293" s="74">
        <v>2.5</v>
      </c>
      <c r="AN293" s="78">
        <v>1105</v>
      </c>
      <c r="AO293" s="74">
        <v>12.2</v>
      </c>
      <c r="AP293" s="74">
        <v>10.199999999999999</v>
      </c>
      <c r="AQ293" s="74">
        <v>60.7</v>
      </c>
      <c r="AR293" s="74">
        <v>70.400000000000006</v>
      </c>
      <c r="AS293" s="74">
        <v>77.5</v>
      </c>
      <c r="AT293" s="78">
        <v>1130</v>
      </c>
      <c r="AU293" s="74">
        <v>2.7</v>
      </c>
      <c r="AV293" s="78">
        <v>1100</v>
      </c>
      <c r="AW293" s="74">
        <v>12.8</v>
      </c>
      <c r="AX293" s="74">
        <v>8.6999999999999993</v>
      </c>
      <c r="AY293" s="74">
        <v>66.599999999999994</v>
      </c>
      <c r="AZ293" s="74">
        <v>74.400000000000006</v>
      </c>
      <c r="BA293" s="74">
        <v>78.5</v>
      </c>
      <c r="BB293" s="78">
        <v>1130</v>
      </c>
      <c r="BC293" s="74">
        <v>2.6</v>
      </c>
      <c r="BD293" s="78">
        <v>1100</v>
      </c>
      <c r="BE293" s="74">
        <v>14</v>
      </c>
      <c r="BF293" s="74">
        <v>7.7</v>
      </c>
      <c r="BG293" s="74">
        <v>69.400000000000006</v>
      </c>
      <c r="BH293" s="74">
        <v>76.3</v>
      </c>
      <c r="BI293" s="74">
        <v>78.3</v>
      </c>
      <c r="BJ293" s="78"/>
      <c r="BK293" s="74"/>
      <c r="BL293" s="78"/>
      <c r="BM293" s="74"/>
      <c r="BN293" s="74"/>
      <c r="BO293" s="74"/>
      <c r="BP293" s="74"/>
      <c r="BQ293" s="74"/>
      <c r="BR293" s="78">
        <v>2300</v>
      </c>
      <c r="BS293" s="74">
        <v>4.8</v>
      </c>
      <c r="BT293" s="78">
        <v>2190</v>
      </c>
      <c r="BU293" s="74">
        <v>11.2</v>
      </c>
      <c r="BV293" s="74">
        <v>9.5</v>
      </c>
      <c r="BW293" s="74">
        <v>59.9</v>
      </c>
      <c r="BX293" s="74">
        <v>71.5</v>
      </c>
      <c r="BY293" s="74">
        <v>79.3</v>
      </c>
      <c r="BZ293" s="78">
        <v>2300</v>
      </c>
      <c r="CA293" s="74">
        <v>5.2</v>
      </c>
      <c r="CB293" s="78">
        <v>2180</v>
      </c>
      <c r="CC293" s="74">
        <v>11.6</v>
      </c>
      <c r="CD293" s="74">
        <v>7.5</v>
      </c>
      <c r="CE293" s="74">
        <v>64.3</v>
      </c>
      <c r="CF293" s="74">
        <v>75.900000000000006</v>
      </c>
      <c r="CG293" s="74">
        <v>80.900000000000006</v>
      </c>
      <c r="CH293" s="78">
        <v>2300</v>
      </c>
      <c r="CI293" s="74">
        <v>5.4</v>
      </c>
      <c r="CJ293" s="78">
        <v>2175</v>
      </c>
      <c r="CK293" s="74">
        <v>12.9</v>
      </c>
      <c r="CL293" s="74">
        <v>7.9</v>
      </c>
      <c r="CM293" s="74">
        <v>67</v>
      </c>
      <c r="CN293" s="74">
        <v>76.5</v>
      </c>
      <c r="CO293" s="74">
        <v>79.2</v>
      </c>
      <c r="CP293" s="78"/>
      <c r="CQ293" s="74"/>
      <c r="CR293" s="78"/>
      <c r="CS293" s="74"/>
      <c r="CT293" s="74"/>
      <c r="CU293" s="74"/>
      <c r="CV293" s="74"/>
      <c r="CW293" s="74"/>
    </row>
    <row r="294" spans="1:101" ht="16.5" x14ac:dyDescent="0.3">
      <c r="A294" s="74" t="s">
        <v>290</v>
      </c>
      <c r="B294" s="74">
        <v>2</v>
      </c>
      <c r="C294" s="74">
        <v>10007822</v>
      </c>
      <c r="D294" s="74" t="s">
        <v>11</v>
      </c>
      <c r="E294" s="74" t="s">
        <v>80</v>
      </c>
      <c r="F294" s="78">
        <v>20</v>
      </c>
      <c r="G294" s="74" t="s">
        <v>396</v>
      </c>
      <c r="H294" s="78" t="s">
        <v>396</v>
      </c>
      <c r="I294" s="74" t="s">
        <v>396</v>
      </c>
      <c r="J294" s="74" t="s">
        <v>396</v>
      </c>
      <c r="K294" s="74" t="s">
        <v>396</v>
      </c>
      <c r="L294" s="74" t="s">
        <v>396</v>
      </c>
      <c r="M294" s="74" t="s">
        <v>396</v>
      </c>
      <c r="N294" s="78">
        <v>20</v>
      </c>
      <c r="O294" s="74" t="s">
        <v>396</v>
      </c>
      <c r="P294" s="78" t="s">
        <v>396</v>
      </c>
      <c r="Q294" s="74" t="s">
        <v>396</v>
      </c>
      <c r="R294" s="74" t="s">
        <v>396</v>
      </c>
      <c r="S294" s="74" t="s">
        <v>396</v>
      </c>
      <c r="T294" s="74" t="s">
        <v>396</v>
      </c>
      <c r="U294" s="74" t="s">
        <v>396</v>
      </c>
      <c r="V294" s="78">
        <v>20</v>
      </c>
      <c r="W294" s="74" t="s">
        <v>396</v>
      </c>
      <c r="X294" s="78" t="s">
        <v>396</v>
      </c>
      <c r="Y294" s="74" t="s">
        <v>396</v>
      </c>
      <c r="Z294" s="74" t="s">
        <v>396</v>
      </c>
      <c r="AA294" s="74" t="s">
        <v>396</v>
      </c>
      <c r="AB294" s="74" t="s">
        <v>396</v>
      </c>
      <c r="AC294" s="74" t="s">
        <v>396</v>
      </c>
      <c r="AD294" s="78"/>
      <c r="AE294" s="74"/>
      <c r="AF294" s="78"/>
      <c r="AG294" s="74"/>
      <c r="AH294" s="74"/>
      <c r="AI294" s="74"/>
      <c r="AJ294" s="74"/>
      <c r="AK294" s="74"/>
      <c r="AL294" s="78">
        <v>65</v>
      </c>
      <c r="AM294" s="74" t="s">
        <v>396</v>
      </c>
      <c r="AN294" s="78" t="s">
        <v>396</v>
      </c>
      <c r="AO294" s="74" t="s">
        <v>396</v>
      </c>
      <c r="AP294" s="74" t="s">
        <v>396</v>
      </c>
      <c r="AQ294" s="74" t="s">
        <v>396</v>
      </c>
      <c r="AR294" s="74" t="s">
        <v>396</v>
      </c>
      <c r="AS294" s="74" t="s">
        <v>396</v>
      </c>
      <c r="AT294" s="78">
        <v>65</v>
      </c>
      <c r="AU294" s="74" t="s">
        <v>396</v>
      </c>
      <c r="AV294" s="78" t="s">
        <v>396</v>
      </c>
      <c r="AW294" s="74" t="s">
        <v>396</v>
      </c>
      <c r="AX294" s="74" t="s">
        <v>396</v>
      </c>
      <c r="AY294" s="74" t="s">
        <v>396</v>
      </c>
      <c r="AZ294" s="74" t="s">
        <v>396</v>
      </c>
      <c r="BA294" s="74" t="s">
        <v>396</v>
      </c>
      <c r="BB294" s="78">
        <v>65</v>
      </c>
      <c r="BC294" s="74" t="s">
        <v>396</v>
      </c>
      <c r="BD294" s="78" t="s">
        <v>396</v>
      </c>
      <c r="BE294" s="74" t="s">
        <v>396</v>
      </c>
      <c r="BF294" s="74" t="s">
        <v>396</v>
      </c>
      <c r="BG294" s="74" t="s">
        <v>396</v>
      </c>
      <c r="BH294" s="74" t="s">
        <v>396</v>
      </c>
      <c r="BI294" s="74" t="s">
        <v>396</v>
      </c>
      <c r="BJ294" s="78"/>
      <c r="BK294" s="74"/>
      <c r="BL294" s="78"/>
      <c r="BM294" s="74"/>
      <c r="BN294" s="74"/>
      <c r="BO294" s="74"/>
      <c r="BP294" s="74"/>
      <c r="BQ294" s="74"/>
      <c r="BR294" s="78">
        <v>85</v>
      </c>
      <c r="BS294" s="74">
        <v>3.6</v>
      </c>
      <c r="BT294" s="78">
        <v>80</v>
      </c>
      <c r="BU294" s="74">
        <v>6.2</v>
      </c>
      <c r="BV294" s="74">
        <v>8.6</v>
      </c>
      <c r="BW294" s="74">
        <v>69.099999999999994</v>
      </c>
      <c r="BX294" s="74">
        <v>79</v>
      </c>
      <c r="BY294" s="74">
        <v>85.2</v>
      </c>
      <c r="BZ294" s="78">
        <v>85</v>
      </c>
      <c r="CA294" s="74">
        <v>3.6</v>
      </c>
      <c r="CB294" s="78">
        <v>80</v>
      </c>
      <c r="CC294" s="74">
        <v>9.9</v>
      </c>
      <c r="CD294" s="74">
        <v>3.7</v>
      </c>
      <c r="CE294" s="74">
        <v>71.599999999999994</v>
      </c>
      <c r="CF294" s="74">
        <v>82.7</v>
      </c>
      <c r="CG294" s="74">
        <v>86.4</v>
      </c>
      <c r="CH294" s="78">
        <v>85</v>
      </c>
      <c r="CI294" s="74">
        <v>3.6</v>
      </c>
      <c r="CJ294" s="78">
        <v>80</v>
      </c>
      <c r="CK294" s="74" t="s">
        <v>396</v>
      </c>
      <c r="CL294" s="74" t="s">
        <v>396</v>
      </c>
      <c r="CM294" s="74" t="s">
        <v>396</v>
      </c>
      <c r="CN294" s="74" t="s">
        <v>396</v>
      </c>
      <c r="CO294" s="74">
        <v>88.9</v>
      </c>
      <c r="CP294" s="78"/>
      <c r="CQ294" s="74"/>
      <c r="CR294" s="78"/>
      <c r="CS294" s="74"/>
      <c r="CT294" s="74"/>
      <c r="CU294" s="74"/>
      <c r="CV294" s="74"/>
      <c r="CW294" s="74"/>
    </row>
    <row r="295" spans="1:101" ht="16.5" x14ac:dyDescent="0.3">
      <c r="A295" s="74" t="s">
        <v>290</v>
      </c>
      <c r="B295" s="74">
        <v>206</v>
      </c>
      <c r="C295" s="74">
        <v>10006427</v>
      </c>
      <c r="D295" s="74" t="s">
        <v>49</v>
      </c>
      <c r="E295" s="74" t="s">
        <v>82</v>
      </c>
      <c r="F295" s="78">
        <v>710</v>
      </c>
      <c r="G295" s="74">
        <v>7.1</v>
      </c>
      <c r="H295" s="78">
        <v>660</v>
      </c>
      <c r="I295" s="74">
        <v>14.3</v>
      </c>
      <c r="J295" s="74">
        <v>14.3</v>
      </c>
      <c r="K295" s="74">
        <v>60.5</v>
      </c>
      <c r="L295" s="74">
        <v>65.8</v>
      </c>
      <c r="M295" s="74">
        <v>71.400000000000006</v>
      </c>
      <c r="N295" s="78">
        <v>710</v>
      </c>
      <c r="O295" s="74">
        <v>7.8</v>
      </c>
      <c r="P295" s="78">
        <v>655</v>
      </c>
      <c r="Q295" s="74">
        <v>13.8</v>
      </c>
      <c r="R295" s="74">
        <v>11.8</v>
      </c>
      <c r="S295" s="74">
        <v>66</v>
      </c>
      <c r="T295" s="74">
        <v>70.900000000000006</v>
      </c>
      <c r="U295" s="74">
        <v>74.400000000000006</v>
      </c>
      <c r="V295" s="78">
        <v>710</v>
      </c>
      <c r="W295" s="74">
        <v>7.8</v>
      </c>
      <c r="X295" s="78">
        <v>655</v>
      </c>
      <c r="Y295" s="74">
        <v>16.100000000000001</v>
      </c>
      <c r="Z295" s="74">
        <v>10</v>
      </c>
      <c r="AA295" s="74">
        <v>68.8</v>
      </c>
      <c r="AB295" s="74">
        <v>72.3</v>
      </c>
      <c r="AC295" s="74">
        <v>74</v>
      </c>
      <c r="AD295" s="78"/>
      <c r="AE295" s="74"/>
      <c r="AF295" s="78"/>
      <c r="AG295" s="74"/>
      <c r="AH295" s="74"/>
      <c r="AI295" s="74"/>
      <c r="AJ295" s="74"/>
      <c r="AK295" s="74"/>
      <c r="AL295" s="78">
        <v>380</v>
      </c>
      <c r="AM295" s="74">
        <v>2.6</v>
      </c>
      <c r="AN295" s="78">
        <v>370</v>
      </c>
      <c r="AO295" s="74">
        <v>14.8</v>
      </c>
      <c r="AP295" s="74">
        <v>21.8</v>
      </c>
      <c r="AQ295" s="74">
        <v>53.2</v>
      </c>
      <c r="AR295" s="74">
        <v>58.1</v>
      </c>
      <c r="AS295" s="74">
        <v>63.4</v>
      </c>
      <c r="AT295" s="78">
        <v>380</v>
      </c>
      <c r="AU295" s="74">
        <v>2.6</v>
      </c>
      <c r="AV295" s="78">
        <v>370</v>
      </c>
      <c r="AW295" s="74">
        <v>16.399999999999999</v>
      </c>
      <c r="AX295" s="74">
        <v>15.6</v>
      </c>
      <c r="AY295" s="74">
        <v>61</v>
      </c>
      <c r="AZ295" s="74">
        <v>66.099999999999994</v>
      </c>
      <c r="BA295" s="74">
        <v>68</v>
      </c>
      <c r="BB295" s="78">
        <v>380</v>
      </c>
      <c r="BC295" s="74">
        <v>2.6</v>
      </c>
      <c r="BD295" s="78">
        <v>370</v>
      </c>
      <c r="BE295" s="74">
        <v>16.899999999999999</v>
      </c>
      <c r="BF295" s="74">
        <v>12.9</v>
      </c>
      <c r="BG295" s="74">
        <v>64</v>
      </c>
      <c r="BH295" s="74">
        <v>67.5</v>
      </c>
      <c r="BI295" s="74">
        <v>70.2</v>
      </c>
      <c r="BJ295" s="78"/>
      <c r="BK295" s="74"/>
      <c r="BL295" s="78"/>
      <c r="BM295" s="74"/>
      <c r="BN295" s="74"/>
      <c r="BO295" s="74"/>
      <c r="BP295" s="74"/>
      <c r="BQ295" s="74"/>
      <c r="BR295" s="78">
        <v>1090</v>
      </c>
      <c r="BS295" s="74">
        <v>5.5</v>
      </c>
      <c r="BT295" s="78">
        <v>1030</v>
      </c>
      <c r="BU295" s="74">
        <v>14.5</v>
      </c>
      <c r="BV295" s="74">
        <v>17</v>
      </c>
      <c r="BW295" s="74">
        <v>57.9</v>
      </c>
      <c r="BX295" s="74">
        <v>63</v>
      </c>
      <c r="BY295" s="74">
        <v>68.5</v>
      </c>
      <c r="BZ295" s="78">
        <v>1090</v>
      </c>
      <c r="CA295" s="74">
        <v>6</v>
      </c>
      <c r="CB295" s="78">
        <v>1025</v>
      </c>
      <c r="CC295" s="74">
        <v>14.7</v>
      </c>
      <c r="CD295" s="74">
        <v>13.2</v>
      </c>
      <c r="CE295" s="74">
        <v>64.2</v>
      </c>
      <c r="CF295" s="74">
        <v>69.2</v>
      </c>
      <c r="CG295" s="74">
        <v>72.099999999999994</v>
      </c>
      <c r="CH295" s="78">
        <v>1090</v>
      </c>
      <c r="CI295" s="74">
        <v>6</v>
      </c>
      <c r="CJ295" s="78">
        <v>1025</v>
      </c>
      <c r="CK295" s="74">
        <v>16.399999999999999</v>
      </c>
      <c r="CL295" s="74">
        <v>11</v>
      </c>
      <c r="CM295" s="74">
        <v>67</v>
      </c>
      <c r="CN295" s="74">
        <v>70.5</v>
      </c>
      <c r="CO295" s="74">
        <v>72.599999999999994</v>
      </c>
      <c r="CP295" s="78"/>
      <c r="CQ295" s="74"/>
      <c r="CR295" s="78"/>
      <c r="CS295" s="74"/>
      <c r="CT295" s="74"/>
      <c r="CU295" s="74"/>
      <c r="CV295" s="74"/>
      <c r="CW295" s="74"/>
    </row>
    <row r="296" spans="1:101" ht="16.5" x14ac:dyDescent="0.3">
      <c r="A296" s="74" t="s">
        <v>290</v>
      </c>
      <c r="B296" s="74">
        <v>38</v>
      </c>
      <c r="C296" s="74">
        <v>10007842</v>
      </c>
      <c r="D296" s="74" t="s">
        <v>39</v>
      </c>
      <c r="E296" s="74" t="s">
        <v>84</v>
      </c>
      <c r="F296" s="78">
        <v>945</v>
      </c>
      <c r="G296" s="74">
        <v>6.3</v>
      </c>
      <c r="H296" s="78">
        <v>885</v>
      </c>
      <c r="I296" s="74">
        <v>8.1999999999999993</v>
      </c>
      <c r="J296" s="74">
        <v>7.7</v>
      </c>
      <c r="K296" s="74">
        <v>65.599999999999994</v>
      </c>
      <c r="L296" s="74">
        <v>78.599999999999994</v>
      </c>
      <c r="M296" s="74">
        <v>84.1</v>
      </c>
      <c r="N296" s="78">
        <v>945</v>
      </c>
      <c r="O296" s="74">
        <v>6.6</v>
      </c>
      <c r="P296" s="78">
        <v>885</v>
      </c>
      <c r="Q296" s="74">
        <v>9.6</v>
      </c>
      <c r="R296" s="74">
        <v>4.8</v>
      </c>
      <c r="S296" s="74">
        <v>64.400000000000006</v>
      </c>
      <c r="T296" s="74">
        <v>81</v>
      </c>
      <c r="U296" s="74">
        <v>85.6</v>
      </c>
      <c r="V296" s="78">
        <v>945</v>
      </c>
      <c r="W296" s="74">
        <v>6.9</v>
      </c>
      <c r="X296" s="78">
        <v>880</v>
      </c>
      <c r="Y296" s="74">
        <v>12.3</v>
      </c>
      <c r="Z296" s="74">
        <v>5.2</v>
      </c>
      <c r="AA296" s="74">
        <v>68.2</v>
      </c>
      <c r="AB296" s="74">
        <v>79.099999999999994</v>
      </c>
      <c r="AC296" s="74">
        <v>82.5</v>
      </c>
      <c r="AD296" s="78"/>
      <c r="AE296" s="74"/>
      <c r="AF296" s="78"/>
      <c r="AG296" s="74"/>
      <c r="AH296" s="74"/>
      <c r="AI296" s="74"/>
      <c r="AJ296" s="74"/>
      <c r="AK296" s="74"/>
      <c r="AL296" s="78">
        <v>355</v>
      </c>
      <c r="AM296" s="74">
        <v>2</v>
      </c>
      <c r="AN296" s="78">
        <v>350</v>
      </c>
      <c r="AO296" s="74">
        <v>8.9</v>
      </c>
      <c r="AP296" s="74">
        <v>14.7</v>
      </c>
      <c r="AQ296" s="74">
        <v>62.1</v>
      </c>
      <c r="AR296" s="74">
        <v>70.7</v>
      </c>
      <c r="AS296" s="74">
        <v>76.400000000000006</v>
      </c>
      <c r="AT296" s="78">
        <v>355</v>
      </c>
      <c r="AU296" s="74">
        <v>2.5</v>
      </c>
      <c r="AV296" s="78">
        <v>345</v>
      </c>
      <c r="AW296" s="74">
        <v>9.1999999999999993</v>
      </c>
      <c r="AX296" s="74">
        <v>7.5</v>
      </c>
      <c r="AY296" s="74">
        <v>70.2</v>
      </c>
      <c r="AZ296" s="74">
        <v>80.900000000000006</v>
      </c>
      <c r="BA296" s="74">
        <v>83.2</v>
      </c>
      <c r="BB296" s="78">
        <v>355</v>
      </c>
      <c r="BC296" s="74">
        <v>2.2999999999999998</v>
      </c>
      <c r="BD296" s="78">
        <v>345</v>
      </c>
      <c r="BE296" s="74">
        <v>12.1</v>
      </c>
      <c r="BF296" s="74">
        <v>5.8</v>
      </c>
      <c r="BG296" s="74">
        <v>72.900000000000006</v>
      </c>
      <c r="BH296" s="74">
        <v>81</v>
      </c>
      <c r="BI296" s="74">
        <v>82.1</v>
      </c>
      <c r="BJ296" s="78"/>
      <c r="BK296" s="74"/>
      <c r="BL296" s="78"/>
      <c r="BM296" s="74"/>
      <c r="BN296" s="74"/>
      <c r="BO296" s="74"/>
      <c r="BP296" s="74"/>
      <c r="BQ296" s="74"/>
      <c r="BR296" s="78">
        <v>1300</v>
      </c>
      <c r="BS296" s="74">
        <v>5.0999999999999996</v>
      </c>
      <c r="BT296" s="78">
        <v>1235</v>
      </c>
      <c r="BU296" s="74">
        <v>8.4</v>
      </c>
      <c r="BV296" s="74">
        <v>9.6</v>
      </c>
      <c r="BW296" s="74">
        <v>64.599999999999994</v>
      </c>
      <c r="BX296" s="74">
        <v>76.3</v>
      </c>
      <c r="BY296" s="74">
        <v>81.900000000000006</v>
      </c>
      <c r="BZ296" s="78">
        <v>1300</v>
      </c>
      <c r="CA296" s="74">
        <v>5.5</v>
      </c>
      <c r="CB296" s="78">
        <v>1230</v>
      </c>
      <c r="CC296" s="74">
        <v>9.5</v>
      </c>
      <c r="CD296" s="74">
        <v>5.5</v>
      </c>
      <c r="CE296" s="74">
        <v>66</v>
      </c>
      <c r="CF296" s="74">
        <v>81</v>
      </c>
      <c r="CG296" s="74">
        <v>85</v>
      </c>
      <c r="CH296" s="78">
        <v>1300</v>
      </c>
      <c r="CI296" s="74">
        <v>5.6</v>
      </c>
      <c r="CJ296" s="78">
        <v>1230</v>
      </c>
      <c r="CK296" s="74">
        <v>12.2</v>
      </c>
      <c r="CL296" s="74">
        <v>5.4</v>
      </c>
      <c r="CM296" s="74">
        <v>69.5</v>
      </c>
      <c r="CN296" s="74">
        <v>79.599999999999994</v>
      </c>
      <c r="CO296" s="74">
        <v>82.4</v>
      </c>
      <c r="CP296" s="78"/>
      <c r="CQ296" s="74"/>
      <c r="CR296" s="78"/>
      <c r="CS296" s="74"/>
      <c r="CT296" s="74"/>
      <c r="CU296" s="74"/>
      <c r="CV296" s="74"/>
      <c r="CW296" s="74"/>
    </row>
    <row r="297" spans="1:101" ht="16.5" x14ac:dyDescent="0.3">
      <c r="A297" s="74" t="s">
        <v>290</v>
      </c>
      <c r="B297" s="74">
        <v>68</v>
      </c>
      <c r="C297" s="74">
        <v>10001883</v>
      </c>
      <c r="D297" s="74" t="s">
        <v>36</v>
      </c>
      <c r="E297" s="74" t="s">
        <v>86</v>
      </c>
      <c r="F297" s="78">
        <v>2170</v>
      </c>
      <c r="G297" s="74">
        <v>5.8</v>
      </c>
      <c r="H297" s="78">
        <v>2045</v>
      </c>
      <c r="I297" s="74">
        <v>9.1999999999999993</v>
      </c>
      <c r="J297" s="74">
        <v>9.1999999999999993</v>
      </c>
      <c r="K297" s="74">
        <v>62.8</v>
      </c>
      <c r="L297" s="74">
        <v>75</v>
      </c>
      <c r="M297" s="74">
        <v>81.599999999999994</v>
      </c>
      <c r="N297" s="78">
        <v>2170</v>
      </c>
      <c r="O297" s="74">
        <v>6.3</v>
      </c>
      <c r="P297" s="78">
        <v>2035</v>
      </c>
      <c r="Q297" s="74">
        <v>10.7</v>
      </c>
      <c r="R297" s="74">
        <v>6.7</v>
      </c>
      <c r="S297" s="74">
        <v>67.900000000000006</v>
      </c>
      <c r="T297" s="74">
        <v>78.900000000000006</v>
      </c>
      <c r="U297" s="74">
        <v>82.5</v>
      </c>
      <c r="V297" s="78">
        <v>2170</v>
      </c>
      <c r="W297" s="74">
        <v>6.5</v>
      </c>
      <c r="X297" s="78">
        <v>2025</v>
      </c>
      <c r="Y297" s="74">
        <v>11.5</v>
      </c>
      <c r="Z297" s="74">
        <v>6.3</v>
      </c>
      <c r="AA297" s="74">
        <v>71.3</v>
      </c>
      <c r="AB297" s="74">
        <v>79.7</v>
      </c>
      <c r="AC297" s="74">
        <v>82.1</v>
      </c>
      <c r="AD297" s="78"/>
      <c r="AE297" s="74"/>
      <c r="AF297" s="78"/>
      <c r="AG297" s="74"/>
      <c r="AH297" s="74"/>
      <c r="AI297" s="74"/>
      <c r="AJ297" s="74"/>
      <c r="AK297" s="74"/>
      <c r="AL297" s="78">
        <v>1305</v>
      </c>
      <c r="AM297" s="74">
        <v>2.2999999999999998</v>
      </c>
      <c r="AN297" s="78">
        <v>1275</v>
      </c>
      <c r="AO297" s="74">
        <v>12.3</v>
      </c>
      <c r="AP297" s="74">
        <v>13.2</v>
      </c>
      <c r="AQ297" s="74">
        <v>60.7</v>
      </c>
      <c r="AR297" s="74">
        <v>68.8</v>
      </c>
      <c r="AS297" s="74">
        <v>74.5</v>
      </c>
      <c r="AT297" s="78">
        <v>1305</v>
      </c>
      <c r="AU297" s="74">
        <v>2.5</v>
      </c>
      <c r="AV297" s="78">
        <v>1270</v>
      </c>
      <c r="AW297" s="74">
        <v>14.4</v>
      </c>
      <c r="AX297" s="74">
        <v>9</v>
      </c>
      <c r="AY297" s="74">
        <v>64.7</v>
      </c>
      <c r="AZ297" s="74">
        <v>73.7</v>
      </c>
      <c r="BA297" s="74">
        <v>76.599999999999994</v>
      </c>
      <c r="BB297" s="78">
        <v>1305</v>
      </c>
      <c r="BC297" s="74">
        <v>2.6</v>
      </c>
      <c r="BD297" s="78">
        <v>1270</v>
      </c>
      <c r="BE297" s="74">
        <v>13.4</v>
      </c>
      <c r="BF297" s="74">
        <v>7.1</v>
      </c>
      <c r="BG297" s="74">
        <v>70.599999999999994</v>
      </c>
      <c r="BH297" s="74">
        <v>78</v>
      </c>
      <c r="BI297" s="74">
        <v>79.5</v>
      </c>
      <c r="BJ297" s="78"/>
      <c r="BK297" s="74"/>
      <c r="BL297" s="78"/>
      <c r="BM297" s="74"/>
      <c r="BN297" s="74"/>
      <c r="BO297" s="74"/>
      <c r="BP297" s="74"/>
      <c r="BQ297" s="74"/>
      <c r="BR297" s="78">
        <v>3475</v>
      </c>
      <c r="BS297" s="74">
        <v>4.5</v>
      </c>
      <c r="BT297" s="78">
        <v>3315</v>
      </c>
      <c r="BU297" s="74">
        <v>10.4</v>
      </c>
      <c r="BV297" s="74">
        <v>10.7</v>
      </c>
      <c r="BW297" s="74">
        <v>62</v>
      </c>
      <c r="BX297" s="74">
        <v>72.599999999999994</v>
      </c>
      <c r="BY297" s="74">
        <v>78.900000000000006</v>
      </c>
      <c r="BZ297" s="78">
        <v>3475</v>
      </c>
      <c r="CA297" s="74">
        <v>4.8</v>
      </c>
      <c r="CB297" s="78">
        <v>3305</v>
      </c>
      <c r="CC297" s="74">
        <v>12.1</v>
      </c>
      <c r="CD297" s="74">
        <v>7.6</v>
      </c>
      <c r="CE297" s="74">
        <v>66.7</v>
      </c>
      <c r="CF297" s="74">
        <v>76.900000000000006</v>
      </c>
      <c r="CG297" s="74">
        <v>80.2</v>
      </c>
      <c r="CH297" s="78">
        <v>3475</v>
      </c>
      <c r="CI297" s="74">
        <v>5.0999999999999996</v>
      </c>
      <c r="CJ297" s="78">
        <v>3295</v>
      </c>
      <c r="CK297" s="74">
        <v>12.3</v>
      </c>
      <c r="CL297" s="74">
        <v>6.6</v>
      </c>
      <c r="CM297" s="74">
        <v>71</v>
      </c>
      <c r="CN297" s="74">
        <v>79</v>
      </c>
      <c r="CO297" s="74">
        <v>81.099999999999994</v>
      </c>
      <c r="CP297" s="78"/>
      <c r="CQ297" s="74"/>
      <c r="CR297" s="78"/>
      <c r="CS297" s="74"/>
      <c r="CT297" s="74"/>
      <c r="CU297" s="74"/>
      <c r="CV297" s="74"/>
      <c r="CW297" s="74"/>
    </row>
    <row r="298" spans="1:101" ht="16.5" x14ac:dyDescent="0.3">
      <c r="A298" s="74" t="s">
        <v>290</v>
      </c>
      <c r="B298" s="74">
        <v>57</v>
      </c>
      <c r="C298" s="74">
        <v>10007851</v>
      </c>
      <c r="D298" s="74" t="s">
        <v>36</v>
      </c>
      <c r="E298" s="74" t="s">
        <v>88</v>
      </c>
      <c r="F298" s="78">
        <v>1405</v>
      </c>
      <c r="G298" s="74">
        <v>5.6</v>
      </c>
      <c r="H298" s="78">
        <v>1330</v>
      </c>
      <c r="I298" s="74">
        <v>7.8</v>
      </c>
      <c r="J298" s="74">
        <v>9.9</v>
      </c>
      <c r="K298" s="74">
        <v>60.7</v>
      </c>
      <c r="L298" s="74">
        <v>74.5</v>
      </c>
      <c r="M298" s="74">
        <v>82.4</v>
      </c>
      <c r="N298" s="78">
        <v>1405</v>
      </c>
      <c r="O298" s="74">
        <v>6</v>
      </c>
      <c r="P298" s="78">
        <v>1320</v>
      </c>
      <c r="Q298" s="74">
        <v>8.1999999999999993</v>
      </c>
      <c r="R298" s="74">
        <v>7.5</v>
      </c>
      <c r="S298" s="74">
        <v>68.7</v>
      </c>
      <c r="T298" s="74">
        <v>80.599999999999994</v>
      </c>
      <c r="U298" s="74">
        <v>84.3</v>
      </c>
      <c r="V298" s="78">
        <v>1405</v>
      </c>
      <c r="W298" s="74">
        <v>6.3</v>
      </c>
      <c r="X298" s="78">
        <v>1320</v>
      </c>
      <c r="Y298" s="74">
        <v>9.6999999999999993</v>
      </c>
      <c r="Z298" s="74">
        <v>6.4</v>
      </c>
      <c r="AA298" s="74">
        <v>70.3</v>
      </c>
      <c r="AB298" s="74">
        <v>80.8</v>
      </c>
      <c r="AC298" s="74">
        <v>83.8</v>
      </c>
      <c r="AD298" s="78"/>
      <c r="AE298" s="74"/>
      <c r="AF298" s="78"/>
      <c r="AG298" s="74"/>
      <c r="AH298" s="74"/>
      <c r="AI298" s="74"/>
      <c r="AJ298" s="74"/>
      <c r="AK298" s="74"/>
      <c r="AL298" s="78">
        <v>985</v>
      </c>
      <c r="AM298" s="74">
        <v>2.2000000000000002</v>
      </c>
      <c r="AN298" s="78">
        <v>965</v>
      </c>
      <c r="AO298" s="74">
        <v>9.6</v>
      </c>
      <c r="AP298" s="74">
        <v>12.4</v>
      </c>
      <c r="AQ298" s="74">
        <v>61.3</v>
      </c>
      <c r="AR298" s="74">
        <v>70.900000000000006</v>
      </c>
      <c r="AS298" s="74">
        <v>77.900000000000006</v>
      </c>
      <c r="AT298" s="78">
        <v>985</v>
      </c>
      <c r="AU298" s="74">
        <v>2.2999999999999998</v>
      </c>
      <c r="AV298" s="78">
        <v>965</v>
      </c>
      <c r="AW298" s="74">
        <v>10.3</v>
      </c>
      <c r="AX298" s="74">
        <v>10</v>
      </c>
      <c r="AY298" s="74">
        <v>69</v>
      </c>
      <c r="AZ298" s="74">
        <v>77.2</v>
      </c>
      <c r="BA298" s="74">
        <v>79.8</v>
      </c>
      <c r="BB298" s="78">
        <v>985</v>
      </c>
      <c r="BC298" s="74">
        <v>2.2999999999999998</v>
      </c>
      <c r="BD298" s="78">
        <v>965</v>
      </c>
      <c r="BE298" s="74">
        <v>11.2</v>
      </c>
      <c r="BF298" s="74">
        <v>8.1</v>
      </c>
      <c r="BG298" s="74">
        <v>71.900000000000006</v>
      </c>
      <c r="BH298" s="74">
        <v>79.2</v>
      </c>
      <c r="BI298" s="74">
        <v>80.7</v>
      </c>
      <c r="BJ298" s="78"/>
      <c r="BK298" s="74"/>
      <c r="BL298" s="78"/>
      <c r="BM298" s="74"/>
      <c r="BN298" s="74"/>
      <c r="BO298" s="74"/>
      <c r="BP298" s="74"/>
      <c r="BQ298" s="74"/>
      <c r="BR298" s="78">
        <v>2395</v>
      </c>
      <c r="BS298" s="74">
        <v>4.2</v>
      </c>
      <c r="BT298" s="78">
        <v>2290</v>
      </c>
      <c r="BU298" s="74">
        <v>8.6</v>
      </c>
      <c r="BV298" s="74">
        <v>11</v>
      </c>
      <c r="BW298" s="74">
        <v>61</v>
      </c>
      <c r="BX298" s="74">
        <v>73</v>
      </c>
      <c r="BY298" s="74">
        <v>80.5</v>
      </c>
      <c r="BZ298" s="78">
        <v>2395</v>
      </c>
      <c r="CA298" s="74">
        <v>4.5</v>
      </c>
      <c r="CB298" s="78">
        <v>2285</v>
      </c>
      <c r="CC298" s="74">
        <v>9.1</v>
      </c>
      <c r="CD298" s="74">
        <v>8.5</v>
      </c>
      <c r="CE298" s="74">
        <v>68.8</v>
      </c>
      <c r="CF298" s="74">
        <v>79.099999999999994</v>
      </c>
      <c r="CG298" s="74">
        <v>82.4</v>
      </c>
      <c r="CH298" s="78">
        <v>2395</v>
      </c>
      <c r="CI298" s="74">
        <v>4.7</v>
      </c>
      <c r="CJ298" s="78">
        <v>2280</v>
      </c>
      <c r="CK298" s="74">
        <v>10.3</v>
      </c>
      <c r="CL298" s="74">
        <v>7.1</v>
      </c>
      <c r="CM298" s="74">
        <v>71</v>
      </c>
      <c r="CN298" s="74">
        <v>80.099999999999994</v>
      </c>
      <c r="CO298" s="74">
        <v>82.5</v>
      </c>
      <c r="CP298" s="78"/>
      <c r="CQ298" s="74"/>
      <c r="CR298" s="78"/>
      <c r="CS298" s="74"/>
      <c r="CT298" s="74"/>
      <c r="CU298" s="74"/>
      <c r="CV298" s="74"/>
      <c r="CW298" s="74"/>
    </row>
    <row r="299" spans="1:101" ht="16.5" x14ac:dyDescent="0.3">
      <c r="A299" s="74" t="s">
        <v>290</v>
      </c>
      <c r="B299" s="74">
        <v>116</v>
      </c>
      <c r="C299" s="74">
        <v>10007143</v>
      </c>
      <c r="D299" s="74" t="s">
        <v>90</v>
      </c>
      <c r="E299" s="74" t="s">
        <v>91</v>
      </c>
      <c r="F299" s="78">
        <v>1610</v>
      </c>
      <c r="G299" s="74">
        <v>3.9</v>
      </c>
      <c r="H299" s="78">
        <v>1545</v>
      </c>
      <c r="I299" s="74">
        <v>9.8000000000000007</v>
      </c>
      <c r="J299" s="74">
        <v>7.1</v>
      </c>
      <c r="K299" s="74">
        <v>45.6</v>
      </c>
      <c r="L299" s="74">
        <v>67.3</v>
      </c>
      <c r="M299" s="74">
        <v>83.1</v>
      </c>
      <c r="N299" s="78">
        <v>1610</v>
      </c>
      <c r="O299" s="74">
        <v>4.7</v>
      </c>
      <c r="P299" s="78">
        <v>1535</v>
      </c>
      <c r="Q299" s="74">
        <v>10.1</v>
      </c>
      <c r="R299" s="74">
        <v>4.2</v>
      </c>
      <c r="S299" s="74">
        <v>60.6</v>
      </c>
      <c r="T299" s="74">
        <v>77.599999999999994</v>
      </c>
      <c r="U299" s="74">
        <v>85.7</v>
      </c>
      <c r="V299" s="78">
        <v>1610</v>
      </c>
      <c r="W299" s="74">
        <v>5</v>
      </c>
      <c r="X299" s="78">
        <v>1530</v>
      </c>
      <c r="Y299" s="74">
        <v>10.199999999999999</v>
      </c>
      <c r="Z299" s="74">
        <v>4.7</v>
      </c>
      <c r="AA299" s="74">
        <v>65.3</v>
      </c>
      <c r="AB299" s="74">
        <v>79.3</v>
      </c>
      <c r="AC299" s="74">
        <v>85.1</v>
      </c>
      <c r="AD299" s="78"/>
      <c r="AE299" s="74"/>
      <c r="AF299" s="78"/>
      <c r="AG299" s="74"/>
      <c r="AH299" s="74"/>
      <c r="AI299" s="74"/>
      <c r="AJ299" s="74"/>
      <c r="AK299" s="74"/>
      <c r="AL299" s="78">
        <v>1405</v>
      </c>
      <c r="AM299" s="74">
        <v>1.2</v>
      </c>
      <c r="AN299" s="78">
        <v>1385</v>
      </c>
      <c r="AO299" s="74">
        <v>11</v>
      </c>
      <c r="AP299" s="74">
        <v>10.8</v>
      </c>
      <c r="AQ299" s="74">
        <v>45.6</v>
      </c>
      <c r="AR299" s="74">
        <v>64.599999999999994</v>
      </c>
      <c r="AS299" s="74">
        <v>78.2</v>
      </c>
      <c r="AT299" s="78">
        <v>1405</v>
      </c>
      <c r="AU299" s="74">
        <v>1.4</v>
      </c>
      <c r="AV299" s="78">
        <v>1385</v>
      </c>
      <c r="AW299" s="74">
        <v>11.8</v>
      </c>
      <c r="AX299" s="74">
        <v>7.3</v>
      </c>
      <c r="AY299" s="74">
        <v>60</v>
      </c>
      <c r="AZ299" s="74">
        <v>73.099999999999994</v>
      </c>
      <c r="BA299" s="74">
        <v>80.900000000000006</v>
      </c>
      <c r="BB299" s="78">
        <v>1405</v>
      </c>
      <c r="BC299" s="74">
        <v>1.5</v>
      </c>
      <c r="BD299" s="78">
        <v>1385</v>
      </c>
      <c r="BE299" s="74">
        <v>14.3</v>
      </c>
      <c r="BF299" s="74">
        <v>5</v>
      </c>
      <c r="BG299" s="74">
        <v>65.3</v>
      </c>
      <c r="BH299" s="74">
        <v>76</v>
      </c>
      <c r="BI299" s="74">
        <v>80.7</v>
      </c>
      <c r="BJ299" s="78"/>
      <c r="BK299" s="74"/>
      <c r="BL299" s="78"/>
      <c r="BM299" s="74"/>
      <c r="BN299" s="74"/>
      <c r="BO299" s="74"/>
      <c r="BP299" s="74"/>
      <c r="BQ299" s="74"/>
      <c r="BR299" s="78">
        <v>3015</v>
      </c>
      <c r="BS299" s="74">
        <v>2.7</v>
      </c>
      <c r="BT299" s="78">
        <v>2935</v>
      </c>
      <c r="BU299" s="74">
        <v>10.4</v>
      </c>
      <c r="BV299" s="74">
        <v>8.9</v>
      </c>
      <c r="BW299" s="74">
        <v>45.6</v>
      </c>
      <c r="BX299" s="74">
        <v>66</v>
      </c>
      <c r="BY299" s="74">
        <v>80.8</v>
      </c>
      <c r="BZ299" s="78">
        <v>3015</v>
      </c>
      <c r="CA299" s="74">
        <v>3.2</v>
      </c>
      <c r="CB299" s="78">
        <v>2920</v>
      </c>
      <c r="CC299" s="74">
        <v>10.9</v>
      </c>
      <c r="CD299" s="74">
        <v>5.7</v>
      </c>
      <c r="CE299" s="74">
        <v>60.3</v>
      </c>
      <c r="CF299" s="74">
        <v>75.5</v>
      </c>
      <c r="CG299" s="74">
        <v>83.4</v>
      </c>
      <c r="CH299" s="78">
        <v>3015</v>
      </c>
      <c r="CI299" s="74">
        <v>3.4</v>
      </c>
      <c r="CJ299" s="78">
        <v>2910</v>
      </c>
      <c r="CK299" s="74">
        <v>12.2</v>
      </c>
      <c r="CL299" s="74">
        <v>4.8</v>
      </c>
      <c r="CM299" s="74">
        <v>65.3</v>
      </c>
      <c r="CN299" s="74">
        <v>77.7</v>
      </c>
      <c r="CO299" s="74">
        <v>83</v>
      </c>
      <c r="CP299" s="78"/>
      <c r="CQ299" s="74"/>
      <c r="CR299" s="78"/>
      <c r="CS299" s="74"/>
      <c r="CT299" s="74"/>
      <c r="CU299" s="74"/>
      <c r="CV299" s="74"/>
      <c r="CW299" s="74"/>
    </row>
    <row r="300" spans="1:101" ht="16.5" x14ac:dyDescent="0.3">
      <c r="A300" s="74" t="s">
        <v>290</v>
      </c>
      <c r="B300" s="74">
        <v>117</v>
      </c>
      <c r="C300" s="74">
        <v>10007789</v>
      </c>
      <c r="D300" s="74" t="s">
        <v>11</v>
      </c>
      <c r="E300" s="74" t="s">
        <v>93</v>
      </c>
      <c r="F300" s="78">
        <v>1130</v>
      </c>
      <c r="G300" s="74">
        <v>4.3</v>
      </c>
      <c r="H300" s="78">
        <v>1080</v>
      </c>
      <c r="I300" s="74">
        <v>9.9</v>
      </c>
      <c r="J300" s="74">
        <v>8.6</v>
      </c>
      <c r="K300" s="74">
        <v>53.8</v>
      </c>
      <c r="L300" s="74">
        <v>70</v>
      </c>
      <c r="M300" s="74">
        <v>81.5</v>
      </c>
      <c r="N300" s="78">
        <v>1130</v>
      </c>
      <c r="O300" s="74">
        <v>5.2</v>
      </c>
      <c r="P300" s="78">
        <v>1070</v>
      </c>
      <c r="Q300" s="74">
        <v>11.8</v>
      </c>
      <c r="R300" s="74">
        <v>5.0999999999999996</v>
      </c>
      <c r="S300" s="74">
        <v>61.8</v>
      </c>
      <c r="T300" s="74">
        <v>77.099999999999994</v>
      </c>
      <c r="U300" s="74">
        <v>83.1</v>
      </c>
      <c r="V300" s="78">
        <v>1130</v>
      </c>
      <c r="W300" s="74">
        <v>5.5</v>
      </c>
      <c r="X300" s="78">
        <v>1070</v>
      </c>
      <c r="Y300" s="74">
        <v>12.5</v>
      </c>
      <c r="Z300" s="74">
        <v>6.6</v>
      </c>
      <c r="AA300" s="74">
        <v>63.8</v>
      </c>
      <c r="AB300" s="74">
        <v>77.3</v>
      </c>
      <c r="AC300" s="74">
        <v>80.8</v>
      </c>
      <c r="AD300" s="78"/>
      <c r="AE300" s="74"/>
      <c r="AF300" s="78"/>
      <c r="AG300" s="74"/>
      <c r="AH300" s="74"/>
      <c r="AI300" s="74"/>
      <c r="AJ300" s="74"/>
      <c r="AK300" s="74"/>
      <c r="AL300" s="78">
        <v>795</v>
      </c>
      <c r="AM300" s="74">
        <v>1.1000000000000001</v>
      </c>
      <c r="AN300" s="78">
        <v>785</v>
      </c>
      <c r="AO300" s="74">
        <v>10.9</v>
      </c>
      <c r="AP300" s="74">
        <v>13.4</v>
      </c>
      <c r="AQ300" s="74">
        <v>54.1</v>
      </c>
      <c r="AR300" s="74">
        <v>67.3</v>
      </c>
      <c r="AS300" s="74">
        <v>75.7</v>
      </c>
      <c r="AT300" s="78">
        <v>795</v>
      </c>
      <c r="AU300" s="74">
        <v>1.1000000000000001</v>
      </c>
      <c r="AV300" s="78">
        <v>785</v>
      </c>
      <c r="AW300" s="74">
        <v>11.5</v>
      </c>
      <c r="AX300" s="74">
        <v>8.6999999999999993</v>
      </c>
      <c r="AY300" s="74">
        <v>65.3</v>
      </c>
      <c r="AZ300" s="74">
        <v>73.900000000000006</v>
      </c>
      <c r="BA300" s="74">
        <v>79.900000000000006</v>
      </c>
      <c r="BB300" s="78">
        <v>795</v>
      </c>
      <c r="BC300" s="74">
        <v>1.1000000000000001</v>
      </c>
      <c r="BD300" s="78">
        <v>785</v>
      </c>
      <c r="BE300" s="74">
        <v>13.4</v>
      </c>
      <c r="BF300" s="74">
        <v>6.4</v>
      </c>
      <c r="BG300" s="74">
        <v>67.3</v>
      </c>
      <c r="BH300" s="74">
        <v>75.8</v>
      </c>
      <c r="BI300" s="74">
        <v>80.3</v>
      </c>
      <c r="BJ300" s="78"/>
      <c r="BK300" s="74"/>
      <c r="BL300" s="78"/>
      <c r="BM300" s="74"/>
      <c r="BN300" s="74"/>
      <c r="BO300" s="74"/>
      <c r="BP300" s="74"/>
      <c r="BQ300" s="74"/>
      <c r="BR300" s="78">
        <v>1925</v>
      </c>
      <c r="BS300" s="74">
        <v>3</v>
      </c>
      <c r="BT300" s="78">
        <v>1870</v>
      </c>
      <c r="BU300" s="74">
        <v>10.3</v>
      </c>
      <c r="BV300" s="74">
        <v>10.6</v>
      </c>
      <c r="BW300" s="74">
        <v>53.9</v>
      </c>
      <c r="BX300" s="74">
        <v>68.8</v>
      </c>
      <c r="BY300" s="74">
        <v>79.099999999999994</v>
      </c>
      <c r="BZ300" s="78">
        <v>1925</v>
      </c>
      <c r="CA300" s="74">
        <v>3.5</v>
      </c>
      <c r="CB300" s="78">
        <v>1860</v>
      </c>
      <c r="CC300" s="74">
        <v>11.6</v>
      </c>
      <c r="CD300" s="74">
        <v>6.6</v>
      </c>
      <c r="CE300" s="74">
        <v>63.3</v>
      </c>
      <c r="CF300" s="74">
        <v>75.8</v>
      </c>
      <c r="CG300" s="74">
        <v>81.8</v>
      </c>
      <c r="CH300" s="78">
        <v>1925</v>
      </c>
      <c r="CI300" s="74">
        <v>3.7</v>
      </c>
      <c r="CJ300" s="78">
        <v>1855</v>
      </c>
      <c r="CK300" s="74">
        <v>12.9</v>
      </c>
      <c r="CL300" s="74">
        <v>6.5</v>
      </c>
      <c r="CM300" s="74">
        <v>65.3</v>
      </c>
      <c r="CN300" s="74">
        <v>76.7</v>
      </c>
      <c r="CO300" s="74">
        <v>80.599999999999994</v>
      </c>
      <c r="CP300" s="78"/>
      <c r="CQ300" s="74"/>
      <c r="CR300" s="78"/>
      <c r="CS300" s="74"/>
      <c r="CT300" s="74"/>
      <c r="CU300" s="74"/>
      <c r="CV300" s="74"/>
      <c r="CW300" s="74"/>
    </row>
    <row r="301" spans="1:101" ht="16.5" x14ac:dyDescent="0.3">
      <c r="A301" s="74" t="s">
        <v>290</v>
      </c>
      <c r="B301" s="74">
        <v>58</v>
      </c>
      <c r="C301" s="74">
        <v>10007144</v>
      </c>
      <c r="D301" s="74" t="s">
        <v>27</v>
      </c>
      <c r="E301" s="74" t="s">
        <v>95</v>
      </c>
      <c r="F301" s="78">
        <v>1000</v>
      </c>
      <c r="G301" s="74">
        <v>6.3</v>
      </c>
      <c r="H301" s="78">
        <v>940</v>
      </c>
      <c r="I301" s="74">
        <v>12.6</v>
      </c>
      <c r="J301" s="74">
        <v>15.9</v>
      </c>
      <c r="K301" s="74">
        <v>49.5</v>
      </c>
      <c r="L301" s="74">
        <v>62.6</v>
      </c>
      <c r="M301" s="74">
        <v>71.599999999999994</v>
      </c>
      <c r="N301" s="78">
        <v>1000</v>
      </c>
      <c r="O301" s="74">
        <v>7</v>
      </c>
      <c r="P301" s="78">
        <v>930</v>
      </c>
      <c r="Q301" s="74">
        <v>11.8</v>
      </c>
      <c r="R301" s="74">
        <v>14.7</v>
      </c>
      <c r="S301" s="74">
        <v>59.3</v>
      </c>
      <c r="T301" s="74">
        <v>68.900000000000006</v>
      </c>
      <c r="U301" s="74">
        <v>73.5</v>
      </c>
      <c r="V301" s="78">
        <v>1000</v>
      </c>
      <c r="W301" s="74">
        <v>7</v>
      </c>
      <c r="X301" s="78">
        <v>930</v>
      </c>
      <c r="Y301" s="74">
        <v>14.9</v>
      </c>
      <c r="Z301" s="74">
        <v>13</v>
      </c>
      <c r="AA301" s="74">
        <v>59.8</v>
      </c>
      <c r="AB301" s="74">
        <v>68.900000000000006</v>
      </c>
      <c r="AC301" s="74">
        <v>72.099999999999994</v>
      </c>
      <c r="AD301" s="78"/>
      <c r="AE301" s="74"/>
      <c r="AF301" s="78"/>
      <c r="AG301" s="74"/>
      <c r="AH301" s="74"/>
      <c r="AI301" s="74"/>
      <c r="AJ301" s="74"/>
      <c r="AK301" s="74"/>
      <c r="AL301" s="78">
        <v>690</v>
      </c>
      <c r="AM301" s="74">
        <v>5.7</v>
      </c>
      <c r="AN301" s="78">
        <v>650</v>
      </c>
      <c r="AO301" s="74">
        <v>11.4</v>
      </c>
      <c r="AP301" s="74">
        <v>14.5</v>
      </c>
      <c r="AQ301" s="74">
        <v>54.8</v>
      </c>
      <c r="AR301" s="74">
        <v>64.599999999999994</v>
      </c>
      <c r="AS301" s="74">
        <v>74.2</v>
      </c>
      <c r="AT301" s="78">
        <v>690</v>
      </c>
      <c r="AU301" s="74">
        <v>5.8</v>
      </c>
      <c r="AV301" s="78">
        <v>650</v>
      </c>
      <c r="AW301" s="74">
        <v>14.8</v>
      </c>
      <c r="AX301" s="74">
        <v>11.6</v>
      </c>
      <c r="AY301" s="74">
        <v>58.9</v>
      </c>
      <c r="AZ301" s="74">
        <v>68</v>
      </c>
      <c r="BA301" s="74">
        <v>73.7</v>
      </c>
      <c r="BB301" s="78">
        <v>690</v>
      </c>
      <c r="BC301" s="74">
        <v>6.2</v>
      </c>
      <c r="BD301" s="78">
        <v>645</v>
      </c>
      <c r="BE301" s="74">
        <v>18.100000000000001</v>
      </c>
      <c r="BF301" s="74">
        <v>11</v>
      </c>
      <c r="BG301" s="74">
        <v>61.6</v>
      </c>
      <c r="BH301" s="74">
        <v>68.400000000000006</v>
      </c>
      <c r="BI301" s="74">
        <v>70.900000000000006</v>
      </c>
      <c r="BJ301" s="78"/>
      <c r="BK301" s="74"/>
      <c r="BL301" s="78"/>
      <c r="BM301" s="74"/>
      <c r="BN301" s="74"/>
      <c r="BO301" s="74"/>
      <c r="BP301" s="74"/>
      <c r="BQ301" s="74"/>
      <c r="BR301" s="78">
        <v>1690</v>
      </c>
      <c r="BS301" s="74">
        <v>6</v>
      </c>
      <c r="BT301" s="78">
        <v>1590</v>
      </c>
      <c r="BU301" s="74">
        <v>12.1</v>
      </c>
      <c r="BV301" s="74">
        <v>15.3</v>
      </c>
      <c r="BW301" s="74">
        <v>51.7</v>
      </c>
      <c r="BX301" s="74">
        <v>63.4</v>
      </c>
      <c r="BY301" s="74">
        <v>72.599999999999994</v>
      </c>
      <c r="BZ301" s="78">
        <v>1690</v>
      </c>
      <c r="CA301" s="74">
        <v>6.5</v>
      </c>
      <c r="CB301" s="78">
        <v>1580</v>
      </c>
      <c r="CC301" s="74">
        <v>13</v>
      </c>
      <c r="CD301" s="74">
        <v>13.4</v>
      </c>
      <c r="CE301" s="74">
        <v>59.1</v>
      </c>
      <c r="CF301" s="74">
        <v>68.5</v>
      </c>
      <c r="CG301" s="74">
        <v>73.599999999999994</v>
      </c>
      <c r="CH301" s="78">
        <v>1690</v>
      </c>
      <c r="CI301" s="74">
        <v>6.7</v>
      </c>
      <c r="CJ301" s="78">
        <v>1580</v>
      </c>
      <c r="CK301" s="74">
        <v>16.2</v>
      </c>
      <c r="CL301" s="74">
        <v>12.2</v>
      </c>
      <c r="CM301" s="74">
        <v>60.5</v>
      </c>
      <c r="CN301" s="74">
        <v>68.7</v>
      </c>
      <c r="CO301" s="74">
        <v>71.599999999999994</v>
      </c>
      <c r="CP301" s="78"/>
      <c r="CQ301" s="74"/>
      <c r="CR301" s="78"/>
      <c r="CS301" s="74"/>
      <c r="CT301" s="74"/>
      <c r="CU301" s="74"/>
      <c r="CV301" s="74"/>
      <c r="CW301" s="74"/>
    </row>
    <row r="302" spans="1:101" ht="16.5" x14ac:dyDescent="0.3">
      <c r="A302" s="74" t="s">
        <v>290</v>
      </c>
      <c r="B302" s="74">
        <v>16</v>
      </c>
      <c r="C302" s="74">
        <v>10007823</v>
      </c>
      <c r="D302" s="74" t="s">
        <v>39</v>
      </c>
      <c r="E302" s="74" t="s">
        <v>97</v>
      </c>
      <c r="F302" s="78">
        <v>880</v>
      </c>
      <c r="G302" s="74">
        <v>3.4</v>
      </c>
      <c r="H302" s="78">
        <v>850</v>
      </c>
      <c r="I302" s="74">
        <v>7.4</v>
      </c>
      <c r="J302" s="74">
        <v>8.6999999999999993</v>
      </c>
      <c r="K302" s="74">
        <v>60.3</v>
      </c>
      <c r="L302" s="74">
        <v>76.3</v>
      </c>
      <c r="M302" s="74">
        <v>83.8</v>
      </c>
      <c r="N302" s="78">
        <v>880</v>
      </c>
      <c r="O302" s="74">
        <v>3.5</v>
      </c>
      <c r="P302" s="78">
        <v>845</v>
      </c>
      <c r="Q302" s="74">
        <v>9.4</v>
      </c>
      <c r="R302" s="74">
        <v>5.4</v>
      </c>
      <c r="S302" s="74">
        <v>64.5</v>
      </c>
      <c r="T302" s="74">
        <v>80.5</v>
      </c>
      <c r="U302" s="74">
        <v>85.1</v>
      </c>
      <c r="V302" s="78">
        <v>880</v>
      </c>
      <c r="W302" s="74">
        <v>4</v>
      </c>
      <c r="X302" s="78">
        <v>845</v>
      </c>
      <c r="Y302" s="74">
        <v>12.1</v>
      </c>
      <c r="Z302" s="74">
        <v>5.2</v>
      </c>
      <c r="AA302" s="74">
        <v>65.2</v>
      </c>
      <c r="AB302" s="74">
        <v>78.900000000000006</v>
      </c>
      <c r="AC302" s="74">
        <v>82.7</v>
      </c>
      <c r="AD302" s="78"/>
      <c r="AE302" s="74"/>
      <c r="AF302" s="78"/>
      <c r="AG302" s="74"/>
      <c r="AH302" s="74"/>
      <c r="AI302" s="74"/>
      <c r="AJ302" s="74"/>
      <c r="AK302" s="74"/>
      <c r="AL302" s="78">
        <v>350</v>
      </c>
      <c r="AM302" s="74">
        <v>0.9</v>
      </c>
      <c r="AN302" s="78">
        <v>345</v>
      </c>
      <c r="AO302" s="74">
        <v>6.4</v>
      </c>
      <c r="AP302" s="74">
        <v>11.9</v>
      </c>
      <c r="AQ302" s="74">
        <v>62.6</v>
      </c>
      <c r="AR302" s="74">
        <v>76.8</v>
      </c>
      <c r="AS302" s="74">
        <v>81.7</v>
      </c>
      <c r="AT302" s="78">
        <v>350</v>
      </c>
      <c r="AU302" s="74">
        <v>0.9</v>
      </c>
      <c r="AV302" s="78">
        <v>345</v>
      </c>
      <c r="AW302" s="74">
        <v>7</v>
      </c>
      <c r="AX302" s="74">
        <v>7.8</v>
      </c>
      <c r="AY302" s="74">
        <v>68.400000000000006</v>
      </c>
      <c r="AZ302" s="74">
        <v>81.2</v>
      </c>
      <c r="BA302" s="74">
        <v>85.2</v>
      </c>
      <c r="BB302" s="78">
        <v>350</v>
      </c>
      <c r="BC302" s="74">
        <v>0.9</v>
      </c>
      <c r="BD302" s="78">
        <v>345</v>
      </c>
      <c r="BE302" s="74">
        <v>12.5</v>
      </c>
      <c r="BF302" s="74">
        <v>6.1</v>
      </c>
      <c r="BG302" s="74">
        <v>67</v>
      </c>
      <c r="BH302" s="74">
        <v>79.400000000000006</v>
      </c>
      <c r="BI302" s="74">
        <v>81.400000000000006</v>
      </c>
      <c r="BJ302" s="78"/>
      <c r="BK302" s="74"/>
      <c r="BL302" s="78"/>
      <c r="BM302" s="74"/>
      <c r="BN302" s="74"/>
      <c r="BO302" s="74"/>
      <c r="BP302" s="74"/>
      <c r="BQ302" s="74"/>
      <c r="BR302" s="78">
        <v>1225</v>
      </c>
      <c r="BS302" s="74">
        <v>2.7</v>
      </c>
      <c r="BT302" s="78">
        <v>1195</v>
      </c>
      <c r="BU302" s="74">
        <v>7.1</v>
      </c>
      <c r="BV302" s="74">
        <v>9.6</v>
      </c>
      <c r="BW302" s="74">
        <v>60.9</v>
      </c>
      <c r="BX302" s="74">
        <v>76.400000000000006</v>
      </c>
      <c r="BY302" s="74">
        <v>83.2</v>
      </c>
      <c r="BZ302" s="78">
        <v>1225</v>
      </c>
      <c r="CA302" s="74">
        <v>2.8</v>
      </c>
      <c r="CB302" s="78">
        <v>1190</v>
      </c>
      <c r="CC302" s="74">
        <v>8.6999999999999993</v>
      </c>
      <c r="CD302" s="74">
        <v>6.1</v>
      </c>
      <c r="CE302" s="74">
        <v>65.599999999999994</v>
      </c>
      <c r="CF302" s="74">
        <v>80.7</v>
      </c>
      <c r="CG302" s="74">
        <v>85.2</v>
      </c>
      <c r="CH302" s="78">
        <v>1225</v>
      </c>
      <c r="CI302" s="74">
        <v>3.1</v>
      </c>
      <c r="CJ302" s="78">
        <v>1190</v>
      </c>
      <c r="CK302" s="74">
        <v>12.2</v>
      </c>
      <c r="CL302" s="74">
        <v>5.5</v>
      </c>
      <c r="CM302" s="74">
        <v>65.7</v>
      </c>
      <c r="CN302" s="74">
        <v>79</v>
      </c>
      <c r="CO302" s="74">
        <v>82.3</v>
      </c>
      <c r="CP302" s="78"/>
      <c r="CQ302" s="74"/>
      <c r="CR302" s="78"/>
      <c r="CS302" s="74"/>
      <c r="CT302" s="74"/>
      <c r="CU302" s="74"/>
      <c r="CV302" s="74"/>
      <c r="CW302" s="74"/>
    </row>
    <row r="303" spans="1:101" ht="16.5" x14ac:dyDescent="0.3">
      <c r="A303" s="74" t="s">
        <v>290</v>
      </c>
      <c r="B303" s="74">
        <v>118</v>
      </c>
      <c r="C303" s="74">
        <v>10007791</v>
      </c>
      <c r="D303" s="74" t="s">
        <v>11</v>
      </c>
      <c r="E303" s="74" t="s">
        <v>99</v>
      </c>
      <c r="F303" s="78">
        <v>695</v>
      </c>
      <c r="G303" s="74">
        <v>4.8</v>
      </c>
      <c r="H303" s="78">
        <v>660</v>
      </c>
      <c r="I303" s="74">
        <v>10.9</v>
      </c>
      <c r="J303" s="74">
        <v>10.6</v>
      </c>
      <c r="K303" s="74">
        <v>52.6</v>
      </c>
      <c r="L303" s="74">
        <v>67.3</v>
      </c>
      <c r="M303" s="74">
        <v>78.5</v>
      </c>
      <c r="N303" s="78">
        <v>695</v>
      </c>
      <c r="O303" s="74">
        <v>4.9000000000000004</v>
      </c>
      <c r="P303" s="78">
        <v>660</v>
      </c>
      <c r="Q303" s="74">
        <v>12</v>
      </c>
      <c r="R303" s="74">
        <v>6.8</v>
      </c>
      <c r="S303" s="74">
        <v>62.4</v>
      </c>
      <c r="T303" s="74">
        <v>75.400000000000006</v>
      </c>
      <c r="U303" s="74">
        <v>81.2</v>
      </c>
      <c r="V303" s="78">
        <v>695</v>
      </c>
      <c r="W303" s="74">
        <v>5.2</v>
      </c>
      <c r="X303" s="78">
        <v>655</v>
      </c>
      <c r="Y303" s="74">
        <v>11.4</v>
      </c>
      <c r="Z303" s="74">
        <v>7</v>
      </c>
      <c r="AA303" s="74">
        <v>70.5</v>
      </c>
      <c r="AB303" s="74">
        <v>78.7</v>
      </c>
      <c r="AC303" s="74">
        <v>81.599999999999994</v>
      </c>
      <c r="AD303" s="78"/>
      <c r="AE303" s="74"/>
      <c r="AF303" s="78"/>
      <c r="AG303" s="74"/>
      <c r="AH303" s="74"/>
      <c r="AI303" s="74"/>
      <c r="AJ303" s="74"/>
      <c r="AK303" s="74"/>
      <c r="AL303" s="78">
        <v>640</v>
      </c>
      <c r="AM303" s="74">
        <v>0.9</v>
      </c>
      <c r="AN303" s="78">
        <v>635</v>
      </c>
      <c r="AO303" s="74">
        <v>13.1</v>
      </c>
      <c r="AP303" s="74">
        <v>11.5</v>
      </c>
      <c r="AQ303" s="74">
        <v>58.5</v>
      </c>
      <c r="AR303" s="74">
        <v>67</v>
      </c>
      <c r="AS303" s="74">
        <v>75.400000000000006</v>
      </c>
      <c r="AT303" s="78">
        <v>640</v>
      </c>
      <c r="AU303" s="74">
        <v>1.1000000000000001</v>
      </c>
      <c r="AV303" s="78">
        <v>635</v>
      </c>
      <c r="AW303" s="74">
        <v>12.3</v>
      </c>
      <c r="AX303" s="74">
        <v>7.7</v>
      </c>
      <c r="AY303" s="74">
        <v>67.900000000000006</v>
      </c>
      <c r="AZ303" s="74">
        <v>74.900000000000006</v>
      </c>
      <c r="BA303" s="74">
        <v>79.900000000000006</v>
      </c>
      <c r="BB303" s="78">
        <v>640</v>
      </c>
      <c r="BC303" s="74">
        <v>1.1000000000000001</v>
      </c>
      <c r="BD303" s="78">
        <v>635</v>
      </c>
      <c r="BE303" s="74">
        <v>14.1</v>
      </c>
      <c r="BF303" s="74">
        <v>5.8</v>
      </c>
      <c r="BG303" s="74">
        <v>72.5</v>
      </c>
      <c r="BH303" s="74">
        <v>77.7</v>
      </c>
      <c r="BI303" s="74">
        <v>80.099999999999994</v>
      </c>
      <c r="BJ303" s="78"/>
      <c r="BK303" s="74"/>
      <c r="BL303" s="78"/>
      <c r="BM303" s="74"/>
      <c r="BN303" s="74"/>
      <c r="BO303" s="74"/>
      <c r="BP303" s="74"/>
      <c r="BQ303" s="74"/>
      <c r="BR303" s="78">
        <v>1335</v>
      </c>
      <c r="BS303" s="74">
        <v>2.9</v>
      </c>
      <c r="BT303" s="78">
        <v>1295</v>
      </c>
      <c r="BU303" s="74">
        <v>12</v>
      </c>
      <c r="BV303" s="74">
        <v>11.1</v>
      </c>
      <c r="BW303" s="74">
        <v>55.5</v>
      </c>
      <c r="BX303" s="74">
        <v>67.2</v>
      </c>
      <c r="BY303" s="74">
        <v>77</v>
      </c>
      <c r="BZ303" s="78">
        <v>1335</v>
      </c>
      <c r="CA303" s="74">
        <v>3.1</v>
      </c>
      <c r="CB303" s="78">
        <v>1290</v>
      </c>
      <c r="CC303" s="74">
        <v>12.2</v>
      </c>
      <c r="CD303" s="74">
        <v>7.3</v>
      </c>
      <c r="CE303" s="74">
        <v>65.099999999999994</v>
      </c>
      <c r="CF303" s="74">
        <v>75.2</v>
      </c>
      <c r="CG303" s="74">
        <v>80.599999999999994</v>
      </c>
      <c r="CH303" s="78">
        <v>1335</v>
      </c>
      <c r="CI303" s="74">
        <v>3.2</v>
      </c>
      <c r="CJ303" s="78">
        <v>1290</v>
      </c>
      <c r="CK303" s="74">
        <v>12.7</v>
      </c>
      <c r="CL303" s="74">
        <v>6.4</v>
      </c>
      <c r="CM303" s="74">
        <v>71.5</v>
      </c>
      <c r="CN303" s="74">
        <v>78.2</v>
      </c>
      <c r="CO303" s="74">
        <v>80.900000000000006</v>
      </c>
      <c r="CP303" s="78"/>
      <c r="CQ303" s="74"/>
      <c r="CR303" s="78"/>
      <c r="CS303" s="74"/>
      <c r="CT303" s="74"/>
      <c r="CU303" s="74"/>
      <c r="CV303" s="74"/>
      <c r="CW303" s="74"/>
    </row>
    <row r="304" spans="1:101" ht="16.5" x14ac:dyDescent="0.3">
      <c r="A304" s="74" t="s">
        <v>290</v>
      </c>
      <c r="B304" s="74">
        <v>119</v>
      </c>
      <c r="C304" s="74">
        <v>10007792</v>
      </c>
      <c r="D304" s="74" t="s">
        <v>19</v>
      </c>
      <c r="E304" s="74" t="s">
        <v>101</v>
      </c>
      <c r="F304" s="78">
        <v>1100</v>
      </c>
      <c r="G304" s="74">
        <v>4.9000000000000004</v>
      </c>
      <c r="H304" s="78">
        <v>1045</v>
      </c>
      <c r="I304" s="74">
        <v>10.8</v>
      </c>
      <c r="J304" s="74">
        <v>9.5</v>
      </c>
      <c r="K304" s="74">
        <v>45.2</v>
      </c>
      <c r="L304" s="74">
        <v>65.599999999999994</v>
      </c>
      <c r="M304" s="74">
        <v>79.7</v>
      </c>
      <c r="N304" s="78">
        <v>1100</v>
      </c>
      <c r="O304" s="74">
        <v>5.3</v>
      </c>
      <c r="P304" s="78">
        <v>1040</v>
      </c>
      <c r="Q304" s="74">
        <v>11</v>
      </c>
      <c r="R304" s="74">
        <v>8.1999999999999993</v>
      </c>
      <c r="S304" s="74">
        <v>57.2</v>
      </c>
      <c r="T304" s="74">
        <v>73.099999999999994</v>
      </c>
      <c r="U304" s="74">
        <v>80.900000000000006</v>
      </c>
      <c r="V304" s="78">
        <v>1100</v>
      </c>
      <c r="W304" s="74">
        <v>6</v>
      </c>
      <c r="X304" s="78">
        <v>1030</v>
      </c>
      <c r="Y304" s="74">
        <v>12.3</v>
      </c>
      <c r="Z304" s="74">
        <v>5.7</v>
      </c>
      <c r="AA304" s="74">
        <v>65.7</v>
      </c>
      <c r="AB304" s="74">
        <v>77.599999999999994</v>
      </c>
      <c r="AC304" s="74">
        <v>82</v>
      </c>
      <c r="AD304" s="78"/>
      <c r="AE304" s="74"/>
      <c r="AF304" s="78"/>
      <c r="AG304" s="74"/>
      <c r="AH304" s="74"/>
      <c r="AI304" s="74"/>
      <c r="AJ304" s="74"/>
      <c r="AK304" s="74"/>
      <c r="AL304" s="78">
        <v>1095</v>
      </c>
      <c r="AM304" s="74">
        <v>1.7</v>
      </c>
      <c r="AN304" s="78">
        <v>1075</v>
      </c>
      <c r="AO304" s="74">
        <v>11.4</v>
      </c>
      <c r="AP304" s="74">
        <v>12.5</v>
      </c>
      <c r="AQ304" s="74">
        <v>50.3</v>
      </c>
      <c r="AR304" s="74">
        <v>64.7</v>
      </c>
      <c r="AS304" s="74">
        <v>76.099999999999994</v>
      </c>
      <c r="AT304" s="78">
        <v>1095</v>
      </c>
      <c r="AU304" s="74">
        <v>1.9</v>
      </c>
      <c r="AV304" s="78">
        <v>1075</v>
      </c>
      <c r="AW304" s="74">
        <v>12.8</v>
      </c>
      <c r="AX304" s="74">
        <v>6.3</v>
      </c>
      <c r="AY304" s="74">
        <v>63</v>
      </c>
      <c r="AZ304" s="74">
        <v>74</v>
      </c>
      <c r="BA304" s="74">
        <v>80.900000000000006</v>
      </c>
      <c r="BB304" s="78">
        <v>1095</v>
      </c>
      <c r="BC304" s="74">
        <v>2.2000000000000002</v>
      </c>
      <c r="BD304" s="78">
        <v>1070</v>
      </c>
      <c r="BE304" s="74">
        <v>13.5</v>
      </c>
      <c r="BF304" s="74">
        <v>5.9</v>
      </c>
      <c r="BG304" s="74">
        <v>69.599999999999994</v>
      </c>
      <c r="BH304" s="74">
        <v>76.7</v>
      </c>
      <c r="BI304" s="74">
        <v>80.599999999999994</v>
      </c>
      <c r="BJ304" s="78"/>
      <c r="BK304" s="74"/>
      <c r="BL304" s="78"/>
      <c r="BM304" s="74"/>
      <c r="BN304" s="74"/>
      <c r="BO304" s="74"/>
      <c r="BP304" s="74"/>
      <c r="BQ304" s="74"/>
      <c r="BR304" s="78">
        <v>2195</v>
      </c>
      <c r="BS304" s="74">
        <v>3.3</v>
      </c>
      <c r="BT304" s="78">
        <v>2120</v>
      </c>
      <c r="BU304" s="74">
        <v>11.1</v>
      </c>
      <c r="BV304" s="74">
        <v>11</v>
      </c>
      <c r="BW304" s="74">
        <v>47.8</v>
      </c>
      <c r="BX304" s="74">
        <v>65.099999999999994</v>
      </c>
      <c r="BY304" s="74">
        <v>77.900000000000006</v>
      </c>
      <c r="BZ304" s="78">
        <v>2195</v>
      </c>
      <c r="CA304" s="74">
        <v>3.6</v>
      </c>
      <c r="CB304" s="78">
        <v>2115</v>
      </c>
      <c r="CC304" s="74">
        <v>11.9</v>
      </c>
      <c r="CD304" s="74">
        <v>7.2</v>
      </c>
      <c r="CE304" s="74">
        <v>60.2</v>
      </c>
      <c r="CF304" s="74">
        <v>73.599999999999994</v>
      </c>
      <c r="CG304" s="74">
        <v>80.900000000000006</v>
      </c>
      <c r="CH304" s="78">
        <v>2195</v>
      </c>
      <c r="CI304" s="74">
        <v>4.0999999999999996</v>
      </c>
      <c r="CJ304" s="78">
        <v>2105</v>
      </c>
      <c r="CK304" s="74">
        <v>12.9</v>
      </c>
      <c r="CL304" s="74">
        <v>5.8</v>
      </c>
      <c r="CM304" s="74">
        <v>67.7</v>
      </c>
      <c r="CN304" s="74">
        <v>77.099999999999994</v>
      </c>
      <c r="CO304" s="74">
        <v>81.3</v>
      </c>
      <c r="CP304" s="78"/>
      <c r="CQ304" s="74"/>
      <c r="CR304" s="78"/>
      <c r="CS304" s="74"/>
      <c r="CT304" s="74"/>
      <c r="CU304" s="74"/>
      <c r="CV304" s="74"/>
      <c r="CW304" s="74"/>
    </row>
    <row r="305" spans="1:101" ht="16.5" x14ac:dyDescent="0.3">
      <c r="A305" s="74" t="s">
        <v>290</v>
      </c>
      <c r="B305" s="74">
        <v>17</v>
      </c>
      <c r="C305" s="74">
        <v>10008640</v>
      </c>
      <c r="D305" s="74" t="s">
        <v>19</v>
      </c>
      <c r="E305" s="74" t="s">
        <v>103</v>
      </c>
      <c r="F305" s="78">
        <v>375</v>
      </c>
      <c r="G305" s="74">
        <v>7.2</v>
      </c>
      <c r="H305" s="78">
        <v>345</v>
      </c>
      <c r="I305" s="74">
        <v>13.5</v>
      </c>
      <c r="J305" s="74">
        <v>16.399999999999999</v>
      </c>
      <c r="K305" s="74">
        <v>58.2</v>
      </c>
      <c r="L305" s="74">
        <v>64.3</v>
      </c>
      <c r="M305" s="74">
        <v>70</v>
      </c>
      <c r="N305" s="78">
        <v>375</v>
      </c>
      <c r="O305" s="74">
        <v>6.4</v>
      </c>
      <c r="P305" s="78">
        <v>350</v>
      </c>
      <c r="Q305" s="74">
        <v>10</v>
      </c>
      <c r="R305" s="74">
        <v>16.3</v>
      </c>
      <c r="S305" s="74">
        <v>55.4</v>
      </c>
      <c r="T305" s="74">
        <v>66.3</v>
      </c>
      <c r="U305" s="74">
        <v>73.7</v>
      </c>
      <c r="V305" s="78">
        <v>375</v>
      </c>
      <c r="W305" s="74">
        <v>7.2</v>
      </c>
      <c r="X305" s="78">
        <v>345</v>
      </c>
      <c r="Y305" s="74">
        <v>15.6</v>
      </c>
      <c r="Z305" s="74">
        <v>11.8</v>
      </c>
      <c r="AA305" s="74">
        <v>58.2</v>
      </c>
      <c r="AB305" s="74">
        <v>68.900000000000006</v>
      </c>
      <c r="AC305" s="74">
        <v>72.599999999999994</v>
      </c>
      <c r="AD305" s="78"/>
      <c r="AE305" s="74"/>
      <c r="AF305" s="78"/>
      <c r="AG305" s="74"/>
      <c r="AH305" s="74"/>
      <c r="AI305" s="74"/>
      <c r="AJ305" s="74"/>
      <c r="AK305" s="74"/>
      <c r="AL305" s="78">
        <v>270</v>
      </c>
      <c r="AM305" s="74">
        <v>3</v>
      </c>
      <c r="AN305" s="78">
        <v>260</v>
      </c>
      <c r="AO305" s="74">
        <v>13.7</v>
      </c>
      <c r="AP305" s="74">
        <v>24.4</v>
      </c>
      <c r="AQ305" s="74">
        <v>53.1</v>
      </c>
      <c r="AR305" s="74">
        <v>58.4</v>
      </c>
      <c r="AS305" s="74">
        <v>61.8</v>
      </c>
      <c r="AT305" s="78">
        <v>270</v>
      </c>
      <c r="AU305" s="74">
        <v>3</v>
      </c>
      <c r="AV305" s="78">
        <v>260</v>
      </c>
      <c r="AW305" s="74">
        <v>14.1</v>
      </c>
      <c r="AX305" s="74">
        <v>15.6</v>
      </c>
      <c r="AY305" s="74">
        <v>62.6</v>
      </c>
      <c r="AZ305" s="74">
        <v>67.2</v>
      </c>
      <c r="BA305" s="74">
        <v>70.2</v>
      </c>
      <c r="BB305" s="78">
        <v>270</v>
      </c>
      <c r="BC305" s="74">
        <v>3</v>
      </c>
      <c r="BD305" s="78">
        <v>260</v>
      </c>
      <c r="BE305" s="74">
        <v>15.3</v>
      </c>
      <c r="BF305" s="74">
        <v>14.5</v>
      </c>
      <c r="BG305" s="74">
        <v>61.8</v>
      </c>
      <c r="BH305" s="74">
        <v>66.400000000000006</v>
      </c>
      <c r="BI305" s="74">
        <v>70.2</v>
      </c>
      <c r="BJ305" s="78"/>
      <c r="BK305" s="74"/>
      <c r="BL305" s="78"/>
      <c r="BM305" s="74"/>
      <c r="BN305" s="74"/>
      <c r="BO305" s="74"/>
      <c r="BP305" s="74"/>
      <c r="BQ305" s="74"/>
      <c r="BR305" s="78">
        <v>645</v>
      </c>
      <c r="BS305" s="74">
        <v>5.4</v>
      </c>
      <c r="BT305" s="78">
        <v>610</v>
      </c>
      <c r="BU305" s="74">
        <v>13.6</v>
      </c>
      <c r="BV305" s="74">
        <v>19.899999999999999</v>
      </c>
      <c r="BW305" s="74">
        <v>56</v>
      </c>
      <c r="BX305" s="74">
        <v>61.7</v>
      </c>
      <c r="BY305" s="74">
        <v>66.5</v>
      </c>
      <c r="BZ305" s="78">
        <v>645</v>
      </c>
      <c r="CA305" s="74">
        <v>5</v>
      </c>
      <c r="CB305" s="78">
        <v>610</v>
      </c>
      <c r="CC305" s="74">
        <v>11.8</v>
      </c>
      <c r="CD305" s="74">
        <v>16</v>
      </c>
      <c r="CE305" s="74">
        <v>58.5</v>
      </c>
      <c r="CF305" s="74">
        <v>66.7</v>
      </c>
      <c r="CG305" s="74">
        <v>72.2</v>
      </c>
      <c r="CH305" s="78">
        <v>645</v>
      </c>
      <c r="CI305" s="74">
        <v>5.4</v>
      </c>
      <c r="CJ305" s="78">
        <v>610</v>
      </c>
      <c r="CK305" s="74">
        <v>15.4</v>
      </c>
      <c r="CL305" s="74">
        <v>13</v>
      </c>
      <c r="CM305" s="74">
        <v>59.8</v>
      </c>
      <c r="CN305" s="74">
        <v>67.8</v>
      </c>
      <c r="CO305" s="74">
        <v>71.599999999999994</v>
      </c>
      <c r="CP305" s="78"/>
      <c r="CQ305" s="74"/>
      <c r="CR305" s="78"/>
      <c r="CS305" s="74"/>
      <c r="CT305" s="74"/>
      <c r="CU305" s="74"/>
      <c r="CV305" s="74"/>
      <c r="CW305" s="74"/>
    </row>
    <row r="306" spans="1:101" ht="16.5" x14ac:dyDescent="0.3">
      <c r="A306" s="74" t="s">
        <v>290</v>
      </c>
      <c r="B306" s="74">
        <v>229</v>
      </c>
      <c r="C306" s="74">
        <v>10004511</v>
      </c>
      <c r="D306" s="74" t="s">
        <v>49</v>
      </c>
      <c r="E306" s="74" t="s">
        <v>105</v>
      </c>
      <c r="F306" s="78" t="s">
        <v>13</v>
      </c>
      <c r="G306" s="74" t="s">
        <v>13</v>
      </c>
      <c r="H306" s="78" t="s">
        <v>13</v>
      </c>
      <c r="I306" s="74" t="s">
        <v>13</v>
      </c>
      <c r="J306" s="74" t="s">
        <v>13</v>
      </c>
      <c r="K306" s="74" t="s">
        <v>13</v>
      </c>
      <c r="L306" s="74" t="s">
        <v>13</v>
      </c>
      <c r="M306" s="74" t="s">
        <v>13</v>
      </c>
      <c r="N306" s="78" t="s">
        <v>13</v>
      </c>
      <c r="O306" s="74" t="s">
        <v>13</v>
      </c>
      <c r="P306" s="78" t="s">
        <v>13</v>
      </c>
      <c r="Q306" s="74" t="s">
        <v>13</v>
      </c>
      <c r="R306" s="74" t="s">
        <v>13</v>
      </c>
      <c r="S306" s="74" t="s">
        <v>13</v>
      </c>
      <c r="T306" s="74" t="s">
        <v>13</v>
      </c>
      <c r="U306" s="74" t="s">
        <v>13</v>
      </c>
      <c r="V306" s="78" t="s">
        <v>13</v>
      </c>
      <c r="W306" s="74" t="s">
        <v>13</v>
      </c>
      <c r="X306" s="78" t="s">
        <v>13</v>
      </c>
      <c r="Y306" s="74" t="s">
        <v>13</v>
      </c>
      <c r="Z306" s="74" t="s">
        <v>13</v>
      </c>
      <c r="AA306" s="74" t="s">
        <v>13</v>
      </c>
      <c r="AB306" s="74" t="s">
        <v>13</v>
      </c>
      <c r="AC306" s="74" t="s">
        <v>13</v>
      </c>
      <c r="AD306" s="78"/>
      <c r="AE306" s="74"/>
      <c r="AF306" s="78"/>
      <c r="AG306" s="74"/>
      <c r="AH306" s="74"/>
      <c r="AI306" s="74"/>
      <c r="AJ306" s="74"/>
      <c r="AK306" s="74"/>
      <c r="AL306" s="78" t="s">
        <v>13</v>
      </c>
      <c r="AM306" s="74" t="s">
        <v>13</v>
      </c>
      <c r="AN306" s="78" t="s">
        <v>13</v>
      </c>
      <c r="AO306" s="74" t="s">
        <v>13</v>
      </c>
      <c r="AP306" s="74" t="s">
        <v>13</v>
      </c>
      <c r="AQ306" s="74" t="s">
        <v>13</v>
      </c>
      <c r="AR306" s="74" t="s">
        <v>13</v>
      </c>
      <c r="AS306" s="74" t="s">
        <v>13</v>
      </c>
      <c r="AT306" s="78" t="s">
        <v>13</v>
      </c>
      <c r="AU306" s="74" t="s">
        <v>13</v>
      </c>
      <c r="AV306" s="78" t="s">
        <v>13</v>
      </c>
      <c r="AW306" s="74" t="s">
        <v>13</v>
      </c>
      <c r="AX306" s="74" t="s">
        <v>13</v>
      </c>
      <c r="AY306" s="74" t="s">
        <v>13</v>
      </c>
      <c r="AZ306" s="74" t="s">
        <v>13</v>
      </c>
      <c r="BA306" s="74" t="s">
        <v>13</v>
      </c>
      <c r="BB306" s="78" t="s">
        <v>13</v>
      </c>
      <c r="BC306" s="74" t="s">
        <v>13</v>
      </c>
      <c r="BD306" s="78" t="s">
        <v>13</v>
      </c>
      <c r="BE306" s="74" t="s">
        <v>13</v>
      </c>
      <c r="BF306" s="74" t="s">
        <v>13</v>
      </c>
      <c r="BG306" s="74" t="s">
        <v>13</v>
      </c>
      <c r="BH306" s="74" t="s">
        <v>13</v>
      </c>
      <c r="BI306" s="74" t="s">
        <v>13</v>
      </c>
      <c r="BJ306" s="78"/>
      <c r="BK306" s="74"/>
      <c r="BL306" s="78"/>
      <c r="BM306" s="74"/>
      <c r="BN306" s="74"/>
      <c r="BO306" s="74"/>
      <c r="BP306" s="74"/>
      <c r="BQ306" s="74"/>
      <c r="BR306" s="78" t="s">
        <v>13</v>
      </c>
      <c r="BS306" s="74" t="s">
        <v>13</v>
      </c>
      <c r="BT306" s="78" t="s">
        <v>13</v>
      </c>
      <c r="BU306" s="74" t="s">
        <v>13</v>
      </c>
      <c r="BV306" s="74" t="s">
        <v>13</v>
      </c>
      <c r="BW306" s="74" t="s">
        <v>13</v>
      </c>
      <c r="BX306" s="74" t="s">
        <v>13</v>
      </c>
      <c r="BY306" s="74" t="s">
        <v>13</v>
      </c>
      <c r="BZ306" s="78" t="s">
        <v>13</v>
      </c>
      <c r="CA306" s="74" t="s">
        <v>13</v>
      </c>
      <c r="CB306" s="78" t="s">
        <v>13</v>
      </c>
      <c r="CC306" s="74" t="s">
        <v>13</v>
      </c>
      <c r="CD306" s="74" t="s">
        <v>13</v>
      </c>
      <c r="CE306" s="74" t="s">
        <v>13</v>
      </c>
      <c r="CF306" s="74" t="s">
        <v>13</v>
      </c>
      <c r="CG306" s="74" t="s">
        <v>13</v>
      </c>
      <c r="CH306" s="78" t="s">
        <v>13</v>
      </c>
      <c r="CI306" s="74" t="s">
        <v>13</v>
      </c>
      <c r="CJ306" s="78" t="s">
        <v>13</v>
      </c>
      <c r="CK306" s="74" t="s">
        <v>13</v>
      </c>
      <c r="CL306" s="74" t="s">
        <v>13</v>
      </c>
      <c r="CM306" s="74" t="s">
        <v>13</v>
      </c>
      <c r="CN306" s="74" t="s">
        <v>13</v>
      </c>
      <c r="CO306" s="74" t="s">
        <v>13</v>
      </c>
      <c r="CP306" s="78"/>
      <c r="CQ306" s="74"/>
      <c r="CR306" s="78"/>
      <c r="CS306" s="74"/>
      <c r="CT306" s="74"/>
      <c r="CU306" s="74"/>
      <c r="CV306" s="74"/>
      <c r="CW306" s="74"/>
    </row>
    <row r="307" spans="1:101" ht="16.5" x14ac:dyDescent="0.3">
      <c r="A307" s="74" t="s">
        <v>290</v>
      </c>
      <c r="B307" s="74">
        <v>54</v>
      </c>
      <c r="C307" s="74">
        <v>10007145</v>
      </c>
      <c r="D307" s="74" t="s">
        <v>19</v>
      </c>
      <c r="E307" s="74" t="s">
        <v>107</v>
      </c>
      <c r="F307" s="78">
        <v>830</v>
      </c>
      <c r="G307" s="74">
        <v>4.9000000000000004</v>
      </c>
      <c r="H307" s="78">
        <v>790</v>
      </c>
      <c r="I307" s="74">
        <v>10</v>
      </c>
      <c r="J307" s="74">
        <v>12.1</v>
      </c>
      <c r="K307" s="74">
        <v>59.8</v>
      </c>
      <c r="L307" s="74">
        <v>71</v>
      </c>
      <c r="M307" s="74">
        <v>77.900000000000006</v>
      </c>
      <c r="N307" s="78">
        <v>830</v>
      </c>
      <c r="O307" s="74">
        <v>5.6</v>
      </c>
      <c r="P307" s="78">
        <v>785</v>
      </c>
      <c r="Q307" s="74">
        <v>12.7</v>
      </c>
      <c r="R307" s="74">
        <v>7.9</v>
      </c>
      <c r="S307" s="74">
        <v>65.900000000000006</v>
      </c>
      <c r="T307" s="74">
        <v>76.3</v>
      </c>
      <c r="U307" s="74">
        <v>79.400000000000006</v>
      </c>
      <c r="V307" s="78">
        <v>830</v>
      </c>
      <c r="W307" s="74">
        <v>5.5</v>
      </c>
      <c r="X307" s="78">
        <v>785</v>
      </c>
      <c r="Y307" s="74">
        <v>13.5</v>
      </c>
      <c r="Z307" s="74">
        <v>6.4</v>
      </c>
      <c r="AA307" s="74">
        <v>68.099999999999994</v>
      </c>
      <c r="AB307" s="74">
        <v>76.099999999999994</v>
      </c>
      <c r="AC307" s="74">
        <v>80.2</v>
      </c>
      <c r="AD307" s="78"/>
      <c r="AE307" s="74"/>
      <c r="AF307" s="78"/>
      <c r="AG307" s="74"/>
      <c r="AH307" s="74"/>
      <c r="AI307" s="74"/>
      <c r="AJ307" s="74"/>
      <c r="AK307" s="74"/>
      <c r="AL307" s="78">
        <v>620</v>
      </c>
      <c r="AM307" s="74">
        <v>1.1000000000000001</v>
      </c>
      <c r="AN307" s="78">
        <v>615</v>
      </c>
      <c r="AO307" s="74">
        <v>11.9</v>
      </c>
      <c r="AP307" s="74">
        <v>10.6</v>
      </c>
      <c r="AQ307" s="74">
        <v>61.7</v>
      </c>
      <c r="AR307" s="74">
        <v>71.3</v>
      </c>
      <c r="AS307" s="74">
        <v>77.5</v>
      </c>
      <c r="AT307" s="78">
        <v>620</v>
      </c>
      <c r="AU307" s="74">
        <v>1.1000000000000001</v>
      </c>
      <c r="AV307" s="78">
        <v>615</v>
      </c>
      <c r="AW307" s="74">
        <v>15.7</v>
      </c>
      <c r="AX307" s="74">
        <v>8.8000000000000007</v>
      </c>
      <c r="AY307" s="74">
        <v>63.8</v>
      </c>
      <c r="AZ307" s="74">
        <v>71.8</v>
      </c>
      <c r="BA307" s="74">
        <v>75.5</v>
      </c>
      <c r="BB307" s="78">
        <v>620</v>
      </c>
      <c r="BC307" s="74">
        <v>1.1000000000000001</v>
      </c>
      <c r="BD307" s="78">
        <v>615</v>
      </c>
      <c r="BE307" s="74">
        <v>16.5</v>
      </c>
      <c r="BF307" s="74">
        <v>6.4</v>
      </c>
      <c r="BG307" s="74">
        <v>69.8</v>
      </c>
      <c r="BH307" s="74">
        <v>75.2</v>
      </c>
      <c r="BI307" s="74">
        <v>77.2</v>
      </c>
      <c r="BJ307" s="78"/>
      <c r="BK307" s="74"/>
      <c r="BL307" s="78"/>
      <c r="BM307" s="74"/>
      <c r="BN307" s="74"/>
      <c r="BO307" s="74"/>
      <c r="BP307" s="74"/>
      <c r="BQ307" s="74"/>
      <c r="BR307" s="78">
        <v>1450</v>
      </c>
      <c r="BS307" s="74">
        <v>3.3</v>
      </c>
      <c r="BT307" s="78">
        <v>1405</v>
      </c>
      <c r="BU307" s="74">
        <v>10.8</v>
      </c>
      <c r="BV307" s="74">
        <v>11.5</v>
      </c>
      <c r="BW307" s="74">
        <v>60.6</v>
      </c>
      <c r="BX307" s="74">
        <v>71.2</v>
      </c>
      <c r="BY307" s="74">
        <v>77.7</v>
      </c>
      <c r="BZ307" s="78">
        <v>1450</v>
      </c>
      <c r="CA307" s="74">
        <v>3.7</v>
      </c>
      <c r="CB307" s="78">
        <v>1400</v>
      </c>
      <c r="CC307" s="74">
        <v>14</v>
      </c>
      <c r="CD307" s="74">
        <v>8.3000000000000007</v>
      </c>
      <c r="CE307" s="74">
        <v>64.900000000000006</v>
      </c>
      <c r="CF307" s="74">
        <v>74.3</v>
      </c>
      <c r="CG307" s="74">
        <v>77.7</v>
      </c>
      <c r="CH307" s="78">
        <v>1450</v>
      </c>
      <c r="CI307" s="74">
        <v>3.7</v>
      </c>
      <c r="CJ307" s="78">
        <v>1400</v>
      </c>
      <c r="CK307" s="74">
        <v>14.8</v>
      </c>
      <c r="CL307" s="74">
        <v>6.4</v>
      </c>
      <c r="CM307" s="74">
        <v>68.8</v>
      </c>
      <c r="CN307" s="74">
        <v>75.7</v>
      </c>
      <c r="CO307" s="74">
        <v>78.8</v>
      </c>
      <c r="CP307" s="78"/>
      <c r="CQ307" s="74"/>
      <c r="CR307" s="78"/>
      <c r="CS307" s="74"/>
      <c r="CT307" s="74"/>
      <c r="CU307" s="74"/>
      <c r="CV307" s="74"/>
      <c r="CW307" s="74"/>
    </row>
    <row r="308" spans="1:101" ht="16.5" x14ac:dyDescent="0.3">
      <c r="A308" s="74" t="s">
        <v>290</v>
      </c>
      <c r="B308" s="74">
        <v>131</v>
      </c>
      <c r="C308" s="74">
        <v>10002718</v>
      </c>
      <c r="D308" s="74" t="s">
        <v>27</v>
      </c>
      <c r="E308" s="74" t="s">
        <v>109</v>
      </c>
      <c r="F308" s="78">
        <v>545</v>
      </c>
      <c r="G308" s="74">
        <v>4.2</v>
      </c>
      <c r="H308" s="78">
        <v>520</v>
      </c>
      <c r="I308" s="74">
        <v>10.6</v>
      </c>
      <c r="J308" s="74">
        <v>13.1</v>
      </c>
      <c r="K308" s="74">
        <v>55.3</v>
      </c>
      <c r="L308" s="74">
        <v>65.8</v>
      </c>
      <c r="M308" s="74">
        <v>76.400000000000006</v>
      </c>
      <c r="N308" s="78">
        <v>545</v>
      </c>
      <c r="O308" s="74">
        <v>4.5999999999999996</v>
      </c>
      <c r="P308" s="78">
        <v>520</v>
      </c>
      <c r="Q308" s="74">
        <v>12.7</v>
      </c>
      <c r="R308" s="74">
        <v>10.6</v>
      </c>
      <c r="S308" s="74">
        <v>59.5</v>
      </c>
      <c r="T308" s="74">
        <v>72.099999999999994</v>
      </c>
      <c r="U308" s="74">
        <v>76.7</v>
      </c>
      <c r="V308" s="78">
        <v>545</v>
      </c>
      <c r="W308" s="74">
        <v>4.2</v>
      </c>
      <c r="X308" s="78">
        <v>520</v>
      </c>
      <c r="Y308" s="74">
        <v>13.2</v>
      </c>
      <c r="Z308" s="74">
        <v>8.3000000000000007</v>
      </c>
      <c r="AA308" s="74">
        <v>64.3</v>
      </c>
      <c r="AB308" s="74">
        <v>73.900000000000006</v>
      </c>
      <c r="AC308" s="74">
        <v>78.5</v>
      </c>
      <c r="AD308" s="78"/>
      <c r="AE308" s="74"/>
      <c r="AF308" s="78"/>
      <c r="AG308" s="74"/>
      <c r="AH308" s="74"/>
      <c r="AI308" s="74"/>
      <c r="AJ308" s="74"/>
      <c r="AK308" s="74"/>
      <c r="AL308" s="78">
        <v>265</v>
      </c>
      <c r="AM308" s="74">
        <v>3</v>
      </c>
      <c r="AN308" s="78">
        <v>255</v>
      </c>
      <c r="AO308" s="74">
        <v>15.6</v>
      </c>
      <c r="AP308" s="74">
        <v>13.2</v>
      </c>
      <c r="AQ308" s="74">
        <v>52.1</v>
      </c>
      <c r="AR308" s="74">
        <v>61.1</v>
      </c>
      <c r="AS308" s="74">
        <v>71.2</v>
      </c>
      <c r="AT308" s="78">
        <v>265</v>
      </c>
      <c r="AU308" s="74">
        <v>3.4</v>
      </c>
      <c r="AV308" s="78">
        <v>255</v>
      </c>
      <c r="AW308" s="74">
        <v>13.3</v>
      </c>
      <c r="AX308" s="74">
        <v>14.1</v>
      </c>
      <c r="AY308" s="74">
        <v>55.1</v>
      </c>
      <c r="AZ308" s="74">
        <v>64.5</v>
      </c>
      <c r="BA308" s="74">
        <v>72.7</v>
      </c>
      <c r="BB308" s="78">
        <v>265</v>
      </c>
      <c r="BC308" s="74">
        <v>3.4</v>
      </c>
      <c r="BD308" s="78">
        <v>255</v>
      </c>
      <c r="BE308" s="74">
        <v>16</v>
      </c>
      <c r="BF308" s="74">
        <v>11.3</v>
      </c>
      <c r="BG308" s="74">
        <v>60.2</v>
      </c>
      <c r="BH308" s="74">
        <v>67.2</v>
      </c>
      <c r="BI308" s="74">
        <v>72.7</v>
      </c>
      <c r="BJ308" s="78"/>
      <c r="BK308" s="74"/>
      <c r="BL308" s="78"/>
      <c r="BM308" s="74"/>
      <c r="BN308" s="74"/>
      <c r="BO308" s="74"/>
      <c r="BP308" s="74"/>
      <c r="BQ308" s="74"/>
      <c r="BR308" s="78">
        <v>810</v>
      </c>
      <c r="BS308" s="74">
        <v>3.8</v>
      </c>
      <c r="BT308" s="78">
        <v>780</v>
      </c>
      <c r="BU308" s="74">
        <v>12.2</v>
      </c>
      <c r="BV308" s="74">
        <v>13.1</v>
      </c>
      <c r="BW308" s="74">
        <v>54.2</v>
      </c>
      <c r="BX308" s="74">
        <v>64.3</v>
      </c>
      <c r="BY308" s="74">
        <v>74.7</v>
      </c>
      <c r="BZ308" s="78">
        <v>810</v>
      </c>
      <c r="CA308" s="74">
        <v>4.2</v>
      </c>
      <c r="CB308" s="78">
        <v>775</v>
      </c>
      <c r="CC308" s="74">
        <v>12.9</v>
      </c>
      <c r="CD308" s="74">
        <v>11.7</v>
      </c>
      <c r="CE308" s="74">
        <v>58.1</v>
      </c>
      <c r="CF308" s="74">
        <v>69.5</v>
      </c>
      <c r="CG308" s="74">
        <v>75.400000000000006</v>
      </c>
      <c r="CH308" s="78">
        <v>810</v>
      </c>
      <c r="CI308" s="74">
        <v>4</v>
      </c>
      <c r="CJ308" s="78">
        <v>775</v>
      </c>
      <c r="CK308" s="74">
        <v>14.2</v>
      </c>
      <c r="CL308" s="74">
        <v>9.3000000000000007</v>
      </c>
      <c r="CM308" s="74">
        <v>62.9</v>
      </c>
      <c r="CN308" s="74">
        <v>71.7</v>
      </c>
      <c r="CO308" s="74">
        <v>76.599999999999994</v>
      </c>
      <c r="CP308" s="78"/>
      <c r="CQ308" s="74"/>
      <c r="CR308" s="78"/>
      <c r="CS308" s="74"/>
      <c r="CT308" s="74"/>
      <c r="CU308" s="74"/>
      <c r="CV308" s="74"/>
      <c r="CW308" s="74"/>
    </row>
    <row r="309" spans="1:101" ht="16.5" x14ac:dyDescent="0.3">
      <c r="A309" s="74" t="s">
        <v>290</v>
      </c>
      <c r="B309" s="74">
        <v>59</v>
      </c>
      <c r="C309" s="74">
        <v>10007146</v>
      </c>
      <c r="D309" s="74" t="s">
        <v>27</v>
      </c>
      <c r="E309" s="74" t="s">
        <v>111</v>
      </c>
      <c r="F309" s="78">
        <v>1350</v>
      </c>
      <c r="G309" s="74">
        <v>8.4</v>
      </c>
      <c r="H309" s="78">
        <v>1240</v>
      </c>
      <c r="I309" s="74">
        <v>11.1</v>
      </c>
      <c r="J309" s="74">
        <v>11.9</v>
      </c>
      <c r="K309" s="74">
        <v>58</v>
      </c>
      <c r="L309" s="74">
        <v>69.5</v>
      </c>
      <c r="M309" s="74">
        <v>77</v>
      </c>
      <c r="N309" s="78">
        <v>1350</v>
      </c>
      <c r="O309" s="74">
        <v>8.5</v>
      </c>
      <c r="P309" s="78">
        <v>1235</v>
      </c>
      <c r="Q309" s="74">
        <v>12.6</v>
      </c>
      <c r="R309" s="74">
        <v>9.1</v>
      </c>
      <c r="S309" s="74">
        <v>62.7</v>
      </c>
      <c r="T309" s="74">
        <v>73.900000000000006</v>
      </c>
      <c r="U309" s="74">
        <v>78.3</v>
      </c>
      <c r="V309" s="78">
        <v>1350</v>
      </c>
      <c r="W309" s="74">
        <v>9.1999999999999993</v>
      </c>
      <c r="X309" s="78">
        <v>1230</v>
      </c>
      <c r="Y309" s="74">
        <v>13.9</v>
      </c>
      <c r="Z309" s="74">
        <v>8.6</v>
      </c>
      <c r="AA309" s="74">
        <v>66</v>
      </c>
      <c r="AB309" s="74">
        <v>74.599999999999994</v>
      </c>
      <c r="AC309" s="74">
        <v>77.400000000000006</v>
      </c>
      <c r="AD309" s="78"/>
      <c r="AE309" s="74"/>
      <c r="AF309" s="78"/>
      <c r="AG309" s="74"/>
      <c r="AH309" s="74"/>
      <c r="AI309" s="74"/>
      <c r="AJ309" s="74"/>
      <c r="AK309" s="74"/>
      <c r="AL309" s="78">
        <v>985</v>
      </c>
      <c r="AM309" s="74">
        <v>2.8</v>
      </c>
      <c r="AN309" s="78">
        <v>955</v>
      </c>
      <c r="AO309" s="74">
        <v>10.9</v>
      </c>
      <c r="AP309" s="74">
        <v>14</v>
      </c>
      <c r="AQ309" s="74">
        <v>56.9</v>
      </c>
      <c r="AR309" s="74">
        <v>68.7</v>
      </c>
      <c r="AS309" s="74">
        <v>75.099999999999994</v>
      </c>
      <c r="AT309" s="78">
        <v>985</v>
      </c>
      <c r="AU309" s="74">
        <v>3.8</v>
      </c>
      <c r="AV309" s="78">
        <v>945</v>
      </c>
      <c r="AW309" s="74">
        <v>11.1</v>
      </c>
      <c r="AX309" s="74">
        <v>11.4</v>
      </c>
      <c r="AY309" s="74">
        <v>63.4</v>
      </c>
      <c r="AZ309" s="74">
        <v>72.599999999999994</v>
      </c>
      <c r="BA309" s="74">
        <v>77.5</v>
      </c>
      <c r="BB309" s="78">
        <v>985</v>
      </c>
      <c r="BC309" s="74">
        <v>3.5</v>
      </c>
      <c r="BD309" s="78">
        <v>950</v>
      </c>
      <c r="BE309" s="74">
        <v>14.2</v>
      </c>
      <c r="BF309" s="74">
        <v>9.1</v>
      </c>
      <c r="BG309" s="74">
        <v>68.2</v>
      </c>
      <c r="BH309" s="74">
        <v>74.7</v>
      </c>
      <c r="BI309" s="74">
        <v>76.7</v>
      </c>
      <c r="BJ309" s="78"/>
      <c r="BK309" s="74"/>
      <c r="BL309" s="78"/>
      <c r="BM309" s="74"/>
      <c r="BN309" s="74"/>
      <c r="BO309" s="74"/>
      <c r="BP309" s="74"/>
      <c r="BQ309" s="74"/>
      <c r="BR309" s="78">
        <v>2335</v>
      </c>
      <c r="BS309" s="74">
        <v>6.1</v>
      </c>
      <c r="BT309" s="78">
        <v>2195</v>
      </c>
      <c r="BU309" s="74">
        <v>11</v>
      </c>
      <c r="BV309" s="74">
        <v>12.8</v>
      </c>
      <c r="BW309" s="74">
        <v>57.5</v>
      </c>
      <c r="BX309" s="74">
        <v>69.099999999999994</v>
      </c>
      <c r="BY309" s="74">
        <v>76.2</v>
      </c>
      <c r="BZ309" s="78">
        <v>2335</v>
      </c>
      <c r="CA309" s="74">
        <v>6.5</v>
      </c>
      <c r="CB309" s="78">
        <v>2185</v>
      </c>
      <c r="CC309" s="74">
        <v>12</v>
      </c>
      <c r="CD309" s="74">
        <v>10.1</v>
      </c>
      <c r="CE309" s="74">
        <v>63</v>
      </c>
      <c r="CF309" s="74">
        <v>73.3</v>
      </c>
      <c r="CG309" s="74">
        <v>77.900000000000006</v>
      </c>
      <c r="CH309" s="78">
        <v>2335</v>
      </c>
      <c r="CI309" s="74">
        <v>6.8</v>
      </c>
      <c r="CJ309" s="78">
        <v>2175</v>
      </c>
      <c r="CK309" s="74">
        <v>14.1</v>
      </c>
      <c r="CL309" s="74">
        <v>8.8000000000000007</v>
      </c>
      <c r="CM309" s="74">
        <v>66.900000000000006</v>
      </c>
      <c r="CN309" s="74">
        <v>74.599999999999994</v>
      </c>
      <c r="CO309" s="74">
        <v>77.099999999999994</v>
      </c>
      <c r="CP309" s="78"/>
      <c r="CQ309" s="74"/>
      <c r="CR309" s="78"/>
      <c r="CS309" s="74"/>
      <c r="CT309" s="74"/>
      <c r="CU309" s="74"/>
      <c r="CV309" s="74"/>
      <c r="CW309" s="74"/>
    </row>
    <row r="310" spans="1:101" ht="16.5" x14ac:dyDescent="0.3">
      <c r="A310" s="74" t="s">
        <v>290</v>
      </c>
      <c r="B310" s="74">
        <v>208</v>
      </c>
      <c r="C310" s="74">
        <v>10007825</v>
      </c>
      <c r="D310" s="74" t="s">
        <v>27</v>
      </c>
      <c r="E310" s="74" t="s">
        <v>113</v>
      </c>
      <c r="F310" s="78" t="s">
        <v>13</v>
      </c>
      <c r="G310" s="74" t="s">
        <v>13</v>
      </c>
      <c r="H310" s="78" t="s">
        <v>13</v>
      </c>
      <c r="I310" s="74" t="s">
        <v>13</v>
      </c>
      <c r="J310" s="74" t="s">
        <v>13</v>
      </c>
      <c r="K310" s="74" t="s">
        <v>13</v>
      </c>
      <c r="L310" s="74" t="s">
        <v>13</v>
      </c>
      <c r="M310" s="74" t="s">
        <v>13</v>
      </c>
      <c r="N310" s="78" t="s">
        <v>13</v>
      </c>
      <c r="O310" s="74" t="s">
        <v>13</v>
      </c>
      <c r="P310" s="78" t="s">
        <v>13</v>
      </c>
      <c r="Q310" s="74" t="s">
        <v>13</v>
      </c>
      <c r="R310" s="74" t="s">
        <v>13</v>
      </c>
      <c r="S310" s="74" t="s">
        <v>13</v>
      </c>
      <c r="T310" s="74" t="s">
        <v>13</v>
      </c>
      <c r="U310" s="74" t="s">
        <v>13</v>
      </c>
      <c r="V310" s="78" t="s">
        <v>13</v>
      </c>
      <c r="W310" s="74" t="s">
        <v>13</v>
      </c>
      <c r="X310" s="78" t="s">
        <v>13</v>
      </c>
      <c r="Y310" s="74" t="s">
        <v>13</v>
      </c>
      <c r="Z310" s="74" t="s">
        <v>13</v>
      </c>
      <c r="AA310" s="74" t="s">
        <v>13</v>
      </c>
      <c r="AB310" s="74" t="s">
        <v>13</v>
      </c>
      <c r="AC310" s="74" t="s">
        <v>13</v>
      </c>
      <c r="AD310" s="78"/>
      <c r="AE310" s="74"/>
      <c r="AF310" s="78"/>
      <c r="AG310" s="74"/>
      <c r="AH310" s="74"/>
      <c r="AI310" s="74"/>
      <c r="AJ310" s="74"/>
      <c r="AK310" s="74"/>
      <c r="AL310" s="78" t="s">
        <v>13</v>
      </c>
      <c r="AM310" s="74" t="s">
        <v>13</v>
      </c>
      <c r="AN310" s="78" t="s">
        <v>13</v>
      </c>
      <c r="AO310" s="74" t="s">
        <v>13</v>
      </c>
      <c r="AP310" s="74" t="s">
        <v>13</v>
      </c>
      <c r="AQ310" s="74" t="s">
        <v>13</v>
      </c>
      <c r="AR310" s="74" t="s">
        <v>13</v>
      </c>
      <c r="AS310" s="74" t="s">
        <v>13</v>
      </c>
      <c r="AT310" s="78" t="s">
        <v>13</v>
      </c>
      <c r="AU310" s="74" t="s">
        <v>13</v>
      </c>
      <c r="AV310" s="78" t="s">
        <v>13</v>
      </c>
      <c r="AW310" s="74" t="s">
        <v>13</v>
      </c>
      <c r="AX310" s="74" t="s">
        <v>13</v>
      </c>
      <c r="AY310" s="74" t="s">
        <v>13</v>
      </c>
      <c r="AZ310" s="74" t="s">
        <v>13</v>
      </c>
      <c r="BA310" s="74" t="s">
        <v>13</v>
      </c>
      <c r="BB310" s="78" t="s">
        <v>13</v>
      </c>
      <c r="BC310" s="74" t="s">
        <v>13</v>
      </c>
      <c r="BD310" s="78" t="s">
        <v>13</v>
      </c>
      <c r="BE310" s="74" t="s">
        <v>13</v>
      </c>
      <c r="BF310" s="74" t="s">
        <v>13</v>
      </c>
      <c r="BG310" s="74" t="s">
        <v>13</v>
      </c>
      <c r="BH310" s="74" t="s">
        <v>13</v>
      </c>
      <c r="BI310" s="74" t="s">
        <v>13</v>
      </c>
      <c r="BJ310" s="78"/>
      <c r="BK310" s="74"/>
      <c r="BL310" s="78"/>
      <c r="BM310" s="74"/>
      <c r="BN310" s="74"/>
      <c r="BO310" s="74"/>
      <c r="BP310" s="74"/>
      <c r="BQ310" s="74"/>
      <c r="BR310" s="78" t="s">
        <v>13</v>
      </c>
      <c r="BS310" s="74" t="s">
        <v>13</v>
      </c>
      <c r="BT310" s="78" t="s">
        <v>13</v>
      </c>
      <c r="BU310" s="74" t="s">
        <v>13</v>
      </c>
      <c r="BV310" s="74" t="s">
        <v>13</v>
      </c>
      <c r="BW310" s="74" t="s">
        <v>13</v>
      </c>
      <c r="BX310" s="74" t="s">
        <v>13</v>
      </c>
      <c r="BY310" s="74" t="s">
        <v>13</v>
      </c>
      <c r="BZ310" s="78" t="s">
        <v>13</v>
      </c>
      <c r="CA310" s="74" t="s">
        <v>13</v>
      </c>
      <c r="CB310" s="78" t="s">
        <v>13</v>
      </c>
      <c r="CC310" s="74" t="s">
        <v>13</v>
      </c>
      <c r="CD310" s="74" t="s">
        <v>13</v>
      </c>
      <c r="CE310" s="74" t="s">
        <v>13</v>
      </c>
      <c r="CF310" s="74" t="s">
        <v>13</v>
      </c>
      <c r="CG310" s="74" t="s">
        <v>13</v>
      </c>
      <c r="CH310" s="78" t="s">
        <v>13</v>
      </c>
      <c r="CI310" s="74" t="s">
        <v>13</v>
      </c>
      <c r="CJ310" s="78" t="s">
        <v>13</v>
      </c>
      <c r="CK310" s="74" t="s">
        <v>13</v>
      </c>
      <c r="CL310" s="74" t="s">
        <v>13</v>
      </c>
      <c r="CM310" s="74" t="s">
        <v>13</v>
      </c>
      <c r="CN310" s="74" t="s">
        <v>13</v>
      </c>
      <c r="CO310" s="74" t="s">
        <v>13</v>
      </c>
      <c r="CP310" s="78"/>
      <c r="CQ310" s="74"/>
      <c r="CR310" s="78"/>
      <c r="CS310" s="74"/>
      <c r="CT310" s="74"/>
      <c r="CU310" s="74"/>
      <c r="CV310" s="74"/>
      <c r="CW310" s="74"/>
    </row>
    <row r="311" spans="1:101" ht="16.5" x14ac:dyDescent="0.3">
      <c r="A311" s="74" t="s">
        <v>290</v>
      </c>
      <c r="B311" s="74">
        <v>18</v>
      </c>
      <c r="C311" s="74">
        <v>10040812</v>
      </c>
      <c r="D311" s="74" t="s">
        <v>16</v>
      </c>
      <c r="E311" s="74" t="s">
        <v>115</v>
      </c>
      <c r="F311" s="78">
        <v>75</v>
      </c>
      <c r="G311" s="74">
        <v>9.5</v>
      </c>
      <c r="H311" s="78">
        <v>65</v>
      </c>
      <c r="I311" s="74">
        <v>7.5</v>
      </c>
      <c r="J311" s="74">
        <v>7.5</v>
      </c>
      <c r="K311" s="74" t="s">
        <v>396</v>
      </c>
      <c r="L311" s="74" t="s">
        <v>396</v>
      </c>
      <c r="M311" s="74">
        <v>85.1</v>
      </c>
      <c r="N311" s="78">
        <v>75</v>
      </c>
      <c r="O311" s="74">
        <v>10.8</v>
      </c>
      <c r="P311" s="78">
        <v>65</v>
      </c>
      <c r="Q311" s="74">
        <v>7.6</v>
      </c>
      <c r="R311" s="74">
        <v>6.1</v>
      </c>
      <c r="S311" s="74" t="s">
        <v>396</v>
      </c>
      <c r="T311" s="74" t="s">
        <v>396</v>
      </c>
      <c r="U311" s="74">
        <v>86.4</v>
      </c>
      <c r="V311" s="78">
        <v>75</v>
      </c>
      <c r="W311" s="74">
        <v>10.8</v>
      </c>
      <c r="X311" s="78">
        <v>65</v>
      </c>
      <c r="Y311" s="74">
        <v>13.6</v>
      </c>
      <c r="Z311" s="74">
        <v>7.6</v>
      </c>
      <c r="AA311" s="74" t="s">
        <v>396</v>
      </c>
      <c r="AB311" s="74" t="s">
        <v>396</v>
      </c>
      <c r="AC311" s="74">
        <v>78.8</v>
      </c>
      <c r="AD311" s="78"/>
      <c r="AE311" s="74"/>
      <c r="AF311" s="78"/>
      <c r="AG311" s="74"/>
      <c r="AH311" s="74"/>
      <c r="AI311" s="74"/>
      <c r="AJ311" s="74"/>
      <c r="AK311" s="74"/>
      <c r="AL311" s="78">
        <v>135</v>
      </c>
      <c r="AM311" s="74">
        <v>0.8</v>
      </c>
      <c r="AN311" s="78">
        <v>130</v>
      </c>
      <c r="AO311" s="74">
        <v>16.7</v>
      </c>
      <c r="AP311" s="74">
        <v>10.6</v>
      </c>
      <c r="AQ311" s="74" t="s">
        <v>396</v>
      </c>
      <c r="AR311" s="74" t="s">
        <v>396</v>
      </c>
      <c r="AS311" s="74">
        <v>72.7</v>
      </c>
      <c r="AT311" s="78">
        <v>135</v>
      </c>
      <c r="AU311" s="74">
        <v>0.8</v>
      </c>
      <c r="AV311" s="78">
        <v>130</v>
      </c>
      <c r="AW311" s="74">
        <v>14.4</v>
      </c>
      <c r="AX311" s="74">
        <v>6.1</v>
      </c>
      <c r="AY311" s="74" t="s">
        <v>396</v>
      </c>
      <c r="AZ311" s="74" t="s">
        <v>396</v>
      </c>
      <c r="BA311" s="74">
        <v>79.5</v>
      </c>
      <c r="BB311" s="78">
        <v>135</v>
      </c>
      <c r="BC311" s="74">
        <v>1.5</v>
      </c>
      <c r="BD311" s="78">
        <v>130</v>
      </c>
      <c r="BE311" s="74">
        <v>14.5</v>
      </c>
      <c r="BF311" s="74">
        <v>3.1</v>
      </c>
      <c r="BG311" s="74" t="s">
        <v>396</v>
      </c>
      <c r="BH311" s="74" t="s">
        <v>396</v>
      </c>
      <c r="BI311" s="74">
        <v>82.4</v>
      </c>
      <c r="BJ311" s="78"/>
      <c r="BK311" s="74"/>
      <c r="BL311" s="78"/>
      <c r="BM311" s="74"/>
      <c r="BN311" s="74"/>
      <c r="BO311" s="74"/>
      <c r="BP311" s="74"/>
      <c r="BQ311" s="74"/>
      <c r="BR311" s="78">
        <v>205</v>
      </c>
      <c r="BS311" s="74">
        <v>3.9</v>
      </c>
      <c r="BT311" s="78">
        <v>200</v>
      </c>
      <c r="BU311" s="74">
        <v>13.6</v>
      </c>
      <c r="BV311" s="74">
        <v>9.5</v>
      </c>
      <c r="BW311" s="74">
        <v>64.8</v>
      </c>
      <c r="BX311" s="74">
        <v>72.900000000000006</v>
      </c>
      <c r="BY311" s="74">
        <v>76.900000000000006</v>
      </c>
      <c r="BZ311" s="78">
        <v>205</v>
      </c>
      <c r="CA311" s="74">
        <v>4.3</v>
      </c>
      <c r="CB311" s="78">
        <v>200</v>
      </c>
      <c r="CC311" s="74">
        <v>12.1</v>
      </c>
      <c r="CD311" s="74">
        <v>6.1</v>
      </c>
      <c r="CE311" s="74">
        <v>68.7</v>
      </c>
      <c r="CF311" s="74">
        <v>77.3</v>
      </c>
      <c r="CG311" s="74">
        <v>81.8</v>
      </c>
      <c r="CH311" s="78">
        <v>205</v>
      </c>
      <c r="CI311" s="74">
        <v>4.8</v>
      </c>
      <c r="CJ311" s="78">
        <v>195</v>
      </c>
      <c r="CK311" s="74">
        <v>14.2</v>
      </c>
      <c r="CL311" s="74">
        <v>4.5999999999999996</v>
      </c>
      <c r="CM311" s="74" t="s">
        <v>396</v>
      </c>
      <c r="CN311" s="74" t="s">
        <v>396</v>
      </c>
      <c r="CO311" s="74">
        <v>81.2</v>
      </c>
      <c r="CP311" s="78"/>
      <c r="CQ311" s="74"/>
      <c r="CR311" s="78"/>
      <c r="CS311" s="74"/>
      <c r="CT311" s="74"/>
      <c r="CU311" s="74"/>
      <c r="CV311" s="74"/>
      <c r="CW311" s="74"/>
    </row>
    <row r="312" spans="1:101" ht="16.5" x14ac:dyDescent="0.3">
      <c r="A312" s="74" t="s">
        <v>290</v>
      </c>
      <c r="B312" s="74">
        <v>60</v>
      </c>
      <c r="C312" s="74">
        <v>10007147</v>
      </c>
      <c r="D312" s="74" t="s">
        <v>11</v>
      </c>
      <c r="E312" s="74" t="s">
        <v>117</v>
      </c>
      <c r="F312" s="78">
        <v>1660</v>
      </c>
      <c r="G312" s="74">
        <v>7.1</v>
      </c>
      <c r="H312" s="78">
        <v>1545</v>
      </c>
      <c r="I312" s="74">
        <v>10.5</v>
      </c>
      <c r="J312" s="74">
        <v>8</v>
      </c>
      <c r="K312" s="74">
        <v>61.4</v>
      </c>
      <c r="L312" s="74">
        <v>73.7</v>
      </c>
      <c r="M312" s="74">
        <v>81.5</v>
      </c>
      <c r="N312" s="78">
        <v>1660</v>
      </c>
      <c r="O312" s="74">
        <v>7.5</v>
      </c>
      <c r="P312" s="78">
        <v>1535</v>
      </c>
      <c r="Q312" s="74">
        <v>11.2</v>
      </c>
      <c r="R312" s="74">
        <v>6.8</v>
      </c>
      <c r="S312" s="74">
        <v>65.400000000000006</v>
      </c>
      <c r="T312" s="74">
        <v>78.7</v>
      </c>
      <c r="U312" s="74">
        <v>82</v>
      </c>
      <c r="V312" s="78">
        <v>1660</v>
      </c>
      <c r="W312" s="74">
        <v>7.6</v>
      </c>
      <c r="X312" s="78">
        <v>1535</v>
      </c>
      <c r="Y312" s="74">
        <v>11.3</v>
      </c>
      <c r="Z312" s="74">
        <v>6.3</v>
      </c>
      <c r="AA312" s="74">
        <v>69.599999999999994</v>
      </c>
      <c r="AB312" s="74">
        <v>79.3</v>
      </c>
      <c r="AC312" s="74">
        <v>82.3</v>
      </c>
      <c r="AD312" s="78"/>
      <c r="AE312" s="74"/>
      <c r="AF312" s="78"/>
      <c r="AG312" s="74"/>
      <c r="AH312" s="74"/>
      <c r="AI312" s="74"/>
      <c r="AJ312" s="74"/>
      <c r="AK312" s="74"/>
      <c r="AL312" s="78">
        <v>1380</v>
      </c>
      <c r="AM312" s="74">
        <v>2.7</v>
      </c>
      <c r="AN312" s="78">
        <v>1340</v>
      </c>
      <c r="AO312" s="74">
        <v>12.2</v>
      </c>
      <c r="AP312" s="74">
        <v>13.8</v>
      </c>
      <c r="AQ312" s="74">
        <v>62.7</v>
      </c>
      <c r="AR312" s="74">
        <v>69.599999999999994</v>
      </c>
      <c r="AS312" s="74">
        <v>74</v>
      </c>
      <c r="AT312" s="78">
        <v>1380</v>
      </c>
      <c r="AU312" s="74">
        <v>3</v>
      </c>
      <c r="AV312" s="78">
        <v>1335</v>
      </c>
      <c r="AW312" s="74">
        <v>12.5</v>
      </c>
      <c r="AX312" s="74">
        <v>10.4</v>
      </c>
      <c r="AY312" s="74">
        <v>68.7</v>
      </c>
      <c r="AZ312" s="74">
        <v>74.3</v>
      </c>
      <c r="BA312" s="74">
        <v>77.099999999999994</v>
      </c>
      <c r="BB312" s="78">
        <v>1380</v>
      </c>
      <c r="BC312" s="74">
        <v>3.2</v>
      </c>
      <c r="BD312" s="78">
        <v>1335</v>
      </c>
      <c r="BE312" s="74">
        <v>14.6</v>
      </c>
      <c r="BF312" s="74">
        <v>7.7</v>
      </c>
      <c r="BG312" s="74">
        <v>71.3</v>
      </c>
      <c r="BH312" s="74">
        <v>75.900000000000006</v>
      </c>
      <c r="BI312" s="74">
        <v>77.7</v>
      </c>
      <c r="BJ312" s="78"/>
      <c r="BK312" s="74"/>
      <c r="BL312" s="78"/>
      <c r="BM312" s="74"/>
      <c r="BN312" s="74"/>
      <c r="BO312" s="74"/>
      <c r="BP312" s="74"/>
      <c r="BQ312" s="74"/>
      <c r="BR312" s="78">
        <v>3040</v>
      </c>
      <c r="BS312" s="74">
        <v>5.0999999999999996</v>
      </c>
      <c r="BT312" s="78">
        <v>2885</v>
      </c>
      <c r="BU312" s="74">
        <v>11.3</v>
      </c>
      <c r="BV312" s="74">
        <v>10.7</v>
      </c>
      <c r="BW312" s="74">
        <v>62</v>
      </c>
      <c r="BX312" s="74">
        <v>71.8</v>
      </c>
      <c r="BY312" s="74">
        <v>78</v>
      </c>
      <c r="BZ312" s="78">
        <v>3040</v>
      </c>
      <c r="CA312" s="74">
        <v>5.5</v>
      </c>
      <c r="CB312" s="78">
        <v>2875</v>
      </c>
      <c r="CC312" s="74">
        <v>11.8</v>
      </c>
      <c r="CD312" s="74">
        <v>8.5</v>
      </c>
      <c r="CE312" s="74">
        <v>66.900000000000006</v>
      </c>
      <c r="CF312" s="74">
        <v>76.599999999999994</v>
      </c>
      <c r="CG312" s="74">
        <v>79.7</v>
      </c>
      <c r="CH312" s="78">
        <v>3040</v>
      </c>
      <c r="CI312" s="74">
        <v>5.6</v>
      </c>
      <c r="CJ312" s="78">
        <v>2870</v>
      </c>
      <c r="CK312" s="74">
        <v>12.9</v>
      </c>
      <c r="CL312" s="74">
        <v>7</v>
      </c>
      <c r="CM312" s="74">
        <v>70.400000000000006</v>
      </c>
      <c r="CN312" s="74">
        <v>77.8</v>
      </c>
      <c r="CO312" s="74">
        <v>80.2</v>
      </c>
      <c r="CP312" s="78"/>
      <c r="CQ312" s="74"/>
      <c r="CR312" s="78"/>
      <c r="CS312" s="74"/>
      <c r="CT312" s="74"/>
      <c r="CU312" s="74"/>
      <c r="CV312" s="74"/>
      <c r="CW312" s="74"/>
    </row>
    <row r="313" spans="1:101" ht="16.5" x14ac:dyDescent="0.3">
      <c r="A313" s="74" t="s">
        <v>290</v>
      </c>
      <c r="B313" s="74">
        <v>205</v>
      </c>
      <c r="C313" s="74">
        <v>10007765</v>
      </c>
      <c r="D313" s="74" t="s">
        <v>27</v>
      </c>
      <c r="E313" s="74" t="s">
        <v>119</v>
      </c>
      <c r="F313" s="78" t="s">
        <v>13</v>
      </c>
      <c r="G313" s="74" t="s">
        <v>13</v>
      </c>
      <c r="H313" s="78" t="s">
        <v>13</v>
      </c>
      <c r="I313" s="74" t="s">
        <v>13</v>
      </c>
      <c r="J313" s="74" t="s">
        <v>13</v>
      </c>
      <c r="K313" s="74" t="s">
        <v>13</v>
      </c>
      <c r="L313" s="74" t="s">
        <v>13</v>
      </c>
      <c r="M313" s="74" t="s">
        <v>13</v>
      </c>
      <c r="N313" s="78" t="s">
        <v>13</v>
      </c>
      <c r="O313" s="74" t="s">
        <v>13</v>
      </c>
      <c r="P313" s="78" t="s">
        <v>13</v>
      </c>
      <c r="Q313" s="74" t="s">
        <v>13</v>
      </c>
      <c r="R313" s="74" t="s">
        <v>13</v>
      </c>
      <c r="S313" s="74" t="s">
        <v>13</v>
      </c>
      <c r="T313" s="74" t="s">
        <v>13</v>
      </c>
      <c r="U313" s="74" t="s">
        <v>13</v>
      </c>
      <c r="V313" s="78" t="s">
        <v>13</v>
      </c>
      <c r="W313" s="74" t="s">
        <v>13</v>
      </c>
      <c r="X313" s="78" t="s">
        <v>13</v>
      </c>
      <c r="Y313" s="74" t="s">
        <v>13</v>
      </c>
      <c r="Z313" s="74" t="s">
        <v>13</v>
      </c>
      <c r="AA313" s="74" t="s">
        <v>13</v>
      </c>
      <c r="AB313" s="74" t="s">
        <v>13</v>
      </c>
      <c r="AC313" s="74" t="s">
        <v>13</v>
      </c>
      <c r="AD313" s="78"/>
      <c r="AE313" s="74"/>
      <c r="AF313" s="78"/>
      <c r="AG313" s="74"/>
      <c r="AH313" s="74"/>
      <c r="AI313" s="74"/>
      <c r="AJ313" s="74"/>
      <c r="AK313" s="74"/>
      <c r="AL313" s="78" t="s">
        <v>13</v>
      </c>
      <c r="AM313" s="74" t="s">
        <v>13</v>
      </c>
      <c r="AN313" s="78" t="s">
        <v>13</v>
      </c>
      <c r="AO313" s="74" t="s">
        <v>13</v>
      </c>
      <c r="AP313" s="74" t="s">
        <v>13</v>
      </c>
      <c r="AQ313" s="74" t="s">
        <v>13</v>
      </c>
      <c r="AR313" s="74" t="s">
        <v>13</v>
      </c>
      <c r="AS313" s="74" t="s">
        <v>13</v>
      </c>
      <c r="AT313" s="78" t="s">
        <v>13</v>
      </c>
      <c r="AU313" s="74" t="s">
        <v>13</v>
      </c>
      <c r="AV313" s="78" t="s">
        <v>13</v>
      </c>
      <c r="AW313" s="74" t="s">
        <v>13</v>
      </c>
      <c r="AX313" s="74" t="s">
        <v>13</v>
      </c>
      <c r="AY313" s="74" t="s">
        <v>13</v>
      </c>
      <c r="AZ313" s="74" t="s">
        <v>13</v>
      </c>
      <c r="BA313" s="74" t="s">
        <v>13</v>
      </c>
      <c r="BB313" s="78" t="s">
        <v>13</v>
      </c>
      <c r="BC313" s="74" t="s">
        <v>13</v>
      </c>
      <c r="BD313" s="78" t="s">
        <v>13</v>
      </c>
      <c r="BE313" s="74" t="s">
        <v>13</v>
      </c>
      <c r="BF313" s="74" t="s">
        <v>13</v>
      </c>
      <c r="BG313" s="74" t="s">
        <v>13</v>
      </c>
      <c r="BH313" s="74" t="s">
        <v>13</v>
      </c>
      <c r="BI313" s="74" t="s">
        <v>13</v>
      </c>
      <c r="BJ313" s="78"/>
      <c r="BK313" s="74"/>
      <c r="BL313" s="78"/>
      <c r="BM313" s="74"/>
      <c r="BN313" s="74"/>
      <c r="BO313" s="74"/>
      <c r="BP313" s="74"/>
      <c r="BQ313" s="74"/>
      <c r="BR313" s="78" t="s">
        <v>13</v>
      </c>
      <c r="BS313" s="74" t="s">
        <v>13</v>
      </c>
      <c r="BT313" s="78" t="s">
        <v>13</v>
      </c>
      <c r="BU313" s="74" t="s">
        <v>13</v>
      </c>
      <c r="BV313" s="74" t="s">
        <v>13</v>
      </c>
      <c r="BW313" s="74" t="s">
        <v>13</v>
      </c>
      <c r="BX313" s="74" t="s">
        <v>13</v>
      </c>
      <c r="BY313" s="74" t="s">
        <v>13</v>
      </c>
      <c r="BZ313" s="78" t="s">
        <v>13</v>
      </c>
      <c r="CA313" s="74" t="s">
        <v>13</v>
      </c>
      <c r="CB313" s="78" t="s">
        <v>13</v>
      </c>
      <c r="CC313" s="74" t="s">
        <v>13</v>
      </c>
      <c r="CD313" s="74" t="s">
        <v>13</v>
      </c>
      <c r="CE313" s="74" t="s">
        <v>13</v>
      </c>
      <c r="CF313" s="74" t="s">
        <v>13</v>
      </c>
      <c r="CG313" s="74" t="s">
        <v>13</v>
      </c>
      <c r="CH313" s="78" t="s">
        <v>13</v>
      </c>
      <c r="CI313" s="74" t="s">
        <v>13</v>
      </c>
      <c r="CJ313" s="78" t="s">
        <v>13</v>
      </c>
      <c r="CK313" s="74" t="s">
        <v>13</v>
      </c>
      <c r="CL313" s="74" t="s">
        <v>13</v>
      </c>
      <c r="CM313" s="74" t="s">
        <v>13</v>
      </c>
      <c r="CN313" s="74" t="s">
        <v>13</v>
      </c>
      <c r="CO313" s="74" t="s">
        <v>13</v>
      </c>
      <c r="CP313" s="78"/>
      <c r="CQ313" s="74"/>
      <c r="CR313" s="78"/>
      <c r="CS313" s="74"/>
      <c r="CT313" s="74"/>
      <c r="CU313" s="74"/>
      <c r="CV313" s="74"/>
      <c r="CW313" s="74"/>
    </row>
    <row r="314" spans="1:101" ht="16.5" x14ac:dyDescent="0.3">
      <c r="A314" s="74" t="s">
        <v>290</v>
      </c>
      <c r="B314" s="74">
        <v>61</v>
      </c>
      <c r="C314" s="74">
        <v>10007148</v>
      </c>
      <c r="D314" s="74" t="s">
        <v>46</v>
      </c>
      <c r="E314" s="74" t="s">
        <v>121</v>
      </c>
      <c r="F314" s="78">
        <v>1390</v>
      </c>
      <c r="G314" s="74">
        <v>4.3</v>
      </c>
      <c r="H314" s="78">
        <v>1330</v>
      </c>
      <c r="I314" s="74">
        <v>7.6</v>
      </c>
      <c r="J314" s="74">
        <v>9.3000000000000007</v>
      </c>
      <c r="K314" s="74">
        <v>59.9</v>
      </c>
      <c r="L314" s="74">
        <v>75.2</v>
      </c>
      <c r="M314" s="74">
        <v>83.1</v>
      </c>
      <c r="N314" s="78">
        <v>1390</v>
      </c>
      <c r="O314" s="74">
        <v>4.5</v>
      </c>
      <c r="P314" s="78">
        <v>1330</v>
      </c>
      <c r="Q314" s="74">
        <v>8.4</v>
      </c>
      <c r="R314" s="74">
        <v>7.5</v>
      </c>
      <c r="S314" s="74">
        <v>62.3</v>
      </c>
      <c r="T314" s="74">
        <v>78.3</v>
      </c>
      <c r="U314" s="74">
        <v>84.2</v>
      </c>
      <c r="V314" s="78">
        <v>1390</v>
      </c>
      <c r="W314" s="74">
        <v>5.5</v>
      </c>
      <c r="X314" s="78">
        <v>1315</v>
      </c>
      <c r="Y314" s="74">
        <v>10.3</v>
      </c>
      <c r="Z314" s="74">
        <v>6.2</v>
      </c>
      <c r="AA314" s="74">
        <v>67.900000000000006</v>
      </c>
      <c r="AB314" s="74">
        <v>80.400000000000006</v>
      </c>
      <c r="AC314" s="74">
        <v>83.5</v>
      </c>
      <c r="AD314" s="78"/>
      <c r="AE314" s="74"/>
      <c r="AF314" s="78"/>
      <c r="AG314" s="74"/>
      <c r="AH314" s="74"/>
      <c r="AI314" s="74"/>
      <c r="AJ314" s="74"/>
      <c r="AK314" s="74"/>
      <c r="AL314" s="78">
        <v>985</v>
      </c>
      <c r="AM314" s="74">
        <v>1.5</v>
      </c>
      <c r="AN314" s="78">
        <v>970</v>
      </c>
      <c r="AO314" s="74">
        <v>8.4</v>
      </c>
      <c r="AP314" s="74">
        <v>12.9</v>
      </c>
      <c r="AQ314" s="74">
        <v>60.5</v>
      </c>
      <c r="AR314" s="74">
        <v>72.2</v>
      </c>
      <c r="AS314" s="74">
        <v>78.8</v>
      </c>
      <c r="AT314" s="78">
        <v>985</v>
      </c>
      <c r="AU314" s="74">
        <v>1.6</v>
      </c>
      <c r="AV314" s="78">
        <v>970</v>
      </c>
      <c r="AW314" s="74">
        <v>8.4</v>
      </c>
      <c r="AX314" s="74">
        <v>9.3000000000000007</v>
      </c>
      <c r="AY314" s="74">
        <v>68</v>
      </c>
      <c r="AZ314" s="74">
        <v>77.599999999999994</v>
      </c>
      <c r="BA314" s="74">
        <v>82.4</v>
      </c>
      <c r="BB314" s="78">
        <v>985</v>
      </c>
      <c r="BC314" s="74">
        <v>1.6</v>
      </c>
      <c r="BD314" s="78">
        <v>970</v>
      </c>
      <c r="BE314" s="74">
        <v>11.5</v>
      </c>
      <c r="BF314" s="74">
        <v>6.6</v>
      </c>
      <c r="BG314" s="74">
        <v>70.7</v>
      </c>
      <c r="BH314" s="74">
        <v>79.599999999999994</v>
      </c>
      <c r="BI314" s="74">
        <v>81.900000000000006</v>
      </c>
      <c r="BJ314" s="78"/>
      <c r="BK314" s="74"/>
      <c r="BL314" s="78"/>
      <c r="BM314" s="74"/>
      <c r="BN314" s="74"/>
      <c r="BO314" s="74"/>
      <c r="BP314" s="74"/>
      <c r="BQ314" s="74"/>
      <c r="BR314" s="78">
        <v>2375</v>
      </c>
      <c r="BS314" s="74">
        <v>3.2</v>
      </c>
      <c r="BT314" s="78">
        <v>2300</v>
      </c>
      <c r="BU314" s="74">
        <v>7.9</v>
      </c>
      <c r="BV314" s="74">
        <v>10.8</v>
      </c>
      <c r="BW314" s="74">
        <v>60.2</v>
      </c>
      <c r="BX314" s="74">
        <v>73.900000000000006</v>
      </c>
      <c r="BY314" s="74">
        <v>81.3</v>
      </c>
      <c r="BZ314" s="78">
        <v>2375</v>
      </c>
      <c r="CA314" s="74">
        <v>3.3</v>
      </c>
      <c r="CB314" s="78">
        <v>2295</v>
      </c>
      <c r="CC314" s="74">
        <v>8.4</v>
      </c>
      <c r="CD314" s="74">
        <v>8.1999999999999993</v>
      </c>
      <c r="CE314" s="74">
        <v>64.7</v>
      </c>
      <c r="CF314" s="74">
        <v>78</v>
      </c>
      <c r="CG314" s="74">
        <v>83.4</v>
      </c>
      <c r="CH314" s="78">
        <v>2375</v>
      </c>
      <c r="CI314" s="74">
        <v>3.9</v>
      </c>
      <c r="CJ314" s="78">
        <v>2280</v>
      </c>
      <c r="CK314" s="74">
        <v>10.8</v>
      </c>
      <c r="CL314" s="74">
        <v>6.4</v>
      </c>
      <c r="CM314" s="74">
        <v>69.099999999999994</v>
      </c>
      <c r="CN314" s="74">
        <v>80</v>
      </c>
      <c r="CO314" s="74">
        <v>82.8</v>
      </c>
      <c r="CP314" s="78"/>
      <c r="CQ314" s="74"/>
      <c r="CR314" s="78"/>
      <c r="CS314" s="74"/>
      <c r="CT314" s="74"/>
      <c r="CU314" s="74"/>
      <c r="CV314" s="74"/>
      <c r="CW314" s="74"/>
    </row>
    <row r="315" spans="1:101" ht="16.5" x14ac:dyDescent="0.3">
      <c r="A315" s="74" t="s">
        <v>290</v>
      </c>
      <c r="B315" s="74">
        <v>120</v>
      </c>
      <c r="C315" s="74">
        <v>10007149</v>
      </c>
      <c r="D315" s="74" t="s">
        <v>46</v>
      </c>
      <c r="E315" s="74" t="s">
        <v>123</v>
      </c>
      <c r="F315" s="78">
        <v>1275</v>
      </c>
      <c r="G315" s="74">
        <v>4</v>
      </c>
      <c r="H315" s="78">
        <v>1225</v>
      </c>
      <c r="I315" s="74">
        <v>6.9</v>
      </c>
      <c r="J315" s="74">
        <v>8.4</v>
      </c>
      <c r="K315" s="74">
        <v>50.6</v>
      </c>
      <c r="L315" s="74">
        <v>72.3</v>
      </c>
      <c r="M315" s="74">
        <v>84.7</v>
      </c>
      <c r="N315" s="78">
        <v>1275</v>
      </c>
      <c r="O315" s="74">
        <v>4.5</v>
      </c>
      <c r="P315" s="78">
        <v>1220</v>
      </c>
      <c r="Q315" s="74">
        <v>9.4</v>
      </c>
      <c r="R315" s="74">
        <v>4.5999999999999996</v>
      </c>
      <c r="S315" s="74">
        <v>61.8</v>
      </c>
      <c r="T315" s="74">
        <v>79.7</v>
      </c>
      <c r="U315" s="74">
        <v>86.1</v>
      </c>
      <c r="V315" s="78">
        <v>1275</v>
      </c>
      <c r="W315" s="74">
        <v>5.0999999999999996</v>
      </c>
      <c r="X315" s="78">
        <v>1210</v>
      </c>
      <c r="Y315" s="74">
        <v>10.1</v>
      </c>
      <c r="Z315" s="74">
        <v>4.9000000000000004</v>
      </c>
      <c r="AA315" s="74">
        <v>69.599999999999994</v>
      </c>
      <c r="AB315" s="74">
        <v>81.400000000000006</v>
      </c>
      <c r="AC315" s="74">
        <v>85.1</v>
      </c>
      <c r="AD315" s="78"/>
      <c r="AE315" s="74"/>
      <c r="AF315" s="78"/>
      <c r="AG315" s="74"/>
      <c r="AH315" s="74"/>
      <c r="AI315" s="74"/>
      <c r="AJ315" s="74"/>
      <c r="AK315" s="74"/>
      <c r="AL315" s="78">
        <v>990</v>
      </c>
      <c r="AM315" s="74">
        <v>1.6</v>
      </c>
      <c r="AN315" s="78">
        <v>975</v>
      </c>
      <c r="AO315" s="74">
        <v>9.8000000000000007</v>
      </c>
      <c r="AP315" s="74">
        <v>11.2</v>
      </c>
      <c r="AQ315" s="74">
        <v>59</v>
      </c>
      <c r="AR315" s="74">
        <v>70.8</v>
      </c>
      <c r="AS315" s="74">
        <v>79</v>
      </c>
      <c r="AT315" s="78">
        <v>990</v>
      </c>
      <c r="AU315" s="74">
        <v>2</v>
      </c>
      <c r="AV315" s="78">
        <v>970</v>
      </c>
      <c r="AW315" s="74">
        <v>9</v>
      </c>
      <c r="AX315" s="74">
        <v>7.2</v>
      </c>
      <c r="AY315" s="74">
        <v>67.400000000000006</v>
      </c>
      <c r="AZ315" s="74">
        <v>79.400000000000006</v>
      </c>
      <c r="BA315" s="74">
        <v>83.8</v>
      </c>
      <c r="BB315" s="78">
        <v>990</v>
      </c>
      <c r="BC315" s="74">
        <v>2.1</v>
      </c>
      <c r="BD315" s="78">
        <v>970</v>
      </c>
      <c r="BE315" s="74">
        <v>10</v>
      </c>
      <c r="BF315" s="74">
        <v>6.9</v>
      </c>
      <c r="BG315" s="74">
        <v>72.5</v>
      </c>
      <c r="BH315" s="74">
        <v>80.2</v>
      </c>
      <c r="BI315" s="74">
        <v>83.1</v>
      </c>
      <c r="BJ315" s="78"/>
      <c r="BK315" s="74"/>
      <c r="BL315" s="78"/>
      <c r="BM315" s="74"/>
      <c r="BN315" s="74"/>
      <c r="BO315" s="74"/>
      <c r="BP315" s="74"/>
      <c r="BQ315" s="74"/>
      <c r="BR315" s="78">
        <v>2270</v>
      </c>
      <c r="BS315" s="74">
        <v>3</v>
      </c>
      <c r="BT315" s="78">
        <v>2200</v>
      </c>
      <c r="BU315" s="74">
        <v>8.1999999999999993</v>
      </c>
      <c r="BV315" s="74">
        <v>9.6</v>
      </c>
      <c r="BW315" s="74">
        <v>54.3</v>
      </c>
      <c r="BX315" s="74">
        <v>71.599999999999994</v>
      </c>
      <c r="BY315" s="74">
        <v>82.1</v>
      </c>
      <c r="BZ315" s="78">
        <v>2270</v>
      </c>
      <c r="CA315" s="74">
        <v>3.4</v>
      </c>
      <c r="CB315" s="78">
        <v>2190</v>
      </c>
      <c r="CC315" s="74">
        <v>9.1999999999999993</v>
      </c>
      <c r="CD315" s="74">
        <v>5.8</v>
      </c>
      <c r="CE315" s="74">
        <v>64.3</v>
      </c>
      <c r="CF315" s="74">
        <v>79.599999999999994</v>
      </c>
      <c r="CG315" s="74">
        <v>85.1</v>
      </c>
      <c r="CH315" s="78">
        <v>2270</v>
      </c>
      <c r="CI315" s="74">
        <v>3.8</v>
      </c>
      <c r="CJ315" s="78">
        <v>2180</v>
      </c>
      <c r="CK315" s="74">
        <v>10</v>
      </c>
      <c r="CL315" s="74">
        <v>5.8</v>
      </c>
      <c r="CM315" s="74">
        <v>70.900000000000006</v>
      </c>
      <c r="CN315" s="74">
        <v>80.900000000000006</v>
      </c>
      <c r="CO315" s="74">
        <v>84.2</v>
      </c>
      <c r="CP315" s="78"/>
      <c r="CQ315" s="74"/>
      <c r="CR315" s="78"/>
      <c r="CS315" s="74"/>
      <c r="CT315" s="74"/>
      <c r="CU315" s="74"/>
      <c r="CV315" s="74"/>
      <c r="CW315" s="74"/>
    </row>
    <row r="316" spans="1:101" ht="16.5" x14ac:dyDescent="0.3">
      <c r="A316" s="74" t="s">
        <v>290</v>
      </c>
      <c r="B316" s="74">
        <v>132</v>
      </c>
      <c r="C316" s="74">
        <v>10003270</v>
      </c>
      <c r="D316" s="74" t="s">
        <v>27</v>
      </c>
      <c r="E316" s="74" t="s">
        <v>125</v>
      </c>
      <c r="F316" s="78">
        <v>620</v>
      </c>
      <c r="G316" s="74">
        <v>4.4000000000000004</v>
      </c>
      <c r="H316" s="78">
        <v>595</v>
      </c>
      <c r="I316" s="74">
        <v>7.3</v>
      </c>
      <c r="J316" s="74">
        <v>6.7</v>
      </c>
      <c r="K316" s="74">
        <v>36.6</v>
      </c>
      <c r="L316" s="74">
        <v>51.9</v>
      </c>
      <c r="M316" s="74">
        <v>86</v>
      </c>
      <c r="N316" s="78">
        <v>620</v>
      </c>
      <c r="O316" s="74">
        <v>6</v>
      </c>
      <c r="P316" s="78">
        <v>585</v>
      </c>
      <c r="Q316" s="74">
        <v>12.5</v>
      </c>
      <c r="R316" s="74">
        <v>8.9</v>
      </c>
      <c r="S316" s="74">
        <v>61.4</v>
      </c>
      <c r="T316" s="74">
        <v>71.7</v>
      </c>
      <c r="U316" s="74">
        <v>78.599999999999994</v>
      </c>
      <c r="V316" s="78">
        <v>620</v>
      </c>
      <c r="W316" s="74">
        <v>6.5</v>
      </c>
      <c r="X316" s="78">
        <v>580</v>
      </c>
      <c r="Y316" s="74">
        <v>12.8</v>
      </c>
      <c r="Z316" s="74">
        <v>9.1</v>
      </c>
      <c r="AA316" s="74">
        <v>63.4</v>
      </c>
      <c r="AB316" s="74">
        <v>74.099999999999994</v>
      </c>
      <c r="AC316" s="74">
        <v>78.099999999999994</v>
      </c>
      <c r="AD316" s="78"/>
      <c r="AE316" s="74"/>
      <c r="AF316" s="78"/>
      <c r="AG316" s="74"/>
      <c r="AH316" s="74"/>
      <c r="AI316" s="74"/>
      <c r="AJ316" s="74"/>
      <c r="AK316" s="74"/>
      <c r="AL316" s="78">
        <v>890</v>
      </c>
      <c r="AM316" s="74">
        <v>3.8</v>
      </c>
      <c r="AN316" s="78">
        <v>855</v>
      </c>
      <c r="AO316" s="74">
        <v>10.9</v>
      </c>
      <c r="AP316" s="74">
        <v>6.5</v>
      </c>
      <c r="AQ316" s="74">
        <v>44</v>
      </c>
      <c r="AR316" s="74">
        <v>59.2</v>
      </c>
      <c r="AS316" s="74">
        <v>82.6</v>
      </c>
      <c r="AT316" s="78">
        <v>890</v>
      </c>
      <c r="AU316" s="74">
        <v>4.4000000000000004</v>
      </c>
      <c r="AV316" s="78">
        <v>850</v>
      </c>
      <c r="AW316" s="74">
        <v>12.2</v>
      </c>
      <c r="AX316" s="74">
        <v>7.2</v>
      </c>
      <c r="AY316" s="74">
        <v>58.3</v>
      </c>
      <c r="AZ316" s="74">
        <v>72.8</v>
      </c>
      <c r="BA316" s="74">
        <v>80.599999999999994</v>
      </c>
      <c r="BB316" s="78">
        <v>890</v>
      </c>
      <c r="BC316" s="74">
        <v>4.4000000000000004</v>
      </c>
      <c r="BD316" s="78">
        <v>850</v>
      </c>
      <c r="BE316" s="74">
        <v>13.8</v>
      </c>
      <c r="BF316" s="74">
        <v>5.6</v>
      </c>
      <c r="BG316" s="74">
        <v>64.099999999999994</v>
      </c>
      <c r="BH316" s="74">
        <v>75</v>
      </c>
      <c r="BI316" s="74">
        <v>80.5</v>
      </c>
      <c r="BJ316" s="78"/>
      <c r="BK316" s="74"/>
      <c r="BL316" s="78"/>
      <c r="BM316" s="74"/>
      <c r="BN316" s="74"/>
      <c r="BO316" s="74"/>
      <c r="BP316" s="74"/>
      <c r="BQ316" s="74"/>
      <c r="BR316" s="78">
        <v>1510</v>
      </c>
      <c r="BS316" s="74">
        <v>4</v>
      </c>
      <c r="BT316" s="78">
        <v>1450</v>
      </c>
      <c r="BU316" s="74">
        <v>9.4</v>
      </c>
      <c r="BV316" s="74">
        <v>6.6</v>
      </c>
      <c r="BW316" s="74">
        <v>41</v>
      </c>
      <c r="BX316" s="74">
        <v>56.2</v>
      </c>
      <c r="BY316" s="74">
        <v>84</v>
      </c>
      <c r="BZ316" s="78">
        <v>1510</v>
      </c>
      <c r="CA316" s="74">
        <v>5</v>
      </c>
      <c r="CB316" s="78">
        <v>1435</v>
      </c>
      <c r="CC316" s="74">
        <v>12.3</v>
      </c>
      <c r="CD316" s="74">
        <v>7.9</v>
      </c>
      <c r="CE316" s="74">
        <v>59.6</v>
      </c>
      <c r="CF316" s="74">
        <v>72.3</v>
      </c>
      <c r="CG316" s="74">
        <v>79.8</v>
      </c>
      <c r="CH316" s="78">
        <v>1510</v>
      </c>
      <c r="CI316" s="74">
        <v>5.2</v>
      </c>
      <c r="CJ316" s="78">
        <v>1430</v>
      </c>
      <c r="CK316" s="74">
        <v>13.4</v>
      </c>
      <c r="CL316" s="74">
        <v>7.1</v>
      </c>
      <c r="CM316" s="74">
        <v>63.8</v>
      </c>
      <c r="CN316" s="74">
        <v>74.7</v>
      </c>
      <c r="CO316" s="74">
        <v>79.5</v>
      </c>
      <c r="CP316" s="78"/>
      <c r="CQ316" s="74"/>
      <c r="CR316" s="78"/>
      <c r="CS316" s="74"/>
      <c r="CT316" s="74"/>
      <c r="CU316" s="74"/>
      <c r="CV316" s="74"/>
      <c r="CW316" s="74"/>
    </row>
    <row r="317" spans="1:101" ht="16.5" x14ac:dyDescent="0.3">
      <c r="A317" s="74" t="s">
        <v>290</v>
      </c>
      <c r="B317" s="74">
        <v>121</v>
      </c>
      <c r="C317" s="74">
        <v>10007767</v>
      </c>
      <c r="D317" s="74" t="s">
        <v>16</v>
      </c>
      <c r="E317" s="74" t="s">
        <v>127</v>
      </c>
      <c r="F317" s="78">
        <v>800</v>
      </c>
      <c r="G317" s="74">
        <v>3.5</v>
      </c>
      <c r="H317" s="78">
        <v>775</v>
      </c>
      <c r="I317" s="74">
        <v>8.5</v>
      </c>
      <c r="J317" s="74">
        <v>6.8</v>
      </c>
      <c r="K317" s="74">
        <v>51.9</v>
      </c>
      <c r="L317" s="74">
        <v>71.8</v>
      </c>
      <c r="M317" s="74">
        <v>84.6</v>
      </c>
      <c r="N317" s="78">
        <v>800</v>
      </c>
      <c r="O317" s="74">
        <v>4.0999999999999996</v>
      </c>
      <c r="P317" s="78">
        <v>770</v>
      </c>
      <c r="Q317" s="74">
        <v>8.5</v>
      </c>
      <c r="R317" s="74">
        <v>6.6</v>
      </c>
      <c r="S317" s="74">
        <v>60.6</v>
      </c>
      <c r="T317" s="74">
        <v>78.400000000000006</v>
      </c>
      <c r="U317" s="74">
        <v>84.9</v>
      </c>
      <c r="V317" s="78">
        <v>800</v>
      </c>
      <c r="W317" s="74">
        <v>4</v>
      </c>
      <c r="X317" s="78">
        <v>770</v>
      </c>
      <c r="Y317" s="74">
        <v>7.7</v>
      </c>
      <c r="Z317" s="74">
        <v>4.9000000000000004</v>
      </c>
      <c r="AA317" s="74">
        <v>69.099999999999994</v>
      </c>
      <c r="AB317" s="74">
        <v>83</v>
      </c>
      <c r="AC317" s="74">
        <v>87.4</v>
      </c>
      <c r="AD317" s="78"/>
      <c r="AE317" s="74"/>
      <c r="AF317" s="78"/>
      <c r="AG317" s="74"/>
      <c r="AH317" s="74"/>
      <c r="AI317" s="74"/>
      <c r="AJ317" s="74"/>
      <c r="AK317" s="74"/>
      <c r="AL317" s="78">
        <v>565</v>
      </c>
      <c r="AM317" s="74">
        <v>0.7</v>
      </c>
      <c r="AN317" s="78">
        <v>560</v>
      </c>
      <c r="AO317" s="74">
        <v>8.1999999999999993</v>
      </c>
      <c r="AP317" s="74">
        <v>13.2</v>
      </c>
      <c r="AQ317" s="74">
        <v>52.6</v>
      </c>
      <c r="AR317" s="74">
        <v>65.2</v>
      </c>
      <c r="AS317" s="74">
        <v>78.599999999999994</v>
      </c>
      <c r="AT317" s="78">
        <v>565</v>
      </c>
      <c r="AU317" s="74">
        <v>0.7</v>
      </c>
      <c r="AV317" s="78">
        <v>560</v>
      </c>
      <c r="AW317" s="74">
        <v>10</v>
      </c>
      <c r="AX317" s="74">
        <v>7.5</v>
      </c>
      <c r="AY317" s="74">
        <v>63.6</v>
      </c>
      <c r="AZ317" s="74">
        <v>77.7</v>
      </c>
      <c r="BA317" s="74">
        <v>82.5</v>
      </c>
      <c r="BB317" s="78">
        <v>565</v>
      </c>
      <c r="BC317" s="74">
        <v>0.7</v>
      </c>
      <c r="BD317" s="78">
        <v>560</v>
      </c>
      <c r="BE317" s="74">
        <v>10.5</v>
      </c>
      <c r="BF317" s="74">
        <v>5.9</v>
      </c>
      <c r="BG317" s="74">
        <v>69.5</v>
      </c>
      <c r="BH317" s="74">
        <v>80.599999999999994</v>
      </c>
      <c r="BI317" s="74">
        <v>83.6</v>
      </c>
      <c r="BJ317" s="78"/>
      <c r="BK317" s="74"/>
      <c r="BL317" s="78"/>
      <c r="BM317" s="74"/>
      <c r="BN317" s="74"/>
      <c r="BO317" s="74"/>
      <c r="BP317" s="74"/>
      <c r="BQ317" s="74"/>
      <c r="BR317" s="78">
        <v>1365</v>
      </c>
      <c r="BS317" s="74">
        <v>2.2999999999999998</v>
      </c>
      <c r="BT317" s="78">
        <v>1335</v>
      </c>
      <c r="BU317" s="74">
        <v>8.4</v>
      </c>
      <c r="BV317" s="74">
        <v>9.5</v>
      </c>
      <c r="BW317" s="74">
        <v>52.2</v>
      </c>
      <c r="BX317" s="74">
        <v>69.099999999999994</v>
      </c>
      <c r="BY317" s="74">
        <v>82.1</v>
      </c>
      <c r="BZ317" s="78">
        <v>1365</v>
      </c>
      <c r="CA317" s="74">
        <v>2.7</v>
      </c>
      <c r="CB317" s="78">
        <v>1330</v>
      </c>
      <c r="CC317" s="74">
        <v>9.1</v>
      </c>
      <c r="CD317" s="74">
        <v>7</v>
      </c>
      <c r="CE317" s="74">
        <v>61.9</v>
      </c>
      <c r="CF317" s="74">
        <v>78.099999999999994</v>
      </c>
      <c r="CG317" s="74">
        <v>83.9</v>
      </c>
      <c r="CH317" s="78">
        <v>1365</v>
      </c>
      <c r="CI317" s="74">
        <v>2.6</v>
      </c>
      <c r="CJ317" s="78">
        <v>1330</v>
      </c>
      <c r="CK317" s="74">
        <v>8.9</v>
      </c>
      <c r="CL317" s="74">
        <v>5.3</v>
      </c>
      <c r="CM317" s="74">
        <v>69.3</v>
      </c>
      <c r="CN317" s="74">
        <v>82</v>
      </c>
      <c r="CO317" s="74">
        <v>85.8</v>
      </c>
      <c r="CP317" s="78"/>
      <c r="CQ317" s="74"/>
      <c r="CR317" s="78"/>
      <c r="CS317" s="74"/>
      <c r="CT317" s="74"/>
      <c r="CU317" s="74"/>
      <c r="CV317" s="74"/>
      <c r="CW317" s="74"/>
    </row>
    <row r="318" spans="1:101" ht="16.5" x14ac:dyDescent="0.3">
      <c r="A318" s="74" t="s">
        <v>290</v>
      </c>
      <c r="B318" s="74">
        <v>122</v>
      </c>
      <c r="C318" s="74">
        <v>10007150</v>
      </c>
      <c r="D318" s="74" t="s">
        <v>49</v>
      </c>
      <c r="E318" s="74" t="s">
        <v>129</v>
      </c>
      <c r="F318" s="78">
        <v>1205</v>
      </c>
      <c r="G318" s="74">
        <v>4.2</v>
      </c>
      <c r="H318" s="78">
        <v>1150</v>
      </c>
      <c r="I318" s="74">
        <v>10.4</v>
      </c>
      <c r="J318" s="74">
        <v>11.4</v>
      </c>
      <c r="K318" s="74">
        <v>52.3</v>
      </c>
      <c r="L318" s="74">
        <v>67.3</v>
      </c>
      <c r="M318" s="74">
        <v>78.2</v>
      </c>
      <c r="N318" s="78">
        <v>1205</v>
      </c>
      <c r="O318" s="74">
        <v>4.8</v>
      </c>
      <c r="P318" s="78">
        <v>1145</v>
      </c>
      <c r="Q318" s="74">
        <v>12.6</v>
      </c>
      <c r="R318" s="74">
        <v>6.9</v>
      </c>
      <c r="S318" s="74">
        <v>61</v>
      </c>
      <c r="T318" s="74">
        <v>74.8</v>
      </c>
      <c r="U318" s="74">
        <v>80.5</v>
      </c>
      <c r="V318" s="78">
        <v>1205</v>
      </c>
      <c r="W318" s="74">
        <v>5.2</v>
      </c>
      <c r="X318" s="78">
        <v>1140</v>
      </c>
      <c r="Y318" s="74">
        <v>10.3</v>
      </c>
      <c r="Z318" s="74">
        <v>6.8</v>
      </c>
      <c r="AA318" s="74">
        <v>67.5</v>
      </c>
      <c r="AB318" s="74">
        <v>78.400000000000006</v>
      </c>
      <c r="AC318" s="74">
        <v>82.9</v>
      </c>
      <c r="AD318" s="78"/>
      <c r="AE318" s="74"/>
      <c r="AF318" s="78"/>
      <c r="AG318" s="74"/>
      <c r="AH318" s="74"/>
      <c r="AI318" s="74"/>
      <c r="AJ318" s="74"/>
      <c r="AK318" s="74"/>
      <c r="AL318" s="78">
        <v>930</v>
      </c>
      <c r="AM318" s="74">
        <v>1.6</v>
      </c>
      <c r="AN318" s="78">
        <v>915</v>
      </c>
      <c r="AO318" s="74">
        <v>11.1</v>
      </c>
      <c r="AP318" s="74">
        <v>10.7</v>
      </c>
      <c r="AQ318" s="74">
        <v>56.5</v>
      </c>
      <c r="AR318" s="74">
        <v>68</v>
      </c>
      <c r="AS318" s="74">
        <v>78.099999999999994</v>
      </c>
      <c r="AT318" s="78">
        <v>930</v>
      </c>
      <c r="AU318" s="74">
        <v>1.9</v>
      </c>
      <c r="AV318" s="78">
        <v>910</v>
      </c>
      <c r="AW318" s="74">
        <v>12.2</v>
      </c>
      <c r="AX318" s="74">
        <v>9.3000000000000007</v>
      </c>
      <c r="AY318" s="74">
        <v>64.099999999999994</v>
      </c>
      <c r="AZ318" s="74">
        <v>72.599999999999994</v>
      </c>
      <c r="BA318" s="74">
        <v>78.5</v>
      </c>
      <c r="BB318" s="78">
        <v>930</v>
      </c>
      <c r="BC318" s="74">
        <v>2</v>
      </c>
      <c r="BD318" s="78">
        <v>910</v>
      </c>
      <c r="BE318" s="74">
        <v>14.4</v>
      </c>
      <c r="BF318" s="74">
        <v>7.6</v>
      </c>
      <c r="BG318" s="74">
        <v>68.599999999999994</v>
      </c>
      <c r="BH318" s="74">
        <v>75</v>
      </c>
      <c r="BI318" s="74">
        <v>78</v>
      </c>
      <c r="BJ318" s="78"/>
      <c r="BK318" s="74"/>
      <c r="BL318" s="78"/>
      <c r="BM318" s="74"/>
      <c r="BN318" s="74"/>
      <c r="BO318" s="74"/>
      <c r="BP318" s="74"/>
      <c r="BQ318" s="74"/>
      <c r="BR318" s="78">
        <v>2135</v>
      </c>
      <c r="BS318" s="74">
        <v>3.1</v>
      </c>
      <c r="BT318" s="78">
        <v>2065</v>
      </c>
      <c r="BU318" s="74">
        <v>10.7</v>
      </c>
      <c r="BV318" s="74">
        <v>11.1</v>
      </c>
      <c r="BW318" s="74">
        <v>54.1</v>
      </c>
      <c r="BX318" s="74">
        <v>67.599999999999994</v>
      </c>
      <c r="BY318" s="74">
        <v>78.2</v>
      </c>
      <c r="BZ318" s="78">
        <v>2135</v>
      </c>
      <c r="CA318" s="74">
        <v>3.6</v>
      </c>
      <c r="CB318" s="78">
        <v>2055</v>
      </c>
      <c r="CC318" s="74">
        <v>12.4</v>
      </c>
      <c r="CD318" s="74">
        <v>8</v>
      </c>
      <c r="CE318" s="74">
        <v>62.4</v>
      </c>
      <c r="CF318" s="74">
        <v>73.8</v>
      </c>
      <c r="CG318" s="74">
        <v>79.599999999999994</v>
      </c>
      <c r="CH318" s="78">
        <v>2135</v>
      </c>
      <c r="CI318" s="74">
        <v>3.8</v>
      </c>
      <c r="CJ318" s="78">
        <v>2050</v>
      </c>
      <c r="CK318" s="74">
        <v>12.1</v>
      </c>
      <c r="CL318" s="74">
        <v>7.2</v>
      </c>
      <c r="CM318" s="74">
        <v>68</v>
      </c>
      <c r="CN318" s="74">
        <v>76.900000000000006</v>
      </c>
      <c r="CO318" s="74">
        <v>80.8</v>
      </c>
      <c r="CP318" s="78"/>
      <c r="CQ318" s="74"/>
      <c r="CR318" s="78"/>
      <c r="CS318" s="74"/>
      <c r="CT318" s="74"/>
      <c r="CU318" s="74"/>
      <c r="CV318" s="74"/>
      <c r="CW318" s="74"/>
    </row>
    <row r="319" spans="1:101" ht="16.5" x14ac:dyDescent="0.3">
      <c r="A319" s="74" t="s">
        <v>290</v>
      </c>
      <c r="B319" s="74">
        <v>134</v>
      </c>
      <c r="C319" s="74">
        <v>10003645</v>
      </c>
      <c r="D319" s="74" t="s">
        <v>27</v>
      </c>
      <c r="E319" s="74" t="s">
        <v>131</v>
      </c>
      <c r="F319" s="78">
        <v>1600</v>
      </c>
      <c r="G319" s="74">
        <v>5.8</v>
      </c>
      <c r="H319" s="78">
        <v>1505</v>
      </c>
      <c r="I319" s="74">
        <v>10.7</v>
      </c>
      <c r="J319" s="74">
        <v>9.5</v>
      </c>
      <c r="K319" s="74">
        <v>43.8</v>
      </c>
      <c r="L319" s="74">
        <v>62.4</v>
      </c>
      <c r="M319" s="74">
        <v>79.8</v>
      </c>
      <c r="N319" s="78">
        <v>1600</v>
      </c>
      <c r="O319" s="74">
        <v>6.4</v>
      </c>
      <c r="P319" s="78">
        <v>1495</v>
      </c>
      <c r="Q319" s="74">
        <v>13.4</v>
      </c>
      <c r="R319" s="74">
        <v>7.4</v>
      </c>
      <c r="S319" s="74">
        <v>51.2</v>
      </c>
      <c r="T319" s="74">
        <v>70.099999999999994</v>
      </c>
      <c r="U319" s="74">
        <v>79.2</v>
      </c>
      <c r="V319" s="78">
        <v>1600</v>
      </c>
      <c r="W319" s="74">
        <v>6.8</v>
      </c>
      <c r="X319" s="78">
        <v>1490</v>
      </c>
      <c r="Y319" s="74">
        <v>14.6</v>
      </c>
      <c r="Z319" s="74">
        <v>9.8000000000000007</v>
      </c>
      <c r="AA319" s="74">
        <v>57.9</v>
      </c>
      <c r="AB319" s="74">
        <v>69.900000000000006</v>
      </c>
      <c r="AC319" s="74">
        <v>75.599999999999994</v>
      </c>
      <c r="AD319" s="78"/>
      <c r="AE319" s="74"/>
      <c r="AF319" s="78"/>
      <c r="AG319" s="74"/>
      <c r="AH319" s="74"/>
      <c r="AI319" s="74"/>
      <c r="AJ319" s="74"/>
      <c r="AK319" s="74"/>
      <c r="AL319" s="78">
        <v>1005</v>
      </c>
      <c r="AM319" s="74">
        <v>1.9</v>
      </c>
      <c r="AN319" s="78">
        <v>990</v>
      </c>
      <c r="AO319" s="74">
        <v>9.6999999999999993</v>
      </c>
      <c r="AP319" s="74">
        <v>16.3</v>
      </c>
      <c r="AQ319" s="74">
        <v>42.4</v>
      </c>
      <c r="AR319" s="74">
        <v>56.1</v>
      </c>
      <c r="AS319" s="74">
        <v>74</v>
      </c>
      <c r="AT319" s="78">
        <v>1005</v>
      </c>
      <c r="AU319" s="74">
        <v>1.9</v>
      </c>
      <c r="AV319" s="78">
        <v>990</v>
      </c>
      <c r="AW319" s="74">
        <v>15.7</v>
      </c>
      <c r="AX319" s="74">
        <v>8.9</v>
      </c>
      <c r="AY319" s="74">
        <v>50.4</v>
      </c>
      <c r="AZ319" s="74">
        <v>65.3</v>
      </c>
      <c r="BA319" s="74">
        <v>75.400000000000006</v>
      </c>
      <c r="BB319" s="78">
        <v>1005</v>
      </c>
      <c r="BC319" s="74">
        <v>2</v>
      </c>
      <c r="BD319" s="78">
        <v>985</v>
      </c>
      <c r="BE319" s="74">
        <v>15.6</v>
      </c>
      <c r="BF319" s="74">
        <v>8.1</v>
      </c>
      <c r="BG319" s="74">
        <v>58.8</v>
      </c>
      <c r="BH319" s="74">
        <v>69.2</v>
      </c>
      <c r="BI319" s="74">
        <v>76.3</v>
      </c>
      <c r="BJ319" s="78"/>
      <c r="BK319" s="74"/>
      <c r="BL319" s="78"/>
      <c r="BM319" s="74"/>
      <c r="BN319" s="74"/>
      <c r="BO319" s="74"/>
      <c r="BP319" s="74"/>
      <c r="BQ319" s="74"/>
      <c r="BR319" s="78">
        <v>2605</v>
      </c>
      <c r="BS319" s="74">
        <v>4.3</v>
      </c>
      <c r="BT319" s="78">
        <v>2495</v>
      </c>
      <c r="BU319" s="74">
        <v>10.3</v>
      </c>
      <c r="BV319" s="74">
        <v>12.2</v>
      </c>
      <c r="BW319" s="74">
        <v>43.3</v>
      </c>
      <c r="BX319" s="74">
        <v>59.9</v>
      </c>
      <c r="BY319" s="74">
        <v>77.5</v>
      </c>
      <c r="BZ319" s="78">
        <v>2605</v>
      </c>
      <c r="CA319" s="74">
        <v>4.5999999999999996</v>
      </c>
      <c r="CB319" s="78">
        <v>2485</v>
      </c>
      <c r="CC319" s="74">
        <v>14.3</v>
      </c>
      <c r="CD319" s="74">
        <v>8</v>
      </c>
      <c r="CE319" s="74">
        <v>50.9</v>
      </c>
      <c r="CF319" s="74">
        <v>68.2</v>
      </c>
      <c r="CG319" s="74">
        <v>77.7</v>
      </c>
      <c r="CH319" s="78">
        <v>2605</v>
      </c>
      <c r="CI319" s="74">
        <v>5</v>
      </c>
      <c r="CJ319" s="78">
        <v>2475</v>
      </c>
      <c r="CK319" s="74">
        <v>15</v>
      </c>
      <c r="CL319" s="74">
        <v>9.1</v>
      </c>
      <c r="CM319" s="74">
        <v>58.2</v>
      </c>
      <c r="CN319" s="74">
        <v>69.599999999999994</v>
      </c>
      <c r="CO319" s="74">
        <v>75.900000000000006</v>
      </c>
      <c r="CP319" s="78"/>
      <c r="CQ319" s="74"/>
      <c r="CR319" s="78"/>
      <c r="CS319" s="74"/>
      <c r="CT319" s="74"/>
      <c r="CU319" s="74"/>
      <c r="CV319" s="74"/>
      <c r="CW319" s="74"/>
    </row>
    <row r="320" spans="1:101" ht="16.5" x14ac:dyDescent="0.3">
      <c r="A320" s="74" t="s">
        <v>290</v>
      </c>
      <c r="B320" s="74">
        <v>63</v>
      </c>
      <c r="C320" s="74">
        <v>10003678</v>
      </c>
      <c r="D320" s="74" t="s">
        <v>27</v>
      </c>
      <c r="E320" s="74" t="s">
        <v>133</v>
      </c>
      <c r="F320" s="78">
        <v>1520</v>
      </c>
      <c r="G320" s="74">
        <v>5</v>
      </c>
      <c r="H320" s="78">
        <v>1440</v>
      </c>
      <c r="I320" s="74">
        <v>11.9</v>
      </c>
      <c r="J320" s="74">
        <v>11.8</v>
      </c>
      <c r="K320" s="74">
        <v>55.3</v>
      </c>
      <c r="L320" s="74">
        <v>68.2</v>
      </c>
      <c r="M320" s="74">
        <v>76.400000000000006</v>
      </c>
      <c r="N320" s="78">
        <v>1520</v>
      </c>
      <c r="O320" s="74">
        <v>5.6</v>
      </c>
      <c r="P320" s="78">
        <v>1435</v>
      </c>
      <c r="Q320" s="74">
        <v>13</v>
      </c>
      <c r="R320" s="74">
        <v>8.6999999999999993</v>
      </c>
      <c r="S320" s="74">
        <v>62.3</v>
      </c>
      <c r="T320" s="74">
        <v>73.3</v>
      </c>
      <c r="U320" s="74">
        <v>78.3</v>
      </c>
      <c r="V320" s="78">
        <v>1520</v>
      </c>
      <c r="W320" s="74">
        <v>6</v>
      </c>
      <c r="X320" s="78">
        <v>1425</v>
      </c>
      <c r="Y320" s="74">
        <v>13.8</v>
      </c>
      <c r="Z320" s="74">
        <v>9.1</v>
      </c>
      <c r="AA320" s="74">
        <v>66</v>
      </c>
      <c r="AB320" s="74">
        <v>73.400000000000006</v>
      </c>
      <c r="AC320" s="74">
        <v>77.099999999999994</v>
      </c>
      <c r="AD320" s="78"/>
      <c r="AE320" s="74"/>
      <c r="AF320" s="78"/>
      <c r="AG320" s="74"/>
      <c r="AH320" s="74"/>
      <c r="AI320" s="74"/>
      <c r="AJ320" s="74"/>
      <c r="AK320" s="74"/>
      <c r="AL320" s="78">
        <v>1465</v>
      </c>
      <c r="AM320" s="74">
        <v>2.9</v>
      </c>
      <c r="AN320" s="78">
        <v>1420</v>
      </c>
      <c r="AO320" s="74">
        <v>11</v>
      </c>
      <c r="AP320" s="74">
        <v>13.3</v>
      </c>
      <c r="AQ320" s="74">
        <v>57.8</v>
      </c>
      <c r="AR320" s="74">
        <v>67.599999999999994</v>
      </c>
      <c r="AS320" s="74">
        <v>75.7</v>
      </c>
      <c r="AT320" s="78">
        <v>1465</v>
      </c>
      <c r="AU320" s="74">
        <v>3.5</v>
      </c>
      <c r="AV320" s="78">
        <v>1415</v>
      </c>
      <c r="AW320" s="74">
        <v>13.3</v>
      </c>
      <c r="AX320" s="74">
        <v>10.9</v>
      </c>
      <c r="AY320" s="74">
        <v>65.900000000000006</v>
      </c>
      <c r="AZ320" s="74">
        <v>73</v>
      </c>
      <c r="BA320" s="74">
        <v>75.8</v>
      </c>
      <c r="BB320" s="78">
        <v>1465</v>
      </c>
      <c r="BC320" s="74">
        <v>3.5</v>
      </c>
      <c r="BD320" s="78">
        <v>1415</v>
      </c>
      <c r="BE320" s="74">
        <v>14.7</v>
      </c>
      <c r="BF320" s="74">
        <v>8.3000000000000007</v>
      </c>
      <c r="BG320" s="74">
        <v>69.7</v>
      </c>
      <c r="BH320" s="74">
        <v>75</v>
      </c>
      <c r="BI320" s="74">
        <v>77</v>
      </c>
      <c r="BJ320" s="78"/>
      <c r="BK320" s="74"/>
      <c r="BL320" s="78"/>
      <c r="BM320" s="74"/>
      <c r="BN320" s="74"/>
      <c r="BO320" s="74"/>
      <c r="BP320" s="74"/>
      <c r="BQ320" s="74"/>
      <c r="BR320" s="78">
        <v>2980</v>
      </c>
      <c r="BS320" s="74">
        <v>4</v>
      </c>
      <c r="BT320" s="78">
        <v>2865</v>
      </c>
      <c r="BU320" s="74">
        <v>11.4</v>
      </c>
      <c r="BV320" s="74">
        <v>12.5</v>
      </c>
      <c r="BW320" s="74">
        <v>56.6</v>
      </c>
      <c r="BX320" s="74">
        <v>67.900000000000006</v>
      </c>
      <c r="BY320" s="74">
        <v>76</v>
      </c>
      <c r="BZ320" s="78">
        <v>2980</v>
      </c>
      <c r="CA320" s="74">
        <v>4.5999999999999996</v>
      </c>
      <c r="CB320" s="78">
        <v>2845</v>
      </c>
      <c r="CC320" s="74">
        <v>13.2</v>
      </c>
      <c r="CD320" s="74">
        <v>9.8000000000000007</v>
      </c>
      <c r="CE320" s="74">
        <v>64.099999999999994</v>
      </c>
      <c r="CF320" s="74">
        <v>73.2</v>
      </c>
      <c r="CG320" s="74">
        <v>77.099999999999994</v>
      </c>
      <c r="CH320" s="78">
        <v>2980</v>
      </c>
      <c r="CI320" s="74">
        <v>4.8</v>
      </c>
      <c r="CJ320" s="78">
        <v>2840</v>
      </c>
      <c r="CK320" s="74">
        <v>14.3</v>
      </c>
      <c r="CL320" s="74">
        <v>8.6999999999999993</v>
      </c>
      <c r="CM320" s="74">
        <v>67.900000000000006</v>
      </c>
      <c r="CN320" s="74">
        <v>74.2</v>
      </c>
      <c r="CO320" s="74">
        <v>77</v>
      </c>
      <c r="CP320" s="78"/>
      <c r="CQ320" s="74"/>
      <c r="CR320" s="78"/>
      <c r="CS320" s="74"/>
      <c r="CT320" s="74"/>
      <c r="CU320" s="74"/>
      <c r="CV320" s="74"/>
      <c r="CW320" s="74"/>
    </row>
    <row r="321" spans="1:101" ht="16.5" x14ac:dyDescent="0.3">
      <c r="A321" s="74" t="s">
        <v>290</v>
      </c>
      <c r="B321" s="74">
        <v>123</v>
      </c>
      <c r="C321" s="74">
        <v>10007768</v>
      </c>
      <c r="D321" s="74" t="s">
        <v>39</v>
      </c>
      <c r="E321" s="74" t="s">
        <v>135</v>
      </c>
      <c r="F321" s="78">
        <v>1175</v>
      </c>
      <c r="G321" s="74">
        <v>3.9</v>
      </c>
      <c r="H321" s="78">
        <v>1130</v>
      </c>
      <c r="I321" s="74">
        <v>7.3</v>
      </c>
      <c r="J321" s="74">
        <v>9</v>
      </c>
      <c r="K321" s="74">
        <v>50.9</v>
      </c>
      <c r="L321" s="74">
        <v>70.2</v>
      </c>
      <c r="M321" s="74">
        <v>83.6</v>
      </c>
      <c r="N321" s="78">
        <v>1175</v>
      </c>
      <c r="O321" s="74">
        <v>4.4000000000000004</v>
      </c>
      <c r="P321" s="78">
        <v>1125</v>
      </c>
      <c r="Q321" s="74">
        <v>11</v>
      </c>
      <c r="R321" s="74">
        <v>4.9000000000000004</v>
      </c>
      <c r="S321" s="74">
        <v>61.5</v>
      </c>
      <c r="T321" s="74">
        <v>77.599999999999994</v>
      </c>
      <c r="U321" s="74">
        <v>84.1</v>
      </c>
      <c r="V321" s="78">
        <v>1175</v>
      </c>
      <c r="W321" s="74">
        <v>5.0999999999999996</v>
      </c>
      <c r="X321" s="78">
        <v>1115</v>
      </c>
      <c r="Y321" s="74">
        <v>12.5</v>
      </c>
      <c r="Z321" s="74">
        <v>5</v>
      </c>
      <c r="AA321" s="74">
        <v>69.8</v>
      </c>
      <c r="AB321" s="74">
        <v>78.8</v>
      </c>
      <c r="AC321" s="74">
        <v>82.5</v>
      </c>
      <c r="AD321" s="78"/>
      <c r="AE321" s="74"/>
      <c r="AF321" s="78"/>
      <c r="AG321" s="74"/>
      <c r="AH321" s="74"/>
      <c r="AI321" s="74"/>
      <c r="AJ321" s="74"/>
      <c r="AK321" s="74"/>
      <c r="AL321" s="78">
        <v>955</v>
      </c>
      <c r="AM321" s="74">
        <v>0.9</v>
      </c>
      <c r="AN321" s="78">
        <v>945</v>
      </c>
      <c r="AO321" s="74">
        <v>8.1</v>
      </c>
      <c r="AP321" s="74">
        <v>11.4</v>
      </c>
      <c r="AQ321" s="74">
        <v>53.6</v>
      </c>
      <c r="AR321" s="74">
        <v>69.400000000000006</v>
      </c>
      <c r="AS321" s="74">
        <v>80.5</v>
      </c>
      <c r="AT321" s="78">
        <v>955</v>
      </c>
      <c r="AU321" s="74">
        <v>1</v>
      </c>
      <c r="AV321" s="78">
        <v>945</v>
      </c>
      <c r="AW321" s="74">
        <v>9.8000000000000007</v>
      </c>
      <c r="AX321" s="74">
        <v>8</v>
      </c>
      <c r="AY321" s="74">
        <v>68</v>
      </c>
      <c r="AZ321" s="74">
        <v>78</v>
      </c>
      <c r="BA321" s="74">
        <v>82.1</v>
      </c>
      <c r="BB321" s="78">
        <v>955</v>
      </c>
      <c r="BC321" s="74">
        <v>1</v>
      </c>
      <c r="BD321" s="78">
        <v>945</v>
      </c>
      <c r="BE321" s="74">
        <v>12.1</v>
      </c>
      <c r="BF321" s="74">
        <v>4.7</v>
      </c>
      <c r="BG321" s="74">
        <v>70.7</v>
      </c>
      <c r="BH321" s="74">
        <v>79.7</v>
      </c>
      <c r="BI321" s="74">
        <v>83.3</v>
      </c>
      <c r="BJ321" s="78"/>
      <c r="BK321" s="74"/>
      <c r="BL321" s="78"/>
      <c r="BM321" s="74"/>
      <c r="BN321" s="74"/>
      <c r="BO321" s="74"/>
      <c r="BP321" s="74"/>
      <c r="BQ321" s="74"/>
      <c r="BR321" s="78">
        <v>2130</v>
      </c>
      <c r="BS321" s="74">
        <v>2.6</v>
      </c>
      <c r="BT321" s="78">
        <v>2075</v>
      </c>
      <c r="BU321" s="74">
        <v>7.7</v>
      </c>
      <c r="BV321" s="74">
        <v>10.1</v>
      </c>
      <c r="BW321" s="74">
        <v>52.1</v>
      </c>
      <c r="BX321" s="74">
        <v>69.8</v>
      </c>
      <c r="BY321" s="74">
        <v>82.2</v>
      </c>
      <c r="BZ321" s="78">
        <v>2130</v>
      </c>
      <c r="CA321" s="74">
        <v>2.9</v>
      </c>
      <c r="CB321" s="78">
        <v>2070</v>
      </c>
      <c r="CC321" s="74">
        <v>10.5</v>
      </c>
      <c r="CD321" s="74">
        <v>6.3</v>
      </c>
      <c r="CE321" s="74">
        <v>64.400000000000006</v>
      </c>
      <c r="CF321" s="74">
        <v>77.8</v>
      </c>
      <c r="CG321" s="74">
        <v>83.2</v>
      </c>
      <c r="CH321" s="78">
        <v>2130</v>
      </c>
      <c r="CI321" s="74">
        <v>3.3</v>
      </c>
      <c r="CJ321" s="78">
        <v>2060</v>
      </c>
      <c r="CK321" s="74">
        <v>12.3</v>
      </c>
      <c r="CL321" s="74">
        <v>4.8</v>
      </c>
      <c r="CM321" s="74">
        <v>70.2</v>
      </c>
      <c r="CN321" s="74">
        <v>79.2</v>
      </c>
      <c r="CO321" s="74">
        <v>82.9</v>
      </c>
      <c r="CP321" s="78"/>
      <c r="CQ321" s="74"/>
      <c r="CR321" s="78"/>
      <c r="CS321" s="74"/>
      <c r="CT321" s="74"/>
      <c r="CU321" s="74"/>
      <c r="CV321" s="74"/>
      <c r="CW321" s="74"/>
    </row>
    <row r="322" spans="1:101" ht="16.5" x14ac:dyDescent="0.3">
      <c r="A322" s="74" t="s">
        <v>290</v>
      </c>
      <c r="B322" s="74">
        <v>211</v>
      </c>
      <c r="C322" s="74">
        <v>10003854</v>
      </c>
      <c r="D322" s="74" t="s">
        <v>46</v>
      </c>
      <c r="E322" s="74" t="s">
        <v>137</v>
      </c>
      <c r="F322" s="78" t="s">
        <v>13</v>
      </c>
      <c r="G322" s="74" t="s">
        <v>13</v>
      </c>
      <c r="H322" s="78" t="s">
        <v>13</v>
      </c>
      <c r="I322" s="74" t="s">
        <v>13</v>
      </c>
      <c r="J322" s="74" t="s">
        <v>13</v>
      </c>
      <c r="K322" s="74" t="s">
        <v>13</v>
      </c>
      <c r="L322" s="74" t="s">
        <v>13</v>
      </c>
      <c r="M322" s="74" t="s">
        <v>13</v>
      </c>
      <c r="N322" s="78" t="s">
        <v>13</v>
      </c>
      <c r="O322" s="74" t="s">
        <v>13</v>
      </c>
      <c r="P322" s="78" t="s">
        <v>13</v>
      </c>
      <c r="Q322" s="74" t="s">
        <v>13</v>
      </c>
      <c r="R322" s="74" t="s">
        <v>13</v>
      </c>
      <c r="S322" s="74" t="s">
        <v>13</v>
      </c>
      <c r="T322" s="74" t="s">
        <v>13</v>
      </c>
      <c r="U322" s="74" t="s">
        <v>13</v>
      </c>
      <c r="V322" s="78" t="s">
        <v>13</v>
      </c>
      <c r="W322" s="74" t="s">
        <v>13</v>
      </c>
      <c r="X322" s="78" t="s">
        <v>13</v>
      </c>
      <c r="Y322" s="74" t="s">
        <v>13</v>
      </c>
      <c r="Z322" s="74" t="s">
        <v>13</v>
      </c>
      <c r="AA322" s="74" t="s">
        <v>13</v>
      </c>
      <c r="AB322" s="74" t="s">
        <v>13</v>
      </c>
      <c r="AC322" s="74" t="s">
        <v>13</v>
      </c>
      <c r="AD322" s="78"/>
      <c r="AE322" s="74"/>
      <c r="AF322" s="78"/>
      <c r="AG322" s="74"/>
      <c r="AH322" s="74"/>
      <c r="AI322" s="74"/>
      <c r="AJ322" s="74"/>
      <c r="AK322" s="74"/>
      <c r="AL322" s="78" t="s">
        <v>13</v>
      </c>
      <c r="AM322" s="74" t="s">
        <v>13</v>
      </c>
      <c r="AN322" s="78" t="s">
        <v>13</v>
      </c>
      <c r="AO322" s="74" t="s">
        <v>13</v>
      </c>
      <c r="AP322" s="74" t="s">
        <v>13</v>
      </c>
      <c r="AQ322" s="74" t="s">
        <v>13</v>
      </c>
      <c r="AR322" s="74" t="s">
        <v>13</v>
      </c>
      <c r="AS322" s="74" t="s">
        <v>13</v>
      </c>
      <c r="AT322" s="78" t="s">
        <v>13</v>
      </c>
      <c r="AU322" s="74" t="s">
        <v>13</v>
      </c>
      <c r="AV322" s="78" t="s">
        <v>13</v>
      </c>
      <c r="AW322" s="74" t="s">
        <v>13</v>
      </c>
      <c r="AX322" s="74" t="s">
        <v>13</v>
      </c>
      <c r="AY322" s="74" t="s">
        <v>13</v>
      </c>
      <c r="AZ322" s="74" t="s">
        <v>13</v>
      </c>
      <c r="BA322" s="74" t="s">
        <v>13</v>
      </c>
      <c r="BB322" s="78" t="s">
        <v>13</v>
      </c>
      <c r="BC322" s="74" t="s">
        <v>13</v>
      </c>
      <c r="BD322" s="78" t="s">
        <v>13</v>
      </c>
      <c r="BE322" s="74" t="s">
        <v>13</v>
      </c>
      <c r="BF322" s="74" t="s">
        <v>13</v>
      </c>
      <c r="BG322" s="74" t="s">
        <v>13</v>
      </c>
      <c r="BH322" s="74" t="s">
        <v>13</v>
      </c>
      <c r="BI322" s="74" t="s">
        <v>13</v>
      </c>
      <c r="BJ322" s="78"/>
      <c r="BK322" s="74"/>
      <c r="BL322" s="78"/>
      <c r="BM322" s="74"/>
      <c r="BN322" s="74"/>
      <c r="BO322" s="74"/>
      <c r="BP322" s="74"/>
      <c r="BQ322" s="74"/>
      <c r="BR322" s="78" t="s">
        <v>13</v>
      </c>
      <c r="BS322" s="74" t="s">
        <v>13</v>
      </c>
      <c r="BT322" s="78" t="s">
        <v>13</v>
      </c>
      <c r="BU322" s="74" t="s">
        <v>13</v>
      </c>
      <c r="BV322" s="74" t="s">
        <v>13</v>
      </c>
      <c r="BW322" s="74" t="s">
        <v>13</v>
      </c>
      <c r="BX322" s="74" t="s">
        <v>13</v>
      </c>
      <c r="BY322" s="74" t="s">
        <v>13</v>
      </c>
      <c r="BZ322" s="78" t="s">
        <v>13</v>
      </c>
      <c r="CA322" s="74" t="s">
        <v>13</v>
      </c>
      <c r="CB322" s="78" t="s">
        <v>13</v>
      </c>
      <c r="CC322" s="74" t="s">
        <v>13</v>
      </c>
      <c r="CD322" s="74" t="s">
        <v>13</v>
      </c>
      <c r="CE322" s="74" t="s">
        <v>13</v>
      </c>
      <c r="CF322" s="74" t="s">
        <v>13</v>
      </c>
      <c r="CG322" s="74" t="s">
        <v>13</v>
      </c>
      <c r="CH322" s="78" t="s">
        <v>13</v>
      </c>
      <c r="CI322" s="74" t="s">
        <v>13</v>
      </c>
      <c r="CJ322" s="78" t="s">
        <v>13</v>
      </c>
      <c r="CK322" s="74" t="s">
        <v>13</v>
      </c>
      <c r="CL322" s="74" t="s">
        <v>13</v>
      </c>
      <c r="CM322" s="74" t="s">
        <v>13</v>
      </c>
      <c r="CN322" s="74" t="s">
        <v>13</v>
      </c>
      <c r="CO322" s="74" t="s">
        <v>13</v>
      </c>
      <c r="CP322" s="78"/>
      <c r="CQ322" s="74"/>
      <c r="CR322" s="78"/>
      <c r="CS322" s="74"/>
      <c r="CT322" s="74"/>
      <c r="CU322" s="74"/>
      <c r="CV322" s="74"/>
      <c r="CW322" s="74"/>
    </row>
    <row r="323" spans="1:101" ht="16.5" x14ac:dyDescent="0.3">
      <c r="A323" s="74" t="s">
        <v>290</v>
      </c>
      <c r="B323" s="74">
        <v>64</v>
      </c>
      <c r="C323" s="74">
        <v>10003861</v>
      </c>
      <c r="D323" s="74" t="s">
        <v>46</v>
      </c>
      <c r="E323" s="74" t="s">
        <v>139</v>
      </c>
      <c r="F323" s="78">
        <v>1910</v>
      </c>
      <c r="G323" s="74">
        <v>5.8</v>
      </c>
      <c r="H323" s="78">
        <v>1795</v>
      </c>
      <c r="I323" s="74">
        <v>9.8000000000000007</v>
      </c>
      <c r="J323" s="74">
        <v>10.9</v>
      </c>
      <c r="K323" s="74">
        <v>60.3</v>
      </c>
      <c r="L323" s="74">
        <v>73.099999999999994</v>
      </c>
      <c r="M323" s="74">
        <v>79.2</v>
      </c>
      <c r="N323" s="78">
        <v>1910</v>
      </c>
      <c r="O323" s="74">
        <v>6.2</v>
      </c>
      <c r="P323" s="78">
        <v>1790</v>
      </c>
      <c r="Q323" s="74">
        <v>11.3</v>
      </c>
      <c r="R323" s="74">
        <v>7.2</v>
      </c>
      <c r="S323" s="74">
        <v>66.099999999999994</v>
      </c>
      <c r="T323" s="74">
        <v>78</v>
      </c>
      <c r="U323" s="74">
        <v>81.599999999999994</v>
      </c>
      <c r="V323" s="78">
        <v>1910</v>
      </c>
      <c r="W323" s="74">
        <v>6.6</v>
      </c>
      <c r="X323" s="78">
        <v>1780</v>
      </c>
      <c r="Y323" s="74">
        <v>12.2</v>
      </c>
      <c r="Z323" s="74">
        <v>6.2</v>
      </c>
      <c r="AA323" s="74">
        <v>71.3</v>
      </c>
      <c r="AB323" s="74">
        <v>79.8</v>
      </c>
      <c r="AC323" s="74">
        <v>81.599999999999994</v>
      </c>
      <c r="AD323" s="78"/>
      <c r="AE323" s="74"/>
      <c r="AF323" s="78"/>
      <c r="AG323" s="74"/>
      <c r="AH323" s="74"/>
      <c r="AI323" s="74"/>
      <c r="AJ323" s="74"/>
      <c r="AK323" s="74"/>
      <c r="AL323" s="78">
        <v>1845</v>
      </c>
      <c r="AM323" s="74">
        <v>2.2999999999999998</v>
      </c>
      <c r="AN323" s="78">
        <v>1805</v>
      </c>
      <c r="AO323" s="74">
        <v>12.1</v>
      </c>
      <c r="AP323" s="74">
        <v>12.4</v>
      </c>
      <c r="AQ323" s="74">
        <v>62.1</v>
      </c>
      <c r="AR323" s="74">
        <v>70.900000000000006</v>
      </c>
      <c r="AS323" s="74">
        <v>75.599999999999994</v>
      </c>
      <c r="AT323" s="78">
        <v>1845</v>
      </c>
      <c r="AU323" s="74">
        <v>2.5</v>
      </c>
      <c r="AV323" s="78">
        <v>1800</v>
      </c>
      <c r="AW323" s="74">
        <v>11.4</v>
      </c>
      <c r="AX323" s="74">
        <v>9.6</v>
      </c>
      <c r="AY323" s="74">
        <v>67.3</v>
      </c>
      <c r="AZ323" s="74">
        <v>75.599999999999994</v>
      </c>
      <c r="BA323" s="74">
        <v>79.099999999999994</v>
      </c>
      <c r="BB323" s="78">
        <v>1845</v>
      </c>
      <c r="BC323" s="74">
        <v>2.5</v>
      </c>
      <c r="BD323" s="78">
        <v>1800</v>
      </c>
      <c r="BE323" s="74">
        <v>11.9</v>
      </c>
      <c r="BF323" s="74">
        <v>7.1</v>
      </c>
      <c r="BG323" s="74">
        <v>73.599999999999994</v>
      </c>
      <c r="BH323" s="74">
        <v>78.7</v>
      </c>
      <c r="BI323" s="74">
        <v>81</v>
      </c>
      <c r="BJ323" s="78"/>
      <c r="BK323" s="74"/>
      <c r="BL323" s="78"/>
      <c r="BM323" s="74"/>
      <c r="BN323" s="74"/>
      <c r="BO323" s="74"/>
      <c r="BP323" s="74"/>
      <c r="BQ323" s="74"/>
      <c r="BR323" s="78">
        <v>3755</v>
      </c>
      <c r="BS323" s="74">
        <v>4.0999999999999996</v>
      </c>
      <c r="BT323" s="78">
        <v>3600</v>
      </c>
      <c r="BU323" s="74">
        <v>11</v>
      </c>
      <c r="BV323" s="74">
        <v>11.6</v>
      </c>
      <c r="BW323" s="74">
        <v>61.2</v>
      </c>
      <c r="BX323" s="74">
        <v>72</v>
      </c>
      <c r="BY323" s="74">
        <v>77.400000000000006</v>
      </c>
      <c r="BZ323" s="78">
        <v>3755</v>
      </c>
      <c r="CA323" s="74">
        <v>4.4000000000000004</v>
      </c>
      <c r="CB323" s="78">
        <v>3590</v>
      </c>
      <c r="CC323" s="74">
        <v>11.3</v>
      </c>
      <c r="CD323" s="74">
        <v>8.4</v>
      </c>
      <c r="CE323" s="74">
        <v>66.7</v>
      </c>
      <c r="CF323" s="74">
        <v>76.8</v>
      </c>
      <c r="CG323" s="74">
        <v>80.3</v>
      </c>
      <c r="CH323" s="78">
        <v>3755</v>
      </c>
      <c r="CI323" s="74">
        <v>4.5999999999999996</v>
      </c>
      <c r="CJ323" s="78">
        <v>3585</v>
      </c>
      <c r="CK323" s="74">
        <v>12</v>
      </c>
      <c r="CL323" s="74">
        <v>6.6</v>
      </c>
      <c r="CM323" s="74">
        <v>72.5</v>
      </c>
      <c r="CN323" s="74">
        <v>79.3</v>
      </c>
      <c r="CO323" s="74">
        <v>81.3</v>
      </c>
      <c r="CP323" s="78"/>
      <c r="CQ323" s="74"/>
      <c r="CR323" s="78"/>
      <c r="CS323" s="74"/>
      <c r="CT323" s="74"/>
      <c r="CU323" s="74"/>
      <c r="CV323" s="74"/>
      <c r="CW323" s="74"/>
    </row>
    <row r="324" spans="1:101" ht="16.5" x14ac:dyDescent="0.3">
      <c r="A324" s="74" t="s">
        <v>290</v>
      </c>
      <c r="B324" s="74">
        <v>124</v>
      </c>
      <c r="C324" s="74">
        <v>10007795</v>
      </c>
      <c r="D324" s="74" t="s">
        <v>46</v>
      </c>
      <c r="E324" s="74" t="s">
        <v>141</v>
      </c>
      <c r="F324" s="78">
        <v>2990</v>
      </c>
      <c r="G324" s="74">
        <v>3.8</v>
      </c>
      <c r="H324" s="78">
        <v>2880</v>
      </c>
      <c r="I324" s="74">
        <v>10.4</v>
      </c>
      <c r="J324" s="74">
        <v>10.9</v>
      </c>
      <c r="K324" s="74">
        <v>51.6</v>
      </c>
      <c r="L324" s="74">
        <v>66.599999999999994</v>
      </c>
      <c r="M324" s="74">
        <v>78.7</v>
      </c>
      <c r="N324" s="78">
        <v>2990</v>
      </c>
      <c r="O324" s="74">
        <v>4</v>
      </c>
      <c r="P324" s="78">
        <v>2870</v>
      </c>
      <c r="Q324" s="74">
        <v>11.4</v>
      </c>
      <c r="R324" s="74">
        <v>6.7</v>
      </c>
      <c r="S324" s="74">
        <v>62.4</v>
      </c>
      <c r="T324" s="74">
        <v>75.599999999999994</v>
      </c>
      <c r="U324" s="74">
        <v>81.900000000000006</v>
      </c>
      <c r="V324" s="78">
        <v>2990</v>
      </c>
      <c r="W324" s="74">
        <v>4.3</v>
      </c>
      <c r="X324" s="78">
        <v>2860</v>
      </c>
      <c r="Y324" s="74">
        <v>11.3</v>
      </c>
      <c r="Z324" s="74">
        <v>5.9</v>
      </c>
      <c r="AA324" s="74">
        <v>66.900000000000006</v>
      </c>
      <c r="AB324" s="74">
        <v>78.8</v>
      </c>
      <c r="AC324" s="74">
        <v>82.8</v>
      </c>
      <c r="AD324" s="78"/>
      <c r="AE324" s="74"/>
      <c r="AF324" s="78"/>
      <c r="AG324" s="74"/>
      <c r="AH324" s="74"/>
      <c r="AI324" s="74"/>
      <c r="AJ324" s="74"/>
      <c r="AK324" s="74"/>
      <c r="AL324" s="78">
        <v>2425</v>
      </c>
      <c r="AM324" s="74">
        <v>1.2</v>
      </c>
      <c r="AN324" s="78">
        <v>2395</v>
      </c>
      <c r="AO324" s="74">
        <v>12.5</v>
      </c>
      <c r="AP324" s="74">
        <v>12.9</v>
      </c>
      <c r="AQ324" s="74">
        <v>51.8</v>
      </c>
      <c r="AR324" s="74">
        <v>63.7</v>
      </c>
      <c r="AS324" s="74">
        <v>74.5</v>
      </c>
      <c r="AT324" s="78">
        <v>2425</v>
      </c>
      <c r="AU324" s="74">
        <v>1.4</v>
      </c>
      <c r="AV324" s="78">
        <v>2390</v>
      </c>
      <c r="AW324" s="74">
        <v>12.7</v>
      </c>
      <c r="AX324" s="74">
        <v>8.1999999999999993</v>
      </c>
      <c r="AY324" s="74">
        <v>61.6</v>
      </c>
      <c r="AZ324" s="74">
        <v>73.2</v>
      </c>
      <c r="BA324" s="74">
        <v>79</v>
      </c>
      <c r="BB324" s="78">
        <v>2425</v>
      </c>
      <c r="BC324" s="74">
        <v>1.4</v>
      </c>
      <c r="BD324" s="78">
        <v>2390</v>
      </c>
      <c r="BE324" s="74">
        <v>13.8</v>
      </c>
      <c r="BF324" s="74">
        <v>7.2</v>
      </c>
      <c r="BG324" s="74">
        <v>66.099999999999994</v>
      </c>
      <c r="BH324" s="74">
        <v>76</v>
      </c>
      <c r="BI324" s="74">
        <v>79</v>
      </c>
      <c r="BJ324" s="78"/>
      <c r="BK324" s="74"/>
      <c r="BL324" s="78"/>
      <c r="BM324" s="74"/>
      <c r="BN324" s="74"/>
      <c r="BO324" s="74"/>
      <c r="BP324" s="74"/>
      <c r="BQ324" s="74"/>
      <c r="BR324" s="78">
        <v>5415</v>
      </c>
      <c r="BS324" s="74">
        <v>2.6</v>
      </c>
      <c r="BT324" s="78">
        <v>5275</v>
      </c>
      <c r="BU324" s="74">
        <v>11.4</v>
      </c>
      <c r="BV324" s="74">
        <v>11.9</v>
      </c>
      <c r="BW324" s="74">
        <v>51.7</v>
      </c>
      <c r="BX324" s="74">
        <v>65.3</v>
      </c>
      <c r="BY324" s="74">
        <v>76.8</v>
      </c>
      <c r="BZ324" s="78">
        <v>5415</v>
      </c>
      <c r="CA324" s="74">
        <v>2.8</v>
      </c>
      <c r="CB324" s="78">
        <v>5265</v>
      </c>
      <c r="CC324" s="74">
        <v>12</v>
      </c>
      <c r="CD324" s="74">
        <v>7.4</v>
      </c>
      <c r="CE324" s="74">
        <v>62</v>
      </c>
      <c r="CF324" s="74">
        <v>74.5</v>
      </c>
      <c r="CG324" s="74">
        <v>80.599999999999994</v>
      </c>
      <c r="CH324" s="78">
        <v>5415</v>
      </c>
      <c r="CI324" s="74">
        <v>3</v>
      </c>
      <c r="CJ324" s="78">
        <v>5250</v>
      </c>
      <c r="CK324" s="74">
        <v>12.4</v>
      </c>
      <c r="CL324" s="74">
        <v>6.5</v>
      </c>
      <c r="CM324" s="74">
        <v>66.5</v>
      </c>
      <c r="CN324" s="74">
        <v>77.5</v>
      </c>
      <c r="CO324" s="74">
        <v>81.099999999999994</v>
      </c>
      <c r="CP324" s="78"/>
      <c r="CQ324" s="74"/>
      <c r="CR324" s="78"/>
      <c r="CS324" s="74"/>
      <c r="CT324" s="74"/>
      <c r="CU324" s="74"/>
      <c r="CV324" s="74"/>
      <c r="CW324" s="74"/>
    </row>
    <row r="325" spans="1:101" ht="16.5" x14ac:dyDescent="0.3">
      <c r="A325" s="74" t="s">
        <v>290</v>
      </c>
      <c r="B325" s="74">
        <v>40</v>
      </c>
      <c r="C325" s="74">
        <v>10003863</v>
      </c>
      <c r="D325" s="74" t="s">
        <v>46</v>
      </c>
      <c r="E325" s="74" t="s">
        <v>143</v>
      </c>
      <c r="F325" s="78">
        <v>335</v>
      </c>
      <c r="G325" s="74">
        <v>5.7</v>
      </c>
      <c r="H325" s="78">
        <v>315</v>
      </c>
      <c r="I325" s="74">
        <v>8.6</v>
      </c>
      <c r="J325" s="74">
        <v>9.1999999999999993</v>
      </c>
      <c r="K325" s="74">
        <v>57.5</v>
      </c>
      <c r="L325" s="74">
        <v>74.3</v>
      </c>
      <c r="M325" s="74">
        <v>82.2</v>
      </c>
      <c r="N325" s="78">
        <v>335</v>
      </c>
      <c r="O325" s="74">
        <v>5.4</v>
      </c>
      <c r="P325" s="78">
        <v>315</v>
      </c>
      <c r="Q325" s="74">
        <v>10.8</v>
      </c>
      <c r="R325" s="74">
        <v>5.0999999999999996</v>
      </c>
      <c r="S325" s="74">
        <v>68.7</v>
      </c>
      <c r="T325" s="74">
        <v>78.5</v>
      </c>
      <c r="U325" s="74">
        <v>84.2</v>
      </c>
      <c r="V325" s="78">
        <v>335</v>
      </c>
      <c r="W325" s="74">
        <v>6.6</v>
      </c>
      <c r="X325" s="78">
        <v>310</v>
      </c>
      <c r="Y325" s="74">
        <v>10.6</v>
      </c>
      <c r="Z325" s="74">
        <v>6.4</v>
      </c>
      <c r="AA325" s="74" t="s">
        <v>396</v>
      </c>
      <c r="AB325" s="74" t="s">
        <v>396</v>
      </c>
      <c r="AC325" s="74">
        <v>83</v>
      </c>
      <c r="AD325" s="78"/>
      <c r="AE325" s="74"/>
      <c r="AF325" s="78"/>
      <c r="AG325" s="74"/>
      <c r="AH325" s="74"/>
      <c r="AI325" s="74"/>
      <c r="AJ325" s="74"/>
      <c r="AK325" s="74"/>
      <c r="AL325" s="78">
        <v>120</v>
      </c>
      <c r="AM325" s="74">
        <v>1.7</v>
      </c>
      <c r="AN325" s="78">
        <v>120</v>
      </c>
      <c r="AO325" s="74">
        <v>8.5</v>
      </c>
      <c r="AP325" s="74">
        <v>11.9</v>
      </c>
      <c r="AQ325" s="74">
        <v>67.8</v>
      </c>
      <c r="AR325" s="74">
        <v>76.3</v>
      </c>
      <c r="AS325" s="74">
        <v>79.7</v>
      </c>
      <c r="AT325" s="78">
        <v>120</v>
      </c>
      <c r="AU325" s="74">
        <v>1.7</v>
      </c>
      <c r="AV325" s="78">
        <v>120</v>
      </c>
      <c r="AW325" s="74">
        <v>12.7</v>
      </c>
      <c r="AX325" s="74">
        <v>7.6</v>
      </c>
      <c r="AY325" s="74">
        <v>66.900000000000006</v>
      </c>
      <c r="AZ325" s="74">
        <v>75.400000000000006</v>
      </c>
      <c r="BA325" s="74">
        <v>79.7</v>
      </c>
      <c r="BB325" s="78">
        <v>120</v>
      </c>
      <c r="BC325" s="74">
        <v>1.7</v>
      </c>
      <c r="BD325" s="78">
        <v>120</v>
      </c>
      <c r="BE325" s="74">
        <v>17.8</v>
      </c>
      <c r="BF325" s="74">
        <v>5.0999999999999996</v>
      </c>
      <c r="BG325" s="74" t="s">
        <v>396</v>
      </c>
      <c r="BH325" s="74" t="s">
        <v>396</v>
      </c>
      <c r="BI325" s="74">
        <v>77.099999999999994</v>
      </c>
      <c r="BJ325" s="78"/>
      <c r="BK325" s="74"/>
      <c r="BL325" s="78"/>
      <c r="BM325" s="74"/>
      <c r="BN325" s="74"/>
      <c r="BO325" s="74"/>
      <c r="BP325" s="74"/>
      <c r="BQ325" s="74"/>
      <c r="BR325" s="78">
        <v>455</v>
      </c>
      <c r="BS325" s="74">
        <v>4.5999999999999996</v>
      </c>
      <c r="BT325" s="78">
        <v>435</v>
      </c>
      <c r="BU325" s="74">
        <v>8.5</v>
      </c>
      <c r="BV325" s="74">
        <v>9.9</v>
      </c>
      <c r="BW325" s="74">
        <v>60.3</v>
      </c>
      <c r="BX325" s="74">
        <v>74.8</v>
      </c>
      <c r="BY325" s="74">
        <v>81.5</v>
      </c>
      <c r="BZ325" s="78">
        <v>455</v>
      </c>
      <c r="CA325" s="74">
        <v>4.4000000000000004</v>
      </c>
      <c r="CB325" s="78">
        <v>435</v>
      </c>
      <c r="CC325" s="74">
        <v>11.3</v>
      </c>
      <c r="CD325" s="74">
        <v>5.8</v>
      </c>
      <c r="CE325" s="74">
        <v>68.2</v>
      </c>
      <c r="CF325" s="74">
        <v>77.599999999999994</v>
      </c>
      <c r="CG325" s="74">
        <v>82.9</v>
      </c>
      <c r="CH325" s="78">
        <v>455</v>
      </c>
      <c r="CI325" s="74">
        <v>5.3</v>
      </c>
      <c r="CJ325" s="78">
        <v>430</v>
      </c>
      <c r="CK325" s="74">
        <v>12.6</v>
      </c>
      <c r="CL325" s="74">
        <v>6</v>
      </c>
      <c r="CM325" s="74">
        <v>72.8</v>
      </c>
      <c r="CN325" s="74">
        <v>80</v>
      </c>
      <c r="CO325" s="74">
        <v>81.400000000000006</v>
      </c>
      <c r="CP325" s="78"/>
      <c r="CQ325" s="74"/>
      <c r="CR325" s="78"/>
      <c r="CS325" s="74"/>
      <c r="CT325" s="74"/>
      <c r="CU325" s="74"/>
      <c r="CV325" s="74"/>
      <c r="CW325" s="74"/>
    </row>
    <row r="326" spans="1:101" ht="16.5" x14ac:dyDescent="0.3">
      <c r="A326" s="74" t="s">
        <v>290</v>
      </c>
      <c r="B326" s="74">
        <v>125</v>
      </c>
      <c r="C326" s="74">
        <v>10007796</v>
      </c>
      <c r="D326" s="74" t="s">
        <v>36</v>
      </c>
      <c r="E326" s="74" t="s">
        <v>145</v>
      </c>
      <c r="F326" s="78">
        <v>1110</v>
      </c>
      <c r="G326" s="74">
        <v>3.2</v>
      </c>
      <c r="H326" s="78">
        <v>1075</v>
      </c>
      <c r="I326" s="74">
        <v>6.7</v>
      </c>
      <c r="J326" s="74">
        <v>11.4</v>
      </c>
      <c r="K326" s="74">
        <v>47.7</v>
      </c>
      <c r="L326" s="74">
        <v>67</v>
      </c>
      <c r="M326" s="74">
        <v>81.900000000000006</v>
      </c>
      <c r="N326" s="78">
        <v>1110</v>
      </c>
      <c r="O326" s="74">
        <v>4.2</v>
      </c>
      <c r="P326" s="78">
        <v>1060</v>
      </c>
      <c r="Q326" s="74">
        <v>10.6</v>
      </c>
      <c r="R326" s="74">
        <v>7.3</v>
      </c>
      <c r="S326" s="74">
        <v>61.7</v>
      </c>
      <c r="T326" s="74">
        <v>75.5</v>
      </c>
      <c r="U326" s="74">
        <v>82.1</v>
      </c>
      <c r="V326" s="78">
        <v>1110</v>
      </c>
      <c r="W326" s="74">
        <v>4.2</v>
      </c>
      <c r="X326" s="78">
        <v>1060</v>
      </c>
      <c r="Y326" s="74">
        <v>10.5</v>
      </c>
      <c r="Z326" s="74">
        <v>5.7</v>
      </c>
      <c r="AA326" s="74">
        <v>68.099999999999994</v>
      </c>
      <c r="AB326" s="74">
        <v>80.599999999999994</v>
      </c>
      <c r="AC326" s="74">
        <v>83.8</v>
      </c>
      <c r="AD326" s="78"/>
      <c r="AE326" s="74"/>
      <c r="AF326" s="78"/>
      <c r="AG326" s="74"/>
      <c r="AH326" s="74"/>
      <c r="AI326" s="74"/>
      <c r="AJ326" s="74"/>
      <c r="AK326" s="74"/>
      <c r="AL326" s="78">
        <v>970</v>
      </c>
      <c r="AM326" s="74">
        <v>1.2</v>
      </c>
      <c r="AN326" s="78">
        <v>960</v>
      </c>
      <c r="AO326" s="74">
        <v>10.5</v>
      </c>
      <c r="AP326" s="74">
        <v>12.6</v>
      </c>
      <c r="AQ326" s="74">
        <v>48</v>
      </c>
      <c r="AR326" s="74">
        <v>64.3</v>
      </c>
      <c r="AS326" s="74">
        <v>76.8</v>
      </c>
      <c r="AT326" s="78">
        <v>970</v>
      </c>
      <c r="AU326" s="74">
        <v>1.8</v>
      </c>
      <c r="AV326" s="78">
        <v>955</v>
      </c>
      <c r="AW326" s="74">
        <v>12.2</v>
      </c>
      <c r="AX326" s="74">
        <v>8.9</v>
      </c>
      <c r="AY326" s="74">
        <v>62.2</v>
      </c>
      <c r="AZ326" s="74">
        <v>72.900000000000006</v>
      </c>
      <c r="BA326" s="74">
        <v>78.900000000000006</v>
      </c>
      <c r="BB326" s="78">
        <v>970</v>
      </c>
      <c r="BC326" s="74">
        <v>1.8</v>
      </c>
      <c r="BD326" s="78">
        <v>955</v>
      </c>
      <c r="BE326" s="74">
        <v>11.9</v>
      </c>
      <c r="BF326" s="74">
        <v>7.3</v>
      </c>
      <c r="BG326" s="74">
        <v>66.3</v>
      </c>
      <c r="BH326" s="74">
        <v>76.5</v>
      </c>
      <c r="BI326" s="74">
        <v>80.8</v>
      </c>
      <c r="BJ326" s="78"/>
      <c r="BK326" s="74"/>
      <c r="BL326" s="78"/>
      <c r="BM326" s="74"/>
      <c r="BN326" s="74"/>
      <c r="BO326" s="74"/>
      <c r="BP326" s="74"/>
      <c r="BQ326" s="74"/>
      <c r="BR326" s="78">
        <v>2080</v>
      </c>
      <c r="BS326" s="74">
        <v>2.2999999999999998</v>
      </c>
      <c r="BT326" s="78">
        <v>2030</v>
      </c>
      <c r="BU326" s="74">
        <v>8.5</v>
      </c>
      <c r="BV326" s="74">
        <v>12</v>
      </c>
      <c r="BW326" s="74">
        <v>47.9</v>
      </c>
      <c r="BX326" s="74">
        <v>65.7</v>
      </c>
      <c r="BY326" s="74">
        <v>79.5</v>
      </c>
      <c r="BZ326" s="78">
        <v>2080</v>
      </c>
      <c r="CA326" s="74">
        <v>3</v>
      </c>
      <c r="CB326" s="78">
        <v>2015</v>
      </c>
      <c r="CC326" s="74">
        <v>11.4</v>
      </c>
      <c r="CD326" s="74">
        <v>8</v>
      </c>
      <c r="CE326" s="74">
        <v>61.9</v>
      </c>
      <c r="CF326" s="74">
        <v>74.3</v>
      </c>
      <c r="CG326" s="74">
        <v>80.599999999999994</v>
      </c>
      <c r="CH326" s="78">
        <v>2080</v>
      </c>
      <c r="CI326" s="74">
        <v>3.1</v>
      </c>
      <c r="CJ326" s="78">
        <v>2015</v>
      </c>
      <c r="CK326" s="74">
        <v>11.1</v>
      </c>
      <c r="CL326" s="74">
        <v>6.5</v>
      </c>
      <c r="CM326" s="74">
        <v>67.3</v>
      </c>
      <c r="CN326" s="74">
        <v>78.599999999999994</v>
      </c>
      <c r="CO326" s="74">
        <v>82.4</v>
      </c>
      <c r="CP326" s="78"/>
      <c r="CQ326" s="74"/>
      <c r="CR326" s="78"/>
      <c r="CS326" s="74"/>
      <c r="CT326" s="74"/>
      <c r="CU326" s="74"/>
      <c r="CV326" s="74"/>
      <c r="CW326" s="74"/>
    </row>
    <row r="327" spans="1:101" ht="16.5" x14ac:dyDescent="0.3">
      <c r="A327" s="74" t="s">
        <v>290</v>
      </c>
      <c r="B327" s="74">
        <v>62</v>
      </c>
      <c r="C327" s="74">
        <v>10007151</v>
      </c>
      <c r="D327" s="74" t="s">
        <v>36</v>
      </c>
      <c r="E327" s="74" t="s">
        <v>147</v>
      </c>
      <c r="F327" s="78">
        <v>1335</v>
      </c>
      <c r="G327" s="74">
        <v>3.7</v>
      </c>
      <c r="H327" s="78">
        <v>1285</v>
      </c>
      <c r="I327" s="74">
        <v>7.8</v>
      </c>
      <c r="J327" s="74">
        <v>11.2</v>
      </c>
      <c r="K327" s="74">
        <v>66.7</v>
      </c>
      <c r="L327" s="74">
        <v>76.099999999999994</v>
      </c>
      <c r="M327" s="74">
        <v>81</v>
      </c>
      <c r="N327" s="78">
        <v>1335</v>
      </c>
      <c r="O327" s="74">
        <v>3.7</v>
      </c>
      <c r="P327" s="78">
        <v>1285</v>
      </c>
      <c r="Q327" s="74">
        <v>8.5</v>
      </c>
      <c r="R327" s="74">
        <v>6.6</v>
      </c>
      <c r="S327" s="74">
        <v>70.7</v>
      </c>
      <c r="T327" s="74">
        <v>80.8</v>
      </c>
      <c r="U327" s="74">
        <v>84.9</v>
      </c>
      <c r="V327" s="78">
        <v>1335</v>
      </c>
      <c r="W327" s="74">
        <v>4.2</v>
      </c>
      <c r="X327" s="78">
        <v>1280</v>
      </c>
      <c r="Y327" s="74">
        <v>8.6999999999999993</v>
      </c>
      <c r="Z327" s="74">
        <v>6.7</v>
      </c>
      <c r="AA327" s="74">
        <v>73</v>
      </c>
      <c r="AB327" s="74">
        <v>82.5</v>
      </c>
      <c r="AC327" s="74">
        <v>84.5</v>
      </c>
      <c r="AD327" s="78"/>
      <c r="AE327" s="74"/>
      <c r="AF327" s="78"/>
      <c r="AG327" s="74"/>
      <c r="AH327" s="74"/>
      <c r="AI327" s="74"/>
      <c r="AJ327" s="74"/>
      <c r="AK327" s="74"/>
      <c r="AL327" s="78">
        <v>1050</v>
      </c>
      <c r="AM327" s="74">
        <v>1.5</v>
      </c>
      <c r="AN327" s="78">
        <v>1035</v>
      </c>
      <c r="AO327" s="74">
        <v>9.5</v>
      </c>
      <c r="AP327" s="74">
        <v>13</v>
      </c>
      <c r="AQ327" s="74">
        <v>64.099999999999994</v>
      </c>
      <c r="AR327" s="74">
        <v>71.5</v>
      </c>
      <c r="AS327" s="74">
        <v>77.599999999999994</v>
      </c>
      <c r="AT327" s="78">
        <v>1050</v>
      </c>
      <c r="AU327" s="74">
        <v>1.7</v>
      </c>
      <c r="AV327" s="78">
        <v>1030</v>
      </c>
      <c r="AW327" s="74">
        <v>10.6</v>
      </c>
      <c r="AX327" s="74">
        <v>8.5</v>
      </c>
      <c r="AY327" s="74">
        <v>68.8</v>
      </c>
      <c r="AZ327" s="74">
        <v>78.099999999999994</v>
      </c>
      <c r="BA327" s="74">
        <v>80.900000000000006</v>
      </c>
      <c r="BB327" s="78">
        <v>1050</v>
      </c>
      <c r="BC327" s="74">
        <v>1.8</v>
      </c>
      <c r="BD327" s="78">
        <v>1030</v>
      </c>
      <c r="BE327" s="74">
        <v>11.5</v>
      </c>
      <c r="BF327" s="74">
        <v>7</v>
      </c>
      <c r="BG327" s="74">
        <v>72.599999999999994</v>
      </c>
      <c r="BH327" s="74">
        <v>79.599999999999994</v>
      </c>
      <c r="BI327" s="74">
        <v>81.5</v>
      </c>
      <c r="BJ327" s="78"/>
      <c r="BK327" s="74"/>
      <c r="BL327" s="78"/>
      <c r="BM327" s="74"/>
      <c r="BN327" s="74"/>
      <c r="BO327" s="74"/>
      <c r="BP327" s="74"/>
      <c r="BQ327" s="74"/>
      <c r="BR327" s="78">
        <v>2385</v>
      </c>
      <c r="BS327" s="74">
        <v>2.8</v>
      </c>
      <c r="BT327" s="78">
        <v>2320</v>
      </c>
      <c r="BU327" s="74">
        <v>8.6</v>
      </c>
      <c r="BV327" s="74">
        <v>12</v>
      </c>
      <c r="BW327" s="74">
        <v>65.5</v>
      </c>
      <c r="BX327" s="74">
        <v>74.099999999999994</v>
      </c>
      <c r="BY327" s="74">
        <v>79.400000000000006</v>
      </c>
      <c r="BZ327" s="78">
        <v>2385</v>
      </c>
      <c r="CA327" s="74">
        <v>2.8</v>
      </c>
      <c r="CB327" s="78">
        <v>2320</v>
      </c>
      <c r="CC327" s="74">
        <v>9.4</v>
      </c>
      <c r="CD327" s="74">
        <v>7.5</v>
      </c>
      <c r="CE327" s="74">
        <v>69.900000000000006</v>
      </c>
      <c r="CF327" s="74">
        <v>79.599999999999994</v>
      </c>
      <c r="CG327" s="74">
        <v>83.1</v>
      </c>
      <c r="CH327" s="78">
        <v>2385</v>
      </c>
      <c r="CI327" s="74">
        <v>3.1</v>
      </c>
      <c r="CJ327" s="78">
        <v>2310</v>
      </c>
      <c r="CK327" s="74">
        <v>10</v>
      </c>
      <c r="CL327" s="74">
        <v>6.8</v>
      </c>
      <c r="CM327" s="74">
        <v>72.8</v>
      </c>
      <c r="CN327" s="74">
        <v>81.2</v>
      </c>
      <c r="CO327" s="74">
        <v>83.2</v>
      </c>
      <c r="CP327" s="78"/>
      <c r="CQ327" s="74"/>
      <c r="CR327" s="78"/>
      <c r="CS327" s="74"/>
      <c r="CT327" s="74"/>
      <c r="CU327" s="74"/>
      <c r="CV327" s="74"/>
      <c r="CW327" s="74"/>
    </row>
    <row r="328" spans="1:101" ht="16.5" x14ac:dyDescent="0.3">
      <c r="A328" s="74" t="s">
        <v>290</v>
      </c>
      <c r="B328" s="74">
        <v>23</v>
      </c>
      <c r="C328" s="74">
        <v>10003956</v>
      </c>
      <c r="D328" s="74" t="s">
        <v>39</v>
      </c>
      <c r="E328" s="74" t="s">
        <v>149</v>
      </c>
      <c r="F328" s="78">
        <v>760</v>
      </c>
      <c r="G328" s="74">
        <v>3.7</v>
      </c>
      <c r="H328" s="78">
        <v>735</v>
      </c>
      <c r="I328" s="74">
        <v>6.7</v>
      </c>
      <c r="J328" s="74">
        <v>9.3000000000000007</v>
      </c>
      <c r="K328" s="74">
        <v>56.2</v>
      </c>
      <c r="L328" s="74">
        <v>73.5</v>
      </c>
      <c r="M328" s="74">
        <v>84</v>
      </c>
      <c r="N328" s="78">
        <v>760</v>
      </c>
      <c r="O328" s="74">
        <v>4.3</v>
      </c>
      <c r="P328" s="78">
        <v>730</v>
      </c>
      <c r="Q328" s="74">
        <v>7.8</v>
      </c>
      <c r="R328" s="74">
        <v>7.7</v>
      </c>
      <c r="S328" s="74">
        <v>65.099999999999994</v>
      </c>
      <c r="T328" s="74">
        <v>79</v>
      </c>
      <c r="U328" s="74">
        <v>84.5</v>
      </c>
      <c r="V328" s="78">
        <v>760</v>
      </c>
      <c r="W328" s="74">
        <v>4.5999999999999996</v>
      </c>
      <c r="X328" s="78">
        <v>725</v>
      </c>
      <c r="Y328" s="74">
        <v>10.5</v>
      </c>
      <c r="Z328" s="74">
        <v>7.6</v>
      </c>
      <c r="AA328" s="74">
        <v>68.3</v>
      </c>
      <c r="AB328" s="74">
        <v>78.2</v>
      </c>
      <c r="AC328" s="74">
        <v>82</v>
      </c>
      <c r="AD328" s="78"/>
      <c r="AE328" s="74"/>
      <c r="AF328" s="78"/>
      <c r="AG328" s="74"/>
      <c r="AH328" s="74"/>
      <c r="AI328" s="74"/>
      <c r="AJ328" s="74"/>
      <c r="AK328" s="74"/>
      <c r="AL328" s="78">
        <v>255</v>
      </c>
      <c r="AM328" s="74">
        <v>1.2</v>
      </c>
      <c r="AN328" s="78">
        <v>250</v>
      </c>
      <c r="AO328" s="74">
        <v>8.6999999999999993</v>
      </c>
      <c r="AP328" s="74">
        <v>12.7</v>
      </c>
      <c r="AQ328" s="74">
        <v>57.9</v>
      </c>
      <c r="AR328" s="74">
        <v>72.599999999999994</v>
      </c>
      <c r="AS328" s="74">
        <v>78.599999999999994</v>
      </c>
      <c r="AT328" s="78">
        <v>255</v>
      </c>
      <c r="AU328" s="74">
        <v>0.8</v>
      </c>
      <c r="AV328" s="78">
        <v>255</v>
      </c>
      <c r="AW328" s="74">
        <v>7.9</v>
      </c>
      <c r="AX328" s="74">
        <v>9.1</v>
      </c>
      <c r="AY328" s="74">
        <v>67.2</v>
      </c>
      <c r="AZ328" s="74">
        <v>77.099999999999994</v>
      </c>
      <c r="BA328" s="74">
        <v>83</v>
      </c>
      <c r="BB328" s="78">
        <v>255</v>
      </c>
      <c r="BC328" s="74">
        <v>1.2</v>
      </c>
      <c r="BD328" s="78">
        <v>250</v>
      </c>
      <c r="BE328" s="74">
        <v>11.5</v>
      </c>
      <c r="BF328" s="74">
        <v>7.5</v>
      </c>
      <c r="BG328" s="74">
        <v>69</v>
      </c>
      <c r="BH328" s="74">
        <v>77</v>
      </c>
      <c r="BI328" s="74">
        <v>81</v>
      </c>
      <c r="BJ328" s="78"/>
      <c r="BK328" s="74"/>
      <c r="BL328" s="78"/>
      <c r="BM328" s="74"/>
      <c r="BN328" s="74"/>
      <c r="BO328" s="74"/>
      <c r="BP328" s="74"/>
      <c r="BQ328" s="74"/>
      <c r="BR328" s="78">
        <v>1015</v>
      </c>
      <c r="BS328" s="74">
        <v>3.1</v>
      </c>
      <c r="BT328" s="78">
        <v>985</v>
      </c>
      <c r="BU328" s="74">
        <v>7.2</v>
      </c>
      <c r="BV328" s="74">
        <v>10.199999999999999</v>
      </c>
      <c r="BW328" s="74">
        <v>56.6</v>
      </c>
      <c r="BX328" s="74">
        <v>73.3</v>
      </c>
      <c r="BY328" s="74">
        <v>82.6</v>
      </c>
      <c r="BZ328" s="78">
        <v>1015</v>
      </c>
      <c r="CA328" s="74">
        <v>3.4</v>
      </c>
      <c r="CB328" s="78">
        <v>980</v>
      </c>
      <c r="CC328" s="74">
        <v>7.8</v>
      </c>
      <c r="CD328" s="74">
        <v>8.1</v>
      </c>
      <c r="CE328" s="74">
        <v>65.599999999999994</v>
      </c>
      <c r="CF328" s="74">
        <v>78.5</v>
      </c>
      <c r="CG328" s="74">
        <v>84.1</v>
      </c>
      <c r="CH328" s="78">
        <v>1015</v>
      </c>
      <c r="CI328" s="74">
        <v>3.7</v>
      </c>
      <c r="CJ328" s="78">
        <v>980</v>
      </c>
      <c r="CK328" s="74">
        <v>10.7</v>
      </c>
      <c r="CL328" s="74">
        <v>7.6</v>
      </c>
      <c r="CM328" s="74">
        <v>68.5</v>
      </c>
      <c r="CN328" s="74">
        <v>77.900000000000006</v>
      </c>
      <c r="CO328" s="74">
        <v>81.7</v>
      </c>
      <c r="CP328" s="78"/>
      <c r="CQ328" s="74"/>
      <c r="CR328" s="78"/>
      <c r="CS328" s="74"/>
      <c r="CT328" s="74"/>
      <c r="CU328" s="74"/>
      <c r="CV328" s="74"/>
      <c r="CW328" s="74"/>
    </row>
    <row r="329" spans="1:101" ht="16.5" x14ac:dyDescent="0.3">
      <c r="A329" s="74" t="s">
        <v>290</v>
      </c>
      <c r="B329" s="74">
        <v>65</v>
      </c>
      <c r="C329" s="74">
        <v>10003957</v>
      </c>
      <c r="D329" s="74" t="s">
        <v>39</v>
      </c>
      <c r="E329" s="74" t="s">
        <v>151</v>
      </c>
      <c r="F329" s="78">
        <v>1875</v>
      </c>
      <c r="G329" s="74">
        <v>6.4</v>
      </c>
      <c r="H329" s="78">
        <v>1755</v>
      </c>
      <c r="I329" s="74">
        <v>8.1</v>
      </c>
      <c r="J329" s="74">
        <v>11.2</v>
      </c>
      <c r="K329" s="74">
        <v>56.3</v>
      </c>
      <c r="L329" s="74">
        <v>72.5</v>
      </c>
      <c r="M329" s="74">
        <v>80.7</v>
      </c>
      <c r="N329" s="78">
        <v>1875</v>
      </c>
      <c r="O329" s="74">
        <v>6.5</v>
      </c>
      <c r="P329" s="78">
        <v>1755</v>
      </c>
      <c r="Q329" s="74">
        <v>9.1</v>
      </c>
      <c r="R329" s="74">
        <v>6.4</v>
      </c>
      <c r="S329" s="74">
        <v>62.6</v>
      </c>
      <c r="T329" s="74">
        <v>78.2</v>
      </c>
      <c r="U329" s="74">
        <v>84.5</v>
      </c>
      <c r="V329" s="78">
        <v>1875</v>
      </c>
      <c r="W329" s="74">
        <v>7.1</v>
      </c>
      <c r="X329" s="78">
        <v>1740</v>
      </c>
      <c r="Y329" s="74">
        <v>10.8</v>
      </c>
      <c r="Z329" s="74">
        <v>6.1</v>
      </c>
      <c r="AA329" s="74">
        <v>67.400000000000006</v>
      </c>
      <c r="AB329" s="74">
        <v>78.7</v>
      </c>
      <c r="AC329" s="74">
        <v>83.1</v>
      </c>
      <c r="AD329" s="78"/>
      <c r="AE329" s="74"/>
      <c r="AF329" s="78"/>
      <c r="AG329" s="74"/>
      <c r="AH329" s="74"/>
      <c r="AI329" s="74"/>
      <c r="AJ329" s="74"/>
      <c r="AK329" s="74"/>
      <c r="AL329" s="78">
        <v>1520</v>
      </c>
      <c r="AM329" s="74">
        <v>1.7</v>
      </c>
      <c r="AN329" s="78">
        <v>1495</v>
      </c>
      <c r="AO329" s="74">
        <v>11</v>
      </c>
      <c r="AP329" s="74">
        <v>14.3</v>
      </c>
      <c r="AQ329" s="74">
        <v>57.8</v>
      </c>
      <c r="AR329" s="74">
        <v>68.7</v>
      </c>
      <c r="AS329" s="74">
        <v>74.7</v>
      </c>
      <c r="AT329" s="78">
        <v>1520</v>
      </c>
      <c r="AU329" s="74">
        <v>1.9</v>
      </c>
      <c r="AV329" s="78">
        <v>1490</v>
      </c>
      <c r="AW329" s="74">
        <v>12</v>
      </c>
      <c r="AX329" s="74">
        <v>9.5</v>
      </c>
      <c r="AY329" s="74">
        <v>64.7</v>
      </c>
      <c r="AZ329" s="74">
        <v>74.8</v>
      </c>
      <c r="BA329" s="74">
        <v>78.5</v>
      </c>
      <c r="BB329" s="78">
        <v>1520</v>
      </c>
      <c r="BC329" s="74">
        <v>2</v>
      </c>
      <c r="BD329" s="78">
        <v>1490</v>
      </c>
      <c r="BE329" s="74">
        <v>13.9</v>
      </c>
      <c r="BF329" s="74">
        <v>6.6</v>
      </c>
      <c r="BG329" s="74">
        <v>70</v>
      </c>
      <c r="BH329" s="74">
        <v>77.400000000000006</v>
      </c>
      <c r="BI329" s="74">
        <v>79.400000000000006</v>
      </c>
      <c r="BJ329" s="78"/>
      <c r="BK329" s="74"/>
      <c r="BL329" s="78"/>
      <c r="BM329" s="74"/>
      <c r="BN329" s="74"/>
      <c r="BO329" s="74"/>
      <c r="BP329" s="74"/>
      <c r="BQ329" s="74"/>
      <c r="BR329" s="78">
        <v>3395</v>
      </c>
      <c r="BS329" s="74">
        <v>4.3</v>
      </c>
      <c r="BT329" s="78">
        <v>3250</v>
      </c>
      <c r="BU329" s="74">
        <v>9.4</v>
      </c>
      <c r="BV329" s="74">
        <v>12.6</v>
      </c>
      <c r="BW329" s="74">
        <v>57</v>
      </c>
      <c r="BX329" s="74">
        <v>70.8</v>
      </c>
      <c r="BY329" s="74">
        <v>77.900000000000006</v>
      </c>
      <c r="BZ329" s="78">
        <v>3395</v>
      </c>
      <c r="CA329" s="74">
        <v>4.4000000000000004</v>
      </c>
      <c r="CB329" s="78">
        <v>3245</v>
      </c>
      <c r="CC329" s="74">
        <v>10.5</v>
      </c>
      <c r="CD329" s="74">
        <v>7.8</v>
      </c>
      <c r="CE329" s="74">
        <v>63.6</v>
      </c>
      <c r="CF329" s="74">
        <v>76.599999999999994</v>
      </c>
      <c r="CG329" s="74">
        <v>81.7</v>
      </c>
      <c r="CH329" s="78">
        <v>3395</v>
      </c>
      <c r="CI329" s="74">
        <v>4.9000000000000004</v>
      </c>
      <c r="CJ329" s="78">
        <v>3230</v>
      </c>
      <c r="CK329" s="74">
        <v>12.2</v>
      </c>
      <c r="CL329" s="74">
        <v>6.3</v>
      </c>
      <c r="CM329" s="74">
        <v>68.599999999999994</v>
      </c>
      <c r="CN329" s="74">
        <v>78.099999999999994</v>
      </c>
      <c r="CO329" s="74">
        <v>81.400000000000006</v>
      </c>
      <c r="CP329" s="78"/>
      <c r="CQ329" s="74"/>
      <c r="CR329" s="78"/>
      <c r="CS329" s="74"/>
      <c r="CT329" s="74"/>
      <c r="CU329" s="74"/>
      <c r="CV329" s="74"/>
      <c r="CW329" s="74"/>
    </row>
    <row r="330" spans="1:101" ht="16.5" x14ac:dyDescent="0.3">
      <c r="A330" s="74" t="s">
        <v>290</v>
      </c>
      <c r="B330" s="74">
        <v>209</v>
      </c>
      <c r="C330" s="74">
        <v>10003945</v>
      </c>
      <c r="D330" s="74" t="s">
        <v>39</v>
      </c>
      <c r="E330" s="74" t="s">
        <v>153</v>
      </c>
      <c r="F330" s="78" t="s">
        <v>13</v>
      </c>
      <c r="G330" s="74" t="s">
        <v>13</v>
      </c>
      <c r="H330" s="78" t="s">
        <v>13</v>
      </c>
      <c r="I330" s="74" t="s">
        <v>13</v>
      </c>
      <c r="J330" s="74" t="s">
        <v>13</v>
      </c>
      <c r="K330" s="74" t="s">
        <v>13</v>
      </c>
      <c r="L330" s="74" t="s">
        <v>13</v>
      </c>
      <c r="M330" s="74" t="s">
        <v>13</v>
      </c>
      <c r="N330" s="78" t="s">
        <v>13</v>
      </c>
      <c r="O330" s="74" t="s">
        <v>13</v>
      </c>
      <c r="P330" s="78" t="s">
        <v>13</v>
      </c>
      <c r="Q330" s="74" t="s">
        <v>13</v>
      </c>
      <c r="R330" s="74" t="s">
        <v>13</v>
      </c>
      <c r="S330" s="74" t="s">
        <v>13</v>
      </c>
      <c r="T330" s="74" t="s">
        <v>13</v>
      </c>
      <c r="U330" s="74" t="s">
        <v>13</v>
      </c>
      <c r="V330" s="78" t="s">
        <v>13</v>
      </c>
      <c r="W330" s="74" t="s">
        <v>13</v>
      </c>
      <c r="X330" s="78" t="s">
        <v>13</v>
      </c>
      <c r="Y330" s="74" t="s">
        <v>13</v>
      </c>
      <c r="Z330" s="74" t="s">
        <v>13</v>
      </c>
      <c r="AA330" s="74" t="s">
        <v>13</v>
      </c>
      <c r="AB330" s="74" t="s">
        <v>13</v>
      </c>
      <c r="AC330" s="74" t="s">
        <v>13</v>
      </c>
      <c r="AD330" s="78"/>
      <c r="AE330" s="74"/>
      <c r="AF330" s="78"/>
      <c r="AG330" s="74"/>
      <c r="AH330" s="74"/>
      <c r="AI330" s="74"/>
      <c r="AJ330" s="74"/>
      <c r="AK330" s="74"/>
      <c r="AL330" s="78" t="s">
        <v>13</v>
      </c>
      <c r="AM330" s="74" t="s">
        <v>13</v>
      </c>
      <c r="AN330" s="78" t="s">
        <v>13</v>
      </c>
      <c r="AO330" s="74" t="s">
        <v>13</v>
      </c>
      <c r="AP330" s="74" t="s">
        <v>13</v>
      </c>
      <c r="AQ330" s="74" t="s">
        <v>13</v>
      </c>
      <c r="AR330" s="74" t="s">
        <v>13</v>
      </c>
      <c r="AS330" s="74" t="s">
        <v>13</v>
      </c>
      <c r="AT330" s="78" t="s">
        <v>13</v>
      </c>
      <c r="AU330" s="74" t="s">
        <v>13</v>
      </c>
      <c r="AV330" s="78" t="s">
        <v>13</v>
      </c>
      <c r="AW330" s="74" t="s">
        <v>13</v>
      </c>
      <c r="AX330" s="74" t="s">
        <v>13</v>
      </c>
      <c r="AY330" s="74" t="s">
        <v>13</v>
      </c>
      <c r="AZ330" s="74" t="s">
        <v>13</v>
      </c>
      <c r="BA330" s="74" t="s">
        <v>13</v>
      </c>
      <c r="BB330" s="78" t="s">
        <v>13</v>
      </c>
      <c r="BC330" s="74" t="s">
        <v>13</v>
      </c>
      <c r="BD330" s="78" t="s">
        <v>13</v>
      </c>
      <c r="BE330" s="74" t="s">
        <v>13</v>
      </c>
      <c r="BF330" s="74" t="s">
        <v>13</v>
      </c>
      <c r="BG330" s="74" t="s">
        <v>13</v>
      </c>
      <c r="BH330" s="74" t="s">
        <v>13</v>
      </c>
      <c r="BI330" s="74" t="s">
        <v>13</v>
      </c>
      <c r="BJ330" s="78"/>
      <c r="BK330" s="74"/>
      <c r="BL330" s="78"/>
      <c r="BM330" s="74"/>
      <c r="BN330" s="74"/>
      <c r="BO330" s="74"/>
      <c r="BP330" s="74"/>
      <c r="BQ330" s="74"/>
      <c r="BR330" s="78" t="s">
        <v>13</v>
      </c>
      <c r="BS330" s="74" t="s">
        <v>13</v>
      </c>
      <c r="BT330" s="78" t="s">
        <v>13</v>
      </c>
      <c r="BU330" s="74" t="s">
        <v>13</v>
      </c>
      <c r="BV330" s="74" t="s">
        <v>13</v>
      </c>
      <c r="BW330" s="74" t="s">
        <v>13</v>
      </c>
      <c r="BX330" s="74" t="s">
        <v>13</v>
      </c>
      <c r="BY330" s="74" t="s">
        <v>13</v>
      </c>
      <c r="BZ330" s="78" t="s">
        <v>13</v>
      </c>
      <c r="CA330" s="74" t="s">
        <v>13</v>
      </c>
      <c r="CB330" s="78" t="s">
        <v>13</v>
      </c>
      <c r="CC330" s="74" t="s">
        <v>13</v>
      </c>
      <c r="CD330" s="74" t="s">
        <v>13</v>
      </c>
      <c r="CE330" s="74" t="s">
        <v>13</v>
      </c>
      <c r="CF330" s="74" t="s">
        <v>13</v>
      </c>
      <c r="CG330" s="74" t="s">
        <v>13</v>
      </c>
      <c r="CH330" s="78" t="s">
        <v>13</v>
      </c>
      <c r="CI330" s="74" t="s">
        <v>13</v>
      </c>
      <c r="CJ330" s="78" t="s">
        <v>13</v>
      </c>
      <c r="CK330" s="74" t="s">
        <v>13</v>
      </c>
      <c r="CL330" s="74" t="s">
        <v>13</v>
      </c>
      <c r="CM330" s="74" t="s">
        <v>13</v>
      </c>
      <c r="CN330" s="74" t="s">
        <v>13</v>
      </c>
      <c r="CO330" s="74" t="s">
        <v>13</v>
      </c>
      <c r="CP330" s="78"/>
      <c r="CQ330" s="74"/>
      <c r="CR330" s="78"/>
      <c r="CS330" s="74"/>
      <c r="CT330" s="74"/>
      <c r="CU330" s="74"/>
      <c r="CV330" s="74"/>
      <c r="CW330" s="74"/>
    </row>
    <row r="331" spans="1:101" ht="16.5" x14ac:dyDescent="0.3">
      <c r="A331" s="74" t="s">
        <v>290</v>
      </c>
      <c r="B331" s="74">
        <v>126</v>
      </c>
      <c r="C331" s="74">
        <v>10006842</v>
      </c>
      <c r="D331" s="74" t="s">
        <v>39</v>
      </c>
      <c r="E331" s="74" t="s">
        <v>155</v>
      </c>
      <c r="F331" s="78">
        <v>1880</v>
      </c>
      <c r="G331" s="74">
        <v>5.2</v>
      </c>
      <c r="H331" s="78">
        <v>1785</v>
      </c>
      <c r="I331" s="74">
        <v>8.6999999999999993</v>
      </c>
      <c r="J331" s="74">
        <v>9.9</v>
      </c>
      <c r="K331" s="74">
        <v>51.1</v>
      </c>
      <c r="L331" s="74">
        <v>68.3</v>
      </c>
      <c r="M331" s="74">
        <v>81.400000000000006</v>
      </c>
      <c r="N331" s="78">
        <v>1880</v>
      </c>
      <c r="O331" s="74">
        <v>4.9000000000000004</v>
      </c>
      <c r="P331" s="78">
        <v>1790</v>
      </c>
      <c r="Q331" s="74">
        <v>9.9</v>
      </c>
      <c r="R331" s="74">
        <v>6</v>
      </c>
      <c r="S331" s="74">
        <v>56.8</v>
      </c>
      <c r="T331" s="74">
        <v>74.599999999999994</v>
      </c>
      <c r="U331" s="74">
        <v>84</v>
      </c>
      <c r="V331" s="78">
        <v>1880</v>
      </c>
      <c r="W331" s="74">
        <v>5.6</v>
      </c>
      <c r="X331" s="78">
        <v>1775</v>
      </c>
      <c r="Y331" s="74">
        <v>10.5</v>
      </c>
      <c r="Z331" s="74">
        <v>5.5</v>
      </c>
      <c r="AA331" s="74">
        <v>65.3</v>
      </c>
      <c r="AB331" s="74">
        <v>79</v>
      </c>
      <c r="AC331" s="74">
        <v>84</v>
      </c>
      <c r="AD331" s="78"/>
      <c r="AE331" s="74"/>
      <c r="AF331" s="78"/>
      <c r="AG331" s="74"/>
      <c r="AH331" s="74"/>
      <c r="AI331" s="74"/>
      <c r="AJ331" s="74"/>
      <c r="AK331" s="74"/>
      <c r="AL331" s="78">
        <v>1550</v>
      </c>
      <c r="AM331" s="74">
        <v>0.9</v>
      </c>
      <c r="AN331" s="78">
        <v>1535</v>
      </c>
      <c r="AO331" s="74">
        <v>9.6</v>
      </c>
      <c r="AP331" s="74">
        <v>12.3</v>
      </c>
      <c r="AQ331" s="74">
        <v>52</v>
      </c>
      <c r="AR331" s="74">
        <v>65.3</v>
      </c>
      <c r="AS331" s="74">
        <v>78.099999999999994</v>
      </c>
      <c r="AT331" s="78">
        <v>1550</v>
      </c>
      <c r="AU331" s="74">
        <v>0.9</v>
      </c>
      <c r="AV331" s="78">
        <v>1535</v>
      </c>
      <c r="AW331" s="74">
        <v>11.6</v>
      </c>
      <c r="AX331" s="74">
        <v>7.3</v>
      </c>
      <c r="AY331" s="74">
        <v>59.5</v>
      </c>
      <c r="AZ331" s="74">
        <v>73.599999999999994</v>
      </c>
      <c r="BA331" s="74">
        <v>81.099999999999994</v>
      </c>
      <c r="BB331" s="78">
        <v>1550</v>
      </c>
      <c r="BC331" s="74">
        <v>1</v>
      </c>
      <c r="BD331" s="78">
        <v>1535</v>
      </c>
      <c r="BE331" s="74">
        <v>11.5</v>
      </c>
      <c r="BF331" s="74">
        <v>7.9</v>
      </c>
      <c r="BG331" s="74">
        <v>66.099999999999994</v>
      </c>
      <c r="BH331" s="74">
        <v>76.5</v>
      </c>
      <c r="BI331" s="74">
        <v>80.5</v>
      </c>
      <c r="BJ331" s="78"/>
      <c r="BK331" s="74"/>
      <c r="BL331" s="78"/>
      <c r="BM331" s="74"/>
      <c r="BN331" s="74"/>
      <c r="BO331" s="74"/>
      <c r="BP331" s="74"/>
      <c r="BQ331" s="74"/>
      <c r="BR331" s="78">
        <v>3435</v>
      </c>
      <c r="BS331" s="74">
        <v>3.3</v>
      </c>
      <c r="BT331" s="78">
        <v>3320</v>
      </c>
      <c r="BU331" s="74">
        <v>9.1</v>
      </c>
      <c r="BV331" s="74">
        <v>11</v>
      </c>
      <c r="BW331" s="74">
        <v>51.5</v>
      </c>
      <c r="BX331" s="74">
        <v>66.900000000000006</v>
      </c>
      <c r="BY331" s="74">
        <v>79.900000000000006</v>
      </c>
      <c r="BZ331" s="78">
        <v>3435</v>
      </c>
      <c r="CA331" s="74">
        <v>3.1</v>
      </c>
      <c r="CB331" s="78">
        <v>3325</v>
      </c>
      <c r="CC331" s="74">
        <v>10.7</v>
      </c>
      <c r="CD331" s="74">
        <v>6.6</v>
      </c>
      <c r="CE331" s="74">
        <v>58.1</v>
      </c>
      <c r="CF331" s="74">
        <v>74.2</v>
      </c>
      <c r="CG331" s="74">
        <v>82.7</v>
      </c>
      <c r="CH331" s="78">
        <v>3435</v>
      </c>
      <c r="CI331" s="74">
        <v>3.5</v>
      </c>
      <c r="CJ331" s="78">
        <v>3315</v>
      </c>
      <c r="CK331" s="74">
        <v>11</v>
      </c>
      <c r="CL331" s="74">
        <v>6.6</v>
      </c>
      <c r="CM331" s="74">
        <v>65.7</v>
      </c>
      <c r="CN331" s="74">
        <v>77.8</v>
      </c>
      <c r="CO331" s="74">
        <v>82.4</v>
      </c>
      <c r="CP331" s="78"/>
      <c r="CQ331" s="74"/>
      <c r="CR331" s="78"/>
      <c r="CS331" s="74"/>
      <c r="CT331" s="74"/>
      <c r="CU331" s="74"/>
      <c r="CV331" s="74"/>
      <c r="CW331" s="74"/>
    </row>
    <row r="332" spans="1:101" ht="16.5" x14ac:dyDescent="0.3">
      <c r="A332" s="74" t="s">
        <v>290</v>
      </c>
      <c r="B332" s="74">
        <v>24</v>
      </c>
      <c r="C332" s="74">
        <v>10007162</v>
      </c>
      <c r="D332" s="74" t="s">
        <v>27</v>
      </c>
      <c r="E332" s="74" t="s">
        <v>157</v>
      </c>
      <c r="F332" s="78">
        <v>1275</v>
      </c>
      <c r="G332" s="74">
        <v>6.9</v>
      </c>
      <c r="H332" s="78">
        <v>1190</v>
      </c>
      <c r="I332" s="74">
        <v>15.9</v>
      </c>
      <c r="J332" s="74">
        <v>18.899999999999999</v>
      </c>
      <c r="K332" s="74">
        <v>54.4</v>
      </c>
      <c r="L332" s="74">
        <v>59.3</v>
      </c>
      <c r="M332" s="74">
        <v>65.2</v>
      </c>
      <c r="N332" s="78">
        <v>1275</v>
      </c>
      <c r="O332" s="74">
        <v>6.9</v>
      </c>
      <c r="P332" s="78">
        <v>1190</v>
      </c>
      <c r="Q332" s="74">
        <v>16.8</v>
      </c>
      <c r="R332" s="74">
        <v>14.9</v>
      </c>
      <c r="S332" s="74">
        <v>58.8</v>
      </c>
      <c r="T332" s="74">
        <v>64.599999999999994</v>
      </c>
      <c r="U332" s="74">
        <v>68.3</v>
      </c>
      <c r="V332" s="78">
        <v>1275</v>
      </c>
      <c r="W332" s="74">
        <v>7.2</v>
      </c>
      <c r="X332" s="78">
        <v>1185</v>
      </c>
      <c r="Y332" s="74">
        <v>20.5</v>
      </c>
      <c r="Z332" s="74">
        <v>15</v>
      </c>
      <c r="AA332" s="74">
        <v>56.1</v>
      </c>
      <c r="AB332" s="74">
        <v>61.6</v>
      </c>
      <c r="AC332" s="74">
        <v>64.400000000000006</v>
      </c>
      <c r="AD332" s="78"/>
      <c r="AE332" s="74"/>
      <c r="AF332" s="78"/>
      <c r="AG332" s="74"/>
      <c r="AH332" s="74"/>
      <c r="AI332" s="74"/>
      <c r="AJ332" s="74"/>
      <c r="AK332" s="74"/>
      <c r="AL332" s="78">
        <v>565</v>
      </c>
      <c r="AM332" s="74">
        <v>3.4</v>
      </c>
      <c r="AN332" s="78">
        <v>545</v>
      </c>
      <c r="AO332" s="74">
        <v>19.3</v>
      </c>
      <c r="AP332" s="74">
        <v>21.3</v>
      </c>
      <c r="AQ332" s="74">
        <v>50.6</v>
      </c>
      <c r="AR332" s="74">
        <v>55.6</v>
      </c>
      <c r="AS332" s="74">
        <v>59.4</v>
      </c>
      <c r="AT332" s="78">
        <v>565</v>
      </c>
      <c r="AU332" s="74">
        <v>3.7</v>
      </c>
      <c r="AV332" s="78">
        <v>545</v>
      </c>
      <c r="AW332" s="74">
        <v>18.399999999999999</v>
      </c>
      <c r="AX332" s="74">
        <v>15.8</v>
      </c>
      <c r="AY332" s="74">
        <v>56.2</v>
      </c>
      <c r="AZ332" s="74">
        <v>63</v>
      </c>
      <c r="BA332" s="74">
        <v>65.7</v>
      </c>
      <c r="BB332" s="78">
        <v>565</v>
      </c>
      <c r="BC332" s="74">
        <v>4.0999999999999996</v>
      </c>
      <c r="BD332" s="78">
        <v>540</v>
      </c>
      <c r="BE332" s="74">
        <v>22</v>
      </c>
      <c r="BF332" s="74">
        <v>13.1</v>
      </c>
      <c r="BG332" s="74">
        <v>58.2</v>
      </c>
      <c r="BH332" s="74">
        <v>62.7</v>
      </c>
      <c r="BI332" s="74">
        <v>64.900000000000006</v>
      </c>
      <c r="BJ332" s="78"/>
      <c r="BK332" s="74"/>
      <c r="BL332" s="78"/>
      <c r="BM332" s="74"/>
      <c r="BN332" s="74"/>
      <c r="BO332" s="74"/>
      <c r="BP332" s="74"/>
      <c r="BQ332" s="74"/>
      <c r="BR332" s="78">
        <v>1840</v>
      </c>
      <c r="BS332" s="74">
        <v>5.8</v>
      </c>
      <c r="BT332" s="78">
        <v>1735</v>
      </c>
      <c r="BU332" s="74">
        <v>17</v>
      </c>
      <c r="BV332" s="74">
        <v>19.7</v>
      </c>
      <c r="BW332" s="74">
        <v>53.2</v>
      </c>
      <c r="BX332" s="74">
        <v>58.2</v>
      </c>
      <c r="BY332" s="74">
        <v>63.4</v>
      </c>
      <c r="BZ332" s="78">
        <v>1840</v>
      </c>
      <c r="CA332" s="74">
        <v>5.9</v>
      </c>
      <c r="CB332" s="78">
        <v>1730</v>
      </c>
      <c r="CC332" s="74">
        <v>17.3</v>
      </c>
      <c r="CD332" s="74">
        <v>15.2</v>
      </c>
      <c r="CE332" s="74">
        <v>58</v>
      </c>
      <c r="CF332" s="74">
        <v>64.099999999999994</v>
      </c>
      <c r="CG332" s="74">
        <v>67.5</v>
      </c>
      <c r="CH332" s="78">
        <v>1840</v>
      </c>
      <c r="CI332" s="74">
        <v>6.3</v>
      </c>
      <c r="CJ332" s="78">
        <v>1725</v>
      </c>
      <c r="CK332" s="74">
        <v>21</v>
      </c>
      <c r="CL332" s="74">
        <v>14.4</v>
      </c>
      <c r="CM332" s="74">
        <v>56.8</v>
      </c>
      <c r="CN332" s="74">
        <v>61.9</v>
      </c>
      <c r="CO332" s="74">
        <v>64.599999999999994</v>
      </c>
      <c r="CP332" s="78"/>
      <c r="CQ332" s="74"/>
      <c r="CR332" s="78"/>
      <c r="CS332" s="74"/>
      <c r="CT332" s="74"/>
      <c r="CU332" s="74"/>
      <c r="CV332" s="74"/>
      <c r="CW332" s="74"/>
    </row>
    <row r="333" spans="1:101" ht="16.5" x14ac:dyDescent="0.3">
      <c r="A333" s="74" t="s">
        <v>290</v>
      </c>
      <c r="B333" s="74">
        <v>135</v>
      </c>
      <c r="C333" s="74">
        <v>10007769</v>
      </c>
      <c r="D333" s="74" t="s">
        <v>27</v>
      </c>
      <c r="E333" s="74" t="s">
        <v>159</v>
      </c>
      <c r="F333" s="78" t="s">
        <v>13</v>
      </c>
      <c r="G333" s="74" t="s">
        <v>13</v>
      </c>
      <c r="H333" s="78" t="s">
        <v>13</v>
      </c>
      <c r="I333" s="74" t="s">
        <v>13</v>
      </c>
      <c r="J333" s="74" t="s">
        <v>13</v>
      </c>
      <c r="K333" s="74" t="s">
        <v>13</v>
      </c>
      <c r="L333" s="74" t="s">
        <v>13</v>
      </c>
      <c r="M333" s="74" t="s">
        <v>13</v>
      </c>
      <c r="N333" s="78" t="s">
        <v>13</v>
      </c>
      <c r="O333" s="74" t="s">
        <v>13</v>
      </c>
      <c r="P333" s="78" t="s">
        <v>13</v>
      </c>
      <c r="Q333" s="74" t="s">
        <v>13</v>
      </c>
      <c r="R333" s="74" t="s">
        <v>13</v>
      </c>
      <c r="S333" s="74" t="s">
        <v>13</v>
      </c>
      <c r="T333" s="74" t="s">
        <v>13</v>
      </c>
      <c r="U333" s="74" t="s">
        <v>13</v>
      </c>
      <c r="V333" s="78" t="s">
        <v>13</v>
      </c>
      <c r="W333" s="74" t="s">
        <v>13</v>
      </c>
      <c r="X333" s="78" t="s">
        <v>13</v>
      </c>
      <c r="Y333" s="74" t="s">
        <v>13</v>
      </c>
      <c r="Z333" s="74" t="s">
        <v>13</v>
      </c>
      <c r="AA333" s="74" t="s">
        <v>13</v>
      </c>
      <c r="AB333" s="74" t="s">
        <v>13</v>
      </c>
      <c r="AC333" s="74" t="s">
        <v>13</v>
      </c>
      <c r="AD333" s="78"/>
      <c r="AE333" s="74"/>
      <c r="AF333" s="78"/>
      <c r="AG333" s="74"/>
      <c r="AH333" s="74"/>
      <c r="AI333" s="74"/>
      <c r="AJ333" s="74"/>
      <c r="AK333" s="74"/>
      <c r="AL333" s="78" t="s">
        <v>13</v>
      </c>
      <c r="AM333" s="74" t="s">
        <v>13</v>
      </c>
      <c r="AN333" s="78" t="s">
        <v>13</v>
      </c>
      <c r="AO333" s="74" t="s">
        <v>13</v>
      </c>
      <c r="AP333" s="74" t="s">
        <v>13</v>
      </c>
      <c r="AQ333" s="74" t="s">
        <v>13</v>
      </c>
      <c r="AR333" s="74" t="s">
        <v>13</v>
      </c>
      <c r="AS333" s="74" t="s">
        <v>13</v>
      </c>
      <c r="AT333" s="78" t="s">
        <v>13</v>
      </c>
      <c r="AU333" s="74" t="s">
        <v>13</v>
      </c>
      <c r="AV333" s="78" t="s">
        <v>13</v>
      </c>
      <c r="AW333" s="74" t="s">
        <v>13</v>
      </c>
      <c r="AX333" s="74" t="s">
        <v>13</v>
      </c>
      <c r="AY333" s="74" t="s">
        <v>13</v>
      </c>
      <c r="AZ333" s="74" t="s">
        <v>13</v>
      </c>
      <c r="BA333" s="74" t="s">
        <v>13</v>
      </c>
      <c r="BB333" s="78" t="s">
        <v>13</v>
      </c>
      <c r="BC333" s="74" t="s">
        <v>13</v>
      </c>
      <c r="BD333" s="78" t="s">
        <v>13</v>
      </c>
      <c r="BE333" s="74" t="s">
        <v>13</v>
      </c>
      <c r="BF333" s="74" t="s">
        <v>13</v>
      </c>
      <c r="BG333" s="74" t="s">
        <v>13</v>
      </c>
      <c r="BH333" s="74" t="s">
        <v>13</v>
      </c>
      <c r="BI333" s="74" t="s">
        <v>13</v>
      </c>
      <c r="BJ333" s="78"/>
      <c r="BK333" s="74"/>
      <c r="BL333" s="78"/>
      <c r="BM333" s="74"/>
      <c r="BN333" s="74"/>
      <c r="BO333" s="74"/>
      <c r="BP333" s="74"/>
      <c r="BQ333" s="74"/>
      <c r="BR333" s="78" t="s">
        <v>13</v>
      </c>
      <c r="BS333" s="74" t="s">
        <v>13</v>
      </c>
      <c r="BT333" s="78" t="s">
        <v>13</v>
      </c>
      <c r="BU333" s="74" t="s">
        <v>13</v>
      </c>
      <c r="BV333" s="74" t="s">
        <v>13</v>
      </c>
      <c r="BW333" s="74" t="s">
        <v>13</v>
      </c>
      <c r="BX333" s="74" t="s">
        <v>13</v>
      </c>
      <c r="BY333" s="74" t="s">
        <v>13</v>
      </c>
      <c r="BZ333" s="78" t="s">
        <v>13</v>
      </c>
      <c r="CA333" s="74" t="s">
        <v>13</v>
      </c>
      <c r="CB333" s="78" t="s">
        <v>13</v>
      </c>
      <c r="CC333" s="74" t="s">
        <v>13</v>
      </c>
      <c r="CD333" s="74" t="s">
        <v>13</v>
      </c>
      <c r="CE333" s="74" t="s">
        <v>13</v>
      </c>
      <c r="CF333" s="74" t="s">
        <v>13</v>
      </c>
      <c r="CG333" s="74" t="s">
        <v>13</v>
      </c>
      <c r="CH333" s="78" t="s">
        <v>13</v>
      </c>
      <c r="CI333" s="74" t="s">
        <v>13</v>
      </c>
      <c r="CJ333" s="78" t="s">
        <v>13</v>
      </c>
      <c r="CK333" s="74" t="s">
        <v>13</v>
      </c>
      <c r="CL333" s="74" t="s">
        <v>13</v>
      </c>
      <c r="CM333" s="74" t="s">
        <v>13</v>
      </c>
      <c r="CN333" s="74" t="s">
        <v>13</v>
      </c>
      <c r="CO333" s="74" t="s">
        <v>13</v>
      </c>
      <c r="CP333" s="78"/>
      <c r="CQ333" s="74"/>
      <c r="CR333" s="78"/>
      <c r="CS333" s="74"/>
      <c r="CT333" s="74"/>
      <c r="CU333" s="74"/>
      <c r="CV333" s="74"/>
      <c r="CW333" s="74"/>
    </row>
    <row r="334" spans="1:101" ht="16.5" x14ac:dyDescent="0.3">
      <c r="A334" s="74" t="s">
        <v>290</v>
      </c>
      <c r="B334" s="74">
        <v>151</v>
      </c>
      <c r="C334" s="74">
        <v>10007797</v>
      </c>
      <c r="D334" s="74" t="s">
        <v>27</v>
      </c>
      <c r="E334" s="74" t="s">
        <v>161</v>
      </c>
      <c r="F334" s="78">
        <v>15</v>
      </c>
      <c r="G334" s="74" t="s">
        <v>396</v>
      </c>
      <c r="H334" s="78" t="s">
        <v>396</v>
      </c>
      <c r="I334" s="74" t="s">
        <v>396</v>
      </c>
      <c r="J334" s="74" t="s">
        <v>396</v>
      </c>
      <c r="K334" s="74" t="s">
        <v>396</v>
      </c>
      <c r="L334" s="74" t="s">
        <v>396</v>
      </c>
      <c r="M334" s="74" t="s">
        <v>396</v>
      </c>
      <c r="N334" s="78">
        <v>15</v>
      </c>
      <c r="O334" s="74" t="s">
        <v>396</v>
      </c>
      <c r="P334" s="78" t="s">
        <v>396</v>
      </c>
      <c r="Q334" s="74" t="s">
        <v>396</v>
      </c>
      <c r="R334" s="74" t="s">
        <v>396</v>
      </c>
      <c r="S334" s="74" t="s">
        <v>396</v>
      </c>
      <c r="T334" s="74" t="s">
        <v>396</v>
      </c>
      <c r="U334" s="74" t="s">
        <v>396</v>
      </c>
      <c r="V334" s="78">
        <v>15</v>
      </c>
      <c r="W334" s="74" t="s">
        <v>396</v>
      </c>
      <c r="X334" s="78" t="s">
        <v>396</v>
      </c>
      <c r="Y334" s="74" t="s">
        <v>396</v>
      </c>
      <c r="Z334" s="74" t="s">
        <v>396</v>
      </c>
      <c r="AA334" s="74" t="s">
        <v>396</v>
      </c>
      <c r="AB334" s="74" t="s">
        <v>396</v>
      </c>
      <c r="AC334" s="74" t="s">
        <v>396</v>
      </c>
      <c r="AD334" s="78"/>
      <c r="AE334" s="74"/>
      <c r="AF334" s="78"/>
      <c r="AG334" s="74"/>
      <c r="AH334" s="74"/>
      <c r="AI334" s="74"/>
      <c r="AJ334" s="74"/>
      <c r="AK334" s="74"/>
      <c r="AL334" s="78">
        <v>5</v>
      </c>
      <c r="AM334" s="74" t="s">
        <v>396</v>
      </c>
      <c r="AN334" s="78" t="s">
        <v>396</v>
      </c>
      <c r="AO334" s="74" t="s">
        <v>396</v>
      </c>
      <c r="AP334" s="74" t="s">
        <v>396</v>
      </c>
      <c r="AQ334" s="74" t="s">
        <v>396</v>
      </c>
      <c r="AR334" s="74" t="s">
        <v>396</v>
      </c>
      <c r="AS334" s="74" t="s">
        <v>396</v>
      </c>
      <c r="AT334" s="78">
        <v>5</v>
      </c>
      <c r="AU334" s="74" t="s">
        <v>396</v>
      </c>
      <c r="AV334" s="78" t="s">
        <v>396</v>
      </c>
      <c r="AW334" s="74" t="s">
        <v>396</v>
      </c>
      <c r="AX334" s="74" t="s">
        <v>396</v>
      </c>
      <c r="AY334" s="74" t="s">
        <v>396</v>
      </c>
      <c r="AZ334" s="74" t="s">
        <v>396</v>
      </c>
      <c r="BA334" s="74" t="s">
        <v>396</v>
      </c>
      <c r="BB334" s="78">
        <v>5</v>
      </c>
      <c r="BC334" s="74" t="s">
        <v>396</v>
      </c>
      <c r="BD334" s="78" t="s">
        <v>396</v>
      </c>
      <c r="BE334" s="74" t="s">
        <v>396</v>
      </c>
      <c r="BF334" s="74" t="s">
        <v>396</v>
      </c>
      <c r="BG334" s="74" t="s">
        <v>396</v>
      </c>
      <c r="BH334" s="74" t="s">
        <v>396</v>
      </c>
      <c r="BI334" s="74" t="s">
        <v>396</v>
      </c>
      <c r="BJ334" s="78"/>
      <c r="BK334" s="74"/>
      <c r="BL334" s="78"/>
      <c r="BM334" s="74"/>
      <c r="BN334" s="74"/>
      <c r="BO334" s="74"/>
      <c r="BP334" s="74"/>
      <c r="BQ334" s="74"/>
      <c r="BR334" s="78">
        <v>25</v>
      </c>
      <c r="BS334" s="74">
        <v>8.6999999999999993</v>
      </c>
      <c r="BT334" s="78">
        <v>20</v>
      </c>
      <c r="BU334" s="74" t="s">
        <v>396</v>
      </c>
      <c r="BV334" s="74" t="s">
        <v>396</v>
      </c>
      <c r="BW334" s="74" t="s">
        <v>396</v>
      </c>
      <c r="BX334" s="74" t="s">
        <v>396</v>
      </c>
      <c r="BY334" s="74" t="s">
        <v>396</v>
      </c>
      <c r="BZ334" s="78">
        <v>25</v>
      </c>
      <c r="CA334" s="74">
        <v>8.6999999999999993</v>
      </c>
      <c r="CB334" s="78">
        <v>20</v>
      </c>
      <c r="CC334" s="74" t="s">
        <v>396</v>
      </c>
      <c r="CD334" s="74" t="s">
        <v>396</v>
      </c>
      <c r="CE334" s="74" t="s">
        <v>396</v>
      </c>
      <c r="CF334" s="74" t="s">
        <v>396</v>
      </c>
      <c r="CG334" s="74" t="s">
        <v>396</v>
      </c>
      <c r="CH334" s="78">
        <v>25</v>
      </c>
      <c r="CI334" s="74">
        <v>8.6999999999999993</v>
      </c>
      <c r="CJ334" s="78">
        <v>20</v>
      </c>
      <c r="CK334" s="74" t="s">
        <v>396</v>
      </c>
      <c r="CL334" s="74" t="s">
        <v>396</v>
      </c>
      <c r="CM334" s="74" t="s">
        <v>396</v>
      </c>
      <c r="CN334" s="74" t="s">
        <v>396</v>
      </c>
      <c r="CO334" s="74" t="s">
        <v>396</v>
      </c>
      <c r="CP334" s="78"/>
      <c r="CQ334" s="74"/>
      <c r="CR334" s="78"/>
      <c r="CS334" s="74"/>
      <c r="CT334" s="74"/>
      <c r="CU334" s="74"/>
      <c r="CV334" s="74"/>
      <c r="CW334" s="74"/>
    </row>
    <row r="335" spans="1:101" ht="16.5" x14ac:dyDescent="0.3">
      <c r="A335" s="74" t="s">
        <v>290</v>
      </c>
      <c r="B335" s="74">
        <v>202</v>
      </c>
      <c r="C335" s="74">
        <v>10004048</v>
      </c>
      <c r="D335" s="74" t="s">
        <v>27</v>
      </c>
      <c r="E335" s="74" t="s">
        <v>163</v>
      </c>
      <c r="F335" s="78">
        <v>1550</v>
      </c>
      <c r="G335" s="74">
        <v>9.3000000000000007</v>
      </c>
      <c r="H335" s="78">
        <v>1410</v>
      </c>
      <c r="I335" s="74">
        <v>13.1</v>
      </c>
      <c r="J335" s="74">
        <v>17</v>
      </c>
      <c r="K335" s="74">
        <v>49.6</v>
      </c>
      <c r="L335" s="74">
        <v>59.9</v>
      </c>
      <c r="M335" s="74">
        <v>70</v>
      </c>
      <c r="N335" s="78">
        <v>1550</v>
      </c>
      <c r="O335" s="74">
        <v>9.3000000000000007</v>
      </c>
      <c r="P335" s="78">
        <v>1410</v>
      </c>
      <c r="Q335" s="74">
        <v>15.1</v>
      </c>
      <c r="R335" s="74">
        <v>14.1</v>
      </c>
      <c r="S335" s="74">
        <v>55.3</v>
      </c>
      <c r="T335" s="74">
        <v>65.8</v>
      </c>
      <c r="U335" s="74">
        <v>70.8</v>
      </c>
      <c r="V335" s="78">
        <v>1550</v>
      </c>
      <c r="W335" s="74">
        <v>9.8000000000000007</v>
      </c>
      <c r="X335" s="78">
        <v>1400</v>
      </c>
      <c r="Y335" s="74">
        <v>18.2</v>
      </c>
      <c r="Z335" s="74">
        <v>12.9</v>
      </c>
      <c r="AA335" s="74">
        <v>57.4</v>
      </c>
      <c r="AB335" s="74">
        <v>64.5</v>
      </c>
      <c r="AC335" s="74">
        <v>68.900000000000006</v>
      </c>
      <c r="AD335" s="78"/>
      <c r="AE335" s="74"/>
      <c r="AF335" s="78"/>
      <c r="AG335" s="74"/>
      <c r="AH335" s="74"/>
      <c r="AI335" s="74"/>
      <c r="AJ335" s="74"/>
      <c r="AK335" s="74"/>
      <c r="AL335" s="78">
        <v>1130</v>
      </c>
      <c r="AM335" s="74">
        <v>5.6</v>
      </c>
      <c r="AN335" s="78">
        <v>1065</v>
      </c>
      <c r="AO335" s="74">
        <v>15</v>
      </c>
      <c r="AP335" s="74">
        <v>15.9</v>
      </c>
      <c r="AQ335" s="74">
        <v>51.5</v>
      </c>
      <c r="AR335" s="74">
        <v>60.5</v>
      </c>
      <c r="AS335" s="74">
        <v>69.099999999999994</v>
      </c>
      <c r="AT335" s="78">
        <v>1130</v>
      </c>
      <c r="AU335" s="74">
        <v>6.6</v>
      </c>
      <c r="AV335" s="78">
        <v>1055</v>
      </c>
      <c r="AW335" s="74">
        <v>16.3</v>
      </c>
      <c r="AX335" s="74">
        <v>15.2</v>
      </c>
      <c r="AY335" s="74">
        <v>57.4</v>
      </c>
      <c r="AZ335" s="74">
        <v>63.5</v>
      </c>
      <c r="BA335" s="74">
        <v>68.5</v>
      </c>
      <c r="BB335" s="78">
        <v>1130</v>
      </c>
      <c r="BC335" s="74">
        <v>7</v>
      </c>
      <c r="BD335" s="78">
        <v>1050</v>
      </c>
      <c r="BE335" s="74">
        <v>19.7</v>
      </c>
      <c r="BF335" s="74">
        <v>13.1</v>
      </c>
      <c r="BG335" s="74">
        <v>59.8</v>
      </c>
      <c r="BH335" s="74">
        <v>64.400000000000006</v>
      </c>
      <c r="BI335" s="74">
        <v>67.2</v>
      </c>
      <c r="BJ335" s="78"/>
      <c r="BK335" s="74"/>
      <c r="BL335" s="78"/>
      <c r="BM335" s="74"/>
      <c r="BN335" s="74"/>
      <c r="BO335" s="74"/>
      <c r="BP335" s="74"/>
      <c r="BQ335" s="74"/>
      <c r="BR335" s="78">
        <v>2680</v>
      </c>
      <c r="BS335" s="74">
        <v>7.7</v>
      </c>
      <c r="BT335" s="78">
        <v>2475</v>
      </c>
      <c r="BU335" s="74">
        <v>13.9</v>
      </c>
      <c r="BV335" s="74">
        <v>16.5</v>
      </c>
      <c r="BW335" s="74">
        <v>50.4</v>
      </c>
      <c r="BX335" s="74">
        <v>60.2</v>
      </c>
      <c r="BY335" s="74">
        <v>69.599999999999994</v>
      </c>
      <c r="BZ335" s="78">
        <v>2680</v>
      </c>
      <c r="CA335" s="74">
        <v>8.1999999999999993</v>
      </c>
      <c r="CB335" s="78">
        <v>2465</v>
      </c>
      <c r="CC335" s="74">
        <v>15.6</v>
      </c>
      <c r="CD335" s="74">
        <v>14.5</v>
      </c>
      <c r="CE335" s="74">
        <v>56.2</v>
      </c>
      <c r="CF335" s="74">
        <v>64.8</v>
      </c>
      <c r="CG335" s="74">
        <v>69.8</v>
      </c>
      <c r="CH335" s="78">
        <v>2680</v>
      </c>
      <c r="CI335" s="74">
        <v>8.6</v>
      </c>
      <c r="CJ335" s="78">
        <v>2450</v>
      </c>
      <c r="CK335" s="74">
        <v>18.8</v>
      </c>
      <c r="CL335" s="74">
        <v>13</v>
      </c>
      <c r="CM335" s="74">
        <v>58.4</v>
      </c>
      <c r="CN335" s="74">
        <v>64.5</v>
      </c>
      <c r="CO335" s="74">
        <v>68.099999999999994</v>
      </c>
      <c r="CP335" s="78"/>
      <c r="CQ335" s="74"/>
      <c r="CR335" s="78"/>
      <c r="CS335" s="74"/>
      <c r="CT335" s="74"/>
      <c r="CU335" s="74"/>
      <c r="CV335" s="74"/>
      <c r="CW335" s="74"/>
    </row>
    <row r="336" spans="1:101" ht="16.5" x14ac:dyDescent="0.3">
      <c r="A336" s="74" t="s">
        <v>290</v>
      </c>
      <c r="B336" s="74">
        <v>76</v>
      </c>
      <c r="C336" s="74">
        <v>10004078</v>
      </c>
      <c r="D336" s="74" t="s">
        <v>27</v>
      </c>
      <c r="E336" s="74" t="s">
        <v>165</v>
      </c>
      <c r="F336" s="78">
        <v>945</v>
      </c>
      <c r="G336" s="74">
        <v>8.8000000000000007</v>
      </c>
      <c r="H336" s="78">
        <v>860</v>
      </c>
      <c r="I336" s="74">
        <v>10.7</v>
      </c>
      <c r="J336" s="74">
        <v>11.1</v>
      </c>
      <c r="K336" s="74">
        <v>52.7</v>
      </c>
      <c r="L336" s="74">
        <v>68.5</v>
      </c>
      <c r="M336" s="74">
        <v>78.2</v>
      </c>
      <c r="N336" s="78">
        <v>945</v>
      </c>
      <c r="O336" s="74">
        <v>10.199999999999999</v>
      </c>
      <c r="P336" s="78">
        <v>850</v>
      </c>
      <c r="Q336" s="74">
        <v>12.6</v>
      </c>
      <c r="R336" s="74">
        <v>9.4</v>
      </c>
      <c r="S336" s="74">
        <v>56.5</v>
      </c>
      <c r="T336" s="74">
        <v>71.2</v>
      </c>
      <c r="U336" s="74">
        <v>77.900000000000006</v>
      </c>
      <c r="V336" s="78">
        <v>945</v>
      </c>
      <c r="W336" s="74">
        <v>10.4</v>
      </c>
      <c r="X336" s="78">
        <v>845</v>
      </c>
      <c r="Y336" s="74">
        <v>15.6</v>
      </c>
      <c r="Z336" s="74">
        <v>9.6999999999999993</v>
      </c>
      <c r="AA336" s="74">
        <v>57.6</v>
      </c>
      <c r="AB336" s="74">
        <v>70.2</v>
      </c>
      <c r="AC336" s="74">
        <v>74.7</v>
      </c>
      <c r="AD336" s="78"/>
      <c r="AE336" s="74"/>
      <c r="AF336" s="78"/>
      <c r="AG336" s="74"/>
      <c r="AH336" s="74"/>
      <c r="AI336" s="74"/>
      <c r="AJ336" s="74"/>
      <c r="AK336" s="74"/>
      <c r="AL336" s="78">
        <v>690</v>
      </c>
      <c r="AM336" s="74">
        <v>8.4</v>
      </c>
      <c r="AN336" s="78">
        <v>630</v>
      </c>
      <c r="AO336" s="74">
        <v>12.8</v>
      </c>
      <c r="AP336" s="74">
        <v>11.6</v>
      </c>
      <c r="AQ336" s="74">
        <v>53.2</v>
      </c>
      <c r="AR336" s="74">
        <v>65.599999999999994</v>
      </c>
      <c r="AS336" s="74">
        <v>75.599999999999994</v>
      </c>
      <c r="AT336" s="78">
        <v>690</v>
      </c>
      <c r="AU336" s="74">
        <v>8.9</v>
      </c>
      <c r="AV336" s="78">
        <v>630</v>
      </c>
      <c r="AW336" s="74">
        <v>13.7</v>
      </c>
      <c r="AX336" s="74">
        <v>12.1</v>
      </c>
      <c r="AY336" s="74">
        <v>58.1</v>
      </c>
      <c r="AZ336" s="74">
        <v>67.2</v>
      </c>
      <c r="BA336" s="74">
        <v>74.2</v>
      </c>
      <c r="BB336" s="78">
        <v>690</v>
      </c>
      <c r="BC336" s="74">
        <v>9.1</v>
      </c>
      <c r="BD336" s="78">
        <v>625</v>
      </c>
      <c r="BE336" s="74">
        <v>17.7</v>
      </c>
      <c r="BF336" s="74">
        <v>10.9</v>
      </c>
      <c r="BG336" s="74">
        <v>61.5</v>
      </c>
      <c r="BH336" s="74">
        <v>67.400000000000006</v>
      </c>
      <c r="BI336" s="74">
        <v>71.400000000000006</v>
      </c>
      <c r="BJ336" s="78"/>
      <c r="BK336" s="74"/>
      <c r="BL336" s="78"/>
      <c r="BM336" s="74"/>
      <c r="BN336" s="74"/>
      <c r="BO336" s="74"/>
      <c r="BP336" s="74"/>
      <c r="BQ336" s="74"/>
      <c r="BR336" s="78">
        <v>1635</v>
      </c>
      <c r="BS336" s="74">
        <v>8.6</v>
      </c>
      <c r="BT336" s="78">
        <v>1490</v>
      </c>
      <c r="BU336" s="74">
        <v>11.6</v>
      </c>
      <c r="BV336" s="74">
        <v>11.3</v>
      </c>
      <c r="BW336" s="74">
        <v>52.9</v>
      </c>
      <c r="BX336" s="74">
        <v>67.3</v>
      </c>
      <c r="BY336" s="74">
        <v>77.099999999999994</v>
      </c>
      <c r="BZ336" s="78">
        <v>1635</v>
      </c>
      <c r="CA336" s="74">
        <v>9.6</v>
      </c>
      <c r="CB336" s="78">
        <v>1475</v>
      </c>
      <c r="CC336" s="74">
        <v>13.1</v>
      </c>
      <c r="CD336" s="74">
        <v>10.6</v>
      </c>
      <c r="CE336" s="74">
        <v>57.2</v>
      </c>
      <c r="CF336" s="74">
        <v>69.5</v>
      </c>
      <c r="CG336" s="74">
        <v>76.400000000000006</v>
      </c>
      <c r="CH336" s="78">
        <v>1635</v>
      </c>
      <c r="CI336" s="74">
        <v>9.9</v>
      </c>
      <c r="CJ336" s="78">
        <v>1470</v>
      </c>
      <c r="CK336" s="74">
        <v>16.5</v>
      </c>
      <c r="CL336" s="74">
        <v>10.199999999999999</v>
      </c>
      <c r="CM336" s="74">
        <v>59.2</v>
      </c>
      <c r="CN336" s="74">
        <v>69</v>
      </c>
      <c r="CO336" s="74">
        <v>73.3</v>
      </c>
      <c r="CP336" s="78"/>
      <c r="CQ336" s="74"/>
      <c r="CR336" s="78"/>
      <c r="CS336" s="74"/>
      <c r="CT336" s="74"/>
      <c r="CU336" s="74"/>
      <c r="CV336" s="74"/>
      <c r="CW336" s="74"/>
    </row>
    <row r="337" spans="1:101" ht="16.5" x14ac:dyDescent="0.3">
      <c r="A337" s="74" t="s">
        <v>290</v>
      </c>
      <c r="B337" s="74">
        <v>137</v>
      </c>
      <c r="C337" s="74">
        <v>10004063</v>
      </c>
      <c r="D337" s="74" t="s">
        <v>27</v>
      </c>
      <c r="E337" s="74" t="s">
        <v>167</v>
      </c>
      <c r="F337" s="78">
        <v>300</v>
      </c>
      <c r="G337" s="74">
        <v>5.7</v>
      </c>
      <c r="H337" s="78">
        <v>280</v>
      </c>
      <c r="I337" s="74">
        <v>12.8</v>
      </c>
      <c r="J337" s="74">
        <v>10.6</v>
      </c>
      <c r="K337" s="74">
        <v>52.1</v>
      </c>
      <c r="L337" s="74">
        <v>62.8</v>
      </c>
      <c r="M337" s="74">
        <v>76.599999999999994</v>
      </c>
      <c r="N337" s="78">
        <v>300</v>
      </c>
      <c r="O337" s="74">
        <v>6.7</v>
      </c>
      <c r="P337" s="78">
        <v>280</v>
      </c>
      <c r="Q337" s="74">
        <v>14.7</v>
      </c>
      <c r="R337" s="74">
        <v>10.4</v>
      </c>
      <c r="S337" s="74">
        <v>64.2</v>
      </c>
      <c r="T337" s="74">
        <v>70.3</v>
      </c>
      <c r="U337" s="74">
        <v>74.900000000000006</v>
      </c>
      <c r="V337" s="78">
        <v>300</v>
      </c>
      <c r="W337" s="74">
        <v>7</v>
      </c>
      <c r="X337" s="78">
        <v>280</v>
      </c>
      <c r="Y337" s="74">
        <v>14.4</v>
      </c>
      <c r="Z337" s="74">
        <v>7.6</v>
      </c>
      <c r="AA337" s="74">
        <v>67.3</v>
      </c>
      <c r="AB337" s="74">
        <v>75.2</v>
      </c>
      <c r="AC337" s="74">
        <v>78.099999999999994</v>
      </c>
      <c r="AD337" s="78"/>
      <c r="AE337" s="74"/>
      <c r="AF337" s="78"/>
      <c r="AG337" s="74"/>
      <c r="AH337" s="74"/>
      <c r="AI337" s="74"/>
      <c r="AJ337" s="74"/>
      <c r="AK337" s="74"/>
      <c r="AL337" s="78">
        <v>350</v>
      </c>
      <c r="AM337" s="74">
        <v>1.7</v>
      </c>
      <c r="AN337" s="78">
        <v>345</v>
      </c>
      <c r="AO337" s="74">
        <v>12.7</v>
      </c>
      <c r="AP337" s="74">
        <v>12.7</v>
      </c>
      <c r="AQ337" s="74">
        <v>56.4</v>
      </c>
      <c r="AR337" s="74">
        <v>65.3</v>
      </c>
      <c r="AS337" s="74">
        <v>74.599999999999994</v>
      </c>
      <c r="AT337" s="78">
        <v>350</v>
      </c>
      <c r="AU337" s="74">
        <v>2.2999999999999998</v>
      </c>
      <c r="AV337" s="78">
        <v>345</v>
      </c>
      <c r="AW337" s="74">
        <v>14</v>
      </c>
      <c r="AX337" s="74">
        <v>9.9</v>
      </c>
      <c r="AY337" s="74">
        <v>62.8</v>
      </c>
      <c r="AZ337" s="74">
        <v>71.5</v>
      </c>
      <c r="BA337" s="74">
        <v>76.2</v>
      </c>
      <c r="BB337" s="78">
        <v>350</v>
      </c>
      <c r="BC337" s="74">
        <v>2.2999999999999998</v>
      </c>
      <c r="BD337" s="78">
        <v>345</v>
      </c>
      <c r="BE337" s="74">
        <v>14</v>
      </c>
      <c r="BF337" s="74">
        <v>6.1</v>
      </c>
      <c r="BG337" s="74">
        <v>69.2</v>
      </c>
      <c r="BH337" s="74">
        <v>75.599999999999994</v>
      </c>
      <c r="BI337" s="74">
        <v>79.900000000000006</v>
      </c>
      <c r="BJ337" s="78"/>
      <c r="BK337" s="74"/>
      <c r="BL337" s="78"/>
      <c r="BM337" s="74"/>
      <c r="BN337" s="74"/>
      <c r="BO337" s="74"/>
      <c r="BP337" s="74"/>
      <c r="BQ337" s="74"/>
      <c r="BR337" s="78">
        <v>650</v>
      </c>
      <c r="BS337" s="74">
        <v>3.5</v>
      </c>
      <c r="BT337" s="78">
        <v>630</v>
      </c>
      <c r="BU337" s="74">
        <v>12.7</v>
      </c>
      <c r="BV337" s="74">
        <v>11.8</v>
      </c>
      <c r="BW337" s="74">
        <v>54.5</v>
      </c>
      <c r="BX337" s="74">
        <v>64.2</v>
      </c>
      <c r="BY337" s="74">
        <v>75.5</v>
      </c>
      <c r="BZ337" s="78">
        <v>650</v>
      </c>
      <c r="CA337" s="74">
        <v>4.3</v>
      </c>
      <c r="CB337" s="78">
        <v>625</v>
      </c>
      <c r="CC337" s="74">
        <v>14.3</v>
      </c>
      <c r="CD337" s="74">
        <v>10.1</v>
      </c>
      <c r="CE337" s="74">
        <v>63.4</v>
      </c>
      <c r="CF337" s="74">
        <v>70.900000000000006</v>
      </c>
      <c r="CG337" s="74">
        <v>75.599999999999994</v>
      </c>
      <c r="CH337" s="78">
        <v>650</v>
      </c>
      <c r="CI337" s="74">
        <v>4.5</v>
      </c>
      <c r="CJ337" s="78">
        <v>620</v>
      </c>
      <c r="CK337" s="74">
        <v>14.1</v>
      </c>
      <c r="CL337" s="74">
        <v>6.8</v>
      </c>
      <c r="CM337" s="74">
        <v>68.3</v>
      </c>
      <c r="CN337" s="74">
        <v>75.400000000000006</v>
      </c>
      <c r="CO337" s="74">
        <v>79.099999999999994</v>
      </c>
      <c r="CP337" s="78"/>
      <c r="CQ337" s="74"/>
      <c r="CR337" s="78"/>
      <c r="CS337" s="74"/>
      <c r="CT337" s="74"/>
      <c r="CU337" s="74"/>
      <c r="CV337" s="74"/>
      <c r="CW337" s="74"/>
    </row>
    <row r="338" spans="1:101" ht="16.5" x14ac:dyDescent="0.3">
      <c r="A338" s="74" t="s">
        <v>290</v>
      </c>
      <c r="B338" s="74">
        <v>138</v>
      </c>
      <c r="C338" s="74">
        <v>10007771</v>
      </c>
      <c r="D338" s="74" t="s">
        <v>27</v>
      </c>
      <c r="E338" s="74" t="s">
        <v>169</v>
      </c>
      <c r="F338" s="78" t="s">
        <v>13</v>
      </c>
      <c r="G338" s="74" t="s">
        <v>13</v>
      </c>
      <c r="H338" s="78" t="s">
        <v>13</v>
      </c>
      <c r="I338" s="74" t="s">
        <v>13</v>
      </c>
      <c r="J338" s="74" t="s">
        <v>13</v>
      </c>
      <c r="K338" s="74" t="s">
        <v>13</v>
      </c>
      <c r="L338" s="74" t="s">
        <v>13</v>
      </c>
      <c r="M338" s="74" t="s">
        <v>13</v>
      </c>
      <c r="N338" s="78" t="s">
        <v>13</v>
      </c>
      <c r="O338" s="74" t="s">
        <v>13</v>
      </c>
      <c r="P338" s="78" t="s">
        <v>13</v>
      </c>
      <c r="Q338" s="74" t="s">
        <v>13</v>
      </c>
      <c r="R338" s="74" t="s">
        <v>13</v>
      </c>
      <c r="S338" s="74" t="s">
        <v>13</v>
      </c>
      <c r="T338" s="74" t="s">
        <v>13</v>
      </c>
      <c r="U338" s="74" t="s">
        <v>13</v>
      </c>
      <c r="V338" s="78" t="s">
        <v>13</v>
      </c>
      <c r="W338" s="74" t="s">
        <v>13</v>
      </c>
      <c r="X338" s="78" t="s">
        <v>13</v>
      </c>
      <c r="Y338" s="74" t="s">
        <v>13</v>
      </c>
      <c r="Z338" s="74" t="s">
        <v>13</v>
      </c>
      <c r="AA338" s="74" t="s">
        <v>13</v>
      </c>
      <c r="AB338" s="74" t="s">
        <v>13</v>
      </c>
      <c r="AC338" s="74" t="s">
        <v>13</v>
      </c>
      <c r="AD338" s="78"/>
      <c r="AE338" s="74"/>
      <c r="AF338" s="78"/>
      <c r="AG338" s="74"/>
      <c r="AH338" s="74"/>
      <c r="AI338" s="74"/>
      <c r="AJ338" s="74"/>
      <c r="AK338" s="74"/>
      <c r="AL338" s="78" t="s">
        <v>13</v>
      </c>
      <c r="AM338" s="74" t="s">
        <v>13</v>
      </c>
      <c r="AN338" s="78" t="s">
        <v>13</v>
      </c>
      <c r="AO338" s="74" t="s">
        <v>13</v>
      </c>
      <c r="AP338" s="74" t="s">
        <v>13</v>
      </c>
      <c r="AQ338" s="74" t="s">
        <v>13</v>
      </c>
      <c r="AR338" s="74" t="s">
        <v>13</v>
      </c>
      <c r="AS338" s="74" t="s">
        <v>13</v>
      </c>
      <c r="AT338" s="78" t="s">
        <v>13</v>
      </c>
      <c r="AU338" s="74" t="s">
        <v>13</v>
      </c>
      <c r="AV338" s="78" t="s">
        <v>13</v>
      </c>
      <c r="AW338" s="74" t="s">
        <v>13</v>
      </c>
      <c r="AX338" s="74" t="s">
        <v>13</v>
      </c>
      <c r="AY338" s="74" t="s">
        <v>13</v>
      </c>
      <c r="AZ338" s="74" t="s">
        <v>13</v>
      </c>
      <c r="BA338" s="74" t="s">
        <v>13</v>
      </c>
      <c r="BB338" s="78" t="s">
        <v>13</v>
      </c>
      <c r="BC338" s="74" t="s">
        <v>13</v>
      </c>
      <c r="BD338" s="78" t="s">
        <v>13</v>
      </c>
      <c r="BE338" s="74" t="s">
        <v>13</v>
      </c>
      <c r="BF338" s="74" t="s">
        <v>13</v>
      </c>
      <c r="BG338" s="74" t="s">
        <v>13</v>
      </c>
      <c r="BH338" s="74" t="s">
        <v>13</v>
      </c>
      <c r="BI338" s="74" t="s">
        <v>13</v>
      </c>
      <c r="BJ338" s="78"/>
      <c r="BK338" s="74"/>
      <c r="BL338" s="78"/>
      <c r="BM338" s="74"/>
      <c r="BN338" s="74"/>
      <c r="BO338" s="74"/>
      <c r="BP338" s="74"/>
      <c r="BQ338" s="74"/>
      <c r="BR338" s="78" t="s">
        <v>13</v>
      </c>
      <c r="BS338" s="74" t="s">
        <v>13</v>
      </c>
      <c r="BT338" s="78" t="s">
        <v>13</v>
      </c>
      <c r="BU338" s="74" t="s">
        <v>13</v>
      </c>
      <c r="BV338" s="74" t="s">
        <v>13</v>
      </c>
      <c r="BW338" s="74" t="s">
        <v>13</v>
      </c>
      <c r="BX338" s="74" t="s">
        <v>13</v>
      </c>
      <c r="BY338" s="74" t="s">
        <v>13</v>
      </c>
      <c r="BZ338" s="78" t="s">
        <v>13</v>
      </c>
      <c r="CA338" s="74" t="s">
        <v>13</v>
      </c>
      <c r="CB338" s="78" t="s">
        <v>13</v>
      </c>
      <c r="CC338" s="74" t="s">
        <v>13</v>
      </c>
      <c r="CD338" s="74" t="s">
        <v>13</v>
      </c>
      <c r="CE338" s="74" t="s">
        <v>13</v>
      </c>
      <c r="CF338" s="74" t="s">
        <v>13</v>
      </c>
      <c r="CG338" s="74" t="s">
        <v>13</v>
      </c>
      <c r="CH338" s="78" t="s">
        <v>13</v>
      </c>
      <c r="CI338" s="74" t="s">
        <v>13</v>
      </c>
      <c r="CJ338" s="78" t="s">
        <v>13</v>
      </c>
      <c r="CK338" s="74" t="s">
        <v>13</v>
      </c>
      <c r="CL338" s="74" t="s">
        <v>13</v>
      </c>
      <c r="CM338" s="74" t="s">
        <v>13</v>
      </c>
      <c r="CN338" s="74" t="s">
        <v>13</v>
      </c>
      <c r="CO338" s="74" t="s">
        <v>13</v>
      </c>
      <c r="CP338" s="78"/>
      <c r="CQ338" s="74"/>
      <c r="CR338" s="78"/>
      <c r="CS338" s="74"/>
      <c r="CT338" s="74"/>
      <c r="CU338" s="74"/>
      <c r="CV338" s="74"/>
      <c r="CW338" s="74"/>
    </row>
    <row r="339" spans="1:101" ht="16.5" x14ac:dyDescent="0.3">
      <c r="A339" s="74" t="s">
        <v>290</v>
      </c>
      <c r="B339" s="74">
        <v>152</v>
      </c>
      <c r="C339" s="74">
        <v>10004113</v>
      </c>
      <c r="D339" s="74" t="s">
        <v>36</v>
      </c>
      <c r="E339" s="74" t="s">
        <v>171</v>
      </c>
      <c r="F339" s="78">
        <v>1015</v>
      </c>
      <c r="G339" s="74">
        <v>3.7</v>
      </c>
      <c r="H339" s="78">
        <v>975</v>
      </c>
      <c r="I339" s="74">
        <v>8.5</v>
      </c>
      <c r="J339" s="74">
        <v>9.3000000000000007</v>
      </c>
      <c r="K339" s="74">
        <v>56.9</v>
      </c>
      <c r="L339" s="74">
        <v>73.2</v>
      </c>
      <c r="M339" s="74">
        <v>82.2</v>
      </c>
      <c r="N339" s="78">
        <v>1015</v>
      </c>
      <c r="O339" s="74">
        <v>3.8</v>
      </c>
      <c r="P339" s="78">
        <v>975</v>
      </c>
      <c r="Q339" s="74">
        <v>10.3</v>
      </c>
      <c r="R339" s="74">
        <v>6.7</v>
      </c>
      <c r="S339" s="74">
        <v>64.3</v>
      </c>
      <c r="T339" s="74">
        <v>77.5</v>
      </c>
      <c r="U339" s="74">
        <v>83.1</v>
      </c>
      <c r="V339" s="78">
        <v>1015</v>
      </c>
      <c r="W339" s="74">
        <v>4.5</v>
      </c>
      <c r="X339" s="78">
        <v>965</v>
      </c>
      <c r="Y339" s="74">
        <v>10</v>
      </c>
      <c r="Z339" s="74">
        <v>6.2</v>
      </c>
      <c r="AA339" s="74">
        <v>71.900000000000006</v>
      </c>
      <c r="AB339" s="74">
        <v>80.2</v>
      </c>
      <c r="AC339" s="74">
        <v>83.8</v>
      </c>
      <c r="AD339" s="78"/>
      <c r="AE339" s="74"/>
      <c r="AF339" s="78"/>
      <c r="AG339" s="74"/>
      <c r="AH339" s="74"/>
      <c r="AI339" s="74"/>
      <c r="AJ339" s="74"/>
      <c r="AK339" s="74"/>
      <c r="AL339" s="78">
        <v>1490</v>
      </c>
      <c r="AM339" s="74">
        <v>1.1000000000000001</v>
      </c>
      <c r="AN339" s="78">
        <v>1475</v>
      </c>
      <c r="AO339" s="74">
        <v>11.3</v>
      </c>
      <c r="AP339" s="74">
        <v>7.5</v>
      </c>
      <c r="AQ339" s="74">
        <v>65</v>
      </c>
      <c r="AR339" s="74">
        <v>76.099999999999994</v>
      </c>
      <c r="AS339" s="74">
        <v>81.3</v>
      </c>
      <c r="AT339" s="78">
        <v>1490</v>
      </c>
      <c r="AU339" s="74">
        <v>1.1000000000000001</v>
      </c>
      <c r="AV339" s="78">
        <v>1475</v>
      </c>
      <c r="AW339" s="74">
        <v>10.4</v>
      </c>
      <c r="AX339" s="74">
        <v>6.4</v>
      </c>
      <c r="AY339" s="74">
        <v>70.400000000000006</v>
      </c>
      <c r="AZ339" s="74">
        <v>79.3</v>
      </c>
      <c r="BA339" s="74">
        <v>83.3</v>
      </c>
      <c r="BB339" s="78">
        <v>1490</v>
      </c>
      <c r="BC339" s="74">
        <v>1.2</v>
      </c>
      <c r="BD339" s="78">
        <v>1475</v>
      </c>
      <c r="BE339" s="74">
        <v>11.9</v>
      </c>
      <c r="BF339" s="74">
        <v>4.8</v>
      </c>
      <c r="BG339" s="74">
        <v>74.8</v>
      </c>
      <c r="BH339" s="74">
        <v>81.3</v>
      </c>
      <c r="BI339" s="74">
        <v>83.3</v>
      </c>
      <c r="BJ339" s="78"/>
      <c r="BK339" s="74"/>
      <c r="BL339" s="78"/>
      <c r="BM339" s="74"/>
      <c r="BN339" s="74"/>
      <c r="BO339" s="74"/>
      <c r="BP339" s="74"/>
      <c r="BQ339" s="74"/>
      <c r="BR339" s="78">
        <v>2505</v>
      </c>
      <c r="BS339" s="74">
        <v>2.2000000000000002</v>
      </c>
      <c r="BT339" s="78">
        <v>2450</v>
      </c>
      <c r="BU339" s="74">
        <v>10.199999999999999</v>
      </c>
      <c r="BV339" s="74">
        <v>8.1999999999999993</v>
      </c>
      <c r="BW339" s="74">
        <v>61.8</v>
      </c>
      <c r="BX339" s="74">
        <v>74.900000000000006</v>
      </c>
      <c r="BY339" s="74">
        <v>81.599999999999994</v>
      </c>
      <c r="BZ339" s="78">
        <v>2505</v>
      </c>
      <c r="CA339" s="74">
        <v>2.2000000000000002</v>
      </c>
      <c r="CB339" s="78">
        <v>2450</v>
      </c>
      <c r="CC339" s="74">
        <v>10.3</v>
      </c>
      <c r="CD339" s="74">
        <v>6.5</v>
      </c>
      <c r="CE339" s="74">
        <v>67.900000000000006</v>
      </c>
      <c r="CF339" s="74">
        <v>78.599999999999994</v>
      </c>
      <c r="CG339" s="74">
        <v>83.2</v>
      </c>
      <c r="CH339" s="78">
        <v>2505</v>
      </c>
      <c r="CI339" s="74">
        <v>2.6</v>
      </c>
      <c r="CJ339" s="78">
        <v>2440</v>
      </c>
      <c r="CK339" s="74">
        <v>11.1</v>
      </c>
      <c r="CL339" s="74">
        <v>5.4</v>
      </c>
      <c r="CM339" s="74">
        <v>73.7</v>
      </c>
      <c r="CN339" s="74">
        <v>80.900000000000006</v>
      </c>
      <c r="CO339" s="74">
        <v>83.5</v>
      </c>
      <c r="CP339" s="78"/>
      <c r="CQ339" s="74"/>
      <c r="CR339" s="78"/>
      <c r="CS339" s="74"/>
      <c r="CT339" s="74"/>
      <c r="CU339" s="74"/>
      <c r="CV339" s="74"/>
      <c r="CW339" s="74"/>
    </row>
    <row r="340" spans="1:101" ht="16.5" x14ac:dyDescent="0.3">
      <c r="A340" s="74" t="s">
        <v>290</v>
      </c>
      <c r="B340" s="74">
        <v>66</v>
      </c>
      <c r="C340" s="74">
        <v>10004180</v>
      </c>
      <c r="D340" s="74" t="s">
        <v>39</v>
      </c>
      <c r="E340" s="74" t="s">
        <v>173</v>
      </c>
      <c r="F340" s="78">
        <v>2995</v>
      </c>
      <c r="G340" s="74">
        <v>6.2</v>
      </c>
      <c r="H340" s="78">
        <v>2810</v>
      </c>
      <c r="I340" s="74">
        <v>8.1</v>
      </c>
      <c r="J340" s="74">
        <v>10.3</v>
      </c>
      <c r="K340" s="74">
        <v>58.2</v>
      </c>
      <c r="L340" s="74">
        <v>72.7</v>
      </c>
      <c r="M340" s="74">
        <v>81.599999999999994</v>
      </c>
      <c r="N340" s="78">
        <v>2995</v>
      </c>
      <c r="O340" s="74">
        <v>6.4</v>
      </c>
      <c r="P340" s="78">
        <v>2805</v>
      </c>
      <c r="Q340" s="74">
        <v>9.5</v>
      </c>
      <c r="R340" s="74">
        <v>6.7</v>
      </c>
      <c r="S340" s="74">
        <v>66</v>
      </c>
      <c r="T340" s="74">
        <v>79.5</v>
      </c>
      <c r="U340" s="74">
        <v>83.8</v>
      </c>
      <c r="V340" s="78">
        <v>2995</v>
      </c>
      <c r="W340" s="74">
        <v>6.8</v>
      </c>
      <c r="X340" s="78">
        <v>2790</v>
      </c>
      <c r="Y340" s="74">
        <v>11.3</v>
      </c>
      <c r="Z340" s="74">
        <v>6.6</v>
      </c>
      <c r="AA340" s="74">
        <v>68.599999999999994</v>
      </c>
      <c r="AB340" s="74">
        <v>79.5</v>
      </c>
      <c r="AC340" s="74">
        <v>82</v>
      </c>
      <c r="AD340" s="78"/>
      <c r="AE340" s="74"/>
      <c r="AF340" s="78"/>
      <c r="AG340" s="74"/>
      <c r="AH340" s="74"/>
      <c r="AI340" s="74"/>
      <c r="AJ340" s="74"/>
      <c r="AK340" s="74"/>
      <c r="AL340" s="78">
        <v>2020</v>
      </c>
      <c r="AM340" s="74">
        <v>1.6</v>
      </c>
      <c r="AN340" s="78">
        <v>1985</v>
      </c>
      <c r="AO340" s="74">
        <v>9.6999999999999993</v>
      </c>
      <c r="AP340" s="74">
        <v>14.3</v>
      </c>
      <c r="AQ340" s="74">
        <v>57.6</v>
      </c>
      <c r="AR340" s="74">
        <v>68.900000000000006</v>
      </c>
      <c r="AS340" s="74">
        <v>76</v>
      </c>
      <c r="AT340" s="78">
        <v>2020</v>
      </c>
      <c r="AU340" s="74">
        <v>2</v>
      </c>
      <c r="AV340" s="78">
        <v>1980</v>
      </c>
      <c r="AW340" s="74">
        <v>11.6</v>
      </c>
      <c r="AX340" s="74">
        <v>9.6999999999999993</v>
      </c>
      <c r="AY340" s="74">
        <v>64</v>
      </c>
      <c r="AZ340" s="74">
        <v>74</v>
      </c>
      <c r="BA340" s="74">
        <v>78.7</v>
      </c>
      <c r="BB340" s="78">
        <v>2020</v>
      </c>
      <c r="BC340" s="74">
        <v>2</v>
      </c>
      <c r="BD340" s="78">
        <v>1975</v>
      </c>
      <c r="BE340" s="74">
        <v>13.8</v>
      </c>
      <c r="BF340" s="74">
        <v>8.3000000000000007</v>
      </c>
      <c r="BG340" s="74">
        <v>67.3</v>
      </c>
      <c r="BH340" s="74">
        <v>75.599999999999994</v>
      </c>
      <c r="BI340" s="74">
        <v>77.900000000000006</v>
      </c>
      <c r="BJ340" s="78"/>
      <c r="BK340" s="74"/>
      <c r="BL340" s="78"/>
      <c r="BM340" s="74"/>
      <c r="BN340" s="74"/>
      <c r="BO340" s="74"/>
      <c r="BP340" s="74"/>
      <c r="BQ340" s="74"/>
      <c r="BR340" s="78">
        <v>5010</v>
      </c>
      <c r="BS340" s="74">
        <v>4.3</v>
      </c>
      <c r="BT340" s="78">
        <v>4795</v>
      </c>
      <c r="BU340" s="74">
        <v>8.8000000000000007</v>
      </c>
      <c r="BV340" s="74">
        <v>12</v>
      </c>
      <c r="BW340" s="74">
        <v>57.9</v>
      </c>
      <c r="BX340" s="74">
        <v>71.099999999999994</v>
      </c>
      <c r="BY340" s="74">
        <v>79.2</v>
      </c>
      <c r="BZ340" s="78">
        <v>5010</v>
      </c>
      <c r="CA340" s="74">
        <v>4.5999999999999996</v>
      </c>
      <c r="CB340" s="78">
        <v>4780</v>
      </c>
      <c r="CC340" s="74">
        <v>10.4</v>
      </c>
      <c r="CD340" s="74">
        <v>7.9</v>
      </c>
      <c r="CE340" s="74">
        <v>65.099999999999994</v>
      </c>
      <c r="CF340" s="74">
        <v>77.2</v>
      </c>
      <c r="CG340" s="74">
        <v>81.7</v>
      </c>
      <c r="CH340" s="78">
        <v>5010</v>
      </c>
      <c r="CI340" s="74">
        <v>4.9000000000000004</v>
      </c>
      <c r="CJ340" s="78">
        <v>4770</v>
      </c>
      <c r="CK340" s="74">
        <v>12.4</v>
      </c>
      <c r="CL340" s="74">
        <v>7.3</v>
      </c>
      <c r="CM340" s="74">
        <v>68</v>
      </c>
      <c r="CN340" s="74">
        <v>77.900000000000006</v>
      </c>
      <c r="CO340" s="74">
        <v>80.3</v>
      </c>
      <c r="CP340" s="78"/>
      <c r="CQ340" s="74"/>
      <c r="CR340" s="78"/>
      <c r="CS340" s="74"/>
      <c r="CT340" s="74"/>
      <c r="CU340" s="74"/>
      <c r="CV340" s="74"/>
      <c r="CW340" s="74"/>
    </row>
    <row r="341" spans="1:101" ht="16.5" x14ac:dyDescent="0.3">
      <c r="A341" s="74" t="s">
        <v>290</v>
      </c>
      <c r="B341" s="74">
        <v>204</v>
      </c>
      <c r="C341" s="74">
        <v>10007798</v>
      </c>
      <c r="D341" s="74" t="s">
        <v>39</v>
      </c>
      <c r="E341" s="74" t="s">
        <v>175</v>
      </c>
      <c r="F341" s="78">
        <v>2960</v>
      </c>
      <c r="G341" s="74">
        <v>4.3</v>
      </c>
      <c r="H341" s="78">
        <v>2830</v>
      </c>
      <c r="I341" s="74">
        <v>9.1</v>
      </c>
      <c r="J341" s="74">
        <v>9</v>
      </c>
      <c r="K341" s="74">
        <v>52.1</v>
      </c>
      <c r="L341" s="74">
        <v>69.400000000000006</v>
      </c>
      <c r="M341" s="74">
        <v>81.900000000000006</v>
      </c>
      <c r="N341" s="78">
        <v>2960</v>
      </c>
      <c r="O341" s="74">
        <v>5</v>
      </c>
      <c r="P341" s="78">
        <v>2810</v>
      </c>
      <c r="Q341" s="74">
        <v>10.4</v>
      </c>
      <c r="R341" s="74">
        <v>6.5</v>
      </c>
      <c r="S341" s="74">
        <v>58.7</v>
      </c>
      <c r="T341" s="74">
        <v>75.599999999999994</v>
      </c>
      <c r="U341" s="74">
        <v>83.1</v>
      </c>
      <c r="V341" s="78">
        <v>2960</v>
      </c>
      <c r="W341" s="74">
        <v>5.4</v>
      </c>
      <c r="X341" s="78">
        <v>2800</v>
      </c>
      <c r="Y341" s="74">
        <v>11.2</v>
      </c>
      <c r="Z341" s="74">
        <v>6.6</v>
      </c>
      <c r="AA341" s="74">
        <v>64</v>
      </c>
      <c r="AB341" s="74">
        <v>77.599999999999994</v>
      </c>
      <c r="AC341" s="74">
        <v>82.2</v>
      </c>
      <c r="AD341" s="78"/>
      <c r="AE341" s="74"/>
      <c r="AF341" s="78"/>
      <c r="AG341" s="74"/>
      <c r="AH341" s="74"/>
      <c r="AI341" s="74"/>
      <c r="AJ341" s="74"/>
      <c r="AK341" s="74"/>
      <c r="AL341" s="78">
        <v>2455</v>
      </c>
      <c r="AM341" s="74">
        <v>2</v>
      </c>
      <c r="AN341" s="78">
        <v>2410</v>
      </c>
      <c r="AO341" s="74">
        <v>9.6999999999999993</v>
      </c>
      <c r="AP341" s="74">
        <v>10.7</v>
      </c>
      <c r="AQ341" s="74">
        <v>53.5</v>
      </c>
      <c r="AR341" s="74">
        <v>67.7</v>
      </c>
      <c r="AS341" s="74">
        <v>79.7</v>
      </c>
      <c r="AT341" s="78">
        <v>2455</v>
      </c>
      <c r="AU341" s="74">
        <v>2.2000000000000002</v>
      </c>
      <c r="AV341" s="78">
        <v>2405</v>
      </c>
      <c r="AW341" s="74">
        <v>11.4</v>
      </c>
      <c r="AX341" s="74">
        <v>7.1</v>
      </c>
      <c r="AY341" s="74">
        <v>61.5</v>
      </c>
      <c r="AZ341" s="74">
        <v>73.599999999999994</v>
      </c>
      <c r="BA341" s="74">
        <v>81.400000000000006</v>
      </c>
      <c r="BB341" s="78">
        <v>2455</v>
      </c>
      <c r="BC341" s="74">
        <v>2.2999999999999998</v>
      </c>
      <c r="BD341" s="78">
        <v>2400</v>
      </c>
      <c r="BE341" s="74">
        <v>13</v>
      </c>
      <c r="BF341" s="74">
        <v>6.7</v>
      </c>
      <c r="BG341" s="74">
        <v>66.5</v>
      </c>
      <c r="BH341" s="74">
        <v>76.3</v>
      </c>
      <c r="BI341" s="74">
        <v>80.400000000000006</v>
      </c>
      <c r="BJ341" s="78"/>
      <c r="BK341" s="74"/>
      <c r="BL341" s="78"/>
      <c r="BM341" s="74"/>
      <c r="BN341" s="74"/>
      <c r="BO341" s="74"/>
      <c r="BP341" s="74"/>
      <c r="BQ341" s="74"/>
      <c r="BR341" s="78">
        <v>5415</v>
      </c>
      <c r="BS341" s="74">
        <v>3.3</v>
      </c>
      <c r="BT341" s="78">
        <v>5240</v>
      </c>
      <c r="BU341" s="74">
        <v>9.4</v>
      </c>
      <c r="BV341" s="74">
        <v>9.8000000000000007</v>
      </c>
      <c r="BW341" s="74">
        <v>52.7</v>
      </c>
      <c r="BX341" s="74">
        <v>68.599999999999994</v>
      </c>
      <c r="BY341" s="74">
        <v>80.900000000000006</v>
      </c>
      <c r="BZ341" s="78">
        <v>5415</v>
      </c>
      <c r="CA341" s="74">
        <v>3.7</v>
      </c>
      <c r="CB341" s="78">
        <v>5215</v>
      </c>
      <c r="CC341" s="74">
        <v>10.9</v>
      </c>
      <c r="CD341" s="74">
        <v>6.8</v>
      </c>
      <c r="CE341" s="74">
        <v>60</v>
      </c>
      <c r="CF341" s="74">
        <v>74.7</v>
      </c>
      <c r="CG341" s="74">
        <v>82.3</v>
      </c>
      <c r="CH341" s="78">
        <v>5415</v>
      </c>
      <c r="CI341" s="74">
        <v>4</v>
      </c>
      <c r="CJ341" s="78">
        <v>5200</v>
      </c>
      <c r="CK341" s="74">
        <v>12</v>
      </c>
      <c r="CL341" s="74">
        <v>6.7</v>
      </c>
      <c r="CM341" s="74">
        <v>65.2</v>
      </c>
      <c r="CN341" s="74">
        <v>77</v>
      </c>
      <c r="CO341" s="74">
        <v>81.3</v>
      </c>
      <c r="CP341" s="78"/>
      <c r="CQ341" s="74"/>
      <c r="CR341" s="78"/>
      <c r="CS341" s="74"/>
      <c r="CT341" s="74"/>
      <c r="CU341" s="74"/>
      <c r="CV341" s="74"/>
      <c r="CW341" s="74"/>
    </row>
    <row r="342" spans="1:101" ht="16.5" x14ac:dyDescent="0.3">
      <c r="A342" s="74" t="s">
        <v>290</v>
      </c>
      <c r="B342" s="74">
        <v>67</v>
      </c>
      <c r="C342" s="74">
        <v>10004351</v>
      </c>
      <c r="D342" s="74" t="s">
        <v>27</v>
      </c>
      <c r="E342" s="74" t="s">
        <v>177</v>
      </c>
      <c r="F342" s="78">
        <v>1575</v>
      </c>
      <c r="G342" s="74">
        <v>7.7</v>
      </c>
      <c r="H342" s="78">
        <v>1455</v>
      </c>
      <c r="I342" s="74">
        <v>10.7</v>
      </c>
      <c r="J342" s="74">
        <v>13.5</v>
      </c>
      <c r="K342" s="74">
        <v>56.5</v>
      </c>
      <c r="L342" s="74">
        <v>68.400000000000006</v>
      </c>
      <c r="M342" s="74">
        <v>75.8</v>
      </c>
      <c r="N342" s="78">
        <v>1575</v>
      </c>
      <c r="O342" s="74">
        <v>7.9</v>
      </c>
      <c r="P342" s="78">
        <v>1450</v>
      </c>
      <c r="Q342" s="74">
        <v>12.2</v>
      </c>
      <c r="R342" s="74">
        <v>11</v>
      </c>
      <c r="S342" s="74">
        <v>61.4</v>
      </c>
      <c r="T342" s="74">
        <v>72.2</v>
      </c>
      <c r="U342" s="74">
        <v>76.900000000000006</v>
      </c>
      <c r="V342" s="78">
        <v>1575</v>
      </c>
      <c r="W342" s="74">
        <v>8.1</v>
      </c>
      <c r="X342" s="78">
        <v>1450</v>
      </c>
      <c r="Y342" s="74">
        <v>14.6</v>
      </c>
      <c r="Z342" s="74">
        <v>10.4</v>
      </c>
      <c r="AA342" s="74">
        <v>65.5</v>
      </c>
      <c r="AB342" s="74">
        <v>72.5</v>
      </c>
      <c r="AC342" s="74">
        <v>75</v>
      </c>
      <c r="AD342" s="78"/>
      <c r="AE342" s="74"/>
      <c r="AF342" s="78"/>
      <c r="AG342" s="74"/>
      <c r="AH342" s="74"/>
      <c r="AI342" s="74"/>
      <c r="AJ342" s="74"/>
      <c r="AK342" s="74"/>
      <c r="AL342" s="78">
        <v>1065</v>
      </c>
      <c r="AM342" s="74">
        <v>3.8</v>
      </c>
      <c r="AN342" s="78">
        <v>1025</v>
      </c>
      <c r="AO342" s="74">
        <v>13.4</v>
      </c>
      <c r="AP342" s="74">
        <v>15.5</v>
      </c>
      <c r="AQ342" s="74">
        <v>60</v>
      </c>
      <c r="AR342" s="74">
        <v>66.5</v>
      </c>
      <c r="AS342" s="74">
        <v>71.2</v>
      </c>
      <c r="AT342" s="78">
        <v>1065</v>
      </c>
      <c r="AU342" s="74">
        <v>4.0999999999999996</v>
      </c>
      <c r="AV342" s="78">
        <v>1025</v>
      </c>
      <c r="AW342" s="74">
        <v>13.9</v>
      </c>
      <c r="AX342" s="74">
        <v>12.6</v>
      </c>
      <c r="AY342" s="74">
        <v>64.8</v>
      </c>
      <c r="AZ342" s="74">
        <v>70.5</v>
      </c>
      <c r="BA342" s="74">
        <v>73.5</v>
      </c>
      <c r="BB342" s="78">
        <v>1065</v>
      </c>
      <c r="BC342" s="74">
        <v>4.0999999999999996</v>
      </c>
      <c r="BD342" s="78">
        <v>1025</v>
      </c>
      <c r="BE342" s="74">
        <v>16.5</v>
      </c>
      <c r="BF342" s="74">
        <v>11.1</v>
      </c>
      <c r="BG342" s="74">
        <v>66.7</v>
      </c>
      <c r="BH342" s="74">
        <v>70.400000000000006</v>
      </c>
      <c r="BI342" s="74">
        <v>72.3</v>
      </c>
      <c r="BJ342" s="78"/>
      <c r="BK342" s="74"/>
      <c r="BL342" s="78"/>
      <c r="BM342" s="74"/>
      <c r="BN342" s="74"/>
      <c r="BO342" s="74"/>
      <c r="BP342" s="74"/>
      <c r="BQ342" s="74"/>
      <c r="BR342" s="78">
        <v>2645</v>
      </c>
      <c r="BS342" s="74">
        <v>6.2</v>
      </c>
      <c r="BT342" s="78">
        <v>2480</v>
      </c>
      <c r="BU342" s="74">
        <v>11.8</v>
      </c>
      <c r="BV342" s="74">
        <v>14.4</v>
      </c>
      <c r="BW342" s="74">
        <v>57.9</v>
      </c>
      <c r="BX342" s="74">
        <v>67.599999999999994</v>
      </c>
      <c r="BY342" s="74">
        <v>73.900000000000006</v>
      </c>
      <c r="BZ342" s="78">
        <v>2645</v>
      </c>
      <c r="CA342" s="74">
        <v>6.4</v>
      </c>
      <c r="CB342" s="78">
        <v>2475</v>
      </c>
      <c r="CC342" s="74">
        <v>12.9</v>
      </c>
      <c r="CD342" s="74">
        <v>11.6</v>
      </c>
      <c r="CE342" s="74">
        <v>62.8</v>
      </c>
      <c r="CF342" s="74">
        <v>71.5</v>
      </c>
      <c r="CG342" s="74">
        <v>75.5</v>
      </c>
      <c r="CH342" s="78">
        <v>2645</v>
      </c>
      <c r="CI342" s="74">
        <v>6.5</v>
      </c>
      <c r="CJ342" s="78">
        <v>2470</v>
      </c>
      <c r="CK342" s="74">
        <v>15.4</v>
      </c>
      <c r="CL342" s="74">
        <v>10.7</v>
      </c>
      <c r="CM342" s="74">
        <v>66</v>
      </c>
      <c r="CN342" s="74">
        <v>71.599999999999994</v>
      </c>
      <c r="CO342" s="74">
        <v>73.900000000000006</v>
      </c>
      <c r="CP342" s="78"/>
      <c r="CQ342" s="74"/>
      <c r="CR342" s="78"/>
      <c r="CS342" s="74"/>
      <c r="CT342" s="74"/>
      <c r="CU342" s="74"/>
      <c r="CV342" s="74"/>
      <c r="CW342" s="74"/>
    </row>
    <row r="343" spans="1:101" ht="16.5" x14ac:dyDescent="0.3">
      <c r="A343" s="74" t="s">
        <v>290</v>
      </c>
      <c r="B343" s="74">
        <v>154</v>
      </c>
      <c r="C343" s="74">
        <v>10007799</v>
      </c>
      <c r="D343" s="74" t="s">
        <v>90</v>
      </c>
      <c r="E343" s="74" t="s">
        <v>179</v>
      </c>
      <c r="F343" s="78">
        <v>1650</v>
      </c>
      <c r="G343" s="74">
        <v>5.8</v>
      </c>
      <c r="H343" s="78">
        <v>1555</v>
      </c>
      <c r="I343" s="74">
        <v>8.1</v>
      </c>
      <c r="J343" s="74">
        <v>10.6</v>
      </c>
      <c r="K343" s="74">
        <v>48.3</v>
      </c>
      <c r="L343" s="74">
        <v>67.7</v>
      </c>
      <c r="M343" s="74">
        <v>81.3</v>
      </c>
      <c r="N343" s="78">
        <v>1650</v>
      </c>
      <c r="O343" s="74">
        <v>6.6</v>
      </c>
      <c r="P343" s="78">
        <v>1540</v>
      </c>
      <c r="Q343" s="74">
        <v>12.2</v>
      </c>
      <c r="R343" s="74">
        <v>6.8</v>
      </c>
      <c r="S343" s="74">
        <v>57.6</v>
      </c>
      <c r="T343" s="74">
        <v>73.3</v>
      </c>
      <c r="U343" s="74">
        <v>81</v>
      </c>
      <c r="V343" s="78">
        <v>1650</v>
      </c>
      <c r="W343" s="74">
        <v>7.2</v>
      </c>
      <c r="X343" s="78">
        <v>1530</v>
      </c>
      <c r="Y343" s="74">
        <v>12.2</v>
      </c>
      <c r="Z343" s="74">
        <v>5.6</v>
      </c>
      <c r="AA343" s="74">
        <v>63.4</v>
      </c>
      <c r="AB343" s="74">
        <v>77.3</v>
      </c>
      <c r="AC343" s="74">
        <v>82.3</v>
      </c>
      <c r="AD343" s="78"/>
      <c r="AE343" s="74"/>
      <c r="AF343" s="78"/>
      <c r="AG343" s="74"/>
      <c r="AH343" s="74"/>
      <c r="AI343" s="74"/>
      <c r="AJ343" s="74"/>
      <c r="AK343" s="74"/>
      <c r="AL343" s="78">
        <v>1435</v>
      </c>
      <c r="AM343" s="74">
        <v>1.6</v>
      </c>
      <c r="AN343" s="78">
        <v>1410</v>
      </c>
      <c r="AO343" s="74">
        <v>11</v>
      </c>
      <c r="AP343" s="74">
        <v>9.6</v>
      </c>
      <c r="AQ343" s="74">
        <v>49.2</v>
      </c>
      <c r="AR343" s="74">
        <v>66.8</v>
      </c>
      <c r="AS343" s="74">
        <v>79.400000000000006</v>
      </c>
      <c r="AT343" s="78">
        <v>1435</v>
      </c>
      <c r="AU343" s="74">
        <v>1.5</v>
      </c>
      <c r="AV343" s="78">
        <v>1410</v>
      </c>
      <c r="AW343" s="74">
        <v>12</v>
      </c>
      <c r="AX343" s="74">
        <v>6.9</v>
      </c>
      <c r="AY343" s="74">
        <v>61.6</v>
      </c>
      <c r="AZ343" s="74">
        <v>73.8</v>
      </c>
      <c r="BA343" s="74">
        <v>81.2</v>
      </c>
      <c r="BB343" s="78">
        <v>1435</v>
      </c>
      <c r="BC343" s="74">
        <v>1.7</v>
      </c>
      <c r="BD343" s="78">
        <v>1410</v>
      </c>
      <c r="BE343" s="74">
        <v>14.1</v>
      </c>
      <c r="BF343" s="74">
        <v>5.9</v>
      </c>
      <c r="BG343" s="74">
        <v>64.400000000000006</v>
      </c>
      <c r="BH343" s="74">
        <v>75.400000000000006</v>
      </c>
      <c r="BI343" s="74">
        <v>80.099999999999994</v>
      </c>
      <c r="BJ343" s="78"/>
      <c r="BK343" s="74"/>
      <c r="BL343" s="78"/>
      <c r="BM343" s="74"/>
      <c r="BN343" s="74"/>
      <c r="BO343" s="74"/>
      <c r="BP343" s="74"/>
      <c r="BQ343" s="74"/>
      <c r="BR343" s="78">
        <v>3080</v>
      </c>
      <c r="BS343" s="74">
        <v>3.8</v>
      </c>
      <c r="BT343" s="78">
        <v>2965</v>
      </c>
      <c r="BU343" s="74">
        <v>9.5</v>
      </c>
      <c r="BV343" s="74">
        <v>10.1</v>
      </c>
      <c r="BW343" s="74">
        <v>48.7</v>
      </c>
      <c r="BX343" s="74">
        <v>67.3</v>
      </c>
      <c r="BY343" s="74">
        <v>80.400000000000006</v>
      </c>
      <c r="BZ343" s="78">
        <v>3080</v>
      </c>
      <c r="CA343" s="74">
        <v>4.3</v>
      </c>
      <c r="CB343" s="78">
        <v>2950</v>
      </c>
      <c r="CC343" s="74">
        <v>12.1</v>
      </c>
      <c r="CD343" s="74">
        <v>6.8</v>
      </c>
      <c r="CE343" s="74">
        <v>59.5</v>
      </c>
      <c r="CF343" s="74">
        <v>73.5</v>
      </c>
      <c r="CG343" s="74">
        <v>81.099999999999994</v>
      </c>
      <c r="CH343" s="78">
        <v>3080</v>
      </c>
      <c r="CI343" s="74">
        <v>4.5999999999999996</v>
      </c>
      <c r="CJ343" s="78">
        <v>2940</v>
      </c>
      <c r="CK343" s="74">
        <v>13.1</v>
      </c>
      <c r="CL343" s="74">
        <v>5.7</v>
      </c>
      <c r="CM343" s="74">
        <v>63.9</v>
      </c>
      <c r="CN343" s="74">
        <v>76.400000000000006</v>
      </c>
      <c r="CO343" s="74">
        <v>81.2</v>
      </c>
      <c r="CP343" s="78"/>
      <c r="CQ343" s="74"/>
      <c r="CR343" s="78"/>
      <c r="CS343" s="74"/>
      <c r="CT343" s="74"/>
      <c r="CU343" s="74"/>
      <c r="CV343" s="74"/>
      <c r="CW343" s="74"/>
    </row>
    <row r="344" spans="1:101" ht="16.5" x14ac:dyDescent="0.3">
      <c r="A344" s="74" t="s">
        <v>290</v>
      </c>
      <c r="B344" s="74">
        <v>28</v>
      </c>
      <c r="C344" s="74">
        <v>10007832</v>
      </c>
      <c r="D344" s="74" t="s">
        <v>16</v>
      </c>
      <c r="E344" s="74" t="s">
        <v>181</v>
      </c>
      <c r="F344" s="78">
        <v>340</v>
      </c>
      <c r="G344" s="74">
        <v>4.4000000000000004</v>
      </c>
      <c r="H344" s="78">
        <v>325</v>
      </c>
      <c r="I344" s="74">
        <v>9.8000000000000007</v>
      </c>
      <c r="J344" s="74">
        <v>6.8</v>
      </c>
      <c r="K344" s="74">
        <v>61.2</v>
      </c>
      <c r="L344" s="74">
        <v>75.400000000000006</v>
      </c>
      <c r="M344" s="74">
        <v>83.4</v>
      </c>
      <c r="N344" s="78">
        <v>340</v>
      </c>
      <c r="O344" s="74">
        <v>5.3</v>
      </c>
      <c r="P344" s="78">
        <v>320</v>
      </c>
      <c r="Q344" s="74" t="s">
        <v>396</v>
      </c>
      <c r="R344" s="74" t="s">
        <v>396</v>
      </c>
      <c r="S344" s="74">
        <v>72</v>
      </c>
      <c r="T344" s="74">
        <v>78.900000000000006</v>
      </c>
      <c r="U344" s="74">
        <v>80.7</v>
      </c>
      <c r="V344" s="78">
        <v>340</v>
      </c>
      <c r="W344" s="74">
        <v>5.6</v>
      </c>
      <c r="X344" s="78">
        <v>320</v>
      </c>
      <c r="Y344" s="74" t="s">
        <v>396</v>
      </c>
      <c r="Z344" s="74" t="s">
        <v>396</v>
      </c>
      <c r="AA344" s="74" t="s">
        <v>396</v>
      </c>
      <c r="AB344" s="74" t="s">
        <v>396</v>
      </c>
      <c r="AC344" s="74">
        <v>86.6</v>
      </c>
      <c r="AD344" s="78"/>
      <c r="AE344" s="74"/>
      <c r="AF344" s="78"/>
      <c r="AG344" s="74"/>
      <c r="AH344" s="74"/>
      <c r="AI344" s="74"/>
      <c r="AJ344" s="74"/>
      <c r="AK344" s="74"/>
      <c r="AL344" s="78">
        <v>50</v>
      </c>
      <c r="AM344" s="74">
        <v>1.9</v>
      </c>
      <c r="AN344" s="78">
        <v>50</v>
      </c>
      <c r="AO344" s="74">
        <v>9.8000000000000007</v>
      </c>
      <c r="AP344" s="74">
        <v>7.8</v>
      </c>
      <c r="AQ344" s="74">
        <v>56.9</v>
      </c>
      <c r="AR344" s="74">
        <v>72.5</v>
      </c>
      <c r="AS344" s="74">
        <v>82.4</v>
      </c>
      <c r="AT344" s="78">
        <v>50</v>
      </c>
      <c r="AU344" s="74">
        <v>1.9</v>
      </c>
      <c r="AV344" s="78">
        <v>50</v>
      </c>
      <c r="AW344" s="74" t="s">
        <v>396</v>
      </c>
      <c r="AX344" s="74" t="s">
        <v>396</v>
      </c>
      <c r="AY344" s="74">
        <v>60.8</v>
      </c>
      <c r="AZ344" s="74">
        <v>72.5</v>
      </c>
      <c r="BA344" s="74">
        <v>80.400000000000006</v>
      </c>
      <c r="BB344" s="78">
        <v>50</v>
      </c>
      <c r="BC344" s="74">
        <v>1.9</v>
      </c>
      <c r="BD344" s="78">
        <v>50</v>
      </c>
      <c r="BE344" s="74" t="s">
        <v>396</v>
      </c>
      <c r="BF344" s="74" t="s">
        <v>396</v>
      </c>
      <c r="BG344" s="74" t="s">
        <v>396</v>
      </c>
      <c r="BH344" s="74" t="s">
        <v>396</v>
      </c>
      <c r="BI344" s="74">
        <v>84.3</v>
      </c>
      <c r="BJ344" s="78"/>
      <c r="BK344" s="74"/>
      <c r="BL344" s="78"/>
      <c r="BM344" s="74"/>
      <c r="BN344" s="74"/>
      <c r="BO344" s="74"/>
      <c r="BP344" s="74"/>
      <c r="BQ344" s="74"/>
      <c r="BR344" s="78">
        <v>390</v>
      </c>
      <c r="BS344" s="74">
        <v>4.0999999999999996</v>
      </c>
      <c r="BT344" s="78">
        <v>375</v>
      </c>
      <c r="BU344" s="74">
        <v>9.8000000000000007</v>
      </c>
      <c r="BV344" s="74">
        <v>6.9</v>
      </c>
      <c r="BW344" s="74">
        <v>60.6</v>
      </c>
      <c r="BX344" s="74">
        <v>75</v>
      </c>
      <c r="BY344" s="74">
        <v>83.2</v>
      </c>
      <c r="BZ344" s="78">
        <v>390</v>
      </c>
      <c r="CA344" s="74">
        <v>4.8</v>
      </c>
      <c r="CB344" s="78">
        <v>375</v>
      </c>
      <c r="CC344" s="74">
        <v>13.9</v>
      </c>
      <c r="CD344" s="74">
        <v>5.4</v>
      </c>
      <c r="CE344" s="74">
        <v>70.5</v>
      </c>
      <c r="CF344" s="74">
        <v>78</v>
      </c>
      <c r="CG344" s="74">
        <v>80.7</v>
      </c>
      <c r="CH344" s="78">
        <v>390</v>
      </c>
      <c r="CI344" s="74">
        <v>5.0999999999999996</v>
      </c>
      <c r="CJ344" s="78">
        <v>370</v>
      </c>
      <c r="CK344" s="74">
        <v>8.9</v>
      </c>
      <c r="CL344" s="74">
        <v>4.8</v>
      </c>
      <c r="CM344" s="74">
        <v>76.900000000000006</v>
      </c>
      <c r="CN344" s="74">
        <v>85.5</v>
      </c>
      <c r="CO344" s="74">
        <v>86.3</v>
      </c>
      <c r="CP344" s="78"/>
      <c r="CQ344" s="74"/>
      <c r="CR344" s="78"/>
      <c r="CS344" s="74"/>
      <c r="CT344" s="74"/>
      <c r="CU344" s="74"/>
      <c r="CV344" s="74"/>
      <c r="CW344" s="74"/>
    </row>
    <row r="345" spans="1:101" ht="16.5" x14ac:dyDescent="0.3">
      <c r="A345" s="74" t="s">
        <v>290</v>
      </c>
      <c r="B345" s="74">
        <v>27</v>
      </c>
      <c r="C345" s="74">
        <v>10007138</v>
      </c>
      <c r="D345" s="74" t="s">
        <v>36</v>
      </c>
      <c r="E345" s="74" t="s">
        <v>183</v>
      </c>
      <c r="F345" s="78">
        <v>1060</v>
      </c>
      <c r="G345" s="74">
        <v>5.0999999999999996</v>
      </c>
      <c r="H345" s="78">
        <v>1010</v>
      </c>
      <c r="I345" s="74">
        <v>9.1</v>
      </c>
      <c r="J345" s="74">
        <v>9.5</v>
      </c>
      <c r="K345" s="74">
        <v>63.6</v>
      </c>
      <c r="L345" s="74">
        <v>75.900000000000006</v>
      </c>
      <c r="M345" s="74">
        <v>81.3</v>
      </c>
      <c r="N345" s="78">
        <v>1060</v>
      </c>
      <c r="O345" s="74">
        <v>5</v>
      </c>
      <c r="P345" s="78">
        <v>1010</v>
      </c>
      <c r="Q345" s="74">
        <v>9.1</v>
      </c>
      <c r="R345" s="74">
        <v>6.4</v>
      </c>
      <c r="S345" s="74">
        <v>67.400000000000006</v>
      </c>
      <c r="T345" s="74">
        <v>80.2</v>
      </c>
      <c r="U345" s="74">
        <v>84.4</v>
      </c>
      <c r="V345" s="78">
        <v>1060</v>
      </c>
      <c r="W345" s="74">
        <v>5</v>
      </c>
      <c r="X345" s="78">
        <v>1010</v>
      </c>
      <c r="Y345" s="74">
        <v>10.6</v>
      </c>
      <c r="Z345" s="74">
        <v>5.0999999999999996</v>
      </c>
      <c r="AA345" s="74">
        <v>72.599999999999994</v>
      </c>
      <c r="AB345" s="74">
        <v>82</v>
      </c>
      <c r="AC345" s="74">
        <v>84.3</v>
      </c>
      <c r="AD345" s="78"/>
      <c r="AE345" s="74"/>
      <c r="AF345" s="78"/>
      <c r="AG345" s="74"/>
      <c r="AH345" s="74"/>
      <c r="AI345" s="74"/>
      <c r="AJ345" s="74"/>
      <c r="AK345" s="74"/>
      <c r="AL345" s="78">
        <v>525</v>
      </c>
      <c r="AM345" s="74">
        <v>1.7</v>
      </c>
      <c r="AN345" s="78">
        <v>515</v>
      </c>
      <c r="AO345" s="74">
        <v>9.9</v>
      </c>
      <c r="AP345" s="74">
        <v>10.3</v>
      </c>
      <c r="AQ345" s="74">
        <v>67.099999999999994</v>
      </c>
      <c r="AR345" s="74">
        <v>72.7</v>
      </c>
      <c r="AS345" s="74">
        <v>79.8</v>
      </c>
      <c r="AT345" s="78">
        <v>525</v>
      </c>
      <c r="AU345" s="74">
        <v>1.9</v>
      </c>
      <c r="AV345" s="78">
        <v>515</v>
      </c>
      <c r="AW345" s="74">
        <v>9.9</v>
      </c>
      <c r="AX345" s="74">
        <v>9.1</v>
      </c>
      <c r="AY345" s="74">
        <v>71.7</v>
      </c>
      <c r="AZ345" s="74">
        <v>78.8</v>
      </c>
      <c r="BA345" s="74">
        <v>81</v>
      </c>
      <c r="BB345" s="78">
        <v>525</v>
      </c>
      <c r="BC345" s="74">
        <v>1.9</v>
      </c>
      <c r="BD345" s="78">
        <v>515</v>
      </c>
      <c r="BE345" s="74">
        <v>11.1</v>
      </c>
      <c r="BF345" s="74">
        <v>6.2</v>
      </c>
      <c r="BG345" s="74">
        <v>74.2</v>
      </c>
      <c r="BH345" s="74">
        <v>81</v>
      </c>
      <c r="BI345" s="74">
        <v>82.7</v>
      </c>
      <c r="BJ345" s="78"/>
      <c r="BK345" s="74"/>
      <c r="BL345" s="78"/>
      <c r="BM345" s="74"/>
      <c r="BN345" s="74"/>
      <c r="BO345" s="74"/>
      <c r="BP345" s="74"/>
      <c r="BQ345" s="74"/>
      <c r="BR345" s="78">
        <v>1585</v>
      </c>
      <c r="BS345" s="74">
        <v>4</v>
      </c>
      <c r="BT345" s="78">
        <v>1525</v>
      </c>
      <c r="BU345" s="74">
        <v>9.4</v>
      </c>
      <c r="BV345" s="74">
        <v>9.8000000000000007</v>
      </c>
      <c r="BW345" s="74">
        <v>64.8</v>
      </c>
      <c r="BX345" s="74">
        <v>74.8</v>
      </c>
      <c r="BY345" s="74">
        <v>80.8</v>
      </c>
      <c r="BZ345" s="78">
        <v>1585</v>
      </c>
      <c r="CA345" s="74">
        <v>4</v>
      </c>
      <c r="CB345" s="78">
        <v>1525</v>
      </c>
      <c r="CC345" s="74">
        <v>9.4</v>
      </c>
      <c r="CD345" s="74">
        <v>7.3</v>
      </c>
      <c r="CE345" s="74">
        <v>68.8</v>
      </c>
      <c r="CF345" s="74">
        <v>79.7</v>
      </c>
      <c r="CG345" s="74">
        <v>83.3</v>
      </c>
      <c r="CH345" s="78">
        <v>1585</v>
      </c>
      <c r="CI345" s="74">
        <v>4</v>
      </c>
      <c r="CJ345" s="78">
        <v>1525</v>
      </c>
      <c r="CK345" s="74">
        <v>10.8</v>
      </c>
      <c r="CL345" s="74">
        <v>5.4</v>
      </c>
      <c r="CM345" s="74">
        <v>73.2</v>
      </c>
      <c r="CN345" s="74">
        <v>81.599999999999994</v>
      </c>
      <c r="CO345" s="74">
        <v>83.8</v>
      </c>
      <c r="CP345" s="78"/>
      <c r="CQ345" s="74"/>
      <c r="CR345" s="78"/>
      <c r="CS345" s="74"/>
      <c r="CT345" s="74"/>
      <c r="CU345" s="74"/>
      <c r="CV345" s="74"/>
      <c r="CW345" s="74"/>
    </row>
    <row r="346" spans="1:101" ht="16.5" x14ac:dyDescent="0.3">
      <c r="A346" s="74" t="s">
        <v>290</v>
      </c>
      <c r="B346" s="74">
        <v>69</v>
      </c>
      <c r="C346" s="74">
        <v>10001282</v>
      </c>
      <c r="D346" s="74" t="s">
        <v>90</v>
      </c>
      <c r="E346" s="74" t="s">
        <v>185</v>
      </c>
      <c r="F346" s="78">
        <v>1865</v>
      </c>
      <c r="G346" s="74">
        <v>5.5</v>
      </c>
      <c r="H346" s="78">
        <v>1760</v>
      </c>
      <c r="I346" s="74">
        <v>9.9</v>
      </c>
      <c r="J346" s="74">
        <v>9.9</v>
      </c>
      <c r="K346" s="74">
        <v>57.4</v>
      </c>
      <c r="L346" s="74">
        <v>71.8</v>
      </c>
      <c r="M346" s="74">
        <v>80.099999999999994</v>
      </c>
      <c r="N346" s="78">
        <v>1865</v>
      </c>
      <c r="O346" s="74">
        <v>6.3</v>
      </c>
      <c r="P346" s="78">
        <v>1745</v>
      </c>
      <c r="Q346" s="74">
        <v>11.2</v>
      </c>
      <c r="R346" s="74">
        <v>6</v>
      </c>
      <c r="S346" s="74">
        <v>63.6</v>
      </c>
      <c r="T346" s="74">
        <v>77.599999999999994</v>
      </c>
      <c r="U346" s="74">
        <v>82.8</v>
      </c>
      <c r="V346" s="78">
        <v>1865</v>
      </c>
      <c r="W346" s="74">
        <v>6.7</v>
      </c>
      <c r="X346" s="78">
        <v>1740</v>
      </c>
      <c r="Y346" s="74">
        <v>11.7</v>
      </c>
      <c r="Z346" s="74">
        <v>4.8</v>
      </c>
      <c r="AA346" s="74">
        <v>68.5</v>
      </c>
      <c r="AB346" s="74">
        <v>80.400000000000006</v>
      </c>
      <c r="AC346" s="74">
        <v>83.5</v>
      </c>
      <c r="AD346" s="78"/>
      <c r="AE346" s="74"/>
      <c r="AF346" s="78"/>
      <c r="AG346" s="74"/>
      <c r="AH346" s="74"/>
      <c r="AI346" s="74"/>
      <c r="AJ346" s="74"/>
      <c r="AK346" s="74"/>
      <c r="AL346" s="78">
        <v>1435</v>
      </c>
      <c r="AM346" s="74">
        <v>2.1</v>
      </c>
      <c r="AN346" s="78">
        <v>1405</v>
      </c>
      <c r="AO346" s="74">
        <v>10.8</v>
      </c>
      <c r="AP346" s="74">
        <v>11.4</v>
      </c>
      <c r="AQ346" s="74">
        <v>60.3</v>
      </c>
      <c r="AR346" s="74">
        <v>71.599999999999994</v>
      </c>
      <c r="AS346" s="74">
        <v>77.8</v>
      </c>
      <c r="AT346" s="78">
        <v>1435</v>
      </c>
      <c r="AU346" s="74">
        <v>2.2000000000000002</v>
      </c>
      <c r="AV346" s="78">
        <v>1400</v>
      </c>
      <c r="AW346" s="74">
        <v>9.6999999999999993</v>
      </c>
      <c r="AX346" s="74">
        <v>7.1</v>
      </c>
      <c r="AY346" s="74">
        <v>68.2</v>
      </c>
      <c r="AZ346" s="74">
        <v>79.8</v>
      </c>
      <c r="BA346" s="74">
        <v>83.2</v>
      </c>
      <c r="BB346" s="78">
        <v>1435</v>
      </c>
      <c r="BC346" s="74">
        <v>2.4</v>
      </c>
      <c r="BD346" s="78">
        <v>1400</v>
      </c>
      <c r="BE346" s="74">
        <v>11.5</v>
      </c>
      <c r="BF346" s="74">
        <v>7.4</v>
      </c>
      <c r="BG346" s="74">
        <v>71</v>
      </c>
      <c r="BH346" s="74">
        <v>79.3</v>
      </c>
      <c r="BI346" s="74">
        <v>81.099999999999994</v>
      </c>
      <c r="BJ346" s="78"/>
      <c r="BK346" s="74"/>
      <c r="BL346" s="78"/>
      <c r="BM346" s="74"/>
      <c r="BN346" s="74"/>
      <c r="BO346" s="74"/>
      <c r="BP346" s="74"/>
      <c r="BQ346" s="74"/>
      <c r="BR346" s="78">
        <v>3295</v>
      </c>
      <c r="BS346" s="74">
        <v>4</v>
      </c>
      <c r="BT346" s="78">
        <v>3165</v>
      </c>
      <c r="BU346" s="74">
        <v>10.3</v>
      </c>
      <c r="BV346" s="74">
        <v>10.6</v>
      </c>
      <c r="BW346" s="74">
        <v>58.7</v>
      </c>
      <c r="BX346" s="74">
        <v>71.7</v>
      </c>
      <c r="BY346" s="74">
        <v>79.099999999999994</v>
      </c>
      <c r="BZ346" s="78">
        <v>3295</v>
      </c>
      <c r="CA346" s="74">
        <v>4.5</v>
      </c>
      <c r="CB346" s="78">
        <v>3150</v>
      </c>
      <c r="CC346" s="74">
        <v>10.5</v>
      </c>
      <c r="CD346" s="74">
        <v>6.5</v>
      </c>
      <c r="CE346" s="74">
        <v>65.7</v>
      </c>
      <c r="CF346" s="74">
        <v>78.599999999999994</v>
      </c>
      <c r="CG346" s="74">
        <v>83</v>
      </c>
      <c r="CH346" s="78">
        <v>3295</v>
      </c>
      <c r="CI346" s="74">
        <v>4.9000000000000004</v>
      </c>
      <c r="CJ346" s="78">
        <v>3135</v>
      </c>
      <c r="CK346" s="74">
        <v>11.6</v>
      </c>
      <c r="CL346" s="74">
        <v>5.9</v>
      </c>
      <c r="CM346" s="74">
        <v>69.599999999999994</v>
      </c>
      <c r="CN346" s="74">
        <v>79.900000000000006</v>
      </c>
      <c r="CO346" s="74">
        <v>82.4</v>
      </c>
      <c r="CP346" s="78"/>
      <c r="CQ346" s="74"/>
      <c r="CR346" s="78"/>
      <c r="CS346" s="74"/>
      <c r="CT346" s="74"/>
      <c r="CU346" s="74"/>
      <c r="CV346" s="74"/>
      <c r="CW346" s="74"/>
    </row>
    <row r="347" spans="1:101" ht="16.5" x14ac:dyDescent="0.3">
      <c r="A347" s="74" t="s">
        <v>290</v>
      </c>
      <c r="B347" s="74">
        <v>190</v>
      </c>
      <c r="C347" s="74">
        <v>10004775</v>
      </c>
      <c r="D347" s="74" t="s">
        <v>11</v>
      </c>
      <c r="E347" s="74" t="s">
        <v>187</v>
      </c>
      <c r="F347" s="78">
        <v>145</v>
      </c>
      <c r="G347" s="74">
        <v>2.8</v>
      </c>
      <c r="H347" s="78">
        <v>140</v>
      </c>
      <c r="I347" s="74">
        <v>8.6</v>
      </c>
      <c r="J347" s="74">
        <v>12.1</v>
      </c>
      <c r="K347" s="74" t="s">
        <v>396</v>
      </c>
      <c r="L347" s="74" t="s">
        <v>396</v>
      </c>
      <c r="M347" s="74">
        <v>79.3</v>
      </c>
      <c r="N347" s="78">
        <v>145</v>
      </c>
      <c r="O347" s="74">
        <v>3.5</v>
      </c>
      <c r="P347" s="78">
        <v>140</v>
      </c>
      <c r="Q347" s="74">
        <v>15.1</v>
      </c>
      <c r="R347" s="74">
        <v>14.4</v>
      </c>
      <c r="S347" s="74" t="s">
        <v>396</v>
      </c>
      <c r="T347" s="74" t="s">
        <v>396</v>
      </c>
      <c r="U347" s="74">
        <v>70.5</v>
      </c>
      <c r="V347" s="78">
        <v>145</v>
      </c>
      <c r="W347" s="74">
        <v>3.5</v>
      </c>
      <c r="X347" s="78">
        <v>140</v>
      </c>
      <c r="Y347" s="74">
        <v>12.9</v>
      </c>
      <c r="Z347" s="74">
        <v>10.1</v>
      </c>
      <c r="AA347" s="74" t="s">
        <v>396</v>
      </c>
      <c r="AB347" s="74" t="s">
        <v>396</v>
      </c>
      <c r="AC347" s="74">
        <v>77</v>
      </c>
      <c r="AD347" s="78"/>
      <c r="AE347" s="74"/>
      <c r="AF347" s="78"/>
      <c r="AG347" s="74"/>
      <c r="AH347" s="74"/>
      <c r="AI347" s="74"/>
      <c r="AJ347" s="74"/>
      <c r="AK347" s="74"/>
      <c r="AL347" s="78">
        <v>75</v>
      </c>
      <c r="AM347" s="74">
        <v>1.4</v>
      </c>
      <c r="AN347" s="78">
        <v>75</v>
      </c>
      <c r="AO347" s="74">
        <v>11</v>
      </c>
      <c r="AP347" s="74">
        <v>13.7</v>
      </c>
      <c r="AQ347" s="74" t="s">
        <v>396</v>
      </c>
      <c r="AR347" s="74" t="s">
        <v>396</v>
      </c>
      <c r="AS347" s="74">
        <v>75.3</v>
      </c>
      <c r="AT347" s="78">
        <v>75</v>
      </c>
      <c r="AU347" s="74">
        <v>1.4</v>
      </c>
      <c r="AV347" s="78">
        <v>75</v>
      </c>
      <c r="AW347" s="74">
        <v>13.7</v>
      </c>
      <c r="AX347" s="74">
        <v>16.399999999999999</v>
      </c>
      <c r="AY347" s="74" t="s">
        <v>396</v>
      </c>
      <c r="AZ347" s="74" t="s">
        <v>396</v>
      </c>
      <c r="BA347" s="74">
        <v>69.900000000000006</v>
      </c>
      <c r="BB347" s="78">
        <v>75</v>
      </c>
      <c r="BC347" s="74">
        <v>1.4</v>
      </c>
      <c r="BD347" s="78">
        <v>75</v>
      </c>
      <c r="BE347" s="74">
        <v>19.2</v>
      </c>
      <c r="BF347" s="74">
        <v>4.0999999999999996</v>
      </c>
      <c r="BG347" s="74" t="s">
        <v>396</v>
      </c>
      <c r="BH347" s="74" t="s">
        <v>396</v>
      </c>
      <c r="BI347" s="74">
        <v>76.7</v>
      </c>
      <c r="BJ347" s="78"/>
      <c r="BK347" s="74"/>
      <c r="BL347" s="78"/>
      <c r="BM347" s="74"/>
      <c r="BN347" s="74"/>
      <c r="BO347" s="74"/>
      <c r="BP347" s="74"/>
      <c r="BQ347" s="74"/>
      <c r="BR347" s="78">
        <v>220</v>
      </c>
      <c r="BS347" s="74">
        <v>2.2999999999999998</v>
      </c>
      <c r="BT347" s="78">
        <v>215</v>
      </c>
      <c r="BU347" s="74">
        <v>9.4</v>
      </c>
      <c r="BV347" s="74">
        <v>12.7</v>
      </c>
      <c r="BW347" s="74">
        <v>60.6</v>
      </c>
      <c r="BX347" s="74">
        <v>68.099999999999994</v>
      </c>
      <c r="BY347" s="74">
        <v>77.900000000000006</v>
      </c>
      <c r="BZ347" s="78">
        <v>220</v>
      </c>
      <c r="CA347" s="74">
        <v>2.8</v>
      </c>
      <c r="CB347" s="78">
        <v>210</v>
      </c>
      <c r="CC347" s="74">
        <v>14.6</v>
      </c>
      <c r="CD347" s="74">
        <v>15.1</v>
      </c>
      <c r="CE347" s="74">
        <v>59</v>
      </c>
      <c r="CF347" s="74">
        <v>67.5</v>
      </c>
      <c r="CG347" s="74">
        <v>70.3</v>
      </c>
      <c r="CH347" s="78">
        <v>220</v>
      </c>
      <c r="CI347" s="74">
        <v>2.8</v>
      </c>
      <c r="CJ347" s="78">
        <v>210</v>
      </c>
      <c r="CK347" s="74">
        <v>15.1</v>
      </c>
      <c r="CL347" s="74">
        <v>8</v>
      </c>
      <c r="CM347" s="74">
        <v>69.3</v>
      </c>
      <c r="CN347" s="74">
        <v>75.5</v>
      </c>
      <c r="CO347" s="74">
        <v>76.900000000000006</v>
      </c>
      <c r="CP347" s="78"/>
      <c r="CQ347" s="74"/>
      <c r="CR347" s="78"/>
      <c r="CS347" s="74"/>
      <c r="CT347" s="74"/>
      <c r="CU347" s="74"/>
      <c r="CV347" s="74"/>
      <c r="CW347" s="74"/>
    </row>
    <row r="348" spans="1:101" ht="16.5" x14ac:dyDescent="0.3">
      <c r="A348" s="74" t="s">
        <v>290</v>
      </c>
      <c r="B348" s="74">
        <v>155</v>
      </c>
      <c r="C348" s="74">
        <v>10007154</v>
      </c>
      <c r="D348" s="74" t="s">
        <v>36</v>
      </c>
      <c r="E348" s="74" t="s">
        <v>189</v>
      </c>
      <c r="F348" s="78">
        <v>2230</v>
      </c>
      <c r="G348" s="74">
        <v>4</v>
      </c>
      <c r="H348" s="78">
        <v>2140</v>
      </c>
      <c r="I348" s="74">
        <v>9</v>
      </c>
      <c r="J348" s="74">
        <v>7.3</v>
      </c>
      <c r="K348" s="74">
        <v>44.8</v>
      </c>
      <c r="L348" s="74">
        <v>68.3</v>
      </c>
      <c r="M348" s="74">
        <v>83.8</v>
      </c>
      <c r="N348" s="78">
        <v>2230</v>
      </c>
      <c r="O348" s="74">
        <v>4.5999999999999996</v>
      </c>
      <c r="P348" s="78">
        <v>2130</v>
      </c>
      <c r="Q348" s="74">
        <v>10.8</v>
      </c>
      <c r="R348" s="74">
        <v>6.7</v>
      </c>
      <c r="S348" s="74">
        <v>57.3</v>
      </c>
      <c r="T348" s="74">
        <v>75</v>
      </c>
      <c r="U348" s="74">
        <v>82.5</v>
      </c>
      <c r="V348" s="78">
        <v>2230</v>
      </c>
      <c r="W348" s="74">
        <v>4.8</v>
      </c>
      <c r="X348" s="78">
        <v>2125</v>
      </c>
      <c r="Y348" s="74">
        <v>10.199999999999999</v>
      </c>
      <c r="Z348" s="74">
        <v>5.9</v>
      </c>
      <c r="AA348" s="74">
        <v>65.5</v>
      </c>
      <c r="AB348" s="74">
        <v>79.099999999999994</v>
      </c>
      <c r="AC348" s="74">
        <v>83.9</v>
      </c>
      <c r="AD348" s="78"/>
      <c r="AE348" s="74"/>
      <c r="AF348" s="78"/>
      <c r="AG348" s="74"/>
      <c r="AH348" s="74"/>
      <c r="AI348" s="74"/>
      <c r="AJ348" s="74"/>
      <c r="AK348" s="74"/>
      <c r="AL348" s="78">
        <v>2255</v>
      </c>
      <c r="AM348" s="74">
        <v>1.1000000000000001</v>
      </c>
      <c r="AN348" s="78">
        <v>2230</v>
      </c>
      <c r="AO348" s="74">
        <v>9.6999999999999993</v>
      </c>
      <c r="AP348" s="74">
        <v>9.1999999999999993</v>
      </c>
      <c r="AQ348" s="74">
        <v>49.4</v>
      </c>
      <c r="AR348" s="74">
        <v>67.599999999999994</v>
      </c>
      <c r="AS348" s="74">
        <v>81.099999999999994</v>
      </c>
      <c r="AT348" s="78">
        <v>2255</v>
      </c>
      <c r="AU348" s="74">
        <v>1.3</v>
      </c>
      <c r="AV348" s="78">
        <v>2225</v>
      </c>
      <c r="AW348" s="74">
        <v>11.3</v>
      </c>
      <c r="AX348" s="74">
        <v>7.5</v>
      </c>
      <c r="AY348" s="74">
        <v>60.8</v>
      </c>
      <c r="AZ348" s="74">
        <v>73.8</v>
      </c>
      <c r="BA348" s="74">
        <v>81.2</v>
      </c>
      <c r="BB348" s="78">
        <v>2255</v>
      </c>
      <c r="BC348" s="74">
        <v>1.4</v>
      </c>
      <c r="BD348" s="78">
        <v>2220</v>
      </c>
      <c r="BE348" s="74">
        <v>12.8</v>
      </c>
      <c r="BF348" s="74">
        <v>6.7</v>
      </c>
      <c r="BG348" s="74">
        <v>66.2</v>
      </c>
      <c r="BH348" s="74">
        <v>76.599999999999994</v>
      </c>
      <c r="BI348" s="74">
        <v>80.5</v>
      </c>
      <c r="BJ348" s="78"/>
      <c r="BK348" s="74"/>
      <c r="BL348" s="78"/>
      <c r="BM348" s="74"/>
      <c r="BN348" s="74"/>
      <c r="BO348" s="74"/>
      <c r="BP348" s="74"/>
      <c r="BQ348" s="74"/>
      <c r="BR348" s="78">
        <v>4485</v>
      </c>
      <c r="BS348" s="74">
        <v>2.6</v>
      </c>
      <c r="BT348" s="78">
        <v>4370</v>
      </c>
      <c r="BU348" s="74">
        <v>9.3000000000000007</v>
      </c>
      <c r="BV348" s="74">
        <v>8.1999999999999993</v>
      </c>
      <c r="BW348" s="74">
        <v>47.1</v>
      </c>
      <c r="BX348" s="74">
        <v>68</v>
      </c>
      <c r="BY348" s="74">
        <v>82.4</v>
      </c>
      <c r="BZ348" s="78">
        <v>4485</v>
      </c>
      <c r="CA348" s="74">
        <v>3</v>
      </c>
      <c r="CB348" s="78">
        <v>4350</v>
      </c>
      <c r="CC348" s="74">
        <v>11</v>
      </c>
      <c r="CD348" s="74">
        <v>7.1</v>
      </c>
      <c r="CE348" s="74">
        <v>59.1</v>
      </c>
      <c r="CF348" s="74">
        <v>74.400000000000006</v>
      </c>
      <c r="CG348" s="74">
        <v>81.900000000000006</v>
      </c>
      <c r="CH348" s="78">
        <v>4485</v>
      </c>
      <c r="CI348" s="74">
        <v>3.1</v>
      </c>
      <c r="CJ348" s="78">
        <v>4345</v>
      </c>
      <c r="CK348" s="74">
        <v>11.5</v>
      </c>
      <c r="CL348" s="74">
        <v>6.3</v>
      </c>
      <c r="CM348" s="74">
        <v>65.8</v>
      </c>
      <c r="CN348" s="74">
        <v>77.8</v>
      </c>
      <c r="CO348" s="74">
        <v>82.2</v>
      </c>
      <c r="CP348" s="78"/>
      <c r="CQ348" s="74"/>
      <c r="CR348" s="78"/>
      <c r="CS348" s="74"/>
      <c r="CT348" s="74"/>
      <c r="CU348" s="74"/>
      <c r="CV348" s="74"/>
      <c r="CW348" s="74"/>
    </row>
    <row r="349" spans="1:101" ht="16.5" x14ac:dyDescent="0.3">
      <c r="A349" s="74" t="s">
        <v>290</v>
      </c>
      <c r="B349" s="74">
        <v>71</v>
      </c>
      <c r="C349" s="74">
        <v>10004797</v>
      </c>
      <c r="D349" s="74" t="s">
        <v>36</v>
      </c>
      <c r="E349" s="74" t="s">
        <v>191</v>
      </c>
      <c r="F349" s="78">
        <v>2100</v>
      </c>
      <c r="G349" s="74">
        <v>3.9</v>
      </c>
      <c r="H349" s="78">
        <v>2020</v>
      </c>
      <c r="I349" s="74">
        <v>9.3000000000000007</v>
      </c>
      <c r="J349" s="74">
        <v>10.7</v>
      </c>
      <c r="K349" s="74">
        <v>61.5</v>
      </c>
      <c r="L349" s="74">
        <v>72.599999999999994</v>
      </c>
      <c r="M349" s="74">
        <v>80.099999999999994</v>
      </c>
      <c r="N349" s="78">
        <v>2100</v>
      </c>
      <c r="O349" s="74">
        <v>4.4000000000000004</v>
      </c>
      <c r="P349" s="78">
        <v>2010</v>
      </c>
      <c r="Q349" s="74">
        <v>9.8000000000000007</v>
      </c>
      <c r="R349" s="74">
        <v>7.3</v>
      </c>
      <c r="S349" s="74">
        <v>67.8</v>
      </c>
      <c r="T349" s="74">
        <v>78.900000000000006</v>
      </c>
      <c r="U349" s="74">
        <v>82.9</v>
      </c>
      <c r="V349" s="78">
        <v>2100</v>
      </c>
      <c r="W349" s="74">
        <v>4.5999999999999996</v>
      </c>
      <c r="X349" s="78">
        <v>2005</v>
      </c>
      <c r="Y349" s="74">
        <v>10.6</v>
      </c>
      <c r="Z349" s="74">
        <v>5.4</v>
      </c>
      <c r="AA349" s="74">
        <v>73.3</v>
      </c>
      <c r="AB349" s="74">
        <v>81.5</v>
      </c>
      <c r="AC349" s="74">
        <v>84</v>
      </c>
      <c r="AD349" s="78"/>
      <c r="AE349" s="74"/>
      <c r="AF349" s="78"/>
      <c r="AG349" s="74"/>
      <c r="AH349" s="74"/>
      <c r="AI349" s="74"/>
      <c r="AJ349" s="74"/>
      <c r="AK349" s="74"/>
      <c r="AL349" s="78">
        <v>1915</v>
      </c>
      <c r="AM349" s="74">
        <v>1.6</v>
      </c>
      <c r="AN349" s="78">
        <v>1885</v>
      </c>
      <c r="AO349" s="74">
        <v>12.4</v>
      </c>
      <c r="AP349" s="74">
        <v>10.6</v>
      </c>
      <c r="AQ349" s="74">
        <v>63.9</v>
      </c>
      <c r="AR349" s="74">
        <v>71.8</v>
      </c>
      <c r="AS349" s="74">
        <v>77</v>
      </c>
      <c r="AT349" s="78">
        <v>1915</v>
      </c>
      <c r="AU349" s="74">
        <v>1.6</v>
      </c>
      <c r="AV349" s="78">
        <v>1885</v>
      </c>
      <c r="AW349" s="74">
        <v>12.7</v>
      </c>
      <c r="AX349" s="74">
        <v>8</v>
      </c>
      <c r="AY349" s="74">
        <v>68.8</v>
      </c>
      <c r="AZ349" s="74">
        <v>76.2</v>
      </c>
      <c r="BA349" s="74">
        <v>79.3</v>
      </c>
      <c r="BB349" s="78">
        <v>1915</v>
      </c>
      <c r="BC349" s="74">
        <v>1.7</v>
      </c>
      <c r="BD349" s="78">
        <v>1885</v>
      </c>
      <c r="BE349" s="74">
        <v>12.8</v>
      </c>
      <c r="BF349" s="74">
        <v>6.6</v>
      </c>
      <c r="BG349" s="74">
        <v>73.2</v>
      </c>
      <c r="BH349" s="74">
        <v>78.900000000000006</v>
      </c>
      <c r="BI349" s="74">
        <v>80.599999999999994</v>
      </c>
      <c r="BJ349" s="78"/>
      <c r="BK349" s="74"/>
      <c r="BL349" s="78"/>
      <c r="BM349" s="74"/>
      <c r="BN349" s="74"/>
      <c r="BO349" s="74"/>
      <c r="BP349" s="74"/>
      <c r="BQ349" s="74"/>
      <c r="BR349" s="78">
        <v>4020</v>
      </c>
      <c r="BS349" s="74">
        <v>2.8</v>
      </c>
      <c r="BT349" s="78">
        <v>3905</v>
      </c>
      <c r="BU349" s="74">
        <v>10.8</v>
      </c>
      <c r="BV349" s="74">
        <v>10.7</v>
      </c>
      <c r="BW349" s="74">
        <v>62.7</v>
      </c>
      <c r="BX349" s="74">
        <v>72.2</v>
      </c>
      <c r="BY349" s="74">
        <v>78.599999999999994</v>
      </c>
      <c r="BZ349" s="78">
        <v>4020</v>
      </c>
      <c r="CA349" s="74">
        <v>3</v>
      </c>
      <c r="CB349" s="78">
        <v>3895</v>
      </c>
      <c r="CC349" s="74">
        <v>11.2</v>
      </c>
      <c r="CD349" s="74">
        <v>7.6</v>
      </c>
      <c r="CE349" s="74">
        <v>68.3</v>
      </c>
      <c r="CF349" s="74">
        <v>77.599999999999994</v>
      </c>
      <c r="CG349" s="74">
        <v>81.2</v>
      </c>
      <c r="CH349" s="78">
        <v>4020</v>
      </c>
      <c r="CI349" s="74">
        <v>3.2</v>
      </c>
      <c r="CJ349" s="78">
        <v>3890</v>
      </c>
      <c r="CK349" s="74">
        <v>11.7</v>
      </c>
      <c r="CL349" s="74">
        <v>6</v>
      </c>
      <c r="CM349" s="74">
        <v>73.3</v>
      </c>
      <c r="CN349" s="74">
        <v>80.2</v>
      </c>
      <c r="CO349" s="74">
        <v>82.3</v>
      </c>
      <c r="CP349" s="78"/>
      <c r="CQ349" s="74"/>
      <c r="CR349" s="78"/>
      <c r="CS349" s="74"/>
      <c r="CT349" s="74"/>
      <c r="CU349" s="74"/>
      <c r="CV349" s="74"/>
      <c r="CW349" s="74"/>
    </row>
    <row r="350" spans="1:101" ht="16.5" x14ac:dyDescent="0.3">
      <c r="A350" s="74" t="s">
        <v>290</v>
      </c>
      <c r="B350" s="74">
        <v>1</v>
      </c>
      <c r="C350" s="74">
        <v>10007773</v>
      </c>
      <c r="D350" s="74" t="s">
        <v>49</v>
      </c>
      <c r="E350" s="74" t="s">
        <v>193</v>
      </c>
      <c r="F350" s="78">
        <v>5795</v>
      </c>
      <c r="G350" s="74">
        <v>5.9</v>
      </c>
      <c r="H350" s="78">
        <v>5450</v>
      </c>
      <c r="I350" s="74">
        <v>15.2</v>
      </c>
      <c r="J350" s="74">
        <v>6</v>
      </c>
      <c r="K350" s="74">
        <v>40.700000000000003</v>
      </c>
      <c r="L350" s="74">
        <v>64.400000000000006</v>
      </c>
      <c r="M350" s="74">
        <v>78.900000000000006</v>
      </c>
      <c r="N350" s="78">
        <v>5795</v>
      </c>
      <c r="O350" s="74">
        <v>6.7</v>
      </c>
      <c r="P350" s="78">
        <v>5405</v>
      </c>
      <c r="Q350" s="74">
        <v>16.100000000000001</v>
      </c>
      <c r="R350" s="74">
        <v>6.3</v>
      </c>
      <c r="S350" s="74">
        <v>47.9</v>
      </c>
      <c r="T350" s="74">
        <v>68</v>
      </c>
      <c r="U350" s="74">
        <v>77.7</v>
      </c>
      <c r="V350" s="78">
        <v>5795</v>
      </c>
      <c r="W350" s="74">
        <v>7.3</v>
      </c>
      <c r="X350" s="78">
        <v>5370</v>
      </c>
      <c r="Y350" s="74">
        <v>18.5</v>
      </c>
      <c r="Z350" s="74">
        <v>6.7</v>
      </c>
      <c r="AA350" s="74">
        <v>52.4</v>
      </c>
      <c r="AB350" s="74">
        <v>67.900000000000006</v>
      </c>
      <c r="AC350" s="74">
        <v>74.7</v>
      </c>
      <c r="AD350" s="78"/>
      <c r="AE350" s="74"/>
      <c r="AF350" s="78"/>
      <c r="AG350" s="74"/>
      <c r="AH350" s="74"/>
      <c r="AI350" s="74"/>
      <c r="AJ350" s="74"/>
      <c r="AK350" s="74"/>
      <c r="AL350" s="78">
        <v>4160</v>
      </c>
      <c r="AM350" s="74">
        <v>3.1</v>
      </c>
      <c r="AN350" s="78">
        <v>4030</v>
      </c>
      <c r="AO350" s="74">
        <v>12.1</v>
      </c>
      <c r="AP350" s="74">
        <v>5.4</v>
      </c>
      <c r="AQ350" s="74">
        <v>47.9</v>
      </c>
      <c r="AR350" s="74">
        <v>70.8</v>
      </c>
      <c r="AS350" s="74">
        <v>82.5</v>
      </c>
      <c r="AT350" s="78">
        <v>4160</v>
      </c>
      <c r="AU350" s="74">
        <v>3.4</v>
      </c>
      <c r="AV350" s="78">
        <v>4020</v>
      </c>
      <c r="AW350" s="74">
        <v>13.9</v>
      </c>
      <c r="AX350" s="74">
        <v>5.7</v>
      </c>
      <c r="AY350" s="74">
        <v>53.2</v>
      </c>
      <c r="AZ350" s="74">
        <v>72.7</v>
      </c>
      <c r="BA350" s="74">
        <v>80.400000000000006</v>
      </c>
      <c r="BB350" s="78">
        <v>4160</v>
      </c>
      <c r="BC350" s="74">
        <v>3.7</v>
      </c>
      <c r="BD350" s="78">
        <v>4005</v>
      </c>
      <c r="BE350" s="74">
        <v>16.600000000000001</v>
      </c>
      <c r="BF350" s="74">
        <v>5.8</v>
      </c>
      <c r="BG350" s="74">
        <v>57.4</v>
      </c>
      <c r="BH350" s="74">
        <v>71.900000000000006</v>
      </c>
      <c r="BI350" s="74">
        <v>77.599999999999994</v>
      </c>
      <c r="BJ350" s="78"/>
      <c r="BK350" s="74"/>
      <c r="BL350" s="78"/>
      <c r="BM350" s="74"/>
      <c r="BN350" s="74"/>
      <c r="BO350" s="74"/>
      <c r="BP350" s="74"/>
      <c r="BQ350" s="74"/>
      <c r="BR350" s="78">
        <v>9955</v>
      </c>
      <c r="BS350" s="74">
        <v>4.7</v>
      </c>
      <c r="BT350" s="78">
        <v>9485</v>
      </c>
      <c r="BU350" s="74">
        <v>13.9</v>
      </c>
      <c r="BV350" s="74">
        <v>5.7</v>
      </c>
      <c r="BW350" s="74">
        <v>43.8</v>
      </c>
      <c r="BX350" s="74">
        <v>67.099999999999994</v>
      </c>
      <c r="BY350" s="74">
        <v>80.400000000000006</v>
      </c>
      <c r="BZ350" s="78">
        <v>9955</v>
      </c>
      <c r="CA350" s="74">
        <v>5.3</v>
      </c>
      <c r="CB350" s="78">
        <v>9425</v>
      </c>
      <c r="CC350" s="74">
        <v>15.1</v>
      </c>
      <c r="CD350" s="74">
        <v>6</v>
      </c>
      <c r="CE350" s="74">
        <v>50.2</v>
      </c>
      <c r="CF350" s="74">
        <v>70</v>
      </c>
      <c r="CG350" s="74">
        <v>78.900000000000006</v>
      </c>
      <c r="CH350" s="78">
        <v>9955</v>
      </c>
      <c r="CI350" s="74">
        <v>5.8</v>
      </c>
      <c r="CJ350" s="78">
        <v>9380</v>
      </c>
      <c r="CK350" s="74">
        <v>17.7</v>
      </c>
      <c r="CL350" s="74">
        <v>6.3</v>
      </c>
      <c r="CM350" s="74">
        <v>54.6</v>
      </c>
      <c r="CN350" s="74">
        <v>69.599999999999994</v>
      </c>
      <c r="CO350" s="74">
        <v>76</v>
      </c>
      <c r="CP350" s="78"/>
      <c r="CQ350" s="74"/>
      <c r="CR350" s="78"/>
      <c r="CS350" s="74"/>
      <c r="CT350" s="74"/>
      <c r="CU350" s="74"/>
      <c r="CV350" s="74"/>
      <c r="CW350" s="74"/>
    </row>
    <row r="351" spans="1:101" ht="16.5" x14ac:dyDescent="0.3">
      <c r="A351" s="74" t="s">
        <v>290</v>
      </c>
      <c r="B351" s="74">
        <v>72</v>
      </c>
      <c r="C351" s="74">
        <v>10004930</v>
      </c>
      <c r="D351" s="74" t="s">
        <v>49</v>
      </c>
      <c r="E351" s="74" t="s">
        <v>195</v>
      </c>
      <c r="F351" s="78">
        <v>1395</v>
      </c>
      <c r="G351" s="74">
        <v>5.7</v>
      </c>
      <c r="H351" s="78">
        <v>1315</v>
      </c>
      <c r="I351" s="74">
        <v>11.9</v>
      </c>
      <c r="J351" s="74">
        <v>9.3000000000000007</v>
      </c>
      <c r="K351" s="74">
        <v>57.8</v>
      </c>
      <c r="L351" s="74">
        <v>71.3</v>
      </c>
      <c r="M351" s="74">
        <v>78.8</v>
      </c>
      <c r="N351" s="78">
        <v>1395</v>
      </c>
      <c r="O351" s="74">
        <v>6.2</v>
      </c>
      <c r="P351" s="78">
        <v>1305</v>
      </c>
      <c r="Q351" s="74">
        <v>12.5</v>
      </c>
      <c r="R351" s="74">
        <v>7</v>
      </c>
      <c r="S351" s="74">
        <v>61.2</v>
      </c>
      <c r="T351" s="74">
        <v>75.7</v>
      </c>
      <c r="U351" s="74">
        <v>80.400000000000006</v>
      </c>
      <c r="V351" s="78">
        <v>1395</v>
      </c>
      <c r="W351" s="74">
        <v>6.5</v>
      </c>
      <c r="X351" s="78">
        <v>1305</v>
      </c>
      <c r="Y351" s="74">
        <v>12.3</v>
      </c>
      <c r="Z351" s="74">
        <v>7.4</v>
      </c>
      <c r="AA351" s="74">
        <v>66.900000000000006</v>
      </c>
      <c r="AB351" s="74">
        <v>77.400000000000006</v>
      </c>
      <c r="AC351" s="74">
        <v>80.400000000000006</v>
      </c>
      <c r="AD351" s="78"/>
      <c r="AE351" s="74"/>
      <c r="AF351" s="78"/>
      <c r="AG351" s="74"/>
      <c r="AH351" s="74"/>
      <c r="AI351" s="74"/>
      <c r="AJ351" s="74"/>
      <c r="AK351" s="74"/>
      <c r="AL351" s="78">
        <v>910</v>
      </c>
      <c r="AM351" s="74">
        <v>2.4</v>
      </c>
      <c r="AN351" s="78">
        <v>890</v>
      </c>
      <c r="AO351" s="74">
        <v>12</v>
      </c>
      <c r="AP351" s="74">
        <v>8.9</v>
      </c>
      <c r="AQ351" s="74">
        <v>61.6</v>
      </c>
      <c r="AR351" s="74">
        <v>70.8</v>
      </c>
      <c r="AS351" s="74">
        <v>79.099999999999994</v>
      </c>
      <c r="AT351" s="78">
        <v>910</v>
      </c>
      <c r="AU351" s="74">
        <v>2.9</v>
      </c>
      <c r="AV351" s="78">
        <v>885</v>
      </c>
      <c r="AW351" s="74">
        <v>12.9</v>
      </c>
      <c r="AX351" s="74">
        <v>11.1</v>
      </c>
      <c r="AY351" s="74">
        <v>63.4</v>
      </c>
      <c r="AZ351" s="74">
        <v>71.2</v>
      </c>
      <c r="BA351" s="74">
        <v>76.099999999999994</v>
      </c>
      <c r="BB351" s="78">
        <v>910</v>
      </c>
      <c r="BC351" s="74">
        <v>3.1</v>
      </c>
      <c r="BD351" s="78">
        <v>885</v>
      </c>
      <c r="BE351" s="74">
        <v>15.2</v>
      </c>
      <c r="BF351" s="74">
        <v>6.9</v>
      </c>
      <c r="BG351" s="74">
        <v>67.599999999999994</v>
      </c>
      <c r="BH351" s="74">
        <v>75</v>
      </c>
      <c r="BI351" s="74">
        <v>77.900000000000006</v>
      </c>
      <c r="BJ351" s="78"/>
      <c r="BK351" s="74"/>
      <c r="BL351" s="78"/>
      <c r="BM351" s="74"/>
      <c r="BN351" s="74"/>
      <c r="BO351" s="74"/>
      <c r="BP351" s="74"/>
      <c r="BQ351" s="74"/>
      <c r="BR351" s="78">
        <v>2305</v>
      </c>
      <c r="BS351" s="74">
        <v>4.4000000000000004</v>
      </c>
      <c r="BT351" s="78">
        <v>2205</v>
      </c>
      <c r="BU351" s="74">
        <v>12</v>
      </c>
      <c r="BV351" s="74">
        <v>9.1</v>
      </c>
      <c r="BW351" s="74">
        <v>59.3</v>
      </c>
      <c r="BX351" s="74">
        <v>71.099999999999994</v>
      </c>
      <c r="BY351" s="74">
        <v>78.900000000000006</v>
      </c>
      <c r="BZ351" s="78">
        <v>2305</v>
      </c>
      <c r="CA351" s="74">
        <v>4.9000000000000004</v>
      </c>
      <c r="CB351" s="78">
        <v>2195</v>
      </c>
      <c r="CC351" s="74">
        <v>12.7</v>
      </c>
      <c r="CD351" s="74">
        <v>8.6999999999999993</v>
      </c>
      <c r="CE351" s="74">
        <v>62.1</v>
      </c>
      <c r="CF351" s="74">
        <v>73.900000000000006</v>
      </c>
      <c r="CG351" s="74">
        <v>78.7</v>
      </c>
      <c r="CH351" s="78">
        <v>2305</v>
      </c>
      <c r="CI351" s="74">
        <v>5.0999999999999996</v>
      </c>
      <c r="CJ351" s="78">
        <v>2185</v>
      </c>
      <c r="CK351" s="74">
        <v>13.4</v>
      </c>
      <c r="CL351" s="74">
        <v>7.2</v>
      </c>
      <c r="CM351" s="74">
        <v>67.2</v>
      </c>
      <c r="CN351" s="74">
        <v>76.400000000000006</v>
      </c>
      <c r="CO351" s="74">
        <v>79.400000000000006</v>
      </c>
      <c r="CP351" s="78"/>
      <c r="CQ351" s="74"/>
      <c r="CR351" s="78"/>
      <c r="CS351" s="74"/>
      <c r="CT351" s="74"/>
      <c r="CU351" s="74"/>
      <c r="CV351" s="74"/>
      <c r="CW351" s="74"/>
    </row>
    <row r="352" spans="1:101" ht="16.5" x14ac:dyDescent="0.3">
      <c r="A352" s="74" t="s">
        <v>290</v>
      </c>
      <c r="B352" s="74">
        <v>156</v>
      </c>
      <c r="C352" s="74">
        <v>10007774</v>
      </c>
      <c r="D352" s="74" t="s">
        <v>49</v>
      </c>
      <c r="E352" s="74" t="s">
        <v>197</v>
      </c>
      <c r="F352" s="78">
        <v>1490</v>
      </c>
      <c r="G352" s="74">
        <v>5</v>
      </c>
      <c r="H352" s="78">
        <v>1415</v>
      </c>
      <c r="I352" s="74">
        <v>13.6</v>
      </c>
      <c r="J352" s="74">
        <v>8.1</v>
      </c>
      <c r="K352" s="74">
        <v>38.6</v>
      </c>
      <c r="L352" s="74">
        <v>55.1</v>
      </c>
      <c r="M352" s="74">
        <v>78.3</v>
      </c>
      <c r="N352" s="78">
        <v>1490</v>
      </c>
      <c r="O352" s="74">
        <v>5.6</v>
      </c>
      <c r="P352" s="78">
        <v>1405</v>
      </c>
      <c r="Q352" s="74">
        <v>11.9</v>
      </c>
      <c r="R352" s="74">
        <v>6.3</v>
      </c>
      <c r="S352" s="74">
        <v>49.8</v>
      </c>
      <c r="T352" s="74">
        <v>69</v>
      </c>
      <c r="U352" s="74">
        <v>81.900000000000006</v>
      </c>
      <c r="V352" s="78">
        <v>1490</v>
      </c>
      <c r="W352" s="74">
        <v>6.6</v>
      </c>
      <c r="X352" s="78">
        <v>1395</v>
      </c>
      <c r="Y352" s="74">
        <v>14.4</v>
      </c>
      <c r="Z352" s="74">
        <v>6.4</v>
      </c>
      <c r="AA352" s="74">
        <v>57.4</v>
      </c>
      <c r="AB352" s="74">
        <v>72.3</v>
      </c>
      <c r="AC352" s="74">
        <v>79.2</v>
      </c>
      <c r="AD352" s="78"/>
      <c r="AE352" s="74"/>
      <c r="AF352" s="78"/>
      <c r="AG352" s="74"/>
      <c r="AH352" s="74"/>
      <c r="AI352" s="74"/>
      <c r="AJ352" s="74"/>
      <c r="AK352" s="74"/>
      <c r="AL352" s="78">
        <v>1580</v>
      </c>
      <c r="AM352" s="74">
        <v>1.6</v>
      </c>
      <c r="AN352" s="78">
        <v>1550</v>
      </c>
      <c r="AO352" s="74">
        <v>13.3</v>
      </c>
      <c r="AP352" s="74">
        <v>9</v>
      </c>
      <c r="AQ352" s="74">
        <v>42.8</v>
      </c>
      <c r="AR352" s="74">
        <v>57.4</v>
      </c>
      <c r="AS352" s="74">
        <v>77.7</v>
      </c>
      <c r="AT352" s="78">
        <v>1580</v>
      </c>
      <c r="AU352" s="74">
        <v>1.8</v>
      </c>
      <c r="AV352" s="78">
        <v>1550</v>
      </c>
      <c r="AW352" s="74">
        <v>13.5</v>
      </c>
      <c r="AX352" s="74">
        <v>5.7</v>
      </c>
      <c r="AY352" s="74">
        <v>53.5</v>
      </c>
      <c r="AZ352" s="74">
        <v>71.3</v>
      </c>
      <c r="BA352" s="74">
        <v>80.8</v>
      </c>
      <c r="BB352" s="78">
        <v>1580</v>
      </c>
      <c r="BC352" s="74">
        <v>1.9</v>
      </c>
      <c r="BD352" s="78">
        <v>1550</v>
      </c>
      <c r="BE352" s="74">
        <v>15.7</v>
      </c>
      <c r="BF352" s="74">
        <v>6.3</v>
      </c>
      <c r="BG352" s="74">
        <v>61.3</v>
      </c>
      <c r="BH352" s="74">
        <v>72</v>
      </c>
      <c r="BI352" s="74">
        <v>78</v>
      </c>
      <c r="BJ352" s="78"/>
      <c r="BK352" s="74"/>
      <c r="BL352" s="78"/>
      <c r="BM352" s="74"/>
      <c r="BN352" s="74"/>
      <c r="BO352" s="74"/>
      <c r="BP352" s="74"/>
      <c r="BQ352" s="74"/>
      <c r="BR352" s="78">
        <v>3070</v>
      </c>
      <c r="BS352" s="74">
        <v>3.3</v>
      </c>
      <c r="BT352" s="78">
        <v>2970</v>
      </c>
      <c r="BU352" s="74">
        <v>13.5</v>
      </c>
      <c r="BV352" s="74">
        <v>8.5</v>
      </c>
      <c r="BW352" s="74">
        <v>40.799999999999997</v>
      </c>
      <c r="BX352" s="74">
        <v>56.3</v>
      </c>
      <c r="BY352" s="74">
        <v>78</v>
      </c>
      <c r="BZ352" s="78">
        <v>3070</v>
      </c>
      <c r="CA352" s="74">
        <v>3.6</v>
      </c>
      <c r="CB352" s="78">
        <v>2955</v>
      </c>
      <c r="CC352" s="74">
        <v>12.7</v>
      </c>
      <c r="CD352" s="74">
        <v>6</v>
      </c>
      <c r="CE352" s="74">
        <v>51.8</v>
      </c>
      <c r="CF352" s="74">
        <v>70.2</v>
      </c>
      <c r="CG352" s="74">
        <v>81.3</v>
      </c>
      <c r="CH352" s="78">
        <v>3070</v>
      </c>
      <c r="CI352" s="74">
        <v>4.2</v>
      </c>
      <c r="CJ352" s="78">
        <v>2940</v>
      </c>
      <c r="CK352" s="74">
        <v>15.1</v>
      </c>
      <c r="CL352" s="74">
        <v>6.3</v>
      </c>
      <c r="CM352" s="74">
        <v>59.4</v>
      </c>
      <c r="CN352" s="74">
        <v>72.2</v>
      </c>
      <c r="CO352" s="74">
        <v>78.599999999999994</v>
      </c>
      <c r="CP352" s="78"/>
      <c r="CQ352" s="74"/>
      <c r="CR352" s="78"/>
      <c r="CS352" s="74"/>
      <c r="CT352" s="74"/>
      <c r="CU352" s="74"/>
      <c r="CV352" s="74"/>
      <c r="CW352" s="74"/>
    </row>
    <row r="353" spans="1:101" ht="16.5" x14ac:dyDescent="0.3">
      <c r="A353" s="74" t="s">
        <v>290</v>
      </c>
      <c r="B353" s="74">
        <v>230</v>
      </c>
      <c r="C353" s="74">
        <v>10005127</v>
      </c>
      <c r="D353" s="74" t="s">
        <v>19</v>
      </c>
      <c r="E353" s="74" t="s">
        <v>199</v>
      </c>
      <c r="F353" s="78" t="s">
        <v>13</v>
      </c>
      <c r="G353" s="74" t="s">
        <v>13</v>
      </c>
      <c r="H353" s="78" t="s">
        <v>13</v>
      </c>
      <c r="I353" s="74" t="s">
        <v>13</v>
      </c>
      <c r="J353" s="74" t="s">
        <v>13</v>
      </c>
      <c r="K353" s="74" t="s">
        <v>13</v>
      </c>
      <c r="L353" s="74" t="s">
        <v>13</v>
      </c>
      <c r="M353" s="74" t="s">
        <v>13</v>
      </c>
      <c r="N353" s="78" t="s">
        <v>13</v>
      </c>
      <c r="O353" s="74" t="s">
        <v>13</v>
      </c>
      <c r="P353" s="78" t="s">
        <v>13</v>
      </c>
      <c r="Q353" s="74" t="s">
        <v>13</v>
      </c>
      <c r="R353" s="74" t="s">
        <v>13</v>
      </c>
      <c r="S353" s="74" t="s">
        <v>13</v>
      </c>
      <c r="T353" s="74" t="s">
        <v>13</v>
      </c>
      <c r="U353" s="74" t="s">
        <v>13</v>
      </c>
      <c r="V353" s="78" t="s">
        <v>13</v>
      </c>
      <c r="W353" s="74" t="s">
        <v>13</v>
      </c>
      <c r="X353" s="78" t="s">
        <v>13</v>
      </c>
      <c r="Y353" s="74" t="s">
        <v>13</v>
      </c>
      <c r="Z353" s="74" t="s">
        <v>13</v>
      </c>
      <c r="AA353" s="74" t="s">
        <v>13</v>
      </c>
      <c r="AB353" s="74" t="s">
        <v>13</v>
      </c>
      <c r="AC353" s="74" t="s">
        <v>13</v>
      </c>
      <c r="AD353" s="78"/>
      <c r="AE353" s="74"/>
      <c r="AF353" s="78"/>
      <c r="AG353" s="74"/>
      <c r="AH353" s="74"/>
      <c r="AI353" s="74"/>
      <c r="AJ353" s="74"/>
      <c r="AK353" s="74"/>
      <c r="AL353" s="78" t="s">
        <v>13</v>
      </c>
      <c r="AM353" s="74" t="s">
        <v>13</v>
      </c>
      <c r="AN353" s="78" t="s">
        <v>13</v>
      </c>
      <c r="AO353" s="74" t="s">
        <v>13</v>
      </c>
      <c r="AP353" s="74" t="s">
        <v>13</v>
      </c>
      <c r="AQ353" s="74" t="s">
        <v>13</v>
      </c>
      <c r="AR353" s="74" t="s">
        <v>13</v>
      </c>
      <c r="AS353" s="74" t="s">
        <v>13</v>
      </c>
      <c r="AT353" s="78" t="s">
        <v>13</v>
      </c>
      <c r="AU353" s="74" t="s">
        <v>13</v>
      </c>
      <c r="AV353" s="78" t="s">
        <v>13</v>
      </c>
      <c r="AW353" s="74" t="s">
        <v>13</v>
      </c>
      <c r="AX353" s="74" t="s">
        <v>13</v>
      </c>
      <c r="AY353" s="74" t="s">
        <v>13</v>
      </c>
      <c r="AZ353" s="74" t="s">
        <v>13</v>
      </c>
      <c r="BA353" s="74" t="s">
        <v>13</v>
      </c>
      <c r="BB353" s="78" t="s">
        <v>13</v>
      </c>
      <c r="BC353" s="74" t="s">
        <v>13</v>
      </c>
      <c r="BD353" s="78" t="s">
        <v>13</v>
      </c>
      <c r="BE353" s="74" t="s">
        <v>13</v>
      </c>
      <c r="BF353" s="74" t="s">
        <v>13</v>
      </c>
      <c r="BG353" s="74" t="s">
        <v>13</v>
      </c>
      <c r="BH353" s="74" t="s">
        <v>13</v>
      </c>
      <c r="BI353" s="74" t="s">
        <v>13</v>
      </c>
      <c r="BJ353" s="78"/>
      <c r="BK353" s="74"/>
      <c r="BL353" s="78"/>
      <c r="BM353" s="74"/>
      <c r="BN353" s="74"/>
      <c r="BO353" s="74"/>
      <c r="BP353" s="74"/>
      <c r="BQ353" s="74"/>
      <c r="BR353" s="78" t="s">
        <v>13</v>
      </c>
      <c r="BS353" s="74" t="s">
        <v>13</v>
      </c>
      <c r="BT353" s="78" t="s">
        <v>13</v>
      </c>
      <c r="BU353" s="74" t="s">
        <v>13</v>
      </c>
      <c r="BV353" s="74" t="s">
        <v>13</v>
      </c>
      <c r="BW353" s="74" t="s">
        <v>13</v>
      </c>
      <c r="BX353" s="74" t="s">
        <v>13</v>
      </c>
      <c r="BY353" s="74" t="s">
        <v>13</v>
      </c>
      <c r="BZ353" s="78" t="s">
        <v>13</v>
      </c>
      <c r="CA353" s="74" t="s">
        <v>13</v>
      </c>
      <c r="CB353" s="78" t="s">
        <v>13</v>
      </c>
      <c r="CC353" s="74" t="s">
        <v>13</v>
      </c>
      <c r="CD353" s="74" t="s">
        <v>13</v>
      </c>
      <c r="CE353" s="74" t="s">
        <v>13</v>
      </c>
      <c r="CF353" s="74" t="s">
        <v>13</v>
      </c>
      <c r="CG353" s="74" t="s">
        <v>13</v>
      </c>
      <c r="CH353" s="78" t="s">
        <v>13</v>
      </c>
      <c r="CI353" s="74" t="s">
        <v>13</v>
      </c>
      <c r="CJ353" s="78" t="s">
        <v>13</v>
      </c>
      <c r="CK353" s="74" t="s">
        <v>13</v>
      </c>
      <c r="CL353" s="74" t="s">
        <v>13</v>
      </c>
      <c r="CM353" s="74" t="s">
        <v>13</v>
      </c>
      <c r="CN353" s="74" t="s">
        <v>13</v>
      </c>
      <c r="CO353" s="74" t="s">
        <v>13</v>
      </c>
      <c r="CP353" s="78"/>
      <c r="CQ353" s="74"/>
      <c r="CR353" s="78"/>
      <c r="CS353" s="74"/>
      <c r="CT353" s="74"/>
      <c r="CU353" s="74"/>
      <c r="CV353" s="74"/>
      <c r="CW353" s="74"/>
    </row>
    <row r="354" spans="1:101" ht="16.5" x14ac:dyDescent="0.3">
      <c r="A354" s="74" t="s">
        <v>290</v>
      </c>
      <c r="B354" s="74">
        <v>73</v>
      </c>
      <c r="C354" s="74">
        <v>10007801</v>
      </c>
      <c r="D354" s="74" t="s">
        <v>19</v>
      </c>
      <c r="E354" s="74" t="s">
        <v>201</v>
      </c>
      <c r="F354" s="78">
        <v>2165</v>
      </c>
      <c r="G354" s="74">
        <v>5.0999999999999996</v>
      </c>
      <c r="H354" s="78">
        <v>2055</v>
      </c>
      <c r="I354" s="74">
        <v>9.6</v>
      </c>
      <c r="J354" s="74">
        <v>9</v>
      </c>
      <c r="K354" s="74">
        <v>59.6</v>
      </c>
      <c r="L354" s="74">
        <v>73.599999999999994</v>
      </c>
      <c r="M354" s="74">
        <v>81.400000000000006</v>
      </c>
      <c r="N354" s="78">
        <v>2165</v>
      </c>
      <c r="O354" s="74">
        <v>5.2</v>
      </c>
      <c r="P354" s="78">
        <v>2055</v>
      </c>
      <c r="Q354" s="74">
        <v>10.1</v>
      </c>
      <c r="R354" s="74">
        <v>6.4</v>
      </c>
      <c r="S354" s="74">
        <v>62.2</v>
      </c>
      <c r="T354" s="74">
        <v>77.3</v>
      </c>
      <c r="U354" s="74">
        <v>83.5</v>
      </c>
      <c r="V354" s="78">
        <v>2165</v>
      </c>
      <c r="W354" s="74">
        <v>6.1</v>
      </c>
      <c r="X354" s="78">
        <v>2035</v>
      </c>
      <c r="Y354" s="74">
        <v>11.7</v>
      </c>
      <c r="Z354" s="74">
        <v>6.1</v>
      </c>
      <c r="AA354" s="74">
        <v>67.3</v>
      </c>
      <c r="AB354" s="74">
        <v>78.3</v>
      </c>
      <c r="AC354" s="74">
        <v>82.2</v>
      </c>
      <c r="AD354" s="78"/>
      <c r="AE354" s="74"/>
      <c r="AF354" s="78"/>
      <c r="AG354" s="74"/>
      <c r="AH354" s="74"/>
      <c r="AI354" s="74"/>
      <c r="AJ354" s="74"/>
      <c r="AK354" s="74"/>
      <c r="AL354" s="78">
        <v>1625</v>
      </c>
      <c r="AM354" s="74">
        <v>1.2</v>
      </c>
      <c r="AN354" s="78">
        <v>1605</v>
      </c>
      <c r="AO354" s="74">
        <v>11</v>
      </c>
      <c r="AP354" s="74">
        <v>12.9</v>
      </c>
      <c r="AQ354" s="74">
        <v>60.3</v>
      </c>
      <c r="AR354" s="74">
        <v>69.7</v>
      </c>
      <c r="AS354" s="74">
        <v>76.099999999999994</v>
      </c>
      <c r="AT354" s="78">
        <v>1625</v>
      </c>
      <c r="AU354" s="74">
        <v>1.5</v>
      </c>
      <c r="AV354" s="78">
        <v>1600</v>
      </c>
      <c r="AW354" s="74">
        <v>12.4</v>
      </c>
      <c r="AX354" s="74">
        <v>9.5</v>
      </c>
      <c r="AY354" s="74">
        <v>63.8</v>
      </c>
      <c r="AZ354" s="74">
        <v>73.8</v>
      </c>
      <c r="BA354" s="74">
        <v>78.099999999999994</v>
      </c>
      <c r="BB354" s="78">
        <v>1625</v>
      </c>
      <c r="BC354" s="74">
        <v>1.6</v>
      </c>
      <c r="BD354" s="78">
        <v>1595</v>
      </c>
      <c r="BE354" s="74">
        <v>14.1</v>
      </c>
      <c r="BF354" s="74">
        <v>7.9</v>
      </c>
      <c r="BG354" s="74">
        <v>67.2</v>
      </c>
      <c r="BH354" s="74">
        <v>75.3</v>
      </c>
      <c r="BI354" s="74">
        <v>78</v>
      </c>
      <c r="BJ354" s="78"/>
      <c r="BK354" s="74"/>
      <c r="BL354" s="78"/>
      <c r="BM354" s="74"/>
      <c r="BN354" s="74"/>
      <c r="BO354" s="74"/>
      <c r="BP354" s="74"/>
      <c r="BQ354" s="74"/>
      <c r="BR354" s="78">
        <v>3790</v>
      </c>
      <c r="BS354" s="74">
        <v>3.4</v>
      </c>
      <c r="BT354" s="78">
        <v>3660</v>
      </c>
      <c r="BU354" s="74">
        <v>10.199999999999999</v>
      </c>
      <c r="BV354" s="74">
        <v>10.7</v>
      </c>
      <c r="BW354" s="74">
        <v>59.9</v>
      </c>
      <c r="BX354" s="74">
        <v>71.900000000000006</v>
      </c>
      <c r="BY354" s="74">
        <v>79.099999999999994</v>
      </c>
      <c r="BZ354" s="78">
        <v>3790</v>
      </c>
      <c r="CA354" s="74">
        <v>3.6</v>
      </c>
      <c r="CB354" s="78">
        <v>3650</v>
      </c>
      <c r="CC354" s="74">
        <v>11.1</v>
      </c>
      <c r="CD354" s="74">
        <v>7.8</v>
      </c>
      <c r="CE354" s="74">
        <v>62.9</v>
      </c>
      <c r="CF354" s="74">
        <v>75.8</v>
      </c>
      <c r="CG354" s="74">
        <v>81.099999999999994</v>
      </c>
      <c r="CH354" s="78">
        <v>3790</v>
      </c>
      <c r="CI354" s="74">
        <v>4.2</v>
      </c>
      <c r="CJ354" s="78">
        <v>3630</v>
      </c>
      <c r="CK354" s="74">
        <v>12.8</v>
      </c>
      <c r="CL354" s="74">
        <v>6.9</v>
      </c>
      <c r="CM354" s="74">
        <v>67.2</v>
      </c>
      <c r="CN354" s="74">
        <v>77</v>
      </c>
      <c r="CO354" s="74">
        <v>80.3</v>
      </c>
      <c r="CP354" s="78"/>
      <c r="CQ354" s="74"/>
      <c r="CR354" s="78"/>
      <c r="CS354" s="74"/>
      <c r="CT354" s="74"/>
      <c r="CU354" s="74"/>
      <c r="CV354" s="74"/>
      <c r="CW354" s="74"/>
    </row>
    <row r="355" spans="1:101" ht="16.5" x14ac:dyDescent="0.3">
      <c r="A355" s="74" t="s">
        <v>290</v>
      </c>
      <c r="B355" s="74">
        <v>74</v>
      </c>
      <c r="C355" s="74">
        <v>10007155</v>
      </c>
      <c r="D355" s="74" t="s">
        <v>49</v>
      </c>
      <c r="E355" s="74" t="s">
        <v>203</v>
      </c>
      <c r="F355" s="78">
        <v>1845</v>
      </c>
      <c r="G355" s="74">
        <v>6.5</v>
      </c>
      <c r="H355" s="78">
        <v>1725</v>
      </c>
      <c r="I355" s="74">
        <v>8.6</v>
      </c>
      <c r="J355" s="74">
        <v>8.1999999999999993</v>
      </c>
      <c r="K355" s="74">
        <v>63.3</v>
      </c>
      <c r="L355" s="74">
        <v>75.900000000000006</v>
      </c>
      <c r="M355" s="74">
        <v>83.2</v>
      </c>
      <c r="N355" s="78">
        <v>1845</v>
      </c>
      <c r="O355" s="74">
        <v>7.2</v>
      </c>
      <c r="P355" s="78">
        <v>1710</v>
      </c>
      <c r="Q355" s="74">
        <v>9.6</v>
      </c>
      <c r="R355" s="74">
        <v>5.7</v>
      </c>
      <c r="S355" s="74">
        <v>68.2</v>
      </c>
      <c r="T355" s="74">
        <v>80.5</v>
      </c>
      <c r="U355" s="74">
        <v>84.7</v>
      </c>
      <c r="V355" s="78">
        <v>1845</v>
      </c>
      <c r="W355" s="74">
        <v>7.7</v>
      </c>
      <c r="X355" s="78">
        <v>1700</v>
      </c>
      <c r="Y355" s="74">
        <v>10.3</v>
      </c>
      <c r="Z355" s="74">
        <v>5.9</v>
      </c>
      <c r="AA355" s="74">
        <v>71.2</v>
      </c>
      <c r="AB355" s="74">
        <v>80.3</v>
      </c>
      <c r="AC355" s="74">
        <v>83.8</v>
      </c>
      <c r="AD355" s="78"/>
      <c r="AE355" s="74"/>
      <c r="AF355" s="78"/>
      <c r="AG355" s="74"/>
      <c r="AH355" s="74"/>
      <c r="AI355" s="74"/>
      <c r="AJ355" s="74"/>
      <c r="AK355" s="74"/>
      <c r="AL355" s="78">
        <v>1770</v>
      </c>
      <c r="AM355" s="74">
        <v>1.6</v>
      </c>
      <c r="AN355" s="78">
        <v>1740</v>
      </c>
      <c r="AO355" s="74">
        <v>9.9</v>
      </c>
      <c r="AP355" s="74">
        <v>11.1</v>
      </c>
      <c r="AQ355" s="74">
        <v>61.5</v>
      </c>
      <c r="AR355" s="74">
        <v>72.400000000000006</v>
      </c>
      <c r="AS355" s="74">
        <v>79</v>
      </c>
      <c r="AT355" s="78">
        <v>1770</v>
      </c>
      <c r="AU355" s="74">
        <v>1.8</v>
      </c>
      <c r="AV355" s="78">
        <v>1740</v>
      </c>
      <c r="AW355" s="74">
        <v>10.9</v>
      </c>
      <c r="AX355" s="74">
        <v>7.6</v>
      </c>
      <c r="AY355" s="74">
        <v>68.7</v>
      </c>
      <c r="AZ355" s="74">
        <v>78.2</v>
      </c>
      <c r="BA355" s="74">
        <v>81.5</v>
      </c>
      <c r="BB355" s="78">
        <v>1770</v>
      </c>
      <c r="BC355" s="74">
        <v>1.8</v>
      </c>
      <c r="BD355" s="78">
        <v>1740</v>
      </c>
      <c r="BE355" s="74">
        <v>11.4</v>
      </c>
      <c r="BF355" s="74">
        <v>7.1</v>
      </c>
      <c r="BG355" s="74">
        <v>72.8</v>
      </c>
      <c r="BH355" s="74">
        <v>79.400000000000006</v>
      </c>
      <c r="BI355" s="74">
        <v>81.5</v>
      </c>
      <c r="BJ355" s="78"/>
      <c r="BK355" s="74"/>
      <c r="BL355" s="78"/>
      <c r="BM355" s="74"/>
      <c r="BN355" s="74"/>
      <c r="BO355" s="74"/>
      <c r="BP355" s="74"/>
      <c r="BQ355" s="74"/>
      <c r="BR355" s="78">
        <v>3615</v>
      </c>
      <c r="BS355" s="74">
        <v>4.0999999999999996</v>
      </c>
      <c r="BT355" s="78">
        <v>3465</v>
      </c>
      <c r="BU355" s="74">
        <v>9.3000000000000007</v>
      </c>
      <c r="BV355" s="74">
        <v>9.6</v>
      </c>
      <c r="BW355" s="74">
        <v>62.4</v>
      </c>
      <c r="BX355" s="74">
        <v>74.099999999999994</v>
      </c>
      <c r="BY355" s="74">
        <v>81.099999999999994</v>
      </c>
      <c r="BZ355" s="78">
        <v>3615</v>
      </c>
      <c r="CA355" s="74">
        <v>4.5</v>
      </c>
      <c r="CB355" s="78">
        <v>3450</v>
      </c>
      <c r="CC355" s="74">
        <v>10.3</v>
      </c>
      <c r="CD355" s="74">
        <v>6.6</v>
      </c>
      <c r="CE355" s="74">
        <v>68.400000000000006</v>
      </c>
      <c r="CF355" s="74">
        <v>79.400000000000006</v>
      </c>
      <c r="CG355" s="74">
        <v>83.1</v>
      </c>
      <c r="CH355" s="78">
        <v>3615</v>
      </c>
      <c r="CI355" s="74">
        <v>4.8</v>
      </c>
      <c r="CJ355" s="78">
        <v>3440</v>
      </c>
      <c r="CK355" s="74">
        <v>10.8</v>
      </c>
      <c r="CL355" s="74">
        <v>6.5</v>
      </c>
      <c r="CM355" s="74">
        <v>72</v>
      </c>
      <c r="CN355" s="74">
        <v>79.900000000000006</v>
      </c>
      <c r="CO355" s="74">
        <v>82.7</v>
      </c>
      <c r="CP355" s="78"/>
      <c r="CQ355" s="74"/>
      <c r="CR355" s="78"/>
      <c r="CS355" s="74"/>
      <c r="CT355" s="74"/>
      <c r="CU355" s="74"/>
      <c r="CV355" s="74"/>
      <c r="CW355" s="74"/>
    </row>
    <row r="356" spans="1:101" ht="16.5" x14ac:dyDescent="0.3">
      <c r="A356" s="74" t="s">
        <v>290</v>
      </c>
      <c r="B356" s="74">
        <v>139</v>
      </c>
      <c r="C356" s="74">
        <v>10007775</v>
      </c>
      <c r="D356" s="74" t="s">
        <v>27</v>
      </c>
      <c r="E356" s="74" t="s">
        <v>205</v>
      </c>
      <c r="F356" s="78">
        <v>980</v>
      </c>
      <c r="G356" s="74">
        <v>3.9</v>
      </c>
      <c r="H356" s="78">
        <v>940</v>
      </c>
      <c r="I356" s="74">
        <v>9.9</v>
      </c>
      <c r="J356" s="74">
        <v>11.5</v>
      </c>
      <c r="K356" s="74">
        <v>44.3</v>
      </c>
      <c r="L356" s="74">
        <v>64.5</v>
      </c>
      <c r="M356" s="74">
        <v>78.599999999999994</v>
      </c>
      <c r="N356" s="78">
        <v>980</v>
      </c>
      <c r="O356" s="74">
        <v>4.5</v>
      </c>
      <c r="P356" s="78">
        <v>935</v>
      </c>
      <c r="Q356" s="74">
        <v>13.4</v>
      </c>
      <c r="R356" s="74">
        <v>10.6</v>
      </c>
      <c r="S356" s="74">
        <v>56.9</v>
      </c>
      <c r="T356" s="74">
        <v>69.5</v>
      </c>
      <c r="U356" s="74">
        <v>76</v>
      </c>
      <c r="V356" s="78">
        <v>980</v>
      </c>
      <c r="W356" s="74">
        <v>4.7</v>
      </c>
      <c r="X356" s="78">
        <v>935</v>
      </c>
      <c r="Y356" s="74">
        <v>13.3</v>
      </c>
      <c r="Z356" s="74">
        <v>9.8000000000000007</v>
      </c>
      <c r="AA356" s="74">
        <v>63.6</v>
      </c>
      <c r="AB356" s="74">
        <v>72.2</v>
      </c>
      <c r="AC356" s="74">
        <v>77</v>
      </c>
      <c r="AD356" s="78"/>
      <c r="AE356" s="74"/>
      <c r="AF356" s="78"/>
      <c r="AG356" s="74"/>
      <c r="AH356" s="74"/>
      <c r="AI356" s="74"/>
      <c r="AJ356" s="74"/>
      <c r="AK356" s="74"/>
      <c r="AL356" s="78">
        <v>780</v>
      </c>
      <c r="AM356" s="74">
        <v>2.2999999999999998</v>
      </c>
      <c r="AN356" s="78">
        <v>765</v>
      </c>
      <c r="AO356" s="74">
        <v>11.3</v>
      </c>
      <c r="AP356" s="74">
        <v>11.6</v>
      </c>
      <c r="AQ356" s="74">
        <v>46.1</v>
      </c>
      <c r="AR356" s="74">
        <v>62.6</v>
      </c>
      <c r="AS356" s="74">
        <v>77.099999999999994</v>
      </c>
      <c r="AT356" s="78">
        <v>780</v>
      </c>
      <c r="AU356" s="74">
        <v>2.6</v>
      </c>
      <c r="AV356" s="78">
        <v>760</v>
      </c>
      <c r="AW356" s="74">
        <v>14.2</v>
      </c>
      <c r="AX356" s="74">
        <v>10</v>
      </c>
      <c r="AY356" s="74">
        <v>59.4</v>
      </c>
      <c r="AZ356" s="74">
        <v>69</v>
      </c>
      <c r="BA356" s="74">
        <v>75.900000000000006</v>
      </c>
      <c r="BB356" s="78">
        <v>780</v>
      </c>
      <c r="BC356" s="74">
        <v>2.7</v>
      </c>
      <c r="BD356" s="78">
        <v>760</v>
      </c>
      <c r="BE356" s="74">
        <v>14.6</v>
      </c>
      <c r="BF356" s="74">
        <v>10.5</v>
      </c>
      <c r="BG356" s="74">
        <v>60.6</v>
      </c>
      <c r="BH356" s="74">
        <v>69.900000000000006</v>
      </c>
      <c r="BI356" s="74">
        <v>74.900000000000006</v>
      </c>
      <c r="BJ356" s="78"/>
      <c r="BK356" s="74"/>
      <c r="BL356" s="78"/>
      <c r="BM356" s="74"/>
      <c r="BN356" s="74"/>
      <c r="BO356" s="74"/>
      <c r="BP356" s="74"/>
      <c r="BQ356" s="74"/>
      <c r="BR356" s="78">
        <v>1760</v>
      </c>
      <c r="BS356" s="74">
        <v>3.2</v>
      </c>
      <c r="BT356" s="78">
        <v>1705</v>
      </c>
      <c r="BU356" s="74">
        <v>10.5</v>
      </c>
      <c r="BV356" s="74">
        <v>11.6</v>
      </c>
      <c r="BW356" s="74">
        <v>45.1</v>
      </c>
      <c r="BX356" s="74">
        <v>63.6</v>
      </c>
      <c r="BY356" s="74">
        <v>77.900000000000006</v>
      </c>
      <c r="BZ356" s="78">
        <v>1760</v>
      </c>
      <c r="CA356" s="74">
        <v>3.6</v>
      </c>
      <c r="CB356" s="78">
        <v>1695</v>
      </c>
      <c r="CC356" s="74">
        <v>13.7</v>
      </c>
      <c r="CD356" s="74">
        <v>10.3</v>
      </c>
      <c r="CE356" s="74">
        <v>58</v>
      </c>
      <c r="CF356" s="74">
        <v>69.3</v>
      </c>
      <c r="CG356" s="74">
        <v>76</v>
      </c>
      <c r="CH356" s="78">
        <v>1760</v>
      </c>
      <c r="CI356" s="74">
        <v>3.8</v>
      </c>
      <c r="CJ356" s="78">
        <v>1695</v>
      </c>
      <c r="CK356" s="74">
        <v>13.9</v>
      </c>
      <c r="CL356" s="74">
        <v>10.1</v>
      </c>
      <c r="CM356" s="74">
        <v>62.2</v>
      </c>
      <c r="CN356" s="74">
        <v>71.2</v>
      </c>
      <c r="CO356" s="74">
        <v>76</v>
      </c>
      <c r="CP356" s="78"/>
      <c r="CQ356" s="74"/>
      <c r="CR356" s="78"/>
      <c r="CS356" s="74"/>
      <c r="CT356" s="74"/>
      <c r="CU356" s="74"/>
      <c r="CV356" s="74"/>
      <c r="CW356" s="74"/>
    </row>
    <row r="357" spans="1:101" ht="16.5" x14ac:dyDescent="0.3">
      <c r="A357" s="74" t="s">
        <v>290</v>
      </c>
      <c r="B357" s="74">
        <v>30</v>
      </c>
      <c r="C357" s="74">
        <v>10005389</v>
      </c>
      <c r="D357" s="74" t="s">
        <v>27</v>
      </c>
      <c r="E357" s="74" t="s">
        <v>207</v>
      </c>
      <c r="F357" s="78">
        <v>95</v>
      </c>
      <c r="G357" s="74">
        <v>5.3</v>
      </c>
      <c r="H357" s="78">
        <v>90</v>
      </c>
      <c r="I357" s="74">
        <v>13.5</v>
      </c>
      <c r="J357" s="74">
        <v>14.6</v>
      </c>
      <c r="K357" s="74" t="s">
        <v>396</v>
      </c>
      <c r="L357" s="74" t="s">
        <v>396</v>
      </c>
      <c r="M357" s="74">
        <v>71.900000000000006</v>
      </c>
      <c r="N357" s="78">
        <v>95</v>
      </c>
      <c r="O357" s="74">
        <v>5.3</v>
      </c>
      <c r="P357" s="78">
        <v>90</v>
      </c>
      <c r="Q357" s="74">
        <v>12.4</v>
      </c>
      <c r="R357" s="74">
        <v>21.3</v>
      </c>
      <c r="S357" s="74">
        <v>58.4</v>
      </c>
      <c r="T357" s="74">
        <v>62.9</v>
      </c>
      <c r="U357" s="74">
        <v>66.3</v>
      </c>
      <c r="V357" s="78">
        <v>95</v>
      </c>
      <c r="W357" s="74">
        <v>5.3</v>
      </c>
      <c r="X357" s="78">
        <v>90</v>
      </c>
      <c r="Y357" s="74">
        <v>13.5</v>
      </c>
      <c r="Z357" s="74">
        <v>14.6</v>
      </c>
      <c r="AA357" s="74" t="s">
        <v>396</v>
      </c>
      <c r="AB357" s="74" t="s">
        <v>396</v>
      </c>
      <c r="AC357" s="74">
        <v>71.900000000000006</v>
      </c>
      <c r="AD357" s="78"/>
      <c r="AE357" s="74"/>
      <c r="AF357" s="78"/>
      <c r="AG357" s="74"/>
      <c r="AH357" s="74"/>
      <c r="AI357" s="74"/>
      <c r="AJ357" s="74"/>
      <c r="AK357" s="74"/>
      <c r="AL357" s="78">
        <v>140</v>
      </c>
      <c r="AM357" s="74">
        <v>2.1</v>
      </c>
      <c r="AN357" s="78">
        <v>135</v>
      </c>
      <c r="AO357" s="74">
        <v>16.8</v>
      </c>
      <c r="AP357" s="74">
        <v>8.8000000000000007</v>
      </c>
      <c r="AQ357" s="74" t="s">
        <v>396</v>
      </c>
      <c r="AR357" s="74" t="s">
        <v>396</v>
      </c>
      <c r="AS357" s="74">
        <v>74.5</v>
      </c>
      <c r="AT357" s="78">
        <v>140</v>
      </c>
      <c r="AU357" s="74">
        <v>1.4</v>
      </c>
      <c r="AV357" s="78">
        <v>140</v>
      </c>
      <c r="AW357" s="74">
        <v>8</v>
      </c>
      <c r="AX357" s="74">
        <v>15.9</v>
      </c>
      <c r="AY357" s="74">
        <v>65.2</v>
      </c>
      <c r="AZ357" s="74">
        <v>71</v>
      </c>
      <c r="BA357" s="74">
        <v>76.099999999999994</v>
      </c>
      <c r="BB357" s="78">
        <v>140</v>
      </c>
      <c r="BC357" s="74">
        <v>1.4</v>
      </c>
      <c r="BD357" s="78">
        <v>140</v>
      </c>
      <c r="BE357" s="74">
        <v>17.399999999999999</v>
      </c>
      <c r="BF357" s="74">
        <v>10.9</v>
      </c>
      <c r="BG357" s="74" t="s">
        <v>396</v>
      </c>
      <c r="BH357" s="74" t="s">
        <v>396</v>
      </c>
      <c r="BI357" s="74">
        <v>71.7</v>
      </c>
      <c r="BJ357" s="78"/>
      <c r="BK357" s="74"/>
      <c r="BL357" s="78"/>
      <c r="BM357" s="74"/>
      <c r="BN357" s="74"/>
      <c r="BO357" s="74"/>
      <c r="BP357" s="74"/>
      <c r="BQ357" s="74"/>
      <c r="BR357" s="78">
        <v>235</v>
      </c>
      <c r="BS357" s="74">
        <v>3.4</v>
      </c>
      <c r="BT357" s="78">
        <v>225</v>
      </c>
      <c r="BU357" s="74">
        <v>15.5</v>
      </c>
      <c r="BV357" s="74">
        <v>11.1</v>
      </c>
      <c r="BW357" s="74" t="s">
        <v>396</v>
      </c>
      <c r="BX357" s="74" t="s">
        <v>396</v>
      </c>
      <c r="BY357" s="74">
        <v>73.5</v>
      </c>
      <c r="BZ357" s="78">
        <v>235</v>
      </c>
      <c r="CA357" s="74">
        <v>3</v>
      </c>
      <c r="CB357" s="78">
        <v>225</v>
      </c>
      <c r="CC357" s="74">
        <v>9.6999999999999993</v>
      </c>
      <c r="CD357" s="74">
        <v>18.100000000000001</v>
      </c>
      <c r="CE357" s="74">
        <v>62.6</v>
      </c>
      <c r="CF357" s="74">
        <v>67.8</v>
      </c>
      <c r="CG357" s="74">
        <v>72.2</v>
      </c>
      <c r="CH357" s="78">
        <v>235</v>
      </c>
      <c r="CI357" s="74">
        <v>3</v>
      </c>
      <c r="CJ357" s="78">
        <v>225</v>
      </c>
      <c r="CK357" s="74">
        <v>15.9</v>
      </c>
      <c r="CL357" s="74">
        <v>12.3</v>
      </c>
      <c r="CM357" s="74">
        <v>66.099999999999994</v>
      </c>
      <c r="CN357" s="74">
        <v>69.599999999999994</v>
      </c>
      <c r="CO357" s="74">
        <v>71.8</v>
      </c>
      <c r="CP357" s="78"/>
      <c r="CQ357" s="74"/>
      <c r="CR357" s="78"/>
      <c r="CS357" s="74"/>
      <c r="CT357" s="74"/>
      <c r="CU357" s="74"/>
      <c r="CV357" s="74"/>
      <c r="CW357" s="74"/>
    </row>
    <row r="358" spans="1:101" ht="16.5" x14ac:dyDescent="0.3">
      <c r="A358" s="74" t="s">
        <v>290</v>
      </c>
      <c r="B358" s="74">
        <v>157</v>
      </c>
      <c r="C358" s="74">
        <v>10007802</v>
      </c>
      <c r="D358" s="74" t="s">
        <v>49</v>
      </c>
      <c r="E358" s="74" t="s">
        <v>209</v>
      </c>
      <c r="F358" s="78">
        <v>1165</v>
      </c>
      <c r="G358" s="74">
        <v>3.9</v>
      </c>
      <c r="H358" s="78">
        <v>1120</v>
      </c>
      <c r="I358" s="74">
        <v>9</v>
      </c>
      <c r="J358" s="74">
        <v>8.8000000000000007</v>
      </c>
      <c r="K358" s="74">
        <v>57</v>
      </c>
      <c r="L358" s="74">
        <v>70.8</v>
      </c>
      <c r="M358" s="74">
        <v>82.2</v>
      </c>
      <c r="N358" s="78">
        <v>1165</v>
      </c>
      <c r="O358" s="74">
        <v>4.4000000000000004</v>
      </c>
      <c r="P358" s="78">
        <v>1115</v>
      </c>
      <c r="Q358" s="74">
        <v>8.6</v>
      </c>
      <c r="R358" s="74">
        <v>5.3</v>
      </c>
      <c r="S358" s="74">
        <v>66.2</v>
      </c>
      <c r="T358" s="74">
        <v>79.5</v>
      </c>
      <c r="U358" s="74">
        <v>86.1</v>
      </c>
      <c r="V358" s="78">
        <v>1165</v>
      </c>
      <c r="W358" s="74">
        <v>5</v>
      </c>
      <c r="X358" s="78">
        <v>1110</v>
      </c>
      <c r="Y358" s="74">
        <v>9</v>
      </c>
      <c r="Z358" s="74">
        <v>5.4</v>
      </c>
      <c r="AA358" s="74">
        <v>69.099999999999994</v>
      </c>
      <c r="AB358" s="74">
        <v>82.8</v>
      </c>
      <c r="AC358" s="74">
        <v>85.6</v>
      </c>
      <c r="AD358" s="78"/>
      <c r="AE358" s="74"/>
      <c r="AF358" s="78"/>
      <c r="AG358" s="74"/>
      <c r="AH358" s="74"/>
      <c r="AI358" s="74"/>
      <c r="AJ358" s="74"/>
      <c r="AK358" s="74"/>
      <c r="AL358" s="78">
        <v>930</v>
      </c>
      <c r="AM358" s="74">
        <v>0.9</v>
      </c>
      <c r="AN358" s="78">
        <v>925</v>
      </c>
      <c r="AO358" s="74">
        <v>11.4</v>
      </c>
      <c r="AP358" s="74">
        <v>11</v>
      </c>
      <c r="AQ358" s="74">
        <v>57.5</v>
      </c>
      <c r="AR358" s="74">
        <v>67.2</v>
      </c>
      <c r="AS358" s="74">
        <v>77.599999999999994</v>
      </c>
      <c r="AT358" s="78">
        <v>930</v>
      </c>
      <c r="AU358" s="74">
        <v>1</v>
      </c>
      <c r="AV358" s="78">
        <v>925</v>
      </c>
      <c r="AW358" s="74">
        <v>10.8</v>
      </c>
      <c r="AX358" s="74">
        <v>8.3000000000000007</v>
      </c>
      <c r="AY358" s="74">
        <v>66.3</v>
      </c>
      <c r="AZ358" s="74">
        <v>74.3</v>
      </c>
      <c r="BA358" s="74">
        <v>80.8</v>
      </c>
      <c r="BB358" s="78">
        <v>930</v>
      </c>
      <c r="BC358" s="74">
        <v>1.1000000000000001</v>
      </c>
      <c r="BD358" s="78">
        <v>920</v>
      </c>
      <c r="BE358" s="74">
        <v>11.4</v>
      </c>
      <c r="BF358" s="74">
        <v>5.2</v>
      </c>
      <c r="BG358" s="74">
        <v>71.3</v>
      </c>
      <c r="BH358" s="74">
        <v>79.7</v>
      </c>
      <c r="BI358" s="74">
        <v>83.4</v>
      </c>
      <c r="BJ358" s="78"/>
      <c r="BK358" s="74"/>
      <c r="BL358" s="78"/>
      <c r="BM358" s="74"/>
      <c r="BN358" s="74"/>
      <c r="BO358" s="74"/>
      <c r="BP358" s="74"/>
      <c r="BQ358" s="74"/>
      <c r="BR358" s="78">
        <v>2100</v>
      </c>
      <c r="BS358" s="74">
        <v>2.5</v>
      </c>
      <c r="BT358" s="78">
        <v>2045</v>
      </c>
      <c r="BU358" s="74">
        <v>10.1</v>
      </c>
      <c r="BV358" s="74">
        <v>9.8000000000000007</v>
      </c>
      <c r="BW358" s="74">
        <v>57.2</v>
      </c>
      <c r="BX358" s="74">
        <v>69.2</v>
      </c>
      <c r="BY358" s="74">
        <v>80.099999999999994</v>
      </c>
      <c r="BZ358" s="78">
        <v>2100</v>
      </c>
      <c r="CA358" s="74">
        <v>2.9</v>
      </c>
      <c r="CB358" s="78">
        <v>2040</v>
      </c>
      <c r="CC358" s="74">
        <v>9.6</v>
      </c>
      <c r="CD358" s="74">
        <v>6.7</v>
      </c>
      <c r="CE358" s="74">
        <v>66.2</v>
      </c>
      <c r="CF358" s="74">
        <v>77.099999999999994</v>
      </c>
      <c r="CG358" s="74">
        <v>83.7</v>
      </c>
      <c r="CH358" s="78">
        <v>2100</v>
      </c>
      <c r="CI358" s="74">
        <v>3.2</v>
      </c>
      <c r="CJ358" s="78">
        <v>2030</v>
      </c>
      <c r="CK358" s="74">
        <v>10.1</v>
      </c>
      <c r="CL358" s="74">
        <v>5.3</v>
      </c>
      <c r="CM358" s="74">
        <v>70.099999999999994</v>
      </c>
      <c r="CN358" s="74">
        <v>81.400000000000006</v>
      </c>
      <c r="CO358" s="74">
        <v>84.6</v>
      </c>
      <c r="CP358" s="78"/>
      <c r="CQ358" s="74"/>
      <c r="CR358" s="78"/>
      <c r="CS358" s="74"/>
      <c r="CT358" s="74"/>
      <c r="CU358" s="74"/>
      <c r="CV358" s="74"/>
      <c r="CW358" s="74"/>
    </row>
    <row r="359" spans="1:101" ht="16.5" x14ac:dyDescent="0.3">
      <c r="A359" s="74" t="s">
        <v>290</v>
      </c>
      <c r="B359" s="74">
        <v>31</v>
      </c>
      <c r="C359" s="74">
        <v>10007776</v>
      </c>
      <c r="D359" s="74" t="s">
        <v>27</v>
      </c>
      <c r="E359" s="74" t="s">
        <v>211</v>
      </c>
      <c r="F359" s="78">
        <v>1145</v>
      </c>
      <c r="G359" s="74">
        <v>4</v>
      </c>
      <c r="H359" s="78">
        <v>1100</v>
      </c>
      <c r="I359" s="74">
        <v>10.9</v>
      </c>
      <c r="J359" s="74">
        <v>12.9</v>
      </c>
      <c r="K359" s="74">
        <v>55.9</v>
      </c>
      <c r="L359" s="74">
        <v>67.900000000000006</v>
      </c>
      <c r="M359" s="74">
        <v>76.2</v>
      </c>
      <c r="N359" s="78">
        <v>1145</v>
      </c>
      <c r="O359" s="74">
        <v>3.8</v>
      </c>
      <c r="P359" s="78">
        <v>1105</v>
      </c>
      <c r="Q359" s="74">
        <v>11.2</v>
      </c>
      <c r="R359" s="74">
        <v>10.6</v>
      </c>
      <c r="S359" s="74">
        <v>62.3</v>
      </c>
      <c r="T359" s="74">
        <v>72.3</v>
      </c>
      <c r="U359" s="74">
        <v>78.2</v>
      </c>
      <c r="V359" s="78">
        <v>1145</v>
      </c>
      <c r="W359" s="74">
        <v>4.2</v>
      </c>
      <c r="X359" s="78">
        <v>1100</v>
      </c>
      <c r="Y359" s="74">
        <v>12.8</v>
      </c>
      <c r="Z359" s="74">
        <v>8.8000000000000007</v>
      </c>
      <c r="AA359" s="74">
        <v>65</v>
      </c>
      <c r="AB359" s="74">
        <v>73.599999999999994</v>
      </c>
      <c r="AC359" s="74">
        <v>78.3</v>
      </c>
      <c r="AD359" s="78"/>
      <c r="AE359" s="74"/>
      <c r="AF359" s="78"/>
      <c r="AG359" s="74"/>
      <c r="AH359" s="74"/>
      <c r="AI359" s="74"/>
      <c r="AJ359" s="74"/>
      <c r="AK359" s="74"/>
      <c r="AL359" s="78">
        <v>300</v>
      </c>
      <c r="AM359" s="74">
        <v>1.7</v>
      </c>
      <c r="AN359" s="78">
        <v>295</v>
      </c>
      <c r="AO359" s="74">
        <v>10.8</v>
      </c>
      <c r="AP359" s="74">
        <v>15.8</v>
      </c>
      <c r="AQ359" s="74">
        <v>57.6</v>
      </c>
      <c r="AR359" s="74">
        <v>67.7</v>
      </c>
      <c r="AS359" s="74">
        <v>73.400000000000006</v>
      </c>
      <c r="AT359" s="78">
        <v>300</v>
      </c>
      <c r="AU359" s="74">
        <v>2</v>
      </c>
      <c r="AV359" s="78">
        <v>295</v>
      </c>
      <c r="AW359" s="74">
        <v>11.8</v>
      </c>
      <c r="AX359" s="74">
        <v>12.2</v>
      </c>
      <c r="AY359" s="74">
        <v>62.5</v>
      </c>
      <c r="AZ359" s="74">
        <v>72.599999999999994</v>
      </c>
      <c r="BA359" s="74">
        <v>76</v>
      </c>
      <c r="BB359" s="78">
        <v>300</v>
      </c>
      <c r="BC359" s="74">
        <v>2.2999999999999998</v>
      </c>
      <c r="BD359" s="78">
        <v>295</v>
      </c>
      <c r="BE359" s="74">
        <v>12.2</v>
      </c>
      <c r="BF359" s="74">
        <v>10.5</v>
      </c>
      <c r="BG359" s="74">
        <v>67.5</v>
      </c>
      <c r="BH359" s="74">
        <v>75.599999999999994</v>
      </c>
      <c r="BI359" s="74">
        <v>77.3</v>
      </c>
      <c r="BJ359" s="78"/>
      <c r="BK359" s="74"/>
      <c r="BL359" s="78"/>
      <c r="BM359" s="74"/>
      <c r="BN359" s="74"/>
      <c r="BO359" s="74"/>
      <c r="BP359" s="74"/>
      <c r="BQ359" s="74"/>
      <c r="BR359" s="78">
        <v>1450</v>
      </c>
      <c r="BS359" s="74">
        <v>3.5</v>
      </c>
      <c r="BT359" s="78">
        <v>1400</v>
      </c>
      <c r="BU359" s="74">
        <v>10.9</v>
      </c>
      <c r="BV359" s="74">
        <v>13.5</v>
      </c>
      <c r="BW359" s="74">
        <v>56.2</v>
      </c>
      <c r="BX359" s="74">
        <v>67.900000000000006</v>
      </c>
      <c r="BY359" s="74">
        <v>75.599999999999994</v>
      </c>
      <c r="BZ359" s="78">
        <v>1450</v>
      </c>
      <c r="CA359" s="74">
        <v>3.5</v>
      </c>
      <c r="CB359" s="78">
        <v>1400</v>
      </c>
      <c r="CC359" s="74">
        <v>11.4</v>
      </c>
      <c r="CD359" s="74">
        <v>10.9</v>
      </c>
      <c r="CE359" s="74">
        <v>62.3</v>
      </c>
      <c r="CF359" s="74">
        <v>72.3</v>
      </c>
      <c r="CG359" s="74">
        <v>77.7</v>
      </c>
      <c r="CH359" s="78">
        <v>1450</v>
      </c>
      <c r="CI359" s="74">
        <v>3.8</v>
      </c>
      <c r="CJ359" s="78">
        <v>1395</v>
      </c>
      <c r="CK359" s="74">
        <v>12.7</v>
      </c>
      <c r="CL359" s="74">
        <v>9.1999999999999993</v>
      </c>
      <c r="CM359" s="74">
        <v>65.5</v>
      </c>
      <c r="CN359" s="74">
        <v>74</v>
      </c>
      <c r="CO359" s="74">
        <v>78.099999999999994</v>
      </c>
      <c r="CP359" s="78"/>
      <c r="CQ359" s="74"/>
      <c r="CR359" s="78"/>
      <c r="CS359" s="74"/>
      <c r="CT359" s="74"/>
      <c r="CU359" s="74"/>
      <c r="CV359" s="74"/>
      <c r="CW359" s="74"/>
    </row>
    <row r="360" spans="1:101" ht="16.5" x14ac:dyDescent="0.3">
      <c r="A360" s="74" t="s">
        <v>290</v>
      </c>
      <c r="B360" s="74">
        <v>32</v>
      </c>
      <c r="C360" s="74">
        <v>10005523</v>
      </c>
      <c r="D360" s="74" t="s">
        <v>27</v>
      </c>
      <c r="E360" s="74" t="s">
        <v>213</v>
      </c>
      <c r="F360" s="78">
        <v>95</v>
      </c>
      <c r="G360" s="74">
        <v>8.1999999999999993</v>
      </c>
      <c r="H360" s="78">
        <v>90</v>
      </c>
      <c r="I360" s="74">
        <v>14.6</v>
      </c>
      <c r="J360" s="74">
        <v>18</v>
      </c>
      <c r="K360" s="74" t="s">
        <v>396</v>
      </c>
      <c r="L360" s="74" t="s">
        <v>396</v>
      </c>
      <c r="M360" s="74">
        <v>67.400000000000006</v>
      </c>
      <c r="N360" s="78">
        <v>95</v>
      </c>
      <c r="O360" s="74">
        <v>6.2</v>
      </c>
      <c r="P360" s="78">
        <v>90</v>
      </c>
      <c r="Q360" s="74">
        <v>15.4</v>
      </c>
      <c r="R360" s="74">
        <v>14.3</v>
      </c>
      <c r="S360" s="74" t="s">
        <v>396</v>
      </c>
      <c r="T360" s="74" t="s">
        <v>396</v>
      </c>
      <c r="U360" s="74">
        <v>70.3</v>
      </c>
      <c r="V360" s="78">
        <v>95</v>
      </c>
      <c r="W360" s="74">
        <v>8.1999999999999993</v>
      </c>
      <c r="X360" s="78">
        <v>90</v>
      </c>
      <c r="Y360" s="74">
        <v>19.100000000000001</v>
      </c>
      <c r="Z360" s="74">
        <v>5.6</v>
      </c>
      <c r="AA360" s="74" t="s">
        <v>396</v>
      </c>
      <c r="AB360" s="74" t="s">
        <v>396</v>
      </c>
      <c r="AC360" s="74">
        <v>75.3</v>
      </c>
      <c r="AD360" s="78"/>
      <c r="AE360" s="74"/>
      <c r="AF360" s="78"/>
      <c r="AG360" s="74"/>
      <c r="AH360" s="74"/>
      <c r="AI360" s="74"/>
      <c r="AJ360" s="74"/>
      <c r="AK360" s="74"/>
      <c r="AL360" s="78">
        <v>65</v>
      </c>
      <c r="AM360" s="74">
        <v>3</v>
      </c>
      <c r="AN360" s="78">
        <v>65</v>
      </c>
      <c r="AO360" s="74">
        <v>21.5</v>
      </c>
      <c r="AP360" s="74">
        <v>24.6</v>
      </c>
      <c r="AQ360" s="74" t="s">
        <v>396</v>
      </c>
      <c r="AR360" s="74" t="s">
        <v>396</v>
      </c>
      <c r="AS360" s="74">
        <v>53.8</v>
      </c>
      <c r="AT360" s="78">
        <v>65</v>
      </c>
      <c r="AU360" s="74">
        <v>3</v>
      </c>
      <c r="AV360" s="78">
        <v>65</v>
      </c>
      <c r="AW360" s="74">
        <v>24.6</v>
      </c>
      <c r="AX360" s="74">
        <v>4.5999999999999996</v>
      </c>
      <c r="AY360" s="74" t="s">
        <v>396</v>
      </c>
      <c r="AZ360" s="74" t="s">
        <v>396</v>
      </c>
      <c r="BA360" s="74">
        <v>70.8</v>
      </c>
      <c r="BB360" s="78">
        <v>65</v>
      </c>
      <c r="BC360" s="74">
        <v>3</v>
      </c>
      <c r="BD360" s="78">
        <v>65</v>
      </c>
      <c r="BE360" s="74">
        <v>18.5</v>
      </c>
      <c r="BF360" s="74">
        <v>9.1999999999999993</v>
      </c>
      <c r="BG360" s="74" t="s">
        <v>396</v>
      </c>
      <c r="BH360" s="74" t="s">
        <v>396</v>
      </c>
      <c r="BI360" s="74">
        <v>72.3</v>
      </c>
      <c r="BJ360" s="78"/>
      <c r="BK360" s="74"/>
      <c r="BL360" s="78"/>
      <c r="BM360" s="74"/>
      <c r="BN360" s="74"/>
      <c r="BO360" s="74"/>
      <c r="BP360" s="74"/>
      <c r="BQ360" s="74"/>
      <c r="BR360" s="78">
        <v>165</v>
      </c>
      <c r="BS360" s="74">
        <v>6.1</v>
      </c>
      <c r="BT360" s="78">
        <v>155</v>
      </c>
      <c r="BU360" s="74">
        <v>17.5</v>
      </c>
      <c r="BV360" s="74">
        <v>20.8</v>
      </c>
      <c r="BW360" s="74">
        <v>51.9</v>
      </c>
      <c r="BX360" s="74">
        <v>57.8</v>
      </c>
      <c r="BY360" s="74">
        <v>61.7</v>
      </c>
      <c r="BZ360" s="78">
        <v>165</v>
      </c>
      <c r="CA360" s="74">
        <v>4.9000000000000004</v>
      </c>
      <c r="CB360" s="78">
        <v>155</v>
      </c>
      <c r="CC360" s="74">
        <v>19.2</v>
      </c>
      <c r="CD360" s="74">
        <v>10.3</v>
      </c>
      <c r="CE360" s="74">
        <v>60.9</v>
      </c>
      <c r="CF360" s="74">
        <v>67.3</v>
      </c>
      <c r="CG360" s="74">
        <v>70.5</v>
      </c>
      <c r="CH360" s="78">
        <v>165</v>
      </c>
      <c r="CI360" s="74">
        <v>6.1</v>
      </c>
      <c r="CJ360" s="78">
        <v>155</v>
      </c>
      <c r="CK360" s="74">
        <v>18.8</v>
      </c>
      <c r="CL360" s="74">
        <v>7.1</v>
      </c>
      <c r="CM360" s="74">
        <v>60.4</v>
      </c>
      <c r="CN360" s="74">
        <v>70.8</v>
      </c>
      <c r="CO360" s="74">
        <v>74</v>
      </c>
      <c r="CP360" s="78"/>
      <c r="CQ360" s="74"/>
      <c r="CR360" s="78"/>
      <c r="CS360" s="74"/>
      <c r="CT360" s="74"/>
      <c r="CU360" s="74"/>
      <c r="CV360" s="74"/>
      <c r="CW360" s="74"/>
    </row>
    <row r="361" spans="1:101" ht="16.5" x14ac:dyDescent="0.3">
      <c r="A361" s="74" t="s">
        <v>290</v>
      </c>
      <c r="B361" s="74">
        <v>33</v>
      </c>
      <c r="C361" s="74">
        <v>10007835</v>
      </c>
      <c r="D361" s="74" t="s">
        <v>27</v>
      </c>
      <c r="E361" s="74" t="s">
        <v>215</v>
      </c>
      <c r="F361" s="78">
        <v>25</v>
      </c>
      <c r="G361" s="74">
        <v>4.3</v>
      </c>
      <c r="H361" s="78">
        <v>20</v>
      </c>
      <c r="I361" s="74" t="s">
        <v>396</v>
      </c>
      <c r="J361" s="74" t="s">
        <v>396</v>
      </c>
      <c r="K361" s="74" t="s">
        <v>396</v>
      </c>
      <c r="L361" s="74" t="s">
        <v>396</v>
      </c>
      <c r="M361" s="74" t="s">
        <v>396</v>
      </c>
      <c r="N361" s="78">
        <v>25</v>
      </c>
      <c r="O361" s="74">
        <v>21.7</v>
      </c>
      <c r="P361" s="78">
        <v>20</v>
      </c>
      <c r="Q361" s="74" t="s">
        <v>396</v>
      </c>
      <c r="R361" s="74" t="s">
        <v>396</v>
      </c>
      <c r="S361" s="74" t="s">
        <v>396</v>
      </c>
      <c r="T361" s="74" t="s">
        <v>396</v>
      </c>
      <c r="U361" s="74" t="s">
        <v>396</v>
      </c>
      <c r="V361" s="78">
        <v>25</v>
      </c>
      <c r="W361" s="74">
        <v>21.7</v>
      </c>
      <c r="X361" s="78">
        <v>20</v>
      </c>
      <c r="Y361" s="74" t="s">
        <v>396</v>
      </c>
      <c r="Z361" s="74" t="s">
        <v>396</v>
      </c>
      <c r="AA361" s="74" t="s">
        <v>396</v>
      </c>
      <c r="AB361" s="74" t="s">
        <v>396</v>
      </c>
      <c r="AC361" s="74" t="s">
        <v>396</v>
      </c>
      <c r="AD361" s="78"/>
      <c r="AE361" s="74"/>
      <c r="AF361" s="78"/>
      <c r="AG361" s="74"/>
      <c r="AH361" s="74"/>
      <c r="AI361" s="74"/>
      <c r="AJ361" s="74"/>
      <c r="AK361" s="74"/>
      <c r="AL361" s="78">
        <v>25</v>
      </c>
      <c r="AM361" s="74">
        <v>4.2</v>
      </c>
      <c r="AN361" s="78">
        <v>25</v>
      </c>
      <c r="AO361" s="74" t="s">
        <v>396</v>
      </c>
      <c r="AP361" s="74" t="s">
        <v>396</v>
      </c>
      <c r="AQ361" s="74" t="s">
        <v>396</v>
      </c>
      <c r="AR361" s="74" t="s">
        <v>396</v>
      </c>
      <c r="AS361" s="74" t="s">
        <v>396</v>
      </c>
      <c r="AT361" s="78">
        <v>25</v>
      </c>
      <c r="AU361" s="74">
        <v>4.2</v>
      </c>
      <c r="AV361" s="78">
        <v>25</v>
      </c>
      <c r="AW361" s="74" t="s">
        <v>396</v>
      </c>
      <c r="AX361" s="74" t="s">
        <v>396</v>
      </c>
      <c r="AY361" s="74" t="s">
        <v>396</v>
      </c>
      <c r="AZ361" s="74" t="s">
        <v>396</v>
      </c>
      <c r="BA361" s="74" t="s">
        <v>396</v>
      </c>
      <c r="BB361" s="78">
        <v>25</v>
      </c>
      <c r="BC361" s="74">
        <v>4.2</v>
      </c>
      <c r="BD361" s="78">
        <v>25</v>
      </c>
      <c r="BE361" s="74" t="s">
        <v>396</v>
      </c>
      <c r="BF361" s="74" t="s">
        <v>396</v>
      </c>
      <c r="BG361" s="74" t="s">
        <v>396</v>
      </c>
      <c r="BH361" s="74" t="s">
        <v>396</v>
      </c>
      <c r="BI361" s="74" t="s">
        <v>396</v>
      </c>
      <c r="BJ361" s="78"/>
      <c r="BK361" s="74"/>
      <c r="BL361" s="78"/>
      <c r="BM361" s="74"/>
      <c r="BN361" s="74"/>
      <c r="BO361" s="74"/>
      <c r="BP361" s="74"/>
      <c r="BQ361" s="74"/>
      <c r="BR361" s="78">
        <v>45</v>
      </c>
      <c r="BS361" s="74">
        <v>4.3</v>
      </c>
      <c r="BT361" s="78">
        <v>45</v>
      </c>
      <c r="BU361" s="74">
        <v>28.9</v>
      </c>
      <c r="BV361" s="74">
        <v>11.1</v>
      </c>
      <c r="BW361" s="74">
        <v>24.4</v>
      </c>
      <c r="BX361" s="74">
        <v>31.1</v>
      </c>
      <c r="BY361" s="74">
        <v>60</v>
      </c>
      <c r="BZ361" s="78">
        <v>45</v>
      </c>
      <c r="CA361" s="74">
        <v>12.8</v>
      </c>
      <c r="CB361" s="78">
        <v>40</v>
      </c>
      <c r="CC361" s="74" t="s">
        <v>396</v>
      </c>
      <c r="CD361" s="74" t="s">
        <v>396</v>
      </c>
      <c r="CE361" s="74">
        <v>53.7</v>
      </c>
      <c r="CF361" s="74">
        <v>63.4</v>
      </c>
      <c r="CG361" s="74">
        <v>70.7</v>
      </c>
      <c r="CH361" s="78">
        <v>45</v>
      </c>
      <c r="CI361" s="74">
        <v>12.8</v>
      </c>
      <c r="CJ361" s="78">
        <v>40</v>
      </c>
      <c r="CK361" s="74">
        <v>22</v>
      </c>
      <c r="CL361" s="74">
        <v>9.8000000000000007</v>
      </c>
      <c r="CM361" s="74">
        <v>51.2</v>
      </c>
      <c r="CN361" s="74">
        <v>58.5</v>
      </c>
      <c r="CO361" s="74">
        <v>68.3</v>
      </c>
      <c r="CP361" s="78"/>
      <c r="CQ361" s="74"/>
      <c r="CR361" s="78"/>
      <c r="CS361" s="74"/>
      <c r="CT361" s="74"/>
      <c r="CU361" s="74"/>
      <c r="CV361" s="74"/>
      <c r="CW361" s="74"/>
    </row>
    <row r="362" spans="1:101" ht="16.5" x14ac:dyDescent="0.3">
      <c r="A362" s="74" t="s">
        <v>290</v>
      </c>
      <c r="B362" s="74">
        <v>195</v>
      </c>
      <c r="C362" s="74">
        <v>10005545</v>
      </c>
      <c r="D362" s="74" t="s">
        <v>19</v>
      </c>
      <c r="E362" s="74" t="s">
        <v>217</v>
      </c>
      <c r="F362" s="78">
        <v>55</v>
      </c>
      <c r="G362" s="74">
        <v>8.8000000000000007</v>
      </c>
      <c r="H362" s="78">
        <v>50</v>
      </c>
      <c r="I362" s="74">
        <v>17.3</v>
      </c>
      <c r="J362" s="74">
        <v>9.6</v>
      </c>
      <c r="K362" s="74" t="s">
        <v>396</v>
      </c>
      <c r="L362" s="74" t="s">
        <v>396</v>
      </c>
      <c r="M362" s="74">
        <v>73.099999999999994</v>
      </c>
      <c r="N362" s="78">
        <v>55</v>
      </c>
      <c r="O362" s="74">
        <v>8.8000000000000007</v>
      </c>
      <c r="P362" s="78">
        <v>50</v>
      </c>
      <c r="Q362" s="74" t="s">
        <v>396</v>
      </c>
      <c r="R362" s="74" t="s">
        <v>396</v>
      </c>
      <c r="S362" s="74" t="s">
        <v>396</v>
      </c>
      <c r="T362" s="74" t="s">
        <v>396</v>
      </c>
      <c r="U362" s="74">
        <v>67.3</v>
      </c>
      <c r="V362" s="78">
        <v>55</v>
      </c>
      <c r="W362" s="74">
        <v>8.8000000000000007</v>
      </c>
      <c r="X362" s="78">
        <v>50</v>
      </c>
      <c r="Y362" s="74">
        <v>13.5</v>
      </c>
      <c r="Z362" s="74">
        <v>13.5</v>
      </c>
      <c r="AA362" s="74" t="s">
        <v>396</v>
      </c>
      <c r="AB362" s="74" t="s">
        <v>396</v>
      </c>
      <c r="AC362" s="74">
        <v>73.099999999999994</v>
      </c>
      <c r="AD362" s="78"/>
      <c r="AE362" s="74"/>
      <c r="AF362" s="78"/>
      <c r="AG362" s="74"/>
      <c r="AH362" s="74"/>
      <c r="AI362" s="74"/>
      <c r="AJ362" s="74"/>
      <c r="AK362" s="74"/>
      <c r="AL362" s="78">
        <v>60</v>
      </c>
      <c r="AM362" s="74">
        <v>0</v>
      </c>
      <c r="AN362" s="78">
        <v>60</v>
      </c>
      <c r="AO362" s="74">
        <v>11.9</v>
      </c>
      <c r="AP362" s="74">
        <v>11.9</v>
      </c>
      <c r="AQ362" s="74" t="s">
        <v>396</v>
      </c>
      <c r="AR362" s="74" t="s">
        <v>396</v>
      </c>
      <c r="AS362" s="74">
        <v>76.3</v>
      </c>
      <c r="AT362" s="78">
        <v>60</v>
      </c>
      <c r="AU362" s="74">
        <v>0</v>
      </c>
      <c r="AV362" s="78">
        <v>60</v>
      </c>
      <c r="AW362" s="74" t="s">
        <v>396</v>
      </c>
      <c r="AX362" s="74" t="s">
        <v>396</v>
      </c>
      <c r="AY362" s="74" t="s">
        <v>396</v>
      </c>
      <c r="AZ362" s="74" t="s">
        <v>396</v>
      </c>
      <c r="BA362" s="74">
        <v>81.400000000000006</v>
      </c>
      <c r="BB362" s="78">
        <v>60</v>
      </c>
      <c r="BC362" s="74">
        <v>0</v>
      </c>
      <c r="BD362" s="78">
        <v>60</v>
      </c>
      <c r="BE362" s="74">
        <v>18.600000000000001</v>
      </c>
      <c r="BF362" s="74">
        <v>6.8</v>
      </c>
      <c r="BG362" s="74" t="s">
        <v>396</v>
      </c>
      <c r="BH362" s="74" t="s">
        <v>396</v>
      </c>
      <c r="BI362" s="74">
        <v>74.599999999999994</v>
      </c>
      <c r="BJ362" s="78"/>
      <c r="BK362" s="74"/>
      <c r="BL362" s="78"/>
      <c r="BM362" s="74"/>
      <c r="BN362" s="74"/>
      <c r="BO362" s="74"/>
      <c r="BP362" s="74"/>
      <c r="BQ362" s="74"/>
      <c r="BR362" s="78">
        <v>115</v>
      </c>
      <c r="BS362" s="74">
        <v>4.3</v>
      </c>
      <c r="BT362" s="78">
        <v>110</v>
      </c>
      <c r="BU362" s="74">
        <v>14.4</v>
      </c>
      <c r="BV362" s="74">
        <v>10.8</v>
      </c>
      <c r="BW362" s="74" t="s">
        <v>396</v>
      </c>
      <c r="BX362" s="74" t="s">
        <v>396</v>
      </c>
      <c r="BY362" s="74">
        <v>74.8</v>
      </c>
      <c r="BZ362" s="78">
        <v>115</v>
      </c>
      <c r="CA362" s="74">
        <v>4.3</v>
      </c>
      <c r="CB362" s="78">
        <v>110</v>
      </c>
      <c r="CC362" s="74">
        <v>15.3</v>
      </c>
      <c r="CD362" s="74">
        <v>9.9</v>
      </c>
      <c r="CE362" s="74">
        <v>59.5</v>
      </c>
      <c r="CF362" s="74">
        <v>71.2</v>
      </c>
      <c r="CG362" s="74">
        <v>74.8</v>
      </c>
      <c r="CH362" s="78">
        <v>115</v>
      </c>
      <c r="CI362" s="74">
        <v>4.3</v>
      </c>
      <c r="CJ362" s="78">
        <v>110</v>
      </c>
      <c r="CK362" s="74">
        <v>16.2</v>
      </c>
      <c r="CL362" s="74">
        <v>9.9</v>
      </c>
      <c r="CM362" s="74" t="s">
        <v>396</v>
      </c>
      <c r="CN362" s="74" t="s">
        <v>396</v>
      </c>
      <c r="CO362" s="74">
        <v>73.900000000000006</v>
      </c>
      <c r="CP362" s="78"/>
      <c r="CQ362" s="74"/>
      <c r="CR362" s="78"/>
      <c r="CS362" s="74"/>
      <c r="CT362" s="74"/>
      <c r="CU362" s="74"/>
      <c r="CV362" s="74"/>
      <c r="CW362" s="74"/>
    </row>
    <row r="363" spans="1:101" ht="16.5" x14ac:dyDescent="0.3">
      <c r="A363" s="74" t="s">
        <v>290</v>
      </c>
      <c r="B363" s="74">
        <v>3</v>
      </c>
      <c r="C363" s="74">
        <v>10007777</v>
      </c>
      <c r="D363" s="74" t="s">
        <v>27</v>
      </c>
      <c r="E363" s="74" t="s">
        <v>219</v>
      </c>
      <c r="F363" s="78" t="s">
        <v>13</v>
      </c>
      <c r="G363" s="74" t="s">
        <v>13</v>
      </c>
      <c r="H363" s="78" t="s">
        <v>13</v>
      </c>
      <c r="I363" s="74" t="s">
        <v>13</v>
      </c>
      <c r="J363" s="74" t="s">
        <v>13</v>
      </c>
      <c r="K363" s="74" t="s">
        <v>13</v>
      </c>
      <c r="L363" s="74" t="s">
        <v>13</v>
      </c>
      <c r="M363" s="74" t="s">
        <v>13</v>
      </c>
      <c r="N363" s="78" t="s">
        <v>13</v>
      </c>
      <c r="O363" s="74" t="s">
        <v>13</v>
      </c>
      <c r="P363" s="78" t="s">
        <v>13</v>
      </c>
      <c r="Q363" s="74" t="s">
        <v>13</v>
      </c>
      <c r="R363" s="74" t="s">
        <v>13</v>
      </c>
      <c r="S363" s="74" t="s">
        <v>13</v>
      </c>
      <c r="T363" s="74" t="s">
        <v>13</v>
      </c>
      <c r="U363" s="74" t="s">
        <v>13</v>
      </c>
      <c r="V363" s="78" t="s">
        <v>13</v>
      </c>
      <c r="W363" s="74" t="s">
        <v>13</v>
      </c>
      <c r="X363" s="78" t="s">
        <v>13</v>
      </c>
      <c r="Y363" s="74" t="s">
        <v>13</v>
      </c>
      <c r="Z363" s="74" t="s">
        <v>13</v>
      </c>
      <c r="AA363" s="74" t="s">
        <v>13</v>
      </c>
      <c r="AB363" s="74" t="s">
        <v>13</v>
      </c>
      <c r="AC363" s="74" t="s">
        <v>13</v>
      </c>
      <c r="AD363" s="78"/>
      <c r="AE363" s="74"/>
      <c r="AF363" s="78"/>
      <c r="AG363" s="74"/>
      <c r="AH363" s="74"/>
      <c r="AI363" s="74"/>
      <c r="AJ363" s="74"/>
      <c r="AK363" s="74"/>
      <c r="AL363" s="78" t="s">
        <v>13</v>
      </c>
      <c r="AM363" s="74" t="s">
        <v>13</v>
      </c>
      <c r="AN363" s="78" t="s">
        <v>13</v>
      </c>
      <c r="AO363" s="74" t="s">
        <v>13</v>
      </c>
      <c r="AP363" s="74" t="s">
        <v>13</v>
      </c>
      <c r="AQ363" s="74" t="s">
        <v>13</v>
      </c>
      <c r="AR363" s="74" t="s">
        <v>13</v>
      </c>
      <c r="AS363" s="74" t="s">
        <v>13</v>
      </c>
      <c r="AT363" s="78" t="s">
        <v>13</v>
      </c>
      <c r="AU363" s="74" t="s">
        <v>13</v>
      </c>
      <c r="AV363" s="78" t="s">
        <v>13</v>
      </c>
      <c r="AW363" s="74" t="s">
        <v>13</v>
      </c>
      <c r="AX363" s="74" t="s">
        <v>13</v>
      </c>
      <c r="AY363" s="74" t="s">
        <v>13</v>
      </c>
      <c r="AZ363" s="74" t="s">
        <v>13</v>
      </c>
      <c r="BA363" s="74" t="s">
        <v>13</v>
      </c>
      <c r="BB363" s="78" t="s">
        <v>13</v>
      </c>
      <c r="BC363" s="74" t="s">
        <v>13</v>
      </c>
      <c r="BD363" s="78" t="s">
        <v>13</v>
      </c>
      <c r="BE363" s="74" t="s">
        <v>13</v>
      </c>
      <c r="BF363" s="74" t="s">
        <v>13</v>
      </c>
      <c r="BG363" s="74" t="s">
        <v>13</v>
      </c>
      <c r="BH363" s="74" t="s">
        <v>13</v>
      </c>
      <c r="BI363" s="74" t="s">
        <v>13</v>
      </c>
      <c r="BJ363" s="78"/>
      <c r="BK363" s="74"/>
      <c r="BL363" s="78"/>
      <c r="BM363" s="74"/>
      <c r="BN363" s="74"/>
      <c r="BO363" s="74"/>
      <c r="BP363" s="74"/>
      <c r="BQ363" s="74"/>
      <c r="BR363" s="78" t="s">
        <v>13</v>
      </c>
      <c r="BS363" s="74" t="s">
        <v>13</v>
      </c>
      <c r="BT363" s="78" t="s">
        <v>13</v>
      </c>
      <c r="BU363" s="74" t="s">
        <v>13</v>
      </c>
      <c r="BV363" s="74" t="s">
        <v>13</v>
      </c>
      <c r="BW363" s="74" t="s">
        <v>13</v>
      </c>
      <c r="BX363" s="74" t="s">
        <v>13</v>
      </c>
      <c r="BY363" s="74" t="s">
        <v>13</v>
      </c>
      <c r="BZ363" s="78" t="s">
        <v>13</v>
      </c>
      <c r="CA363" s="74" t="s">
        <v>13</v>
      </c>
      <c r="CB363" s="78" t="s">
        <v>13</v>
      </c>
      <c r="CC363" s="74" t="s">
        <v>13</v>
      </c>
      <c r="CD363" s="74" t="s">
        <v>13</v>
      </c>
      <c r="CE363" s="74" t="s">
        <v>13</v>
      </c>
      <c r="CF363" s="74" t="s">
        <v>13</v>
      </c>
      <c r="CG363" s="74" t="s">
        <v>13</v>
      </c>
      <c r="CH363" s="78" t="s">
        <v>13</v>
      </c>
      <c r="CI363" s="74" t="s">
        <v>13</v>
      </c>
      <c r="CJ363" s="78" t="s">
        <v>13</v>
      </c>
      <c r="CK363" s="74" t="s">
        <v>13</v>
      </c>
      <c r="CL363" s="74" t="s">
        <v>13</v>
      </c>
      <c r="CM363" s="74" t="s">
        <v>13</v>
      </c>
      <c r="CN363" s="74" t="s">
        <v>13</v>
      </c>
      <c r="CO363" s="74" t="s">
        <v>13</v>
      </c>
      <c r="CP363" s="78"/>
      <c r="CQ363" s="74"/>
      <c r="CR363" s="78"/>
      <c r="CS363" s="74"/>
      <c r="CT363" s="74"/>
      <c r="CU363" s="74"/>
      <c r="CV363" s="74"/>
      <c r="CW363" s="74"/>
    </row>
    <row r="364" spans="1:101" ht="16.5" x14ac:dyDescent="0.3">
      <c r="A364" s="74" t="s">
        <v>290</v>
      </c>
      <c r="B364" s="74">
        <v>34</v>
      </c>
      <c r="C364" s="74">
        <v>10007778</v>
      </c>
      <c r="D364" s="74" t="s">
        <v>27</v>
      </c>
      <c r="E364" s="74" t="s">
        <v>221</v>
      </c>
      <c r="F364" s="78">
        <v>35</v>
      </c>
      <c r="G364" s="74">
        <v>2.9</v>
      </c>
      <c r="H364" s="78">
        <v>35</v>
      </c>
      <c r="I364" s="74" t="s">
        <v>396</v>
      </c>
      <c r="J364" s="74" t="s">
        <v>396</v>
      </c>
      <c r="K364" s="74">
        <v>18.2</v>
      </c>
      <c r="L364" s="74">
        <v>51.5</v>
      </c>
      <c r="M364" s="74">
        <v>81.8</v>
      </c>
      <c r="N364" s="78">
        <v>35</v>
      </c>
      <c r="O364" s="74">
        <v>2.9</v>
      </c>
      <c r="P364" s="78">
        <v>35</v>
      </c>
      <c r="Q364" s="74">
        <v>18.2</v>
      </c>
      <c r="R364" s="74">
        <v>0</v>
      </c>
      <c r="S364" s="74">
        <v>63.6</v>
      </c>
      <c r="T364" s="74">
        <v>72.7</v>
      </c>
      <c r="U364" s="74">
        <v>81.8</v>
      </c>
      <c r="V364" s="78">
        <v>35</v>
      </c>
      <c r="W364" s="74">
        <v>2.9</v>
      </c>
      <c r="X364" s="78">
        <v>35</v>
      </c>
      <c r="Y364" s="74">
        <v>18.2</v>
      </c>
      <c r="Z364" s="74">
        <v>15.2</v>
      </c>
      <c r="AA364" s="74" t="s">
        <v>396</v>
      </c>
      <c r="AB364" s="74" t="s">
        <v>396</v>
      </c>
      <c r="AC364" s="74">
        <v>66.7</v>
      </c>
      <c r="AD364" s="78"/>
      <c r="AE364" s="74"/>
      <c r="AF364" s="78"/>
      <c r="AG364" s="74"/>
      <c r="AH364" s="74"/>
      <c r="AI364" s="74"/>
      <c r="AJ364" s="74"/>
      <c r="AK364" s="74"/>
      <c r="AL364" s="78">
        <v>30</v>
      </c>
      <c r="AM364" s="74">
        <v>0</v>
      </c>
      <c r="AN364" s="78">
        <v>30</v>
      </c>
      <c r="AO364" s="74" t="s">
        <v>396</v>
      </c>
      <c r="AP364" s="74" t="s">
        <v>396</v>
      </c>
      <c r="AQ364" s="74">
        <v>34.4</v>
      </c>
      <c r="AR364" s="74">
        <v>56.3</v>
      </c>
      <c r="AS364" s="74">
        <v>87.5</v>
      </c>
      <c r="AT364" s="78">
        <v>30</v>
      </c>
      <c r="AU364" s="74">
        <v>3.1</v>
      </c>
      <c r="AV364" s="78">
        <v>30</v>
      </c>
      <c r="AW364" s="74" t="s">
        <v>396</v>
      </c>
      <c r="AX364" s="74" t="s">
        <v>396</v>
      </c>
      <c r="AY364" s="74">
        <v>58.1</v>
      </c>
      <c r="AZ364" s="74">
        <v>67.7</v>
      </c>
      <c r="BA364" s="74">
        <v>77.400000000000006</v>
      </c>
      <c r="BB364" s="78">
        <v>30</v>
      </c>
      <c r="BC364" s="74">
        <v>6.3</v>
      </c>
      <c r="BD364" s="78">
        <v>30</v>
      </c>
      <c r="BE364" s="74">
        <v>26.7</v>
      </c>
      <c r="BF364" s="74">
        <v>16.7</v>
      </c>
      <c r="BG364" s="74" t="s">
        <v>396</v>
      </c>
      <c r="BH364" s="74" t="s">
        <v>396</v>
      </c>
      <c r="BI364" s="74">
        <v>56.7</v>
      </c>
      <c r="BJ364" s="78"/>
      <c r="BK364" s="74"/>
      <c r="BL364" s="78"/>
      <c r="BM364" s="74"/>
      <c r="BN364" s="74"/>
      <c r="BO364" s="74"/>
      <c r="BP364" s="74"/>
      <c r="BQ364" s="74"/>
      <c r="BR364" s="78">
        <v>65</v>
      </c>
      <c r="BS364" s="74">
        <v>1.5</v>
      </c>
      <c r="BT364" s="78">
        <v>65</v>
      </c>
      <c r="BU364" s="74">
        <v>9.1999999999999993</v>
      </c>
      <c r="BV364" s="74">
        <v>6.2</v>
      </c>
      <c r="BW364" s="74">
        <v>26.2</v>
      </c>
      <c r="BX364" s="74">
        <v>53.8</v>
      </c>
      <c r="BY364" s="74">
        <v>84.6</v>
      </c>
      <c r="BZ364" s="78">
        <v>65</v>
      </c>
      <c r="CA364" s="74">
        <v>3</v>
      </c>
      <c r="CB364" s="78">
        <v>65</v>
      </c>
      <c r="CC364" s="74" t="s">
        <v>396</v>
      </c>
      <c r="CD364" s="74" t="s">
        <v>396</v>
      </c>
      <c r="CE364" s="74">
        <v>60.9</v>
      </c>
      <c r="CF364" s="74">
        <v>70.3</v>
      </c>
      <c r="CG364" s="74">
        <v>79.7</v>
      </c>
      <c r="CH364" s="78">
        <v>65</v>
      </c>
      <c r="CI364" s="74">
        <v>4.5</v>
      </c>
      <c r="CJ364" s="78">
        <v>65</v>
      </c>
      <c r="CK364" s="74">
        <v>22.2</v>
      </c>
      <c r="CL364" s="74">
        <v>15.9</v>
      </c>
      <c r="CM364" s="74" t="s">
        <v>396</v>
      </c>
      <c r="CN364" s="74" t="s">
        <v>396</v>
      </c>
      <c r="CO364" s="74">
        <v>61.9</v>
      </c>
      <c r="CP364" s="78"/>
      <c r="CQ364" s="74"/>
      <c r="CR364" s="78"/>
      <c r="CS364" s="74"/>
      <c r="CT364" s="74"/>
      <c r="CU364" s="74"/>
      <c r="CV364" s="74"/>
      <c r="CW364" s="74"/>
    </row>
    <row r="365" spans="1:101" ht="16.5" x14ac:dyDescent="0.3">
      <c r="A365" s="74" t="s">
        <v>290</v>
      </c>
      <c r="B365" s="74">
        <v>10</v>
      </c>
      <c r="C365" s="74">
        <v>10007816</v>
      </c>
      <c r="D365" s="74" t="s">
        <v>27</v>
      </c>
      <c r="E365" s="74" t="s">
        <v>223</v>
      </c>
      <c r="F365" s="78">
        <v>90</v>
      </c>
      <c r="G365" s="74">
        <v>4.5</v>
      </c>
      <c r="H365" s="78">
        <v>85</v>
      </c>
      <c r="I365" s="74">
        <v>17.600000000000001</v>
      </c>
      <c r="J365" s="74">
        <v>17.600000000000001</v>
      </c>
      <c r="K365" s="74" t="s">
        <v>396</v>
      </c>
      <c r="L365" s="74" t="s">
        <v>396</v>
      </c>
      <c r="M365" s="74">
        <v>64.7</v>
      </c>
      <c r="N365" s="78">
        <v>90</v>
      </c>
      <c r="O365" s="74">
        <v>4.5</v>
      </c>
      <c r="P365" s="78">
        <v>85</v>
      </c>
      <c r="Q365" s="74" t="s">
        <v>396</v>
      </c>
      <c r="R365" s="74" t="s">
        <v>396</v>
      </c>
      <c r="S365" s="74" t="s">
        <v>396</v>
      </c>
      <c r="T365" s="74" t="s">
        <v>396</v>
      </c>
      <c r="U365" s="74">
        <v>80</v>
      </c>
      <c r="V365" s="78">
        <v>90</v>
      </c>
      <c r="W365" s="74">
        <v>4.5</v>
      </c>
      <c r="X365" s="78">
        <v>85</v>
      </c>
      <c r="Y365" s="74">
        <v>11.8</v>
      </c>
      <c r="Z365" s="74">
        <v>8.1999999999999993</v>
      </c>
      <c r="AA365" s="74" t="s">
        <v>396</v>
      </c>
      <c r="AB365" s="74" t="s">
        <v>396</v>
      </c>
      <c r="AC365" s="74">
        <v>80</v>
      </c>
      <c r="AD365" s="78"/>
      <c r="AE365" s="74"/>
      <c r="AF365" s="78"/>
      <c r="AG365" s="74"/>
      <c r="AH365" s="74"/>
      <c r="AI365" s="74"/>
      <c r="AJ365" s="74"/>
      <c r="AK365" s="74"/>
      <c r="AL365" s="78">
        <v>45</v>
      </c>
      <c r="AM365" s="74">
        <v>4.7</v>
      </c>
      <c r="AN365" s="78">
        <v>40</v>
      </c>
      <c r="AO365" s="74">
        <v>12.2</v>
      </c>
      <c r="AP365" s="74">
        <v>22</v>
      </c>
      <c r="AQ365" s="74" t="s">
        <v>396</v>
      </c>
      <c r="AR365" s="74" t="s">
        <v>396</v>
      </c>
      <c r="AS365" s="74">
        <v>65.900000000000006</v>
      </c>
      <c r="AT365" s="78">
        <v>45</v>
      </c>
      <c r="AU365" s="74">
        <v>4.7</v>
      </c>
      <c r="AV365" s="78">
        <v>40</v>
      </c>
      <c r="AW365" s="74" t="s">
        <v>396</v>
      </c>
      <c r="AX365" s="74" t="s">
        <v>396</v>
      </c>
      <c r="AY365" s="74" t="s">
        <v>396</v>
      </c>
      <c r="AZ365" s="74" t="s">
        <v>396</v>
      </c>
      <c r="BA365" s="74">
        <v>90.2</v>
      </c>
      <c r="BB365" s="78">
        <v>45</v>
      </c>
      <c r="BC365" s="74">
        <v>4.7</v>
      </c>
      <c r="BD365" s="78">
        <v>40</v>
      </c>
      <c r="BE365" s="74">
        <v>12.2</v>
      </c>
      <c r="BF365" s="74">
        <v>12.2</v>
      </c>
      <c r="BG365" s="74" t="s">
        <v>396</v>
      </c>
      <c r="BH365" s="74" t="s">
        <v>396</v>
      </c>
      <c r="BI365" s="74">
        <v>75.599999999999994</v>
      </c>
      <c r="BJ365" s="78"/>
      <c r="BK365" s="74"/>
      <c r="BL365" s="78"/>
      <c r="BM365" s="74"/>
      <c r="BN365" s="74"/>
      <c r="BO365" s="74"/>
      <c r="BP365" s="74"/>
      <c r="BQ365" s="74"/>
      <c r="BR365" s="78">
        <v>130</v>
      </c>
      <c r="BS365" s="74">
        <v>4.5</v>
      </c>
      <c r="BT365" s="78">
        <v>125</v>
      </c>
      <c r="BU365" s="74">
        <v>15.9</v>
      </c>
      <c r="BV365" s="74">
        <v>19</v>
      </c>
      <c r="BW365" s="74">
        <v>59.5</v>
      </c>
      <c r="BX365" s="74">
        <v>62.7</v>
      </c>
      <c r="BY365" s="74">
        <v>65.099999999999994</v>
      </c>
      <c r="BZ365" s="78">
        <v>130</v>
      </c>
      <c r="CA365" s="74">
        <v>4.5</v>
      </c>
      <c r="CB365" s="78">
        <v>125</v>
      </c>
      <c r="CC365" s="74">
        <v>11.9</v>
      </c>
      <c r="CD365" s="74">
        <v>4.8</v>
      </c>
      <c r="CE365" s="74">
        <v>71.400000000000006</v>
      </c>
      <c r="CF365" s="74">
        <v>78.599999999999994</v>
      </c>
      <c r="CG365" s="74">
        <v>83.3</v>
      </c>
      <c r="CH365" s="78">
        <v>130</v>
      </c>
      <c r="CI365" s="74">
        <v>4.5</v>
      </c>
      <c r="CJ365" s="78">
        <v>125</v>
      </c>
      <c r="CK365" s="74">
        <v>11.9</v>
      </c>
      <c r="CL365" s="74">
        <v>9.5</v>
      </c>
      <c r="CM365" s="74">
        <v>69</v>
      </c>
      <c r="CN365" s="74">
        <v>76.2</v>
      </c>
      <c r="CO365" s="74">
        <v>78.599999999999994</v>
      </c>
      <c r="CP365" s="78"/>
      <c r="CQ365" s="74"/>
      <c r="CR365" s="78"/>
      <c r="CS365" s="74"/>
      <c r="CT365" s="74"/>
      <c r="CU365" s="74"/>
      <c r="CV365" s="74"/>
      <c r="CW365" s="74"/>
    </row>
    <row r="366" spans="1:101" ht="16.5" x14ac:dyDescent="0.3">
      <c r="A366" s="74" t="s">
        <v>290</v>
      </c>
      <c r="B366" s="74">
        <v>141</v>
      </c>
      <c r="C366" s="74">
        <v>10005553</v>
      </c>
      <c r="D366" s="74" t="s">
        <v>49</v>
      </c>
      <c r="E366" s="74" t="s">
        <v>225</v>
      </c>
      <c r="F366" s="78">
        <v>765</v>
      </c>
      <c r="G366" s="74">
        <v>3.5</v>
      </c>
      <c r="H366" s="78">
        <v>740</v>
      </c>
      <c r="I366" s="74">
        <v>12.1</v>
      </c>
      <c r="J366" s="74">
        <v>10.7</v>
      </c>
      <c r="K366" s="74">
        <v>44.6</v>
      </c>
      <c r="L366" s="74">
        <v>61</v>
      </c>
      <c r="M366" s="74">
        <v>77.2</v>
      </c>
      <c r="N366" s="78">
        <v>765</v>
      </c>
      <c r="O366" s="74">
        <v>4.0999999999999996</v>
      </c>
      <c r="P366" s="78">
        <v>735</v>
      </c>
      <c r="Q366" s="74">
        <v>10.9</v>
      </c>
      <c r="R366" s="74">
        <v>9.3000000000000007</v>
      </c>
      <c r="S366" s="74">
        <v>57.4</v>
      </c>
      <c r="T366" s="74">
        <v>71.7</v>
      </c>
      <c r="U366" s="74">
        <v>79.8</v>
      </c>
      <c r="V366" s="78">
        <v>765</v>
      </c>
      <c r="W366" s="74">
        <v>4.7</v>
      </c>
      <c r="X366" s="78">
        <v>730</v>
      </c>
      <c r="Y366" s="74">
        <v>12.5</v>
      </c>
      <c r="Z366" s="74">
        <v>6.4</v>
      </c>
      <c r="AA366" s="74">
        <v>64.900000000000006</v>
      </c>
      <c r="AB366" s="74">
        <v>75.900000000000006</v>
      </c>
      <c r="AC366" s="74">
        <v>81.099999999999994</v>
      </c>
      <c r="AD366" s="78"/>
      <c r="AE366" s="74"/>
      <c r="AF366" s="78"/>
      <c r="AG366" s="74"/>
      <c r="AH366" s="74"/>
      <c r="AI366" s="74"/>
      <c r="AJ366" s="74"/>
      <c r="AK366" s="74"/>
      <c r="AL366" s="78">
        <v>435</v>
      </c>
      <c r="AM366" s="74">
        <v>1.6</v>
      </c>
      <c r="AN366" s="78">
        <v>430</v>
      </c>
      <c r="AO366" s="74">
        <v>11.2</v>
      </c>
      <c r="AP366" s="74">
        <v>10.5</v>
      </c>
      <c r="AQ366" s="74">
        <v>49.8</v>
      </c>
      <c r="AR366" s="74">
        <v>64.400000000000006</v>
      </c>
      <c r="AS366" s="74">
        <v>78.400000000000006</v>
      </c>
      <c r="AT366" s="78">
        <v>435</v>
      </c>
      <c r="AU366" s="74">
        <v>1.8</v>
      </c>
      <c r="AV366" s="78">
        <v>430</v>
      </c>
      <c r="AW366" s="74">
        <v>12.8</v>
      </c>
      <c r="AX366" s="74">
        <v>14</v>
      </c>
      <c r="AY366" s="74">
        <v>58.3</v>
      </c>
      <c r="AZ366" s="74">
        <v>67.400000000000006</v>
      </c>
      <c r="BA366" s="74">
        <v>73.2</v>
      </c>
      <c r="BB366" s="78">
        <v>435</v>
      </c>
      <c r="BC366" s="74">
        <v>1.8</v>
      </c>
      <c r="BD366" s="78">
        <v>430</v>
      </c>
      <c r="BE366" s="74">
        <v>15.2</v>
      </c>
      <c r="BF366" s="74">
        <v>7.7</v>
      </c>
      <c r="BG366" s="74">
        <v>66</v>
      </c>
      <c r="BH366" s="74">
        <v>73.2</v>
      </c>
      <c r="BI366" s="74">
        <v>77.2</v>
      </c>
      <c r="BJ366" s="78"/>
      <c r="BK366" s="74"/>
      <c r="BL366" s="78"/>
      <c r="BM366" s="74"/>
      <c r="BN366" s="74"/>
      <c r="BO366" s="74"/>
      <c r="BP366" s="74"/>
      <c r="BQ366" s="74"/>
      <c r="BR366" s="78">
        <v>1200</v>
      </c>
      <c r="BS366" s="74">
        <v>2.8</v>
      </c>
      <c r="BT366" s="78">
        <v>1170</v>
      </c>
      <c r="BU366" s="74">
        <v>11.7</v>
      </c>
      <c r="BV366" s="74">
        <v>10.6</v>
      </c>
      <c r="BW366" s="74">
        <v>46.5</v>
      </c>
      <c r="BX366" s="74">
        <v>62.2</v>
      </c>
      <c r="BY366" s="74">
        <v>77.7</v>
      </c>
      <c r="BZ366" s="78">
        <v>1200</v>
      </c>
      <c r="CA366" s="74">
        <v>3.2</v>
      </c>
      <c r="CB366" s="78">
        <v>1165</v>
      </c>
      <c r="CC366" s="74">
        <v>11.6</v>
      </c>
      <c r="CD366" s="74">
        <v>11</v>
      </c>
      <c r="CE366" s="74">
        <v>57.7</v>
      </c>
      <c r="CF366" s="74">
        <v>70.099999999999994</v>
      </c>
      <c r="CG366" s="74">
        <v>77.400000000000006</v>
      </c>
      <c r="CH366" s="78">
        <v>1200</v>
      </c>
      <c r="CI366" s="74">
        <v>3.7</v>
      </c>
      <c r="CJ366" s="78">
        <v>1160</v>
      </c>
      <c r="CK366" s="74">
        <v>13.5</v>
      </c>
      <c r="CL366" s="74">
        <v>6.9</v>
      </c>
      <c r="CM366" s="74">
        <v>65.3</v>
      </c>
      <c r="CN366" s="74">
        <v>74.900000000000006</v>
      </c>
      <c r="CO366" s="74">
        <v>79.599999999999994</v>
      </c>
      <c r="CP366" s="78"/>
      <c r="CQ366" s="74"/>
      <c r="CR366" s="78"/>
      <c r="CS366" s="74"/>
      <c r="CT366" s="74"/>
      <c r="CU366" s="74"/>
      <c r="CV366" s="74"/>
      <c r="CW366" s="74"/>
    </row>
    <row r="367" spans="1:101" ht="16.5" x14ac:dyDescent="0.3">
      <c r="A367" s="74" t="s">
        <v>290</v>
      </c>
      <c r="B367" s="74">
        <v>35</v>
      </c>
      <c r="C367" s="74">
        <v>10007837</v>
      </c>
      <c r="D367" s="74" t="s">
        <v>39</v>
      </c>
      <c r="E367" s="74" t="s">
        <v>227</v>
      </c>
      <c r="F367" s="78">
        <v>45</v>
      </c>
      <c r="G367" s="74">
        <v>2.1</v>
      </c>
      <c r="H367" s="78">
        <v>45</v>
      </c>
      <c r="I367" s="74">
        <v>8.6999999999999993</v>
      </c>
      <c r="J367" s="74">
        <v>10.9</v>
      </c>
      <c r="K367" s="74">
        <v>13</v>
      </c>
      <c r="L367" s="74">
        <v>34.799999999999997</v>
      </c>
      <c r="M367" s="74">
        <v>80.400000000000006</v>
      </c>
      <c r="N367" s="78">
        <v>45</v>
      </c>
      <c r="O367" s="74">
        <v>6.4</v>
      </c>
      <c r="P367" s="78">
        <v>45</v>
      </c>
      <c r="Q367" s="74">
        <v>18.2</v>
      </c>
      <c r="R367" s="74">
        <v>15.9</v>
      </c>
      <c r="S367" s="74">
        <v>50</v>
      </c>
      <c r="T367" s="74">
        <v>56.8</v>
      </c>
      <c r="U367" s="74">
        <v>65.900000000000006</v>
      </c>
      <c r="V367" s="78">
        <v>45</v>
      </c>
      <c r="W367" s="74">
        <v>6.4</v>
      </c>
      <c r="X367" s="78">
        <v>45</v>
      </c>
      <c r="Y367" s="74">
        <v>31.8</v>
      </c>
      <c r="Z367" s="74">
        <v>9.1</v>
      </c>
      <c r="AA367" s="74" t="s">
        <v>396</v>
      </c>
      <c r="AB367" s="74" t="s">
        <v>396</v>
      </c>
      <c r="AC367" s="74">
        <v>59.1</v>
      </c>
      <c r="AD367" s="78"/>
      <c r="AE367" s="74"/>
      <c r="AF367" s="78"/>
      <c r="AG367" s="74"/>
      <c r="AH367" s="74"/>
      <c r="AI367" s="74"/>
      <c r="AJ367" s="74"/>
      <c r="AK367" s="74"/>
      <c r="AL367" s="78">
        <v>35</v>
      </c>
      <c r="AM367" s="74">
        <v>2.7</v>
      </c>
      <c r="AN367" s="78">
        <v>35</v>
      </c>
      <c r="AO367" s="74">
        <v>11.1</v>
      </c>
      <c r="AP367" s="74">
        <v>8.3000000000000007</v>
      </c>
      <c r="AQ367" s="74">
        <v>16.7</v>
      </c>
      <c r="AR367" s="74">
        <v>50</v>
      </c>
      <c r="AS367" s="74">
        <v>80.599999999999994</v>
      </c>
      <c r="AT367" s="78">
        <v>35</v>
      </c>
      <c r="AU367" s="74">
        <v>5.4</v>
      </c>
      <c r="AV367" s="78">
        <v>35</v>
      </c>
      <c r="AW367" s="74">
        <v>11.4</v>
      </c>
      <c r="AX367" s="74">
        <v>8.6</v>
      </c>
      <c r="AY367" s="74">
        <v>57.1</v>
      </c>
      <c r="AZ367" s="74">
        <v>71.400000000000006</v>
      </c>
      <c r="BA367" s="74">
        <v>80</v>
      </c>
      <c r="BB367" s="78">
        <v>35</v>
      </c>
      <c r="BC367" s="74">
        <v>8.1</v>
      </c>
      <c r="BD367" s="78">
        <v>35</v>
      </c>
      <c r="BE367" s="74">
        <v>17.600000000000001</v>
      </c>
      <c r="BF367" s="74">
        <v>8.8000000000000007</v>
      </c>
      <c r="BG367" s="74" t="s">
        <v>396</v>
      </c>
      <c r="BH367" s="74" t="s">
        <v>396</v>
      </c>
      <c r="BI367" s="74">
        <v>73.5</v>
      </c>
      <c r="BJ367" s="78"/>
      <c r="BK367" s="74"/>
      <c r="BL367" s="78"/>
      <c r="BM367" s="74"/>
      <c r="BN367" s="74"/>
      <c r="BO367" s="74"/>
      <c r="BP367" s="74"/>
      <c r="BQ367" s="74"/>
      <c r="BR367" s="78">
        <v>85</v>
      </c>
      <c r="BS367" s="74">
        <v>2.4</v>
      </c>
      <c r="BT367" s="78">
        <v>80</v>
      </c>
      <c r="BU367" s="74">
        <v>9.8000000000000007</v>
      </c>
      <c r="BV367" s="74">
        <v>9.8000000000000007</v>
      </c>
      <c r="BW367" s="74">
        <v>14.6</v>
      </c>
      <c r="BX367" s="74">
        <v>41.5</v>
      </c>
      <c r="BY367" s="74">
        <v>80.5</v>
      </c>
      <c r="BZ367" s="78">
        <v>85</v>
      </c>
      <c r="CA367" s="74">
        <v>6</v>
      </c>
      <c r="CB367" s="78">
        <v>80</v>
      </c>
      <c r="CC367" s="74">
        <v>15.2</v>
      </c>
      <c r="CD367" s="74">
        <v>12.7</v>
      </c>
      <c r="CE367" s="74">
        <v>53.2</v>
      </c>
      <c r="CF367" s="74">
        <v>63.3</v>
      </c>
      <c r="CG367" s="74">
        <v>72.2</v>
      </c>
      <c r="CH367" s="78">
        <v>85</v>
      </c>
      <c r="CI367" s="74">
        <v>7.1</v>
      </c>
      <c r="CJ367" s="78">
        <v>80</v>
      </c>
      <c r="CK367" s="74">
        <v>25.6</v>
      </c>
      <c r="CL367" s="74">
        <v>9</v>
      </c>
      <c r="CM367" s="74" t="s">
        <v>396</v>
      </c>
      <c r="CN367" s="74" t="s">
        <v>396</v>
      </c>
      <c r="CO367" s="74">
        <v>65.400000000000006</v>
      </c>
      <c r="CP367" s="78"/>
      <c r="CQ367" s="74"/>
      <c r="CR367" s="78"/>
      <c r="CS367" s="74"/>
      <c r="CT367" s="74"/>
      <c r="CU367" s="74"/>
      <c r="CV367" s="74"/>
      <c r="CW367" s="74"/>
    </row>
    <row r="368" spans="1:101" ht="16.5" x14ac:dyDescent="0.3">
      <c r="A368" s="74" t="s">
        <v>290</v>
      </c>
      <c r="B368" s="74">
        <v>143</v>
      </c>
      <c r="C368" s="74">
        <v>10007779</v>
      </c>
      <c r="D368" s="74" t="s">
        <v>27</v>
      </c>
      <c r="E368" s="74" t="s">
        <v>229</v>
      </c>
      <c r="F368" s="78">
        <v>150</v>
      </c>
      <c r="G368" s="74">
        <v>4.7</v>
      </c>
      <c r="H368" s="78">
        <v>145</v>
      </c>
      <c r="I368" s="74" t="s">
        <v>396</v>
      </c>
      <c r="J368" s="74" t="s">
        <v>396</v>
      </c>
      <c r="K368" s="74" t="s">
        <v>396</v>
      </c>
      <c r="L368" s="74" t="s">
        <v>396</v>
      </c>
      <c r="M368" s="74">
        <v>87.4</v>
      </c>
      <c r="N368" s="78">
        <v>150</v>
      </c>
      <c r="O368" s="74">
        <v>4</v>
      </c>
      <c r="P368" s="78">
        <v>145</v>
      </c>
      <c r="Q368" s="74" t="s">
        <v>396</v>
      </c>
      <c r="R368" s="74" t="s">
        <v>396</v>
      </c>
      <c r="S368" s="74">
        <v>54.9</v>
      </c>
      <c r="T368" s="74">
        <v>70.8</v>
      </c>
      <c r="U368" s="74">
        <v>85.4</v>
      </c>
      <c r="V368" s="78">
        <v>150</v>
      </c>
      <c r="W368" s="74">
        <v>4</v>
      </c>
      <c r="X368" s="78">
        <v>145</v>
      </c>
      <c r="Y368" s="74" t="s">
        <v>396</v>
      </c>
      <c r="Z368" s="74" t="s">
        <v>396</v>
      </c>
      <c r="AA368" s="74" t="s">
        <v>396</v>
      </c>
      <c r="AB368" s="74" t="s">
        <v>396</v>
      </c>
      <c r="AC368" s="74">
        <v>82.6</v>
      </c>
      <c r="AD368" s="78"/>
      <c r="AE368" s="74"/>
      <c r="AF368" s="78"/>
      <c r="AG368" s="74"/>
      <c r="AH368" s="74"/>
      <c r="AI368" s="74"/>
      <c r="AJ368" s="74"/>
      <c r="AK368" s="74"/>
      <c r="AL368" s="78">
        <v>35</v>
      </c>
      <c r="AM368" s="74">
        <v>0</v>
      </c>
      <c r="AN368" s="78">
        <v>35</v>
      </c>
      <c r="AO368" s="74" t="s">
        <v>396</v>
      </c>
      <c r="AP368" s="74" t="s">
        <v>396</v>
      </c>
      <c r="AQ368" s="74" t="s">
        <v>396</v>
      </c>
      <c r="AR368" s="74" t="s">
        <v>396</v>
      </c>
      <c r="AS368" s="74">
        <v>81.8</v>
      </c>
      <c r="AT368" s="78">
        <v>35</v>
      </c>
      <c r="AU368" s="74">
        <v>0</v>
      </c>
      <c r="AV368" s="78">
        <v>35</v>
      </c>
      <c r="AW368" s="74" t="s">
        <v>396</v>
      </c>
      <c r="AX368" s="74" t="s">
        <v>396</v>
      </c>
      <c r="AY368" s="74">
        <v>51.5</v>
      </c>
      <c r="AZ368" s="74">
        <v>69.7</v>
      </c>
      <c r="BA368" s="74">
        <v>81.8</v>
      </c>
      <c r="BB368" s="78">
        <v>35</v>
      </c>
      <c r="BC368" s="74">
        <v>0</v>
      </c>
      <c r="BD368" s="78">
        <v>35</v>
      </c>
      <c r="BE368" s="74" t="s">
        <v>396</v>
      </c>
      <c r="BF368" s="74" t="s">
        <v>396</v>
      </c>
      <c r="BG368" s="74" t="s">
        <v>396</v>
      </c>
      <c r="BH368" s="74" t="s">
        <v>396</v>
      </c>
      <c r="BI368" s="74">
        <v>93.9</v>
      </c>
      <c r="BJ368" s="78"/>
      <c r="BK368" s="74"/>
      <c r="BL368" s="78"/>
      <c r="BM368" s="74"/>
      <c r="BN368" s="74"/>
      <c r="BO368" s="74"/>
      <c r="BP368" s="74"/>
      <c r="BQ368" s="74"/>
      <c r="BR368" s="78">
        <v>185</v>
      </c>
      <c r="BS368" s="74">
        <v>3.8</v>
      </c>
      <c r="BT368" s="78">
        <v>175</v>
      </c>
      <c r="BU368" s="74">
        <v>7.4</v>
      </c>
      <c r="BV368" s="74">
        <v>6.3</v>
      </c>
      <c r="BW368" s="74">
        <v>57.4</v>
      </c>
      <c r="BX368" s="74">
        <v>68.8</v>
      </c>
      <c r="BY368" s="74">
        <v>86.4</v>
      </c>
      <c r="BZ368" s="78">
        <v>185</v>
      </c>
      <c r="CA368" s="74">
        <v>3.3</v>
      </c>
      <c r="CB368" s="78">
        <v>175</v>
      </c>
      <c r="CC368" s="74">
        <v>7.3</v>
      </c>
      <c r="CD368" s="74">
        <v>7.9</v>
      </c>
      <c r="CE368" s="74">
        <v>54.2</v>
      </c>
      <c r="CF368" s="74">
        <v>70.599999999999994</v>
      </c>
      <c r="CG368" s="74">
        <v>84.7</v>
      </c>
      <c r="CH368" s="78">
        <v>185</v>
      </c>
      <c r="CI368" s="74">
        <v>3.3</v>
      </c>
      <c r="CJ368" s="78">
        <v>175</v>
      </c>
      <c r="CK368" s="74">
        <v>11.9</v>
      </c>
      <c r="CL368" s="74">
        <v>3.4</v>
      </c>
      <c r="CM368" s="74">
        <v>59.3</v>
      </c>
      <c r="CN368" s="74">
        <v>76.8</v>
      </c>
      <c r="CO368" s="74">
        <v>84.7</v>
      </c>
      <c r="CP368" s="78"/>
      <c r="CQ368" s="74"/>
      <c r="CR368" s="78"/>
      <c r="CS368" s="74"/>
      <c r="CT368" s="74"/>
      <c r="CU368" s="74"/>
      <c r="CV368" s="74"/>
      <c r="CW368" s="74"/>
    </row>
    <row r="369" spans="1:101" ht="16.5" x14ac:dyDescent="0.3">
      <c r="A369" s="74" t="s">
        <v>290</v>
      </c>
      <c r="B369" s="74">
        <v>145</v>
      </c>
      <c r="C369" s="74">
        <v>10007782</v>
      </c>
      <c r="D369" s="74" t="s">
        <v>27</v>
      </c>
      <c r="E369" s="74" t="s">
        <v>231</v>
      </c>
      <c r="F369" s="78">
        <v>255</v>
      </c>
      <c r="G369" s="74">
        <v>7.4</v>
      </c>
      <c r="H369" s="78">
        <v>240</v>
      </c>
      <c r="I369" s="74">
        <v>11.8</v>
      </c>
      <c r="J369" s="74">
        <v>5.9</v>
      </c>
      <c r="K369" s="74">
        <v>68.099999999999994</v>
      </c>
      <c r="L369" s="74">
        <v>76.900000000000006</v>
      </c>
      <c r="M369" s="74">
        <v>82.4</v>
      </c>
      <c r="N369" s="78">
        <v>255</v>
      </c>
      <c r="O369" s="74">
        <v>7.8</v>
      </c>
      <c r="P369" s="78">
        <v>235</v>
      </c>
      <c r="Q369" s="74">
        <v>15.6</v>
      </c>
      <c r="R369" s="74">
        <v>6.3</v>
      </c>
      <c r="S369" s="74">
        <v>60.8</v>
      </c>
      <c r="T369" s="74">
        <v>73.8</v>
      </c>
      <c r="U369" s="74">
        <v>78.099999999999994</v>
      </c>
      <c r="V369" s="78">
        <v>255</v>
      </c>
      <c r="W369" s="74">
        <v>7.4</v>
      </c>
      <c r="X369" s="78">
        <v>240</v>
      </c>
      <c r="Y369" s="74">
        <v>13</v>
      </c>
      <c r="Z369" s="74">
        <v>9.1999999999999993</v>
      </c>
      <c r="AA369" s="74">
        <v>58.4</v>
      </c>
      <c r="AB369" s="74">
        <v>72.3</v>
      </c>
      <c r="AC369" s="74">
        <v>77.7</v>
      </c>
      <c r="AD369" s="78"/>
      <c r="AE369" s="74"/>
      <c r="AF369" s="78"/>
      <c r="AG369" s="74"/>
      <c r="AH369" s="74"/>
      <c r="AI369" s="74"/>
      <c r="AJ369" s="74"/>
      <c r="AK369" s="74"/>
      <c r="AL369" s="78">
        <v>160</v>
      </c>
      <c r="AM369" s="74">
        <v>1.3</v>
      </c>
      <c r="AN369" s="78">
        <v>160</v>
      </c>
      <c r="AO369" s="74">
        <v>5.7</v>
      </c>
      <c r="AP369" s="74">
        <v>9.5</v>
      </c>
      <c r="AQ369" s="74">
        <v>72.2</v>
      </c>
      <c r="AR369" s="74">
        <v>81.599999999999994</v>
      </c>
      <c r="AS369" s="74">
        <v>84.8</v>
      </c>
      <c r="AT369" s="78">
        <v>160</v>
      </c>
      <c r="AU369" s="74">
        <v>1.3</v>
      </c>
      <c r="AV369" s="78">
        <v>160</v>
      </c>
      <c r="AW369" s="74">
        <v>10.1</v>
      </c>
      <c r="AX369" s="74">
        <v>7</v>
      </c>
      <c r="AY369" s="74">
        <v>63.9</v>
      </c>
      <c r="AZ369" s="74">
        <v>77.2</v>
      </c>
      <c r="BA369" s="74">
        <v>82.9</v>
      </c>
      <c r="BB369" s="78">
        <v>160</v>
      </c>
      <c r="BC369" s="74">
        <v>1.9</v>
      </c>
      <c r="BD369" s="78">
        <v>155</v>
      </c>
      <c r="BE369" s="74">
        <v>7.6</v>
      </c>
      <c r="BF369" s="74">
        <v>13.4</v>
      </c>
      <c r="BG369" s="74">
        <v>54.1</v>
      </c>
      <c r="BH369" s="74">
        <v>73.900000000000006</v>
      </c>
      <c r="BI369" s="74">
        <v>79</v>
      </c>
      <c r="BJ369" s="78"/>
      <c r="BK369" s="74"/>
      <c r="BL369" s="78"/>
      <c r="BM369" s="74"/>
      <c r="BN369" s="74"/>
      <c r="BO369" s="74"/>
      <c r="BP369" s="74"/>
      <c r="BQ369" s="74"/>
      <c r="BR369" s="78">
        <v>415</v>
      </c>
      <c r="BS369" s="74">
        <v>5</v>
      </c>
      <c r="BT369" s="78">
        <v>395</v>
      </c>
      <c r="BU369" s="74">
        <v>9.3000000000000007</v>
      </c>
      <c r="BV369" s="74">
        <v>7.3</v>
      </c>
      <c r="BW369" s="74">
        <v>69.7</v>
      </c>
      <c r="BX369" s="74">
        <v>78.8</v>
      </c>
      <c r="BY369" s="74">
        <v>83.3</v>
      </c>
      <c r="BZ369" s="78">
        <v>415</v>
      </c>
      <c r="CA369" s="74">
        <v>5.3</v>
      </c>
      <c r="CB369" s="78">
        <v>395</v>
      </c>
      <c r="CC369" s="74">
        <v>13.4</v>
      </c>
      <c r="CD369" s="74">
        <v>6.6</v>
      </c>
      <c r="CE369" s="74">
        <v>62</v>
      </c>
      <c r="CF369" s="74">
        <v>75.2</v>
      </c>
      <c r="CG369" s="74">
        <v>80</v>
      </c>
      <c r="CH369" s="78">
        <v>415</v>
      </c>
      <c r="CI369" s="74">
        <v>5.3</v>
      </c>
      <c r="CJ369" s="78">
        <v>395</v>
      </c>
      <c r="CK369" s="74">
        <v>10.9</v>
      </c>
      <c r="CL369" s="74">
        <v>10.9</v>
      </c>
      <c r="CM369" s="74">
        <v>56.7</v>
      </c>
      <c r="CN369" s="74">
        <v>72.900000000000006</v>
      </c>
      <c r="CO369" s="74">
        <v>78.2</v>
      </c>
      <c r="CP369" s="78"/>
      <c r="CQ369" s="74"/>
      <c r="CR369" s="78"/>
      <c r="CS369" s="74"/>
      <c r="CT369" s="74"/>
      <c r="CU369" s="74"/>
      <c r="CV369" s="74"/>
      <c r="CW369" s="74"/>
    </row>
    <row r="370" spans="1:101" ht="16.5" x14ac:dyDescent="0.3">
      <c r="A370" s="74" t="s">
        <v>290</v>
      </c>
      <c r="B370" s="74">
        <v>39</v>
      </c>
      <c r="C370" s="74">
        <v>10007843</v>
      </c>
      <c r="D370" s="74" t="s">
        <v>27</v>
      </c>
      <c r="E370" s="74" t="s">
        <v>233</v>
      </c>
      <c r="F370" s="78">
        <v>425</v>
      </c>
      <c r="G370" s="74">
        <v>5.9</v>
      </c>
      <c r="H370" s="78">
        <v>400</v>
      </c>
      <c r="I370" s="74">
        <v>10.199999999999999</v>
      </c>
      <c r="J370" s="74">
        <v>9.6999999999999993</v>
      </c>
      <c r="K370" s="74">
        <v>63.4</v>
      </c>
      <c r="L370" s="74">
        <v>72.599999999999994</v>
      </c>
      <c r="M370" s="74">
        <v>80.099999999999994</v>
      </c>
      <c r="N370" s="78">
        <v>425</v>
      </c>
      <c r="O370" s="74">
        <v>6.3</v>
      </c>
      <c r="P370" s="78">
        <v>400</v>
      </c>
      <c r="Q370" s="74">
        <v>14</v>
      </c>
      <c r="R370" s="74">
        <v>5</v>
      </c>
      <c r="S370" s="74">
        <v>64.5</v>
      </c>
      <c r="T370" s="74">
        <v>76.5</v>
      </c>
      <c r="U370" s="74">
        <v>81</v>
      </c>
      <c r="V370" s="78">
        <v>425</v>
      </c>
      <c r="W370" s="74">
        <v>6.6</v>
      </c>
      <c r="X370" s="78">
        <v>400</v>
      </c>
      <c r="Y370" s="74">
        <v>10.8</v>
      </c>
      <c r="Z370" s="74">
        <v>5.5</v>
      </c>
      <c r="AA370" s="74">
        <v>71.400000000000006</v>
      </c>
      <c r="AB370" s="74">
        <v>81.7</v>
      </c>
      <c r="AC370" s="74">
        <v>83.7</v>
      </c>
      <c r="AD370" s="78"/>
      <c r="AE370" s="74"/>
      <c r="AF370" s="78"/>
      <c r="AG370" s="74"/>
      <c r="AH370" s="74"/>
      <c r="AI370" s="74"/>
      <c r="AJ370" s="74"/>
      <c r="AK370" s="74"/>
      <c r="AL370" s="78">
        <v>200</v>
      </c>
      <c r="AM370" s="74">
        <v>2</v>
      </c>
      <c r="AN370" s="78">
        <v>195</v>
      </c>
      <c r="AO370" s="74">
        <v>13.4</v>
      </c>
      <c r="AP370" s="74">
        <v>14.9</v>
      </c>
      <c r="AQ370" s="74">
        <v>54.6</v>
      </c>
      <c r="AR370" s="74">
        <v>63.4</v>
      </c>
      <c r="AS370" s="74">
        <v>71.599999999999994</v>
      </c>
      <c r="AT370" s="78">
        <v>200</v>
      </c>
      <c r="AU370" s="74">
        <v>2</v>
      </c>
      <c r="AV370" s="78">
        <v>195</v>
      </c>
      <c r="AW370" s="74">
        <v>13.4</v>
      </c>
      <c r="AX370" s="74">
        <v>6.7</v>
      </c>
      <c r="AY370" s="74">
        <v>66</v>
      </c>
      <c r="AZ370" s="74">
        <v>75.8</v>
      </c>
      <c r="BA370" s="74">
        <v>79.900000000000006</v>
      </c>
      <c r="BB370" s="78">
        <v>200</v>
      </c>
      <c r="BC370" s="74">
        <v>2</v>
      </c>
      <c r="BD370" s="78">
        <v>195</v>
      </c>
      <c r="BE370" s="74">
        <v>12.4</v>
      </c>
      <c r="BF370" s="74">
        <v>9.3000000000000007</v>
      </c>
      <c r="BG370" s="74">
        <v>62.9</v>
      </c>
      <c r="BH370" s="74">
        <v>74.7</v>
      </c>
      <c r="BI370" s="74">
        <v>78.400000000000006</v>
      </c>
      <c r="BJ370" s="78"/>
      <c r="BK370" s="74"/>
      <c r="BL370" s="78"/>
      <c r="BM370" s="74"/>
      <c r="BN370" s="74"/>
      <c r="BO370" s="74"/>
      <c r="BP370" s="74"/>
      <c r="BQ370" s="74"/>
      <c r="BR370" s="78">
        <v>625</v>
      </c>
      <c r="BS370" s="74">
        <v>4.5999999999999996</v>
      </c>
      <c r="BT370" s="78">
        <v>595</v>
      </c>
      <c r="BU370" s="74">
        <v>11.2</v>
      </c>
      <c r="BV370" s="74">
        <v>11.4</v>
      </c>
      <c r="BW370" s="74">
        <v>60.6</v>
      </c>
      <c r="BX370" s="74">
        <v>69.599999999999994</v>
      </c>
      <c r="BY370" s="74">
        <v>77.3</v>
      </c>
      <c r="BZ370" s="78">
        <v>625</v>
      </c>
      <c r="CA370" s="74">
        <v>5</v>
      </c>
      <c r="CB370" s="78">
        <v>595</v>
      </c>
      <c r="CC370" s="74">
        <v>13.8</v>
      </c>
      <c r="CD370" s="74">
        <v>5.6</v>
      </c>
      <c r="CE370" s="74">
        <v>65</v>
      </c>
      <c r="CF370" s="74">
        <v>76.3</v>
      </c>
      <c r="CG370" s="74">
        <v>80.599999999999994</v>
      </c>
      <c r="CH370" s="78">
        <v>625</v>
      </c>
      <c r="CI370" s="74">
        <v>5.0999999999999996</v>
      </c>
      <c r="CJ370" s="78">
        <v>595</v>
      </c>
      <c r="CK370" s="74">
        <v>11.3</v>
      </c>
      <c r="CL370" s="74">
        <v>6.7</v>
      </c>
      <c r="CM370" s="74">
        <v>68.599999999999994</v>
      </c>
      <c r="CN370" s="74">
        <v>79.400000000000006</v>
      </c>
      <c r="CO370" s="74">
        <v>82</v>
      </c>
      <c r="CP370" s="78"/>
      <c r="CQ370" s="74"/>
      <c r="CR370" s="78"/>
      <c r="CS370" s="74"/>
      <c r="CT370" s="74"/>
      <c r="CU370" s="74"/>
      <c r="CV370" s="74"/>
      <c r="CW370" s="74"/>
    </row>
    <row r="371" spans="1:101" ht="16.5" x14ac:dyDescent="0.3">
      <c r="A371" s="74" t="s">
        <v>290</v>
      </c>
      <c r="B371" s="74">
        <v>158</v>
      </c>
      <c r="C371" s="74">
        <v>10007156</v>
      </c>
      <c r="D371" s="74" t="s">
        <v>39</v>
      </c>
      <c r="E371" s="74" t="s">
        <v>235</v>
      </c>
      <c r="F371" s="78">
        <v>1615</v>
      </c>
      <c r="G371" s="74">
        <v>5.4</v>
      </c>
      <c r="H371" s="78">
        <v>1530</v>
      </c>
      <c r="I371" s="74">
        <v>9.3000000000000007</v>
      </c>
      <c r="J371" s="74">
        <v>9.1999999999999993</v>
      </c>
      <c r="K371" s="74">
        <v>62.2</v>
      </c>
      <c r="L371" s="74">
        <v>74.599999999999994</v>
      </c>
      <c r="M371" s="74">
        <v>81.5</v>
      </c>
      <c r="N371" s="78">
        <v>1615</v>
      </c>
      <c r="O371" s="74">
        <v>5.8</v>
      </c>
      <c r="P371" s="78">
        <v>1520</v>
      </c>
      <c r="Q371" s="74">
        <v>9.8000000000000007</v>
      </c>
      <c r="R371" s="74">
        <v>8.1999999999999993</v>
      </c>
      <c r="S371" s="74">
        <v>60.5</v>
      </c>
      <c r="T371" s="74">
        <v>76</v>
      </c>
      <c r="U371" s="74">
        <v>82</v>
      </c>
      <c r="V371" s="78">
        <v>1615</v>
      </c>
      <c r="W371" s="74">
        <v>5.9</v>
      </c>
      <c r="X371" s="78">
        <v>1520</v>
      </c>
      <c r="Y371" s="74">
        <v>11.8</v>
      </c>
      <c r="Z371" s="74">
        <v>6.1</v>
      </c>
      <c r="AA371" s="74">
        <v>65.2</v>
      </c>
      <c r="AB371" s="74">
        <v>78.3</v>
      </c>
      <c r="AC371" s="74">
        <v>82.1</v>
      </c>
      <c r="AD371" s="78"/>
      <c r="AE371" s="74"/>
      <c r="AF371" s="78"/>
      <c r="AG371" s="74"/>
      <c r="AH371" s="74"/>
      <c r="AI371" s="74"/>
      <c r="AJ371" s="74"/>
      <c r="AK371" s="74"/>
      <c r="AL371" s="78">
        <v>1265</v>
      </c>
      <c r="AM371" s="74">
        <v>1.7</v>
      </c>
      <c r="AN371" s="78">
        <v>1245</v>
      </c>
      <c r="AO371" s="74">
        <v>10.6</v>
      </c>
      <c r="AP371" s="74">
        <v>13.2</v>
      </c>
      <c r="AQ371" s="74">
        <v>60.8</v>
      </c>
      <c r="AR371" s="74">
        <v>70.099999999999994</v>
      </c>
      <c r="AS371" s="74">
        <v>76.2</v>
      </c>
      <c r="AT371" s="78">
        <v>1265</v>
      </c>
      <c r="AU371" s="74">
        <v>2.1</v>
      </c>
      <c r="AV371" s="78">
        <v>1240</v>
      </c>
      <c r="AW371" s="74">
        <v>12.3</v>
      </c>
      <c r="AX371" s="74">
        <v>10.199999999999999</v>
      </c>
      <c r="AY371" s="74">
        <v>64.8</v>
      </c>
      <c r="AZ371" s="74">
        <v>73.7</v>
      </c>
      <c r="BA371" s="74">
        <v>77.599999999999994</v>
      </c>
      <c r="BB371" s="78">
        <v>1265</v>
      </c>
      <c r="BC371" s="74">
        <v>2</v>
      </c>
      <c r="BD371" s="78">
        <v>1240</v>
      </c>
      <c r="BE371" s="74">
        <v>14.5</v>
      </c>
      <c r="BF371" s="74">
        <v>8.5</v>
      </c>
      <c r="BG371" s="74">
        <v>68</v>
      </c>
      <c r="BH371" s="74">
        <v>74.3</v>
      </c>
      <c r="BI371" s="74">
        <v>77</v>
      </c>
      <c r="BJ371" s="78"/>
      <c r="BK371" s="74"/>
      <c r="BL371" s="78"/>
      <c r="BM371" s="74"/>
      <c r="BN371" s="74"/>
      <c r="BO371" s="74"/>
      <c r="BP371" s="74"/>
      <c r="BQ371" s="74"/>
      <c r="BR371" s="78">
        <v>2885</v>
      </c>
      <c r="BS371" s="74">
        <v>3.8</v>
      </c>
      <c r="BT371" s="78">
        <v>2775</v>
      </c>
      <c r="BU371" s="74">
        <v>9.9</v>
      </c>
      <c r="BV371" s="74">
        <v>11</v>
      </c>
      <c r="BW371" s="74">
        <v>61.5</v>
      </c>
      <c r="BX371" s="74">
        <v>72.599999999999994</v>
      </c>
      <c r="BY371" s="74">
        <v>79.099999999999994</v>
      </c>
      <c r="BZ371" s="78">
        <v>2885</v>
      </c>
      <c r="CA371" s="74">
        <v>4.2</v>
      </c>
      <c r="CB371" s="78">
        <v>2760</v>
      </c>
      <c r="CC371" s="74">
        <v>10.9</v>
      </c>
      <c r="CD371" s="74">
        <v>9.1</v>
      </c>
      <c r="CE371" s="74">
        <v>62.4</v>
      </c>
      <c r="CF371" s="74">
        <v>75</v>
      </c>
      <c r="CG371" s="74">
        <v>80</v>
      </c>
      <c r="CH371" s="78">
        <v>2885</v>
      </c>
      <c r="CI371" s="74">
        <v>4.2</v>
      </c>
      <c r="CJ371" s="78">
        <v>2760</v>
      </c>
      <c r="CK371" s="74">
        <v>13</v>
      </c>
      <c r="CL371" s="74">
        <v>7.2</v>
      </c>
      <c r="CM371" s="74">
        <v>66.5</v>
      </c>
      <c r="CN371" s="74">
        <v>76.5</v>
      </c>
      <c r="CO371" s="74">
        <v>79.8</v>
      </c>
      <c r="CP371" s="78"/>
      <c r="CQ371" s="74"/>
      <c r="CR371" s="78"/>
      <c r="CS371" s="74"/>
      <c r="CT371" s="74"/>
      <c r="CU371" s="74"/>
      <c r="CV371" s="74"/>
      <c r="CW371" s="74"/>
    </row>
    <row r="372" spans="1:101" ht="16.5" x14ac:dyDescent="0.3">
      <c r="A372" s="74" t="s">
        <v>290</v>
      </c>
      <c r="B372" s="74">
        <v>146</v>
      </c>
      <c r="C372" s="74">
        <v>10007780</v>
      </c>
      <c r="D372" s="74" t="s">
        <v>27</v>
      </c>
      <c r="E372" s="74" t="s">
        <v>237</v>
      </c>
      <c r="F372" s="78">
        <v>175</v>
      </c>
      <c r="G372" s="74">
        <v>4.5</v>
      </c>
      <c r="H372" s="78">
        <v>170</v>
      </c>
      <c r="I372" s="74">
        <v>21.4</v>
      </c>
      <c r="J372" s="74">
        <v>14.9</v>
      </c>
      <c r="K372" s="74">
        <v>42.3</v>
      </c>
      <c r="L372" s="74">
        <v>52.4</v>
      </c>
      <c r="M372" s="74">
        <v>63.7</v>
      </c>
      <c r="N372" s="78">
        <v>175</v>
      </c>
      <c r="O372" s="74">
        <v>4.5</v>
      </c>
      <c r="P372" s="78">
        <v>170</v>
      </c>
      <c r="Q372" s="74">
        <v>23.8</v>
      </c>
      <c r="R372" s="74">
        <v>9.5</v>
      </c>
      <c r="S372" s="74">
        <v>48.2</v>
      </c>
      <c r="T372" s="74">
        <v>57.7</v>
      </c>
      <c r="U372" s="74">
        <v>66.7</v>
      </c>
      <c r="V372" s="78">
        <v>175</v>
      </c>
      <c r="W372" s="74">
        <v>4.5</v>
      </c>
      <c r="X372" s="78">
        <v>170</v>
      </c>
      <c r="Y372" s="74">
        <v>23.2</v>
      </c>
      <c r="Z372" s="74">
        <v>10.7</v>
      </c>
      <c r="AA372" s="74">
        <v>52.4</v>
      </c>
      <c r="AB372" s="74">
        <v>61.3</v>
      </c>
      <c r="AC372" s="74">
        <v>66.099999999999994</v>
      </c>
      <c r="AD372" s="78"/>
      <c r="AE372" s="74"/>
      <c r="AF372" s="78"/>
      <c r="AG372" s="74"/>
      <c r="AH372" s="74"/>
      <c r="AI372" s="74"/>
      <c r="AJ372" s="74"/>
      <c r="AK372" s="74"/>
      <c r="AL372" s="78">
        <v>130</v>
      </c>
      <c r="AM372" s="74">
        <v>4.7</v>
      </c>
      <c r="AN372" s="78">
        <v>125</v>
      </c>
      <c r="AO372" s="74">
        <v>22</v>
      </c>
      <c r="AP372" s="74">
        <v>15.4</v>
      </c>
      <c r="AQ372" s="74">
        <v>31.7</v>
      </c>
      <c r="AR372" s="74">
        <v>43.9</v>
      </c>
      <c r="AS372" s="74">
        <v>62.6</v>
      </c>
      <c r="AT372" s="78">
        <v>130</v>
      </c>
      <c r="AU372" s="74">
        <v>5.4</v>
      </c>
      <c r="AV372" s="78">
        <v>120</v>
      </c>
      <c r="AW372" s="74">
        <v>33.6</v>
      </c>
      <c r="AX372" s="74">
        <v>13.1</v>
      </c>
      <c r="AY372" s="74">
        <v>35.200000000000003</v>
      </c>
      <c r="AZ372" s="74">
        <v>45.9</v>
      </c>
      <c r="BA372" s="74">
        <v>53.3</v>
      </c>
      <c r="BB372" s="78">
        <v>130</v>
      </c>
      <c r="BC372" s="74">
        <v>5.4</v>
      </c>
      <c r="BD372" s="78">
        <v>120</v>
      </c>
      <c r="BE372" s="74">
        <v>33.6</v>
      </c>
      <c r="BF372" s="74">
        <v>9.8000000000000007</v>
      </c>
      <c r="BG372" s="74">
        <v>37.700000000000003</v>
      </c>
      <c r="BH372" s="74">
        <v>45.1</v>
      </c>
      <c r="BI372" s="74">
        <v>56.6</v>
      </c>
      <c r="BJ372" s="78"/>
      <c r="BK372" s="74"/>
      <c r="BL372" s="78"/>
      <c r="BM372" s="74"/>
      <c r="BN372" s="74"/>
      <c r="BO372" s="74"/>
      <c r="BP372" s="74"/>
      <c r="BQ372" s="74"/>
      <c r="BR372" s="78">
        <v>305</v>
      </c>
      <c r="BS372" s="74">
        <v>4.5999999999999996</v>
      </c>
      <c r="BT372" s="78">
        <v>290</v>
      </c>
      <c r="BU372" s="74">
        <v>21.6</v>
      </c>
      <c r="BV372" s="74">
        <v>15.1</v>
      </c>
      <c r="BW372" s="74">
        <v>37.799999999999997</v>
      </c>
      <c r="BX372" s="74">
        <v>48.8</v>
      </c>
      <c r="BY372" s="74">
        <v>63.2</v>
      </c>
      <c r="BZ372" s="78">
        <v>305</v>
      </c>
      <c r="CA372" s="74">
        <v>4.9000000000000004</v>
      </c>
      <c r="CB372" s="78">
        <v>290</v>
      </c>
      <c r="CC372" s="74">
        <v>27.9</v>
      </c>
      <c r="CD372" s="74">
        <v>11</v>
      </c>
      <c r="CE372" s="74">
        <v>42.8</v>
      </c>
      <c r="CF372" s="74">
        <v>52.8</v>
      </c>
      <c r="CG372" s="74">
        <v>61</v>
      </c>
      <c r="CH372" s="78">
        <v>305</v>
      </c>
      <c r="CI372" s="74">
        <v>4.9000000000000004</v>
      </c>
      <c r="CJ372" s="78">
        <v>290</v>
      </c>
      <c r="CK372" s="74">
        <v>27.6</v>
      </c>
      <c r="CL372" s="74">
        <v>10.3</v>
      </c>
      <c r="CM372" s="74">
        <v>46.2</v>
      </c>
      <c r="CN372" s="74">
        <v>54.5</v>
      </c>
      <c r="CO372" s="74">
        <v>62.1</v>
      </c>
      <c r="CP372" s="78"/>
      <c r="CQ372" s="74"/>
      <c r="CR372" s="78"/>
      <c r="CS372" s="74"/>
      <c r="CT372" s="74"/>
      <c r="CU372" s="74"/>
      <c r="CV372" s="74"/>
      <c r="CW372" s="74"/>
    </row>
    <row r="373" spans="1:101" ht="16.5" x14ac:dyDescent="0.3">
      <c r="A373" s="74" t="s">
        <v>290</v>
      </c>
      <c r="B373" s="74">
        <v>75</v>
      </c>
      <c r="C373" s="74">
        <v>10005790</v>
      </c>
      <c r="D373" s="74" t="s">
        <v>46</v>
      </c>
      <c r="E373" s="74" t="s">
        <v>239</v>
      </c>
      <c r="F373" s="78">
        <v>2195</v>
      </c>
      <c r="G373" s="74">
        <v>4.3</v>
      </c>
      <c r="H373" s="78">
        <v>2100</v>
      </c>
      <c r="I373" s="74">
        <v>8.3000000000000007</v>
      </c>
      <c r="J373" s="74">
        <v>7</v>
      </c>
      <c r="K373" s="74">
        <v>63.6</v>
      </c>
      <c r="L373" s="74">
        <v>78.099999999999994</v>
      </c>
      <c r="M373" s="74">
        <v>84.6</v>
      </c>
      <c r="N373" s="78">
        <v>2195</v>
      </c>
      <c r="O373" s="74">
        <v>4.0999999999999996</v>
      </c>
      <c r="P373" s="78">
        <v>2105</v>
      </c>
      <c r="Q373" s="74">
        <v>9.6999999999999993</v>
      </c>
      <c r="R373" s="74">
        <v>5.0999999999999996</v>
      </c>
      <c r="S373" s="74">
        <v>67.2</v>
      </c>
      <c r="T373" s="74">
        <v>80.5</v>
      </c>
      <c r="U373" s="74">
        <v>85.1</v>
      </c>
      <c r="V373" s="78">
        <v>2195</v>
      </c>
      <c r="W373" s="74">
        <v>4.5999999999999996</v>
      </c>
      <c r="X373" s="78">
        <v>2095</v>
      </c>
      <c r="Y373" s="74">
        <v>10.4</v>
      </c>
      <c r="Z373" s="74">
        <v>4.5999999999999996</v>
      </c>
      <c r="AA373" s="74">
        <v>70.8</v>
      </c>
      <c r="AB373" s="74">
        <v>82.1</v>
      </c>
      <c r="AC373" s="74">
        <v>85</v>
      </c>
      <c r="AD373" s="78"/>
      <c r="AE373" s="74"/>
      <c r="AF373" s="78"/>
      <c r="AG373" s="74"/>
      <c r="AH373" s="74"/>
      <c r="AI373" s="74"/>
      <c r="AJ373" s="74"/>
      <c r="AK373" s="74"/>
      <c r="AL373" s="78">
        <v>1940</v>
      </c>
      <c r="AM373" s="74">
        <v>1.8</v>
      </c>
      <c r="AN373" s="78">
        <v>1905</v>
      </c>
      <c r="AO373" s="74">
        <v>9.6999999999999993</v>
      </c>
      <c r="AP373" s="74">
        <v>11.1</v>
      </c>
      <c r="AQ373" s="74">
        <v>64.400000000000006</v>
      </c>
      <c r="AR373" s="74">
        <v>73.599999999999994</v>
      </c>
      <c r="AS373" s="74">
        <v>79.2</v>
      </c>
      <c r="AT373" s="78">
        <v>1940</v>
      </c>
      <c r="AU373" s="74">
        <v>1.8</v>
      </c>
      <c r="AV373" s="78">
        <v>1905</v>
      </c>
      <c r="AW373" s="74">
        <v>10.6</v>
      </c>
      <c r="AX373" s="74">
        <v>7.2</v>
      </c>
      <c r="AY373" s="74">
        <v>69.7</v>
      </c>
      <c r="AZ373" s="74">
        <v>78.599999999999994</v>
      </c>
      <c r="BA373" s="74">
        <v>82.2</v>
      </c>
      <c r="BB373" s="78">
        <v>1940</v>
      </c>
      <c r="BC373" s="74">
        <v>1.9</v>
      </c>
      <c r="BD373" s="78">
        <v>1905</v>
      </c>
      <c r="BE373" s="74">
        <v>12.4</v>
      </c>
      <c r="BF373" s="74">
        <v>6.1</v>
      </c>
      <c r="BG373" s="74">
        <v>72.3</v>
      </c>
      <c r="BH373" s="74">
        <v>79.7</v>
      </c>
      <c r="BI373" s="74">
        <v>81.5</v>
      </c>
      <c r="BJ373" s="78"/>
      <c r="BK373" s="74"/>
      <c r="BL373" s="78"/>
      <c r="BM373" s="74"/>
      <c r="BN373" s="74"/>
      <c r="BO373" s="74"/>
      <c r="BP373" s="74"/>
      <c r="BQ373" s="74"/>
      <c r="BR373" s="78">
        <v>4135</v>
      </c>
      <c r="BS373" s="74">
        <v>3.1</v>
      </c>
      <c r="BT373" s="78">
        <v>4005</v>
      </c>
      <c r="BU373" s="74">
        <v>9</v>
      </c>
      <c r="BV373" s="74">
        <v>9</v>
      </c>
      <c r="BW373" s="74">
        <v>64</v>
      </c>
      <c r="BX373" s="74">
        <v>76</v>
      </c>
      <c r="BY373" s="74">
        <v>82.1</v>
      </c>
      <c r="BZ373" s="78">
        <v>4135</v>
      </c>
      <c r="CA373" s="74">
        <v>3</v>
      </c>
      <c r="CB373" s="78">
        <v>4010</v>
      </c>
      <c r="CC373" s="74">
        <v>10.1</v>
      </c>
      <c r="CD373" s="74">
        <v>6.1</v>
      </c>
      <c r="CE373" s="74">
        <v>68.400000000000006</v>
      </c>
      <c r="CF373" s="74">
        <v>79.599999999999994</v>
      </c>
      <c r="CG373" s="74">
        <v>83.7</v>
      </c>
      <c r="CH373" s="78">
        <v>4135</v>
      </c>
      <c r="CI373" s="74">
        <v>3.3</v>
      </c>
      <c r="CJ373" s="78">
        <v>4000</v>
      </c>
      <c r="CK373" s="74">
        <v>11.4</v>
      </c>
      <c r="CL373" s="74">
        <v>5.3</v>
      </c>
      <c r="CM373" s="74">
        <v>71.5</v>
      </c>
      <c r="CN373" s="74">
        <v>80.900000000000006</v>
      </c>
      <c r="CO373" s="74">
        <v>83.3</v>
      </c>
      <c r="CP373" s="78"/>
      <c r="CQ373" s="74"/>
      <c r="CR373" s="78"/>
      <c r="CS373" s="74"/>
      <c r="CT373" s="74"/>
      <c r="CU373" s="74"/>
      <c r="CV373" s="74"/>
      <c r="CW373" s="74"/>
    </row>
    <row r="374" spans="1:101" ht="16.5" x14ac:dyDescent="0.3">
      <c r="A374" s="74" t="s">
        <v>290</v>
      </c>
      <c r="B374" s="74">
        <v>159</v>
      </c>
      <c r="C374" s="74">
        <v>10007157</v>
      </c>
      <c r="D374" s="74" t="s">
        <v>46</v>
      </c>
      <c r="E374" s="74" t="s">
        <v>241</v>
      </c>
      <c r="F374" s="78">
        <v>2115</v>
      </c>
      <c r="G374" s="74">
        <v>4.9000000000000004</v>
      </c>
      <c r="H374" s="78">
        <v>2010</v>
      </c>
      <c r="I374" s="74">
        <v>7.5</v>
      </c>
      <c r="J374" s="74">
        <v>9</v>
      </c>
      <c r="K374" s="74">
        <v>47.6</v>
      </c>
      <c r="L374" s="74">
        <v>68.7</v>
      </c>
      <c r="M374" s="74">
        <v>83.5</v>
      </c>
      <c r="N374" s="78">
        <v>2115</v>
      </c>
      <c r="O374" s="74">
        <v>5.4</v>
      </c>
      <c r="P374" s="78">
        <v>2000</v>
      </c>
      <c r="Q374" s="74">
        <v>8.9</v>
      </c>
      <c r="R374" s="74">
        <v>6</v>
      </c>
      <c r="S374" s="74">
        <v>56.7</v>
      </c>
      <c r="T374" s="74">
        <v>76.8</v>
      </c>
      <c r="U374" s="74">
        <v>85</v>
      </c>
      <c r="V374" s="78">
        <v>2115</v>
      </c>
      <c r="W374" s="74">
        <v>6.1</v>
      </c>
      <c r="X374" s="78">
        <v>1985</v>
      </c>
      <c r="Y374" s="74">
        <v>9.9</v>
      </c>
      <c r="Z374" s="74">
        <v>5.2</v>
      </c>
      <c r="AA374" s="74">
        <v>64</v>
      </c>
      <c r="AB374" s="74">
        <v>80.3</v>
      </c>
      <c r="AC374" s="74">
        <v>84.9</v>
      </c>
      <c r="AD374" s="78"/>
      <c r="AE374" s="74"/>
      <c r="AF374" s="78"/>
      <c r="AG374" s="74"/>
      <c r="AH374" s="74"/>
      <c r="AI374" s="74"/>
      <c r="AJ374" s="74"/>
      <c r="AK374" s="74"/>
      <c r="AL374" s="78">
        <v>1725</v>
      </c>
      <c r="AM374" s="74">
        <v>1.2</v>
      </c>
      <c r="AN374" s="78">
        <v>1705</v>
      </c>
      <c r="AO374" s="74">
        <v>9.6</v>
      </c>
      <c r="AP374" s="74">
        <v>11.3</v>
      </c>
      <c r="AQ374" s="74">
        <v>50.1</v>
      </c>
      <c r="AR374" s="74">
        <v>64.400000000000006</v>
      </c>
      <c r="AS374" s="74">
        <v>79.2</v>
      </c>
      <c r="AT374" s="78">
        <v>1725</v>
      </c>
      <c r="AU374" s="74">
        <v>1.5</v>
      </c>
      <c r="AV374" s="78">
        <v>1700</v>
      </c>
      <c r="AW374" s="74">
        <v>10.8</v>
      </c>
      <c r="AX374" s="74">
        <v>6.8</v>
      </c>
      <c r="AY374" s="74">
        <v>60</v>
      </c>
      <c r="AZ374" s="74">
        <v>72.400000000000006</v>
      </c>
      <c r="BA374" s="74">
        <v>82.5</v>
      </c>
      <c r="BB374" s="78">
        <v>1725</v>
      </c>
      <c r="BC374" s="74">
        <v>1.6</v>
      </c>
      <c r="BD374" s="78">
        <v>1700</v>
      </c>
      <c r="BE374" s="74">
        <v>13.7</v>
      </c>
      <c r="BF374" s="74">
        <v>6.4</v>
      </c>
      <c r="BG374" s="74">
        <v>63</v>
      </c>
      <c r="BH374" s="74">
        <v>74.5</v>
      </c>
      <c r="BI374" s="74">
        <v>79.900000000000006</v>
      </c>
      <c r="BJ374" s="78"/>
      <c r="BK374" s="74"/>
      <c r="BL374" s="78"/>
      <c r="BM374" s="74"/>
      <c r="BN374" s="74"/>
      <c r="BO374" s="74"/>
      <c r="BP374" s="74"/>
      <c r="BQ374" s="74"/>
      <c r="BR374" s="78">
        <v>3840</v>
      </c>
      <c r="BS374" s="74">
        <v>3.2</v>
      </c>
      <c r="BT374" s="78">
        <v>3715</v>
      </c>
      <c r="BU374" s="74">
        <v>8.5</v>
      </c>
      <c r="BV374" s="74">
        <v>10</v>
      </c>
      <c r="BW374" s="74">
        <v>48.7</v>
      </c>
      <c r="BX374" s="74">
        <v>66.8</v>
      </c>
      <c r="BY374" s="74">
        <v>81.5</v>
      </c>
      <c r="BZ374" s="78">
        <v>3840</v>
      </c>
      <c r="CA374" s="74">
        <v>3.6</v>
      </c>
      <c r="CB374" s="78">
        <v>3700</v>
      </c>
      <c r="CC374" s="74">
        <v>9.8000000000000007</v>
      </c>
      <c r="CD374" s="74">
        <v>6.4</v>
      </c>
      <c r="CE374" s="74">
        <v>58.2</v>
      </c>
      <c r="CF374" s="74">
        <v>74.7</v>
      </c>
      <c r="CG374" s="74">
        <v>83.9</v>
      </c>
      <c r="CH374" s="78">
        <v>3840</v>
      </c>
      <c r="CI374" s="74">
        <v>4</v>
      </c>
      <c r="CJ374" s="78">
        <v>3685</v>
      </c>
      <c r="CK374" s="74">
        <v>11.7</v>
      </c>
      <c r="CL374" s="74">
        <v>5.7</v>
      </c>
      <c r="CM374" s="74">
        <v>63.5</v>
      </c>
      <c r="CN374" s="74">
        <v>77.599999999999994</v>
      </c>
      <c r="CO374" s="74">
        <v>82.6</v>
      </c>
      <c r="CP374" s="78"/>
      <c r="CQ374" s="74"/>
      <c r="CR374" s="78"/>
      <c r="CS374" s="74"/>
      <c r="CT374" s="74"/>
      <c r="CU374" s="74"/>
      <c r="CV374" s="74"/>
      <c r="CW374" s="74"/>
    </row>
    <row r="375" spans="1:101" ht="16.5" x14ac:dyDescent="0.3">
      <c r="A375" s="74" t="s">
        <v>290</v>
      </c>
      <c r="B375" s="74">
        <v>37</v>
      </c>
      <c r="C375" s="74">
        <v>10006022</v>
      </c>
      <c r="D375" s="74" t="s">
        <v>49</v>
      </c>
      <c r="E375" s="74" t="s">
        <v>243</v>
      </c>
      <c r="F375" s="78">
        <v>830</v>
      </c>
      <c r="G375" s="74">
        <v>6.4</v>
      </c>
      <c r="H375" s="78">
        <v>775</v>
      </c>
      <c r="I375" s="74">
        <v>10.3</v>
      </c>
      <c r="J375" s="74">
        <v>11.3</v>
      </c>
      <c r="K375" s="74">
        <v>67.3</v>
      </c>
      <c r="L375" s="74">
        <v>74.5</v>
      </c>
      <c r="M375" s="74">
        <v>78.400000000000006</v>
      </c>
      <c r="N375" s="78">
        <v>830</v>
      </c>
      <c r="O375" s="74">
        <v>6.9</v>
      </c>
      <c r="P375" s="78">
        <v>775</v>
      </c>
      <c r="Q375" s="74">
        <v>11</v>
      </c>
      <c r="R375" s="74">
        <v>7.2</v>
      </c>
      <c r="S375" s="74">
        <v>73.599999999999994</v>
      </c>
      <c r="T375" s="74">
        <v>79.900000000000006</v>
      </c>
      <c r="U375" s="74">
        <v>81.8</v>
      </c>
      <c r="V375" s="78">
        <v>830</v>
      </c>
      <c r="W375" s="74">
        <v>6.9</v>
      </c>
      <c r="X375" s="78">
        <v>775</v>
      </c>
      <c r="Y375" s="74">
        <v>9.3000000000000007</v>
      </c>
      <c r="Z375" s="74">
        <v>7.1</v>
      </c>
      <c r="AA375" s="74">
        <v>75.3</v>
      </c>
      <c r="AB375" s="74">
        <v>81.599999999999994</v>
      </c>
      <c r="AC375" s="74">
        <v>83.6</v>
      </c>
      <c r="AD375" s="78"/>
      <c r="AE375" s="74"/>
      <c r="AF375" s="78"/>
      <c r="AG375" s="74"/>
      <c r="AH375" s="74"/>
      <c r="AI375" s="74"/>
      <c r="AJ375" s="74"/>
      <c r="AK375" s="74"/>
      <c r="AL375" s="78">
        <v>955</v>
      </c>
      <c r="AM375" s="74">
        <v>1.6</v>
      </c>
      <c r="AN375" s="78">
        <v>940</v>
      </c>
      <c r="AO375" s="74">
        <v>13.3</v>
      </c>
      <c r="AP375" s="74">
        <v>13.8</v>
      </c>
      <c r="AQ375" s="74">
        <v>63.8</v>
      </c>
      <c r="AR375" s="74">
        <v>69.2</v>
      </c>
      <c r="AS375" s="74">
        <v>72.900000000000006</v>
      </c>
      <c r="AT375" s="78">
        <v>955</v>
      </c>
      <c r="AU375" s="74">
        <v>1.6</v>
      </c>
      <c r="AV375" s="78">
        <v>940</v>
      </c>
      <c r="AW375" s="74">
        <v>14.3</v>
      </c>
      <c r="AX375" s="74">
        <v>10.3</v>
      </c>
      <c r="AY375" s="74">
        <v>69.099999999999994</v>
      </c>
      <c r="AZ375" s="74">
        <v>73.599999999999994</v>
      </c>
      <c r="BA375" s="74">
        <v>75.400000000000006</v>
      </c>
      <c r="BB375" s="78">
        <v>955</v>
      </c>
      <c r="BC375" s="74">
        <v>1.6</v>
      </c>
      <c r="BD375" s="78">
        <v>940</v>
      </c>
      <c r="BE375" s="74">
        <v>15.3</v>
      </c>
      <c r="BF375" s="74">
        <v>7.5</v>
      </c>
      <c r="BG375" s="74">
        <v>71.7</v>
      </c>
      <c r="BH375" s="74">
        <v>75.2</v>
      </c>
      <c r="BI375" s="74">
        <v>77.2</v>
      </c>
      <c r="BJ375" s="78"/>
      <c r="BK375" s="74"/>
      <c r="BL375" s="78"/>
      <c r="BM375" s="74"/>
      <c r="BN375" s="74"/>
      <c r="BO375" s="74"/>
      <c r="BP375" s="74"/>
      <c r="BQ375" s="74"/>
      <c r="BR375" s="78">
        <v>1785</v>
      </c>
      <c r="BS375" s="74">
        <v>3.8</v>
      </c>
      <c r="BT375" s="78">
        <v>1720</v>
      </c>
      <c r="BU375" s="74">
        <v>11.9</v>
      </c>
      <c r="BV375" s="74">
        <v>12.7</v>
      </c>
      <c r="BW375" s="74">
        <v>65.400000000000006</v>
      </c>
      <c r="BX375" s="74">
        <v>71.599999999999994</v>
      </c>
      <c r="BY375" s="74">
        <v>75.400000000000006</v>
      </c>
      <c r="BZ375" s="78">
        <v>1785</v>
      </c>
      <c r="CA375" s="74">
        <v>4</v>
      </c>
      <c r="CB375" s="78">
        <v>1715</v>
      </c>
      <c r="CC375" s="74">
        <v>12.8</v>
      </c>
      <c r="CD375" s="74">
        <v>8.9</v>
      </c>
      <c r="CE375" s="74">
        <v>71.099999999999994</v>
      </c>
      <c r="CF375" s="74">
        <v>76.400000000000006</v>
      </c>
      <c r="CG375" s="74">
        <v>78.3</v>
      </c>
      <c r="CH375" s="78">
        <v>1785</v>
      </c>
      <c r="CI375" s="74">
        <v>4</v>
      </c>
      <c r="CJ375" s="78">
        <v>1715</v>
      </c>
      <c r="CK375" s="74">
        <v>12.6</v>
      </c>
      <c r="CL375" s="74">
        <v>7.3</v>
      </c>
      <c r="CM375" s="74">
        <v>73.3</v>
      </c>
      <c r="CN375" s="74">
        <v>78.099999999999994</v>
      </c>
      <c r="CO375" s="74">
        <v>80.099999999999994</v>
      </c>
      <c r="CP375" s="78"/>
      <c r="CQ375" s="74"/>
      <c r="CR375" s="78"/>
      <c r="CS375" s="74"/>
      <c r="CT375" s="74"/>
      <c r="CU375" s="74"/>
      <c r="CV375" s="74"/>
      <c r="CW375" s="74"/>
    </row>
    <row r="376" spans="1:101" ht="16.5" x14ac:dyDescent="0.3">
      <c r="A376" s="74" t="s">
        <v>290</v>
      </c>
      <c r="B376" s="74">
        <v>160</v>
      </c>
      <c r="C376" s="74">
        <v>10007158</v>
      </c>
      <c r="D376" s="74" t="s">
        <v>49</v>
      </c>
      <c r="E376" s="74" t="s">
        <v>245</v>
      </c>
      <c r="F376" s="78">
        <v>1765</v>
      </c>
      <c r="G376" s="74">
        <v>5.2</v>
      </c>
      <c r="H376" s="78">
        <v>1675</v>
      </c>
      <c r="I376" s="74">
        <v>10.3</v>
      </c>
      <c r="J376" s="74">
        <v>8.6999999999999993</v>
      </c>
      <c r="K376" s="74">
        <v>54.2</v>
      </c>
      <c r="L376" s="74">
        <v>69.900000000000006</v>
      </c>
      <c r="M376" s="74">
        <v>80.900000000000006</v>
      </c>
      <c r="N376" s="78">
        <v>1765</v>
      </c>
      <c r="O376" s="74">
        <v>5.6</v>
      </c>
      <c r="P376" s="78">
        <v>1665</v>
      </c>
      <c r="Q376" s="74">
        <v>12.3</v>
      </c>
      <c r="R376" s="74">
        <v>6.2</v>
      </c>
      <c r="S376" s="74">
        <v>61.6</v>
      </c>
      <c r="T376" s="74">
        <v>74.900000000000006</v>
      </c>
      <c r="U376" s="74">
        <v>81.5</v>
      </c>
      <c r="V376" s="78">
        <v>1765</v>
      </c>
      <c r="W376" s="74">
        <v>5.8</v>
      </c>
      <c r="X376" s="78">
        <v>1660</v>
      </c>
      <c r="Y376" s="74">
        <v>12.1</v>
      </c>
      <c r="Z376" s="74">
        <v>7.8</v>
      </c>
      <c r="AA376" s="74">
        <v>64.599999999999994</v>
      </c>
      <c r="AB376" s="74">
        <v>75.7</v>
      </c>
      <c r="AC376" s="74">
        <v>80.099999999999994</v>
      </c>
      <c r="AD376" s="78"/>
      <c r="AE376" s="74"/>
      <c r="AF376" s="78"/>
      <c r="AG376" s="74"/>
      <c r="AH376" s="74"/>
      <c r="AI376" s="74"/>
      <c r="AJ376" s="74"/>
      <c r="AK376" s="74"/>
      <c r="AL376" s="78">
        <v>1345</v>
      </c>
      <c r="AM376" s="74">
        <v>1.7</v>
      </c>
      <c r="AN376" s="78">
        <v>1325</v>
      </c>
      <c r="AO376" s="74">
        <v>11.2</v>
      </c>
      <c r="AP376" s="74">
        <v>10.8</v>
      </c>
      <c r="AQ376" s="74">
        <v>52.3</v>
      </c>
      <c r="AR376" s="74">
        <v>66.599999999999994</v>
      </c>
      <c r="AS376" s="74">
        <v>78</v>
      </c>
      <c r="AT376" s="78">
        <v>1345</v>
      </c>
      <c r="AU376" s="74">
        <v>1.9</v>
      </c>
      <c r="AV376" s="78">
        <v>1320</v>
      </c>
      <c r="AW376" s="74">
        <v>13</v>
      </c>
      <c r="AX376" s="74">
        <v>6.4</v>
      </c>
      <c r="AY376" s="74">
        <v>62.3</v>
      </c>
      <c r="AZ376" s="74">
        <v>73.400000000000006</v>
      </c>
      <c r="BA376" s="74">
        <v>80.599999999999994</v>
      </c>
      <c r="BB376" s="78">
        <v>1345</v>
      </c>
      <c r="BC376" s="74">
        <v>1.9</v>
      </c>
      <c r="BD376" s="78">
        <v>1320</v>
      </c>
      <c r="BE376" s="74">
        <v>13.5</v>
      </c>
      <c r="BF376" s="74">
        <v>6.8</v>
      </c>
      <c r="BG376" s="74">
        <v>66.900000000000006</v>
      </c>
      <c r="BH376" s="74">
        <v>75.599999999999994</v>
      </c>
      <c r="BI376" s="74">
        <v>79.7</v>
      </c>
      <c r="BJ376" s="78"/>
      <c r="BK376" s="74"/>
      <c r="BL376" s="78"/>
      <c r="BM376" s="74"/>
      <c r="BN376" s="74"/>
      <c r="BO376" s="74"/>
      <c r="BP376" s="74"/>
      <c r="BQ376" s="74"/>
      <c r="BR376" s="78">
        <v>3110</v>
      </c>
      <c r="BS376" s="74">
        <v>3.7</v>
      </c>
      <c r="BT376" s="78">
        <v>2995</v>
      </c>
      <c r="BU376" s="74">
        <v>10.7</v>
      </c>
      <c r="BV376" s="74">
        <v>9.6</v>
      </c>
      <c r="BW376" s="74">
        <v>53.4</v>
      </c>
      <c r="BX376" s="74">
        <v>68.400000000000006</v>
      </c>
      <c r="BY376" s="74">
        <v>79.599999999999994</v>
      </c>
      <c r="BZ376" s="78">
        <v>3110</v>
      </c>
      <c r="CA376" s="74">
        <v>4</v>
      </c>
      <c r="CB376" s="78">
        <v>2985</v>
      </c>
      <c r="CC376" s="74">
        <v>12.6</v>
      </c>
      <c r="CD376" s="74">
        <v>6.3</v>
      </c>
      <c r="CE376" s="74">
        <v>61.9</v>
      </c>
      <c r="CF376" s="74">
        <v>74.3</v>
      </c>
      <c r="CG376" s="74">
        <v>81.099999999999994</v>
      </c>
      <c r="CH376" s="78">
        <v>3110</v>
      </c>
      <c r="CI376" s="74">
        <v>4.0999999999999996</v>
      </c>
      <c r="CJ376" s="78">
        <v>2985</v>
      </c>
      <c r="CK376" s="74">
        <v>12.7</v>
      </c>
      <c r="CL376" s="74">
        <v>7.3</v>
      </c>
      <c r="CM376" s="74">
        <v>65.599999999999994</v>
      </c>
      <c r="CN376" s="74">
        <v>75.7</v>
      </c>
      <c r="CO376" s="74">
        <v>80</v>
      </c>
      <c r="CP376" s="78"/>
      <c r="CQ376" s="74"/>
      <c r="CR376" s="78"/>
      <c r="CS376" s="74"/>
      <c r="CT376" s="74"/>
      <c r="CU376" s="74"/>
      <c r="CV376" s="74"/>
      <c r="CW376" s="74"/>
    </row>
    <row r="377" spans="1:101" ht="16.5" x14ac:dyDescent="0.3">
      <c r="A377" s="74" t="s">
        <v>290</v>
      </c>
      <c r="B377" s="74">
        <v>77</v>
      </c>
      <c r="C377" s="74">
        <v>10006299</v>
      </c>
      <c r="D377" s="74" t="s">
        <v>16</v>
      </c>
      <c r="E377" s="74" t="s">
        <v>247</v>
      </c>
      <c r="F377" s="78">
        <v>1035</v>
      </c>
      <c r="G377" s="74">
        <v>9.4</v>
      </c>
      <c r="H377" s="78">
        <v>935</v>
      </c>
      <c r="I377" s="74">
        <v>6.9</v>
      </c>
      <c r="J377" s="74">
        <v>8.6999999999999993</v>
      </c>
      <c r="K377" s="74">
        <v>62.1</v>
      </c>
      <c r="L377" s="74">
        <v>76.599999999999994</v>
      </c>
      <c r="M377" s="74">
        <v>84.4</v>
      </c>
      <c r="N377" s="78">
        <v>1035</v>
      </c>
      <c r="O377" s="74">
        <v>10.1</v>
      </c>
      <c r="P377" s="78">
        <v>930</v>
      </c>
      <c r="Q377" s="74">
        <v>6.4</v>
      </c>
      <c r="R377" s="74">
        <v>6.6</v>
      </c>
      <c r="S377" s="74">
        <v>66</v>
      </c>
      <c r="T377" s="74">
        <v>82.1</v>
      </c>
      <c r="U377" s="74">
        <v>87.1</v>
      </c>
      <c r="V377" s="78">
        <v>1035</v>
      </c>
      <c r="W377" s="74">
        <v>9.9</v>
      </c>
      <c r="X377" s="78">
        <v>930</v>
      </c>
      <c r="Y377" s="74">
        <v>8.9</v>
      </c>
      <c r="Z377" s="74">
        <v>5.8</v>
      </c>
      <c r="AA377" s="74">
        <v>71.3</v>
      </c>
      <c r="AB377" s="74">
        <v>82.4</v>
      </c>
      <c r="AC377" s="74">
        <v>85.3</v>
      </c>
      <c r="AD377" s="78"/>
      <c r="AE377" s="74"/>
      <c r="AF377" s="78"/>
      <c r="AG377" s="74"/>
      <c r="AH377" s="74"/>
      <c r="AI377" s="74"/>
      <c r="AJ377" s="74"/>
      <c r="AK377" s="74"/>
      <c r="AL377" s="78">
        <v>980</v>
      </c>
      <c r="AM377" s="74">
        <v>3.8</v>
      </c>
      <c r="AN377" s="78">
        <v>940</v>
      </c>
      <c r="AO377" s="74">
        <v>11.8</v>
      </c>
      <c r="AP377" s="74">
        <v>13.4</v>
      </c>
      <c r="AQ377" s="74">
        <v>61.4</v>
      </c>
      <c r="AR377" s="74">
        <v>71.2</v>
      </c>
      <c r="AS377" s="74">
        <v>74.8</v>
      </c>
      <c r="AT377" s="78">
        <v>980</v>
      </c>
      <c r="AU377" s="74">
        <v>3.8</v>
      </c>
      <c r="AV377" s="78">
        <v>940</v>
      </c>
      <c r="AW377" s="74">
        <v>12</v>
      </c>
      <c r="AX377" s="74">
        <v>9.9</v>
      </c>
      <c r="AY377" s="74">
        <v>69.5</v>
      </c>
      <c r="AZ377" s="74">
        <v>75.900000000000006</v>
      </c>
      <c r="BA377" s="74">
        <v>78.099999999999994</v>
      </c>
      <c r="BB377" s="78">
        <v>980</v>
      </c>
      <c r="BC377" s="74">
        <v>3.8</v>
      </c>
      <c r="BD377" s="78">
        <v>940</v>
      </c>
      <c r="BE377" s="74">
        <v>11.9</v>
      </c>
      <c r="BF377" s="74">
        <v>6.6</v>
      </c>
      <c r="BG377" s="74">
        <v>74</v>
      </c>
      <c r="BH377" s="74">
        <v>79.7</v>
      </c>
      <c r="BI377" s="74">
        <v>81.5</v>
      </c>
      <c r="BJ377" s="78"/>
      <c r="BK377" s="74"/>
      <c r="BL377" s="78"/>
      <c r="BM377" s="74"/>
      <c r="BN377" s="74"/>
      <c r="BO377" s="74"/>
      <c r="BP377" s="74"/>
      <c r="BQ377" s="74"/>
      <c r="BR377" s="78">
        <v>2010</v>
      </c>
      <c r="BS377" s="74">
        <v>6.7</v>
      </c>
      <c r="BT377" s="78">
        <v>1875</v>
      </c>
      <c r="BU377" s="74">
        <v>9.4</v>
      </c>
      <c r="BV377" s="74">
        <v>11</v>
      </c>
      <c r="BW377" s="74">
        <v>61.7</v>
      </c>
      <c r="BX377" s="74">
        <v>73.900000000000006</v>
      </c>
      <c r="BY377" s="74">
        <v>79.599999999999994</v>
      </c>
      <c r="BZ377" s="78">
        <v>2010</v>
      </c>
      <c r="CA377" s="74">
        <v>7</v>
      </c>
      <c r="CB377" s="78">
        <v>1870</v>
      </c>
      <c r="CC377" s="74">
        <v>9.1999999999999993</v>
      </c>
      <c r="CD377" s="74">
        <v>8.1999999999999993</v>
      </c>
      <c r="CE377" s="74">
        <v>67.8</v>
      </c>
      <c r="CF377" s="74">
        <v>79</v>
      </c>
      <c r="CG377" s="74">
        <v>82.6</v>
      </c>
      <c r="CH377" s="78">
        <v>2010</v>
      </c>
      <c r="CI377" s="74">
        <v>6.9</v>
      </c>
      <c r="CJ377" s="78">
        <v>1870</v>
      </c>
      <c r="CK377" s="74">
        <v>10.4</v>
      </c>
      <c r="CL377" s="74">
        <v>6.2</v>
      </c>
      <c r="CM377" s="74">
        <v>72.599999999999994</v>
      </c>
      <c r="CN377" s="74">
        <v>81</v>
      </c>
      <c r="CO377" s="74">
        <v>83.4</v>
      </c>
      <c r="CP377" s="78"/>
      <c r="CQ377" s="74"/>
      <c r="CR377" s="78"/>
      <c r="CS377" s="74"/>
      <c r="CT377" s="74"/>
      <c r="CU377" s="74"/>
      <c r="CV377" s="74"/>
      <c r="CW377" s="74"/>
    </row>
    <row r="378" spans="1:101" ht="16.5" x14ac:dyDescent="0.3">
      <c r="A378" s="74" t="s">
        <v>290</v>
      </c>
      <c r="B378" s="74">
        <v>14</v>
      </c>
      <c r="C378" s="74">
        <v>10037449</v>
      </c>
      <c r="D378" s="74" t="s">
        <v>19</v>
      </c>
      <c r="E378" s="74" t="s">
        <v>249</v>
      </c>
      <c r="F378" s="78">
        <v>335</v>
      </c>
      <c r="G378" s="74">
        <v>5.7</v>
      </c>
      <c r="H378" s="78">
        <v>315</v>
      </c>
      <c r="I378" s="74">
        <v>9.6</v>
      </c>
      <c r="J378" s="74">
        <v>10.8</v>
      </c>
      <c r="K378" s="74">
        <v>58</v>
      </c>
      <c r="L378" s="74">
        <v>73.2</v>
      </c>
      <c r="M378" s="74">
        <v>79.599999999999994</v>
      </c>
      <c r="N378" s="78">
        <v>335</v>
      </c>
      <c r="O378" s="74">
        <v>5.7</v>
      </c>
      <c r="P378" s="78">
        <v>315</v>
      </c>
      <c r="Q378" s="74">
        <v>11.5</v>
      </c>
      <c r="R378" s="74">
        <v>6.1</v>
      </c>
      <c r="S378" s="74">
        <v>63.4</v>
      </c>
      <c r="T378" s="74">
        <v>77.7</v>
      </c>
      <c r="U378" s="74">
        <v>82.5</v>
      </c>
      <c r="V378" s="78">
        <v>335</v>
      </c>
      <c r="W378" s="74">
        <v>5.7</v>
      </c>
      <c r="X378" s="78">
        <v>315</v>
      </c>
      <c r="Y378" s="74">
        <v>10.8</v>
      </c>
      <c r="Z378" s="74">
        <v>8.3000000000000007</v>
      </c>
      <c r="AA378" s="74">
        <v>59.9</v>
      </c>
      <c r="AB378" s="74">
        <v>77.400000000000006</v>
      </c>
      <c r="AC378" s="74">
        <v>80.900000000000006</v>
      </c>
      <c r="AD378" s="78"/>
      <c r="AE378" s="74"/>
      <c r="AF378" s="78"/>
      <c r="AG378" s="74"/>
      <c r="AH378" s="74"/>
      <c r="AI378" s="74"/>
      <c r="AJ378" s="74"/>
      <c r="AK378" s="74"/>
      <c r="AL378" s="78">
        <v>145</v>
      </c>
      <c r="AM378" s="74">
        <v>0.7</v>
      </c>
      <c r="AN378" s="78">
        <v>145</v>
      </c>
      <c r="AO378" s="74">
        <v>7.7</v>
      </c>
      <c r="AP378" s="74">
        <v>12.6</v>
      </c>
      <c r="AQ378" s="74">
        <v>62.9</v>
      </c>
      <c r="AR378" s="74">
        <v>75.5</v>
      </c>
      <c r="AS378" s="74">
        <v>79.7</v>
      </c>
      <c r="AT378" s="78">
        <v>145</v>
      </c>
      <c r="AU378" s="74">
        <v>1.4</v>
      </c>
      <c r="AV378" s="78">
        <v>140</v>
      </c>
      <c r="AW378" s="74">
        <v>6.3</v>
      </c>
      <c r="AX378" s="74">
        <v>10.6</v>
      </c>
      <c r="AY378" s="74">
        <v>69</v>
      </c>
      <c r="AZ378" s="74">
        <v>81</v>
      </c>
      <c r="BA378" s="74">
        <v>83.1</v>
      </c>
      <c r="BB378" s="78">
        <v>145</v>
      </c>
      <c r="BC378" s="74">
        <v>1.4</v>
      </c>
      <c r="BD378" s="78">
        <v>140</v>
      </c>
      <c r="BE378" s="74">
        <v>9.9</v>
      </c>
      <c r="BF378" s="74">
        <v>7.7</v>
      </c>
      <c r="BG378" s="74">
        <v>65.5</v>
      </c>
      <c r="BH378" s="74">
        <v>79.599999999999994</v>
      </c>
      <c r="BI378" s="74">
        <v>82.4</v>
      </c>
      <c r="BJ378" s="78"/>
      <c r="BK378" s="74"/>
      <c r="BL378" s="78"/>
      <c r="BM378" s="74"/>
      <c r="BN378" s="74"/>
      <c r="BO378" s="74"/>
      <c r="BP378" s="74"/>
      <c r="BQ378" s="74"/>
      <c r="BR378" s="78">
        <v>475</v>
      </c>
      <c r="BS378" s="74">
        <v>4.2</v>
      </c>
      <c r="BT378" s="78">
        <v>455</v>
      </c>
      <c r="BU378" s="74">
        <v>9</v>
      </c>
      <c r="BV378" s="74">
        <v>11.4</v>
      </c>
      <c r="BW378" s="74">
        <v>59.5</v>
      </c>
      <c r="BX378" s="74">
        <v>74</v>
      </c>
      <c r="BY378" s="74">
        <v>79.599999999999994</v>
      </c>
      <c r="BZ378" s="78">
        <v>475</v>
      </c>
      <c r="CA378" s="74">
        <v>4.4000000000000004</v>
      </c>
      <c r="CB378" s="78">
        <v>455</v>
      </c>
      <c r="CC378" s="74">
        <v>9.9</v>
      </c>
      <c r="CD378" s="74">
        <v>7.5</v>
      </c>
      <c r="CE378" s="74">
        <v>65.099999999999994</v>
      </c>
      <c r="CF378" s="74">
        <v>78.7</v>
      </c>
      <c r="CG378" s="74">
        <v>82.7</v>
      </c>
      <c r="CH378" s="78">
        <v>475</v>
      </c>
      <c r="CI378" s="74">
        <v>4.4000000000000004</v>
      </c>
      <c r="CJ378" s="78">
        <v>455</v>
      </c>
      <c r="CK378" s="74">
        <v>10.5</v>
      </c>
      <c r="CL378" s="74">
        <v>8.1</v>
      </c>
      <c r="CM378" s="74">
        <v>61.6</v>
      </c>
      <c r="CN378" s="74">
        <v>78.099999999999994</v>
      </c>
      <c r="CO378" s="74">
        <v>81.400000000000006</v>
      </c>
      <c r="CP378" s="78"/>
      <c r="CQ378" s="74"/>
      <c r="CR378" s="78"/>
      <c r="CS378" s="74"/>
      <c r="CT378" s="74"/>
      <c r="CU378" s="74"/>
      <c r="CV378" s="74"/>
      <c r="CW378" s="74"/>
    </row>
    <row r="379" spans="1:101" ht="16.5" x14ac:dyDescent="0.3">
      <c r="A379" s="74" t="s">
        <v>290</v>
      </c>
      <c r="B379" s="74">
        <v>210</v>
      </c>
      <c r="C379" s="74">
        <v>10014001</v>
      </c>
      <c r="D379" s="74" t="s">
        <v>11</v>
      </c>
      <c r="E379" s="74" t="s">
        <v>251</v>
      </c>
      <c r="F379" s="78" t="s">
        <v>13</v>
      </c>
      <c r="G379" s="74" t="s">
        <v>13</v>
      </c>
      <c r="H379" s="78" t="s">
        <v>13</v>
      </c>
      <c r="I379" s="74" t="s">
        <v>13</v>
      </c>
      <c r="J379" s="74" t="s">
        <v>13</v>
      </c>
      <c r="K379" s="74" t="s">
        <v>13</v>
      </c>
      <c r="L379" s="74" t="s">
        <v>13</v>
      </c>
      <c r="M379" s="74" t="s">
        <v>13</v>
      </c>
      <c r="N379" s="78" t="s">
        <v>13</v>
      </c>
      <c r="O379" s="74" t="s">
        <v>13</v>
      </c>
      <c r="P379" s="78" t="s">
        <v>13</v>
      </c>
      <c r="Q379" s="74" t="s">
        <v>13</v>
      </c>
      <c r="R379" s="74" t="s">
        <v>13</v>
      </c>
      <c r="S379" s="74" t="s">
        <v>13</v>
      </c>
      <c r="T379" s="74" t="s">
        <v>13</v>
      </c>
      <c r="U379" s="74" t="s">
        <v>13</v>
      </c>
      <c r="V379" s="78" t="s">
        <v>13</v>
      </c>
      <c r="W379" s="74" t="s">
        <v>13</v>
      </c>
      <c r="X379" s="78" t="s">
        <v>13</v>
      </c>
      <c r="Y379" s="74" t="s">
        <v>13</v>
      </c>
      <c r="Z379" s="74" t="s">
        <v>13</v>
      </c>
      <c r="AA379" s="74" t="s">
        <v>13</v>
      </c>
      <c r="AB379" s="74" t="s">
        <v>13</v>
      </c>
      <c r="AC379" s="74" t="s">
        <v>13</v>
      </c>
      <c r="AD379" s="78"/>
      <c r="AE379" s="74"/>
      <c r="AF379" s="78"/>
      <c r="AG379" s="74"/>
      <c r="AH379" s="74"/>
      <c r="AI379" s="74"/>
      <c r="AJ379" s="74"/>
      <c r="AK379" s="74"/>
      <c r="AL379" s="78" t="s">
        <v>13</v>
      </c>
      <c r="AM379" s="74" t="s">
        <v>13</v>
      </c>
      <c r="AN379" s="78" t="s">
        <v>13</v>
      </c>
      <c r="AO379" s="74" t="s">
        <v>13</v>
      </c>
      <c r="AP379" s="74" t="s">
        <v>13</v>
      </c>
      <c r="AQ379" s="74" t="s">
        <v>13</v>
      </c>
      <c r="AR379" s="74" t="s">
        <v>13</v>
      </c>
      <c r="AS379" s="74" t="s">
        <v>13</v>
      </c>
      <c r="AT379" s="78" t="s">
        <v>13</v>
      </c>
      <c r="AU379" s="74" t="s">
        <v>13</v>
      </c>
      <c r="AV379" s="78" t="s">
        <v>13</v>
      </c>
      <c r="AW379" s="74" t="s">
        <v>13</v>
      </c>
      <c r="AX379" s="74" t="s">
        <v>13</v>
      </c>
      <c r="AY379" s="74" t="s">
        <v>13</v>
      </c>
      <c r="AZ379" s="74" t="s">
        <v>13</v>
      </c>
      <c r="BA379" s="74" t="s">
        <v>13</v>
      </c>
      <c r="BB379" s="78" t="s">
        <v>13</v>
      </c>
      <c r="BC379" s="74" t="s">
        <v>13</v>
      </c>
      <c r="BD379" s="78" t="s">
        <v>13</v>
      </c>
      <c r="BE379" s="74" t="s">
        <v>13</v>
      </c>
      <c r="BF379" s="74" t="s">
        <v>13</v>
      </c>
      <c r="BG379" s="74" t="s">
        <v>13</v>
      </c>
      <c r="BH379" s="74" t="s">
        <v>13</v>
      </c>
      <c r="BI379" s="74" t="s">
        <v>13</v>
      </c>
      <c r="BJ379" s="78"/>
      <c r="BK379" s="74"/>
      <c r="BL379" s="78"/>
      <c r="BM379" s="74"/>
      <c r="BN379" s="74"/>
      <c r="BO379" s="74"/>
      <c r="BP379" s="74"/>
      <c r="BQ379" s="74"/>
      <c r="BR379" s="78" t="s">
        <v>13</v>
      </c>
      <c r="BS379" s="74" t="s">
        <v>13</v>
      </c>
      <c r="BT379" s="78" t="s">
        <v>13</v>
      </c>
      <c r="BU379" s="74" t="s">
        <v>13</v>
      </c>
      <c r="BV379" s="74" t="s">
        <v>13</v>
      </c>
      <c r="BW379" s="74" t="s">
        <v>13</v>
      </c>
      <c r="BX379" s="74" t="s">
        <v>13</v>
      </c>
      <c r="BY379" s="74" t="s">
        <v>13</v>
      </c>
      <c r="BZ379" s="78" t="s">
        <v>13</v>
      </c>
      <c r="CA379" s="74" t="s">
        <v>13</v>
      </c>
      <c r="CB379" s="78" t="s">
        <v>13</v>
      </c>
      <c r="CC379" s="74" t="s">
        <v>13</v>
      </c>
      <c r="CD379" s="74" t="s">
        <v>13</v>
      </c>
      <c r="CE379" s="74" t="s">
        <v>13</v>
      </c>
      <c r="CF379" s="74" t="s">
        <v>13</v>
      </c>
      <c r="CG379" s="74" t="s">
        <v>13</v>
      </c>
      <c r="CH379" s="78" t="s">
        <v>13</v>
      </c>
      <c r="CI379" s="74" t="s">
        <v>13</v>
      </c>
      <c r="CJ379" s="78" t="s">
        <v>13</v>
      </c>
      <c r="CK379" s="74" t="s">
        <v>13</v>
      </c>
      <c r="CL379" s="74" t="s">
        <v>13</v>
      </c>
      <c r="CM379" s="74" t="s">
        <v>13</v>
      </c>
      <c r="CN379" s="74" t="s">
        <v>13</v>
      </c>
      <c r="CO379" s="74" t="s">
        <v>13</v>
      </c>
      <c r="CP379" s="78"/>
      <c r="CQ379" s="74"/>
      <c r="CR379" s="78"/>
      <c r="CS379" s="74"/>
      <c r="CT379" s="74"/>
      <c r="CU379" s="74"/>
      <c r="CV379" s="74"/>
      <c r="CW379" s="74"/>
    </row>
    <row r="380" spans="1:101" ht="16.5" x14ac:dyDescent="0.3">
      <c r="A380" s="74" t="s">
        <v>290</v>
      </c>
      <c r="B380" s="74">
        <v>78</v>
      </c>
      <c r="C380" s="74">
        <v>10007159</v>
      </c>
      <c r="D380" s="74" t="s">
        <v>90</v>
      </c>
      <c r="E380" s="74" t="s">
        <v>253</v>
      </c>
      <c r="F380" s="78">
        <v>1070</v>
      </c>
      <c r="G380" s="74">
        <v>4.8</v>
      </c>
      <c r="H380" s="78">
        <v>1020</v>
      </c>
      <c r="I380" s="74">
        <v>8.6999999999999993</v>
      </c>
      <c r="J380" s="74">
        <v>6.4</v>
      </c>
      <c r="K380" s="74">
        <v>58.3</v>
      </c>
      <c r="L380" s="74">
        <v>75.599999999999994</v>
      </c>
      <c r="M380" s="74">
        <v>84.9</v>
      </c>
      <c r="N380" s="78">
        <v>1070</v>
      </c>
      <c r="O380" s="74">
        <v>5.8</v>
      </c>
      <c r="P380" s="78">
        <v>1010</v>
      </c>
      <c r="Q380" s="74">
        <v>10.8</v>
      </c>
      <c r="R380" s="74">
        <v>5.2</v>
      </c>
      <c r="S380" s="74">
        <v>67</v>
      </c>
      <c r="T380" s="74">
        <v>79.599999999999994</v>
      </c>
      <c r="U380" s="74">
        <v>84</v>
      </c>
      <c r="V380" s="78">
        <v>1070</v>
      </c>
      <c r="W380" s="74">
        <v>5.9</v>
      </c>
      <c r="X380" s="78">
        <v>1005</v>
      </c>
      <c r="Y380" s="74">
        <v>10.9</v>
      </c>
      <c r="Z380" s="74">
        <v>5</v>
      </c>
      <c r="AA380" s="74">
        <v>71.2</v>
      </c>
      <c r="AB380" s="74">
        <v>80.599999999999994</v>
      </c>
      <c r="AC380" s="74">
        <v>84.1</v>
      </c>
      <c r="AD380" s="78"/>
      <c r="AE380" s="74"/>
      <c r="AF380" s="78"/>
      <c r="AG380" s="74"/>
      <c r="AH380" s="74"/>
      <c r="AI380" s="74"/>
      <c r="AJ380" s="74"/>
      <c r="AK380" s="74"/>
      <c r="AL380" s="78">
        <v>800</v>
      </c>
      <c r="AM380" s="74">
        <v>0.8</v>
      </c>
      <c r="AN380" s="78">
        <v>790</v>
      </c>
      <c r="AO380" s="74">
        <v>8.1999999999999993</v>
      </c>
      <c r="AP380" s="74">
        <v>12.5</v>
      </c>
      <c r="AQ380" s="74">
        <v>58.3</v>
      </c>
      <c r="AR380" s="74">
        <v>70.599999999999994</v>
      </c>
      <c r="AS380" s="74">
        <v>79.3</v>
      </c>
      <c r="AT380" s="78">
        <v>800</v>
      </c>
      <c r="AU380" s="74">
        <v>1</v>
      </c>
      <c r="AV380" s="78">
        <v>790</v>
      </c>
      <c r="AW380" s="74">
        <v>12.2</v>
      </c>
      <c r="AX380" s="74">
        <v>7.7</v>
      </c>
      <c r="AY380" s="74">
        <v>69.2</v>
      </c>
      <c r="AZ380" s="74">
        <v>77</v>
      </c>
      <c r="BA380" s="74">
        <v>80.099999999999994</v>
      </c>
      <c r="BB380" s="78">
        <v>800</v>
      </c>
      <c r="BC380" s="74">
        <v>1</v>
      </c>
      <c r="BD380" s="78">
        <v>790</v>
      </c>
      <c r="BE380" s="74">
        <v>14.6</v>
      </c>
      <c r="BF380" s="74">
        <v>8</v>
      </c>
      <c r="BG380" s="74">
        <v>69.400000000000006</v>
      </c>
      <c r="BH380" s="74">
        <v>75.7</v>
      </c>
      <c r="BI380" s="74">
        <v>77.5</v>
      </c>
      <c r="BJ380" s="78"/>
      <c r="BK380" s="74"/>
      <c r="BL380" s="78"/>
      <c r="BM380" s="74"/>
      <c r="BN380" s="74"/>
      <c r="BO380" s="74"/>
      <c r="BP380" s="74"/>
      <c r="BQ380" s="74"/>
      <c r="BR380" s="78">
        <v>1870</v>
      </c>
      <c r="BS380" s="74">
        <v>3.1</v>
      </c>
      <c r="BT380" s="78">
        <v>1810</v>
      </c>
      <c r="BU380" s="74">
        <v>8.5</v>
      </c>
      <c r="BV380" s="74">
        <v>9.1</v>
      </c>
      <c r="BW380" s="74">
        <v>58.3</v>
      </c>
      <c r="BX380" s="74">
        <v>73.400000000000006</v>
      </c>
      <c r="BY380" s="74">
        <v>82.4</v>
      </c>
      <c r="BZ380" s="78">
        <v>1870</v>
      </c>
      <c r="CA380" s="74">
        <v>3.7</v>
      </c>
      <c r="CB380" s="78">
        <v>1800</v>
      </c>
      <c r="CC380" s="74">
        <v>11.4</v>
      </c>
      <c r="CD380" s="74">
        <v>6.3</v>
      </c>
      <c r="CE380" s="74">
        <v>68</v>
      </c>
      <c r="CF380" s="74">
        <v>78.400000000000006</v>
      </c>
      <c r="CG380" s="74">
        <v>82.3</v>
      </c>
      <c r="CH380" s="78">
        <v>1870</v>
      </c>
      <c r="CI380" s="74">
        <v>3.8</v>
      </c>
      <c r="CJ380" s="78">
        <v>1795</v>
      </c>
      <c r="CK380" s="74">
        <v>12.5</v>
      </c>
      <c r="CL380" s="74">
        <v>6.3</v>
      </c>
      <c r="CM380" s="74">
        <v>70.400000000000006</v>
      </c>
      <c r="CN380" s="74">
        <v>78.5</v>
      </c>
      <c r="CO380" s="74">
        <v>81.2</v>
      </c>
      <c r="CP380" s="78"/>
      <c r="CQ380" s="74"/>
      <c r="CR380" s="78"/>
      <c r="CS380" s="74"/>
      <c r="CT380" s="74"/>
      <c r="CU380" s="74"/>
      <c r="CV380" s="74"/>
      <c r="CW380" s="74"/>
    </row>
    <row r="381" spans="1:101" ht="16.5" x14ac:dyDescent="0.3">
      <c r="A381" s="74" t="s">
        <v>290</v>
      </c>
      <c r="B381" s="74">
        <v>161</v>
      </c>
      <c r="C381" s="74">
        <v>10007160</v>
      </c>
      <c r="D381" s="74" t="s">
        <v>49</v>
      </c>
      <c r="E381" s="74" t="s">
        <v>255</v>
      </c>
      <c r="F381" s="78">
        <v>760</v>
      </c>
      <c r="G381" s="74">
        <v>7.8</v>
      </c>
      <c r="H381" s="78">
        <v>700</v>
      </c>
      <c r="I381" s="74">
        <v>11</v>
      </c>
      <c r="J381" s="74">
        <v>7.2</v>
      </c>
      <c r="K381" s="74">
        <v>54.9</v>
      </c>
      <c r="L381" s="74">
        <v>70.7</v>
      </c>
      <c r="M381" s="74">
        <v>81.8</v>
      </c>
      <c r="N381" s="78">
        <v>760</v>
      </c>
      <c r="O381" s="74">
        <v>8.6999999999999993</v>
      </c>
      <c r="P381" s="78">
        <v>690</v>
      </c>
      <c r="Q381" s="74">
        <v>11.4</v>
      </c>
      <c r="R381" s="74">
        <v>7.7</v>
      </c>
      <c r="S381" s="74">
        <v>58.2</v>
      </c>
      <c r="T381" s="74">
        <v>73.599999999999994</v>
      </c>
      <c r="U381" s="74">
        <v>80.900000000000006</v>
      </c>
      <c r="V381" s="78">
        <v>760</v>
      </c>
      <c r="W381" s="74">
        <v>9.4</v>
      </c>
      <c r="X381" s="78">
        <v>685</v>
      </c>
      <c r="Y381" s="74">
        <v>12.7</v>
      </c>
      <c r="Z381" s="74">
        <v>5.4</v>
      </c>
      <c r="AA381" s="74">
        <v>65.5</v>
      </c>
      <c r="AB381" s="74">
        <v>77.3</v>
      </c>
      <c r="AC381" s="74">
        <v>82</v>
      </c>
      <c r="AD381" s="78"/>
      <c r="AE381" s="74"/>
      <c r="AF381" s="78"/>
      <c r="AG381" s="74"/>
      <c r="AH381" s="74"/>
      <c r="AI381" s="74"/>
      <c r="AJ381" s="74"/>
      <c r="AK381" s="74"/>
      <c r="AL381" s="78">
        <v>555</v>
      </c>
      <c r="AM381" s="74">
        <v>2</v>
      </c>
      <c r="AN381" s="78">
        <v>545</v>
      </c>
      <c r="AO381" s="74">
        <v>11</v>
      </c>
      <c r="AP381" s="74">
        <v>8.5</v>
      </c>
      <c r="AQ381" s="74">
        <v>58.9</v>
      </c>
      <c r="AR381" s="74">
        <v>70.2</v>
      </c>
      <c r="AS381" s="74">
        <v>80.5</v>
      </c>
      <c r="AT381" s="78">
        <v>555</v>
      </c>
      <c r="AU381" s="74">
        <v>2.2999999999999998</v>
      </c>
      <c r="AV381" s="78">
        <v>540</v>
      </c>
      <c r="AW381" s="74">
        <v>13.5</v>
      </c>
      <c r="AX381" s="74">
        <v>5.2</v>
      </c>
      <c r="AY381" s="74">
        <v>66.2</v>
      </c>
      <c r="AZ381" s="74">
        <v>76.2</v>
      </c>
      <c r="BA381" s="74">
        <v>81.3</v>
      </c>
      <c r="BB381" s="78">
        <v>555</v>
      </c>
      <c r="BC381" s="74">
        <v>2.7</v>
      </c>
      <c r="BD381" s="78">
        <v>540</v>
      </c>
      <c r="BE381" s="74">
        <v>13.7</v>
      </c>
      <c r="BF381" s="74">
        <v>4.8</v>
      </c>
      <c r="BG381" s="74">
        <v>73.099999999999994</v>
      </c>
      <c r="BH381" s="74">
        <v>79.2</v>
      </c>
      <c r="BI381" s="74">
        <v>81.400000000000006</v>
      </c>
      <c r="BJ381" s="78"/>
      <c r="BK381" s="74"/>
      <c r="BL381" s="78"/>
      <c r="BM381" s="74"/>
      <c r="BN381" s="74"/>
      <c r="BO381" s="74"/>
      <c r="BP381" s="74"/>
      <c r="BQ381" s="74"/>
      <c r="BR381" s="78">
        <v>1310</v>
      </c>
      <c r="BS381" s="74">
        <v>5.3</v>
      </c>
      <c r="BT381" s="78">
        <v>1240</v>
      </c>
      <c r="BU381" s="74">
        <v>11</v>
      </c>
      <c r="BV381" s="74">
        <v>7.7</v>
      </c>
      <c r="BW381" s="74">
        <v>56.7</v>
      </c>
      <c r="BX381" s="74">
        <v>70.5</v>
      </c>
      <c r="BY381" s="74">
        <v>81.2</v>
      </c>
      <c r="BZ381" s="78">
        <v>1310</v>
      </c>
      <c r="CA381" s="74">
        <v>6</v>
      </c>
      <c r="CB381" s="78">
        <v>1235</v>
      </c>
      <c r="CC381" s="74">
        <v>12.3</v>
      </c>
      <c r="CD381" s="74">
        <v>6.6</v>
      </c>
      <c r="CE381" s="74">
        <v>61.7</v>
      </c>
      <c r="CF381" s="74">
        <v>74.7</v>
      </c>
      <c r="CG381" s="74">
        <v>81.099999999999994</v>
      </c>
      <c r="CH381" s="78">
        <v>1310</v>
      </c>
      <c r="CI381" s="74">
        <v>6.6</v>
      </c>
      <c r="CJ381" s="78">
        <v>1225</v>
      </c>
      <c r="CK381" s="74">
        <v>13.1</v>
      </c>
      <c r="CL381" s="74">
        <v>5.0999999999999996</v>
      </c>
      <c r="CM381" s="74">
        <v>68.8</v>
      </c>
      <c r="CN381" s="74">
        <v>78.099999999999994</v>
      </c>
      <c r="CO381" s="74">
        <v>81.7</v>
      </c>
      <c r="CP381" s="78"/>
      <c r="CQ381" s="74"/>
      <c r="CR381" s="78"/>
      <c r="CS381" s="74"/>
      <c r="CT381" s="74"/>
      <c r="CU381" s="74"/>
      <c r="CV381" s="74"/>
      <c r="CW381" s="74"/>
    </row>
    <row r="382" spans="1:101" ht="16.5" x14ac:dyDescent="0.3">
      <c r="A382" s="74" t="s">
        <v>290</v>
      </c>
      <c r="B382" s="74">
        <v>162</v>
      </c>
      <c r="C382" s="74">
        <v>10007806</v>
      </c>
      <c r="D382" s="74" t="s">
        <v>49</v>
      </c>
      <c r="E382" s="74" t="s">
        <v>257</v>
      </c>
      <c r="F382" s="78">
        <v>915</v>
      </c>
      <c r="G382" s="74">
        <v>2.5</v>
      </c>
      <c r="H382" s="78">
        <v>895</v>
      </c>
      <c r="I382" s="74">
        <v>10.4</v>
      </c>
      <c r="J382" s="74">
        <v>13.7</v>
      </c>
      <c r="K382" s="74">
        <v>48.7</v>
      </c>
      <c r="L382" s="74">
        <v>64.099999999999994</v>
      </c>
      <c r="M382" s="74">
        <v>75.900000000000006</v>
      </c>
      <c r="N382" s="78">
        <v>915</v>
      </c>
      <c r="O382" s="74">
        <v>3.3</v>
      </c>
      <c r="P382" s="78">
        <v>885</v>
      </c>
      <c r="Q382" s="74">
        <v>11.6</v>
      </c>
      <c r="R382" s="74">
        <v>9.4</v>
      </c>
      <c r="S382" s="74">
        <v>56.1</v>
      </c>
      <c r="T382" s="74">
        <v>70.3</v>
      </c>
      <c r="U382" s="74">
        <v>79</v>
      </c>
      <c r="V382" s="78">
        <v>915</v>
      </c>
      <c r="W382" s="74">
        <v>3.5</v>
      </c>
      <c r="X382" s="78">
        <v>885</v>
      </c>
      <c r="Y382" s="74">
        <v>14.4</v>
      </c>
      <c r="Z382" s="74">
        <v>7.6</v>
      </c>
      <c r="AA382" s="74">
        <v>58.1</v>
      </c>
      <c r="AB382" s="74">
        <v>71.7</v>
      </c>
      <c r="AC382" s="74">
        <v>78.099999999999994</v>
      </c>
      <c r="AD382" s="78"/>
      <c r="AE382" s="74"/>
      <c r="AF382" s="78"/>
      <c r="AG382" s="74"/>
      <c r="AH382" s="74"/>
      <c r="AI382" s="74"/>
      <c r="AJ382" s="74"/>
      <c r="AK382" s="74"/>
      <c r="AL382" s="78">
        <v>625</v>
      </c>
      <c r="AM382" s="74">
        <v>1.6</v>
      </c>
      <c r="AN382" s="78">
        <v>615</v>
      </c>
      <c r="AO382" s="74">
        <v>11.2</v>
      </c>
      <c r="AP382" s="74">
        <v>15.3</v>
      </c>
      <c r="AQ382" s="74">
        <v>50.7</v>
      </c>
      <c r="AR382" s="74">
        <v>61.6</v>
      </c>
      <c r="AS382" s="74">
        <v>73.5</v>
      </c>
      <c r="AT382" s="78">
        <v>625</v>
      </c>
      <c r="AU382" s="74">
        <v>1.3</v>
      </c>
      <c r="AV382" s="78">
        <v>615</v>
      </c>
      <c r="AW382" s="74">
        <v>14.3</v>
      </c>
      <c r="AX382" s="74">
        <v>12.3</v>
      </c>
      <c r="AY382" s="74">
        <v>56.2</v>
      </c>
      <c r="AZ382" s="74">
        <v>68.7</v>
      </c>
      <c r="BA382" s="74">
        <v>73.400000000000006</v>
      </c>
      <c r="BB382" s="78">
        <v>625</v>
      </c>
      <c r="BC382" s="74">
        <v>1.3</v>
      </c>
      <c r="BD382" s="78">
        <v>615</v>
      </c>
      <c r="BE382" s="74">
        <v>18.3</v>
      </c>
      <c r="BF382" s="74">
        <v>7.9</v>
      </c>
      <c r="BG382" s="74">
        <v>60.6</v>
      </c>
      <c r="BH382" s="74">
        <v>69</v>
      </c>
      <c r="BI382" s="74">
        <v>73.7</v>
      </c>
      <c r="BJ382" s="78"/>
      <c r="BK382" s="74"/>
      <c r="BL382" s="78"/>
      <c r="BM382" s="74"/>
      <c r="BN382" s="74"/>
      <c r="BO382" s="74"/>
      <c r="BP382" s="74"/>
      <c r="BQ382" s="74"/>
      <c r="BR382" s="78">
        <v>1540</v>
      </c>
      <c r="BS382" s="74">
        <v>2.1</v>
      </c>
      <c r="BT382" s="78">
        <v>1510</v>
      </c>
      <c r="BU382" s="74">
        <v>10.7</v>
      </c>
      <c r="BV382" s="74">
        <v>14.3</v>
      </c>
      <c r="BW382" s="74">
        <v>49.5</v>
      </c>
      <c r="BX382" s="74">
        <v>63.1</v>
      </c>
      <c r="BY382" s="74">
        <v>74.900000000000006</v>
      </c>
      <c r="BZ382" s="78">
        <v>1540</v>
      </c>
      <c r="CA382" s="74">
        <v>2.5</v>
      </c>
      <c r="CB382" s="78">
        <v>1505</v>
      </c>
      <c r="CC382" s="74">
        <v>12.7</v>
      </c>
      <c r="CD382" s="74">
        <v>10.6</v>
      </c>
      <c r="CE382" s="74">
        <v>56.2</v>
      </c>
      <c r="CF382" s="74">
        <v>69.7</v>
      </c>
      <c r="CG382" s="74">
        <v>76.7</v>
      </c>
      <c r="CH382" s="78">
        <v>1540</v>
      </c>
      <c r="CI382" s="74">
        <v>2.6</v>
      </c>
      <c r="CJ382" s="78">
        <v>1500</v>
      </c>
      <c r="CK382" s="74">
        <v>16</v>
      </c>
      <c r="CL382" s="74">
        <v>7.7</v>
      </c>
      <c r="CM382" s="74">
        <v>59.2</v>
      </c>
      <c r="CN382" s="74">
        <v>70.599999999999994</v>
      </c>
      <c r="CO382" s="74">
        <v>76.3</v>
      </c>
      <c r="CP382" s="78"/>
      <c r="CQ382" s="74"/>
      <c r="CR382" s="78"/>
      <c r="CS382" s="74"/>
      <c r="CT382" s="74"/>
      <c r="CU382" s="74"/>
      <c r="CV382" s="74"/>
      <c r="CW382" s="74"/>
    </row>
    <row r="383" spans="1:101" ht="16.5" x14ac:dyDescent="0.3">
      <c r="A383" s="74" t="s">
        <v>290</v>
      </c>
      <c r="B383" s="74">
        <v>79</v>
      </c>
      <c r="C383" s="74">
        <v>10007161</v>
      </c>
      <c r="D383" s="74" t="s">
        <v>90</v>
      </c>
      <c r="E383" s="74" t="s">
        <v>259</v>
      </c>
      <c r="F383" s="78">
        <v>1150</v>
      </c>
      <c r="G383" s="74">
        <v>4.3</v>
      </c>
      <c r="H383" s="78">
        <v>1100</v>
      </c>
      <c r="I383" s="74">
        <v>7.7</v>
      </c>
      <c r="J383" s="74">
        <v>6.2</v>
      </c>
      <c r="K383" s="74">
        <v>52</v>
      </c>
      <c r="L383" s="74">
        <v>76.7</v>
      </c>
      <c r="M383" s="74">
        <v>86.1</v>
      </c>
      <c r="N383" s="78">
        <v>1150</v>
      </c>
      <c r="O383" s="74">
        <v>4.2</v>
      </c>
      <c r="P383" s="78">
        <v>1100</v>
      </c>
      <c r="Q383" s="74">
        <v>9.6999999999999993</v>
      </c>
      <c r="R383" s="74">
        <v>3.7</v>
      </c>
      <c r="S383" s="74">
        <v>56.6</v>
      </c>
      <c r="T383" s="74">
        <v>81.099999999999994</v>
      </c>
      <c r="U383" s="74">
        <v>86.6</v>
      </c>
      <c r="V383" s="78">
        <v>1150</v>
      </c>
      <c r="W383" s="74">
        <v>5</v>
      </c>
      <c r="X383" s="78">
        <v>1095</v>
      </c>
      <c r="Y383" s="74">
        <v>11.2</v>
      </c>
      <c r="Z383" s="74">
        <v>5.9</v>
      </c>
      <c r="AA383" s="74">
        <v>64</v>
      </c>
      <c r="AB383" s="74">
        <v>79.5</v>
      </c>
      <c r="AC383" s="74">
        <v>83</v>
      </c>
      <c r="AD383" s="78"/>
      <c r="AE383" s="74"/>
      <c r="AF383" s="78"/>
      <c r="AG383" s="74"/>
      <c r="AH383" s="74"/>
      <c r="AI383" s="74"/>
      <c r="AJ383" s="74"/>
      <c r="AK383" s="74"/>
      <c r="AL383" s="78">
        <v>820</v>
      </c>
      <c r="AM383" s="74">
        <v>1.1000000000000001</v>
      </c>
      <c r="AN383" s="78">
        <v>815</v>
      </c>
      <c r="AO383" s="74">
        <v>9.6</v>
      </c>
      <c r="AP383" s="74">
        <v>12.8</v>
      </c>
      <c r="AQ383" s="74">
        <v>53.8</v>
      </c>
      <c r="AR383" s="74">
        <v>70.7</v>
      </c>
      <c r="AS383" s="74">
        <v>77.599999999999994</v>
      </c>
      <c r="AT383" s="78">
        <v>820</v>
      </c>
      <c r="AU383" s="74">
        <v>1.2</v>
      </c>
      <c r="AV383" s="78">
        <v>810</v>
      </c>
      <c r="AW383" s="74">
        <v>10.5</v>
      </c>
      <c r="AX383" s="74">
        <v>9.6</v>
      </c>
      <c r="AY383" s="74">
        <v>62.4</v>
      </c>
      <c r="AZ383" s="74">
        <v>76.400000000000006</v>
      </c>
      <c r="BA383" s="74">
        <v>79.900000000000006</v>
      </c>
      <c r="BB383" s="78">
        <v>820</v>
      </c>
      <c r="BC383" s="74">
        <v>1.2</v>
      </c>
      <c r="BD383" s="78">
        <v>810</v>
      </c>
      <c r="BE383" s="74">
        <v>11.9</v>
      </c>
      <c r="BF383" s="74">
        <v>7.9</v>
      </c>
      <c r="BG383" s="74">
        <v>69.5</v>
      </c>
      <c r="BH383" s="74">
        <v>77.599999999999994</v>
      </c>
      <c r="BI383" s="74">
        <v>80.2</v>
      </c>
      <c r="BJ383" s="78"/>
      <c r="BK383" s="74"/>
      <c r="BL383" s="78"/>
      <c r="BM383" s="74"/>
      <c r="BN383" s="74"/>
      <c r="BO383" s="74"/>
      <c r="BP383" s="74"/>
      <c r="BQ383" s="74"/>
      <c r="BR383" s="78">
        <v>1970</v>
      </c>
      <c r="BS383" s="74">
        <v>2.9</v>
      </c>
      <c r="BT383" s="78">
        <v>1915</v>
      </c>
      <c r="BU383" s="74">
        <v>8.5</v>
      </c>
      <c r="BV383" s="74">
        <v>9</v>
      </c>
      <c r="BW383" s="74">
        <v>52.8</v>
      </c>
      <c r="BX383" s="74">
        <v>74.2</v>
      </c>
      <c r="BY383" s="74">
        <v>82.5</v>
      </c>
      <c r="BZ383" s="78">
        <v>1970</v>
      </c>
      <c r="CA383" s="74">
        <v>2.9</v>
      </c>
      <c r="CB383" s="78">
        <v>1915</v>
      </c>
      <c r="CC383" s="74">
        <v>10</v>
      </c>
      <c r="CD383" s="74">
        <v>6.2</v>
      </c>
      <c r="CE383" s="74">
        <v>59.1</v>
      </c>
      <c r="CF383" s="74">
        <v>79.099999999999994</v>
      </c>
      <c r="CG383" s="74">
        <v>83.8</v>
      </c>
      <c r="CH383" s="78">
        <v>1970</v>
      </c>
      <c r="CI383" s="74">
        <v>3.4</v>
      </c>
      <c r="CJ383" s="78">
        <v>1905</v>
      </c>
      <c r="CK383" s="74">
        <v>11.5</v>
      </c>
      <c r="CL383" s="74">
        <v>6.7</v>
      </c>
      <c r="CM383" s="74">
        <v>66.400000000000006</v>
      </c>
      <c r="CN383" s="74">
        <v>78.7</v>
      </c>
      <c r="CO383" s="74">
        <v>81.8</v>
      </c>
      <c r="CP383" s="78"/>
      <c r="CQ383" s="74"/>
      <c r="CR383" s="78"/>
      <c r="CS383" s="74"/>
      <c r="CT383" s="74"/>
      <c r="CU383" s="74"/>
      <c r="CV383" s="74"/>
      <c r="CW383" s="74"/>
    </row>
    <row r="384" spans="1:101" ht="16.5" x14ac:dyDescent="0.3">
      <c r="A384" s="74" t="s">
        <v>290</v>
      </c>
      <c r="B384" s="74">
        <v>41</v>
      </c>
      <c r="C384" s="74">
        <v>10008017</v>
      </c>
      <c r="D384" s="74" t="s">
        <v>27</v>
      </c>
      <c r="E384" s="74" t="s">
        <v>261</v>
      </c>
      <c r="F384" s="78">
        <v>55</v>
      </c>
      <c r="G384" s="74">
        <v>5.6</v>
      </c>
      <c r="H384" s="78">
        <v>50</v>
      </c>
      <c r="I384" s="74">
        <v>11.8</v>
      </c>
      <c r="J384" s="74">
        <v>9.8000000000000007</v>
      </c>
      <c r="K384" s="74" t="s">
        <v>396</v>
      </c>
      <c r="L384" s="74" t="s">
        <v>396</v>
      </c>
      <c r="M384" s="74">
        <v>78.400000000000006</v>
      </c>
      <c r="N384" s="78">
        <v>55</v>
      </c>
      <c r="O384" s="74">
        <v>3.7</v>
      </c>
      <c r="P384" s="78">
        <v>50</v>
      </c>
      <c r="Q384" s="74">
        <v>15.4</v>
      </c>
      <c r="R384" s="74">
        <v>11.5</v>
      </c>
      <c r="S384" s="74" t="s">
        <v>396</v>
      </c>
      <c r="T384" s="74" t="s">
        <v>396</v>
      </c>
      <c r="U384" s="74">
        <v>73.099999999999994</v>
      </c>
      <c r="V384" s="78">
        <v>55</v>
      </c>
      <c r="W384" s="74">
        <v>5.6</v>
      </c>
      <c r="X384" s="78">
        <v>50</v>
      </c>
      <c r="Y384" s="74" t="s">
        <v>396</v>
      </c>
      <c r="Z384" s="74" t="s">
        <v>396</v>
      </c>
      <c r="AA384" s="74" t="s">
        <v>396</v>
      </c>
      <c r="AB384" s="74" t="s">
        <v>396</v>
      </c>
      <c r="AC384" s="74">
        <v>70.599999999999994</v>
      </c>
      <c r="AD384" s="78"/>
      <c r="AE384" s="74"/>
      <c r="AF384" s="78"/>
      <c r="AG384" s="74"/>
      <c r="AH384" s="74"/>
      <c r="AI384" s="74"/>
      <c r="AJ384" s="74"/>
      <c r="AK384" s="74"/>
      <c r="AL384" s="78">
        <v>30</v>
      </c>
      <c r="AM384" s="74">
        <v>3.3</v>
      </c>
      <c r="AN384" s="78">
        <v>30</v>
      </c>
      <c r="AO384" s="74">
        <v>24.1</v>
      </c>
      <c r="AP384" s="74">
        <v>20.7</v>
      </c>
      <c r="AQ384" s="74" t="s">
        <v>396</v>
      </c>
      <c r="AR384" s="74" t="s">
        <v>396</v>
      </c>
      <c r="AS384" s="74">
        <v>55.2</v>
      </c>
      <c r="AT384" s="78">
        <v>30</v>
      </c>
      <c r="AU384" s="74">
        <v>3.3</v>
      </c>
      <c r="AV384" s="78">
        <v>30</v>
      </c>
      <c r="AW384" s="74">
        <v>20.7</v>
      </c>
      <c r="AX384" s="74">
        <v>13.8</v>
      </c>
      <c r="AY384" s="74" t="s">
        <v>396</v>
      </c>
      <c r="AZ384" s="74" t="s">
        <v>396</v>
      </c>
      <c r="BA384" s="74">
        <v>65.5</v>
      </c>
      <c r="BB384" s="78">
        <v>30</v>
      </c>
      <c r="BC384" s="74">
        <v>3.3</v>
      </c>
      <c r="BD384" s="78">
        <v>30</v>
      </c>
      <c r="BE384" s="74" t="s">
        <v>396</v>
      </c>
      <c r="BF384" s="74" t="s">
        <v>396</v>
      </c>
      <c r="BG384" s="74" t="s">
        <v>396</v>
      </c>
      <c r="BH384" s="74" t="s">
        <v>396</v>
      </c>
      <c r="BI384" s="74">
        <v>72.400000000000006</v>
      </c>
      <c r="BJ384" s="78"/>
      <c r="BK384" s="74"/>
      <c r="BL384" s="78"/>
      <c r="BM384" s="74"/>
      <c r="BN384" s="74"/>
      <c r="BO384" s="74"/>
      <c r="BP384" s="74"/>
      <c r="BQ384" s="74"/>
      <c r="BR384" s="78">
        <v>85</v>
      </c>
      <c r="BS384" s="74">
        <v>4.8</v>
      </c>
      <c r="BT384" s="78">
        <v>80</v>
      </c>
      <c r="BU384" s="74">
        <v>16.3</v>
      </c>
      <c r="BV384" s="74">
        <v>13.8</v>
      </c>
      <c r="BW384" s="74">
        <v>36.299999999999997</v>
      </c>
      <c r="BX384" s="74">
        <v>57.5</v>
      </c>
      <c r="BY384" s="74">
        <v>70</v>
      </c>
      <c r="BZ384" s="78">
        <v>85</v>
      </c>
      <c r="CA384" s="74">
        <v>3.6</v>
      </c>
      <c r="CB384" s="78">
        <v>80</v>
      </c>
      <c r="CC384" s="74">
        <v>17.3</v>
      </c>
      <c r="CD384" s="74">
        <v>12.3</v>
      </c>
      <c r="CE384" s="74">
        <v>50.6</v>
      </c>
      <c r="CF384" s="74">
        <v>65.400000000000006</v>
      </c>
      <c r="CG384" s="74">
        <v>70.400000000000006</v>
      </c>
      <c r="CH384" s="78">
        <v>85</v>
      </c>
      <c r="CI384" s="74">
        <v>4.8</v>
      </c>
      <c r="CJ384" s="78">
        <v>80</v>
      </c>
      <c r="CK384" s="74">
        <v>22.5</v>
      </c>
      <c r="CL384" s="74">
        <v>6.3</v>
      </c>
      <c r="CM384" s="74" t="s">
        <v>396</v>
      </c>
      <c r="CN384" s="74" t="s">
        <v>396</v>
      </c>
      <c r="CO384" s="74">
        <v>71.3</v>
      </c>
      <c r="CP384" s="78"/>
      <c r="CQ384" s="74"/>
      <c r="CR384" s="78"/>
      <c r="CS384" s="74"/>
      <c r="CT384" s="74"/>
      <c r="CU384" s="74"/>
      <c r="CV384" s="74"/>
      <c r="CW384" s="74"/>
    </row>
    <row r="385" spans="1:101" ht="16.5" x14ac:dyDescent="0.3">
      <c r="A385" s="74" t="s">
        <v>290</v>
      </c>
      <c r="B385" s="74">
        <v>149</v>
      </c>
      <c r="C385" s="74">
        <v>10007784</v>
      </c>
      <c r="D385" s="74" t="s">
        <v>27</v>
      </c>
      <c r="E385" s="74" t="s">
        <v>263</v>
      </c>
      <c r="F385" s="78">
        <v>1605</v>
      </c>
      <c r="G385" s="74">
        <v>3.4</v>
      </c>
      <c r="H385" s="78">
        <v>1550</v>
      </c>
      <c r="I385" s="74">
        <v>11.6</v>
      </c>
      <c r="J385" s="74">
        <v>12.1</v>
      </c>
      <c r="K385" s="74">
        <v>39</v>
      </c>
      <c r="L385" s="74">
        <v>55.9</v>
      </c>
      <c r="M385" s="74">
        <v>76.3</v>
      </c>
      <c r="N385" s="78">
        <v>1605</v>
      </c>
      <c r="O385" s="74">
        <v>4.3</v>
      </c>
      <c r="P385" s="78">
        <v>1535</v>
      </c>
      <c r="Q385" s="74">
        <v>13.3</v>
      </c>
      <c r="R385" s="74">
        <v>7.7</v>
      </c>
      <c r="S385" s="74">
        <v>49.3</v>
      </c>
      <c r="T385" s="74">
        <v>67.8</v>
      </c>
      <c r="U385" s="74">
        <v>79</v>
      </c>
      <c r="V385" s="78">
        <v>1605</v>
      </c>
      <c r="W385" s="74">
        <v>4.8</v>
      </c>
      <c r="X385" s="78">
        <v>1525</v>
      </c>
      <c r="Y385" s="74">
        <v>14.1</v>
      </c>
      <c r="Z385" s="74">
        <v>10.3</v>
      </c>
      <c r="AA385" s="74">
        <v>56.6</v>
      </c>
      <c r="AB385" s="74">
        <v>70.2</v>
      </c>
      <c r="AC385" s="74">
        <v>75.599999999999994</v>
      </c>
      <c r="AD385" s="78"/>
      <c r="AE385" s="74"/>
      <c r="AF385" s="78"/>
      <c r="AG385" s="74"/>
      <c r="AH385" s="74"/>
      <c r="AI385" s="74"/>
      <c r="AJ385" s="74"/>
      <c r="AK385" s="74"/>
      <c r="AL385" s="78">
        <v>1250</v>
      </c>
      <c r="AM385" s="74">
        <v>1.8</v>
      </c>
      <c r="AN385" s="78">
        <v>1225</v>
      </c>
      <c r="AO385" s="74">
        <v>13.8</v>
      </c>
      <c r="AP385" s="74">
        <v>11.7</v>
      </c>
      <c r="AQ385" s="74">
        <v>43.6</v>
      </c>
      <c r="AR385" s="74">
        <v>55.7</v>
      </c>
      <c r="AS385" s="74">
        <v>74.599999999999994</v>
      </c>
      <c r="AT385" s="78">
        <v>1250</v>
      </c>
      <c r="AU385" s="74">
        <v>2.2000000000000002</v>
      </c>
      <c r="AV385" s="78">
        <v>1225</v>
      </c>
      <c r="AW385" s="74">
        <v>14.6</v>
      </c>
      <c r="AX385" s="74">
        <v>8.9</v>
      </c>
      <c r="AY385" s="74">
        <v>52.3</v>
      </c>
      <c r="AZ385" s="74">
        <v>66.400000000000006</v>
      </c>
      <c r="BA385" s="74">
        <v>76.5</v>
      </c>
      <c r="BB385" s="78">
        <v>1250</v>
      </c>
      <c r="BC385" s="74">
        <v>2.2999999999999998</v>
      </c>
      <c r="BD385" s="78">
        <v>1220</v>
      </c>
      <c r="BE385" s="74">
        <v>16.2</v>
      </c>
      <c r="BF385" s="74">
        <v>8.9</v>
      </c>
      <c r="BG385" s="74">
        <v>60.8</v>
      </c>
      <c r="BH385" s="74">
        <v>69.5</v>
      </c>
      <c r="BI385" s="74">
        <v>74.900000000000006</v>
      </c>
      <c r="BJ385" s="78"/>
      <c r="BK385" s="74"/>
      <c r="BL385" s="78"/>
      <c r="BM385" s="74"/>
      <c r="BN385" s="74"/>
      <c r="BO385" s="74"/>
      <c r="BP385" s="74"/>
      <c r="BQ385" s="74"/>
      <c r="BR385" s="78">
        <v>2855</v>
      </c>
      <c r="BS385" s="74">
        <v>2.7</v>
      </c>
      <c r="BT385" s="78">
        <v>2775</v>
      </c>
      <c r="BU385" s="74">
        <v>12.6</v>
      </c>
      <c r="BV385" s="74">
        <v>11.9</v>
      </c>
      <c r="BW385" s="74">
        <v>41.1</v>
      </c>
      <c r="BX385" s="74">
        <v>55.8</v>
      </c>
      <c r="BY385" s="74">
        <v>75.5</v>
      </c>
      <c r="BZ385" s="78">
        <v>2855</v>
      </c>
      <c r="CA385" s="74">
        <v>3.4</v>
      </c>
      <c r="CB385" s="78">
        <v>2760</v>
      </c>
      <c r="CC385" s="74">
        <v>13.9</v>
      </c>
      <c r="CD385" s="74">
        <v>8.1999999999999993</v>
      </c>
      <c r="CE385" s="74">
        <v>50.6</v>
      </c>
      <c r="CF385" s="74">
        <v>67.2</v>
      </c>
      <c r="CG385" s="74">
        <v>77.900000000000006</v>
      </c>
      <c r="CH385" s="78">
        <v>2855</v>
      </c>
      <c r="CI385" s="74">
        <v>3.7</v>
      </c>
      <c r="CJ385" s="78">
        <v>2750</v>
      </c>
      <c r="CK385" s="74">
        <v>15</v>
      </c>
      <c r="CL385" s="74">
        <v>9.6999999999999993</v>
      </c>
      <c r="CM385" s="74">
        <v>58.4</v>
      </c>
      <c r="CN385" s="74">
        <v>69.900000000000006</v>
      </c>
      <c r="CO385" s="74">
        <v>75.3</v>
      </c>
      <c r="CP385" s="78"/>
      <c r="CQ385" s="74"/>
      <c r="CR385" s="78"/>
      <c r="CS385" s="74"/>
      <c r="CT385" s="74"/>
      <c r="CU385" s="74"/>
      <c r="CV385" s="74"/>
      <c r="CW385" s="74"/>
    </row>
    <row r="386" spans="1:101" ht="16.5" x14ac:dyDescent="0.3">
      <c r="A386" s="74" t="s">
        <v>290</v>
      </c>
      <c r="B386" s="74">
        <v>163</v>
      </c>
      <c r="C386" s="74">
        <v>10007163</v>
      </c>
      <c r="D386" s="74" t="s">
        <v>16</v>
      </c>
      <c r="E386" s="74" t="s">
        <v>265</v>
      </c>
      <c r="F386" s="78">
        <v>1230</v>
      </c>
      <c r="G386" s="74">
        <v>3.1</v>
      </c>
      <c r="H386" s="78">
        <v>1190</v>
      </c>
      <c r="I386" s="74">
        <v>8.8000000000000007</v>
      </c>
      <c r="J386" s="74">
        <v>7.2</v>
      </c>
      <c r="K386" s="74">
        <v>50.2</v>
      </c>
      <c r="L386" s="74">
        <v>71.2</v>
      </c>
      <c r="M386" s="74">
        <v>84</v>
      </c>
      <c r="N386" s="78">
        <v>1230</v>
      </c>
      <c r="O386" s="74">
        <v>3.7</v>
      </c>
      <c r="P386" s="78">
        <v>1185</v>
      </c>
      <c r="Q386" s="74">
        <v>10.5</v>
      </c>
      <c r="R386" s="74">
        <v>6.2</v>
      </c>
      <c r="S386" s="74">
        <v>62.4</v>
      </c>
      <c r="T386" s="74">
        <v>76.599999999999994</v>
      </c>
      <c r="U386" s="74">
        <v>83.3</v>
      </c>
      <c r="V386" s="78">
        <v>1230</v>
      </c>
      <c r="W386" s="74">
        <v>4.0999999999999996</v>
      </c>
      <c r="X386" s="78">
        <v>1180</v>
      </c>
      <c r="Y386" s="74">
        <v>11.4</v>
      </c>
      <c r="Z386" s="74">
        <v>5.5</v>
      </c>
      <c r="AA386" s="74">
        <v>66.099999999999994</v>
      </c>
      <c r="AB386" s="74">
        <v>77.599999999999994</v>
      </c>
      <c r="AC386" s="74">
        <v>83.1</v>
      </c>
      <c r="AD386" s="78"/>
      <c r="AE386" s="74"/>
      <c r="AF386" s="78"/>
      <c r="AG386" s="74"/>
      <c r="AH386" s="74"/>
      <c r="AI386" s="74"/>
      <c r="AJ386" s="74"/>
      <c r="AK386" s="74"/>
      <c r="AL386" s="78">
        <v>1230</v>
      </c>
      <c r="AM386" s="74">
        <v>1.2</v>
      </c>
      <c r="AN386" s="78">
        <v>1215</v>
      </c>
      <c r="AO386" s="74">
        <v>13.8</v>
      </c>
      <c r="AP386" s="74">
        <v>9.1999999999999993</v>
      </c>
      <c r="AQ386" s="74">
        <v>49.6</v>
      </c>
      <c r="AR386" s="74">
        <v>65.7</v>
      </c>
      <c r="AS386" s="74">
        <v>77</v>
      </c>
      <c r="AT386" s="78">
        <v>1230</v>
      </c>
      <c r="AU386" s="74">
        <v>1.5</v>
      </c>
      <c r="AV386" s="78">
        <v>1210</v>
      </c>
      <c r="AW386" s="74">
        <v>12.7</v>
      </c>
      <c r="AX386" s="74">
        <v>6.8</v>
      </c>
      <c r="AY386" s="74">
        <v>61.9</v>
      </c>
      <c r="AZ386" s="74">
        <v>73.3</v>
      </c>
      <c r="BA386" s="74">
        <v>80.400000000000006</v>
      </c>
      <c r="BB386" s="78">
        <v>1230</v>
      </c>
      <c r="BC386" s="74">
        <v>1.9</v>
      </c>
      <c r="BD386" s="78">
        <v>1205</v>
      </c>
      <c r="BE386" s="74">
        <v>13.3</v>
      </c>
      <c r="BF386" s="74">
        <v>5.2</v>
      </c>
      <c r="BG386" s="74">
        <v>69</v>
      </c>
      <c r="BH386" s="74">
        <v>77.099999999999994</v>
      </c>
      <c r="BI386" s="74">
        <v>81.5</v>
      </c>
      <c r="BJ386" s="78"/>
      <c r="BK386" s="74"/>
      <c r="BL386" s="78"/>
      <c r="BM386" s="74"/>
      <c r="BN386" s="74"/>
      <c r="BO386" s="74"/>
      <c r="BP386" s="74"/>
      <c r="BQ386" s="74"/>
      <c r="BR386" s="78">
        <v>2460</v>
      </c>
      <c r="BS386" s="74">
        <v>2.2000000000000002</v>
      </c>
      <c r="BT386" s="78">
        <v>2405</v>
      </c>
      <c r="BU386" s="74">
        <v>11.3</v>
      </c>
      <c r="BV386" s="74">
        <v>8.1999999999999993</v>
      </c>
      <c r="BW386" s="74">
        <v>49.9</v>
      </c>
      <c r="BX386" s="74">
        <v>68.400000000000006</v>
      </c>
      <c r="BY386" s="74">
        <v>80.400000000000006</v>
      </c>
      <c r="BZ386" s="78">
        <v>2460</v>
      </c>
      <c r="CA386" s="74">
        <v>2.6</v>
      </c>
      <c r="CB386" s="78">
        <v>2395</v>
      </c>
      <c r="CC386" s="74">
        <v>11.6</v>
      </c>
      <c r="CD386" s="74">
        <v>6.5</v>
      </c>
      <c r="CE386" s="74">
        <v>62.1</v>
      </c>
      <c r="CF386" s="74">
        <v>74.900000000000006</v>
      </c>
      <c r="CG386" s="74">
        <v>81.900000000000006</v>
      </c>
      <c r="CH386" s="78">
        <v>2460</v>
      </c>
      <c r="CI386" s="74">
        <v>3</v>
      </c>
      <c r="CJ386" s="78">
        <v>2385</v>
      </c>
      <c r="CK386" s="74">
        <v>12.3</v>
      </c>
      <c r="CL386" s="74">
        <v>5.4</v>
      </c>
      <c r="CM386" s="74">
        <v>67.599999999999994</v>
      </c>
      <c r="CN386" s="74">
        <v>77.3</v>
      </c>
      <c r="CO386" s="74">
        <v>82.3</v>
      </c>
      <c r="CP386" s="78"/>
      <c r="CQ386" s="74"/>
      <c r="CR386" s="78"/>
      <c r="CS386" s="74"/>
      <c r="CT386" s="74"/>
      <c r="CU386" s="74"/>
      <c r="CV386" s="74"/>
      <c r="CW386" s="74"/>
    </row>
    <row r="387" spans="1:101" ht="16.5" x14ac:dyDescent="0.3">
      <c r="A387" s="74" t="s">
        <v>290</v>
      </c>
      <c r="B387" s="74">
        <v>81</v>
      </c>
      <c r="C387" s="74">
        <v>10007164</v>
      </c>
      <c r="D387" s="74" t="s">
        <v>19</v>
      </c>
      <c r="E387" s="74" t="s">
        <v>267</v>
      </c>
      <c r="F387" s="78">
        <v>2160</v>
      </c>
      <c r="G387" s="74">
        <v>5.8</v>
      </c>
      <c r="H387" s="78">
        <v>2035</v>
      </c>
      <c r="I387" s="74">
        <v>8.8000000000000007</v>
      </c>
      <c r="J387" s="74">
        <v>8.6999999999999993</v>
      </c>
      <c r="K387" s="74">
        <v>59.3</v>
      </c>
      <c r="L387" s="74">
        <v>74.7</v>
      </c>
      <c r="M387" s="74">
        <v>82.5</v>
      </c>
      <c r="N387" s="78">
        <v>2160</v>
      </c>
      <c r="O387" s="74">
        <v>6.1</v>
      </c>
      <c r="P387" s="78">
        <v>2030</v>
      </c>
      <c r="Q387" s="74">
        <v>10.1</v>
      </c>
      <c r="R387" s="74">
        <v>7</v>
      </c>
      <c r="S387" s="74">
        <v>60.9</v>
      </c>
      <c r="T387" s="74">
        <v>77.900000000000006</v>
      </c>
      <c r="U387" s="74">
        <v>82.9</v>
      </c>
      <c r="V387" s="78">
        <v>2160</v>
      </c>
      <c r="W387" s="74">
        <v>6.7</v>
      </c>
      <c r="X387" s="78">
        <v>2015</v>
      </c>
      <c r="Y387" s="74">
        <v>11.1</v>
      </c>
      <c r="Z387" s="74">
        <v>6.3</v>
      </c>
      <c r="AA387" s="74">
        <v>66.900000000000006</v>
      </c>
      <c r="AB387" s="74">
        <v>79</v>
      </c>
      <c r="AC387" s="74">
        <v>82.6</v>
      </c>
      <c r="AD387" s="78"/>
      <c r="AE387" s="74"/>
      <c r="AF387" s="78"/>
      <c r="AG387" s="74"/>
      <c r="AH387" s="74"/>
      <c r="AI387" s="74"/>
      <c r="AJ387" s="74"/>
      <c r="AK387" s="74"/>
      <c r="AL387" s="78">
        <v>1640</v>
      </c>
      <c r="AM387" s="74">
        <v>2.6</v>
      </c>
      <c r="AN387" s="78">
        <v>1600</v>
      </c>
      <c r="AO387" s="74">
        <v>11.5</v>
      </c>
      <c r="AP387" s="74">
        <v>11.5</v>
      </c>
      <c r="AQ387" s="74">
        <v>62.7</v>
      </c>
      <c r="AR387" s="74">
        <v>72.400000000000006</v>
      </c>
      <c r="AS387" s="74">
        <v>77</v>
      </c>
      <c r="AT387" s="78">
        <v>1640</v>
      </c>
      <c r="AU387" s="74">
        <v>2.5</v>
      </c>
      <c r="AV387" s="78">
        <v>1600</v>
      </c>
      <c r="AW387" s="74">
        <v>12.6</v>
      </c>
      <c r="AX387" s="74">
        <v>9.9</v>
      </c>
      <c r="AY387" s="74">
        <v>65.599999999999994</v>
      </c>
      <c r="AZ387" s="74">
        <v>74.3</v>
      </c>
      <c r="BA387" s="74">
        <v>77.5</v>
      </c>
      <c r="BB387" s="78">
        <v>1640</v>
      </c>
      <c r="BC387" s="74">
        <v>2.6</v>
      </c>
      <c r="BD387" s="78">
        <v>1600</v>
      </c>
      <c r="BE387" s="74">
        <v>14.4</v>
      </c>
      <c r="BF387" s="74">
        <v>6.8</v>
      </c>
      <c r="BG387" s="74">
        <v>70.2</v>
      </c>
      <c r="BH387" s="74">
        <v>77.3</v>
      </c>
      <c r="BI387" s="74">
        <v>78.8</v>
      </c>
      <c r="BJ387" s="78"/>
      <c r="BK387" s="74"/>
      <c r="BL387" s="78"/>
      <c r="BM387" s="74"/>
      <c r="BN387" s="74"/>
      <c r="BO387" s="74"/>
      <c r="BP387" s="74"/>
      <c r="BQ387" s="74"/>
      <c r="BR387" s="78">
        <v>3800</v>
      </c>
      <c r="BS387" s="74">
        <v>4.4000000000000004</v>
      </c>
      <c r="BT387" s="78">
        <v>3635</v>
      </c>
      <c r="BU387" s="74">
        <v>10</v>
      </c>
      <c r="BV387" s="74">
        <v>9.9</v>
      </c>
      <c r="BW387" s="74">
        <v>60.8</v>
      </c>
      <c r="BX387" s="74">
        <v>73.7</v>
      </c>
      <c r="BY387" s="74">
        <v>80</v>
      </c>
      <c r="BZ387" s="78">
        <v>3800</v>
      </c>
      <c r="CA387" s="74">
        <v>4.5999999999999996</v>
      </c>
      <c r="CB387" s="78">
        <v>3630</v>
      </c>
      <c r="CC387" s="74">
        <v>11.2</v>
      </c>
      <c r="CD387" s="74">
        <v>8.3000000000000007</v>
      </c>
      <c r="CE387" s="74">
        <v>63</v>
      </c>
      <c r="CF387" s="74">
        <v>76.3</v>
      </c>
      <c r="CG387" s="74">
        <v>80.5</v>
      </c>
      <c r="CH387" s="78">
        <v>3800</v>
      </c>
      <c r="CI387" s="74">
        <v>4.9000000000000004</v>
      </c>
      <c r="CJ387" s="78">
        <v>3615</v>
      </c>
      <c r="CK387" s="74">
        <v>12.5</v>
      </c>
      <c r="CL387" s="74">
        <v>6.5</v>
      </c>
      <c r="CM387" s="74">
        <v>68.400000000000006</v>
      </c>
      <c r="CN387" s="74">
        <v>78.3</v>
      </c>
      <c r="CO387" s="74">
        <v>80.900000000000006</v>
      </c>
      <c r="CP387" s="78"/>
      <c r="CQ387" s="74"/>
      <c r="CR387" s="78"/>
      <c r="CS387" s="74"/>
      <c r="CT387" s="74"/>
      <c r="CU387" s="74"/>
      <c r="CV387" s="74"/>
      <c r="CW387" s="74"/>
    </row>
    <row r="388" spans="1:101" ht="16.5" x14ac:dyDescent="0.3">
      <c r="A388" s="74" t="s">
        <v>290</v>
      </c>
      <c r="B388" s="74">
        <v>80</v>
      </c>
      <c r="C388" s="74">
        <v>10006566</v>
      </c>
      <c r="D388" s="74" t="s">
        <v>27</v>
      </c>
      <c r="E388" s="74" t="s">
        <v>269</v>
      </c>
      <c r="F388" s="78">
        <v>660</v>
      </c>
      <c r="G388" s="74">
        <v>8.1999999999999993</v>
      </c>
      <c r="H388" s="78">
        <v>605</v>
      </c>
      <c r="I388" s="74">
        <v>12.5</v>
      </c>
      <c r="J388" s="74">
        <v>10.4</v>
      </c>
      <c r="K388" s="74">
        <v>50.8</v>
      </c>
      <c r="L388" s="74">
        <v>67.8</v>
      </c>
      <c r="M388" s="74">
        <v>77.099999999999994</v>
      </c>
      <c r="N388" s="78">
        <v>660</v>
      </c>
      <c r="O388" s="74">
        <v>8.9</v>
      </c>
      <c r="P388" s="78">
        <v>600</v>
      </c>
      <c r="Q388" s="74">
        <v>13</v>
      </c>
      <c r="R388" s="74">
        <v>10.6</v>
      </c>
      <c r="S388" s="74">
        <v>53.9</v>
      </c>
      <c r="T388" s="74">
        <v>70.400000000000006</v>
      </c>
      <c r="U388" s="74">
        <v>76.400000000000006</v>
      </c>
      <c r="V388" s="78">
        <v>660</v>
      </c>
      <c r="W388" s="74">
        <v>9.1</v>
      </c>
      <c r="X388" s="78">
        <v>600</v>
      </c>
      <c r="Y388" s="74">
        <v>15.7</v>
      </c>
      <c r="Z388" s="74">
        <v>8.6999999999999993</v>
      </c>
      <c r="AA388" s="74">
        <v>60.2</v>
      </c>
      <c r="AB388" s="74">
        <v>70.8</v>
      </c>
      <c r="AC388" s="74">
        <v>75.7</v>
      </c>
      <c r="AD388" s="78"/>
      <c r="AE388" s="74"/>
      <c r="AF388" s="78"/>
      <c r="AG388" s="74"/>
      <c r="AH388" s="74"/>
      <c r="AI388" s="74"/>
      <c r="AJ388" s="74"/>
      <c r="AK388" s="74"/>
      <c r="AL388" s="78">
        <v>495</v>
      </c>
      <c r="AM388" s="74">
        <v>4.5999999999999996</v>
      </c>
      <c r="AN388" s="78">
        <v>470</v>
      </c>
      <c r="AO388" s="74">
        <v>13.8</v>
      </c>
      <c r="AP388" s="74">
        <v>15.9</v>
      </c>
      <c r="AQ388" s="74">
        <v>55.1</v>
      </c>
      <c r="AR388" s="74">
        <v>64.8</v>
      </c>
      <c r="AS388" s="74">
        <v>70.3</v>
      </c>
      <c r="AT388" s="78">
        <v>495</v>
      </c>
      <c r="AU388" s="74">
        <v>4.8</v>
      </c>
      <c r="AV388" s="78">
        <v>470</v>
      </c>
      <c r="AW388" s="74">
        <v>14.9</v>
      </c>
      <c r="AX388" s="74">
        <v>14.9</v>
      </c>
      <c r="AY388" s="74">
        <v>58</v>
      </c>
      <c r="AZ388" s="74">
        <v>68.400000000000006</v>
      </c>
      <c r="BA388" s="74">
        <v>70.3</v>
      </c>
      <c r="BB388" s="78">
        <v>495</v>
      </c>
      <c r="BC388" s="74">
        <v>4.5999999999999996</v>
      </c>
      <c r="BD388" s="78">
        <v>470</v>
      </c>
      <c r="BE388" s="74">
        <v>18.399999999999999</v>
      </c>
      <c r="BF388" s="74">
        <v>10.6</v>
      </c>
      <c r="BG388" s="74">
        <v>62.3</v>
      </c>
      <c r="BH388" s="74">
        <v>68</v>
      </c>
      <c r="BI388" s="74">
        <v>71</v>
      </c>
      <c r="BJ388" s="78"/>
      <c r="BK388" s="74"/>
      <c r="BL388" s="78"/>
      <c r="BM388" s="74"/>
      <c r="BN388" s="74"/>
      <c r="BO388" s="74"/>
      <c r="BP388" s="74"/>
      <c r="BQ388" s="74"/>
      <c r="BR388" s="78">
        <v>1155</v>
      </c>
      <c r="BS388" s="74">
        <v>6.7</v>
      </c>
      <c r="BT388" s="78">
        <v>1080</v>
      </c>
      <c r="BU388" s="74">
        <v>13.1</v>
      </c>
      <c r="BV388" s="74">
        <v>12.8</v>
      </c>
      <c r="BW388" s="74">
        <v>52.7</v>
      </c>
      <c r="BX388" s="74">
        <v>66.5</v>
      </c>
      <c r="BY388" s="74">
        <v>74.099999999999994</v>
      </c>
      <c r="BZ388" s="78">
        <v>1155</v>
      </c>
      <c r="CA388" s="74">
        <v>7.2</v>
      </c>
      <c r="CB388" s="78">
        <v>1070</v>
      </c>
      <c r="CC388" s="74">
        <v>13.8</v>
      </c>
      <c r="CD388" s="74">
        <v>12.5</v>
      </c>
      <c r="CE388" s="74">
        <v>55.7</v>
      </c>
      <c r="CF388" s="74">
        <v>69.5</v>
      </c>
      <c r="CG388" s="74">
        <v>73.7</v>
      </c>
      <c r="CH388" s="78">
        <v>1155</v>
      </c>
      <c r="CI388" s="74">
        <v>7.2</v>
      </c>
      <c r="CJ388" s="78">
        <v>1070</v>
      </c>
      <c r="CK388" s="74">
        <v>16.899999999999999</v>
      </c>
      <c r="CL388" s="74">
        <v>9.5</v>
      </c>
      <c r="CM388" s="74">
        <v>61.1</v>
      </c>
      <c r="CN388" s="74">
        <v>69.599999999999994</v>
      </c>
      <c r="CO388" s="74">
        <v>73.599999999999994</v>
      </c>
      <c r="CP388" s="78"/>
      <c r="CQ388" s="74"/>
      <c r="CR388" s="78"/>
      <c r="CS388" s="74"/>
      <c r="CT388" s="74"/>
      <c r="CU388" s="74"/>
      <c r="CV388" s="74"/>
      <c r="CW388" s="74"/>
    </row>
    <row r="389" spans="1:101" ht="16.5" x14ac:dyDescent="0.3">
      <c r="A389" s="74" t="s">
        <v>290</v>
      </c>
      <c r="B389" s="74">
        <v>83</v>
      </c>
      <c r="C389" s="74">
        <v>10007165</v>
      </c>
      <c r="D389" s="74" t="s">
        <v>27</v>
      </c>
      <c r="E389" s="74" t="s">
        <v>271</v>
      </c>
      <c r="F389" s="78">
        <v>1435</v>
      </c>
      <c r="G389" s="74">
        <v>7.7</v>
      </c>
      <c r="H389" s="78">
        <v>1325</v>
      </c>
      <c r="I389" s="74">
        <v>14.1</v>
      </c>
      <c r="J389" s="74">
        <v>15.5</v>
      </c>
      <c r="K389" s="74">
        <v>52.9</v>
      </c>
      <c r="L389" s="74">
        <v>62.6</v>
      </c>
      <c r="M389" s="74">
        <v>70.400000000000006</v>
      </c>
      <c r="N389" s="78">
        <v>1435</v>
      </c>
      <c r="O389" s="74">
        <v>8.1999999999999993</v>
      </c>
      <c r="P389" s="78">
        <v>1315</v>
      </c>
      <c r="Q389" s="74">
        <v>14.5</v>
      </c>
      <c r="R389" s="74">
        <v>12.2</v>
      </c>
      <c r="S389" s="74">
        <v>59.5</v>
      </c>
      <c r="T389" s="74">
        <v>67.400000000000006</v>
      </c>
      <c r="U389" s="74">
        <v>73.3</v>
      </c>
      <c r="V389" s="78">
        <v>1435</v>
      </c>
      <c r="W389" s="74">
        <v>8.6</v>
      </c>
      <c r="X389" s="78">
        <v>1310</v>
      </c>
      <c r="Y389" s="74">
        <v>17.5</v>
      </c>
      <c r="Z389" s="74">
        <v>10</v>
      </c>
      <c r="AA389" s="74">
        <v>62.4</v>
      </c>
      <c r="AB389" s="74">
        <v>68.3</v>
      </c>
      <c r="AC389" s="74">
        <v>72.5</v>
      </c>
      <c r="AD389" s="78"/>
      <c r="AE389" s="74"/>
      <c r="AF389" s="78"/>
      <c r="AG389" s="74"/>
      <c r="AH389" s="74"/>
      <c r="AI389" s="74"/>
      <c r="AJ389" s="74"/>
      <c r="AK389" s="74"/>
      <c r="AL389" s="78">
        <v>950</v>
      </c>
      <c r="AM389" s="74">
        <v>4.5999999999999996</v>
      </c>
      <c r="AN389" s="78">
        <v>905</v>
      </c>
      <c r="AO389" s="74">
        <v>13.8</v>
      </c>
      <c r="AP389" s="74">
        <v>16.2</v>
      </c>
      <c r="AQ389" s="74">
        <v>54</v>
      </c>
      <c r="AR389" s="74">
        <v>62.9</v>
      </c>
      <c r="AS389" s="74">
        <v>70</v>
      </c>
      <c r="AT389" s="78">
        <v>950</v>
      </c>
      <c r="AU389" s="74">
        <v>4.8</v>
      </c>
      <c r="AV389" s="78">
        <v>905</v>
      </c>
      <c r="AW389" s="74">
        <v>15</v>
      </c>
      <c r="AX389" s="74">
        <v>11</v>
      </c>
      <c r="AY389" s="74">
        <v>61.6</v>
      </c>
      <c r="AZ389" s="74">
        <v>68.900000000000006</v>
      </c>
      <c r="BA389" s="74">
        <v>74</v>
      </c>
      <c r="BB389" s="78">
        <v>950</v>
      </c>
      <c r="BC389" s="74">
        <v>4.9000000000000004</v>
      </c>
      <c r="BD389" s="78">
        <v>905</v>
      </c>
      <c r="BE389" s="74">
        <v>16.3</v>
      </c>
      <c r="BF389" s="74">
        <v>11.7</v>
      </c>
      <c r="BG389" s="74">
        <v>65</v>
      </c>
      <c r="BH389" s="74">
        <v>70</v>
      </c>
      <c r="BI389" s="74">
        <v>72</v>
      </c>
      <c r="BJ389" s="78"/>
      <c r="BK389" s="74"/>
      <c r="BL389" s="78"/>
      <c r="BM389" s="74"/>
      <c r="BN389" s="74"/>
      <c r="BO389" s="74"/>
      <c r="BP389" s="74"/>
      <c r="BQ389" s="74"/>
      <c r="BR389" s="78">
        <v>2385</v>
      </c>
      <c r="BS389" s="74">
        <v>6.5</v>
      </c>
      <c r="BT389" s="78">
        <v>2230</v>
      </c>
      <c r="BU389" s="74">
        <v>14</v>
      </c>
      <c r="BV389" s="74">
        <v>15.8</v>
      </c>
      <c r="BW389" s="74">
        <v>53.3</v>
      </c>
      <c r="BX389" s="74">
        <v>62.7</v>
      </c>
      <c r="BY389" s="74">
        <v>70.2</v>
      </c>
      <c r="BZ389" s="78">
        <v>2385</v>
      </c>
      <c r="CA389" s="74">
        <v>6.9</v>
      </c>
      <c r="CB389" s="78">
        <v>2220</v>
      </c>
      <c r="CC389" s="74">
        <v>14.7</v>
      </c>
      <c r="CD389" s="74">
        <v>11.7</v>
      </c>
      <c r="CE389" s="74">
        <v>60.4</v>
      </c>
      <c r="CF389" s="74">
        <v>68</v>
      </c>
      <c r="CG389" s="74">
        <v>73.599999999999994</v>
      </c>
      <c r="CH389" s="78">
        <v>2385</v>
      </c>
      <c r="CI389" s="74">
        <v>7.2</v>
      </c>
      <c r="CJ389" s="78">
        <v>2215</v>
      </c>
      <c r="CK389" s="74">
        <v>17</v>
      </c>
      <c r="CL389" s="74">
        <v>10.7</v>
      </c>
      <c r="CM389" s="74">
        <v>63.5</v>
      </c>
      <c r="CN389" s="74">
        <v>69</v>
      </c>
      <c r="CO389" s="74">
        <v>72.3</v>
      </c>
      <c r="CP389" s="78"/>
      <c r="CQ389" s="74"/>
      <c r="CR389" s="78"/>
      <c r="CS389" s="74"/>
      <c r="CT389" s="74"/>
      <c r="CU389" s="74"/>
      <c r="CV389" s="74"/>
      <c r="CW389" s="74"/>
    </row>
    <row r="390" spans="1:101" ht="16.5" x14ac:dyDescent="0.3">
      <c r="A390" s="74" t="s">
        <v>290</v>
      </c>
      <c r="B390" s="74">
        <v>21</v>
      </c>
      <c r="C390" s="74">
        <v>10003614</v>
      </c>
      <c r="D390" s="74" t="s">
        <v>49</v>
      </c>
      <c r="E390" s="74" t="s">
        <v>273</v>
      </c>
      <c r="F390" s="78">
        <v>650</v>
      </c>
      <c r="G390" s="74">
        <v>4.5</v>
      </c>
      <c r="H390" s="78">
        <v>620</v>
      </c>
      <c r="I390" s="74">
        <v>9.4</v>
      </c>
      <c r="J390" s="74">
        <v>6.9</v>
      </c>
      <c r="K390" s="74">
        <v>64</v>
      </c>
      <c r="L390" s="74">
        <v>77.900000000000006</v>
      </c>
      <c r="M390" s="74">
        <v>83.7</v>
      </c>
      <c r="N390" s="78">
        <v>650</v>
      </c>
      <c r="O390" s="74">
        <v>4.5999999999999996</v>
      </c>
      <c r="P390" s="78">
        <v>620</v>
      </c>
      <c r="Q390" s="74">
        <v>9.1</v>
      </c>
      <c r="R390" s="74">
        <v>5.5</v>
      </c>
      <c r="S390" s="74">
        <v>65.2</v>
      </c>
      <c r="T390" s="74">
        <v>80.599999999999994</v>
      </c>
      <c r="U390" s="74">
        <v>85.4</v>
      </c>
      <c r="V390" s="78">
        <v>650</v>
      </c>
      <c r="W390" s="74">
        <v>4.8</v>
      </c>
      <c r="X390" s="78">
        <v>615</v>
      </c>
      <c r="Y390" s="74">
        <v>9.1999999999999993</v>
      </c>
      <c r="Z390" s="74">
        <v>4.5</v>
      </c>
      <c r="AA390" s="74">
        <v>71.599999999999994</v>
      </c>
      <c r="AB390" s="74">
        <v>82.5</v>
      </c>
      <c r="AC390" s="74">
        <v>86.2</v>
      </c>
      <c r="AD390" s="78"/>
      <c r="AE390" s="74"/>
      <c r="AF390" s="78"/>
      <c r="AG390" s="74"/>
      <c r="AH390" s="74"/>
      <c r="AI390" s="74"/>
      <c r="AJ390" s="74"/>
      <c r="AK390" s="74"/>
      <c r="AL390" s="78">
        <v>230</v>
      </c>
      <c r="AM390" s="74">
        <v>0.9</v>
      </c>
      <c r="AN390" s="78">
        <v>230</v>
      </c>
      <c r="AO390" s="74">
        <v>13.9</v>
      </c>
      <c r="AP390" s="74">
        <v>10</v>
      </c>
      <c r="AQ390" s="74">
        <v>64.8</v>
      </c>
      <c r="AR390" s="74">
        <v>71.7</v>
      </c>
      <c r="AS390" s="74">
        <v>76.099999999999994</v>
      </c>
      <c r="AT390" s="78">
        <v>230</v>
      </c>
      <c r="AU390" s="74">
        <v>0.9</v>
      </c>
      <c r="AV390" s="78">
        <v>230</v>
      </c>
      <c r="AW390" s="74">
        <v>13</v>
      </c>
      <c r="AX390" s="74">
        <v>8.6999999999999993</v>
      </c>
      <c r="AY390" s="74">
        <v>70.400000000000006</v>
      </c>
      <c r="AZ390" s="74">
        <v>76.5</v>
      </c>
      <c r="BA390" s="74">
        <v>78.3</v>
      </c>
      <c r="BB390" s="78">
        <v>230</v>
      </c>
      <c r="BC390" s="74">
        <v>0.9</v>
      </c>
      <c r="BD390" s="78">
        <v>230</v>
      </c>
      <c r="BE390" s="74">
        <v>12.6</v>
      </c>
      <c r="BF390" s="74">
        <v>7.8</v>
      </c>
      <c r="BG390" s="74">
        <v>73</v>
      </c>
      <c r="BH390" s="74">
        <v>77.400000000000006</v>
      </c>
      <c r="BI390" s="74">
        <v>79.599999999999994</v>
      </c>
      <c r="BJ390" s="78"/>
      <c r="BK390" s="74"/>
      <c r="BL390" s="78"/>
      <c r="BM390" s="74"/>
      <c r="BN390" s="74"/>
      <c r="BO390" s="74"/>
      <c r="BP390" s="74"/>
      <c r="BQ390" s="74"/>
      <c r="BR390" s="78">
        <v>880</v>
      </c>
      <c r="BS390" s="74">
        <v>3.5</v>
      </c>
      <c r="BT390" s="78">
        <v>850</v>
      </c>
      <c r="BU390" s="74">
        <v>10.6</v>
      </c>
      <c r="BV390" s="74">
        <v>7.8</v>
      </c>
      <c r="BW390" s="74">
        <v>64.2</v>
      </c>
      <c r="BX390" s="74">
        <v>76.2</v>
      </c>
      <c r="BY390" s="74">
        <v>81.599999999999994</v>
      </c>
      <c r="BZ390" s="78">
        <v>880</v>
      </c>
      <c r="CA390" s="74">
        <v>3.6</v>
      </c>
      <c r="CB390" s="78">
        <v>850</v>
      </c>
      <c r="CC390" s="74">
        <v>10.1</v>
      </c>
      <c r="CD390" s="74">
        <v>6.4</v>
      </c>
      <c r="CE390" s="74">
        <v>66.599999999999994</v>
      </c>
      <c r="CF390" s="74">
        <v>79.5</v>
      </c>
      <c r="CG390" s="74">
        <v>83.5</v>
      </c>
      <c r="CH390" s="78">
        <v>880</v>
      </c>
      <c r="CI390" s="74">
        <v>3.8</v>
      </c>
      <c r="CJ390" s="78">
        <v>845</v>
      </c>
      <c r="CK390" s="74">
        <v>10.199999999999999</v>
      </c>
      <c r="CL390" s="74">
        <v>5.4</v>
      </c>
      <c r="CM390" s="74">
        <v>72</v>
      </c>
      <c r="CN390" s="74">
        <v>81.099999999999994</v>
      </c>
      <c r="CO390" s="74">
        <v>84.4</v>
      </c>
      <c r="CP390" s="78"/>
      <c r="CQ390" s="74"/>
      <c r="CR390" s="78"/>
      <c r="CS390" s="74"/>
      <c r="CT390" s="74"/>
      <c r="CU390" s="74"/>
      <c r="CV390" s="74"/>
      <c r="CW390" s="74"/>
    </row>
    <row r="391" spans="1:101" ht="16.5" x14ac:dyDescent="0.3">
      <c r="A391" s="74" t="s">
        <v>290</v>
      </c>
      <c r="B391" s="74">
        <v>85</v>
      </c>
      <c r="C391" s="74">
        <v>10007166</v>
      </c>
      <c r="D391" s="74" t="s">
        <v>16</v>
      </c>
      <c r="E391" s="74" t="s">
        <v>275</v>
      </c>
      <c r="F391" s="78">
        <v>1580</v>
      </c>
      <c r="G391" s="74">
        <v>7</v>
      </c>
      <c r="H391" s="78">
        <v>1470</v>
      </c>
      <c r="I391" s="74">
        <v>9.5</v>
      </c>
      <c r="J391" s="74">
        <v>9.1999999999999993</v>
      </c>
      <c r="K391" s="74">
        <v>57.9</v>
      </c>
      <c r="L391" s="74">
        <v>72.5</v>
      </c>
      <c r="M391" s="74">
        <v>81.3</v>
      </c>
      <c r="N391" s="78">
        <v>1580</v>
      </c>
      <c r="O391" s="74">
        <v>7.2</v>
      </c>
      <c r="P391" s="78">
        <v>1465</v>
      </c>
      <c r="Q391" s="74">
        <v>9.1</v>
      </c>
      <c r="R391" s="74">
        <v>7.8</v>
      </c>
      <c r="S391" s="74">
        <v>62.6</v>
      </c>
      <c r="T391" s="74">
        <v>77.599999999999994</v>
      </c>
      <c r="U391" s="74">
        <v>83.1</v>
      </c>
      <c r="V391" s="78">
        <v>1580</v>
      </c>
      <c r="W391" s="74">
        <v>7.6</v>
      </c>
      <c r="X391" s="78">
        <v>1460</v>
      </c>
      <c r="Y391" s="74">
        <v>10.8</v>
      </c>
      <c r="Z391" s="74">
        <v>7.8</v>
      </c>
      <c r="AA391" s="74">
        <v>67.3</v>
      </c>
      <c r="AB391" s="74">
        <v>78.400000000000006</v>
      </c>
      <c r="AC391" s="74">
        <v>81.400000000000006</v>
      </c>
      <c r="AD391" s="78"/>
      <c r="AE391" s="74"/>
      <c r="AF391" s="78"/>
      <c r="AG391" s="74"/>
      <c r="AH391" s="74"/>
      <c r="AI391" s="74"/>
      <c r="AJ391" s="74"/>
      <c r="AK391" s="74"/>
      <c r="AL391" s="78">
        <v>1015</v>
      </c>
      <c r="AM391" s="74">
        <v>1.8</v>
      </c>
      <c r="AN391" s="78">
        <v>995</v>
      </c>
      <c r="AO391" s="74">
        <v>10.5</v>
      </c>
      <c r="AP391" s="74">
        <v>11.3</v>
      </c>
      <c r="AQ391" s="74">
        <v>60.3</v>
      </c>
      <c r="AR391" s="74">
        <v>71.2</v>
      </c>
      <c r="AS391" s="74">
        <v>78.099999999999994</v>
      </c>
      <c r="AT391" s="78">
        <v>1015</v>
      </c>
      <c r="AU391" s="74">
        <v>2.1</v>
      </c>
      <c r="AV391" s="78">
        <v>995</v>
      </c>
      <c r="AW391" s="74">
        <v>10.8</v>
      </c>
      <c r="AX391" s="74">
        <v>10.199999999999999</v>
      </c>
      <c r="AY391" s="74">
        <v>67.7</v>
      </c>
      <c r="AZ391" s="74">
        <v>75.8</v>
      </c>
      <c r="BA391" s="74">
        <v>79.099999999999994</v>
      </c>
      <c r="BB391" s="78">
        <v>1015</v>
      </c>
      <c r="BC391" s="74">
        <v>2.4</v>
      </c>
      <c r="BD391" s="78">
        <v>990</v>
      </c>
      <c r="BE391" s="74">
        <v>12.4</v>
      </c>
      <c r="BF391" s="74">
        <v>7.5</v>
      </c>
      <c r="BG391" s="74">
        <v>71.400000000000006</v>
      </c>
      <c r="BH391" s="74">
        <v>78.099999999999994</v>
      </c>
      <c r="BI391" s="74">
        <v>80.099999999999994</v>
      </c>
      <c r="BJ391" s="78"/>
      <c r="BK391" s="74"/>
      <c r="BL391" s="78"/>
      <c r="BM391" s="74"/>
      <c r="BN391" s="74"/>
      <c r="BO391" s="74"/>
      <c r="BP391" s="74"/>
      <c r="BQ391" s="74"/>
      <c r="BR391" s="78">
        <v>2595</v>
      </c>
      <c r="BS391" s="74">
        <v>5</v>
      </c>
      <c r="BT391" s="78">
        <v>2465</v>
      </c>
      <c r="BU391" s="74">
        <v>9.9</v>
      </c>
      <c r="BV391" s="74">
        <v>10.1</v>
      </c>
      <c r="BW391" s="74">
        <v>58.9</v>
      </c>
      <c r="BX391" s="74">
        <v>72</v>
      </c>
      <c r="BY391" s="74">
        <v>80</v>
      </c>
      <c r="BZ391" s="78">
        <v>2595</v>
      </c>
      <c r="CA391" s="74">
        <v>5.2</v>
      </c>
      <c r="CB391" s="78">
        <v>2460</v>
      </c>
      <c r="CC391" s="74">
        <v>9.8000000000000007</v>
      </c>
      <c r="CD391" s="74">
        <v>8.6999999999999993</v>
      </c>
      <c r="CE391" s="74">
        <v>64.7</v>
      </c>
      <c r="CF391" s="74">
        <v>76.900000000000006</v>
      </c>
      <c r="CG391" s="74">
        <v>81.5</v>
      </c>
      <c r="CH391" s="78">
        <v>2595</v>
      </c>
      <c r="CI391" s="74">
        <v>5.6</v>
      </c>
      <c r="CJ391" s="78">
        <v>2450</v>
      </c>
      <c r="CK391" s="74">
        <v>11.5</v>
      </c>
      <c r="CL391" s="74">
        <v>7.7</v>
      </c>
      <c r="CM391" s="74">
        <v>68.900000000000006</v>
      </c>
      <c r="CN391" s="74">
        <v>78.2</v>
      </c>
      <c r="CO391" s="74">
        <v>80.900000000000006</v>
      </c>
      <c r="CP391" s="78"/>
      <c r="CQ391" s="74"/>
      <c r="CR391" s="78"/>
      <c r="CS391" s="74"/>
      <c r="CT391" s="74"/>
      <c r="CU391" s="74"/>
      <c r="CV391" s="74"/>
      <c r="CW391" s="74"/>
    </row>
    <row r="392" spans="1:101" ht="16.5" x14ac:dyDescent="0.3">
      <c r="A392" s="74" t="s">
        <v>290</v>
      </c>
      <c r="B392" s="74">
        <v>46</v>
      </c>
      <c r="C392" s="74">
        <v>10007139</v>
      </c>
      <c r="D392" s="74" t="s">
        <v>16</v>
      </c>
      <c r="E392" s="74" t="s">
        <v>277</v>
      </c>
      <c r="F392" s="78">
        <v>655</v>
      </c>
      <c r="G392" s="74">
        <v>4.7</v>
      </c>
      <c r="H392" s="78">
        <v>620</v>
      </c>
      <c r="I392" s="74">
        <v>8.4</v>
      </c>
      <c r="J392" s="74">
        <v>6.1</v>
      </c>
      <c r="K392" s="74">
        <v>53.9</v>
      </c>
      <c r="L392" s="74">
        <v>77</v>
      </c>
      <c r="M392" s="74">
        <v>85.5</v>
      </c>
      <c r="N392" s="78">
        <v>655</v>
      </c>
      <c r="O392" s="74">
        <v>6.3</v>
      </c>
      <c r="P392" s="78">
        <v>610</v>
      </c>
      <c r="Q392" s="74">
        <v>9.1999999999999993</v>
      </c>
      <c r="R392" s="74">
        <v>6.9</v>
      </c>
      <c r="S392" s="74">
        <v>65.8</v>
      </c>
      <c r="T392" s="74">
        <v>79.900000000000006</v>
      </c>
      <c r="U392" s="74">
        <v>84</v>
      </c>
      <c r="V392" s="78">
        <v>655</v>
      </c>
      <c r="W392" s="74">
        <v>6.1</v>
      </c>
      <c r="X392" s="78">
        <v>615</v>
      </c>
      <c r="Y392" s="74">
        <v>10.8</v>
      </c>
      <c r="Z392" s="74">
        <v>4.5999999999999996</v>
      </c>
      <c r="AA392" s="74">
        <v>70.599999999999994</v>
      </c>
      <c r="AB392" s="74">
        <v>82.1</v>
      </c>
      <c r="AC392" s="74">
        <v>84.7</v>
      </c>
      <c r="AD392" s="78"/>
      <c r="AE392" s="74"/>
      <c r="AF392" s="78"/>
      <c r="AG392" s="74"/>
      <c r="AH392" s="74"/>
      <c r="AI392" s="74"/>
      <c r="AJ392" s="74"/>
      <c r="AK392" s="74"/>
      <c r="AL392" s="78">
        <v>270</v>
      </c>
      <c r="AM392" s="74">
        <v>0.7</v>
      </c>
      <c r="AN392" s="78">
        <v>265</v>
      </c>
      <c r="AO392" s="74">
        <v>9</v>
      </c>
      <c r="AP392" s="74">
        <v>7.9</v>
      </c>
      <c r="AQ392" s="74">
        <v>61.7</v>
      </c>
      <c r="AR392" s="74">
        <v>76.3</v>
      </c>
      <c r="AS392" s="74">
        <v>83.1</v>
      </c>
      <c r="AT392" s="78">
        <v>270</v>
      </c>
      <c r="AU392" s="74">
        <v>1.1000000000000001</v>
      </c>
      <c r="AV392" s="78">
        <v>265</v>
      </c>
      <c r="AW392" s="74">
        <v>11.3</v>
      </c>
      <c r="AX392" s="74">
        <v>8.3000000000000007</v>
      </c>
      <c r="AY392" s="74">
        <v>63.4</v>
      </c>
      <c r="AZ392" s="74">
        <v>77</v>
      </c>
      <c r="BA392" s="74">
        <v>80.400000000000006</v>
      </c>
      <c r="BB392" s="78">
        <v>270</v>
      </c>
      <c r="BC392" s="74">
        <v>1.5</v>
      </c>
      <c r="BD392" s="78">
        <v>265</v>
      </c>
      <c r="BE392" s="74">
        <v>12.9</v>
      </c>
      <c r="BF392" s="74">
        <v>4.2</v>
      </c>
      <c r="BG392" s="74">
        <v>75</v>
      </c>
      <c r="BH392" s="74">
        <v>81.099999999999994</v>
      </c>
      <c r="BI392" s="74">
        <v>83</v>
      </c>
      <c r="BJ392" s="78"/>
      <c r="BK392" s="74"/>
      <c r="BL392" s="78"/>
      <c r="BM392" s="74"/>
      <c r="BN392" s="74"/>
      <c r="BO392" s="74"/>
      <c r="BP392" s="74"/>
      <c r="BQ392" s="74"/>
      <c r="BR392" s="78">
        <v>920</v>
      </c>
      <c r="BS392" s="74">
        <v>3.6</v>
      </c>
      <c r="BT392" s="78">
        <v>890</v>
      </c>
      <c r="BU392" s="74">
        <v>8.6</v>
      </c>
      <c r="BV392" s="74">
        <v>6.6</v>
      </c>
      <c r="BW392" s="74">
        <v>56.2</v>
      </c>
      <c r="BX392" s="74">
        <v>76.8</v>
      </c>
      <c r="BY392" s="74">
        <v>84.8</v>
      </c>
      <c r="BZ392" s="78">
        <v>920</v>
      </c>
      <c r="CA392" s="74">
        <v>4.8</v>
      </c>
      <c r="CB392" s="78">
        <v>875</v>
      </c>
      <c r="CC392" s="74">
        <v>9.8000000000000007</v>
      </c>
      <c r="CD392" s="74">
        <v>7.3</v>
      </c>
      <c r="CE392" s="74">
        <v>65.099999999999994</v>
      </c>
      <c r="CF392" s="74">
        <v>79</v>
      </c>
      <c r="CG392" s="74">
        <v>82.9</v>
      </c>
      <c r="CH392" s="78">
        <v>920</v>
      </c>
      <c r="CI392" s="74">
        <v>4.8</v>
      </c>
      <c r="CJ392" s="78">
        <v>875</v>
      </c>
      <c r="CK392" s="74">
        <v>11.4</v>
      </c>
      <c r="CL392" s="74">
        <v>4.4000000000000004</v>
      </c>
      <c r="CM392" s="74">
        <v>71.900000000000006</v>
      </c>
      <c r="CN392" s="74">
        <v>81.8</v>
      </c>
      <c r="CO392" s="74">
        <v>84.2</v>
      </c>
      <c r="CP392" s="78"/>
      <c r="CQ392" s="74"/>
      <c r="CR392" s="78"/>
      <c r="CS392" s="74"/>
      <c r="CT392" s="74"/>
      <c r="CU392" s="74"/>
      <c r="CV392" s="74"/>
      <c r="CW392" s="74"/>
    </row>
    <row r="393" spans="1:101" ht="16.5" x14ac:dyDescent="0.3">
      <c r="A393" s="74" t="s">
        <v>290</v>
      </c>
      <c r="B393" s="74">
        <v>189</v>
      </c>
      <c r="C393" s="74">
        <v>10007657</v>
      </c>
      <c r="D393" s="74" t="s">
        <v>11</v>
      </c>
      <c r="E393" s="74" t="s">
        <v>279</v>
      </c>
      <c r="F393" s="78">
        <v>150</v>
      </c>
      <c r="G393" s="74">
        <v>4.0999999999999996</v>
      </c>
      <c r="H393" s="78">
        <v>140</v>
      </c>
      <c r="I393" s="74">
        <v>14.8</v>
      </c>
      <c r="J393" s="74">
        <v>10.6</v>
      </c>
      <c r="K393" s="74">
        <v>59.2</v>
      </c>
      <c r="L393" s="74">
        <v>71.099999999999994</v>
      </c>
      <c r="M393" s="74">
        <v>74.599999999999994</v>
      </c>
      <c r="N393" s="78">
        <v>150</v>
      </c>
      <c r="O393" s="74">
        <v>3.4</v>
      </c>
      <c r="P393" s="78">
        <v>145</v>
      </c>
      <c r="Q393" s="74" t="s">
        <v>396</v>
      </c>
      <c r="R393" s="74" t="s">
        <v>396</v>
      </c>
      <c r="S393" s="74">
        <v>69.2</v>
      </c>
      <c r="T393" s="74">
        <v>76.900000000000006</v>
      </c>
      <c r="U393" s="74">
        <v>79</v>
      </c>
      <c r="V393" s="78">
        <v>150</v>
      </c>
      <c r="W393" s="74">
        <v>3.4</v>
      </c>
      <c r="X393" s="78">
        <v>145</v>
      </c>
      <c r="Y393" s="74">
        <v>14.7</v>
      </c>
      <c r="Z393" s="74">
        <v>6.3</v>
      </c>
      <c r="AA393" s="74" t="s">
        <v>396</v>
      </c>
      <c r="AB393" s="74" t="s">
        <v>396</v>
      </c>
      <c r="AC393" s="74">
        <v>79</v>
      </c>
      <c r="AD393" s="78"/>
      <c r="AE393" s="74"/>
      <c r="AF393" s="78"/>
      <c r="AG393" s="74"/>
      <c r="AH393" s="74"/>
      <c r="AI393" s="74"/>
      <c r="AJ393" s="74"/>
      <c r="AK393" s="74"/>
      <c r="AL393" s="78">
        <v>65</v>
      </c>
      <c r="AM393" s="74">
        <v>4.5</v>
      </c>
      <c r="AN393" s="78">
        <v>65</v>
      </c>
      <c r="AO393" s="74">
        <v>23.8</v>
      </c>
      <c r="AP393" s="74">
        <v>11.1</v>
      </c>
      <c r="AQ393" s="74">
        <v>52.4</v>
      </c>
      <c r="AR393" s="74">
        <v>57.1</v>
      </c>
      <c r="AS393" s="74">
        <v>65.099999999999994</v>
      </c>
      <c r="AT393" s="78">
        <v>65</v>
      </c>
      <c r="AU393" s="74">
        <v>4.5</v>
      </c>
      <c r="AV393" s="78">
        <v>65</v>
      </c>
      <c r="AW393" s="74" t="s">
        <v>396</v>
      </c>
      <c r="AX393" s="74" t="s">
        <v>396</v>
      </c>
      <c r="AY393" s="74">
        <v>52.4</v>
      </c>
      <c r="AZ393" s="74">
        <v>66.7</v>
      </c>
      <c r="BA393" s="74">
        <v>74.599999999999994</v>
      </c>
      <c r="BB393" s="78">
        <v>65</v>
      </c>
      <c r="BC393" s="74">
        <v>4.5</v>
      </c>
      <c r="BD393" s="78">
        <v>65</v>
      </c>
      <c r="BE393" s="74">
        <v>23.8</v>
      </c>
      <c r="BF393" s="74">
        <v>7.9</v>
      </c>
      <c r="BG393" s="74" t="s">
        <v>396</v>
      </c>
      <c r="BH393" s="74" t="s">
        <v>396</v>
      </c>
      <c r="BI393" s="74">
        <v>68.3</v>
      </c>
      <c r="BJ393" s="78"/>
      <c r="BK393" s="74"/>
      <c r="BL393" s="78"/>
      <c r="BM393" s="74"/>
      <c r="BN393" s="74"/>
      <c r="BO393" s="74"/>
      <c r="BP393" s="74"/>
      <c r="BQ393" s="74"/>
      <c r="BR393" s="78">
        <v>215</v>
      </c>
      <c r="BS393" s="74">
        <v>4.2</v>
      </c>
      <c r="BT393" s="78">
        <v>205</v>
      </c>
      <c r="BU393" s="74">
        <v>17.600000000000001</v>
      </c>
      <c r="BV393" s="74">
        <v>10.7</v>
      </c>
      <c r="BW393" s="74">
        <v>57.1</v>
      </c>
      <c r="BX393" s="74">
        <v>66.8</v>
      </c>
      <c r="BY393" s="74">
        <v>71.7</v>
      </c>
      <c r="BZ393" s="78">
        <v>215</v>
      </c>
      <c r="CA393" s="74">
        <v>3.7</v>
      </c>
      <c r="CB393" s="78">
        <v>205</v>
      </c>
      <c r="CC393" s="74">
        <v>14.6</v>
      </c>
      <c r="CD393" s="74">
        <v>7.8</v>
      </c>
      <c r="CE393" s="74">
        <v>64.099999999999994</v>
      </c>
      <c r="CF393" s="74">
        <v>73.8</v>
      </c>
      <c r="CG393" s="74">
        <v>77.7</v>
      </c>
      <c r="CH393" s="78">
        <v>215</v>
      </c>
      <c r="CI393" s="74">
        <v>3.7</v>
      </c>
      <c r="CJ393" s="78">
        <v>205</v>
      </c>
      <c r="CK393" s="74">
        <v>17.5</v>
      </c>
      <c r="CL393" s="74">
        <v>6.8</v>
      </c>
      <c r="CM393" s="74">
        <v>67</v>
      </c>
      <c r="CN393" s="74">
        <v>73.3</v>
      </c>
      <c r="CO393" s="74">
        <v>75.7</v>
      </c>
      <c r="CP393" s="78"/>
      <c r="CQ393" s="74"/>
      <c r="CR393" s="78"/>
      <c r="CS393" s="74"/>
      <c r="CT393" s="74"/>
      <c r="CU393" s="74"/>
      <c r="CV393" s="74"/>
      <c r="CW393" s="74"/>
    </row>
    <row r="394" spans="1:101" ht="16.5" x14ac:dyDescent="0.3">
      <c r="A394" s="74" t="s">
        <v>290</v>
      </c>
      <c r="B394" s="74">
        <v>13</v>
      </c>
      <c r="C394" s="74">
        <v>10007713</v>
      </c>
      <c r="D394" s="74" t="s">
        <v>46</v>
      </c>
      <c r="E394" s="74" t="s">
        <v>281</v>
      </c>
      <c r="F394" s="78">
        <v>710</v>
      </c>
      <c r="G394" s="74">
        <v>4.0999999999999996</v>
      </c>
      <c r="H394" s="78">
        <v>680</v>
      </c>
      <c r="I394" s="74">
        <v>9.3000000000000007</v>
      </c>
      <c r="J394" s="74">
        <v>7.3</v>
      </c>
      <c r="K394" s="74">
        <v>61.7</v>
      </c>
      <c r="L394" s="74">
        <v>75.2</v>
      </c>
      <c r="M394" s="74">
        <v>83.4</v>
      </c>
      <c r="N394" s="78">
        <v>710</v>
      </c>
      <c r="O394" s="74">
        <v>4.4000000000000004</v>
      </c>
      <c r="P394" s="78">
        <v>680</v>
      </c>
      <c r="Q394" s="74">
        <v>9.6</v>
      </c>
      <c r="R394" s="74">
        <v>5.6</v>
      </c>
      <c r="S394" s="74">
        <v>67.3</v>
      </c>
      <c r="T394" s="74">
        <v>80.3</v>
      </c>
      <c r="U394" s="74">
        <v>84.8</v>
      </c>
      <c r="V394" s="78">
        <v>710</v>
      </c>
      <c r="W394" s="74">
        <v>4.5999999999999996</v>
      </c>
      <c r="X394" s="78">
        <v>675</v>
      </c>
      <c r="Y394" s="74">
        <v>11.8</v>
      </c>
      <c r="Z394" s="74">
        <v>5.2</v>
      </c>
      <c r="AA394" s="74">
        <v>69.400000000000006</v>
      </c>
      <c r="AB394" s="74">
        <v>80.400000000000006</v>
      </c>
      <c r="AC394" s="74">
        <v>83</v>
      </c>
      <c r="AD394" s="78"/>
      <c r="AE394" s="74"/>
      <c r="AF394" s="78"/>
      <c r="AG394" s="74"/>
      <c r="AH394" s="74"/>
      <c r="AI394" s="74"/>
      <c r="AJ394" s="74"/>
      <c r="AK394" s="74"/>
      <c r="AL394" s="78">
        <v>260</v>
      </c>
      <c r="AM394" s="74">
        <v>1.2</v>
      </c>
      <c r="AN394" s="78">
        <v>255</v>
      </c>
      <c r="AO394" s="74">
        <v>10.9</v>
      </c>
      <c r="AP394" s="74">
        <v>9</v>
      </c>
      <c r="AQ394" s="74">
        <v>62.5</v>
      </c>
      <c r="AR394" s="74">
        <v>73.400000000000006</v>
      </c>
      <c r="AS394" s="74">
        <v>80.099999999999994</v>
      </c>
      <c r="AT394" s="78">
        <v>260</v>
      </c>
      <c r="AU394" s="74">
        <v>1.2</v>
      </c>
      <c r="AV394" s="78">
        <v>255</v>
      </c>
      <c r="AW394" s="74">
        <v>10.199999999999999</v>
      </c>
      <c r="AX394" s="74">
        <v>5.5</v>
      </c>
      <c r="AY394" s="74">
        <v>70.3</v>
      </c>
      <c r="AZ394" s="74">
        <v>80.900000000000006</v>
      </c>
      <c r="BA394" s="74">
        <v>84.4</v>
      </c>
      <c r="BB394" s="78">
        <v>260</v>
      </c>
      <c r="BC394" s="74">
        <v>1.2</v>
      </c>
      <c r="BD394" s="78">
        <v>255</v>
      </c>
      <c r="BE394" s="74">
        <v>9.4</v>
      </c>
      <c r="BF394" s="74">
        <v>5.0999999999999996</v>
      </c>
      <c r="BG394" s="74">
        <v>71.099999999999994</v>
      </c>
      <c r="BH394" s="74">
        <v>82.8</v>
      </c>
      <c r="BI394" s="74">
        <v>85.5</v>
      </c>
      <c r="BJ394" s="78"/>
      <c r="BK394" s="74"/>
      <c r="BL394" s="78"/>
      <c r="BM394" s="74"/>
      <c r="BN394" s="74"/>
      <c r="BO394" s="74"/>
      <c r="BP394" s="74"/>
      <c r="BQ394" s="74"/>
      <c r="BR394" s="78">
        <v>970</v>
      </c>
      <c r="BS394" s="74">
        <v>3.3</v>
      </c>
      <c r="BT394" s="78">
        <v>935</v>
      </c>
      <c r="BU394" s="74">
        <v>9.6999999999999993</v>
      </c>
      <c r="BV394" s="74">
        <v>7.8</v>
      </c>
      <c r="BW394" s="74">
        <v>61.9</v>
      </c>
      <c r="BX394" s="74">
        <v>74.7</v>
      </c>
      <c r="BY394" s="74">
        <v>82.5</v>
      </c>
      <c r="BZ394" s="78">
        <v>970</v>
      </c>
      <c r="CA394" s="74">
        <v>3.5</v>
      </c>
      <c r="CB394" s="78">
        <v>935</v>
      </c>
      <c r="CC394" s="74">
        <v>9.6999999999999993</v>
      </c>
      <c r="CD394" s="74">
        <v>5.6</v>
      </c>
      <c r="CE394" s="74">
        <v>68.099999999999994</v>
      </c>
      <c r="CF394" s="74">
        <v>80.400000000000006</v>
      </c>
      <c r="CG394" s="74">
        <v>84.7</v>
      </c>
      <c r="CH394" s="78">
        <v>970</v>
      </c>
      <c r="CI394" s="74">
        <v>3.7</v>
      </c>
      <c r="CJ394" s="78">
        <v>935</v>
      </c>
      <c r="CK394" s="74">
        <v>11.1</v>
      </c>
      <c r="CL394" s="74">
        <v>5.0999999999999996</v>
      </c>
      <c r="CM394" s="74">
        <v>69.900000000000006</v>
      </c>
      <c r="CN394" s="74">
        <v>81</v>
      </c>
      <c r="CO394" s="74">
        <v>83.7</v>
      </c>
      <c r="CP394" s="78"/>
      <c r="CQ394" s="74"/>
      <c r="CR394" s="78"/>
      <c r="CS394" s="74"/>
      <c r="CT394" s="74"/>
      <c r="CU394" s="74"/>
      <c r="CV394" s="74"/>
      <c r="CW394" s="74"/>
    </row>
    <row r="395" spans="1:101" ht="16.5" x14ac:dyDescent="0.3">
      <c r="A395" s="74" t="s">
        <v>290</v>
      </c>
      <c r="B395" s="74">
        <v>164</v>
      </c>
      <c r="C395" s="74">
        <v>10007167</v>
      </c>
      <c r="D395" s="74" t="s">
        <v>46</v>
      </c>
      <c r="E395" s="74" t="s">
        <v>283</v>
      </c>
      <c r="F395" s="78">
        <v>970</v>
      </c>
      <c r="G395" s="74">
        <v>2.8</v>
      </c>
      <c r="H395" s="78">
        <v>940</v>
      </c>
      <c r="I395" s="74">
        <v>8.5</v>
      </c>
      <c r="J395" s="74">
        <v>6.8</v>
      </c>
      <c r="K395" s="74">
        <v>45.5</v>
      </c>
      <c r="L395" s="74">
        <v>68.8</v>
      </c>
      <c r="M395" s="74">
        <v>84.7</v>
      </c>
      <c r="N395" s="78">
        <v>970</v>
      </c>
      <c r="O395" s="74">
        <v>3.5</v>
      </c>
      <c r="P395" s="78">
        <v>935</v>
      </c>
      <c r="Q395" s="74">
        <v>9.1</v>
      </c>
      <c r="R395" s="74">
        <v>5.2</v>
      </c>
      <c r="S395" s="74">
        <v>58.7</v>
      </c>
      <c r="T395" s="74">
        <v>76.2</v>
      </c>
      <c r="U395" s="74">
        <v>85.7</v>
      </c>
      <c r="V395" s="78">
        <v>970</v>
      </c>
      <c r="W395" s="74">
        <v>3.7</v>
      </c>
      <c r="X395" s="78">
        <v>930</v>
      </c>
      <c r="Y395" s="74">
        <v>10.4</v>
      </c>
      <c r="Z395" s="74">
        <v>4.5</v>
      </c>
      <c r="AA395" s="74">
        <v>65.900000000000006</v>
      </c>
      <c r="AB395" s="74">
        <v>79.7</v>
      </c>
      <c r="AC395" s="74">
        <v>85.1</v>
      </c>
      <c r="AD395" s="78"/>
      <c r="AE395" s="74"/>
      <c r="AF395" s="78"/>
      <c r="AG395" s="74"/>
      <c r="AH395" s="74"/>
      <c r="AI395" s="74"/>
      <c r="AJ395" s="74"/>
      <c r="AK395" s="74"/>
      <c r="AL395" s="78">
        <v>880</v>
      </c>
      <c r="AM395" s="74">
        <v>1.9</v>
      </c>
      <c r="AN395" s="78">
        <v>860</v>
      </c>
      <c r="AO395" s="74">
        <v>9.5</v>
      </c>
      <c r="AP395" s="74">
        <v>10.1</v>
      </c>
      <c r="AQ395" s="74">
        <v>46.3</v>
      </c>
      <c r="AR395" s="74">
        <v>63.2</v>
      </c>
      <c r="AS395" s="74">
        <v>80.400000000000006</v>
      </c>
      <c r="AT395" s="78">
        <v>880</v>
      </c>
      <c r="AU395" s="74">
        <v>2.1</v>
      </c>
      <c r="AV395" s="78">
        <v>860</v>
      </c>
      <c r="AW395" s="74">
        <v>10</v>
      </c>
      <c r="AX395" s="74">
        <v>6.7</v>
      </c>
      <c r="AY395" s="74">
        <v>62.7</v>
      </c>
      <c r="AZ395" s="74">
        <v>75.5</v>
      </c>
      <c r="BA395" s="74">
        <v>83.3</v>
      </c>
      <c r="BB395" s="78">
        <v>880</v>
      </c>
      <c r="BC395" s="74">
        <v>2.2000000000000002</v>
      </c>
      <c r="BD395" s="78">
        <v>860</v>
      </c>
      <c r="BE395" s="74">
        <v>9.3000000000000007</v>
      </c>
      <c r="BF395" s="74">
        <v>5</v>
      </c>
      <c r="BG395" s="74">
        <v>69</v>
      </c>
      <c r="BH395" s="74">
        <v>80.099999999999994</v>
      </c>
      <c r="BI395" s="74">
        <v>85.7</v>
      </c>
      <c r="BJ395" s="78"/>
      <c r="BK395" s="74"/>
      <c r="BL395" s="78"/>
      <c r="BM395" s="74"/>
      <c r="BN395" s="74"/>
      <c r="BO395" s="74"/>
      <c r="BP395" s="74"/>
      <c r="BQ395" s="74"/>
      <c r="BR395" s="78">
        <v>1845</v>
      </c>
      <c r="BS395" s="74">
        <v>2.4</v>
      </c>
      <c r="BT395" s="78">
        <v>1800</v>
      </c>
      <c r="BU395" s="74">
        <v>9</v>
      </c>
      <c r="BV395" s="74">
        <v>8.4</v>
      </c>
      <c r="BW395" s="74">
        <v>45.9</v>
      </c>
      <c r="BX395" s="74">
        <v>66.099999999999994</v>
      </c>
      <c r="BY395" s="74">
        <v>82.6</v>
      </c>
      <c r="BZ395" s="78">
        <v>1845</v>
      </c>
      <c r="CA395" s="74">
        <v>2.8</v>
      </c>
      <c r="CB395" s="78">
        <v>1795</v>
      </c>
      <c r="CC395" s="74">
        <v>9.5</v>
      </c>
      <c r="CD395" s="74">
        <v>6</v>
      </c>
      <c r="CE395" s="74">
        <v>60.6</v>
      </c>
      <c r="CF395" s="74">
        <v>75.900000000000006</v>
      </c>
      <c r="CG395" s="74">
        <v>84.5</v>
      </c>
      <c r="CH395" s="78">
        <v>1845</v>
      </c>
      <c r="CI395" s="74">
        <v>3</v>
      </c>
      <c r="CJ395" s="78">
        <v>1790</v>
      </c>
      <c r="CK395" s="74">
        <v>9.9</v>
      </c>
      <c r="CL395" s="74">
        <v>4.7</v>
      </c>
      <c r="CM395" s="74">
        <v>67.400000000000006</v>
      </c>
      <c r="CN395" s="74">
        <v>79.900000000000006</v>
      </c>
      <c r="CO395" s="74">
        <v>85.4</v>
      </c>
      <c r="CP395" s="78"/>
      <c r="CQ395" s="74"/>
      <c r="CR395" s="78"/>
      <c r="CS395" s="74"/>
      <c r="CT395" s="74"/>
      <c r="CU395" s="74"/>
      <c r="CV395" s="74"/>
      <c r="CW395" s="74"/>
    </row>
    <row r="396" spans="1:101" ht="16.5" x14ac:dyDescent="0.3">
      <c r="A396" s="74" t="s">
        <v>291</v>
      </c>
      <c r="B396" s="74">
        <v>47</v>
      </c>
      <c r="C396" s="74">
        <v>10000291</v>
      </c>
      <c r="D396" s="74" t="s">
        <v>11</v>
      </c>
      <c r="E396" s="74" t="s">
        <v>12</v>
      </c>
      <c r="F396" s="78">
        <v>1360</v>
      </c>
      <c r="G396" s="74">
        <v>5.7</v>
      </c>
      <c r="H396" s="78">
        <v>1280</v>
      </c>
      <c r="I396" s="74">
        <v>11.1</v>
      </c>
      <c r="J396" s="74">
        <v>7.7</v>
      </c>
      <c r="K396" s="74">
        <v>55.1</v>
      </c>
      <c r="L396" s="74">
        <v>74</v>
      </c>
      <c r="M396" s="74">
        <v>81.2</v>
      </c>
      <c r="N396" s="78">
        <v>1360</v>
      </c>
      <c r="O396" s="74">
        <v>6.2</v>
      </c>
      <c r="P396" s="78">
        <v>1275</v>
      </c>
      <c r="Q396" s="74">
        <v>13.1</v>
      </c>
      <c r="R396" s="74">
        <v>6.9</v>
      </c>
      <c r="S396" s="74">
        <v>59</v>
      </c>
      <c r="T396" s="74">
        <v>75.400000000000006</v>
      </c>
      <c r="U396" s="74">
        <v>80</v>
      </c>
      <c r="V396" s="78">
        <v>1360</v>
      </c>
      <c r="W396" s="74">
        <v>6.7</v>
      </c>
      <c r="X396" s="78">
        <v>1265</v>
      </c>
      <c r="Y396" s="74">
        <v>15.9</v>
      </c>
      <c r="Z396" s="74">
        <v>7</v>
      </c>
      <c r="AA396" s="74">
        <v>63.9</v>
      </c>
      <c r="AB396" s="74">
        <v>74.400000000000006</v>
      </c>
      <c r="AC396" s="74">
        <v>77</v>
      </c>
      <c r="AD396" s="78"/>
      <c r="AE396" s="74"/>
      <c r="AF396" s="78"/>
      <c r="AG396" s="74"/>
      <c r="AH396" s="74"/>
      <c r="AI396" s="74"/>
      <c r="AJ396" s="74"/>
      <c r="AK396" s="74"/>
      <c r="AL396" s="78">
        <v>735</v>
      </c>
      <c r="AM396" s="74">
        <v>3</v>
      </c>
      <c r="AN396" s="78">
        <v>715</v>
      </c>
      <c r="AO396" s="74">
        <v>9.8000000000000007</v>
      </c>
      <c r="AP396" s="74">
        <v>12.7</v>
      </c>
      <c r="AQ396" s="74">
        <v>64.5</v>
      </c>
      <c r="AR396" s="74">
        <v>73.099999999999994</v>
      </c>
      <c r="AS396" s="74">
        <v>77.5</v>
      </c>
      <c r="AT396" s="78">
        <v>735</v>
      </c>
      <c r="AU396" s="74">
        <v>3.1</v>
      </c>
      <c r="AV396" s="78">
        <v>715</v>
      </c>
      <c r="AW396" s="74">
        <v>12.2</v>
      </c>
      <c r="AX396" s="74">
        <v>7.7</v>
      </c>
      <c r="AY396" s="74">
        <v>68.900000000000006</v>
      </c>
      <c r="AZ396" s="74">
        <v>76.8</v>
      </c>
      <c r="BA396" s="74">
        <v>80.099999999999994</v>
      </c>
      <c r="BB396" s="78">
        <v>735</v>
      </c>
      <c r="BC396" s="74">
        <v>3.7</v>
      </c>
      <c r="BD396" s="78">
        <v>710</v>
      </c>
      <c r="BE396" s="74">
        <v>14.1</v>
      </c>
      <c r="BF396" s="74">
        <v>7.2</v>
      </c>
      <c r="BG396" s="74">
        <v>69.3</v>
      </c>
      <c r="BH396" s="74">
        <v>76.5</v>
      </c>
      <c r="BI396" s="74">
        <v>78.7</v>
      </c>
      <c r="BJ396" s="78"/>
      <c r="BK396" s="74"/>
      <c r="BL396" s="78"/>
      <c r="BM396" s="74"/>
      <c r="BN396" s="74"/>
      <c r="BO396" s="74"/>
      <c r="BP396" s="74"/>
      <c r="BQ396" s="74"/>
      <c r="BR396" s="78">
        <v>2095</v>
      </c>
      <c r="BS396" s="74">
        <v>4.8</v>
      </c>
      <c r="BT396" s="78">
        <v>1995</v>
      </c>
      <c r="BU396" s="74">
        <v>10.6</v>
      </c>
      <c r="BV396" s="74">
        <v>9.5</v>
      </c>
      <c r="BW396" s="74">
        <v>58.4</v>
      </c>
      <c r="BX396" s="74">
        <v>73.7</v>
      </c>
      <c r="BY396" s="74">
        <v>79.8</v>
      </c>
      <c r="BZ396" s="78">
        <v>2095</v>
      </c>
      <c r="CA396" s="74">
        <v>5.0999999999999996</v>
      </c>
      <c r="CB396" s="78">
        <v>1990</v>
      </c>
      <c r="CC396" s="74">
        <v>12.8</v>
      </c>
      <c r="CD396" s="74">
        <v>7.2</v>
      </c>
      <c r="CE396" s="74">
        <v>62.6</v>
      </c>
      <c r="CF396" s="74">
        <v>75.900000000000006</v>
      </c>
      <c r="CG396" s="74">
        <v>80</v>
      </c>
      <c r="CH396" s="78">
        <v>2095</v>
      </c>
      <c r="CI396" s="74">
        <v>5.6</v>
      </c>
      <c r="CJ396" s="78">
        <v>1975</v>
      </c>
      <c r="CK396" s="74">
        <v>15.3</v>
      </c>
      <c r="CL396" s="74">
        <v>7.1</v>
      </c>
      <c r="CM396" s="74">
        <v>65.8</v>
      </c>
      <c r="CN396" s="74">
        <v>75.2</v>
      </c>
      <c r="CO396" s="74">
        <v>77.599999999999994</v>
      </c>
      <c r="CP396" s="78"/>
      <c r="CQ396" s="74"/>
      <c r="CR396" s="78"/>
      <c r="CS396" s="74"/>
      <c r="CT396" s="74"/>
      <c r="CU396" s="74"/>
      <c r="CV396" s="74"/>
      <c r="CW396" s="74"/>
    </row>
    <row r="397" spans="1:101" ht="16.5" x14ac:dyDescent="0.3">
      <c r="A397" s="74" t="s">
        <v>291</v>
      </c>
      <c r="B397" s="74">
        <v>108</v>
      </c>
      <c r="C397" s="74">
        <v>10007759</v>
      </c>
      <c r="D397" s="74" t="s">
        <v>16</v>
      </c>
      <c r="E397" s="74" t="s">
        <v>17</v>
      </c>
      <c r="F397" s="78">
        <v>685</v>
      </c>
      <c r="G397" s="74">
        <v>2.2999999999999998</v>
      </c>
      <c r="H397" s="78">
        <v>670</v>
      </c>
      <c r="I397" s="74">
        <v>6.4</v>
      </c>
      <c r="J397" s="74">
        <v>10.3</v>
      </c>
      <c r="K397" s="74">
        <v>58.4</v>
      </c>
      <c r="L397" s="74">
        <v>75.2</v>
      </c>
      <c r="M397" s="74">
        <v>83.3</v>
      </c>
      <c r="N397" s="78">
        <v>685</v>
      </c>
      <c r="O397" s="74">
        <v>2.9</v>
      </c>
      <c r="P397" s="78">
        <v>665</v>
      </c>
      <c r="Q397" s="74">
        <v>11</v>
      </c>
      <c r="R397" s="74">
        <v>5</v>
      </c>
      <c r="S397" s="74">
        <v>63.7</v>
      </c>
      <c r="T397" s="74">
        <v>80.599999999999994</v>
      </c>
      <c r="U397" s="74">
        <v>84.1</v>
      </c>
      <c r="V397" s="78">
        <v>685</v>
      </c>
      <c r="W397" s="74">
        <v>2.8</v>
      </c>
      <c r="X397" s="78">
        <v>665</v>
      </c>
      <c r="Y397" s="74">
        <v>9.9</v>
      </c>
      <c r="Z397" s="74">
        <v>6</v>
      </c>
      <c r="AA397" s="74">
        <v>71.2</v>
      </c>
      <c r="AB397" s="74">
        <v>81.400000000000006</v>
      </c>
      <c r="AC397" s="74">
        <v>84.1</v>
      </c>
      <c r="AD397" s="78"/>
      <c r="AE397" s="74"/>
      <c r="AF397" s="78"/>
      <c r="AG397" s="74"/>
      <c r="AH397" s="74"/>
      <c r="AI397" s="74"/>
      <c r="AJ397" s="74"/>
      <c r="AK397" s="74"/>
      <c r="AL397" s="78">
        <v>630</v>
      </c>
      <c r="AM397" s="74">
        <v>2.2000000000000002</v>
      </c>
      <c r="AN397" s="78">
        <v>615</v>
      </c>
      <c r="AO397" s="74">
        <v>10.9</v>
      </c>
      <c r="AP397" s="74">
        <v>12.8</v>
      </c>
      <c r="AQ397" s="74">
        <v>62.2</v>
      </c>
      <c r="AR397" s="74">
        <v>71</v>
      </c>
      <c r="AS397" s="74">
        <v>76.3</v>
      </c>
      <c r="AT397" s="78">
        <v>630</v>
      </c>
      <c r="AU397" s="74">
        <v>2.4</v>
      </c>
      <c r="AV397" s="78">
        <v>615</v>
      </c>
      <c r="AW397" s="74">
        <v>12.2</v>
      </c>
      <c r="AX397" s="74">
        <v>7.5</v>
      </c>
      <c r="AY397" s="74">
        <v>67.2</v>
      </c>
      <c r="AZ397" s="74">
        <v>76</v>
      </c>
      <c r="BA397" s="74">
        <v>80.400000000000006</v>
      </c>
      <c r="BB397" s="78">
        <v>630</v>
      </c>
      <c r="BC397" s="74">
        <v>2.4</v>
      </c>
      <c r="BD397" s="78">
        <v>615</v>
      </c>
      <c r="BE397" s="74">
        <v>12.8</v>
      </c>
      <c r="BF397" s="74">
        <v>6.8</v>
      </c>
      <c r="BG397" s="74">
        <v>70.8</v>
      </c>
      <c r="BH397" s="74">
        <v>78.2</v>
      </c>
      <c r="BI397" s="74">
        <v>80.400000000000006</v>
      </c>
      <c r="BJ397" s="78"/>
      <c r="BK397" s="74"/>
      <c r="BL397" s="78"/>
      <c r="BM397" s="74"/>
      <c r="BN397" s="74"/>
      <c r="BO397" s="74"/>
      <c r="BP397" s="74"/>
      <c r="BQ397" s="74"/>
      <c r="BR397" s="78">
        <v>1315</v>
      </c>
      <c r="BS397" s="74">
        <v>2.2999999999999998</v>
      </c>
      <c r="BT397" s="78">
        <v>1285</v>
      </c>
      <c r="BU397" s="74">
        <v>8.5</v>
      </c>
      <c r="BV397" s="74">
        <v>11.5</v>
      </c>
      <c r="BW397" s="74">
        <v>60.2</v>
      </c>
      <c r="BX397" s="74">
        <v>73.2</v>
      </c>
      <c r="BY397" s="74">
        <v>80</v>
      </c>
      <c r="BZ397" s="78">
        <v>1315</v>
      </c>
      <c r="CA397" s="74">
        <v>2.7</v>
      </c>
      <c r="CB397" s="78">
        <v>1280</v>
      </c>
      <c r="CC397" s="74">
        <v>11.5</v>
      </c>
      <c r="CD397" s="74">
        <v>6.2</v>
      </c>
      <c r="CE397" s="74">
        <v>65.400000000000006</v>
      </c>
      <c r="CF397" s="74">
        <v>78.400000000000006</v>
      </c>
      <c r="CG397" s="74">
        <v>82.3</v>
      </c>
      <c r="CH397" s="78">
        <v>1315</v>
      </c>
      <c r="CI397" s="74">
        <v>2.6</v>
      </c>
      <c r="CJ397" s="78">
        <v>1285</v>
      </c>
      <c r="CK397" s="74">
        <v>11.3</v>
      </c>
      <c r="CL397" s="74">
        <v>6.4</v>
      </c>
      <c r="CM397" s="74">
        <v>71</v>
      </c>
      <c r="CN397" s="74">
        <v>79.900000000000006</v>
      </c>
      <c r="CO397" s="74">
        <v>82.3</v>
      </c>
      <c r="CP397" s="78"/>
      <c r="CQ397" s="74"/>
      <c r="CR397" s="78"/>
      <c r="CS397" s="74"/>
      <c r="CT397" s="74"/>
      <c r="CU397" s="74"/>
      <c r="CV397" s="74"/>
      <c r="CW397" s="74"/>
    </row>
    <row r="398" spans="1:101" ht="16.5" x14ac:dyDescent="0.3">
      <c r="A398" s="74" t="s">
        <v>291</v>
      </c>
      <c r="B398" s="74">
        <v>48</v>
      </c>
      <c r="C398" s="74">
        <v>10000571</v>
      </c>
      <c r="D398" s="74" t="s">
        <v>19</v>
      </c>
      <c r="E398" s="74" t="s">
        <v>20</v>
      </c>
      <c r="F398" s="78">
        <v>785</v>
      </c>
      <c r="G398" s="74">
        <v>1.8</v>
      </c>
      <c r="H398" s="78">
        <v>770</v>
      </c>
      <c r="I398" s="74">
        <v>7.7</v>
      </c>
      <c r="J398" s="74">
        <v>11.1</v>
      </c>
      <c r="K398" s="74">
        <v>49.3</v>
      </c>
      <c r="L398" s="74">
        <v>71</v>
      </c>
      <c r="M398" s="74">
        <v>81.3</v>
      </c>
      <c r="N398" s="78">
        <v>785</v>
      </c>
      <c r="O398" s="74">
        <v>2.8</v>
      </c>
      <c r="P398" s="78">
        <v>760</v>
      </c>
      <c r="Q398" s="74">
        <v>8.5</v>
      </c>
      <c r="R398" s="74">
        <v>8.1</v>
      </c>
      <c r="S398" s="74">
        <v>64.5</v>
      </c>
      <c r="T398" s="74">
        <v>77.900000000000006</v>
      </c>
      <c r="U398" s="74">
        <v>83.3</v>
      </c>
      <c r="V398" s="78">
        <v>785</v>
      </c>
      <c r="W398" s="74">
        <v>3.2</v>
      </c>
      <c r="X398" s="78">
        <v>760</v>
      </c>
      <c r="Y398" s="74">
        <v>11.9</v>
      </c>
      <c r="Z398" s="74">
        <v>8</v>
      </c>
      <c r="AA398" s="74">
        <v>70.2</v>
      </c>
      <c r="AB398" s="74">
        <v>77.8</v>
      </c>
      <c r="AC398" s="74">
        <v>80.099999999999994</v>
      </c>
      <c r="AD398" s="78"/>
      <c r="AE398" s="74"/>
      <c r="AF398" s="78"/>
      <c r="AG398" s="74"/>
      <c r="AH398" s="74"/>
      <c r="AI398" s="74"/>
      <c r="AJ398" s="74"/>
      <c r="AK398" s="74"/>
      <c r="AL398" s="78">
        <v>340</v>
      </c>
      <c r="AM398" s="74">
        <v>1.2</v>
      </c>
      <c r="AN398" s="78">
        <v>335</v>
      </c>
      <c r="AO398" s="74">
        <v>7.4</v>
      </c>
      <c r="AP398" s="74">
        <v>16</v>
      </c>
      <c r="AQ398" s="74">
        <v>60.8</v>
      </c>
      <c r="AR398" s="74">
        <v>70.900000000000006</v>
      </c>
      <c r="AS398" s="74">
        <v>76.599999999999994</v>
      </c>
      <c r="AT398" s="78">
        <v>340</v>
      </c>
      <c r="AU398" s="74">
        <v>1.5</v>
      </c>
      <c r="AV398" s="78">
        <v>335</v>
      </c>
      <c r="AW398" s="74">
        <v>9.8000000000000007</v>
      </c>
      <c r="AX398" s="74">
        <v>12.8</v>
      </c>
      <c r="AY398" s="74">
        <v>67.3</v>
      </c>
      <c r="AZ398" s="74">
        <v>73.2</v>
      </c>
      <c r="BA398" s="74">
        <v>77.400000000000006</v>
      </c>
      <c r="BB398" s="78">
        <v>340</v>
      </c>
      <c r="BC398" s="74">
        <v>1.8</v>
      </c>
      <c r="BD398" s="78">
        <v>335</v>
      </c>
      <c r="BE398" s="74">
        <v>12.5</v>
      </c>
      <c r="BF398" s="74">
        <v>12.2</v>
      </c>
      <c r="BG398" s="74">
        <v>67.2</v>
      </c>
      <c r="BH398" s="74">
        <v>73.099999999999994</v>
      </c>
      <c r="BI398" s="74">
        <v>75.2</v>
      </c>
      <c r="BJ398" s="78"/>
      <c r="BK398" s="74"/>
      <c r="BL398" s="78"/>
      <c r="BM398" s="74"/>
      <c r="BN398" s="74"/>
      <c r="BO398" s="74"/>
      <c r="BP398" s="74"/>
      <c r="BQ398" s="74"/>
      <c r="BR398" s="78">
        <v>1125</v>
      </c>
      <c r="BS398" s="74">
        <v>1.6</v>
      </c>
      <c r="BT398" s="78">
        <v>1105</v>
      </c>
      <c r="BU398" s="74">
        <v>7.6</v>
      </c>
      <c r="BV398" s="74">
        <v>12.6</v>
      </c>
      <c r="BW398" s="74">
        <v>52.8</v>
      </c>
      <c r="BX398" s="74">
        <v>71</v>
      </c>
      <c r="BY398" s="74">
        <v>79.8</v>
      </c>
      <c r="BZ398" s="78">
        <v>1125</v>
      </c>
      <c r="CA398" s="74">
        <v>2.4</v>
      </c>
      <c r="CB398" s="78">
        <v>1095</v>
      </c>
      <c r="CC398" s="74">
        <v>8.9</v>
      </c>
      <c r="CD398" s="74">
        <v>9.6</v>
      </c>
      <c r="CE398" s="74">
        <v>65.400000000000006</v>
      </c>
      <c r="CF398" s="74">
        <v>76.5</v>
      </c>
      <c r="CG398" s="74">
        <v>81.5</v>
      </c>
      <c r="CH398" s="78">
        <v>1125</v>
      </c>
      <c r="CI398" s="74">
        <v>2.8</v>
      </c>
      <c r="CJ398" s="78">
        <v>1095</v>
      </c>
      <c r="CK398" s="74">
        <v>12.1</v>
      </c>
      <c r="CL398" s="74">
        <v>9.3000000000000007</v>
      </c>
      <c r="CM398" s="74">
        <v>69.3</v>
      </c>
      <c r="CN398" s="74">
        <v>76.400000000000006</v>
      </c>
      <c r="CO398" s="74">
        <v>78.599999999999994</v>
      </c>
      <c r="CP398" s="78"/>
      <c r="CQ398" s="74"/>
      <c r="CR398" s="78"/>
      <c r="CS398" s="74"/>
      <c r="CT398" s="74"/>
      <c r="CU398" s="74"/>
      <c r="CV398" s="74"/>
      <c r="CW398" s="74"/>
    </row>
    <row r="399" spans="1:101" ht="16.5" x14ac:dyDescent="0.3">
      <c r="A399" s="74" t="s">
        <v>291</v>
      </c>
      <c r="B399" s="74">
        <v>109</v>
      </c>
      <c r="C399" s="74">
        <v>10007850</v>
      </c>
      <c r="D399" s="74" t="s">
        <v>19</v>
      </c>
      <c r="E399" s="74" t="s">
        <v>23</v>
      </c>
      <c r="F399" s="78">
        <v>675</v>
      </c>
      <c r="G399" s="74">
        <v>3.9</v>
      </c>
      <c r="H399" s="78">
        <v>645</v>
      </c>
      <c r="I399" s="74">
        <v>11</v>
      </c>
      <c r="J399" s="74">
        <v>8.5</v>
      </c>
      <c r="K399" s="74">
        <v>47.3</v>
      </c>
      <c r="L399" s="74">
        <v>68.5</v>
      </c>
      <c r="M399" s="74">
        <v>80.5</v>
      </c>
      <c r="N399" s="78">
        <v>675</v>
      </c>
      <c r="O399" s="74">
        <v>4</v>
      </c>
      <c r="P399" s="78">
        <v>645</v>
      </c>
      <c r="Q399" s="74">
        <v>9.3000000000000007</v>
      </c>
      <c r="R399" s="74">
        <v>5.9</v>
      </c>
      <c r="S399" s="74">
        <v>56.3</v>
      </c>
      <c r="T399" s="74">
        <v>75.099999999999994</v>
      </c>
      <c r="U399" s="74">
        <v>84.8</v>
      </c>
      <c r="V399" s="78">
        <v>675</v>
      </c>
      <c r="W399" s="74">
        <v>4.8</v>
      </c>
      <c r="X399" s="78">
        <v>640</v>
      </c>
      <c r="Y399" s="74">
        <v>14.4</v>
      </c>
      <c r="Z399" s="74">
        <v>5.8</v>
      </c>
      <c r="AA399" s="74">
        <v>64.400000000000006</v>
      </c>
      <c r="AB399" s="74">
        <v>75.2</v>
      </c>
      <c r="AC399" s="74">
        <v>79.900000000000006</v>
      </c>
      <c r="AD399" s="78"/>
      <c r="AE399" s="74"/>
      <c r="AF399" s="78"/>
      <c r="AG399" s="74"/>
      <c r="AH399" s="74"/>
      <c r="AI399" s="74"/>
      <c r="AJ399" s="74"/>
      <c r="AK399" s="74"/>
      <c r="AL399" s="78">
        <v>830</v>
      </c>
      <c r="AM399" s="74">
        <v>1.6</v>
      </c>
      <c r="AN399" s="78">
        <v>815</v>
      </c>
      <c r="AO399" s="74">
        <v>9.9</v>
      </c>
      <c r="AP399" s="74">
        <v>9.1</v>
      </c>
      <c r="AQ399" s="74">
        <v>54.5</v>
      </c>
      <c r="AR399" s="74">
        <v>67.5</v>
      </c>
      <c r="AS399" s="74">
        <v>81</v>
      </c>
      <c r="AT399" s="78">
        <v>830</v>
      </c>
      <c r="AU399" s="74">
        <v>2.1</v>
      </c>
      <c r="AV399" s="78">
        <v>810</v>
      </c>
      <c r="AW399" s="74">
        <v>11.2</v>
      </c>
      <c r="AX399" s="74">
        <v>5.7</v>
      </c>
      <c r="AY399" s="74">
        <v>61.6</v>
      </c>
      <c r="AZ399" s="74">
        <v>74.3</v>
      </c>
      <c r="BA399" s="74">
        <v>83.1</v>
      </c>
      <c r="BB399" s="78">
        <v>830</v>
      </c>
      <c r="BC399" s="74">
        <v>2.2999999999999998</v>
      </c>
      <c r="BD399" s="78">
        <v>810</v>
      </c>
      <c r="BE399" s="74">
        <v>13.6</v>
      </c>
      <c r="BF399" s="74">
        <v>5.4</v>
      </c>
      <c r="BG399" s="74">
        <v>68.400000000000006</v>
      </c>
      <c r="BH399" s="74">
        <v>76.8</v>
      </c>
      <c r="BI399" s="74">
        <v>81</v>
      </c>
      <c r="BJ399" s="78"/>
      <c r="BK399" s="74"/>
      <c r="BL399" s="78"/>
      <c r="BM399" s="74"/>
      <c r="BN399" s="74"/>
      <c r="BO399" s="74"/>
      <c r="BP399" s="74"/>
      <c r="BQ399" s="74"/>
      <c r="BR399" s="78">
        <v>1500</v>
      </c>
      <c r="BS399" s="74">
        <v>2.6</v>
      </c>
      <c r="BT399" s="78">
        <v>1465</v>
      </c>
      <c r="BU399" s="74">
        <v>10.4</v>
      </c>
      <c r="BV399" s="74">
        <v>8.8000000000000007</v>
      </c>
      <c r="BW399" s="74">
        <v>51.3</v>
      </c>
      <c r="BX399" s="74">
        <v>67.900000000000006</v>
      </c>
      <c r="BY399" s="74">
        <v>80.8</v>
      </c>
      <c r="BZ399" s="78">
        <v>1500</v>
      </c>
      <c r="CA399" s="74">
        <v>2.9</v>
      </c>
      <c r="CB399" s="78">
        <v>1460</v>
      </c>
      <c r="CC399" s="74">
        <v>10.4</v>
      </c>
      <c r="CD399" s="74">
        <v>5.8</v>
      </c>
      <c r="CE399" s="74">
        <v>59.3</v>
      </c>
      <c r="CF399" s="74">
        <v>74.599999999999994</v>
      </c>
      <c r="CG399" s="74">
        <v>83.9</v>
      </c>
      <c r="CH399" s="78">
        <v>1500</v>
      </c>
      <c r="CI399" s="74">
        <v>3.4</v>
      </c>
      <c r="CJ399" s="78">
        <v>1450</v>
      </c>
      <c r="CK399" s="74">
        <v>13.9</v>
      </c>
      <c r="CL399" s="74">
        <v>5.6</v>
      </c>
      <c r="CM399" s="74">
        <v>66.599999999999994</v>
      </c>
      <c r="CN399" s="74">
        <v>76.099999999999994</v>
      </c>
      <c r="CO399" s="74">
        <v>80.5</v>
      </c>
      <c r="CP399" s="78"/>
      <c r="CQ399" s="74"/>
      <c r="CR399" s="78"/>
      <c r="CS399" s="74"/>
      <c r="CT399" s="74"/>
      <c r="CU399" s="74"/>
      <c r="CV399" s="74"/>
      <c r="CW399" s="74"/>
    </row>
    <row r="400" spans="1:101" ht="16.5" x14ac:dyDescent="0.3">
      <c r="A400" s="74" t="s">
        <v>291</v>
      </c>
      <c r="B400" s="74">
        <v>26</v>
      </c>
      <c r="C400" s="74">
        <v>10007152</v>
      </c>
      <c r="D400" s="74" t="s">
        <v>11</v>
      </c>
      <c r="E400" s="74" t="s">
        <v>25</v>
      </c>
      <c r="F400" s="78">
        <v>880</v>
      </c>
      <c r="G400" s="74">
        <v>5.2</v>
      </c>
      <c r="H400" s="78">
        <v>835</v>
      </c>
      <c r="I400" s="74">
        <v>9.8000000000000007</v>
      </c>
      <c r="J400" s="74">
        <v>11.9</v>
      </c>
      <c r="K400" s="74">
        <v>58.1</v>
      </c>
      <c r="L400" s="74">
        <v>71.5</v>
      </c>
      <c r="M400" s="74">
        <v>78.3</v>
      </c>
      <c r="N400" s="78">
        <v>880</v>
      </c>
      <c r="O400" s="74">
        <v>5.8</v>
      </c>
      <c r="P400" s="78">
        <v>830</v>
      </c>
      <c r="Q400" s="74">
        <v>11.7</v>
      </c>
      <c r="R400" s="74">
        <v>9.1999999999999993</v>
      </c>
      <c r="S400" s="74">
        <v>61.1</v>
      </c>
      <c r="T400" s="74">
        <v>74.400000000000006</v>
      </c>
      <c r="U400" s="74">
        <v>79.099999999999994</v>
      </c>
      <c r="V400" s="78">
        <v>880</v>
      </c>
      <c r="W400" s="74">
        <v>6.1</v>
      </c>
      <c r="X400" s="78">
        <v>825</v>
      </c>
      <c r="Y400" s="74">
        <v>15.2</v>
      </c>
      <c r="Z400" s="74">
        <v>9.6999999999999993</v>
      </c>
      <c r="AA400" s="74">
        <v>61.6</v>
      </c>
      <c r="AB400" s="74">
        <v>72</v>
      </c>
      <c r="AC400" s="74">
        <v>75.2</v>
      </c>
      <c r="AD400" s="78"/>
      <c r="AE400" s="74"/>
      <c r="AF400" s="78"/>
      <c r="AG400" s="74"/>
      <c r="AH400" s="74"/>
      <c r="AI400" s="74"/>
      <c r="AJ400" s="74"/>
      <c r="AK400" s="74"/>
      <c r="AL400" s="78">
        <v>360</v>
      </c>
      <c r="AM400" s="74">
        <v>2.2000000000000002</v>
      </c>
      <c r="AN400" s="78">
        <v>355</v>
      </c>
      <c r="AO400" s="74">
        <v>12.7</v>
      </c>
      <c r="AP400" s="74">
        <v>17.8</v>
      </c>
      <c r="AQ400" s="74">
        <v>57.1</v>
      </c>
      <c r="AR400" s="74">
        <v>64.400000000000006</v>
      </c>
      <c r="AS400" s="74">
        <v>69.5</v>
      </c>
      <c r="AT400" s="78">
        <v>360</v>
      </c>
      <c r="AU400" s="74">
        <v>2.2000000000000002</v>
      </c>
      <c r="AV400" s="78">
        <v>355</v>
      </c>
      <c r="AW400" s="74">
        <v>16.399999999999999</v>
      </c>
      <c r="AX400" s="74">
        <v>13.8</v>
      </c>
      <c r="AY400" s="74">
        <v>61.9</v>
      </c>
      <c r="AZ400" s="74">
        <v>66.7</v>
      </c>
      <c r="BA400" s="74">
        <v>69.8</v>
      </c>
      <c r="BB400" s="78">
        <v>360</v>
      </c>
      <c r="BC400" s="74">
        <v>2.2000000000000002</v>
      </c>
      <c r="BD400" s="78">
        <v>355</v>
      </c>
      <c r="BE400" s="74">
        <v>16.399999999999999</v>
      </c>
      <c r="BF400" s="74">
        <v>9.6</v>
      </c>
      <c r="BG400" s="74">
        <v>66.099999999999994</v>
      </c>
      <c r="BH400" s="74">
        <v>71.5</v>
      </c>
      <c r="BI400" s="74">
        <v>74</v>
      </c>
      <c r="BJ400" s="78"/>
      <c r="BK400" s="74"/>
      <c r="BL400" s="78"/>
      <c r="BM400" s="74"/>
      <c r="BN400" s="74"/>
      <c r="BO400" s="74"/>
      <c r="BP400" s="74"/>
      <c r="BQ400" s="74"/>
      <c r="BR400" s="78">
        <v>1240</v>
      </c>
      <c r="BS400" s="74">
        <v>4.4000000000000004</v>
      </c>
      <c r="BT400" s="78">
        <v>1185</v>
      </c>
      <c r="BU400" s="74">
        <v>10.7</v>
      </c>
      <c r="BV400" s="74">
        <v>13.6</v>
      </c>
      <c r="BW400" s="74">
        <v>57.8</v>
      </c>
      <c r="BX400" s="74">
        <v>69.400000000000006</v>
      </c>
      <c r="BY400" s="74">
        <v>75.7</v>
      </c>
      <c r="BZ400" s="78">
        <v>1240</v>
      </c>
      <c r="CA400" s="74">
        <v>4.8</v>
      </c>
      <c r="CB400" s="78">
        <v>1180</v>
      </c>
      <c r="CC400" s="74">
        <v>13.1</v>
      </c>
      <c r="CD400" s="74">
        <v>10.6</v>
      </c>
      <c r="CE400" s="74">
        <v>61.3</v>
      </c>
      <c r="CF400" s="74">
        <v>72.099999999999994</v>
      </c>
      <c r="CG400" s="74">
        <v>76.3</v>
      </c>
      <c r="CH400" s="78">
        <v>1240</v>
      </c>
      <c r="CI400" s="74">
        <v>5</v>
      </c>
      <c r="CJ400" s="78">
        <v>1180</v>
      </c>
      <c r="CK400" s="74">
        <v>15.5</v>
      </c>
      <c r="CL400" s="74">
        <v>9.6999999999999993</v>
      </c>
      <c r="CM400" s="74">
        <v>62.9</v>
      </c>
      <c r="CN400" s="74">
        <v>71.8</v>
      </c>
      <c r="CO400" s="74">
        <v>74.8</v>
      </c>
      <c r="CP400" s="78"/>
      <c r="CQ400" s="74"/>
      <c r="CR400" s="78"/>
      <c r="CS400" s="74"/>
      <c r="CT400" s="74"/>
      <c r="CU400" s="74"/>
      <c r="CV400" s="74"/>
      <c r="CW400" s="74"/>
    </row>
    <row r="401" spans="1:101" ht="16.5" x14ac:dyDescent="0.3">
      <c r="A401" s="74" t="s">
        <v>291</v>
      </c>
      <c r="B401" s="74">
        <v>127</v>
      </c>
      <c r="C401" s="74">
        <v>10007760</v>
      </c>
      <c r="D401" s="74" t="s">
        <v>27</v>
      </c>
      <c r="E401" s="74" t="s">
        <v>28</v>
      </c>
      <c r="F401" s="78">
        <v>360</v>
      </c>
      <c r="G401" s="74">
        <v>11.7</v>
      </c>
      <c r="H401" s="78">
        <v>315</v>
      </c>
      <c r="I401" s="74">
        <v>11.7</v>
      </c>
      <c r="J401" s="74">
        <v>10.1</v>
      </c>
      <c r="K401" s="74">
        <v>43.2</v>
      </c>
      <c r="L401" s="74">
        <v>62.1</v>
      </c>
      <c r="M401" s="74">
        <v>78.2</v>
      </c>
      <c r="N401" s="78">
        <v>360</v>
      </c>
      <c r="O401" s="74">
        <v>11.7</v>
      </c>
      <c r="P401" s="78">
        <v>315</v>
      </c>
      <c r="Q401" s="74">
        <v>17.399999999999999</v>
      </c>
      <c r="R401" s="74">
        <v>7.6</v>
      </c>
      <c r="S401" s="74">
        <v>45.4</v>
      </c>
      <c r="T401" s="74">
        <v>61.2</v>
      </c>
      <c r="U401" s="74">
        <v>75.099999999999994</v>
      </c>
      <c r="V401" s="78">
        <v>360</v>
      </c>
      <c r="W401" s="74">
        <v>13.9</v>
      </c>
      <c r="X401" s="78">
        <v>310</v>
      </c>
      <c r="Y401" s="74">
        <v>20.7</v>
      </c>
      <c r="Z401" s="74">
        <v>10.7</v>
      </c>
      <c r="AA401" s="74">
        <v>50.5</v>
      </c>
      <c r="AB401" s="74">
        <v>59.9</v>
      </c>
      <c r="AC401" s="74">
        <v>68.599999999999994</v>
      </c>
      <c r="AD401" s="78"/>
      <c r="AE401" s="74"/>
      <c r="AF401" s="78"/>
      <c r="AG401" s="74"/>
      <c r="AH401" s="74"/>
      <c r="AI401" s="74"/>
      <c r="AJ401" s="74"/>
      <c r="AK401" s="74"/>
      <c r="AL401" s="78">
        <v>285</v>
      </c>
      <c r="AM401" s="74">
        <v>7.7</v>
      </c>
      <c r="AN401" s="78">
        <v>265</v>
      </c>
      <c r="AO401" s="74">
        <v>14.7</v>
      </c>
      <c r="AP401" s="74">
        <v>8.6999999999999993</v>
      </c>
      <c r="AQ401" s="74">
        <v>40.4</v>
      </c>
      <c r="AR401" s="74">
        <v>62.3</v>
      </c>
      <c r="AS401" s="74">
        <v>76.599999999999994</v>
      </c>
      <c r="AT401" s="78">
        <v>285</v>
      </c>
      <c r="AU401" s="74">
        <v>7.3</v>
      </c>
      <c r="AV401" s="78">
        <v>265</v>
      </c>
      <c r="AW401" s="74">
        <v>17.3</v>
      </c>
      <c r="AX401" s="74">
        <v>10.199999999999999</v>
      </c>
      <c r="AY401" s="74">
        <v>43.2</v>
      </c>
      <c r="AZ401" s="74">
        <v>62.4</v>
      </c>
      <c r="BA401" s="74">
        <v>72.599999999999994</v>
      </c>
      <c r="BB401" s="78">
        <v>285</v>
      </c>
      <c r="BC401" s="74">
        <v>8</v>
      </c>
      <c r="BD401" s="78">
        <v>265</v>
      </c>
      <c r="BE401" s="74">
        <v>19.3</v>
      </c>
      <c r="BF401" s="74">
        <v>8.6999999999999993</v>
      </c>
      <c r="BG401" s="74">
        <v>49.6</v>
      </c>
      <c r="BH401" s="74">
        <v>62.9</v>
      </c>
      <c r="BI401" s="74">
        <v>72</v>
      </c>
      <c r="BJ401" s="78"/>
      <c r="BK401" s="74"/>
      <c r="BL401" s="78"/>
      <c r="BM401" s="74"/>
      <c r="BN401" s="74"/>
      <c r="BO401" s="74"/>
      <c r="BP401" s="74"/>
      <c r="BQ401" s="74"/>
      <c r="BR401" s="78">
        <v>645</v>
      </c>
      <c r="BS401" s="74">
        <v>9.9</v>
      </c>
      <c r="BT401" s="78">
        <v>580</v>
      </c>
      <c r="BU401" s="74">
        <v>13.1</v>
      </c>
      <c r="BV401" s="74">
        <v>9.5</v>
      </c>
      <c r="BW401" s="74">
        <v>41.9</v>
      </c>
      <c r="BX401" s="74">
        <v>62.2</v>
      </c>
      <c r="BY401" s="74">
        <v>77.5</v>
      </c>
      <c r="BZ401" s="78">
        <v>645</v>
      </c>
      <c r="CA401" s="74">
        <v>9.8000000000000007</v>
      </c>
      <c r="CB401" s="78">
        <v>585</v>
      </c>
      <c r="CC401" s="74">
        <v>17.3</v>
      </c>
      <c r="CD401" s="74">
        <v>8.6999999999999993</v>
      </c>
      <c r="CE401" s="74">
        <v>44.4</v>
      </c>
      <c r="CF401" s="74">
        <v>61.7</v>
      </c>
      <c r="CG401" s="74">
        <v>73.900000000000006</v>
      </c>
      <c r="CH401" s="78">
        <v>645</v>
      </c>
      <c r="CI401" s="74">
        <v>11.3</v>
      </c>
      <c r="CJ401" s="78">
        <v>575</v>
      </c>
      <c r="CK401" s="74">
        <v>20.100000000000001</v>
      </c>
      <c r="CL401" s="74">
        <v>9.8000000000000007</v>
      </c>
      <c r="CM401" s="74">
        <v>50.1</v>
      </c>
      <c r="CN401" s="74">
        <v>61.3</v>
      </c>
      <c r="CO401" s="74">
        <v>70.2</v>
      </c>
      <c r="CP401" s="78"/>
      <c r="CQ401" s="74"/>
      <c r="CR401" s="78"/>
      <c r="CS401" s="74"/>
      <c r="CT401" s="74"/>
      <c r="CU401" s="74"/>
      <c r="CV401" s="74"/>
      <c r="CW401" s="74"/>
    </row>
    <row r="402" spans="1:101" ht="16.5" x14ac:dyDescent="0.3">
      <c r="A402" s="74" t="s">
        <v>291</v>
      </c>
      <c r="B402" s="74">
        <v>52</v>
      </c>
      <c r="C402" s="74">
        <v>10007140</v>
      </c>
      <c r="D402" s="74" t="s">
        <v>16</v>
      </c>
      <c r="E402" s="74" t="s">
        <v>30</v>
      </c>
      <c r="F402" s="78">
        <v>1545</v>
      </c>
      <c r="G402" s="74">
        <v>5.5</v>
      </c>
      <c r="H402" s="78">
        <v>1460</v>
      </c>
      <c r="I402" s="74">
        <v>8.8000000000000007</v>
      </c>
      <c r="J402" s="74">
        <v>12</v>
      </c>
      <c r="K402" s="74">
        <v>59.1</v>
      </c>
      <c r="L402" s="74">
        <v>72.400000000000006</v>
      </c>
      <c r="M402" s="74">
        <v>79.2</v>
      </c>
      <c r="N402" s="78">
        <v>1545</v>
      </c>
      <c r="O402" s="74">
        <v>5.8</v>
      </c>
      <c r="P402" s="78">
        <v>1455</v>
      </c>
      <c r="Q402" s="74">
        <v>11.8</v>
      </c>
      <c r="R402" s="74">
        <v>8</v>
      </c>
      <c r="S402" s="74">
        <v>64.400000000000006</v>
      </c>
      <c r="T402" s="74">
        <v>75.3</v>
      </c>
      <c r="U402" s="74">
        <v>80.2</v>
      </c>
      <c r="V402" s="78">
        <v>1545</v>
      </c>
      <c r="W402" s="74">
        <v>6.2</v>
      </c>
      <c r="X402" s="78">
        <v>1450</v>
      </c>
      <c r="Y402" s="74">
        <v>11.7</v>
      </c>
      <c r="Z402" s="74">
        <v>8.1</v>
      </c>
      <c r="AA402" s="74">
        <v>69.400000000000006</v>
      </c>
      <c r="AB402" s="74">
        <v>78.400000000000006</v>
      </c>
      <c r="AC402" s="74">
        <v>80.3</v>
      </c>
      <c r="AD402" s="78"/>
      <c r="AE402" s="74"/>
      <c r="AF402" s="78"/>
      <c r="AG402" s="74"/>
      <c r="AH402" s="74"/>
      <c r="AI402" s="74"/>
      <c r="AJ402" s="74"/>
      <c r="AK402" s="74"/>
      <c r="AL402" s="78">
        <v>945</v>
      </c>
      <c r="AM402" s="74">
        <v>1.8</v>
      </c>
      <c r="AN402" s="78">
        <v>930</v>
      </c>
      <c r="AO402" s="74">
        <v>9.3000000000000007</v>
      </c>
      <c r="AP402" s="74">
        <v>13.6</v>
      </c>
      <c r="AQ402" s="74">
        <v>57.3</v>
      </c>
      <c r="AR402" s="74">
        <v>69.599999999999994</v>
      </c>
      <c r="AS402" s="74">
        <v>77.2</v>
      </c>
      <c r="AT402" s="78">
        <v>945</v>
      </c>
      <c r="AU402" s="74">
        <v>2</v>
      </c>
      <c r="AV402" s="78">
        <v>925</v>
      </c>
      <c r="AW402" s="74">
        <v>11.1</v>
      </c>
      <c r="AX402" s="74">
        <v>8.5</v>
      </c>
      <c r="AY402" s="74">
        <v>64.599999999999994</v>
      </c>
      <c r="AZ402" s="74">
        <v>74.5</v>
      </c>
      <c r="BA402" s="74">
        <v>80.3</v>
      </c>
      <c r="BB402" s="78">
        <v>945</v>
      </c>
      <c r="BC402" s="74">
        <v>2.2999999999999998</v>
      </c>
      <c r="BD402" s="78">
        <v>925</v>
      </c>
      <c r="BE402" s="74">
        <v>13.2</v>
      </c>
      <c r="BF402" s="74">
        <v>8.8000000000000007</v>
      </c>
      <c r="BG402" s="74">
        <v>69.400000000000006</v>
      </c>
      <c r="BH402" s="74">
        <v>75.8</v>
      </c>
      <c r="BI402" s="74">
        <v>78</v>
      </c>
      <c r="BJ402" s="78"/>
      <c r="BK402" s="74"/>
      <c r="BL402" s="78"/>
      <c r="BM402" s="74"/>
      <c r="BN402" s="74"/>
      <c r="BO402" s="74"/>
      <c r="BP402" s="74"/>
      <c r="BQ402" s="74"/>
      <c r="BR402" s="78">
        <v>2490</v>
      </c>
      <c r="BS402" s="74">
        <v>4.0999999999999996</v>
      </c>
      <c r="BT402" s="78">
        <v>2390</v>
      </c>
      <c r="BU402" s="74">
        <v>9</v>
      </c>
      <c r="BV402" s="74">
        <v>12.6</v>
      </c>
      <c r="BW402" s="74">
        <v>58.4</v>
      </c>
      <c r="BX402" s="74">
        <v>71.3</v>
      </c>
      <c r="BY402" s="74">
        <v>78.400000000000006</v>
      </c>
      <c r="BZ402" s="78">
        <v>2490</v>
      </c>
      <c r="CA402" s="74">
        <v>4.4000000000000004</v>
      </c>
      <c r="CB402" s="78">
        <v>2380</v>
      </c>
      <c r="CC402" s="74">
        <v>11.5</v>
      </c>
      <c r="CD402" s="74">
        <v>8.1999999999999993</v>
      </c>
      <c r="CE402" s="74">
        <v>64.5</v>
      </c>
      <c r="CF402" s="74">
        <v>75</v>
      </c>
      <c r="CG402" s="74">
        <v>80.2</v>
      </c>
      <c r="CH402" s="78">
        <v>2490</v>
      </c>
      <c r="CI402" s="74">
        <v>4.7</v>
      </c>
      <c r="CJ402" s="78">
        <v>2375</v>
      </c>
      <c r="CK402" s="74">
        <v>12.3</v>
      </c>
      <c r="CL402" s="74">
        <v>8.3000000000000007</v>
      </c>
      <c r="CM402" s="74">
        <v>69.400000000000006</v>
      </c>
      <c r="CN402" s="74">
        <v>77.400000000000006</v>
      </c>
      <c r="CO402" s="74">
        <v>79.400000000000006</v>
      </c>
      <c r="CP402" s="78"/>
      <c r="CQ402" s="74"/>
      <c r="CR402" s="78"/>
      <c r="CS402" s="74"/>
      <c r="CT402" s="74"/>
      <c r="CU402" s="74"/>
      <c r="CV402" s="74"/>
      <c r="CW402" s="74"/>
    </row>
    <row r="403" spans="1:101" ht="16.5" x14ac:dyDescent="0.3">
      <c r="A403" s="74" t="s">
        <v>291</v>
      </c>
      <c r="B403" s="74">
        <v>110</v>
      </c>
      <c r="C403" s="74">
        <v>10006840</v>
      </c>
      <c r="D403" s="74" t="s">
        <v>16</v>
      </c>
      <c r="E403" s="74" t="s">
        <v>32</v>
      </c>
      <c r="F403" s="78">
        <v>2815</v>
      </c>
      <c r="G403" s="74">
        <v>3.1</v>
      </c>
      <c r="H403" s="78">
        <v>2730</v>
      </c>
      <c r="I403" s="74">
        <v>8.4</v>
      </c>
      <c r="J403" s="74">
        <v>10.5</v>
      </c>
      <c r="K403" s="74">
        <v>50.6</v>
      </c>
      <c r="L403" s="74">
        <v>69.2</v>
      </c>
      <c r="M403" s="74">
        <v>81.099999999999994</v>
      </c>
      <c r="N403" s="78">
        <v>2815</v>
      </c>
      <c r="O403" s="74">
        <v>3.5</v>
      </c>
      <c r="P403" s="78">
        <v>2715</v>
      </c>
      <c r="Q403" s="74">
        <v>9.6999999999999993</v>
      </c>
      <c r="R403" s="74">
        <v>6</v>
      </c>
      <c r="S403" s="74">
        <v>60.1</v>
      </c>
      <c r="T403" s="74">
        <v>77.900000000000006</v>
      </c>
      <c r="U403" s="74">
        <v>84.3</v>
      </c>
      <c r="V403" s="78">
        <v>2815</v>
      </c>
      <c r="W403" s="74">
        <v>3.8</v>
      </c>
      <c r="X403" s="78">
        <v>2710</v>
      </c>
      <c r="Y403" s="74">
        <v>10.3</v>
      </c>
      <c r="Z403" s="74">
        <v>7.5</v>
      </c>
      <c r="AA403" s="74">
        <v>66.900000000000006</v>
      </c>
      <c r="AB403" s="74">
        <v>79</v>
      </c>
      <c r="AC403" s="74">
        <v>82.2</v>
      </c>
      <c r="AD403" s="78"/>
      <c r="AE403" s="74"/>
      <c r="AF403" s="78"/>
      <c r="AG403" s="74"/>
      <c r="AH403" s="74"/>
      <c r="AI403" s="74"/>
      <c r="AJ403" s="74"/>
      <c r="AK403" s="74"/>
      <c r="AL403" s="78">
        <v>1995</v>
      </c>
      <c r="AM403" s="74">
        <v>1</v>
      </c>
      <c r="AN403" s="78">
        <v>1975</v>
      </c>
      <c r="AO403" s="74">
        <v>9.6999999999999993</v>
      </c>
      <c r="AP403" s="74">
        <v>11</v>
      </c>
      <c r="AQ403" s="74">
        <v>52.1</v>
      </c>
      <c r="AR403" s="74">
        <v>66.3</v>
      </c>
      <c r="AS403" s="74">
        <v>79.3</v>
      </c>
      <c r="AT403" s="78">
        <v>1995</v>
      </c>
      <c r="AU403" s="74">
        <v>1</v>
      </c>
      <c r="AV403" s="78">
        <v>1975</v>
      </c>
      <c r="AW403" s="74">
        <v>11.3</v>
      </c>
      <c r="AX403" s="74">
        <v>7.1</v>
      </c>
      <c r="AY403" s="74">
        <v>61.7</v>
      </c>
      <c r="AZ403" s="74">
        <v>74.8</v>
      </c>
      <c r="BA403" s="74">
        <v>81.599999999999994</v>
      </c>
      <c r="BB403" s="78">
        <v>1995</v>
      </c>
      <c r="BC403" s="74">
        <v>1.2</v>
      </c>
      <c r="BD403" s="78">
        <v>1970</v>
      </c>
      <c r="BE403" s="74">
        <v>12.6</v>
      </c>
      <c r="BF403" s="74">
        <v>6.7</v>
      </c>
      <c r="BG403" s="74">
        <v>66.7</v>
      </c>
      <c r="BH403" s="74">
        <v>77.400000000000006</v>
      </c>
      <c r="BI403" s="74">
        <v>80.7</v>
      </c>
      <c r="BJ403" s="78"/>
      <c r="BK403" s="74"/>
      <c r="BL403" s="78"/>
      <c r="BM403" s="74"/>
      <c r="BN403" s="74"/>
      <c r="BO403" s="74"/>
      <c r="BP403" s="74"/>
      <c r="BQ403" s="74"/>
      <c r="BR403" s="78">
        <v>4815</v>
      </c>
      <c r="BS403" s="74">
        <v>2.2000000000000002</v>
      </c>
      <c r="BT403" s="78">
        <v>4710</v>
      </c>
      <c r="BU403" s="74">
        <v>8.9</v>
      </c>
      <c r="BV403" s="74">
        <v>10.7</v>
      </c>
      <c r="BW403" s="74">
        <v>51.3</v>
      </c>
      <c r="BX403" s="74">
        <v>68</v>
      </c>
      <c r="BY403" s="74">
        <v>80.400000000000006</v>
      </c>
      <c r="BZ403" s="78">
        <v>4815</v>
      </c>
      <c r="CA403" s="74">
        <v>2.5</v>
      </c>
      <c r="CB403" s="78">
        <v>4695</v>
      </c>
      <c r="CC403" s="74">
        <v>10.4</v>
      </c>
      <c r="CD403" s="74">
        <v>6.5</v>
      </c>
      <c r="CE403" s="74">
        <v>60.8</v>
      </c>
      <c r="CF403" s="74">
        <v>76.599999999999994</v>
      </c>
      <c r="CG403" s="74">
        <v>83.1</v>
      </c>
      <c r="CH403" s="78">
        <v>4815</v>
      </c>
      <c r="CI403" s="74">
        <v>2.7</v>
      </c>
      <c r="CJ403" s="78">
        <v>4680</v>
      </c>
      <c r="CK403" s="74">
        <v>11.3</v>
      </c>
      <c r="CL403" s="74">
        <v>7.1</v>
      </c>
      <c r="CM403" s="74">
        <v>66.8</v>
      </c>
      <c r="CN403" s="74">
        <v>78.3</v>
      </c>
      <c r="CO403" s="74">
        <v>81.599999999999994</v>
      </c>
      <c r="CP403" s="78"/>
      <c r="CQ403" s="74"/>
      <c r="CR403" s="78"/>
      <c r="CS403" s="74"/>
      <c r="CT403" s="74"/>
      <c r="CU403" s="74"/>
      <c r="CV403" s="74"/>
      <c r="CW403" s="74"/>
    </row>
    <row r="404" spans="1:101" ht="16.5" x14ac:dyDescent="0.3">
      <c r="A404" s="74" t="s">
        <v>291</v>
      </c>
      <c r="B404" s="74">
        <v>200</v>
      </c>
      <c r="C404" s="74">
        <v>10000712</v>
      </c>
      <c r="D404" s="74" t="s">
        <v>16</v>
      </c>
      <c r="E404" s="74" t="s">
        <v>34</v>
      </c>
      <c r="F404" s="78">
        <v>360</v>
      </c>
      <c r="G404" s="74">
        <v>4.7</v>
      </c>
      <c r="H404" s="78">
        <v>340</v>
      </c>
      <c r="I404" s="74">
        <v>13.7</v>
      </c>
      <c r="J404" s="74">
        <v>7.3</v>
      </c>
      <c r="K404" s="74">
        <v>66.400000000000006</v>
      </c>
      <c r="L404" s="74">
        <v>74.599999999999994</v>
      </c>
      <c r="M404" s="74">
        <v>78.900000000000006</v>
      </c>
      <c r="N404" s="78">
        <v>360</v>
      </c>
      <c r="O404" s="74">
        <v>5.3</v>
      </c>
      <c r="P404" s="78">
        <v>340</v>
      </c>
      <c r="Q404" s="74">
        <v>14.1</v>
      </c>
      <c r="R404" s="74">
        <v>10</v>
      </c>
      <c r="S404" s="74">
        <v>66.5</v>
      </c>
      <c r="T404" s="74">
        <v>72.400000000000006</v>
      </c>
      <c r="U404" s="74">
        <v>75.900000000000006</v>
      </c>
      <c r="V404" s="78">
        <v>360</v>
      </c>
      <c r="W404" s="74">
        <v>5.3</v>
      </c>
      <c r="X404" s="78">
        <v>340</v>
      </c>
      <c r="Y404" s="74">
        <v>12.1</v>
      </c>
      <c r="Z404" s="74">
        <v>8.5</v>
      </c>
      <c r="AA404" s="74" t="s">
        <v>396</v>
      </c>
      <c r="AB404" s="74" t="s">
        <v>396</v>
      </c>
      <c r="AC404" s="74">
        <v>79.400000000000006</v>
      </c>
      <c r="AD404" s="78"/>
      <c r="AE404" s="74"/>
      <c r="AF404" s="78"/>
      <c r="AG404" s="74"/>
      <c r="AH404" s="74"/>
      <c r="AI404" s="74"/>
      <c r="AJ404" s="74"/>
      <c r="AK404" s="74"/>
      <c r="AL404" s="78">
        <v>135</v>
      </c>
      <c r="AM404" s="74">
        <v>0</v>
      </c>
      <c r="AN404" s="78">
        <v>135</v>
      </c>
      <c r="AO404" s="74">
        <v>13.3</v>
      </c>
      <c r="AP404" s="74">
        <v>13.3</v>
      </c>
      <c r="AQ404" s="74">
        <v>63</v>
      </c>
      <c r="AR404" s="74">
        <v>68.900000000000006</v>
      </c>
      <c r="AS404" s="74">
        <v>73.3</v>
      </c>
      <c r="AT404" s="78">
        <v>135</v>
      </c>
      <c r="AU404" s="74">
        <v>0</v>
      </c>
      <c r="AV404" s="78">
        <v>135</v>
      </c>
      <c r="AW404" s="74">
        <v>17.8</v>
      </c>
      <c r="AX404" s="74">
        <v>12.6</v>
      </c>
      <c r="AY404" s="74">
        <v>58.5</v>
      </c>
      <c r="AZ404" s="74">
        <v>66.7</v>
      </c>
      <c r="BA404" s="74">
        <v>69.599999999999994</v>
      </c>
      <c r="BB404" s="78">
        <v>135</v>
      </c>
      <c r="BC404" s="74">
        <v>0</v>
      </c>
      <c r="BD404" s="78">
        <v>135</v>
      </c>
      <c r="BE404" s="74">
        <v>22.2</v>
      </c>
      <c r="BF404" s="74">
        <v>9.6</v>
      </c>
      <c r="BG404" s="74" t="s">
        <v>396</v>
      </c>
      <c r="BH404" s="74" t="s">
        <v>396</v>
      </c>
      <c r="BI404" s="74">
        <v>68.099999999999994</v>
      </c>
      <c r="BJ404" s="78"/>
      <c r="BK404" s="74"/>
      <c r="BL404" s="78"/>
      <c r="BM404" s="74"/>
      <c r="BN404" s="74"/>
      <c r="BO404" s="74"/>
      <c r="BP404" s="74"/>
      <c r="BQ404" s="74"/>
      <c r="BR404" s="78">
        <v>495</v>
      </c>
      <c r="BS404" s="74">
        <v>3.4</v>
      </c>
      <c r="BT404" s="78">
        <v>475</v>
      </c>
      <c r="BU404" s="74">
        <v>13.6</v>
      </c>
      <c r="BV404" s="74">
        <v>9</v>
      </c>
      <c r="BW404" s="74">
        <v>65.400000000000006</v>
      </c>
      <c r="BX404" s="74">
        <v>73</v>
      </c>
      <c r="BY404" s="74">
        <v>77.400000000000006</v>
      </c>
      <c r="BZ404" s="78">
        <v>495</v>
      </c>
      <c r="CA404" s="74">
        <v>3.8</v>
      </c>
      <c r="CB404" s="78">
        <v>475</v>
      </c>
      <c r="CC404" s="74">
        <v>15.2</v>
      </c>
      <c r="CD404" s="74">
        <v>10.7</v>
      </c>
      <c r="CE404" s="74">
        <v>64.2</v>
      </c>
      <c r="CF404" s="74">
        <v>70.7</v>
      </c>
      <c r="CG404" s="74">
        <v>74.099999999999994</v>
      </c>
      <c r="CH404" s="78">
        <v>495</v>
      </c>
      <c r="CI404" s="74">
        <v>3.8</v>
      </c>
      <c r="CJ404" s="78">
        <v>475</v>
      </c>
      <c r="CK404" s="74">
        <v>14.9</v>
      </c>
      <c r="CL404" s="74">
        <v>8.8000000000000007</v>
      </c>
      <c r="CM404" s="74">
        <v>67.8</v>
      </c>
      <c r="CN404" s="74">
        <v>74.7</v>
      </c>
      <c r="CO404" s="74">
        <v>76.2</v>
      </c>
      <c r="CP404" s="78"/>
      <c r="CQ404" s="74"/>
      <c r="CR404" s="78"/>
      <c r="CS404" s="74"/>
      <c r="CT404" s="74"/>
      <c r="CU404" s="74"/>
      <c r="CV404" s="74"/>
      <c r="CW404" s="74"/>
    </row>
    <row r="405" spans="1:101" ht="16.5" x14ac:dyDescent="0.3">
      <c r="A405" s="74" t="s">
        <v>291</v>
      </c>
      <c r="B405" s="74">
        <v>7</v>
      </c>
      <c r="C405" s="74">
        <v>10007811</v>
      </c>
      <c r="D405" s="74" t="s">
        <v>36</v>
      </c>
      <c r="E405" s="74" t="s">
        <v>37</v>
      </c>
      <c r="F405" s="78">
        <v>255</v>
      </c>
      <c r="G405" s="74">
        <v>2</v>
      </c>
      <c r="H405" s="78">
        <v>250</v>
      </c>
      <c r="I405" s="74" t="s">
        <v>396</v>
      </c>
      <c r="J405" s="74" t="s">
        <v>396</v>
      </c>
      <c r="K405" s="74">
        <v>44</v>
      </c>
      <c r="L405" s="74">
        <v>82</v>
      </c>
      <c r="M405" s="74">
        <v>91.6</v>
      </c>
      <c r="N405" s="78">
        <v>255</v>
      </c>
      <c r="O405" s="74">
        <v>3.9</v>
      </c>
      <c r="P405" s="78">
        <v>245</v>
      </c>
      <c r="Q405" s="74" t="s">
        <v>396</v>
      </c>
      <c r="R405" s="74" t="s">
        <v>396</v>
      </c>
      <c r="S405" s="74" t="s">
        <v>396</v>
      </c>
      <c r="T405" s="74" t="s">
        <v>396</v>
      </c>
      <c r="U405" s="74">
        <v>90.6</v>
      </c>
      <c r="V405" s="78">
        <v>255</v>
      </c>
      <c r="W405" s="74">
        <v>3.9</v>
      </c>
      <c r="X405" s="78">
        <v>245</v>
      </c>
      <c r="Y405" s="74" t="s">
        <v>396</v>
      </c>
      <c r="Z405" s="74" t="s">
        <v>396</v>
      </c>
      <c r="AA405" s="74" t="s">
        <v>396</v>
      </c>
      <c r="AB405" s="74" t="s">
        <v>396</v>
      </c>
      <c r="AC405" s="74">
        <v>86.5</v>
      </c>
      <c r="AD405" s="78"/>
      <c r="AE405" s="74"/>
      <c r="AF405" s="78"/>
      <c r="AG405" s="74"/>
      <c r="AH405" s="74"/>
      <c r="AI405" s="74"/>
      <c r="AJ405" s="74"/>
      <c r="AK405" s="74"/>
      <c r="AL405" s="78">
        <v>40</v>
      </c>
      <c r="AM405" s="74">
        <v>0</v>
      </c>
      <c r="AN405" s="78">
        <v>40</v>
      </c>
      <c r="AO405" s="74" t="s">
        <v>396</v>
      </c>
      <c r="AP405" s="74" t="s">
        <v>396</v>
      </c>
      <c r="AQ405" s="74">
        <v>33.299999999999997</v>
      </c>
      <c r="AR405" s="74">
        <v>74.400000000000006</v>
      </c>
      <c r="AS405" s="74">
        <v>84.6</v>
      </c>
      <c r="AT405" s="78">
        <v>40</v>
      </c>
      <c r="AU405" s="74">
        <v>0</v>
      </c>
      <c r="AV405" s="78">
        <v>40</v>
      </c>
      <c r="AW405" s="74" t="s">
        <v>396</v>
      </c>
      <c r="AX405" s="74" t="s">
        <v>396</v>
      </c>
      <c r="AY405" s="74" t="s">
        <v>396</v>
      </c>
      <c r="AZ405" s="74" t="s">
        <v>396</v>
      </c>
      <c r="BA405" s="74">
        <v>89.7</v>
      </c>
      <c r="BB405" s="78">
        <v>40</v>
      </c>
      <c r="BC405" s="74">
        <v>0</v>
      </c>
      <c r="BD405" s="78">
        <v>40</v>
      </c>
      <c r="BE405" s="74" t="s">
        <v>396</v>
      </c>
      <c r="BF405" s="74" t="s">
        <v>396</v>
      </c>
      <c r="BG405" s="74" t="s">
        <v>396</v>
      </c>
      <c r="BH405" s="74" t="s">
        <v>396</v>
      </c>
      <c r="BI405" s="74">
        <v>87.2</v>
      </c>
      <c r="BJ405" s="78"/>
      <c r="BK405" s="74"/>
      <c r="BL405" s="78"/>
      <c r="BM405" s="74"/>
      <c r="BN405" s="74"/>
      <c r="BO405" s="74"/>
      <c r="BP405" s="74"/>
      <c r="BQ405" s="74"/>
      <c r="BR405" s="78">
        <v>295</v>
      </c>
      <c r="BS405" s="74">
        <v>1.7</v>
      </c>
      <c r="BT405" s="78">
        <v>290</v>
      </c>
      <c r="BU405" s="74">
        <v>2.4</v>
      </c>
      <c r="BV405" s="74">
        <v>6.9</v>
      </c>
      <c r="BW405" s="74">
        <v>42.6</v>
      </c>
      <c r="BX405" s="74">
        <v>81</v>
      </c>
      <c r="BY405" s="74">
        <v>90.7</v>
      </c>
      <c r="BZ405" s="78">
        <v>295</v>
      </c>
      <c r="CA405" s="74">
        <v>3.4</v>
      </c>
      <c r="CB405" s="78">
        <v>285</v>
      </c>
      <c r="CC405" s="74">
        <v>6.7</v>
      </c>
      <c r="CD405" s="74">
        <v>2.8</v>
      </c>
      <c r="CE405" s="74">
        <v>75</v>
      </c>
      <c r="CF405" s="74">
        <v>88.4</v>
      </c>
      <c r="CG405" s="74">
        <v>90.5</v>
      </c>
      <c r="CH405" s="78">
        <v>295</v>
      </c>
      <c r="CI405" s="74">
        <v>3.4</v>
      </c>
      <c r="CJ405" s="78">
        <v>285</v>
      </c>
      <c r="CK405" s="74">
        <v>9.1999999999999993</v>
      </c>
      <c r="CL405" s="74">
        <v>4.2</v>
      </c>
      <c r="CM405" s="74" t="s">
        <v>396</v>
      </c>
      <c r="CN405" s="74" t="s">
        <v>396</v>
      </c>
      <c r="CO405" s="74">
        <v>86.6</v>
      </c>
      <c r="CP405" s="78"/>
      <c r="CQ405" s="74"/>
      <c r="CR405" s="78"/>
      <c r="CS405" s="74"/>
      <c r="CT405" s="74"/>
      <c r="CU405" s="74"/>
      <c r="CV405" s="74"/>
      <c r="CW405" s="74"/>
    </row>
    <row r="406" spans="1:101" ht="16.5" x14ac:dyDescent="0.3">
      <c r="A406" s="74" t="s">
        <v>291</v>
      </c>
      <c r="B406" s="74">
        <v>49</v>
      </c>
      <c r="C406" s="74">
        <v>10006841</v>
      </c>
      <c r="D406" s="74" t="s">
        <v>39</v>
      </c>
      <c r="E406" s="74" t="s">
        <v>40</v>
      </c>
      <c r="F406" s="78">
        <v>300</v>
      </c>
      <c r="G406" s="74">
        <v>3</v>
      </c>
      <c r="H406" s="78">
        <v>290</v>
      </c>
      <c r="I406" s="74">
        <v>8.1999999999999993</v>
      </c>
      <c r="J406" s="74">
        <v>10.3</v>
      </c>
      <c r="K406" s="74">
        <v>46.9</v>
      </c>
      <c r="L406" s="74">
        <v>68.2</v>
      </c>
      <c r="M406" s="74">
        <v>81.5</v>
      </c>
      <c r="N406" s="78">
        <v>300</v>
      </c>
      <c r="O406" s="74">
        <v>3.3</v>
      </c>
      <c r="P406" s="78">
        <v>290</v>
      </c>
      <c r="Q406" s="74">
        <v>11</v>
      </c>
      <c r="R406" s="74">
        <v>10.3</v>
      </c>
      <c r="S406" s="74">
        <v>56.4</v>
      </c>
      <c r="T406" s="74">
        <v>71.099999999999994</v>
      </c>
      <c r="U406" s="74">
        <v>78.7</v>
      </c>
      <c r="V406" s="78">
        <v>300</v>
      </c>
      <c r="W406" s="74">
        <v>4</v>
      </c>
      <c r="X406" s="78">
        <v>290</v>
      </c>
      <c r="Y406" s="74">
        <v>12.5</v>
      </c>
      <c r="Z406" s="74">
        <v>7.6</v>
      </c>
      <c r="AA406" s="74">
        <v>62.6</v>
      </c>
      <c r="AB406" s="74">
        <v>74.7</v>
      </c>
      <c r="AC406" s="74">
        <v>79.900000000000006</v>
      </c>
      <c r="AD406" s="78"/>
      <c r="AE406" s="74"/>
      <c r="AF406" s="78"/>
      <c r="AG406" s="74"/>
      <c r="AH406" s="74"/>
      <c r="AI406" s="74"/>
      <c r="AJ406" s="74"/>
      <c r="AK406" s="74"/>
      <c r="AL406" s="78">
        <v>315</v>
      </c>
      <c r="AM406" s="74">
        <v>3.5</v>
      </c>
      <c r="AN406" s="78">
        <v>305</v>
      </c>
      <c r="AO406" s="74">
        <v>6.6</v>
      </c>
      <c r="AP406" s="74">
        <v>10.5</v>
      </c>
      <c r="AQ406" s="74">
        <v>61.8</v>
      </c>
      <c r="AR406" s="74">
        <v>76</v>
      </c>
      <c r="AS406" s="74">
        <v>82.9</v>
      </c>
      <c r="AT406" s="78">
        <v>315</v>
      </c>
      <c r="AU406" s="74">
        <v>4.4000000000000004</v>
      </c>
      <c r="AV406" s="78">
        <v>300</v>
      </c>
      <c r="AW406" s="74">
        <v>9.6</v>
      </c>
      <c r="AX406" s="74">
        <v>10.6</v>
      </c>
      <c r="AY406" s="74">
        <v>62.8</v>
      </c>
      <c r="AZ406" s="74">
        <v>75.400000000000006</v>
      </c>
      <c r="BA406" s="74">
        <v>79.7</v>
      </c>
      <c r="BB406" s="78">
        <v>315</v>
      </c>
      <c r="BC406" s="74">
        <v>4.8</v>
      </c>
      <c r="BD406" s="78">
        <v>300</v>
      </c>
      <c r="BE406" s="74">
        <v>11.3</v>
      </c>
      <c r="BF406" s="74">
        <v>10.3</v>
      </c>
      <c r="BG406" s="74">
        <v>68.3</v>
      </c>
      <c r="BH406" s="74">
        <v>75.3</v>
      </c>
      <c r="BI406" s="74">
        <v>78.3</v>
      </c>
      <c r="BJ406" s="78"/>
      <c r="BK406" s="74"/>
      <c r="BL406" s="78"/>
      <c r="BM406" s="74"/>
      <c r="BN406" s="74"/>
      <c r="BO406" s="74"/>
      <c r="BP406" s="74"/>
      <c r="BQ406" s="74"/>
      <c r="BR406" s="78">
        <v>615</v>
      </c>
      <c r="BS406" s="74">
        <v>3.2</v>
      </c>
      <c r="BT406" s="78">
        <v>595</v>
      </c>
      <c r="BU406" s="74">
        <v>7.4</v>
      </c>
      <c r="BV406" s="74">
        <v>10.4</v>
      </c>
      <c r="BW406" s="74">
        <v>54.5</v>
      </c>
      <c r="BX406" s="74">
        <v>72.099999999999994</v>
      </c>
      <c r="BY406" s="74">
        <v>82.2</v>
      </c>
      <c r="BZ406" s="78">
        <v>615</v>
      </c>
      <c r="CA406" s="74">
        <v>3.9</v>
      </c>
      <c r="CB406" s="78">
        <v>590</v>
      </c>
      <c r="CC406" s="74">
        <v>10.3</v>
      </c>
      <c r="CD406" s="74">
        <v>10.5</v>
      </c>
      <c r="CE406" s="74">
        <v>59.6</v>
      </c>
      <c r="CF406" s="74">
        <v>73.3</v>
      </c>
      <c r="CG406" s="74">
        <v>79.2</v>
      </c>
      <c r="CH406" s="78">
        <v>615</v>
      </c>
      <c r="CI406" s="74">
        <v>4.4000000000000004</v>
      </c>
      <c r="CJ406" s="78">
        <v>590</v>
      </c>
      <c r="CK406" s="74">
        <v>11.9</v>
      </c>
      <c r="CL406" s="74">
        <v>9</v>
      </c>
      <c r="CM406" s="74">
        <v>65.5</v>
      </c>
      <c r="CN406" s="74">
        <v>75</v>
      </c>
      <c r="CO406" s="74">
        <v>79.099999999999994</v>
      </c>
      <c r="CP406" s="78"/>
      <c r="CQ406" s="74"/>
      <c r="CR406" s="78"/>
      <c r="CS406" s="74"/>
      <c r="CT406" s="74"/>
      <c r="CU406" s="74"/>
      <c r="CV406" s="74"/>
      <c r="CW406" s="74"/>
    </row>
    <row r="407" spans="1:101" ht="16.5" x14ac:dyDescent="0.3">
      <c r="A407" s="74" t="s">
        <v>291</v>
      </c>
      <c r="B407" s="74">
        <v>197</v>
      </c>
      <c r="C407" s="74">
        <v>10000385</v>
      </c>
      <c r="D407" s="74" t="s">
        <v>19</v>
      </c>
      <c r="E407" s="74" t="s">
        <v>42</v>
      </c>
      <c r="F407" s="78">
        <v>225</v>
      </c>
      <c r="G407" s="74">
        <v>5.8</v>
      </c>
      <c r="H407" s="78">
        <v>210</v>
      </c>
      <c r="I407" s="74">
        <v>8.1</v>
      </c>
      <c r="J407" s="74">
        <v>15.7</v>
      </c>
      <c r="K407" s="74">
        <v>69</v>
      </c>
      <c r="L407" s="74">
        <v>73.8</v>
      </c>
      <c r="M407" s="74">
        <v>76.2</v>
      </c>
      <c r="N407" s="78">
        <v>225</v>
      </c>
      <c r="O407" s="74">
        <v>5.8</v>
      </c>
      <c r="P407" s="78">
        <v>210</v>
      </c>
      <c r="Q407" s="74">
        <v>11.4</v>
      </c>
      <c r="R407" s="74">
        <v>13.8</v>
      </c>
      <c r="S407" s="74" t="s">
        <v>396</v>
      </c>
      <c r="T407" s="74" t="s">
        <v>396</v>
      </c>
      <c r="U407" s="74">
        <v>74.8</v>
      </c>
      <c r="V407" s="78">
        <v>225</v>
      </c>
      <c r="W407" s="74">
        <v>5.8</v>
      </c>
      <c r="X407" s="78">
        <v>210</v>
      </c>
      <c r="Y407" s="74">
        <v>15.7</v>
      </c>
      <c r="Z407" s="74">
        <v>13.3</v>
      </c>
      <c r="AA407" s="74" t="s">
        <v>396</v>
      </c>
      <c r="AB407" s="74" t="s">
        <v>396</v>
      </c>
      <c r="AC407" s="74">
        <v>71</v>
      </c>
      <c r="AD407" s="78"/>
      <c r="AE407" s="74"/>
      <c r="AF407" s="78"/>
      <c r="AG407" s="74"/>
      <c r="AH407" s="74"/>
      <c r="AI407" s="74"/>
      <c r="AJ407" s="74"/>
      <c r="AK407" s="74"/>
      <c r="AL407" s="78">
        <v>160</v>
      </c>
      <c r="AM407" s="74">
        <v>1.2</v>
      </c>
      <c r="AN407" s="78">
        <v>160</v>
      </c>
      <c r="AO407" s="74">
        <v>8.1</v>
      </c>
      <c r="AP407" s="74">
        <v>26.9</v>
      </c>
      <c r="AQ407" s="74">
        <v>58.1</v>
      </c>
      <c r="AR407" s="74">
        <v>63.1</v>
      </c>
      <c r="AS407" s="74">
        <v>65</v>
      </c>
      <c r="AT407" s="78">
        <v>160</v>
      </c>
      <c r="AU407" s="74">
        <v>1.2</v>
      </c>
      <c r="AV407" s="78">
        <v>160</v>
      </c>
      <c r="AW407" s="74">
        <v>15.6</v>
      </c>
      <c r="AX407" s="74">
        <v>15</v>
      </c>
      <c r="AY407" s="74" t="s">
        <v>396</v>
      </c>
      <c r="AZ407" s="74" t="s">
        <v>396</v>
      </c>
      <c r="BA407" s="74">
        <v>69.400000000000006</v>
      </c>
      <c r="BB407" s="78">
        <v>160</v>
      </c>
      <c r="BC407" s="74">
        <v>1.2</v>
      </c>
      <c r="BD407" s="78">
        <v>160</v>
      </c>
      <c r="BE407" s="74">
        <v>20</v>
      </c>
      <c r="BF407" s="74">
        <v>17.5</v>
      </c>
      <c r="BG407" s="74" t="s">
        <v>396</v>
      </c>
      <c r="BH407" s="74" t="s">
        <v>396</v>
      </c>
      <c r="BI407" s="74">
        <v>62.5</v>
      </c>
      <c r="BJ407" s="78"/>
      <c r="BK407" s="74"/>
      <c r="BL407" s="78"/>
      <c r="BM407" s="74"/>
      <c r="BN407" s="74"/>
      <c r="BO407" s="74"/>
      <c r="BP407" s="74"/>
      <c r="BQ407" s="74"/>
      <c r="BR407" s="78">
        <v>385</v>
      </c>
      <c r="BS407" s="74">
        <v>3.9</v>
      </c>
      <c r="BT407" s="78">
        <v>370</v>
      </c>
      <c r="BU407" s="74">
        <v>8.1</v>
      </c>
      <c r="BV407" s="74">
        <v>20.5</v>
      </c>
      <c r="BW407" s="74">
        <v>64.3</v>
      </c>
      <c r="BX407" s="74">
        <v>69.2</v>
      </c>
      <c r="BY407" s="74">
        <v>71.400000000000006</v>
      </c>
      <c r="BZ407" s="78">
        <v>385</v>
      </c>
      <c r="CA407" s="74">
        <v>3.9</v>
      </c>
      <c r="CB407" s="78">
        <v>370</v>
      </c>
      <c r="CC407" s="74">
        <v>13.2</v>
      </c>
      <c r="CD407" s="74">
        <v>14.3</v>
      </c>
      <c r="CE407" s="74">
        <v>67.8</v>
      </c>
      <c r="CF407" s="74">
        <v>70.5</v>
      </c>
      <c r="CG407" s="74">
        <v>72.400000000000006</v>
      </c>
      <c r="CH407" s="78">
        <v>385</v>
      </c>
      <c r="CI407" s="74">
        <v>3.9</v>
      </c>
      <c r="CJ407" s="78">
        <v>370</v>
      </c>
      <c r="CK407" s="74">
        <v>17.600000000000001</v>
      </c>
      <c r="CL407" s="74">
        <v>15.1</v>
      </c>
      <c r="CM407" s="74" t="s">
        <v>396</v>
      </c>
      <c r="CN407" s="74" t="s">
        <v>396</v>
      </c>
      <c r="CO407" s="74">
        <v>67.3</v>
      </c>
      <c r="CP407" s="78"/>
      <c r="CQ407" s="74"/>
      <c r="CR407" s="78"/>
      <c r="CS407" s="74"/>
      <c r="CT407" s="74"/>
      <c r="CU407" s="74"/>
      <c r="CV407" s="74"/>
      <c r="CW407" s="74"/>
    </row>
    <row r="408" spans="1:101" ht="16.5" x14ac:dyDescent="0.3">
      <c r="A408" s="74" t="s">
        <v>291</v>
      </c>
      <c r="B408" s="74">
        <v>50</v>
      </c>
      <c r="C408" s="74">
        <v>10000824</v>
      </c>
      <c r="D408" s="74" t="s">
        <v>19</v>
      </c>
      <c r="E408" s="74" t="s">
        <v>44</v>
      </c>
      <c r="F408" s="78">
        <v>1170</v>
      </c>
      <c r="G408" s="74">
        <v>4.2</v>
      </c>
      <c r="H408" s="78">
        <v>1120</v>
      </c>
      <c r="I408" s="74">
        <v>8.6</v>
      </c>
      <c r="J408" s="74">
        <v>8.1999999999999993</v>
      </c>
      <c r="K408" s="74">
        <v>67.7</v>
      </c>
      <c r="L408" s="74">
        <v>78.400000000000006</v>
      </c>
      <c r="M408" s="74">
        <v>83.2</v>
      </c>
      <c r="N408" s="78">
        <v>1170</v>
      </c>
      <c r="O408" s="74">
        <v>4.7</v>
      </c>
      <c r="P408" s="78">
        <v>1115</v>
      </c>
      <c r="Q408" s="74">
        <v>9.1</v>
      </c>
      <c r="R408" s="74">
        <v>6</v>
      </c>
      <c r="S408" s="74">
        <v>70</v>
      </c>
      <c r="T408" s="74">
        <v>81.900000000000006</v>
      </c>
      <c r="U408" s="74">
        <v>84.9</v>
      </c>
      <c r="V408" s="78">
        <v>1170</v>
      </c>
      <c r="W408" s="74">
        <v>5.0999999999999996</v>
      </c>
      <c r="X408" s="78">
        <v>1110</v>
      </c>
      <c r="Y408" s="74">
        <v>10.1</v>
      </c>
      <c r="Z408" s="74">
        <v>6.4</v>
      </c>
      <c r="AA408" s="74">
        <v>73.2</v>
      </c>
      <c r="AB408" s="74">
        <v>81.8</v>
      </c>
      <c r="AC408" s="74">
        <v>83.5</v>
      </c>
      <c r="AD408" s="78"/>
      <c r="AE408" s="74"/>
      <c r="AF408" s="78"/>
      <c r="AG408" s="74"/>
      <c r="AH408" s="74"/>
      <c r="AI408" s="74"/>
      <c r="AJ408" s="74"/>
      <c r="AK408" s="74"/>
      <c r="AL408" s="78">
        <v>990</v>
      </c>
      <c r="AM408" s="74">
        <v>1.9</v>
      </c>
      <c r="AN408" s="78">
        <v>970</v>
      </c>
      <c r="AO408" s="74">
        <v>10.5</v>
      </c>
      <c r="AP408" s="74">
        <v>13.1</v>
      </c>
      <c r="AQ408" s="74">
        <v>67</v>
      </c>
      <c r="AR408" s="74">
        <v>73.599999999999994</v>
      </c>
      <c r="AS408" s="74">
        <v>76.400000000000006</v>
      </c>
      <c r="AT408" s="78">
        <v>990</v>
      </c>
      <c r="AU408" s="74">
        <v>1.9</v>
      </c>
      <c r="AV408" s="78">
        <v>970</v>
      </c>
      <c r="AW408" s="74">
        <v>10.5</v>
      </c>
      <c r="AX408" s="74">
        <v>10</v>
      </c>
      <c r="AY408" s="74">
        <v>72.2</v>
      </c>
      <c r="AZ408" s="74">
        <v>78.099999999999994</v>
      </c>
      <c r="BA408" s="74">
        <v>79.5</v>
      </c>
      <c r="BB408" s="78">
        <v>990</v>
      </c>
      <c r="BC408" s="74">
        <v>2</v>
      </c>
      <c r="BD408" s="78">
        <v>970</v>
      </c>
      <c r="BE408" s="74">
        <v>14</v>
      </c>
      <c r="BF408" s="74">
        <v>7.4</v>
      </c>
      <c r="BG408" s="74">
        <v>74.599999999999994</v>
      </c>
      <c r="BH408" s="74">
        <v>77.900000000000006</v>
      </c>
      <c r="BI408" s="74">
        <v>78.599999999999994</v>
      </c>
      <c r="BJ408" s="78"/>
      <c r="BK408" s="74"/>
      <c r="BL408" s="78"/>
      <c r="BM408" s="74"/>
      <c r="BN408" s="74"/>
      <c r="BO408" s="74"/>
      <c r="BP408" s="74"/>
      <c r="BQ408" s="74"/>
      <c r="BR408" s="78">
        <v>2160</v>
      </c>
      <c r="BS408" s="74">
        <v>3.1</v>
      </c>
      <c r="BT408" s="78">
        <v>2090</v>
      </c>
      <c r="BU408" s="74">
        <v>9.5</v>
      </c>
      <c r="BV408" s="74">
        <v>10.5</v>
      </c>
      <c r="BW408" s="74">
        <v>67.400000000000006</v>
      </c>
      <c r="BX408" s="74">
        <v>76.099999999999994</v>
      </c>
      <c r="BY408" s="74">
        <v>80.099999999999994</v>
      </c>
      <c r="BZ408" s="78">
        <v>2160</v>
      </c>
      <c r="CA408" s="74">
        <v>3.4</v>
      </c>
      <c r="CB408" s="78">
        <v>2085</v>
      </c>
      <c r="CC408" s="74">
        <v>9.6999999999999993</v>
      </c>
      <c r="CD408" s="74">
        <v>7.9</v>
      </c>
      <c r="CE408" s="74">
        <v>71</v>
      </c>
      <c r="CF408" s="74">
        <v>80.099999999999994</v>
      </c>
      <c r="CG408" s="74">
        <v>82.4</v>
      </c>
      <c r="CH408" s="78">
        <v>2160</v>
      </c>
      <c r="CI408" s="74">
        <v>3.7</v>
      </c>
      <c r="CJ408" s="78">
        <v>2080</v>
      </c>
      <c r="CK408" s="74">
        <v>11.9</v>
      </c>
      <c r="CL408" s="74">
        <v>6.9</v>
      </c>
      <c r="CM408" s="74">
        <v>73.8</v>
      </c>
      <c r="CN408" s="74">
        <v>80</v>
      </c>
      <c r="CO408" s="74">
        <v>81.2</v>
      </c>
      <c r="CP408" s="78"/>
      <c r="CQ408" s="74"/>
      <c r="CR408" s="78"/>
      <c r="CS408" s="74"/>
      <c r="CT408" s="74"/>
      <c r="CU408" s="74"/>
      <c r="CV408" s="74"/>
      <c r="CW408" s="74"/>
    </row>
    <row r="409" spans="1:101" ht="16.5" x14ac:dyDescent="0.3">
      <c r="A409" s="74" t="s">
        <v>291</v>
      </c>
      <c r="B409" s="74">
        <v>111</v>
      </c>
      <c r="C409" s="74">
        <v>10007785</v>
      </c>
      <c r="D409" s="74" t="s">
        <v>46</v>
      </c>
      <c r="E409" s="74" t="s">
        <v>47</v>
      </c>
      <c r="F409" s="78">
        <v>700</v>
      </c>
      <c r="G409" s="74">
        <v>3.9</v>
      </c>
      <c r="H409" s="78">
        <v>670</v>
      </c>
      <c r="I409" s="74">
        <v>7.6</v>
      </c>
      <c r="J409" s="74">
        <v>8.9</v>
      </c>
      <c r="K409" s="74">
        <v>53.9</v>
      </c>
      <c r="L409" s="74">
        <v>72.3</v>
      </c>
      <c r="M409" s="74">
        <v>83.5</v>
      </c>
      <c r="N409" s="78">
        <v>700</v>
      </c>
      <c r="O409" s="74">
        <v>5.7</v>
      </c>
      <c r="P409" s="78">
        <v>660</v>
      </c>
      <c r="Q409" s="74">
        <v>10.8</v>
      </c>
      <c r="R409" s="74">
        <v>10</v>
      </c>
      <c r="S409" s="74">
        <v>59.6</v>
      </c>
      <c r="T409" s="74">
        <v>74.2</v>
      </c>
      <c r="U409" s="74">
        <v>79.2</v>
      </c>
      <c r="V409" s="78">
        <v>700</v>
      </c>
      <c r="W409" s="74">
        <v>5.6</v>
      </c>
      <c r="X409" s="78">
        <v>660</v>
      </c>
      <c r="Y409" s="74">
        <v>14.7</v>
      </c>
      <c r="Z409" s="74">
        <v>7.3</v>
      </c>
      <c r="AA409" s="74">
        <v>64.099999999999994</v>
      </c>
      <c r="AB409" s="74">
        <v>74.7</v>
      </c>
      <c r="AC409" s="74">
        <v>78</v>
      </c>
      <c r="AD409" s="78"/>
      <c r="AE409" s="74"/>
      <c r="AF409" s="78"/>
      <c r="AG409" s="74"/>
      <c r="AH409" s="74"/>
      <c r="AI409" s="74"/>
      <c r="AJ409" s="74"/>
      <c r="AK409" s="74"/>
      <c r="AL409" s="78">
        <v>625</v>
      </c>
      <c r="AM409" s="74">
        <v>1.1000000000000001</v>
      </c>
      <c r="AN409" s="78">
        <v>615</v>
      </c>
      <c r="AO409" s="74">
        <v>12.3</v>
      </c>
      <c r="AP409" s="74">
        <v>15.1</v>
      </c>
      <c r="AQ409" s="74">
        <v>52.4</v>
      </c>
      <c r="AR409" s="74">
        <v>65.3</v>
      </c>
      <c r="AS409" s="74">
        <v>72.599999999999994</v>
      </c>
      <c r="AT409" s="78">
        <v>625</v>
      </c>
      <c r="AU409" s="74">
        <v>1.1000000000000001</v>
      </c>
      <c r="AV409" s="78">
        <v>615</v>
      </c>
      <c r="AW409" s="74">
        <v>14.8</v>
      </c>
      <c r="AX409" s="74">
        <v>9.6</v>
      </c>
      <c r="AY409" s="74">
        <v>59.9</v>
      </c>
      <c r="AZ409" s="74">
        <v>70.5</v>
      </c>
      <c r="BA409" s="74">
        <v>75.599999999999994</v>
      </c>
      <c r="BB409" s="78">
        <v>625</v>
      </c>
      <c r="BC409" s="74">
        <v>1.4</v>
      </c>
      <c r="BD409" s="78">
        <v>615</v>
      </c>
      <c r="BE409" s="74">
        <v>16.899999999999999</v>
      </c>
      <c r="BF409" s="74">
        <v>9.3000000000000007</v>
      </c>
      <c r="BG409" s="74">
        <v>62.2</v>
      </c>
      <c r="BH409" s="74">
        <v>69.5</v>
      </c>
      <c r="BI409" s="74">
        <v>73.8</v>
      </c>
      <c r="BJ409" s="78"/>
      <c r="BK409" s="74"/>
      <c r="BL409" s="78"/>
      <c r="BM409" s="74"/>
      <c r="BN409" s="74"/>
      <c r="BO409" s="74"/>
      <c r="BP409" s="74"/>
      <c r="BQ409" s="74"/>
      <c r="BR409" s="78">
        <v>1320</v>
      </c>
      <c r="BS409" s="74">
        <v>2.6</v>
      </c>
      <c r="BT409" s="78">
        <v>1290</v>
      </c>
      <c r="BU409" s="74">
        <v>9.9</v>
      </c>
      <c r="BV409" s="74">
        <v>11.9</v>
      </c>
      <c r="BW409" s="74">
        <v>53.2</v>
      </c>
      <c r="BX409" s="74">
        <v>68.900000000000006</v>
      </c>
      <c r="BY409" s="74">
        <v>78.3</v>
      </c>
      <c r="BZ409" s="78">
        <v>1320</v>
      </c>
      <c r="CA409" s="74">
        <v>3.6</v>
      </c>
      <c r="CB409" s="78">
        <v>1275</v>
      </c>
      <c r="CC409" s="74">
        <v>12.7</v>
      </c>
      <c r="CD409" s="74">
        <v>9.8000000000000007</v>
      </c>
      <c r="CE409" s="74">
        <v>59.8</v>
      </c>
      <c r="CF409" s="74">
        <v>72.400000000000006</v>
      </c>
      <c r="CG409" s="74">
        <v>77.5</v>
      </c>
      <c r="CH409" s="78">
        <v>1320</v>
      </c>
      <c r="CI409" s="74">
        <v>3.6</v>
      </c>
      <c r="CJ409" s="78">
        <v>1275</v>
      </c>
      <c r="CK409" s="74">
        <v>15.8</v>
      </c>
      <c r="CL409" s="74">
        <v>8.1999999999999993</v>
      </c>
      <c r="CM409" s="74">
        <v>63.2</v>
      </c>
      <c r="CN409" s="74">
        <v>72.2</v>
      </c>
      <c r="CO409" s="74">
        <v>76</v>
      </c>
      <c r="CP409" s="78"/>
      <c r="CQ409" s="74"/>
      <c r="CR409" s="78"/>
      <c r="CS409" s="74"/>
      <c r="CT409" s="74"/>
      <c r="CU409" s="74"/>
      <c r="CV409" s="74"/>
      <c r="CW409" s="74"/>
    </row>
    <row r="410" spans="1:101" ht="16.5" x14ac:dyDescent="0.3">
      <c r="A410" s="74" t="s">
        <v>291</v>
      </c>
      <c r="B410" s="74">
        <v>51</v>
      </c>
      <c r="C410" s="74">
        <v>10000886</v>
      </c>
      <c r="D410" s="74" t="s">
        <v>49</v>
      </c>
      <c r="E410" s="74" t="s">
        <v>50</v>
      </c>
      <c r="F410" s="78">
        <v>1440</v>
      </c>
      <c r="G410" s="74">
        <v>4.2</v>
      </c>
      <c r="H410" s="78">
        <v>1375</v>
      </c>
      <c r="I410" s="74">
        <v>11.4</v>
      </c>
      <c r="J410" s="74">
        <v>9.9</v>
      </c>
      <c r="K410" s="74">
        <v>59.5</v>
      </c>
      <c r="L410" s="74">
        <v>73.099999999999994</v>
      </c>
      <c r="M410" s="74">
        <v>78.7</v>
      </c>
      <c r="N410" s="78">
        <v>1440</v>
      </c>
      <c r="O410" s="74">
        <v>4.2</v>
      </c>
      <c r="P410" s="78">
        <v>1380</v>
      </c>
      <c r="Q410" s="74">
        <v>11.6</v>
      </c>
      <c r="R410" s="74">
        <v>7.6</v>
      </c>
      <c r="S410" s="74">
        <v>64.599999999999994</v>
      </c>
      <c r="T410" s="74">
        <v>75.8</v>
      </c>
      <c r="U410" s="74">
        <v>80.8</v>
      </c>
      <c r="V410" s="78">
        <v>1440</v>
      </c>
      <c r="W410" s="74">
        <v>4.5999999999999996</v>
      </c>
      <c r="X410" s="78">
        <v>1370</v>
      </c>
      <c r="Y410" s="74">
        <v>14.7</v>
      </c>
      <c r="Z410" s="74">
        <v>8.6999999999999993</v>
      </c>
      <c r="AA410" s="74">
        <v>64.400000000000006</v>
      </c>
      <c r="AB410" s="74">
        <v>74.3</v>
      </c>
      <c r="AC410" s="74">
        <v>76.7</v>
      </c>
      <c r="AD410" s="78"/>
      <c r="AE410" s="74"/>
      <c r="AF410" s="78"/>
      <c r="AG410" s="74"/>
      <c r="AH410" s="74"/>
      <c r="AI410" s="74"/>
      <c r="AJ410" s="74"/>
      <c r="AK410" s="74"/>
      <c r="AL410" s="78">
        <v>905</v>
      </c>
      <c r="AM410" s="74">
        <v>1.8</v>
      </c>
      <c r="AN410" s="78">
        <v>890</v>
      </c>
      <c r="AO410" s="74">
        <v>11.1</v>
      </c>
      <c r="AP410" s="74">
        <v>16.399999999999999</v>
      </c>
      <c r="AQ410" s="74">
        <v>57.1</v>
      </c>
      <c r="AR410" s="74">
        <v>67</v>
      </c>
      <c r="AS410" s="74">
        <v>72.5</v>
      </c>
      <c r="AT410" s="78">
        <v>905</v>
      </c>
      <c r="AU410" s="74">
        <v>1.9</v>
      </c>
      <c r="AV410" s="78">
        <v>890</v>
      </c>
      <c r="AW410" s="74">
        <v>13.7</v>
      </c>
      <c r="AX410" s="74">
        <v>10</v>
      </c>
      <c r="AY410" s="74">
        <v>64.8</v>
      </c>
      <c r="AZ410" s="74">
        <v>71.8</v>
      </c>
      <c r="BA410" s="74">
        <v>76.3</v>
      </c>
      <c r="BB410" s="78">
        <v>905</v>
      </c>
      <c r="BC410" s="74">
        <v>1.9</v>
      </c>
      <c r="BD410" s="78">
        <v>890</v>
      </c>
      <c r="BE410" s="74">
        <v>16.600000000000001</v>
      </c>
      <c r="BF410" s="74">
        <v>10.3</v>
      </c>
      <c r="BG410" s="74">
        <v>65.099999999999994</v>
      </c>
      <c r="BH410" s="74">
        <v>71.5</v>
      </c>
      <c r="BI410" s="74">
        <v>73</v>
      </c>
      <c r="BJ410" s="78"/>
      <c r="BK410" s="74"/>
      <c r="BL410" s="78"/>
      <c r="BM410" s="74"/>
      <c r="BN410" s="74"/>
      <c r="BO410" s="74"/>
      <c r="BP410" s="74"/>
      <c r="BQ410" s="74"/>
      <c r="BR410" s="78">
        <v>2345</v>
      </c>
      <c r="BS410" s="74">
        <v>3.3</v>
      </c>
      <c r="BT410" s="78">
        <v>2270</v>
      </c>
      <c r="BU410" s="74">
        <v>11.3</v>
      </c>
      <c r="BV410" s="74">
        <v>12.4</v>
      </c>
      <c r="BW410" s="74">
        <v>58.6</v>
      </c>
      <c r="BX410" s="74">
        <v>70.7</v>
      </c>
      <c r="BY410" s="74">
        <v>76.3</v>
      </c>
      <c r="BZ410" s="78">
        <v>2345</v>
      </c>
      <c r="CA410" s="74">
        <v>3.3</v>
      </c>
      <c r="CB410" s="78">
        <v>2270</v>
      </c>
      <c r="CC410" s="74">
        <v>12.4</v>
      </c>
      <c r="CD410" s="74">
        <v>8.6</v>
      </c>
      <c r="CE410" s="74">
        <v>64.7</v>
      </c>
      <c r="CF410" s="74">
        <v>74.3</v>
      </c>
      <c r="CG410" s="74">
        <v>79</v>
      </c>
      <c r="CH410" s="78">
        <v>2345</v>
      </c>
      <c r="CI410" s="74">
        <v>3.5</v>
      </c>
      <c r="CJ410" s="78">
        <v>2260</v>
      </c>
      <c r="CK410" s="74">
        <v>15.4</v>
      </c>
      <c r="CL410" s="74">
        <v>9.3000000000000007</v>
      </c>
      <c r="CM410" s="74">
        <v>64.7</v>
      </c>
      <c r="CN410" s="74">
        <v>73.2</v>
      </c>
      <c r="CO410" s="74">
        <v>75.2</v>
      </c>
      <c r="CP410" s="78"/>
      <c r="CQ410" s="74"/>
      <c r="CR410" s="78"/>
      <c r="CS410" s="74"/>
      <c r="CT410" s="74"/>
      <c r="CU410" s="74"/>
      <c r="CV410" s="74"/>
      <c r="CW410" s="74"/>
    </row>
    <row r="411" spans="1:101" ht="16.5" x14ac:dyDescent="0.3">
      <c r="A411" s="74" t="s">
        <v>291</v>
      </c>
      <c r="B411" s="74">
        <v>112</v>
      </c>
      <c r="C411" s="74">
        <v>10007786</v>
      </c>
      <c r="D411" s="74" t="s">
        <v>19</v>
      </c>
      <c r="E411" s="74" t="s">
        <v>52</v>
      </c>
      <c r="F411" s="78">
        <v>1480</v>
      </c>
      <c r="G411" s="74">
        <v>3.9</v>
      </c>
      <c r="H411" s="78">
        <v>1420</v>
      </c>
      <c r="I411" s="74">
        <v>9.8000000000000007</v>
      </c>
      <c r="J411" s="74">
        <v>10.1</v>
      </c>
      <c r="K411" s="74">
        <v>45.5</v>
      </c>
      <c r="L411" s="74">
        <v>64.400000000000006</v>
      </c>
      <c r="M411" s="74">
        <v>80.099999999999994</v>
      </c>
      <c r="N411" s="78">
        <v>1480</v>
      </c>
      <c r="O411" s="74">
        <v>4.3</v>
      </c>
      <c r="P411" s="78">
        <v>1415</v>
      </c>
      <c r="Q411" s="74">
        <v>10.8</v>
      </c>
      <c r="R411" s="74">
        <v>5.6</v>
      </c>
      <c r="S411" s="74">
        <v>56.9</v>
      </c>
      <c r="T411" s="74">
        <v>74.400000000000006</v>
      </c>
      <c r="U411" s="74">
        <v>83.5</v>
      </c>
      <c r="V411" s="78">
        <v>1480</v>
      </c>
      <c r="W411" s="74">
        <v>4.5999999999999996</v>
      </c>
      <c r="X411" s="78">
        <v>1410</v>
      </c>
      <c r="Y411" s="74">
        <v>12.3</v>
      </c>
      <c r="Z411" s="74">
        <v>9.4</v>
      </c>
      <c r="AA411" s="74">
        <v>62.1</v>
      </c>
      <c r="AB411" s="74">
        <v>73.400000000000006</v>
      </c>
      <c r="AC411" s="74">
        <v>78.2</v>
      </c>
      <c r="AD411" s="78"/>
      <c r="AE411" s="74"/>
      <c r="AF411" s="78"/>
      <c r="AG411" s="74"/>
      <c r="AH411" s="74"/>
      <c r="AI411" s="74"/>
      <c r="AJ411" s="74"/>
      <c r="AK411" s="74"/>
      <c r="AL411" s="78">
        <v>1325</v>
      </c>
      <c r="AM411" s="74">
        <v>1</v>
      </c>
      <c r="AN411" s="78">
        <v>1310</v>
      </c>
      <c r="AO411" s="74">
        <v>10.9</v>
      </c>
      <c r="AP411" s="74">
        <v>11.4</v>
      </c>
      <c r="AQ411" s="74">
        <v>50</v>
      </c>
      <c r="AR411" s="74">
        <v>64.400000000000006</v>
      </c>
      <c r="AS411" s="74">
        <v>77.7</v>
      </c>
      <c r="AT411" s="78">
        <v>1325</v>
      </c>
      <c r="AU411" s="74">
        <v>1.4</v>
      </c>
      <c r="AV411" s="78">
        <v>1305</v>
      </c>
      <c r="AW411" s="74">
        <v>11.4</v>
      </c>
      <c r="AX411" s="74">
        <v>5</v>
      </c>
      <c r="AY411" s="74">
        <v>59.8</v>
      </c>
      <c r="AZ411" s="74">
        <v>75.5</v>
      </c>
      <c r="BA411" s="74">
        <v>83.6</v>
      </c>
      <c r="BB411" s="78">
        <v>1325</v>
      </c>
      <c r="BC411" s="74">
        <v>1.4</v>
      </c>
      <c r="BD411" s="78">
        <v>1305</v>
      </c>
      <c r="BE411" s="74">
        <v>13.5</v>
      </c>
      <c r="BF411" s="74">
        <v>7.3</v>
      </c>
      <c r="BG411" s="74">
        <v>64.599999999999994</v>
      </c>
      <c r="BH411" s="74">
        <v>74.900000000000006</v>
      </c>
      <c r="BI411" s="74">
        <v>79.2</v>
      </c>
      <c r="BJ411" s="78"/>
      <c r="BK411" s="74"/>
      <c r="BL411" s="78"/>
      <c r="BM411" s="74"/>
      <c r="BN411" s="74"/>
      <c r="BO411" s="74"/>
      <c r="BP411" s="74"/>
      <c r="BQ411" s="74"/>
      <c r="BR411" s="78">
        <v>2805</v>
      </c>
      <c r="BS411" s="74">
        <v>2.5</v>
      </c>
      <c r="BT411" s="78">
        <v>2735</v>
      </c>
      <c r="BU411" s="74">
        <v>10.3</v>
      </c>
      <c r="BV411" s="74">
        <v>10.7</v>
      </c>
      <c r="BW411" s="74">
        <v>47.6</v>
      </c>
      <c r="BX411" s="74">
        <v>64.400000000000006</v>
      </c>
      <c r="BY411" s="74">
        <v>79</v>
      </c>
      <c r="BZ411" s="78">
        <v>2805</v>
      </c>
      <c r="CA411" s="74">
        <v>2.9</v>
      </c>
      <c r="CB411" s="78">
        <v>2725</v>
      </c>
      <c r="CC411" s="74">
        <v>11.1</v>
      </c>
      <c r="CD411" s="74">
        <v>5.4</v>
      </c>
      <c r="CE411" s="74">
        <v>58.3</v>
      </c>
      <c r="CF411" s="74">
        <v>74.900000000000006</v>
      </c>
      <c r="CG411" s="74">
        <v>83.5</v>
      </c>
      <c r="CH411" s="78">
        <v>2805</v>
      </c>
      <c r="CI411" s="74">
        <v>3.1</v>
      </c>
      <c r="CJ411" s="78">
        <v>2715</v>
      </c>
      <c r="CK411" s="74">
        <v>12.9</v>
      </c>
      <c r="CL411" s="74">
        <v>8.4</v>
      </c>
      <c r="CM411" s="74">
        <v>63.3</v>
      </c>
      <c r="CN411" s="74">
        <v>74.099999999999994</v>
      </c>
      <c r="CO411" s="74">
        <v>78.7</v>
      </c>
      <c r="CP411" s="78"/>
      <c r="CQ411" s="74"/>
      <c r="CR411" s="78"/>
      <c r="CS411" s="74"/>
      <c r="CT411" s="74"/>
      <c r="CU411" s="74"/>
      <c r="CV411" s="74"/>
      <c r="CW411" s="74"/>
    </row>
    <row r="412" spans="1:101" ht="16.5" x14ac:dyDescent="0.3">
      <c r="A412" s="74" t="s">
        <v>291</v>
      </c>
      <c r="B412" s="74">
        <v>113</v>
      </c>
      <c r="C412" s="74">
        <v>10000961</v>
      </c>
      <c r="D412" s="74" t="s">
        <v>27</v>
      </c>
      <c r="E412" s="74" t="s">
        <v>54</v>
      </c>
      <c r="F412" s="78">
        <v>1185</v>
      </c>
      <c r="G412" s="74">
        <v>4.5</v>
      </c>
      <c r="H412" s="78">
        <v>1130</v>
      </c>
      <c r="I412" s="74">
        <v>9</v>
      </c>
      <c r="J412" s="74">
        <v>13.3</v>
      </c>
      <c r="K412" s="74">
        <v>58</v>
      </c>
      <c r="L412" s="74">
        <v>69.900000000000006</v>
      </c>
      <c r="M412" s="74">
        <v>77.7</v>
      </c>
      <c r="N412" s="78">
        <v>1185</v>
      </c>
      <c r="O412" s="74">
        <v>5.3</v>
      </c>
      <c r="P412" s="78">
        <v>1120</v>
      </c>
      <c r="Q412" s="74">
        <v>10</v>
      </c>
      <c r="R412" s="74">
        <v>8.6999999999999993</v>
      </c>
      <c r="S412" s="74">
        <v>64.599999999999994</v>
      </c>
      <c r="T412" s="74">
        <v>76.599999999999994</v>
      </c>
      <c r="U412" s="74">
        <v>81.3</v>
      </c>
      <c r="V412" s="78">
        <v>1185</v>
      </c>
      <c r="W412" s="74">
        <v>5.6</v>
      </c>
      <c r="X412" s="78">
        <v>1120</v>
      </c>
      <c r="Y412" s="74">
        <v>11.4</v>
      </c>
      <c r="Z412" s="74">
        <v>8.8000000000000007</v>
      </c>
      <c r="AA412" s="74">
        <v>69.400000000000006</v>
      </c>
      <c r="AB412" s="74">
        <v>77.599999999999994</v>
      </c>
      <c r="AC412" s="74">
        <v>79.8</v>
      </c>
      <c r="AD412" s="78"/>
      <c r="AE412" s="74"/>
      <c r="AF412" s="78"/>
      <c r="AG412" s="74"/>
      <c r="AH412" s="74"/>
      <c r="AI412" s="74"/>
      <c r="AJ412" s="74"/>
      <c r="AK412" s="74"/>
      <c r="AL412" s="78">
        <v>1015</v>
      </c>
      <c r="AM412" s="74">
        <v>1.4</v>
      </c>
      <c r="AN412" s="78">
        <v>1000</v>
      </c>
      <c r="AO412" s="74">
        <v>11.4</v>
      </c>
      <c r="AP412" s="74">
        <v>15</v>
      </c>
      <c r="AQ412" s="74">
        <v>58.6</v>
      </c>
      <c r="AR412" s="74">
        <v>67.099999999999994</v>
      </c>
      <c r="AS412" s="74">
        <v>73.599999999999994</v>
      </c>
      <c r="AT412" s="78">
        <v>1015</v>
      </c>
      <c r="AU412" s="74">
        <v>1.6</v>
      </c>
      <c r="AV412" s="78">
        <v>1000</v>
      </c>
      <c r="AW412" s="74">
        <v>14.1</v>
      </c>
      <c r="AX412" s="74">
        <v>9.6</v>
      </c>
      <c r="AY412" s="74">
        <v>66.400000000000006</v>
      </c>
      <c r="AZ412" s="74">
        <v>73.2</v>
      </c>
      <c r="BA412" s="74">
        <v>76.3</v>
      </c>
      <c r="BB412" s="78">
        <v>1015</v>
      </c>
      <c r="BC412" s="74">
        <v>1.6</v>
      </c>
      <c r="BD412" s="78">
        <v>1000</v>
      </c>
      <c r="BE412" s="74">
        <v>14.6</v>
      </c>
      <c r="BF412" s="74">
        <v>9.6</v>
      </c>
      <c r="BG412" s="74">
        <v>69.099999999999994</v>
      </c>
      <c r="BH412" s="74">
        <v>73.5</v>
      </c>
      <c r="BI412" s="74">
        <v>75.8</v>
      </c>
      <c r="BJ412" s="78"/>
      <c r="BK412" s="74"/>
      <c r="BL412" s="78"/>
      <c r="BM412" s="74"/>
      <c r="BN412" s="74"/>
      <c r="BO412" s="74"/>
      <c r="BP412" s="74"/>
      <c r="BQ412" s="74"/>
      <c r="BR412" s="78">
        <v>2200</v>
      </c>
      <c r="BS412" s="74">
        <v>3</v>
      </c>
      <c r="BT412" s="78">
        <v>2130</v>
      </c>
      <c r="BU412" s="74">
        <v>10.1</v>
      </c>
      <c r="BV412" s="74">
        <v>14.1</v>
      </c>
      <c r="BW412" s="74">
        <v>58.3</v>
      </c>
      <c r="BX412" s="74">
        <v>68.599999999999994</v>
      </c>
      <c r="BY412" s="74">
        <v>75.8</v>
      </c>
      <c r="BZ412" s="78">
        <v>2200</v>
      </c>
      <c r="CA412" s="74">
        <v>3.6</v>
      </c>
      <c r="CB412" s="78">
        <v>2120</v>
      </c>
      <c r="CC412" s="74">
        <v>11.9</v>
      </c>
      <c r="CD412" s="74">
        <v>9.1999999999999993</v>
      </c>
      <c r="CE412" s="74">
        <v>65.5</v>
      </c>
      <c r="CF412" s="74">
        <v>75</v>
      </c>
      <c r="CG412" s="74">
        <v>78.900000000000006</v>
      </c>
      <c r="CH412" s="78">
        <v>2200</v>
      </c>
      <c r="CI412" s="74">
        <v>3.7</v>
      </c>
      <c r="CJ412" s="78">
        <v>2115</v>
      </c>
      <c r="CK412" s="74">
        <v>12.9</v>
      </c>
      <c r="CL412" s="74">
        <v>9.1999999999999993</v>
      </c>
      <c r="CM412" s="74">
        <v>69.3</v>
      </c>
      <c r="CN412" s="74">
        <v>75.7</v>
      </c>
      <c r="CO412" s="74">
        <v>77.900000000000006</v>
      </c>
      <c r="CP412" s="78"/>
      <c r="CQ412" s="74"/>
      <c r="CR412" s="78"/>
      <c r="CS412" s="74"/>
      <c r="CT412" s="74"/>
      <c r="CU412" s="74"/>
      <c r="CV412" s="74"/>
      <c r="CW412" s="74"/>
    </row>
    <row r="413" spans="1:101" ht="16.5" x14ac:dyDescent="0.3">
      <c r="A413" s="74" t="s">
        <v>291</v>
      </c>
      <c r="B413" s="74">
        <v>9</v>
      </c>
      <c r="C413" s="74">
        <v>10000975</v>
      </c>
      <c r="D413" s="74" t="s">
        <v>49</v>
      </c>
      <c r="E413" s="74" t="s">
        <v>56</v>
      </c>
      <c r="F413" s="78">
        <v>665</v>
      </c>
      <c r="G413" s="74">
        <v>6.6</v>
      </c>
      <c r="H413" s="78">
        <v>620</v>
      </c>
      <c r="I413" s="74">
        <v>7.7</v>
      </c>
      <c r="J413" s="74">
        <v>14.8</v>
      </c>
      <c r="K413" s="74">
        <v>58</v>
      </c>
      <c r="L413" s="74">
        <v>69.7</v>
      </c>
      <c r="M413" s="74">
        <v>77.5</v>
      </c>
      <c r="N413" s="78">
        <v>665</v>
      </c>
      <c r="O413" s="74">
        <v>6.9</v>
      </c>
      <c r="P413" s="78">
        <v>620</v>
      </c>
      <c r="Q413" s="74">
        <v>10.199999999999999</v>
      </c>
      <c r="R413" s="74">
        <v>10.8</v>
      </c>
      <c r="S413" s="74">
        <v>63.5</v>
      </c>
      <c r="T413" s="74">
        <v>75.3</v>
      </c>
      <c r="U413" s="74">
        <v>79</v>
      </c>
      <c r="V413" s="78">
        <v>665</v>
      </c>
      <c r="W413" s="74">
        <v>7.1</v>
      </c>
      <c r="X413" s="78">
        <v>620</v>
      </c>
      <c r="Y413" s="74">
        <v>14.2</v>
      </c>
      <c r="Z413" s="74">
        <v>7.8</v>
      </c>
      <c r="AA413" s="74">
        <v>68.8</v>
      </c>
      <c r="AB413" s="74">
        <v>75.900000000000006</v>
      </c>
      <c r="AC413" s="74">
        <v>78</v>
      </c>
      <c r="AD413" s="78"/>
      <c r="AE413" s="74"/>
      <c r="AF413" s="78"/>
      <c r="AG413" s="74"/>
      <c r="AH413" s="74"/>
      <c r="AI413" s="74"/>
      <c r="AJ413" s="74"/>
      <c r="AK413" s="74"/>
      <c r="AL413" s="78">
        <v>495</v>
      </c>
      <c r="AM413" s="74">
        <v>2</v>
      </c>
      <c r="AN413" s="78">
        <v>485</v>
      </c>
      <c r="AO413" s="74">
        <v>8.6999999999999993</v>
      </c>
      <c r="AP413" s="74">
        <v>17.600000000000001</v>
      </c>
      <c r="AQ413" s="74">
        <v>63.6</v>
      </c>
      <c r="AR413" s="74">
        <v>70.8</v>
      </c>
      <c r="AS413" s="74">
        <v>73.7</v>
      </c>
      <c r="AT413" s="78">
        <v>495</v>
      </c>
      <c r="AU413" s="74">
        <v>1.8</v>
      </c>
      <c r="AV413" s="78">
        <v>485</v>
      </c>
      <c r="AW413" s="74">
        <v>12.2</v>
      </c>
      <c r="AX413" s="74">
        <v>8.3000000000000007</v>
      </c>
      <c r="AY413" s="74">
        <v>71.099999999999994</v>
      </c>
      <c r="AZ413" s="74">
        <v>77.7</v>
      </c>
      <c r="BA413" s="74">
        <v>79.5</v>
      </c>
      <c r="BB413" s="78">
        <v>495</v>
      </c>
      <c r="BC413" s="74">
        <v>2</v>
      </c>
      <c r="BD413" s="78">
        <v>485</v>
      </c>
      <c r="BE413" s="74">
        <v>12.6</v>
      </c>
      <c r="BF413" s="74">
        <v>9.6999999999999993</v>
      </c>
      <c r="BG413" s="74">
        <v>72</v>
      </c>
      <c r="BH413" s="74">
        <v>75.8</v>
      </c>
      <c r="BI413" s="74">
        <v>77.599999999999994</v>
      </c>
      <c r="BJ413" s="78"/>
      <c r="BK413" s="74"/>
      <c r="BL413" s="78"/>
      <c r="BM413" s="74"/>
      <c r="BN413" s="74"/>
      <c r="BO413" s="74"/>
      <c r="BP413" s="74"/>
      <c r="BQ413" s="74"/>
      <c r="BR413" s="78">
        <v>1160</v>
      </c>
      <c r="BS413" s="74">
        <v>4.7</v>
      </c>
      <c r="BT413" s="78">
        <v>1105</v>
      </c>
      <c r="BU413" s="74">
        <v>8.1999999999999993</v>
      </c>
      <c r="BV413" s="74">
        <v>16</v>
      </c>
      <c r="BW413" s="74">
        <v>60.4</v>
      </c>
      <c r="BX413" s="74">
        <v>70.2</v>
      </c>
      <c r="BY413" s="74">
        <v>75.8</v>
      </c>
      <c r="BZ413" s="78">
        <v>1160</v>
      </c>
      <c r="CA413" s="74">
        <v>4.7</v>
      </c>
      <c r="CB413" s="78">
        <v>1105</v>
      </c>
      <c r="CC413" s="74">
        <v>11.1</v>
      </c>
      <c r="CD413" s="74">
        <v>9.6999999999999993</v>
      </c>
      <c r="CE413" s="74">
        <v>66.8</v>
      </c>
      <c r="CF413" s="74">
        <v>76.3</v>
      </c>
      <c r="CG413" s="74">
        <v>79.2</v>
      </c>
      <c r="CH413" s="78">
        <v>1160</v>
      </c>
      <c r="CI413" s="74">
        <v>4.9000000000000004</v>
      </c>
      <c r="CJ413" s="78">
        <v>1100</v>
      </c>
      <c r="CK413" s="74">
        <v>13.5</v>
      </c>
      <c r="CL413" s="74">
        <v>8.6</v>
      </c>
      <c r="CM413" s="74">
        <v>70.2</v>
      </c>
      <c r="CN413" s="74">
        <v>75.8</v>
      </c>
      <c r="CO413" s="74">
        <v>77.8</v>
      </c>
      <c r="CP413" s="78"/>
      <c r="CQ413" s="74"/>
      <c r="CR413" s="78"/>
      <c r="CS413" s="74"/>
      <c r="CT413" s="74"/>
      <c r="CU413" s="74"/>
      <c r="CV413" s="74"/>
      <c r="CW413" s="74"/>
    </row>
    <row r="414" spans="1:101" ht="16.5" x14ac:dyDescent="0.3">
      <c r="A414" s="74" t="s">
        <v>291</v>
      </c>
      <c r="B414" s="74">
        <v>203</v>
      </c>
      <c r="C414" s="74">
        <v>10007787</v>
      </c>
      <c r="D414" s="74" t="s">
        <v>49</v>
      </c>
      <c r="E414" s="74" t="s">
        <v>58</v>
      </c>
      <c r="F414" s="78">
        <v>25</v>
      </c>
      <c r="G414" s="74" t="s">
        <v>396</v>
      </c>
      <c r="H414" s="78" t="s">
        <v>396</v>
      </c>
      <c r="I414" s="74" t="s">
        <v>396</v>
      </c>
      <c r="J414" s="74" t="s">
        <v>396</v>
      </c>
      <c r="K414" s="74" t="s">
        <v>396</v>
      </c>
      <c r="L414" s="74" t="s">
        <v>396</v>
      </c>
      <c r="M414" s="74" t="s">
        <v>396</v>
      </c>
      <c r="N414" s="78">
        <v>25</v>
      </c>
      <c r="O414" s="74" t="s">
        <v>396</v>
      </c>
      <c r="P414" s="78" t="s">
        <v>396</v>
      </c>
      <c r="Q414" s="74" t="s">
        <v>396</v>
      </c>
      <c r="R414" s="74" t="s">
        <v>396</v>
      </c>
      <c r="S414" s="74" t="s">
        <v>396</v>
      </c>
      <c r="T414" s="74" t="s">
        <v>396</v>
      </c>
      <c r="U414" s="74" t="s">
        <v>396</v>
      </c>
      <c r="V414" s="78">
        <v>25</v>
      </c>
      <c r="W414" s="74" t="s">
        <v>396</v>
      </c>
      <c r="X414" s="78" t="s">
        <v>396</v>
      </c>
      <c r="Y414" s="74" t="s">
        <v>396</v>
      </c>
      <c r="Z414" s="74" t="s">
        <v>396</v>
      </c>
      <c r="AA414" s="74" t="s">
        <v>396</v>
      </c>
      <c r="AB414" s="74" t="s">
        <v>396</v>
      </c>
      <c r="AC414" s="74" t="s">
        <v>396</v>
      </c>
      <c r="AD414" s="78"/>
      <c r="AE414" s="74"/>
      <c r="AF414" s="78"/>
      <c r="AG414" s="74"/>
      <c r="AH414" s="74"/>
      <c r="AI414" s="74"/>
      <c r="AJ414" s="74"/>
      <c r="AK414" s="74"/>
      <c r="AL414" s="78">
        <v>20</v>
      </c>
      <c r="AM414" s="74" t="s">
        <v>396</v>
      </c>
      <c r="AN414" s="78" t="s">
        <v>396</v>
      </c>
      <c r="AO414" s="74" t="s">
        <v>396</v>
      </c>
      <c r="AP414" s="74" t="s">
        <v>396</v>
      </c>
      <c r="AQ414" s="74" t="s">
        <v>396</v>
      </c>
      <c r="AR414" s="74" t="s">
        <v>396</v>
      </c>
      <c r="AS414" s="74" t="s">
        <v>396</v>
      </c>
      <c r="AT414" s="78">
        <v>20</v>
      </c>
      <c r="AU414" s="74" t="s">
        <v>396</v>
      </c>
      <c r="AV414" s="78" t="s">
        <v>396</v>
      </c>
      <c r="AW414" s="74" t="s">
        <v>396</v>
      </c>
      <c r="AX414" s="74" t="s">
        <v>396</v>
      </c>
      <c r="AY414" s="74" t="s">
        <v>396</v>
      </c>
      <c r="AZ414" s="74" t="s">
        <v>396</v>
      </c>
      <c r="BA414" s="74" t="s">
        <v>396</v>
      </c>
      <c r="BB414" s="78">
        <v>20</v>
      </c>
      <c r="BC414" s="74" t="s">
        <v>396</v>
      </c>
      <c r="BD414" s="78" t="s">
        <v>396</v>
      </c>
      <c r="BE414" s="74" t="s">
        <v>396</v>
      </c>
      <c r="BF414" s="74" t="s">
        <v>396</v>
      </c>
      <c r="BG414" s="74" t="s">
        <v>396</v>
      </c>
      <c r="BH414" s="74" t="s">
        <v>396</v>
      </c>
      <c r="BI414" s="74" t="s">
        <v>396</v>
      </c>
      <c r="BJ414" s="78"/>
      <c r="BK414" s="74"/>
      <c r="BL414" s="78"/>
      <c r="BM414" s="74"/>
      <c r="BN414" s="74"/>
      <c r="BO414" s="74"/>
      <c r="BP414" s="74"/>
      <c r="BQ414" s="74"/>
      <c r="BR414" s="78">
        <v>45</v>
      </c>
      <c r="BS414" s="74">
        <v>2.2000000000000002</v>
      </c>
      <c r="BT414" s="78">
        <v>45</v>
      </c>
      <c r="BU414" s="74">
        <v>18.2</v>
      </c>
      <c r="BV414" s="74">
        <v>9.1</v>
      </c>
      <c r="BW414" s="74">
        <v>34.1</v>
      </c>
      <c r="BX414" s="74">
        <v>47.7</v>
      </c>
      <c r="BY414" s="74">
        <v>72.7</v>
      </c>
      <c r="BZ414" s="78">
        <v>45</v>
      </c>
      <c r="CA414" s="74">
        <v>2.2000000000000002</v>
      </c>
      <c r="CB414" s="78">
        <v>45</v>
      </c>
      <c r="CC414" s="74">
        <v>15.9</v>
      </c>
      <c r="CD414" s="74">
        <v>15.9</v>
      </c>
      <c r="CE414" s="74" t="s">
        <v>396</v>
      </c>
      <c r="CF414" s="74" t="s">
        <v>396</v>
      </c>
      <c r="CG414" s="74">
        <v>68.2</v>
      </c>
      <c r="CH414" s="78">
        <v>45</v>
      </c>
      <c r="CI414" s="74">
        <v>4.4000000000000004</v>
      </c>
      <c r="CJ414" s="78">
        <v>45</v>
      </c>
      <c r="CK414" s="74">
        <v>20.9</v>
      </c>
      <c r="CL414" s="74">
        <v>14</v>
      </c>
      <c r="CM414" s="74" t="s">
        <v>396</v>
      </c>
      <c r="CN414" s="74" t="s">
        <v>396</v>
      </c>
      <c r="CO414" s="74">
        <v>65.099999999999994</v>
      </c>
      <c r="CP414" s="78"/>
      <c r="CQ414" s="74"/>
      <c r="CR414" s="78"/>
      <c r="CS414" s="74"/>
      <c r="CT414" s="74"/>
      <c r="CU414" s="74"/>
      <c r="CV414" s="74"/>
      <c r="CW414" s="74"/>
    </row>
    <row r="415" spans="1:101" ht="16.5" x14ac:dyDescent="0.3">
      <c r="A415" s="74" t="s">
        <v>291</v>
      </c>
      <c r="B415" s="74">
        <v>114</v>
      </c>
      <c r="C415" s="74">
        <v>10007788</v>
      </c>
      <c r="D415" s="74" t="s">
        <v>11</v>
      </c>
      <c r="E415" s="74" t="s">
        <v>60</v>
      </c>
      <c r="F415" s="78">
        <v>1450</v>
      </c>
      <c r="G415" s="74">
        <v>3.5</v>
      </c>
      <c r="H415" s="78">
        <v>1400</v>
      </c>
      <c r="I415" s="74">
        <v>11.7</v>
      </c>
      <c r="J415" s="74">
        <v>10.199999999999999</v>
      </c>
      <c r="K415" s="74">
        <v>39.700000000000003</v>
      </c>
      <c r="L415" s="74">
        <v>57.1</v>
      </c>
      <c r="M415" s="74">
        <v>78.099999999999994</v>
      </c>
      <c r="N415" s="78">
        <v>1450</v>
      </c>
      <c r="O415" s="74">
        <v>3.9</v>
      </c>
      <c r="P415" s="78">
        <v>1395</v>
      </c>
      <c r="Q415" s="74">
        <v>10.199999999999999</v>
      </c>
      <c r="R415" s="74">
        <v>6</v>
      </c>
      <c r="S415" s="74">
        <v>51.3</v>
      </c>
      <c r="T415" s="74">
        <v>70.900000000000006</v>
      </c>
      <c r="U415" s="74">
        <v>83.8</v>
      </c>
      <c r="V415" s="78">
        <v>1450</v>
      </c>
      <c r="W415" s="74">
        <v>3.9</v>
      </c>
      <c r="X415" s="78">
        <v>1395</v>
      </c>
      <c r="Y415" s="74">
        <v>11.7</v>
      </c>
      <c r="Z415" s="74">
        <v>6.8</v>
      </c>
      <c r="AA415" s="74">
        <v>59.3</v>
      </c>
      <c r="AB415" s="74">
        <v>73.8</v>
      </c>
      <c r="AC415" s="74">
        <v>81.5</v>
      </c>
      <c r="AD415" s="78"/>
      <c r="AE415" s="74"/>
      <c r="AF415" s="78"/>
      <c r="AG415" s="74"/>
      <c r="AH415" s="74"/>
      <c r="AI415" s="74"/>
      <c r="AJ415" s="74"/>
      <c r="AK415" s="74"/>
      <c r="AL415" s="78">
        <v>1445</v>
      </c>
      <c r="AM415" s="74">
        <v>0.8</v>
      </c>
      <c r="AN415" s="78">
        <v>1435</v>
      </c>
      <c r="AO415" s="74">
        <v>12.7</v>
      </c>
      <c r="AP415" s="74">
        <v>8.4</v>
      </c>
      <c r="AQ415" s="74">
        <v>41.2</v>
      </c>
      <c r="AR415" s="74">
        <v>56.9</v>
      </c>
      <c r="AS415" s="74">
        <v>78.900000000000006</v>
      </c>
      <c r="AT415" s="78">
        <v>1445</v>
      </c>
      <c r="AU415" s="74">
        <v>0.9</v>
      </c>
      <c r="AV415" s="78">
        <v>1430</v>
      </c>
      <c r="AW415" s="74">
        <v>13.6</v>
      </c>
      <c r="AX415" s="74">
        <v>4.5</v>
      </c>
      <c r="AY415" s="74">
        <v>51.3</v>
      </c>
      <c r="AZ415" s="74">
        <v>67.599999999999994</v>
      </c>
      <c r="BA415" s="74">
        <v>81.8</v>
      </c>
      <c r="BB415" s="78">
        <v>1445</v>
      </c>
      <c r="BC415" s="74">
        <v>1.1000000000000001</v>
      </c>
      <c r="BD415" s="78">
        <v>1430</v>
      </c>
      <c r="BE415" s="74">
        <v>16.3</v>
      </c>
      <c r="BF415" s="74">
        <v>7.2</v>
      </c>
      <c r="BG415" s="74">
        <v>56.1</v>
      </c>
      <c r="BH415" s="74">
        <v>68.2</v>
      </c>
      <c r="BI415" s="74">
        <v>76.5</v>
      </c>
      <c r="BJ415" s="78"/>
      <c r="BK415" s="74"/>
      <c r="BL415" s="78"/>
      <c r="BM415" s="74"/>
      <c r="BN415" s="74"/>
      <c r="BO415" s="74"/>
      <c r="BP415" s="74"/>
      <c r="BQ415" s="74"/>
      <c r="BR415" s="78">
        <v>2895</v>
      </c>
      <c r="BS415" s="74">
        <v>2.2000000000000002</v>
      </c>
      <c r="BT415" s="78">
        <v>2830</v>
      </c>
      <c r="BU415" s="74">
        <v>12.2</v>
      </c>
      <c r="BV415" s="74">
        <v>9.3000000000000007</v>
      </c>
      <c r="BW415" s="74">
        <v>40.5</v>
      </c>
      <c r="BX415" s="74">
        <v>57</v>
      </c>
      <c r="BY415" s="74">
        <v>78.5</v>
      </c>
      <c r="BZ415" s="78">
        <v>2895</v>
      </c>
      <c r="CA415" s="74">
        <v>2.4</v>
      </c>
      <c r="CB415" s="78">
        <v>2825</v>
      </c>
      <c r="CC415" s="74">
        <v>11.9</v>
      </c>
      <c r="CD415" s="74">
        <v>5.3</v>
      </c>
      <c r="CE415" s="74">
        <v>51.3</v>
      </c>
      <c r="CF415" s="74">
        <v>69.2</v>
      </c>
      <c r="CG415" s="74">
        <v>82.8</v>
      </c>
      <c r="CH415" s="78">
        <v>2895</v>
      </c>
      <c r="CI415" s="74">
        <v>2.5</v>
      </c>
      <c r="CJ415" s="78">
        <v>2820</v>
      </c>
      <c r="CK415" s="74">
        <v>14</v>
      </c>
      <c r="CL415" s="74">
        <v>7</v>
      </c>
      <c r="CM415" s="74">
        <v>57.7</v>
      </c>
      <c r="CN415" s="74">
        <v>71</v>
      </c>
      <c r="CO415" s="74">
        <v>79</v>
      </c>
      <c r="CP415" s="78"/>
      <c r="CQ415" s="74"/>
      <c r="CR415" s="78"/>
      <c r="CS415" s="74"/>
      <c r="CT415" s="74"/>
      <c r="CU415" s="74"/>
      <c r="CV415" s="74"/>
      <c r="CW415" s="74"/>
    </row>
    <row r="416" spans="1:101" ht="16.5" x14ac:dyDescent="0.3">
      <c r="A416" s="74" t="s">
        <v>291</v>
      </c>
      <c r="B416" s="74">
        <v>188</v>
      </c>
      <c r="C416" s="74">
        <v>10003324</v>
      </c>
      <c r="D416" s="74" t="s">
        <v>27</v>
      </c>
      <c r="E416" s="74" t="s">
        <v>62</v>
      </c>
      <c r="F416" s="78" t="s">
        <v>13</v>
      </c>
      <c r="G416" s="74" t="s">
        <v>13</v>
      </c>
      <c r="H416" s="78" t="s">
        <v>13</v>
      </c>
      <c r="I416" s="74" t="s">
        <v>13</v>
      </c>
      <c r="J416" s="74" t="s">
        <v>13</v>
      </c>
      <c r="K416" s="74" t="s">
        <v>13</v>
      </c>
      <c r="L416" s="74" t="s">
        <v>13</v>
      </c>
      <c r="M416" s="74" t="s">
        <v>13</v>
      </c>
      <c r="N416" s="78" t="s">
        <v>13</v>
      </c>
      <c r="O416" s="74" t="s">
        <v>13</v>
      </c>
      <c r="P416" s="78" t="s">
        <v>13</v>
      </c>
      <c r="Q416" s="74" t="s">
        <v>13</v>
      </c>
      <c r="R416" s="74" t="s">
        <v>13</v>
      </c>
      <c r="S416" s="74" t="s">
        <v>13</v>
      </c>
      <c r="T416" s="74" t="s">
        <v>13</v>
      </c>
      <c r="U416" s="74" t="s">
        <v>13</v>
      </c>
      <c r="V416" s="78" t="s">
        <v>13</v>
      </c>
      <c r="W416" s="74" t="s">
        <v>13</v>
      </c>
      <c r="X416" s="78" t="s">
        <v>13</v>
      </c>
      <c r="Y416" s="74" t="s">
        <v>13</v>
      </c>
      <c r="Z416" s="74" t="s">
        <v>13</v>
      </c>
      <c r="AA416" s="74" t="s">
        <v>13</v>
      </c>
      <c r="AB416" s="74" t="s">
        <v>13</v>
      </c>
      <c r="AC416" s="74" t="s">
        <v>13</v>
      </c>
      <c r="AD416" s="78"/>
      <c r="AE416" s="74"/>
      <c r="AF416" s="78"/>
      <c r="AG416" s="74"/>
      <c r="AH416" s="74"/>
      <c r="AI416" s="74"/>
      <c r="AJ416" s="74"/>
      <c r="AK416" s="74"/>
      <c r="AL416" s="78" t="s">
        <v>13</v>
      </c>
      <c r="AM416" s="74" t="s">
        <v>13</v>
      </c>
      <c r="AN416" s="78" t="s">
        <v>13</v>
      </c>
      <c r="AO416" s="74" t="s">
        <v>13</v>
      </c>
      <c r="AP416" s="74" t="s">
        <v>13</v>
      </c>
      <c r="AQ416" s="74" t="s">
        <v>13</v>
      </c>
      <c r="AR416" s="74" t="s">
        <v>13</v>
      </c>
      <c r="AS416" s="74" t="s">
        <v>13</v>
      </c>
      <c r="AT416" s="78" t="s">
        <v>13</v>
      </c>
      <c r="AU416" s="74" t="s">
        <v>13</v>
      </c>
      <c r="AV416" s="78" t="s">
        <v>13</v>
      </c>
      <c r="AW416" s="74" t="s">
        <v>13</v>
      </c>
      <c r="AX416" s="74" t="s">
        <v>13</v>
      </c>
      <c r="AY416" s="74" t="s">
        <v>13</v>
      </c>
      <c r="AZ416" s="74" t="s">
        <v>13</v>
      </c>
      <c r="BA416" s="74" t="s">
        <v>13</v>
      </c>
      <c r="BB416" s="78" t="s">
        <v>13</v>
      </c>
      <c r="BC416" s="74" t="s">
        <v>13</v>
      </c>
      <c r="BD416" s="78" t="s">
        <v>13</v>
      </c>
      <c r="BE416" s="74" t="s">
        <v>13</v>
      </c>
      <c r="BF416" s="74" t="s">
        <v>13</v>
      </c>
      <c r="BG416" s="74" t="s">
        <v>13</v>
      </c>
      <c r="BH416" s="74" t="s">
        <v>13</v>
      </c>
      <c r="BI416" s="74" t="s">
        <v>13</v>
      </c>
      <c r="BJ416" s="78"/>
      <c r="BK416" s="74"/>
      <c r="BL416" s="78"/>
      <c r="BM416" s="74"/>
      <c r="BN416" s="74"/>
      <c r="BO416" s="74"/>
      <c r="BP416" s="74"/>
      <c r="BQ416" s="74"/>
      <c r="BR416" s="78" t="s">
        <v>13</v>
      </c>
      <c r="BS416" s="74" t="s">
        <v>13</v>
      </c>
      <c r="BT416" s="78" t="s">
        <v>13</v>
      </c>
      <c r="BU416" s="74" t="s">
        <v>13</v>
      </c>
      <c r="BV416" s="74" t="s">
        <v>13</v>
      </c>
      <c r="BW416" s="74" t="s">
        <v>13</v>
      </c>
      <c r="BX416" s="74" t="s">
        <v>13</v>
      </c>
      <c r="BY416" s="74" t="s">
        <v>13</v>
      </c>
      <c r="BZ416" s="78" t="s">
        <v>13</v>
      </c>
      <c r="CA416" s="74" t="s">
        <v>13</v>
      </c>
      <c r="CB416" s="78" t="s">
        <v>13</v>
      </c>
      <c r="CC416" s="74" t="s">
        <v>13</v>
      </c>
      <c r="CD416" s="74" t="s">
        <v>13</v>
      </c>
      <c r="CE416" s="74" t="s">
        <v>13</v>
      </c>
      <c r="CF416" s="74" t="s">
        <v>13</v>
      </c>
      <c r="CG416" s="74" t="s">
        <v>13</v>
      </c>
      <c r="CH416" s="78" t="s">
        <v>13</v>
      </c>
      <c r="CI416" s="74" t="s">
        <v>13</v>
      </c>
      <c r="CJ416" s="78" t="s">
        <v>13</v>
      </c>
      <c r="CK416" s="74" t="s">
        <v>13</v>
      </c>
      <c r="CL416" s="74" t="s">
        <v>13</v>
      </c>
      <c r="CM416" s="74" t="s">
        <v>13</v>
      </c>
      <c r="CN416" s="74" t="s">
        <v>13</v>
      </c>
      <c r="CO416" s="74" t="s">
        <v>13</v>
      </c>
      <c r="CP416" s="78"/>
      <c r="CQ416" s="74"/>
      <c r="CR416" s="78"/>
      <c r="CS416" s="74"/>
      <c r="CT416" s="74"/>
      <c r="CU416" s="74"/>
      <c r="CV416" s="74"/>
      <c r="CW416" s="74"/>
    </row>
    <row r="417" spans="1:101" ht="16.5" x14ac:dyDescent="0.3">
      <c r="A417" s="74" t="s">
        <v>291</v>
      </c>
      <c r="B417" s="74">
        <v>12</v>
      </c>
      <c r="C417" s="74">
        <v>10001143</v>
      </c>
      <c r="D417" s="74" t="s">
        <v>49</v>
      </c>
      <c r="E417" s="74" t="s">
        <v>64</v>
      </c>
      <c r="F417" s="78">
        <v>1225</v>
      </c>
      <c r="G417" s="74">
        <v>4.5999999999999996</v>
      </c>
      <c r="H417" s="78">
        <v>1165</v>
      </c>
      <c r="I417" s="74">
        <v>9.3000000000000007</v>
      </c>
      <c r="J417" s="74">
        <v>6.6</v>
      </c>
      <c r="K417" s="74">
        <v>62.1</v>
      </c>
      <c r="L417" s="74">
        <v>77.400000000000006</v>
      </c>
      <c r="M417" s="74">
        <v>84.1</v>
      </c>
      <c r="N417" s="78">
        <v>1225</v>
      </c>
      <c r="O417" s="74">
        <v>4</v>
      </c>
      <c r="P417" s="78">
        <v>1175</v>
      </c>
      <c r="Q417" s="74">
        <v>11.4</v>
      </c>
      <c r="R417" s="74">
        <v>5.8</v>
      </c>
      <c r="S417" s="74">
        <v>62.9</v>
      </c>
      <c r="T417" s="74">
        <v>78.7</v>
      </c>
      <c r="U417" s="74">
        <v>82.8</v>
      </c>
      <c r="V417" s="78">
        <v>1225</v>
      </c>
      <c r="W417" s="74">
        <v>4.8</v>
      </c>
      <c r="X417" s="78">
        <v>1165</v>
      </c>
      <c r="Y417" s="74">
        <v>12.5</v>
      </c>
      <c r="Z417" s="74">
        <v>4.5999999999999996</v>
      </c>
      <c r="AA417" s="74">
        <v>68.599999999999994</v>
      </c>
      <c r="AB417" s="74">
        <v>80.2</v>
      </c>
      <c r="AC417" s="74">
        <v>82.8</v>
      </c>
      <c r="AD417" s="78"/>
      <c r="AE417" s="74"/>
      <c r="AF417" s="78"/>
      <c r="AG417" s="74"/>
      <c r="AH417" s="74"/>
      <c r="AI417" s="74"/>
      <c r="AJ417" s="74"/>
      <c r="AK417" s="74"/>
      <c r="AL417" s="78">
        <v>480</v>
      </c>
      <c r="AM417" s="74">
        <v>1</v>
      </c>
      <c r="AN417" s="78">
        <v>475</v>
      </c>
      <c r="AO417" s="74">
        <v>9.1999999999999993</v>
      </c>
      <c r="AP417" s="74">
        <v>14</v>
      </c>
      <c r="AQ417" s="74">
        <v>62.5</v>
      </c>
      <c r="AR417" s="74">
        <v>71.3</v>
      </c>
      <c r="AS417" s="74">
        <v>76.7</v>
      </c>
      <c r="AT417" s="78">
        <v>480</v>
      </c>
      <c r="AU417" s="74">
        <v>1.2</v>
      </c>
      <c r="AV417" s="78">
        <v>475</v>
      </c>
      <c r="AW417" s="74">
        <v>12</v>
      </c>
      <c r="AX417" s="74">
        <v>7.6</v>
      </c>
      <c r="AY417" s="74">
        <v>67</v>
      </c>
      <c r="AZ417" s="74">
        <v>77.3</v>
      </c>
      <c r="BA417" s="74">
        <v>80.5</v>
      </c>
      <c r="BB417" s="78">
        <v>480</v>
      </c>
      <c r="BC417" s="74">
        <v>1.5</v>
      </c>
      <c r="BD417" s="78">
        <v>475</v>
      </c>
      <c r="BE417" s="74">
        <v>12.2</v>
      </c>
      <c r="BF417" s="74">
        <v>8</v>
      </c>
      <c r="BG417" s="74">
        <v>69.3</v>
      </c>
      <c r="BH417" s="74">
        <v>77.7</v>
      </c>
      <c r="BI417" s="74">
        <v>79.8</v>
      </c>
      <c r="BJ417" s="78"/>
      <c r="BK417" s="74"/>
      <c r="BL417" s="78"/>
      <c r="BM417" s="74"/>
      <c r="BN417" s="74"/>
      <c r="BO417" s="74"/>
      <c r="BP417" s="74"/>
      <c r="BQ417" s="74"/>
      <c r="BR417" s="78">
        <v>1705</v>
      </c>
      <c r="BS417" s="74">
        <v>3.6</v>
      </c>
      <c r="BT417" s="78">
        <v>1645</v>
      </c>
      <c r="BU417" s="74">
        <v>9.3000000000000007</v>
      </c>
      <c r="BV417" s="74">
        <v>8.8000000000000007</v>
      </c>
      <c r="BW417" s="74">
        <v>62.2</v>
      </c>
      <c r="BX417" s="74">
        <v>75.599999999999994</v>
      </c>
      <c r="BY417" s="74">
        <v>81.900000000000006</v>
      </c>
      <c r="BZ417" s="78">
        <v>1705</v>
      </c>
      <c r="CA417" s="74">
        <v>3.2</v>
      </c>
      <c r="CB417" s="78">
        <v>1650</v>
      </c>
      <c r="CC417" s="74">
        <v>11.6</v>
      </c>
      <c r="CD417" s="74">
        <v>6.3</v>
      </c>
      <c r="CE417" s="74">
        <v>64.099999999999994</v>
      </c>
      <c r="CF417" s="74">
        <v>78.3</v>
      </c>
      <c r="CG417" s="74">
        <v>82.1</v>
      </c>
      <c r="CH417" s="78">
        <v>1705</v>
      </c>
      <c r="CI417" s="74">
        <v>3.9</v>
      </c>
      <c r="CJ417" s="78">
        <v>1640</v>
      </c>
      <c r="CK417" s="74">
        <v>12.4</v>
      </c>
      <c r="CL417" s="74">
        <v>5.6</v>
      </c>
      <c r="CM417" s="74">
        <v>68.8</v>
      </c>
      <c r="CN417" s="74">
        <v>79.400000000000006</v>
      </c>
      <c r="CO417" s="74">
        <v>81.900000000000006</v>
      </c>
      <c r="CP417" s="78"/>
      <c r="CQ417" s="74"/>
      <c r="CR417" s="78"/>
      <c r="CS417" s="74"/>
      <c r="CT417" s="74"/>
      <c r="CU417" s="74"/>
      <c r="CV417" s="74"/>
      <c r="CW417" s="74"/>
    </row>
    <row r="418" spans="1:101" ht="16.5" x14ac:dyDescent="0.3">
      <c r="A418" s="74" t="s">
        <v>291</v>
      </c>
      <c r="B418" s="74">
        <v>53</v>
      </c>
      <c r="C418" s="74">
        <v>10007141</v>
      </c>
      <c r="D418" s="74" t="s">
        <v>39</v>
      </c>
      <c r="E418" s="74" t="s">
        <v>66</v>
      </c>
      <c r="F418" s="78">
        <v>1975</v>
      </c>
      <c r="G418" s="74">
        <v>4.7</v>
      </c>
      <c r="H418" s="78">
        <v>1885</v>
      </c>
      <c r="I418" s="74">
        <v>7.7</v>
      </c>
      <c r="J418" s="74">
        <v>9.1999999999999993</v>
      </c>
      <c r="K418" s="74">
        <v>57.8</v>
      </c>
      <c r="L418" s="74">
        <v>74.8</v>
      </c>
      <c r="M418" s="74">
        <v>83.1</v>
      </c>
      <c r="N418" s="78">
        <v>1975</v>
      </c>
      <c r="O418" s="74">
        <v>5.0999999999999996</v>
      </c>
      <c r="P418" s="78">
        <v>1875</v>
      </c>
      <c r="Q418" s="74">
        <v>9.1</v>
      </c>
      <c r="R418" s="74">
        <v>5.7</v>
      </c>
      <c r="S418" s="74">
        <v>64.400000000000006</v>
      </c>
      <c r="T418" s="74">
        <v>80.2</v>
      </c>
      <c r="U418" s="74">
        <v>85.3</v>
      </c>
      <c r="V418" s="78">
        <v>1975</v>
      </c>
      <c r="W418" s="74">
        <v>5.8</v>
      </c>
      <c r="X418" s="78">
        <v>1865</v>
      </c>
      <c r="Y418" s="74">
        <v>11.6</v>
      </c>
      <c r="Z418" s="74">
        <v>7.7</v>
      </c>
      <c r="AA418" s="74">
        <v>67.900000000000006</v>
      </c>
      <c r="AB418" s="74">
        <v>78.8</v>
      </c>
      <c r="AC418" s="74">
        <v>80.7</v>
      </c>
      <c r="AD418" s="78"/>
      <c r="AE418" s="74"/>
      <c r="AF418" s="78"/>
      <c r="AG418" s="74"/>
      <c r="AH418" s="74"/>
      <c r="AI418" s="74"/>
      <c r="AJ418" s="74"/>
      <c r="AK418" s="74"/>
      <c r="AL418" s="78">
        <v>1365</v>
      </c>
      <c r="AM418" s="74">
        <v>2.2000000000000002</v>
      </c>
      <c r="AN418" s="78">
        <v>1335</v>
      </c>
      <c r="AO418" s="74">
        <v>9.1999999999999993</v>
      </c>
      <c r="AP418" s="74">
        <v>14</v>
      </c>
      <c r="AQ418" s="74">
        <v>59.8</v>
      </c>
      <c r="AR418" s="74">
        <v>71.599999999999994</v>
      </c>
      <c r="AS418" s="74">
        <v>76.8</v>
      </c>
      <c r="AT418" s="78">
        <v>1365</v>
      </c>
      <c r="AU418" s="74">
        <v>2.2000000000000002</v>
      </c>
      <c r="AV418" s="78">
        <v>1335</v>
      </c>
      <c r="AW418" s="74">
        <v>11.8</v>
      </c>
      <c r="AX418" s="74">
        <v>8.3000000000000007</v>
      </c>
      <c r="AY418" s="74">
        <v>67.099999999999994</v>
      </c>
      <c r="AZ418" s="74">
        <v>76.599999999999994</v>
      </c>
      <c r="BA418" s="74">
        <v>80</v>
      </c>
      <c r="BB418" s="78">
        <v>1365</v>
      </c>
      <c r="BC418" s="74">
        <v>2.2999999999999998</v>
      </c>
      <c r="BD418" s="78">
        <v>1330</v>
      </c>
      <c r="BE418" s="74">
        <v>12.6</v>
      </c>
      <c r="BF418" s="74">
        <v>9.3000000000000007</v>
      </c>
      <c r="BG418" s="74">
        <v>70.2</v>
      </c>
      <c r="BH418" s="74">
        <v>76</v>
      </c>
      <c r="BI418" s="74">
        <v>78.099999999999994</v>
      </c>
      <c r="BJ418" s="78"/>
      <c r="BK418" s="74"/>
      <c r="BL418" s="78"/>
      <c r="BM418" s="74"/>
      <c r="BN418" s="74"/>
      <c r="BO418" s="74"/>
      <c r="BP418" s="74"/>
      <c r="BQ418" s="74"/>
      <c r="BR418" s="78">
        <v>3340</v>
      </c>
      <c r="BS418" s="74">
        <v>3.7</v>
      </c>
      <c r="BT418" s="78">
        <v>3215</v>
      </c>
      <c r="BU418" s="74">
        <v>8.3000000000000007</v>
      </c>
      <c r="BV418" s="74">
        <v>11.2</v>
      </c>
      <c r="BW418" s="74">
        <v>58.6</v>
      </c>
      <c r="BX418" s="74">
        <v>73.5</v>
      </c>
      <c r="BY418" s="74">
        <v>80.5</v>
      </c>
      <c r="BZ418" s="78">
        <v>3340</v>
      </c>
      <c r="CA418" s="74">
        <v>3.9</v>
      </c>
      <c r="CB418" s="78">
        <v>3210</v>
      </c>
      <c r="CC418" s="74">
        <v>10.199999999999999</v>
      </c>
      <c r="CD418" s="74">
        <v>6.7</v>
      </c>
      <c r="CE418" s="74">
        <v>65.5</v>
      </c>
      <c r="CF418" s="74">
        <v>78.7</v>
      </c>
      <c r="CG418" s="74">
        <v>83.1</v>
      </c>
      <c r="CH418" s="78">
        <v>3340</v>
      </c>
      <c r="CI418" s="74">
        <v>4.4000000000000004</v>
      </c>
      <c r="CJ418" s="78">
        <v>3195</v>
      </c>
      <c r="CK418" s="74">
        <v>12</v>
      </c>
      <c r="CL418" s="74">
        <v>8.4</v>
      </c>
      <c r="CM418" s="74">
        <v>68.900000000000006</v>
      </c>
      <c r="CN418" s="74">
        <v>77.599999999999994</v>
      </c>
      <c r="CO418" s="74">
        <v>79.599999999999994</v>
      </c>
      <c r="CP418" s="78"/>
      <c r="CQ418" s="74"/>
      <c r="CR418" s="78"/>
      <c r="CS418" s="74"/>
      <c r="CT418" s="74"/>
      <c r="CU418" s="74"/>
      <c r="CV418" s="74"/>
      <c r="CW418" s="74"/>
    </row>
    <row r="419" spans="1:101" ht="16.5" x14ac:dyDescent="0.3">
      <c r="A419" s="74" t="s">
        <v>291</v>
      </c>
      <c r="B419" s="74">
        <v>11</v>
      </c>
      <c r="C419" s="74">
        <v>10007848</v>
      </c>
      <c r="D419" s="74" t="s">
        <v>39</v>
      </c>
      <c r="E419" s="74" t="s">
        <v>68</v>
      </c>
      <c r="F419" s="78">
        <v>995</v>
      </c>
      <c r="G419" s="74">
        <v>4.7</v>
      </c>
      <c r="H419" s="78">
        <v>945</v>
      </c>
      <c r="I419" s="74">
        <v>7</v>
      </c>
      <c r="J419" s="74">
        <v>7.5</v>
      </c>
      <c r="K419" s="74">
        <v>53.6</v>
      </c>
      <c r="L419" s="74">
        <v>75.3</v>
      </c>
      <c r="M419" s="74">
        <v>85.5</v>
      </c>
      <c r="N419" s="78">
        <v>995</v>
      </c>
      <c r="O419" s="74">
        <v>5.0999999999999996</v>
      </c>
      <c r="P419" s="78">
        <v>940</v>
      </c>
      <c r="Q419" s="74">
        <v>8.1</v>
      </c>
      <c r="R419" s="74">
        <v>5.7</v>
      </c>
      <c r="S419" s="74">
        <v>58.5</v>
      </c>
      <c r="T419" s="74">
        <v>79.5</v>
      </c>
      <c r="U419" s="74">
        <v>86.2</v>
      </c>
      <c r="V419" s="78">
        <v>995</v>
      </c>
      <c r="W419" s="74">
        <v>5.8</v>
      </c>
      <c r="X419" s="78">
        <v>935</v>
      </c>
      <c r="Y419" s="74">
        <v>9.5</v>
      </c>
      <c r="Z419" s="74">
        <v>5.2</v>
      </c>
      <c r="AA419" s="74">
        <v>68.400000000000006</v>
      </c>
      <c r="AB419" s="74">
        <v>82.6</v>
      </c>
      <c r="AC419" s="74">
        <v>85.2</v>
      </c>
      <c r="AD419" s="78"/>
      <c r="AE419" s="74"/>
      <c r="AF419" s="78"/>
      <c r="AG419" s="74"/>
      <c r="AH419" s="74"/>
      <c r="AI419" s="74"/>
      <c r="AJ419" s="74"/>
      <c r="AK419" s="74"/>
      <c r="AL419" s="78">
        <v>350</v>
      </c>
      <c r="AM419" s="74">
        <v>1.4</v>
      </c>
      <c r="AN419" s="78">
        <v>345</v>
      </c>
      <c r="AO419" s="74">
        <v>6.1</v>
      </c>
      <c r="AP419" s="74">
        <v>13.1</v>
      </c>
      <c r="AQ419" s="74">
        <v>60.2</v>
      </c>
      <c r="AR419" s="74">
        <v>72.7</v>
      </c>
      <c r="AS419" s="74">
        <v>80.8</v>
      </c>
      <c r="AT419" s="78">
        <v>350</v>
      </c>
      <c r="AU419" s="74">
        <v>2</v>
      </c>
      <c r="AV419" s="78">
        <v>340</v>
      </c>
      <c r="AW419" s="74">
        <v>8.5</v>
      </c>
      <c r="AX419" s="74">
        <v>7.9</v>
      </c>
      <c r="AY419" s="74">
        <v>63.7</v>
      </c>
      <c r="AZ419" s="74">
        <v>76</v>
      </c>
      <c r="BA419" s="74">
        <v>83.6</v>
      </c>
      <c r="BB419" s="78">
        <v>350</v>
      </c>
      <c r="BC419" s="74">
        <v>2.2999999999999998</v>
      </c>
      <c r="BD419" s="78">
        <v>340</v>
      </c>
      <c r="BE419" s="74">
        <v>11.7</v>
      </c>
      <c r="BF419" s="74">
        <v>6.5</v>
      </c>
      <c r="BG419" s="74">
        <v>68.900000000000006</v>
      </c>
      <c r="BH419" s="74">
        <v>78.3</v>
      </c>
      <c r="BI419" s="74">
        <v>81.8</v>
      </c>
      <c r="BJ419" s="78"/>
      <c r="BK419" s="74"/>
      <c r="BL419" s="78"/>
      <c r="BM419" s="74"/>
      <c r="BN419" s="74"/>
      <c r="BO419" s="74"/>
      <c r="BP419" s="74"/>
      <c r="BQ419" s="74"/>
      <c r="BR419" s="78">
        <v>1340</v>
      </c>
      <c r="BS419" s="74">
        <v>3.9</v>
      </c>
      <c r="BT419" s="78">
        <v>1290</v>
      </c>
      <c r="BU419" s="74">
        <v>6.7</v>
      </c>
      <c r="BV419" s="74">
        <v>9</v>
      </c>
      <c r="BW419" s="74">
        <v>55.3</v>
      </c>
      <c r="BX419" s="74">
        <v>74.599999999999994</v>
      </c>
      <c r="BY419" s="74">
        <v>84.3</v>
      </c>
      <c r="BZ419" s="78">
        <v>1340</v>
      </c>
      <c r="CA419" s="74">
        <v>4.3</v>
      </c>
      <c r="CB419" s="78">
        <v>1285</v>
      </c>
      <c r="CC419" s="74">
        <v>8.1999999999999993</v>
      </c>
      <c r="CD419" s="74">
        <v>6.3</v>
      </c>
      <c r="CE419" s="74">
        <v>59.9</v>
      </c>
      <c r="CF419" s="74">
        <v>78.599999999999994</v>
      </c>
      <c r="CG419" s="74">
        <v>85.5</v>
      </c>
      <c r="CH419" s="78">
        <v>1340</v>
      </c>
      <c r="CI419" s="74">
        <v>4.9000000000000004</v>
      </c>
      <c r="CJ419" s="78">
        <v>1275</v>
      </c>
      <c r="CK419" s="74">
        <v>10.1</v>
      </c>
      <c r="CL419" s="74">
        <v>5.6</v>
      </c>
      <c r="CM419" s="74">
        <v>68.599999999999994</v>
      </c>
      <c r="CN419" s="74">
        <v>81.400000000000006</v>
      </c>
      <c r="CO419" s="74">
        <v>84.3</v>
      </c>
      <c r="CP419" s="78"/>
      <c r="CQ419" s="74"/>
      <c r="CR419" s="78"/>
      <c r="CS419" s="74"/>
      <c r="CT419" s="74"/>
      <c r="CU419" s="74"/>
      <c r="CV419" s="74"/>
      <c r="CW419" s="74"/>
    </row>
    <row r="420" spans="1:101" ht="16.5" x14ac:dyDescent="0.3">
      <c r="A420" s="74" t="s">
        <v>291</v>
      </c>
      <c r="B420" s="74">
        <v>82</v>
      </c>
      <c r="C420" s="74">
        <v>10007137</v>
      </c>
      <c r="D420" s="74" t="s">
        <v>49</v>
      </c>
      <c r="E420" s="74" t="s">
        <v>70</v>
      </c>
      <c r="F420" s="78">
        <v>540</v>
      </c>
      <c r="G420" s="74">
        <v>4.0999999999999996</v>
      </c>
      <c r="H420" s="78">
        <v>520</v>
      </c>
      <c r="I420" s="74">
        <v>7.9</v>
      </c>
      <c r="J420" s="74">
        <v>10.199999999999999</v>
      </c>
      <c r="K420" s="74">
        <v>61.8</v>
      </c>
      <c r="L420" s="74">
        <v>78</v>
      </c>
      <c r="M420" s="74">
        <v>81.900000000000006</v>
      </c>
      <c r="N420" s="78">
        <v>540</v>
      </c>
      <c r="O420" s="74">
        <v>3.9</v>
      </c>
      <c r="P420" s="78">
        <v>520</v>
      </c>
      <c r="Q420" s="74">
        <v>10.199999999999999</v>
      </c>
      <c r="R420" s="74">
        <v>6.9</v>
      </c>
      <c r="S420" s="74">
        <v>66.2</v>
      </c>
      <c r="T420" s="74">
        <v>79.8</v>
      </c>
      <c r="U420" s="74">
        <v>82.9</v>
      </c>
      <c r="V420" s="78">
        <v>540</v>
      </c>
      <c r="W420" s="74">
        <v>4.4000000000000004</v>
      </c>
      <c r="X420" s="78">
        <v>515</v>
      </c>
      <c r="Y420" s="74">
        <v>11</v>
      </c>
      <c r="Z420" s="74">
        <v>7.7</v>
      </c>
      <c r="AA420" s="74">
        <v>70.8</v>
      </c>
      <c r="AB420" s="74">
        <v>79.3</v>
      </c>
      <c r="AC420" s="74">
        <v>81.2</v>
      </c>
      <c r="AD420" s="78"/>
      <c r="AE420" s="74"/>
      <c r="AF420" s="78"/>
      <c r="AG420" s="74"/>
      <c r="AH420" s="74"/>
      <c r="AI420" s="74"/>
      <c r="AJ420" s="74"/>
      <c r="AK420" s="74"/>
      <c r="AL420" s="78">
        <v>270</v>
      </c>
      <c r="AM420" s="74">
        <v>1.1000000000000001</v>
      </c>
      <c r="AN420" s="78">
        <v>265</v>
      </c>
      <c r="AO420" s="74">
        <v>10.9</v>
      </c>
      <c r="AP420" s="74">
        <v>10.9</v>
      </c>
      <c r="AQ420" s="74">
        <v>61.9</v>
      </c>
      <c r="AR420" s="74">
        <v>73.599999999999994</v>
      </c>
      <c r="AS420" s="74">
        <v>78.099999999999994</v>
      </c>
      <c r="AT420" s="78">
        <v>270</v>
      </c>
      <c r="AU420" s="74">
        <v>1.5</v>
      </c>
      <c r="AV420" s="78">
        <v>265</v>
      </c>
      <c r="AW420" s="74">
        <v>11</v>
      </c>
      <c r="AX420" s="74">
        <v>8.3000000000000007</v>
      </c>
      <c r="AY420" s="74">
        <v>67</v>
      </c>
      <c r="AZ420" s="74">
        <v>78</v>
      </c>
      <c r="BA420" s="74">
        <v>80.7</v>
      </c>
      <c r="BB420" s="78">
        <v>270</v>
      </c>
      <c r="BC420" s="74">
        <v>1.5</v>
      </c>
      <c r="BD420" s="78">
        <v>265</v>
      </c>
      <c r="BE420" s="74">
        <v>11.4</v>
      </c>
      <c r="BF420" s="74">
        <v>7.6</v>
      </c>
      <c r="BG420" s="74">
        <v>72</v>
      </c>
      <c r="BH420" s="74">
        <v>79.5</v>
      </c>
      <c r="BI420" s="74">
        <v>81.099999999999994</v>
      </c>
      <c r="BJ420" s="78"/>
      <c r="BK420" s="74"/>
      <c r="BL420" s="78"/>
      <c r="BM420" s="74"/>
      <c r="BN420" s="74"/>
      <c r="BO420" s="74"/>
      <c r="BP420" s="74"/>
      <c r="BQ420" s="74"/>
      <c r="BR420" s="78">
        <v>810</v>
      </c>
      <c r="BS420" s="74">
        <v>3.1</v>
      </c>
      <c r="BT420" s="78">
        <v>785</v>
      </c>
      <c r="BU420" s="74">
        <v>8.9</v>
      </c>
      <c r="BV420" s="74">
        <v>10.5</v>
      </c>
      <c r="BW420" s="74">
        <v>61.9</v>
      </c>
      <c r="BX420" s="74">
        <v>76.5</v>
      </c>
      <c r="BY420" s="74">
        <v>80.599999999999994</v>
      </c>
      <c r="BZ420" s="78">
        <v>810</v>
      </c>
      <c r="CA420" s="74">
        <v>3.1</v>
      </c>
      <c r="CB420" s="78">
        <v>785</v>
      </c>
      <c r="CC420" s="74">
        <v>10.5</v>
      </c>
      <c r="CD420" s="74">
        <v>7.4</v>
      </c>
      <c r="CE420" s="74">
        <v>66.5</v>
      </c>
      <c r="CF420" s="74">
        <v>79.2</v>
      </c>
      <c r="CG420" s="74">
        <v>82.1</v>
      </c>
      <c r="CH420" s="78">
        <v>810</v>
      </c>
      <c r="CI420" s="74">
        <v>3.5</v>
      </c>
      <c r="CJ420" s="78">
        <v>780</v>
      </c>
      <c r="CK420" s="74">
        <v>11.1</v>
      </c>
      <c r="CL420" s="74">
        <v>7.7</v>
      </c>
      <c r="CM420" s="74">
        <v>71.2</v>
      </c>
      <c r="CN420" s="74">
        <v>79.400000000000006</v>
      </c>
      <c r="CO420" s="74">
        <v>81.2</v>
      </c>
      <c r="CP420" s="78"/>
      <c r="CQ420" s="74"/>
      <c r="CR420" s="78"/>
      <c r="CS420" s="74"/>
      <c r="CT420" s="74"/>
      <c r="CU420" s="74"/>
      <c r="CV420" s="74"/>
      <c r="CW420" s="74"/>
    </row>
    <row r="421" spans="1:101" ht="16.5" x14ac:dyDescent="0.3">
      <c r="A421" s="74" t="s">
        <v>291</v>
      </c>
      <c r="B421" s="74">
        <v>115</v>
      </c>
      <c r="C421" s="74">
        <v>10001478</v>
      </c>
      <c r="D421" s="74" t="s">
        <v>27</v>
      </c>
      <c r="E421" s="74" t="s">
        <v>72</v>
      </c>
      <c r="F421" s="78">
        <v>650</v>
      </c>
      <c r="G421" s="74">
        <v>6.2</v>
      </c>
      <c r="H421" s="78">
        <v>610</v>
      </c>
      <c r="I421" s="74">
        <v>11.5</v>
      </c>
      <c r="J421" s="74">
        <v>10.7</v>
      </c>
      <c r="K421" s="74">
        <v>56.8</v>
      </c>
      <c r="L421" s="74">
        <v>71.099999999999994</v>
      </c>
      <c r="M421" s="74">
        <v>77.8</v>
      </c>
      <c r="N421" s="78">
        <v>650</v>
      </c>
      <c r="O421" s="74">
        <v>7.1</v>
      </c>
      <c r="P421" s="78">
        <v>605</v>
      </c>
      <c r="Q421" s="74">
        <v>10.9</v>
      </c>
      <c r="R421" s="74">
        <v>7</v>
      </c>
      <c r="S421" s="74">
        <v>59.2</v>
      </c>
      <c r="T421" s="74">
        <v>75.099999999999994</v>
      </c>
      <c r="U421" s="74">
        <v>82.1</v>
      </c>
      <c r="V421" s="78">
        <v>650</v>
      </c>
      <c r="W421" s="74">
        <v>7.6</v>
      </c>
      <c r="X421" s="78">
        <v>600</v>
      </c>
      <c r="Y421" s="74">
        <v>13.2</v>
      </c>
      <c r="Z421" s="74">
        <v>6.7</v>
      </c>
      <c r="AA421" s="74">
        <v>63.2</v>
      </c>
      <c r="AB421" s="74">
        <v>76.2</v>
      </c>
      <c r="AC421" s="74">
        <v>80.2</v>
      </c>
      <c r="AD421" s="78"/>
      <c r="AE421" s="74"/>
      <c r="AF421" s="78"/>
      <c r="AG421" s="74"/>
      <c r="AH421" s="74"/>
      <c r="AI421" s="74"/>
      <c r="AJ421" s="74"/>
      <c r="AK421" s="74"/>
      <c r="AL421" s="78">
        <v>490</v>
      </c>
      <c r="AM421" s="74">
        <v>3.1</v>
      </c>
      <c r="AN421" s="78">
        <v>475</v>
      </c>
      <c r="AO421" s="74">
        <v>13</v>
      </c>
      <c r="AP421" s="74">
        <v>14.1</v>
      </c>
      <c r="AQ421" s="74">
        <v>56.7</v>
      </c>
      <c r="AR421" s="74">
        <v>66</v>
      </c>
      <c r="AS421" s="74">
        <v>72.900000000000006</v>
      </c>
      <c r="AT421" s="78">
        <v>490</v>
      </c>
      <c r="AU421" s="74">
        <v>3.3</v>
      </c>
      <c r="AV421" s="78">
        <v>475</v>
      </c>
      <c r="AW421" s="74">
        <v>16.2</v>
      </c>
      <c r="AX421" s="74">
        <v>11.2</v>
      </c>
      <c r="AY421" s="74">
        <v>64.599999999999994</v>
      </c>
      <c r="AZ421" s="74">
        <v>70.900000000000006</v>
      </c>
      <c r="BA421" s="74">
        <v>72.599999999999994</v>
      </c>
      <c r="BB421" s="78">
        <v>490</v>
      </c>
      <c r="BC421" s="74">
        <v>3.3</v>
      </c>
      <c r="BD421" s="78">
        <v>475</v>
      </c>
      <c r="BE421" s="74">
        <v>17.100000000000001</v>
      </c>
      <c r="BF421" s="74">
        <v>8.4</v>
      </c>
      <c r="BG421" s="74">
        <v>66.3</v>
      </c>
      <c r="BH421" s="74">
        <v>71.400000000000006</v>
      </c>
      <c r="BI421" s="74">
        <v>74.5</v>
      </c>
      <c r="BJ421" s="78"/>
      <c r="BK421" s="74"/>
      <c r="BL421" s="78"/>
      <c r="BM421" s="74"/>
      <c r="BN421" s="74"/>
      <c r="BO421" s="74"/>
      <c r="BP421" s="74"/>
      <c r="BQ421" s="74"/>
      <c r="BR421" s="78">
        <v>1140</v>
      </c>
      <c r="BS421" s="74">
        <v>4.8</v>
      </c>
      <c r="BT421" s="78">
        <v>1085</v>
      </c>
      <c r="BU421" s="74">
        <v>12.2</v>
      </c>
      <c r="BV421" s="74">
        <v>12.2</v>
      </c>
      <c r="BW421" s="74">
        <v>56.8</v>
      </c>
      <c r="BX421" s="74">
        <v>68.8</v>
      </c>
      <c r="BY421" s="74">
        <v>75.7</v>
      </c>
      <c r="BZ421" s="78">
        <v>1140</v>
      </c>
      <c r="CA421" s="74">
        <v>5.4</v>
      </c>
      <c r="CB421" s="78">
        <v>1080</v>
      </c>
      <c r="CC421" s="74">
        <v>13.3</v>
      </c>
      <c r="CD421" s="74">
        <v>8.8000000000000007</v>
      </c>
      <c r="CE421" s="74">
        <v>61.6</v>
      </c>
      <c r="CF421" s="74">
        <v>73.3</v>
      </c>
      <c r="CG421" s="74">
        <v>77.900000000000006</v>
      </c>
      <c r="CH421" s="78">
        <v>1140</v>
      </c>
      <c r="CI421" s="74">
        <v>5.7</v>
      </c>
      <c r="CJ421" s="78">
        <v>1075</v>
      </c>
      <c r="CK421" s="74">
        <v>14.9</v>
      </c>
      <c r="CL421" s="74">
        <v>7.4</v>
      </c>
      <c r="CM421" s="74">
        <v>64.599999999999994</v>
      </c>
      <c r="CN421" s="74">
        <v>74</v>
      </c>
      <c r="CO421" s="74">
        <v>77.7</v>
      </c>
      <c r="CP421" s="78"/>
      <c r="CQ421" s="74"/>
      <c r="CR421" s="78"/>
      <c r="CS421" s="74"/>
      <c r="CT421" s="74"/>
      <c r="CU421" s="74"/>
      <c r="CV421" s="74"/>
      <c r="CW421" s="74"/>
    </row>
    <row r="422" spans="1:101" ht="16.5" x14ac:dyDescent="0.3">
      <c r="A422" s="74" t="s">
        <v>291</v>
      </c>
      <c r="B422" s="74">
        <v>199</v>
      </c>
      <c r="C422" s="74">
        <v>10001653</v>
      </c>
      <c r="D422" s="74" t="s">
        <v>27</v>
      </c>
      <c r="E422" s="74" t="s">
        <v>74</v>
      </c>
      <c r="F422" s="78">
        <v>100</v>
      </c>
      <c r="G422" s="74">
        <v>5</v>
      </c>
      <c r="H422" s="78">
        <v>95</v>
      </c>
      <c r="I422" s="74">
        <v>12.6</v>
      </c>
      <c r="J422" s="74">
        <v>13.7</v>
      </c>
      <c r="K422" s="74">
        <v>60</v>
      </c>
      <c r="L422" s="74">
        <v>70.5</v>
      </c>
      <c r="M422" s="74">
        <v>73.7</v>
      </c>
      <c r="N422" s="78">
        <v>100</v>
      </c>
      <c r="O422" s="74">
        <v>5</v>
      </c>
      <c r="P422" s="78">
        <v>95</v>
      </c>
      <c r="Q422" s="74">
        <v>10.5</v>
      </c>
      <c r="R422" s="74">
        <v>16.8</v>
      </c>
      <c r="S422" s="74" t="s">
        <v>396</v>
      </c>
      <c r="T422" s="74" t="s">
        <v>396</v>
      </c>
      <c r="U422" s="74">
        <v>72.599999999999994</v>
      </c>
      <c r="V422" s="78">
        <v>100</v>
      </c>
      <c r="W422" s="74">
        <v>5</v>
      </c>
      <c r="X422" s="78">
        <v>95</v>
      </c>
      <c r="Y422" s="74">
        <v>16.8</v>
      </c>
      <c r="Z422" s="74">
        <v>21.1</v>
      </c>
      <c r="AA422" s="74" t="s">
        <v>396</v>
      </c>
      <c r="AB422" s="74" t="s">
        <v>396</v>
      </c>
      <c r="AC422" s="74">
        <v>62.1</v>
      </c>
      <c r="AD422" s="78"/>
      <c r="AE422" s="74"/>
      <c r="AF422" s="78"/>
      <c r="AG422" s="74"/>
      <c r="AH422" s="74"/>
      <c r="AI422" s="74"/>
      <c r="AJ422" s="74"/>
      <c r="AK422" s="74"/>
      <c r="AL422" s="78">
        <v>90</v>
      </c>
      <c r="AM422" s="74">
        <v>3.4</v>
      </c>
      <c r="AN422" s="78">
        <v>85</v>
      </c>
      <c r="AO422" s="74">
        <v>12.9</v>
      </c>
      <c r="AP422" s="74">
        <v>22.4</v>
      </c>
      <c r="AQ422" s="74">
        <v>57.6</v>
      </c>
      <c r="AR422" s="74">
        <v>61.2</v>
      </c>
      <c r="AS422" s="74">
        <v>64.7</v>
      </c>
      <c r="AT422" s="78">
        <v>90</v>
      </c>
      <c r="AU422" s="74">
        <v>3.4</v>
      </c>
      <c r="AV422" s="78">
        <v>85</v>
      </c>
      <c r="AW422" s="74">
        <v>10.6</v>
      </c>
      <c r="AX422" s="74">
        <v>14.1</v>
      </c>
      <c r="AY422" s="74" t="s">
        <v>396</v>
      </c>
      <c r="AZ422" s="74" t="s">
        <v>396</v>
      </c>
      <c r="BA422" s="74">
        <v>75.3</v>
      </c>
      <c r="BB422" s="78">
        <v>90</v>
      </c>
      <c r="BC422" s="74">
        <v>3.4</v>
      </c>
      <c r="BD422" s="78">
        <v>85</v>
      </c>
      <c r="BE422" s="74">
        <v>15.3</v>
      </c>
      <c r="BF422" s="74">
        <v>16.5</v>
      </c>
      <c r="BG422" s="74" t="s">
        <v>396</v>
      </c>
      <c r="BH422" s="74" t="s">
        <v>396</v>
      </c>
      <c r="BI422" s="74">
        <v>68.2</v>
      </c>
      <c r="BJ422" s="78"/>
      <c r="BK422" s="74"/>
      <c r="BL422" s="78"/>
      <c r="BM422" s="74"/>
      <c r="BN422" s="74"/>
      <c r="BO422" s="74"/>
      <c r="BP422" s="74"/>
      <c r="BQ422" s="74"/>
      <c r="BR422" s="78">
        <v>190</v>
      </c>
      <c r="BS422" s="74">
        <v>4.3</v>
      </c>
      <c r="BT422" s="78">
        <v>180</v>
      </c>
      <c r="BU422" s="74">
        <v>12.8</v>
      </c>
      <c r="BV422" s="74">
        <v>17.8</v>
      </c>
      <c r="BW422" s="74">
        <v>58.9</v>
      </c>
      <c r="BX422" s="74">
        <v>66.099999999999994</v>
      </c>
      <c r="BY422" s="74">
        <v>69.400000000000006</v>
      </c>
      <c r="BZ422" s="78">
        <v>190</v>
      </c>
      <c r="CA422" s="74">
        <v>4.3</v>
      </c>
      <c r="CB422" s="78">
        <v>180</v>
      </c>
      <c r="CC422" s="74">
        <v>10.6</v>
      </c>
      <c r="CD422" s="74">
        <v>15.6</v>
      </c>
      <c r="CE422" s="74">
        <v>67.2</v>
      </c>
      <c r="CF422" s="74">
        <v>71.7</v>
      </c>
      <c r="CG422" s="74">
        <v>73.900000000000006</v>
      </c>
      <c r="CH422" s="78">
        <v>190</v>
      </c>
      <c r="CI422" s="74">
        <v>4.3</v>
      </c>
      <c r="CJ422" s="78">
        <v>180</v>
      </c>
      <c r="CK422" s="74">
        <v>16.100000000000001</v>
      </c>
      <c r="CL422" s="74">
        <v>18.899999999999999</v>
      </c>
      <c r="CM422" s="74">
        <v>58.9</v>
      </c>
      <c r="CN422" s="74">
        <v>63.3</v>
      </c>
      <c r="CO422" s="74">
        <v>65</v>
      </c>
      <c r="CP422" s="78"/>
      <c r="CQ422" s="74"/>
      <c r="CR422" s="78"/>
      <c r="CS422" s="74"/>
      <c r="CT422" s="74"/>
      <c r="CU422" s="74"/>
      <c r="CV422" s="74"/>
      <c r="CW422" s="74"/>
    </row>
    <row r="423" spans="1:101" ht="16.5" x14ac:dyDescent="0.3">
      <c r="A423" s="74" t="s">
        <v>291</v>
      </c>
      <c r="B423" s="74">
        <v>201</v>
      </c>
      <c r="C423" s="74">
        <v>10007761</v>
      </c>
      <c r="D423" s="74" t="s">
        <v>27</v>
      </c>
      <c r="E423" s="74" t="s">
        <v>76</v>
      </c>
      <c r="F423" s="78">
        <v>35</v>
      </c>
      <c r="G423" s="74" t="s">
        <v>396</v>
      </c>
      <c r="H423" s="78" t="s">
        <v>396</v>
      </c>
      <c r="I423" s="74" t="s">
        <v>396</v>
      </c>
      <c r="J423" s="74" t="s">
        <v>396</v>
      </c>
      <c r="K423" s="74" t="s">
        <v>396</v>
      </c>
      <c r="L423" s="74" t="s">
        <v>396</v>
      </c>
      <c r="M423" s="74" t="s">
        <v>396</v>
      </c>
      <c r="N423" s="78">
        <v>35</v>
      </c>
      <c r="O423" s="74" t="s">
        <v>396</v>
      </c>
      <c r="P423" s="78" t="s">
        <v>396</v>
      </c>
      <c r="Q423" s="74" t="s">
        <v>396</v>
      </c>
      <c r="R423" s="74" t="s">
        <v>396</v>
      </c>
      <c r="S423" s="74" t="s">
        <v>396</v>
      </c>
      <c r="T423" s="74" t="s">
        <v>396</v>
      </c>
      <c r="U423" s="74" t="s">
        <v>396</v>
      </c>
      <c r="V423" s="78">
        <v>35</v>
      </c>
      <c r="W423" s="74" t="s">
        <v>396</v>
      </c>
      <c r="X423" s="78" t="s">
        <v>396</v>
      </c>
      <c r="Y423" s="74" t="s">
        <v>396</v>
      </c>
      <c r="Z423" s="74" t="s">
        <v>396</v>
      </c>
      <c r="AA423" s="74" t="s">
        <v>396</v>
      </c>
      <c r="AB423" s="74" t="s">
        <v>396</v>
      </c>
      <c r="AC423" s="74" t="s">
        <v>396</v>
      </c>
      <c r="AD423" s="78"/>
      <c r="AE423" s="74"/>
      <c r="AF423" s="78"/>
      <c r="AG423" s="74"/>
      <c r="AH423" s="74"/>
      <c r="AI423" s="74"/>
      <c r="AJ423" s="74"/>
      <c r="AK423" s="74"/>
      <c r="AL423" s="78">
        <v>5</v>
      </c>
      <c r="AM423" s="74" t="s">
        <v>396</v>
      </c>
      <c r="AN423" s="78" t="s">
        <v>396</v>
      </c>
      <c r="AO423" s="74" t="s">
        <v>396</v>
      </c>
      <c r="AP423" s="74" t="s">
        <v>396</v>
      </c>
      <c r="AQ423" s="74" t="s">
        <v>396</v>
      </c>
      <c r="AR423" s="74" t="s">
        <v>396</v>
      </c>
      <c r="AS423" s="74" t="s">
        <v>396</v>
      </c>
      <c r="AT423" s="78">
        <v>5</v>
      </c>
      <c r="AU423" s="74" t="s">
        <v>396</v>
      </c>
      <c r="AV423" s="78" t="s">
        <v>396</v>
      </c>
      <c r="AW423" s="74" t="s">
        <v>396</v>
      </c>
      <c r="AX423" s="74" t="s">
        <v>396</v>
      </c>
      <c r="AY423" s="74" t="s">
        <v>396</v>
      </c>
      <c r="AZ423" s="74" t="s">
        <v>396</v>
      </c>
      <c r="BA423" s="74" t="s">
        <v>396</v>
      </c>
      <c r="BB423" s="78">
        <v>5</v>
      </c>
      <c r="BC423" s="74" t="s">
        <v>396</v>
      </c>
      <c r="BD423" s="78" t="s">
        <v>396</v>
      </c>
      <c r="BE423" s="74" t="s">
        <v>396</v>
      </c>
      <c r="BF423" s="74" t="s">
        <v>396</v>
      </c>
      <c r="BG423" s="74" t="s">
        <v>396</v>
      </c>
      <c r="BH423" s="74" t="s">
        <v>396</v>
      </c>
      <c r="BI423" s="74" t="s">
        <v>396</v>
      </c>
      <c r="BJ423" s="78"/>
      <c r="BK423" s="74"/>
      <c r="BL423" s="78"/>
      <c r="BM423" s="74"/>
      <c r="BN423" s="74"/>
      <c r="BO423" s="74"/>
      <c r="BP423" s="74"/>
      <c r="BQ423" s="74"/>
      <c r="BR423" s="78">
        <v>40</v>
      </c>
      <c r="BS423" s="74">
        <v>7.7</v>
      </c>
      <c r="BT423" s="78">
        <v>35</v>
      </c>
      <c r="BU423" s="74">
        <v>13.9</v>
      </c>
      <c r="BV423" s="74">
        <v>11.1</v>
      </c>
      <c r="BW423" s="74">
        <v>36.1</v>
      </c>
      <c r="BX423" s="74">
        <v>61.1</v>
      </c>
      <c r="BY423" s="74">
        <v>75</v>
      </c>
      <c r="BZ423" s="78">
        <v>40</v>
      </c>
      <c r="CA423" s="74">
        <v>7.7</v>
      </c>
      <c r="CB423" s="78">
        <v>35</v>
      </c>
      <c r="CC423" s="74">
        <v>16.7</v>
      </c>
      <c r="CD423" s="74">
        <v>11.1</v>
      </c>
      <c r="CE423" s="74" t="s">
        <v>396</v>
      </c>
      <c r="CF423" s="74" t="s">
        <v>396</v>
      </c>
      <c r="CG423" s="74">
        <v>72.2</v>
      </c>
      <c r="CH423" s="78">
        <v>40</v>
      </c>
      <c r="CI423" s="74">
        <v>7.7</v>
      </c>
      <c r="CJ423" s="78">
        <v>35</v>
      </c>
      <c r="CK423" s="74">
        <v>13.9</v>
      </c>
      <c r="CL423" s="74">
        <v>13.9</v>
      </c>
      <c r="CM423" s="74" t="s">
        <v>396</v>
      </c>
      <c r="CN423" s="74" t="s">
        <v>396</v>
      </c>
      <c r="CO423" s="74">
        <v>72.2</v>
      </c>
      <c r="CP423" s="78"/>
      <c r="CQ423" s="74"/>
      <c r="CR423" s="78"/>
      <c r="CS423" s="74"/>
      <c r="CT423" s="74"/>
      <c r="CU423" s="74"/>
      <c r="CV423" s="74"/>
      <c r="CW423" s="74"/>
    </row>
    <row r="424" spans="1:101" ht="16.5" x14ac:dyDescent="0.3">
      <c r="A424" s="74" t="s">
        <v>291</v>
      </c>
      <c r="B424" s="74">
        <v>56</v>
      </c>
      <c r="C424" s="74">
        <v>10001726</v>
      </c>
      <c r="D424" s="74" t="s">
        <v>16</v>
      </c>
      <c r="E424" s="74" t="s">
        <v>78</v>
      </c>
      <c r="F424" s="78">
        <v>1275</v>
      </c>
      <c r="G424" s="74">
        <v>7</v>
      </c>
      <c r="H424" s="78">
        <v>1185</v>
      </c>
      <c r="I424" s="74">
        <v>8.1999999999999993</v>
      </c>
      <c r="J424" s="74">
        <v>9.6</v>
      </c>
      <c r="K424" s="74">
        <v>60.4</v>
      </c>
      <c r="L424" s="74">
        <v>75.099999999999994</v>
      </c>
      <c r="M424" s="74">
        <v>82.2</v>
      </c>
      <c r="N424" s="78">
        <v>1275</v>
      </c>
      <c r="O424" s="74">
        <v>7.3</v>
      </c>
      <c r="P424" s="78">
        <v>1185</v>
      </c>
      <c r="Q424" s="74">
        <v>10.6</v>
      </c>
      <c r="R424" s="74">
        <v>8.9</v>
      </c>
      <c r="S424" s="74">
        <v>62.2</v>
      </c>
      <c r="T424" s="74">
        <v>76.400000000000006</v>
      </c>
      <c r="U424" s="74">
        <v>80.5</v>
      </c>
      <c r="V424" s="78">
        <v>1275</v>
      </c>
      <c r="W424" s="74">
        <v>7.9</v>
      </c>
      <c r="X424" s="78">
        <v>1175</v>
      </c>
      <c r="Y424" s="74">
        <v>12.5</v>
      </c>
      <c r="Z424" s="74">
        <v>7.1</v>
      </c>
      <c r="AA424" s="74">
        <v>66.599999999999994</v>
      </c>
      <c r="AB424" s="74">
        <v>77.3</v>
      </c>
      <c r="AC424" s="74">
        <v>80.400000000000006</v>
      </c>
      <c r="AD424" s="78"/>
      <c r="AE424" s="74"/>
      <c r="AF424" s="78"/>
      <c r="AG424" s="74"/>
      <c r="AH424" s="74"/>
      <c r="AI424" s="74"/>
      <c r="AJ424" s="74"/>
      <c r="AK424" s="74"/>
      <c r="AL424" s="78">
        <v>1065</v>
      </c>
      <c r="AM424" s="74">
        <v>2</v>
      </c>
      <c r="AN424" s="78">
        <v>1045</v>
      </c>
      <c r="AO424" s="74">
        <v>11.2</v>
      </c>
      <c r="AP424" s="74">
        <v>12.2</v>
      </c>
      <c r="AQ424" s="74">
        <v>61.9</v>
      </c>
      <c r="AR424" s="74">
        <v>70.7</v>
      </c>
      <c r="AS424" s="74">
        <v>76.599999999999994</v>
      </c>
      <c r="AT424" s="78">
        <v>1065</v>
      </c>
      <c r="AU424" s="74">
        <v>2.1</v>
      </c>
      <c r="AV424" s="78">
        <v>1045</v>
      </c>
      <c r="AW424" s="74">
        <v>12.5</v>
      </c>
      <c r="AX424" s="74">
        <v>8.4</v>
      </c>
      <c r="AY424" s="74">
        <v>68.3</v>
      </c>
      <c r="AZ424" s="74">
        <v>75.5</v>
      </c>
      <c r="BA424" s="74">
        <v>79.099999999999994</v>
      </c>
      <c r="BB424" s="78">
        <v>1065</v>
      </c>
      <c r="BC424" s="74">
        <v>2.1</v>
      </c>
      <c r="BD424" s="78">
        <v>1045</v>
      </c>
      <c r="BE424" s="74">
        <v>13.9</v>
      </c>
      <c r="BF424" s="74">
        <v>8.1</v>
      </c>
      <c r="BG424" s="74">
        <v>70.3</v>
      </c>
      <c r="BH424" s="74">
        <v>75.8</v>
      </c>
      <c r="BI424" s="74">
        <v>77.900000000000006</v>
      </c>
      <c r="BJ424" s="78"/>
      <c r="BK424" s="74"/>
      <c r="BL424" s="78"/>
      <c r="BM424" s="74"/>
      <c r="BN424" s="74"/>
      <c r="BO424" s="74"/>
      <c r="BP424" s="74"/>
      <c r="BQ424" s="74"/>
      <c r="BR424" s="78">
        <v>2340</v>
      </c>
      <c r="BS424" s="74">
        <v>4.7</v>
      </c>
      <c r="BT424" s="78">
        <v>2230</v>
      </c>
      <c r="BU424" s="74">
        <v>9.6</v>
      </c>
      <c r="BV424" s="74">
        <v>10.8</v>
      </c>
      <c r="BW424" s="74">
        <v>61.1</v>
      </c>
      <c r="BX424" s="74">
        <v>73</v>
      </c>
      <c r="BY424" s="74">
        <v>79.599999999999994</v>
      </c>
      <c r="BZ424" s="78">
        <v>2340</v>
      </c>
      <c r="CA424" s="74">
        <v>4.9000000000000004</v>
      </c>
      <c r="CB424" s="78">
        <v>2225</v>
      </c>
      <c r="CC424" s="74">
        <v>11.5</v>
      </c>
      <c r="CD424" s="74">
        <v>8.6999999999999993</v>
      </c>
      <c r="CE424" s="74">
        <v>65.099999999999994</v>
      </c>
      <c r="CF424" s="74">
        <v>75.900000000000006</v>
      </c>
      <c r="CG424" s="74">
        <v>79.8</v>
      </c>
      <c r="CH424" s="78">
        <v>2340</v>
      </c>
      <c r="CI424" s="74">
        <v>5.3</v>
      </c>
      <c r="CJ424" s="78">
        <v>2220</v>
      </c>
      <c r="CK424" s="74">
        <v>13.2</v>
      </c>
      <c r="CL424" s="74">
        <v>7.6</v>
      </c>
      <c r="CM424" s="74">
        <v>68.3</v>
      </c>
      <c r="CN424" s="74">
        <v>76.599999999999994</v>
      </c>
      <c r="CO424" s="74">
        <v>79.3</v>
      </c>
      <c r="CP424" s="78"/>
      <c r="CQ424" s="74"/>
      <c r="CR424" s="78"/>
      <c r="CS424" s="74"/>
      <c r="CT424" s="74"/>
      <c r="CU424" s="74"/>
      <c r="CV424" s="74"/>
      <c r="CW424" s="74"/>
    </row>
    <row r="425" spans="1:101" ht="16.5" x14ac:dyDescent="0.3">
      <c r="A425" s="74" t="s">
        <v>291</v>
      </c>
      <c r="B425" s="74">
        <v>2</v>
      </c>
      <c r="C425" s="74">
        <v>10007822</v>
      </c>
      <c r="D425" s="74" t="s">
        <v>11</v>
      </c>
      <c r="E425" s="74" t="s">
        <v>80</v>
      </c>
      <c r="F425" s="78" t="s">
        <v>13</v>
      </c>
      <c r="G425" s="74" t="s">
        <v>13</v>
      </c>
      <c r="H425" s="78" t="s">
        <v>13</v>
      </c>
      <c r="I425" s="74" t="s">
        <v>13</v>
      </c>
      <c r="J425" s="74" t="s">
        <v>13</v>
      </c>
      <c r="K425" s="74" t="s">
        <v>13</v>
      </c>
      <c r="L425" s="74" t="s">
        <v>13</v>
      </c>
      <c r="M425" s="74" t="s">
        <v>13</v>
      </c>
      <c r="N425" s="78" t="s">
        <v>13</v>
      </c>
      <c r="O425" s="74" t="s">
        <v>13</v>
      </c>
      <c r="P425" s="78" t="s">
        <v>13</v>
      </c>
      <c r="Q425" s="74" t="s">
        <v>13</v>
      </c>
      <c r="R425" s="74" t="s">
        <v>13</v>
      </c>
      <c r="S425" s="74" t="s">
        <v>13</v>
      </c>
      <c r="T425" s="74" t="s">
        <v>13</v>
      </c>
      <c r="U425" s="74" t="s">
        <v>13</v>
      </c>
      <c r="V425" s="78" t="s">
        <v>13</v>
      </c>
      <c r="W425" s="74" t="s">
        <v>13</v>
      </c>
      <c r="X425" s="78" t="s">
        <v>13</v>
      </c>
      <c r="Y425" s="74" t="s">
        <v>13</v>
      </c>
      <c r="Z425" s="74" t="s">
        <v>13</v>
      </c>
      <c r="AA425" s="74" t="s">
        <v>13</v>
      </c>
      <c r="AB425" s="74" t="s">
        <v>13</v>
      </c>
      <c r="AC425" s="74" t="s">
        <v>13</v>
      </c>
      <c r="AD425" s="78"/>
      <c r="AE425" s="74"/>
      <c r="AF425" s="78"/>
      <c r="AG425" s="74"/>
      <c r="AH425" s="74"/>
      <c r="AI425" s="74"/>
      <c r="AJ425" s="74"/>
      <c r="AK425" s="74"/>
      <c r="AL425" s="78">
        <v>0</v>
      </c>
      <c r="AM425" s="74" t="s">
        <v>396</v>
      </c>
      <c r="AN425" s="78" t="s">
        <v>396</v>
      </c>
      <c r="AO425" s="74" t="s">
        <v>396</v>
      </c>
      <c r="AP425" s="74" t="s">
        <v>396</v>
      </c>
      <c r="AQ425" s="74" t="s">
        <v>396</v>
      </c>
      <c r="AR425" s="74" t="s">
        <v>396</v>
      </c>
      <c r="AS425" s="74" t="s">
        <v>396</v>
      </c>
      <c r="AT425" s="78">
        <v>0</v>
      </c>
      <c r="AU425" s="74" t="s">
        <v>396</v>
      </c>
      <c r="AV425" s="78" t="s">
        <v>396</v>
      </c>
      <c r="AW425" s="74" t="s">
        <v>396</v>
      </c>
      <c r="AX425" s="74" t="s">
        <v>396</v>
      </c>
      <c r="AY425" s="74" t="s">
        <v>396</v>
      </c>
      <c r="AZ425" s="74" t="s">
        <v>396</v>
      </c>
      <c r="BA425" s="74" t="s">
        <v>396</v>
      </c>
      <c r="BB425" s="78">
        <v>0</v>
      </c>
      <c r="BC425" s="74" t="s">
        <v>396</v>
      </c>
      <c r="BD425" s="78" t="s">
        <v>396</v>
      </c>
      <c r="BE425" s="74" t="s">
        <v>396</v>
      </c>
      <c r="BF425" s="74" t="s">
        <v>396</v>
      </c>
      <c r="BG425" s="74" t="s">
        <v>396</v>
      </c>
      <c r="BH425" s="74" t="s">
        <v>396</v>
      </c>
      <c r="BI425" s="74" t="s">
        <v>396</v>
      </c>
      <c r="BJ425" s="78"/>
      <c r="BK425" s="74"/>
      <c r="BL425" s="78"/>
      <c r="BM425" s="74"/>
      <c r="BN425" s="74"/>
      <c r="BO425" s="74"/>
      <c r="BP425" s="74"/>
      <c r="BQ425" s="74"/>
      <c r="BR425" s="78">
        <v>0</v>
      </c>
      <c r="BS425" s="74" t="s">
        <v>396</v>
      </c>
      <c r="BT425" s="78" t="s">
        <v>396</v>
      </c>
      <c r="BU425" s="74" t="s">
        <v>396</v>
      </c>
      <c r="BV425" s="74" t="s">
        <v>396</v>
      </c>
      <c r="BW425" s="74" t="s">
        <v>396</v>
      </c>
      <c r="BX425" s="74" t="s">
        <v>396</v>
      </c>
      <c r="BY425" s="74" t="s">
        <v>396</v>
      </c>
      <c r="BZ425" s="78">
        <v>0</v>
      </c>
      <c r="CA425" s="74" t="s">
        <v>396</v>
      </c>
      <c r="CB425" s="78" t="s">
        <v>396</v>
      </c>
      <c r="CC425" s="74" t="s">
        <v>396</v>
      </c>
      <c r="CD425" s="74" t="s">
        <v>396</v>
      </c>
      <c r="CE425" s="74" t="s">
        <v>396</v>
      </c>
      <c r="CF425" s="74" t="s">
        <v>396</v>
      </c>
      <c r="CG425" s="74" t="s">
        <v>396</v>
      </c>
      <c r="CH425" s="78">
        <v>0</v>
      </c>
      <c r="CI425" s="74" t="s">
        <v>396</v>
      </c>
      <c r="CJ425" s="78" t="s">
        <v>396</v>
      </c>
      <c r="CK425" s="74" t="s">
        <v>396</v>
      </c>
      <c r="CL425" s="74" t="s">
        <v>396</v>
      </c>
      <c r="CM425" s="74" t="s">
        <v>396</v>
      </c>
      <c r="CN425" s="74" t="s">
        <v>396</v>
      </c>
      <c r="CO425" s="74" t="s">
        <v>396</v>
      </c>
      <c r="CP425" s="78"/>
      <c r="CQ425" s="74"/>
      <c r="CR425" s="78"/>
      <c r="CS425" s="74"/>
      <c r="CT425" s="74"/>
      <c r="CU425" s="74"/>
      <c r="CV425" s="74"/>
      <c r="CW425" s="74"/>
    </row>
    <row r="426" spans="1:101" ht="16.5" x14ac:dyDescent="0.3">
      <c r="A426" s="74" t="s">
        <v>291</v>
      </c>
      <c r="B426" s="74">
        <v>206</v>
      </c>
      <c r="C426" s="74">
        <v>10006427</v>
      </c>
      <c r="D426" s="74" t="s">
        <v>49</v>
      </c>
      <c r="E426" s="74" t="s">
        <v>82</v>
      </c>
      <c r="F426" s="78">
        <v>725</v>
      </c>
      <c r="G426" s="74">
        <v>5.5</v>
      </c>
      <c r="H426" s="78">
        <v>685</v>
      </c>
      <c r="I426" s="74">
        <v>11.4</v>
      </c>
      <c r="J426" s="74">
        <v>13.8</v>
      </c>
      <c r="K426" s="74">
        <v>65.400000000000006</v>
      </c>
      <c r="L426" s="74">
        <v>70.7</v>
      </c>
      <c r="M426" s="74">
        <v>74.8</v>
      </c>
      <c r="N426" s="78">
        <v>725</v>
      </c>
      <c r="O426" s="74">
        <v>5.4</v>
      </c>
      <c r="P426" s="78">
        <v>690</v>
      </c>
      <c r="Q426" s="74">
        <v>12.9</v>
      </c>
      <c r="R426" s="74">
        <v>10.199999999999999</v>
      </c>
      <c r="S426" s="74">
        <v>66.7</v>
      </c>
      <c r="T426" s="74">
        <v>74.400000000000006</v>
      </c>
      <c r="U426" s="74">
        <v>76.900000000000006</v>
      </c>
      <c r="V426" s="78">
        <v>725</v>
      </c>
      <c r="W426" s="74">
        <v>5.8</v>
      </c>
      <c r="X426" s="78">
        <v>685</v>
      </c>
      <c r="Y426" s="74">
        <v>15</v>
      </c>
      <c r="Z426" s="74">
        <v>11.5</v>
      </c>
      <c r="AA426" s="74">
        <v>68.8</v>
      </c>
      <c r="AB426" s="74">
        <v>71.7</v>
      </c>
      <c r="AC426" s="74">
        <v>73.400000000000006</v>
      </c>
      <c r="AD426" s="78"/>
      <c r="AE426" s="74"/>
      <c r="AF426" s="78"/>
      <c r="AG426" s="74"/>
      <c r="AH426" s="74"/>
      <c r="AI426" s="74"/>
      <c r="AJ426" s="74"/>
      <c r="AK426" s="74"/>
      <c r="AL426" s="78">
        <v>405</v>
      </c>
      <c r="AM426" s="74">
        <v>0.5</v>
      </c>
      <c r="AN426" s="78">
        <v>405</v>
      </c>
      <c r="AO426" s="74">
        <v>11.2</v>
      </c>
      <c r="AP426" s="74">
        <v>21.8</v>
      </c>
      <c r="AQ426" s="74">
        <v>59.1</v>
      </c>
      <c r="AR426" s="74">
        <v>62.8</v>
      </c>
      <c r="AS426" s="74">
        <v>67</v>
      </c>
      <c r="AT426" s="78">
        <v>405</v>
      </c>
      <c r="AU426" s="74">
        <v>0.5</v>
      </c>
      <c r="AV426" s="78">
        <v>405</v>
      </c>
      <c r="AW426" s="74">
        <v>16.899999999999999</v>
      </c>
      <c r="AX426" s="74">
        <v>12.2</v>
      </c>
      <c r="AY426" s="74">
        <v>64.5</v>
      </c>
      <c r="AZ426" s="74">
        <v>68.2</v>
      </c>
      <c r="BA426" s="74">
        <v>71</v>
      </c>
      <c r="BB426" s="78">
        <v>405</v>
      </c>
      <c r="BC426" s="74">
        <v>0.5</v>
      </c>
      <c r="BD426" s="78">
        <v>405</v>
      </c>
      <c r="BE426" s="74">
        <v>17.600000000000001</v>
      </c>
      <c r="BF426" s="74">
        <v>13.2</v>
      </c>
      <c r="BG426" s="74">
        <v>64.3</v>
      </c>
      <c r="BH426" s="74">
        <v>67.2</v>
      </c>
      <c r="BI426" s="74">
        <v>69.2</v>
      </c>
      <c r="BJ426" s="78"/>
      <c r="BK426" s="74"/>
      <c r="BL426" s="78"/>
      <c r="BM426" s="74"/>
      <c r="BN426" s="74"/>
      <c r="BO426" s="74"/>
      <c r="BP426" s="74"/>
      <c r="BQ426" s="74"/>
      <c r="BR426" s="78">
        <v>1130</v>
      </c>
      <c r="BS426" s="74">
        <v>3.7</v>
      </c>
      <c r="BT426" s="78">
        <v>1090</v>
      </c>
      <c r="BU426" s="74">
        <v>11.3</v>
      </c>
      <c r="BV426" s="74">
        <v>16.8</v>
      </c>
      <c r="BW426" s="74">
        <v>63</v>
      </c>
      <c r="BX426" s="74">
        <v>67.8</v>
      </c>
      <c r="BY426" s="74">
        <v>71.900000000000006</v>
      </c>
      <c r="BZ426" s="78">
        <v>1130</v>
      </c>
      <c r="CA426" s="74">
        <v>3.6</v>
      </c>
      <c r="CB426" s="78">
        <v>1090</v>
      </c>
      <c r="CC426" s="74">
        <v>14.4</v>
      </c>
      <c r="CD426" s="74">
        <v>10.9</v>
      </c>
      <c r="CE426" s="74">
        <v>65.900000000000006</v>
      </c>
      <c r="CF426" s="74">
        <v>72.099999999999994</v>
      </c>
      <c r="CG426" s="74">
        <v>74.7</v>
      </c>
      <c r="CH426" s="78">
        <v>1130</v>
      </c>
      <c r="CI426" s="74">
        <v>3.9</v>
      </c>
      <c r="CJ426" s="78">
        <v>1090</v>
      </c>
      <c r="CK426" s="74">
        <v>16</v>
      </c>
      <c r="CL426" s="74">
        <v>12.1</v>
      </c>
      <c r="CM426" s="74">
        <v>67.099999999999994</v>
      </c>
      <c r="CN426" s="74">
        <v>70</v>
      </c>
      <c r="CO426" s="74">
        <v>71.900000000000006</v>
      </c>
      <c r="CP426" s="78"/>
      <c r="CQ426" s="74"/>
      <c r="CR426" s="78"/>
      <c r="CS426" s="74"/>
      <c r="CT426" s="74"/>
      <c r="CU426" s="74"/>
      <c r="CV426" s="74"/>
      <c r="CW426" s="74"/>
    </row>
    <row r="427" spans="1:101" ht="16.5" x14ac:dyDescent="0.3">
      <c r="A427" s="74" t="s">
        <v>291</v>
      </c>
      <c r="B427" s="74">
        <v>38</v>
      </c>
      <c r="C427" s="74">
        <v>10007842</v>
      </c>
      <c r="D427" s="74" t="s">
        <v>39</v>
      </c>
      <c r="E427" s="74" t="s">
        <v>84</v>
      </c>
      <c r="F427" s="78">
        <v>1020</v>
      </c>
      <c r="G427" s="74">
        <v>4.5999999999999996</v>
      </c>
      <c r="H427" s="78">
        <v>970</v>
      </c>
      <c r="I427" s="74">
        <v>9.1</v>
      </c>
      <c r="J427" s="74">
        <v>7</v>
      </c>
      <c r="K427" s="74">
        <v>63.4</v>
      </c>
      <c r="L427" s="74">
        <v>78.5</v>
      </c>
      <c r="M427" s="74">
        <v>83.9</v>
      </c>
      <c r="N427" s="78">
        <v>1020</v>
      </c>
      <c r="O427" s="74">
        <v>5.0999999999999996</v>
      </c>
      <c r="P427" s="78">
        <v>965</v>
      </c>
      <c r="Q427" s="74">
        <v>10.4</v>
      </c>
      <c r="R427" s="74">
        <v>6</v>
      </c>
      <c r="S427" s="74">
        <v>64.5</v>
      </c>
      <c r="T427" s="74">
        <v>79.7</v>
      </c>
      <c r="U427" s="74">
        <v>83.6</v>
      </c>
      <c r="V427" s="78">
        <v>1020</v>
      </c>
      <c r="W427" s="74">
        <v>5.2</v>
      </c>
      <c r="X427" s="78">
        <v>965</v>
      </c>
      <c r="Y427" s="74">
        <v>13.5</v>
      </c>
      <c r="Z427" s="74">
        <v>7</v>
      </c>
      <c r="AA427" s="74">
        <v>66.900000000000006</v>
      </c>
      <c r="AB427" s="74">
        <v>76.400000000000006</v>
      </c>
      <c r="AC427" s="74">
        <v>79.5</v>
      </c>
      <c r="AD427" s="78"/>
      <c r="AE427" s="74"/>
      <c r="AF427" s="78"/>
      <c r="AG427" s="74"/>
      <c r="AH427" s="74"/>
      <c r="AI427" s="74"/>
      <c r="AJ427" s="74"/>
      <c r="AK427" s="74"/>
      <c r="AL427" s="78">
        <v>360</v>
      </c>
      <c r="AM427" s="74">
        <v>1.9</v>
      </c>
      <c r="AN427" s="78">
        <v>350</v>
      </c>
      <c r="AO427" s="74">
        <v>8.1999999999999993</v>
      </c>
      <c r="AP427" s="74">
        <v>14.5</v>
      </c>
      <c r="AQ427" s="74">
        <v>62.8</v>
      </c>
      <c r="AR427" s="74">
        <v>72.2</v>
      </c>
      <c r="AS427" s="74">
        <v>77.3</v>
      </c>
      <c r="AT427" s="78">
        <v>360</v>
      </c>
      <c r="AU427" s="74">
        <v>1.7</v>
      </c>
      <c r="AV427" s="78">
        <v>355</v>
      </c>
      <c r="AW427" s="74">
        <v>11.3</v>
      </c>
      <c r="AX427" s="74">
        <v>8.5</v>
      </c>
      <c r="AY427" s="74">
        <v>65.2</v>
      </c>
      <c r="AZ427" s="74">
        <v>76.5</v>
      </c>
      <c r="BA427" s="74">
        <v>80.2</v>
      </c>
      <c r="BB427" s="78">
        <v>360</v>
      </c>
      <c r="BC427" s="74">
        <v>1.7</v>
      </c>
      <c r="BD427" s="78">
        <v>355</v>
      </c>
      <c r="BE427" s="74">
        <v>16.7</v>
      </c>
      <c r="BF427" s="74">
        <v>7.6</v>
      </c>
      <c r="BG427" s="74">
        <v>66.3</v>
      </c>
      <c r="BH427" s="74">
        <v>72.2</v>
      </c>
      <c r="BI427" s="74">
        <v>75.599999999999994</v>
      </c>
      <c r="BJ427" s="78"/>
      <c r="BK427" s="74"/>
      <c r="BL427" s="78"/>
      <c r="BM427" s="74"/>
      <c r="BN427" s="74"/>
      <c r="BO427" s="74"/>
      <c r="BP427" s="74"/>
      <c r="BQ427" s="74"/>
      <c r="BR427" s="78">
        <v>1375</v>
      </c>
      <c r="BS427" s="74">
        <v>3.9</v>
      </c>
      <c r="BT427" s="78">
        <v>1325</v>
      </c>
      <c r="BU427" s="74">
        <v>8.8000000000000007</v>
      </c>
      <c r="BV427" s="74">
        <v>9</v>
      </c>
      <c r="BW427" s="74">
        <v>63.3</v>
      </c>
      <c r="BX427" s="74">
        <v>76.8</v>
      </c>
      <c r="BY427" s="74">
        <v>82.2</v>
      </c>
      <c r="BZ427" s="78">
        <v>1375</v>
      </c>
      <c r="CA427" s="74">
        <v>4.2</v>
      </c>
      <c r="CB427" s="78">
        <v>1320</v>
      </c>
      <c r="CC427" s="74">
        <v>10.6</v>
      </c>
      <c r="CD427" s="74">
        <v>6.7</v>
      </c>
      <c r="CE427" s="74">
        <v>64.7</v>
      </c>
      <c r="CF427" s="74">
        <v>78.8</v>
      </c>
      <c r="CG427" s="74">
        <v>82.7</v>
      </c>
      <c r="CH427" s="78">
        <v>1375</v>
      </c>
      <c r="CI427" s="74">
        <v>4.3</v>
      </c>
      <c r="CJ427" s="78">
        <v>1320</v>
      </c>
      <c r="CK427" s="74">
        <v>14.3</v>
      </c>
      <c r="CL427" s="74">
        <v>7.2</v>
      </c>
      <c r="CM427" s="74">
        <v>66.8</v>
      </c>
      <c r="CN427" s="74">
        <v>75.3</v>
      </c>
      <c r="CO427" s="74">
        <v>78.5</v>
      </c>
      <c r="CP427" s="78"/>
      <c r="CQ427" s="74"/>
      <c r="CR427" s="78"/>
      <c r="CS427" s="74"/>
      <c r="CT427" s="74"/>
      <c r="CU427" s="74"/>
      <c r="CV427" s="74"/>
      <c r="CW427" s="74"/>
    </row>
    <row r="428" spans="1:101" ht="16.5" x14ac:dyDescent="0.3">
      <c r="A428" s="74" t="s">
        <v>291</v>
      </c>
      <c r="B428" s="74">
        <v>68</v>
      </c>
      <c r="C428" s="74">
        <v>10001883</v>
      </c>
      <c r="D428" s="74" t="s">
        <v>36</v>
      </c>
      <c r="E428" s="74" t="s">
        <v>86</v>
      </c>
      <c r="F428" s="78">
        <v>1965</v>
      </c>
      <c r="G428" s="74">
        <v>4.2</v>
      </c>
      <c r="H428" s="78">
        <v>1885</v>
      </c>
      <c r="I428" s="74">
        <v>8.1999999999999993</v>
      </c>
      <c r="J428" s="74">
        <v>10.9</v>
      </c>
      <c r="K428" s="74">
        <v>61.7</v>
      </c>
      <c r="L428" s="74">
        <v>74.099999999999994</v>
      </c>
      <c r="M428" s="74">
        <v>80.8</v>
      </c>
      <c r="N428" s="78">
        <v>1965</v>
      </c>
      <c r="O428" s="74">
        <v>4.4000000000000004</v>
      </c>
      <c r="P428" s="78">
        <v>1880</v>
      </c>
      <c r="Q428" s="74">
        <v>10</v>
      </c>
      <c r="R428" s="74">
        <v>7.9</v>
      </c>
      <c r="S428" s="74">
        <v>69</v>
      </c>
      <c r="T428" s="74">
        <v>78.400000000000006</v>
      </c>
      <c r="U428" s="74">
        <v>82.1</v>
      </c>
      <c r="V428" s="78">
        <v>1965</v>
      </c>
      <c r="W428" s="74">
        <v>4.5999999999999996</v>
      </c>
      <c r="X428" s="78">
        <v>1875</v>
      </c>
      <c r="Y428" s="74">
        <v>12.4</v>
      </c>
      <c r="Z428" s="74">
        <v>6.5</v>
      </c>
      <c r="AA428" s="74">
        <v>71.099999999999994</v>
      </c>
      <c r="AB428" s="74">
        <v>78.5</v>
      </c>
      <c r="AC428" s="74">
        <v>81.099999999999994</v>
      </c>
      <c r="AD428" s="78"/>
      <c r="AE428" s="74"/>
      <c r="AF428" s="78"/>
      <c r="AG428" s="74"/>
      <c r="AH428" s="74"/>
      <c r="AI428" s="74"/>
      <c r="AJ428" s="74"/>
      <c r="AK428" s="74"/>
      <c r="AL428" s="78">
        <v>1380</v>
      </c>
      <c r="AM428" s="74">
        <v>1.9</v>
      </c>
      <c r="AN428" s="78">
        <v>1355</v>
      </c>
      <c r="AO428" s="74">
        <v>10.5</v>
      </c>
      <c r="AP428" s="74">
        <v>13.3</v>
      </c>
      <c r="AQ428" s="74">
        <v>58.7</v>
      </c>
      <c r="AR428" s="74">
        <v>69.400000000000006</v>
      </c>
      <c r="AS428" s="74">
        <v>76.3</v>
      </c>
      <c r="AT428" s="78">
        <v>1380</v>
      </c>
      <c r="AU428" s="74">
        <v>1.9</v>
      </c>
      <c r="AV428" s="78">
        <v>1355</v>
      </c>
      <c r="AW428" s="74">
        <v>10.9</v>
      </c>
      <c r="AX428" s="74">
        <v>9.3000000000000007</v>
      </c>
      <c r="AY428" s="74">
        <v>67.8</v>
      </c>
      <c r="AZ428" s="74">
        <v>76.3</v>
      </c>
      <c r="BA428" s="74">
        <v>79.8</v>
      </c>
      <c r="BB428" s="78">
        <v>1380</v>
      </c>
      <c r="BC428" s="74">
        <v>2</v>
      </c>
      <c r="BD428" s="78">
        <v>1355</v>
      </c>
      <c r="BE428" s="74">
        <v>12.9</v>
      </c>
      <c r="BF428" s="74">
        <v>8</v>
      </c>
      <c r="BG428" s="74">
        <v>72.099999999999994</v>
      </c>
      <c r="BH428" s="74">
        <v>77.400000000000006</v>
      </c>
      <c r="BI428" s="74">
        <v>79.099999999999994</v>
      </c>
      <c r="BJ428" s="78"/>
      <c r="BK428" s="74"/>
      <c r="BL428" s="78"/>
      <c r="BM428" s="74"/>
      <c r="BN428" s="74"/>
      <c r="BO428" s="74"/>
      <c r="BP428" s="74"/>
      <c r="BQ428" s="74"/>
      <c r="BR428" s="78">
        <v>3350</v>
      </c>
      <c r="BS428" s="74">
        <v>3.2</v>
      </c>
      <c r="BT428" s="78">
        <v>3240</v>
      </c>
      <c r="BU428" s="74">
        <v>9.1999999999999993</v>
      </c>
      <c r="BV428" s="74">
        <v>11.9</v>
      </c>
      <c r="BW428" s="74">
        <v>60.4</v>
      </c>
      <c r="BX428" s="74">
        <v>72.099999999999994</v>
      </c>
      <c r="BY428" s="74">
        <v>78.900000000000006</v>
      </c>
      <c r="BZ428" s="78">
        <v>3350</v>
      </c>
      <c r="CA428" s="74">
        <v>3.4</v>
      </c>
      <c r="CB428" s="78">
        <v>3235</v>
      </c>
      <c r="CC428" s="74">
        <v>10.4</v>
      </c>
      <c r="CD428" s="74">
        <v>8.5</v>
      </c>
      <c r="CE428" s="74">
        <v>68.5</v>
      </c>
      <c r="CF428" s="74">
        <v>77.5</v>
      </c>
      <c r="CG428" s="74">
        <v>81.099999999999994</v>
      </c>
      <c r="CH428" s="78">
        <v>3350</v>
      </c>
      <c r="CI428" s="74">
        <v>3.5</v>
      </c>
      <c r="CJ428" s="78">
        <v>3230</v>
      </c>
      <c r="CK428" s="74">
        <v>12.6</v>
      </c>
      <c r="CL428" s="74">
        <v>7.1</v>
      </c>
      <c r="CM428" s="74">
        <v>71.5</v>
      </c>
      <c r="CN428" s="74">
        <v>78.099999999999994</v>
      </c>
      <c r="CO428" s="74">
        <v>80.3</v>
      </c>
      <c r="CP428" s="78"/>
      <c r="CQ428" s="74"/>
      <c r="CR428" s="78"/>
      <c r="CS428" s="74"/>
      <c r="CT428" s="74"/>
      <c r="CU428" s="74"/>
      <c r="CV428" s="74"/>
      <c r="CW428" s="74"/>
    </row>
    <row r="429" spans="1:101" ht="16.5" x14ac:dyDescent="0.3">
      <c r="A429" s="74" t="s">
        <v>291</v>
      </c>
      <c r="B429" s="74">
        <v>57</v>
      </c>
      <c r="C429" s="74">
        <v>10007851</v>
      </c>
      <c r="D429" s="74" t="s">
        <v>36</v>
      </c>
      <c r="E429" s="74" t="s">
        <v>88</v>
      </c>
      <c r="F429" s="78">
        <v>1240</v>
      </c>
      <c r="G429" s="74">
        <v>5.2</v>
      </c>
      <c r="H429" s="78">
        <v>1175</v>
      </c>
      <c r="I429" s="74">
        <v>8.9</v>
      </c>
      <c r="J429" s="74">
        <v>7.8</v>
      </c>
      <c r="K429" s="74">
        <v>64.400000000000006</v>
      </c>
      <c r="L429" s="74">
        <v>77.400000000000006</v>
      </c>
      <c r="M429" s="74">
        <v>83.3</v>
      </c>
      <c r="N429" s="78">
        <v>1240</v>
      </c>
      <c r="O429" s="74">
        <v>5.3</v>
      </c>
      <c r="P429" s="78">
        <v>1170</v>
      </c>
      <c r="Q429" s="74">
        <v>10</v>
      </c>
      <c r="R429" s="74">
        <v>7.3</v>
      </c>
      <c r="S429" s="74">
        <v>66.2</v>
      </c>
      <c r="T429" s="74">
        <v>79.2</v>
      </c>
      <c r="U429" s="74">
        <v>82.8</v>
      </c>
      <c r="V429" s="78">
        <v>1240</v>
      </c>
      <c r="W429" s="74">
        <v>5.7</v>
      </c>
      <c r="X429" s="78">
        <v>1170</v>
      </c>
      <c r="Y429" s="74">
        <v>12.8</v>
      </c>
      <c r="Z429" s="74">
        <v>7.6</v>
      </c>
      <c r="AA429" s="74">
        <v>68.900000000000006</v>
      </c>
      <c r="AB429" s="74">
        <v>77.400000000000006</v>
      </c>
      <c r="AC429" s="74">
        <v>79.5</v>
      </c>
      <c r="AD429" s="78"/>
      <c r="AE429" s="74"/>
      <c r="AF429" s="78"/>
      <c r="AG429" s="74"/>
      <c r="AH429" s="74"/>
      <c r="AI429" s="74"/>
      <c r="AJ429" s="74"/>
      <c r="AK429" s="74"/>
      <c r="AL429" s="78">
        <v>705</v>
      </c>
      <c r="AM429" s="74">
        <v>2</v>
      </c>
      <c r="AN429" s="78">
        <v>690</v>
      </c>
      <c r="AO429" s="74">
        <v>7.3</v>
      </c>
      <c r="AP429" s="74">
        <v>13.6</v>
      </c>
      <c r="AQ429" s="74">
        <v>64.7</v>
      </c>
      <c r="AR429" s="74">
        <v>74.7</v>
      </c>
      <c r="AS429" s="74">
        <v>79.099999999999994</v>
      </c>
      <c r="AT429" s="78">
        <v>705</v>
      </c>
      <c r="AU429" s="74">
        <v>2</v>
      </c>
      <c r="AV429" s="78">
        <v>690</v>
      </c>
      <c r="AW429" s="74">
        <v>8.9</v>
      </c>
      <c r="AX429" s="74">
        <v>6.8</v>
      </c>
      <c r="AY429" s="74">
        <v>72.900000000000006</v>
      </c>
      <c r="AZ429" s="74">
        <v>81</v>
      </c>
      <c r="BA429" s="74">
        <v>84.3</v>
      </c>
      <c r="BB429" s="78">
        <v>705</v>
      </c>
      <c r="BC429" s="74">
        <v>2.1</v>
      </c>
      <c r="BD429" s="78">
        <v>690</v>
      </c>
      <c r="BE429" s="74">
        <v>8.9</v>
      </c>
      <c r="BF429" s="74">
        <v>9.1999999999999993</v>
      </c>
      <c r="BG429" s="74">
        <v>74.099999999999994</v>
      </c>
      <c r="BH429" s="74">
        <v>80.400000000000006</v>
      </c>
      <c r="BI429" s="74">
        <v>82</v>
      </c>
      <c r="BJ429" s="78"/>
      <c r="BK429" s="74"/>
      <c r="BL429" s="78"/>
      <c r="BM429" s="74"/>
      <c r="BN429" s="74"/>
      <c r="BO429" s="74"/>
      <c r="BP429" s="74"/>
      <c r="BQ429" s="74"/>
      <c r="BR429" s="78">
        <v>1940</v>
      </c>
      <c r="BS429" s="74">
        <v>4</v>
      </c>
      <c r="BT429" s="78">
        <v>1865</v>
      </c>
      <c r="BU429" s="74">
        <v>8.3000000000000007</v>
      </c>
      <c r="BV429" s="74">
        <v>10</v>
      </c>
      <c r="BW429" s="74">
        <v>64.5</v>
      </c>
      <c r="BX429" s="74">
        <v>76.400000000000006</v>
      </c>
      <c r="BY429" s="74">
        <v>81.7</v>
      </c>
      <c r="BZ429" s="78">
        <v>1940</v>
      </c>
      <c r="CA429" s="74">
        <v>4.0999999999999996</v>
      </c>
      <c r="CB429" s="78">
        <v>1860</v>
      </c>
      <c r="CC429" s="74">
        <v>9.6</v>
      </c>
      <c r="CD429" s="74">
        <v>7.1</v>
      </c>
      <c r="CE429" s="74">
        <v>68.7</v>
      </c>
      <c r="CF429" s="74">
        <v>79.8</v>
      </c>
      <c r="CG429" s="74">
        <v>83.3</v>
      </c>
      <c r="CH429" s="78">
        <v>1940</v>
      </c>
      <c r="CI429" s="74">
        <v>4.4000000000000004</v>
      </c>
      <c r="CJ429" s="78">
        <v>1855</v>
      </c>
      <c r="CK429" s="74">
        <v>11.4</v>
      </c>
      <c r="CL429" s="74">
        <v>8.1999999999999993</v>
      </c>
      <c r="CM429" s="74">
        <v>70.900000000000006</v>
      </c>
      <c r="CN429" s="74">
        <v>78.5</v>
      </c>
      <c r="CO429" s="74">
        <v>80.400000000000006</v>
      </c>
      <c r="CP429" s="78"/>
      <c r="CQ429" s="74"/>
      <c r="CR429" s="78"/>
      <c r="CS429" s="74"/>
      <c r="CT429" s="74"/>
      <c r="CU429" s="74"/>
      <c r="CV429" s="74"/>
      <c r="CW429" s="74"/>
    </row>
    <row r="430" spans="1:101" ht="16.5" x14ac:dyDescent="0.3">
      <c r="A430" s="74" t="s">
        <v>291</v>
      </c>
      <c r="B430" s="74">
        <v>116</v>
      </c>
      <c r="C430" s="74">
        <v>10007143</v>
      </c>
      <c r="D430" s="74" t="s">
        <v>90</v>
      </c>
      <c r="E430" s="74" t="s">
        <v>91</v>
      </c>
      <c r="F430" s="78">
        <v>1680</v>
      </c>
      <c r="G430" s="74">
        <v>2.6</v>
      </c>
      <c r="H430" s="78">
        <v>1635</v>
      </c>
      <c r="I430" s="74">
        <v>9.4</v>
      </c>
      <c r="J430" s="74">
        <v>9.6</v>
      </c>
      <c r="K430" s="74">
        <v>45.2</v>
      </c>
      <c r="L430" s="74">
        <v>65.900000000000006</v>
      </c>
      <c r="M430" s="74">
        <v>81</v>
      </c>
      <c r="N430" s="78">
        <v>1680</v>
      </c>
      <c r="O430" s="74">
        <v>3</v>
      </c>
      <c r="P430" s="78">
        <v>1630</v>
      </c>
      <c r="Q430" s="74">
        <v>10.1</v>
      </c>
      <c r="R430" s="74">
        <v>5.9</v>
      </c>
      <c r="S430" s="74">
        <v>58.4</v>
      </c>
      <c r="T430" s="74">
        <v>75.099999999999994</v>
      </c>
      <c r="U430" s="74">
        <v>84</v>
      </c>
      <c r="V430" s="78">
        <v>1680</v>
      </c>
      <c r="W430" s="74">
        <v>3.8</v>
      </c>
      <c r="X430" s="78">
        <v>1615</v>
      </c>
      <c r="Y430" s="74">
        <v>12.6</v>
      </c>
      <c r="Z430" s="74">
        <v>6.3</v>
      </c>
      <c r="AA430" s="74">
        <v>63.8</v>
      </c>
      <c r="AB430" s="74">
        <v>75.400000000000006</v>
      </c>
      <c r="AC430" s="74">
        <v>81.2</v>
      </c>
      <c r="AD430" s="78"/>
      <c r="AE430" s="74"/>
      <c r="AF430" s="78"/>
      <c r="AG430" s="74"/>
      <c r="AH430" s="74"/>
      <c r="AI430" s="74"/>
      <c r="AJ430" s="74"/>
      <c r="AK430" s="74"/>
      <c r="AL430" s="78">
        <v>1510</v>
      </c>
      <c r="AM430" s="74">
        <v>0.7</v>
      </c>
      <c r="AN430" s="78">
        <v>1500</v>
      </c>
      <c r="AO430" s="74">
        <v>11.7</v>
      </c>
      <c r="AP430" s="74">
        <v>10.3</v>
      </c>
      <c r="AQ430" s="74">
        <v>47</v>
      </c>
      <c r="AR430" s="74">
        <v>64.599999999999994</v>
      </c>
      <c r="AS430" s="74">
        <v>78</v>
      </c>
      <c r="AT430" s="78">
        <v>1510</v>
      </c>
      <c r="AU430" s="74">
        <v>1</v>
      </c>
      <c r="AV430" s="78">
        <v>1495</v>
      </c>
      <c r="AW430" s="74">
        <v>12.3</v>
      </c>
      <c r="AX430" s="74">
        <v>5.0999999999999996</v>
      </c>
      <c r="AY430" s="74">
        <v>60.6</v>
      </c>
      <c r="AZ430" s="74">
        <v>75.3</v>
      </c>
      <c r="BA430" s="74">
        <v>82.6</v>
      </c>
      <c r="BB430" s="78">
        <v>1510</v>
      </c>
      <c r="BC430" s="74">
        <v>1.1000000000000001</v>
      </c>
      <c r="BD430" s="78">
        <v>1495</v>
      </c>
      <c r="BE430" s="74">
        <v>13.4</v>
      </c>
      <c r="BF430" s="74">
        <v>7.2</v>
      </c>
      <c r="BG430" s="74">
        <v>65.400000000000006</v>
      </c>
      <c r="BH430" s="74">
        <v>74.900000000000006</v>
      </c>
      <c r="BI430" s="74">
        <v>79.5</v>
      </c>
      <c r="BJ430" s="78"/>
      <c r="BK430" s="74"/>
      <c r="BL430" s="78"/>
      <c r="BM430" s="74"/>
      <c r="BN430" s="74"/>
      <c r="BO430" s="74"/>
      <c r="BP430" s="74"/>
      <c r="BQ430" s="74"/>
      <c r="BR430" s="78">
        <v>3190</v>
      </c>
      <c r="BS430" s="74">
        <v>1.7</v>
      </c>
      <c r="BT430" s="78">
        <v>3135</v>
      </c>
      <c r="BU430" s="74">
        <v>10.5</v>
      </c>
      <c r="BV430" s="74">
        <v>10</v>
      </c>
      <c r="BW430" s="74">
        <v>46</v>
      </c>
      <c r="BX430" s="74">
        <v>65.2</v>
      </c>
      <c r="BY430" s="74">
        <v>79.599999999999994</v>
      </c>
      <c r="BZ430" s="78">
        <v>3190</v>
      </c>
      <c r="CA430" s="74">
        <v>2</v>
      </c>
      <c r="CB430" s="78">
        <v>3125</v>
      </c>
      <c r="CC430" s="74">
        <v>11.2</v>
      </c>
      <c r="CD430" s="74">
        <v>5.5</v>
      </c>
      <c r="CE430" s="74">
        <v>59.5</v>
      </c>
      <c r="CF430" s="74">
        <v>75.2</v>
      </c>
      <c r="CG430" s="74">
        <v>83.3</v>
      </c>
      <c r="CH430" s="78">
        <v>3190</v>
      </c>
      <c r="CI430" s="74">
        <v>2.5</v>
      </c>
      <c r="CJ430" s="78">
        <v>3110</v>
      </c>
      <c r="CK430" s="74">
        <v>13</v>
      </c>
      <c r="CL430" s="74">
        <v>6.7</v>
      </c>
      <c r="CM430" s="74">
        <v>64.599999999999994</v>
      </c>
      <c r="CN430" s="74">
        <v>75.2</v>
      </c>
      <c r="CO430" s="74">
        <v>80.400000000000006</v>
      </c>
      <c r="CP430" s="78"/>
      <c r="CQ430" s="74"/>
      <c r="CR430" s="78"/>
      <c r="CS430" s="74"/>
      <c r="CT430" s="74"/>
      <c r="CU430" s="74"/>
      <c r="CV430" s="74"/>
      <c r="CW430" s="74"/>
    </row>
    <row r="431" spans="1:101" ht="16.5" x14ac:dyDescent="0.3">
      <c r="A431" s="74" t="s">
        <v>291</v>
      </c>
      <c r="B431" s="74">
        <v>117</v>
      </c>
      <c r="C431" s="74">
        <v>10007789</v>
      </c>
      <c r="D431" s="74" t="s">
        <v>11</v>
      </c>
      <c r="E431" s="74" t="s">
        <v>93</v>
      </c>
      <c r="F431" s="78">
        <v>1305</v>
      </c>
      <c r="G431" s="74">
        <v>4.5999999999999996</v>
      </c>
      <c r="H431" s="78">
        <v>1245</v>
      </c>
      <c r="I431" s="74">
        <v>8.6999999999999993</v>
      </c>
      <c r="J431" s="74">
        <v>9.6999999999999993</v>
      </c>
      <c r="K431" s="74">
        <v>54.9</v>
      </c>
      <c r="L431" s="74">
        <v>72.7</v>
      </c>
      <c r="M431" s="74">
        <v>81.599999999999994</v>
      </c>
      <c r="N431" s="78">
        <v>1305</v>
      </c>
      <c r="O431" s="74">
        <v>4.5999999999999996</v>
      </c>
      <c r="P431" s="78">
        <v>1245</v>
      </c>
      <c r="Q431" s="74">
        <v>10.199999999999999</v>
      </c>
      <c r="R431" s="74">
        <v>7.1</v>
      </c>
      <c r="S431" s="74">
        <v>60.9</v>
      </c>
      <c r="T431" s="74">
        <v>76.2</v>
      </c>
      <c r="U431" s="74">
        <v>82.7</v>
      </c>
      <c r="V431" s="78">
        <v>1305</v>
      </c>
      <c r="W431" s="74">
        <v>5</v>
      </c>
      <c r="X431" s="78">
        <v>1240</v>
      </c>
      <c r="Y431" s="74">
        <v>12.6</v>
      </c>
      <c r="Z431" s="74">
        <v>6.1</v>
      </c>
      <c r="AA431" s="74">
        <v>64.7</v>
      </c>
      <c r="AB431" s="74">
        <v>77.5</v>
      </c>
      <c r="AC431" s="74">
        <v>81.3</v>
      </c>
      <c r="AD431" s="78"/>
      <c r="AE431" s="74"/>
      <c r="AF431" s="78"/>
      <c r="AG431" s="74"/>
      <c r="AH431" s="74"/>
      <c r="AI431" s="74"/>
      <c r="AJ431" s="74"/>
      <c r="AK431" s="74"/>
      <c r="AL431" s="78">
        <v>890</v>
      </c>
      <c r="AM431" s="74">
        <v>0.8</v>
      </c>
      <c r="AN431" s="78">
        <v>885</v>
      </c>
      <c r="AO431" s="74">
        <v>10.5</v>
      </c>
      <c r="AP431" s="74">
        <v>12.3</v>
      </c>
      <c r="AQ431" s="74">
        <v>51.3</v>
      </c>
      <c r="AR431" s="74">
        <v>65.7</v>
      </c>
      <c r="AS431" s="74">
        <v>77.099999999999994</v>
      </c>
      <c r="AT431" s="78">
        <v>890</v>
      </c>
      <c r="AU431" s="74">
        <v>0.8</v>
      </c>
      <c r="AV431" s="78">
        <v>885</v>
      </c>
      <c r="AW431" s="74">
        <v>11.4</v>
      </c>
      <c r="AX431" s="74">
        <v>9.4</v>
      </c>
      <c r="AY431" s="74">
        <v>62.2</v>
      </c>
      <c r="AZ431" s="74">
        <v>72.7</v>
      </c>
      <c r="BA431" s="74">
        <v>79.2</v>
      </c>
      <c r="BB431" s="78">
        <v>890</v>
      </c>
      <c r="BC431" s="74">
        <v>1</v>
      </c>
      <c r="BD431" s="78">
        <v>880</v>
      </c>
      <c r="BE431" s="74">
        <v>14</v>
      </c>
      <c r="BF431" s="74">
        <v>7.9</v>
      </c>
      <c r="BG431" s="74">
        <v>67.8</v>
      </c>
      <c r="BH431" s="74">
        <v>73.900000000000006</v>
      </c>
      <c r="BI431" s="74">
        <v>78.099999999999994</v>
      </c>
      <c r="BJ431" s="78"/>
      <c r="BK431" s="74"/>
      <c r="BL431" s="78"/>
      <c r="BM431" s="74"/>
      <c r="BN431" s="74"/>
      <c r="BO431" s="74"/>
      <c r="BP431" s="74"/>
      <c r="BQ431" s="74"/>
      <c r="BR431" s="78">
        <v>2195</v>
      </c>
      <c r="BS431" s="74">
        <v>3</v>
      </c>
      <c r="BT431" s="78">
        <v>2130</v>
      </c>
      <c r="BU431" s="74">
        <v>9.5</v>
      </c>
      <c r="BV431" s="74">
        <v>10.8</v>
      </c>
      <c r="BW431" s="74">
        <v>53.4</v>
      </c>
      <c r="BX431" s="74">
        <v>69.8</v>
      </c>
      <c r="BY431" s="74">
        <v>79.7</v>
      </c>
      <c r="BZ431" s="78">
        <v>2195</v>
      </c>
      <c r="CA431" s="74">
        <v>3</v>
      </c>
      <c r="CB431" s="78">
        <v>2130</v>
      </c>
      <c r="CC431" s="74">
        <v>10.7</v>
      </c>
      <c r="CD431" s="74">
        <v>8.1</v>
      </c>
      <c r="CE431" s="74">
        <v>61.4</v>
      </c>
      <c r="CF431" s="74">
        <v>74.7</v>
      </c>
      <c r="CG431" s="74">
        <v>81.2</v>
      </c>
      <c r="CH431" s="78">
        <v>2195</v>
      </c>
      <c r="CI431" s="74">
        <v>3.4</v>
      </c>
      <c r="CJ431" s="78">
        <v>2125</v>
      </c>
      <c r="CK431" s="74">
        <v>13.1</v>
      </c>
      <c r="CL431" s="74">
        <v>6.9</v>
      </c>
      <c r="CM431" s="74">
        <v>65.900000000000006</v>
      </c>
      <c r="CN431" s="74">
        <v>76</v>
      </c>
      <c r="CO431" s="74">
        <v>80</v>
      </c>
      <c r="CP431" s="78"/>
      <c r="CQ431" s="74"/>
      <c r="CR431" s="78"/>
      <c r="CS431" s="74"/>
      <c r="CT431" s="74"/>
      <c r="CU431" s="74"/>
      <c r="CV431" s="74"/>
      <c r="CW431" s="74"/>
    </row>
    <row r="432" spans="1:101" ht="16.5" x14ac:dyDescent="0.3">
      <c r="A432" s="74" t="s">
        <v>291</v>
      </c>
      <c r="B432" s="74">
        <v>58</v>
      </c>
      <c r="C432" s="74">
        <v>10007144</v>
      </c>
      <c r="D432" s="74" t="s">
        <v>27</v>
      </c>
      <c r="E432" s="74" t="s">
        <v>95</v>
      </c>
      <c r="F432" s="78">
        <v>1025</v>
      </c>
      <c r="G432" s="74">
        <v>5.5</v>
      </c>
      <c r="H432" s="78">
        <v>970</v>
      </c>
      <c r="I432" s="74">
        <v>10.7</v>
      </c>
      <c r="J432" s="74">
        <v>13.9</v>
      </c>
      <c r="K432" s="74">
        <v>52.5</v>
      </c>
      <c r="L432" s="74">
        <v>66</v>
      </c>
      <c r="M432" s="74">
        <v>75.3</v>
      </c>
      <c r="N432" s="78">
        <v>1025</v>
      </c>
      <c r="O432" s="74">
        <v>5.7</v>
      </c>
      <c r="P432" s="78">
        <v>965</v>
      </c>
      <c r="Q432" s="74">
        <v>12.4</v>
      </c>
      <c r="R432" s="74">
        <v>12.4</v>
      </c>
      <c r="S432" s="74">
        <v>57.2</v>
      </c>
      <c r="T432" s="74">
        <v>68.400000000000006</v>
      </c>
      <c r="U432" s="74">
        <v>75.2</v>
      </c>
      <c r="V432" s="78">
        <v>1025</v>
      </c>
      <c r="W432" s="74">
        <v>6.1</v>
      </c>
      <c r="X432" s="78">
        <v>960</v>
      </c>
      <c r="Y432" s="74">
        <v>14.3</v>
      </c>
      <c r="Z432" s="74">
        <v>14.8</v>
      </c>
      <c r="AA432" s="74">
        <v>58.9</v>
      </c>
      <c r="AB432" s="74">
        <v>67.900000000000006</v>
      </c>
      <c r="AC432" s="74">
        <v>70.900000000000006</v>
      </c>
      <c r="AD432" s="78"/>
      <c r="AE432" s="74"/>
      <c r="AF432" s="78"/>
      <c r="AG432" s="74"/>
      <c r="AH432" s="74"/>
      <c r="AI432" s="74"/>
      <c r="AJ432" s="74"/>
      <c r="AK432" s="74"/>
      <c r="AL432" s="78">
        <v>705</v>
      </c>
      <c r="AM432" s="74">
        <v>4.4000000000000004</v>
      </c>
      <c r="AN432" s="78">
        <v>675</v>
      </c>
      <c r="AO432" s="74">
        <v>10.7</v>
      </c>
      <c r="AP432" s="74">
        <v>14.7</v>
      </c>
      <c r="AQ432" s="74">
        <v>51</v>
      </c>
      <c r="AR432" s="74">
        <v>62.9</v>
      </c>
      <c r="AS432" s="74">
        <v>74.599999999999994</v>
      </c>
      <c r="AT432" s="78">
        <v>705</v>
      </c>
      <c r="AU432" s="74">
        <v>5</v>
      </c>
      <c r="AV432" s="78">
        <v>670</v>
      </c>
      <c r="AW432" s="74">
        <v>15.1</v>
      </c>
      <c r="AX432" s="74">
        <v>12.8</v>
      </c>
      <c r="AY432" s="74">
        <v>57.5</v>
      </c>
      <c r="AZ432" s="74">
        <v>66.599999999999994</v>
      </c>
      <c r="BA432" s="74">
        <v>72.099999999999994</v>
      </c>
      <c r="BB432" s="78">
        <v>705</v>
      </c>
      <c r="BC432" s="74">
        <v>5.0999999999999996</v>
      </c>
      <c r="BD432" s="78">
        <v>670</v>
      </c>
      <c r="BE432" s="74">
        <v>18.8</v>
      </c>
      <c r="BF432" s="74">
        <v>13.8</v>
      </c>
      <c r="BG432" s="74">
        <v>57.2</v>
      </c>
      <c r="BH432" s="74">
        <v>63.4</v>
      </c>
      <c r="BI432" s="74">
        <v>67.400000000000006</v>
      </c>
      <c r="BJ432" s="78"/>
      <c r="BK432" s="74"/>
      <c r="BL432" s="78"/>
      <c r="BM432" s="74"/>
      <c r="BN432" s="74"/>
      <c r="BO432" s="74"/>
      <c r="BP432" s="74"/>
      <c r="BQ432" s="74"/>
      <c r="BR432" s="78">
        <v>1730</v>
      </c>
      <c r="BS432" s="74">
        <v>5</v>
      </c>
      <c r="BT432" s="78">
        <v>1640</v>
      </c>
      <c r="BU432" s="74">
        <v>10.7</v>
      </c>
      <c r="BV432" s="74">
        <v>14.3</v>
      </c>
      <c r="BW432" s="74">
        <v>51.9</v>
      </c>
      <c r="BX432" s="74">
        <v>64.7</v>
      </c>
      <c r="BY432" s="74">
        <v>75</v>
      </c>
      <c r="BZ432" s="78">
        <v>1730</v>
      </c>
      <c r="CA432" s="74">
        <v>5.4</v>
      </c>
      <c r="CB432" s="78">
        <v>1635</v>
      </c>
      <c r="CC432" s="74">
        <v>13.5</v>
      </c>
      <c r="CD432" s="74">
        <v>12.6</v>
      </c>
      <c r="CE432" s="74">
        <v>57.3</v>
      </c>
      <c r="CF432" s="74">
        <v>67.7</v>
      </c>
      <c r="CG432" s="74">
        <v>73.900000000000006</v>
      </c>
      <c r="CH432" s="78">
        <v>1730</v>
      </c>
      <c r="CI432" s="74">
        <v>5.7</v>
      </c>
      <c r="CJ432" s="78">
        <v>1630</v>
      </c>
      <c r="CK432" s="74">
        <v>16.2</v>
      </c>
      <c r="CL432" s="74">
        <v>14.3</v>
      </c>
      <c r="CM432" s="74">
        <v>58.2</v>
      </c>
      <c r="CN432" s="74">
        <v>66</v>
      </c>
      <c r="CO432" s="74">
        <v>69.5</v>
      </c>
      <c r="CP432" s="78"/>
      <c r="CQ432" s="74"/>
      <c r="CR432" s="78"/>
      <c r="CS432" s="74"/>
      <c r="CT432" s="74"/>
      <c r="CU432" s="74"/>
      <c r="CV432" s="74"/>
      <c r="CW432" s="74"/>
    </row>
    <row r="433" spans="1:101" ht="16.5" x14ac:dyDescent="0.3">
      <c r="A433" s="74" t="s">
        <v>291</v>
      </c>
      <c r="B433" s="74">
        <v>16</v>
      </c>
      <c r="C433" s="74">
        <v>10007823</v>
      </c>
      <c r="D433" s="74" t="s">
        <v>39</v>
      </c>
      <c r="E433" s="74" t="s">
        <v>97</v>
      </c>
      <c r="F433" s="78">
        <v>830</v>
      </c>
      <c r="G433" s="74">
        <v>3.4</v>
      </c>
      <c r="H433" s="78">
        <v>800</v>
      </c>
      <c r="I433" s="74">
        <v>7.4</v>
      </c>
      <c r="J433" s="74">
        <v>8.4</v>
      </c>
      <c r="K433" s="74">
        <v>58.9</v>
      </c>
      <c r="L433" s="74">
        <v>77.5</v>
      </c>
      <c r="M433" s="74">
        <v>84.3</v>
      </c>
      <c r="N433" s="78">
        <v>830</v>
      </c>
      <c r="O433" s="74">
        <v>3.6</v>
      </c>
      <c r="P433" s="78">
        <v>800</v>
      </c>
      <c r="Q433" s="74">
        <v>9.4</v>
      </c>
      <c r="R433" s="74">
        <v>6</v>
      </c>
      <c r="S433" s="74">
        <v>60.7</v>
      </c>
      <c r="T433" s="74">
        <v>79</v>
      </c>
      <c r="U433" s="74">
        <v>84.6</v>
      </c>
      <c r="V433" s="78">
        <v>830</v>
      </c>
      <c r="W433" s="74">
        <v>3.9</v>
      </c>
      <c r="X433" s="78">
        <v>795</v>
      </c>
      <c r="Y433" s="74">
        <v>11.2</v>
      </c>
      <c r="Z433" s="74">
        <v>7.2</v>
      </c>
      <c r="AA433" s="74">
        <v>66.2</v>
      </c>
      <c r="AB433" s="74">
        <v>78.400000000000006</v>
      </c>
      <c r="AC433" s="74">
        <v>81.7</v>
      </c>
      <c r="AD433" s="78"/>
      <c r="AE433" s="74"/>
      <c r="AF433" s="78"/>
      <c r="AG433" s="74"/>
      <c r="AH433" s="74"/>
      <c r="AI433" s="74"/>
      <c r="AJ433" s="74"/>
      <c r="AK433" s="74"/>
      <c r="AL433" s="78">
        <v>390</v>
      </c>
      <c r="AM433" s="74">
        <v>1</v>
      </c>
      <c r="AN433" s="78">
        <v>385</v>
      </c>
      <c r="AO433" s="74">
        <v>5.4</v>
      </c>
      <c r="AP433" s="74">
        <v>12.4</v>
      </c>
      <c r="AQ433" s="74">
        <v>63</v>
      </c>
      <c r="AR433" s="74">
        <v>75.7</v>
      </c>
      <c r="AS433" s="74">
        <v>82.2</v>
      </c>
      <c r="AT433" s="78">
        <v>390</v>
      </c>
      <c r="AU433" s="74">
        <v>1.3</v>
      </c>
      <c r="AV433" s="78">
        <v>385</v>
      </c>
      <c r="AW433" s="74">
        <v>8.3000000000000007</v>
      </c>
      <c r="AX433" s="74">
        <v>8.8000000000000007</v>
      </c>
      <c r="AY433" s="74">
        <v>67.099999999999994</v>
      </c>
      <c r="AZ433" s="74">
        <v>79.3</v>
      </c>
      <c r="BA433" s="74">
        <v>82.9</v>
      </c>
      <c r="BB433" s="78">
        <v>390</v>
      </c>
      <c r="BC433" s="74">
        <v>1.3</v>
      </c>
      <c r="BD433" s="78">
        <v>385</v>
      </c>
      <c r="BE433" s="74">
        <v>10.6</v>
      </c>
      <c r="BF433" s="74">
        <v>9.6</v>
      </c>
      <c r="BG433" s="74">
        <v>69.400000000000006</v>
      </c>
      <c r="BH433" s="74">
        <v>78</v>
      </c>
      <c r="BI433" s="74">
        <v>79.8</v>
      </c>
      <c r="BJ433" s="78"/>
      <c r="BK433" s="74"/>
      <c r="BL433" s="78"/>
      <c r="BM433" s="74"/>
      <c r="BN433" s="74"/>
      <c r="BO433" s="74"/>
      <c r="BP433" s="74"/>
      <c r="BQ433" s="74"/>
      <c r="BR433" s="78">
        <v>1220</v>
      </c>
      <c r="BS433" s="74">
        <v>2.6</v>
      </c>
      <c r="BT433" s="78">
        <v>1190</v>
      </c>
      <c r="BU433" s="74">
        <v>6.7</v>
      </c>
      <c r="BV433" s="74">
        <v>9.6999999999999993</v>
      </c>
      <c r="BW433" s="74">
        <v>60.3</v>
      </c>
      <c r="BX433" s="74">
        <v>76.900000000000006</v>
      </c>
      <c r="BY433" s="74">
        <v>83.6</v>
      </c>
      <c r="BZ433" s="78">
        <v>1220</v>
      </c>
      <c r="CA433" s="74">
        <v>2.9</v>
      </c>
      <c r="CB433" s="78">
        <v>1185</v>
      </c>
      <c r="CC433" s="74">
        <v>9</v>
      </c>
      <c r="CD433" s="74">
        <v>6.9</v>
      </c>
      <c r="CE433" s="74">
        <v>62.8</v>
      </c>
      <c r="CF433" s="74">
        <v>79.099999999999994</v>
      </c>
      <c r="CG433" s="74">
        <v>84.1</v>
      </c>
      <c r="CH433" s="78">
        <v>1220</v>
      </c>
      <c r="CI433" s="74">
        <v>3</v>
      </c>
      <c r="CJ433" s="78">
        <v>1185</v>
      </c>
      <c r="CK433" s="74">
        <v>11</v>
      </c>
      <c r="CL433" s="74">
        <v>7.9</v>
      </c>
      <c r="CM433" s="74">
        <v>67.3</v>
      </c>
      <c r="CN433" s="74">
        <v>78.3</v>
      </c>
      <c r="CO433" s="74">
        <v>81.099999999999994</v>
      </c>
      <c r="CP433" s="78"/>
      <c r="CQ433" s="74"/>
      <c r="CR433" s="78"/>
      <c r="CS433" s="74"/>
      <c r="CT433" s="74"/>
      <c r="CU433" s="74"/>
      <c r="CV433" s="74"/>
      <c r="CW433" s="74"/>
    </row>
    <row r="434" spans="1:101" ht="16.5" x14ac:dyDescent="0.3">
      <c r="A434" s="74" t="s">
        <v>291</v>
      </c>
      <c r="B434" s="74">
        <v>118</v>
      </c>
      <c r="C434" s="74">
        <v>10007791</v>
      </c>
      <c r="D434" s="74" t="s">
        <v>11</v>
      </c>
      <c r="E434" s="74" t="s">
        <v>99</v>
      </c>
      <c r="F434" s="78">
        <v>760</v>
      </c>
      <c r="G434" s="74">
        <v>3.3</v>
      </c>
      <c r="H434" s="78">
        <v>735</v>
      </c>
      <c r="I434" s="74">
        <v>9.4</v>
      </c>
      <c r="J434" s="74">
        <v>9.5</v>
      </c>
      <c r="K434" s="74">
        <v>55.4</v>
      </c>
      <c r="L434" s="74">
        <v>71.5</v>
      </c>
      <c r="M434" s="74">
        <v>81.099999999999994</v>
      </c>
      <c r="N434" s="78">
        <v>760</v>
      </c>
      <c r="O434" s="74">
        <v>3.3</v>
      </c>
      <c r="P434" s="78">
        <v>735</v>
      </c>
      <c r="Q434" s="74">
        <v>11</v>
      </c>
      <c r="R434" s="74">
        <v>8.3000000000000007</v>
      </c>
      <c r="S434" s="74">
        <v>64.5</v>
      </c>
      <c r="T434" s="74">
        <v>75.599999999999994</v>
      </c>
      <c r="U434" s="74">
        <v>80.7</v>
      </c>
      <c r="V434" s="78">
        <v>760</v>
      </c>
      <c r="W434" s="74">
        <v>4.2</v>
      </c>
      <c r="X434" s="78">
        <v>730</v>
      </c>
      <c r="Y434" s="74">
        <v>13.3</v>
      </c>
      <c r="Z434" s="74">
        <v>6.4</v>
      </c>
      <c r="AA434" s="74">
        <v>69.7</v>
      </c>
      <c r="AB434" s="74">
        <v>78.2</v>
      </c>
      <c r="AC434" s="74">
        <v>80.3</v>
      </c>
      <c r="AD434" s="78"/>
      <c r="AE434" s="74"/>
      <c r="AF434" s="78"/>
      <c r="AG434" s="74"/>
      <c r="AH434" s="74"/>
      <c r="AI434" s="74"/>
      <c r="AJ434" s="74"/>
      <c r="AK434" s="74"/>
      <c r="AL434" s="78">
        <v>665</v>
      </c>
      <c r="AM434" s="74">
        <v>1.1000000000000001</v>
      </c>
      <c r="AN434" s="78">
        <v>660</v>
      </c>
      <c r="AO434" s="74">
        <v>8.1999999999999993</v>
      </c>
      <c r="AP434" s="74">
        <v>16.899999999999999</v>
      </c>
      <c r="AQ434" s="74">
        <v>53.8</v>
      </c>
      <c r="AR434" s="74">
        <v>64.3</v>
      </c>
      <c r="AS434" s="74">
        <v>74.900000000000006</v>
      </c>
      <c r="AT434" s="78">
        <v>665</v>
      </c>
      <c r="AU434" s="74">
        <v>1.2</v>
      </c>
      <c r="AV434" s="78">
        <v>655</v>
      </c>
      <c r="AW434" s="74">
        <v>9.6</v>
      </c>
      <c r="AX434" s="74">
        <v>8.6999999999999993</v>
      </c>
      <c r="AY434" s="74">
        <v>68</v>
      </c>
      <c r="AZ434" s="74">
        <v>76.900000000000006</v>
      </c>
      <c r="BA434" s="74">
        <v>81.7</v>
      </c>
      <c r="BB434" s="78">
        <v>665</v>
      </c>
      <c r="BC434" s="74">
        <v>1.4</v>
      </c>
      <c r="BD434" s="78">
        <v>655</v>
      </c>
      <c r="BE434" s="74">
        <v>11.7</v>
      </c>
      <c r="BF434" s="74">
        <v>8.1999999999999993</v>
      </c>
      <c r="BG434" s="74">
        <v>72.900000000000006</v>
      </c>
      <c r="BH434" s="74">
        <v>78.7</v>
      </c>
      <c r="BI434" s="74">
        <v>80</v>
      </c>
      <c r="BJ434" s="78"/>
      <c r="BK434" s="74"/>
      <c r="BL434" s="78"/>
      <c r="BM434" s="74"/>
      <c r="BN434" s="74"/>
      <c r="BO434" s="74"/>
      <c r="BP434" s="74"/>
      <c r="BQ434" s="74"/>
      <c r="BR434" s="78">
        <v>1425</v>
      </c>
      <c r="BS434" s="74">
        <v>2.2000000000000002</v>
      </c>
      <c r="BT434" s="78">
        <v>1395</v>
      </c>
      <c r="BU434" s="74">
        <v>8.8000000000000007</v>
      </c>
      <c r="BV434" s="74">
        <v>13</v>
      </c>
      <c r="BW434" s="74">
        <v>54.6</v>
      </c>
      <c r="BX434" s="74">
        <v>68.099999999999994</v>
      </c>
      <c r="BY434" s="74">
        <v>78.2</v>
      </c>
      <c r="BZ434" s="78">
        <v>1425</v>
      </c>
      <c r="CA434" s="74">
        <v>2.2999999999999998</v>
      </c>
      <c r="CB434" s="78">
        <v>1395</v>
      </c>
      <c r="CC434" s="74">
        <v>10.3</v>
      </c>
      <c r="CD434" s="74">
        <v>8.5</v>
      </c>
      <c r="CE434" s="74">
        <v>66.099999999999994</v>
      </c>
      <c r="CF434" s="74">
        <v>76.2</v>
      </c>
      <c r="CG434" s="74">
        <v>81.2</v>
      </c>
      <c r="CH434" s="78">
        <v>1425</v>
      </c>
      <c r="CI434" s="74">
        <v>2.9</v>
      </c>
      <c r="CJ434" s="78">
        <v>1385</v>
      </c>
      <c r="CK434" s="74">
        <v>12.6</v>
      </c>
      <c r="CL434" s="74">
        <v>7.3</v>
      </c>
      <c r="CM434" s="74">
        <v>71.2</v>
      </c>
      <c r="CN434" s="74">
        <v>78.400000000000006</v>
      </c>
      <c r="CO434" s="74">
        <v>80.2</v>
      </c>
      <c r="CP434" s="78"/>
      <c r="CQ434" s="74"/>
      <c r="CR434" s="78"/>
      <c r="CS434" s="74"/>
      <c r="CT434" s="74"/>
      <c r="CU434" s="74"/>
      <c r="CV434" s="74"/>
      <c r="CW434" s="74"/>
    </row>
    <row r="435" spans="1:101" ht="16.5" x14ac:dyDescent="0.3">
      <c r="A435" s="74" t="s">
        <v>291</v>
      </c>
      <c r="B435" s="74">
        <v>119</v>
      </c>
      <c r="C435" s="74">
        <v>10007792</v>
      </c>
      <c r="D435" s="74" t="s">
        <v>19</v>
      </c>
      <c r="E435" s="74" t="s">
        <v>101</v>
      </c>
      <c r="F435" s="78">
        <v>1265</v>
      </c>
      <c r="G435" s="74">
        <v>2.8</v>
      </c>
      <c r="H435" s="78">
        <v>1230</v>
      </c>
      <c r="I435" s="74">
        <v>8.9</v>
      </c>
      <c r="J435" s="74">
        <v>9.6</v>
      </c>
      <c r="K435" s="74">
        <v>46.7</v>
      </c>
      <c r="L435" s="74">
        <v>68.5</v>
      </c>
      <c r="M435" s="74">
        <v>81.5</v>
      </c>
      <c r="N435" s="78">
        <v>1265</v>
      </c>
      <c r="O435" s="74">
        <v>3.2</v>
      </c>
      <c r="P435" s="78">
        <v>1225</v>
      </c>
      <c r="Q435" s="74">
        <v>10.5</v>
      </c>
      <c r="R435" s="74">
        <v>6.9</v>
      </c>
      <c r="S435" s="74">
        <v>61</v>
      </c>
      <c r="T435" s="74">
        <v>74.2</v>
      </c>
      <c r="U435" s="74">
        <v>82.6</v>
      </c>
      <c r="V435" s="78">
        <v>1265</v>
      </c>
      <c r="W435" s="74">
        <v>3.6</v>
      </c>
      <c r="X435" s="78">
        <v>1220</v>
      </c>
      <c r="Y435" s="74">
        <v>12.2</v>
      </c>
      <c r="Z435" s="74">
        <v>6.6</v>
      </c>
      <c r="AA435" s="74">
        <v>68.099999999999994</v>
      </c>
      <c r="AB435" s="74">
        <v>77.3</v>
      </c>
      <c r="AC435" s="74">
        <v>81.2</v>
      </c>
      <c r="AD435" s="78"/>
      <c r="AE435" s="74"/>
      <c r="AF435" s="78"/>
      <c r="AG435" s="74"/>
      <c r="AH435" s="74"/>
      <c r="AI435" s="74"/>
      <c r="AJ435" s="74"/>
      <c r="AK435" s="74"/>
      <c r="AL435" s="78">
        <v>1130</v>
      </c>
      <c r="AM435" s="74">
        <v>1.1000000000000001</v>
      </c>
      <c r="AN435" s="78">
        <v>1115</v>
      </c>
      <c r="AO435" s="74">
        <v>9.9</v>
      </c>
      <c r="AP435" s="74">
        <v>11.6</v>
      </c>
      <c r="AQ435" s="74">
        <v>49.1</v>
      </c>
      <c r="AR435" s="74">
        <v>65</v>
      </c>
      <c r="AS435" s="74">
        <v>78.599999999999994</v>
      </c>
      <c r="AT435" s="78">
        <v>1130</v>
      </c>
      <c r="AU435" s="74">
        <v>1.2</v>
      </c>
      <c r="AV435" s="78">
        <v>1115</v>
      </c>
      <c r="AW435" s="74">
        <v>13.5</v>
      </c>
      <c r="AX435" s="74">
        <v>6.4</v>
      </c>
      <c r="AY435" s="74">
        <v>63.6</v>
      </c>
      <c r="AZ435" s="74">
        <v>75.099999999999994</v>
      </c>
      <c r="BA435" s="74">
        <v>80.2</v>
      </c>
      <c r="BB435" s="78">
        <v>1130</v>
      </c>
      <c r="BC435" s="74">
        <v>1.4</v>
      </c>
      <c r="BD435" s="78">
        <v>1110</v>
      </c>
      <c r="BE435" s="74">
        <v>14.2</v>
      </c>
      <c r="BF435" s="74">
        <v>7.6</v>
      </c>
      <c r="BG435" s="74">
        <v>67.2</v>
      </c>
      <c r="BH435" s="74">
        <v>75.400000000000006</v>
      </c>
      <c r="BI435" s="74">
        <v>78.2</v>
      </c>
      <c r="BJ435" s="78"/>
      <c r="BK435" s="74"/>
      <c r="BL435" s="78"/>
      <c r="BM435" s="74"/>
      <c r="BN435" s="74"/>
      <c r="BO435" s="74"/>
      <c r="BP435" s="74"/>
      <c r="BQ435" s="74"/>
      <c r="BR435" s="78">
        <v>2395</v>
      </c>
      <c r="BS435" s="74">
        <v>2</v>
      </c>
      <c r="BT435" s="78">
        <v>2345</v>
      </c>
      <c r="BU435" s="74">
        <v>9.4</v>
      </c>
      <c r="BV435" s="74">
        <v>10.5</v>
      </c>
      <c r="BW435" s="74">
        <v>47.8</v>
      </c>
      <c r="BX435" s="74">
        <v>66.8</v>
      </c>
      <c r="BY435" s="74">
        <v>80.099999999999994</v>
      </c>
      <c r="BZ435" s="78">
        <v>2395</v>
      </c>
      <c r="CA435" s="74">
        <v>2.2999999999999998</v>
      </c>
      <c r="CB435" s="78">
        <v>2340</v>
      </c>
      <c r="CC435" s="74">
        <v>11.9</v>
      </c>
      <c r="CD435" s="74">
        <v>6.7</v>
      </c>
      <c r="CE435" s="74">
        <v>62.2</v>
      </c>
      <c r="CF435" s="74">
        <v>74.7</v>
      </c>
      <c r="CG435" s="74">
        <v>81.400000000000006</v>
      </c>
      <c r="CH435" s="78">
        <v>2395</v>
      </c>
      <c r="CI435" s="74">
        <v>2.5</v>
      </c>
      <c r="CJ435" s="78">
        <v>2335</v>
      </c>
      <c r="CK435" s="74">
        <v>13.2</v>
      </c>
      <c r="CL435" s="74">
        <v>7.1</v>
      </c>
      <c r="CM435" s="74">
        <v>67.7</v>
      </c>
      <c r="CN435" s="74">
        <v>76.400000000000006</v>
      </c>
      <c r="CO435" s="74">
        <v>79.8</v>
      </c>
      <c r="CP435" s="78"/>
      <c r="CQ435" s="74"/>
      <c r="CR435" s="78"/>
      <c r="CS435" s="74"/>
      <c r="CT435" s="74"/>
      <c r="CU435" s="74"/>
      <c r="CV435" s="74"/>
      <c r="CW435" s="74"/>
    </row>
    <row r="436" spans="1:101" ht="16.5" x14ac:dyDescent="0.3">
      <c r="A436" s="74" t="s">
        <v>291</v>
      </c>
      <c r="B436" s="74">
        <v>17</v>
      </c>
      <c r="C436" s="74">
        <v>10008640</v>
      </c>
      <c r="D436" s="74" t="s">
        <v>19</v>
      </c>
      <c r="E436" s="74" t="s">
        <v>103</v>
      </c>
      <c r="F436" s="78">
        <v>380</v>
      </c>
      <c r="G436" s="74">
        <v>3.7</v>
      </c>
      <c r="H436" s="78">
        <v>365</v>
      </c>
      <c r="I436" s="74">
        <v>8.6999999999999993</v>
      </c>
      <c r="J436" s="74">
        <v>16.399999999999999</v>
      </c>
      <c r="K436" s="74">
        <v>60.9</v>
      </c>
      <c r="L436" s="74">
        <v>69.7</v>
      </c>
      <c r="M436" s="74">
        <v>74.900000000000006</v>
      </c>
      <c r="N436" s="78">
        <v>380</v>
      </c>
      <c r="O436" s="74">
        <v>3.7</v>
      </c>
      <c r="P436" s="78">
        <v>365</v>
      </c>
      <c r="Q436" s="74">
        <v>10.9</v>
      </c>
      <c r="R436" s="74">
        <v>12.8</v>
      </c>
      <c r="S436" s="74">
        <v>62</v>
      </c>
      <c r="T436" s="74">
        <v>71</v>
      </c>
      <c r="U436" s="74">
        <v>76.2</v>
      </c>
      <c r="V436" s="78">
        <v>380</v>
      </c>
      <c r="W436" s="74">
        <v>4.2</v>
      </c>
      <c r="X436" s="78">
        <v>365</v>
      </c>
      <c r="Y436" s="74">
        <v>15.9</v>
      </c>
      <c r="Z436" s="74">
        <v>12.9</v>
      </c>
      <c r="AA436" s="74">
        <v>61</v>
      </c>
      <c r="AB436" s="74">
        <v>68.7</v>
      </c>
      <c r="AC436" s="74">
        <v>71.2</v>
      </c>
      <c r="AD436" s="78"/>
      <c r="AE436" s="74"/>
      <c r="AF436" s="78"/>
      <c r="AG436" s="74"/>
      <c r="AH436" s="74"/>
      <c r="AI436" s="74"/>
      <c r="AJ436" s="74"/>
      <c r="AK436" s="74"/>
      <c r="AL436" s="78">
        <v>250</v>
      </c>
      <c r="AM436" s="74">
        <v>2</v>
      </c>
      <c r="AN436" s="78">
        <v>245</v>
      </c>
      <c r="AO436" s="74">
        <v>9.8000000000000007</v>
      </c>
      <c r="AP436" s="74">
        <v>22.4</v>
      </c>
      <c r="AQ436" s="74">
        <v>61.2</v>
      </c>
      <c r="AR436" s="74">
        <v>64.5</v>
      </c>
      <c r="AS436" s="74">
        <v>67.8</v>
      </c>
      <c r="AT436" s="78">
        <v>250</v>
      </c>
      <c r="AU436" s="74">
        <v>2</v>
      </c>
      <c r="AV436" s="78">
        <v>245</v>
      </c>
      <c r="AW436" s="74">
        <v>11.4</v>
      </c>
      <c r="AX436" s="74">
        <v>14.7</v>
      </c>
      <c r="AY436" s="74">
        <v>67.3</v>
      </c>
      <c r="AZ436" s="74">
        <v>72.2</v>
      </c>
      <c r="BA436" s="74">
        <v>73.900000000000006</v>
      </c>
      <c r="BB436" s="78">
        <v>250</v>
      </c>
      <c r="BC436" s="74">
        <v>2</v>
      </c>
      <c r="BD436" s="78">
        <v>245</v>
      </c>
      <c r="BE436" s="74">
        <v>16.7</v>
      </c>
      <c r="BF436" s="74">
        <v>12.7</v>
      </c>
      <c r="BG436" s="74">
        <v>63.3</v>
      </c>
      <c r="BH436" s="74">
        <v>69.400000000000006</v>
      </c>
      <c r="BI436" s="74">
        <v>70.599999999999994</v>
      </c>
      <c r="BJ436" s="78"/>
      <c r="BK436" s="74"/>
      <c r="BL436" s="78"/>
      <c r="BM436" s="74"/>
      <c r="BN436" s="74"/>
      <c r="BO436" s="74"/>
      <c r="BP436" s="74"/>
      <c r="BQ436" s="74"/>
      <c r="BR436" s="78">
        <v>630</v>
      </c>
      <c r="BS436" s="74">
        <v>3</v>
      </c>
      <c r="BT436" s="78">
        <v>610</v>
      </c>
      <c r="BU436" s="74">
        <v>9.1999999999999993</v>
      </c>
      <c r="BV436" s="74">
        <v>18.8</v>
      </c>
      <c r="BW436" s="74">
        <v>61</v>
      </c>
      <c r="BX436" s="74">
        <v>67.599999999999994</v>
      </c>
      <c r="BY436" s="74">
        <v>72</v>
      </c>
      <c r="BZ436" s="78">
        <v>630</v>
      </c>
      <c r="CA436" s="74">
        <v>3</v>
      </c>
      <c r="CB436" s="78">
        <v>610</v>
      </c>
      <c r="CC436" s="74">
        <v>11.1</v>
      </c>
      <c r="CD436" s="74">
        <v>13.6</v>
      </c>
      <c r="CE436" s="74">
        <v>64.2</v>
      </c>
      <c r="CF436" s="74">
        <v>71.5</v>
      </c>
      <c r="CG436" s="74">
        <v>75.3</v>
      </c>
      <c r="CH436" s="78">
        <v>630</v>
      </c>
      <c r="CI436" s="74">
        <v>3.3</v>
      </c>
      <c r="CJ436" s="78">
        <v>610</v>
      </c>
      <c r="CK436" s="74">
        <v>16.3</v>
      </c>
      <c r="CL436" s="74">
        <v>12.8</v>
      </c>
      <c r="CM436" s="74">
        <v>61.9</v>
      </c>
      <c r="CN436" s="74">
        <v>69</v>
      </c>
      <c r="CO436" s="74">
        <v>70.900000000000006</v>
      </c>
      <c r="CP436" s="78"/>
      <c r="CQ436" s="74"/>
      <c r="CR436" s="78"/>
      <c r="CS436" s="74"/>
      <c r="CT436" s="74"/>
      <c r="CU436" s="74"/>
      <c r="CV436" s="74"/>
      <c r="CW436" s="74"/>
    </row>
    <row r="437" spans="1:101" ht="16.5" x14ac:dyDescent="0.3">
      <c r="A437" s="74" t="s">
        <v>291</v>
      </c>
      <c r="B437" s="74">
        <v>229</v>
      </c>
      <c r="C437" s="74">
        <v>10004511</v>
      </c>
      <c r="D437" s="74" t="s">
        <v>49</v>
      </c>
      <c r="E437" s="74" t="s">
        <v>105</v>
      </c>
      <c r="F437" s="78" t="s">
        <v>13</v>
      </c>
      <c r="G437" s="74" t="s">
        <v>13</v>
      </c>
      <c r="H437" s="78" t="s">
        <v>13</v>
      </c>
      <c r="I437" s="74" t="s">
        <v>13</v>
      </c>
      <c r="J437" s="74" t="s">
        <v>13</v>
      </c>
      <c r="K437" s="74" t="s">
        <v>13</v>
      </c>
      <c r="L437" s="74" t="s">
        <v>13</v>
      </c>
      <c r="M437" s="74" t="s">
        <v>13</v>
      </c>
      <c r="N437" s="78" t="s">
        <v>13</v>
      </c>
      <c r="O437" s="74" t="s">
        <v>13</v>
      </c>
      <c r="P437" s="78" t="s">
        <v>13</v>
      </c>
      <c r="Q437" s="74" t="s">
        <v>13</v>
      </c>
      <c r="R437" s="74" t="s">
        <v>13</v>
      </c>
      <c r="S437" s="74" t="s">
        <v>13</v>
      </c>
      <c r="T437" s="74" t="s">
        <v>13</v>
      </c>
      <c r="U437" s="74" t="s">
        <v>13</v>
      </c>
      <c r="V437" s="78" t="s">
        <v>13</v>
      </c>
      <c r="W437" s="74" t="s">
        <v>13</v>
      </c>
      <c r="X437" s="78" t="s">
        <v>13</v>
      </c>
      <c r="Y437" s="74" t="s">
        <v>13</v>
      </c>
      <c r="Z437" s="74" t="s">
        <v>13</v>
      </c>
      <c r="AA437" s="74" t="s">
        <v>13</v>
      </c>
      <c r="AB437" s="74" t="s">
        <v>13</v>
      </c>
      <c r="AC437" s="74" t="s">
        <v>13</v>
      </c>
      <c r="AD437" s="78"/>
      <c r="AE437" s="74"/>
      <c r="AF437" s="78"/>
      <c r="AG437" s="74"/>
      <c r="AH437" s="74"/>
      <c r="AI437" s="74"/>
      <c r="AJ437" s="74"/>
      <c r="AK437" s="74"/>
      <c r="AL437" s="78" t="s">
        <v>13</v>
      </c>
      <c r="AM437" s="74" t="s">
        <v>13</v>
      </c>
      <c r="AN437" s="78" t="s">
        <v>13</v>
      </c>
      <c r="AO437" s="74" t="s">
        <v>13</v>
      </c>
      <c r="AP437" s="74" t="s">
        <v>13</v>
      </c>
      <c r="AQ437" s="74" t="s">
        <v>13</v>
      </c>
      <c r="AR437" s="74" t="s">
        <v>13</v>
      </c>
      <c r="AS437" s="74" t="s">
        <v>13</v>
      </c>
      <c r="AT437" s="78" t="s">
        <v>13</v>
      </c>
      <c r="AU437" s="74" t="s">
        <v>13</v>
      </c>
      <c r="AV437" s="78" t="s">
        <v>13</v>
      </c>
      <c r="AW437" s="74" t="s">
        <v>13</v>
      </c>
      <c r="AX437" s="74" t="s">
        <v>13</v>
      </c>
      <c r="AY437" s="74" t="s">
        <v>13</v>
      </c>
      <c r="AZ437" s="74" t="s">
        <v>13</v>
      </c>
      <c r="BA437" s="74" t="s">
        <v>13</v>
      </c>
      <c r="BB437" s="78" t="s">
        <v>13</v>
      </c>
      <c r="BC437" s="74" t="s">
        <v>13</v>
      </c>
      <c r="BD437" s="78" t="s">
        <v>13</v>
      </c>
      <c r="BE437" s="74" t="s">
        <v>13</v>
      </c>
      <c r="BF437" s="74" t="s">
        <v>13</v>
      </c>
      <c r="BG437" s="74" t="s">
        <v>13</v>
      </c>
      <c r="BH437" s="74" t="s">
        <v>13</v>
      </c>
      <c r="BI437" s="74" t="s">
        <v>13</v>
      </c>
      <c r="BJ437" s="78"/>
      <c r="BK437" s="74"/>
      <c r="BL437" s="78"/>
      <c r="BM437" s="74"/>
      <c r="BN437" s="74"/>
      <c r="BO437" s="74"/>
      <c r="BP437" s="74"/>
      <c r="BQ437" s="74"/>
      <c r="BR437" s="78" t="s">
        <v>13</v>
      </c>
      <c r="BS437" s="74" t="s">
        <v>13</v>
      </c>
      <c r="BT437" s="78" t="s">
        <v>13</v>
      </c>
      <c r="BU437" s="74" t="s">
        <v>13</v>
      </c>
      <c r="BV437" s="74" t="s">
        <v>13</v>
      </c>
      <c r="BW437" s="74" t="s">
        <v>13</v>
      </c>
      <c r="BX437" s="74" t="s">
        <v>13</v>
      </c>
      <c r="BY437" s="74" t="s">
        <v>13</v>
      </c>
      <c r="BZ437" s="78" t="s">
        <v>13</v>
      </c>
      <c r="CA437" s="74" t="s">
        <v>13</v>
      </c>
      <c r="CB437" s="78" t="s">
        <v>13</v>
      </c>
      <c r="CC437" s="74" t="s">
        <v>13</v>
      </c>
      <c r="CD437" s="74" t="s">
        <v>13</v>
      </c>
      <c r="CE437" s="74" t="s">
        <v>13</v>
      </c>
      <c r="CF437" s="74" t="s">
        <v>13</v>
      </c>
      <c r="CG437" s="74" t="s">
        <v>13</v>
      </c>
      <c r="CH437" s="78" t="s">
        <v>13</v>
      </c>
      <c r="CI437" s="74" t="s">
        <v>13</v>
      </c>
      <c r="CJ437" s="78" t="s">
        <v>13</v>
      </c>
      <c r="CK437" s="74" t="s">
        <v>13</v>
      </c>
      <c r="CL437" s="74" t="s">
        <v>13</v>
      </c>
      <c r="CM437" s="74" t="s">
        <v>13</v>
      </c>
      <c r="CN437" s="74" t="s">
        <v>13</v>
      </c>
      <c r="CO437" s="74" t="s">
        <v>13</v>
      </c>
      <c r="CP437" s="78"/>
      <c r="CQ437" s="74"/>
      <c r="CR437" s="78"/>
      <c r="CS437" s="74"/>
      <c r="CT437" s="74"/>
      <c r="CU437" s="74"/>
      <c r="CV437" s="74"/>
      <c r="CW437" s="74"/>
    </row>
    <row r="438" spans="1:101" ht="16.5" x14ac:dyDescent="0.3">
      <c r="A438" s="74" t="s">
        <v>291</v>
      </c>
      <c r="B438" s="74">
        <v>54</v>
      </c>
      <c r="C438" s="74">
        <v>10007145</v>
      </c>
      <c r="D438" s="74" t="s">
        <v>19</v>
      </c>
      <c r="E438" s="74" t="s">
        <v>107</v>
      </c>
      <c r="F438" s="78">
        <v>720</v>
      </c>
      <c r="G438" s="74">
        <v>4.7</v>
      </c>
      <c r="H438" s="78">
        <v>685</v>
      </c>
      <c r="I438" s="74">
        <v>8.4</v>
      </c>
      <c r="J438" s="74">
        <v>9</v>
      </c>
      <c r="K438" s="74">
        <v>62.6</v>
      </c>
      <c r="L438" s="74">
        <v>75.3</v>
      </c>
      <c r="M438" s="74">
        <v>82.5</v>
      </c>
      <c r="N438" s="78">
        <v>720</v>
      </c>
      <c r="O438" s="74">
        <v>5.4</v>
      </c>
      <c r="P438" s="78">
        <v>680</v>
      </c>
      <c r="Q438" s="74">
        <v>8.5</v>
      </c>
      <c r="R438" s="74">
        <v>8.4</v>
      </c>
      <c r="S438" s="74">
        <v>66.599999999999994</v>
      </c>
      <c r="T438" s="74">
        <v>78.400000000000006</v>
      </c>
      <c r="U438" s="74">
        <v>83.1</v>
      </c>
      <c r="V438" s="78">
        <v>720</v>
      </c>
      <c r="W438" s="74">
        <v>6.1</v>
      </c>
      <c r="X438" s="78">
        <v>675</v>
      </c>
      <c r="Y438" s="74">
        <v>13</v>
      </c>
      <c r="Z438" s="74">
        <v>6.4</v>
      </c>
      <c r="AA438" s="74">
        <v>70.5</v>
      </c>
      <c r="AB438" s="74">
        <v>78.599999999999994</v>
      </c>
      <c r="AC438" s="74">
        <v>80.599999999999994</v>
      </c>
      <c r="AD438" s="78"/>
      <c r="AE438" s="74"/>
      <c r="AF438" s="78"/>
      <c r="AG438" s="74"/>
      <c r="AH438" s="74"/>
      <c r="AI438" s="74"/>
      <c r="AJ438" s="74"/>
      <c r="AK438" s="74"/>
      <c r="AL438" s="78">
        <v>615</v>
      </c>
      <c r="AM438" s="74">
        <v>1.5</v>
      </c>
      <c r="AN438" s="78">
        <v>610</v>
      </c>
      <c r="AO438" s="74">
        <v>9.4</v>
      </c>
      <c r="AP438" s="74">
        <v>11.3</v>
      </c>
      <c r="AQ438" s="74">
        <v>61.2</v>
      </c>
      <c r="AR438" s="74">
        <v>74.2</v>
      </c>
      <c r="AS438" s="74">
        <v>79.3</v>
      </c>
      <c r="AT438" s="78">
        <v>615</v>
      </c>
      <c r="AU438" s="74">
        <v>1.1000000000000001</v>
      </c>
      <c r="AV438" s="78">
        <v>610</v>
      </c>
      <c r="AW438" s="74">
        <v>14.1</v>
      </c>
      <c r="AX438" s="74">
        <v>7.5</v>
      </c>
      <c r="AY438" s="74">
        <v>67</v>
      </c>
      <c r="AZ438" s="74">
        <v>74.900000000000006</v>
      </c>
      <c r="BA438" s="74">
        <v>78.400000000000006</v>
      </c>
      <c r="BB438" s="78">
        <v>615</v>
      </c>
      <c r="BC438" s="74">
        <v>1.3</v>
      </c>
      <c r="BD438" s="78">
        <v>610</v>
      </c>
      <c r="BE438" s="74">
        <v>13</v>
      </c>
      <c r="BF438" s="74">
        <v>8.1999999999999993</v>
      </c>
      <c r="BG438" s="74">
        <v>72.599999999999994</v>
      </c>
      <c r="BH438" s="74">
        <v>76.5</v>
      </c>
      <c r="BI438" s="74">
        <v>78.8</v>
      </c>
      <c r="BJ438" s="78"/>
      <c r="BK438" s="74"/>
      <c r="BL438" s="78"/>
      <c r="BM438" s="74"/>
      <c r="BN438" s="74"/>
      <c r="BO438" s="74"/>
      <c r="BP438" s="74"/>
      <c r="BQ438" s="74"/>
      <c r="BR438" s="78">
        <v>1340</v>
      </c>
      <c r="BS438" s="74">
        <v>3.2</v>
      </c>
      <c r="BT438" s="78">
        <v>1295</v>
      </c>
      <c r="BU438" s="74">
        <v>8.9</v>
      </c>
      <c r="BV438" s="74">
        <v>10.1</v>
      </c>
      <c r="BW438" s="74">
        <v>61.9</v>
      </c>
      <c r="BX438" s="74">
        <v>74.7</v>
      </c>
      <c r="BY438" s="74">
        <v>81</v>
      </c>
      <c r="BZ438" s="78">
        <v>1340</v>
      </c>
      <c r="CA438" s="74">
        <v>3.4</v>
      </c>
      <c r="CB438" s="78">
        <v>1290</v>
      </c>
      <c r="CC438" s="74">
        <v>11.1</v>
      </c>
      <c r="CD438" s="74">
        <v>8</v>
      </c>
      <c r="CE438" s="74">
        <v>66.8</v>
      </c>
      <c r="CF438" s="74">
        <v>76.8</v>
      </c>
      <c r="CG438" s="74">
        <v>80.900000000000006</v>
      </c>
      <c r="CH438" s="78">
        <v>1340</v>
      </c>
      <c r="CI438" s="74">
        <v>3.9</v>
      </c>
      <c r="CJ438" s="78">
        <v>1285</v>
      </c>
      <c r="CK438" s="74">
        <v>13</v>
      </c>
      <c r="CL438" s="74">
        <v>7.2</v>
      </c>
      <c r="CM438" s="74">
        <v>71.5</v>
      </c>
      <c r="CN438" s="74">
        <v>77.599999999999994</v>
      </c>
      <c r="CO438" s="74">
        <v>79.8</v>
      </c>
      <c r="CP438" s="78"/>
      <c r="CQ438" s="74"/>
      <c r="CR438" s="78"/>
      <c r="CS438" s="74"/>
      <c r="CT438" s="74"/>
      <c r="CU438" s="74"/>
      <c r="CV438" s="74"/>
      <c r="CW438" s="74"/>
    </row>
    <row r="439" spans="1:101" ht="16.5" x14ac:dyDescent="0.3">
      <c r="A439" s="74" t="s">
        <v>291</v>
      </c>
      <c r="B439" s="74">
        <v>131</v>
      </c>
      <c r="C439" s="74">
        <v>10002718</v>
      </c>
      <c r="D439" s="74" t="s">
        <v>27</v>
      </c>
      <c r="E439" s="74" t="s">
        <v>109</v>
      </c>
      <c r="F439" s="78">
        <v>610</v>
      </c>
      <c r="G439" s="74">
        <v>3.8</v>
      </c>
      <c r="H439" s="78">
        <v>585</v>
      </c>
      <c r="I439" s="74">
        <v>11.6</v>
      </c>
      <c r="J439" s="74">
        <v>16</v>
      </c>
      <c r="K439" s="74">
        <v>47.9</v>
      </c>
      <c r="L439" s="74">
        <v>63.4</v>
      </c>
      <c r="M439" s="74">
        <v>72.400000000000006</v>
      </c>
      <c r="N439" s="78">
        <v>610</v>
      </c>
      <c r="O439" s="74">
        <v>3.4</v>
      </c>
      <c r="P439" s="78">
        <v>590</v>
      </c>
      <c r="Q439" s="74">
        <v>14.1</v>
      </c>
      <c r="R439" s="74">
        <v>10.5</v>
      </c>
      <c r="S439" s="74">
        <v>57.4</v>
      </c>
      <c r="T439" s="74">
        <v>69.599999999999994</v>
      </c>
      <c r="U439" s="74">
        <v>75.400000000000006</v>
      </c>
      <c r="V439" s="78">
        <v>610</v>
      </c>
      <c r="W439" s="74">
        <v>3.9</v>
      </c>
      <c r="X439" s="78">
        <v>585</v>
      </c>
      <c r="Y439" s="74">
        <v>17.600000000000001</v>
      </c>
      <c r="Z439" s="74">
        <v>11.8</v>
      </c>
      <c r="AA439" s="74">
        <v>55.6</v>
      </c>
      <c r="AB439" s="74">
        <v>67.2</v>
      </c>
      <c r="AC439" s="74">
        <v>70.599999999999994</v>
      </c>
      <c r="AD439" s="78"/>
      <c r="AE439" s="74"/>
      <c r="AF439" s="78"/>
      <c r="AG439" s="74"/>
      <c r="AH439" s="74"/>
      <c r="AI439" s="74"/>
      <c r="AJ439" s="74"/>
      <c r="AK439" s="74"/>
      <c r="AL439" s="78">
        <v>260</v>
      </c>
      <c r="AM439" s="74">
        <v>1.9</v>
      </c>
      <c r="AN439" s="78">
        <v>255</v>
      </c>
      <c r="AO439" s="74">
        <v>8.6</v>
      </c>
      <c r="AP439" s="74">
        <v>16</v>
      </c>
      <c r="AQ439" s="74">
        <v>50.6</v>
      </c>
      <c r="AR439" s="74">
        <v>64.599999999999994</v>
      </c>
      <c r="AS439" s="74">
        <v>75.5</v>
      </c>
      <c r="AT439" s="78">
        <v>260</v>
      </c>
      <c r="AU439" s="74">
        <v>2.2999999999999998</v>
      </c>
      <c r="AV439" s="78">
        <v>255</v>
      </c>
      <c r="AW439" s="74">
        <v>14.8</v>
      </c>
      <c r="AX439" s="74">
        <v>12.5</v>
      </c>
      <c r="AY439" s="74">
        <v>50.8</v>
      </c>
      <c r="AZ439" s="74">
        <v>64.5</v>
      </c>
      <c r="BA439" s="74">
        <v>72.7</v>
      </c>
      <c r="BB439" s="78">
        <v>260</v>
      </c>
      <c r="BC439" s="74">
        <v>2.7</v>
      </c>
      <c r="BD439" s="78">
        <v>255</v>
      </c>
      <c r="BE439" s="74">
        <v>18.8</v>
      </c>
      <c r="BF439" s="74">
        <v>8.6</v>
      </c>
      <c r="BG439" s="74">
        <v>58.8</v>
      </c>
      <c r="BH439" s="74">
        <v>68.599999999999994</v>
      </c>
      <c r="BI439" s="74">
        <v>72.5</v>
      </c>
      <c r="BJ439" s="78"/>
      <c r="BK439" s="74"/>
      <c r="BL439" s="78"/>
      <c r="BM439" s="74"/>
      <c r="BN439" s="74"/>
      <c r="BO439" s="74"/>
      <c r="BP439" s="74"/>
      <c r="BQ439" s="74"/>
      <c r="BR439" s="78">
        <v>870</v>
      </c>
      <c r="BS439" s="74">
        <v>3.2</v>
      </c>
      <c r="BT439" s="78">
        <v>845</v>
      </c>
      <c r="BU439" s="74">
        <v>10.7</v>
      </c>
      <c r="BV439" s="74">
        <v>16</v>
      </c>
      <c r="BW439" s="74">
        <v>48.7</v>
      </c>
      <c r="BX439" s="74">
        <v>63.7</v>
      </c>
      <c r="BY439" s="74">
        <v>73.3</v>
      </c>
      <c r="BZ439" s="78">
        <v>870</v>
      </c>
      <c r="CA439" s="74">
        <v>3.1</v>
      </c>
      <c r="CB439" s="78">
        <v>845</v>
      </c>
      <c r="CC439" s="74">
        <v>14.3</v>
      </c>
      <c r="CD439" s="74">
        <v>11.1</v>
      </c>
      <c r="CE439" s="74">
        <v>55.4</v>
      </c>
      <c r="CF439" s="74">
        <v>68</v>
      </c>
      <c r="CG439" s="74">
        <v>74.599999999999994</v>
      </c>
      <c r="CH439" s="78">
        <v>870</v>
      </c>
      <c r="CI439" s="74">
        <v>3.6</v>
      </c>
      <c r="CJ439" s="78">
        <v>840</v>
      </c>
      <c r="CK439" s="74">
        <v>18</v>
      </c>
      <c r="CL439" s="74">
        <v>10.8</v>
      </c>
      <c r="CM439" s="74">
        <v>56.6</v>
      </c>
      <c r="CN439" s="74">
        <v>67.7</v>
      </c>
      <c r="CO439" s="74">
        <v>71.2</v>
      </c>
      <c r="CP439" s="78"/>
      <c r="CQ439" s="74"/>
      <c r="CR439" s="78"/>
      <c r="CS439" s="74"/>
      <c r="CT439" s="74"/>
      <c r="CU439" s="74"/>
      <c r="CV439" s="74"/>
      <c r="CW439" s="74"/>
    </row>
    <row r="440" spans="1:101" ht="16.5" x14ac:dyDescent="0.3">
      <c r="A440" s="74" t="s">
        <v>291</v>
      </c>
      <c r="B440" s="74">
        <v>59</v>
      </c>
      <c r="C440" s="74">
        <v>10007146</v>
      </c>
      <c r="D440" s="74" t="s">
        <v>27</v>
      </c>
      <c r="E440" s="74" t="s">
        <v>111</v>
      </c>
      <c r="F440" s="78">
        <v>1290</v>
      </c>
      <c r="G440" s="74">
        <v>7</v>
      </c>
      <c r="H440" s="78">
        <v>1200</v>
      </c>
      <c r="I440" s="74">
        <v>8.9</v>
      </c>
      <c r="J440" s="74">
        <v>13.7</v>
      </c>
      <c r="K440" s="74">
        <v>55.4</v>
      </c>
      <c r="L440" s="74">
        <v>67.599999999999994</v>
      </c>
      <c r="M440" s="74">
        <v>77.400000000000006</v>
      </c>
      <c r="N440" s="78">
        <v>1290</v>
      </c>
      <c r="O440" s="74">
        <v>7.6</v>
      </c>
      <c r="P440" s="78">
        <v>1195</v>
      </c>
      <c r="Q440" s="74">
        <v>12.8</v>
      </c>
      <c r="R440" s="74">
        <v>9.3000000000000007</v>
      </c>
      <c r="S440" s="74">
        <v>61.3</v>
      </c>
      <c r="T440" s="74">
        <v>73.2</v>
      </c>
      <c r="U440" s="74">
        <v>77.900000000000006</v>
      </c>
      <c r="V440" s="78">
        <v>1290</v>
      </c>
      <c r="W440" s="74">
        <v>8.1999999999999993</v>
      </c>
      <c r="X440" s="78">
        <v>1185</v>
      </c>
      <c r="Y440" s="74">
        <v>14.1</v>
      </c>
      <c r="Z440" s="74">
        <v>11.1</v>
      </c>
      <c r="AA440" s="74">
        <v>65.099999999999994</v>
      </c>
      <c r="AB440" s="74">
        <v>72.900000000000006</v>
      </c>
      <c r="AC440" s="74">
        <v>74.8</v>
      </c>
      <c r="AD440" s="78"/>
      <c r="AE440" s="74"/>
      <c r="AF440" s="78"/>
      <c r="AG440" s="74"/>
      <c r="AH440" s="74"/>
      <c r="AI440" s="74"/>
      <c r="AJ440" s="74"/>
      <c r="AK440" s="74"/>
      <c r="AL440" s="78">
        <v>1040</v>
      </c>
      <c r="AM440" s="74">
        <v>3.7</v>
      </c>
      <c r="AN440" s="78">
        <v>1000</v>
      </c>
      <c r="AO440" s="74">
        <v>9</v>
      </c>
      <c r="AP440" s="74">
        <v>15</v>
      </c>
      <c r="AQ440" s="74">
        <v>59.2</v>
      </c>
      <c r="AR440" s="74">
        <v>70</v>
      </c>
      <c r="AS440" s="74">
        <v>76</v>
      </c>
      <c r="AT440" s="78">
        <v>1040</v>
      </c>
      <c r="AU440" s="74">
        <v>3.8</v>
      </c>
      <c r="AV440" s="78">
        <v>1000</v>
      </c>
      <c r="AW440" s="74">
        <v>12.2</v>
      </c>
      <c r="AX440" s="74">
        <v>11</v>
      </c>
      <c r="AY440" s="74">
        <v>63.6</v>
      </c>
      <c r="AZ440" s="74">
        <v>72.3</v>
      </c>
      <c r="BA440" s="74">
        <v>76.8</v>
      </c>
      <c r="BB440" s="78">
        <v>1040</v>
      </c>
      <c r="BC440" s="74">
        <v>4</v>
      </c>
      <c r="BD440" s="78">
        <v>995</v>
      </c>
      <c r="BE440" s="74">
        <v>15.1</v>
      </c>
      <c r="BF440" s="74">
        <v>10.199999999999999</v>
      </c>
      <c r="BG440" s="74">
        <v>66</v>
      </c>
      <c r="BH440" s="74">
        <v>72.2</v>
      </c>
      <c r="BI440" s="74">
        <v>74.599999999999994</v>
      </c>
      <c r="BJ440" s="78"/>
      <c r="BK440" s="74"/>
      <c r="BL440" s="78"/>
      <c r="BM440" s="74"/>
      <c r="BN440" s="74"/>
      <c r="BO440" s="74"/>
      <c r="BP440" s="74"/>
      <c r="BQ440" s="74"/>
      <c r="BR440" s="78">
        <v>2330</v>
      </c>
      <c r="BS440" s="74">
        <v>5.5</v>
      </c>
      <c r="BT440" s="78">
        <v>2200</v>
      </c>
      <c r="BU440" s="74">
        <v>9</v>
      </c>
      <c r="BV440" s="74">
        <v>14.3</v>
      </c>
      <c r="BW440" s="74">
        <v>57.2</v>
      </c>
      <c r="BX440" s="74">
        <v>68.7</v>
      </c>
      <c r="BY440" s="74">
        <v>76.8</v>
      </c>
      <c r="BZ440" s="78">
        <v>2330</v>
      </c>
      <c r="CA440" s="74">
        <v>5.9</v>
      </c>
      <c r="CB440" s="78">
        <v>2195</v>
      </c>
      <c r="CC440" s="74">
        <v>12.5</v>
      </c>
      <c r="CD440" s="74">
        <v>10.1</v>
      </c>
      <c r="CE440" s="74">
        <v>62.3</v>
      </c>
      <c r="CF440" s="74">
        <v>72.8</v>
      </c>
      <c r="CG440" s="74">
        <v>77.400000000000006</v>
      </c>
      <c r="CH440" s="78">
        <v>2330</v>
      </c>
      <c r="CI440" s="74">
        <v>6.4</v>
      </c>
      <c r="CJ440" s="78">
        <v>2180</v>
      </c>
      <c r="CK440" s="74">
        <v>14.6</v>
      </c>
      <c r="CL440" s="74">
        <v>10.7</v>
      </c>
      <c r="CM440" s="74">
        <v>65.5</v>
      </c>
      <c r="CN440" s="74">
        <v>72.599999999999994</v>
      </c>
      <c r="CO440" s="74">
        <v>74.7</v>
      </c>
      <c r="CP440" s="78"/>
      <c r="CQ440" s="74"/>
      <c r="CR440" s="78"/>
      <c r="CS440" s="74"/>
      <c r="CT440" s="74"/>
      <c r="CU440" s="74"/>
      <c r="CV440" s="74"/>
      <c r="CW440" s="74"/>
    </row>
    <row r="441" spans="1:101" ht="16.5" x14ac:dyDescent="0.3">
      <c r="A441" s="74" t="s">
        <v>291</v>
      </c>
      <c r="B441" s="74">
        <v>208</v>
      </c>
      <c r="C441" s="74">
        <v>10007825</v>
      </c>
      <c r="D441" s="74" t="s">
        <v>27</v>
      </c>
      <c r="E441" s="74" t="s">
        <v>113</v>
      </c>
      <c r="F441" s="78">
        <v>45</v>
      </c>
      <c r="G441" s="74">
        <v>0</v>
      </c>
      <c r="H441" s="78">
        <v>45</v>
      </c>
      <c r="I441" s="74">
        <v>16.3</v>
      </c>
      <c r="J441" s="74">
        <v>11.6</v>
      </c>
      <c r="K441" s="74">
        <v>41.9</v>
      </c>
      <c r="L441" s="74">
        <v>60.5</v>
      </c>
      <c r="M441" s="74">
        <v>72.099999999999994</v>
      </c>
      <c r="N441" s="78">
        <v>45</v>
      </c>
      <c r="O441" s="74">
        <v>2.2999999999999998</v>
      </c>
      <c r="P441" s="78">
        <v>40</v>
      </c>
      <c r="Q441" s="74" t="s">
        <v>396</v>
      </c>
      <c r="R441" s="74" t="s">
        <v>396</v>
      </c>
      <c r="S441" s="74" t="s">
        <v>396</v>
      </c>
      <c r="T441" s="74" t="s">
        <v>396</v>
      </c>
      <c r="U441" s="74">
        <v>76.2</v>
      </c>
      <c r="V441" s="78">
        <v>45</v>
      </c>
      <c r="W441" s="74">
        <v>2.2999999999999998</v>
      </c>
      <c r="X441" s="78">
        <v>40</v>
      </c>
      <c r="Y441" s="74">
        <v>21.4</v>
      </c>
      <c r="Z441" s="74">
        <v>14.3</v>
      </c>
      <c r="AA441" s="74" t="s">
        <v>396</v>
      </c>
      <c r="AB441" s="74" t="s">
        <v>396</v>
      </c>
      <c r="AC441" s="74">
        <v>64.3</v>
      </c>
      <c r="AD441" s="78"/>
      <c r="AE441" s="74"/>
      <c r="AF441" s="78"/>
      <c r="AG441" s="74"/>
      <c r="AH441" s="74"/>
      <c r="AI441" s="74"/>
      <c r="AJ441" s="74"/>
      <c r="AK441" s="74"/>
      <c r="AL441" s="78">
        <v>55</v>
      </c>
      <c r="AM441" s="74">
        <v>3.6</v>
      </c>
      <c r="AN441" s="78">
        <v>55</v>
      </c>
      <c r="AO441" s="74">
        <v>15.1</v>
      </c>
      <c r="AP441" s="74">
        <v>7.5</v>
      </c>
      <c r="AQ441" s="74">
        <v>50.9</v>
      </c>
      <c r="AR441" s="74">
        <v>64.2</v>
      </c>
      <c r="AS441" s="74">
        <v>77.400000000000006</v>
      </c>
      <c r="AT441" s="78">
        <v>55</v>
      </c>
      <c r="AU441" s="74">
        <v>3.6</v>
      </c>
      <c r="AV441" s="78">
        <v>55</v>
      </c>
      <c r="AW441" s="74" t="s">
        <v>396</v>
      </c>
      <c r="AX441" s="74" t="s">
        <v>396</v>
      </c>
      <c r="AY441" s="74" t="s">
        <v>396</v>
      </c>
      <c r="AZ441" s="74" t="s">
        <v>396</v>
      </c>
      <c r="BA441" s="74">
        <v>77.400000000000006</v>
      </c>
      <c r="BB441" s="78">
        <v>55</v>
      </c>
      <c r="BC441" s="74">
        <v>5.5</v>
      </c>
      <c r="BD441" s="78">
        <v>50</v>
      </c>
      <c r="BE441" s="74">
        <v>19.2</v>
      </c>
      <c r="BF441" s="74">
        <v>19.2</v>
      </c>
      <c r="BG441" s="74" t="s">
        <v>396</v>
      </c>
      <c r="BH441" s="74" t="s">
        <v>396</v>
      </c>
      <c r="BI441" s="74">
        <v>61.5</v>
      </c>
      <c r="BJ441" s="78"/>
      <c r="BK441" s="74"/>
      <c r="BL441" s="78"/>
      <c r="BM441" s="74"/>
      <c r="BN441" s="74"/>
      <c r="BO441" s="74"/>
      <c r="BP441" s="74"/>
      <c r="BQ441" s="74"/>
      <c r="BR441" s="78">
        <v>100</v>
      </c>
      <c r="BS441" s="74">
        <v>2</v>
      </c>
      <c r="BT441" s="78">
        <v>95</v>
      </c>
      <c r="BU441" s="74">
        <v>15.6</v>
      </c>
      <c r="BV441" s="74">
        <v>9.4</v>
      </c>
      <c r="BW441" s="74">
        <v>46.9</v>
      </c>
      <c r="BX441" s="74">
        <v>62.5</v>
      </c>
      <c r="BY441" s="74">
        <v>75</v>
      </c>
      <c r="BZ441" s="78">
        <v>100</v>
      </c>
      <c r="CA441" s="74">
        <v>3.1</v>
      </c>
      <c r="CB441" s="78">
        <v>95</v>
      </c>
      <c r="CC441" s="74">
        <v>16.8</v>
      </c>
      <c r="CD441" s="74">
        <v>6.3</v>
      </c>
      <c r="CE441" s="74">
        <v>65.3</v>
      </c>
      <c r="CF441" s="74">
        <v>71.599999999999994</v>
      </c>
      <c r="CG441" s="74">
        <v>76.8</v>
      </c>
      <c r="CH441" s="78">
        <v>100</v>
      </c>
      <c r="CI441" s="74">
        <v>4.0999999999999996</v>
      </c>
      <c r="CJ441" s="78">
        <v>95</v>
      </c>
      <c r="CK441" s="74">
        <v>20.2</v>
      </c>
      <c r="CL441" s="74">
        <v>17</v>
      </c>
      <c r="CM441" s="74" t="s">
        <v>396</v>
      </c>
      <c r="CN441" s="74" t="s">
        <v>396</v>
      </c>
      <c r="CO441" s="74">
        <v>62.8</v>
      </c>
      <c r="CP441" s="78"/>
      <c r="CQ441" s="74"/>
      <c r="CR441" s="78"/>
      <c r="CS441" s="74"/>
      <c r="CT441" s="74"/>
      <c r="CU441" s="74"/>
      <c r="CV441" s="74"/>
      <c r="CW441" s="74"/>
    </row>
    <row r="442" spans="1:101" ht="16.5" x14ac:dyDescent="0.3">
      <c r="A442" s="74" t="s">
        <v>291</v>
      </c>
      <c r="B442" s="74">
        <v>18</v>
      </c>
      <c r="C442" s="74">
        <v>10040812</v>
      </c>
      <c r="D442" s="74" t="s">
        <v>16</v>
      </c>
      <c r="E442" s="74" t="s">
        <v>115</v>
      </c>
      <c r="F442" s="78">
        <v>90</v>
      </c>
      <c r="G442" s="74">
        <v>16.3</v>
      </c>
      <c r="H442" s="78">
        <v>75</v>
      </c>
      <c r="I442" s="74">
        <v>16.899999999999999</v>
      </c>
      <c r="J442" s="74">
        <v>11.7</v>
      </c>
      <c r="K442" s="74" t="s">
        <v>396</v>
      </c>
      <c r="L442" s="74" t="s">
        <v>396</v>
      </c>
      <c r="M442" s="74">
        <v>71.400000000000006</v>
      </c>
      <c r="N442" s="78">
        <v>90</v>
      </c>
      <c r="O442" s="74">
        <v>14.1</v>
      </c>
      <c r="P442" s="78">
        <v>80</v>
      </c>
      <c r="Q442" s="74">
        <v>15.2</v>
      </c>
      <c r="R442" s="74">
        <v>5.0999999999999996</v>
      </c>
      <c r="S442" s="74">
        <v>70.900000000000006</v>
      </c>
      <c r="T442" s="74">
        <v>74.7</v>
      </c>
      <c r="U442" s="74">
        <v>79.7</v>
      </c>
      <c r="V442" s="78">
        <v>90</v>
      </c>
      <c r="W442" s="74">
        <v>15.2</v>
      </c>
      <c r="X442" s="78">
        <v>80</v>
      </c>
      <c r="Y442" s="74" t="s">
        <v>396</v>
      </c>
      <c r="Z442" s="74" t="s">
        <v>396</v>
      </c>
      <c r="AA442" s="74" t="s">
        <v>396</v>
      </c>
      <c r="AB442" s="74" t="s">
        <v>396</v>
      </c>
      <c r="AC442" s="74">
        <v>84.6</v>
      </c>
      <c r="AD442" s="78"/>
      <c r="AE442" s="74"/>
      <c r="AF442" s="78"/>
      <c r="AG442" s="74"/>
      <c r="AH442" s="74"/>
      <c r="AI442" s="74"/>
      <c r="AJ442" s="74"/>
      <c r="AK442" s="74"/>
      <c r="AL442" s="78">
        <v>135</v>
      </c>
      <c r="AM442" s="74">
        <v>2.9</v>
      </c>
      <c r="AN442" s="78">
        <v>130</v>
      </c>
      <c r="AO442" s="74">
        <v>22.7</v>
      </c>
      <c r="AP442" s="74">
        <v>5.3</v>
      </c>
      <c r="AQ442" s="74" t="s">
        <v>396</v>
      </c>
      <c r="AR442" s="74" t="s">
        <v>396</v>
      </c>
      <c r="AS442" s="74">
        <v>72</v>
      </c>
      <c r="AT442" s="78">
        <v>135</v>
      </c>
      <c r="AU442" s="74">
        <v>2.9</v>
      </c>
      <c r="AV442" s="78">
        <v>130</v>
      </c>
      <c r="AW442" s="74">
        <v>22</v>
      </c>
      <c r="AX442" s="74">
        <v>6.1</v>
      </c>
      <c r="AY442" s="74">
        <v>65.900000000000006</v>
      </c>
      <c r="AZ442" s="74">
        <v>69.7</v>
      </c>
      <c r="BA442" s="74">
        <v>72</v>
      </c>
      <c r="BB442" s="78">
        <v>135</v>
      </c>
      <c r="BC442" s="74">
        <v>2.9</v>
      </c>
      <c r="BD442" s="78">
        <v>130</v>
      </c>
      <c r="BE442" s="74" t="s">
        <v>396</v>
      </c>
      <c r="BF442" s="74" t="s">
        <v>396</v>
      </c>
      <c r="BG442" s="74" t="s">
        <v>396</v>
      </c>
      <c r="BH442" s="74" t="s">
        <v>396</v>
      </c>
      <c r="BI442" s="74">
        <v>68.2</v>
      </c>
      <c r="BJ442" s="78"/>
      <c r="BK442" s="74"/>
      <c r="BL442" s="78"/>
      <c r="BM442" s="74"/>
      <c r="BN442" s="74"/>
      <c r="BO442" s="74"/>
      <c r="BP442" s="74"/>
      <c r="BQ442" s="74"/>
      <c r="BR442" s="78">
        <v>230</v>
      </c>
      <c r="BS442" s="74">
        <v>8.3000000000000007</v>
      </c>
      <c r="BT442" s="78">
        <v>210</v>
      </c>
      <c r="BU442" s="74">
        <v>20.6</v>
      </c>
      <c r="BV442" s="74">
        <v>7.7</v>
      </c>
      <c r="BW442" s="74">
        <v>64.099999999999994</v>
      </c>
      <c r="BX442" s="74">
        <v>69.900000000000006</v>
      </c>
      <c r="BY442" s="74">
        <v>71.8</v>
      </c>
      <c r="BZ442" s="78">
        <v>230</v>
      </c>
      <c r="CA442" s="74">
        <v>7.5</v>
      </c>
      <c r="CB442" s="78">
        <v>210</v>
      </c>
      <c r="CC442" s="74">
        <v>19.399999999999999</v>
      </c>
      <c r="CD442" s="74">
        <v>5.7</v>
      </c>
      <c r="CE442" s="74">
        <v>67.8</v>
      </c>
      <c r="CF442" s="74">
        <v>71.599999999999994</v>
      </c>
      <c r="CG442" s="74">
        <v>74.900000000000006</v>
      </c>
      <c r="CH442" s="78">
        <v>230</v>
      </c>
      <c r="CI442" s="74">
        <v>7.9</v>
      </c>
      <c r="CJ442" s="78">
        <v>210</v>
      </c>
      <c r="CK442" s="74">
        <v>21.4</v>
      </c>
      <c r="CL442" s="74">
        <v>4.3</v>
      </c>
      <c r="CM442" s="74">
        <v>67.599999999999994</v>
      </c>
      <c r="CN442" s="74">
        <v>72.900000000000006</v>
      </c>
      <c r="CO442" s="74">
        <v>74.3</v>
      </c>
      <c r="CP442" s="78"/>
      <c r="CQ442" s="74"/>
      <c r="CR442" s="78"/>
      <c r="CS442" s="74"/>
      <c r="CT442" s="74"/>
      <c r="CU442" s="74"/>
      <c r="CV442" s="74"/>
      <c r="CW442" s="74"/>
    </row>
    <row r="443" spans="1:101" ht="16.5" x14ac:dyDescent="0.3">
      <c r="A443" s="74" t="s">
        <v>291</v>
      </c>
      <c r="B443" s="74">
        <v>60</v>
      </c>
      <c r="C443" s="74">
        <v>10007147</v>
      </c>
      <c r="D443" s="74" t="s">
        <v>11</v>
      </c>
      <c r="E443" s="74" t="s">
        <v>117</v>
      </c>
      <c r="F443" s="78">
        <v>1875</v>
      </c>
      <c r="G443" s="74">
        <v>4.9000000000000004</v>
      </c>
      <c r="H443" s="78">
        <v>1785</v>
      </c>
      <c r="I443" s="74">
        <v>9</v>
      </c>
      <c r="J443" s="74">
        <v>9.8000000000000007</v>
      </c>
      <c r="K443" s="74">
        <v>62.2</v>
      </c>
      <c r="L443" s="74">
        <v>75.2</v>
      </c>
      <c r="M443" s="74">
        <v>81.3</v>
      </c>
      <c r="N443" s="78">
        <v>1875</v>
      </c>
      <c r="O443" s="74">
        <v>5.4</v>
      </c>
      <c r="P443" s="78">
        <v>1775</v>
      </c>
      <c r="Q443" s="74">
        <v>9.5</v>
      </c>
      <c r="R443" s="74">
        <v>5.5</v>
      </c>
      <c r="S443" s="74">
        <v>66.7</v>
      </c>
      <c r="T443" s="74">
        <v>80.400000000000006</v>
      </c>
      <c r="U443" s="74">
        <v>85</v>
      </c>
      <c r="V443" s="78">
        <v>1875</v>
      </c>
      <c r="W443" s="74">
        <v>5.8</v>
      </c>
      <c r="X443" s="78">
        <v>1765</v>
      </c>
      <c r="Y443" s="74">
        <v>10.4</v>
      </c>
      <c r="Z443" s="74">
        <v>7.2</v>
      </c>
      <c r="AA443" s="74">
        <v>70.5</v>
      </c>
      <c r="AB443" s="74">
        <v>80.3</v>
      </c>
      <c r="AC443" s="74">
        <v>82.4</v>
      </c>
      <c r="AD443" s="78"/>
      <c r="AE443" s="74"/>
      <c r="AF443" s="78"/>
      <c r="AG443" s="74"/>
      <c r="AH443" s="74"/>
      <c r="AI443" s="74"/>
      <c r="AJ443" s="74"/>
      <c r="AK443" s="74"/>
      <c r="AL443" s="78">
        <v>1560</v>
      </c>
      <c r="AM443" s="74">
        <v>1.6</v>
      </c>
      <c r="AN443" s="78">
        <v>1535</v>
      </c>
      <c r="AO443" s="74">
        <v>10</v>
      </c>
      <c r="AP443" s="74">
        <v>12</v>
      </c>
      <c r="AQ443" s="74">
        <v>64.400000000000006</v>
      </c>
      <c r="AR443" s="74">
        <v>72.400000000000006</v>
      </c>
      <c r="AS443" s="74">
        <v>78</v>
      </c>
      <c r="AT443" s="78">
        <v>1560</v>
      </c>
      <c r="AU443" s="74">
        <v>1.7</v>
      </c>
      <c r="AV443" s="78">
        <v>1535</v>
      </c>
      <c r="AW443" s="74">
        <v>12.1</v>
      </c>
      <c r="AX443" s="74">
        <v>8.1</v>
      </c>
      <c r="AY443" s="74">
        <v>69.599999999999994</v>
      </c>
      <c r="AZ443" s="74">
        <v>77.3</v>
      </c>
      <c r="BA443" s="74">
        <v>79.7</v>
      </c>
      <c r="BB443" s="78">
        <v>1560</v>
      </c>
      <c r="BC443" s="74">
        <v>2</v>
      </c>
      <c r="BD443" s="78">
        <v>1530</v>
      </c>
      <c r="BE443" s="74">
        <v>13.7</v>
      </c>
      <c r="BF443" s="74">
        <v>7.9</v>
      </c>
      <c r="BG443" s="74">
        <v>71.8</v>
      </c>
      <c r="BH443" s="74">
        <v>77.099999999999994</v>
      </c>
      <c r="BI443" s="74">
        <v>78.400000000000006</v>
      </c>
      <c r="BJ443" s="78"/>
      <c r="BK443" s="74"/>
      <c r="BL443" s="78"/>
      <c r="BM443" s="74"/>
      <c r="BN443" s="74"/>
      <c r="BO443" s="74"/>
      <c r="BP443" s="74"/>
      <c r="BQ443" s="74"/>
      <c r="BR443" s="78">
        <v>3435</v>
      </c>
      <c r="BS443" s="74">
        <v>3.4</v>
      </c>
      <c r="BT443" s="78">
        <v>3320</v>
      </c>
      <c r="BU443" s="74">
        <v>9.4</v>
      </c>
      <c r="BV443" s="74">
        <v>10.8</v>
      </c>
      <c r="BW443" s="74">
        <v>63.2</v>
      </c>
      <c r="BX443" s="74">
        <v>73.900000000000006</v>
      </c>
      <c r="BY443" s="74">
        <v>79.8</v>
      </c>
      <c r="BZ443" s="78">
        <v>3435</v>
      </c>
      <c r="CA443" s="74">
        <v>3.7</v>
      </c>
      <c r="CB443" s="78">
        <v>3310</v>
      </c>
      <c r="CC443" s="74">
        <v>10.7</v>
      </c>
      <c r="CD443" s="74">
        <v>6.7</v>
      </c>
      <c r="CE443" s="74">
        <v>68</v>
      </c>
      <c r="CF443" s="74">
        <v>79</v>
      </c>
      <c r="CG443" s="74">
        <v>82.6</v>
      </c>
      <c r="CH443" s="78">
        <v>3435</v>
      </c>
      <c r="CI443" s="74">
        <v>4</v>
      </c>
      <c r="CJ443" s="78">
        <v>3295</v>
      </c>
      <c r="CK443" s="74">
        <v>11.9</v>
      </c>
      <c r="CL443" s="74">
        <v>7.6</v>
      </c>
      <c r="CM443" s="74">
        <v>71.099999999999994</v>
      </c>
      <c r="CN443" s="74">
        <v>78.8</v>
      </c>
      <c r="CO443" s="74">
        <v>80.5</v>
      </c>
      <c r="CP443" s="78"/>
      <c r="CQ443" s="74"/>
      <c r="CR443" s="78"/>
      <c r="CS443" s="74"/>
      <c r="CT443" s="74"/>
      <c r="CU443" s="74"/>
      <c r="CV443" s="74"/>
      <c r="CW443" s="74"/>
    </row>
    <row r="444" spans="1:101" ht="16.5" x14ac:dyDescent="0.3">
      <c r="A444" s="74" t="s">
        <v>291</v>
      </c>
      <c r="B444" s="74">
        <v>205</v>
      </c>
      <c r="C444" s="74">
        <v>10007765</v>
      </c>
      <c r="D444" s="74" t="s">
        <v>27</v>
      </c>
      <c r="E444" s="74" t="s">
        <v>119</v>
      </c>
      <c r="F444" s="78">
        <v>35</v>
      </c>
      <c r="G444" s="74">
        <v>8.1</v>
      </c>
      <c r="H444" s="78">
        <v>35</v>
      </c>
      <c r="I444" s="74" t="s">
        <v>396</v>
      </c>
      <c r="J444" s="74" t="s">
        <v>396</v>
      </c>
      <c r="K444" s="74">
        <v>26.5</v>
      </c>
      <c r="L444" s="74">
        <v>61.8</v>
      </c>
      <c r="M444" s="74">
        <v>79.400000000000006</v>
      </c>
      <c r="N444" s="78">
        <v>35</v>
      </c>
      <c r="O444" s="74">
        <v>10.8</v>
      </c>
      <c r="P444" s="78">
        <v>35</v>
      </c>
      <c r="Q444" s="74">
        <v>9.1</v>
      </c>
      <c r="R444" s="74">
        <v>9.1</v>
      </c>
      <c r="S444" s="74">
        <v>42.4</v>
      </c>
      <c r="T444" s="74">
        <v>60.6</v>
      </c>
      <c r="U444" s="74">
        <v>81.8</v>
      </c>
      <c r="V444" s="78">
        <v>35</v>
      </c>
      <c r="W444" s="74">
        <v>10.8</v>
      </c>
      <c r="X444" s="78">
        <v>35</v>
      </c>
      <c r="Y444" s="74">
        <v>9.1</v>
      </c>
      <c r="Z444" s="74">
        <v>15.2</v>
      </c>
      <c r="AA444" s="74" t="s">
        <v>396</v>
      </c>
      <c r="AB444" s="74" t="s">
        <v>396</v>
      </c>
      <c r="AC444" s="74">
        <v>75.8</v>
      </c>
      <c r="AD444" s="78"/>
      <c r="AE444" s="74"/>
      <c r="AF444" s="78"/>
      <c r="AG444" s="74"/>
      <c r="AH444" s="74"/>
      <c r="AI444" s="74"/>
      <c r="AJ444" s="74"/>
      <c r="AK444" s="74"/>
      <c r="AL444" s="78">
        <v>30</v>
      </c>
      <c r="AM444" s="74">
        <v>3.3</v>
      </c>
      <c r="AN444" s="78">
        <v>30</v>
      </c>
      <c r="AO444" s="74" t="s">
        <v>396</v>
      </c>
      <c r="AP444" s="74" t="s">
        <v>396</v>
      </c>
      <c r="AQ444" s="74">
        <v>37.9</v>
      </c>
      <c r="AR444" s="74">
        <v>51.7</v>
      </c>
      <c r="AS444" s="74">
        <v>75.900000000000006</v>
      </c>
      <c r="AT444" s="78">
        <v>30</v>
      </c>
      <c r="AU444" s="74">
        <v>3.3</v>
      </c>
      <c r="AV444" s="78">
        <v>30</v>
      </c>
      <c r="AW444" s="74">
        <v>27.6</v>
      </c>
      <c r="AX444" s="74">
        <v>0</v>
      </c>
      <c r="AY444" s="74">
        <v>41.4</v>
      </c>
      <c r="AZ444" s="74">
        <v>62.1</v>
      </c>
      <c r="BA444" s="74">
        <v>72.400000000000006</v>
      </c>
      <c r="BB444" s="78">
        <v>30</v>
      </c>
      <c r="BC444" s="74">
        <v>3.3</v>
      </c>
      <c r="BD444" s="78">
        <v>30</v>
      </c>
      <c r="BE444" s="74">
        <v>17.2</v>
      </c>
      <c r="BF444" s="74">
        <v>10.3</v>
      </c>
      <c r="BG444" s="74" t="s">
        <v>396</v>
      </c>
      <c r="BH444" s="74" t="s">
        <v>396</v>
      </c>
      <c r="BI444" s="74">
        <v>72.400000000000006</v>
      </c>
      <c r="BJ444" s="78"/>
      <c r="BK444" s="74"/>
      <c r="BL444" s="78"/>
      <c r="BM444" s="74"/>
      <c r="BN444" s="74"/>
      <c r="BO444" s="74"/>
      <c r="BP444" s="74"/>
      <c r="BQ444" s="74"/>
      <c r="BR444" s="78">
        <v>65</v>
      </c>
      <c r="BS444" s="74">
        <v>6</v>
      </c>
      <c r="BT444" s="78">
        <v>65</v>
      </c>
      <c r="BU444" s="74">
        <v>7.9</v>
      </c>
      <c r="BV444" s="74">
        <v>14.3</v>
      </c>
      <c r="BW444" s="74">
        <v>31.7</v>
      </c>
      <c r="BX444" s="74">
        <v>57.1</v>
      </c>
      <c r="BY444" s="74">
        <v>77.8</v>
      </c>
      <c r="BZ444" s="78">
        <v>65</v>
      </c>
      <c r="CA444" s="74">
        <v>7.5</v>
      </c>
      <c r="CB444" s="78">
        <v>60</v>
      </c>
      <c r="CC444" s="74">
        <v>17.7</v>
      </c>
      <c r="CD444" s="74">
        <v>4.8</v>
      </c>
      <c r="CE444" s="74">
        <v>41.9</v>
      </c>
      <c r="CF444" s="74">
        <v>61.3</v>
      </c>
      <c r="CG444" s="74">
        <v>77.400000000000006</v>
      </c>
      <c r="CH444" s="78">
        <v>65</v>
      </c>
      <c r="CI444" s="74">
        <v>7.5</v>
      </c>
      <c r="CJ444" s="78">
        <v>60</v>
      </c>
      <c r="CK444" s="74">
        <v>12.9</v>
      </c>
      <c r="CL444" s="74">
        <v>12.9</v>
      </c>
      <c r="CM444" s="74">
        <v>51.6</v>
      </c>
      <c r="CN444" s="74">
        <v>66.099999999999994</v>
      </c>
      <c r="CO444" s="74">
        <v>74.2</v>
      </c>
      <c r="CP444" s="78"/>
      <c r="CQ444" s="74"/>
      <c r="CR444" s="78"/>
      <c r="CS444" s="74"/>
      <c r="CT444" s="74"/>
      <c r="CU444" s="74"/>
      <c r="CV444" s="74"/>
      <c r="CW444" s="74"/>
    </row>
    <row r="445" spans="1:101" ht="16.5" x14ac:dyDescent="0.3">
      <c r="A445" s="74" t="s">
        <v>291</v>
      </c>
      <c r="B445" s="74">
        <v>61</v>
      </c>
      <c r="C445" s="74">
        <v>10007148</v>
      </c>
      <c r="D445" s="74" t="s">
        <v>46</v>
      </c>
      <c r="E445" s="74" t="s">
        <v>121</v>
      </c>
      <c r="F445" s="78">
        <v>1385</v>
      </c>
      <c r="G445" s="74">
        <v>4</v>
      </c>
      <c r="H445" s="78">
        <v>1330</v>
      </c>
      <c r="I445" s="74">
        <v>7.4</v>
      </c>
      <c r="J445" s="74">
        <v>9.6999999999999993</v>
      </c>
      <c r="K445" s="74">
        <v>60.3</v>
      </c>
      <c r="L445" s="74">
        <v>76.5</v>
      </c>
      <c r="M445" s="74">
        <v>82.9</v>
      </c>
      <c r="N445" s="78">
        <v>1385</v>
      </c>
      <c r="O445" s="74">
        <v>4.2</v>
      </c>
      <c r="P445" s="78">
        <v>1330</v>
      </c>
      <c r="Q445" s="74">
        <v>9.3000000000000007</v>
      </c>
      <c r="R445" s="74">
        <v>7.6</v>
      </c>
      <c r="S445" s="74">
        <v>64.400000000000006</v>
      </c>
      <c r="T445" s="74">
        <v>79</v>
      </c>
      <c r="U445" s="74">
        <v>83.1</v>
      </c>
      <c r="V445" s="78">
        <v>1385</v>
      </c>
      <c r="W445" s="74">
        <v>4.3</v>
      </c>
      <c r="X445" s="78">
        <v>1330</v>
      </c>
      <c r="Y445" s="74">
        <v>10.4</v>
      </c>
      <c r="Z445" s="74">
        <v>7.7</v>
      </c>
      <c r="AA445" s="74">
        <v>68.5</v>
      </c>
      <c r="AB445" s="74">
        <v>80</v>
      </c>
      <c r="AC445" s="74">
        <v>81.900000000000006</v>
      </c>
      <c r="AD445" s="78"/>
      <c r="AE445" s="74"/>
      <c r="AF445" s="78"/>
      <c r="AG445" s="74"/>
      <c r="AH445" s="74"/>
      <c r="AI445" s="74"/>
      <c r="AJ445" s="74"/>
      <c r="AK445" s="74"/>
      <c r="AL445" s="78">
        <v>985</v>
      </c>
      <c r="AM445" s="74">
        <v>1.4</v>
      </c>
      <c r="AN445" s="78">
        <v>975</v>
      </c>
      <c r="AO445" s="74">
        <v>8.1999999999999993</v>
      </c>
      <c r="AP445" s="74">
        <v>13.6</v>
      </c>
      <c r="AQ445" s="74">
        <v>59.8</v>
      </c>
      <c r="AR445" s="74">
        <v>72.5</v>
      </c>
      <c r="AS445" s="74">
        <v>78.2</v>
      </c>
      <c r="AT445" s="78">
        <v>985</v>
      </c>
      <c r="AU445" s="74">
        <v>1.4</v>
      </c>
      <c r="AV445" s="78">
        <v>975</v>
      </c>
      <c r="AW445" s="74">
        <v>10.1</v>
      </c>
      <c r="AX445" s="74">
        <v>7.6</v>
      </c>
      <c r="AY445" s="74">
        <v>66.7</v>
      </c>
      <c r="AZ445" s="74">
        <v>78.2</v>
      </c>
      <c r="BA445" s="74">
        <v>82.3</v>
      </c>
      <c r="BB445" s="78">
        <v>985</v>
      </c>
      <c r="BC445" s="74">
        <v>1.4</v>
      </c>
      <c r="BD445" s="78">
        <v>975</v>
      </c>
      <c r="BE445" s="74">
        <v>11.6</v>
      </c>
      <c r="BF445" s="74">
        <v>7.7</v>
      </c>
      <c r="BG445" s="74">
        <v>70.5</v>
      </c>
      <c r="BH445" s="74">
        <v>79</v>
      </c>
      <c r="BI445" s="74">
        <v>80.7</v>
      </c>
      <c r="BJ445" s="78"/>
      <c r="BK445" s="74"/>
      <c r="BL445" s="78"/>
      <c r="BM445" s="74"/>
      <c r="BN445" s="74"/>
      <c r="BO445" s="74"/>
      <c r="BP445" s="74"/>
      <c r="BQ445" s="74"/>
      <c r="BR445" s="78">
        <v>2375</v>
      </c>
      <c r="BS445" s="74">
        <v>2.9</v>
      </c>
      <c r="BT445" s="78">
        <v>2305</v>
      </c>
      <c r="BU445" s="74">
        <v>7.7</v>
      </c>
      <c r="BV445" s="74">
        <v>11.3</v>
      </c>
      <c r="BW445" s="74">
        <v>60.1</v>
      </c>
      <c r="BX445" s="74">
        <v>74.8</v>
      </c>
      <c r="BY445" s="74">
        <v>80.900000000000006</v>
      </c>
      <c r="BZ445" s="78">
        <v>2375</v>
      </c>
      <c r="CA445" s="74">
        <v>3</v>
      </c>
      <c r="CB445" s="78">
        <v>2300</v>
      </c>
      <c r="CC445" s="74">
        <v>9.6</v>
      </c>
      <c r="CD445" s="74">
        <v>7.6</v>
      </c>
      <c r="CE445" s="74">
        <v>65.400000000000006</v>
      </c>
      <c r="CF445" s="74">
        <v>78.7</v>
      </c>
      <c r="CG445" s="74">
        <v>82.8</v>
      </c>
      <c r="CH445" s="78">
        <v>2375</v>
      </c>
      <c r="CI445" s="74">
        <v>3.1</v>
      </c>
      <c r="CJ445" s="78">
        <v>2300</v>
      </c>
      <c r="CK445" s="74">
        <v>10.9</v>
      </c>
      <c r="CL445" s="74">
        <v>7.7</v>
      </c>
      <c r="CM445" s="74">
        <v>69.400000000000006</v>
      </c>
      <c r="CN445" s="74">
        <v>79.599999999999994</v>
      </c>
      <c r="CO445" s="74">
        <v>81.400000000000006</v>
      </c>
      <c r="CP445" s="78"/>
      <c r="CQ445" s="74"/>
      <c r="CR445" s="78"/>
      <c r="CS445" s="74"/>
      <c r="CT445" s="74"/>
      <c r="CU445" s="74"/>
      <c r="CV445" s="74"/>
      <c r="CW445" s="74"/>
    </row>
    <row r="446" spans="1:101" ht="16.5" x14ac:dyDescent="0.3">
      <c r="A446" s="74" t="s">
        <v>291</v>
      </c>
      <c r="B446" s="74">
        <v>120</v>
      </c>
      <c r="C446" s="74">
        <v>10007149</v>
      </c>
      <c r="D446" s="74" t="s">
        <v>46</v>
      </c>
      <c r="E446" s="74" t="s">
        <v>123</v>
      </c>
      <c r="F446" s="78">
        <v>1420</v>
      </c>
      <c r="G446" s="74">
        <v>4.0999999999999996</v>
      </c>
      <c r="H446" s="78">
        <v>1365</v>
      </c>
      <c r="I446" s="74">
        <v>6.5</v>
      </c>
      <c r="J446" s="74">
        <v>8.9</v>
      </c>
      <c r="K446" s="74">
        <v>54.9</v>
      </c>
      <c r="L446" s="74">
        <v>75.599999999999994</v>
      </c>
      <c r="M446" s="74">
        <v>84.6</v>
      </c>
      <c r="N446" s="78">
        <v>1420</v>
      </c>
      <c r="O446" s="74">
        <v>4.4000000000000004</v>
      </c>
      <c r="P446" s="78">
        <v>1360</v>
      </c>
      <c r="Q446" s="74">
        <v>8.8000000000000007</v>
      </c>
      <c r="R446" s="74">
        <v>4.9000000000000004</v>
      </c>
      <c r="S446" s="74">
        <v>62.1</v>
      </c>
      <c r="T446" s="74">
        <v>80.400000000000006</v>
      </c>
      <c r="U446" s="74">
        <v>86.2</v>
      </c>
      <c r="V446" s="78">
        <v>1420</v>
      </c>
      <c r="W446" s="74">
        <v>4.9000000000000004</v>
      </c>
      <c r="X446" s="78">
        <v>1350</v>
      </c>
      <c r="Y446" s="74">
        <v>10.4</v>
      </c>
      <c r="Z446" s="74">
        <v>6.3</v>
      </c>
      <c r="AA446" s="74">
        <v>68.3</v>
      </c>
      <c r="AB446" s="74">
        <v>80</v>
      </c>
      <c r="AC446" s="74">
        <v>83.3</v>
      </c>
      <c r="AD446" s="78"/>
      <c r="AE446" s="74"/>
      <c r="AF446" s="78"/>
      <c r="AG446" s="74"/>
      <c r="AH446" s="74"/>
      <c r="AI446" s="74"/>
      <c r="AJ446" s="74"/>
      <c r="AK446" s="74"/>
      <c r="AL446" s="78">
        <v>1040</v>
      </c>
      <c r="AM446" s="74">
        <v>1.8</v>
      </c>
      <c r="AN446" s="78">
        <v>1025</v>
      </c>
      <c r="AO446" s="74">
        <v>9.8000000000000007</v>
      </c>
      <c r="AP446" s="74">
        <v>14.8</v>
      </c>
      <c r="AQ446" s="74">
        <v>54.2</v>
      </c>
      <c r="AR446" s="74">
        <v>67.7</v>
      </c>
      <c r="AS446" s="74">
        <v>75.5</v>
      </c>
      <c r="AT446" s="78">
        <v>1040</v>
      </c>
      <c r="AU446" s="74">
        <v>2</v>
      </c>
      <c r="AV446" s="78">
        <v>1020</v>
      </c>
      <c r="AW446" s="74">
        <v>11</v>
      </c>
      <c r="AX446" s="74">
        <v>10.1</v>
      </c>
      <c r="AY446" s="74">
        <v>63.5</v>
      </c>
      <c r="AZ446" s="74">
        <v>74.400000000000006</v>
      </c>
      <c r="BA446" s="74">
        <v>78.900000000000006</v>
      </c>
      <c r="BB446" s="78">
        <v>1040</v>
      </c>
      <c r="BC446" s="74">
        <v>2.2000000000000002</v>
      </c>
      <c r="BD446" s="78">
        <v>1020</v>
      </c>
      <c r="BE446" s="74">
        <v>14.4</v>
      </c>
      <c r="BF446" s="74">
        <v>7.6</v>
      </c>
      <c r="BG446" s="74">
        <v>67</v>
      </c>
      <c r="BH446" s="74">
        <v>75.099999999999994</v>
      </c>
      <c r="BI446" s="74">
        <v>78</v>
      </c>
      <c r="BJ446" s="78"/>
      <c r="BK446" s="74"/>
      <c r="BL446" s="78"/>
      <c r="BM446" s="74"/>
      <c r="BN446" s="74"/>
      <c r="BO446" s="74"/>
      <c r="BP446" s="74"/>
      <c r="BQ446" s="74"/>
      <c r="BR446" s="78">
        <v>2465</v>
      </c>
      <c r="BS446" s="74">
        <v>3.1</v>
      </c>
      <c r="BT446" s="78">
        <v>2385</v>
      </c>
      <c r="BU446" s="74">
        <v>7.9</v>
      </c>
      <c r="BV446" s="74">
        <v>11.4</v>
      </c>
      <c r="BW446" s="74">
        <v>54.6</v>
      </c>
      <c r="BX446" s="74">
        <v>72.2</v>
      </c>
      <c r="BY446" s="74">
        <v>80.7</v>
      </c>
      <c r="BZ446" s="78">
        <v>2465</v>
      </c>
      <c r="CA446" s="74">
        <v>3.4</v>
      </c>
      <c r="CB446" s="78">
        <v>2380</v>
      </c>
      <c r="CC446" s="74">
        <v>9.6999999999999993</v>
      </c>
      <c r="CD446" s="74">
        <v>7.1</v>
      </c>
      <c r="CE446" s="74">
        <v>62.7</v>
      </c>
      <c r="CF446" s="74">
        <v>77.8</v>
      </c>
      <c r="CG446" s="74">
        <v>83.1</v>
      </c>
      <c r="CH446" s="78">
        <v>2465</v>
      </c>
      <c r="CI446" s="74">
        <v>3.8</v>
      </c>
      <c r="CJ446" s="78">
        <v>2370</v>
      </c>
      <c r="CK446" s="74">
        <v>12.1</v>
      </c>
      <c r="CL446" s="74">
        <v>6.8</v>
      </c>
      <c r="CM446" s="74">
        <v>67.7</v>
      </c>
      <c r="CN446" s="74">
        <v>77.900000000000006</v>
      </c>
      <c r="CO446" s="74">
        <v>81</v>
      </c>
      <c r="CP446" s="78"/>
      <c r="CQ446" s="74"/>
      <c r="CR446" s="78"/>
      <c r="CS446" s="74"/>
      <c r="CT446" s="74"/>
      <c r="CU446" s="74"/>
      <c r="CV446" s="74"/>
      <c r="CW446" s="74"/>
    </row>
    <row r="447" spans="1:101" ht="16.5" x14ac:dyDescent="0.3">
      <c r="A447" s="74" t="s">
        <v>291</v>
      </c>
      <c r="B447" s="74">
        <v>132</v>
      </c>
      <c r="C447" s="74">
        <v>10003270</v>
      </c>
      <c r="D447" s="74" t="s">
        <v>27</v>
      </c>
      <c r="E447" s="74" t="s">
        <v>125</v>
      </c>
      <c r="F447" s="78">
        <v>555</v>
      </c>
      <c r="G447" s="74">
        <v>3.4</v>
      </c>
      <c r="H447" s="78">
        <v>535</v>
      </c>
      <c r="I447" s="74">
        <v>9.1</v>
      </c>
      <c r="J447" s="74">
        <v>6.7</v>
      </c>
      <c r="K447" s="74">
        <v>42.1</v>
      </c>
      <c r="L447" s="74">
        <v>57.9</v>
      </c>
      <c r="M447" s="74">
        <v>84.2</v>
      </c>
      <c r="N447" s="78">
        <v>555</v>
      </c>
      <c r="O447" s="74">
        <v>4.5</v>
      </c>
      <c r="P447" s="78">
        <v>530</v>
      </c>
      <c r="Q447" s="74">
        <v>10.4</v>
      </c>
      <c r="R447" s="74">
        <v>7</v>
      </c>
      <c r="S447" s="74">
        <v>64.8</v>
      </c>
      <c r="T447" s="74">
        <v>76.099999999999994</v>
      </c>
      <c r="U447" s="74">
        <v>82.7</v>
      </c>
      <c r="V447" s="78">
        <v>555</v>
      </c>
      <c r="W447" s="74">
        <v>4.7</v>
      </c>
      <c r="X447" s="78">
        <v>530</v>
      </c>
      <c r="Y447" s="74">
        <v>12.8</v>
      </c>
      <c r="Z447" s="74">
        <v>9.1999999999999993</v>
      </c>
      <c r="AA447" s="74">
        <v>62.5</v>
      </c>
      <c r="AB447" s="74">
        <v>72.599999999999994</v>
      </c>
      <c r="AC447" s="74">
        <v>77.900000000000006</v>
      </c>
      <c r="AD447" s="78"/>
      <c r="AE447" s="74"/>
      <c r="AF447" s="78"/>
      <c r="AG447" s="74"/>
      <c r="AH447" s="74"/>
      <c r="AI447" s="74"/>
      <c r="AJ447" s="74"/>
      <c r="AK447" s="74"/>
      <c r="AL447" s="78">
        <v>910</v>
      </c>
      <c r="AM447" s="74">
        <v>1.2</v>
      </c>
      <c r="AN447" s="78">
        <v>900</v>
      </c>
      <c r="AO447" s="74">
        <v>10.8</v>
      </c>
      <c r="AP447" s="74">
        <v>7.8</v>
      </c>
      <c r="AQ447" s="74">
        <v>46.1</v>
      </c>
      <c r="AR447" s="74">
        <v>63</v>
      </c>
      <c r="AS447" s="74">
        <v>81.400000000000006</v>
      </c>
      <c r="AT447" s="78">
        <v>910</v>
      </c>
      <c r="AU447" s="74">
        <v>1.6</v>
      </c>
      <c r="AV447" s="78">
        <v>895</v>
      </c>
      <c r="AW447" s="74">
        <v>12.7</v>
      </c>
      <c r="AX447" s="74">
        <v>4.8</v>
      </c>
      <c r="AY447" s="74">
        <v>59.7</v>
      </c>
      <c r="AZ447" s="74">
        <v>74.3</v>
      </c>
      <c r="BA447" s="74">
        <v>82.5</v>
      </c>
      <c r="BB447" s="78">
        <v>910</v>
      </c>
      <c r="BC447" s="74">
        <v>2</v>
      </c>
      <c r="BD447" s="78">
        <v>895</v>
      </c>
      <c r="BE447" s="74">
        <v>14.1</v>
      </c>
      <c r="BF447" s="74">
        <v>7.8</v>
      </c>
      <c r="BG447" s="74">
        <v>59.6</v>
      </c>
      <c r="BH447" s="74">
        <v>73.099999999999994</v>
      </c>
      <c r="BI447" s="74">
        <v>78.099999999999994</v>
      </c>
      <c r="BJ447" s="78"/>
      <c r="BK447" s="74"/>
      <c r="BL447" s="78"/>
      <c r="BM447" s="74"/>
      <c r="BN447" s="74"/>
      <c r="BO447" s="74"/>
      <c r="BP447" s="74"/>
      <c r="BQ447" s="74"/>
      <c r="BR447" s="78">
        <v>1465</v>
      </c>
      <c r="BS447" s="74">
        <v>2</v>
      </c>
      <c r="BT447" s="78">
        <v>1435</v>
      </c>
      <c r="BU447" s="74">
        <v>10.199999999999999</v>
      </c>
      <c r="BV447" s="74">
        <v>7.4</v>
      </c>
      <c r="BW447" s="74">
        <v>44.6</v>
      </c>
      <c r="BX447" s="74">
        <v>61.1</v>
      </c>
      <c r="BY447" s="74">
        <v>82.5</v>
      </c>
      <c r="BZ447" s="78">
        <v>1465</v>
      </c>
      <c r="CA447" s="74">
        <v>2.7</v>
      </c>
      <c r="CB447" s="78">
        <v>1425</v>
      </c>
      <c r="CC447" s="74">
        <v>11.8</v>
      </c>
      <c r="CD447" s="74">
        <v>5.6</v>
      </c>
      <c r="CE447" s="74">
        <v>61.6</v>
      </c>
      <c r="CF447" s="74">
        <v>75</v>
      </c>
      <c r="CG447" s="74">
        <v>82.6</v>
      </c>
      <c r="CH447" s="78">
        <v>1465</v>
      </c>
      <c r="CI447" s="74">
        <v>3</v>
      </c>
      <c r="CJ447" s="78">
        <v>1425</v>
      </c>
      <c r="CK447" s="74">
        <v>13.6</v>
      </c>
      <c r="CL447" s="74">
        <v>8.4</v>
      </c>
      <c r="CM447" s="74">
        <v>60.6</v>
      </c>
      <c r="CN447" s="74">
        <v>72.900000000000006</v>
      </c>
      <c r="CO447" s="74">
        <v>78</v>
      </c>
      <c r="CP447" s="78"/>
      <c r="CQ447" s="74"/>
      <c r="CR447" s="78"/>
      <c r="CS447" s="74"/>
      <c r="CT447" s="74"/>
      <c r="CU447" s="74"/>
      <c r="CV447" s="74"/>
      <c r="CW447" s="74"/>
    </row>
    <row r="448" spans="1:101" ht="16.5" x14ac:dyDescent="0.3">
      <c r="A448" s="74" t="s">
        <v>291</v>
      </c>
      <c r="B448" s="74">
        <v>121</v>
      </c>
      <c r="C448" s="74">
        <v>10007767</v>
      </c>
      <c r="D448" s="74" t="s">
        <v>16</v>
      </c>
      <c r="E448" s="74" t="s">
        <v>127</v>
      </c>
      <c r="F448" s="78">
        <v>835</v>
      </c>
      <c r="G448" s="74">
        <v>3.2</v>
      </c>
      <c r="H448" s="78">
        <v>810</v>
      </c>
      <c r="I448" s="74">
        <v>6.3</v>
      </c>
      <c r="J448" s="74">
        <v>8.1</v>
      </c>
      <c r="K448" s="74">
        <v>50.6</v>
      </c>
      <c r="L448" s="74">
        <v>75.400000000000006</v>
      </c>
      <c r="M448" s="74">
        <v>85.6</v>
      </c>
      <c r="N448" s="78">
        <v>835</v>
      </c>
      <c r="O448" s="74">
        <v>3.2</v>
      </c>
      <c r="P448" s="78">
        <v>810</v>
      </c>
      <c r="Q448" s="74">
        <v>8.9</v>
      </c>
      <c r="R448" s="74">
        <v>5.4</v>
      </c>
      <c r="S448" s="74">
        <v>56.7</v>
      </c>
      <c r="T448" s="74">
        <v>79</v>
      </c>
      <c r="U448" s="74">
        <v>85.7</v>
      </c>
      <c r="V448" s="78">
        <v>835</v>
      </c>
      <c r="W448" s="74">
        <v>3.3</v>
      </c>
      <c r="X448" s="78">
        <v>810</v>
      </c>
      <c r="Y448" s="74">
        <v>10.8</v>
      </c>
      <c r="Z448" s="74">
        <v>4.0999999999999996</v>
      </c>
      <c r="AA448" s="74">
        <v>67</v>
      </c>
      <c r="AB448" s="74">
        <v>80.099999999999994</v>
      </c>
      <c r="AC448" s="74">
        <v>85.2</v>
      </c>
      <c r="AD448" s="78"/>
      <c r="AE448" s="74"/>
      <c r="AF448" s="78"/>
      <c r="AG448" s="74"/>
      <c r="AH448" s="74"/>
      <c r="AI448" s="74"/>
      <c r="AJ448" s="74"/>
      <c r="AK448" s="74"/>
      <c r="AL448" s="78">
        <v>515</v>
      </c>
      <c r="AM448" s="74">
        <v>0.6</v>
      </c>
      <c r="AN448" s="78">
        <v>510</v>
      </c>
      <c r="AO448" s="74">
        <v>5.0999999999999996</v>
      </c>
      <c r="AP448" s="74">
        <v>10.199999999999999</v>
      </c>
      <c r="AQ448" s="74">
        <v>53.7</v>
      </c>
      <c r="AR448" s="74">
        <v>71.2</v>
      </c>
      <c r="AS448" s="74">
        <v>84.7</v>
      </c>
      <c r="AT448" s="78">
        <v>515</v>
      </c>
      <c r="AU448" s="74">
        <v>0.6</v>
      </c>
      <c r="AV448" s="78">
        <v>510</v>
      </c>
      <c r="AW448" s="74">
        <v>10.6</v>
      </c>
      <c r="AX448" s="74">
        <v>8.4</v>
      </c>
      <c r="AY448" s="74">
        <v>59.4</v>
      </c>
      <c r="AZ448" s="74">
        <v>75.099999999999994</v>
      </c>
      <c r="BA448" s="74">
        <v>81</v>
      </c>
      <c r="BB448" s="78">
        <v>515</v>
      </c>
      <c r="BC448" s="74">
        <v>0.8</v>
      </c>
      <c r="BD448" s="78">
        <v>510</v>
      </c>
      <c r="BE448" s="74">
        <v>10.6</v>
      </c>
      <c r="BF448" s="74">
        <v>7.3</v>
      </c>
      <c r="BG448" s="74">
        <v>67.2</v>
      </c>
      <c r="BH448" s="74">
        <v>78.400000000000006</v>
      </c>
      <c r="BI448" s="74">
        <v>82.1</v>
      </c>
      <c r="BJ448" s="78"/>
      <c r="BK448" s="74"/>
      <c r="BL448" s="78"/>
      <c r="BM448" s="74"/>
      <c r="BN448" s="74"/>
      <c r="BO448" s="74"/>
      <c r="BP448" s="74"/>
      <c r="BQ448" s="74"/>
      <c r="BR448" s="78">
        <v>1350</v>
      </c>
      <c r="BS448" s="74">
        <v>2.2000000000000002</v>
      </c>
      <c r="BT448" s="78">
        <v>1320</v>
      </c>
      <c r="BU448" s="74">
        <v>5.8</v>
      </c>
      <c r="BV448" s="74">
        <v>8.9</v>
      </c>
      <c r="BW448" s="74">
        <v>51.8</v>
      </c>
      <c r="BX448" s="74">
        <v>73.8</v>
      </c>
      <c r="BY448" s="74">
        <v>85.2</v>
      </c>
      <c r="BZ448" s="78">
        <v>1350</v>
      </c>
      <c r="CA448" s="74">
        <v>2.2000000000000002</v>
      </c>
      <c r="CB448" s="78">
        <v>1320</v>
      </c>
      <c r="CC448" s="74">
        <v>9.5</v>
      </c>
      <c r="CD448" s="74">
        <v>6.6</v>
      </c>
      <c r="CE448" s="74">
        <v>57.7</v>
      </c>
      <c r="CF448" s="74">
        <v>77.5</v>
      </c>
      <c r="CG448" s="74">
        <v>83.9</v>
      </c>
      <c r="CH448" s="78">
        <v>1350</v>
      </c>
      <c r="CI448" s="74">
        <v>2.4</v>
      </c>
      <c r="CJ448" s="78">
        <v>1320</v>
      </c>
      <c r="CK448" s="74">
        <v>10.7</v>
      </c>
      <c r="CL448" s="74">
        <v>5.3</v>
      </c>
      <c r="CM448" s="74">
        <v>67.099999999999994</v>
      </c>
      <c r="CN448" s="74">
        <v>79.400000000000006</v>
      </c>
      <c r="CO448" s="74">
        <v>84</v>
      </c>
      <c r="CP448" s="78"/>
      <c r="CQ448" s="74"/>
      <c r="CR448" s="78"/>
      <c r="CS448" s="74"/>
      <c r="CT448" s="74"/>
      <c r="CU448" s="74"/>
      <c r="CV448" s="74"/>
      <c r="CW448" s="74"/>
    </row>
    <row r="449" spans="1:101" ht="16.5" x14ac:dyDescent="0.3">
      <c r="A449" s="74" t="s">
        <v>291</v>
      </c>
      <c r="B449" s="74">
        <v>122</v>
      </c>
      <c r="C449" s="74">
        <v>10007150</v>
      </c>
      <c r="D449" s="74" t="s">
        <v>49</v>
      </c>
      <c r="E449" s="74" t="s">
        <v>129</v>
      </c>
      <c r="F449" s="78">
        <v>1285</v>
      </c>
      <c r="G449" s="74">
        <v>2.4</v>
      </c>
      <c r="H449" s="78">
        <v>1255</v>
      </c>
      <c r="I449" s="74">
        <v>9.9</v>
      </c>
      <c r="J449" s="74">
        <v>11.5</v>
      </c>
      <c r="K449" s="74">
        <v>53.1</v>
      </c>
      <c r="L449" s="74">
        <v>69.400000000000006</v>
      </c>
      <c r="M449" s="74">
        <v>78.599999999999994</v>
      </c>
      <c r="N449" s="78">
        <v>1285</v>
      </c>
      <c r="O449" s="74">
        <v>2.9</v>
      </c>
      <c r="P449" s="78">
        <v>1250</v>
      </c>
      <c r="Q449" s="74">
        <v>11.8</v>
      </c>
      <c r="R449" s="74">
        <v>6.6</v>
      </c>
      <c r="S449" s="74">
        <v>62.6</v>
      </c>
      <c r="T449" s="74">
        <v>75.599999999999994</v>
      </c>
      <c r="U449" s="74">
        <v>81.599999999999994</v>
      </c>
      <c r="V449" s="78">
        <v>1285</v>
      </c>
      <c r="W449" s="74">
        <v>3.3</v>
      </c>
      <c r="X449" s="78">
        <v>1245</v>
      </c>
      <c r="Y449" s="74">
        <v>12.7</v>
      </c>
      <c r="Z449" s="74">
        <v>6.3</v>
      </c>
      <c r="AA449" s="74">
        <v>67.7</v>
      </c>
      <c r="AB449" s="74">
        <v>78.5</v>
      </c>
      <c r="AC449" s="74">
        <v>81</v>
      </c>
      <c r="AD449" s="78"/>
      <c r="AE449" s="74"/>
      <c r="AF449" s="78"/>
      <c r="AG449" s="74"/>
      <c r="AH449" s="74"/>
      <c r="AI449" s="74"/>
      <c r="AJ449" s="74"/>
      <c r="AK449" s="74"/>
      <c r="AL449" s="78">
        <v>975</v>
      </c>
      <c r="AM449" s="74">
        <v>1.3</v>
      </c>
      <c r="AN449" s="78">
        <v>965</v>
      </c>
      <c r="AO449" s="74">
        <v>11.2</v>
      </c>
      <c r="AP449" s="74">
        <v>11.5</v>
      </c>
      <c r="AQ449" s="74">
        <v>55</v>
      </c>
      <c r="AR449" s="74">
        <v>67.3</v>
      </c>
      <c r="AS449" s="74">
        <v>77.3</v>
      </c>
      <c r="AT449" s="78">
        <v>975</v>
      </c>
      <c r="AU449" s="74">
        <v>1.3</v>
      </c>
      <c r="AV449" s="78">
        <v>965</v>
      </c>
      <c r="AW449" s="74">
        <v>10.7</v>
      </c>
      <c r="AX449" s="74">
        <v>9.1</v>
      </c>
      <c r="AY449" s="74">
        <v>67</v>
      </c>
      <c r="AZ449" s="74">
        <v>75.900000000000006</v>
      </c>
      <c r="BA449" s="74">
        <v>80.2</v>
      </c>
      <c r="BB449" s="78">
        <v>975</v>
      </c>
      <c r="BC449" s="74">
        <v>1.3</v>
      </c>
      <c r="BD449" s="78">
        <v>965</v>
      </c>
      <c r="BE449" s="74">
        <v>13.3</v>
      </c>
      <c r="BF449" s="74">
        <v>7.5</v>
      </c>
      <c r="BG449" s="74">
        <v>70.400000000000006</v>
      </c>
      <c r="BH449" s="74">
        <v>75.8</v>
      </c>
      <c r="BI449" s="74">
        <v>79.3</v>
      </c>
      <c r="BJ449" s="78"/>
      <c r="BK449" s="74"/>
      <c r="BL449" s="78"/>
      <c r="BM449" s="74"/>
      <c r="BN449" s="74"/>
      <c r="BO449" s="74"/>
      <c r="BP449" s="74"/>
      <c r="BQ449" s="74"/>
      <c r="BR449" s="78">
        <v>2265</v>
      </c>
      <c r="BS449" s="74">
        <v>1.9</v>
      </c>
      <c r="BT449" s="78">
        <v>2220</v>
      </c>
      <c r="BU449" s="74">
        <v>10.5</v>
      </c>
      <c r="BV449" s="74">
        <v>11.5</v>
      </c>
      <c r="BW449" s="74">
        <v>53.9</v>
      </c>
      <c r="BX449" s="74">
        <v>68.5</v>
      </c>
      <c r="BY449" s="74">
        <v>78</v>
      </c>
      <c r="BZ449" s="78">
        <v>2265</v>
      </c>
      <c r="CA449" s="74">
        <v>2.2000000000000002</v>
      </c>
      <c r="CB449" s="78">
        <v>2215</v>
      </c>
      <c r="CC449" s="74">
        <v>11.3</v>
      </c>
      <c r="CD449" s="74">
        <v>7.7</v>
      </c>
      <c r="CE449" s="74">
        <v>64.5</v>
      </c>
      <c r="CF449" s="74">
        <v>75.7</v>
      </c>
      <c r="CG449" s="74">
        <v>81</v>
      </c>
      <c r="CH449" s="78">
        <v>2265</v>
      </c>
      <c r="CI449" s="74">
        <v>2.4</v>
      </c>
      <c r="CJ449" s="78">
        <v>2210</v>
      </c>
      <c r="CK449" s="74">
        <v>12.9</v>
      </c>
      <c r="CL449" s="74">
        <v>6.8</v>
      </c>
      <c r="CM449" s="74">
        <v>68.900000000000006</v>
      </c>
      <c r="CN449" s="74">
        <v>77.3</v>
      </c>
      <c r="CO449" s="74">
        <v>80.2</v>
      </c>
      <c r="CP449" s="78"/>
      <c r="CQ449" s="74"/>
      <c r="CR449" s="78"/>
      <c r="CS449" s="74"/>
      <c r="CT449" s="74"/>
      <c r="CU449" s="74"/>
      <c r="CV449" s="74"/>
      <c r="CW449" s="74"/>
    </row>
    <row r="450" spans="1:101" ht="16.5" x14ac:dyDescent="0.3">
      <c r="A450" s="74" t="s">
        <v>291</v>
      </c>
      <c r="B450" s="74">
        <v>134</v>
      </c>
      <c r="C450" s="74">
        <v>10003645</v>
      </c>
      <c r="D450" s="74" t="s">
        <v>27</v>
      </c>
      <c r="E450" s="74" t="s">
        <v>131</v>
      </c>
      <c r="F450" s="78">
        <v>1600</v>
      </c>
      <c r="G450" s="74">
        <v>4</v>
      </c>
      <c r="H450" s="78">
        <v>1535</v>
      </c>
      <c r="I450" s="74">
        <v>10</v>
      </c>
      <c r="J450" s="74">
        <v>11.6</v>
      </c>
      <c r="K450" s="74">
        <v>44.1</v>
      </c>
      <c r="L450" s="74">
        <v>62.7</v>
      </c>
      <c r="M450" s="74">
        <v>78.3</v>
      </c>
      <c r="N450" s="78">
        <v>1600</v>
      </c>
      <c r="O450" s="74">
        <v>4.8</v>
      </c>
      <c r="P450" s="78">
        <v>1525</v>
      </c>
      <c r="Q450" s="74">
        <v>13.7</v>
      </c>
      <c r="R450" s="74">
        <v>6.6</v>
      </c>
      <c r="S450" s="74">
        <v>52.6</v>
      </c>
      <c r="T450" s="74">
        <v>71.7</v>
      </c>
      <c r="U450" s="74">
        <v>79.7</v>
      </c>
      <c r="V450" s="78">
        <v>1600</v>
      </c>
      <c r="W450" s="74">
        <v>5.3</v>
      </c>
      <c r="X450" s="78">
        <v>1515</v>
      </c>
      <c r="Y450" s="74">
        <v>15.4</v>
      </c>
      <c r="Z450" s="74">
        <v>8.8000000000000007</v>
      </c>
      <c r="AA450" s="74">
        <v>59.4</v>
      </c>
      <c r="AB450" s="74">
        <v>71</v>
      </c>
      <c r="AC450" s="74">
        <v>75.900000000000006</v>
      </c>
      <c r="AD450" s="78"/>
      <c r="AE450" s="74"/>
      <c r="AF450" s="78"/>
      <c r="AG450" s="74"/>
      <c r="AH450" s="74"/>
      <c r="AI450" s="74"/>
      <c r="AJ450" s="74"/>
      <c r="AK450" s="74"/>
      <c r="AL450" s="78">
        <v>935</v>
      </c>
      <c r="AM450" s="74">
        <v>1.1000000000000001</v>
      </c>
      <c r="AN450" s="78">
        <v>925</v>
      </c>
      <c r="AO450" s="74">
        <v>9.3000000000000007</v>
      </c>
      <c r="AP450" s="74">
        <v>13.4</v>
      </c>
      <c r="AQ450" s="74">
        <v>44.6</v>
      </c>
      <c r="AR450" s="74">
        <v>59</v>
      </c>
      <c r="AS450" s="74">
        <v>77.3</v>
      </c>
      <c r="AT450" s="78">
        <v>935</v>
      </c>
      <c r="AU450" s="74">
        <v>1.4</v>
      </c>
      <c r="AV450" s="78">
        <v>920</v>
      </c>
      <c r="AW450" s="74">
        <v>13.2</v>
      </c>
      <c r="AX450" s="74">
        <v>8.6</v>
      </c>
      <c r="AY450" s="74">
        <v>52.3</v>
      </c>
      <c r="AZ450" s="74">
        <v>68</v>
      </c>
      <c r="BA450" s="74">
        <v>78.2</v>
      </c>
      <c r="BB450" s="78">
        <v>935</v>
      </c>
      <c r="BC450" s="74">
        <v>1.6</v>
      </c>
      <c r="BD450" s="78">
        <v>920</v>
      </c>
      <c r="BE450" s="74">
        <v>15.9</v>
      </c>
      <c r="BF450" s="74">
        <v>7.9</v>
      </c>
      <c r="BG450" s="74">
        <v>60.2</v>
      </c>
      <c r="BH450" s="74">
        <v>72</v>
      </c>
      <c r="BI450" s="74">
        <v>76.2</v>
      </c>
      <c r="BJ450" s="78"/>
      <c r="BK450" s="74"/>
      <c r="BL450" s="78"/>
      <c r="BM450" s="74"/>
      <c r="BN450" s="74"/>
      <c r="BO450" s="74"/>
      <c r="BP450" s="74"/>
      <c r="BQ450" s="74"/>
      <c r="BR450" s="78">
        <v>2535</v>
      </c>
      <c r="BS450" s="74">
        <v>2.9</v>
      </c>
      <c r="BT450" s="78">
        <v>2460</v>
      </c>
      <c r="BU450" s="74">
        <v>9.8000000000000007</v>
      </c>
      <c r="BV450" s="74">
        <v>12.3</v>
      </c>
      <c r="BW450" s="74">
        <v>44.3</v>
      </c>
      <c r="BX450" s="74">
        <v>61.3</v>
      </c>
      <c r="BY450" s="74">
        <v>77.900000000000006</v>
      </c>
      <c r="BZ450" s="78">
        <v>2535</v>
      </c>
      <c r="CA450" s="74">
        <v>3.6</v>
      </c>
      <c r="CB450" s="78">
        <v>2445</v>
      </c>
      <c r="CC450" s="74">
        <v>13.5</v>
      </c>
      <c r="CD450" s="74">
        <v>7.4</v>
      </c>
      <c r="CE450" s="74">
        <v>52.5</v>
      </c>
      <c r="CF450" s="74">
        <v>70.3</v>
      </c>
      <c r="CG450" s="74">
        <v>79.099999999999994</v>
      </c>
      <c r="CH450" s="78">
        <v>2535</v>
      </c>
      <c r="CI450" s="74">
        <v>3.9</v>
      </c>
      <c r="CJ450" s="78">
        <v>2435</v>
      </c>
      <c r="CK450" s="74">
        <v>15.6</v>
      </c>
      <c r="CL450" s="74">
        <v>8.5</v>
      </c>
      <c r="CM450" s="74">
        <v>59.7</v>
      </c>
      <c r="CN450" s="74">
        <v>71.400000000000006</v>
      </c>
      <c r="CO450" s="74">
        <v>76</v>
      </c>
      <c r="CP450" s="78"/>
      <c r="CQ450" s="74"/>
      <c r="CR450" s="78"/>
      <c r="CS450" s="74"/>
      <c r="CT450" s="74"/>
      <c r="CU450" s="74"/>
      <c r="CV450" s="74"/>
      <c r="CW450" s="74"/>
    </row>
    <row r="451" spans="1:101" ht="16.5" x14ac:dyDescent="0.3">
      <c r="A451" s="74" t="s">
        <v>291</v>
      </c>
      <c r="B451" s="74">
        <v>63</v>
      </c>
      <c r="C451" s="74">
        <v>10003678</v>
      </c>
      <c r="D451" s="74" t="s">
        <v>27</v>
      </c>
      <c r="E451" s="74" t="s">
        <v>133</v>
      </c>
      <c r="F451" s="78">
        <v>1610</v>
      </c>
      <c r="G451" s="74">
        <v>5.2</v>
      </c>
      <c r="H451" s="78">
        <v>1525</v>
      </c>
      <c r="I451" s="74">
        <v>8.6999999999999993</v>
      </c>
      <c r="J451" s="74">
        <v>14.5</v>
      </c>
      <c r="K451" s="74">
        <v>54.2</v>
      </c>
      <c r="L451" s="74">
        <v>67.7</v>
      </c>
      <c r="M451" s="74">
        <v>76.7</v>
      </c>
      <c r="N451" s="78">
        <v>1610</v>
      </c>
      <c r="O451" s="74">
        <v>5.8</v>
      </c>
      <c r="P451" s="78">
        <v>1515</v>
      </c>
      <c r="Q451" s="74">
        <v>11.8</v>
      </c>
      <c r="R451" s="74">
        <v>9</v>
      </c>
      <c r="S451" s="74">
        <v>63.2</v>
      </c>
      <c r="T451" s="74">
        <v>73.8</v>
      </c>
      <c r="U451" s="74">
        <v>79.2</v>
      </c>
      <c r="V451" s="78">
        <v>1610</v>
      </c>
      <c r="W451" s="74">
        <v>6.1</v>
      </c>
      <c r="X451" s="78">
        <v>1510</v>
      </c>
      <c r="Y451" s="74">
        <v>13.9</v>
      </c>
      <c r="Z451" s="74">
        <v>8.9</v>
      </c>
      <c r="AA451" s="74">
        <v>66.5</v>
      </c>
      <c r="AB451" s="74">
        <v>74.2</v>
      </c>
      <c r="AC451" s="74">
        <v>77.2</v>
      </c>
      <c r="AD451" s="78"/>
      <c r="AE451" s="74"/>
      <c r="AF451" s="78"/>
      <c r="AG451" s="74"/>
      <c r="AH451" s="74"/>
      <c r="AI451" s="74"/>
      <c r="AJ451" s="74"/>
      <c r="AK451" s="74"/>
      <c r="AL451" s="78">
        <v>1375</v>
      </c>
      <c r="AM451" s="74">
        <v>2.6</v>
      </c>
      <c r="AN451" s="78">
        <v>1340</v>
      </c>
      <c r="AO451" s="74">
        <v>11.6</v>
      </c>
      <c r="AP451" s="74">
        <v>13.6</v>
      </c>
      <c r="AQ451" s="74">
        <v>55.4</v>
      </c>
      <c r="AR451" s="74">
        <v>65.3</v>
      </c>
      <c r="AS451" s="74">
        <v>74.8</v>
      </c>
      <c r="AT451" s="78">
        <v>1375</v>
      </c>
      <c r="AU451" s="74">
        <v>2.9</v>
      </c>
      <c r="AV451" s="78">
        <v>1335</v>
      </c>
      <c r="AW451" s="74">
        <v>12.7</v>
      </c>
      <c r="AX451" s="74">
        <v>12.9</v>
      </c>
      <c r="AY451" s="74">
        <v>62.1</v>
      </c>
      <c r="AZ451" s="74">
        <v>70.8</v>
      </c>
      <c r="BA451" s="74">
        <v>74.3</v>
      </c>
      <c r="BB451" s="78">
        <v>1375</v>
      </c>
      <c r="BC451" s="74">
        <v>3.1</v>
      </c>
      <c r="BD451" s="78">
        <v>1335</v>
      </c>
      <c r="BE451" s="74">
        <v>15.2</v>
      </c>
      <c r="BF451" s="74">
        <v>11.1</v>
      </c>
      <c r="BG451" s="74">
        <v>65.8</v>
      </c>
      <c r="BH451" s="74">
        <v>70.900000000000006</v>
      </c>
      <c r="BI451" s="74">
        <v>73.7</v>
      </c>
      <c r="BJ451" s="78"/>
      <c r="BK451" s="74"/>
      <c r="BL451" s="78"/>
      <c r="BM451" s="74"/>
      <c r="BN451" s="74"/>
      <c r="BO451" s="74"/>
      <c r="BP451" s="74"/>
      <c r="BQ451" s="74"/>
      <c r="BR451" s="78">
        <v>2985</v>
      </c>
      <c r="BS451" s="74">
        <v>4</v>
      </c>
      <c r="BT451" s="78">
        <v>2865</v>
      </c>
      <c r="BU451" s="74">
        <v>10.1</v>
      </c>
      <c r="BV451" s="74">
        <v>14.1</v>
      </c>
      <c r="BW451" s="74">
        <v>54.8</v>
      </c>
      <c r="BX451" s="74">
        <v>66.599999999999994</v>
      </c>
      <c r="BY451" s="74">
        <v>75.8</v>
      </c>
      <c r="BZ451" s="78">
        <v>2985</v>
      </c>
      <c r="CA451" s="74">
        <v>4.5</v>
      </c>
      <c r="CB451" s="78">
        <v>2855</v>
      </c>
      <c r="CC451" s="74">
        <v>12.2</v>
      </c>
      <c r="CD451" s="74">
        <v>10.9</v>
      </c>
      <c r="CE451" s="74">
        <v>62.6</v>
      </c>
      <c r="CF451" s="74">
        <v>72.400000000000006</v>
      </c>
      <c r="CG451" s="74">
        <v>76.900000000000006</v>
      </c>
      <c r="CH451" s="78">
        <v>2985</v>
      </c>
      <c r="CI451" s="74">
        <v>4.7</v>
      </c>
      <c r="CJ451" s="78">
        <v>2845</v>
      </c>
      <c r="CK451" s="74">
        <v>14.5</v>
      </c>
      <c r="CL451" s="74">
        <v>9.9</v>
      </c>
      <c r="CM451" s="74">
        <v>66.2</v>
      </c>
      <c r="CN451" s="74">
        <v>72.7</v>
      </c>
      <c r="CO451" s="74">
        <v>75.599999999999994</v>
      </c>
      <c r="CP451" s="78"/>
      <c r="CQ451" s="74"/>
      <c r="CR451" s="78"/>
      <c r="CS451" s="74"/>
      <c r="CT451" s="74"/>
      <c r="CU451" s="74"/>
      <c r="CV451" s="74"/>
      <c r="CW451" s="74"/>
    </row>
    <row r="452" spans="1:101" ht="16.5" x14ac:dyDescent="0.3">
      <c r="A452" s="74" t="s">
        <v>291</v>
      </c>
      <c r="B452" s="74">
        <v>123</v>
      </c>
      <c r="C452" s="74">
        <v>10007768</v>
      </c>
      <c r="D452" s="74" t="s">
        <v>39</v>
      </c>
      <c r="E452" s="74" t="s">
        <v>135</v>
      </c>
      <c r="F452" s="78">
        <v>1110</v>
      </c>
      <c r="G452" s="74">
        <v>2.5</v>
      </c>
      <c r="H452" s="78">
        <v>1085</v>
      </c>
      <c r="I452" s="74">
        <v>6.6</v>
      </c>
      <c r="J452" s="74">
        <v>10.7</v>
      </c>
      <c r="K452" s="74">
        <v>48.8</v>
      </c>
      <c r="L452" s="74">
        <v>71.5</v>
      </c>
      <c r="M452" s="74">
        <v>82.6</v>
      </c>
      <c r="N452" s="78">
        <v>1110</v>
      </c>
      <c r="O452" s="74">
        <v>3.4</v>
      </c>
      <c r="P452" s="78">
        <v>1075</v>
      </c>
      <c r="Q452" s="74">
        <v>9.3000000000000007</v>
      </c>
      <c r="R452" s="74">
        <v>6</v>
      </c>
      <c r="S452" s="74">
        <v>58.6</v>
      </c>
      <c r="T452" s="74">
        <v>78.7</v>
      </c>
      <c r="U452" s="74">
        <v>84.7</v>
      </c>
      <c r="V452" s="78">
        <v>1110</v>
      </c>
      <c r="W452" s="74">
        <v>3.8</v>
      </c>
      <c r="X452" s="78">
        <v>1070</v>
      </c>
      <c r="Y452" s="74">
        <v>10.9</v>
      </c>
      <c r="Z452" s="74">
        <v>5.5</v>
      </c>
      <c r="AA452" s="74">
        <v>67.400000000000006</v>
      </c>
      <c r="AB452" s="74">
        <v>81.099999999999994</v>
      </c>
      <c r="AC452" s="74">
        <v>83.6</v>
      </c>
      <c r="AD452" s="78"/>
      <c r="AE452" s="74"/>
      <c r="AF452" s="78"/>
      <c r="AG452" s="74"/>
      <c r="AH452" s="74"/>
      <c r="AI452" s="74"/>
      <c r="AJ452" s="74"/>
      <c r="AK452" s="74"/>
      <c r="AL452" s="78">
        <v>960</v>
      </c>
      <c r="AM452" s="74">
        <v>1.2</v>
      </c>
      <c r="AN452" s="78">
        <v>950</v>
      </c>
      <c r="AO452" s="74">
        <v>9.6</v>
      </c>
      <c r="AP452" s="74">
        <v>13.8</v>
      </c>
      <c r="AQ452" s="74">
        <v>51</v>
      </c>
      <c r="AR452" s="74">
        <v>64.5</v>
      </c>
      <c r="AS452" s="74">
        <v>76.599999999999994</v>
      </c>
      <c r="AT452" s="78">
        <v>960</v>
      </c>
      <c r="AU452" s="74">
        <v>1.2</v>
      </c>
      <c r="AV452" s="78">
        <v>950</v>
      </c>
      <c r="AW452" s="74">
        <v>12.8</v>
      </c>
      <c r="AX452" s="74">
        <v>8.6999999999999993</v>
      </c>
      <c r="AY452" s="74">
        <v>61.5</v>
      </c>
      <c r="AZ452" s="74">
        <v>72.400000000000006</v>
      </c>
      <c r="BA452" s="74">
        <v>78.5</v>
      </c>
      <c r="BB452" s="78">
        <v>960</v>
      </c>
      <c r="BC452" s="74">
        <v>1.4</v>
      </c>
      <c r="BD452" s="78">
        <v>950</v>
      </c>
      <c r="BE452" s="74">
        <v>15.2</v>
      </c>
      <c r="BF452" s="74">
        <v>8.9</v>
      </c>
      <c r="BG452" s="74">
        <v>65.2</v>
      </c>
      <c r="BH452" s="74">
        <v>73.3</v>
      </c>
      <c r="BI452" s="74">
        <v>75.900000000000006</v>
      </c>
      <c r="BJ452" s="78"/>
      <c r="BK452" s="74"/>
      <c r="BL452" s="78"/>
      <c r="BM452" s="74"/>
      <c r="BN452" s="74"/>
      <c r="BO452" s="74"/>
      <c r="BP452" s="74"/>
      <c r="BQ452" s="74"/>
      <c r="BR452" s="78">
        <v>2070</v>
      </c>
      <c r="BS452" s="74">
        <v>1.9</v>
      </c>
      <c r="BT452" s="78">
        <v>2030</v>
      </c>
      <c r="BU452" s="74">
        <v>8</v>
      </c>
      <c r="BV452" s="74">
        <v>12.2</v>
      </c>
      <c r="BW452" s="74">
        <v>49.9</v>
      </c>
      <c r="BX452" s="74">
        <v>68.2</v>
      </c>
      <c r="BY452" s="74">
        <v>79.8</v>
      </c>
      <c r="BZ452" s="78">
        <v>2070</v>
      </c>
      <c r="CA452" s="74">
        <v>2.4</v>
      </c>
      <c r="CB452" s="78">
        <v>2020</v>
      </c>
      <c r="CC452" s="74">
        <v>10.9</v>
      </c>
      <c r="CD452" s="74">
        <v>7.3</v>
      </c>
      <c r="CE452" s="74">
        <v>60</v>
      </c>
      <c r="CF452" s="74">
        <v>75.7</v>
      </c>
      <c r="CG452" s="74">
        <v>81.8</v>
      </c>
      <c r="CH452" s="78">
        <v>2070</v>
      </c>
      <c r="CI452" s="74">
        <v>2.7</v>
      </c>
      <c r="CJ452" s="78">
        <v>2015</v>
      </c>
      <c r="CK452" s="74">
        <v>12.9</v>
      </c>
      <c r="CL452" s="74">
        <v>7.1</v>
      </c>
      <c r="CM452" s="74">
        <v>66.3</v>
      </c>
      <c r="CN452" s="74">
        <v>77.400000000000006</v>
      </c>
      <c r="CO452" s="74">
        <v>80</v>
      </c>
      <c r="CP452" s="78"/>
      <c r="CQ452" s="74"/>
      <c r="CR452" s="78"/>
      <c r="CS452" s="74"/>
      <c r="CT452" s="74"/>
      <c r="CU452" s="74"/>
      <c r="CV452" s="74"/>
      <c r="CW452" s="74"/>
    </row>
    <row r="453" spans="1:101" ht="16.5" x14ac:dyDescent="0.3">
      <c r="A453" s="74" t="s">
        <v>291</v>
      </c>
      <c r="B453" s="74">
        <v>211</v>
      </c>
      <c r="C453" s="74">
        <v>10003854</v>
      </c>
      <c r="D453" s="74" t="s">
        <v>46</v>
      </c>
      <c r="E453" s="74" t="s">
        <v>137</v>
      </c>
      <c r="F453" s="78" t="s">
        <v>13</v>
      </c>
      <c r="G453" s="74" t="s">
        <v>13</v>
      </c>
      <c r="H453" s="78" t="s">
        <v>13</v>
      </c>
      <c r="I453" s="74" t="s">
        <v>13</v>
      </c>
      <c r="J453" s="74" t="s">
        <v>13</v>
      </c>
      <c r="K453" s="74" t="s">
        <v>13</v>
      </c>
      <c r="L453" s="74" t="s">
        <v>13</v>
      </c>
      <c r="M453" s="74" t="s">
        <v>13</v>
      </c>
      <c r="N453" s="78" t="s">
        <v>13</v>
      </c>
      <c r="O453" s="74" t="s">
        <v>13</v>
      </c>
      <c r="P453" s="78" t="s">
        <v>13</v>
      </c>
      <c r="Q453" s="74" t="s">
        <v>13</v>
      </c>
      <c r="R453" s="74" t="s">
        <v>13</v>
      </c>
      <c r="S453" s="74" t="s">
        <v>13</v>
      </c>
      <c r="T453" s="74" t="s">
        <v>13</v>
      </c>
      <c r="U453" s="74" t="s">
        <v>13</v>
      </c>
      <c r="V453" s="78" t="s">
        <v>13</v>
      </c>
      <c r="W453" s="74" t="s">
        <v>13</v>
      </c>
      <c r="X453" s="78" t="s">
        <v>13</v>
      </c>
      <c r="Y453" s="74" t="s">
        <v>13</v>
      </c>
      <c r="Z453" s="74" t="s">
        <v>13</v>
      </c>
      <c r="AA453" s="74" t="s">
        <v>13</v>
      </c>
      <c r="AB453" s="74" t="s">
        <v>13</v>
      </c>
      <c r="AC453" s="74" t="s">
        <v>13</v>
      </c>
      <c r="AD453" s="78"/>
      <c r="AE453" s="74"/>
      <c r="AF453" s="78"/>
      <c r="AG453" s="74"/>
      <c r="AH453" s="74"/>
      <c r="AI453" s="74"/>
      <c r="AJ453" s="74"/>
      <c r="AK453" s="74"/>
      <c r="AL453" s="78" t="s">
        <v>13</v>
      </c>
      <c r="AM453" s="74" t="s">
        <v>13</v>
      </c>
      <c r="AN453" s="78" t="s">
        <v>13</v>
      </c>
      <c r="AO453" s="74" t="s">
        <v>13</v>
      </c>
      <c r="AP453" s="74" t="s">
        <v>13</v>
      </c>
      <c r="AQ453" s="74" t="s">
        <v>13</v>
      </c>
      <c r="AR453" s="74" t="s">
        <v>13</v>
      </c>
      <c r="AS453" s="74" t="s">
        <v>13</v>
      </c>
      <c r="AT453" s="78" t="s">
        <v>13</v>
      </c>
      <c r="AU453" s="74" t="s">
        <v>13</v>
      </c>
      <c r="AV453" s="78" t="s">
        <v>13</v>
      </c>
      <c r="AW453" s="74" t="s">
        <v>13</v>
      </c>
      <c r="AX453" s="74" t="s">
        <v>13</v>
      </c>
      <c r="AY453" s="74" t="s">
        <v>13</v>
      </c>
      <c r="AZ453" s="74" t="s">
        <v>13</v>
      </c>
      <c r="BA453" s="74" t="s">
        <v>13</v>
      </c>
      <c r="BB453" s="78" t="s">
        <v>13</v>
      </c>
      <c r="BC453" s="74" t="s">
        <v>13</v>
      </c>
      <c r="BD453" s="78" t="s">
        <v>13</v>
      </c>
      <c r="BE453" s="74" t="s">
        <v>13</v>
      </c>
      <c r="BF453" s="74" t="s">
        <v>13</v>
      </c>
      <c r="BG453" s="74" t="s">
        <v>13</v>
      </c>
      <c r="BH453" s="74" t="s">
        <v>13</v>
      </c>
      <c r="BI453" s="74" t="s">
        <v>13</v>
      </c>
      <c r="BJ453" s="78"/>
      <c r="BK453" s="74"/>
      <c r="BL453" s="78"/>
      <c r="BM453" s="74"/>
      <c r="BN453" s="74"/>
      <c r="BO453" s="74"/>
      <c r="BP453" s="74"/>
      <c r="BQ453" s="74"/>
      <c r="BR453" s="78" t="s">
        <v>13</v>
      </c>
      <c r="BS453" s="74" t="s">
        <v>13</v>
      </c>
      <c r="BT453" s="78" t="s">
        <v>13</v>
      </c>
      <c r="BU453" s="74" t="s">
        <v>13</v>
      </c>
      <c r="BV453" s="74" t="s">
        <v>13</v>
      </c>
      <c r="BW453" s="74" t="s">
        <v>13</v>
      </c>
      <c r="BX453" s="74" t="s">
        <v>13</v>
      </c>
      <c r="BY453" s="74" t="s">
        <v>13</v>
      </c>
      <c r="BZ453" s="78" t="s">
        <v>13</v>
      </c>
      <c r="CA453" s="74" t="s">
        <v>13</v>
      </c>
      <c r="CB453" s="78" t="s">
        <v>13</v>
      </c>
      <c r="CC453" s="74" t="s">
        <v>13</v>
      </c>
      <c r="CD453" s="74" t="s">
        <v>13</v>
      </c>
      <c r="CE453" s="74" t="s">
        <v>13</v>
      </c>
      <c r="CF453" s="74" t="s">
        <v>13</v>
      </c>
      <c r="CG453" s="74" t="s">
        <v>13</v>
      </c>
      <c r="CH453" s="78" t="s">
        <v>13</v>
      </c>
      <c r="CI453" s="74" t="s">
        <v>13</v>
      </c>
      <c r="CJ453" s="78" t="s">
        <v>13</v>
      </c>
      <c r="CK453" s="74" t="s">
        <v>13</v>
      </c>
      <c r="CL453" s="74" t="s">
        <v>13</v>
      </c>
      <c r="CM453" s="74" t="s">
        <v>13</v>
      </c>
      <c r="CN453" s="74" t="s">
        <v>13</v>
      </c>
      <c r="CO453" s="74" t="s">
        <v>13</v>
      </c>
      <c r="CP453" s="78"/>
      <c r="CQ453" s="74"/>
      <c r="CR453" s="78"/>
      <c r="CS453" s="74"/>
      <c r="CT453" s="74"/>
      <c r="CU453" s="74"/>
      <c r="CV453" s="74"/>
      <c r="CW453" s="74"/>
    </row>
    <row r="454" spans="1:101" ht="16.5" x14ac:dyDescent="0.3">
      <c r="A454" s="74" t="s">
        <v>291</v>
      </c>
      <c r="B454" s="74">
        <v>64</v>
      </c>
      <c r="C454" s="74">
        <v>10003861</v>
      </c>
      <c r="D454" s="74" t="s">
        <v>46</v>
      </c>
      <c r="E454" s="74" t="s">
        <v>139</v>
      </c>
      <c r="F454" s="78">
        <v>2010</v>
      </c>
      <c r="G454" s="74">
        <v>4.5</v>
      </c>
      <c r="H454" s="78">
        <v>1920</v>
      </c>
      <c r="I454" s="74">
        <v>8.8000000000000007</v>
      </c>
      <c r="J454" s="74">
        <v>9.4</v>
      </c>
      <c r="K454" s="74">
        <v>64.900000000000006</v>
      </c>
      <c r="L454" s="74">
        <v>75.900000000000006</v>
      </c>
      <c r="M454" s="74">
        <v>81.8</v>
      </c>
      <c r="N454" s="78">
        <v>2010</v>
      </c>
      <c r="O454" s="74">
        <v>4.7</v>
      </c>
      <c r="P454" s="78">
        <v>1915</v>
      </c>
      <c r="Q454" s="74">
        <v>9.6999999999999993</v>
      </c>
      <c r="R454" s="74">
        <v>7.8</v>
      </c>
      <c r="S454" s="74">
        <v>66.900000000000006</v>
      </c>
      <c r="T454" s="74">
        <v>78.3</v>
      </c>
      <c r="U454" s="74">
        <v>82.4</v>
      </c>
      <c r="V454" s="78">
        <v>2010</v>
      </c>
      <c r="W454" s="74">
        <v>5.0999999999999996</v>
      </c>
      <c r="X454" s="78">
        <v>1905</v>
      </c>
      <c r="Y454" s="74">
        <v>11.2</v>
      </c>
      <c r="Z454" s="74">
        <v>7.6</v>
      </c>
      <c r="AA454" s="74">
        <v>69.599999999999994</v>
      </c>
      <c r="AB454" s="74">
        <v>78.8</v>
      </c>
      <c r="AC454" s="74">
        <v>81.2</v>
      </c>
      <c r="AD454" s="78"/>
      <c r="AE454" s="74"/>
      <c r="AF454" s="78"/>
      <c r="AG454" s="74"/>
      <c r="AH454" s="74"/>
      <c r="AI454" s="74"/>
      <c r="AJ454" s="74"/>
      <c r="AK454" s="74"/>
      <c r="AL454" s="78">
        <v>1930</v>
      </c>
      <c r="AM454" s="74">
        <v>1.6</v>
      </c>
      <c r="AN454" s="78">
        <v>1900</v>
      </c>
      <c r="AO454" s="74">
        <v>9.3000000000000007</v>
      </c>
      <c r="AP454" s="74">
        <v>15.5</v>
      </c>
      <c r="AQ454" s="74">
        <v>59.3</v>
      </c>
      <c r="AR454" s="74">
        <v>69.3</v>
      </c>
      <c r="AS454" s="74">
        <v>75.3</v>
      </c>
      <c r="AT454" s="78">
        <v>1930</v>
      </c>
      <c r="AU454" s="74">
        <v>1.7</v>
      </c>
      <c r="AV454" s="78">
        <v>1895</v>
      </c>
      <c r="AW454" s="74">
        <v>11.2</v>
      </c>
      <c r="AX454" s="74">
        <v>11.2</v>
      </c>
      <c r="AY454" s="74">
        <v>66.5</v>
      </c>
      <c r="AZ454" s="74">
        <v>74.400000000000006</v>
      </c>
      <c r="BA454" s="74">
        <v>77.599999999999994</v>
      </c>
      <c r="BB454" s="78">
        <v>1930</v>
      </c>
      <c r="BC454" s="74">
        <v>1.7</v>
      </c>
      <c r="BD454" s="78">
        <v>1895</v>
      </c>
      <c r="BE454" s="74">
        <v>14.2</v>
      </c>
      <c r="BF454" s="74">
        <v>9.6999999999999993</v>
      </c>
      <c r="BG454" s="74">
        <v>69</v>
      </c>
      <c r="BH454" s="74">
        <v>74.7</v>
      </c>
      <c r="BI454" s="74">
        <v>76.099999999999994</v>
      </c>
      <c r="BJ454" s="78"/>
      <c r="BK454" s="74"/>
      <c r="BL454" s="78"/>
      <c r="BM454" s="74"/>
      <c r="BN454" s="74"/>
      <c r="BO454" s="74"/>
      <c r="BP454" s="74"/>
      <c r="BQ454" s="74"/>
      <c r="BR454" s="78">
        <v>3940</v>
      </c>
      <c r="BS454" s="74">
        <v>3</v>
      </c>
      <c r="BT454" s="78">
        <v>3820</v>
      </c>
      <c r="BU454" s="74">
        <v>9</v>
      </c>
      <c r="BV454" s="74">
        <v>12.4</v>
      </c>
      <c r="BW454" s="74">
        <v>62.1</v>
      </c>
      <c r="BX454" s="74">
        <v>72.599999999999994</v>
      </c>
      <c r="BY454" s="74">
        <v>78.5</v>
      </c>
      <c r="BZ454" s="78">
        <v>3940</v>
      </c>
      <c r="CA454" s="74">
        <v>3.2</v>
      </c>
      <c r="CB454" s="78">
        <v>3810</v>
      </c>
      <c r="CC454" s="74">
        <v>10.5</v>
      </c>
      <c r="CD454" s="74">
        <v>9.5</v>
      </c>
      <c r="CE454" s="74">
        <v>66.7</v>
      </c>
      <c r="CF454" s="74">
        <v>76.400000000000006</v>
      </c>
      <c r="CG454" s="74">
        <v>80</v>
      </c>
      <c r="CH454" s="78">
        <v>3940</v>
      </c>
      <c r="CI454" s="74">
        <v>3.4</v>
      </c>
      <c r="CJ454" s="78">
        <v>3805</v>
      </c>
      <c r="CK454" s="74">
        <v>12.7</v>
      </c>
      <c r="CL454" s="74">
        <v>8.6999999999999993</v>
      </c>
      <c r="CM454" s="74">
        <v>69.3</v>
      </c>
      <c r="CN454" s="74">
        <v>76.8</v>
      </c>
      <c r="CO454" s="74">
        <v>78.599999999999994</v>
      </c>
      <c r="CP454" s="78"/>
      <c r="CQ454" s="74"/>
      <c r="CR454" s="78"/>
      <c r="CS454" s="74"/>
      <c r="CT454" s="74"/>
      <c r="CU454" s="74"/>
      <c r="CV454" s="74"/>
      <c r="CW454" s="74"/>
    </row>
    <row r="455" spans="1:101" ht="16.5" x14ac:dyDescent="0.3">
      <c r="A455" s="74" t="s">
        <v>291</v>
      </c>
      <c r="B455" s="74">
        <v>124</v>
      </c>
      <c r="C455" s="74">
        <v>10007795</v>
      </c>
      <c r="D455" s="74" t="s">
        <v>46</v>
      </c>
      <c r="E455" s="74" t="s">
        <v>141</v>
      </c>
      <c r="F455" s="78">
        <v>3285</v>
      </c>
      <c r="G455" s="74">
        <v>3.3</v>
      </c>
      <c r="H455" s="78">
        <v>3180</v>
      </c>
      <c r="I455" s="74">
        <v>9</v>
      </c>
      <c r="J455" s="74">
        <v>12.3</v>
      </c>
      <c r="K455" s="74">
        <v>52.1</v>
      </c>
      <c r="L455" s="74">
        <v>67.900000000000006</v>
      </c>
      <c r="M455" s="74">
        <v>78.7</v>
      </c>
      <c r="N455" s="78">
        <v>3285</v>
      </c>
      <c r="O455" s="74">
        <v>3.8</v>
      </c>
      <c r="P455" s="78">
        <v>3165</v>
      </c>
      <c r="Q455" s="74">
        <v>10.6</v>
      </c>
      <c r="R455" s="74">
        <v>7.9</v>
      </c>
      <c r="S455" s="74">
        <v>59.9</v>
      </c>
      <c r="T455" s="74">
        <v>74.8</v>
      </c>
      <c r="U455" s="74">
        <v>81.5</v>
      </c>
      <c r="V455" s="78">
        <v>3285</v>
      </c>
      <c r="W455" s="74">
        <v>4.0999999999999996</v>
      </c>
      <c r="X455" s="78">
        <v>3155</v>
      </c>
      <c r="Y455" s="74">
        <v>12</v>
      </c>
      <c r="Z455" s="74">
        <v>6.8</v>
      </c>
      <c r="AA455" s="74">
        <v>66</v>
      </c>
      <c r="AB455" s="74">
        <v>77.5</v>
      </c>
      <c r="AC455" s="74">
        <v>81.2</v>
      </c>
      <c r="AD455" s="78"/>
      <c r="AE455" s="74"/>
      <c r="AF455" s="78"/>
      <c r="AG455" s="74"/>
      <c r="AH455" s="74"/>
      <c r="AI455" s="74"/>
      <c r="AJ455" s="74"/>
      <c r="AK455" s="74"/>
      <c r="AL455" s="78">
        <v>2415</v>
      </c>
      <c r="AM455" s="74">
        <v>1.2</v>
      </c>
      <c r="AN455" s="78">
        <v>2385</v>
      </c>
      <c r="AO455" s="74">
        <v>10.199999999999999</v>
      </c>
      <c r="AP455" s="74">
        <v>13.3</v>
      </c>
      <c r="AQ455" s="74">
        <v>52.5</v>
      </c>
      <c r="AR455" s="74">
        <v>65.2</v>
      </c>
      <c r="AS455" s="74">
        <v>76.5</v>
      </c>
      <c r="AT455" s="78">
        <v>2415</v>
      </c>
      <c r="AU455" s="74">
        <v>1.4</v>
      </c>
      <c r="AV455" s="78">
        <v>2380</v>
      </c>
      <c r="AW455" s="74">
        <v>12.6</v>
      </c>
      <c r="AX455" s="74">
        <v>8.6999999999999993</v>
      </c>
      <c r="AY455" s="74">
        <v>62.2</v>
      </c>
      <c r="AZ455" s="74">
        <v>73.3</v>
      </c>
      <c r="BA455" s="74">
        <v>78.8</v>
      </c>
      <c r="BB455" s="78">
        <v>2415</v>
      </c>
      <c r="BC455" s="74">
        <v>1.4</v>
      </c>
      <c r="BD455" s="78">
        <v>2380</v>
      </c>
      <c r="BE455" s="74">
        <v>13.7</v>
      </c>
      <c r="BF455" s="74">
        <v>8.1999999999999993</v>
      </c>
      <c r="BG455" s="74">
        <v>65.7</v>
      </c>
      <c r="BH455" s="74">
        <v>74.5</v>
      </c>
      <c r="BI455" s="74">
        <v>78.2</v>
      </c>
      <c r="BJ455" s="78"/>
      <c r="BK455" s="74"/>
      <c r="BL455" s="78"/>
      <c r="BM455" s="74"/>
      <c r="BN455" s="74"/>
      <c r="BO455" s="74"/>
      <c r="BP455" s="74"/>
      <c r="BQ455" s="74"/>
      <c r="BR455" s="78">
        <v>5700</v>
      </c>
      <c r="BS455" s="74">
        <v>2.4</v>
      </c>
      <c r="BT455" s="78">
        <v>5565</v>
      </c>
      <c r="BU455" s="74">
        <v>9.5</v>
      </c>
      <c r="BV455" s="74">
        <v>12.7</v>
      </c>
      <c r="BW455" s="74">
        <v>52.2</v>
      </c>
      <c r="BX455" s="74">
        <v>66.8</v>
      </c>
      <c r="BY455" s="74">
        <v>77.7</v>
      </c>
      <c r="BZ455" s="78">
        <v>5700</v>
      </c>
      <c r="CA455" s="74">
        <v>2.8</v>
      </c>
      <c r="CB455" s="78">
        <v>5545</v>
      </c>
      <c r="CC455" s="74">
        <v>11.4</v>
      </c>
      <c r="CD455" s="74">
        <v>8.1999999999999993</v>
      </c>
      <c r="CE455" s="74">
        <v>60.9</v>
      </c>
      <c r="CF455" s="74">
        <v>74.2</v>
      </c>
      <c r="CG455" s="74">
        <v>80.3</v>
      </c>
      <c r="CH455" s="78">
        <v>5700</v>
      </c>
      <c r="CI455" s="74">
        <v>3</v>
      </c>
      <c r="CJ455" s="78">
        <v>5535</v>
      </c>
      <c r="CK455" s="74">
        <v>12.7</v>
      </c>
      <c r="CL455" s="74">
        <v>7.4</v>
      </c>
      <c r="CM455" s="74">
        <v>65.900000000000006</v>
      </c>
      <c r="CN455" s="74">
        <v>76.2</v>
      </c>
      <c r="CO455" s="74">
        <v>79.900000000000006</v>
      </c>
      <c r="CP455" s="78"/>
      <c r="CQ455" s="74"/>
      <c r="CR455" s="78"/>
      <c r="CS455" s="74"/>
      <c r="CT455" s="74"/>
      <c r="CU455" s="74"/>
      <c r="CV455" s="74"/>
      <c r="CW455" s="74"/>
    </row>
    <row r="456" spans="1:101" ht="16.5" x14ac:dyDescent="0.3">
      <c r="A456" s="74" t="s">
        <v>291</v>
      </c>
      <c r="B456" s="74">
        <v>40</v>
      </c>
      <c r="C456" s="74">
        <v>10003863</v>
      </c>
      <c r="D456" s="74" t="s">
        <v>46</v>
      </c>
      <c r="E456" s="74" t="s">
        <v>143</v>
      </c>
      <c r="F456" s="78">
        <v>355</v>
      </c>
      <c r="G456" s="74">
        <v>2.5</v>
      </c>
      <c r="H456" s="78">
        <v>345</v>
      </c>
      <c r="I456" s="74">
        <v>7.5</v>
      </c>
      <c r="J456" s="74">
        <v>9.8000000000000007</v>
      </c>
      <c r="K456" s="74">
        <v>67.099999999999994</v>
      </c>
      <c r="L456" s="74">
        <v>76.900000000000006</v>
      </c>
      <c r="M456" s="74">
        <v>82.7</v>
      </c>
      <c r="N456" s="78">
        <v>355</v>
      </c>
      <c r="O456" s="74">
        <v>2.5</v>
      </c>
      <c r="P456" s="78">
        <v>345</v>
      </c>
      <c r="Q456" s="74">
        <v>7.2</v>
      </c>
      <c r="R456" s="74">
        <v>7.5</v>
      </c>
      <c r="S456" s="74">
        <v>74.3</v>
      </c>
      <c r="T456" s="74">
        <v>82.1</v>
      </c>
      <c r="U456" s="74">
        <v>85.3</v>
      </c>
      <c r="V456" s="78">
        <v>355</v>
      </c>
      <c r="W456" s="74">
        <v>2.5</v>
      </c>
      <c r="X456" s="78">
        <v>345</v>
      </c>
      <c r="Y456" s="74">
        <v>10.4</v>
      </c>
      <c r="Z456" s="74">
        <v>5.8</v>
      </c>
      <c r="AA456" s="74">
        <v>76</v>
      </c>
      <c r="AB456" s="74">
        <v>82.7</v>
      </c>
      <c r="AC456" s="74">
        <v>83.8</v>
      </c>
      <c r="AD456" s="78"/>
      <c r="AE456" s="74"/>
      <c r="AF456" s="78"/>
      <c r="AG456" s="74"/>
      <c r="AH456" s="74"/>
      <c r="AI456" s="74"/>
      <c r="AJ456" s="74"/>
      <c r="AK456" s="74"/>
      <c r="AL456" s="78">
        <v>175</v>
      </c>
      <c r="AM456" s="74">
        <v>1.7</v>
      </c>
      <c r="AN456" s="78">
        <v>170</v>
      </c>
      <c r="AO456" s="74">
        <v>11</v>
      </c>
      <c r="AP456" s="74">
        <v>15.7</v>
      </c>
      <c r="AQ456" s="74">
        <v>58.1</v>
      </c>
      <c r="AR456" s="74">
        <v>68.599999999999994</v>
      </c>
      <c r="AS456" s="74">
        <v>73.3</v>
      </c>
      <c r="AT456" s="78">
        <v>175</v>
      </c>
      <c r="AU456" s="74">
        <v>1.7</v>
      </c>
      <c r="AV456" s="78">
        <v>170</v>
      </c>
      <c r="AW456" s="74">
        <v>9.9</v>
      </c>
      <c r="AX456" s="74">
        <v>10.5</v>
      </c>
      <c r="AY456" s="74">
        <v>66.3</v>
      </c>
      <c r="AZ456" s="74">
        <v>76.2</v>
      </c>
      <c r="BA456" s="74">
        <v>79.7</v>
      </c>
      <c r="BB456" s="78">
        <v>175</v>
      </c>
      <c r="BC456" s="74">
        <v>1.7</v>
      </c>
      <c r="BD456" s="78">
        <v>170</v>
      </c>
      <c r="BE456" s="74">
        <v>14.5</v>
      </c>
      <c r="BF456" s="74">
        <v>5.8</v>
      </c>
      <c r="BG456" s="74">
        <v>67.400000000000006</v>
      </c>
      <c r="BH456" s="74">
        <v>76.7</v>
      </c>
      <c r="BI456" s="74">
        <v>79.7</v>
      </c>
      <c r="BJ456" s="78"/>
      <c r="BK456" s="74"/>
      <c r="BL456" s="78"/>
      <c r="BM456" s="74"/>
      <c r="BN456" s="74"/>
      <c r="BO456" s="74"/>
      <c r="BP456" s="74"/>
      <c r="BQ456" s="74"/>
      <c r="BR456" s="78">
        <v>530</v>
      </c>
      <c r="BS456" s="74">
        <v>2.2999999999999998</v>
      </c>
      <c r="BT456" s="78">
        <v>520</v>
      </c>
      <c r="BU456" s="74">
        <v>8.6999999999999993</v>
      </c>
      <c r="BV456" s="74">
        <v>11.8</v>
      </c>
      <c r="BW456" s="74">
        <v>64.099999999999994</v>
      </c>
      <c r="BX456" s="74">
        <v>74.099999999999994</v>
      </c>
      <c r="BY456" s="74">
        <v>79.5</v>
      </c>
      <c r="BZ456" s="78">
        <v>530</v>
      </c>
      <c r="CA456" s="74">
        <v>2.2999999999999998</v>
      </c>
      <c r="CB456" s="78">
        <v>520</v>
      </c>
      <c r="CC456" s="74">
        <v>8.1</v>
      </c>
      <c r="CD456" s="74">
        <v>8.5</v>
      </c>
      <c r="CE456" s="74">
        <v>71.599999999999994</v>
      </c>
      <c r="CF456" s="74">
        <v>80.099999999999994</v>
      </c>
      <c r="CG456" s="74">
        <v>83.4</v>
      </c>
      <c r="CH456" s="78">
        <v>530</v>
      </c>
      <c r="CI456" s="74">
        <v>2.2999999999999998</v>
      </c>
      <c r="CJ456" s="78">
        <v>520</v>
      </c>
      <c r="CK456" s="74">
        <v>11.8</v>
      </c>
      <c r="CL456" s="74">
        <v>5.8</v>
      </c>
      <c r="CM456" s="74">
        <v>73.2</v>
      </c>
      <c r="CN456" s="74">
        <v>80.7</v>
      </c>
      <c r="CO456" s="74">
        <v>82.4</v>
      </c>
      <c r="CP456" s="78"/>
      <c r="CQ456" s="74"/>
      <c r="CR456" s="78"/>
      <c r="CS456" s="74"/>
      <c r="CT456" s="74"/>
      <c r="CU456" s="74"/>
      <c r="CV456" s="74"/>
      <c r="CW456" s="74"/>
    </row>
    <row r="457" spans="1:101" ht="16.5" x14ac:dyDescent="0.3">
      <c r="A457" s="74" t="s">
        <v>291</v>
      </c>
      <c r="B457" s="74">
        <v>125</v>
      </c>
      <c r="C457" s="74">
        <v>10007796</v>
      </c>
      <c r="D457" s="74" t="s">
        <v>36</v>
      </c>
      <c r="E457" s="74" t="s">
        <v>145</v>
      </c>
      <c r="F457" s="78">
        <v>950</v>
      </c>
      <c r="G457" s="74">
        <v>3</v>
      </c>
      <c r="H457" s="78">
        <v>920</v>
      </c>
      <c r="I457" s="74">
        <v>6.8</v>
      </c>
      <c r="J457" s="74">
        <v>10</v>
      </c>
      <c r="K457" s="74">
        <v>50.7</v>
      </c>
      <c r="L457" s="74">
        <v>69.7</v>
      </c>
      <c r="M457" s="74">
        <v>83.2</v>
      </c>
      <c r="N457" s="78">
        <v>950</v>
      </c>
      <c r="O457" s="74">
        <v>3.5</v>
      </c>
      <c r="P457" s="78">
        <v>920</v>
      </c>
      <c r="Q457" s="74">
        <v>8.9</v>
      </c>
      <c r="R457" s="74">
        <v>7.4</v>
      </c>
      <c r="S457" s="74">
        <v>62.7</v>
      </c>
      <c r="T457" s="74">
        <v>79.2</v>
      </c>
      <c r="U457" s="74">
        <v>83.7</v>
      </c>
      <c r="V457" s="78">
        <v>950</v>
      </c>
      <c r="W457" s="74">
        <v>3.9</v>
      </c>
      <c r="X457" s="78">
        <v>915</v>
      </c>
      <c r="Y457" s="74">
        <v>9</v>
      </c>
      <c r="Z457" s="74">
        <v>7.2</v>
      </c>
      <c r="AA457" s="74">
        <v>69.3</v>
      </c>
      <c r="AB457" s="74">
        <v>81.099999999999994</v>
      </c>
      <c r="AC457" s="74">
        <v>83.8</v>
      </c>
      <c r="AD457" s="78"/>
      <c r="AE457" s="74"/>
      <c r="AF457" s="78"/>
      <c r="AG457" s="74"/>
      <c r="AH457" s="74"/>
      <c r="AI457" s="74"/>
      <c r="AJ457" s="74"/>
      <c r="AK457" s="74"/>
      <c r="AL457" s="78">
        <v>830</v>
      </c>
      <c r="AM457" s="74">
        <v>1</v>
      </c>
      <c r="AN457" s="78">
        <v>820</v>
      </c>
      <c r="AO457" s="74">
        <v>6.7</v>
      </c>
      <c r="AP457" s="74">
        <v>13.5</v>
      </c>
      <c r="AQ457" s="74">
        <v>50.9</v>
      </c>
      <c r="AR457" s="74">
        <v>68.2</v>
      </c>
      <c r="AS457" s="74">
        <v>79.8</v>
      </c>
      <c r="AT457" s="78">
        <v>830</v>
      </c>
      <c r="AU457" s="74">
        <v>1.1000000000000001</v>
      </c>
      <c r="AV457" s="78">
        <v>820</v>
      </c>
      <c r="AW457" s="74">
        <v>9</v>
      </c>
      <c r="AX457" s="74">
        <v>7.6</v>
      </c>
      <c r="AY457" s="74">
        <v>62</v>
      </c>
      <c r="AZ457" s="74">
        <v>77.2</v>
      </c>
      <c r="BA457" s="74">
        <v>83.4</v>
      </c>
      <c r="BB457" s="78">
        <v>830</v>
      </c>
      <c r="BC457" s="74">
        <v>1.2</v>
      </c>
      <c r="BD457" s="78">
        <v>820</v>
      </c>
      <c r="BE457" s="74">
        <v>10</v>
      </c>
      <c r="BF457" s="74">
        <v>7.9</v>
      </c>
      <c r="BG457" s="74">
        <v>67.2</v>
      </c>
      <c r="BH457" s="74">
        <v>78.099999999999994</v>
      </c>
      <c r="BI457" s="74">
        <v>82</v>
      </c>
      <c r="BJ457" s="78"/>
      <c r="BK457" s="74"/>
      <c r="BL457" s="78"/>
      <c r="BM457" s="74"/>
      <c r="BN457" s="74"/>
      <c r="BO457" s="74"/>
      <c r="BP457" s="74"/>
      <c r="BQ457" s="74"/>
      <c r="BR457" s="78">
        <v>1780</v>
      </c>
      <c r="BS457" s="74">
        <v>2.1</v>
      </c>
      <c r="BT457" s="78">
        <v>1740</v>
      </c>
      <c r="BU457" s="74">
        <v>6.8</v>
      </c>
      <c r="BV457" s="74">
        <v>11.7</v>
      </c>
      <c r="BW457" s="74">
        <v>50.7</v>
      </c>
      <c r="BX457" s="74">
        <v>69</v>
      </c>
      <c r="BY457" s="74">
        <v>81.599999999999994</v>
      </c>
      <c r="BZ457" s="78">
        <v>1780</v>
      </c>
      <c r="CA457" s="74">
        <v>2.4</v>
      </c>
      <c r="CB457" s="78">
        <v>1735</v>
      </c>
      <c r="CC457" s="74">
        <v>9</v>
      </c>
      <c r="CD457" s="74">
        <v>7.5</v>
      </c>
      <c r="CE457" s="74">
        <v>62.4</v>
      </c>
      <c r="CF457" s="74">
        <v>78.2</v>
      </c>
      <c r="CG457" s="74">
        <v>83.5</v>
      </c>
      <c r="CH457" s="78">
        <v>1780</v>
      </c>
      <c r="CI457" s="74">
        <v>2.6</v>
      </c>
      <c r="CJ457" s="78">
        <v>1730</v>
      </c>
      <c r="CK457" s="74">
        <v>9.5</v>
      </c>
      <c r="CL457" s="74">
        <v>7.6</v>
      </c>
      <c r="CM457" s="74">
        <v>68.3</v>
      </c>
      <c r="CN457" s="74">
        <v>79.7</v>
      </c>
      <c r="CO457" s="74">
        <v>83</v>
      </c>
      <c r="CP457" s="78"/>
      <c r="CQ457" s="74"/>
      <c r="CR457" s="78"/>
      <c r="CS457" s="74"/>
      <c r="CT457" s="74"/>
      <c r="CU457" s="74"/>
      <c r="CV457" s="74"/>
      <c r="CW457" s="74"/>
    </row>
    <row r="458" spans="1:101" ht="16.5" x14ac:dyDescent="0.3">
      <c r="A458" s="74" t="s">
        <v>291</v>
      </c>
      <c r="B458" s="74">
        <v>62</v>
      </c>
      <c r="C458" s="74">
        <v>10007151</v>
      </c>
      <c r="D458" s="74" t="s">
        <v>36</v>
      </c>
      <c r="E458" s="74" t="s">
        <v>147</v>
      </c>
      <c r="F458" s="78">
        <v>1295</v>
      </c>
      <c r="G458" s="74">
        <v>3.6</v>
      </c>
      <c r="H458" s="78">
        <v>1250</v>
      </c>
      <c r="I458" s="74">
        <v>7.9</v>
      </c>
      <c r="J458" s="74">
        <v>12.5</v>
      </c>
      <c r="K458" s="74">
        <v>64.599999999999994</v>
      </c>
      <c r="L458" s="74">
        <v>74.099999999999994</v>
      </c>
      <c r="M458" s="74">
        <v>79.599999999999994</v>
      </c>
      <c r="N458" s="78">
        <v>1295</v>
      </c>
      <c r="O458" s="74">
        <v>3.9</v>
      </c>
      <c r="P458" s="78">
        <v>1245</v>
      </c>
      <c r="Q458" s="74">
        <v>9.3000000000000007</v>
      </c>
      <c r="R458" s="74">
        <v>6.8</v>
      </c>
      <c r="S458" s="74">
        <v>68.3</v>
      </c>
      <c r="T458" s="74">
        <v>79.7</v>
      </c>
      <c r="U458" s="74">
        <v>83.8</v>
      </c>
      <c r="V458" s="78">
        <v>1295</v>
      </c>
      <c r="W458" s="74">
        <v>4.0999999999999996</v>
      </c>
      <c r="X458" s="78">
        <v>1240</v>
      </c>
      <c r="Y458" s="74">
        <v>9.1</v>
      </c>
      <c r="Z458" s="74">
        <v>8.8000000000000007</v>
      </c>
      <c r="AA458" s="74">
        <v>71.599999999999994</v>
      </c>
      <c r="AB458" s="74">
        <v>79.3</v>
      </c>
      <c r="AC458" s="74">
        <v>82.1</v>
      </c>
      <c r="AD458" s="78"/>
      <c r="AE458" s="74"/>
      <c r="AF458" s="78"/>
      <c r="AG458" s="74"/>
      <c r="AH458" s="74"/>
      <c r="AI458" s="74"/>
      <c r="AJ458" s="74"/>
      <c r="AK458" s="74"/>
      <c r="AL458" s="78">
        <v>1080</v>
      </c>
      <c r="AM458" s="74">
        <v>1.7</v>
      </c>
      <c r="AN458" s="78">
        <v>1060</v>
      </c>
      <c r="AO458" s="74">
        <v>8.3000000000000007</v>
      </c>
      <c r="AP458" s="74">
        <v>16.2</v>
      </c>
      <c r="AQ458" s="74">
        <v>62.1</v>
      </c>
      <c r="AR458" s="74">
        <v>70.2</v>
      </c>
      <c r="AS458" s="74">
        <v>75.5</v>
      </c>
      <c r="AT458" s="78">
        <v>1080</v>
      </c>
      <c r="AU458" s="74">
        <v>1.9</v>
      </c>
      <c r="AV458" s="78">
        <v>1060</v>
      </c>
      <c r="AW458" s="74">
        <v>10.9</v>
      </c>
      <c r="AX458" s="74">
        <v>9.4</v>
      </c>
      <c r="AY458" s="74">
        <v>66.900000000000006</v>
      </c>
      <c r="AZ458" s="74">
        <v>75.8</v>
      </c>
      <c r="BA458" s="74">
        <v>79.599999999999994</v>
      </c>
      <c r="BB458" s="78">
        <v>1080</v>
      </c>
      <c r="BC458" s="74">
        <v>1.9</v>
      </c>
      <c r="BD458" s="78">
        <v>1060</v>
      </c>
      <c r="BE458" s="74">
        <v>13</v>
      </c>
      <c r="BF458" s="74">
        <v>7.7</v>
      </c>
      <c r="BG458" s="74">
        <v>71.3</v>
      </c>
      <c r="BH458" s="74">
        <v>77.8</v>
      </c>
      <c r="BI458" s="74">
        <v>79.2</v>
      </c>
      <c r="BJ458" s="78"/>
      <c r="BK458" s="74"/>
      <c r="BL458" s="78"/>
      <c r="BM458" s="74"/>
      <c r="BN458" s="74"/>
      <c r="BO458" s="74"/>
      <c r="BP458" s="74"/>
      <c r="BQ458" s="74"/>
      <c r="BR458" s="78">
        <v>2375</v>
      </c>
      <c r="BS458" s="74">
        <v>2.7</v>
      </c>
      <c r="BT458" s="78">
        <v>2310</v>
      </c>
      <c r="BU458" s="74">
        <v>8.1</v>
      </c>
      <c r="BV458" s="74">
        <v>14.2</v>
      </c>
      <c r="BW458" s="74">
        <v>63.4</v>
      </c>
      <c r="BX458" s="74">
        <v>72.3</v>
      </c>
      <c r="BY458" s="74">
        <v>77.7</v>
      </c>
      <c r="BZ458" s="78">
        <v>2375</v>
      </c>
      <c r="CA458" s="74">
        <v>3</v>
      </c>
      <c r="CB458" s="78">
        <v>2305</v>
      </c>
      <c r="CC458" s="74">
        <v>10.1</v>
      </c>
      <c r="CD458" s="74">
        <v>8</v>
      </c>
      <c r="CE458" s="74">
        <v>67.7</v>
      </c>
      <c r="CF458" s="74">
        <v>77.900000000000006</v>
      </c>
      <c r="CG458" s="74">
        <v>81.900000000000006</v>
      </c>
      <c r="CH458" s="78">
        <v>2375</v>
      </c>
      <c r="CI458" s="74">
        <v>3.1</v>
      </c>
      <c r="CJ458" s="78">
        <v>2300</v>
      </c>
      <c r="CK458" s="74">
        <v>10.9</v>
      </c>
      <c r="CL458" s="74">
        <v>8.3000000000000007</v>
      </c>
      <c r="CM458" s="74">
        <v>71.5</v>
      </c>
      <c r="CN458" s="74">
        <v>78.599999999999994</v>
      </c>
      <c r="CO458" s="74">
        <v>80.8</v>
      </c>
      <c r="CP458" s="78"/>
      <c r="CQ458" s="74"/>
      <c r="CR458" s="78"/>
      <c r="CS458" s="74"/>
      <c r="CT458" s="74"/>
      <c r="CU458" s="74"/>
      <c r="CV458" s="74"/>
      <c r="CW458" s="74"/>
    </row>
    <row r="459" spans="1:101" ht="16.5" x14ac:dyDescent="0.3">
      <c r="A459" s="74" t="s">
        <v>291</v>
      </c>
      <c r="B459" s="74">
        <v>23</v>
      </c>
      <c r="C459" s="74">
        <v>10003956</v>
      </c>
      <c r="D459" s="74" t="s">
        <v>39</v>
      </c>
      <c r="E459" s="74" t="s">
        <v>149</v>
      </c>
      <c r="F459" s="78">
        <v>855</v>
      </c>
      <c r="G459" s="74">
        <v>4.7</v>
      </c>
      <c r="H459" s="78">
        <v>815</v>
      </c>
      <c r="I459" s="74">
        <v>7.1</v>
      </c>
      <c r="J459" s="74">
        <v>9.6</v>
      </c>
      <c r="K459" s="74">
        <v>56.7</v>
      </c>
      <c r="L459" s="74">
        <v>74.8</v>
      </c>
      <c r="M459" s="74">
        <v>83.3</v>
      </c>
      <c r="N459" s="78">
        <v>855</v>
      </c>
      <c r="O459" s="74">
        <v>5.3</v>
      </c>
      <c r="P459" s="78">
        <v>810</v>
      </c>
      <c r="Q459" s="74">
        <v>9.3000000000000007</v>
      </c>
      <c r="R459" s="74">
        <v>7.3</v>
      </c>
      <c r="S459" s="74">
        <v>62</v>
      </c>
      <c r="T459" s="74">
        <v>77.400000000000006</v>
      </c>
      <c r="U459" s="74">
        <v>83.5</v>
      </c>
      <c r="V459" s="78">
        <v>855</v>
      </c>
      <c r="W459" s="74">
        <v>5.6</v>
      </c>
      <c r="X459" s="78">
        <v>805</v>
      </c>
      <c r="Y459" s="74">
        <v>11</v>
      </c>
      <c r="Z459" s="74">
        <v>7.1</v>
      </c>
      <c r="AA459" s="74">
        <v>69.900000000000006</v>
      </c>
      <c r="AB459" s="74">
        <v>79.099999999999994</v>
      </c>
      <c r="AC459" s="74">
        <v>81.900000000000006</v>
      </c>
      <c r="AD459" s="78"/>
      <c r="AE459" s="74"/>
      <c r="AF459" s="78"/>
      <c r="AG459" s="74"/>
      <c r="AH459" s="74"/>
      <c r="AI459" s="74"/>
      <c r="AJ459" s="74"/>
      <c r="AK459" s="74"/>
      <c r="AL459" s="78">
        <v>280</v>
      </c>
      <c r="AM459" s="74">
        <v>1.4</v>
      </c>
      <c r="AN459" s="78">
        <v>275</v>
      </c>
      <c r="AO459" s="74">
        <v>10.5</v>
      </c>
      <c r="AP459" s="74">
        <v>21.5</v>
      </c>
      <c r="AQ459" s="74">
        <v>46.9</v>
      </c>
      <c r="AR459" s="74">
        <v>61.1</v>
      </c>
      <c r="AS459" s="74">
        <v>68</v>
      </c>
      <c r="AT459" s="78">
        <v>280</v>
      </c>
      <c r="AU459" s="74">
        <v>1.8</v>
      </c>
      <c r="AV459" s="78">
        <v>275</v>
      </c>
      <c r="AW459" s="74">
        <v>13.5</v>
      </c>
      <c r="AX459" s="74">
        <v>9.1</v>
      </c>
      <c r="AY459" s="74">
        <v>63.5</v>
      </c>
      <c r="AZ459" s="74">
        <v>74.5</v>
      </c>
      <c r="BA459" s="74">
        <v>77.400000000000006</v>
      </c>
      <c r="BB459" s="78">
        <v>280</v>
      </c>
      <c r="BC459" s="74">
        <v>1.8</v>
      </c>
      <c r="BD459" s="78">
        <v>275</v>
      </c>
      <c r="BE459" s="74">
        <v>13.1</v>
      </c>
      <c r="BF459" s="74">
        <v>10.199999999999999</v>
      </c>
      <c r="BG459" s="74">
        <v>70.099999999999994</v>
      </c>
      <c r="BH459" s="74">
        <v>75.5</v>
      </c>
      <c r="BI459" s="74">
        <v>76.599999999999994</v>
      </c>
      <c r="BJ459" s="78"/>
      <c r="BK459" s="74"/>
      <c r="BL459" s="78"/>
      <c r="BM459" s="74"/>
      <c r="BN459" s="74"/>
      <c r="BO459" s="74"/>
      <c r="BP459" s="74"/>
      <c r="BQ459" s="74"/>
      <c r="BR459" s="78">
        <v>1135</v>
      </c>
      <c r="BS459" s="74">
        <v>3.9</v>
      </c>
      <c r="BT459" s="78">
        <v>1090</v>
      </c>
      <c r="BU459" s="74">
        <v>8</v>
      </c>
      <c r="BV459" s="74">
        <v>12.6</v>
      </c>
      <c r="BW459" s="74">
        <v>54.2</v>
      </c>
      <c r="BX459" s="74">
        <v>71.400000000000006</v>
      </c>
      <c r="BY459" s="74">
        <v>79.400000000000006</v>
      </c>
      <c r="BZ459" s="78">
        <v>1135</v>
      </c>
      <c r="CA459" s="74">
        <v>4.4000000000000004</v>
      </c>
      <c r="CB459" s="78">
        <v>1085</v>
      </c>
      <c r="CC459" s="74">
        <v>10.3</v>
      </c>
      <c r="CD459" s="74">
        <v>7.7</v>
      </c>
      <c r="CE459" s="74">
        <v>62.4</v>
      </c>
      <c r="CF459" s="74">
        <v>76.7</v>
      </c>
      <c r="CG459" s="74">
        <v>81.900000000000006</v>
      </c>
      <c r="CH459" s="78">
        <v>1135</v>
      </c>
      <c r="CI459" s="74">
        <v>4.7</v>
      </c>
      <c r="CJ459" s="78">
        <v>1080</v>
      </c>
      <c r="CK459" s="74">
        <v>11.6</v>
      </c>
      <c r="CL459" s="74">
        <v>7.9</v>
      </c>
      <c r="CM459" s="74">
        <v>69.900000000000006</v>
      </c>
      <c r="CN459" s="74">
        <v>78.2</v>
      </c>
      <c r="CO459" s="74">
        <v>80.599999999999994</v>
      </c>
      <c r="CP459" s="78"/>
      <c r="CQ459" s="74"/>
      <c r="CR459" s="78"/>
      <c r="CS459" s="74"/>
      <c r="CT459" s="74"/>
      <c r="CU459" s="74"/>
      <c r="CV459" s="74"/>
      <c r="CW459" s="74"/>
    </row>
    <row r="460" spans="1:101" ht="16.5" x14ac:dyDescent="0.3">
      <c r="A460" s="74" t="s">
        <v>291</v>
      </c>
      <c r="B460" s="74">
        <v>65</v>
      </c>
      <c r="C460" s="74">
        <v>10003957</v>
      </c>
      <c r="D460" s="74" t="s">
        <v>39</v>
      </c>
      <c r="E460" s="74" t="s">
        <v>151</v>
      </c>
      <c r="F460" s="78">
        <v>1825</v>
      </c>
      <c r="G460" s="74">
        <v>4.2</v>
      </c>
      <c r="H460" s="78">
        <v>1750</v>
      </c>
      <c r="I460" s="74">
        <v>8.6999999999999993</v>
      </c>
      <c r="J460" s="74">
        <v>10.8</v>
      </c>
      <c r="K460" s="74">
        <v>56.1</v>
      </c>
      <c r="L460" s="74">
        <v>72</v>
      </c>
      <c r="M460" s="74">
        <v>80.400000000000006</v>
      </c>
      <c r="N460" s="78">
        <v>1825</v>
      </c>
      <c r="O460" s="74">
        <v>4.5999999999999996</v>
      </c>
      <c r="P460" s="78">
        <v>1740</v>
      </c>
      <c r="Q460" s="74">
        <v>10.3</v>
      </c>
      <c r="R460" s="74">
        <v>7.1</v>
      </c>
      <c r="S460" s="74">
        <v>62.2</v>
      </c>
      <c r="T460" s="74">
        <v>76.900000000000006</v>
      </c>
      <c r="U460" s="74">
        <v>82.5</v>
      </c>
      <c r="V460" s="78">
        <v>1825</v>
      </c>
      <c r="W460" s="74">
        <v>4.9000000000000004</v>
      </c>
      <c r="X460" s="78">
        <v>1735</v>
      </c>
      <c r="Y460" s="74">
        <v>11.3</v>
      </c>
      <c r="Z460" s="74">
        <v>6.4</v>
      </c>
      <c r="AA460" s="74">
        <v>66.7</v>
      </c>
      <c r="AB460" s="74">
        <v>78.3</v>
      </c>
      <c r="AC460" s="74">
        <v>82.3</v>
      </c>
      <c r="AD460" s="78"/>
      <c r="AE460" s="74"/>
      <c r="AF460" s="78"/>
      <c r="AG460" s="74"/>
      <c r="AH460" s="74"/>
      <c r="AI460" s="74"/>
      <c r="AJ460" s="74"/>
      <c r="AK460" s="74"/>
      <c r="AL460" s="78">
        <v>1475</v>
      </c>
      <c r="AM460" s="74">
        <v>1.9</v>
      </c>
      <c r="AN460" s="78">
        <v>1445</v>
      </c>
      <c r="AO460" s="74">
        <v>7.7</v>
      </c>
      <c r="AP460" s="74">
        <v>13.9</v>
      </c>
      <c r="AQ460" s="74">
        <v>60.2</v>
      </c>
      <c r="AR460" s="74">
        <v>71.2</v>
      </c>
      <c r="AS460" s="74">
        <v>78.400000000000006</v>
      </c>
      <c r="AT460" s="78">
        <v>1475</v>
      </c>
      <c r="AU460" s="74">
        <v>2.2000000000000002</v>
      </c>
      <c r="AV460" s="78">
        <v>1445</v>
      </c>
      <c r="AW460" s="74">
        <v>10.6</v>
      </c>
      <c r="AX460" s="74">
        <v>8.8000000000000007</v>
      </c>
      <c r="AY460" s="74">
        <v>65.2</v>
      </c>
      <c r="AZ460" s="74">
        <v>76</v>
      </c>
      <c r="BA460" s="74">
        <v>80.599999999999994</v>
      </c>
      <c r="BB460" s="78">
        <v>1475</v>
      </c>
      <c r="BC460" s="74">
        <v>2.2000000000000002</v>
      </c>
      <c r="BD460" s="78">
        <v>1440</v>
      </c>
      <c r="BE460" s="74">
        <v>12.6</v>
      </c>
      <c r="BF460" s="74">
        <v>8.5</v>
      </c>
      <c r="BG460" s="74">
        <v>69.3</v>
      </c>
      <c r="BH460" s="74">
        <v>75.8</v>
      </c>
      <c r="BI460" s="74">
        <v>78.900000000000006</v>
      </c>
      <c r="BJ460" s="78"/>
      <c r="BK460" s="74"/>
      <c r="BL460" s="78"/>
      <c r="BM460" s="74"/>
      <c r="BN460" s="74"/>
      <c r="BO460" s="74"/>
      <c r="BP460" s="74"/>
      <c r="BQ460" s="74"/>
      <c r="BR460" s="78">
        <v>3300</v>
      </c>
      <c r="BS460" s="74">
        <v>3.2</v>
      </c>
      <c r="BT460" s="78">
        <v>3195</v>
      </c>
      <c r="BU460" s="74">
        <v>8.3000000000000007</v>
      </c>
      <c r="BV460" s="74">
        <v>12.2</v>
      </c>
      <c r="BW460" s="74">
        <v>58</v>
      </c>
      <c r="BX460" s="74">
        <v>71.599999999999994</v>
      </c>
      <c r="BY460" s="74">
        <v>79.5</v>
      </c>
      <c r="BZ460" s="78">
        <v>3300</v>
      </c>
      <c r="CA460" s="74">
        <v>3.5</v>
      </c>
      <c r="CB460" s="78">
        <v>3185</v>
      </c>
      <c r="CC460" s="74">
        <v>10.5</v>
      </c>
      <c r="CD460" s="74">
        <v>7.9</v>
      </c>
      <c r="CE460" s="74">
        <v>63.6</v>
      </c>
      <c r="CF460" s="74">
        <v>76.5</v>
      </c>
      <c r="CG460" s="74">
        <v>81.7</v>
      </c>
      <c r="CH460" s="78">
        <v>3300</v>
      </c>
      <c r="CI460" s="74">
        <v>3.7</v>
      </c>
      <c r="CJ460" s="78">
        <v>3180</v>
      </c>
      <c r="CK460" s="74">
        <v>11.9</v>
      </c>
      <c r="CL460" s="74">
        <v>7.4</v>
      </c>
      <c r="CM460" s="74">
        <v>67.900000000000006</v>
      </c>
      <c r="CN460" s="74">
        <v>77.2</v>
      </c>
      <c r="CO460" s="74">
        <v>80.7</v>
      </c>
      <c r="CP460" s="78"/>
      <c r="CQ460" s="74"/>
      <c r="CR460" s="78"/>
      <c r="CS460" s="74"/>
      <c r="CT460" s="74"/>
      <c r="CU460" s="74"/>
      <c r="CV460" s="74"/>
      <c r="CW460" s="74"/>
    </row>
    <row r="461" spans="1:101" ht="16.5" x14ac:dyDescent="0.3">
      <c r="A461" s="74" t="s">
        <v>291</v>
      </c>
      <c r="B461" s="74">
        <v>209</v>
      </c>
      <c r="C461" s="74">
        <v>10003945</v>
      </c>
      <c r="D461" s="74" t="s">
        <v>39</v>
      </c>
      <c r="E461" s="74" t="s">
        <v>153</v>
      </c>
      <c r="F461" s="78">
        <v>60</v>
      </c>
      <c r="G461" s="74">
        <v>13.3</v>
      </c>
      <c r="H461" s="78">
        <v>50</v>
      </c>
      <c r="I461" s="74">
        <v>11.5</v>
      </c>
      <c r="J461" s="74">
        <v>13.5</v>
      </c>
      <c r="K461" s="74" t="s">
        <v>396</v>
      </c>
      <c r="L461" s="74" t="s">
        <v>396</v>
      </c>
      <c r="M461" s="74">
        <v>75</v>
      </c>
      <c r="N461" s="78">
        <v>60</v>
      </c>
      <c r="O461" s="74">
        <v>15</v>
      </c>
      <c r="P461" s="78">
        <v>50</v>
      </c>
      <c r="Q461" s="74">
        <v>11.8</v>
      </c>
      <c r="R461" s="74">
        <v>15.7</v>
      </c>
      <c r="S461" s="74" t="s">
        <v>396</v>
      </c>
      <c r="T461" s="74" t="s">
        <v>396</v>
      </c>
      <c r="U461" s="74">
        <v>72.5</v>
      </c>
      <c r="V461" s="78">
        <v>60</v>
      </c>
      <c r="W461" s="74">
        <v>15</v>
      </c>
      <c r="X461" s="78">
        <v>50</v>
      </c>
      <c r="Y461" s="74">
        <v>17.600000000000001</v>
      </c>
      <c r="Z461" s="74">
        <v>13.7</v>
      </c>
      <c r="AA461" s="74" t="s">
        <v>396</v>
      </c>
      <c r="AB461" s="74" t="s">
        <v>396</v>
      </c>
      <c r="AC461" s="74">
        <v>68.599999999999994</v>
      </c>
      <c r="AD461" s="78"/>
      <c r="AE461" s="74"/>
      <c r="AF461" s="78"/>
      <c r="AG461" s="74"/>
      <c r="AH461" s="74"/>
      <c r="AI461" s="74"/>
      <c r="AJ461" s="74"/>
      <c r="AK461" s="74"/>
      <c r="AL461" s="78">
        <v>60</v>
      </c>
      <c r="AM461" s="74">
        <v>1.6</v>
      </c>
      <c r="AN461" s="78">
        <v>60</v>
      </c>
      <c r="AO461" s="74">
        <v>14.8</v>
      </c>
      <c r="AP461" s="74">
        <v>14.8</v>
      </c>
      <c r="AQ461" s="74" t="s">
        <v>396</v>
      </c>
      <c r="AR461" s="74" t="s">
        <v>396</v>
      </c>
      <c r="AS461" s="74">
        <v>70.5</v>
      </c>
      <c r="AT461" s="78">
        <v>60</v>
      </c>
      <c r="AU461" s="74">
        <v>1.6</v>
      </c>
      <c r="AV461" s="78">
        <v>60</v>
      </c>
      <c r="AW461" s="74">
        <v>18</v>
      </c>
      <c r="AX461" s="74">
        <v>11.5</v>
      </c>
      <c r="AY461" s="74" t="s">
        <v>396</v>
      </c>
      <c r="AZ461" s="74" t="s">
        <v>396</v>
      </c>
      <c r="BA461" s="74">
        <v>70.5</v>
      </c>
      <c r="BB461" s="78">
        <v>60</v>
      </c>
      <c r="BC461" s="74">
        <v>1.6</v>
      </c>
      <c r="BD461" s="78">
        <v>60</v>
      </c>
      <c r="BE461" s="74">
        <v>23</v>
      </c>
      <c r="BF461" s="74">
        <v>13.1</v>
      </c>
      <c r="BG461" s="74" t="s">
        <v>396</v>
      </c>
      <c r="BH461" s="74" t="s">
        <v>396</v>
      </c>
      <c r="BI461" s="74">
        <v>63.9</v>
      </c>
      <c r="BJ461" s="78"/>
      <c r="BK461" s="74"/>
      <c r="BL461" s="78"/>
      <c r="BM461" s="74"/>
      <c r="BN461" s="74"/>
      <c r="BO461" s="74"/>
      <c r="BP461" s="74"/>
      <c r="BQ461" s="74"/>
      <c r="BR461" s="78">
        <v>120</v>
      </c>
      <c r="BS461" s="74">
        <v>7.4</v>
      </c>
      <c r="BT461" s="78">
        <v>115</v>
      </c>
      <c r="BU461" s="74">
        <v>13.3</v>
      </c>
      <c r="BV461" s="74">
        <v>14.2</v>
      </c>
      <c r="BW461" s="74" t="s">
        <v>396</v>
      </c>
      <c r="BX461" s="74" t="s">
        <v>396</v>
      </c>
      <c r="BY461" s="74">
        <v>72.599999999999994</v>
      </c>
      <c r="BZ461" s="78">
        <v>120</v>
      </c>
      <c r="CA461" s="74">
        <v>8.1999999999999993</v>
      </c>
      <c r="CB461" s="78">
        <v>110</v>
      </c>
      <c r="CC461" s="74">
        <v>15.2</v>
      </c>
      <c r="CD461" s="74">
        <v>13.4</v>
      </c>
      <c r="CE461" s="74" t="s">
        <v>396</v>
      </c>
      <c r="CF461" s="74" t="s">
        <v>396</v>
      </c>
      <c r="CG461" s="74">
        <v>71.400000000000006</v>
      </c>
      <c r="CH461" s="78">
        <v>120</v>
      </c>
      <c r="CI461" s="74">
        <v>8.1999999999999993</v>
      </c>
      <c r="CJ461" s="78">
        <v>110</v>
      </c>
      <c r="CK461" s="74">
        <v>20.5</v>
      </c>
      <c r="CL461" s="74">
        <v>13.4</v>
      </c>
      <c r="CM461" s="74" t="s">
        <v>396</v>
      </c>
      <c r="CN461" s="74" t="s">
        <v>396</v>
      </c>
      <c r="CO461" s="74">
        <v>66.099999999999994</v>
      </c>
      <c r="CP461" s="78"/>
      <c r="CQ461" s="74"/>
      <c r="CR461" s="78"/>
      <c r="CS461" s="74"/>
      <c r="CT461" s="74"/>
      <c r="CU461" s="74"/>
      <c r="CV461" s="74"/>
      <c r="CW461" s="74"/>
    </row>
    <row r="462" spans="1:101" ht="16.5" x14ac:dyDescent="0.3">
      <c r="A462" s="74" t="s">
        <v>291</v>
      </c>
      <c r="B462" s="74">
        <v>126</v>
      </c>
      <c r="C462" s="74">
        <v>10006842</v>
      </c>
      <c r="D462" s="74" t="s">
        <v>39</v>
      </c>
      <c r="E462" s="74" t="s">
        <v>155</v>
      </c>
      <c r="F462" s="78">
        <v>1820</v>
      </c>
      <c r="G462" s="74">
        <v>3.1</v>
      </c>
      <c r="H462" s="78">
        <v>1760</v>
      </c>
      <c r="I462" s="74">
        <v>7.8</v>
      </c>
      <c r="J462" s="74">
        <v>9</v>
      </c>
      <c r="K462" s="74">
        <v>51.2</v>
      </c>
      <c r="L462" s="74">
        <v>70.5</v>
      </c>
      <c r="M462" s="74">
        <v>83.2</v>
      </c>
      <c r="N462" s="78">
        <v>1820</v>
      </c>
      <c r="O462" s="74">
        <v>2.9</v>
      </c>
      <c r="P462" s="78">
        <v>1765</v>
      </c>
      <c r="Q462" s="74">
        <v>9</v>
      </c>
      <c r="R462" s="74">
        <v>5.8</v>
      </c>
      <c r="S462" s="74">
        <v>56.4</v>
      </c>
      <c r="T462" s="74">
        <v>75.5</v>
      </c>
      <c r="U462" s="74">
        <v>85.2</v>
      </c>
      <c r="V462" s="78">
        <v>1820</v>
      </c>
      <c r="W462" s="74">
        <v>3.3</v>
      </c>
      <c r="X462" s="78">
        <v>1760</v>
      </c>
      <c r="Y462" s="74">
        <v>9.3000000000000007</v>
      </c>
      <c r="Z462" s="74">
        <v>6.1</v>
      </c>
      <c r="AA462" s="74">
        <v>64.400000000000006</v>
      </c>
      <c r="AB462" s="74">
        <v>78.900000000000006</v>
      </c>
      <c r="AC462" s="74">
        <v>84.5</v>
      </c>
      <c r="AD462" s="78"/>
      <c r="AE462" s="74"/>
      <c r="AF462" s="78"/>
      <c r="AG462" s="74"/>
      <c r="AH462" s="74"/>
      <c r="AI462" s="74"/>
      <c r="AJ462" s="74"/>
      <c r="AK462" s="74"/>
      <c r="AL462" s="78">
        <v>1360</v>
      </c>
      <c r="AM462" s="74">
        <v>1.5</v>
      </c>
      <c r="AN462" s="78">
        <v>1340</v>
      </c>
      <c r="AO462" s="74">
        <v>9</v>
      </c>
      <c r="AP462" s="74">
        <v>13.5</v>
      </c>
      <c r="AQ462" s="74">
        <v>50.4</v>
      </c>
      <c r="AR462" s="74">
        <v>63.8</v>
      </c>
      <c r="AS462" s="74">
        <v>77.5</v>
      </c>
      <c r="AT462" s="78">
        <v>1360</v>
      </c>
      <c r="AU462" s="74">
        <v>1.5</v>
      </c>
      <c r="AV462" s="78">
        <v>1335</v>
      </c>
      <c r="AW462" s="74">
        <v>10</v>
      </c>
      <c r="AX462" s="74">
        <v>7.2</v>
      </c>
      <c r="AY462" s="74">
        <v>59.3</v>
      </c>
      <c r="AZ462" s="74">
        <v>74.099999999999994</v>
      </c>
      <c r="BA462" s="74">
        <v>82.8</v>
      </c>
      <c r="BB462" s="78">
        <v>1360</v>
      </c>
      <c r="BC462" s="74">
        <v>1.7</v>
      </c>
      <c r="BD462" s="78">
        <v>1335</v>
      </c>
      <c r="BE462" s="74">
        <v>13</v>
      </c>
      <c r="BF462" s="74">
        <v>7.2</v>
      </c>
      <c r="BG462" s="74">
        <v>64.3</v>
      </c>
      <c r="BH462" s="74">
        <v>75.099999999999994</v>
      </c>
      <c r="BI462" s="74">
        <v>79.900000000000006</v>
      </c>
      <c r="BJ462" s="78"/>
      <c r="BK462" s="74"/>
      <c r="BL462" s="78"/>
      <c r="BM462" s="74"/>
      <c r="BN462" s="74"/>
      <c r="BO462" s="74"/>
      <c r="BP462" s="74"/>
      <c r="BQ462" s="74"/>
      <c r="BR462" s="78">
        <v>3175</v>
      </c>
      <c r="BS462" s="74">
        <v>2.4</v>
      </c>
      <c r="BT462" s="78">
        <v>3100</v>
      </c>
      <c r="BU462" s="74">
        <v>8.3000000000000007</v>
      </c>
      <c r="BV462" s="74">
        <v>10.9</v>
      </c>
      <c r="BW462" s="74">
        <v>50.9</v>
      </c>
      <c r="BX462" s="74">
        <v>67.599999999999994</v>
      </c>
      <c r="BY462" s="74">
        <v>80.7</v>
      </c>
      <c r="BZ462" s="78">
        <v>3175</v>
      </c>
      <c r="CA462" s="74">
        <v>2.2999999999999998</v>
      </c>
      <c r="CB462" s="78">
        <v>3100</v>
      </c>
      <c r="CC462" s="74">
        <v>9.4</v>
      </c>
      <c r="CD462" s="74">
        <v>6.4</v>
      </c>
      <c r="CE462" s="74">
        <v>57.6</v>
      </c>
      <c r="CF462" s="74">
        <v>74.900000000000006</v>
      </c>
      <c r="CG462" s="74">
        <v>84.2</v>
      </c>
      <c r="CH462" s="78">
        <v>3175</v>
      </c>
      <c r="CI462" s="74">
        <v>2.6</v>
      </c>
      <c r="CJ462" s="78">
        <v>3095</v>
      </c>
      <c r="CK462" s="74">
        <v>10.9</v>
      </c>
      <c r="CL462" s="74">
        <v>6.6</v>
      </c>
      <c r="CM462" s="74">
        <v>64.400000000000006</v>
      </c>
      <c r="CN462" s="74">
        <v>77.2</v>
      </c>
      <c r="CO462" s="74">
        <v>82.5</v>
      </c>
      <c r="CP462" s="78"/>
      <c r="CQ462" s="74"/>
      <c r="CR462" s="78"/>
      <c r="CS462" s="74"/>
      <c r="CT462" s="74"/>
      <c r="CU462" s="74"/>
      <c r="CV462" s="74"/>
      <c r="CW462" s="74"/>
    </row>
    <row r="463" spans="1:101" ht="16.5" x14ac:dyDescent="0.3">
      <c r="A463" s="74" t="s">
        <v>291</v>
      </c>
      <c r="B463" s="74">
        <v>24</v>
      </c>
      <c r="C463" s="74">
        <v>10007162</v>
      </c>
      <c r="D463" s="74" t="s">
        <v>27</v>
      </c>
      <c r="E463" s="74" t="s">
        <v>157</v>
      </c>
      <c r="F463" s="78">
        <v>1245</v>
      </c>
      <c r="G463" s="74">
        <v>5.8</v>
      </c>
      <c r="H463" s="78">
        <v>1175</v>
      </c>
      <c r="I463" s="74">
        <v>13.8</v>
      </c>
      <c r="J463" s="74">
        <v>19.5</v>
      </c>
      <c r="K463" s="74">
        <v>56.3</v>
      </c>
      <c r="L463" s="74">
        <v>62.3</v>
      </c>
      <c r="M463" s="74">
        <v>66.7</v>
      </c>
      <c r="N463" s="78">
        <v>1245</v>
      </c>
      <c r="O463" s="74">
        <v>5.7</v>
      </c>
      <c r="P463" s="78">
        <v>1175</v>
      </c>
      <c r="Q463" s="74">
        <v>15.6</v>
      </c>
      <c r="R463" s="74">
        <v>12.9</v>
      </c>
      <c r="S463" s="74">
        <v>62.1</v>
      </c>
      <c r="T463" s="74">
        <v>67.8</v>
      </c>
      <c r="U463" s="74">
        <v>71.5</v>
      </c>
      <c r="V463" s="78">
        <v>1245</v>
      </c>
      <c r="W463" s="74">
        <v>5.8</v>
      </c>
      <c r="X463" s="78">
        <v>1175</v>
      </c>
      <c r="Y463" s="74">
        <v>18.3</v>
      </c>
      <c r="Z463" s="74">
        <v>14.5</v>
      </c>
      <c r="AA463" s="74">
        <v>60.4</v>
      </c>
      <c r="AB463" s="74">
        <v>64.099999999999994</v>
      </c>
      <c r="AC463" s="74">
        <v>67.2</v>
      </c>
      <c r="AD463" s="78"/>
      <c r="AE463" s="74"/>
      <c r="AF463" s="78"/>
      <c r="AG463" s="74"/>
      <c r="AH463" s="74"/>
      <c r="AI463" s="74"/>
      <c r="AJ463" s="74"/>
      <c r="AK463" s="74"/>
      <c r="AL463" s="78">
        <v>595</v>
      </c>
      <c r="AM463" s="74">
        <v>1.8</v>
      </c>
      <c r="AN463" s="78">
        <v>585</v>
      </c>
      <c r="AO463" s="74">
        <v>14.5</v>
      </c>
      <c r="AP463" s="74">
        <v>19.100000000000001</v>
      </c>
      <c r="AQ463" s="74">
        <v>55.7</v>
      </c>
      <c r="AR463" s="74">
        <v>60</v>
      </c>
      <c r="AS463" s="74">
        <v>66.3</v>
      </c>
      <c r="AT463" s="78">
        <v>595</v>
      </c>
      <c r="AU463" s="74">
        <v>2.5</v>
      </c>
      <c r="AV463" s="78">
        <v>580</v>
      </c>
      <c r="AW463" s="74">
        <v>18.100000000000001</v>
      </c>
      <c r="AX463" s="74">
        <v>12.7</v>
      </c>
      <c r="AY463" s="74">
        <v>61.8</v>
      </c>
      <c r="AZ463" s="74">
        <v>65.900000000000006</v>
      </c>
      <c r="BA463" s="74">
        <v>69.2</v>
      </c>
      <c r="BB463" s="78">
        <v>595</v>
      </c>
      <c r="BC463" s="74">
        <v>2.2999999999999998</v>
      </c>
      <c r="BD463" s="78">
        <v>580</v>
      </c>
      <c r="BE463" s="74">
        <v>22.2</v>
      </c>
      <c r="BF463" s="74">
        <v>16</v>
      </c>
      <c r="BG463" s="74">
        <v>56.4</v>
      </c>
      <c r="BH463" s="74">
        <v>59.8</v>
      </c>
      <c r="BI463" s="74">
        <v>61.9</v>
      </c>
      <c r="BJ463" s="78"/>
      <c r="BK463" s="74"/>
      <c r="BL463" s="78"/>
      <c r="BM463" s="74"/>
      <c r="BN463" s="74"/>
      <c r="BO463" s="74"/>
      <c r="BP463" s="74"/>
      <c r="BQ463" s="74"/>
      <c r="BR463" s="78">
        <v>1840</v>
      </c>
      <c r="BS463" s="74">
        <v>4.5</v>
      </c>
      <c r="BT463" s="78">
        <v>1760</v>
      </c>
      <c r="BU463" s="74">
        <v>14.1</v>
      </c>
      <c r="BV463" s="74">
        <v>19.399999999999999</v>
      </c>
      <c r="BW463" s="74">
        <v>56.1</v>
      </c>
      <c r="BX463" s="74">
        <v>61.5</v>
      </c>
      <c r="BY463" s="74">
        <v>66.599999999999994</v>
      </c>
      <c r="BZ463" s="78">
        <v>1840</v>
      </c>
      <c r="CA463" s="74">
        <v>4.7</v>
      </c>
      <c r="CB463" s="78">
        <v>1755</v>
      </c>
      <c r="CC463" s="74">
        <v>16.399999999999999</v>
      </c>
      <c r="CD463" s="74">
        <v>12.9</v>
      </c>
      <c r="CE463" s="74">
        <v>62</v>
      </c>
      <c r="CF463" s="74">
        <v>67.2</v>
      </c>
      <c r="CG463" s="74">
        <v>70.7</v>
      </c>
      <c r="CH463" s="78">
        <v>1840</v>
      </c>
      <c r="CI463" s="74">
        <v>4.7</v>
      </c>
      <c r="CJ463" s="78">
        <v>1755</v>
      </c>
      <c r="CK463" s="74">
        <v>19.600000000000001</v>
      </c>
      <c r="CL463" s="74">
        <v>15</v>
      </c>
      <c r="CM463" s="74">
        <v>59.1</v>
      </c>
      <c r="CN463" s="74">
        <v>62.7</v>
      </c>
      <c r="CO463" s="74">
        <v>65.400000000000006</v>
      </c>
      <c r="CP463" s="78"/>
      <c r="CQ463" s="74"/>
      <c r="CR463" s="78"/>
      <c r="CS463" s="74"/>
      <c r="CT463" s="74"/>
      <c r="CU463" s="74"/>
      <c r="CV463" s="74"/>
      <c r="CW463" s="74"/>
    </row>
    <row r="464" spans="1:101" ht="16.5" x14ac:dyDescent="0.3">
      <c r="A464" s="74" t="s">
        <v>291</v>
      </c>
      <c r="B464" s="74">
        <v>135</v>
      </c>
      <c r="C464" s="74">
        <v>10007769</v>
      </c>
      <c r="D464" s="74" t="s">
        <v>27</v>
      </c>
      <c r="E464" s="74" t="s">
        <v>159</v>
      </c>
      <c r="F464" s="78" t="s">
        <v>13</v>
      </c>
      <c r="G464" s="74" t="s">
        <v>13</v>
      </c>
      <c r="H464" s="78" t="s">
        <v>13</v>
      </c>
      <c r="I464" s="74" t="s">
        <v>13</v>
      </c>
      <c r="J464" s="74" t="s">
        <v>13</v>
      </c>
      <c r="K464" s="74" t="s">
        <v>13</v>
      </c>
      <c r="L464" s="74" t="s">
        <v>13</v>
      </c>
      <c r="M464" s="74" t="s">
        <v>13</v>
      </c>
      <c r="N464" s="78" t="s">
        <v>13</v>
      </c>
      <c r="O464" s="74" t="s">
        <v>13</v>
      </c>
      <c r="P464" s="78" t="s">
        <v>13</v>
      </c>
      <c r="Q464" s="74" t="s">
        <v>13</v>
      </c>
      <c r="R464" s="74" t="s">
        <v>13</v>
      </c>
      <c r="S464" s="74" t="s">
        <v>13</v>
      </c>
      <c r="T464" s="74" t="s">
        <v>13</v>
      </c>
      <c r="U464" s="74" t="s">
        <v>13</v>
      </c>
      <c r="V464" s="78" t="s">
        <v>13</v>
      </c>
      <c r="W464" s="74" t="s">
        <v>13</v>
      </c>
      <c r="X464" s="78" t="s">
        <v>13</v>
      </c>
      <c r="Y464" s="74" t="s">
        <v>13</v>
      </c>
      <c r="Z464" s="74" t="s">
        <v>13</v>
      </c>
      <c r="AA464" s="74" t="s">
        <v>13</v>
      </c>
      <c r="AB464" s="74" t="s">
        <v>13</v>
      </c>
      <c r="AC464" s="74" t="s">
        <v>13</v>
      </c>
      <c r="AD464" s="78"/>
      <c r="AE464" s="74"/>
      <c r="AF464" s="78"/>
      <c r="AG464" s="74"/>
      <c r="AH464" s="74"/>
      <c r="AI464" s="74"/>
      <c r="AJ464" s="74"/>
      <c r="AK464" s="74"/>
      <c r="AL464" s="78" t="s">
        <v>13</v>
      </c>
      <c r="AM464" s="74" t="s">
        <v>13</v>
      </c>
      <c r="AN464" s="78" t="s">
        <v>13</v>
      </c>
      <c r="AO464" s="74" t="s">
        <v>13</v>
      </c>
      <c r="AP464" s="74" t="s">
        <v>13</v>
      </c>
      <c r="AQ464" s="74" t="s">
        <v>13</v>
      </c>
      <c r="AR464" s="74" t="s">
        <v>13</v>
      </c>
      <c r="AS464" s="74" t="s">
        <v>13</v>
      </c>
      <c r="AT464" s="78" t="s">
        <v>13</v>
      </c>
      <c r="AU464" s="74" t="s">
        <v>13</v>
      </c>
      <c r="AV464" s="78" t="s">
        <v>13</v>
      </c>
      <c r="AW464" s="74" t="s">
        <v>13</v>
      </c>
      <c r="AX464" s="74" t="s">
        <v>13</v>
      </c>
      <c r="AY464" s="74" t="s">
        <v>13</v>
      </c>
      <c r="AZ464" s="74" t="s">
        <v>13</v>
      </c>
      <c r="BA464" s="74" t="s">
        <v>13</v>
      </c>
      <c r="BB464" s="78" t="s">
        <v>13</v>
      </c>
      <c r="BC464" s="74" t="s">
        <v>13</v>
      </c>
      <c r="BD464" s="78" t="s">
        <v>13</v>
      </c>
      <c r="BE464" s="74" t="s">
        <v>13</v>
      </c>
      <c r="BF464" s="74" t="s">
        <v>13</v>
      </c>
      <c r="BG464" s="74" t="s">
        <v>13</v>
      </c>
      <c r="BH464" s="74" t="s">
        <v>13</v>
      </c>
      <c r="BI464" s="74" t="s">
        <v>13</v>
      </c>
      <c r="BJ464" s="78"/>
      <c r="BK464" s="74"/>
      <c r="BL464" s="78"/>
      <c r="BM464" s="74"/>
      <c r="BN464" s="74"/>
      <c r="BO464" s="74"/>
      <c r="BP464" s="74"/>
      <c r="BQ464" s="74"/>
      <c r="BR464" s="78" t="s">
        <v>13</v>
      </c>
      <c r="BS464" s="74" t="s">
        <v>13</v>
      </c>
      <c r="BT464" s="78" t="s">
        <v>13</v>
      </c>
      <c r="BU464" s="74" t="s">
        <v>13</v>
      </c>
      <c r="BV464" s="74" t="s">
        <v>13</v>
      </c>
      <c r="BW464" s="74" t="s">
        <v>13</v>
      </c>
      <c r="BX464" s="74" t="s">
        <v>13</v>
      </c>
      <c r="BY464" s="74" t="s">
        <v>13</v>
      </c>
      <c r="BZ464" s="78" t="s">
        <v>13</v>
      </c>
      <c r="CA464" s="74" t="s">
        <v>13</v>
      </c>
      <c r="CB464" s="78" t="s">
        <v>13</v>
      </c>
      <c r="CC464" s="74" t="s">
        <v>13</v>
      </c>
      <c r="CD464" s="74" t="s">
        <v>13</v>
      </c>
      <c r="CE464" s="74" t="s">
        <v>13</v>
      </c>
      <c r="CF464" s="74" t="s">
        <v>13</v>
      </c>
      <c r="CG464" s="74" t="s">
        <v>13</v>
      </c>
      <c r="CH464" s="78" t="s">
        <v>13</v>
      </c>
      <c r="CI464" s="74" t="s">
        <v>13</v>
      </c>
      <c r="CJ464" s="78" t="s">
        <v>13</v>
      </c>
      <c r="CK464" s="74" t="s">
        <v>13</v>
      </c>
      <c r="CL464" s="74" t="s">
        <v>13</v>
      </c>
      <c r="CM464" s="74" t="s">
        <v>13</v>
      </c>
      <c r="CN464" s="74" t="s">
        <v>13</v>
      </c>
      <c r="CO464" s="74" t="s">
        <v>13</v>
      </c>
      <c r="CP464" s="78"/>
      <c r="CQ464" s="74"/>
      <c r="CR464" s="78"/>
      <c r="CS464" s="74"/>
      <c r="CT464" s="74"/>
      <c r="CU464" s="74"/>
      <c r="CV464" s="74"/>
      <c r="CW464" s="74"/>
    </row>
    <row r="465" spans="1:101" ht="16.5" x14ac:dyDescent="0.3">
      <c r="A465" s="74" t="s">
        <v>291</v>
      </c>
      <c r="B465" s="74">
        <v>151</v>
      </c>
      <c r="C465" s="74">
        <v>10007797</v>
      </c>
      <c r="D465" s="74" t="s">
        <v>27</v>
      </c>
      <c r="E465" s="74" t="s">
        <v>161</v>
      </c>
      <c r="F465" s="78" t="s">
        <v>13</v>
      </c>
      <c r="G465" s="74" t="s">
        <v>13</v>
      </c>
      <c r="H465" s="78" t="s">
        <v>13</v>
      </c>
      <c r="I465" s="74" t="s">
        <v>13</v>
      </c>
      <c r="J465" s="74" t="s">
        <v>13</v>
      </c>
      <c r="K465" s="74" t="s">
        <v>13</v>
      </c>
      <c r="L465" s="74" t="s">
        <v>13</v>
      </c>
      <c r="M465" s="74" t="s">
        <v>13</v>
      </c>
      <c r="N465" s="78" t="s">
        <v>13</v>
      </c>
      <c r="O465" s="74" t="s">
        <v>13</v>
      </c>
      <c r="P465" s="78" t="s">
        <v>13</v>
      </c>
      <c r="Q465" s="74" t="s">
        <v>13</v>
      </c>
      <c r="R465" s="74" t="s">
        <v>13</v>
      </c>
      <c r="S465" s="74" t="s">
        <v>13</v>
      </c>
      <c r="T465" s="74" t="s">
        <v>13</v>
      </c>
      <c r="U465" s="74" t="s">
        <v>13</v>
      </c>
      <c r="V465" s="78" t="s">
        <v>13</v>
      </c>
      <c r="W465" s="74" t="s">
        <v>13</v>
      </c>
      <c r="X465" s="78" t="s">
        <v>13</v>
      </c>
      <c r="Y465" s="74" t="s">
        <v>13</v>
      </c>
      <c r="Z465" s="74" t="s">
        <v>13</v>
      </c>
      <c r="AA465" s="74" t="s">
        <v>13</v>
      </c>
      <c r="AB465" s="74" t="s">
        <v>13</v>
      </c>
      <c r="AC465" s="74" t="s">
        <v>13</v>
      </c>
      <c r="AD465" s="78"/>
      <c r="AE465" s="74"/>
      <c r="AF465" s="78"/>
      <c r="AG465" s="74"/>
      <c r="AH465" s="74"/>
      <c r="AI465" s="74"/>
      <c r="AJ465" s="74"/>
      <c r="AK465" s="74"/>
      <c r="AL465" s="78" t="s">
        <v>13</v>
      </c>
      <c r="AM465" s="74" t="s">
        <v>13</v>
      </c>
      <c r="AN465" s="78" t="s">
        <v>13</v>
      </c>
      <c r="AO465" s="74" t="s">
        <v>13</v>
      </c>
      <c r="AP465" s="74" t="s">
        <v>13</v>
      </c>
      <c r="AQ465" s="74" t="s">
        <v>13</v>
      </c>
      <c r="AR465" s="74" t="s">
        <v>13</v>
      </c>
      <c r="AS465" s="74" t="s">
        <v>13</v>
      </c>
      <c r="AT465" s="78" t="s">
        <v>13</v>
      </c>
      <c r="AU465" s="74" t="s">
        <v>13</v>
      </c>
      <c r="AV465" s="78" t="s">
        <v>13</v>
      </c>
      <c r="AW465" s="74" t="s">
        <v>13</v>
      </c>
      <c r="AX465" s="74" t="s">
        <v>13</v>
      </c>
      <c r="AY465" s="74" t="s">
        <v>13</v>
      </c>
      <c r="AZ465" s="74" t="s">
        <v>13</v>
      </c>
      <c r="BA465" s="74" t="s">
        <v>13</v>
      </c>
      <c r="BB465" s="78" t="s">
        <v>13</v>
      </c>
      <c r="BC465" s="74" t="s">
        <v>13</v>
      </c>
      <c r="BD465" s="78" t="s">
        <v>13</v>
      </c>
      <c r="BE465" s="74" t="s">
        <v>13</v>
      </c>
      <c r="BF465" s="74" t="s">
        <v>13</v>
      </c>
      <c r="BG465" s="74" t="s">
        <v>13</v>
      </c>
      <c r="BH465" s="74" t="s">
        <v>13</v>
      </c>
      <c r="BI465" s="74" t="s">
        <v>13</v>
      </c>
      <c r="BJ465" s="78"/>
      <c r="BK465" s="74"/>
      <c r="BL465" s="78"/>
      <c r="BM465" s="74"/>
      <c r="BN465" s="74"/>
      <c r="BO465" s="74"/>
      <c r="BP465" s="74"/>
      <c r="BQ465" s="74"/>
      <c r="BR465" s="78" t="s">
        <v>13</v>
      </c>
      <c r="BS465" s="74" t="s">
        <v>13</v>
      </c>
      <c r="BT465" s="78" t="s">
        <v>13</v>
      </c>
      <c r="BU465" s="74" t="s">
        <v>13</v>
      </c>
      <c r="BV465" s="74" t="s">
        <v>13</v>
      </c>
      <c r="BW465" s="74" t="s">
        <v>13</v>
      </c>
      <c r="BX465" s="74" t="s">
        <v>13</v>
      </c>
      <c r="BY465" s="74" t="s">
        <v>13</v>
      </c>
      <c r="BZ465" s="78" t="s">
        <v>13</v>
      </c>
      <c r="CA465" s="74" t="s">
        <v>13</v>
      </c>
      <c r="CB465" s="78" t="s">
        <v>13</v>
      </c>
      <c r="CC465" s="74" t="s">
        <v>13</v>
      </c>
      <c r="CD465" s="74" t="s">
        <v>13</v>
      </c>
      <c r="CE465" s="74" t="s">
        <v>13</v>
      </c>
      <c r="CF465" s="74" t="s">
        <v>13</v>
      </c>
      <c r="CG465" s="74" t="s">
        <v>13</v>
      </c>
      <c r="CH465" s="78" t="s">
        <v>13</v>
      </c>
      <c r="CI465" s="74" t="s">
        <v>13</v>
      </c>
      <c r="CJ465" s="78" t="s">
        <v>13</v>
      </c>
      <c r="CK465" s="74" t="s">
        <v>13</v>
      </c>
      <c r="CL465" s="74" t="s">
        <v>13</v>
      </c>
      <c r="CM465" s="74" t="s">
        <v>13</v>
      </c>
      <c r="CN465" s="74" t="s">
        <v>13</v>
      </c>
      <c r="CO465" s="74" t="s">
        <v>13</v>
      </c>
      <c r="CP465" s="78"/>
      <c r="CQ465" s="74"/>
      <c r="CR465" s="78"/>
      <c r="CS465" s="74"/>
      <c r="CT465" s="74"/>
      <c r="CU465" s="74"/>
      <c r="CV465" s="74"/>
      <c r="CW465" s="74"/>
    </row>
    <row r="466" spans="1:101" ht="16.5" x14ac:dyDescent="0.3">
      <c r="A466" s="74" t="s">
        <v>291</v>
      </c>
      <c r="B466" s="74">
        <v>202</v>
      </c>
      <c r="C466" s="74">
        <v>10004048</v>
      </c>
      <c r="D466" s="74" t="s">
        <v>27</v>
      </c>
      <c r="E466" s="74" t="s">
        <v>163</v>
      </c>
      <c r="F466" s="78">
        <v>1440</v>
      </c>
      <c r="G466" s="74">
        <v>7.1</v>
      </c>
      <c r="H466" s="78">
        <v>1340</v>
      </c>
      <c r="I466" s="74">
        <v>10.7</v>
      </c>
      <c r="J466" s="74">
        <v>16.7</v>
      </c>
      <c r="K466" s="74">
        <v>51.9</v>
      </c>
      <c r="L466" s="74">
        <v>62</v>
      </c>
      <c r="M466" s="74">
        <v>72.599999999999994</v>
      </c>
      <c r="N466" s="78">
        <v>1440</v>
      </c>
      <c r="O466" s="74">
        <v>7.3</v>
      </c>
      <c r="P466" s="78">
        <v>1335</v>
      </c>
      <c r="Q466" s="74">
        <v>15.1</v>
      </c>
      <c r="R466" s="74">
        <v>14.9</v>
      </c>
      <c r="S466" s="74">
        <v>54.8</v>
      </c>
      <c r="T466" s="74">
        <v>64.3</v>
      </c>
      <c r="U466" s="74">
        <v>70</v>
      </c>
      <c r="V466" s="78">
        <v>1440</v>
      </c>
      <c r="W466" s="74">
        <v>7.6</v>
      </c>
      <c r="X466" s="78">
        <v>1330</v>
      </c>
      <c r="Y466" s="74">
        <v>19.5</v>
      </c>
      <c r="Z466" s="74">
        <v>13.8</v>
      </c>
      <c r="AA466" s="74">
        <v>57.1</v>
      </c>
      <c r="AB466" s="74">
        <v>63.2</v>
      </c>
      <c r="AC466" s="74">
        <v>66.599999999999994</v>
      </c>
      <c r="AD466" s="78"/>
      <c r="AE466" s="74"/>
      <c r="AF466" s="78"/>
      <c r="AG466" s="74"/>
      <c r="AH466" s="74"/>
      <c r="AI466" s="74"/>
      <c r="AJ466" s="74"/>
      <c r="AK466" s="74"/>
      <c r="AL466" s="78">
        <v>950</v>
      </c>
      <c r="AM466" s="74">
        <v>6</v>
      </c>
      <c r="AN466" s="78">
        <v>895</v>
      </c>
      <c r="AO466" s="74">
        <v>12</v>
      </c>
      <c r="AP466" s="74">
        <v>18.3</v>
      </c>
      <c r="AQ466" s="74">
        <v>51.8</v>
      </c>
      <c r="AR466" s="74">
        <v>62</v>
      </c>
      <c r="AS466" s="74">
        <v>69.7</v>
      </c>
      <c r="AT466" s="78">
        <v>950</v>
      </c>
      <c r="AU466" s="74">
        <v>6.4</v>
      </c>
      <c r="AV466" s="78">
        <v>890</v>
      </c>
      <c r="AW466" s="74">
        <v>16.2</v>
      </c>
      <c r="AX466" s="74">
        <v>13.2</v>
      </c>
      <c r="AY466" s="74">
        <v>57</v>
      </c>
      <c r="AZ466" s="74">
        <v>66.599999999999994</v>
      </c>
      <c r="BA466" s="74">
        <v>70.599999999999994</v>
      </c>
      <c r="BB466" s="78">
        <v>950</v>
      </c>
      <c r="BC466" s="74">
        <v>7.1</v>
      </c>
      <c r="BD466" s="78">
        <v>885</v>
      </c>
      <c r="BE466" s="74">
        <v>21</v>
      </c>
      <c r="BF466" s="74">
        <v>13.9</v>
      </c>
      <c r="BG466" s="74">
        <v>57.1</v>
      </c>
      <c r="BH466" s="74">
        <v>62.4</v>
      </c>
      <c r="BI466" s="74">
        <v>65</v>
      </c>
      <c r="BJ466" s="78"/>
      <c r="BK466" s="74"/>
      <c r="BL466" s="78"/>
      <c r="BM466" s="74"/>
      <c r="BN466" s="74"/>
      <c r="BO466" s="74"/>
      <c r="BP466" s="74"/>
      <c r="BQ466" s="74"/>
      <c r="BR466" s="78">
        <v>2390</v>
      </c>
      <c r="BS466" s="74">
        <v>6.6</v>
      </c>
      <c r="BT466" s="78">
        <v>2235</v>
      </c>
      <c r="BU466" s="74">
        <v>11.2</v>
      </c>
      <c r="BV466" s="74">
        <v>17.399999999999999</v>
      </c>
      <c r="BW466" s="74">
        <v>51.9</v>
      </c>
      <c r="BX466" s="74">
        <v>62</v>
      </c>
      <c r="BY466" s="74">
        <v>71.400000000000006</v>
      </c>
      <c r="BZ466" s="78">
        <v>2390</v>
      </c>
      <c r="CA466" s="74">
        <v>6.9</v>
      </c>
      <c r="CB466" s="78">
        <v>2225</v>
      </c>
      <c r="CC466" s="74">
        <v>15.5</v>
      </c>
      <c r="CD466" s="74">
        <v>14.2</v>
      </c>
      <c r="CE466" s="74">
        <v>55.7</v>
      </c>
      <c r="CF466" s="74">
        <v>65.2</v>
      </c>
      <c r="CG466" s="74">
        <v>70.3</v>
      </c>
      <c r="CH466" s="78">
        <v>2390</v>
      </c>
      <c r="CI466" s="74">
        <v>7.4</v>
      </c>
      <c r="CJ466" s="78">
        <v>2215</v>
      </c>
      <c r="CK466" s="74">
        <v>20.100000000000001</v>
      </c>
      <c r="CL466" s="74">
        <v>13.9</v>
      </c>
      <c r="CM466" s="74">
        <v>57.1</v>
      </c>
      <c r="CN466" s="74">
        <v>62.9</v>
      </c>
      <c r="CO466" s="74">
        <v>66</v>
      </c>
      <c r="CP466" s="78"/>
      <c r="CQ466" s="74"/>
      <c r="CR466" s="78"/>
      <c r="CS466" s="74"/>
      <c r="CT466" s="74"/>
      <c r="CU466" s="74"/>
      <c r="CV466" s="74"/>
      <c r="CW466" s="74"/>
    </row>
    <row r="467" spans="1:101" ht="16.5" x14ac:dyDescent="0.3">
      <c r="A467" s="74" t="s">
        <v>291</v>
      </c>
      <c r="B467" s="74">
        <v>76</v>
      </c>
      <c r="C467" s="74">
        <v>10004078</v>
      </c>
      <c r="D467" s="74" t="s">
        <v>27</v>
      </c>
      <c r="E467" s="74" t="s">
        <v>165</v>
      </c>
      <c r="F467" s="78">
        <v>1135</v>
      </c>
      <c r="G467" s="74">
        <v>9.3000000000000007</v>
      </c>
      <c r="H467" s="78">
        <v>1030</v>
      </c>
      <c r="I467" s="74">
        <v>9.5</v>
      </c>
      <c r="J467" s="74">
        <v>14</v>
      </c>
      <c r="K467" s="74">
        <v>51.7</v>
      </c>
      <c r="L467" s="74">
        <v>67.099999999999994</v>
      </c>
      <c r="M467" s="74">
        <v>76.5</v>
      </c>
      <c r="N467" s="78">
        <v>1135</v>
      </c>
      <c r="O467" s="74">
        <v>10.7</v>
      </c>
      <c r="P467" s="78">
        <v>1015</v>
      </c>
      <c r="Q467" s="74">
        <v>10.7</v>
      </c>
      <c r="R467" s="74">
        <v>10.199999999999999</v>
      </c>
      <c r="S467" s="74">
        <v>56.1</v>
      </c>
      <c r="T467" s="74">
        <v>71</v>
      </c>
      <c r="U467" s="74">
        <v>79.099999999999994</v>
      </c>
      <c r="V467" s="78">
        <v>1135</v>
      </c>
      <c r="W467" s="74">
        <v>11.3</v>
      </c>
      <c r="X467" s="78">
        <v>1005</v>
      </c>
      <c r="Y467" s="74">
        <v>13</v>
      </c>
      <c r="Z467" s="74">
        <v>9.6</v>
      </c>
      <c r="AA467" s="74">
        <v>55.6</v>
      </c>
      <c r="AB467" s="74">
        <v>71</v>
      </c>
      <c r="AC467" s="74">
        <v>77.400000000000006</v>
      </c>
      <c r="AD467" s="78"/>
      <c r="AE467" s="74"/>
      <c r="AF467" s="78"/>
      <c r="AG467" s="74"/>
      <c r="AH467" s="74"/>
      <c r="AI467" s="74"/>
      <c r="AJ467" s="74"/>
      <c r="AK467" s="74"/>
      <c r="AL467" s="78">
        <v>670</v>
      </c>
      <c r="AM467" s="74">
        <v>7.2</v>
      </c>
      <c r="AN467" s="78">
        <v>620</v>
      </c>
      <c r="AO467" s="74">
        <v>12.9</v>
      </c>
      <c r="AP467" s="74">
        <v>16.100000000000001</v>
      </c>
      <c r="AQ467" s="74">
        <v>51.7</v>
      </c>
      <c r="AR467" s="74">
        <v>62.8</v>
      </c>
      <c r="AS467" s="74">
        <v>71</v>
      </c>
      <c r="AT467" s="78">
        <v>670</v>
      </c>
      <c r="AU467" s="74">
        <v>7.8</v>
      </c>
      <c r="AV467" s="78">
        <v>615</v>
      </c>
      <c r="AW467" s="74">
        <v>17.2</v>
      </c>
      <c r="AX467" s="74">
        <v>13.3</v>
      </c>
      <c r="AY467" s="74">
        <v>54.1</v>
      </c>
      <c r="AZ467" s="74">
        <v>65.2</v>
      </c>
      <c r="BA467" s="74">
        <v>69.5</v>
      </c>
      <c r="BB467" s="78">
        <v>670</v>
      </c>
      <c r="BC467" s="74">
        <v>8.1999999999999993</v>
      </c>
      <c r="BD467" s="78">
        <v>615</v>
      </c>
      <c r="BE467" s="74">
        <v>20.8</v>
      </c>
      <c r="BF467" s="74">
        <v>11.1</v>
      </c>
      <c r="BG467" s="74">
        <v>58.8</v>
      </c>
      <c r="BH467" s="74">
        <v>66.599999999999994</v>
      </c>
      <c r="BI467" s="74">
        <v>68.099999999999994</v>
      </c>
      <c r="BJ467" s="78"/>
      <c r="BK467" s="74"/>
      <c r="BL467" s="78"/>
      <c r="BM467" s="74"/>
      <c r="BN467" s="74"/>
      <c r="BO467" s="74"/>
      <c r="BP467" s="74"/>
      <c r="BQ467" s="74"/>
      <c r="BR467" s="78">
        <v>1805</v>
      </c>
      <c r="BS467" s="74">
        <v>8.5</v>
      </c>
      <c r="BT467" s="78">
        <v>1650</v>
      </c>
      <c r="BU467" s="74">
        <v>10.8</v>
      </c>
      <c r="BV467" s="74">
        <v>14.8</v>
      </c>
      <c r="BW467" s="74">
        <v>51.7</v>
      </c>
      <c r="BX467" s="74">
        <v>65.5</v>
      </c>
      <c r="BY467" s="74">
        <v>74.400000000000006</v>
      </c>
      <c r="BZ467" s="78">
        <v>1805</v>
      </c>
      <c r="CA467" s="74">
        <v>9.6</v>
      </c>
      <c r="CB467" s="78">
        <v>1630</v>
      </c>
      <c r="CC467" s="74">
        <v>13.2</v>
      </c>
      <c r="CD467" s="74">
        <v>11.3</v>
      </c>
      <c r="CE467" s="74">
        <v>55.4</v>
      </c>
      <c r="CF467" s="74">
        <v>68.8</v>
      </c>
      <c r="CG467" s="74">
        <v>75.5</v>
      </c>
      <c r="CH467" s="78">
        <v>1805</v>
      </c>
      <c r="CI467" s="74">
        <v>10.1</v>
      </c>
      <c r="CJ467" s="78">
        <v>1620</v>
      </c>
      <c r="CK467" s="74">
        <v>16</v>
      </c>
      <c r="CL467" s="74">
        <v>10.199999999999999</v>
      </c>
      <c r="CM467" s="74">
        <v>56.8</v>
      </c>
      <c r="CN467" s="74">
        <v>69.3</v>
      </c>
      <c r="CO467" s="74">
        <v>73.8</v>
      </c>
      <c r="CP467" s="78"/>
      <c r="CQ467" s="74"/>
      <c r="CR467" s="78"/>
      <c r="CS467" s="74"/>
      <c r="CT467" s="74"/>
      <c r="CU467" s="74"/>
      <c r="CV467" s="74"/>
      <c r="CW467" s="74"/>
    </row>
    <row r="468" spans="1:101" ht="16.5" x14ac:dyDescent="0.3">
      <c r="A468" s="74" t="s">
        <v>291</v>
      </c>
      <c r="B468" s="74">
        <v>137</v>
      </c>
      <c r="C468" s="74">
        <v>10004063</v>
      </c>
      <c r="D468" s="74" t="s">
        <v>27</v>
      </c>
      <c r="E468" s="74" t="s">
        <v>167</v>
      </c>
      <c r="F468" s="78">
        <v>295</v>
      </c>
      <c r="G468" s="74">
        <v>3.1</v>
      </c>
      <c r="H468" s="78">
        <v>285</v>
      </c>
      <c r="I468" s="74">
        <v>10.5</v>
      </c>
      <c r="J468" s="74">
        <v>13.6</v>
      </c>
      <c r="K468" s="74">
        <v>49</v>
      </c>
      <c r="L468" s="74">
        <v>62.2</v>
      </c>
      <c r="M468" s="74">
        <v>75.900000000000006</v>
      </c>
      <c r="N468" s="78">
        <v>295</v>
      </c>
      <c r="O468" s="74">
        <v>4.4000000000000004</v>
      </c>
      <c r="P468" s="78">
        <v>280</v>
      </c>
      <c r="Q468" s="74">
        <v>12.1</v>
      </c>
      <c r="R468" s="74">
        <v>9.1999999999999993</v>
      </c>
      <c r="S468" s="74">
        <v>64.2</v>
      </c>
      <c r="T468" s="74">
        <v>71.3</v>
      </c>
      <c r="U468" s="74">
        <v>78.7</v>
      </c>
      <c r="V468" s="78">
        <v>295</v>
      </c>
      <c r="W468" s="74">
        <v>4.7</v>
      </c>
      <c r="X468" s="78">
        <v>280</v>
      </c>
      <c r="Y468" s="74">
        <v>16</v>
      </c>
      <c r="Z468" s="74">
        <v>8.9</v>
      </c>
      <c r="AA468" s="74">
        <v>63.3</v>
      </c>
      <c r="AB468" s="74">
        <v>69.400000000000006</v>
      </c>
      <c r="AC468" s="74">
        <v>75.099999999999994</v>
      </c>
      <c r="AD468" s="78"/>
      <c r="AE468" s="74"/>
      <c r="AF468" s="78"/>
      <c r="AG468" s="74"/>
      <c r="AH468" s="74"/>
      <c r="AI468" s="74"/>
      <c r="AJ468" s="74"/>
      <c r="AK468" s="74"/>
      <c r="AL468" s="78">
        <v>365</v>
      </c>
      <c r="AM468" s="74">
        <v>2.2000000000000002</v>
      </c>
      <c r="AN468" s="78">
        <v>360</v>
      </c>
      <c r="AO468" s="74">
        <v>10.6</v>
      </c>
      <c r="AP468" s="74">
        <v>11.5</v>
      </c>
      <c r="AQ468" s="74">
        <v>56.4</v>
      </c>
      <c r="AR468" s="74">
        <v>65.900000000000006</v>
      </c>
      <c r="AS468" s="74">
        <v>77.900000000000006</v>
      </c>
      <c r="AT468" s="78">
        <v>365</v>
      </c>
      <c r="AU468" s="74">
        <v>2.2000000000000002</v>
      </c>
      <c r="AV468" s="78">
        <v>360</v>
      </c>
      <c r="AW468" s="74">
        <v>11.2</v>
      </c>
      <c r="AX468" s="74">
        <v>8.9</v>
      </c>
      <c r="AY468" s="74">
        <v>73.5</v>
      </c>
      <c r="AZ468" s="74">
        <v>78.2</v>
      </c>
      <c r="BA468" s="74">
        <v>79.900000000000006</v>
      </c>
      <c r="BB468" s="78">
        <v>365</v>
      </c>
      <c r="BC468" s="74">
        <v>2.2000000000000002</v>
      </c>
      <c r="BD468" s="78">
        <v>360</v>
      </c>
      <c r="BE468" s="74">
        <v>14</v>
      </c>
      <c r="BF468" s="74">
        <v>7.8</v>
      </c>
      <c r="BG468" s="74">
        <v>70.900000000000006</v>
      </c>
      <c r="BH468" s="74">
        <v>75.400000000000006</v>
      </c>
      <c r="BI468" s="74">
        <v>78.2</v>
      </c>
      <c r="BJ468" s="78"/>
      <c r="BK468" s="74"/>
      <c r="BL468" s="78"/>
      <c r="BM468" s="74"/>
      <c r="BN468" s="74"/>
      <c r="BO468" s="74"/>
      <c r="BP468" s="74"/>
      <c r="BQ468" s="74"/>
      <c r="BR468" s="78">
        <v>660</v>
      </c>
      <c r="BS468" s="74">
        <v>2.6</v>
      </c>
      <c r="BT468" s="78">
        <v>645</v>
      </c>
      <c r="BU468" s="74">
        <v>10.6</v>
      </c>
      <c r="BV468" s="74">
        <v>12.4</v>
      </c>
      <c r="BW468" s="74">
        <v>53.1</v>
      </c>
      <c r="BX468" s="74">
        <v>64.3</v>
      </c>
      <c r="BY468" s="74">
        <v>77</v>
      </c>
      <c r="BZ468" s="78">
        <v>660</v>
      </c>
      <c r="CA468" s="74">
        <v>3.2</v>
      </c>
      <c r="CB468" s="78">
        <v>640</v>
      </c>
      <c r="CC468" s="74">
        <v>11.6</v>
      </c>
      <c r="CD468" s="74">
        <v>9.1</v>
      </c>
      <c r="CE468" s="74">
        <v>69.400000000000006</v>
      </c>
      <c r="CF468" s="74">
        <v>75.2</v>
      </c>
      <c r="CG468" s="74">
        <v>79.400000000000006</v>
      </c>
      <c r="CH468" s="78">
        <v>660</v>
      </c>
      <c r="CI468" s="74">
        <v>3.3</v>
      </c>
      <c r="CJ468" s="78">
        <v>640</v>
      </c>
      <c r="CK468" s="74">
        <v>14.9</v>
      </c>
      <c r="CL468" s="74">
        <v>8.3000000000000007</v>
      </c>
      <c r="CM468" s="74">
        <v>67.599999999999994</v>
      </c>
      <c r="CN468" s="74">
        <v>72.8</v>
      </c>
      <c r="CO468" s="74">
        <v>76.8</v>
      </c>
      <c r="CP468" s="78"/>
      <c r="CQ468" s="74"/>
      <c r="CR468" s="78"/>
      <c r="CS468" s="74"/>
      <c r="CT468" s="74"/>
      <c r="CU468" s="74"/>
      <c r="CV468" s="74"/>
      <c r="CW468" s="74"/>
    </row>
    <row r="469" spans="1:101" ht="16.5" x14ac:dyDescent="0.3">
      <c r="A469" s="74" t="s">
        <v>291</v>
      </c>
      <c r="B469" s="74">
        <v>138</v>
      </c>
      <c r="C469" s="74">
        <v>10007771</v>
      </c>
      <c r="D469" s="74" t="s">
        <v>27</v>
      </c>
      <c r="E469" s="74" t="s">
        <v>169</v>
      </c>
      <c r="F469" s="78" t="s">
        <v>13</v>
      </c>
      <c r="G469" s="74" t="s">
        <v>13</v>
      </c>
      <c r="H469" s="78" t="s">
        <v>13</v>
      </c>
      <c r="I469" s="74" t="s">
        <v>13</v>
      </c>
      <c r="J469" s="74" t="s">
        <v>13</v>
      </c>
      <c r="K469" s="74" t="s">
        <v>13</v>
      </c>
      <c r="L469" s="74" t="s">
        <v>13</v>
      </c>
      <c r="M469" s="74" t="s">
        <v>13</v>
      </c>
      <c r="N469" s="78" t="s">
        <v>13</v>
      </c>
      <c r="O469" s="74" t="s">
        <v>13</v>
      </c>
      <c r="P469" s="78" t="s">
        <v>13</v>
      </c>
      <c r="Q469" s="74" t="s">
        <v>13</v>
      </c>
      <c r="R469" s="74" t="s">
        <v>13</v>
      </c>
      <c r="S469" s="74" t="s">
        <v>13</v>
      </c>
      <c r="T469" s="74" t="s">
        <v>13</v>
      </c>
      <c r="U469" s="74" t="s">
        <v>13</v>
      </c>
      <c r="V469" s="78" t="s">
        <v>13</v>
      </c>
      <c r="W469" s="74" t="s">
        <v>13</v>
      </c>
      <c r="X469" s="78" t="s">
        <v>13</v>
      </c>
      <c r="Y469" s="74" t="s">
        <v>13</v>
      </c>
      <c r="Z469" s="74" t="s">
        <v>13</v>
      </c>
      <c r="AA469" s="74" t="s">
        <v>13</v>
      </c>
      <c r="AB469" s="74" t="s">
        <v>13</v>
      </c>
      <c r="AC469" s="74" t="s">
        <v>13</v>
      </c>
      <c r="AD469" s="78"/>
      <c r="AE469" s="74"/>
      <c r="AF469" s="78"/>
      <c r="AG469" s="74"/>
      <c r="AH469" s="74"/>
      <c r="AI469" s="74"/>
      <c r="AJ469" s="74"/>
      <c r="AK469" s="74"/>
      <c r="AL469" s="78" t="s">
        <v>13</v>
      </c>
      <c r="AM469" s="74" t="s">
        <v>13</v>
      </c>
      <c r="AN469" s="78" t="s">
        <v>13</v>
      </c>
      <c r="AO469" s="74" t="s">
        <v>13</v>
      </c>
      <c r="AP469" s="74" t="s">
        <v>13</v>
      </c>
      <c r="AQ469" s="74" t="s">
        <v>13</v>
      </c>
      <c r="AR469" s="74" t="s">
        <v>13</v>
      </c>
      <c r="AS469" s="74" t="s">
        <v>13</v>
      </c>
      <c r="AT469" s="78" t="s">
        <v>13</v>
      </c>
      <c r="AU469" s="74" t="s">
        <v>13</v>
      </c>
      <c r="AV469" s="78" t="s">
        <v>13</v>
      </c>
      <c r="AW469" s="74" t="s">
        <v>13</v>
      </c>
      <c r="AX469" s="74" t="s">
        <v>13</v>
      </c>
      <c r="AY469" s="74" t="s">
        <v>13</v>
      </c>
      <c r="AZ469" s="74" t="s">
        <v>13</v>
      </c>
      <c r="BA469" s="74" t="s">
        <v>13</v>
      </c>
      <c r="BB469" s="78" t="s">
        <v>13</v>
      </c>
      <c r="BC469" s="74" t="s">
        <v>13</v>
      </c>
      <c r="BD469" s="78" t="s">
        <v>13</v>
      </c>
      <c r="BE469" s="74" t="s">
        <v>13</v>
      </c>
      <c r="BF469" s="74" t="s">
        <v>13</v>
      </c>
      <c r="BG469" s="74" t="s">
        <v>13</v>
      </c>
      <c r="BH469" s="74" t="s">
        <v>13</v>
      </c>
      <c r="BI469" s="74" t="s">
        <v>13</v>
      </c>
      <c r="BJ469" s="78"/>
      <c r="BK469" s="74"/>
      <c r="BL469" s="78"/>
      <c r="BM469" s="74"/>
      <c r="BN469" s="74"/>
      <c r="BO469" s="74"/>
      <c r="BP469" s="74"/>
      <c r="BQ469" s="74"/>
      <c r="BR469" s="78" t="s">
        <v>13</v>
      </c>
      <c r="BS469" s="74" t="s">
        <v>13</v>
      </c>
      <c r="BT469" s="78" t="s">
        <v>13</v>
      </c>
      <c r="BU469" s="74" t="s">
        <v>13</v>
      </c>
      <c r="BV469" s="74" t="s">
        <v>13</v>
      </c>
      <c r="BW469" s="74" t="s">
        <v>13</v>
      </c>
      <c r="BX469" s="74" t="s">
        <v>13</v>
      </c>
      <c r="BY469" s="74" t="s">
        <v>13</v>
      </c>
      <c r="BZ469" s="78" t="s">
        <v>13</v>
      </c>
      <c r="CA469" s="74" t="s">
        <v>13</v>
      </c>
      <c r="CB469" s="78" t="s">
        <v>13</v>
      </c>
      <c r="CC469" s="74" t="s">
        <v>13</v>
      </c>
      <c r="CD469" s="74" t="s">
        <v>13</v>
      </c>
      <c r="CE469" s="74" t="s">
        <v>13</v>
      </c>
      <c r="CF469" s="74" t="s">
        <v>13</v>
      </c>
      <c r="CG469" s="74" t="s">
        <v>13</v>
      </c>
      <c r="CH469" s="78" t="s">
        <v>13</v>
      </c>
      <c r="CI469" s="74" t="s">
        <v>13</v>
      </c>
      <c r="CJ469" s="78" t="s">
        <v>13</v>
      </c>
      <c r="CK469" s="74" t="s">
        <v>13</v>
      </c>
      <c r="CL469" s="74" t="s">
        <v>13</v>
      </c>
      <c r="CM469" s="74" t="s">
        <v>13</v>
      </c>
      <c r="CN469" s="74" t="s">
        <v>13</v>
      </c>
      <c r="CO469" s="74" t="s">
        <v>13</v>
      </c>
      <c r="CP469" s="78"/>
      <c r="CQ469" s="74"/>
      <c r="CR469" s="78"/>
      <c r="CS469" s="74"/>
      <c r="CT469" s="74"/>
      <c r="CU469" s="74"/>
      <c r="CV469" s="74"/>
      <c r="CW469" s="74"/>
    </row>
    <row r="470" spans="1:101" ht="16.5" x14ac:dyDescent="0.3">
      <c r="A470" s="74" t="s">
        <v>291</v>
      </c>
      <c r="B470" s="74">
        <v>152</v>
      </c>
      <c r="C470" s="74">
        <v>10004113</v>
      </c>
      <c r="D470" s="74" t="s">
        <v>36</v>
      </c>
      <c r="E470" s="74" t="s">
        <v>171</v>
      </c>
      <c r="F470" s="78">
        <v>1000</v>
      </c>
      <c r="G470" s="74">
        <v>3.1</v>
      </c>
      <c r="H470" s="78">
        <v>970</v>
      </c>
      <c r="I470" s="74">
        <v>8.6</v>
      </c>
      <c r="J470" s="74">
        <v>8.4</v>
      </c>
      <c r="K470" s="74">
        <v>58</v>
      </c>
      <c r="L470" s="74">
        <v>74.7</v>
      </c>
      <c r="M470" s="74">
        <v>83.1</v>
      </c>
      <c r="N470" s="78">
        <v>1000</v>
      </c>
      <c r="O470" s="74">
        <v>3.3</v>
      </c>
      <c r="P470" s="78">
        <v>965</v>
      </c>
      <c r="Q470" s="74">
        <v>9.9</v>
      </c>
      <c r="R470" s="74">
        <v>4.2</v>
      </c>
      <c r="S470" s="74">
        <v>66.7</v>
      </c>
      <c r="T470" s="74">
        <v>81.400000000000006</v>
      </c>
      <c r="U470" s="74">
        <v>85.8</v>
      </c>
      <c r="V470" s="78">
        <v>1000</v>
      </c>
      <c r="W470" s="74">
        <v>3.8</v>
      </c>
      <c r="X470" s="78">
        <v>960</v>
      </c>
      <c r="Y470" s="74">
        <v>10.1</v>
      </c>
      <c r="Z470" s="74">
        <v>5.5</v>
      </c>
      <c r="AA470" s="74">
        <v>72.2</v>
      </c>
      <c r="AB470" s="74">
        <v>81.400000000000006</v>
      </c>
      <c r="AC470" s="74">
        <v>84.4</v>
      </c>
      <c r="AD470" s="78"/>
      <c r="AE470" s="74"/>
      <c r="AF470" s="78"/>
      <c r="AG470" s="74"/>
      <c r="AH470" s="74"/>
      <c r="AI470" s="74"/>
      <c r="AJ470" s="74"/>
      <c r="AK470" s="74"/>
      <c r="AL470" s="78">
        <v>1515</v>
      </c>
      <c r="AM470" s="74">
        <v>0.6</v>
      </c>
      <c r="AN470" s="78">
        <v>1510</v>
      </c>
      <c r="AO470" s="74">
        <v>9.6</v>
      </c>
      <c r="AP470" s="74">
        <v>10.199999999999999</v>
      </c>
      <c r="AQ470" s="74">
        <v>62.7</v>
      </c>
      <c r="AR470" s="74">
        <v>73.7</v>
      </c>
      <c r="AS470" s="74">
        <v>80.2</v>
      </c>
      <c r="AT470" s="78">
        <v>1515</v>
      </c>
      <c r="AU470" s="74">
        <v>0.8</v>
      </c>
      <c r="AV470" s="78">
        <v>1505</v>
      </c>
      <c r="AW470" s="74">
        <v>10.1</v>
      </c>
      <c r="AX470" s="74">
        <v>6.1</v>
      </c>
      <c r="AY470" s="74">
        <v>69.5</v>
      </c>
      <c r="AZ470" s="74">
        <v>79.900000000000006</v>
      </c>
      <c r="BA470" s="74">
        <v>83.8</v>
      </c>
      <c r="BB470" s="78">
        <v>1515</v>
      </c>
      <c r="BC470" s="74">
        <v>0.7</v>
      </c>
      <c r="BD470" s="78">
        <v>1505</v>
      </c>
      <c r="BE470" s="74">
        <v>11.8</v>
      </c>
      <c r="BF470" s="74">
        <v>7</v>
      </c>
      <c r="BG470" s="74">
        <v>72</v>
      </c>
      <c r="BH470" s="74">
        <v>79.2</v>
      </c>
      <c r="BI470" s="74">
        <v>81.3</v>
      </c>
      <c r="BJ470" s="78"/>
      <c r="BK470" s="74"/>
      <c r="BL470" s="78"/>
      <c r="BM470" s="74"/>
      <c r="BN470" s="74"/>
      <c r="BO470" s="74"/>
      <c r="BP470" s="74"/>
      <c r="BQ470" s="74"/>
      <c r="BR470" s="78">
        <v>2515</v>
      </c>
      <c r="BS470" s="74">
        <v>1.6</v>
      </c>
      <c r="BT470" s="78">
        <v>2475</v>
      </c>
      <c r="BU470" s="74">
        <v>9.1999999999999993</v>
      </c>
      <c r="BV470" s="74">
        <v>9.5</v>
      </c>
      <c r="BW470" s="74">
        <v>60.8</v>
      </c>
      <c r="BX470" s="74">
        <v>74.099999999999994</v>
      </c>
      <c r="BY470" s="74">
        <v>81.3</v>
      </c>
      <c r="BZ470" s="78">
        <v>2515</v>
      </c>
      <c r="CA470" s="74">
        <v>1.8</v>
      </c>
      <c r="CB470" s="78">
        <v>2470</v>
      </c>
      <c r="CC470" s="74">
        <v>10</v>
      </c>
      <c r="CD470" s="74">
        <v>5.4</v>
      </c>
      <c r="CE470" s="74">
        <v>68.400000000000006</v>
      </c>
      <c r="CF470" s="74">
        <v>80.5</v>
      </c>
      <c r="CG470" s="74">
        <v>84.6</v>
      </c>
      <c r="CH470" s="78">
        <v>2515</v>
      </c>
      <c r="CI470" s="74">
        <v>1.9</v>
      </c>
      <c r="CJ470" s="78">
        <v>2470</v>
      </c>
      <c r="CK470" s="74">
        <v>11.1</v>
      </c>
      <c r="CL470" s="74">
        <v>6.4</v>
      </c>
      <c r="CM470" s="74">
        <v>72.099999999999994</v>
      </c>
      <c r="CN470" s="74">
        <v>80</v>
      </c>
      <c r="CO470" s="74">
        <v>82.5</v>
      </c>
      <c r="CP470" s="78"/>
      <c r="CQ470" s="74"/>
      <c r="CR470" s="78"/>
      <c r="CS470" s="74"/>
      <c r="CT470" s="74"/>
      <c r="CU470" s="74"/>
      <c r="CV470" s="74"/>
      <c r="CW470" s="74"/>
    </row>
    <row r="471" spans="1:101" ht="16.5" x14ac:dyDescent="0.3">
      <c r="A471" s="74" t="s">
        <v>291</v>
      </c>
      <c r="B471" s="74">
        <v>66</v>
      </c>
      <c r="C471" s="74">
        <v>10004180</v>
      </c>
      <c r="D471" s="74" t="s">
        <v>39</v>
      </c>
      <c r="E471" s="74" t="s">
        <v>173</v>
      </c>
      <c r="F471" s="78">
        <v>3115</v>
      </c>
      <c r="G471" s="74">
        <v>3.8</v>
      </c>
      <c r="H471" s="78">
        <v>2995</v>
      </c>
      <c r="I471" s="74">
        <v>7.3</v>
      </c>
      <c r="J471" s="74">
        <v>11.1</v>
      </c>
      <c r="K471" s="74">
        <v>59.1</v>
      </c>
      <c r="L471" s="74">
        <v>74.2</v>
      </c>
      <c r="M471" s="74">
        <v>81.599999999999994</v>
      </c>
      <c r="N471" s="78">
        <v>3115</v>
      </c>
      <c r="O471" s="74">
        <v>3.9</v>
      </c>
      <c r="P471" s="78">
        <v>2990</v>
      </c>
      <c r="Q471" s="74">
        <v>9.9</v>
      </c>
      <c r="R471" s="74">
        <v>7.3</v>
      </c>
      <c r="S471" s="74">
        <v>64.900000000000006</v>
      </c>
      <c r="T471" s="74">
        <v>78.599999999999994</v>
      </c>
      <c r="U471" s="74">
        <v>82.8</v>
      </c>
      <c r="V471" s="78">
        <v>3115</v>
      </c>
      <c r="W471" s="74">
        <v>4.5999999999999996</v>
      </c>
      <c r="X471" s="78">
        <v>2970</v>
      </c>
      <c r="Y471" s="74">
        <v>11.9</v>
      </c>
      <c r="Z471" s="74">
        <v>7.5</v>
      </c>
      <c r="AA471" s="74">
        <v>68.900000000000006</v>
      </c>
      <c r="AB471" s="74">
        <v>78</v>
      </c>
      <c r="AC471" s="74">
        <v>80.5</v>
      </c>
      <c r="AD471" s="78"/>
      <c r="AE471" s="74"/>
      <c r="AF471" s="78"/>
      <c r="AG471" s="74"/>
      <c r="AH471" s="74"/>
      <c r="AI471" s="74"/>
      <c r="AJ471" s="74"/>
      <c r="AK471" s="74"/>
      <c r="AL471" s="78">
        <v>2115</v>
      </c>
      <c r="AM471" s="74">
        <v>1.4</v>
      </c>
      <c r="AN471" s="78">
        <v>2085</v>
      </c>
      <c r="AO471" s="74">
        <v>8.6999999999999993</v>
      </c>
      <c r="AP471" s="74">
        <v>14.4</v>
      </c>
      <c r="AQ471" s="74">
        <v>57.2</v>
      </c>
      <c r="AR471" s="74">
        <v>69.5</v>
      </c>
      <c r="AS471" s="74">
        <v>76.900000000000006</v>
      </c>
      <c r="AT471" s="78">
        <v>2115</v>
      </c>
      <c r="AU471" s="74">
        <v>1.6</v>
      </c>
      <c r="AV471" s="78">
        <v>2085</v>
      </c>
      <c r="AW471" s="74">
        <v>11.1</v>
      </c>
      <c r="AX471" s="74">
        <v>9.9</v>
      </c>
      <c r="AY471" s="74">
        <v>65.099999999999994</v>
      </c>
      <c r="AZ471" s="74">
        <v>74.2</v>
      </c>
      <c r="BA471" s="74">
        <v>79</v>
      </c>
      <c r="BB471" s="78">
        <v>2115</v>
      </c>
      <c r="BC471" s="74">
        <v>1.7</v>
      </c>
      <c r="BD471" s="78">
        <v>2080</v>
      </c>
      <c r="BE471" s="74">
        <v>13.2</v>
      </c>
      <c r="BF471" s="74">
        <v>8.6</v>
      </c>
      <c r="BG471" s="74">
        <v>69.3</v>
      </c>
      <c r="BH471" s="74">
        <v>75.599999999999994</v>
      </c>
      <c r="BI471" s="74">
        <v>78.099999999999994</v>
      </c>
      <c r="BJ471" s="78"/>
      <c r="BK471" s="74"/>
      <c r="BL471" s="78"/>
      <c r="BM471" s="74"/>
      <c r="BN471" s="74"/>
      <c r="BO471" s="74"/>
      <c r="BP471" s="74"/>
      <c r="BQ471" s="74"/>
      <c r="BR471" s="78">
        <v>5230</v>
      </c>
      <c r="BS471" s="74">
        <v>2.8</v>
      </c>
      <c r="BT471" s="78">
        <v>5085</v>
      </c>
      <c r="BU471" s="74">
        <v>7.9</v>
      </c>
      <c r="BV471" s="74">
        <v>12.5</v>
      </c>
      <c r="BW471" s="74">
        <v>58.3</v>
      </c>
      <c r="BX471" s="74">
        <v>72.3</v>
      </c>
      <c r="BY471" s="74">
        <v>79.7</v>
      </c>
      <c r="BZ471" s="78">
        <v>5230</v>
      </c>
      <c r="CA471" s="74">
        <v>3</v>
      </c>
      <c r="CB471" s="78">
        <v>5075</v>
      </c>
      <c r="CC471" s="74">
        <v>10.4</v>
      </c>
      <c r="CD471" s="74">
        <v>8.4</v>
      </c>
      <c r="CE471" s="74">
        <v>64.900000000000006</v>
      </c>
      <c r="CF471" s="74">
        <v>76.8</v>
      </c>
      <c r="CG471" s="74">
        <v>81.2</v>
      </c>
      <c r="CH471" s="78">
        <v>5230</v>
      </c>
      <c r="CI471" s="74">
        <v>3.4</v>
      </c>
      <c r="CJ471" s="78">
        <v>5055</v>
      </c>
      <c r="CK471" s="74">
        <v>12.5</v>
      </c>
      <c r="CL471" s="74">
        <v>8</v>
      </c>
      <c r="CM471" s="74">
        <v>69</v>
      </c>
      <c r="CN471" s="74">
        <v>77</v>
      </c>
      <c r="CO471" s="74">
        <v>79.5</v>
      </c>
      <c r="CP471" s="78"/>
      <c r="CQ471" s="74"/>
      <c r="CR471" s="78"/>
      <c r="CS471" s="74"/>
      <c r="CT471" s="74"/>
      <c r="CU471" s="74"/>
      <c r="CV471" s="74"/>
      <c r="CW471" s="74"/>
    </row>
    <row r="472" spans="1:101" ht="16.5" x14ac:dyDescent="0.3">
      <c r="A472" s="74" t="s">
        <v>291</v>
      </c>
      <c r="B472" s="74">
        <v>204</v>
      </c>
      <c r="C472" s="74">
        <v>10007798</v>
      </c>
      <c r="D472" s="74" t="s">
        <v>39</v>
      </c>
      <c r="E472" s="74" t="s">
        <v>175</v>
      </c>
      <c r="F472" s="78">
        <v>2805</v>
      </c>
      <c r="G472" s="74">
        <v>3.6</v>
      </c>
      <c r="H472" s="78">
        <v>2705</v>
      </c>
      <c r="I472" s="74">
        <v>7.8</v>
      </c>
      <c r="J472" s="74">
        <v>11.1</v>
      </c>
      <c r="K472" s="74">
        <v>52.1</v>
      </c>
      <c r="L472" s="74">
        <v>69.7</v>
      </c>
      <c r="M472" s="74">
        <v>81.099999999999994</v>
      </c>
      <c r="N472" s="78">
        <v>2805</v>
      </c>
      <c r="O472" s="74">
        <v>4.3</v>
      </c>
      <c r="P472" s="78">
        <v>2685</v>
      </c>
      <c r="Q472" s="74">
        <v>9.6</v>
      </c>
      <c r="R472" s="74">
        <v>6.4</v>
      </c>
      <c r="S472" s="74">
        <v>58.9</v>
      </c>
      <c r="T472" s="74">
        <v>76.5</v>
      </c>
      <c r="U472" s="74">
        <v>84</v>
      </c>
      <c r="V472" s="78">
        <v>2805</v>
      </c>
      <c r="W472" s="74">
        <v>4.5999999999999996</v>
      </c>
      <c r="X472" s="78">
        <v>2680</v>
      </c>
      <c r="Y472" s="74">
        <v>11.3</v>
      </c>
      <c r="Z472" s="74">
        <v>6.3</v>
      </c>
      <c r="AA472" s="74">
        <v>64.2</v>
      </c>
      <c r="AB472" s="74">
        <v>78</v>
      </c>
      <c r="AC472" s="74">
        <v>82.4</v>
      </c>
      <c r="AD472" s="78"/>
      <c r="AE472" s="74"/>
      <c r="AF472" s="78"/>
      <c r="AG472" s="74"/>
      <c r="AH472" s="74"/>
      <c r="AI472" s="74"/>
      <c r="AJ472" s="74"/>
      <c r="AK472" s="74"/>
      <c r="AL472" s="78">
        <v>2415</v>
      </c>
      <c r="AM472" s="74">
        <v>1.8</v>
      </c>
      <c r="AN472" s="78">
        <v>2375</v>
      </c>
      <c r="AO472" s="74">
        <v>9.8000000000000007</v>
      </c>
      <c r="AP472" s="74">
        <v>13.5</v>
      </c>
      <c r="AQ472" s="74">
        <v>52.9</v>
      </c>
      <c r="AR472" s="74">
        <v>65.099999999999994</v>
      </c>
      <c r="AS472" s="74">
        <v>76.7</v>
      </c>
      <c r="AT472" s="78">
        <v>2415</v>
      </c>
      <c r="AU472" s="74">
        <v>1.9</v>
      </c>
      <c r="AV472" s="78">
        <v>2370</v>
      </c>
      <c r="AW472" s="74">
        <v>11.9</v>
      </c>
      <c r="AX472" s="74">
        <v>7.5</v>
      </c>
      <c r="AY472" s="74">
        <v>60.6</v>
      </c>
      <c r="AZ472" s="74">
        <v>73.099999999999994</v>
      </c>
      <c r="BA472" s="74">
        <v>80.599999999999994</v>
      </c>
      <c r="BB472" s="78">
        <v>2415</v>
      </c>
      <c r="BC472" s="74">
        <v>2</v>
      </c>
      <c r="BD472" s="78">
        <v>2370</v>
      </c>
      <c r="BE472" s="74">
        <v>14</v>
      </c>
      <c r="BF472" s="74">
        <v>6.8</v>
      </c>
      <c r="BG472" s="74">
        <v>66</v>
      </c>
      <c r="BH472" s="74">
        <v>75.5</v>
      </c>
      <c r="BI472" s="74">
        <v>79.2</v>
      </c>
      <c r="BJ472" s="78"/>
      <c r="BK472" s="74"/>
      <c r="BL472" s="78"/>
      <c r="BM472" s="74"/>
      <c r="BN472" s="74"/>
      <c r="BO472" s="74"/>
      <c r="BP472" s="74"/>
      <c r="BQ472" s="74"/>
      <c r="BR472" s="78">
        <v>5225</v>
      </c>
      <c r="BS472" s="74">
        <v>2.8</v>
      </c>
      <c r="BT472" s="78">
        <v>5080</v>
      </c>
      <c r="BU472" s="74">
        <v>8.6999999999999993</v>
      </c>
      <c r="BV472" s="74">
        <v>12.2</v>
      </c>
      <c r="BW472" s="74">
        <v>52.5</v>
      </c>
      <c r="BX472" s="74">
        <v>67.599999999999994</v>
      </c>
      <c r="BY472" s="74">
        <v>79</v>
      </c>
      <c r="BZ472" s="78">
        <v>5225</v>
      </c>
      <c r="CA472" s="74">
        <v>3.2</v>
      </c>
      <c r="CB472" s="78">
        <v>5055</v>
      </c>
      <c r="CC472" s="74">
        <v>10.7</v>
      </c>
      <c r="CD472" s="74">
        <v>6.9</v>
      </c>
      <c r="CE472" s="74">
        <v>59.7</v>
      </c>
      <c r="CF472" s="74">
        <v>74.900000000000006</v>
      </c>
      <c r="CG472" s="74">
        <v>82.4</v>
      </c>
      <c r="CH472" s="78">
        <v>5225</v>
      </c>
      <c r="CI472" s="74">
        <v>3.4</v>
      </c>
      <c r="CJ472" s="78">
        <v>5045</v>
      </c>
      <c r="CK472" s="74">
        <v>12.5</v>
      </c>
      <c r="CL472" s="74">
        <v>6.6</v>
      </c>
      <c r="CM472" s="74">
        <v>65.099999999999994</v>
      </c>
      <c r="CN472" s="74">
        <v>76.8</v>
      </c>
      <c r="CO472" s="74">
        <v>80.900000000000006</v>
      </c>
      <c r="CP472" s="78"/>
      <c r="CQ472" s="74"/>
      <c r="CR472" s="78"/>
      <c r="CS472" s="74"/>
      <c r="CT472" s="74"/>
      <c r="CU472" s="74"/>
      <c r="CV472" s="74"/>
      <c r="CW472" s="74"/>
    </row>
    <row r="473" spans="1:101" ht="16.5" x14ac:dyDescent="0.3">
      <c r="A473" s="74" t="s">
        <v>291</v>
      </c>
      <c r="B473" s="74">
        <v>67</v>
      </c>
      <c r="C473" s="74">
        <v>10004351</v>
      </c>
      <c r="D473" s="74" t="s">
        <v>27</v>
      </c>
      <c r="E473" s="74" t="s">
        <v>177</v>
      </c>
      <c r="F473" s="78">
        <v>1495</v>
      </c>
      <c r="G473" s="74">
        <v>6.4</v>
      </c>
      <c r="H473" s="78">
        <v>1400</v>
      </c>
      <c r="I473" s="74">
        <v>10.4</v>
      </c>
      <c r="J473" s="74">
        <v>13.7</v>
      </c>
      <c r="K473" s="74">
        <v>59.2</v>
      </c>
      <c r="L473" s="74">
        <v>69.099999999999994</v>
      </c>
      <c r="M473" s="74">
        <v>75.900000000000006</v>
      </c>
      <c r="N473" s="78">
        <v>1495</v>
      </c>
      <c r="O473" s="74">
        <v>6.6</v>
      </c>
      <c r="P473" s="78">
        <v>1400</v>
      </c>
      <c r="Q473" s="74">
        <v>12.4</v>
      </c>
      <c r="R473" s="74">
        <v>12.2</v>
      </c>
      <c r="S473" s="74">
        <v>60.2</v>
      </c>
      <c r="T473" s="74">
        <v>71</v>
      </c>
      <c r="U473" s="74">
        <v>75.3</v>
      </c>
      <c r="V473" s="78">
        <v>1495</v>
      </c>
      <c r="W473" s="74">
        <v>7.2</v>
      </c>
      <c r="X473" s="78">
        <v>1390</v>
      </c>
      <c r="Y473" s="74">
        <v>16</v>
      </c>
      <c r="Z473" s="74">
        <v>10.7</v>
      </c>
      <c r="AA473" s="74">
        <v>63.1</v>
      </c>
      <c r="AB473" s="74">
        <v>70.900000000000006</v>
      </c>
      <c r="AC473" s="74">
        <v>73.3</v>
      </c>
      <c r="AD473" s="78"/>
      <c r="AE473" s="74"/>
      <c r="AF473" s="78"/>
      <c r="AG473" s="74"/>
      <c r="AH473" s="74"/>
      <c r="AI473" s="74"/>
      <c r="AJ473" s="74"/>
      <c r="AK473" s="74"/>
      <c r="AL473" s="78">
        <v>1095</v>
      </c>
      <c r="AM473" s="74">
        <v>3.6</v>
      </c>
      <c r="AN473" s="78">
        <v>1060</v>
      </c>
      <c r="AO473" s="74">
        <v>11.8</v>
      </c>
      <c r="AP473" s="74">
        <v>15.8</v>
      </c>
      <c r="AQ473" s="74">
        <v>61</v>
      </c>
      <c r="AR473" s="74">
        <v>67.3</v>
      </c>
      <c r="AS473" s="74">
        <v>72.400000000000006</v>
      </c>
      <c r="AT473" s="78">
        <v>1095</v>
      </c>
      <c r="AU473" s="74">
        <v>3.7</v>
      </c>
      <c r="AV473" s="78">
        <v>1055</v>
      </c>
      <c r="AW473" s="74">
        <v>15.2</v>
      </c>
      <c r="AX473" s="74">
        <v>12.3</v>
      </c>
      <c r="AY473" s="74">
        <v>64.400000000000006</v>
      </c>
      <c r="AZ473" s="74">
        <v>69.599999999999994</v>
      </c>
      <c r="BA473" s="74">
        <v>72.400000000000006</v>
      </c>
      <c r="BB473" s="78">
        <v>1095</v>
      </c>
      <c r="BC473" s="74">
        <v>4.0999999999999996</v>
      </c>
      <c r="BD473" s="78">
        <v>1050</v>
      </c>
      <c r="BE473" s="74">
        <v>18.100000000000001</v>
      </c>
      <c r="BF473" s="74">
        <v>12.8</v>
      </c>
      <c r="BG473" s="74">
        <v>63.2</v>
      </c>
      <c r="BH473" s="74">
        <v>67</v>
      </c>
      <c r="BI473" s="74">
        <v>69.099999999999994</v>
      </c>
      <c r="BJ473" s="78"/>
      <c r="BK473" s="74"/>
      <c r="BL473" s="78"/>
      <c r="BM473" s="74"/>
      <c r="BN473" s="74"/>
      <c r="BO473" s="74"/>
      <c r="BP473" s="74"/>
      <c r="BQ473" s="74"/>
      <c r="BR473" s="78">
        <v>2595</v>
      </c>
      <c r="BS473" s="74">
        <v>5.2</v>
      </c>
      <c r="BT473" s="78">
        <v>2460</v>
      </c>
      <c r="BU473" s="74">
        <v>11</v>
      </c>
      <c r="BV473" s="74">
        <v>14.6</v>
      </c>
      <c r="BW473" s="74">
        <v>60</v>
      </c>
      <c r="BX473" s="74">
        <v>68.3</v>
      </c>
      <c r="BY473" s="74">
        <v>74.400000000000006</v>
      </c>
      <c r="BZ473" s="78">
        <v>2595</v>
      </c>
      <c r="CA473" s="74">
        <v>5.4</v>
      </c>
      <c r="CB473" s="78">
        <v>2455</v>
      </c>
      <c r="CC473" s="74">
        <v>13.7</v>
      </c>
      <c r="CD473" s="74">
        <v>12.3</v>
      </c>
      <c r="CE473" s="74">
        <v>62</v>
      </c>
      <c r="CF473" s="74">
        <v>70.400000000000006</v>
      </c>
      <c r="CG473" s="74">
        <v>74.099999999999994</v>
      </c>
      <c r="CH473" s="78">
        <v>2595</v>
      </c>
      <c r="CI473" s="74">
        <v>5.9</v>
      </c>
      <c r="CJ473" s="78">
        <v>2440</v>
      </c>
      <c r="CK473" s="74">
        <v>16.899999999999999</v>
      </c>
      <c r="CL473" s="74">
        <v>11.6</v>
      </c>
      <c r="CM473" s="74">
        <v>63.1</v>
      </c>
      <c r="CN473" s="74">
        <v>69.2</v>
      </c>
      <c r="CO473" s="74">
        <v>71.5</v>
      </c>
      <c r="CP473" s="78"/>
      <c r="CQ473" s="74"/>
      <c r="CR473" s="78"/>
      <c r="CS473" s="74"/>
      <c r="CT473" s="74"/>
      <c r="CU473" s="74"/>
      <c r="CV473" s="74"/>
      <c r="CW473" s="74"/>
    </row>
    <row r="474" spans="1:101" ht="16.5" x14ac:dyDescent="0.3">
      <c r="A474" s="74" t="s">
        <v>291</v>
      </c>
      <c r="B474" s="74">
        <v>154</v>
      </c>
      <c r="C474" s="74">
        <v>10007799</v>
      </c>
      <c r="D474" s="74" t="s">
        <v>90</v>
      </c>
      <c r="E474" s="74" t="s">
        <v>179</v>
      </c>
      <c r="F474" s="78">
        <v>1745</v>
      </c>
      <c r="G474" s="74">
        <v>4.5</v>
      </c>
      <c r="H474" s="78">
        <v>1665</v>
      </c>
      <c r="I474" s="74">
        <v>6.9</v>
      </c>
      <c r="J474" s="74">
        <v>9.6999999999999993</v>
      </c>
      <c r="K474" s="74">
        <v>51.7</v>
      </c>
      <c r="L474" s="74">
        <v>68.599999999999994</v>
      </c>
      <c r="M474" s="74">
        <v>83.4</v>
      </c>
      <c r="N474" s="78">
        <v>1745</v>
      </c>
      <c r="O474" s="74">
        <v>5.2</v>
      </c>
      <c r="P474" s="78">
        <v>1655</v>
      </c>
      <c r="Q474" s="74">
        <v>9.6999999999999993</v>
      </c>
      <c r="R474" s="74">
        <v>6.1</v>
      </c>
      <c r="S474" s="74">
        <v>61.5</v>
      </c>
      <c r="T474" s="74">
        <v>76.7</v>
      </c>
      <c r="U474" s="74">
        <v>84.2</v>
      </c>
      <c r="V474" s="78">
        <v>1745</v>
      </c>
      <c r="W474" s="74">
        <v>5.6</v>
      </c>
      <c r="X474" s="78">
        <v>1645</v>
      </c>
      <c r="Y474" s="74">
        <v>11.7</v>
      </c>
      <c r="Z474" s="74">
        <v>6.3</v>
      </c>
      <c r="AA474" s="74">
        <v>66</v>
      </c>
      <c r="AB474" s="74">
        <v>78.599999999999994</v>
      </c>
      <c r="AC474" s="74">
        <v>82</v>
      </c>
      <c r="AD474" s="78"/>
      <c r="AE474" s="74"/>
      <c r="AF474" s="78"/>
      <c r="AG474" s="74"/>
      <c r="AH474" s="74"/>
      <c r="AI474" s="74"/>
      <c r="AJ474" s="74"/>
      <c r="AK474" s="74"/>
      <c r="AL474" s="78">
        <v>1660</v>
      </c>
      <c r="AM474" s="74">
        <v>1.4</v>
      </c>
      <c r="AN474" s="78">
        <v>1640</v>
      </c>
      <c r="AO474" s="74">
        <v>10.3</v>
      </c>
      <c r="AP474" s="74">
        <v>11.7</v>
      </c>
      <c r="AQ474" s="74">
        <v>50.9</v>
      </c>
      <c r="AR474" s="74">
        <v>67.3</v>
      </c>
      <c r="AS474" s="74">
        <v>78</v>
      </c>
      <c r="AT474" s="78">
        <v>1660</v>
      </c>
      <c r="AU474" s="74">
        <v>1.7</v>
      </c>
      <c r="AV474" s="78">
        <v>1635</v>
      </c>
      <c r="AW474" s="74">
        <v>11.9</v>
      </c>
      <c r="AX474" s="74">
        <v>7.5</v>
      </c>
      <c r="AY474" s="74">
        <v>61.2</v>
      </c>
      <c r="AZ474" s="74">
        <v>74.400000000000006</v>
      </c>
      <c r="BA474" s="74">
        <v>80.5</v>
      </c>
      <c r="BB474" s="78">
        <v>1660</v>
      </c>
      <c r="BC474" s="74">
        <v>1.8</v>
      </c>
      <c r="BD474" s="78">
        <v>1630</v>
      </c>
      <c r="BE474" s="74">
        <v>14.4</v>
      </c>
      <c r="BF474" s="74">
        <v>7.2</v>
      </c>
      <c r="BG474" s="74">
        <v>66.400000000000006</v>
      </c>
      <c r="BH474" s="74">
        <v>75.400000000000006</v>
      </c>
      <c r="BI474" s="74">
        <v>78.400000000000006</v>
      </c>
      <c r="BJ474" s="78"/>
      <c r="BK474" s="74"/>
      <c r="BL474" s="78"/>
      <c r="BM474" s="74"/>
      <c r="BN474" s="74"/>
      <c r="BO474" s="74"/>
      <c r="BP474" s="74"/>
      <c r="BQ474" s="74"/>
      <c r="BR474" s="78">
        <v>3405</v>
      </c>
      <c r="BS474" s="74">
        <v>3</v>
      </c>
      <c r="BT474" s="78">
        <v>3305</v>
      </c>
      <c r="BU474" s="74">
        <v>8.6</v>
      </c>
      <c r="BV474" s="74">
        <v>10.7</v>
      </c>
      <c r="BW474" s="74">
        <v>51.3</v>
      </c>
      <c r="BX474" s="74">
        <v>68</v>
      </c>
      <c r="BY474" s="74">
        <v>80.7</v>
      </c>
      <c r="BZ474" s="78">
        <v>3405</v>
      </c>
      <c r="CA474" s="74">
        <v>3.5</v>
      </c>
      <c r="CB474" s="78">
        <v>3285</v>
      </c>
      <c r="CC474" s="74">
        <v>10.8</v>
      </c>
      <c r="CD474" s="74">
        <v>6.8</v>
      </c>
      <c r="CE474" s="74">
        <v>61.4</v>
      </c>
      <c r="CF474" s="74">
        <v>75.599999999999994</v>
      </c>
      <c r="CG474" s="74">
        <v>82.4</v>
      </c>
      <c r="CH474" s="78">
        <v>3405</v>
      </c>
      <c r="CI474" s="74">
        <v>3.8</v>
      </c>
      <c r="CJ474" s="78">
        <v>3280</v>
      </c>
      <c r="CK474" s="74">
        <v>13</v>
      </c>
      <c r="CL474" s="74">
        <v>6.7</v>
      </c>
      <c r="CM474" s="74">
        <v>66.2</v>
      </c>
      <c r="CN474" s="74">
        <v>77</v>
      </c>
      <c r="CO474" s="74">
        <v>80.2</v>
      </c>
      <c r="CP474" s="78"/>
      <c r="CQ474" s="74"/>
      <c r="CR474" s="78"/>
      <c r="CS474" s="74"/>
      <c r="CT474" s="74"/>
      <c r="CU474" s="74"/>
      <c r="CV474" s="74"/>
      <c r="CW474" s="74"/>
    </row>
    <row r="475" spans="1:101" ht="16.5" x14ac:dyDescent="0.3">
      <c r="A475" s="74" t="s">
        <v>291</v>
      </c>
      <c r="B475" s="74">
        <v>28</v>
      </c>
      <c r="C475" s="74">
        <v>10007832</v>
      </c>
      <c r="D475" s="74" t="s">
        <v>16</v>
      </c>
      <c r="E475" s="74" t="s">
        <v>181</v>
      </c>
      <c r="F475" s="78">
        <v>275</v>
      </c>
      <c r="G475" s="74">
        <v>2.6</v>
      </c>
      <c r="H475" s="78">
        <v>265</v>
      </c>
      <c r="I475" s="74">
        <v>14.6</v>
      </c>
      <c r="J475" s="74">
        <v>4.5</v>
      </c>
      <c r="K475" s="74">
        <v>59.6</v>
      </c>
      <c r="L475" s="74">
        <v>76</v>
      </c>
      <c r="M475" s="74">
        <v>80.900000000000006</v>
      </c>
      <c r="N475" s="78">
        <v>275</v>
      </c>
      <c r="O475" s="74">
        <v>2.9</v>
      </c>
      <c r="P475" s="78">
        <v>265</v>
      </c>
      <c r="Q475" s="74">
        <v>14.7</v>
      </c>
      <c r="R475" s="74">
        <v>6.4</v>
      </c>
      <c r="S475" s="74">
        <v>65</v>
      </c>
      <c r="T475" s="74">
        <v>74.400000000000006</v>
      </c>
      <c r="U475" s="74">
        <v>78.900000000000006</v>
      </c>
      <c r="V475" s="78">
        <v>275</v>
      </c>
      <c r="W475" s="74">
        <v>2.9</v>
      </c>
      <c r="X475" s="78">
        <v>265</v>
      </c>
      <c r="Y475" s="74" t="s">
        <v>396</v>
      </c>
      <c r="Z475" s="74" t="s">
        <v>396</v>
      </c>
      <c r="AA475" s="74" t="s">
        <v>396</v>
      </c>
      <c r="AB475" s="74" t="s">
        <v>396</v>
      </c>
      <c r="AC475" s="74">
        <v>86.5</v>
      </c>
      <c r="AD475" s="78"/>
      <c r="AE475" s="74"/>
      <c r="AF475" s="78"/>
      <c r="AG475" s="74"/>
      <c r="AH475" s="74"/>
      <c r="AI475" s="74"/>
      <c r="AJ475" s="74"/>
      <c r="AK475" s="74"/>
      <c r="AL475" s="78">
        <v>65</v>
      </c>
      <c r="AM475" s="74">
        <v>0</v>
      </c>
      <c r="AN475" s="78">
        <v>65</v>
      </c>
      <c r="AO475" s="74">
        <v>14.1</v>
      </c>
      <c r="AP475" s="74">
        <v>6.3</v>
      </c>
      <c r="AQ475" s="74">
        <v>50</v>
      </c>
      <c r="AR475" s="74">
        <v>68.8</v>
      </c>
      <c r="AS475" s="74">
        <v>79.7</v>
      </c>
      <c r="AT475" s="78">
        <v>65</v>
      </c>
      <c r="AU475" s="74">
        <v>0</v>
      </c>
      <c r="AV475" s="78">
        <v>65</v>
      </c>
      <c r="AW475" s="74">
        <v>17.2</v>
      </c>
      <c r="AX475" s="74">
        <v>7.8</v>
      </c>
      <c r="AY475" s="74">
        <v>56.3</v>
      </c>
      <c r="AZ475" s="74">
        <v>68.8</v>
      </c>
      <c r="BA475" s="74">
        <v>75</v>
      </c>
      <c r="BB475" s="78">
        <v>65</v>
      </c>
      <c r="BC475" s="74">
        <v>0</v>
      </c>
      <c r="BD475" s="78">
        <v>65</v>
      </c>
      <c r="BE475" s="74" t="s">
        <v>396</v>
      </c>
      <c r="BF475" s="74" t="s">
        <v>396</v>
      </c>
      <c r="BG475" s="74" t="s">
        <v>396</v>
      </c>
      <c r="BH475" s="74" t="s">
        <v>396</v>
      </c>
      <c r="BI475" s="74">
        <v>82.8</v>
      </c>
      <c r="BJ475" s="78"/>
      <c r="BK475" s="74"/>
      <c r="BL475" s="78"/>
      <c r="BM475" s="74"/>
      <c r="BN475" s="74"/>
      <c r="BO475" s="74"/>
      <c r="BP475" s="74"/>
      <c r="BQ475" s="74"/>
      <c r="BR475" s="78">
        <v>340</v>
      </c>
      <c r="BS475" s="74">
        <v>2.1</v>
      </c>
      <c r="BT475" s="78">
        <v>330</v>
      </c>
      <c r="BU475" s="74">
        <v>14.5</v>
      </c>
      <c r="BV475" s="74">
        <v>4.8</v>
      </c>
      <c r="BW475" s="74">
        <v>57.7</v>
      </c>
      <c r="BX475" s="74">
        <v>74.599999999999994</v>
      </c>
      <c r="BY475" s="74">
        <v>80.7</v>
      </c>
      <c r="BZ475" s="78">
        <v>340</v>
      </c>
      <c r="CA475" s="74">
        <v>2.4</v>
      </c>
      <c r="CB475" s="78">
        <v>330</v>
      </c>
      <c r="CC475" s="74">
        <v>15.2</v>
      </c>
      <c r="CD475" s="74">
        <v>6.7</v>
      </c>
      <c r="CE475" s="74">
        <v>63.3</v>
      </c>
      <c r="CF475" s="74">
        <v>73.3</v>
      </c>
      <c r="CG475" s="74">
        <v>78.2</v>
      </c>
      <c r="CH475" s="78">
        <v>340</v>
      </c>
      <c r="CI475" s="74">
        <v>2.4</v>
      </c>
      <c r="CJ475" s="78">
        <v>330</v>
      </c>
      <c r="CK475" s="74">
        <v>11.2</v>
      </c>
      <c r="CL475" s="74">
        <v>3</v>
      </c>
      <c r="CM475" s="74">
        <v>76.7</v>
      </c>
      <c r="CN475" s="74">
        <v>84.2</v>
      </c>
      <c r="CO475" s="74">
        <v>85.8</v>
      </c>
      <c r="CP475" s="78"/>
      <c r="CQ475" s="74"/>
      <c r="CR475" s="78"/>
      <c r="CS475" s="74"/>
      <c r="CT475" s="74"/>
      <c r="CU475" s="74"/>
      <c r="CV475" s="74"/>
      <c r="CW475" s="74"/>
    </row>
    <row r="476" spans="1:101" ht="16.5" x14ac:dyDescent="0.3">
      <c r="A476" s="74" t="s">
        <v>291</v>
      </c>
      <c r="B476" s="74">
        <v>27</v>
      </c>
      <c r="C476" s="74">
        <v>10007138</v>
      </c>
      <c r="D476" s="74" t="s">
        <v>36</v>
      </c>
      <c r="E476" s="74" t="s">
        <v>183</v>
      </c>
      <c r="F476" s="78">
        <v>1120</v>
      </c>
      <c r="G476" s="74">
        <v>4.5</v>
      </c>
      <c r="H476" s="78">
        <v>1070</v>
      </c>
      <c r="I476" s="74">
        <v>9.5</v>
      </c>
      <c r="J476" s="74">
        <v>8.5</v>
      </c>
      <c r="K476" s="74">
        <v>63.7</v>
      </c>
      <c r="L476" s="74">
        <v>76.5</v>
      </c>
      <c r="M476" s="74">
        <v>82</v>
      </c>
      <c r="N476" s="78">
        <v>1120</v>
      </c>
      <c r="O476" s="74">
        <v>4.3</v>
      </c>
      <c r="P476" s="78">
        <v>1070</v>
      </c>
      <c r="Q476" s="74">
        <v>9.3000000000000007</v>
      </c>
      <c r="R476" s="74">
        <v>7</v>
      </c>
      <c r="S476" s="74">
        <v>66.2</v>
      </c>
      <c r="T476" s="74">
        <v>80.2</v>
      </c>
      <c r="U476" s="74">
        <v>83.6</v>
      </c>
      <c r="V476" s="78">
        <v>1120</v>
      </c>
      <c r="W476" s="74">
        <v>4.9000000000000004</v>
      </c>
      <c r="X476" s="78">
        <v>1065</v>
      </c>
      <c r="Y476" s="74">
        <v>9.6999999999999993</v>
      </c>
      <c r="Z476" s="74">
        <v>6.1</v>
      </c>
      <c r="AA476" s="74">
        <v>72.099999999999994</v>
      </c>
      <c r="AB476" s="74">
        <v>81.900000000000006</v>
      </c>
      <c r="AC476" s="74">
        <v>84.2</v>
      </c>
      <c r="AD476" s="78"/>
      <c r="AE476" s="74"/>
      <c r="AF476" s="78"/>
      <c r="AG476" s="74"/>
      <c r="AH476" s="74"/>
      <c r="AI476" s="74"/>
      <c r="AJ476" s="74"/>
      <c r="AK476" s="74"/>
      <c r="AL476" s="78">
        <v>475</v>
      </c>
      <c r="AM476" s="74">
        <v>0.6</v>
      </c>
      <c r="AN476" s="78">
        <v>475</v>
      </c>
      <c r="AO476" s="74">
        <v>8.1999999999999993</v>
      </c>
      <c r="AP476" s="74">
        <v>15.4</v>
      </c>
      <c r="AQ476" s="74">
        <v>61.2</v>
      </c>
      <c r="AR476" s="74">
        <v>70.7</v>
      </c>
      <c r="AS476" s="74">
        <v>76.400000000000006</v>
      </c>
      <c r="AT476" s="78">
        <v>475</v>
      </c>
      <c r="AU476" s="74">
        <v>0.6</v>
      </c>
      <c r="AV476" s="78">
        <v>475</v>
      </c>
      <c r="AW476" s="74">
        <v>8.9</v>
      </c>
      <c r="AX476" s="74">
        <v>8.9</v>
      </c>
      <c r="AY476" s="74">
        <v>69.8</v>
      </c>
      <c r="AZ476" s="74">
        <v>79.3</v>
      </c>
      <c r="BA476" s="74">
        <v>82.3</v>
      </c>
      <c r="BB476" s="78">
        <v>475</v>
      </c>
      <c r="BC476" s="74">
        <v>0.8</v>
      </c>
      <c r="BD476" s="78">
        <v>475</v>
      </c>
      <c r="BE476" s="74">
        <v>11.6</v>
      </c>
      <c r="BF476" s="74">
        <v>6.6</v>
      </c>
      <c r="BG476" s="74">
        <v>71.900000000000006</v>
      </c>
      <c r="BH476" s="74">
        <v>79.3</v>
      </c>
      <c r="BI476" s="74">
        <v>81.8</v>
      </c>
      <c r="BJ476" s="78"/>
      <c r="BK476" s="74"/>
      <c r="BL476" s="78"/>
      <c r="BM476" s="74"/>
      <c r="BN476" s="74"/>
      <c r="BO476" s="74"/>
      <c r="BP476" s="74"/>
      <c r="BQ476" s="74"/>
      <c r="BR476" s="78">
        <v>1595</v>
      </c>
      <c r="BS476" s="74">
        <v>3.3</v>
      </c>
      <c r="BT476" s="78">
        <v>1540</v>
      </c>
      <c r="BU476" s="74">
        <v>9.1</v>
      </c>
      <c r="BV476" s="74">
        <v>10.6</v>
      </c>
      <c r="BW476" s="74">
        <v>62.9</v>
      </c>
      <c r="BX476" s="74">
        <v>74.7</v>
      </c>
      <c r="BY476" s="74">
        <v>80.3</v>
      </c>
      <c r="BZ476" s="78">
        <v>1595</v>
      </c>
      <c r="CA476" s="74">
        <v>3.2</v>
      </c>
      <c r="CB476" s="78">
        <v>1545</v>
      </c>
      <c r="CC476" s="74">
        <v>9.1999999999999993</v>
      </c>
      <c r="CD476" s="74">
        <v>7.6</v>
      </c>
      <c r="CE476" s="74">
        <v>67.3</v>
      </c>
      <c r="CF476" s="74">
        <v>79.900000000000006</v>
      </c>
      <c r="CG476" s="74">
        <v>83.2</v>
      </c>
      <c r="CH476" s="78">
        <v>1595</v>
      </c>
      <c r="CI476" s="74">
        <v>3.7</v>
      </c>
      <c r="CJ476" s="78">
        <v>1535</v>
      </c>
      <c r="CK476" s="74">
        <v>10.3</v>
      </c>
      <c r="CL476" s="74">
        <v>6.3</v>
      </c>
      <c r="CM476" s="74">
        <v>72</v>
      </c>
      <c r="CN476" s="74">
        <v>81.099999999999994</v>
      </c>
      <c r="CO476" s="74">
        <v>83.5</v>
      </c>
      <c r="CP476" s="78"/>
      <c r="CQ476" s="74"/>
      <c r="CR476" s="78"/>
      <c r="CS476" s="74"/>
      <c r="CT476" s="74"/>
      <c r="CU476" s="74"/>
      <c r="CV476" s="74"/>
      <c r="CW476" s="74"/>
    </row>
    <row r="477" spans="1:101" ht="16.5" x14ac:dyDescent="0.3">
      <c r="A477" s="74" t="s">
        <v>291</v>
      </c>
      <c r="B477" s="74">
        <v>69</v>
      </c>
      <c r="C477" s="74">
        <v>10001282</v>
      </c>
      <c r="D477" s="74" t="s">
        <v>90</v>
      </c>
      <c r="E477" s="74" t="s">
        <v>185</v>
      </c>
      <c r="F477" s="78">
        <v>2080</v>
      </c>
      <c r="G477" s="74">
        <v>4.5</v>
      </c>
      <c r="H477" s="78">
        <v>1985</v>
      </c>
      <c r="I477" s="74">
        <v>8</v>
      </c>
      <c r="J477" s="74">
        <v>8.5</v>
      </c>
      <c r="K477" s="74">
        <v>59.4</v>
      </c>
      <c r="L477" s="74">
        <v>75.8</v>
      </c>
      <c r="M477" s="74">
        <v>83.5</v>
      </c>
      <c r="N477" s="78">
        <v>2080</v>
      </c>
      <c r="O477" s="74">
        <v>4.5</v>
      </c>
      <c r="P477" s="78">
        <v>1985</v>
      </c>
      <c r="Q477" s="74">
        <v>9.3000000000000007</v>
      </c>
      <c r="R477" s="74">
        <v>5.7</v>
      </c>
      <c r="S477" s="74">
        <v>63.2</v>
      </c>
      <c r="T477" s="74">
        <v>79</v>
      </c>
      <c r="U477" s="74">
        <v>85</v>
      </c>
      <c r="V477" s="78">
        <v>2080</v>
      </c>
      <c r="W477" s="74">
        <v>5.4</v>
      </c>
      <c r="X477" s="78">
        <v>1965</v>
      </c>
      <c r="Y477" s="74">
        <v>11.6</v>
      </c>
      <c r="Z477" s="74">
        <v>6.4</v>
      </c>
      <c r="AA477" s="74">
        <v>67.900000000000006</v>
      </c>
      <c r="AB477" s="74">
        <v>79</v>
      </c>
      <c r="AC477" s="74">
        <v>82</v>
      </c>
      <c r="AD477" s="78"/>
      <c r="AE477" s="74"/>
      <c r="AF477" s="78"/>
      <c r="AG477" s="74"/>
      <c r="AH477" s="74"/>
      <c r="AI477" s="74"/>
      <c r="AJ477" s="74"/>
      <c r="AK477" s="74"/>
      <c r="AL477" s="78">
        <v>1565</v>
      </c>
      <c r="AM477" s="74">
        <v>1.9</v>
      </c>
      <c r="AN477" s="78">
        <v>1535</v>
      </c>
      <c r="AO477" s="74">
        <v>8.1999999999999993</v>
      </c>
      <c r="AP477" s="74">
        <v>11.7</v>
      </c>
      <c r="AQ477" s="74">
        <v>62.1</v>
      </c>
      <c r="AR477" s="74">
        <v>73.7</v>
      </c>
      <c r="AS477" s="74">
        <v>80.099999999999994</v>
      </c>
      <c r="AT477" s="78">
        <v>1565</v>
      </c>
      <c r="AU477" s="74">
        <v>2.1</v>
      </c>
      <c r="AV477" s="78">
        <v>1530</v>
      </c>
      <c r="AW477" s="74">
        <v>10.199999999999999</v>
      </c>
      <c r="AX477" s="74">
        <v>7.4</v>
      </c>
      <c r="AY477" s="74">
        <v>68.900000000000006</v>
      </c>
      <c r="AZ477" s="74">
        <v>78.599999999999994</v>
      </c>
      <c r="BA477" s="74">
        <v>82.4</v>
      </c>
      <c r="BB477" s="78">
        <v>1565</v>
      </c>
      <c r="BC477" s="74">
        <v>2.4</v>
      </c>
      <c r="BD477" s="78">
        <v>1525</v>
      </c>
      <c r="BE477" s="74">
        <v>11.9</v>
      </c>
      <c r="BF477" s="74">
        <v>6.6</v>
      </c>
      <c r="BG477" s="74">
        <v>73.099999999999994</v>
      </c>
      <c r="BH477" s="74">
        <v>79.599999999999994</v>
      </c>
      <c r="BI477" s="74">
        <v>81.5</v>
      </c>
      <c r="BJ477" s="78"/>
      <c r="BK477" s="74"/>
      <c r="BL477" s="78"/>
      <c r="BM477" s="74"/>
      <c r="BN477" s="74"/>
      <c r="BO477" s="74"/>
      <c r="BP477" s="74"/>
      <c r="BQ477" s="74"/>
      <c r="BR477" s="78">
        <v>3640</v>
      </c>
      <c r="BS477" s="74">
        <v>3.3</v>
      </c>
      <c r="BT477" s="78">
        <v>3520</v>
      </c>
      <c r="BU477" s="74">
        <v>8.1</v>
      </c>
      <c r="BV477" s="74">
        <v>9.9</v>
      </c>
      <c r="BW477" s="74">
        <v>60.6</v>
      </c>
      <c r="BX477" s="74">
        <v>74.900000000000006</v>
      </c>
      <c r="BY477" s="74">
        <v>82</v>
      </c>
      <c r="BZ477" s="78">
        <v>3640</v>
      </c>
      <c r="CA477" s="74">
        <v>3.5</v>
      </c>
      <c r="CB477" s="78">
        <v>3515</v>
      </c>
      <c r="CC477" s="74">
        <v>9.6999999999999993</v>
      </c>
      <c r="CD477" s="74">
        <v>6.5</v>
      </c>
      <c r="CE477" s="74">
        <v>65.7</v>
      </c>
      <c r="CF477" s="74">
        <v>78.8</v>
      </c>
      <c r="CG477" s="74">
        <v>83.9</v>
      </c>
      <c r="CH477" s="78">
        <v>3640</v>
      </c>
      <c r="CI477" s="74">
        <v>4.0999999999999996</v>
      </c>
      <c r="CJ477" s="78">
        <v>3495</v>
      </c>
      <c r="CK477" s="74">
        <v>11.8</v>
      </c>
      <c r="CL477" s="74">
        <v>6.5</v>
      </c>
      <c r="CM477" s="74">
        <v>70.2</v>
      </c>
      <c r="CN477" s="74">
        <v>79.3</v>
      </c>
      <c r="CO477" s="74">
        <v>81.8</v>
      </c>
      <c r="CP477" s="78"/>
      <c r="CQ477" s="74"/>
      <c r="CR477" s="78"/>
      <c r="CS477" s="74"/>
      <c r="CT477" s="74"/>
      <c r="CU477" s="74"/>
      <c r="CV477" s="74"/>
      <c r="CW477" s="74"/>
    </row>
    <row r="478" spans="1:101" ht="16.5" x14ac:dyDescent="0.3">
      <c r="A478" s="74" t="s">
        <v>291</v>
      </c>
      <c r="B478" s="74">
        <v>190</v>
      </c>
      <c r="C478" s="74">
        <v>10004775</v>
      </c>
      <c r="D478" s="74" t="s">
        <v>11</v>
      </c>
      <c r="E478" s="74" t="s">
        <v>187</v>
      </c>
      <c r="F478" s="78">
        <v>185</v>
      </c>
      <c r="G478" s="74">
        <v>1.6</v>
      </c>
      <c r="H478" s="78">
        <v>180</v>
      </c>
      <c r="I478" s="74">
        <v>9.4</v>
      </c>
      <c r="J478" s="74">
        <v>17.2</v>
      </c>
      <c r="K478" s="74" t="s">
        <v>396</v>
      </c>
      <c r="L478" s="74" t="s">
        <v>396</v>
      </c>
      <c r="M478" s="74">
        <v>73.3</v>
      </c>
      <c r="N478" s="78">
        <v>185</v>
      </c>
      <c r="O478" s="74">
        <v>1.1000000000000001</v>
      </c>
      <c r="P478" s="78">
        <v>180</v>
      </c>
      <c r="Q478" s="74">
        <v>12.7</v>
      </c>
      <c r="R478" s="74">
        <v>11</v>
      </c>
      <c r="S478" s="74">
        <v>61.3</v>
      </c>
      <c r="T478" s="74">
        <v>71.3</v>
      </c>
      <c r="U478" s="74">
        <v>76.2</v>
      </c>
      <c r="V478" s="78">
        <v>185</v>
      </c>
      <c r="W478" s="74">
        <v>1.1000000000000001</v>
      </c>
      <c r="X478" s="78">
        <v>180</v>
      </c>
      <c r="Y478" s="74">
        <v>14.4</v>
      </c>
      <c r="Z478" s="74">
        <v>9.4</v>
      </c>
      <c r="AA478" s="74" t="s">
        <v>396</v>
      </c>
      <c r="AB478" s="74" t="s">
        <v>396</v>
      </c>
      <c r="AC478" s="74">
        <v>76.2</v>
      </c>
      <c r="AD478" s="78"/>
      <c r="AE478" s="74"/>
      <c r="AF478" s="78"/>
      <c r="AG478" s="74"/>
      <c r="AH478" s="74"/>
      <c r="AI478" s="74"/>
      <c r="AJ478" s="74"/>
      <c r="AK478" s="74"/>
      <c r="AL478" s="78">
        <v>120</v>
      </c>
      <c r="AM478" s="74">
        <v>0.8</v>
      </c>
      <c r="AN478" s="78">
        <v>120</v>
      </c>
      <c r="AO478" s="74">
        <v>11.8</v>
      </c>
      <c r="AP478" s="74">
        <v>17.600000000000001</v>
      </c>
      <c r="AQ478" s="74" t="s">
        <v>396</v>
      </c>
      <c r="AR478" s="74" t="s">
        <v>396</v>
      </c>
      <c r="AS478" s="74">
        <v>70.599999999999994</v>
      </c>
      <c r="AT478" s="78">
        <v>120</v>
      </c>
      <c r="AU478" s="74">
        <v>0.8</v>
      </c>
      <c r="AV478" s="78">
        <v>120</v>
      </c>
      <c r="AW478" s="74">
        <v>18.5</v>
      </c>
      <c r="AX478" s="74">
        <v>11.8</v>
      </c>
      <c r="AY478" s="74">
        <v>63</v>
      </c>
      <c r="AZ478" s="74">
        <v>66.400000000000006</v>
      </c>
      <c r="BA478" s="74">
        <v>69.7</v>
      </c>
      <c r="BB478" s="78">
        <v>120</v>
      </c>
      <c r="BC478" s="74">
        <v>0.8</v>
      </c>
      <c r="BD478" s="78">
        <v>120</v>
      </c>
      <c r="BE478" s="74">
        <v>17.600000000000001</v>
      </c>
      <c r="BF478" s="74">
        <v>16</v>
      </c>
      <c r="BG478" s="74" t="s">
        <v>396</v>
      </c>
      <c r="BH478" s="74" t="s">
        <v>396</v>
      </c>
      <c r="BI478" s="74">
        <v>66.400000000000006</v>
      </c>
      <c r="BJ478" s="78"/>
      <c r="BK478" s="74"/>
      <c r="BL478" s="78"/>
      <c r="BM478" s="74"/>
      <c r="BN478" s="74"/>
      <c r="BO478" s="74"/>
      <c r="BP478" s="74"/>
      <c r="BQ478" s="74"/>
      <c r="BR478" s="78">
        <v>305</v>
      </c>
      <c r="BS478" s="74">
        <v>1.3</v>
      </c>
      <c r="BT478" s="78">
        <v>300</v>
      </c>
      <c r="BU478" s="74">
        <v>10.4</v>
      </c>
      <c r="BV478" s="74">
        <v>17.399999999999999</v>
      </c>
      <c r="BW478" s="74">
        <v>60.5</v>
      </c>
      <c r="BX478" s="74">
        <v>69.900000000000006</v>
      </c>
      <c r="BY478" s="74">
        <v>72.2</v>
      </c>
      <c r="BZ478" s="78">
        <v>305</v>
      </c>
      <c r="CA478" s="74">
        <v>1</v>
      </c>
      <c r="CB478" s="78">
        <v>300</v>
      </c>
      <c r="CC478" s="74">
        <v>15</v>
      </c>
      <c r="CD478" s="74">
        <v>11.3</v>
      </c>
      <c r="CE478" s="74">
        <v>62</v>
      </c>
      <c r="CF478" s="74">
        <v>69.3</v>
      </c>
      <c r="CG478" s="74">
        <v>73.7</v>
      </c>
      <c r="CH478" s="78">
        <v>305</v>
      </c>
      <c r="CI478" s="74">
        <v>1</v>
      </c>
      <c r="CJ478" s="78">
        <v>300</v>
      </c>
      <c r="CK478" s="74">
        <v>15.7</v>
      </c>
      <c r="CL478" s="74">
        <v>12</v>
      </c>
      <c r="CM478" s="74">
        <v>66.3</v>
      </c>
      <c r="CN478" s="74">
        <v>70.3</v>
      </c>
      <c r="CO478" s="74">
        <v>72.3</v>
      </c>
      <c r="CP478" s="78"/>
      <c r="CQ478" s="74"/>
      <c r="CR478" s="78"/>
      <c r="CS478" s="74"/>
      <c r="CT478" s="74"/>
      <c r="CU478" s="74"/>
      <c r="CV478" s="74"/>
      <c r="CW478" s="74"/>
    </row>
    <row r="479" spans="1:101" ht="16.5" x14ac:dyDescent="0.3">
      <c r="A479" s="74" t="s">
        <v>291</v>
      </c>
      <c r="B479" s="74">
        <v>155</v>
      </c>
      <c r="C479" s="74">
        <v>10007154</v>
      </c>
      <c r="D479" s="74" t="s">
        <v>36</v>
      </c>
      <c r="E479" s="74" t="s">
        <v>189</v>
      </c>
      <c r="F479" s="78">
        <v>2240</v>
      </c>
      <c r="G479" s="74">
        <v>2.6</v>
      </c>
      <c r="H479" s="78">
        <v>2180</v>
      </c>
      <c r="I479" s="74">
        <v>8.4</v>
      </c>
      <c r="J479" s="74">
        <v>8.4</v>
      </c>
      <c r="K479" s="74">
        <v>48.8</v>
      </c>
      <c r="L479" s="74">
        <v>70.599999999999994</v>
      </c>
      <c r="M479" s="74">
        <v>83.2</v>
      </c>
      <c r="N479" s="78">
        <v>2240</v>
      </c>
      <c r="O479" s="74">
        <v>3.1</v>
      </c>
      <c r="P479" s="78">
        <v>2170</v>
      </c>
      <c r="Q479" s="74">
        <v>8.8000000000000007</v>
      </c>
      <c r="R479" s="74">
        <v>6.7</v>
      </c>
      <c r="S479" s="74">
        <v>60.1</v>
      </c>
      <c r="T479" s="74">
        <v>77.400000000000006</v>
      </c>
      <c r="U479" s="74">
        <v>84.6</v>
      </c>
      <c r="V479" s="78">
        <v>2240</v>
      </c>
      <c r="W479" s="74">
        <v>3.5</v>
      </c>
      <c r="X479" s="78">
        <v>2165</v>
      </c>
      <c r="Y479" s="74">
        <v>9.6999999999999993</v>
      </c>
      <c r="Z479" s="74">
        <v>6</v>
      </c>
      <c r="AA479" s="74">
        <v>67.7</v>
      </c>
      <c r="AB479" s="74">
        <v>80.099999999999994</v>
      </c>
      <c r="AC479" s="74">
        <v>84.3</v>
      </c>
      <c r="AD479" s="78"/>
      <c r="AE479" s="74"/>
      <c r="AF479" s="78"/>
      <c r="AG479" s="74"/>
      <c r="AH479" s="74"/>
      <c r="AI479" s="74"/>
      <c r="AJ479" s="74"/>
      <c r="AK479" s="74"/>
      <c r="AL479" s="78">
        <v>2135</v>
      </c>
      <c r="AM479" s="74">
        <v>0.9</v>
      </c>
      <c r="AN479" s="78">
        <v>2115</v>
      </c>
      <c r="AO479" s="74">
        <v>9.1</v>
      </c>
      <c r="AP479" s="74">
        <v>9.8000000000000007</v>
      </c>
      <c r="AQ479" s="74">
        <v>51.5</v>
      </c>
      <c r="AR479" s="74">
        <v>67.8</v>
      </c>
      <c r="AS479" s="74">
        <v>81.099999999999994</v>
      </c>
      <c r="AT479" s="78">
        <v>2135</v>
      </c>
      <c r="AU479" s="74">
        <v>1.1000000000000001</v>
      </c>
      <c r="AV479" s="78">
        <v>2110</v>
      </c>
      <c r="AW479" s="74">
        <v>10.6</v>
      </c>
      <c r="AX479" s="74">
        <v>6.1</v>
      </c>
      <c r="AY479" s="74">
        <v>64</v>
      </c>
      <c r="AZ479" s="74">
        <v>75.7</v>
      </c>
      <c r="BA479" s="74">
        <v>83.4</v>
      </c>
      <c r="BB479" s="78">
        <v>2135</v>
      </c>
      <c r="BC479" s="74">
        <v>1.2</v>
      </c>
      <c r="BD479" s="78">
        <v>2110</v>
      </c>
      <c r="BE479" s="74">
        <v>12.2</v>
      </c>
      <c r="BF479" s="74">
        <v>7.6</v>
      </c>
      <c r="BG479" s="74">
        <v>66.5</v>
      </c>
      <c r="BH479" s="74">
        <v>76.3</v>
      </c>
      <c r="BI479" s="74">
        <v>80.2</v>
      </c>
      <c r="BJ479" s="78"/>
      <c r="BK479" s="74"/>
      <c r="BL479" s="78"/>
      <c r="BM479" s="74"/>
      <c r="BN479" s="74"/>
      <c r="BO479" s="74"/>
      <c r="BP479" s="74"/>
      <c r="BQ479" s="74"/>
      <c r="BR479" s="78">
        <v>4375</v>
      </c>
      <c r="BS479" s="74">
        <v>1.8</v>
      </c>
      <c r="BT479" s="78">
        <v>4300</v>
      </c>
      <c r="BU479" s="74">
        <v>8.6999999999999993</v>
      </c>
      <c r="BV479" s="74">
        <v>9.1</v>
      </c>
      <c r="BW479" s="74">
        <v>50.1</v>
      </c>
      <c r="BX479" s="74">
        <v>69.2</v>
      </c>
      <c r="BY479" s="74">
        <v>82.2</v>
      </c>
      <c r="BZ479" s="78">
        <v>4375</v>
      </c>
      <c r="CA479" s="74">
        <v>2.1</v>
      </c>
      <c r="CB479" s="78">
        <v>4280</v>
      </c>
      <c r="CC479" s="74">
        <v>9.6</v>
      </c>
      <c r="CD479" s="74">
        <v>6.4</v>
      </c>
      <c r="CE479" s="74">
        <v>62</v>
      </c>
      <c r="CF479" s="74">
        <v>76.599999999999994</v>
      </c>
      <c r="CG479" s="74">
        <v>84</v>
      </c>
      <c r="CH479" s="78">
        <v>4375</v>
      </c>
      <c r="CI479" s="74">
        <v>2.4</v>
      </c>
      <c r="CJ479" s="78">
        <v>4275</v>
      </c>
      <c r="CK479" s="74">
        <v>10.9</v>
      </c>
      <c r="CL479" s="74">
        <v>6.8</v>
      </c>
      <c r="CM479" s="74">
        <v>67.099999999999994</v>
      </c>
      <c r="CN479" s="74">
        <v>78.2</v>
      </c>
      <c r="CO479" s="74">
        <v>82.3</v>
      </c>
      <c r="CP479" s="78"/>
      <c r="CQ479" s="74"/>
      <c r="CR479" s="78"/>
      <c r="CS479" s="74"/>
      <c r="CT479" s="74"/>
      <c r="CU479" s="74"/>
      <c r="CV479" s="74"/>
      <c r="CW479" s="74"/>
    </row>
    <row r="480" spans="1:101" ht="16.5" x14ac:dyDescent="0.3">
      <c r="A480" s="74" t="s">
        <v>291</v>
      </c>
      <c r="B480" s="74">
        <v>71</v>
      </c>
      <c r="C480" s="74">
        <v>10004797</v>
      </c>
      <c r="D480" s="74" t="s">
        <v>36</v>
      </c>
      <c r="E480" s="74" t="s">
        <v>191</v>
      </c>
      <c r="F480" s="78">
        <v>2105</v>
      </c>
      <c r="G480" s="74">
        <v>2.5</v>
      </c>
      <c r="H480" s="78">
        <v>2055</v>
      </c>
      <c r="I480" s="74">
        <v>7.8</v>
      </c>
      <c r="J480" s="74">
        <v>9.5</v>
      </c>
      <c r="K480" s="74">
        <v>64</v>
      </c>
      <c r="L480" s="74">
        <v>76.3</v>
      </c>
      <c r="M480" s="74">
        <v>82.6</v>
      </c>
      <c r="N480" s="78">
        <v>2105</v>
      </c>
      <c r="O480" s="74">
        <v>2.8</v>
      </c>
      <c r="P480" s="78">
        <v>2050</v>
      </c>
      <c r="Q480" s="74">
        <v>9.6999999999999993</v>
      </c>
      <c r="R480" s="74">
        <v>6.4</v>
      </c>
      <c r="S480" s="74">
        <v>68.8</v>
      </c>
      <c r="T480" s="74">
        <v>80.5</v>
      </c>
      <c r="U480" s="74">
        <v>83.9</v>
      </c>
      <c r="V480" s="78">
        <v>2105</v>
      </c>
      <c r="W480" s="74">
        <v>3</v>
      </c>
      <c r="X480" s="78">
        <v>2045</v>
      </c>
      <c r="Y480" s="74">
        <v>11.4</v>
      </c>
      <c r="Z480" s="74">
        <v>7.5</v>
      </c>
      <c r="AA480" s="74">
        <v>70.7</v>
      </c>
      <c r="AB480" s="74">
        <v>78.900000000000006</v>
      </c>
      <c r="AC480" s="74">
        <v>81.2</v>
      </c>
      <c r="AD480" s="78"/>
      <c r="AE480" s="74"/>
      <c r="AF480" s="78"/>
      <c r="AG480" s="74"/>
      <c r="AH480" s="74"/>
      <c r="AI480" s="74"/>
      <c r="AJ480" s="74"/>
      <c r="AK480" s="74"/>
      <c r="AL480" s="78">
        <v>1870</v>
      </c>
      <c r="AM480" s="74">
        <v>1.5</v>
      </c>
      <c r="AN480" s="78">
        <v>1845</v>
      </c>
      <c r="AO480" s="74">
        <v>9.1999999999999993</v>
      </c>
      <c r="AP480" s="74">
        <v>12.5</v>
      </c>
      <c r="AQ480" s="74">
        <v>62.6</v>
      </c>
      <c r="AR480" s="74">
        <v>72.5</v>
      </c>
      <c r="AS480" s="74">
        <v>78.400000000000006</v>
      </c>
      <c r="AT480" s="78">
        <v>1870</v>
      </c>
      <c r="AU480" s="74">
        <v>1.7</v>
      </c>
      <c r="AV480" s="78">
        <v>1840</v>
      </c>
      <c r="AW480" s="74">
        <v>9.9</v>
      </c>
      <c r="AX480" s="74">
        <v>8.3000000000000007</v>
      </c>
      <c r="AY480" s="74">
        <v>69.900000000000006</v>
      </c>
      <c r="AZ480" s="74">
        <v>79.2</v>
      </c>
      <c r="BA480" s="74">
        <v>81.8</v>
      </c>
      <c r="BB480" s="78">
        <v>1870</v>
      </c>
      <c r="BC480" s="74">
        <v>1.7</v>
      </c>
      <c r="BD480" s="78">
        <v>1840</v>
      </c>
      <c r="BE480" s="74">
        <v>11.9</v>
      </c>
      <c r="BF480" s="74">
        <v>7</v>
      </c>
      <c r="BG480" s="74">
        <v>73</v>
      </c>
      <c r="BH480" s="74">
        <v>79</v>
      </c>
      <c r="BI480" s="74">
        <v>81.099999999999994</v>
      </c>
      <c r="BJ480" s="78"/>
      <c r="BK480" s="74"/>
      <c r="BL480" s="78"/>
      <c r="BM480" s="74"/>
      <c r="BN480" s="74"/>
      <c r="BO480" s="74"/>
      <c r="BP480" s="74"/>
      <c r="BQ480" s="74"/>
      <c r="BR480" s="78">
        <v>3980</v>
      </c>
      <c r="BS480" s="74">
        <v>2.1</v>
      </c>
      <c r="BT480" s="78">
        <v>3895</v>
      </c>
      <c r="BU480" s="74">
        <v>8.5</v>
      </c>
      <c r="BV480" s="74">
        <v>10.9</v>
      </c>
      <c r="BW480" s="74">
        <v>63.3</v>
      </c>
      <c r="BX480" s="74">
        <v>74.5</v>
      </c>
      <c r="BY480" s="74">
        <v>80.599999999999994</v>
      </c>
      <c r="BZ480" s="78">
        <v>3980</v>
      </c>
      <c r="CA480" s="74">
        <v>2.2999999999999998</v>
      </c>
      <c r="CB480" s="78">
        <v>3890</v>
      </c>
      <c r="CC480" s="74">
        <v>9.8000000000000007</v>
      </c>
      <c r="CD480" s="74">
        <v>7.3</v>
      </c>
      <c r="CE480" s="74">
        <v>69.400000000000006</v>
      </c>
      <c r="CF480" s="74">
        <v>79.900000000000006</v>
      </c>
      <c r="CG480" s="74">
        <v>82.9</v>
      </c>
      <c r="CH480" s="78">
        <v>3980</v>
      </c>
      <c r="CI480" s="74">
        <v>2.4</v>
      </c>
      <c r="CJ480" s="78">
        <v>3885</v>
      </c>
      <c r="CK480" s="74">
        <v>11.6</v>
      </c>
      <c r="CL480" s="74">
        <v>7.3</v>
      </c>
      <c r="CM480" s="74">
        <v>71.8</v>
      </c>
      <c r="CN480" s="74">
        <v>78.900000000000006</v>
      </c>
      <c r="CO480" s="74">
        <v>81.099999999999994</v>
      </c>
      <c r="CP480" s="78"/>
      <c r="CQ480" s="74"/>
      <c r="CR480" s="78"/>
      <c r="CS480" s="74"/>
      <c r="CT480" s="74"/>
      <c r="CU480" s="74"/>
      <c r="CV480" s="74"/>
      <c r="CW480" s="74"/>
    </row>
    <row r="481" spans="1:101" ht="16.5" x14ac:dyDescent="0.3">
      <c r="A481" s="74" t="s">
        <v>291</v>
      </c>
      <c r="B481" s="74">
        <v>1</v>
      </c>
      <c r="C481" s="74">
        <v>10007773</v>
      </c>
      <c r="D481" s="74" t="s">
        <v>49</v>
      </c>
      <c r="E481" s="74" t="s">
        <v>193</v>
      </c>
      <c r="F481" s="78">
        <v>5020</v>
      </c>
      <c r="G481" s="74">
        <v>6.6</v>
      </c>
      <c r="H481" s="78">
        <v>4685</v>
      </c>
      <c r="I481" s="74">
        <v>12.1</v>
      </c>
      <c r="J481" s="74">
        <v>5.9</v>
      </c>
      <c r="K481" s="74">
        <v>41.5</v>
      </c>
      <c r="L481" s="74">
        <v>67.3</v>
      </c>
      <c r="M481" s="74">
        <v>82.1</v>
      </c>
      <c r="N481" s="78">
        <v>5020</v>
      </c>
      <c r="O481" s="74">
        <v>7.4</v>
      </c>
      <c r="P481" s="78">
        <v>4650</v>
      </c>
      <c r="Q481" s="74">
        <v>16</v>
      </c>
      <c r="R481" s="74">
        <v>5.4</v>
      </c>
      <c r="S481" s="74">
        <v>50.7</v>
      </c>
      <c r="T481" s="74">
        <v>69.900000000000006</v>
      </c>
      <c r="U481" s="74">
        <v>78.599999999999994</v>
      </c>
      <c r="V481" s="78">
        <v>5020</v>
      </c>
      <c r="W481" s="74">
        <v>8</v>
      </c>
      <c r="X481" s="78">
        <v>4615</v>
      </c>
      <c r="Y481" s="74">
        <v>18.7</v>
      </c>
      <c r="Z481" s="74">
        <v>7</v>
      </c>
      <c r="AA481" s="74">
        <v>56.8</v>
      </c>
      <c r="AB481" s="74">
        <v>69.3</v>
      </c>
      <c r="AC481" s="74">
        <v>74.3</v>
      </c>
      <c r="AD481" s="78"/>
      <c r="AE481" s="74"/>
      <c r="AF481" s="78"/>
      <c r="AG481" s="74"/>
      <c r="AH481" s="74"/>
      <c r="AI481" s="74"/>
      <c r="AJ481" s="74"/>
      <c r="AK481" s="74"/>
      <c r="AL481" s="78">
        <v>3470</v>
      </c>
      <c r="AM481" s="74">
        <v>3.5</v>
      </c>
      <c r="AN481" s="78">
        <v>3345</v>
      </c>
      <c r="AO481" s="74">
        <v>9.3000000000000007</v>
      </c>
      <c r="AP481" s="74">
        <v>4.8</v>
      </c>
      <c r="AQ481" s="74">
        <v>47.1</v>
      </c>
      <c r="AR481" s="74">
        <v>74.900000000000006</v>
      </c>
      <c r="AS481" s="74">
        <v>85.9</v>
      </c>
      <c r="AT481" s="78">
        <v>3470</v>
      </c>
      <c r="AU481" s="74">
        <v>4.3</v>
      </c>
      <c r="AV481" s="78">
        <v>3320</v>
      </c>
      <c r="AW481" s="74">
        <v>13</v>
      </c>
      <c r="AX481" s="74">
        <v>4.7</v>
      </c>
      <c r="AY481" s="74">
        <v>56.3</v>
      </c>
      <c r="AZ481" s="74">
        <v>75.900000000000006</v>
      </c>
      <c r="BA481" s="74">
        <v>82.3</v>
      </c>
      <c r="BB481" s="78">
        <v>3470</v>
      </c>
      <c r="BC481" s="74">
        <v>4.5999999999999996</v>
      </c>
      <c r="BD481" s="78">
        <v>3310</v>
      </c>
      <c r="BE481" s="74">
        <v>15.7</v>
      </c>
      <c r="BF481" s="74">
        <v>6.3</v>
      </c>
      <c r="BG481" s="74">
        <v>61.7</v>
      </c>
      <c r="BH481" s="74">
        <v>73.7</v>
      </c>
      <c r="BI481" s="74">
        <v>78.099999999999994</v>
      </c>
      <c r="BJ481" s="78"/>
      <c r="BK481" s="74"/>
      <c r="BL481" s="78"/>
      <c r="BM481" s="74"/>
      <c r="BN481" s="74"/>
      <c r="BO481" s="74"/>
      <c r="BP481" s="74"/>
      <c r="BQ481" s="74"/>
      <c r="BR481" s="78">
        <v>8485</v>
      </c>
      <c r="BS481" s="74">
        <v>5.4</v>
      </c>
      <c r="BT481" s="78">
        <v>8030</v>
      </c>
      <c r="BU481" s="74">
        <v>10.9</v>
      </c>
      <c r="BV481" s="74">
        <v>5.4</v>
      </c>
      <c r="BW481" s="74">
        <v>43.8</v>
      </c>
      <c r="BX481" s="74">
        <v>70.5</v>
      </c>
      <c r="BY481" s="74">
        <v>83.7</v>
      </c>
      <c r="BZ481" s="78">
        <v>8485</v>
      </c>
      <c r="CA481" s="74">
        <v>6.1</v>
      </c>
      <c r="CB481" s="78">
        <v>7965</v>
      </c>
      <c r="CC481" s="74">
        <v>14.7</v>
      </c>
      <c r="CD481" s="74">
        <v>5.0999999999999996</v>
      </c>
      <c r="CE481" s="74">
        <v>53.1</v>
      </c>
      <c r="CF481" s="74">
        <v>72.400000000000006</v>
      </c>
      <c r="CG481" s="74">
        <v>80.2</v>
      </c>
      <c r="CH481" s="78">
        <v>8485</v>
      </c>
      <c r="CI481" s="74">
        <v>6.6</v>
      </c>
      <c r="CJ481" s="78">
        <v>7925</v>
      </c>
      <c r="CK481" s="74">
        <v>17.5</v>
      </c>
      <c r="CL481" s="74">
        <v>6.7</v>
      </c>
      <c r="CM481" s="74">
        <v>58.8</v>
      </c>
      <c r="CN481" s="74">
        <v>71.2</v>
      </c>
      <c r="CO481" s="74">
        <v>75.900000000000006</v>
      </c>
      <c r="CP481" s="78"/>
      <c r="CQ481" s="74"/>
      <c r="CR481" s="78"/>
      <c r="CS481" s="74"/>
      <c r="CT481" s="74"/>
      <c r="CU481" s="74"/>
      <c r="CV481" s="74"/>
      <c r="CW481" s="74"/>
    </row>
    <row r="482" spans="1:101" ht="16.5" x14ac:dyDescent="0.3">
      <c r="A482" s="74" t="s">
        <v>291</v>
      </c>
      <c r="B482" s="74">
        <v>72</v>
      </c>
      <c r="C482" s="74">
        <v>10004930</v>
      </c>
      <c r="D482" s="74" t="s">
        <v>49</v>
      </c>
      <c r="E482" s="74" t="s">
        <v>195</v>
      </c>
      <c r="F482" s="78">
        <v>1350</v>
      </c>
      <c r="G482" s="74">
        <v>5.5</v>
      </c>
      <c r="H482" s="78">
        <v>1280</v>
      </c>
      <c r="I482" s="74">
        <v>9.8000000000000007</v>
      </c>
      <c r="J482" s="74">
        <v>10.4</v>
      </c>
      <c r="K482" s="74">
        <v>58.6</v>
      </c>
      <c r="L482" s="74">
        <v>72.099999999999994</v>
      </c>
      <c r="M482" s="74">
        <v>79.8</v>
      </c>
      <c r="N482" s="78">
        <v>1350</v>
      </c>
      <c r="O482" s="74">
        <v>5.8</v>
      </c>
      <c r="P482" s="78">
        <v>1275</v>
      </c>
      <c r="Q482" s="74">
        <v>12</v>
      </c>
      <c r="R482" s="74">
        <v>5.5</v>
      </c>
      <c r="S482" s="74">
        <v>64.2</v>
      </c>
      <c r="T482" s="74">
        <v>77.5</v>
      </c>
      <c r="U482" s="74">
        <v>82.5</v>
      </c>
      <c r="V482" s="78">
        <v>1350</v>
      </c>
      <c r="W482" s="74">
        <v>6.1</v>
      </c>
      <c r="X482" s="78">
        <v>1270</v>
      </c>
      <c r="Y482" s="74">
        <v>12.3</v>
      </c>
      <c r="Z482" s="74">
        <v>6.9</v>
      </c>
      <c r="AA482" s="74">
        <v>67.099999999999994</v>
      </c>
      <c r="AB482" s="74">
        <v>78</v>
      </c>
      <c r="AC482" s="74">
        <v>80.900000000000006</v>
      </c>
      <c r="AD482" s="78"/>
      <c r="AE482" s="74"/>
      <c r="AF482" s="78"/>
      <c r="AG482" s="74"/>
      <c r="AH482" s="74"/>
      <c r="AI482" s="74"/>
      <c r="AJ482" s="74"/>
      <c r="AK482" s="74"/>
      <c r="AL482" s="78">
        <v>925</v>
      </c>
      <c r="AM482" s="74">
        <v>1.7</v>
      </c>
      <c r="AN482" s="78">
        <v>910</v>
      </c>
      <c r="AO482" s="74">
        <v>12.3</v>
      </c>
      <c r="AP482" s="74">
        <v>12.1</v>
      </c>
      <c r="AQ482" s="74">
        <v>54.8</v>
      </c>
      <c r="AR482" s="74">
        <v>67</v>
      </c>
      <c r="AS482" s="74">
        <v>75.599999999999994</v>
      </c>
      <c r="AT482" s="78">
        <v>925</v>
      </c>
      <c r="AU482" s="74">
        <v>1.7</v>
      </c>
      <c r="AV482" s="78">
        <v>910</v>
      </c>
      <c r="AW482" s="74">
        <v>14.4</v>
      </c>
      <c r="AX482" s="74">
        <v>7.5</v>
      </c>
      <c r="AY482" s="74">
        <v>63.5</v>
      </c>
      <c r="AZ482" s="74">
        <v>73.400000000000006</v>
      </c>
      <c r="BA482" s="74">
        <v>78.099999999999994</v>
      </c>
      <c r="BB482" s="78">
        <v>925</v>
      </c>
      <c r="BC482" s="74">
        <v>2.1</v>
      </c>
      <c r="BD482" s="78">
        <v>905</v>
      </c>
      <c r="BE482" s="74">
        <v>15.8</v>
      </c>
      <c r="BF482" s="74">
        <v>8.1999999999999993</v>
      </c>
      <c r="BG482" s="74">
        <v>67.3</v>
      </c>
      <c r="BH482" s="74">
        <v>73.599999999999994</v>
      </c>
      <c r="BI482" s="74">
        <v>76.099999999999994</v>
      </c>
      <c r="BJ482" s="78"/>
      <c r="BK482" s="74"/>
      <c r="BL482" s="78"/>
      <c r="BM482" s="74"/>
      <c r="BN482" s="74"/>
      <c r="BO482" s="74"/>
      <c r="BP482" s="74"/>
      <c r="BQ482" s="74"/>
      <c r="BR482" s="78">
        <v>2280</v>
      </c>
      <c r="BS482" s="74">
        <v>4</v>
      </c>
      <c r="BT482" s="78">
        <v>2190</v>
      </c>
      <c r="BU482" s="74">
        <v>10.8</v>
      </c>
      <c r="BV482" s="74">
        <v>11.1</v>
      </c>
      <c r="BW482" s="74">
        <v>57</v>
      </c>
      <c r="BX482" s="74">
        <v>70</v>
      </c>
      <c r="BY482" s="74">
        <v>78.099999999999994</v>
      </c>
      <c r="BZ482" s="78">
        <v>2280</v>
      </c>
      <c r="CA482" s="74">
        <v>4.2</v>
      </c>
      <c r="CB482" s="78">
        <v>2185</v>
      </c>
      <c r="CC482" s="74">
        <v>13</v>
      </c>
      <c r="CD482" s="74">
        <v>6.3</v>
      </c>
      <c r="CE482" s="74">
        <v>63.9</v>
      </c>
      <c r="CF482" s="74">
        <v>75.8</v>
      </c>
      <c r="CG482" s="74">
        <v>80.7</v>
      </c>
      <c r="CH482" s="78">
        <v>2280</v>
      </c>
      <c r="CI482" s="74">
        <v>4.4000000000000004</v>
      </c>
      <c r="CJ482" s="78">
        <v>2175</v>
      </c>
      <c r="CK482" s="74">
        <v>13.7</v>
      </c>
      <c r="CL482" s="74">
        <v>7.4</v>
      </c>
      <c r="CM482" s="74">
        <v>67.2</v>
      </c>
      <c r="CN482" s="74">
        <v>76.2</v>
      </c>
      <c r="CO482" s="74">
        <v>78.900000000000006</v>
      </c>
      <c r="CP482" s="78"/>
      <c r="CQ482" s="74"/>
      <c r="CR482" s="78"/>
      <c r="CS482" s="74"/>
      <c r="CT482" s="74"/>
      <c r="CU482" s="74"/>
      <c r="CV482" s="74"/>
      <c r="CW482" s="74"/>
    </row>
    <row r="483" spans="1:101" ht="16.5" x14ac:dyDescent="0.3">
      <c r="A483" s="74" t="s">
        <v>291</v>
      </c>
      <c r="B483" s="74">
        <v>156</v>
      </c>
      <c r="C483" s="74">
        <v>10007774</v>
      </c>
      <c r="D483" s="74" t="s">
        <v>49</v>
      </c>
      <c r="E483" s="74" t="s">
        <v>197</v>
      </c>
      <c r="F483" s="78">
        <v>1430</v>
      </c>
      <c r="G483" s="74">
        <v>3.2</v>
      </c>
      <c r="H483" s="78">
        <v>1385</v>
      </c>
      <c r="I483" s="74">
        <v>11.2</v>
      </c>
      <c r="J483" s="74">
        <v>11.1</v>
      </c>
      <c r="K483" s="74">
        <v>37.200000000000003</v>
      </c>
      <c r="L483" s="74">
        <v>56.1</v>
      </c>
      <c r="M483" s="74">
        <v>77.7</v>
      </c>
      <c r="N483" s="78">
        <v>1430</v>
      </c>
      <c r="O483" s="74">
        <v>3.9</v>
      </c>
      <c r="P483" s="78">
        <v>1375</v>
      </c>
      <c r="Q483" s="74">
        <v>11.7</v>
      </c>
      <c r="R483" s="74">
        <v>6.3</v>
      </c>
      <c r="S483" s="74">
        <v>49.5</v>
      </c>
      <c r="T483" s="74">
        <v>70.7</v>
      </c>
      <c r="U483" s="74">
        <v>82</v>
      </c>
      <c r="V483" s="78">
        <v>1430</v>
      </c>
      <c r="W483" s="74">
        <v>4.5999999999999996</v>
      </c>
      <c r="X483" s="78">
        <v>1365</v>
      </c>
      <c r="Y483" s="74">
        <v>14.5</v>
      </c>
      <c r="Z483" s="74">
        <v>5.9</v>
      </c>
      <c r="AA483" s="74">
        <v>60.8</v>
      </c>
      <c r="AB483" s="74">
        <v>73.2</v>
      </c>
      <c r="AC483" s="74">
        <v>79.599999999999994</v>
      </c>
      <c r="AD483" s="78"/>
      <c r="AE483" s="74"/>
      <c r="AF483" s="78"/>
      <c r="AG483" s="74"/>
      <c r="AH483" s="74"/>
      <c r="AI483" s="74"/>
      <c r="AJ483" s="74"/>
      <c r="AK483" s="74"/>
      <c r="AL483" s="78">
        <v>1470</v>
      </c>
      <c r="AM483" s="74">
        <v>1</v>
      </c>
      <c r="AN483" s="78">
        <v>1455</v>
      </c>
      <c r="AO483" s="74">
        <v>13.2</v>
      </c>
      <c r="AP483" s="74">
        <v>10.6</v>
      </c>
      <c r="AQ483" s="74">
        <v>41.3</v>
      </c>
      <c r="AR483" s="74">
        <v>56.8</v>
      </c>
      <c r="AS483" s="74">
        <v>76.2</v>
      </c>
      <c r="AT483" s="78">
        <v>1470</v>
      </c>
      <c r="AU483" s="74">
        <v>1</v>
      </c>
      <c r="AV483" s="78">
        <v>1455</v>
      </c>
      <c r="AW483" s="74">
        <v>14.3</v>
      </c>
      <c r="AX483" s="74">
        <v>5.8</v>
      </c>
      <c r="AY483" s="74">
        <v>51.6</v>
      </c>
      <c r="AZ483" s="74">
        <v>69.5</v>
      </c>
      <c r="BA483" s="74">
        <v>79.900000000000006</v>
      </c>
      <c r="BB483" s="78">
        <v>1470</v>
      </c>
      <c r="BC483" s="74">
        <v>1.2</v>
      </c>
      <c r="BD483" s="78">
        <v>1455</v>
      </c>
      <c r="BE483" s="74">
        <v>16.899999999999999</v>
      </c>
      <c r="BF483" s="74">
        <v>7.3</v>
      </c>
      <c r="BG483" s="74">
        <v>60.4</v>
      </c>
      <c r="BH483" s="74">
        <v>70.099999999999994</v>
      </c>
      <c r="BI483" s="74">
        <v>75.8</v>
      </c>
      <c r="BJ483" s="78"/>
      <c r="BK483" s="74"/>
      <c r="BL483" s="78"/>
      <c r="BM483" s="74"/>
      <c r="BN483" s="74"/>
      <c r="BO483" s="74"/>
      <c r="BP483" s="74"/>
      <c r="BQ483" s="74"/>
      <c r="BR483" s="78">
        <v>2905</v>
      </c>
      <c r="BS483" s="74">
        <v>2.1</v>
      </c>
      <c r="BT483" s="78">
        <v>2845</v>
      </c>
      <c r="BU483" s="74">
        <v>12.2</v>
      </c>
      <c r="BV483" s="74">
        <v>10.8</v>
      </c>
      <c r="BW483" s="74">
        <v>39.299999999999997</v>
      </c>
      <c r="BX483" s="74">
        <v>56.4</v>
      </c>
      <c r="BY483" s="74">
        <v>76.900000000000006</v>
      </c>
      <c r="BZ483" s="78">
        <v>2905</v>
      </c>
      <c r="CA483" s="74">
        <v>2.4</v>
      </c>
      <c r="CB483" s="78">
        <v>2830</v>
      </c>
      <c r="CC483" s="74">
        <v>13</v>
      </c>
      <c r="CD483" s="74">
        <v>6</v>
      </c>
      <c r="CE483" s="74">
        <v>50.6</v>
      </c>
      <c r="CF483" s="74">
        <v>70.099999999999994</v>
      </c>
      <c r="CG483" s="74">
        <v>81</v>
      </c>
      <c r="CH483" s="78">
        <v>2905</v>
      </c>
      <c r="CI483" s="74">
        <v>2.9</v>
      </c>
      <c r="CJ483" s="78">
        <v>2820</v>
      </c>
      <c r="CK483" s="74">
        <v>15.8</v>
      </c>
      <c r="CL483" s="74">
        <v>6.6</v>
      </c>
      <c r="CM483" s="74">
        <v>60.6</v>
      </c>
      <c r="CN483" s="74">
        <v>71.599999999999994</v>
      </c>
      <c r="CO483" s="74">
        <v>77.7</v>
      </c>
      <c r="CP483" s="78"/>
      <c r="CQ483" s="74"/>
      <c r="CR483" s="78"/>
      <c r="CS483" s="74"/>
      <c r="CT483" s="74"/>
      <c r="CU483" s="74"/>
      <c r="CV483" s="74"/>
      <c r="CW483" s="74"/>
    </row>
    <row r="484" spans="1:101" ht="16.5" x14ac:dyDescent="0.3">
      <c r="A484" s="74" t="s">
        <v>291</v>
      </c>
      <c r="B484" s="74">
        <v>230</v>
      </c>
      <c r="C484" s="74">
        <v>10005127</v>
      </c>
      <c r="D484" s="74" t="s">
        <v>19</v>
      </c>
      <c r="E484" s="74" t="s">
        <v>199</v>
      </c>
      <c r="F484" s="78" t="s">
        <v>13</v>
      </c>
      <c r="G484" s="74" t="s">
        <v>13</v>
      </c>
      <c r="H484" s="78" t="s">
        <v>13</v>
      </c>
      <c r="I484" s="74" t="s">
        <v>13</v>
      </c>
      <c r="J484" s="74" t="s">
        <v>13</v>
      </c>
      <c r="K484" s="74" t="s">
        <v>13</v>
      </c>
      <c r="L484" s="74" t="s">
        <v>13</v>
      </c>
      <c r="M484" s="74" t="s">
        <v>13</v>
      </c>
      <c r="N484" s="78" t="s">
        <v>13</v>
      </c>
      <c r="O484" s="74" t="s">
        <v>13</v>
      </c>
      <c r="P484" s="78" t="s">
        <v>13</v>
      </c>
      <c r="Q484" s="74" t="s">
        <v>13</v>
      </c>
      <c r="R484" s="74" t="s">
        <v>13</v>
      </c>
      <c r="S484" s="74" t="s">
        <v>13</v>
      </c>
      <c r="T484" s="74" t="s">
        <v>13</v>
      </c>
      <c r="U484" s="74" t="s">
        <v>13</v>
      </c>
      <c r="V484" s="78" t="s">
        <v>13</v>
      </c>
      <c r="W484" s="74" t="s">
        <v>13</v>
      </c>
      <c r="X484" s="78" t="s">
        <v>13</v>
      </c>
      <c r="Y484" s="74" t="s">
        <v>13</v>
      </c>
      <c r="Z484" s="74" t="s">
        <v>13</v>
      </c>
      <c r="AA484" s="74" t="s">
        <v>13</v>
      </c>
      <c r="AB484" s="74" t="s">
        <v>13</v>
      </c>
      <c r="AC484" s="74" t="s">
        <v>13</v>
      </c>
      <c r="AD484" s="78"/>
      <c r="AE484" s="74"/>
      <c r="AF484" s="78"/>
      <c r="AG484" s="74"/>
      <c r="AH484" s="74"/>
      <c r="AI484" s="74"/>
      <c r="AJ484" s="74"/>
      <c r="AK484" s="74"/>
      <c r="AL484" s="78" t="s">
        <v>13</v>
      </c>
      <c r="AM484" s="74" t="s">
        <v>13</v>
      </c>
      <c r="AN484" s="78" t="s">
        <v>13</v>
      </c>
      <c r="AO484" s="74" t="s">
        <v>13</v>
      </c>
      <c r="AP484" s="74" t="s">
        <v>13</v>
      </c>
      <c r="AQ484" s="74" t="s">
        <v>13</v>
      </c>
      <c r="AR484" s="74" t="s">
        <v>13</v>
      </c>
      <c r="AS484" s="74" t="s">
        <v>13</v>
      </c>
      <c r="AT484" s="78" t="s">
        <v>13</v>
      </c>
      <c r="AU484" s="74" t="s">
        <v>13</v>
      </c>
      <c r="AV484" s="78" t="s">
        <v>13</v>
      </c>
      <c r="AW484" s="74" t="s">
        <v>13</v>
      </c>
      <c r="AX484" s="74" t="s">
        <v>13</v>
      </c>
      <c r="AY484" s="74" t="s">
        <v>13</v>
      </c>
      <c r="AZ484" s="74" t="s">
        <v>13</v>
      </c>
      <c r="BA484" s="74" t="s">
        <v>13</v>
      </c>
      <c r="BB484" s="78" t="s">
        <v>13</v>
      </c>
      <c r="BC484" s="74" t="s">
        <v>13</v>
      </c>
      <c r="BD484" s="78" t="s">
        <v>13</v>
      </c>
      <c r="BE484" s="74" t="s">
        <v>13</v>
      </c>
      <c r="BF484" s="74" t="s">
        <v>13</v>
      </c>
      <c r="BG484" s="74" t="s">
        <v>13</v>
      </c>
      <c r="BH484" s="74" t="s">
        <v>13</v>
      </c>
      <c r="BI484" s="74" t="s">
        <v>13</v>
      </c>
      <c r="BJ484" s="78"/>
      <c r="BK484" s="74"/>
      <c r="BL484" s="78"/>
      <c r="BM484" s="74"/>
      <c r="BN484" s="74"/>
      <c r="BO484" s="74"/>
      <c r="BP484" s="74"/>
      <c r="BQ484" s="74"/>
      <c r="BR484" s="78" t="s">
        <v>13</v>
      </c>
      <c r="BS484" s="74" t="s">
        <v>13</v>
      </c>
      <c r="BT484" s="78" t="s">
        <v>13</v>
      </c>
      <c r="BU484" s="74" t="s">
        <v>13</v>
      </c>
      <c r="BV484" s="74" t="s">
        <v>13</v>
      </c>
      <c r="BW484" s="74" t="s">
        <v>13</v>
      </c>
      <c r="BX484" s="74" t="s">
        <v>13</v>
      </c>
      <c r="BY484" s="74" t="s">
        <v>13</v>
      </c>
      <c r="BZ484" s="78" t="s">
        <v>13</v>
      </c>
      <c r="CA484" s="74" t="s">
        <v>13</v>
      </c>
      <c r="CB484" s="78" t="s">
        <v>13</v>
      </c>
      <c r="CC484" s="74" t="s">
        <v>13</v>
      </c>
      <c r="CD484" s="74" t="s">
        <v>13</v>
      </c>
      <c r="CE484" s="74" t="s">
        <v>13</v>
      </c>
      <c r="CF484" s="74" t="s">
        <v>13</v>
      </c>
      <c r="CG484" s="74" t="s">
        <v>13</v>
      </c>
      <c r="CH484" s="78" t="s">
        <v>13</v>
      </c>
      <c r="CI484" s="74" t="s">
        <v>13</v>
      </c>
      <c r="CJ484" s="78" t="s">
        <v>13</v>
      </c>
      <c r="CK484" s="74" t="s">
        <v>13</v>
      </c>
      <c r="CL484" s="74" t="s">
        <v>13</v>
      </c>
      <c r="CM484" s="74" t="s">
        <v>13</v>
      </c>
      <c r="CN484" s="74" t="s">
        <v>13</v>
      </c>
      <c r="CO484" s="74" t="s">
        <v>13</v>
      </c>
      <c r="CP484" s="78"/>
      <c r="CQ484" s="74"/>
      <c r="CR484" s="78"/>
      <c r="CS484" s="74"/>
      <c r="CT484" s="74"/>
      <c r="CU484" s="74"/>
      <c r="CV484" s="74"/>
      <c r="CW484" s="74"/>
    </row>
    <row r="485" spans="1:101" ht="16.5" x14ac:dyDescent="0.3">
      <c r="A485" s="74" t="s">
        <v>291</v>
      </c>
      <c r="B485" s="74">
        <v>73</v>
      </c>
      <c r="C485" s="74">
        <v>10007801</v>
      </c>
      <c r="D485" s="74" t="s">
        <v>19</v>
      </c>
      <c r="E485" s="74" t="s">
        <v>201</v>
      </c>
      <c r="F485" s="78">
        <v>1900</v>
      </c>
      <c r="G485" s="74">
        <v>4</v>
      </c>
      <c r="H485" s="78">
        <v>1825</v>
      </c>
      <c r="I485" s="74">
        <v>9</v>
      </c>
      <c r="J485" s="74">
        <v>10.199999999999999</v>
      </c>
      <c r="K485" s="74">
        <v>57.7</v>
      </c>
      <c r="L485" s="74">
        <v>72.8</v>
      </c>
      <c r="M485" s="74">
        <v>80.8</v>
      </c>
      <c r="N485" s="78">
        <v>1900</v>
      </c>
      <c r="O485" s="74">
        <v>4.2</v>
      </c>
      <c r="P485" s="78">
        <v>1820</v>
      </c>
      <c r="Q485" s="74">
        <v>11</v>
      </c>
      <c r="R485" s="74">
        <v>6.4</v>
      </c>
      <c r="S485" s="74">
        <v>63.1</v>
      </c>
      <c r="T485" s="74">
        <v>77.3</v>
      </c>
      <c r="U485" s="74">
        <v>82.5</v>
      </c>
      <c r="V485" s="78">
        <v>1900</v>
      </c>
      <c r="W485" s="74">
        <v>4.5999999999999996</v>
      </c>
      <c r="X485" s="78">
        <v>1815</v>
      </c>
      <c r="Y485" s="74">
        <v>11.9</v>
      </c>
      <c r="Z485" s="74">
        <v>6.6</v>
      </c>
      <c r="AA485" s="74">
        <v>67.7</v>
      </c>
      <c r="AB485" s="74">
        <v>78.3</v>
      </c>
      <c r="AC485" s="74">
        <v>81.5</v>
      </c>
      <c r="AD485" s="78"/>
      <c r="AE485" s="74"/>
      <c r="AF485" s="78"/>
      <c r="AG485" s="74"/>
      <c r="AH485" s="74"/>
      <c r="AI485" s="74"/>
      <c r="AJ485" s="74"/>
      <c r="AK485" s="74"/>
      <c r="AL485" s="78">
        <v>1455</v>
      </c>
      <c r="AM485" s="74">
        <v>1.3</v>
      </c>
      <c r="AN485" s="78">
        <v>1435</v>
      </c>
      <c r="AO485" s="74">
        <v>9.6</v>
      </c>
      <c r="AP485" s="74">
        <v>15</v>
      </c>
      <c r="AQ485" s="74">
        <v>54.9</v>
      </c>
      <c r="AR485" s="74">
        <v>67.400000000000006</v>
      </c>
      <c r="AS485" s="74">
        <v>75.5</v>
      </c>
      <c r="AT485" s="78">
        <v>1455</v>
      </c>
      <c r="AU485" s="74">
        <v>1.4</v>
      </c>
      <c r="AV485" s="78">
        <v>1435</v>
      </c>
      <c r="AW485" s="74">
        <v>12.6</v>
      </c>
      <c r="AX485" s="74">
        <v>8.5</v>
      </c>
      <c r="AY485" s="74">
        <v>62.5</v>
      </c>
      <c r="AZ485" s="74">
        <v>73.599999999999994</v>
      </c>
      <c r="BA485" s="74">
        <v>78.900000000000006</v>
      </c>
      <c r="BB485" s="78">
        <v>1455</v>
      </c>
      <c r="BC485" s="74">
        <v>1.3</v>
      </c>
      <c r="BD485" s="78">
        <v>1435</v>
      </c>
      <c r="BE485" s="74">
        <v>13.6</v>
      </c>
      <c r="BF485" s="74">
        <v>8.6999999999999993</v>
      </c>
      <c r="BG485" s="74">
        <v>66.5</v>
      </c>
      <c r="BH485" s="74">
        <v>74.2</v>
      </c>
      <c r="BI485" s="74">
        <v>77.7</v>
      </c>
      <c r="BJ485" s="78"/>
      <c r="BK485" s="74"/>
      <c r="BL485" s="78"/>
      <c r="BM485" s="74"/>
      <c r="BN485" s="74"/>
      <c r="BO485" s="74"/>
      <c r="BP485" s="74"/>
      <c r="BQ485" s="74"/>
      <c r="BR485" s="78">
        <v>3355</v>
      </c>
      <c r="BS485" s="74">
        <v>2.9</v>
      </c>
      <c r="BT485" s="78">
        <v>3260</v>
      </c>
      <c r="BU485" s="74">
        <v>9.1999999999999993</v>
      </c>
      <c r="BV485" s="74">
        <v>12.3</v>
      </c>
      <c r="BW485" s="74">
        <v>56.5</v>
      </c>
      <c r="BX485" s="74">
        <v>70.400000000000006</v>
      </c>
      <c r="BY485" s="74">
        <v>78.5</v>
      </c>
      <c r="BZ485" s="78">
        <v>3355</v>
      </c>
      <c r="CA485" s="74">
        <v>3</v>
      </c>
      <c r="CB485" s="78">
        <v>3255</v>
      </c>
      <c r="CC485" s="74">
        <v>11.7</v>
      </c>
      <c r="CD485" s="74">
        <v>7.3</v>
      </c>
      <c r="CE485" s="74">
        <v>62.9</v>
      </c>
      <c r="CF485" s="74">
        <v>75.7</v>
      </c>
      <c r="CG485" s="74">
        <v>80.900000000000006</v>
      </c>
      <c r="CH485" s="78">
        <v>3355</v>
      </c>
      <c r="CI485" s="74">
        <v>3.2</v>
      </c>
      <c r="CJ485" s="78">
        <v>3250</v>
      </c>
      <c r="CK485" s="74">
        <v>12.7</v>
      </c>
      <c r="CL485" s="74">
        <v>7.5</v>
      </c>
      <c r="CM485" s="74">
        <v>67.2</v>
      </c>
      <c r="CN485" s="74">
        <v>76.5</v>
      </c>
      <c r="CO485" s="74">
        <v>79.8</v>
      </c>
      <c r="CP485" s="78"/>
      <c r="CQ485" s="74"/>
      <c r="CR485" s="78"/>
      <c r="CS485" s="74"/>
      <c r="CT485" s="74"/>
      <c r="CU485" s="74"/>
      <c r="CV485" s="74"/>
      <c r="CW485" s="74"/>
    </row>
    <row r="486" spans="1:101" ht="16.5" x14ac:dyDescent="0.3">
      <c r="A486" s="74" t="s">
        <v>291</v>
      </c>
      <c r="B486" s="74">
        <v>74</v>
      </c>
      <c r="C486" s="74">
        <v>10007155</v>
      </c>
      <c r="D486" s="74" t="s">
        <v>49</v>
      </c>
      <c r="E486" s="74" t="s">
        <v>203</v>
      </c>
      <c r="F486" s="78">
        <v>1745</v>
      </c>
      <c r="G486" s="74">
        <v>5.2</v>
      </c>
      <c r="H486" s="78">
        <v>1650</v>
      </c>
      <c r="I486" s="74">
        <v>9</v>
      </c>
      <c r="J486" s="74">
        <v>9.1999999999999993</v>
      </c>
      <c r="K486" s="74">
        <v>59.6</v>
      </c>
      <c r="L486" s="74">
        <v>73.7</v>
      </c>
      <c r="M486" s="74">
        <v>81.8</v>
      </c>
      <c r="N486" s="78">
        <v>1745</v>
      </c>
      <c r="O486" s="74">
        <v>5.7</v>
      </c>
      <c r="P486" s="78">
        <v>1645</v>
      </c>
      <c r="Q486" s="74">
        <v>9.6999999999999993</v>
      </c>
      <c r="R486" s="74">
        <v>6.9</v>
      </c>
      <c r="S486" s="74">
        <v>67.7</v>
      </c>
      <c r="T486" s="74">
        <v>79.2</v>
      </c>
      <c r="U486" s="74">
        <v>83.3</v>
      </c>
      <c r="V486" s="78">
        <v>1745</v>
      </c>
      <c r="W486" s="74">
        <v>6</v>
      </c>
      <c r="X486" s="78">
        <v>1640</v>
      </c>
      <c r="Y486" s="74">
        <v>11</v>
      </c>
      <c r="Z486" s="74">
        <v>6.2</v>
      </c>
      <c r="AA486" s="74">
        <v>71.900000000000006</v>
      </c>
      <c r="AB486" s="74">
        <v>80.099999999999994</v>
      </c>
      <c r="AC486" s="74">
        <v>82.7</v>
      </c>
      <c r="AD486" s="78"/>
      <c r="AE486" s="74"/>
      <c r="AF486" s="78"/>
      <c r="AG486" s="74"/>
      <c r="AH486" s="74"/>
      <c r="AI486" s="74"/>
      <c r="AJ486" s="74"/>
      <c r="AK486" s="74"/>
      <c r="AL486" s="78">
        <v>1870</v>
      </c>
      <c r="AM486" s="74">
        <v>1.3</v>
      </c>
      <c r="AN486" s="78">
        <v>1845</v>
      </c>
      <c r="AO486" s="74">
        <v>10.3</v>
      </c>
      <c r="AP486" s="74">
        <v>11.2</v>
      </c>
      <c r="AQ486" s="74">
        <v>60.1</v>
      </c>
      <c r="AR486" s="74">
        <v>71.8</v>
      </c>
      <c r="AS486" s="74">
        <v>78.5</v>
      </c>
      <c r="AT486" s="78">
        <v>1870</v>
      </c>
      <c r="AU486" s="74">
        <v>1.3</v>
      </c>
      <c r="AV486" s="78">
        <v>1845</v>
      </c>
      <c r="AW486" s="74">
        <v>11.3</v>
      </c>
      <c r="AX486" s="74">
        <v>6.7</v>
      </c>
      <c r="AY486" s="74">
        <v>69.2</v>
      </c>
      <c r="AZ486" s="74">
        <v>78</v>
      </c>
      <c r="BA486" s="74">
        <v>82</v>
      </c>
      <c r="BB486" s="78">
        <v>1870</v>
      </c>
      <c r="BC486" s="74">
        <v>1.3</v>
      </c>
      <c r="BD486" s="78">
        <v>1845</v>
      </c>
      <c r="BE486" s="74">
        <v>12.9</v>
      </c>
      <c r="BF486" s="74">
        <v>6.1</v>
      </c>
      <c r="BG486" s="74">
        <v>72.400000000000006</v>
      </c>
      <c r="BH486" s="74">
        <v>79</v>
      </c>
      <c r="BI486" s="74">
        <v>81.099999999999994</v>
      </c>
      <c r="BJ486" s="78"/>
      <c r="BK486" s="74"/>
      <c r="BL486" s="78"/>
      <c r="BM486" s="74"/>
      <c r="BN486" s="74"/>
      <c r="BO486" s="74"/>
      <c r="BP486" s="74"/>
      <c r="BQ486" s="74"/>
      <c r="BR486" s="78">
        <v>3610</v>
      </c>
      <c r="BS486" s="74">
        <v>3.2</v>
      </c>
      <c r="BT486" s="78">
        <v>3495</v>
      </c>
      <c r="BU486" s="74">
        <v>9.6999999999999993</v>
      </c>
      <c r="BV486" s="74">
        <v>10.3</v>
      </c>
      <c r="BW486" s="74">
        <v>59.9</v>
      </c>
      <c r="BX486" s="74">
        <v>72.7</v>
      </c>
      <c r="BY486" s="74">
        <v>80.099999999999994</v>
      </c>
      <c r="BZ486" s="78">
        <v>3610</v>
      </c>
      <c r="CA486" s="74">
        <v>3.4</v>
      </c>
      <c r="CB486" s="78">
        <v>3490</v>
      </c>
      <c r="CC486" s="74">
        <v>10.6</v>
      </c>
      <c r="CD486" s="74">
        <v>6.8</v>
      </c>
      <c r="CE486" s="74">
        <v>68.5</v>
      </c>
      <c r="CF486" s="74">
        <v>78.599999999999994</v>
      </c>
      <c r="CG486" s="74">
        <v>82.6</v>
      </c>
      <c r="CH486" s="78">
        <v>3610</v>
      </c>
      <c r="CI486" s="74">
        <v>3.6</v>
      </c>
      <c r="CJ486" s="78">
        <v>3485</v>
      </c>
      <c r="CK486" s="74">
        <v>12</v>
      </c>
      <c r="CL486" s="74">
        <v>6.1</v>
      </c>
      <c r="CM486" s="74">
        <v>72.2</v>
      </c>
      <c r="CN486" s="74">
        <v>79.5</v>
      </c>
      <c r="CO486" s="74">
        <v>81.900000000000006</v>
      </c>
      <c r="CP486" s="78"/>
      <c r="CQ486" s="74"/>
      <c r="CR486" s="78"/>
      <c r="CS486" s="74"/>
      <c r="CT486" s="74"/>
      <c r="CU486" s="74"/>
      <c r="CV486" s="74"/>
      <c r="CW486" s="74"/>
    </row>
    <row r="487" spans="1:101" ht="16.5" x14ac:dyDescent="0.3">
      <c r="A487" s="74" t="s">
        <v>291</v>
      </c>
      <c r="B487" s="74">
        <v>139</v>
      </c>
      <c r="C487" s="74">
        <v>10007775</v>
      </c>
      <c r="D487" s="74" t="s">
        <v>27</v>
      </c>
      <c r="E487" s="74" t="s">
        <v>205</v>
      </c>
      <c r="F487" s="78">
        <v>950</v>
      </c>
      <c r="G487" s="74">
        <v>3</v>
      </c>
      <c r="H487" s="78">
        <v>920</v>
      </c>
      <c r="I487" s="74">
        <v>10.4</v>
      </c>
      <c r="J487" s="74">
        <v>13.2</v>
      </c>
      <c r="K487" s="74">
        <v>45.3</v>
      </c>
      <c r="L487" s="74">
        <v>62.7</v>
      </c>
      <c r="M487" s="74">
        <v>76.400000000000006</v>
      </c>
      <c r="N487" s="78">
        <v>950</v>
      </c>
      <c r="O487" s="74">
        <v>3.6</v>
      </c>
      <c r="P487" s="78">
        <v>915</v>
      </c>
      <c r="Q487" s="74">
        <v>13.1</v>
      </c>
      <c r="R487" s="74">
        <v>9.6999999999999993</v>
      </c>
      <c r="S487" s="74">
        <v>60.4</v>
      </c>
      <c r="T487" s="74">
        <v>70.099999999999994</v>
      </c>
      <c r="U487" s="74">
        <v>77.099999999999994</v>
      </c>
      <c r="V487" s="78">
        <v>950</v>
      </c>
      <c r="W487" s="74">
        <v>3.6</v>
      </c>
      <c r="X487" s="78">
        <v>915</v>
      </c>
      <c r="Y487" s="74">
        <v>16</v>
      </c>
      <c r="Z487" s="74">
        <v>10.199999999999999</v>
      </c>
      <c r="AA487" s="74">
        <v>60.5</v>
      </c>
      <c r="AB487" s="74">
        <v>70.400000000000006</v>
      </c>
      <c r="AC487" s="74">
        <v>73.900000000000006</v>
      </c>
      <c r="AD487" s="78"/>
      <c r="AE487" s="74"/>
      <c r="AF487" s="78"/>
      <c r="AG487" s="74"/>
      <c r="AH487" s="74"/>
      <c r="AI487" s="74"/>
      <c r="AJ487" s="74"/>
      <c r="AK487" s="74"/>
      <c r="AL487" s="78">
        <v>840</v>
      </c>
      <c r="AM487" s="74">
        <v>2.4</v>
      </c>
      <c r="AN487" s="78">
        <v>820</v>
      </c>
      <c r="AO487" s="74">
        <v>9.9</v>
      </c>
      <c r="AP487" s="74">
        <v>14.3</v>
      </c>
      <c r="AQ487" s="74">
        <v>49.1</v>
      </c>
      <c r="AR487" s="74">
        <v>63.1</v>
      </c>
      <c r="AS487" s="74">
        <v>75.900000000000006</v>
      </c>
      <c r="AT487" s="78">
        <v>840</v>
      </c>
      <c r="AU487" s="74">
        <v>2.6</v>
      </c>
      <c r="AV487" s="78">
        <v>820</v>
      </c>
      <c r="AW487" s="74">
        <v>12.2</v>
      </c>
      <c r="AX487" s="74">
        <v>10.4</v>
      </c>
      <c r="AY487" s="74">
        <v>59.2</v>
      </c>
      <c r="AZ487" s="74">
        <v>68.3</v>
      </c>
      <c r="BA487" s="74">
        <v>77.400000000000006</v>
      </c>
      <c r="BB487" s="78">
        <v>840</v>
      </c>
      <c r="BC487" s="74">
        <v>2.7</v>
      </c>
      <c r="BD487" s="78">
        <v>820</v>
      </c>
      <c r="BE487" s="74">
        <v>14.7</v>
      </c>
      <c r="BF487" s="74">
        <v>11.1</v>
      </c>
      <c r="BG487" s="74">
        <v>60.3</v>
      </c>
      <c r="BH487" s="74">
        <v>69.900000000000006</v>
      </c>
      <c r="BI487" s="74">
        <v>74.2</v>
      </c>
      <c r="BJ487" s="78"/>
      <c r="BK487" s="74"/>
      <c r="BL487" s="78"/>
      <c r="BM487" s="74"/>
      <c r="BN487" s="74"/>
      <c r="BO487" s="74"/>
      <c r="BP487" s="74"/>
      <c r="BQ487" s="74"/>
      <c r="BR487" s="78">
        <v>1790</v>
      </c>
      <c r="BS487" s="74">
        <v>2.7</v>
      </c>
      <c r="BT487" s="78">
        <v>1740</v>
      </c>
      <c r="BU487" s="74">
        <v>10.199999999999999</v>
      </c>
      <c r="BV487" s="74">
        <v>13.7</v>
      </c>
      <c r="BW487" s="74">
        <v>47.1</v>
      </c>
      <c r="BX487" s="74">
        <v>62.9</v>
      </c>
      <c r="BY487" s="74">
        <v>76.2</v>
      </c>
      <c r="BZ487" s="78">
        <v>1790</v>
      </c>
      <c r="CA487" s="74">
        <v>3.1</v>
      </c>
      <c r="CB487" s="78">
        <v>1735</v>
      </c>
      <c r="CC487" s="74">
        <v>12.7</v>
      </c>
      <c r="CD487" s="74">
        <v>10</v>
      </c>
      <c r="CE487" s="74">
        <v>59.8</v>
      </c>
      <c r="CF487" s="74">
        <v>69.2</v>
      </c>
      <c r="CG487" s="74">
        <v>77.3</v>
      </c>
      <c r="CH487" s="78">
        <v>1790</v>
      </c>
      <c r="CI487" s="74">
        <v>3.2</v>
      </c>
      <c r="CJ487" s="78">
        <v>1730</v>
      </c>
      <c r="CK487" s="74">
        <v>15.4</v>
      </c>
      <c r="CL487" s="74">
        <v>10.6</v>
      </c>
      <c r="CM487" s="74">
        <v>60.4</v>
      </c>
      <c r="CN487" s="74">
        <v>70.2</v>
      </c>
      <c r="CO487" s="74">
        <v>74</v>
      </c>
      <c r="CP487" s="78"/>
      <c r="CQ487" s="74"/>
      <c r="CR487" s="78"/>
      <c r="CS487" s="74"/>
      <c r="CT487" s="74"/>
      <c r="CU487" s="74"/>
      <c r="CV487" s="74"/>
      <c r="CW487" s="74"/>
    </row>
    <row r="488" spans="1:101" ht="16.5" x14ac:dyDescent="0.3">
      <c r="A488" s="74" t="s">
        <v>291</v>
      </c>
      <c r="B488" s="74">
        <v>30</v>
      </c>
      <c r="C488" s="74">
        <v>10005389</v>
      </c>
      <c r="D488" s="74" t="s">
        <v>27</v>
      </c>
      <c r="E488" s="74" t="s">
        <v>207</v>
      </c>
      <c r="F488" s="78">
        <v>130</v>
      </c>
      <c r="G488" s="74">
        <v>4.5</v>
      </c>
      <c r="H488" s="78">
        <v>125</v>
      </c>
      <c r="I488" s="74">
        <v>11.9</v>
      </c>
      <c r="J488" s="74">
        <v>23</v>
      </c>
      <c r="K488" s="74">
        <v>55.6</v>
      </c>
      <c r="L488" s="74">
        <v>59.5</v>
      </c>
      <c r="M488" s="74">
        <v>65.099999999999994</v>
      </c>
      <c r="N488" s="78">
        <v>130</v>
      </c>
      <c r="O488" s="74">
        <v>5.3</v>
      </c>
      <c r="P488" s="78">
        <v>125</v>
      </c>
      <c r="Q488" s="74">
        <v>14.4</v>
      </c>
      <c r="R488" s="74">
        <v>17.600000000000001</v>
      </c>
      <c r="S488" s="74" t="s">
        <v>396</v>
      </c>
      <c r="T488" s="74" t="s">
        <v>396</v>
      </c>
      <c r="U488" s="74">
        <v>68</v>
      </c>
      <c r="V488" s="78">
        <v>130</v>
      </c>
      <c r="W488" s="74">
        <v>5.3</v>
      </c>
      <c r="X488" s="78">
        <v>125</v>
      </c>
      <c r="Y488" s="74">
        <v>15.2</v>
      </c>
      <c r="Z488" s="74">
        <v>19.2</v>
      </c>
      <c r="AA488" s="74" t="s">
        <v>396</v>
      </c>
      <c r="AB488" s="74" t="s">
        <v>396</v>
      </c>
      <c r="AC488" s="74">
        <v>65.599999999999994</v>
      </c>
      <c r="AD488" s="78"/>
      <c r="AE488" s="74"/>
      <c r="AF488" s="78"/>
      <c r="AG488" s="74"/>
      <c r="AH488" s="74"/>
      <c r="AI488" s="74"/>
      <c r="AJ488" s="74"/>
      <c r="AK488" s="74"/>
      <c r="AL488" s="78">
        <v>155</v>
      </c>
      <c r="AM488" s="74">
        <v>5.2</v>
      </c>
      <c r="AN488" s="78">
        <v>145</v>
      </c>
      <c r="AO488" s="74">
        <v>11.6</v>
      </c>
      <c r="AP488" s="74">
        <v>22.6</v>
      </c>
      <c r="AQ488" s="74">
        <v>61</v>
      </c>
      <c r="AR488" s="74">
        <v>63.7</v>
      </c>
      <c r="AS488" s="74">
        <v>65.8</v>
      </c>
      <c r="AT488" s="78">
        <v>155</v>
      </c>
      <c r="AU488" s="74">
        <v>5.2</v>
      </c>
      <c r="AV488" s="78">
        <v>145</v>
      </c>
      <c r="AW488" s="74">
        <v>14.4</v>
      </c>
      <c r="AX488" s="74">
        <v>19.899999999999999</v>
      </c>
      <c r="AY488" s="74" t="s">
        <v>396</v>
      </c>
      <c r="AZ488" s="74" t="s">
        <v>396</v>
      </c>
      <c r="BA488" s="74">
        <v>65.8</v>
      </c>
      <c r="BB488" s="78">
        <v>155</v>
      </c>
      <c r="BC488" s="74">
        <v>5.2</v>
      </c>
      <c r="BD488" s="78">
        <v>145</v>
      </c>
      <c r="BE488" s="74">
        <v>19.2</v>
      </c>
      <c r="BF488" s="74">
        <v>19.2</v>
      </c>
      <c r="BG488" s="74" t="s">
        <v>396</v>
      </c>
      <c r="BH488" s="74" t="s">
        <v>396</v>
      </c>
      <c r="BI488" s="74">
        <v>61.6</v>
      </c>
      <c r="BJ488" s="78"/>
      <c r="BK488" s="74"/>
      <c r="BL488" s="78"/>
      <c r="BM488" s="74"/>
      <c r="BN488" s="74"/>
      <c r="BO488" s="74"/>
      <c r="BP488" s="74"/>
      <c r="BQ488" s="74"/>
      <c r="BR488" s="78">
        <v>285</v>
      </c>
      <c r="BS488" s="74">
        <v>4.9000000000000004</v>
      </c>
      <c r="BT488" s="78">
        <v>270</v>
      </c>
      <c r="BU488" s="74">
        <v>11.8</v>
      </c>
      <c r="BV488" s="74">
        <v>22.8</v>
      </c>
      <c r="BW488" s="74">
        <v>58.5</v>
      </c>
      <c r="BX488" s="74">
        <v>61.8</v>
      </c>
      <c r="BY488" s="74">
        <v>65.400000000000006</v>
      </c>
      <c r="BZ488" s="78">
        <v>285</v>
      </c>
      <c r="CA488" s="74">
        <v>5.2</v>
      </c>
      <c r="CB488" s="78">
        <v>270</v>
      </c>
      <c r="CC488" s="74">
        <v>14.4</v>
      </c>
      <c r="CD488" s="74">
        <v>18.8</v>
      </c>
      <c r="CE488" s="74">
        <v>62.7</v>
      </c>
      <c r="CF488" s="74">
        <v>64.900000000000006</v>
      </c>
      <c r="CG488" s="74">
        <v>66.8</v>
      </c>
      <c r="CH488" s="78">
        <v>285</v>
      </c>
      <c r="CI488" s="74">
        <v>5.2</v>
      </c>
      <c r="CJ488" s="78">
        <v>270</v>
      </c>
      <c r="CK488" s="74">
        <v>17.3</v>
      </c>
      <c r="CL488" s="74">
        <v>19.2</v>
      </c>
      <c r="CM488" s="74">
        <v>60.5</v>
      </c>
      <c r="CN488" s="74">
        <v>62.4</v>
      </c>
      <c r="CO488" s="74">
        <v>63.5</v>
      </c>
      <c r="CP488" s="78"/>
      <c r="CQ488" s="74"/>
      <c r="CR488" s="78"/>
      <c r="CS488" s="74"/>
      <c r="CT488" s="74"/>
      <c r="CU488" s="74"/>
      <c r="CV488" s="74"/>
      <c r="CW488" s="74"/>
    </row>
    <row r="489" spans="1:101" ht="16.5" x14ac:dyDescent="0.3">
      <c r="A489" s="74" t="s">
        <v>291</v>
      </c>
      <c r="B489" s="74">
        <v>157</v>
      </c>
      <c r="C489" s="74">
        <v>10007802</v>
      </c>
      <c r="D489" s="74" t="s">
        <v>49</v>
      </c>
      <c r="E489" s="74" t="s">
        <v>209</v>
      </c>
      <c r="F489" s="78">
        <v>1135</v>
      </c>
      <c r="G489" s="74">
        <v>4.5</v>
      </c>
      <c r="H489" s="78">
        <v>1085</v>
      </c>
      <c r="I489" s="74">
        <v>9.4</v>
      </c>
      <c r="J489" s="74">
        <v>10.4</v>
      </c>
      <c r="K489" s="74">
        <v>51.2</v>
      </c>
      <c r="L489" s="74">
        <v>69.599999999999994</v>
      </c>
      <c r="M489" s="74">
        <v>80.2</v>
      </c>
      <c r="N489" s="78">
        <v>1135</v>
      </c>
      <c r="O489" s="74">
        <v>5</v>
      </c>
      <c r="P489" s="78">
        <v>1080</v>
      </c>
      <c r="Q489" s="74">
        <v>9.8000000000000007</v>
      </c>
      <c r="R489" s="74">
        <v>6.7</v>
      </c>
      <c r="S489" s="74">
        <v>61.4</v>
      </c>
      <c r="T489" s="74">
        <v>75.8</v>
      </c>
      <c r="U489" s="74">
        <v>83.5</v>
      </c>
      <c r="V489" s="78">
        <v>1135</v>
      </c>
      <c r="W489" s="74">
        <v>5.5</v>
      </c>
      <c r="X489" s="78">
        <v>1075</v>
      </c>
      <c r="Y489" s="74">
        <v>10.4</v>
      </c>
      <c r="Z489" s="74">
        <v>5.7</v>
      </c>
      <c r="AA489" s="74">
        <v>70.5</v>
      </c>
      <c r="AB489" s="74">
        <v>80.099999999999994</v>
      </c>
      <c r="AC489" s="74">
        <v>83.9</v>
      </c>
      <c r="AD489" s="78"/>
      <c r="AE489" s="74"/>
      <c r="AF489" s="78"/>
      <c r="AG489" s="74"/>
      <c r="AH489" s="74"/>
      <c r="AI489" s="74"/>
      <c r="AJ489" s="74"/>
      <c r="AK489" s="74"/>
      <c r="AL489" s="78">
        <v>970</v>
      </c>
      <c r="AM489" s="74">
        <v>1.5</v>
      </c>
      <c r="AN489" s="78">
        <v>955</v>
      </c>
      <c r="AO489" s="74">
        <v>9.1</v>
      </c>
      <c r="AP489" s="74">
        <v>12.9</v>
      </c>
      <c r="AQ489" s="74">
        <v>57.2</v>
      </c>
      <c r="AR489" s="74">
        <v>69</v>
      </c>
      <c r="AS489" s="74">
        <v>78</v>
      </c>
      <c r="AT489" s="78">
        <v>970</v>
      </c>
      <c r="AU489" s="74">
        <v>1.7</v>
      </c>
      <c r="AV489" s="78">
        <v>950</v>
      </c>
      <c r="AW489" s="74">
        <v>10.7</v>
      </c>
      <c r="AX489" s="74">
        <v>8</v>
      </c>
      <c r="AY489" s="74">
        <v>67.5</v>
      </c>
      <c r="AZ489" s="74">
        <v>76.3</v>
      </c>
      <c r="BA489" s="74">
        <v>81.3</v>
      </c>
      <c r="BB489" s="78">
        <v>970</v>
      </c>
      <c r="BC489" s="74">
        <v>1.8</v>
      </c>
      <c r="BD489" s="78">
        <v>950</v>
      </c>
      <c r="BE489" s="74">
        <v>12.3</v>
      </c>
      <c r="BF489" s="74">
        <v>7.2</v>
      </c>
      <c r="BG489" s="74">
        <v>71.3</v>
      </c>
      <c r="BH489" s="74">
        <v>78.099999999999994</v>
      </c>
      <c r="BI489" s="74">
        <v>80.5</v>
      </c>
      <c r="BJ489" s="78"/>
      <c r="BK489" s="74"/>
      <c r="BL489" s="78"/>
      <c r="BM489" s="74"/>
      <c r="BN489" s="74"/>
      <c r="BO489" s="74"/>
      <c r="BP489" s="74"/>
      <c r="BQ489" s="74"/>
      <c r="BR489" s="78">
        <v>2105</v>
      </c>
      <c r="BS489" s="74">
        <v>3.1</v>
      </c>
      <c r="BT489" s="78">
        <v>2040</v>
      </c>
      <c r="BU489" s="74">
        <v>9.3000000000000007</v>
      </c>
      <c r="BV489" s="74">
        <v>11.6</v>
      </c>
      <c r="BW489" s="74">
        <v>54</v>
      </c>
      <c r="BX489" s="74">
        <v>69.3</v>
      </c>
      <c r="BY489" s="74">
        <v>79.099999999999994</v>
      </c>
      <c r="BZ489" s="78">
        <v>2105</v>
      </c>
      <c r="CA489" s="74">
        <v>3.5</v>
      </c>
      <c r="CB489" s="78">
        <v>2030</v>
      </c>
      <c r="CC489" s="74">
        <v>10.199999999999999</v>
      </c>
      <c r="CD489" s="74">
        <v>7.3</v>
      </c>
      <c r="CE489" s="74">
        <v>64.3</v>
      </c>
      <c r="CF489" s="74">
        <v>76</v>
      </c>
      <c r="CG489" s="74">
        <v>82.5</v>
      </c>
      <c r="CH489" s="78">
        <v>2105</v>
      </c>
      <c r="CI489" s="74">
        <v>3.8</v>
      </c>
      <c r="CJ489" s="78">
        <v>2025</v>
      </c>
      <c r="CK489" s="74">
        <v>11.3</v>
      </c>
      <c r="CL489" s="74">
        <v>6.4</v>
      </c>
      <c r="CM489" s="74">
        <v>70.900000000000006</v>
      </c>
      <c r="CN489" s="74">
        <v>79.2</v>
      </c>
      <c r="CO489" s="74">
        <v>82.3</v>
      </c>
      <c r="CP489" s="78"/>
      <c r="CQ489" s="74"/>
      <c r="CR489" s="78"/>
      <c r="CS489" s="74"/>
      <c r="CT489" s="74"/>
      <c r="CU489" s="74"/>
      <c r="CV489" s="74"/>
      <c r="CW489" s="74"/>
    </row>
    <row r="490" spans="1:101" ht="16.5" x14ac:dyDescent="0.3">
      <c r="A490" s="74" t="s">
        <v>291</v>
      </c>
      <c r="B490" s="74">
        <v>31</v>
      </c>
      <c r="C490" s="74">
        <v>10007776</v>
      </c>
      <c r="D490" s="74" t="s">
        <v>27</v>
      </c>
      <c r="E490" s="74" t="s">
        <v>211</v>
      </c>
      <c r="F490" s="78">
        <v>1100</v>
      </c>
      <c r="G490" s="74">
        <v>3.5</v>
      </c>
      <c r="H490" s="78">
        <v>1060</v>
      </c>
      <c r="I490" s="74">
        <v>9.8000000000000007</v>
      </c>
      <c r="J490" s="74">
        <v>11.2</v>
      </c>
      <c r="K490" s="74">
        <v>59.2</v>
      </c>
      <c r="L490" s="74">
        <v>71.3</v>
      </c>
      <c r="M490" s="74">
        <v>79</v>
      </c>
      <c r="N490" s="78">
        <v>1100</v>
      </c>
      <c r="O490" s="74">
        <v>3.7</v>
      </c>
      <c r="P490" s="78">
        <v>1060</v>
      </c>
      <c r="Q490" s="74">
        <v>10.7</v>
      </c>
      <c r="R490" s="74">
        <v>7.6</v>
      </c>
      <c r="S490" s="74">
        <v>65</v>
      </c>
      <c r="T490" s="74">
        <v>76.900000000000006</v>
      </c>
      <c r="U490" s="74">
        <v>81.8</v>
      </c>
      <c r="V490" s="78">
        <v>1100</v>
      </c>
      <c r="W490" s="74">
        <v>4.0999999999999996</v>
      </c>
      <c r="X490" s="78">
        <v>1055</v>
      </c>
      <c r="Y490" s="74">
        <v>13.2</v>
      </c>
      <c r="Z490" s="74">
        <v>8</v>
      </c>
      <c r="AA490" s="74">
        <v>67.400000000000006</v>
      </c>
      <c r="AB490" s="74">
        <v>76.099999999999994</v>
      </c>
      <c r="AC490" s="74">
        <v>78.8</v>
      </c>
      <c r="AD490" s="78"/>
      <c r="AE490" s="74"/>
      <c r="AF490" s="78"/>
      <c r="AG490" s="74"/>
      <c r="AH490" s="74"/>
      <c r="AI490" s="74"/>
      <c r="AJ490" s="74"/>
      <c r="AK490" s="74"/>
      <c r="AL490" s="78">
        <v>280</v>
      </c>
      <c r="AM490" s="74">
        <v>3.2</v>
      </c>
      <c r="AN490" s="78">
        <v>270</v>
      </c>
      <c r="AO490" s="74">
        <v>7.4</v>
      </c>
      <c r="AP490" s="74">
        <v>13.6</v>
      </c>
      <c r="AQ490" s="74">
        <v>64</v>
      </c>
      <c r="AR490" s="74">
        <v>72.400000000000006</v>
      </c>
      <c r="AS490" s="74">
        <v>79</v>
      </c>
      <c r="AT490" s="78">
        <v>280</v>
      </c>
      <c r="AU490" s="74">
        <v>2.8</v>
      </c>
      <c r="AV490" s="78">
        <v>275</v>
      </c>
      <c r="AW490" s="74">
        <v>12.1</v>
      </c>
      <c r="AX490" s="74">
        <v>14.3</v>
      </c>
      <c r="AY490" s="74">
        <v>59.7</v>
      </c>
      <c r="AZ490" s="74">
        <v>69.599999999999994</v>
      </c>
      <c r="BA490" s="74">
        <v>73.599999999999994</v>
      </c>
      <c r="BB490" s="78">
        <v>280</v>
      </c>
      <c r="BC490" s="74">
        <v>3.2</v>
      </c>
      <c r="BD490" s="78">
        <v>270</v>
      </c>
      <c r="BE490" s="74">
        <v>15.1</v>
      </c>
      <c r="BF490" s="74">
        <v>10.7</v>
      </c>
      <c r="BG490" s="74">
        <v>63.6</v>
      </c>
      <c r="BH490" s="74">
        <v>70.599999999999994</v>
      </c>
      <c r="BI490" s="74">
        <v>74.3</v>
      </c>
      <c r="BJ490" s="78"/>
      <c r="BK490" s="74"/>
      <c r="BL490" s="78"/>
      <c r="BM490" s="74"/>
      <c r="BN490" s="74"/>
      <c r="BO490" s="74"/>
      <c r="BP490" s="74"/>
      <c r="BQ490" s="74"/>
      <c r="BR490" s="78">
        <v>1380</v>
      </c>
      <c r="BS490" s="74">
        <v>3.5</v>
      </c>
      <c r="BT490" s="78">
        <v>1330</v>
      </c>
      <c r="BU490" s="74">
        <v>9.3000000000000007</v>
      </c>
      <c r="BV490" s="74">
        <v>11.7</v>
      </c>
      <c r="BW490" s="74">
        <v>60.1</v>
      </c>
      <c r="BX490" s="74">
        <v>71.5</v>
      </c>
      <c r="BY490" s="74">
        <v>79</v>
      </c>
      <c r="BZ490" s="78">
        <v>1380</v>
      </c>
      <c r="CA490" s="74">
        <v>3.6</v>
      </c>
      <c r="CB490" s="78">
        <v>1330</v>
      </c>
      <c r="CC490" s="74">
        <v>11</v>
      </c>
      <c r="CD490" s="74">
        <v>8.9</v>
      </c>
      <c r="CE490" s="74">
        <v>63.9</v>
      </c>
      <c r="CF490" s="74">
        <v>75.400000000000006</v>
      </c>
      <c r="CG490" s="74">
        <v>80.099999999999994</v>
      </c>
      <c r="CH490" s="78">
        <v>1380</v>
      </c>
      <c r="CI490" s="74">
        <v>3.9</v>
      </c>
      <c r="CJ490" s="78">
        <v>1325</v>
      </c>
      <c r="CK490" s="74">
        <v>13.6</v>
      </c>
      <c r="CL490" s="74">
        <v>8.5</v>
      </c>
      <c r="CM490" s="74">
        <v>66.599999999999994</v>
      </c>
      <c r="CN490" s="74">
        <v>75</v>
      </c>
      <c r="CO490" s="74">
        <v>77.900000000000006</v>
      </c>
      <c r="CP490" s="78"/>
      <c r="CQ490" s="74"/>
      <c r="CR490" s="78"/>
      <c r="CS490" s="74"/>
      <c r="CT490" s="74"/>
      <c r="CU490" s="74"/>
      <c r="CV490" s="74"/>
      <c r="CW490" s="74"/>
    </row>
    <row r="491" spans="1:101" ht="16.5" x14ac:dyDescent="0.3">
      <c r="A491" s="74" t="s">
        <v>291</v>
      </c>
      <c r="B491" s="74">
        <v>32</v>
      </c>
      <c r="C491" s="74">
        <v>10005523</v>
      </c>
      <c r="D491" s="74" t="s">
        <v>27</v>
      </c>
      <c r="E491" s="74" t="s">
        <v>213</v>
      </c>
      <c r="F491" s="78">
        <v>95</v>
      </c>
      <c r="G491" s="74">
        <v>4.0999999999999996</v>
      </c>
      <c r="H491" s="78">
        <v>95</v>
      </c>
      <c r="I491" s="74">
        <v>7.5</v>
      </c>
      <c r="J491" s="74">
        <v>32.299999999999997</v>
      </c>
      <c r="K491" s="74" t="s">
        <v>396</v>
      </c>
      <c r="L491" s="74" t="s">
        <v>396</v>
      </c>
      <c r="M491" s="74">
        <v>60.2</v>
      </c>
      <c r="N491" s="78">
        <v>95</v>
      </c>
      <c r="O491" s="74">
        <v>4.0999999999999996</v>
      </c>
      <c r="P491" s="78">
        <v>95</v>
      </c>
      <c r="Q491" s="74">
        <v>15.1</v>
      </c>
      <c r="R491" s="74">
        <v>17.2</v>
      </c>
      <c r="S491" s="74" t="s">
        <v>396</v>
      </c>
      <c r="T491" s="74" t="s">
        <v>396</v>
      </c>
      <c r="U491" s="74">
        <v>67.7</v>
      </c>
      <c r="V491" s="78">
        <v>95</v>
      </c>
      <c r="W491" s="74">
        <v>5.2</v>
      </c>
      <c r="X491" s="78">
        <v>90</v>
      </c>
      <c r="Y491" s="74">
        <v>16.3</v>
      </c>
      <c r="Z491" s="74">
        <v>20.7</v>
      </c>
      <c r="AA491" s="74" t="s">
        <v>396</v>
      </c>
      <c r="AB491" s="74" t="s">
        <v>396</v>
      </c>
      <c r="AC491" s="74">
        <v>63</v>
      </c>
      <c r="AD491" s="78"/>
      <c r="AE491" s="74"/>
      <c r="AF491" s="78"/>
      <c r="AG491" s="74"/>
      <c r="AH491" s="74"/>
      <c r="AI491" s="74"/>
      <c r="AJ491" s="74"/>
      <c r="AK491" s="74"/>
      <c r="AL491" s="78">
        <v>65</v>
      </c>
      <c r="AM491" s="74">
        <v>4.5999999999999996</v>
      </c>
      <c r="AN491" s="78">
        <v>60</v>
      </c>
      <c r="AO491" s="74">
        <v>4.8</v>
      </c>
      <c r="AP491" s="74">
        <v>22.6</v>
      </c>
      <c r="AQ491" s="74" t="s">
        <v>396</v>
      </c>
      <c r="AR491" s="74" t="s">
        <v>396</v>
      </c>
      <c r="AS491" s="74">
        <v>72.599999999999994</v>
      </c>
      <c r="AT491" s="78">
        <v>65</v>
      </c>
      <c r="AU491" s="74">
        <v>4.5999999999999996</v>
      </c>
      <c r="AV491" s="78">
        <v>60</v>
      </c>
      <c r="AW491" s="74">
        <v>9.6999999999999993</v>
      </c>
      <c r="AX491" s="74">
        <v>8.1</v>
      </c>
      <c r="AY491" s="74" t="s">
        <v>396</v>
      </c>
      <c r="AZ491" s="74" t="s">
        <v>396</v>
      </c>
      <c r="BA491" s="74">
        <v>82.3</v>
      </c>
      <c r="BB491" s="78">
        <v>65</v>
      </c>
      <c r="BC491" s="74">
        <v>4.5999999999999996</v>
      </c>
      <c r="BD491" s="78">
        <v>60</v>
      </c>
      <c r="BE491" s="74">
        <v>12.9</v>
      </c>
      <c r="BF491" s="74">
        <v>24.2</v>
      </c>
      <c r="BG491" s="74" t="s">
        <v>396</v>
      </c>
      <c r="BH491" s="74" t="s">
        <v>396</v>
      </c>
      <c r="BI491" s="74">
        <v>62.9</v>
      </c>
      <c r="BJ491" s="78"/>
      <c r="BK491" s="74"/>
      <c r="BL491" s="78"/>
      <c r="BM491" s="74"/>
      <c r="BN491" s="74"/>
      <c r="BO491" s="74"/>
      <c r="BP491" s="74"/>
      <c r="BQ491" s="74"/>
      <c r="BR491" s="78">
        <v>160</v>
      </c>
      <c r="BS491" s="74">
        <v>4.3</v>
      </c>
      <c r="BT491" s="78">
        <v>155</v>
      </c>
      <c r="BU491" s="74">
        <v>6.5</v>
      </c>
      <c r="BV491" s="74">
        <v>28.4</v>
      </c>
      <c r="BW491" s="74">
        <v>57.4</v>
      </c>
      <c r="BX491" s="74">
        <v>61.9</v>
      </c>
      <c r="BY491" s="74">
        <v>65.2</v>
      </c>
      <c r="BZ491" s="78">
        <v>160</v>
      </c>
      <c r="CA491" s="74">
        <v>4.3</v>
      </c>
      <c r="CB491" s="78">
        <v>155</v>
      </c>
      <c r="CC491" s="74">
        <v>12.9</v>
      </c>
      <c r="CD491" s="74">
        <v>13.5</v>
      </c>
      <c r="CE491" s="74">
        <v>62.6</v>
      </c>
      <c r="CF491" s="74">
        <v>69.7</v>
      </c>
      <c r="CG491" s="74">
        <v>73.5</v>
      </c>
      <c r="CH491" s="78">
        <v>160</v>
      </c>
      <c r="CI491" s="74">
        <v>4.9000000000000004</v>
      </c>
      <c r="CJ491" s="78">
        <v>155</v>
      </c>
      <c r="CK491" s="74">
        <v>14.9</v>
      </c>
      <c r="CL491" s="74">
        <v>22.1</v>
      </c>
      <c r="CM491" s="74" t="s">
        <v>396</v>
      </c>
      <c r="CN491" s="74" t="s">
        <v>396</v>
      </c>
      <c r="CO491" s="74">
        <v>63</v>
      </c>
      <c r="CP491" s="78"/>
      <c r="CQ491" s="74"/>
      <c r="CR491" s="78"/>
      <c r="CS491" s="74"/>
      <c r="CT491" s="74"/>
      <c r="CU491" s="74"/>
      <c r="CV491" s="74"/>
      <c r="CW491" s="74"/>
    </row>
    <row r="492" spans="1:101" ht="16.5" x14ac:dyDescent="0.3">
      <c r="A492" s="74" t="s">
        <v>291</v>
      </c>
      <c r="B492" s="74">
        <v>33</v>
      </c>
      <c r="C492" s="74">
        <v>10007835</v>
      </c>
      <c r="D492" s="74" t="s">
        <v>27</v>
      </c>
      <c r="E492" s="74" t="s">
        <v>215</v>
      </c>
      <c r="F492" s="78">
        <v>35</v>
      </c>
      <c r="G492" s="74" t="s">
        <v>396</v>
      </c>
      <c r="H492" s="78" t="s">
        <v>396</v>
      </c>
      <c r="I492" s="74" t="s">
        <v>396</v>
      </c>
      <c r="J492" s="74" t="s">
        <v>396</v>
      </c>
      <c r="K492" s="74" t="s">
        <v>396</v>
      </c>
      <c r="L492" s="74" t="s">
        <v>396</v>
      </c>
      <c r="M492" s="74" t="s">
        <v>396</v>
      </c>
      <c r="N492" s="78">
        <v>35</v>
      </c>
      <c r="O492" s="74" t="s">
        <v>396</v>
      </c>
      <c r="P492" s="78" t="s">
        <v>396</v>
      </c>
      <c r="Q492" s="74" t="s">
        <v>396</v>
      </c>
      <c r="R492" s="74" t="s">
        <v>396</v>
      </c>
      <c r="S492" s="74" t="s">
        <v>396</v>
      </c>
      <c r="T492" s="74" t="s">
        <v>396</v>
      </c>
      <c r="U492" s="74" t="s">
        <v>396</v>
      </c>
      <c r="V492" s="78">
        <v>35</v>
      </c>
      <c r="W492" s="74" t="s">
        <v>396</v>
      </c>
      <c r="X492" s="78" t="s">
        <v>396</v>
      </c>
      <c r="Y492" s="74" t="s">
        <v>396</v>
      </c>
      <c r="Z492" s="74" t="s">
        <v>396</v>
      </c>
      <c r="AA492" s="74" t="s">
        <v>396</v>
      </c>
      <c r="AB492" s="74" t="s">
        <v>396</v>
      </c>
      <c r="AC492" s="74" t="s">
        <v>396</v>
      </c>
      <c r="AD492" s="78"/>
      <c r="AE492" s="74"/>
      <c r="AF492" s="78"/>
      <c r="AG492" s="74"/>
      <c r="AH492" s="74"/>
      <c r="AI492" s="74"/>
      <c r="AJ492" s="74"/>
      <c r="AK492" s="74"/>
      <c r="AL492" s="78">
        <v>20</v>
      </c>
      <c r="AM492" s="74" t="s">
        <v>396</v>
      </c>
      <c r="AN492" s="78" t="s">
        <v>396</v>
      </c>
      <c r="AO492" s="74" t="s">
        <v>396</v>
      </c>
      <c r="AP492" s="74" t="s">
        <v>396</v>
      </c>
      <c r="AQ492" s="74" t="s">
        <v>396</v>
      </c>
      <c r="AR492" s="74" t="s">
        <v>396</v>
      </c>
      <c r="AS492" s="74" t="s">
        <v>396</v>
      </c>
      <c r="AT492" s="78">
        <v>20</v>
      </c>
      <c r="AU492" s="74" t="s">
        <v>396</v>
      </c>
      <c r="AV492" s="78" t="s">
        <v>396</v>
      </c>
      <c r="AW492" s="74" t="s">
        <v>396</v>
      </c>
      <c r="AX492" s="74" t="s">
        <v>396</v>
      </c>
      <c r="AY492" s="74" t="s">
        <v>396</v>
      </c>
      <c r="AZ492" s="74" t="s">
        <v>396</v>
      </c>
      <c r="BA492" s="74" t="s">
        <v>396</v>
      </c>
      <c r="BB492" s="78">
        <v>20</v>
      </c>
      <c r="BC492" s="74" t="s">
        <v>396</v>
      </c>
      <c r="BD492" s="78" t="s">
        <v>396</v>
      </c>
      <c r="BE492" s="74" t="s">
        <v>396</v>
      </c>
      <c r="BF492" s="74" t="s">
        <v>396</v>
      </c>
      <c r="BG492" s="74" t="s">
        <v>396</v>
      </c>
      <c r="BH492" s="74" t="s">
        <v>396</v>
      </c>
      <c r="BI492" s="74" t="s">
        <v>396</v>
      </c>
      <c r="BJ492" s="78"/>
      <c r="BK492" s="74"/>
      <c r="BL492" s="78"/>
      <c r="BM492" s="74"/>
      <c r="BN492" s="74"/>
      <c r="BO492" s="74"/>
      <c r="BP492" s="74"/>
      <c r="BQ492" s="74"/>
      <c r="BR492" s="78">
        <v>55</v>
      </c>
      <c r="BS492" s="74">
        <v>8.8000000000000007</v>
      </c>
      <c r="BT492" s="78">
        <v>50</v>
      </c>
      <c r="BU492" s="74">
        <v>26.9</v>
      </c>
      <c r="BV492" s="74">
        <v>17.3</v>
      </c>
      <c r="BW492" s="74">
        <v>23.1</v>
      </c>
      <c r="BX492" s="74">
        <v>40.4</v>
      </c>
      <c r="BY492" s="74">
        <v>55.8</v>
      </c>
      <c r="BZ492" s="78">
        <v>55</v>
      </c>
      <c r="CA492" s="74">
        <v>10.5</v>
      </c>
      <c r="CB492" s="78">
        <v>50</v>
      </c>
      <c r="CC492" s="74">
        <v>31.4</v>
      </c>
      <c r="CD492" s="74">
        <v>15.7</v>
      </c>
      <c r="CE492" s="74" t="s">
        <v>396</v>
      </c>
      <c r="CF492" s="74" t="s">
        <v>396</v>
      </c>
      <c r="CG492" s="74">
        <v>52.9</v>
      </c>
      <c r="CH492" s="78">
        <v>55</v>
      </c>
      <c r="CI492" s="74">
        <v>12.3</v>
      </c>
      <c r="CJ492" s="78">
        <v>50</v>
      </c>
      <c r="CK492" s="74">
        <v>38</v>
      </c>
      <c r="CL492" s="74">
        <v>18</v>
      </c>
      <c r="CM492" s="74" t="s">
        <v>396</v>
      </c>
      <c r="CN492" s="74" t="s">
        <v>396</v>
      </c>
      <c r="CO492" s="74">
        <v>44</v>
      </c>
      <c r="CP492" s="78"/>
      <c r="CQ492" s="74"/>
      <c r="CR492" s="78"/>
      <c r="CS492" s="74"/>
      <c r="CT492" s="74"/>
      <c r="CU492" s="74"/>
      <c r="CV492" s="74"/>
      <c r="CW492" s="74"/>
    </row>
    <row r="493" spans="1:101" ht="16.5" x14ac:dyDescent="0.3">
      <c r="A493" s="74" t="s">
        <v>291</v>
      </c>
      <c r="B493" s="74">
        <v>195</v>
      </c>
      <c r="C493" s="74">
        <v>10005545</v>
      </c>
      <c r="D493" s="74" t="s">
        <v>19</v>
      </c>
      <c r="E493" s="74" t="s">
        <v>217</v>
      </c>
      <c r="F493" s="78">
        <v>75</v>
      </c>
      <c r="G493" s="74">
        <v>6.6</v>
      </c>
      <c r="H493" s="78">
        <v>70</v>
      </c>
      <c r="I493" s="74">
        <v>9.9</v>
      </c>
      <c r="J493" s="74">
        <v>12.7</v>
      </c>
      <c r="K493" s="74" t="s">
        <v>396</v>
      </c>
      <c r="L493" s="74" t="s">
        <v>396</v>
      </c>
      <c r="M493" s="74">
        <v>77.5</v>
      </c>
      <c r="N493" s="78">
        <v>75</v>
      </c>
      <c r="O493" s="74">
        <v>6.6</v>
      </c>
      <c r="P493" s="78">
        <v>70</v>
      </c>
      <c r="Q493" s="74" t="s">
        <v>396</v>
      </c>
      <c r="R493" s="74" t="s">
        <v>396</v>
      </c>
      <c r="S493" s="74" t="s">
        <v>396</v>
      </c>
      <c r="T493" s="74" t="s">
        <v>396</v>
      </c>
      <c r="U493" s="74">
        <v>85.9</v>
      </c>
      <c r="V493" s="78">
        <v>75</v>
      </c>
      <c r="W493" s="74">
        <v>6.6</v>
      </c>
      <c r="X493" s="78">
        <v>70</v>
      </c>
      <c r="Y493" s="74">
        <v>11.3</v>
      </c>
      <c r="Z493" s="74">
        <v>5.6</v>
      </c>
      <c r="AA493" s="74" t="s">
        <v>396</v>
      </c>
      <c r="AB493" s="74" t="s">
        <v>396</v>
      </c>
      <c r="AC493" s="74">
        <v>83.1</v>
      </c>
      <c r="AD493" s="78"/>
      <c r="AE493" s="74"/>
      <c r="AF493" s="78"/>
      <c r="AG493" s="74"/>
      <c r="AH493" s="74"/>
      <c r="AI493" s="74"/>
      <c r="AJ493" s="74"/>
      <c r="AK493" s="74"/>
      <c r="AL493" s="78">
        <v>65</v>
      </c>
      <c r="AM493" s="74">
        <v>1.5</v>
      </c>
      <c r="AN493" s="78">
        <v>65</v>
      </c>
      <c r="AO493" s="74">
        <v>26.2</v>
      </c>
      <c r="AP493" s="74">
        <v>15.4</v>
      </c>
      <c r="AQ493" s="74" t="s">
        <v>396</v>
      </c>
      <c r="AR493" s="74" t="s">
        <v>396</v>
      </c>
      <c r="AS493" s="74">
        <v>58.5</v>
      </c>
      <c r="AT493" s="78">
        <v>65</v>
      </c>
      <c r="AU493" s="74">
        <v>1.5</v>
      </c>
      <c r="AV493" s="78">
        <v>65</v>
      </c>
      <c r="AW493" s="74" t="s">
        <v>396</v>
      </c>
      <c r="AX493" s="74" t="s">
        <v>396</v>
      </c>
      <c r="AY493" s="74" t="s">
        <v>396</v>
      </c>
      <c r="AZ493" s="74" t="s">
        <v>396</v>
      </c>
      <c r="BA493" s="74">
        <v>70.8</v>
      </c>
      <c r="BB493" s="78">
        <v>65</v>
      </c>
      <c r="BC493" s="74">
        <v>1.5</v>
      </c>
      <c r="BD493" s="78">
        <v>65</v>
      </c>
      <c r="BE493" s="74">
        <v>24.6</v>
      </c>
      <c r="BF493" s="74">
        <v>10.8</v>
      </c>
      <c r="BG493" s="74" t="s">
        <v>396</v>
      </c>
      <c r="BH493" s="74" t="s">
        <v>396</v>
      </c>
      <c r="BI493" s="74">
        <v>64.599999999999994</v>
      </c>
      <c r="BJ493" s="78"/>
      <c r="BK493" s="74"/>
      <c r="BL493" s="78"/>
      <c r="BM493" s="74"/>
      <c r="BN493" s="74"/>
      <c r="BO493" s="74"/>
      <c r="BP493" s="74"/>
      <c r="BQ493" s="74"/>
      <c r="BR493" s="78">
        <v>140</v>
      </c>
      <c r="BS493" s="74">
        <v>4.2</v>
      </c>
      <c r="BT493" s="78">
        <v>135</v>
      </c>
      <c r="BU493" s="74">
        <v>17.600000000000001</v>
      </c>
      <c r="BV493" s="74">
        <v>14</v>
      </c>
      <c r="BW493" s="74">
        <v>58.8</v>
      </c>
      <c r="BX493" s="74">
        <v>64.7</v>
      </c>
      <c r="BY493" s="74">
        <v>68.400000000000006</v>
      </c>
      <c r="BZ493" s="78">
        <v>140</v>
      </c>
      <c r="CA493" s="74">
        <v>4.2</v>
      </c>
      <c r="CB493" s="78">
        <v>135</v>
      </c>
      <c r="CC493" s="74">
        <v>17.600000000000001</v>
      </c>
      <c r="CD493" s="74">
        <v>3.7</v>
      </c>
      <c r="CE493" s="74" t="s">
        <v>396</v>
      </c>
      <c r="CF493" s="74" t="s">
        <v>396</v>
      </c>
      <c r="CG493" s="74">
        <v>78.7</v>
      </c>
      <c r="CH493" s="78">
        <v>140</v>
      </c>
      <c r="CI493" s="74">
        <v>4.2</v>
      </c>
      <c r="CJ493" s="78">
        <v>135</v>
      </c>
      <c r="CK493" s="74">
        <v>17.600000000000001</v>
      </c>
      <c r="CL493" s="74">
        <v>8.1</v>
      </c>
      <c r="CM493" s="74" t="s">
        <v>396</v>
      </c>
      <c r="CN493" s="74" t="s">
        <v>396</v>
      </c>
      <c r="CO493" s="74">
        <v>74.3</v>
      </c>
      <c r="CP493" s="78"/>
      <c r="CQ493" s="74"/>
      <c r="CR493" s="78"/>
      <c r="CS493" s="74"/>
      <c r="CT493" s="74"/>
      <c r="CU493" s="74"/>
      <c r="CV493" s="74"/>
      <c r="CW493" s="74"/>
    </row>
    <row r="494" spans="1:101" ht="16.5" x14ac:dyDescent="0.3">
      <c r="A494" s="74" t="s">
        <v>291</v>
      </c>
      <c r="B494" s="74">
        <v>3</v>
      </c>
      <c r="C494" s="74">
        <v>10007777</v>
      </c>
      <c r="D494" s="74" t="s">
        <v>27</v>
      </c>
      <c r="E494" s="74" t="s">
        <v>219</v>
      </c>
      <c r="F494" s="78" t="s">
        <v>13</v>
      </c>
      <c r="G494" s="74" t="s">
        <v>13</v>
      </c>
      <c r="H494" s="78" t="s">
        <v>13</v>
      </c>
      <c r="I494" s="74" t="s">
        <v>13</v>
      </c>
      <c r="J494" s="74" t="s">
        <v>13</v>
      </c>
      <c r="K494" s="74" t="s">
        <v>13</v>
      </c>
      <c r="L494" s="74" t="s">
        <v>13</v>
      </c>
      <c r="M494" s="74" t="s">
        <v>13</v>
      </c>
      <c r="N494" s="78" t="s">
        <v>13</v>
      </c>
      <c r="O494" s="74" t="s">
        <v>13</v>
      </c>
      <c r="P494" s="78" t="s">
        <v>13</v>
      </c>
      <c r="Q494" s="74" t="s">
        <v>13</v>
      </c>
      <c r="R494" s="74" t="s">
        <v>13</v>
      </c>
      <c r="S494" s="74" t="s">
        <v>13</v>
      </c>
      <c r="T494" s="74" t="s">
        <v>13</v>
      </c>
      <c r="U494" s="74" t="s">
        <v>13</v>
      </c>
      <c r="V494" s="78" t="s">
        <v>13</v>
      </c>
      <c r="W494" s="74" t="s">
        <v>13</v>
      </c>
      <c r="X494" s="78" t="s">
        <v>13</v>
      </c>
      <c r="Y494" s="74" t="s">
        <v>13</v>
      </c>
      <c r="Z494" s="74" t="s">
        <v>13</v>
      </c>
      <c r="AA494" s="74" t="s">
        <v>13</v>
      </c>
      <c r="AB494" s="74" t="s">
        <v>13</v>
      </c>
      <c r="AC494" s="74" t="s">
        <v>13</v>
      </c>
      <c r="AD494" s="78"/>
      <c r="AE494" s="74"/>
      <c r="AF494" s="78"/>
      <c r="AG494" s="74"/>
      <c r="AH494" s="74"/>
      <c r="AI494" s="74"/>
      <c r="AJ494" s="74"/>
      <c r="AK494" s="74"/>
      <c r="AL494" s="78" t="s">
        <v>13</v>
      </c>
      <c r="AM494" s="74" t="s">
        <v>13</v>
      </c>
      <c r="AN494" s="78" t="s">
        <v>13</v>
      </c>
      <c r="AO494" s="74" t="s">
        <v>13</v>
      </c>
      <c r="AP494" s="74" t="s">
        <v>13</v>
      </c>
      <c r="AQ494" s="74" t="s">
        <v>13</v>
      </c>
      <c r="AR494" s="74" t="s">
        <v>13</v>
      </c>
      <c r="AS494" s="74" t="s">
        <v>13</v>
      </c>
      <c r="AT494" s="78" t="s">
        <v>13</v>
      </c>
      <c r="AU494" s="74" t="s">
        <v>13</v>
      </c>
      <c r="AV494" s="78" t="s">
        <v>13</v>
      </c>
      <c r="AW494" s="74" t="s">
        <v>13</v>
      </c>
      <c r="AX494" s="74" t="s">
        <v>13</v>
      </c>
      <c r="AY494" s="74" t="s">
        <v>13</v>
      </c>
      <c r="AZ494" s="74" t="s">
        <v>13</v>
      </c>
      <c r="BA494" s="74" t="s">
        <v>13</v>
      </c>
      <c r="BB494" s="78" t="s">
        <v>13</v>
      </c>
      <c r="BC494" s="74" t="s">
        <v>13</v>
      </c>
      <c r="BD494" s="78" t="s">
        <v>13</v>
      </c>
      <c r="BE494" s="74" t="s">
        <v>13</v>
      </c>
      <c r="BF494" s="74" t="s">
        <v>13</v>
      </c>
      <c r="BG494" s="74" t="s">
        <v>13</v>
      </c>
      <c r="BH494" s="74" t="s">
        <v>13</v>
      </c>
      <c r="BI494" s="74" t="s">
        <v>13</v>
      </c>
      <c r="BJ494" s="78"/>
      <c r="BK494" s="74"/>
      <c r="BL494" s="78"/>
      <c r="BM494" s="74"/>
      <c r="BN494" s="74"/>
      <c r="BO494" s="74"/>
      <c r="BP494" s="74"/>
      <c r="BQ494" s="74"/>
      <c r="BR494" s="78" t="s">
        <v>13</v>
      </c>
      <c r="BS494" s="74" t="s">
        <v>13</v>
      </c>
      <c r="BT494" s="78" t="s">
        <v>13</v>
      </c>
      <c r="BU494" s="74" t="s">
        <v>13</v>
      </c>
      <c r="BV494" s="74" t="s">
        <v>13</v>
      </c>
      <c r="BW494" s="74" t="s">
        <v>13</v>
      </c>
      <c r="BX494" s="74" t="s">
        <v>13</v>
      </c>
      <c r="BY494" s="74" t="s">
        <v>13</v>
      </c>
      <c r="BZ494" s="78" t="s">
        <v>13</v>
      </c>
      <c r="CA494" s="74" t="s">
        <v>13</v>
      </c>
      <c r="CB494" s="78" t="s">
        <v>13</v>
      </c>
      <c r="CC494" s="74" t="s">
        <v>13</v>
      </c>
      <c r="CD494" s="74" t="s">
        <v>13</v>
      </c>
      <c r="CE494" s="74" t="s">
        <v>13</v>
      </c>
      <c r="CF494" s="74" t="s">
        <v>13</v>
      </c>
      <c r="CG494" s="74" t="s">
        <v>13</v>
      </c>
      <c r="CH494" s="78" t="s">
        <v>13</v>
      </c>
      <c r="CI494" s="74" t="s">
        <v>13</v>
      </c>
      <c r="CJ494" s="78" t="s">
        <v>13</v>
      </c>
      <c r="CK494" s="74" t="s">
        <v>13</v>
      </c>
      <c r="CL494" s="74" t="s">
        <v>13</v>
      </c>
      <c r="CM494" s="74" t="s">
        <v>13</v>
      </c>
      <c r="CN494" s="74" t="s">
        <v>13</v>
      </c>
      <c r="CO494" s="74" t="s">
        <v>13</v>
      </c>
      <c r="CP494" s="78"/>
      <c r="CQ494" s="74"/>
      <c r="CR494" s="78"/>
      <c r="CS494" s="74"/>
      <c r="CT494" s="74"/>
      <c r="CU494" s="74"/>
      <c r="CV494" s="74"/>
      <c r="CW494" s="74"/>
    </row>
    <row r="495" spans="1:101" ht="16.5" x14ac:dyDescent="0.3">
      <c r="A495" s="74" t="s">
        <v>291</v>
      </c>
      <c r="B495" s="74">
        <v>34</v>
      </c>
      <c r="C495" s="74">
        <v>10007778</v>
      </c>
      <c r="D495" s="74" t="s">
        <v>27</v>
      </c>
      <c r="E495" s="74" t="s">
        <v>221</v>
      </c>
      <c r="F495" s="78">
        <v>25</v>
      </c>
      <c r="G495" s="74">
        <v>3.7</v>
      </c>
      <c r="H495" s="78">
        <v>25</v>
      </c>
      <c r="I495" s="74" t="s">
        <v>396</v>
      </c>
      <c r="J495" s="74" t="s">
        <v>396</v>
      </c>
      <c r="K495" s="74">
        <v>23.1</v>
      </c>
      <c r="L495" s="74">
        <v>46.2</v>
      </c>
      <c r="M495" s="74">
        <v>76.900000000000006</v>
      </c>
      <c r="N495" s="78">
        <v>25</v>
      </c>
      <c r="O495" s="74">
        <v>3.7</v>
      </c>
      <c r="P495" s="78">
        <v>25</v>
      </c>
      <c r="Q495" s="74" t="s">
        <v>396</v>
      </c>
      <c r="R495" s="74" t="s">
        <v>396</v>
      </c>
      <c r="S495" s="74" t="s">
        <v>396</v>
      </c>
      <c r="T495" s="74" t="s">
        <v>396</v>
      </c>
      <c r="U495" s="74">
        <v>53.8</v>
      </c>
      <c r="V495" s="78">
        <v>25</v>
      </c>
      <c r="W495" s="74">
        <v>7.4</v>
      </c>
      <c r="X495" s="78">
        <v>25</v>
      </c>
      <c r="Y495" s="74">
        <v>48</v>
      </c>
      <c r="Z495" s="74">
        <v>0</v>
      </c>
      <c r="AA495" s="74" t="s">
        <v>396</v>
      </c>
      <c r="AB495" s="74" t="s">
        <v>396</v>
      </c>
      <c r="AC495" s="74">
        <v>52</v>
      </c>
      <c r="AD495" s="78"/>
      <c r="AE495" s="74"/>
      <c r="AF495" s="78"/>
      <c r="AG495" s="74"/>
      <c r="AH495" s="74"/>
      <c r="AI495" s="74"/>
      <c r="AJ495" s="74"/>
      <c r="AK495" s="74"/>
      <c r="AL495" s="78">
        <v>30</v>
      </c>
      <c r="AM495" s="74">
        <v>3.6</v>
      </c>
      <c r="AN495" s="78">
        <v>25</v>
      </c>
      <c r="AO495" s="74" t="s">
        <v>396</v>
      </c>
      <c r="AP495" s="74" t="s">
        <v>396</v>
      </c>
      <c r="AQ495" s="74">
        <v>29.6</v>
      </c>
      <c r="AR495" s="74">
        <v>48.1</v>
      </c>
      <c r="AS495" s="74">
        <v>74.099999999999994</v>
      </c>
      <c r="AT495" s="78">
        <v>30</v>
      </c>
      <c r="AU495" s="74">
        <v>3.6</v>
      </c>
      <c r="AV495" s="78">
        <v>25</v>
      </c>
      <c r="AW495" s="74" t="s">
        <v>396</v>
      </c>
      <c r="AX495" s="74" t="s">
        <v>396</v>
      </c>
      <c r="AY495" s="74" t="s">
        <v>396</v>
      </c>
      <c r="AZ495" s="74" t="s">
        <v>396</v>
      </c>
      <c r="BA495" s="74">
        <v>63</v>
      </c>
      <c r="BB495" s="78">
        <v>30</v>
      </c>
      <c r="BC495" s="74">
        <v>3.6</v>
      </c>
      <c r="BD495" s="78">
        <v>25</v>
      </c>
      <c r="BE495" s="74">
        <v>44.4</v>
      </c>
      <c r="BF495" s="74">
        <v>14.8</v>
      </c>
      <c r="BG495" s="74" t="s">
        <v>396</v>
      </c>
      <c r="BH495" s="74" t="s">
        <v>396</v>
      </c>
      <c r="BI495" s="74">
        <v>40.700000000000003</v>
      </c>
      <c r="BJ495" s="78"/>
      <c r="BK495" s="74"/>
      <c r="BL495" s="78"/>
      <c r="BM495" s="74"/>
      <c r="BN495" s="74"/>
      <c r="BO495" s="74"/>
      <c r="BP495" s="74"/>
      <c r="BQ495" s="74"/>
      <c r="BR495" s="78">
        <v>55</v>
      </c>
      <c r="BS495" s="74">
        <v>3.6</v>
      </c>
      <c r="BT495" s="78">
        <v>55</v>
      </c>
      <c r="BU495" s="74">
        <v>18.899999999999999</v>
      </c>
      <c r="BV495" s="74">
        <v>5.7</v>
      </c>
      <c r="BW495" s="74">
        <v>26.4</v>
      </c>
      <c r="BX495" s="74">
        <v>47.2</v>
      </c>
      <c r="BY495" s="74">
        <v>75.5</v>
      </c>
      <c r="BZ495" s="78">
        <v>55</v>
      </c>
      <c r="CA495" s="74">
        <v>3.6</v>
      </c>
      <c r="CB495" s="78">
        <v>55</v>
      </c>
      <c r="CC495" s="74">
        <v>30.2</v>
      </c>
      <c r="CD495" s="74">
        <v>11.3</v>
      </c>
      <c r="CE495" s="74">
        <v>35.799999999999997</v>
      </c>
      <c r="CF495" s="74">
        <v>45.3</v>
      </c>
      <c r="CG495" s="74">
        <v>58.5</v>
      </c>
      <c r="CH495" s="78">
        <v>55</v>
      </c>
      <c r="CI495" s="74">
        <v>5.5</v>
      </c>
      <c r="CJ495" s="78">
        <v>50</v>
      </c>
      <c r="CK495" s="74">
        <v>46.2</v>
      </c>
      <c r="CL495" s="74">
        <v>7.7</v>
      </c>
      <c r="CM495" s="74" t="s">
        <v>396</v>
      </c>
      <c r="CN495" s="74" t="s">
        <v>396</v>
      </c>
      <c r="CO495" s="74">
        <v>46.2</v>
      </c>
      <c r="CP495" s="78"/>
      <c r="CQ495" s="74"/>
      <c r="CR495" s="78"/>
      <c r="CS495" s="74"/>
      <c r="CT495" s="74"/>
      <c r="CU495" s="74"/>
      <c r="CV495" s="74"/>
      <c r="CW495" s="74"/>
    </row>
    <row r="496" spans="1:101" ht="16.5" x14ac:dyDescent="0.3">
      <c r="A496" s="74" t="s">
        <v>291</v>
      </c>
      <c r="B496" s="74">
        <v>10</v>
      </c>
      <c r="C496" s="74">
        <v>10007816</v>
      </c>
      <c r="D496" s="74" t="s">
        <v>27</v>
      </c>
      <c r="E496" s="74" t="s">
        <v>223</v>
      </c>
      <c r="F496" s="78">
        <v>115</v>
      </c>
      <c r="G496" s="74">
        <v>7</v>
      </c>
      <c r="H496" s="78">
        <v>105</v>
      </c>
      <c r="I496" s="74">
        <v>12.3</v>
      </c>
      <c r="J496" s="74">
        <v>13.2</v>
      </c>
      <c r="K496" s="74" t="s">
        <v>396</v>
      </c>
      <c r="L496" s="74" t="s">
        <v>396</v>
      </c>
      <c r="M496" s="74">
        <v>74.5</v>
      </c>
      <c r="N496" s="78">
        <v>115</v>
      </c>
      <c r="O496" s="74">
        <v>7</v>
      </c>
      <c r="P496" s="78">
        <v>105</v>
      </c>
      <c r="Q496" s="74" t="s">
        <v>396</v>
      </c>
      <c r="R496" s="74" t="s">
        <v>396</v>
      </c>
      <c r="S496" s="74" t="s">
        <v>396</v>
      </c>
      <c r="T496" s="74" t="s">
        <v>396</v>
      </c>
      <c r="U496" s="74">
        <v>75.5</v>
      </c>
      <c r="V496" s="78">
        <v>115</v>
      </c>
      <c r="W496" s="74">
        <v>7</v>
      </c>
      <c r="X496" s="78">
        <v>105</v>
      </c>
      <c r="Y496" s="74">
        <v>14.2</v>
      </c>
      <c r="Z496" s="74">
        <v>20.8</v>
      </c>
      <c r="AA496" s="74" t="s">
        <v>396</v>
      </c>
      <c r="AB496" s="74" t="s">
        <v>396</v>
      </c>
      <c r="AC496" s="74">
        <v>65.099999999999994</v>
      </c>
      <c r="AD496" s="78"/>
      <c r="AE496" s="74"/>
      <c r="AF496" s="78"/>
      <c r="AG496" s="74"/>
      <c r="AH496" s="74"/>
      <c r="AI496" s="74"/>
      <c r="AJ496" s="74"/>
      <c r="AK496" s="74"/>
      <c r="AL496" s="78">
        <v>60</v>
      </c>
      <c r="AM496" s="74">
        <v>5.0999999999999996</v>
      </c>
      <c r="AN496" s="78">
        <v>55</v>
      </c>
      <c r="AO496" s="74">
        <v>10.7</v>
      </c>
      <c r="AP496" s="74">
        <v>14.3</v>
      </c>
      <c r="AQ496" s="74" t="s">
        <v>396</v>
      </c>
      <c r="AR496" s="74" t="s">
        <v>396</v>
      </c>
      <c r="AS496" s="74">
        <v>75</v>
      </c>
      <c r="AT496" s="78">
        <v>60</v>
      </c>
      <c r="AU496" s="74">
        <v>5.0999999999999996</v>
      </c>
      <c r="AV496" s="78">
        <v>55</v>
      </c>
      <c r="AW496" s="74" t="s">
        <v>396</v>
      </c>
      <c r="AX496" s="74" t="s">
        <v>396</v>
      </c>
      <c r="AY496" s="74" t="s">
        <v>396</v>
      </c>
      <c r="AZ496" s="74" t="s">
        <v>396</v>
      </c>
      <c r="BA496" s="74">
        <v>78.599999999999994</v>
      </c>
      <c r="BB496" s="78">
        <v>60</v>
      </c>
      <c r="BC496" s="74">
        <v>5.0999999999999996</v>
      </c>
      <c r="BD496" s="78">
        <v>55</v>
      </c>
      <c r="BE496" s="74">
        <v>12.5</v>
      </c>
      <c r="BF496" s="74">
        <v>12.5</v>
      </c>
      <c r="BG496" s="74" t="s">
        <v>396</v>
      </c>
      <c r="BH496" s="74" t="s">
        <v>396</v>
      </c>
      <c r="BI496" s="74">
        <v>75</v>
      </c>
      <c r="BJ496" s="78"/>
      <c r="BK496" s="74"/>
      <c r="BL496" s="78"/>
      <c r="BM496" s="74"/>
      <c r="BN496" s="74"/>
      <c r="BO496" s="74"/>
      <c r="BP496" s="74"/>
      <c r="BQ496" s="74"/>
      <c r="BR496" s="78">
        <v>175</v>
      </c>
      <c r="BS496" s="74">
        <v>6.4</v>
      </c>
      <c r="BT496" s="78">
        <v>160</v>
      </c>
      <c r="BU496" s="74">
        <v>11.7</v>
      </c>
      <c r="BV496" s="74">
        <v>13.6</v>
      </c>
      <c r="BW496" s="74">
        <v>66</v>
      </c>
      <c r="BX496" s="74">
        <v>71.599999999999994</v>
      </c>
      <c r="BY496" s="74">
        <v>74.7</v>
      </c>
      <c r="BZ496" s="78">
        <v>175</v>
      </c>
      <c r="CA496" s="74">
        <v>6.4</v>
      </c>
      <c r="CB496" s="78">
        <v>160</v>
      </c>
      <c r="CC496" s="74">
        <v>13</v>
      </c>
      <c r="CD496" s="74">
        <v>10.5</v>
      </c>
      <c r="CE496" s="74">
        <v>69.8</v>
      </c>
      <c r="CF496" s="74">
        <v>74.099999999999994</v>
      </c>
      <c r="CG496" s="74">
        <v>76.5</v>
      </c>
      <c r="CH496" s="78">
        <v>175</v>
      </c>
      <c r="CI496" s="74">
        <v>6.4</v>
      </c>
      <c r="CJ496" s="78">
        <v>160</v>
      </c>
      <c r="CK496" s="74">
        <v>13.6</v>
      </c>
      <c r="CL496" s="74">
        <v>17.899999999999999</v>
      </c>
      <c r="CM496" s="74" t="s">
        <v>396</v>
      </c>
      <c r="CN496" s="74" t="s">
        <v>396</v>
      </c>
      <c r="CO496" s="74">
        <v>68.5</v>
      </c>
      <c r="CP496" s="78"/>
      <c r="CQ496" s="74"/>
      <c r="CR496" s="78"/>
      <c r="CS496" s="74"/>
      <c r="CT496" s="74"/>
      <c r="CU496" s="74"/>
      <c r="CV496" s="74"/>
      <c r="CW496" s="74"/>
    </row>
    <row r="497" spans="1:101" ht="16.5" x14ac:dyDescent="0.3">
      <c r="A497" s="74" t="s">
        <v>291</v>
      </c>
      <c r="B497" s="74">
        <v>141</v>
      </c>
      <c r="C497" s="74">
        <v>10005553</v>
      </c>
      <c r="D497" s="74" t="s">
        <v>49</v>
      </c>
      <c r="E497" s="74" t="s">
        <v>225</v>
      </c>
      <c r="F497" s="78">
        <v>740</v>
      </c>
      <c r="G497" s="74">
        <v>2.2000000000000002</v>
      </c>
      <c r="H497" s="78">
        <v>725</v>
      </c>
      <c r="I497" s="74">
        <v>12.6</v>
      </c>
      <c r="J497" s="74">
        <v>11</v>
      </c>
      <c r="K497" s="74">
        <v>46.8</v>
      </c>
      <c r="L497" s="74">
        <v>63.5</v>
      </c>
      <c r="M497" s="74">
        <v>76.400000000000006</v>
      </c>
      <c r="N497" s="78">
        <v>740</v>
      </c>
      <c r="O497" s="74">
        <v>2.2000000000000002</v>
      </c>
      <c r="P497" s="78">
        <v>725</v>
      </c>
      <c r="Q497" s="74">
        <v>12.8</v>
      </c>
      <c r="R497" s="74">
        <v>8.6</v>
      </c>
      <c r="S497" s="74">
        <v>56.1</v>
      </c>
      <c r="T497" s="74">
        <v>71.8</v>
      </c>
      <c r="U497" s="74">
        <v>78.599999999999994</v>
      </c>
      <c r="V497" s="78">
        <v>740</v>
      </c>
      <c r="W497" s="74">
        <v>2.2999999999999998</v>
      </c>
      <c r="X497" s="78">
        <v>725</v>
      </c>
      <c r="Y497" s="74">
        <v>14.2</v>
      </c>
      <c r="Z497" s="74">
        <v>7.1</v>
      </c>
      <c r="AA497" s="74">
        <v>62.9</v>
      </c>
      <c r="AB497" s="74">
        <v>74.7</v>
      </c>
      <c r="AC497" s="74">
        <v>78.7</v>
      </c>
      <c r="AD497" s="78"/>
      <c r="AE497" s="74"/>
      <c r="AF497" s="78"/>
      <c r="AG497" s="74"/>
      <c r="AH497" s="74"/>
      <c r="AI497" s="74"/>
      <c r="AJ497" s="74"/>
      <c r="AK497" s="74"/>
      <c r="AL497" s="78">
        <v>505</v>
      </c>
      <c r="AM497" s="74">
        <v>0.8</v>
      </c>
      <c r="AN497" s="78">
        <v>500</v>
      </c>
      <c r="AO497" s="74">
        <v>6.8</v>
      </c>
      <c r="AP497" s="74">
        <v>13.4</v>
      </c>
      <c r="AQ497" s="74">
        <v>46.7</v>
      </c>
      <c r="AR497" s="74">
        <v>62.5</v>
      </c>
      <c r="AS497" s="74">
        <v>79.8</v>
      </c>
      <c r="AT497" s="78">
        <v>505</v>
      </c>
      <c r="AU497" s="74">
        <v>1.2</v>
      </c>
      <c r="AV497" s="78">
        <v>500</v>
      </c>
      <c r="AW497" s="74">
        <v>11.6</v>
      </c>
      <c r="AX497" s="74">
        <v>11</v>
      </c>
      <c r="AY497" s="74">
        <v>64.3</v>
      </c>
      <c r="AZ497" s="74">
        <v>73.3</v>
      </c>
      <c r="BA497" s="74">
        <v>77.400000000000006</v>
      </c>
      <c r="BB497" s="78">
        <v>505</v>
      </c>
      <c r="BC497" s="74">
        <v>1.2</v>
      </c>
      <c r="BD497" s="78">
        <v>500</v>
      </c>
      <c r="BE497" s="74">
        <v>11</v>
      </c>
      <c r="BF497" s="74">
        <v>10</v>
      </c>
      <c r="BG497" s="74">
        <v>67.900000000000006</v>
      </c>
      <c r="BH497" s="74">
        <v>75.8</v>
      </c>
      <c r="BI497" s="74">
        <v>79</v>
      </c>
      <c r="BJ497" s="78"/>
      <c r="BK497" s="74"/>
      <c r="BL497" s="78"/>
      <c r="BM497" s="74"/>
      <c r="BN497" s="74"/>
      <c r="BO497" s="74"/>
      <c r="BP497" s="74"/>
      <c r="BQ497" s="74"/>
      <c r="BR497" s="78">
        <v>1245</v>
      </c>
      <c r="BS497" s="74">
        <v>1.6</v>
      </c>
      <c r="BT497" s="78">
        <v>1225</v>
      </c>
      <c r="BU497" s="74">
        <v>10.199999999999999</v>
      </c>
      <c r="BV497" s="74">
        <v>12</v>
      </c>
      <c r="BW497" s="74">
        <v>46.8</v>
      </c>
      <c r="BX497" s="74">
        <v>63.1</v>
      </c>
      <c r="BY497" s="74">
        <v>77.8</v>
      </c>
      <c r="BZ497" s="78">
        <v>1245</v>
      </c>
      <c r="CA497" s="74">
        <v>1.8</v>
      </c>
      <c r="CB497" s="78">
        <v>1225</v>
      </c>
      <c r="CC497" s="74">
        <v>12.3</v>
      </c>
      <c r="CD497" s="74">
        <v>9.6</v>
      </c>
      <c r="CE497" s="74">
        <v>59.4</v>
      </c>
      <c r="CF497" s="74">
        <v>72.400000000000006</v>
      </c>
      <c r="CG497" s="74">
        <v>78.099999999999994</v>
      </c>
      <c r="CH497" s="78">
        <v>1245</v>
      </c>
      <c r="CI497" s="74">
        <v>1.8</v>
      </c>
      <c r="CJ497" s="78">
        <v>1220</v>
      </c>
      <c r="CK497" s="74">
        <v>12.9</v>
      </c>
      <c r="CL497" s="74">
        <v>8.3000000000000007</v>
      </c>
      <c r="CM497" s="74">
        <v>65</v>
      </c>
      <c r="CN497" s="74">
        <v>75.099999999999994</v>
      </c>
      <c r="CO497" s="74">
        <v>78.8</v>
      </c>
      <c r="CP497" s="78"/>
      <c r="CQ497" s="74"/>
      <c r="CR497" s="78"/>
      <c r="CS497" s="74"/>
      <c r="CT497" s="74"/>
      <c r="CU497" s="74"/>
      <c r="CV497" s="74"/>
      <c r="CW497" s="74"/>
    </row>
    <row r="498" spans="1:101" ht="16.5" x14ac:dyDescent="0.3">
      <c r="A498" s="74" t="s">
        <v>291</v>
      </c>
      <c r="B498" s="74">
        <v>35</v>
      </c>
      <c r="C498" s="74">
        <v>10007837</v>
      </c>
      <c r="D498" s="74" t="s">
        <v>39</v>
      </c>
      <c r="E498" s="74" t="s">
        <v>227</v>
      </c>
      <c r="F498" s="78">
        <v>35</v>
      </c>
      <c r="G498" s="74">
        <v>6.1</v>
      </c>
      <c r="H498" s="78">
        <v>30</v>
      </c>
      <c r="I498" s="74" t="s">
        <v>396</v>
      </c>
      <c r="J498" s="74" t="s">
        <v>396</v>
      </c>
      <c r="K498" s="74">
        <v>19.399999999999999</v>
      </c>
      <c r="L498" s="74">
        <v>48.4</v>
      </c>
      <c r="M498" s="74">
        <v>83.9</v>
      </c>
      <c r="N498" s="78">
        <v>35</v>
      </c>
      <c r="O498" s="74">
        <v>9.1</v>
      </c>
      <c r="P498" s="78">
        <v>30</v>
      </c>
      <c r="Q498" s="74">
        <v>26.7</v>
      </c>
      <c r="R498" s="74">
        <v>0</v>
      </c>
      <c r="S498" s="74" t="s">
        <v>396</v>
      </c>
      <c r="T498" s="74" t="s">
        <v>396</v>
      </c>
      <c r="U498" s="74">
        <v>73.3</v>
      </c>
      <c r="V498" s="78">
        <v>35</v>
      </c>
      <c r="W498" s="74">
        <v>12.1</v>
      </c>
      <c r="X498" s="78">
        <v>30</v>
      </c>
      <c r="Y498" s="74">
        <v>24.1</v>
      </c>
      <c r="Z498" s="74">
        <v>20.7</v>
      </c>
      <c r="AA498" s="74" t="s">
        <v>396</v>
      </c>
      <c r="AB498" s="74" t="s">
        <v>396</v>
      </c>
      <c r="AC498" s="74">
        <v>55.2</v>
      </c>
      <c r="AD498" s="78"/>
      <c r="AE498" s="74"/>
      <c r="AF498" s="78"/>
      <c r="AG498" s="74"/>
      <c r="AH498" s="74"/>
      <c r="AI498" s="74"/>
      <c r="AJ498" s="74"/>
      <c r="AK498" s="74"/>
      <c r="AL498" s="78">
        <v>35</v>
      </c>
      <c r="AM498" s="74">
        <v>2.9</v>
      </c>
      <c r="AN498" s="78">
        <v>35</v>
      </c>
      <c r="AO498" s="74" t="s">
        <v>396</v>
      </c>
      <c r="AP498" s="74" t="s">
        <v>396</v>
      </c>
      <c r="AQ498" s="74">
        <v>21.2</v>
      </c>
      <c r="AR498" s="74">
        <v>63.6</v>
      </c>
      <c r="AS498" s="74">
        <v>84.8</v>
      </c>
      <c r="AT498" s="78">
        <v>35</v>
      </c>
      <c r="AU498" s="74">
        <v>2.9</v>
      </c>
      <c r="AV498" s="78">
        <v>35</v>
      </c>
      <c r="AW498" s="74">
        <v>24.2</v>
      </c>
      <c r="AX498" s="74">
        <v>12.1</v>
      </c>
      <c r="AY498" s="74" t="s">
        <v>396</v>
      </c>
      <c r="AZ498" s="74" t="s">
        <v>396</v>
      </c>
      <c r="BA498" s="74">
        <v>63.6</v>
      </c>
      <c r="BB498" s="78">
        <v>35</v>
      </c>
      <c r="BC498" s="74">
        <v>2.9</v>
      </c>
      <c r="BD498" s="78">
        <v>35</v>
      </c>
      <c r="BE498" s="74">
        <v>12.1</v>
      </c>
      <c r="BF498" s="74">
        <v>12.1</v>
      </c>
      <c r="BG498" s="74" t="s">
        <v>396</v>
      </c>
      <c r="BH498" s="74" t="s">
        <v>396</v>
      </c>
      <c r="BI498" s="74">
        <v>75.8</v>
      </c>
      <c r="BJ498" s="78"/>
      <c r="BK498" s="74"/>
      <c r="BL498" s="78"/>
      <c r="BM498" s="74"/>
      <c r="BN498" s="74"/>
      <c r="BO498" s="74"/>
      <c r="BP498" s="74"/>
      <c r="BQ498" s="74"/>
      <c r="BR498" s="78">
        <v>65</v>
      </c>
      <c r="BS498" s="74">
        <v>4.5</v>
      </c>
      <c r="BT498" s="78">
        <v>65</v>
      </c>
      <c r="BU498" s="74">
        <v>7.8</v>
      </c>
      <c r="BV498" s="74">
        <v>7.8</v>
      </c>
      <c r="BW498" s="74">
        <v>20.3</v>
      </c>
      <c r="BX498" s="74">
        <v>56.3</v>
      </c>
      <c r="BY498" s="74">
        <v>84.4</v>
      </c>
      <c r="BZ498" s="78">
        <v>65</v>
      </c>
      <c r="CA498" s="74">
        <v>6</v>
      </c>
      <c r="CB498" s="78">
        <v>65</v>
      </c>
      <c r="CC498" s="74">
        <v>25.4</v>
      </c>
      <c r="CD498" s="74">
        <v>6.3</v>
      </c>
      <c r="CE498" s="74" t="s">
        <v>396</v>
      </c>
      <c r="CF498" s="74" t="s">
        <v>396</v>
      </c>
      <c r="CG498" s="74">
        <v>68.3</v>
      </c>
      <c r="CH498" s="78">
        <v>65</v>
      </c>
      <c r="CI498" s="74">
        <v>7.5</v>
      </c>
      <c r="CJ498" s="78">
        <v>60</v>
      </c>
      <c r="CK498" s="74">
        <v>17.7</v>
      </c>
      <c r="CL498" s="74">
        <v>16.100000000000001</v>
      </c>
      <c r="CM498" s="74">
        <v>51.6</v>
      </c>
      <c r="CN498" s="74">
        <v>59.7</v>
      </c>
      <c r="CO498" s="74">
        <v>66.099999999999994</v>
      </c>
      <c r="CP498" s="78"/>
      <c r="CQ498" s="74"/>
      <c r="CR498" s="78"/>
      <c r="CS498" s="74"/>
      <c r="CT498" s="74"/>
      <c r="CU498" s="74"/>
      <c r="CV498" s="74"/>
      <c r="CW498" s="74"/>
    </row>
    <row r="499" spans="1:101" ht="16.5" x14ac:dyDescent="0.3">
      <c r="A499" s="74" t="s">
        <v>291</v>
      </c>
      <c r="B499" s="74">
        <v>143</v>
      </c>
      <c r="C499" s="74">
        <v>10007779</v>
      </c>
      <c r="D499" s="74" t="s">
        <v>27</v>
      </c>
      <c r="E499" s="74" t="s">
        <v>229</v>
      </c>
      <c r="F499" s="78">
        <v>160</v>
      </c>
      <c r="G499" s="74">
        <v>1.9</v>
      </c>
      <c r="H499" s="78">
        <v>155</v>
      </c>
      <c r="I499" s="74" t="s">
        <v>396</v>
      </c>
      <c r="J499" s="74" t="s">
        <v>396</v>
      </c>
      <c r="K499" s="74">
        <v>52.9</v>
      </c>
      <c r="L499" s="74">
        <v>66.5</v>
      </c>
      <c r="M499" s="74">
        <v>84.5</v>
      </c>
      <c r="N499" s="78">
        <v>160</v>
      </c>
      <c r="O499" s="74">
        <v>1.3</v>
      </c>
      <c r="P499" s="78">
        <v>155</v>
      </c>
      <c r="Q499" s="74">
        <v>11.5</v>
      </c>
      <c r="R499" s="74">
        <v>5.0999999999999996</v>
      </c>
      <c r="S499" s="74">
        <v>46.8</v>
      </c>
      <c r="T499" s="74">
        <v>67.3</v>
      </c>
      <c r="U499" s="74">
        <v>83.3</v>
      </c>
      <c r="V499" s="78">
        <v>160</v>
      </c>
      <c r="W499" s="74">
        <v>2.5</v>
      </c>
      <c r="X499" s="78">
        <v>155</v>
      </c>
      <c r="Y499" s="74" t="s">
        <v>396</v>
      </c>
      <c r="Z499" s="74" t="s">
        <v>396</v>
      </c>
      <c r="AA499" s="74">
        <v>63.6</v>
      </c>
      <c r="AB499" s="74">
        <v>76.599999999999994</v>
      </c>
      <c r="AC499" s="74">
        <v>81.2</v>
      </c>
      <c r="AD499" s="78"/>
      <c r="AE499" s="74"/>
      <c r="AF499" s="78"/>
      <c r="AG499" s="74"/>
      <c r="AH499" s="74"/>
      <c r="AI499" s="74"/>
      <c r="AJ499" s="74"/>
      <c r="AK499" s="74"/>
      <c r="AL499" s="78">
        <v>40</v>
      </c>
      <c r="AM499" s="74">
        <v>0</v>
      </c>
      <c r="AN499" s="78">
        <v>40</v>
      </c>
      <c r="AO499" s="74" t="s">
        <v>396</v>
      </c>
      <c r="AP499" s="74" t="s">
        <v>396</v>
      </c>
      <c r="AQ499" s="74">
        <v>44.7</v>
      </c>
      <c r="AR499" s="74">
        <v>55.3</v>
      </c>
      <c r="AS499" s="74">
        <v>81.599999999999994</v>
      </c>
      <c r="AT499" s="78">
        <v>40</v>
      </c>
      <c r="AU499" s="74">
        <v>0</v>
      </c>
      <c r="AV499" s="78">
        <v>40</v>
      </c>
      <c r="AW499" s="74">
        <v>13.2</v>
      </c>
      <c r="AX499" s="74">
        <v>10.5</v>
      </c>
      <c r="AY499" s="74">
        <v>36.799999999999997</v>
      </c>
      <c r="AZ499" s="74">
        <v>63.2</v>
      </c>
      <c r="BA499" s="74">
        <v>76.3</v>
      </c>
      <c r="BB499" s="78">
        <v>40</v>
      </c>
      <c r="BC499" s="74">
        <v>0</v>
      </c>
      <c r="BD499" s="78">
        <v>40</v>
      </c>
      <c r="BE499" s="74" t="s">
        <v>396</v>
      </c>
      <c r="BF499" s="74" t="s">
        <v>396</v>
      </c>
      <c r="BG499" s="74">
        <v>52.6</v>
      </c>
      <c r="BH499" s="74">
        <v>76.3</v>
      </c>
      <c r="BI499" s="74">
        <v>86.8</v>
      </c>
      <c r="BJ499" s="78"/>
      <c r="BK499" s="74"/>
      <c r="BL499" s="78"/>
      <c r="BM499" s="74"/>
      <c r="BN499" s="74"/>
      <c r="BO499" s="74"/>
      <c r="BP499" s="74"/>
      <c r="BQ499" s="74"/>
      <c r="BR499" s="78">
        <v>195</v>
      </c>
      <c r="BS499" s="74">
        <v>1.5</v>
      </c>
      <c r="BT499" s="78">
        <v>195</v>
      </c>
      <c r="BU499" s="74">
        <v>8.8000000000000007</v>
      </c>
      <c r="BV499" s="74">
        <v>7.3</v>
      </c>
      <c r="BW499" s="74">
        <v>51.3</v>
      </c>
      <c r="BX499" s="74">
        <v>64.2</v>
      </c>
      <c r="BY499" s="74">
        <v>83.9</v>
      </c>
      <c r="BZ499" s="78">
        <v>195</v>
      </c>
      <c r="CA499" s="74">
        <v>1</v>
      </c>
      <c r="CB499" s="78">
        <v>195</v>
      </c>
      <c r="CC499" s="74">
        <v>11.9</v>
      </c>
      <c r="CD499" s="74">
        <v>6.2</v>
      </c>
      <c r="CE499" s="74">
        <v>44.8</v>
      </c>
      <c r="CF499" s="74">
        <v>66.5</v>
      </c>
      <c r="CG499" s="74">
        <v>82</v>
      </c>
      <c r="CH499" s="78">
        <v>195</v>
      </c>
      <c r="CI499" s="74">
        <v>2</v>
      </c>
      <c r="CJ499" s="78">
        <v>190</v>
      </c>
      <c r="CK499" s="74">
        <v>12</v>
      </c>
      <c r="CL499" s="74">
        <v>5.7</v>
      </c>
      <c r="CM499" s="74">
        <v>61.5</v>
      </c>
      <c r="CN499" s="74">
        <v>76.599999999999994</v>
      </c>
      <c r="CO499" s="74">
        <v>82.3</v>
      </c>
      <c r="CP499" s="78"/>
      <c r="CQ499" s="74"/>
      <c r="CR499" s="78"/>
      <c r="CS499" s="74"/>
      <c r="CT499" s="74"/>
      <c r="CU499" s="74"/>
      <c r="CV499" s="74"/>
      <c r="CW499" s="74"/>
    </row>
    <row r="500" spans="1:101" ht="16.5" x14ac:dyDescent="0.3">
      <c r="A500" s="74" t="s">
        <v>291</v>
      </c>
      <c r="B500" s="74">
        <v>145</v>
      </c>
      <c r="C500" s="74">
        <v>10007782</v>
      </c>
      <c r="D500" s="74" t="s">
        <v>27</v>
      </c>
      <c r="E500" s="74" t="s">
        <v>231</v>
      </c>
      <c r="F500" s="78">
        <v>240</v>
      </c>
      <c r="G500" s="74">
        <v>6.7</v>
      </c>
      <c r="H500" s="78">
        <v>225</v>
      </c>
      <c r="I500" s="74">
        <v>6.7</v>
      </c>
      <c r="J500" s="74">
        <v>6.3</v>
      </c>
      <c r="K500" s="74">
        <v>62.3</v>
      </c>
      <c r="L500" s="74">
        <v>77.099999999999994</v>
      </c>
      <c r="M500" s="74">
        <v>87</v>
      </c>
      <c r="N500" s="78">
        <v>240</v>
      </c>
      <c r="O500" s="74">
        <v>6.7</v>
      </c>
      <c r="P500" s="78">
        <v>225</v>
      </c>
      <c r="Q500" s="74">
        <v>12.1</v>
      </c>
      <c r="R500" s="74">
        <v>8.1</v>
      </c>
      <c r="S500" s="74">
        <v>54.7</v>
      </c>
      <c r="T500" s="74">
        <v>76.2</v>
      </c>
      <c r="U500" s="74">
        <v>79.8</v>
      </c>
      <c r="V500" s="78">
        <v>240</v>
      </c>
      <c r="W500" s="74">
        <v>6.7</v>
      </c>
      <c r="X500" s="78">
        <v>225</v>
      </c>
      <c r="Y500" s="74">
        <v>11.7</v>
      </c>
      <c r="Z500" s="74">
        <v>9.9</v>
      </c>
      <c r="AA500" s="74">
        <v>61.9</v>
      </c>
      <c r="AB500" s="74">
        <v>74.400000000000006</v>
      </c>
      <c r="AC500" s="74">
        <v>78.5</v>
      </c>
      <c r="AD500" s="78"/>
      <c r="AE500" s="74"/>
      <c r="AF500" s="78"/>
      <c r="AG500" s="74"/>
      <c r="AH500" s="74"/>
      <c r="AI500" s="74"/>
      <c r="AJ500" s="74"/>
      <c r="AK500" s="74"/>
      <c r="AL500" s="78">
        <v>170</v>
      </c>
      <c r="AM500" s="74">
        <v>3</v>
      </c>
      <c r="AN500" s="78">
        <v>165</v>
      </c>
      <c r="AO500" s="74">
        <v>9.1</v>
      </c>
      <c r="AP500" s="74">
        <v>7.3</v>
      </c>
      <c r="AQ500" s="74">
        <v>55.5</v>
      </c>
      <c r="AR500" s="74">
        <v>73.2</v>
      </c>
      <c r="AS500" s="74">
        <v>83.5</v>
      </c>
      <c r="AT500" s="78">
        <v>170</v>
      </c>
      <c r="AU500" s="74">
        <v>1.8</v>
      </c>
      <c r="AV500" s="78">
        <v>165</v>
      </c>
      <c r="AW500" s="74">
        <v>8.4</v>
      </c>
      <c r="AX500" s="74">
        <v>3</v>
      </c>
      <c r="AY500" s="74">
        <v>53</v>
      </c>
      <c r="AZ500" s="74">
        <v>76.5</v>
      </c>
      <c r="BA500" s="74">
        <v>88.6</v>
      </c>
      <c r="BB500" s="78">
        <v>170</v>
      </c>
      <c r="BC500" s="74">
        <v>3.6</v>
      </c>
      <c r="BD500" s="78">
        <v>165</v>
      </c>
      <c r="BE500" s="74">
        <v>11.7</v>
      </c>
      <c r="BF500" s="74">
        <v>11.7</v>
      </c>
      <c r="BG500" s="74">
        <v>54</v>
      </c>
      <c r="BH500" s="74">
        <v>71.8</v>
      </c>
      <c r="BI500" s="74">
        <v>76.7</v>
      </c>
      <c r="BJ500" s="78"/>
      <c r="BK500" s="74"/>
      <c r="BL500" s="78"/>
      <c r="BM500" s="74"/>
      <c r="BN500" s="74"/>
      <c r="BO500" s="74"/>
      <c r="BP500" s="74"/>
      <c r="BQ500" s="74"/>
      <c r="BR500" s="78">
        <v>410</v>
      </c>
      <c r="BS500" s="74">
        <v>5.0999999999999996</v>
      </c>
      <c r="BT500" s="78">
        <v>385</v>
      </c>
      <c r="BU500" s="74">
        <v>7.8</v>
      </c>
      <c r="BV500" s="74">
        <v>6.7</v>
      </c>
      <c r="BW500" s="74">
        <v>59.4</v>
      </c>
      <c r="BX500" s="74">
        <v>75.5</v>
      </c>
      <c r="BY500" s="74">
        <v>85.5</v>
      </c>
      <c r="BZ500" s="78">
        <v>410</v>
      </c>
      <c r="CA500" s="74">
        <v>4.7</v>
      </c>
      <c r="CB500" s="78">
        <v>390</v>
      </c>
      <c r="CC500" s="74">
        <v>10.5</v>
      </c>
      <c r="CD500" s="74">
        <v>5.9</v>
      </c>
      <c r="CE500" s="74">
        <v>54</v>
      </c>
      <c r="CF500" s="74">
        <v>76.3</v>
      </c>
      <c r="CG500" s="74">
        <v>83.5</v>
      </c>
      <c r="CH500" s="78">
        <v>410</v>
      </c>
      <c r="CI500" s="74">
        <v>5.4</v>
      </c>
      <c r="CJ500" s="78">
        <v>385</v>
      </c>
      <c r="CK500" s="74">
        <v>11.7</v>
      </c>
      <c r="CL500" s="74">
        <v>10.6</v>
      </c>
      <c r="CM500" s="74">
        <v>58.5</v>
      </c>
      <c r="CN500" s="74">
        <v>73.3</v>
      </c>
      <c r="CO500" s="74">
        <v>77.7</v>
      </c>
      <c r="CP500" s="78"/>
      <c r="CQ500" s="74"/>
      <c r="CR500" s="78"/>
      <c r="CS500" s="74"/>
      <c r="CT500" s="74"/>
      <c r="CU500" s="74"/>
      <c r="CV500" s="74"/>
      <c r="CW500" s="74"/>
    </row>
    <row r="501" spans="1:101" ht="16.5" x14ac:dyDescent="0.3">
      <c r="A501" s="74" t="s">
        <v>291</v>
      </c>
      <c r="B501" s="74">
        <v>39</v>
      </c>
      <c r="C501" s="74">
        <v>10007843</v>
      </c>
      <c r="D501" s="74" t="s">
        <v>27</v>
      </c>
      <c r="E501" s="74" t="s">
        <v>233</v>
      </c>
      <c r="F501" s="78">
        <v>385</v>
      </c>
      <c r="G501" s="74">
        <v>3.9</v>
      </c>
      <c r="H501" s="78">
        <v>370</v>
      </c>
      <c r="I501" s="74">
        <v>10.3</v>
      </c>
      <c r="J501" s="74">
        <v>8.4</v>
      </c>
      <c r="K501" s="74">
        <v>62.5</v>
      </c>
      <c r="L501" s="74">
        <v>76.900000000000006</v>
      </c>
      <c r="M501" s="74">
        <v>81.3</v>
      </c>
      <c r="N501" s="78">
        <v>385</v>
      </c>
      <c r="O501" s="74">
        <v>4.4000000000000004</v>
      </c>
      <c r="P501" s="78">
        <v>365</v>
      </c>
      <c r="Q501" s="74">
        <v>10.1</v>
      </c>
      <c r="R501" s="74">
        <v>6</v>
      </c>
      <c r="S501" s="74">
        <v>66.900000000000006</v>
      </c>
      <c r="T501" s="74">
        <v>80.900000000000006</v>
      </c>
      <c r="U501" s="74">
        <v>83.9</v>
      </c>
      <c r="V501" s="78">
        <v>385</v>
      </c>
      <c r="W501" s="74">
        <v>4.4000000000000004</v>
      </c>
      <c r="X501" s="78">
        <v>365</v>
      </c>
      <c r="Y501" s="74">
        <v>10.9</v>
      </c>
      <c r="Z501" s="74">
        <v>6</v>
      </c>
      <c r="AA501" s="74" t="s">
        <v>396</v>
      </c>
      <c r="AB501" s="74" t="s">
        <v>396</v>
      </c>
      <c r="AC501" s="74">
        <v>83.1</v>
      </c>
      <c r="AD501" s="78"/>
      <c r="AE501" s="74"/>
      <c r="AF501" s="78"/>
      <c r="AG501" s="74"/>
      <c r="AH501" s="74"/>
      <c r="AI501" s="74"/>
      <c r="AJ501" s="74"/>
      <c r="AK501" s="74"/>
      <c r="AL501" s="78">
        <v>190</v>
      </c>
      <c r="AM501" s="74">
        <v>2.1</v>
      </c>
      <c r="AN501" s="78">
        <v>190</v>
      </c>
      <c r="AO501" s="74">
        <v>11.7</v>
      </c>
      <c r="AP501" s="74">
        <v>12.2</v>
      </c>
      <c r="AQ501" s="74">
        <v>58.5</v>
      </c>
      <c r="AR501" s="74">
        <v>71.8</v>
      </c>
      <c r="AS501" s="74">
        <v>76.099999999999994</v>
      </c>
      <c r="AT501" s="78">
        <v>190</v>
      </c>
      <c r="AU501" s="74">
        <v>2.1</v>
      </c>
      <c r="AV501" s="78">
        <v>190</v>
      </c>
      <c r="AW501" s="74">
        <v>12.8</v>
      </c>
      <c r="AX501" s="74">
        <v>9</v>
      </c>
      <c r="AY501" s="74">
        <v>59.6</v>
      </c>
      <c r="AZ501" s="74">
        <v>75.5</v>
      </c>
      <c r="BA501" s="74">
        <v>78.2</v>
      </c>
      <c r="BB501" s="78">
        <v>190</v>
      </c>
      <c r="BC501" s="74">
        <v>2.1</v>
      </c>
      <c r="BD501" s="78">
        <v>190</v>
      </c>
      <c r="BE501" s="74">
        <v>17.600000000000001</v>
      </c>
      <c r="BF501" s="74">
        <v>9.6</v>
      </c>
      <c r="BG501" s="74" t="s">
        <v>396</v>
      </c>
      <c r="BH501" s="74" t="s">
        <v>396</v>
      </c>
      <c r="BI501" s="74">
        <v>72.900000000000006</v>
      </c>
      <c r="BJ501" s="78"/>
      <c r="BK501" s="74"/>
      <c r="BL501" s="78"/>
      <c r="BM501" s="74"/>
      <c r="BN501" s="74"/>
      <c r="BO501" s="74"/>
      <c r="BP501" s="74"/>
      <c r="BQ501" s="74"/>
      <c r="BR501" s="78">
        <v>575</v>
      </c>
      <c r="BS501" s="74">
        <v>3.3</v>
      </c>
      <c r="BT501" s="78">
        <v>555</v>
      </c>
      <c r="BU501" s="74">
        <v>10.8</v>
      </c>
      <c r="BV501" s="74">
        <v>9.6999999999999993</v>
      </c>
      <c r="BW501" s="74">
        <v>61.2</v>
      </c>
      <c r="BX501" s="74">
        <v>75.2</v>
      </c>
      <c r="BY501" s="74">
        <v>79.5</v>
      </c>
      <c r="BZ501" s="78">
        <v>575</v>
      </c>
      <c r="CA501" s="74">
        <v>3.7</v>
      </c>
      <c r="CB501" s="78">
        <v>555</v>
      </c>
      <c r="CC501" s="74">
        <v>11</v>
      </c>
      <c r="CD501" s="74">
        <v>7</v>
      </c>
      <c r="CE501" s="74">
        <v>64.400000000000006</v>
      </c>
      <c r="CF501" s="74">
        <v>79.099999999999994</v>
      </c>
      <c r="CG501" s="74">
        <v>81.900000000000006</v>
      </c>
      <c r="CH501" s="78">
        <v>575</v>
      </c>
      <c r="CI501" s="74">
        <v>3.7</v>
      </c>
      <c r="CJ501" s="78">
        <v>555</v>
      </c>
      <c r="CK501" s="74">
        <v>13.2</v>
      </c>
      <c r="CL501" s="74">
        <v>7.2</v>
      </c>
      <c r="CM501" s="74">
        <v>70.2</v>
      </c>
      <c r="CN501" s="74">
        <v>77.3</v>
      </c>
      <c r="CO501" s="74">
        <v>79.599999999999994</v>
      </c>
      <c r="CP501" s="78"/>
      <c r="CQ501" s="74"/>
      <c r="CR501" s="78"/>
      <c r="CS501" s="74"/>
      <c r="CT501" s="74"/>
      <c r="CU501" s="74"/>
      <c r="CV501" s="74"/>
      <c r="CW501" s="74"/>
    </row>
    <row r="502" spans="1:101" ht="16.5" x14ac:dyDescent="0.3">
      <c r="A502" s="74" t="s">
        <v>291</v>
      </c>
      <c r="B502" s="74">
        <v>158</v>
      </c>
      <c r="C502" s="74">
        <v>10007156</v>
      </c>
      <c r="D502" s="74" t="s">
        <v>39</v>
      </c>
      <c r="E502" s="74" t="s">
        <v>235</v>
      </c>
      <c r="F502" s="78">
        <v>1495</v>
      </c>
      <c r="G502" s="74">
        <v>4.3</v>
      </c>
      <c r="H502" s="78">
        <v>1430</v>
      </c>
      <c r="I502" s="74">
        <v>9.6</v>
      </c>
      <c r="J502" s="74">
        <v>10.1</v>
      </c>
      <c r="K502" s="74">
        <v>61.4</v>
      </c>
      <c r="L502" s="74">
        <v>74</v>
      </c>
      <c r="M502" s="74">
        <v>80.3</v>
      </c>
      <c r="N502" s="78">
        <v>1495</v>
      </c>
      <c r="O502" s="74">
        <v>4.7</v>
      </c>
      <c r="P502" s="78">
        <v>1425</v>
      </c>
      <c r="Q502" s="74">
        <v>10.5</v>
      </c>
      <c r="R502" s="74">
        <v>7.9</v>
      </c>
      <c r="S502" s="74">
        <v>62</v>
      </c>
      <c r="T502" s="74">
        <v>77.099999999999994</v>
      </c>
      <c r="U502" s="74">
        <v>81.7</v>
      </c>
      <c r="V502" s="78">
        <v>1495</v>
      </c>
      <c r="W502" s="74">
        <v>4.8</v>
      </c>
      <c r="X502" s="78">
        <v>1425</v>
      </c>
      <c r="Y502" s="74">
        <v>12.8</v>
      </c>
      <c r="Z502" s="74">
        <v>7.9</v>
      </c>
      <c r="AA502" s="74">
        <v>65.400000000000006</v>
      </c>
      <c r="AB502" s="74">
        <v>76.5</v>
      </c>
      <c r="AC502" s="74">
        <v>79.3</v>
      </c>
      <c r="AD502" s="78"/>
      <c r="AE502" s="74"/>
      <c r="AF502" s="78"/>
      <c r="AG502" s="74"/>
      <c r="AH502" s="74"/>
      <c r="AI502" s="74"/>
      <c r="AJ502" s="74"/>
      <c r="AK502" s="74"/>
      <c r="AL502" s="78">
        <v>1140</v>
      </c>
      <c r="AM502" s="74">
        <v>2</v>
      </c>
      <c r="AN502" s="78">
        <v>1115</v>
      </c>
      <c r="AO502" s="74">
        <v>9.3000000000000007</v>
      </c>
      <c r="AP502" s="74">
        <v>15.7</v>
      </c>
      <c r="AQ502" s="74">
        <v>58</v>
      </c>
      <c r="AR502" s="74">
        <v>68.2</v>
      </c>
      <c r="AS502" s="74">
        <v>75</v>
      </c>
      <c r="AT502" s="78">
        <v>1140</v>
      </c>
      <c r="AU502" s="74">
        <v>1.8</v>
      </c>
      <c r="AV502" s="78">
        <v>1115</v>
      </c>
      <c r="AW502" s="74">
        <v>11.4</v>
      </c>
      <c r="AX502" s="74">
        <v>8.6</v>
      </c>
      <c r="AY502" s="74">
        <v>66.2</v>
      </c>
      <c r="AZ502" s="74">
        <v>75.599999999999994</v>
      </c>
      <c r="BA502" s="74">
        <v>80</v>
      </c>
      <c r="BB502" s="78">
        <v>1140</v>
      </c>
      <c r="BC502" s="74">
        <v>2.4</v>
      </c>
      <c r="BD502" s="78">
        <v>1110</v>
      </c>
      <c r="BE502" s="74">
        <v>12.8</v>
      </c>
      <c r="BF502" s="74">
        <v>9.1999999999999993</v>
      </c>
      <c r="BG502" s="74">
        <v>68</v>
      </c>
      <c r="BH502" s="74">
        <v>75.900000000000006</v>
      </c>
      <c r="BI502" s="74">
        <v>78</v>
      </c>
      <c r="BJ502" s="78"/>
      <c r="BK502" s="74"/>
      <c r="BL502" s="78"/>
      <c r="BM502" s="74"/>
      <c r="BN502" s="74"/>
      <c r="BO502" s="74"/>
      <c r="BP502" s="74"/>
      <c r="BQ502" s="74"/>
      <c r="BR502" s="78">
        <v>2635</v>
      </c>
      <c r="BS502" s="74">
        <v>3.3</v>
      </c>
      <c r="BT502" s="78">
        <v>2545</v>
      </c>
      <c r="BU502" s="74">
        <v>9.5</v>
      </c>
      <c r="BV502" s="74">
        <v>12.6</v>
      </c>
      <c r="BW502" s="74">
        <v>59.9</v>
      </c>
      <c r="BX502" s="74">
        <v>71.400000000000006</v>
      </c>
      <c r="BY502" s="74">
        <v>78</v>
      </c>
      <c r="BZ502" s="78">
        <v>2635</v>
      </c>
      <c r="CA502" s="74">
        <v>3.5</v>
      </c>
      <c r="CB502" s="78">
        <v>2540</v>
      </c>
      <c r="CC502" s="74">
        <v>10.9</v>
      </c>
      <c r="CD502" s="74">
        <v>8.1999999999999993</v>
      </c>
      <c r="CE502" s="74">
        <v>63.9</v>
      </c>
      <c r="CF502" s="74">
        <v>76.5</v>
      </c>
      <c r="CG502" s="74">
        <v>81</v>
      </c>
      <c r="CH502" s="78">
        <v>2635</v>
      </c>
      <c r="CI502" s="74">
        <v>3.8</v>
      </c>
      <c r="CJ502" s="78">
        <v>2535</v>
      </c>
      <c r="CK502" s="74">
        <v>12.8</v>
      </c>
      <c r="CL502" s="74">
        <v>8.4</v>
      </c>
      <c r="CM502" s="74">
        <v>66.5</v>
      </c>
      <c r="CN502" s="74">
        <v>76.2</v>
      </c>
      <c r="CO502" s="74">
        <v>78.8</v>
      </c>
      <c r="CP502" s="78"/>
      <c r="CQ502" s="74"/>
      <c r="CR502" s="78"/>
      <c r="CS502" s="74"/>
      <c r="CT502" s="74"/>
      <c r="CU502" s="74"/>
      <c r="CV502" s="74"/>
      <c r="CW502" s="74"/>
    </row>
    <row r="503" spans="1:101" ht="16.5" x14ac:dyDescent="0.3">
      <c r="A503" s="74" t="s">
        <v>291</v>
      </c>
      <c r="B503" s="74">
        <v>146</v>
      </c>
      <c r="C503" s="74">
        <v>10007780</v>
      </c>
      <c r="D503" s="74" t="s">
        <v>27</v>
      </c>
      <c r="E503" s="74" t="s">
        <v>237</v>
      </c>
      <c r="F503" s="78">
        <v>215</v>
      </c>
      <c r="G503" s="74">
        <v>4.2</v>
      </c>
      <c r="H503" s="78">
        <v>205</v>
      </c>
      <c r="I503" s="74">
        <v>11.2</v>
      </c>
      <c r="J503" s="74">
        <v>20.399999999999999</v>
      </c>
      <c r="K503" s="74">
        <v>35.9</v>
      </c>
      <c r="L503" s="74">
        <v>53.9</v>
      </c>
      <c r="M503" s="74">
        <v>68.400000000000006</v>
      </c>
      <c r="N503" s="78">
        <v>215</v>
      </c>
      <c r="O503" s="74">
        <v>4.7</v>
      </c>
      <c r="P503" s="78">
        <v>205</v>
      </c>
      <c r="Q503" s="74">
        <v>16.100000000000001</v>
      </c>
      <c r="R503" s="74">
        <v>14.1</v>
      </c>
      <c r="S503" s="74">
        <v>47.8</v>
      </c>
      <c r="T503" s="74">
        <v>61.5</v>
      </c>
      <c r="U503" s="74">
        <v>69.8</v>
      </c>
      <c r="V503" s="78">
        <v>215</v>
      </c>
      <c r="W503" s="74">
        <v>4.7</v>
      </c>
      <c r="X503" s="78">
        <v>205</v>
      </c>
      <c r="Y503" s="74">
        <v>23.4</v>
      </c>
      <c r="Z503" s="74">
        <v>11.2</v>
      </c>
      <c r="AA503" s="74">
        <v>51.2</v>
      </c>
      <c r="AB503" s="74">
        <v>62.4</v>
      </c>
      <c r="AC503" s="74">
        <v>65.400000000000006</v>
      </c>
      <c r="AD503" s="78"/>
      <c r="AE503" s="74"/>
      <c r="AF503" s="78"/>
      <c r="AG503" s="74"/>
      <c r="AH503" s="74"/>
      <c r="AI503" s="74"/>
      <c r="AJ503" s="74"/>
      <c r="AK503" s="74"/>
      <c r="AL503" s="78">
        <v>165</v>
      </c>
      <c r="AM503" s="74">
        <v>3</v>
      </c>
      <c r="AN503" s="78">
        <v>160</v>
      </c>
      <c r="AO503" s="74">
        <v>15</v>
      </c>
      <c r="AP503" s="74">
        <v>17.5</v>
      </c>
      <c r="AQ503" s="74">
        <v>31.3</v>
      </c>
      <c r="AR503" s="74">
        <v>50</v>
      </c>
      <c r="AS503" s="74">
        <v>67.5</v>
      </c>
      <c r="AT503" s="78">
        <v>165</v>
      </c>
      <c r="AU503" s="74">
        <v>3.6</v>
      </c>
      <c r="AV503" s="78">
        <v>160</v>
      </c>
      <c r="AW503" s="74">
        <v>27.7</v>
      </c>
      <c r="AX503" s="74">
        <v>10.1</v>
      </c>
      <c r="AY503" s="74">
        <v>39</v>
      </c>
      <c r="AZ503" s="74">
        <v>54.1</v>
      </c>
      <c r="BA503" s="74">
        <v>62.3</v>
      </c>
      <c r="BB503" s="78">
        <v>165</v>
      </c>
      <c r="BC503" s="74">
        <v>3.6</v>
      </c>
      <c r="BD503" s="78">
        <v>160</v>
      </c>
      <c r="BE503" s="74">
        <v>27</v>
      </c>
      <c r="BF503" s="74">
        <v>12.6</v>
      </c>
      <c r="BG503" s="74">
        <v>41.5</v>
      </c>
      <c r="BH503" s="74">
        <v>50.3</v>
      </c>
      <c r="BI503" s="74">
        <v>60.4</v>
      </c>
      <c r="BJ503" s="78"/>
      <c r="BK503" s="74"/>
      <c r="BL503" s="78"/>
      <c r="BM503" s="74"/>
      <c r="BN503" s="74"/>
      <c r="BO503" s="74"/>
      <c r="BP503" s="74"/>
      <c r="BQ503" s="74"/>
      <c r="BR503" s="78">
        <v>380</v>
      </c>
      <c r="BS503" s="74">
        <v>3.7</v>
      </c>
      <c r="BT503" s="78">
        <v>365</v>
      </c>
      <c r="BU503" s="74">
        <v>12.8</v>
      </c>
      <c r="BV503" s="74">
        <v>19.100000000000001</v>
      </c>
      <c r="BW503" s="74">
        <v>33.9</v>
      </c>
      <c r="BX503" s="74">
        <v>52.2</v>
      </c>
      <c r="BY503" s="74">
        <v>68</v>
      </c>
      <c r="BZ503" s="78">
        <v>380</v>
      </c>
      <c r="CA503" s="74">
        <v>4.2</v>
      </c>
      <c r="CB503" s="78">
        <v>365</v>
      </c>
      <c r="CC503" s="74">
        <v>21.2</v>
      </c>
      <c r="CD503" s="74">
        <v>12.4</v>
      </c>
      <c r="CE503" s="74">
        <v>44</v>
      </c>
      <c r="CF503" s="74">
        <v>58.2</v>
      </c>
      <c r="CG503" s="74">
        <v>66.5</v>
      </c>
      <c r="CH503" s="78">
        <v>380</v>
      </c>
      <c r="CI503" s="74">
        <v>4.2</v>
      </c>
      <c r="CJ503" s="78">
        <v>365</v>
      </c>
      <c r="CK503" s="74">
        <v>25</v>
      </c>
      <c r="CL503" s="74">
        <v>11.8</v>
      </c>
      <c r="CM503" s="74">
        <v>47</v>
      </c>
      <c r="CN503" s="74">
        <v>57.1</v>
      </c>
      <c r="CO503" s="74">
        <v>63.2</v>
      </c>
      <c r="CP503" s="78"/>
      <c r="CQ503" s="74"/>
      <c r="CR503" s="78"/>
      <c r="CS503" s="74"/>
      <c r="CT503" s="74"/>
      <c r="CU503" s="74"/>
      <c r="CV503" s="74"/>
      <c r="CW503" s="74"/>
    </row>
    <row r="504" spans="1:101" ht="16.5" x14ac:dyDescent="0.3">
      <c r="A504" s="74" t="s">
        <v>291</v>
      </c>
      <c r="B504" s="74">
        <v>75</v>
      </c>
      <c r="C504" s="74">
        <v>10005790</v>
      </c>
      <c r="D504" s="74" t="s">
        <v>46</v>
      </c>
      <c r="E504" s="74" t="s">
        <v>239</v>
      </c>
      <c r="F504" s="78">
        <v>2255</v>
      </c>
      <c r="G504" s="74">
        <v>3</v>
      </c>
      <c r="H504" s="78">
        <v>2185</v>
      </c>
      <c r="I504" s="74">
        <v>7.7</v>
      </c>
      <c r="J504" s="74">
        <v>7.8</v>
      </c>
      <c r="K504" s="74">
        <v>58.8</v>
      </c>
      <c r="L504" s="74">
        <v>76.8</v>
      </c>
      <c r="M504" s="74">
        <v>84.5</v>
      </c>
      <c r="N504" s="78">
        <v>2255</v>
      </c>
      <c r="O504" s="74">
        <v>3.3</v>
      </c>
      <c r="P504" s="78">
        <v>2180</v>
      </c>
      <c r="Q504" s="74">
        <v>10.1</v>
      </c>
      <c r="R504" s="74">
        <v>5.6</v>
      </c>
      <c r="S504" s="74">
        <v>66.3</v>
      </c>
      <c r="T504" s="74">
        <v>79.8</v>
      </c>
      <c r="U504" s="74">
        <v>84.3</v>
      </c>
      <c r="V504" s="78">
        <v>2255</v>
      </c>
      <c r="W504" s="74">
        <v>3.6</v>
      </c>
      <c r="X504" s="78">
        <v>2175</v>
      </c>
      <c r="Y504" s="74">
        <v>10.4</v>
      </c>
      <c r="Z504" s="74">
        <v>5.3</v>
      </c>
      <c r="AA504" s="74">
        <v>71.3</v>
      </c>
      <c r="AB504" s="74">
        <v>81.599999999999994</v>
      </c>
      <c r="AC504" s="74">
        <v>84.3</v>
      </c>
      <c r="AD504" s="78"/>
      <c r="AE504" s="74"/>
      <c r="AF504" s="78"/>
      <c r="AG504" s="74"/>
      <c r="AH504" s="74"/>
      <c r="AI504" s="74"/>
      <c r="AJ504" s="74"/>
      <c r="AK504" s="74"/>
      <c r="AL504" s="78">
        <v>2030</v>
      </c>
      <c r="AM504" s="74">
        <v>1</v>
      </c>
      <c r="AN504" s="78">
        <v>2010</v>
      </c>
      <c r="AO504" s="74">
        <v>8</v>
      </c>
      <c r="AP504" s="74">
        <v>10.3</v>
      </c>
      <c r="AQ504" s="74">
        <v>64.900000000000006</v>
      </c>
      <c r="AR504" s="74">
        <v>75.3</v>
      </c>
      <c r="AS504" s="74">
        <v>81.7</v>
      </c>
      <c r="AT504" s="78">
        <v>2030</v>
      </c>
      <c r="AU504" s="74">
        <v>1.2</v>
      </c>
      <c r="AV504" s="78">
        <v>2005</v>
      </c>
      <c r="AW504" s="74">
        <v>9.6999999999999993</v>
      </c>
      <c r="AX504" s="74">
        <v>7.4</v>
      </c>
      <c r="AY504" s="74">
        <v>70.900000000000006</v>
      </c>
      <c r="AZ504" s="74">
        <v>79.7</v>
      </c>
      <c r="BA504" s="74">
        <v>82.9</v>
      </c>
      <c r="BB504" s="78">
        <v>2030</v>
      </c>
      <c r="BC504" s="74">
        <v>1.3</v>
      </c>
      <c r="BD504" s="78">
        <v>2005</v>
      </c>
      <c r="BE504" s="74">
        <v>10.7</v>
      </c>
      <c r="BF504" s="74">
        <v>7.4</v>
      </c>
      <c r="BG504" s="74">
        <v>73.599999999999994</v>
      </c>
      <c r="BH504" s="74">
        <v>79.8</v>
      </c>
      <c r="BI504" s="74">
        <v>81.900000000000006</v>
      </c>
      <c r="BJ504" s="78"/>
      <c r="BK504" s="74"/>
      <c r="BL504" s="78"/>
      <c r="BM504" s="74"/>
      <c r="BN504" s="74"/>
      <c r="BO504" s="74"/>
      <c r="BP504" s="74"/>
      <c r="BQ504" s="74"/>
      <c r="BR504" s="78">
        <v>4285</v>
      </c>
      <c r="BS504" s="74">
        <v>2.1</v>
      </c>
      <c r="BT504" s="78">
        <v>4195</v>
      </c>
      <c r="BU504" s="74">
        <v>7.9</v>
      </c>
      <c r="BV504" s="74">
        <v>9</v>
      </c>
      <c r="BW504" s="74">
        <v>61.7</v>
      </c>
      <c r="BX504" s="74">
        <v>76.099999999999994</v>
      </c>
      <c r="BY504" s="74">
        <v>83.1</v>
      </c>
      <c r="BZ504" s="78">
        <v>4285</v>
      </c>
      <c r="CA504" s="74">
        <v>2.2999999999999998</v>
      </c>
      <c r="CB504" s="78">
        <v>4185</v>
      </c>
      <c r="CC504" s="74">
        <v>9.9</v>
      </c>
      <c r="CD504" s="74">
        <v>6.5</v>
      </c>
      <c r="CE504" s="74">
        <v>68.5</v>
      </c>
      <c r="CF504" s="74">
        <v>79.7</v>
      </c>
      <c r="CG504" s="74">
        <v>83.6</v>
      </c>
      <c r="CH504" s="78">
        <v>4285</v>
      </c>
      <c r="CI504" s="74">
        <v>2.5</v>
      </c>
      <c r="CJ504" s="78">
        <v>4175</v>
      </c>
      <c r="CK504" s="74">
        <v>10.6</v>
      </c>
      <c r="CL504" s="74">
        <v>6.3</v>
      </c>
      <c r="CM504" s="74">
        <v>72.400000000000006</v>
      </c>
      <c r="CN504" s="74">
        <v>80.7</v>
      </c>
      <c r="CO504" s="74">
        <v>83.1</v>
      </c>
      <c r="CP504" s="78"/>
      <c r="CQ504" s="74"/>
      <c r="CR504" s="78"/>
      <c r="CS504" s="74"/>
      <c r="CT504" s="74"/>
      <c r="CU504" s="74"/>
      <c r="CV504" s="74"/>
      <c r="CW504" s="74"/>
    </row>
    <row r="505" spans="1:101" ht="16.5" x14ac:dyDescent="0.3">
      <c r="A505" s="74" t="s">
        <v>291</v>
      </c>
      <c r="B505" s="74">
        <v>159</v>
      </c>
      <c r="C505" s="74">
        <v>10007157</v>
      </c>
      <c r="D505" s="74" t="s">
        <v>46</v>
      </c>
      <c r="E505" s="74" t="s">
        <v>241</v>
      </c>
      <c r="F505" s="78">
        <v>2155</v>
      </c>
      <c r="G505" s="74">
        <v>4</v>
      </c>
      <c r="H505" s="78">
        <v>2070</v>
      </c>
      <c r="I505" s="74">
        <v>7.1</v>
      </c>
      <c r="J505" s="74">
        <v>9.6999999999999993</v>
      </c>
      <c r="K505" s="74">
        <v>46.5</v>
      </c>
      <c r="L505" s="74">
        <v>69.099999999999994</v>
      </c>
      <c r="M505" s="74">
        <v>83.1</v>
      </c>
      <c r="N505" s="78">
        <v>2155</v>
      </c>
      <c r="O505" s="74">
        <v>4.7</v>
      </c>
      <c r="P505" s="78">
        <v>2055</v>
      </c>
      <c r="Q505" s="74">
        <v>9.3000000000000007</v>
      </c>
      <c r="R505" s="74">
        <v>6</v>
      </c>
      <c r="S505" s="74">
        <v>58</v>
      </c>
      <c r="T505" s="74">
        <v>76.3</v>
      </c>
      <c r="U505" s="74">
        <v>84.7</v>
      </c>
      <c r="V505" s="78">
        <v>2155</v>
      </c>
      <c r="W505" s="74">
        <v>5</v>
      </c>
      <c r="X505" s="78">
        <v>2050</v>
      </c>
      <c r="Y505" s="74">
        <v>11</v>
      </c>
      <c r="Z505" s="74">
        <v>6</v>
      </c>
      <c r="AA505" s="74">
        <v>65.2</v>
      </c>
      <c r="AB505" s="74">
        <v>79</v>
      </c>
      <c r="AC505" s="74">
        <v>83.1</v>
      </c>
      <c r="AD505" s="78"/>
      <c r="AE505" s="74"/>
      <c r="AF505" s="78"/>
      <c r="AG505" s="74"/>
      <c r="AH505" s="74"/>
      <c r="AI505" s="74"/>
      <c r="AJ505" s="74"/>
      <c r="AK505" s="74"/>
      <c r="AL505" s="78">
        <v>1820</v>
      </c>
      <c r="AM505" s="74">
        <v>1.8</v>
      </c>
      <c r="AN505" s="78">
        <v>1790</v>
      </c>
      <c r="AO505" s="74">
        <v>6.9</v>
      </c>
      <c r="AP505" s="74">
        <v>11.7</v>
      </c>
      <c r="AQ505" s="74">
        <v>48.4</v>
      </c>
      <c r="AR505" s="74">
        <v>66</v>
      </c>
      <c r="AS505" s="74">
        <v>81.400000000000006</v>
      </c>
      <c r="AT505" s="78">
        <v>1820</v>
      </c>
      <c r="AU505" s="74">
        <v>1.8</v>
      </c>
      <c r="AV505" s="78">
        <v>1790</v>
      </c>
      <c r="AW505" s="74">
        <v>10.3</v>
      </c>
      <c r="AX505" s="74">
        <v>7.2</v>
      </c>
      <c r="AY505" s="74">
        <v>60.4</v>
      </c>
      <c r="AZ505" s="74">
        <v>73.599999999999994</v>
      </c>
      <c r="BA505" s="74">
        <v>82.5</v>
      </c>
      <c r="BB505" s="78">
        <v>1820</v>
      </c>
      <c r="BC505" s="74">
        <v>2</v>
      </c>
      <c r="BD505" s="78">
        <v>1785</v>
      </c>
      <c r="BE505" s="74">
        <v>13.2</v>
      </c>
      <c r="BF505" s="74">
        <v>6.4</v>
      </c>
      <c r="BG505" s="74">
        <v>66.3</v>
      </c>
      <c r="BH505" s="74">
        <v>76.400000000000006</v>
      </c>
      <c r="BI505" s="74">
        <v>80.400000000000006</v>
      </c>
      <c r="BJ505" s="78"/>
      <c r="BK505" s="74"/>
      <c r="BL505" s="78"/>
      <c r="BM505" s="74"/>
      <c r="BN505" s="74"/>
      <c r="BO505" s="74"/>
      <c r="BP505" s="74"/>
      <c r="BQ505" s="74"/>
      <c r="BR505" s="78">
        <v>3980</v>
      </c>
      <c r="BS505" s="74">
        <v>3</v>
      </c>
      <c r="BT505" s="78">
        <v>3860</v>
      </c>
      <c r="BU505" s="74">
        <v>7</v>
      </c>
      <c r="BV505" s="74">
        <v>10.6</v>
      </c>
      <c r="BW505" s="74">
        <v>47.4</v>
      </c>
      <c r="BX505" s="74">
        <v>67.599999999999994</v>
      </c>
      <c r="BY505" s="74">
        <v>82.3</v>
      </c>
      <c r="BZ505" s="78">
        <v>3980</v>
      </c>
      <c r="CA505" s="74">
        <v>3.3</v>
      </c>
      <c r="CB505" s="78">
        <v>3845</v>
      </c>
      <c r="CC505" s="74">
        <v>9.8000000000000007</v>
      </c>
      <c r="CD505" s="74">
        <v>6.5</v>
      </c>
      <c r="CE505" s="74">
        <v>59.1</v>
      </c>
      <c r="CF505" s="74">
        <v>75</v>
      </c>
      <c r="CG505" s="74">
        <v>83.7</v>
      </c>
      <c r="CH505" s="78">
        <v>3980</v>
      </c>
      <c r="CI505" s="74">
        <v>3.6</v>
      </c>
      <c r="CJ505" s="78">
        <v>3835</v>
      </c>
      <c r="CK505" s="74">
        <v>12</v>
      </c>
      <c r="CL505" s="74">
        <v>6.2</v>
      </c>
      <c r="CM505" s="74">
        <v>65.7</v>
      </c>
      <c r="CN505" s="74">
        <v>77.8</v>
      </c>
      <c r="CO505" s="74">
        <v>81.8</v>
      </c>
      <c r="CP505" s="78"/>
      <c r="CQ505" s="74"/>
      <c r="CR505" s="78"/>
      <c r="CS505" s="74"/>
      <c r="CT505" s="74"/>
      <c r="CU505" s="74"/>
      <c r="CV505" s="74"/>
      <c r="CW505" s="74"/>
    </row>
    <row r="506" spans="1:101" ht="16.5" x14ac:dyDescent="0.3">
      <c r="A506" s="74" t="s">
        <v>291</v>
      </c>
      <c r="B506" s="74">
        <v>37</v>
      </c>
      <c r="C506" s="74">
        <v>10006022</v>
      </c>
      <c r="D506" s="74" t="s">
        <v>49</v>
      </c>
      <c r="E506" s="74" t="s">
        <v>243</v>
      </c>
      <c r="F506" s="78">
        <v>970</v>
      </c>
      <c r="G506" s="74">
        <v>5.5</v>
      </c>
      <c r="H506" s="78">
        <v>915</v>
      </c>
      <c r="I506" s="74">
        <v>9.6</v>
      </c>
      <c r="J506" s="74">
        <v>15</v>
      </c>
      <c r="K506" s="74">
        <v>66.099999999999994</v>
      </c>
      <c r="L506" s="74">
        <v>72.400000000000006</v>
      </c>
      <c r="M506" s="74">
        <v>75.400000000000006</v>
      </c>
      <c r="N506" s="78">
        <v>970</v>
      </c>
      <c r="O506" s="74">
        <v>5.7</v>
      </c>
      <c r="P506" s="78">
        <v>915</v>
      </c>
      <c r="Q506" s="74">
        <v>9.5</v>
      </c>
      <c r="R506" s="74">
        <v>9.6999999999999993</v>
      </c>
      <c r="S506" s="74">
        <v>71.7</v>
      </c>
      <c r="T506" s="74">
        <v>78.599999999999994</v>
      </c>
      <c r="U506" s="74">
        <v>80.8</v>
      </c>
      <c r="V506" s="78">
        <v>970</v>
      </c>
      <c r="W506" s="74">
        <v>5.7</v>
      </c>
      <c r="X506" s="78">
        <v>915</v>
      </c>
      <c r="Y506" s="74">
        <v>11.7</v>
      </c>
      <c r="Z506" s="74">
        <v>7.2</v>
      </c>
      <c r="AA506" s="74">
        <v>75</v>
      </c>
      <c r="AB506" s="74">
        <v>79.5</v>
      </c>
      <c r="AC506" s="74">
        <v>81.099999999999994</v>
      </c>
      <c r="AD506" s="78"/>
      <c r="AE506" s="74"/>
      <c r="AF506" s="78"/>
      <c r="AG506" s="74"/>
      <c r="AH506" s="74"/>
      <c r="AI506" s="74"/>
      <c r="AJ506" s="74"/>
      <c r="AK506" s="74"/>
      <c r="AL506" s="78">
        <v>930</v>
      </c>
      <c r="AM506" s="74">
        <v>1.3</v>
      </c>
      <c r="AN506" s="78">
        <v>915</v>
      </c>
      <c r="AO506" s="74">
        <v>12.7</v>
      </c>
      <c r="AP506" s="74">
        <v>14.8</v>
      </c>
      <c r="AQ506" s="74">
        <v>64.5</v>
      </c>
      <c r="AR506" s="74">
        <v>68.900000000000006</v>
      </c>
      <c r="AS506" s="74">
        <v>72.5</v>
      </c>
      <c r="AT506" s="78">
        <v>930</v>
      </c>
      <c r="AU506" s="74">
        <v>1.6</v>
      </c>
      <c r="AV506" s="78">
        <v>915</v>
      </c>
      <c r="AW506" s="74">
        <v>13</v>
      </c>
      <c r="AX506" s="74">
        <v>9.5</v>
      </c>
      <c r="AY506" s="74">
        <v>71.3</v>
      </c>
      <c r="AZ506" s="74">
        <v>74.900000000000006</v>
      </c>
      <c r="BA506" s="74">
        <v>77.400000000000006</v>
      </c>
      <c r="BB506" s="78">
        <v>930</v>
      </c>
      <c r="BC506" s="74">
        <v>1.7</v>
      </c>
      <c r="BD506" s="78">
        <v>910</v>
      </c>
      <c r="BE506" s="74">
        <v>15.5</v>
      </c>
      <c r="BF506" s="74">
        <v>9.4</v>
      </c>
      <c r="BG506" s="74">
        <v>70.900000000000006</v>
      </c>
      <c r="BH506" s="74">
        <v>74</v>
      </c>
      <c r="BI506" s="74">
        <v>75.099999999999994</v>
      </c>
      <c r="BJ506" s="78"/>
      <c r="BK506" s="74"/>
      <c r="BL506" s="78"/>
      <c r="BM506" s="74"/>
      <c r="BN506" s="74"/>
      <c r="BO506" s="74"/>
      <c r="BP506" s="74"/>
      <c r="BQ506" s="74"/>
      <c r="BR506" s="78">
        <v>1900</v>
      </c>
      <c r="BS506" s="74">
        <v>3.4</v>
      </c>
      <c r="BT506" s="78">
        <v>1835</v>
      </c>
      <c r="BU506" s="74">
        <v>11.1</v>
      </c>
      <c r="BV506" s="74">
        <v>14.9</v>
      </c>
      <c r="BW506" s="74">
        <v>65.3</v>
      </c>
      <c r="BX506" s="74">
        <v>70.599999999999994</v>
      </c>
      <c r="BY506" s="74">
        <v>73.900000000000006</v>
      </c>
      <c r="BZ506" s="78">
        <v>1900</v>
      </c>
      <c r="CA506" s="74">
        <v>3.7</v>
      </c>
      <c r="CB506" s="78">
        <v>1830</v>
      </c>
      <c r="CC506" s="74">
        <v>11.3</v>
      </c>
      <c r="CD506" s="74">
        <v>9.6</v>
      </c>
      <c r="CE506" s="74">
        <v>71.5</v>
      </c>
      <c r="CF506" s="74">
        <v>76.8</v>
      </c>
      <c r="CG506" s="74">
        <v>79.099999999999994</v>
      </c>
      <c r="CH506" s="78">
        <v>1900</v>
      </c>
      <c r="CI506" s="74">
        <v>3.7</v>
      </c>
      <c r="CJ506" s="78">
        <v>1825</v>
      </c>
      <c r="CK506" s="74">
        <v>13.6</v>
      </c>
      <c r="CL506" s="74">
        <v>8.3000000000000007</v>
      </c>
      <c r="CM506" s="74">
        <v>73</v>
      </c>
      <c r="CN506" s="74">
        <v>76.7</v>
      </c>
      <c r="CO506" s="74">
        <v>78.099999999999994</v>
      </c>
      <c r="CP506" s="78"/>
      <c r="CQ506" s="74"/>
      <c r="CR506" s="78"/>
      <c r="CS506" s="74"/>
      <c r="CT506" s="74"/>
      <c r="CU506" s="74"/>
      <c r="CV506" s="74"/>
      <c r="CW506" s="74"/>
    </row>
    <row r="507" spans="1:101" ht="16.5" x14ac:dyDescent="0.3">
      <c r="A507" s="74" t="s">
        <v>291</v>
      </c>
      <c r="B507" s="74">
        <v>160</v>
      </c>
      <c r="C507" s="74">
        <v>10007158</v>
      </c>
      <c r="D507" s="74" t="s">
        <v>49</v>
      </c>
      <c r="E507" s="74" t="s">
        <v>245</v>
      </c>
      <c r="F507" s="78">
        <v>1755</v>
      </c>
      <c r="G507" s="74">
        <v>5</v>
      </c>
      <c r="H507" s="78">
        <v>1665</v>
      </c>
      <c r="I507" s="74">
        <v>9.5</v>
      </c>
      <c r="J507" s="74">
        <v>8.9</v>
      </c>
      <c r="K507" s="74">
        <v>54.9</v>
      </c>
      <c r="L507" s="74">
        <v>71.7</v>
      </c>
      <c r="M507" s="74">
        <v>81.599999999999994</v>
      </c>
      <c r="N507" s="78">
        <v>1755</v>
      </c>
      <c r="O507" s="74">
        <v>5.0999999999999996</v>
      </c>
      <c r="P507" s="78">
        <v>1665</v>
      </c>
      <c r="Q507" s="74">
        <v>11.8</v>
      </c>
      <c r="R507" s="74">
        <v>6.4</v>
      </c>
      <c r="S507" s="74">
        <v>61.9</v>
      </c>
      <c r="T507" s="74">
        <v>75.8</v>
      </c>
      <c r="U507" s="74">
        <v>81.8</v>
      </c>
      <c r="V507" s="78">
        <v>1755</v>
      </c>
      <c r="W507" s="74">
        <v>5.4</v>
      </c>
      <c r="X507" s="78">
        <v>1660</v>
      </c>
      <c r="Y507" s="74">
        <v>12.2</v>
      </c>
      <c r="Z507" s="74">
        <v>6</v>
      </c>
      <c r="AA507" s="74">
        <v>66.900000000000006</v>
      </c>
      <c r="AB507" s="74">
        <v>78.400000000000006</v>
      </c>
      <c r="AC507" s="74">
        <v>81.8</v>
      </c>
      <c r="AD507" s="78"/>
      <c r="AE507" s="74"/>
      <c r="AF507" s="78"/>
      <c r="AG507" s="74"/>
      <c r="AH507" s="74"/>
      <c r="AI507" s="74"/>
      <c r="AJ507" s="74"/>
      <c r="AK507" s="74"/>
      <c r="AL507" s="78">
        <v>1265</v>
      </c>
      <c r="AM507" s="74">
        <v>1.1000000000000001</v>
      </c>
      <c r="AN507" s="78">
        <v>1250</v>
      </c>
      <c r="AO507" s="74">
        <v>10.199999999999999</v>
      </c>
      <c r="AP507" s="74">
        <v>10.4</v>
      </c>
      <c r="AQ507" s="74">
        <v>55</v>
      </c>
      <c r="AR507" s="74">
        <v>67.7</v>
      </c>
      <c r="AS507" s="74">
        <v>79.400000000000006</v>
      </c>
      <c r="AT507" s="78">
        <v>1265</v>
      </c>
      <c r="AU507" s="74">
        <v>1.3</v>
      </c>
      <c r="AV507" s="78">
        <v>1250</v>
      </c>
      <c r="AW507" s="74">
        <v>12.1</v>
      </c>
      <c r="AX507" s="74">
        <v>5.9</v>
      </c>
      <c r="AY507" s="74">
        <v>63.5</v>
      </c>
      <c r="AZ507" s="74">
        <v>74</v>
      </c>
      <c r="BA507" s="74">
        <v>82</v>
      </c>
      <c r="BB507" s="78">
        <v>1265</v>
      </c>
      <c r="BC507" s="74">
        <v>1.2</v>
      </c>
      <c r="BD507" s="78">
        <v>1250</v>
      </c>
      <c r="BE507" s="74">
        <v>12.4</v>
      </c>
      <c r="BF507" s="74">
        <v>5.4</v>
      </c>
      <c r="BG507" s="74">
        <v>68.7</v>
      </c>
      <c r="BH507" s="74">
        <v>77.3</v>
      </c>
      <c r="BI507" s="74">
        <v>82.2</v>
      </c>
      <c r="BJ507" s="78"/>
      <c r="BK507" s="74"/>
      <c r="BL507" s="78"/>
      <c r="BM507" s="74"/>
      <c r="BN507" s="74"/>
      <c r="BO507" s="74"/>
      <c r="BP507" s="74"/>
      <c r="BQ507" s="74"/>
      <c r="BR507" s="78">
        <v>3015</v>
      </c>
      <c r="BS507" s="74">
        <v>3.3</v>
      </c>
      <c r="BT507" s="78">
        <v>2915</v>
      </c>
      <c r="BU507" s="74">
        <v>9.8000000000000007</v>
      </c>
      <c r="BV507" s="74">
        <v>9.5</v>
      </c>
      <c r="BW507" s="74">
        <v>55</v>
      </c>
      <c r="BX507" s="74">
        <v>70</v>
      </c>
      <c r="BY507" s="74">
        <v>80.599999999999994</v>
      </c>
      <c r="BZ507" s="78">
        <v>3015</v>
      </c>
      <c r="CA507" s="74">
        <v>3.5</v>
      </c>
      <c r="CB507" s="78">
        <v>2910</v>
      </c>
      <c r="CC507" s="74">
        <v>12</v>
      </c>
      <c r="CD507" s="74">
        <v>6.2</v>
      </c>
      <c r="CE507" s="74">
        <v>62.6</v>
      </c>
      <c r="CF507" s="74">
        <v>75</v>
      </c>
      <c r="CG507" s="74">
        <v>81.900000000000006</v>
      </c>
      <c r="CH507" s="78">
        <v>3015</v>
      </c>
      <c r="CI507" s="74">
        <v>3.6</v>
      </c>
      <c r="CJ507" s="78">
        <v>2910</v>
      </c>
      <c r="CK507" s="74">
        <v>12.3</v>
      </c>
      <c r="CL507" s="74">
        <v>5.7</v>
      </c>
      <c r="CM507" s="74">
        <v>67.7</v>
      </c>
      <c r="CN507" s="74">
        <v>77.900000000000006</v>
      </c>
      <c r="CO507" s="74">
        <v>82</v>
      </c>
      <c r="CP507" s="78"/>
      <c r="CQ507" s="74"/>
      <c r="CR507" s="78"/>
      <c r="CS507" s="74"/>
      <c r="CT507" s="74"/>
      <c r="CU507" s="74"/>
      <c r="CV507" s="74"/>
      <c r="CW507" s="74"/>
    </row>
    <row r="508" spans="1:101" ht="16.5" x14ac:dyDescent="0.3">
      <c r="A508" s="74" t="s">
        <v>291</v>
      </c>
      <c r="B508" s="74">
        <v>77</v>
      </c>
      <c r="C508" s="74">
        <v>10006299</v>
      </c>
      <c r="D508" s="74" t="s">
        <v>16</v>
      </c>
      <c r="E508" s="74" t="s">
        <v>247</v>
      </c>
      <c r="F508" s="78">
        <v>1035</v>
      </c>
      <c r="G508" s="74">
        <v>4</v>
      </c>
      <c r="H508" s="78">
        <v>995</v>
      </c>
      <c r="I508" s="74">
        <v>6</v>
      </c>
      <c r="J508" s="74">
        <v>8.6999999999999993</v>
      </c>
      <c r="K508" s="74">
        <v>62</v>
      </c>
      <c r="L508" s="74">
        <v>77.8</v>
      </c>
      <c r="M508" s="74">
        <v>85.3</v>
      </c>
      <c r="N508" s="78">
        <v>1035</v>
      </c>
      <c r="O508" s="74">
        <v>4.2</v>
      </c>
      <c r="P508" s="78">
        <v>990</v>
      </c>
      <c r="Q508" s="74">
        <v>8</v>
      </c>
      <c r="R508" s="74">
        <v>6.4</v>
      </c>
      <c r="S508" s="74">
        <v>66.400000000000006</v>
      </c>
      <c r="T508" s="74">
        <v>80.3</v>
      </c>
      <c r="U508" s="74">
        <v>85.7</v>
      </c>
      <c r="V508" s="78">
        <v>1035</v>
      </c>
      <c r="W508" s="74">
        <v>4.4000000000000004</v>
      </c>
      <c r="X508" s="78">
        <v>990</v>
      </c>
      <c r="Y508" s="74">
        <v>10.5</v>
      </c>
      <c r="Z508" s="74">
        <v>6.4</v>
      </c>
      <c r="AA508" s="74">
        <v>70</v>
      </c>
      <c r="AB508" s="74">
        <v>80.8</v>
      </c>
      <c r="AC508" s="74">
        <v>83.1</v>
      </c>
      <c r="AD508" s="78"/>
      <c r="AE508" s="74"/>
      <c r="AF508" s="78"/>
      <c r="AG508" s="74"/>
      <c r="AH508" s="74"/>
      <c r="AI508" s="74"/>
      <c r="AJ508" s="74"/>
      <c r="AK508" s="74"/>
      <c r="AL508" s="78">
        <v>1050</v>
      </c>
      <c r="AM508" s="74">
        <v>2.5</v>
      </c>
      <c r="AN508" s="78">
        <v>1020</v>
      </c>
      <c r="AO508" s="74">
        <v>10.4</v>
      </c>
      <c r="AP508" s="74">
        <v>12.4</v>
      </c>
      <c r="AQ508" s="74">
        <v>62.8</v>
      </c>
      <c r="AR508" s="74">
        <v>71.400000000000006</v>
      </c>
      <c r="AS508" s="74">
        <v>77.2</v>
      </c>
      <c r="AT508" s="78">
        <v>1050</v>
      </c>
      <c r="AU508" s="74">
        <v>2.2999999999999998</v>
      </c>
      <c r="AV508" s="78">
        <v>1025</v>
      </c>
      <c r="AW508" s="74">
        <v>12.4</v>
      </c>
      <c r="AX508" s="74">
        <v>8.5</v>
      </c>
      <c r="AY508" s="74">
        <v>68.5</v>
      </c>
      <c r="AZ508" s="74">
        <v>75.7</v>
      </c>
      <c r="BA508" s="74">
        <v>79.099999999999994</v>
      </c>
      <c r="BB508" s="78">
        <v>1050</v>
      </c>
      <c r="BC508" s="74">
        <v>2.5</v>
      </c>
      <c r="BD508" s="78">
        <v>1020</v>
      </c>
      <c r="BE508" s="74">
        <v>12.5</v>
      </c>
      <c r="BF508" s="74">
        <v>6.8</v>
      </c>
      <c r="BG508" s="74">
        <v>73.7</v>
      </c>
      <c r="BH508" s="74">
        <v>78.5</v>
      </c>
      <c r="BI508" s="74">
        <v>80.599999999999994</v>
      </c>
      <c r="BJ508" s="78"/>
      <c r="BK508" s="74"/>
      <c r="BL508" s="78"/>
      <c r="BM508" s="74"/>
      <c r="BN508" s="74"/>
      <c r="BO508" s="74"/>
      <c r="BP508" s="74"/>
      <c r="BQ508" s="74"/>
      <c r="BR508" s="78">
        <v>2085</v>
      </c>
      <c r="BS508" s="74">
        <v>3.2</v>
      </c>
      <c r="BT508" s="78">
        <v>2015</v>
      </c>
      <c r="BU508" s="74">
        <v>8.1999999999999993</v>
      </c>
      <c r="BV508" s="74">
        <v>10.6</v>
      </c>
      <c r="BW508" s="74">
        <v>62.4</v>
      </c>
      <c r="BX508" s="74">
        <v>74.599999999999994</v>
      </c>
      <c r="BY508" s="74">
        <v>81.2</v>
      </c>
      <c r="BZ508" s="78">
        <v>2085</v>
      </c>
      <c r="CA508" s="74">
        <v>3.2</v>
      </c>
      <c r="CB508" s="78">
        <v>2015</v>
      </c>
      <c r="CC508" s="74">
        <v>10.199999999999999</v>
      </c>
      <c r="CD508" s="74">
        <v>7.4</v>
      </c>
      <c r="CE508" s="74">
        <v>67.5</v>
      </c>
      <c r="CF508" s="74">
        <v>78</v>
      </c>
      <c r="CG508" s="74">
        <v>82.3</v>
      </c>
      <c r="CH508" s="78">
        <v>2085</v>
      </c>
      <c r="CI508" s="74">
        <v>3.5</v>
      </c>
      <c r="CJ508" s="78">
        <v>2010</v>
      </c>
      <c r="CK508" s="74">
        <v>11.5</v>
      </c>
      <c r="CL508" s="74">
        <v>6.6</v>
      </c>
      <c r="CM508" s="74">
        <v>71.900000000000006</v>
      </c>
      <c r="CN508" s="74">
        <v>79.599999999999994</v>
      </c>
      <c r="CO508" s="74">
        <v>81.8</v>
      </c>
      <c r="CP508" s="78"/>
      <c r="CQ508" s="74"/>
      <c r="CR508" s="78"/>
      <c r="CS508" s="74"/>
      <c r="CT508" s="74"/>
      <c r="CU508" s="74"/>
      <c r="CV508" s="74"/>
      <c r="CW508" s="74"/>
    </row>
    <row r="509" spans="1:101" ht="16.5" x14ac:dyDescent="0.3">
      <c r="A509" s="74" t="s">
        <v>291</v>
      </c>
      <c r="B509" s="74">
        <v>14</v>
      </c>
      <c r="C509" s="74">
        <v>10037449</v>
      </c>
      <c r="D509" s="74" t="s">
        <v>19</v>
      </c>
      <c r="E509" s="74" t="s">
        <v>249</v>
      </c>
      <c r="F509" s="78">
        <v>305</v>
      </c>
      <c r="G509" s="74">
        <v>5.3</v>
      </c>
      <c r="H509" s="78">
        <v>285</v>
      </c>
      <c r="I509" s="74" t="s">
        <v>396</v>
      </c>
      <c r="J509" s="74" t="s">
        <v>396</v>
      </c>
      <c r="K509" s="74">
        <v>43.6</v>
      </c>
      <c r="L509" s="74">
        <v>78.400000000000006</v>
      </c>
      <c r="M509" s="74">
        <v>88.9</v>
      </c>
      <c r="N509" s="78">
        <v>305</v>
      </c>
      <c r="O509" s="74">
        <v>7.3</v>
      </c>
      <c r="P509" s="78">
        <v>280</v>
      </c>
      <c r="Q509" s="74">
        <v>7.8</v>
      </c>
      <c r="R509" s="74">
        <v>8.5</v>
      </c>
      <c r="S509" s="74">
        <v>68</v>
      </c>
      <c r="T509" s="74">
        <v>80.099999999999994</v>
      </c>
      <c r="U509" s="74">
        <v>83.6</v>
      </c>
      <c r="V509" s="78">
        <v>305</v>
      </c>
      <c r="W509" s="74">
        <v>7.6</v>
      </c>
      <c r="X509" s="78">
        <v>280</v>
      </c>
      <c r="Y509" s="74">
        <v>12.9</v>
      </c>
      <c r="Z509" s="74">
        <v>6.1</v>
      </c>
      <c r="AA509" s="74" t="s">
        <v>396</v>
      </c>
      <c r="AB509" s="74" t="s">
        <v>396</v>
      </c>
      <c r="AC509" s="74">
        <v>81.099999999999994</v>
      </c>
      <c r="AD509" s="78"/>
      <c r="AE509" s="74"/>
      <c r="AF509" s="78"/>
      <c r="AG509" s="74"/>
      <c r="AH509" s="74"/>
      <c r="AI509" s="74"/>
      <c r="AJ509" s="74"/>
      <c r="AK509" s="74"/>
      <c r="AL509" s="78">
        <v>160</v>
      </c>
      <c r="AM509" s="74">
        <v>0.6</v>
      </c>
      <c r="AN509" s="78">
        <v>155</v>
      </c>
      <c r="AO509" s="74" t="s">
        <v>396</v>
      </c>
      <c r="AP509" s="74" t="s">
        <v>396</v>
      </c>
      <c r="AQ509" s="74">
        <v>52.9</v>
      </c>
      <c r="AR509" s="74">
        <v>77.7</v>
      </c>
      <c r="AS509" s="74">
        <v>86</v>
      </c>
      <c r="AT509" s="78">
        <v>160</v>
      </c>
      <c r="AU509" s="74">
        <v>1.9</v>
      </c>
      <c r="AV509" s="78">
        <v>155</v>
      </c>
      <c r="AW509" s="74">
        <v>4.5</v>
      </c>
      <c r="AX509" s="74">
        <v>9.6999999999999993</v>
      </c>
      <c r="AY509" s="74">
        <v>65.8</v>
      </c>
      <c r="AZ509" s="74">
        <v>82.6</v>
      </c>
      <c r="BA509" s="74">
        <v>85.8</v>
      </c>
      <c r="BB509" s="78">
        <v>160</v>
      </c>
      <c r="BC509" s="74">
        <v>1.9</v>
      </c>
      <c r="BD509" s="78">
        <v>155</v>
      </c>
      <c r="BE509" s="74">
        <v>7.7</v>
      </c>
      <c r="BF509" s="74">
        <v>3.9</v>
      </c>
      <c r="BG509" s="74" t="s">
        <v>396</v>
      </c>
      <c r="BH509" s="74" t="s">
        <v>396</v>
      </c>
      <c r="BI509" s="74">
        <v>88.4</v>
      </c>
      <c r="BJ509" s="78"/>
      <c r="BK509" s="74"/>
      <c r="BL509" s="78"/>
      <c r="BM509" s="74"/>
      <c r="BN509" s="74"/>
      <c r="BO509" s="74"/>
      <c r="BP509" s="74"/>
      <c r="BQ509" s="74"/>
      <c r="BR509" s="78">
        <v>460</v>
      </c>
      <c r="BS509" s="74">
        <v>3.7</v>
      </c>
      <c r="BT509" s="78">
        <v>445</v>
      </c>
      <c r="BU509" s="74">
        <v>3.2</v>
      </c>
      <c r="BV509" s="74">
        <v>9</v>
      </c>
      <c r="BW509" s="74">
        <v>46.8</v>
      </c>
      <c r="BX509" s="74">
        <v>78.2</v>
      </c>
      <c r="BY509" s="74">
        <v>87.8</v>
      </c>
      <c r="BZ509" s="78">
        <v>460</v>
      </c>
      <c r="CA509" s="74">
        <v>5.4</v>
      </c>
      <c r="CB509" s="78">
        <v>435</v>
      </c>
      <c r="CC509" s="74">
        <v>6.7</v>
      </c>
      <c r="CD509" s="74">
        <v>8.9</v>
      </c>
      <c r="CE509" s="74">
        <v>67.2</v>
      </c>
      <c r="CF509" s="74">
        <v>81</v>
      </c>
      <c r="CG509" s="74">
        <v>84.4</v>
      </c>
      <c r="CH509" s="78">
        <v>460</v>
      </c>
      <c r="CI509" s="74">
        <v>5.6</v>
      </c>
      <c r="CJ509" s="78">
        <v>435</v>
      </c>
      <c r="CK509" s="74">
        <v>11</v>
      </c>
      <c r="CL509" s="74">
        <v>5.3</v>
      </c>
      <c r="CM509" s="74">
        <v>75.400000000000006</v>
      </c>
      <c r="CN509" s="74">
        <v>82.8</v>
      </c>
      <c r="CO509" s="74">
        <v>83.7</v>
      </c>
      <c r="CP509" s="78"/>
      <c r="CQ509" s="74"/>
      <c r="CR509" s="78"/>
      <c r="CS509" s="74"/>
      <c r="CT509" s="74"/>
      <c r="CU509" s="74"/>
      <c r="CV509" s="74"/>
      <c r="CW509" s="74"/>
    </row>
    <row r="510" spans="1:101" ht="16.5" x14ac:dyDescent="0.3">
      <c r="A510" s="74" t="s">
        <v>291</v>
      </c>
      <c r="B510" s="74">
        <v>210</v>
      </c>
      <c r="C510" s="74">
        <v>10014001</v>
      </c>
      <c r="D510" s="74" t="s">
        <v>11</v>
      </c>
      <c r="E510" s="74" t="s">
        <v>251</v>
      </c>
      <c r="F510" s="78" t="s">
        <v>13</v>
      </c>
      <c r="G510" s="74" t="s">
        <v>13</v>
      </c>
      <c r="H510" s="78" t="s">
        <v>13</v>
      </c>
      <c r="I510" s="74" t="s">
        <v>13</v>
      </c>
      <c r="J510" s="74" t="s">
        <v>13</v>
      </c>
      <c r="K510" s="74" t="s">
        <v>13</v>
      </c>
      <c r="L510" s="74" t="s">
        <v>13</v>
      </c>
      <c r="M510" s="74" t="s">
        <v>13</v>
      </c>
      <c r="N510" s="78" t="s">
        <v>13</v>
      </c>
      <c r="O510" s="74" t="s">
        <v>13</v>
      </c>
      <c r="P510" s="78" t="s">
        <v>13</v>
      </c>
      <c r="Q510" s="74" t="s">
        <v>13</v>
      </c>
      <c r="R510" s="74" t="s">
        <v>13</v>
      </c>
      <c r="S510" s="74" t="s">
        <v>13</v>
      </c>
      <c r="T510" s="74" t="s">
        <v>13</v>
      </c>
      <c r="U510" s="74" t="s">
        <v>13</v>
      </c>
      <c r="V510" s="78" t="s">
        <v>13</v>
      </c>
      <c r="W510" s="74" t="s">
        <v>13</v>
      </c>
      <c r="X510" s="78" t="s">
        <v>13</v>
      </c>
      <c r="Y510" s="74" t="s">
        <v>13</v>
      </c>
      <c r="Z510" s="74" t="s">
        <v>13</v>
      </c>
      <c r="AA510" s="74" t="s">
        <v>13</v>
      </c>
      <c r="AB510" s="74" t="s">
        <v>13</v>
      </c>
      <c r="AC510" s="74" t="s">
        <v>13</v>
      </c>
      <c r="AD510" s="78"/>
      <c r="AE510" s="74"/>
      <c r="AF510" s="78"/>
      <c r="AG510" s="74"/>
      <c r="AH510" s="74"/>
      <c r="AI510" s="74"/>
      <c r="AJ510" s="74"/>
      <c r="AK510" s="74"/>
      <c r="AL510" s="78" t="s">
        <v>13</v>
      </c>
      <c r="AM510" s="74" t="s">
        <v>13</v>
      </c>
      <c r="AN510" s="78" t="s">
        <v>13</v>
      </c>
      <c r="AO510" s="74" t="s">
        <v>13</v>
      </c>
      <c r="AP510" s="74" t="s">
        <v>13</v>
      </c>
      <c r="AQ510" s="74" t="s">
        <v>13</v>
      </c>
      <c r="AR510" s="74" t="s">
        <v>13</v>
      </c>
      <c r="AS510" s="74" t="s">
        <v>13</v>
      </c>
      <c r="AT510" s="78" t="s">
        <v>13</v>
      </c>
      <c r="AU510" s="74" t="s">
        <v>13</v>
      </c>
      <c r="AV510" s="78" t="s">
        <v>13</v>
      </c>
      <c r="AW510" s="74" t="s">
        <v>13</v>
      </c>
      <c r="AX510" s="74" t="s">
        <v>13</v>
      </c>
      <c r="AY510" s="74" t="s">
        <v>13</v>
      </c>
      <c r="AZ510" s="74" t="s">
        <v>13</v>
      </c>
      <c r="BA510" s="74" t="s">
        <v>13</v>
      </c>
      <c r="BB510" s="78" t="s">
        <v>13</v>
      </c>
      <c r="BC510" s="74" t="s">
        <v>13</v>
      </c>
      <c r="BD510" s="78" t="s">
        <v>13</v>
      </c>
      <c r="BE510" s="74" t="s">
        <v>13</v>
      </c>
      <c r="BF510" s="74" t="s">
        <v>13</v>
      </c>
      <c r="BG510" s="74" t="s">
        <v>13</v>
      </c>
      <c r="BH510" s="74" t="s">
        <v>13</v>
      </c>
      <c r="BI510" s="74" t="s">
        <v>13</v>
      </c>
      <c r="BJ510" s="78"/>
      <c r="BK510" s="74"/>
      <c r="BL510" s="78"/>
      <c r="BM510" s="74"/>
      <c r="BN510" s="74"/>
      <c r="BO510" s="74"/>
      <c r="BP510" s="74"/>
      <c r="BQ510" s="74"/>
      <c r="BR510" s="78" t="s">
        <v>13</v>
      </c>
      <c r="BS510" s="74" t="s">
        <v>13</v>
      </c>
      <c r="BT510" s="78" t="s">
        <v>13</v>
      </c>
      <c r="BU510" s="74" t="s">
        <v>13</v>
      </c>
      <c r="BV510" s="74" t="s">
        <v>13</v>
      </c>
      <c r="BW510" s="74" t="s">
        <v>13</v>
      </c>
      <c r="BX510" s="74" t="s">
        <v>13</v>
      </c>
      <c r="BY510" s="74" t="s">
        <v>13</v>
      </c>
      <c r="BZ510" s="78" t="s">
        <v>13</v>
      </c>
      <c r="CA510" s="74" t="s">
        <v>13</v>
      </c>
      <c r="CB510" s="78" t="s">
        <v>13</v>
      </c>
      <c r="CC510" s="74" t="s">
        <v>13</v>
      </c>
      <c r="CD510" s="74" t="s">
        <v>13</v>
      </c>
      <c r="CE510" s="74" t="s">
        <v>13</v>
      </c>
      <c r="CF510" s="74" t="s">
        <v>13</v>
      </c>
      <c r="CG510" s="74" t="s">
        <v>13</v>
      </c>
      <c r="CH510" s="78" t="s">
        <v>13</v>
      </c>
      <c r="CI510" s="74" t="s">
        <v>13</v>
      </c>
      <c r="CJ510" s="78" t="s">
        <v>13</v>
      </c>
      <c r="CK510" s="74" t="s">
        <v>13</v>
      </c>
      <c r="CL510" s="74" t="s">
        <v>13</v>
      </c>
      <c r="CM510" s="74" t="s">
        <v>13</v>
      </c>
      <c r="CN510" s="74" t="s">
        <v>13</v>
      </c>
      <c r="CO510" s="74" t="s">
        <v>13</v>
      </c>
      <c r="CP510" s="78"/>
      <c r="CQ510" s="74"/>
      <c r="CR510" s="78"/>
      <c r="CS510" s="74"/>
      <c r="CT510" s="74"/>
      <c r="CU510" s="74"/>
      <c r="CV510" s="74"/>
      <c r="CW510" s="74"/>
    </row>
    <row r="511" spans="1:101" ht="16.5" x14ac:dyDescent="0.3">
      <c r="A511" s="74" t="s">
        <v>291</v>
      </c>
      <c r="B511" s="74">
        <v>78</v>
      </c>
      <c r="C511" s="74">
        <v>10007159</v>
      </c>
      <c r="D511" s="74" t="s">
        <v>90</v>
      </c>
      <c r="E511" s="74" t="s">
        <v>253</v>
      </c>
      <c r="F511" s="78">
        <v>1175</v>
      </c>
      <c r="G511" s="74">
        <v>4.0999999999999996</v>
      </c>
      <c r="H511" s="78">
        <v>1130</v>
      </c>
      <c r="I511" s="74">
        <v>6.8</v>
      </c>
      <c r="J511" s="74">
        <v>7.7</v>
      </c>
      <c r="K511" s="74">
        <v>57.1</v>
      </c>
      <c r="L511" s="74">
        <v>75.599999999999994</v>
      </c>
      <c r="M511" s="74">
        <v>85.5</v>
      </c>
      <c r="N511" s="78">
        <v>1175</v>
      </c>
      <c r="O511" s="74">
        <v>4.7</v>
      </c>
      <c r="P511" s="78">
        <v>1120</v>
      </c>
      <c r="Q511" s="74">
        <v>8.6</v>
      </c>
      <c r="R511" s="74">
        <v>6.7</v>
      </c>
      <c r="S511" s="74">
        <v>67.900000000000006</v>
      </c>
      <c r="T511" s="74">
        <v>80.900000000000006</v>
      </c>
      <c r="U511" s="74">
        <v>84.7</v>
      </c>
      <c r="V511" s="78">
        <v>1175</v>
      </c>
      <c r="W511" s="74">
        <v>5</v>
      </c>
      <c r="X511" s="78">
        <v>1115</v>
      </c>
      <c r="Y511" s="74">
        <v>10.4</v>
      </c>
      <c r="Z511" s="74">
        <v>8.3000000000000007</v>
      </c>
      <c r="AA511" s="74">
        <v>71.2</v>
      </c>
      <c r="AB511" s="74">
        <v>79.400000000000006</v>
      </c>
      <c r="AC511" s="74">
        <v>81.3</v>
      </c>
      <c r="AD511" s="78"/>
      <c r="AE511" s="74"/>
      <c r="AF511" s="78"/>
      <c r="AG511" s="74"/>
      <c r="AH511" s="74"/>
      <c r="AI511" s="74"/>
      <c r="AJ511" s="74"/>
      <c r="AK511" s="74"/>
      <c r="AL511" s="78">
        <v>765</v>
      </c>
      <c r="AM511" s="74">
        <v>1.7</v>
      </c>
      <c r="AN511" s="78">
        <v>755</v>
      </c>
      <c r="AO511" s="74">
        <v>8</v>
      </c>
      <c r="AP511" s="74">
        <v>14.5</v>
      </c>
      <c r="AQ511" s="74">
        <v>56.2</v>
      </c>
      <c r="AR511" s="74">
        <v>69.5</v>
      </c>
      <c r="AS511" s="74">
        <v>77.599999999999994</v>
      </c>
      <c r="AT511" s="78">
        <v>765</v>
      </c>
      <c r="AU511" s="74">
        <v>1.7</v>
      </c>
      <c r="AV511" s="78">
        <v>755</v>
      </c>
      <c r="AW511" s="74">
        <v>12.3</v>
      </c>
      <c r="AX511" s="74">
        <v>9.1999999999999993</v>
      </c>
      <c r="AY511" s="74">
        <v>65.3</v>
      </c>
      <c r="AZ511" s="74">
        <v>74.5</v>
      </c>
      <c r="BA511" s="74">
        <v>78.5</v>
      </c>
      <c r="BB511" s="78">
        <v>765</v>
      </c>
      <c r="BC511" s="74">
        <v>2.1</v>
      </c>
      <c r="BD511" s="78">
        <v>750</v>
      </c>
      <c r="BE511" s="74">
        <v>11.9</v>
      </c>
      <c r="BF511" s="74">
        <v>10.4</v>
      </c>
      <c r="BG511" s="74">
        <v>68</v>
      </c>
      <c r="BH511" s="74">
        <v>75.900000000000006</v>
      </c>
      <c r="BI511" s="74">
        <v>77.8</v>
      </c>
      <c r="BJ511" s="78"/>
      <c r="BK511" s="74"/>
      <c r="BL511" s="78"/>
      <c r="BM511" s="74"/>
      <c r="BN511" s="74"/>
      <c r="BO511" s="74"/>
      <c r="BP511" s="74"/>
      <c r="BQ511" s="74"/>
      <c r="BR511" s="78">
        <v>1945</v>
      </c>
      <c r="BS511" s="74">
        <v>3.1</v>
      </c>
      <c r="BT511" s="78">
        <v>1880</v>
      </c>
      <c r="BU511" s="74">
        <v>7.3</v>
      </c>
      <c r="BV511" s="74">
        <v>10.4</v>
      </c>
      <c r="BW511" s="74">
        <v>56.7</v>
      </c>
      <c r="BX511" s="74">
        <v>73.2</v>
      </c>
      <c r="BY511" s="74">
        <v>82.3</v>
      </c>
      <c r="BZ511" s="78">
        <v>1945</v>
      </c>
      <c r="CA511" s="74">
        <v>3.5</v>
      </c>
      <c r="CB511" s="78">
        <v>1875</v>
      </c>
      <c r="CC511" s="74">
        <v>10.1</v>
      </c>
      <c r="CD511" s="74">
        <v>7.7</v>
      </c>
      <c r="CE511" s="74">
        <v>66.8</v>
      </c>
      <c r="CF511" s="74">
        <v>78.3</v>
      </c>
      <c r="CG511" s="74">
        <v>82.2</v>
      </c>
      <c r="CH511" s="78">
        <v>1945</v>
      </c>
      <c r="CI511" s="74">
        <v>3.9</v>
      </c>
      <c r="CJ511" s="78">
        <v>1870</v>
      </c>
      <c r="CK511" s="74">
        <v>11</v>
      </c>
      <c r="CL511" s="74">
        <v>9.1999999999999993</v>
      </c>
      <c r="CM511" s="74">
        <v>69.900000000000006</v>
      </c>
      <c r="CN511" s="74">
        <v>78</v>
      </c>
      <c r="CO511" s="74">
        <v>79.900000000000006</v>
      </c>
      <c r="CP511" s="78"/>
      <c r="CQ511" s="74"/>
      <c r="CR511" s="78"/>
      <c r="CS511" s="74"/>
      <c r="CT511" s="74"/>
      <c r="CU511" s="74"/>
      <c r="CV511" s="74"/>
      <c r="CW511" s="74"/>
    </row>
    <row r="512" spans="1:101" ht="16.5" x14ac:dyDescent="0.3">
      <c r="A512" s="74" t="s">
        <v>291</v>
      </c>
      <c r="B512" s="74">
        <v>161</v>
      </c>
      <c r="C512" s="74">
        <v>10007160</v>
      </c>
      <c r="D512" s="74" t="s">
        <v>49</v>
      </c>
      <c r="E512" s="74" t="s">
        <v>255</v>
      </c>
      <c r="F512" s="78">
        <v>775</v>
      </c>
      <c r="G512" s="74">
        <v>5</v>
      </c>
      <c r="H512" s="78">
        <v>735</v>
      </c>
      <c r="I512" s="74">
        <v>9.9</v>
      </c>
      <c r="J512" s="74">
        <v>8.6999999999999993</v>
      </c>
      <c r="K512" s="74">
        <v>57</v>
      </c>
      <c r="L512" s="74">
        <v>73.099999999999994</v>
      </c>
      <c r="M512" s="74">
        <v>81.400000000000006</v>
      </c>
      <c r="N512" s="78">
        <v>775</v>
      </c>
      <c r="O512" s="74">
        <v>5.3</v>
      </c>
      <c r="P512" s="78">
        <v>735</v>
      </c>
      <c r="Q512" s="74">
        <v>11.7</v>
      </c>
      <c r="R512" s="74">
        <v>5.9</v>
      </c>
      <c r="S512" s="74">
        <v>62.4</v>
      </c>
      <c r="T512" s="74">
        <v>76.7</v>
      </c>
      <c r="U512" s="74">
        <v>82.4</v>
      </c>
      <c r="V512" s="78">
        <v>775</v>
      </c>
      <c r="W512" s="74">
        <v>5.9</v>
      </c>
      <c r="X512" s="78">
        <v>730</v>
      </c>
      <c r="Y512" s="74">
        <v>12.9</v>
      </c>
      <c r="Z512" s="74">
        <v>6.7</v>
      </c>
      <c r="AA512" s="74">
        <v>67.099999999999994</v>
      </c>
      <c r="AB512" s="74">
        <v>77.3</v>
      </c>
      <c r="AC512" s="74">
        <v>80.400000000000006</v>
      </c>
      <c r="AD512" s="78"/>
      <c r="AE512" s="74"/>
      <c r="AF512" s="78"/>
      <c r="AG512" s="74"/>
      <c r="AH512" s="74"/>
      <c r="AI512" s="74"/>
      <c r="AJ512" s="74"/>
      <c r="AK512" s="74"/>
      <c r="AL512" s="78">
        <v>525</v>
      </c>
      <c r="AM512" s="74">
        <v>2.7</v>
      </c>
      <c r="AN512" s="78">
        <v>510</v>
      </c>
      <c r="AO512" s="74">
        <v>9.6</v>
      </c>
      <c r="AP512" s="74">
        <v>9.4</v>
      </c>
      <c r="AQ512" s="74">
        <v>57.6</v>
      </c>
      <c r="AR512" s="74">
        <v>70.3</v>
      </c>
      <c r="AS512" s="74">
        <v>81.099999999999994</v>
      </c>
      <c r="AT512" s="78">
        <v>525</v>
      </c>
      <c r="AU512" s="74">
        <v>2.7</v>
      </c>
      <c r="AV512" s="78">
        <v>510</v>
      </c>
      <c r="AW512" s="74">
        <v>11.7</v>
      </c>
      <c r="AX512" s="74">
        <v>6.6</v>
      </c>
      <c r="AY512" s="74">
        <v>64.099999999999994</v>
      </c>
      <c r="AZ512" s="74">
        <v>74.2</v>
      </c>
      <c r="BA512" s="74">
        <v>81.599999999999994</v>
      </c>
      <c r="BB512" s="78">
        <v>525</v>
      </c>
      <c r="BC512" s="74">
        <v>2.5</v>
      </c>
      <c r="BD512" s="78">
        <v>515</v>
      </c>
      <c r="BE512" s="74">
        <v>12.5</v>
      </c>
      <c r="BF512" s="74">
        <v>6.2</v>
      </c>
      <c r="BG512" s="74">
        <v>70</v>
      </c>
      <c r="BH512" s="74">
        <v>77</v>
      </c>
      <c r="BI512" s="74">
        <v>81.3</v>
      </c>
      <c r="BJ512" s="78"/>
      <c r="BK512" s="74"/>
      <c r="BL512" s="78"/>
      <c r="BM512" s="74"/>
      <c r="BN512" s="74"/>
      <c r="BO512" s="74"/>
      <c r="BP512" s="74"/>
      <c r="BQ512" s="74"/>
      <c r="BR512" s="78">
        <v>1300</v>
      </c>
      <c r="BS512" s="74">
        <v>4.0999999999999996</v>
      </c>
      <c r="BT512" s="78">
        <v>1250</v>
      </c>
      <c r="BU512" s="74">
        <v>9.8000000000000007</v>
      </c>
      <c r="BV512" s="74">
        <v>9</v>
      </c>
      <c r="BW512" s="74">
        <v>57.2</v>
      </c>
      <c r="BX512" s="74">
        <v>72</v>
      </c>
      <c r="BY512" s="74">
        <v>81.3</v>
      </c>
      <c r="BZ512" s="78">
        <v>1300</v>
      </c>
      <c r="CA512" s="74">
        <v>4.2</v>
      </c>
      <c r="CB512" s="78">
        <v>1245</v>
      </c>
      <c r="CC512" s="74">
        <v>11.7</v>
      </c>
      <c r="CD512" s="74">
        <v>6.2</v>
      </c>
      <c r="CE512" s="74">
        <v>63.1</v>
      </c>
      <c r="CF512" s="74">
        <v>75.7</v>
      </c>
      <c r="CG512" s="74">
        <v>82.1</v>
      </c>
      <c r="CH512" s="78">
        <v>1300</v>
      </c>
      <c r="CI512" s="74">
        <v>4.5</v>
      </c>
      <c r="CJ512" s="78">
        <v>1245</v>
      </c>
      <c r="CK512" s="74">
        <v>12.7</v>
      </c>
      <c r="CL512" s="74">
        <v>6.5</v>
      </c>
      <c r="CM512" s="74">
        <v>68.3</v>
      </c>
      <c r="CN512" s="74">
        <v>77.2</v>
      </c>
      <c r="CO512" s="74">
        <v>80.8</v>
      </c>
      <c r="CP512" s="78"/>
      <c r="CQ512" s="74"/>
      <c r="CR512" s="78"/>
      <c r="CS512" s="74"/>
      <c r="CT512" s="74"/>
      <c r="CU512" s="74"/>
      <c r="CV512" s="74"/>
      <c r="CW512" s="74"/>
    </row>
    <row r="513" spans="1:101" ht="16.5" x14ac:dyDescent="0.3">
      <c r="A513" s="74" t="s">
        <v>291</v>
      </c>
      <c r="B513" s="74">
        <v>162</v>
      </c>
      <c r="C513" s="74">
        <v>10007806</v>
      </c>
      <c r="D513" s="74" t="s">
        <v>49</v>
      </c>
      <c r="E513" s="74" t="s">
        <v>257</v>
      </c>
      <c r="F513" s="78">
        <v>975</v>
      </c>
      <c r="G513" s="74">
        <v>3</v>
      </c>
      <c r="H513" s="78">
        <v>950</v>
      </c>
      <c r="I513" s="74">
        <v>9.1999999999999993</v>
      </c>
      <c r="J513" s="74">
        <v>13.1</v>
      </c>
      <c r="K513" s="74">
        <v>52.2</v>
      </c>
      <c r="L513" s="74">
        <v>67.900000000000006</v>
      </c>
      <c r="M513" s="74">
        <v>77.7</v>
      </c>
      <c r="N513" s="78">
        <v>975</v>
      </c>
      <c r="O513" s="74">
        <v>3.4</v>
      </c>
      <c r="P513" s="78">
        <v>945</v>
      </c>
      <c r="Q513" s="74">
        <v>10.199999999999999</v>
      </c>
      <c r="R513" s="74">
        <v>8.4</v>
      </c>
      <c r="S513" s="74">
        <v>56.5</v>
      </c>
      <c r="T513" s="74">
        <v>73.099999999999994</v>
      </c>
      <c r="U513" s="74">
        <v>81.5</v>
      </c>
      <c r="V513" s="78">
        <v>975</v>
      </c>
      <c r="W513" s="74">
        <v>3.4</v>
      </c>
      <c r="X513" s="78">
        <v>945</v>
      </c>
      <c r="Y513" s="74">
        <v>12.7</v>
      </c>
      <c r="Z513" s="74">
        <v>7</v>
      </c>
      <c r="AA513" s="74">
        <v>62.2</v>
      </c>
      <c r="AB513" s="74">
        <v>75.2</v>
      </c>
      <c r="AC513" s="74">
        <v>80.3</v>
      </c>
      <c r="AD513" s="78"/>
      <c r="AE513" s="74"/>
      <c r="AF513" s="78"/>
      <c r="AG513" s="74"/>
      <c r="AH513" s="74"/>
      <c r="AI513" s="74"/>
      <c r="AJ513" s="74"/>
      <c r="AK513" s="74"/>
      <c r="AL513" s="78">
        <v>575</v>
      </c>
      <c r="AM513" s="74">
        <v>2.1</v>
      </c>
      <c r="AN513" s="78">
        <v>565</v>
      </c>
      <c r="AO513" s="74">
        <v>8.5</v>
      </c>
      <c r="AP513" s="74">
        <v>13.9</v>
      </c>
      <c r="AQ513" s="74">
        <v>49.7</v>
      </c>
      <c r="AR513" s="74">
        <v>64.7</v>
      </c>
      <c r="AS513" s="74">
        <v>77.599999999999994</v>
      </c>
      <c r="AT513" s="78">
        <v>575</v>
      </c>
      <c r="AU513" s="74">
        <v>2.8</v>
      </c>
      <c r="AV513" s="78">
        <v>560</v>
      </c>
      <c r="AW513" s="74">
        <v>13.4</v>
      </c>
      <c r="AX513" s="74">
        <v>9.8000000000000007</v>
      </c>
      <c r="AY513" s="74">
        <v>56.7</v>
      </c>
      <c r="AZ513" s="74">
        <v>70.3</v>
      </c>
      <c r="BA513" s="74">
        <v>76.7</v>
      </c>
      <c r="BB513" s="78">
        <v>575</v>
      </c>
      <c r="BC513" s="74">
        <v>3</v>
      </c>
      <c r="BD513" s="78">
        <v>560</v>
      </c>
      <c r="BE513" s="74">
        <v>13.3</v>
      </c>
      <c r="BF513" s="74">
        <v>7.9</v>
      </c>
      <c r="BG513" s="74">
        <v>64.3</v>
      </c>
      <c r="BH513" s="74">
        <v>74</v>
      </c>
      <c r="BI513" s="74">
        <v>78.900000000000006</v>
      </c>
      <c r="BJ513" s="78"/>
      <c r="BK513" s="74"/>
      <c r="BL513" s="78"/>
      <c r="BM513" s="74"/>
      <c r="BN513" s="74"/>
      <c r="BO513" s="74"/>
      <c r="BP513" s="74"/>
      <c r="BQ513" s="74"/>
      <c r="BR513" s="78">
        <v>1550</v>
      </c>
      <c r="BS513" s="74">
        <v>2.6</v>
      </c>
      <c r="BT513" s="78">
        <v>1510</v>
      </c>
      <c r="BU513" s="74">
        <v>8.9</v>
      </c>
      <c r="BV513" s="74">
        <v>13.4</v>
      </c>
      <c r="BW513" s="74">
        <v>51.3</v>
      </c>
      <c r="BX513" s="74">
        <v>66.7</v>
      </c>
      <c r="BY513" s="74">
        <v>77.7</v>
      </c>
      <c r="BZ513" s="78">
        <v>1550</v>
      </c>
      <c r="CA513" s="74">
        <v>3.2</v>
      </c>
      <c r="CB513" s="78">
        <v>1505</v>
      </c>
      <c r="CC513" s="74">
        <v>11.4</v>
      </c>
      <c r="CD513" s="74">
        <v>8.9</v>
      </c>
      <c r="CE513" s="74">
        <v>56.6</v>
      </c>
      <c r="CF513" s="74">
        <v>72.099999999999994</v>
      </c>
      <c r="CG513" s="74">
        <v>79.7</v>
      </c>
      <c r="CH513" s="78">
        <v>1550</v>
      </c>
      <c r="CI513" s="74">
        <v>3.2</v>
      </c>
      <c r="CJ513" s="78">
        <v>1500</v>
      </c>
      <c r="CK513" s="74">
        <v>12.9</v>
      </c>
      <c r="CL513" s="74">
        <v>7.3</v>
      </c>
      <c r="CM513" s="74">
        <v>63</v>
      </c>
      <c r="CN513" s="74">
        <v>74.8</v>
      </c>
      <c r="CO513" s="74">
        <v>79.8</v>
      </c>
      <c r="CP513" s="78"/>
      <c r="CQ513" s="74"/>
      <c r="CR513" s="78"/>
      <c r="CS513" s="74"/>
      <c r="CT513" s="74"/>
      <c r="CU513" s="74"/>
      <c r="CV513" s="74"/>
      <c r="CW513" s="74"/>
    </row>
    <row r="514" spans="1:101" ht="16.5" x14ac:dyDescent="0.3">
      <c r="A514" s="74" t="s">
        <v>291</v>
      </c>
      <c r="B514" s="74">
        <v>79</v>
      </c>
      <c r="C514" s="74">
        <v>10007161</v>
      </c>
      <c r="D514" s="74" t="s">
        <v>90</v>
      </c>
      <c r="E514" s="74" t="s">
        <v>259</v>
      </c>
      <c r="F514" s="78">
        <v>1225</v>
      </c>
      <c r="G514" s="74">
        <v>4.2</v>
      </c>
      <c r="H514" s="78">
        <v>1175</v>
      </c>
      <c r="I514" s="74">
        <v>4.9000000000000004</v>
      </c>
      <c r="J514" s="74">
        <v>6.6</v>
      </c>
      <c r="K514" s="74">
        <v>55.9</v>
      </c>
      <c r="L514" s="74">
        <v>80.099999999999994</v>
      </c>
      <c r="M514" s="74">
        <v>88.5</v>
      </c>
      <c r="N514" s="78">
        <v>1225</v>
      </c>
      <c r="O514" s="74">
        <v>4.7</v>
      </c>
      <c r="P514" s="78">
        <v>1170</v>
      </c>
      <c r="Q514" s="74">
        <v>8.1999999999999993</v>
      </c>
      <c r="R514" s="74">
        <v>5.4</v>
      </c>
      <c r="S514" s="74">
        <v>57.6</v>
      </c>
      <c r="T514" s="74">
        <v>80.2</v>
      </c>
      <c r="U514" s="74">
        <v>86.4</v>
      </c>
      <c r="V514" s="78">
        <v>1225</v>
      </c>
      <c r="W514" s="74">
        <v>5.3</v>
      </c>
      <c r="X514" s="78">
        <v>1160</v>
      </c>
      <c r="Y514" s="74">
        <v>9.5</v>
      </c>
      <c r="Z514" s="74">
        <v>5.8</v>
      </c>
      <c r="AA514" s="74">
        <v>64.099999999999994</v>
      </c>
      <c r="AB514" s="74">
        <v>81.2</v>
      </c>
      <c r="AC514" s="74">
        <v>84.7</v>
      </c>
      <c r="AD514" s="78"/>
      <c r="AE514" s="74"/>
      <c r="AF514" s="78"/>
      <c r="AG514" s="74"/>
      <c r="AH514" s="74"/>
      <c r="AI514" s="74"/>
      <c r="AJ514" s="74"/>
      <c r="AK514" s="74"/>
      <c r="AL514" s="78">
        <v>780</v>
      </c>
      <c r="AM514" s="74">
        <v>1.4</v>
      </c>
      <c r="AN514" s="78">
        <v>770</v>
      </c>
      <c r="AO514" s="74">
        <v>8.1</v>
      </c>
      <c r="AP514" s="74">
        <v>12.9</v>
      </c>
      <c r="AQ514" s="74">
        <v>54.7</v>
      </c>
      <c r="AR514" s="74">
        <v>70.400000000000006</v>
      </c>
      <c r="AS514" s="74">
        <v>79.099999999999994</v>
      </c>
      <c r="AT514" s="78">
        <v>780</v>
      </c>
      <c r="AU514" s="74">
        <v>1.5</v>
      </c>
      <c r="AV514" s="78">
        <v>770</v>
      </c>
      <c r="AW514" s="74">
        <v>8.6</v>
      </c>
      <c r="AX514" s="74">
        <v>8.6999999999999993</v>
      </c>
      <c r="AY514" s="74">
        <v>65.3</v>
      </c>
      <c r="AZ514" s="74">
        <v>77.099999999999994</v>
      </c>
      <c r="BA514" s="74">
        <v>82.7</v>
      </c>
      <c r="BB514" s="78">
        <v>780</v>
      </c>
      <c r="BC514" s="74">
        <v>1.8</v>
      </c>
      <c r="BD514" s="78">
        <v>765</v>
      </c>
      <c r="BE514" s="74">
        <v>12.1</v>
      </c>
      <c r="BF514" s="74">
        <v>7.7</v>
      </c>
      <c r="BG514" s="74">
        <v>69</v>
      </c>
      <c r="BH514" s="74">
        <v>78</v>
      </c>
      <c r="BI514" s="74">
        <v>80.2</v>
      </c>
      <c r="BJ514" s="78"/>
      <c r="BK514" s="74"/>
      <c r="BL514" s="78"/>
      <c r="BM514" s="74"/>
      <c r="BN514" s="74"/>
      <c r="BO514" s="74"/>
      <c r="BP514" s="74"/>
      <c r="BQ514" s="74"/>
      <c r="BR514" s="78">
        <v>2005</v>
      </c>
      <c r="BS514" s="74">
        <v>3.1</v>
      </c>
      <c r="BT514" s="78">
        <v>1945</v>
      </c>
      <c r="BU514" s="74">
        <v>6.1</v>
      </c>
      <c r="BV514" s="74">
        <v>9.1</v>
      </c>
      <c r="BW514" s="74">
        <v>55.4</v>
      </c>
      <c r="BX514" s="74">
        <v>76.2</v>
      </c>
      <c r="BY514" s="74">
        <v>84.8</v>
      </c>
      <c r="BZ514" s="78">
        <v>2005</v>
      </c>
      <c r="CA514" s="74">
        <v>3.4</v>
      </c>
      <c r="CB514" s="78">
        <v>1935</v>
      </c>
      <c r="CC514" s="74">
        <v>8.4</v>
      </c>
      <c r="CD514" s="74">
        <v>6.7</v>
      </c>
      <c r="CE514" s="74">
        <v>60.7</v>
      </c>
      <c r="CF514" s="74">
        <v>79</v>
      </c>
      <c r="CG514" s="74">
        <v>84.9</v>
      </c>
      <c r="CH514" s="78">
        <v>2005</v>
      </c>
      <c r="CI514" s="74">
        <v>3.9</v>
      </c>
      <c r="CJ514" s="78">
        <v>1925</v>
      </c>
      <c r="CK514" s="74">
        <v>10.5</v>
      </c>
      <c r="CL514" s="74">
        <v>6.5</v>
      </c>
      <c r="CM514" s="74">
        <v>66.099999999999994</v>
      </c>
      <c r="CN514" s="74">
        <v>79.900000000000006</v>
      </c>
      <c r="CO514" s="74">
        <v>82.9</v>
      </c>
      <c r="CP514" s="78"/>
      <c r="CQ514" s="74"/>
      <c r="CR514" s="78"/>
      <c r="CS514" s="74"/>
      <c r="CT514" s="74"/>
      <c r="CU514" s="74"/>
      <c r="CV514" s="74"/>
      <c r="CW514" s="74"/>
    </row>
    <row r="515" spans="1:101" ht="16.5" x14ac:dyDescent="0.3">
      <c r="A515" s="74" t="s">
        <v>291</v>
      </c>
      <c r="B515" s="74">
        <v>41</v>
      </c>
      <c r="C515" s="74">
        <v>10008017</v>
      </c>
      <c r="D515" s="74" t="s">
        <v>27</v>
      </c>
      <c r="E515" s="74" t="s">
        <v>261</v>
      </c>
      <c r="F515" s="78">
        <v>50</v>
      </c>
      <c r="G515" s="74">
        <v>5.8</v>
      </c>
      <c r="H515" s="78">
        <v>50</v>
      </c>
      <c r="I515" s="74">
        <v>12.2</v>
      </c>
      <c r="J515" s="74">
        <v>12.2</v>
      </c>
      <c r="K515" s="74">
        <v>42.9</v>
      </c>
      <c r="L515" s="74">
        <v>63.3</v>
      </c>
      <c r="M515" s="74">
        <v>75.5</v>
      </c>
      <c r="N515" s="78">
        <v>50</v>
      </c>
      <c r="O515" s="74">
        <v>5.8</v>
      </c>
      <c r="P515" s="78">
        <v>50</v>
      </c>
      <c r="Q515" s="74" t="s">
        <v>396</v>
      </c>
      <c r="R515" s="74" t="s">
        <v>396</v>
      </c>
      <c r="S515" s="74" t="s">
        <v>396</v>
      </c>
      <c r="T515" s="74" t="s">
        <v>396</v>
      </c>
      <c r="U515" s="74">
        <v>79.599999999999994</v>
      </c>
      <c r="V515" s="78">
        <v>50</v>
      </c>
      <c r="W515" s="74">
        <v>5.8</v>
      </c>
      <c r="X515" s="78">
        <v>50</v>
      </c>
      <c r="Y515" s="74">
        <v>14.3</v>
      </c>
      <c r="Z515" s="74">
        <v>8.1999999999999993</v>
      </c>
      <c r="AA515" s="74" t="s">
        <v>396</v>
      </c>
      <c r="AB515" s="74" t="s">
        <v>396</v>
      </c>
      <c r="AC515" s="74">
        <v>77.599999999999994</v>
      </c>
      <c r="AD515" s="78"/>
      <c r="AE515" s="74"/>
      <c r="AF515" s="78"/>
      <c r="AG515" s="74"/>
      <c r="AH515" s="74"/>
      <c r="AI515" s="74"/>
      <c r="AJ515" s="74"/>
      <c r="AK515" s="74"/>
      <c r="AL515" s="78">
        <v>45</v>
      </c>
      <c r="AM515" s="74">
        <v>0</v>
      </c>
      <c r="AN515" s="78">
        <v>45</v>
      </c>
      <c r="AO515" s="74">
        <v>26.7</v>
      </c>
      <c r="AP515" s="74">
        <v>8.9</v>
      </c>
      <c r="AQ515" s="74">
        <v>37.799999999999997</v>
      </c>
      <c r="AR515" s="74">
        <v>55.6</v>
      </c>
      <c r="AS515" s="74">
        <v>64.400000000000006</v>
      </c>
      <c r="AT515" s="78">
        <v>45</v>
      </c>
      <c r="AU515" s="74">
        <v>0</v>
      </c>
      <c r="AV515" s="78">
        <v>45</v>
      </c>
      <c r="AW515" s="74" t="s">
        <v>396</v>
      </c>
      <c r="AX515" s="74" t="s">
        <v>396</v>
      </c>
      <c r="AY515" s="74" t="s">
        <v>396</v>
      </c>
      <c r="AZ515" s="74" t="s">
        <v>396</v>
      </c>
      <c r="BA515" s="74">
        <v>71.099999999999994</v>
      </c>
      <c r="BB515" s="78">
        <v>45</v>
      </c>
      <c r="BC515" s="74">
        <v>0</v>
      </c>
      <c r="BD515" s="78">
        <v>45</v>
      </c>
      <c r="BE515" s="74">
        <v>20</v>
      </c>
      <c r="BF515" s="74">
        <v>15.6</v>
      </c>
      <c r="BG515" s="74" t="s">
        <v>396</v>
      </c>
      <c r="BH515" s="74" t="s">
        <v>396</v>
      </c>
      <c r="BI515" s="74">
        <v>64.400000000000006</v>
      </c>
      <c r="BJ515" s="78"/>
      <c r="BK515" s="74"/>
      <c r="BL515" s="78"/>
      <c r="BM515" s="74"/>
      <c r="BN515" s="74"/>
      <c r="BO515" s="74"/>
      <c r="BP515" s="74"/>
      <c r="BQ515" s="74"/>
      <c r="BR515" s="78">
        <v>95</v>
      </c>
      <c r="BS515" s="74">
        <v>3.1</v>
      </c>
      <c r="BT515" s="78">
        <v>95</v>
      </c>
      <c r="BU515" s="74">
        <v>19.100000000000001</v>
      </c>
      <c r="BV515" s="74">
        <v>10.6</v>
      </c>
      <c r="BW515" s="74">
        <v>40.4</v>
      </c>
      <c r="BX515" s="74">
        <v>59.6</v>
      </c>
      <c r="BY515" s="74">
        <v>70.2</v>
      </c>
      <c r="BZ515" s="78">
        <v>95</v>
      </c>
      <c r="CA515" s="74">
        <v>3.1</v>
      </c>
      <c r="CB515" s="78">
        <v>95</v>
      </c>
      <c r="CC515" s="74">
        <v>19.100000000000001</v>
      </c>
      <c r="CD515" s="74">
        <v>5.3</v>
      </c>
      <c r="CE515" s="74">
        <v>64.900000000000006</v>
      </c>
      <c r="CF515" s="74">
        <v>72.3</v>
      </c>
      <c r="CG515" s="74">
        <v>75.5</v>
      </c>
      <c r="CH515" s="78">
        <v>95</v>
      </c>
      <c r="CI515" s="74">
        <v>3.1</v>
      </c>
      <c r="CJ515" s="78">
        <v>95</v>
      </c>
      <c r="CK515" s="74">
        <v>17</v>
      </c>
      <c r="CL515" s="74">
        <v>11.7</v>
      </c>
      <c r="CM515" s="74" t="s">
        <v>396</v>
      </c>
      <c r="CN515" s="74" t="s">
        <v>396</v>
      </c>
      <c r="CO515" s="74">
        <v>71.3</v>
      </c>
      <c r="CP515" s="78"/>
      <c r="CQ515" s="74"/>
      <c r="CR515" s="78"/>
      <c r="CS515" s="74"/>
      <c r="CT515" s="74"/>
      <c r="CU515" s="74"/>
      <c r="CV515" s="74"/>
      <c r="CW515" s="74"/>
    </row>
    <row r="516" spans="1:101" ht="16.5" x14ac:dyDescent="0.3">
      <c r="A516" s="74" t="s">
        <v>291</v>
      </c>
      <c r="B516" s="74">
        <v>149</v>
      </c>
      <c r="C516" s="74">
        <v>10007784</v>
      </c>
      <c r="D516" s="74" t="s">
        <v>27</v>
      </c>
      <c r="E516" s="74" t="s">
        <v>263</v>
      </c>
      <c r="F516" s="78">
        <v>1455</v>
      </c>
      <c r="G516" s="74">
        <v>3.3</v>
      </c>
      <c r="H516" s="78">
        <v>1405</v>
      </c>
      <c r="I516" s="74">
        <v>9.5</v>
      </c>
      <c r="J516" s="74">
        <v>11.4</v>
      </c>
      <c r="K516" s="74">
        <v>42.7</v>
      </c>
      <c r="L516" s="74">
        <v>60.3</v>
      </c>
      <c r="M516" s="74">
        <v>79.099999999999994</v>
      </c>
      <c r="N516" s="78">
        <v>1455</v>
      </c>
      <c r="O516" s="74">
        <v>3.7</v>
      </c>
      <c r="P516" s="78">
        <v>1400</v>
      </c>
      <c r="Q516" s="74">
        <v>12.1</v>
      </c>
      <c r="R516" s="74">
        <v>8.3000000000000007</v>
      </c>
      <c r="S516" s="74">
        <v>50.1</v>
      </c>
      <c r="T516" s="74">
        <v>68.099999999999994</v>
      </c>
      <c r="U516" s="74">
        <v>79.599999999999994</v>
      </c>
      <c r="V516" s="78">
        <v>1455</v>
      </c>
      <c r="W516" s="74">
        <v>4.2</v>
      </c>
      <c r="X516" s="78">
        <v>1395</v>
      </c>
      <c r="Y516" s="74">
        <v>14.5</v>
      </c>
      <c r="Z516" s="74">
        <v>9.1</v>
      </c>
      <c r="AA516" s="74">
        <v>58.4</v>
      </c>
      <c r="AB516" s="74">
        <v>70.400000000000006</v>
      </c>
      <c r="AC516" s="74">
        <v>76.400000000000006</v>
      </c>
      <c r="AD516" s="78"/>
      <c r="AE516" s="74"/>
      <c r="AF516" s="78"/>
      <c r="AG516" s="74"/>
      <c r="AH516" s="74"/>
      <c r="AI516" s="74"/>
      <c r="AJ516" s="74"/>
      <c r="AK516" s="74"/>
      <c r="AL516" s="78">
        <v>1310</v>
      </c>
      <c r="AM516" s="74">
        <v>1.8</v>
      </c>
      <c r="AN516" s="78">
        <v>1285</v>
      </c>
      <c r="AO516" s="74">
        <v>10.199999999999999</v>
      </c>
      <c r="AP516" s="74">
        <v>12.2</v>
      </c>
      <c r="AQ516" s="74">
        <v>43</v>
      </c>
      <c r="AR516" s="74">
        <v>59.2</v>
      </c>
      <c r="AS516" s="74">
        <v>77.599999999999994</v>
      </c>
      <c r="AT516" s="78">
        <v>1310</v>
      </c>
      <c r="AU516" s="74">
        <v>1.7</v>
      </c>
      <c r="AV516" s="78">
        <v>1285</v>
      </c>
      <c r="AW516" s="74">
        <v>11.9</v>
      </c>
      <c r="AX516" s="74">
        <v>7.6</v>
      </c>
      <c r="AY516" s="74">
        <v>52.1</v>
      </c>
      <c r="AZ516" s="74">
        <v>68.900000000000006</v>
      </c>
      <c r="BA516" s="74">
        <v>80.5</v>
      </c>
      <c r="BB516" s="78">
        <v>1310</v>
      </c>
      <c r="BC516" s="74">
        <v>2</v>
      </c>
      <c r="BD516" s="78">
        <v>1285</v>
      </c>
      <c r="BE516" s="74">
        <v>13.7</v>
      </c>
      <c r="BF516" s="74">
        <v>9</v>
      </c>
      <c r="BG516" s="74">
        <v>59.2</v>
      </c>
      <c r="BH516" s="74">
        <v>70.7</v>
      </c>
      <c r="BI516" s="74">
        <v>77.2</v>
      </c>
      <c r="BJ516" s="78"/>
      <c r="BK516" s="74"/>
      <c r="BL516" s="78"/>
      <c r="BM516" s="74"/>
      <c r="BN516" s="74"/>
      <c r="BO516" s="74"/>
      <c r="BP516" s="74"/>
      <c r="BQ516" s="74"/>
      <c r="BR516" s="78">
        <v>2765</v>
      </c>
      <c r="BS516" s="74">
        <v>2.6</v>
      </c>
      <c r="BT516" s="78">
        <v>2695</v>
      </c>
      <c r="BU516" s="74">
        <v>9.8000000000000007</v>
      </c>
      <c r="BV516" s="74">
        <v>11.8</v>
      </c>
      <c r="BW516" s="74">
        <v>42.9</v>
      </c>
      <c r="BX516" s="74">
        <v>59.8</v>
      </c>
      <c r="BY516" s="74">
        <v>78.400000000000006</v>
      </c>
      <c r="BZ516" s="78">
        <v>2765</v>
      </c>
      <c r="CA516" s="74">
        <v>2.7</v>
      </c>
      <c r="CB516" s="78">
        <v>2690</v>
      </c>
      <c r="CC516" s="74">
        <v>12</v>
      </c>
      <c r="CD516" s="74">
        <v>8</v>
      </c>
      <c r="CE516" s="74">
        <v>51.1</v>
      </c>
      <c r="CF516" s="74">
        <v>68.5</v>
      </c>
      <c r="CG516" s="74">
        <v>80</v>
      </c>
      <c r="CH516" s="78">
        <v>2765</v>
      </c>
      <c r="CI516" s="74">
        <v>3.1</v>
      </c>
      <c r="CJ516" s="78">
        <v>2675</v>
      </c>
      <c r="CK516" s="74">
        <v>14.1</v>
      </c>
      <c r="CL516" s="74">
        <v>9.1</v>
      </c>
      <c r="CM516" s="74">
        <v>58.8</v>
      </c>
      <c r="CN516" s="74">
        <v>70.5</v>
      </c>
      <c r="CO516" s="74">
        <v>76.8</v>
      </c>
      <c r="CP516" s="78"/>
      <c r="CQ516" s="74"/>
      <c r="CR516" s="78"/>
      <c r="CS516" s="74"/>
      <c r="CT516" s="74"/>
      <c r="CU516" s="74"/>
      <c r="CV516" s="74"/>
      <c r="CW516" s="74"/>
    </row>
    <row r="517" spans="1:101" ht="16.5" x14ac:dyDescent="0.3">
      <c r="A517" s="74" t="s">
        <v>291</v>
      </c>
      <c r="B517" s="74">
        <v>163</v>
      </c>
      <c r="C517" s="74">
        <v>10007163</v>
      </c>
      <c r="D517" s="74" t="s">
        <v>16</v>
      </c>
      <c r="E517" s="74" t="s">
        <v>265</v>
      </c>
      <c r="F517" s="78">
        <v>1205</v>
      </c>
      <c r="G517" s="74">
        <v>2.5</v>
      </c>
      <c r="H517" s="78">
        <v>1175</v>
      </c>
      <c r="I517" s="74">
        <v>8.6</v>
      </c>
      <c r="J517" s="74">
        <v>9</v>
      </c>
      <c r="K517" s="74">
        <v>48.5</v>
      </c>
      <c r="L517" s="74">
        <v>67.599999999999994</v>
      </c>
      <c r="M517" s="74">
        <v>82.4</v>
      </c>
      <c r="N517" s="78">
        <v>1205</v>
      </c>
      <c r="O517" s="74">
        <v>3.7</v>
      </c>
      <c r="P517" s="78">
        <v>1160</v>
      </c>
      <c r="Q517" s="74">
        <v>10.3</v>
      </c>
      <c r="R517" s="74">
        <v>8.1999999999999993</v>
      </c>
      <c r="S517" s="74">
        <v>62.8</v>
      </c>
      <c r="T517" s="74">
        <v>75.599999999999994</v>
      </c>
      <c r="U517" s="74">
        <v>81.5</v>
      </c>
      <c r="V517" s="78">
        <v>1205</v>
      </c>
      <c r="W517" s="74">
        <v>3.7</v>
      </c>
      <c r="X517" s="78">
        <v>1160</v>
      </c>
      <c r="Y517" s="74">
        <v>12.1</v>
      </c>
      <c r="Z517" s="74">
        <v>7.2</v>
      </c>
      <c r="AA517" s="74">
        <v>66.099999999999994</v>
      </c>
      <c r="AB517" s="74">
        <v>76.599999999999994</v>
      </c>
      <c r="AC517" s="74">
        <v>80.8</v>
      </c>
      <c r="AD517" s="78"/>
      <c r="AE517" s="74"/>
      <c r="AF517" s="78"/>
      <c r="AG517" s="74"/>
      <c r="AH517" s="74"/>
      <c r="AI517" s="74"/>
      <c r="AJ517" s="74"/>
      <c r="AK517" s="74"/>
      <c r="AL517" s="78">
        <v>1215</v>
      </c>
      <c r="AM517" s="74">
        <v>1.6</v>
      </c>
      <c r="AN517" s="78">
        <v>1200</v>
      </c>
      <c r="AO517" s="74">
        <v>10.9</v>
      </c>
      <c r="AP517" s="74">
        <v>9.1999999999999993</v>
      </c>
      <c r="AQ517" s="74">
        <v>53.3</v>
      </c>
      <c r="AR517" s="74">
        <v>68.900000000000006</v>
      </c>
      <c r="AS517" s="74">
        <v>79.900000000000006</v>
      </c>
      <c r="AT517" s="78">
        <v>1215</v>
      </c>
      <c r="AU517" s="74">
        <v>1.9</v>
      </c>
      <c r="AV517" s="78">
        <v>1195</v>
      </c>
      <c r="AW517" s="74">
        <v>12.1</v>
      </c>
      <c r="AX517" s="74">
        <v>6.5</v>
      </c>
      <c r="AY517" s="74">
        <v>61.7</v>
      </c>
      <c r="AZ517" s="74">
        <v>74.5</v>
      </c>
      <c r="BA517" s="74">
        <v>81.400000000000006</v>
      </c>
      <c r="BB517" s="78">
        <v>1215</v>
      </c>
      <c r="BC517" s="74">
        <v>2</v>
      </c>
      <c r="BD517" s="78">
        <v>1195</v>
      </c>
      <c r="BE517" s="74">
        <v>14.7</v>
      </c>
      <c r="BF517" s="74">
        <v>6.3</v>
      </c>
      <c r="BG517" s="74">
        <v>66.8</v>
      </c>
      <c r="BH517" s="74">
        <v>74.900000000000006</v>
      </c>
      <c r="BI517" s="74">
        <v>79</v>
      </c>
      <c r="BJ517" s="78"/>
      <c r="BK517" s="74"/>
      <c r="BL517" s="78"/>
      <c r="BM517" s="74"/>
      <c r="BN517" s="74"/>
      <c r="BO517" s="74"/>
      <c r="BP517" s="74"/>
      <c r="BQ517" s="74"/>
      <c r="BR517" s="78">
        <v>2420</v>
      </c>
      <c r="BS517" s="74">
        <v>2</v>
      </c>
      <c r="BT517" s="78">
        <v>2370</v>
      </c>
      <c r="BU517" s="74">
        <v>9.8000000000000007</v>
      </c>
      <c r="BV517" s="74">
        <v>9.1</v>
      </c>
      <c r="BW517" s="74">
        <v>50.9</v>
      </c>
      <c r="BX517" s="74">
        <v>68.3</v>
      </c>
      <c r="BY517" s="74">
        <v>81.099999999999994</v>
      </c>
      <c r="BZ517" s="78">
        <v>2420</v>
      </c>
      <c r="CA517" s="74">
        <v>2.8</v>
      </c>
      <c r="CB517" s="78">
        <v>2355</v>
      </c>
      <c r="CC517" s="74">
        <v>11.2</v>
      </c>
      <c r="CD517" s="74">
        <v>7.3</v>
      </c>
      <c r="CE517" s="74">
        <v>62.3</v>
      </c>
      <c r="CF517" s="74">
        <v>75</v>
      </c>
      <c r="CG517" s="74">
        <v>81.400000000000006</v>
      </c>
      <c r="CH517" s="78">
        <v>2420</v>
      </c>
      <c r="CI517" s="74">
        <v>2.9</v>
      </c>
      <c r="CJ517" s="78">
        <v>2350</v>
      </c>
      <c r="CK517" s="74">
        <v>13.4</v>
      </c>
      <c r="CL517" s="74">
        <v>6.7</v>
      </c>
      <c r="CM517" s="74">
        <v>66.5</v>
      </c>
      <c r="CN517" s="74">
        <v>75.7</v>
      </c>
      <c r="CO517" s="74">
        <v>79.900000000000006</v>
      </c>
      <c r="CP517" s="78"/>
      <c r="CQ517" s="74"/>
      <c r="CR517" s="78"/>
      <c r="CS517" s="74"/>
      <c r="CT517" s="74"/>
      <c r="CU517" s="74"/>
      <c r="CV517" s="74"/>
      <c r="CW517" s="74"/>
    </row>
    <row r="518" spans="1:101" ht="16.5" x14ac:dyDescent="0.3">
      <c r="A518" s="74" t="s">
        <v>291</v>
      </c>
      <c r="B518" s="74">
        <v>81</v>
      </c>
      <c r="C518" s="74">
        <v>10007164</v>
      </c>
      <c r="D518" s="74" t="s">
        <v>19</v>
      </c>
      <c r="E518" s="74" t="s">
        <v>267</v>
      </c>
      <c r="F518" s="78">
        <v>2225</v>
      </c>
      <c r="G518" s="74">
        <v>4.9000000000000004</v>
      </c>
      <c r="H518" s="78">
        <v>2115</v>
      </c>
      <c r="I518" s="74">
        <v>9.6999999999999993</v>
      </c>
      <c r="J518" s="74">
        <v>9.8000000000000007</v>
      </c>
      <c r="K518" s="74">
        <v>58.2</v>
      </c>
      <c r="L518" s="74">
        <v>73.400000000000006</v>
      </c>
      <c r="M518" s="74">
        <v>80.5</v>
      </c>
      <c r="N518" s="78">
        <v>2225</v>
      </c>
      <c r="O518" s="74">
        <v>5.4</v>
      </c>
      <c r="P518" s="78">
        <v>2100</v>
      </c>
      <c r="Q518" s="74">
        <v>9.6</v>
      </c>
      <c r="R518" s="74">
        <v>5.7</v>
      </c>
      <c r="S518" s="74">
        <v>61.8</v>
      </c>
      <c r="T518" s="74">
        <v>79.3</v>
      </c>
      <c r="U518" s="74">
        <v>84.7</v>
      </c>
      <c r="V518" s="78">
        <v>2225</v>
      </c>
      <c r="W518" s="74">
        <v>5.6</v>
      </c>
      <c r="X518" s="78">
        <v>2100</v>
      </c>
      <c r="Y518" s="74">
        <v>12</v>
      </c>
      <c r="Z518" s="74">
        <v>6.7</v>
      </c>
      <c r="AA518" s="74">
        <v>67</v>
      </c>
      <c r="AB518" s="74">
        <v>77.5</v>
      </c>
      <c r="AC518" s="74">
        <v>81.3</v>
      </c>
      <c r="AD518" s="78"/>
      <c r="AE518" s="74"/>
      <c r="AF518" s="78"/>
      <c r="AG518" s="74"/>
      <c r="AH518" s="74"/>
      <c r="AI518" s="74"/>
      <c r="AJ518" s="74"/>
      <c r="AK518" s="74"/>
      <c r="AL518" s="78">
        <v>1510</v>
      </c>
      <c r="AM518" s="74">
        <v>2</v>
      </c>
      <c r="AN518" s="78">
        <v>1480</v>
      </c>
      <c r="AO518" s="74">
        <v>10.6</v>
      </c>
      <c r="AP518" s="74">
        <v>11.6</v>
      </c>
      <c r="AQ518" s="74">
        <v>62</v>
      </c>
      <c r="AR518" s="74">
        <v>71.5</v>
      </c>
      <c r="AS518" s="74">
        <v>77.8</v>
      </c>
      <c r="AT518" s="78">
        <v>1510</v>
      </c>
      <c r="AU518" s="74">
        <v>2</v>
      </c>
      <c r="AV518" s="78">
        <v>1480</v>
      </c>
      <c r="AW518" s="74">
        <v>11.9</v>
      </c>
      <c r="AX518" s="74">
        <v>7.6</v>
      </c>
      <c r="AY518" s="74">
        <v>67.5</v>
      </c>
      <c r="AZ518" s="74">
        <v>76.2</v>
      </c>
      <c r="BA518" s="74">
        <v>80.599999999999994</v>
      </c>
      <c r="BB518" s="78">
        <v>1510</v>
      </c>
      <c r="BC518" s="74">
        <v>2.4</v>
      </c>
      <c r="BD518" s="78">
        <v>1475</v>
      </c>
      <c r="BE518" s="74">
        <v>13.6</v>
      </c>
      <c r="BF518" s="74">
        <v>7.9</v>
      </c>
      <c r="BG518" s="74">
        <v>70.400000000000006</v>
      </c>
      <c r="BH518" s="74">
        <v>75.900000000000006</v>
      </c>
      <c r="BI518" s="74">
        <v>78.5</v>
      </c>
      <c r="BJ518" s="78"/>
      <c r="BK518" s="74"/>
      <c r="BL518" s="78"/>
      <c r="BM518" s="74"/>
      <c r="BN518" s="74"/>
      <c r="BO518" s="74"/>
      <c r="BP518" s="74"/>
      <c r="BQ518" s="74"/>
      <c r="BR518" s="78">
        <v>3735</v>
      </c>
      <c r="BS518" s="74">
        <v>3.7</v>
      </c>
      <c r="BT518" s="78">
        <v>3595</v>
      </c>
      <c r="BU518" s="74">
        <v>10.1</v>
      </c>
      <c r="BV518" s="74">
        <v>10.5</v>
      </c>
      <c r="BW518" s="74">
        <v>59.8</v>
      </c>
      <c r="BX518" s="74">
        <v>72.599999999999994</v>
      </c>
      <c r="BY518" s="74">
        <v>79.400000000000006</v>
      </c>
      <c r="BZ518" s="78">
        <v>3735</v>
      </c>
      <c r="CA518" s="74">
        <v>4</v>
      </c>
      <c r="CB518" s="78">
        <v>3585</v>
      </c>
      <c r="CC518" s="74">
        <v>10.5</v>
      </c>
      <c r="CD518" s="74">
        <v>6.4</v>
      </c>
      <c r="CE518" s="74">
        <v>64.099999999999994</v>
      </c>
      <c r="CF518" s="74">
        <v>78</v>
      </c>
      <c r="CG518" s="74">
        <v>83</v>
      </c>
      <c r="CH518" s="78">
        <v>3735</v>
      </c>
      <c r="CI518" s="74">
        <v>4.3</v>
      </c>
      <c r="CJ518" s="78">
        <v>3575</v>
      </c>
      <c r="CK518" s="74">
        <v>12.6</v>
      </c>
      <c r="CL518" s="74">
        <v>7.2</v>
      </c>
      <c r="CM518" s="74">
        <v>68.400000000000006</v>
      </c>
      <c r="CN518" s="74">
        <v>76.8</v>
      </c>
      <c r="CO518" s="74">
        <v>80.099999999999994</v>
      </c>
      <c r="CP518" s="78"/>
      <c r="CQ518" s="74"/>
      <c r="CR518" s="78"/>
      <c r="CS518" s="74"/>
      <c r="CT518" s="74"/>
      <c r="CU518" s="74"/>
      <c r="CV518" s="74"/>
      <c r="CW518" s="74"/>
    </row>
    <row r="519" spans="1:101" ht="16.5" x14ac:dyDescent="0.3">
      <c r="A519" s="74" t="s">
        <v>291</v>
      </c>
      <c r="B519" s="74">
        <v>80</v>
      </c>
      <c r="C519" s="74">
        <v>10006566</v>
      </c>
      <c r="D519" s="74" t="s">
        <v>27</v>
      </c>
      <c r="E519" s="74" t="s">
        <v>269</v>
      </c>
      <c r="F519" s="78">
        <v>640</v>
      </c>
      <c r="G519" s="74">
        <v>10.5</v>
      </c>
      <c r="H519" s="78">
        <v>575</v>
      </c>
      <c r="I519" s="74">
        <v>12.2</v>
      </c>
      <c r="J519" s="74">
        <v>11.3</v>
      </c>
      <c r="K519" s="74">
        <v>52.4</v>
      </c>
      <c r="L519" s="74">
        <v>65.7</v>
      </c>
      <c r="M519" s="74">
        <v>76.5</v>
      </c>
      <c r="N519" s="78">
        <v>640</v>
      </c>
      <c r="O519" s="74">
        <v>10.3</v>
      </c>
      <c r="P519" s="78">
        <v>575</v>
      </c>
      <c r="Q519" s="74">
        <v>15.1</v>
      </c>
      <c r="R519" s="74">
        <v>9.6</v>
      </c>
      <c r="S519" s="74">
        <v>57.6</v>
      </c>
      <c r="T519" s="74">
        <v>69</v>
      </c>
      <c r="U519" s="74">
        <v>75.3</v>
      </c>
      <c r="V519" s="78">
        <v>640</v>
      </c>
      <c r="W519" s="74">
        <v>11.2</v>
      </c>
      <c r="X519" s="78">
        <v>570</v>
      </c>
      <c r="Y519" s="74">
        <v>21.4</v>
      </c>
      <c r="Z519" s="74">
        <v>9</v>
      </c>
      <c r="AA519" s="74">
        <v>58.5</v>
      </c>
      <c r="AB519" s="74">
        <v>66.3</v>
      </c>
      <c r="AC519" s="74">
        <v>69.599999999999994</v>
      </c>
      <c r="AD519" s="78"/>
      <c r="AE519" s="74"/>
      <c r="AF519" s="78"/>
      <c r="AG519" s="74"/>
      <c r="AH519" s="74"/>
      <c r="AI519" s="74"/>
      <c r="AJ519" s="74"/>
      <c r="AK519" s="74"/>
      <c r="AL519" s="78">
        <v>535</v>
      </c>
      <c r="AM519" s="74">
        <v>4.0999999999999996</v>
      </c>
      <c r="AN519" s="78">
        <v>510</v>
      </c>
      <c r="AO519" s="74">
        <v>11</v>
      </c>
      <c r="AP519" s="74">
        <v>16</v>
      </c>
      <c r="AQ519" s="74">
        <v>55</v>
      </c>
      <c r="AR519" s="74">
        <v>65.400000000000006</v>
      </c>
      <c r="AS519" s="74">
        <v>73</v>
      </c>
      <c r="AT519" s="78">
        <v>535</v>
      </c>
      <c r="AU519" s="74">
        <v>4.3</v>
      </c>
      <c r="AV519" s="78">
        <v>510</v>
      </c>
      <c r="AW519" s="74">
        <v>16.100000000000001</v>
      </c>
      <c r="AX519" s="74">
        <v>13.3</v>
      </c>
      <c r="AY519" s="74">
        <v>59</v>
      </c>
      <c r="AZ519" s="74">
        <v>67.3</v>
      </c>
      <c r="BA519" s="74">
        <v>70.599999999999994</v>
      </c>
      <c r="BB519" s="78">
        <v>535</v>
      </c>
      <c r="BC519" s="74">
        <v>4.3</v>
      </c>
      <c r="BD519" s="78">
        <v>510</v>
      </c>
      <c r="BE519" s="74">
        <v>21.4</v>
      </c>
      <c r="BF519" s="74">
        <v>11.6</v>
      </c>
      <c r="BG519" s="74">
        <v>60.4</v>
      </c>
      <c r="BH519" s="74">
        <v>64.900000000000006</v>
      </c>
      <c r="BI519" s="74">
        <v>67.099999999999994</v>
      </c>
      <c r="BJ519" s="78"/>
      <c r="BK519" s="74"/>
      <c r="BL519" s="78"/>
      <c r="BM519" s="74"/>
      <c r="BN519" s="74"/>
      <c r="BO519" s="74"/>
      <c r="BP519" s="74"/>
      <c r="BQ519" s="74"/>
      <c r="BR519" s="78">
        <v>1175</v>
      </c>
      <c r="BS519" s="74">
        <v>7.6</v>
      </c>
      <c r="BT519" s="78">
        <v>1085</v>
      </c>
      <c r="BU519" s="74">
        <v>11.6</v>
      </c>
      <c r="BV519" s="74">
        <v>13.5</v>
      </c>
      <c r="BW519" s="74">
        <v>53.6</v>
      </c>
      <c r="BX519" s="74">
        <v>65.5</v>
      </c>
      <c r="BY519" s="74">
        <v>74.8</v>
      </c>
      <c r="BZ519" s="78">
        <v>1175</v>
      </c>
      <c r="CA519" s="74">
        <v>7.6</v>
      </c>
      <c r="CB519" s="78">
        <v>1085</v>
      </c>
      <c r="CC519" s="74">
        <v>15.6</v>
      </c>
      <c r="CD519" s="74">
        <v>11.3</v>
      </c>
      <c r="CE519" s="74">
        <v>58.2</v>
      </c>
      <c r="CF519" s="74">
        <v>68.2</v>
      </c>
      <c r="CG519" s="74">
        <v>73.099999999999994</v>
      </c>
      <c r="CH519" s="78">
        <v>1175</v>
      </c>
      <c r="CI519" s="74">
        <v>8.1</v>
      </c>
      <c r="CJ519" s="78">
        <v>1080</v>
      </c>
      <c r="CK519" s="74">
        <v>21.4</v>
      </c>
      <c r="CL519" s="74">
        <v>10.199999999999999</v>
      </c>
      <c r="CM519" s="74">
        <v>59.4</v>
      </c>
      <c r="CN519" s="74">
        <v>65.599999999999994</v>
      </c>
      <c r="CO519" s="74">
        <v>68.400000000000006</v>
      </c>
      <c r="CP519" s="78"/>
      <c r="CQ519" s="74"/>
      <c r="CR519" s="78"/>
      <c r="CS519" s="74"/>
      <c r="CT519" s="74"/>
      <c r="CU519" s="74"/>
      <c r="CV519" s="74"/>
      <c r="CW519" s="74"/>
    </row>
    <row r="520" spans="1:101" ht="16.5" x14ac:dyDescent="0.3">
      <c r="A520" s="74" t="s">
        <v>291</v>
      </c>
      <c r="B520" s="74">
        <v>83</v>
      </c>
      <c r="C520" s="74">
        <v>10007165</v>
      </c>
      <c r="D520" s="74" t="s">
        <v>27</v>
      </c>
      <c r="E520" s="74" t="s">
        <v>271</v>
      </c>
      <c r="F520" s="78">
        <v>1800</v>
      </c>
      <c r="G520" s="74">
        <v>6.1</v>
      </c>
      <c r="H520" s="78">
        <v>1690</v>
      </c>
      <c r="I520" s="74">
        <v>11.6</v>
      </c>
      <c r="J520" s="74">
        <v>15.7</v>
      </c>
      <c r="K520" s="74">
        <v>51.3</v>
      </c>
      <c r="L520" s="74">
        <v>62.8</v>
      </c>
      <c r="M520" s="74">
        <v>72.7</v>
      </c>
      <c r="N520" s="78">
        <v>1800</v>
      </c>
      <c r="O520" s="74">
        <v>6.5</v>
      </c>
      <c r="P520" s="78">
        <v>1685</v>
      </c>
      <c r="Q520" s="74">
        <v>15.2</v>
      </c>
      <c r="R520" s="74">
        <v>11.8</v>
      </c>
      <c r="S520" s="74">
        <v>59.4</v>
      </c>
      <c r="T520" s="74">
        <v>67.8</v>
      </c>
      <c r="U520" s="74">
        <v>73</v>
      </c>
      <c r="V520" s="78">
        <v>1800</v>
      </c>
      <c r="W520" s="74">
        <v>6.8</v>
      </c>
      <c r="X520" s="78">
        <v>1680</v>
      </c>
      <c r="Y520" s="74">
        <v>18</v>
      </c>
      <c r="Z520" s="74">
        <v>12.4</v>
      </c>
      <c r="AA520" s="74">
        <v>61.1</v>
      </c>
      <c r="AB520" s="74">
        <v>66.8</v>
      </c>
      <c r="AC520" s="74">
        <v>69.599999999999994</v>
      </c>
      <c r="AD520" s="78"/>
      <c r="AE520" s="74"/>
      <c r="AF520" s="78"/>
      <c r="AG520" s="74"/>
      <c r="AH520" s="74"/>
      <c r="AI520" s="74"/>
      <c r="AJ520" s="74"/>
      <c r="AK520" s="74"/>
      <c r="AL520" s="78">
        <v>1210</v>
      </c>
      <c r="AM520" s="74">
        <v>3.7</v>
      </c>
      <c r="AN520" s="78">
        <v>1165</v>
      </c>
      <c r="AO520" s="74">
        <v>11.3</v>
      </c>
      <c r="AP520" s="74">
        <v>15.3</v>
      </c>
      <c r="AQ520" s="74">
        <v>59.3</v>
      </c>
      <c r="AR520" s="74">
        <v>67.900000000000006</v>
      </c>
      <c r="AS520" s="74">
        <v>73.400000000000006</v>
      </c>
      <c r="AT520" s="78">
        <v>1210</v>
      </c>
      <c r="AU520" s="74">
        <v>3.8</v>
      </c>
      <c r="AV520" s="78">
        <v>1165</v>
      </c>
      <c r="AW520" s="74">
        <v>14.8</v>
      </c>
      <c r="AX520" s="74">
        <v>10.5</v>
      </c>
      <c r="AY520" s="74">
        <v>62.4</v>
      </c>
      <c r="AZ520" s="74">
        <v>71.099999999999994</v>
      </c>
      <c r="BA520" s="74">
        <v>74.7</v>
      </c>
      <c r="BB520" s="78">
        <v>1210</v>
      </c>
      <c r="BC520" s="74">
        <v>4.0999999999999996</v>
      </c>
      <c r="BD520" s="78">
        <v>1160</v>
      </c>
      <c r="BE520" s="74">
        <v>16.600000000000001</v>
      </c>
      <c r="BF520" s="74">
        <v>11</v>
      </c>
      <c r="BG520" s="74">
        <v>64.599999999999994</v>
      </c>
      <c r="BH520" s="74">
        <v>69.599999999999994</v>
      </c>
      <c r="BI520" s="74">
        <v>72.400000000000006</v>
      </c>
      <c r="BJ520" s="78"/>
      <c r="BK520" s="74"/>
      <c r="BL520" s="78"/>
      <c r="BM520" s="74"/>
      <c r="BN520" s="74"/>
      <c r="BO520" s="74"/>
      <c r="BP520" s="74"/>
      <c r="BQ520" s="74"/>
      <c r="BR520" s="78">
        <v>3010</v>
      </c>
      <c r="BS520" s="74">
        <v>5.0999999999999996</v>
      </c>
      <c r="BT520" s="78">
        <v>2855</v>
      </c>
      <c r="BU520" s="74">
        <v>11.5</v>
      </c>
      <c r="BV520" s="74">
        <v>15.5</v>
      </c>
      <c r="BW520" s="74">
        <v>54.6</v>
      </c>
      <c r="BX520" s="74">
        <v>64.900000000000006</v>
      </c>
      <c r="BY520" s="74">
        <v>73</v>
      </c>
      <c r="BZ520" s="78">
        <v>3010</v>
      </c>
      <c r="CA520" s="74">
        <v>5.4</v>
      </c>
      <c r="CB520" s="78">
        <v>2845</v>
      </c>
      <c r="CC520" s="74">
        <v>15</v>
      </c>
      <c r="CD520" s="74">
        <v>11.3</v>
      </c>
      <c r="CE520" s="74">
        <v>60.7</v>
      </c>
      <c r="CF520" s="74">
        <v>69.2</v>
      </c>
      <c r="CG520" s="74">
        <v>73.7</v>
      </c>
      <c r="CH520" s="78">
        <v>3010</v>
      </c>
      <c r="CI520" s="74">
        <v>5.7</v>
      </c>
      <c r="CJ520" s="78">
        <v>2840</v>
      </c>
      <c r="CK520" s="74">
        <v>17.399999999999999</v>
      </c>
      <c r="CL520" s="74">
        <v>11.8</v>
      </c>
      <c r="CM520" s="74">
        <v>62.5</v>
      </c>
      <c r="CN520" s="74">
        <v>67.900000000000006</v>
      </c>
      <c r="CO520" s="74">
        <v>70.8</v>
      </c>
      <c r="CP520" s="78"/>
      <c r="CQ520" s="74"/>
      <c r="CR520" s="78"/>
      <c r="CS520" s="74"/>
      <c r="CT520" s="74"/>
      <c r="CU520" s="74"/>
      <c r="CV520" s="74"/>
      <c r="CW520" s="74"/>
    </row>
    <row r="521" spans="1:101" ht="16.5" x14ac:dyDescent="0.3">
      <c r="A521" s="74" t="s">
        <v>291</v>
      </c>
      <c r="B521" s="74">
        <v>21</v>
      </c>
      <c r="C521" s="74">
        <v>10003614</v>
      </c>
      <c r="D521" s="74" t="s">
        <v>49</v>
      </c>
      <c r="E521" s="74" t="s">
        <v>273</v>
      </c>
      <c r="F521" s="78">
        <v>605</v>
      </c>
      <c r="G521" s="74">
        <v>3.1</v>
      </c>
      <c r="H521" s="78">
        <v>585</v>
      </c>
      <c r="I521" s="74">
        <v>10.9</v>
      </c>
      <c r="J521" s="74">
        <v>11.8</v>
      </c>
      <c r="K521" s="74">
        <v>60.4</v>
      </c>
      <c r="L521" s="74">
        <v>71.3</v>
      </c>
      <c r="M521" s="74">
        <v>77.3</v>
      </c>
      <c r="N521" s="78">
        <v>605</v>
      </c>
      <c r="O521" s="74">
        <v>3.5</v>
      </c>
      <c r="P521" s="78">
        <v>585</v>
      </c>
      <c r="Q521" s="74">
        <v>13.5</v>
      </c>
      <c r="R521" s="74">
        <v>7.9</v>
      </c>
      <c r="S521" s="74">
        <v>60.8</v>
      </c>
      <c r="T521" s="74">
        <v>74.099999999999994</v>
      </c>
      <c r="U521" s="74">
        <v>78.599999999999994</v>
      </c>
      <c r="V521" s="78">
        <v>605</v>
      </c>
      <c r="W521" s="74">
        <v>4</v>
      </c>
      <c r="X521" s="78">
        <v>580</v>
      </c>
      <c r="Y521" s="74">
        <v>15.5</v>
      </c>
      <c r="Z521" s="74">
        <v>7.2</v>
      </c>
      <c r="AA521" s="74">
        <v>67.599999999999994</v>
      </c>
      <c r="AB521" s="74">
        <v>75.400000000000006</v>
      </c>
      <c r="AC521" s="74">
        <v>77.3</v>
      </c>
      <c r="AD521" s="78"/>
      <c r="AE521" s="74"/>
      <c r="AF521" s="78"/>
      <c r="AG521" s="74"/>
      <c r="AH521" s="74"/>
      <c r="AI521" s="74"/>
      <c r="AJ521" s="74"/>
      <c r="AK521" s="74"/>
      <c r="AL521" s="78">
        <v>225</v>
      </c>
      <c r="AM521" s="74">
        <v>0.4</v>
      </c>
      <c r="AN521" s="78">
        <v>225</v>
      </c>
      <c r="AO521" s="74">
        <v>8</v>
      </c>
      <c r="AP521" s="74">
        <v>12</v>
      </c>
      <c r="AQ521" s="74">
        <v>64.900000000000006</v>
      </c>
      <c r="AR521" s="74">
        <v>73.8</v>
      </c>
      <c r="AS521" s="74">
        <v>80</v>
      </c>
      <c r="AT521" s="78">
        <v>225</v>
      </c>
      <c r="AU521" s="74">
        <v>0.4</v>
      </c>
      <c r="AV521" s="78">
        <v>225</v>
      </c>
      <c r="AW521" s="74">
        <v>7.6</v>
      </c>
      <c r="AX521" s="74">
        <v>10.7</v>
      </c>
      <c r="AY521" s="74">
        <v>65.3</v>
      </c>
      <c r="AZ521" s="74">
        <v>76.900000000000006</v>
      </c>
      <c r="BA521" s="74">
        <v>81.8</v>
      </c>
      <c r="BB521" s="78">
        <v>225</v>
      </c>
      <c r="BC521" s="74">
        <v>0.4</v>
      </c>
      <c r="BD521" s="78">
        <v>225</v>
      </c>
      <c r="BE521" s="74">
        <v>8</v>
      </c>
      <c r="BF521" s="74">
        <v>9.3000000000000007</v>
      </c>
      <c r="BG521" s="74">
        <v>71.099999999999994</v>
      </c>
      <c r="BH521" s="74">
        <v>81.3</v>
      </c>
      <c r="BI521" s="74">
        <v>82.7</v>
      </c>
      <c r="BJ521" s="78"/>
      <c r="BK521" s="74"/>
      <c r="BL521" s="78"/>
      <c r="BM521" s="74"/>
      <c r="BN521" s="74"/>
      <c r="BO521" s="74"/>
      <c r="BP521" s="74"/>
      <c r="BQ521" s="74"/>
      <c r="BR521" s="78">
        <v>830</v>
      </c>
      <c r="BS521" s="74">
        <v>2.4</v>
      </c>
      <c r="BT521" s="78">
        <v>810</v>
      </c>
      <c r="BU521" s="74">
        <v>10.1</v>
      </c>
      <c r="BV521" s="74">
        <v>11.8</v>
      </c>
      <c r="BW521" s="74">
        <v>61.7</v>
      </c>
      <c r="BX521" s="74">
        <v>72</v>
      </c>
      <c r="BY521" s="74">
        <v>78.099999999999994</v>
      </c>
      <c r="BZ521" s="78">
        <v>830</v>
      </c>
      <c r="CA521" s="74">
        <v>2.6</v>
      </c>
      <c r="CB521" s="78">
        <v>810</v>
      </c>
      <c r="CC521" s="74">
        <v>11.9</v>
      </c>
      <c r="CD521" s="74">
        <v>8.6999999999999993</v>
      </c>
      <c r="CE521" s="74">
        <v>62.1</v>
      </c>
      <c r="CF521" s="74">
        <v>74.900000000000006</v>
      </c>
      <c r="CG521" s="74">
        <v>79.5</v>
      </c>
      <c r="CH521" s="78">
        <v>830</v>
      </c>
      <c r="CI521" s="74">
        <v>3</v>
      </c>
      <c r="CJ521" s="78">
        <v>805</v>
      </c>
      <c r="CK521" s="74">
        <v>13.4</v>
      </c>
      <c r="CL521" s="74">
        <v>7.8</v>
      </c>
      <c r="CM521" s="74">
        <v>68.599999999999994</v>
      </c>
      <c r="CN521" s="74">
        <v>77</v>
      </c>
      <c r="CO521" s="74">
        <v>78.8</v>
      </c>
      <c r="CP521" s="78"/>
      <c r="CQ521" s="74"/>
      <c r="CR521" s="78"/>
      <c r="CS521" s="74"/>
      <c r="CT521" s="74"/>
      <c r="CU521" s="74"/>
      <c r="CV521" s="74"/>
      <c r="CW521" s="74"/>
    </row>
    <row r="522" spans="1:101" ht="16.5" x14ac:dyDescent="0.3">
      <c r="A522" s="74" t="s">
        <v>291</v>
      </c>
      <c r="B522" s="74">
        <v>85</v>
      </c>
      <c r="C522" s="74">
        <v>10007166</v>
      </c>
      <c r="D522" s="74" t="s">
        <v>16</v>
      </c>
      <c r="E522" s="74" t="s">
        <v>275</v>
      </c>
      <c r="F522" s="78">
        <v>1600</v>
      </c>
      <c r="G522" s="74">
        <v>4.3</v>
      </c>
      <c r="H522" s="78">
        <v>1530</v>
      </c>
      <c r="I522" s="74">
        <v>8.9</v>
      </c>
      <c r="J522" s="74">
        <v>10.3</v>
      </c>
      <c r="K522" s="74">
        <v>57</v>
      </c>
      <c r="L522" s="74">
        <v>72.900000000000006</v>
      </c>
      <c r="M522" s="74">
        <v>80.8</v>
      </c>
      <c r="N522" s="78">
        <v>1600</v>
      </c>
      <c r="O522" s="74">
        <v>4.7</v>
      </c>
      <c r="P522" s="78">
        <v>1525</v>
      </c>
      <c r="Q522" s="74">
        <v>11.2</v>
      </c>
      <c r="R522" s="74">
        <v>7.7</v>
      </c>
      <c r="S522" s="74">
        <v>61.8</v>
      </c>
      <c r="T522" s="74">
        <v>75.599999999999994</v>
      </c>
      <c r="U522" s="74">
        <v>81.2</v>
      </c>
      <c r="V522" s="78">
        <v>1600</v>
      </c>
      <c r="W522" s="74">
        <v>5.0999999999999996</v>
      </c>
      <c r="X522" s="78">
        <v>1515</v>
      </c>
      <c r="Y522" s="74">
        <v>12.2</v>
      </c>
      <c r="Z522" s="74">
        <v>7.7</v>
      </c>
      <c r="AA522" s="74">
        <v>66.8</v>
      </c>
      <c r="AB522" s="74">
        <v>77.099999999999994</v>
      </c>
      <c r="AC522" s="74">
        <v>80.099999999999994</v>
      </c>
      <c r="AD522" s="78"/>
      <c r="AE522" s="74"/>
      <c r="AF522" s="78"/>
      <c r="AG522" s="74"/>
      <c r="AH522" s="74"/>
      <c r="AI522" s="74"/>
      <c r="AJ522" s="74"/>
      <c r="AK522" s="74"/>
      <c r="AL522" s="78">
        <v>995</v>
      </c>
      <c r="AM522" s="74">
        <v>1.7</v>
      </c>
      <c r="AN522" s="78">
        <v>975</v>
      </c>
      <c r="AO522" s="74">
        <v>7.6</v>
      </c>
      <c r="AP522" s="74">
        <v>16.7</v>
      </c>
      <c r="AQ522" s="74">
        <v>57.6</v>
      </c>
      <c r="AR522" s="74">
        <v>69.5</v>
      </c>
      <c r="AS522" s="74">
        <v>75.7</v>
      </c>
      <c r="AT522" s="78">
        <v>995</v>
      </c>
      <c r="AU522" s="74">
        <v>1.8</v>
      </c>
      <c r="AV522" s="78">
        <v>975</v>
      </c>
      <c r="AW522" s="74">
        <v>10.199999999999999</v>
      </c>
      <c r="AX522" s="74">
        <v>8.4</v>
      </c>
      <c r="AY522" s="74">
        <v>68.2</v>
      </c>
      <c r="AZ522" s="74">
        <v>77.5</v>
      </c>
      <c r="BA522" s="74">
        <v>81.400000000000006</v>
      </c>
      <c r="BB522" s="78">
        <v>995</v>
      </c>
      <c r="BC522" s="74">
        <v>1.9</v>
      </c>
      <c r="BD522" s="78">
        <v>975</v>
      </c>
      <c r="BE522" s="74">
        <v>12.3</v>
      </c>
      <c r="BF522" s="74">
        <v>9.1</v>
      </c>
      <c r="BG522" s="74">
        <v>70.599999999999994</v>
      </c>
      <c r="BH522" s="74">
        <v>75.900000000000006</v>
      </c>
      <c r="BI522" s="74">
        <v>78.599999999999994</v>
      </c>
      <c r="BJ522" s="78"/>
      <c r="BK522" s="74"/>
      <c r="BL522" s="78"/>
      <c r="BM522" s="74"/>
      <c r="BN522" s="74"/>
      <c r="BO522" s="74"/>
      <c r="BP522" s="74"/>
      <c r="BQ522" s="74"/>
      <c r="BR522" s="78">
        <v>2590</v>
      </c>
      <c r="BS522" s="74">
        <v>3.3</v>
      </c>
      <c r="BT522" s="78">
        <v>2505</v>
      </c>
      <c r="BU522" s="74">
        <v>8.4</v>
      </c>
      <c r="BV522" s="74">
        <v>12.8</v>
      </c>
      <c r="BW522" s="74">
        <v>57.3</v>
      </c>
      <c r="BX522" s="74">
        <v>71.599999999999994</v>
      </c>
      <c r="BY522" s="74">
        <v>78.900000000000006</v>
      </c>
      <c r="BZ522" s="78">
        <v>2590</v>
      </c>
      <c r="CA522" s="74">
        <v>3.6</v>
      </c>
      <c r="CB522" s="78">
        <v>2500</v>
      </c>
      <c r="CC522" s="74">
        <v>10.8</v>
      </c>
      <c r="CD522" s="74">
        <v>8</v>
      </c>
      <c r="CE522" s="74">
        <v>64.3</v>
      </c>
      <c r="CF522" s="74">
        <v>76.3</v>
      </c>
      <c r="CG522" s="74">
        <v>81.2</v>
      </c>
      <c r="CH522" s="78">
        <v>2590</v>
      </c>
      <c r="CI522" s="74">
        <v>3.9</v>
      </c>
      <c r="CJ522" s="78">
        <v>2490</v>
      </c>
      <c r="CK522" s="74">
        <v>12.2</v>
      </c>
      <c r="CL522" s="74">
        <v>8.1999999999999993</v>
      </c>
      <c r="CM522" s="74">
        <v>68.3</v>
      </c>
      <c r="CN522" s="74">
        <v>76.599999999999994</v>
      </c>
      <c r="CO522" s="74">
        <v>79.5</v>
      </c>
      <c r="CP522" s="78"/>
      <c r="CQ522" s="74"/>
      <c r="CR522" s="78"/>
      <c r="CS522" s="74"/>
      <c r="CT522" s="74"/>
      <c r="CU522" s="74"/>
      <c r="CV522" s="74"/>
      <c r="CW522" s="74"/>
    </row>
    <row r="523" spans="1:101" ht="16.5" x14ac:dyDescent="0.3">
      <c r="A523" s="74" t="s">
        <v>291</v>
      </c>
      <c r="B523" s="74">
        <v>46</v>
      </c>
      <c r="C523" s="74">
        <v>10007139</v>
      </c>
      <c r="D523" s="74" t="s">
        <v>16</v>
      </c>
      <c r="E523" s="74" t="s">
        <v>277</v>
      </c>
      <c r="F523" s="78">
        <v>645</v>
      </c>
      <c r="G523" s="74">
        <v>4.5</v>
      </c>
      <c r="H523" s="78">
        <v>615</v>
      </c>
      <c r="I523" s="74">
        <v>7.6</v>
      </c>
      <c r="J523" s="74">
        <v>7.8</v>
      </c>
      <c r="K523" s="74">
        <v>58.2</v>
      </c>
      <c r="L523" s="74">
        <v>78</v>
      </c>
      <c r="M523" s="74">
        <v>84.6</v>
      </c>
      <c r="N523" s="78">
        <v>645</v>
      </c>
      <c r="O523" s="74">
        <v>4.8</v>
      </c>
      <c r="P523" s="78">
        <v>615</v>
      </c>
      <c r="Q523" s="74">
        <v>8.6</v>
      </c>
      <c r="R523" s="74">
        <v>5.9</v>
      </c>
      <c r="S523" s="74">
        <v>64.3</v>
      </c>
      <c r="T523" s="74">
        <v>81.400000000000006</v>
      </c>
      <c r="U523" s="74">
        <v>85.5</v>
      </c>
      <c r="V523" s="78">
        <v>645</v>
      </c>
      <c r="W523" s="74">
        <v>5.0999999999999996</v>
      </c>
      <c r="X523" s="78">
        <v>610</v>
      </c>
      <c r="Y523" s="74">
        <v>11.9</v>
      </c>
      <c r="Z523" s="74">
        <v>4.9000000000000004</v>
      </c>
      <c r="AA523" s="74">
        <v>68.900000000000006</v>
      </c>
      <c r="AB523" s="74">
        <v>80</v>
      </c>
      <c r="AC523" s="74">
        <v>83.1</v>
      </c>
      <c r="AD523" s="78"/>
      <c r="AE523" s="74"/>
      <c r="AF523" s="78"/>
      <c r="AG523" s="74"/>
      <c r="AH523" s="74"/>
      <c r="AI523" s="74"/>
      <c r="AJ523" s="74"/>
      <c r="AK523" s="74"/>
      <c r="AL523" s="78">
        <v>260</v>
      </c>
      <c r="AM523" s="74">
        <v>0.8</v>
      </c>
      <c r="AN523" s="78">
        <v>260</v>
      </c>
      <c r="AO523" s="74">
        <v>8.5</v>
      </c>
      <c r="AP523" s="74">
        <v>12</v>
      </c>
      <c r="AQ523" s="74">
        <v>62.4</v>
      </c>
      <c r="AR523" s="74">
        <v>74</v>
      </c>
      <c r="AS523" s="74">
        <v>79.5</v>
      </c>
      <c r="AT523" s="78">
        <v>260</v>
      </c>
      <c r="AU523" s="74">
        <v>0.8</v>
      </c>
      <c r="AV523" s="78">
        <v>260</v>
      </c>
      <c r="AW523" s="74">
        <v>11.2</v>
      </c>
      <c r="AX523" s="74">
        <v>7</v>
      </c>
      <c r="AY523" s="74">
        <v>69</v>
      </c>
      <c r="AZ523" s="74">
        <v>80.599999999999994</v>
      </c>
      <c r="BA523" s="74">
        <v>81.8</v>
      </c>
      <c r="BB523" s="78">
        <v>260</v>
      </c>
      <c r="BC523" s="74">
        <v>0.8</v>
      </c>
      <c r="BD523" s="78">
        <v>260</v>
      </c>
      <c r="BE523" s="74">
        <v>13.6</v>
      </c>
      <c r="BF523" s="74">
        <v>7.8</v>
      </c>
      <c r="BG523" s="74">
        <v>71.3</v>
      </c>
      <c r="BH523" s="74">
        <v>77.5</v>
      </c>
      <c r="BI523" s="74">
        <v>78.7</v>
      </c>
      <c r="BJ523" s="78"/>
      <c r="BK523" s="74"/>
      <c r="BL523" s="78"/>
      <c r="BM523" s="74"/>
      <c r="BN523" s="74"/>
      <c r="BO523" s="74"/>
      <c r="BP523" s="74"/>
      <c r="BQ523" s="74"/>
      <c r="BR523" s="78">
        <v>905</v>
      </c>
      <c r="BS523" s="74">
        <v>3.4</v>
      </c>
      <c r="BT523" s="78">
        <v>875</v>
      </c>
      <c r="BU523" s="74">
        <v>7.9</v>
      </c>
      <c r="BV523" s="74">
        <v>9</v>
      </c>
      <c r="BW523" s="74">
        <v>59.5</v>
      </c>
      <c r="BX523" s="74">
        <v>76.900000000000006</v>
      </c>
      <c r="BY523" s="74">
        <v>83</v>
      </c>
      <c r="BZ523" s="78">
        <v>905</v>
      </c>
      <c r="CA523" s="74">
        <v>3.7</v>
      </c>
      <c r="CB523" s="78">
        <v>870</v>
      </c>
      <c r="CC523" s="74">
        <v>9.4</v>
      </c>
      <c r="CD523" s="74">
        <v>6.2</v>
      </c>
      <c r="CE523" s="74">
        <v>65.7</v>
      </c>
      <c r="CF523" s="74">
        <v>81.2</v>
      </c>
      <c r="CG523" s="74">
        <v>84.4</v>
      </c>
      <c r="CH523" s="78">
        <v>905</v>
      </c>
      <c r="CI523" s="74">
        <v>3.9</v>
      </c>
      <c r="CJ523" s="78">
        <v>870</v>
      </c>
      <c r="CK523" s="74">
        <v>12.4</v>
      </c>
      <c r="CL523" s="74">
        <v>5.8</v>
      </c>
      <c r="CM523" s="74">
        <v>69.599999999999994</v>
      </c>
      <c r="CN523" s="74">
        <v>79.3</v>
      </c>
      <c r="CO523" s="74">
        <v>81.8</v>
      </c>
      <c r="CP523" s="78"/>
      <c r="CQ523" s="74"/>
      <c r="CR523" s="78"/>
      <c r="CS523" s="74"/>
      <c r="CT523" s="74"/>
      <c r="CU523" s="74"/>
      <c r="CV523" s="74"/>
      <c r="CW523" s="74"/>
    </row>
    <row r="524" spans="1:101" ht="16.5" x14ac:dyDescent="0.3">
      <c r="A524" s="74" t="s">
        <v>291</v>
      </c>
      <c r="B524" s="74">
        <v>189</v>
      </c>
      <c r="C524" s="74">
        <v>10007657</v>
      </c>
      <c r="D524" s="74" t="s">
        <v>11</v>
      </c>
      <c r="E524" s="74" t="s">
        <v>279</v>
      </c>
      <c r="F524" s="78">
        <v>135</v>
      </c>
      <c r="G524" s="74">
        <v>3</v>
      </c>
      <c r="H524" s="78">
        <v>130</v>
      </c>
      <c r="I524" s="74">
        <v>13.1</v>
      </c>
      <c r="J524" s="74">
        <v>15.4</v>
      </c>
      <c r="K524" s="74">
        <v>58.5</v>
      </c>
      <c r="L524" s="74">
        <v>66.2</v>
      </c>
      <c r="M524" s="74">
        <v>71.5</v>
      </c>
      <c r="N524" s="78">
        <v>135</v>
      </c>
      <c r="O524" s="74">
        <v>2.2000000000000002</v>
      </c>
      <c r="P524" s="78">
        <v>130</v>
      </c>
      <c r="Q524" s="74">
        <v>14.5</v>
      </c>
      <c r="R524" s="74">
        <v>9.9</v>
      </c>
      <c r="S524" s="74">
        <v>60.3</v>
      </c>
      <c r="T524" s="74">
        <v>69.5</v>
      </c>
      <c r="U524" s="74">
        <v>75.599999999999994</v>
      </c>
      <c r="V524" s="78">
        <v>135</v>
      </c>
      <c r="W524" s="74">
        <v>4.5</v>
      </c>
      <c r="X524" s="78">
        <v>130</v>
      </c>
      <c r="Y524" s="74">
        <v>15.6</v>
      </c>
      <c r="Z524" s="74">
        <v>13.3</v>
      </c>
      <c r="AA524" s="74" t="s">
        <v>396</v>
      </c>
      <c r="AB524" s="74" t="s">
        <v>396</v>
      </c>
      <c r="AC524" s="74">
        <v>71.099999999999994</v>
      </c>
      <c r="AD524" s="78"/>
      <c r="AE524" s="74"/>
      <c r="AF524" s="78"/>
      <c r="AG524" s="74"/>
      <c r="AH524" s="74"/>
      <c r="AI524" s="74"/>
      <c r="AJ524" s="74"/>
      <c r="AK524" s="74"/>
      <c r="AL524" s="78">
        <v>75</v>
      </c>
      <c r="AM524" s="74">
        <v>2.6</v>
      </c>
      <c r="AN524" s="78">
        <v>75</v>
      </c>
      <c r="AO524" s="74">
        <v>13.5</v>
      </c>
      <c r="AP524" s="74">
        <v>24.3</v>
      </c>
      <c r="AQ524" s="74">
        <v>51.4</v>
      </c>
      <c r="AR524" s="74">
        <v>56.8</v>
      </c>
      <c r="AS524" s="74">
        <v>62.2</v>
      </c>
      <c r="AT524" s="78">
        <v>75</v>
      </c>
      <c r="AU524" s="74">
        <v>2.6</v>
      </c>
      <c r="AV524" s="78">
        <v>75</v>
      </c>
      <c r="AW524" s="74">
        <v>18.899999999999999</v>
      </c>
      <c r="AX524" s="74">
        <v>4.0999999999999996</v>
      </c>
      <c r="AY524" s="74">
        <v>59.5</v>
      </c>
      <c r="AZ524" s="74">
        <v>68.900000000000006</v>
      </c>
      <c r="BA524" s="74">
        <v>77</v>
      </c>
      <c r="BB524" s="78">
        <v>75</v>
      </c>
      <c r="BC524" s="74">
        <v>2.6</v>
      </c>
      <c r="BD524" s="78">
        <v>75</v>
      </c>
      <c r="BE524" s="74">
        <v>23</v>
      </c>
      <c r="BF524" s="74">
        <v>8.1</v>
      </c>
      <c r="BG524" s="74" t="s">
        <v>396</v>
      </c>
      <c r="BH524" s="74" t="s">
        <v>396</v>
      </c>
      <c r="BI524" s="74">
        <v>68.900000000000006</v>
      </c>
      <c r="BJ524" s="78"/>
      <c r="BK524" s="74"/>
      <c r="BL524" s="78"/>
      <c r="BM524" s="74"/>
      <c r="BN524" s="74"/>
      <c r="BO524" s="74"/>
      <c r="BP524" s="74"/>
      <c r="BQ524" s="74"/>
      <c r="BR524" s="78">
        <v>210</v>
      </c>
      <c r="BS524" s="74">
        <v>2.9</v>
      </c>
      <c r="BT524" s="78">
        <v>205</v>
      </c>
      <c r="BU524" s="74">
        <v>13.2</v>
      </c>
      <c r="BV524" s="74">
        <v>18.600000000000001</v>
      </c>
      <c r="BW524" s="74">
        <v>55.9</v>
      </c>
      <c r="BX524" s="74">
        <v>62.7</v>
      </c>
      <c r="BY524" s="74">
        <v>68.099999999999994</v>
      </c>
      <c r="BZ524" s="78">
        <v>210</v>
      </c>
      <c r="CA524" s="74">
        <v>2.4</v>
      </c>
      <c r="CB524" s="78">
        <v>205</v>
      </c>
      <c r="CC524" s="74">
        <v>16.100000000000001</v>
      </c>
      <c r="CD524" s="74">
        <v>7.8</v>
      </c>
      <c r="CE524" s="74">
        <v>60</v>
      </c>
      <c r="CF524" s="74">
        <v>69.3</v>
      </c>
      <c r="CG524" s="74">
        <v>76.099999999999994</v>
      </c>
      <c r="CH524" s="78">
        <v>210</v>
      </c>
      <c r="CI524" s="74">
        <v>3.8</v>
      </c>
      <c r="CJ524" s="78">
        <v>200</v>
      </c>
      <c r="CK524" s="74">
        <v>18.3</v>
      </c>
      <c r="CL524" s="74">
        <v>11.4</v>
      </c>
      <c r="CM524" s="74">
        <v>59.9</v>
      </c>
      <c r="CN524" s="74">
        <v>68.8</v>
      </c>
      <c r="CO524" s="74">
        <v>70.3</v>
      </c>
      <c r="CP524" s="78"/>
      <c r="CQ524" s="74"/>
      <c r="CR524" s="78"/>
      <c r="CS524" s="74"/>
      <c r="CT524" s="74"/>
      <c r="CU524" s="74"/>
      <c r="CV524" s="74"/>
      <c r="CW524" s="74"/>
    </row>
    <row r="525" spans="1:101" ht="16.5" x14ac:dyDescent="0.3">
      <c r="A525" s="74" t="s">
        <v>291</v>
      </c>
      <c r="B525" s="74">
        <v>13</v>
      </c>
      <c r="C525" s="74">
        <v>10007713</v>
      </c>
      <c r="D525" s="74" t="s">
        <v>46</v>
      </c>
      <c r="E525" s="74" t="s">
        <v>281</v>
      </c>
      <c r="F525" s="78">
        <v>780</v>
      </c>
      <c r="G525" s="74">
        <v>5.5</v>
      </c>
      <c r="H525" s="78">
        <v>735</v>
      </c>
      <c r="I525" s="74">
        <v>6.5</v>
      </c>
      <c r="J525" s="74">
        <v>8.3000000000000007</v>
      </c>
      <c r="K525" s="74">
        <v>66.3</v>
      </c>
      <c r="L525" s="74">
        <v>79.3</v>
      </c>
      <c r="M525" s="74">
        <v>85.2</v>
      </c>
      <c r="N525" s="78">
        <v>780</v>
      </c>
      <c r="O525" s="74">
        <v>5.4</v>
      </c>
      <c r="P525" s="78">
        <v>735</v>
      </c>
      <c r="Q525" s="74">
        <v>7.9</v>
      </c>
      <c r="R525" s="74">
        <v>7.6</v>
      </c>
      <c r="S525" s="74">
        <v>64.900000000000006</v>
      </c>
      <c r="T525" s="74">
        <v>79.400000000000006</v>
      </c>
      <c r="U525" s="74">
        <v>84.5</v>
      </c>
      <c r="V525" s="78">
        <v>780</v>
      </c>
      <c r="W525" s="74">
        <v>5.9</v>
      </c>
      <c r="X525" s="78">
        <v>735</v>
      </c>
      <c r="Y525" s="74">
        <v>10.9</v>
      </c>
      <c r="Z525" s="74">
        <v>4.4000000000000004</v>
      </c>
      <c r="AA525" s="74">
        <v>72.2</v>
      </c>
      <c r="AB525" s="74">
        <v>82.5</v>
      </c>
      <c r="AC525" s="74">
        <v>84.7</v>
      </c>
      <c r="AD525" s="78"/>
      <c r="AE525" s="74"/>
      <c r="AF525" s="78"/>
      <c r="AG525" s="74"/>
      <c r="AH525" s="74"/>
      <c r="AI525" s="74"/>
      <c r="AJ525" s="74"/>
      <c r="AK525" s="74"/>
      <c r="AL525" s="78">
        <v>270</v>
      </c>
      <c r="AM525" s="74">
        <v>2.2000000000000002</v>
      </c>
      <c r="AN525" s="78">
        <v>265</v>
      </c>
      <c r="AO525" s="74">
        <v>12.8</v>
      </c>
      <c r="AP525" s="74">
        <v>12.8</v>
      </c>
      <c r="AQ525" s="74">
        <v>56.8</v>
      </c>
      <c r="AR525" s="74">
        <v>69.2</v>
      </c>
      <c r="AS525" s="74">
        <v>74.400000000000006</v>
      </c>
      <c r="AT525" s="78">
        <v>270</v>
      </c>
      <c r="AU525" s="74">
        <v>2.2000000000000002</v>
      </c>
      <c r="AV525" s="78">
        <v>265</v>
      </c>
      <c r="AW525" s="74">
        <v>14.3</v>
      </c>
      <c r="AX525" s="74">
        <v>10.5</v>
      </c>
      <c r="AY525" s="74">
        <v>57.5</v>
      </c>
      <c r="AZ525" s="74">
        <v>72.2</v>
      </c>
      <c r="BA525" s="74">
        <v>75.2</v>
      </c>
      <c r="BB525" s="78">
        <v>270</v>
      </c>
      <c r="BC525" s="74">
        <v>2.2000000000000002</v>
      </c>
      <c r="BD525" s="78">
        <v>265</v>
      </c>
      <c r="BE525" s="74">
        <v>15.4</v>
      </c>
      <c r="BF525" s="74">
        <v>10.9</v>
      </c>
      <c r="BG525" s="74">
        <v>61.7</v>
      </c>
      <c r="BH525" s="74">
        <v>72.599999999999994</v>
      </c>
      <c r="BI525" s="74">
        <v>73.7</v>
      </c>
      <c r="BJ525" s="78"/>
      <c r="BK525" s="74"/>
      <c r="BL525" s="78"/>
      <c r="BM525" s="74"/>
      <c r="BN525" s="74"/>
      <c r="BO525" s="74"/>
      <c r="BP525" s="74"/>
      <c r="BQ525" s="74"/>
      <c r="BR525" s="78">
        <v>1050</v>
      </c>
      <c r="BS525" s="74">
        <v>4.7</v>
      </c>
      <c r="BT525" s="78">
        <v>1000</v>
      </c>
      <c r="BU525" s="74">
        <v>8.1999999999999993</v>
      </c>
      <c r="BV525" s="74">
        <v>9.5</v>
      </c>
      <c r="BW525" s="74">
        <v>63.8</v>
      </c>
      <c r="BX525" s="74">
        <v>76.599999999999994</v>
      </c>
      <c r="BY525" s="74">
        <v>82.3</v>
      </c>
      <c r="BZ525" s="78">
        <v>1050</v>
      </c>
      <c r="CA525" s="74">
        <v>4.5999999999999996</v>
      </c>
      <c r="CB525" s="78">
        <v>1005</v>
      </c>
      <c r="CC525" s="74">
        <v>9.6</v>
      </c>
      <c r="CD525" s="74">
        <v>8.4</v>
      </c>
      <c r="CE525" s="74">
        <v>62.9</v>
      </c>
      <c r="CF525" s="74">
        <v>77.5</v>
      </c>
      <c r="CG525" s="74">
        <v>82.1</v>
      </c>
      <c r="CH525" s="78">
        <v>1050</v>
      </c>
      <c r="CI525" s="74">
        <v>4.9000000000000004</v>
      </c>
      <c r="CJ525" s="78">
        <v>1000</v>
      </c>
      <c r="CK525" s="74">
        <v>12.1</v>
      </c>
      <c r="CL525" s="74">
        <v>6.1</v>
      </c>
      <c r="CM525" s="74">
        <v>69.400000000000006</v>
      </c>
      <c r="CN525" s="74">
        <v>79.900000000000006</v>
      </c>
      <c r="CO525" s="74">
        <v>81.8</v>
      </c>
      <c r="CP525" s="78"/>
      <c r="CQ525" s="74"/>
      <c r="CR525" s="78"/>
      <c r="CS525" s="74"/>
      <c r="CT525" s="74"/>
      <c r="CU525" s="74"/>
      <c r="CV525" s="74"/>
      <c r="CW525" s="74"/>
    </row>
    <row r="526" spans="1:101" ht="16.5" x14ac:dyDescent="0.3">
      <c r="A526" s="74" t="s">
        <v>291</v>
      </c>
      <c r="B526" s="74">
        <v>164</v>
      </c>
      <c r="C526" s="74">
        <v>10007167</v>
      </c>
      <c r="D526" s="74" t="s">
        <v>46</v>
      </c>
      <c r="E526" s="74" t="s">
        <v>283</v>
      </c>
      <c r="F526" s="78">
        <v>910</v>
      </c>
      <c r="G526" s="74">
        <v>2.7</v>
      </c>
      <c r="H526" s="78">
        <v>885</v>
      </c>
      <c r="I526" s="74">
        <v>7.6</v>
      </c>
      <c r="J526" s="74">
        <v>8.9</v>
      </c>
      <c r="K526" s="74">
        <v>43.5</v>
      </c>
      <c r="L526" s="74">
        <v>67</v>
      </c>
      <c r="M526" s="74">
        <v>83.5</v>
      </c>
      <c r="N526" s="78">
        <v>910</v>
      </c>
      <c r="O526" s="74">
        <v>3.4</v>
      </c>
      <c r="P526" s="78">
        <v>880</v>
      </c>
      <c r="Q526" s="74">
        <v>8.6999999999999993</v>
      </c>
      <c r="R526" s="74">
        <v>6.2</v>
      </c>
      <c r="S526" s="74">
        <v>54.6</v>
      </c>
      <c r="T526" s="74">
        <v>75.8</v>
      </c>
      <c r="U526" s="74">
        <v>85</v>
      </c>
      <c r="V526" s="78">
        <v>910</v>
      </c>
      <c r="W526" s="74">
        <v>3.9</v>
      </c>
      <c r="X526" s="78">
        <v>875</v>
      </c>
      <c r="Y526" s="74">
        <v>10.3</v>
      </c>
      <c r="Z526" s="74">
        <v>6.2</v>
      </c>
      <c r="AA526" s="74">
        <v>65.900000000000006</v>
      </c>
      <c r="AB526" s="74">
        <v>80.8</v>
      </c>
      <c r="AC526" s="74">
        <v>83.6</v>
      </c>
      <c r="AD526" s="78"/>
      <c r="AE526" s="74"/>
      <c r="AF526" s="78"/>
      <c r="AG526" s="74"/>
      <c r="AH526" s="74"/>
      <c r="AI526" s="74"/>
      <c r="AJ526" s="74"/>
      <c r="AK526" s="74"/>
      <c r="AL526" s="78">
        <v>900</v>
      </c>
      <c r="AM526" s="74">
        <v>1.1000000000000001</v>
      </c>
      <c r="AN526" s="78">
        <v>890</v>
      </c>
      <c r="AO526" s="74">
        <v>9.6</v>
      </c>
      <c r="AP526" s="74">
        <v>10.8</v>
      </c>
      <c r="AQ526" s="74">
        <v>46.1</v>
      </c>
      <c r="AR526" s="74">
        <v>63.5</v>
      </c>
      <c r="AS526" s="74">
        <v>79.599999999999994</v>
      </c>
      <c r="AT526" s="78">
        <v>900</v>
      </c>
      <c r="AU526" s="74">
        <v>1.4</v>
      </c>
      <c r="AV526" s="78">
        <v>885</v>
      </c>
      <c r="AW526" s="74">
        <v>10.8</v>
      </c>
      <c r="AX526" s="74">
        <v>7.9</v>
      </c>
      <c r="AY526" s="74">
        <v>59.8</v>
      </c>
      <c r="AZ526" s="74">
        <v>71.2</v>
      </c>
      <c r="BA526" s="74">
        <v>81.2</v>
      </c>
      <c r="BB526" s="78">
        <v>900</v>
      </c>
      <c r="BC526" s="74">
        <v>1.4</v>
      </c>
      <c r="BD526" s="78">
        <v>885</v>
      </c>
      <c r="BE526" s="74">
        <v>14.1</v>
      </c>
      <c r="BF526" s="74">
        <v>6.7</v>
      </c>
      <c r="BG526" s="74">
        <v>63.8</v>
      </c>
      <c r="BH526" s="74">
        <v>74.400000000000006</v>
      </c>
      <c r="BI526" s="74">
        <v>79.2</v>
      </c>
      <c r="BJ526" s="78"/>
      <c r="BK526" s="74"/>
      <c r="BL526" s="78"/>
      <c r="BM526" s="74"/>
      <c r="BN526" s="74"/>
      <c r="BO526" s="74"/>
      <c r="BP526" s="74"/>
      <c r="BQ526" s="74"/>
      <c r="BR526" s="78">
        <v>1810</v>
      </c>
      <c r="BS526" s="74">
        <v>1.9</v>
      </c>
      <c r="BT526" s="78">
        <v>1775</v>
      </c>
      <c r="BU526" s="74">
        <v>8.6</v>
      </c>
      <c r="BV526" s="74">
        <v>9.9</v>
      </c>
      <c r="BW526" s="74">
        <v>44.8</v>
      </c>
      <c r="BX526" s="74">
        <v>65.2</v>
      </c>
      <c r="BY526" s="74">
        <v>81.599999999999994</v>
      </c>
      <c r="BZ526" s="78">
        <v>1810</v>
      </c>
      <c r="CA526" s="74">
        <v>2.4</v>
      </c>
      <c r="CB526" s="78">
        <v>1765</v>
      </c>
      <c r="CC526" s="74">
        <v>9.8000000000000007</v>
      </c>
      <c r="CD526" s="74">
        <v>7.1</v>
      </c>
      <c r="CE526" s="74">
        <v>57.2</v>
      </c>
      <c r="CF526" s="74">
        <v>73.5</v>
      </c>
      <c r="CG526" s="74">
        <v>83.1</v>
      </c>
      <c r="CH526" s="78">
        <v>1810</v>
      </c>
      <c r="CI526" s="74">
        <v>2.7</v>
      </c>
      <c r="CJ526" s="78">
        <v>1760</v>
      </c>
      <c r="CK526" s="74">
        <v>12.2</v>
      </c>
      <c r="CL526" s="74">
        <v>6.4</v>
      </c>
      <c r="CM526" s="74">
        <v>64.8</v>
      </c>
      <c r="CN526" s="74">
        <v>77.599999999999994</v>
      </c>
      <c r="CO526" s="74">
        <v>81.400000000000006</v>
      </c>
      <c r="CP526" s="78"/>
      <c r="CQ526" s="74"/>
      <c r="CR526" s="78"/>
      <c r="CS526" s="74"/>
      <c r="CT526" s="74"/>
      <c r="CU526" s="74"/>
      <c r="CV526" s="74"/>
      <c r="CW526" s="74"/>
    </row>
    <row r="527" spans="1:101" ht="16.5" x14ac:dyDescent="0.3">
      <c r="A527" s="74" t="s">
        <v>292</v>
      </c>
      <c r="B527" s="74">
        <v>47</v>
      </c>
      <c r="C527" s="74">
        <v>10000291</v>
      </c>
      <c r="D527" s="74" t="s">
        <v>11</v>
      </c>
      <c r="E527" s="74" t="s">
        <v>12</v>
      </c>
      <c r="F527" s="78">
        <v>1350</v>
      </c>
      <c r="G527" s="74">
        <v>5.4</v>
      </c>
      <c r="H527" s="78">
        <v>1280</v>
      </c>
      <c r="I527" s="74">
        <v>9.1999999999999993</v>
      </c>
      <c r="J527" s="74">
        <v>7.5</v>
      </c>
      <c r="K527" s="74">
        <v>61.1</v>
      </c>
      <c r="L527" s="74">
        <v>77.2</v>
      </c>
      <c r="M527" s="74">
        <v>83.3</v>
      </c>
      <c r="N527" s="78">
        <v>1350</v>
      </c>
      <c r="O527" s="74">
        <v>5.5</v>
      </c>
      <c r="P527" s="78">
        <v>1280</v>
      </c>
      <c r="Q527" s="74">
        <v>11.2</v>
      </c>
      <c r="R527" s="74">
        <v>7</v>
      </c>
      <c r="S527" s="74">
        <v>65.900000000000006</v>
      </c>
      <c r="T527" s="74">
        <v>78.2</v>
      </c>
      <c r="U527" s="74">
        <v>81.8</v>
      </c>
      <c r="V527" s="78">
        <v>1350</v>
      </c>
      <c r="W527" s="74">
        <v>5.9</v>
      </c>
      <c r="X527" s="78">
        <v>1270</v>
      </c>
      <c r="Y527" s="74">
        <v>14.2</v>
      </c>
      <c r="Z527" s="74">
        <v>6.4</v>
      </c>
      <c r="AA527" s="74">
        <v>67</v>
      </c>
      <c r="AB527" s="74">
        <v>76.400000000000006</v>
      </c>
      <c r="AC527" s="74">
        <v>79.400000000000006</v>
      </c>
      <c r="AD527" s="78"/>
      <c r="AE527" s="74"/>
      <c r="AF527" s="78"/>
      <c r="AG527" s="74"/>
      <c r="AH527" s="74"/>
      <c r="AI527" s="74"/>
      <c r="AJ527" s="74"/>
      <c r="AK527" s="74"/>
      <c r="AL527" s="78">
        <v>675</v>
      </c>
      <c r="AM527" s="74">
        <v>1.9</v>
      </c>
      <c r="AN527" s="78">
        <v>665</v>
      </c>
      <c r="AO527" s="74">
        <v>7.4</v>
      </c>
      <c r="AP527" s="74">
        <v>10.5</v>
      </c>
      <c r="AQ527" s="74">
        <v>67.900000000000006</v>
      </c>
      <c r="AR527" s="74">
        <v>77.3</v>
      </c>
      <c r="AS527" s="74">
        <v>82.1</v>
      </c>
      <c r="AT527" s="78">
        <v>675</v>
      </c>
      <c r="AU527" s="74">
        <v>2.1</v>
      </c>
      <c r="AV527" s="78">
        <v>665</v>
      </c>
      <c r="AW527" s="74">
        <v>11.3</v>
      </c>
      <c r="AX527" s="74">
        <v>7.7</v>
      </c>
      <c r="AY527" s="74">
        <v>68</v>
      </c>
      <c r="AZ527" s="74">
        <v>78</v>
      </c>
      <c r="BA527" s="74">
        <v>81</v>
      </c>
      <c r="BB527" s="78">
        <v>675</v>
      </c>
      <c r="BC527" s="74">
        <v>2.1</v>
      </c>
      <c r="BD527" s="78">
        <v>665</v>
      </c>
      <c r="BE527" s="74">
        <v>12.4</v>
      </c>
      <c r="BF527" s="74">
        <v>7.2</v>
      </c>
      <c r="BG527" s="74">
        <v>73.8</v>
      </c>
      <c r="BH527" s="74">
        <v>78.7</v>
      </c>
      <c r="BI527" s="74">
        <v>80.400000000000006</v>
      </c>
      <c r="BJ527" s="78"/>
      <c r="BK527" s="74"/>
      <c r="BL527" s="78"/>
      <c r="BM527" s="74"/>
      <c r="BN527" s="74"/>
      <c r="BO527" s="74"/>
      <c r="BP527" s="74"/>
      <c r="BQ527" s="74"/>
      <c r="BR527" s="78">
        <v>2030</v>
      </c>
      <c r="BS527" s="74">
        <v>4.2</v>
      </c>
      <c r="BT527" s="78">
        <v>1945</v>
      </c>
      <c r="BU527" s="74">
        <v>8.6</v>
      </c>
      <c r="BV527" s="74">
        <v>8.5</v>
      </c>
      <c r="BW527" s="74">
        <v>63.4</v>
      </c>
      <c r="BX527" s="74">
        <v>77.3</v>
      </c>
      <c r="BY527" s="74">
        <v>82.9</v>
      </c>
      <c r="BZ527" s="78">
        <v>2030</v>
      </c>
      <c r="CA527" s="74">
        <v>4.3</v>
      </c>
      <c r="CB527" s="78">
        <v>1940</v>
      </c>
      <c r="CC527" s="74">
        <v>11.2</v>
      </c>
      <c r="CD527" s="74">
        <v>7.2</v>
      </c>
      <c r="CE527" s="74">
        <v>66.599999999999994</v>
      </c>
      <c r="CF527" s="74">
        <v>78.099999999999994</v>
      </c>
      <c r="CG527" s="74">
        <v>81.599999999999994</v>
      </c>
      <c r="CH527" s="78">
        <v>2030</v>
      </c>
      <c r="CI527" s="74">
        <v>4.5999999999999996</v>
      </c>
      <c r="CJ527" s="78">
        <v>1935</v>
      </c>
      <c r="CK527" s="74">
        <v>13.6</v>
      </c>
      <c r="CL527" s="74">
        <v>6.7</v>
      </c>
      <c r="CM527" s="74">
        <v>69.3</v>
      </c>
      <c r="CN527" s="74">
        <v>77.2</v>
      </c>
      <c r="CO527" s="74">
        <v>79.7</v>
      </c>
      <c r="CP527" s="78"/>
      <c r="CQ527" s="74"/>
      <c r="CR527" s="78"/>
      <c r="CS527" s="74"/>
      <c r="CT527" s="74"/>
      <c r="CU527" s="74"/>
      <c r="CV527" s="74"/>
      <c r="CW527" s="74"/>
    </row>
    <row r="528" spans="1:101" ht="16.5" x14ac:dyDescent="0.3">
      <c r="A528" s="74" t="s">
        <v>292</v>
      </c>
      <c r="B528" s="74">
        <v>108</v>
      </c>
      <c r="C528" s="74">
        <v>10007759</v>
      </c>
      <c r="D528" s="74" t="s">
        <v>16</v>
      </c>
      <c r="E528" s="74" t="s">
        <v>17</v>
      </c>
      <c r="F528" s="78">
        <v>685</v>
      </c>
      <c r="G528" s="74">
        <v>2</v>
      </c>
      <c r="H528" s="78">
        <v>675</v>
      </c>
      <c r="I528" s="74">
        <v>8.5</v>
      </c>
      <c r="J528" s="74">
        <v>11</v>
      </c>
      <c r="K528" s="74">
        <v>59.1</v>
      </c>
      <c r="L528" s="74">
        <v>72.400000000000006</v>
      </c>
      <c r="M528" s="74">
        <v>80.5</v>
      </c>
      <c r="N528" s="78">
        <v>685</v>
      </c>
      <c r="O528" s="74">
        <v>2.2999999999999998</v>
      </c>
      <c r="P528" s="78">
        <v>670</v>
      </c>
      <c r="Q528" s="74">
        <v>9.6999999999999993</v>
      </c>
      <c r="R528" s="74">
        <v>6</v>
      </c>
      <c r="S528" s="74">
        <v>65.400000000000006</v>
      </c>
      <c r="T528" s="74">
        <v>79.7</v>
      </c>
      <c r="U528" s="74">
        <v>84.4</v>
      </c>
      <c r="V528" s="78">
        <v>685</v>
      </c>
      <c r="W528" s="74">
        <v>2.8</v>
      </c>
      <c r="X528" s="78">
        <v>670</v>
      </c>
      <c r="Y528" s="74">
        <v>12.4</v>
      </c>
      <c r="Z528" s="74">
        <v>6.1</v>
      </c>
      <c r="AA528" s="74">
        <v>69.3</v>
      </c>
      <c r="AB528" s="74">
        <v>78.599999999999994</v>
      </c>
      <c r="AC528" s="74">
        <v>81.400000000000006</v>
      </c>
      <c r="AD528" s="78"/>
      <c r="AE528" s="74"/>
      <c r="AF528" s="78"/>
      <c r="AG528" s="74"/>
      <c r="AH528" s="74"/>
      <c r="AI528" s="74"/>
      <c r="AJ528" s="74"/>
      <c r="AK528" s="74"/>
      <c r="AL528" s="78">
        <v>645</v>
      </c>
      <c r="AM528" s="74">
        <v>1.4</v>
      </c>
      <c r="AN528" s="78">
        <v>635</v>
      </c>
      <c r="AO528" s="74">
        <v>8</v>
      </c>
      <c r="AP528" s="74">
        <v>11.9</v>
      </c>
      <c r="AQ528" s="74">
        <v>62.8</v>
      </c>
      <c r="AR528" s="74">
        <v>73.2</v>
      </c>
      <c r="AS528" s="74">
        <v>80.099999999999994</v>
      </c>
      <c r="AT528" s="78">
        <v>645</v>
      </c>
      <c r="AU528" s="74">
        <v>1.9</v>
      </c>
      <c r="AV528" s="78">
        <v>635</v>
      </c>
      <c r="AW528" s="74">
        <v>11.4</v>
      </c>
      <c r="AX528" s="74">
        <v>6.8</v>
      </c>
      <c r="AY528" s="74">
        <v>68.900000000000006</v>
      </c>
      <c r="AZ528" s="74">
        <v>77.8</v>
      </c>
      <c r="BA528" s="74">
        <v>81.900000000000006</v>
      </c>
      <c r="BB528" s="78">
        <v>645</v>
      </c>
      <c r="BC528" s="74">
        <v>1.9</v>
      </c>
      <c r="BD528" s="78">
        <v>635</v>
      </c>
      <c r="BE528" s="74">
        <v>14</v>
      </c>
      <c r="BF528" s="74">
        <v>7.1</v>
      </c>
      <c r="BG528" s="74">
        <v>71.3</v>
      </c>
      <c r="BH528" s="74">
        <v>76.7</v>
      </c>
      <c r="BI528" s="74">
        <v>78.900000000000006</v>
      </c>
      <c r="BJ528" s="78"/>
      <c r="BK528" s="74"/>
      <c r="BL528" s="78"/>
      <c r="BM528" s="74"/>
      <c r="BN528" s="74"/>
      <c r="BO528" s="74"/>
      <c r="BP528" s="74"/>
      <c r="BQ528" s="74"/>
      <c r="BR528" s="78">
        <v>1335</v>
      </c>
      <c r="BS528" s="74">
        <v>1.7</v>
      </c>
      <c r="BT528" s="78">
        <v>1310</v>
      </c>
      <c r="BU528" s="74">
        <v>8.1999999999999993</v>
      </c>
      <c r="BV528" s="74">
        <v>11.5</v>
      </c>
      <c r="BW528" s="74">
        <v>60.9</v>
      </c>
      <c r="BX528" s="74">
        <v>72.7</v>
      </c>
      <c r="BY528" s="74">
        <v>80.3</v>
      </c>
      <c r="BZ528" s="78">
        <v>1335</v>
      </c>
      <c r="CA528" s="74">
        <v>2.1</v>
      </c>
      <c r="CB528" s="78">
        <v>1305</v>
      </c>
      <c r="CC528" s="74">
        <v>10.5</v>
      </c>
      <c r="CD528" s="74">
        <v>6.4</v>
      </c>
      <c r="CE528" s="74">
        <v>67.099999999999994</v>
      </c>
      <c r="CF528" s="74">
        <v>78.8</v>
      </c>
      <c r="CG528" s="74">
        <v>83.1</v>
      </c>
      <c r="CH528" s="78">
        <v>1335</v>
      </c>
      <c r="CI528" s="74">
        <v>2.2999999999999998</v>
      </c>
      <c r="CJ528" s="78">
        <v>1300</v>
      </c>
      <c r="CK528" s="74">
        <v>13.2</v>
      </c>
      <c r="CL528" s="74">
        <v>6.6</v>
      </c>
      <c r="CM528" s="74">
        <v>70.3</v>
      </c>
      <c r="CN528" s="74">
        <v>77.599999999999994</v>
      </c>
      <c r="CO528" s="74">
        <v>80.2</v>
      </c>
      <c r="CP528" s="78"/>
      <c r="CQ528" s="74"/>
      <c r="CR528" s="78"/>
      <c r="CS528" s="74"/>
      <c r="CT528" s="74"/>
      <c r="CU528" s="74"/>
      <c r="CV528" s="74"/>
      <c r="CW528" s="74"/>
    </row>
    <row r="529" spans="1:101" ht="16.5" x14ac:dyDescent="0.3">
      <c r="A529" s="74" t="s">
        <v>292</v>
      </c>
      <c r="B529" s="74">
        <v>48</v>
      </c>
      <c r="C529" s="74">
        <v>10000571</v>
      </c>
      <c r="D529" s="74" t="s">
        <v>19</v>
      </c>
      <c r="E529" s="74" t="s">
        <v>20</v>
      </c>
      <c r="F529" s="78">
        <v>760</v>
      </c>
      <c r="G529" s="74">
        <v>1.8</v>
      </c>
      <c r="H529" s="78">
        <v>745</v>
      </c>
      <c r="I529" s="74">
        <v>7.5</v>
      </c>
      <c r="J529" s="74">
        <v>9.8000000000000007</v>
      </c>
      <c r="K529" s="74">
        <v>55.7</v>
      </c>
      <c r="L529" s="74">
        <v>71.900000000000006</v>
      </c>
      <c r="M529" s="74">
        <v>82.7</v>
      </c>
      <c r="N529" s="78">
        <v>760</v>
      </c>
      <c r="O529" s="74">
        <v>2.6</v>
      </c>
      <c r="P529" s="78">
        <v>740</v>
      </c>
      <c r="Q529" s="74">
        <v>8.6999999999999993</v>
      </c>
      <c r="R529" s="74">
        <v>8.1</v>
      </c>
      <c r="S529" s="74">
        <v>68.2</v>
      </c>
      <c r="T529" s="74">
        <v>78.900000000000006</v>
      </c>
      <c r="U529" s="74">
        <v>83.2</v>
      </c>
      <c r="V529" s="78">
        <v>760</v>
      </c>
      <c r="W529" s="74">
        <v>2.9</v>
      </c>
      <c r="X529" s="78">
        <v>735</v>
      </c>
      <c r="Y529" s="74">
        <v>14.4</v>
      </c>
      <c r="Z529" s="74">
        <v>7.6</v>
      </c>
      <c r="AA529" s="74">
        <v>68</v>
      </c>
      <c r="AB529" s="74">
        <v>74.8</v>
      </c>
      <c r="AC529" s="74">
        <v>78</v>
      </c>
      <c r="AD529" s="78"/>
      <c r="AE529" s="74"/>
      <c r="AF529" s="78"/>
      <c r="AG529" s="74"/>
      <c r="AH529" s="74"/>
      <c r="AI529" s="74"/>
      <c r="AJ529" s="74"/>
      <c r="AK529" s="74"/>
      <c r="AL529" s="78">
        <v>345</v>
      </c>
      <c r="AM529" s="74">
        <v>1.2</v>
      </c>
      <c r="AN529" s="78">
        <v>340</v>
      </c>
      <c r="AO529" s="74">
        <v>11.4</v>
      </c>
      <c r="AP529" s="74">
        <v>10.6</v>
      </c>
      <c r="AQ529" s="74">
        <v>62.8</v>
      </c>
      <c r="AR529" s="74">
        <v>71.8</v>
      </c>
      <c r="AS529" s="74">
        <v>78</v>
      </c>
      <c r="AT529" s="78">
        <v>345</v>
      </c>
      <c r="AU529" s="74">
        <v>1.4</v>
      </c>
      <c r="AV529" s="78">
        <v>340</v>
      </c>
      <c r="AW529" s="74">
        <v>12.6</v>
      </c>
      <c r="AX529" s="74">
        <v>10.9</v>
      </c>
      <c r="AY529" s="74">
        <v>66.8</v>
      </c>
      <c r="AZ529" s="74">
        <v>73.8</v>
      </c>
      <c r="BA529" s="74">
        <v>76.5</v>
      </c>
      <c r="BB529" s="78">
        <v>345</v>
      </c>
      <c r="BC529" s="74">
        <v>1.4</v>
      </c>
      <c r="BD529" s="78">
        <v>340</v>
      </c>
      <c r="BE529" s="74">
        <v>12.6</v>
      </c>
      <c r="BF529" s="74">
        <v>10.3</v>
      </c>
      <c r="BG529" s="74">
        <v>70</v>
      </c>
      <c r="BH529" s="74">
        <v>75</v>
      </c>
      <c r="BI529" s="74">
        <v>77.099999999999994</v>
      </c>
      <c r="BJ529" s="78"/>
      <c r="BK529" s="74"/>
      <c r="BL529" s="78"/>
      <c r="BM529" s="74"/>
      <c r="BN529" s="74"/>
      <c r="BO529" s="74"/>
      <c r="BP529" s="74"/>
      <c r="BQ529" s="74"/>
      <c r="BR529" s="78">
        <v>1105</v>
      </c>
      <c r="BS529" s="74">
        <v>1.6</v>
      </c>
      <c r="BT529" s="78">
        <v>1085</v>
      </c>
      <c r="BU529" s="74">
        <v>8.6999999999999993</v>
      </c>
      <c r="BV529" s="74">
        <v>10</v>
      </c>
      <c r="BW529" s="74">
        <v>57.9</v>
      </c>
      <c r="BX529" s="74">
        <v>71.900000000000006</v>
      </c>
      <c r="BY529" s="74">
        <v>81.2</v>
      </c>
      <c r="BZ529" s="78">
        <v>1105</v>
      </c>
      <c r="CA529" s="74">
        <v>2.2999999999999998</v>
      </c>
      <c r="CB529" s="78">
        <v>1080</v>
      </c>
      <c r="CC529" s="74">
        <v>9.9</v>
      </c>
      <c r="CD529" s="74">
        <v>9</v>
      </c>
      <c r="CE529" s="74">
        <v>67.7</v>
      </c>
      <c r="CF529" s="74">
        <v>77.3</v>
      </c>
      <c r="CG529" s="74">
        <v>81.099999999999994</v>
      </c>
      <c r="CH529" s="78">
        <v>1105</v>
      </c>
      <c r="CI529" s="74">
        <v>2.4</v>
      </c>
      <c r="CJ529" s="78">
        <v>1075</v>
      </c>
      <c r="CK529" s="74">
        <v>13.8</v>
      </c>
      <c r="CL529" s="74">
        <v>8.4</v>
      </c>
      <c r="CM529" s="74">
        <v>68.599999999999994</v>
      </c>
      <c r="CN529" s="74">
        <v>74.8</v>
      </c>
      <c r="CO529" s="74">
        <v>77.7</v>
      </c>
      <c r="CP529" s="78"/>
      <c r="CQ529" s="74"/>
      <c r="CR529" s="78"/>
      <c r="CS529" s="74"/>
      <c r="CT529" s="74"/>
      <c r="CU529" s="74"/>
      <c r="CV529" s="74"/>
      <c r="CW529" s="74"/>
    </row>
    <row r="530" spans="1:101" ht="16.5" x14ac:dyDescent="0.3">
      <c r="A530" s="74" t="s">
        <v>292</v>
      </c>
      <c r="B530" s="74">
        <v>109</v>
      </c>
      <c r="C530" s="74">
        <v>10007850</v>
      </c>
      <c r="D530" s="74" t="s">
        <v>19</v>
      </c>
      <c r="E530" s="74" t="s">
        <v>23</v>
      </c>
      <c r="F530" s="78">
        <v>710</v>
      </c>
      <c r="G530" s="74">
        <v>4.0999999999999996</v>
      </c>
      <c r="H530" s="78">
        <v>680</v>
      </c>
      <c r="I530" s="74">
        <v>8.1</v>
      </c>
      <c r="J530" s="74">
        <v>6.9</v>
      </c>
      <c r="K530" s="74">
        <v>48</v>
      </c>
      <c r="L530" s="74">
        <v>71.400000000000006</v>
      </c>
      <c r="M530" s="74">
        <v>85</v>
      </c>
      <c r="N530" s="78">
        <v>710</v>
      </c>
      <c r="O530" s="74">
        <v>4.2</v>
      </c>
      <c r="P530" s="78">
        <v>680</v>
      </c>
      <c r="Q530" s="74">
        <v>8.6999999999999993</v>
      </c>
      <c r="R530" s="74">
        <v>4.5999999999999996</v>
      </c>
      <c r="S530" s="74">
        <v>58.7</v>
      </c>
      <c r="T530" s="74">
        <v>77.599999999999994</v>
      </c>
      <c r="U530" s="74">
        <v>86.7</v>
      </c>
      <c r="V530" s="78">
        <v>710</v>
      </c>
      <c r="W530" s="74">
        <v>4.5</v>
      </c>
      <c r="X530" s="78">
        <v>675</v>
      </c>
      <c r="Y530" s="74">
        <v>12.7</v>
      </c>
      <c r="Z530" s="74">
        <v>5</v>
      </c>
      <c r="AA530" s="74">
        <v>66.599999999999994</v>
      </c>
      <c r="AB530" s="74">
        <v>78.3</v>
      </c>
      <c r="AC530" s="74">
        <v>82.2</v>
      </c>
      <c r="AD530" s="78"/>
      <c r="AE530" s="74"/>
      <c r="AF530" s="78"/>
      <c r="AG530" s="74"/>
      <c r="AH530" s="74"/>
      <c r="AI530" s="74"/>
      <c r="AJ530" s="74"/>
      <c r="AK530" s="74"/>
      <c r="AL530" s="78">
        <v>970</v>
      </c>
      <c r="AM530" s="74">
        <v>1.2</v>
      </c>
      <c r="AN530" s="78">
        <v>955</v>
      </c>
      <c r="AO530" s="74">
        <v>9</v>
      </c>
      <c r="AP530" s="74">
        <v>7.9</v>
      </c>
      <c r="AQ530" s="74">
        <v>54.5</v>
      </c>
      <c r="AR530" s="74">
        <v>72.3</v>
      </c>
      <c r="AS530" s="74">
        <v>83.1</v>
      </c>
      <c r="AT530" s="78">
        <v>970</v>
      </c>
      <c r="AU530" s="74">
        <v>1.4</v>
      </c>
      <c r="AV530" s="78">
        <v>955</v>
      </c>
      <c r="AW530" s="74">
        <v>10.6</v>
      </c>
      <c r="AX530" s="74">
        <v>5.8</v>
      </c>
      <c r="AY530" s="74">
        <v>60.9</v>
      </c>
      <c r="AZ530" s="74">
        <v>76.3</v>
      </c>
      <c r="BA530" s="74">
        <v>83.7</v>
      </c>
      <c r="BB530" s="78">
        <v>970</v>
      </c>
      <c r="BC530" s="74">
        <v>1.8</v>
      </c>
      <c r="BD530" s="78">
        <v>950</v>
      </c>
      <c r="BE530" s="74">
        <v>14.4</v>
      </c>
      <c r="BF530" s="74">
        <v>5.9</v>
      </c>
      <c r="BG530" s="74">
        <v>65.900000000000006</v>
      </c>
      <c r="BH530" s="74">
        <v>75.7</v>
      </c>
      <c r="BI530" s="74">
        <v>79.7</v>
      </c>
      <c r="BJ530" s="78"/>
      <c r="BK530" s="74"/>
      <c r="BL530" s="78"/>
      <c r="BM530" s="74"/>
      <c r="BN530" s="74"/>
      <c r="BO530" s="74"/>
      <c r="BP530" s="74"/>
      <c r="BQ530" s="74"/>
      <c r="BR530" s="78">
        <v>1675</v>
      </c>
      <c r="BS530" s="74">
        <v>2.4</v>
      </c>
      <c r="BT530" s="78">
        <v>1635</v>
      </c>
      <c r="BU530" s="74">
        <v>8.6</v>
      </c>
      <c r="BV530" s="74">
        <v>7.5</v>
      </c>
      <c r="BW530" s="74">
        <v>51.8</v>
      </c>
      <c r="BX530" s="74">
        <v>71.900000000000006</v>
      </c>
      <c r="BY530" s="74">
        <v>83.9</v>
      </c>
      <c r="BZ530" s="78">
        <v>1675</v>
      </c>
      <c r="CA530" s="74">
        <v>2.6</v>
      </c>
      <c r="CB530" s="78">
        <v>1635</v>
      </c>
      <c r="CC530" s="74">
        <v>9.8000000000000007</v>
      </c>
      <c r="CD530" s="74">
        <v>5.3</v>
      </c>
      <c r="CE530" s="74">
        <v>60</v>
      </c>
      <c r="CF530" s="74">
        <v>76.900000000000006</v>
      </c>
      <c r="CG530" s="74">
        <v>84.9</v>
      </c>
      <c r="CH530" s="78">
        <v>1675</v>
      </c>
      <c r="CI530" s="74">
        <v>2.9</v>
      </c>
      <c r="CJ530" s="78">
        <v>1630</v>
      </c>
      <c r="CK530" s="74">
        <v>13.7</v>
      </c>
      <c r="CL530" s="74">
        <v>5.5</v>
      </c>
      <c r="CM530" s="74">
        <v>66.2</v>
      </c>
      <c r="CN530" s="74">
        <v>76.8</v>
      </c>
      <c r="CO530" s="74">
        <v>80.8</v>
      </c>
      <c r="CP530" s="78"/>
      <c r="CQ530" s="74"/>
      <c r="CR530" s="78"/>
      <c r="CS530" s="74"/>
      <c r="CT530" s="74"/>
      <c r="CU530" s="74"/>
      <c r="CV530" s="74"/>
      <c r="CW530" s="74"/>
    </row>
    <row r="531" spans="1:101" ht="16.5" x14ac:dyDescent="0.3">
      <c r="A531" s="74" t="s">
        <v>292</v>
      </c>
      <c r="B531" s="74">
        <v>26</v>
      </c>
      <c r="C531" s="74">
        <v>10007152</v>
      </c>
      <c r="D531" s="74" t="s">
        <v>11</v>
      </c>
      <c r="E531" s="74" t="s">
        <v>25</v>
      </c>
      <c r="F531" s="78">
        <v>1315</v>
      </c>
      <c r="G531" s="74">
        <v>3.7</v>
      </c>
      <c r="H531" s="78">
        <v>1270</v>
      </c>
      <c r="I531" s="74">
        <v>9.1</v>
      </c>
      <c r="J531" s="74">
        <v>8.6999999999999993</v>
      </c>
      <c r="K531" s="74">
        <v>56.4</v>
      </c>
      <c r="L531" s="74">
        <v>75.900000000000006</v>
      </c>
      <c r="M531" s="74">
        <v>82.2</v>
      </c>
      <c r="N531" s="78">
        <v>1315</v>
      </c>
      <c r="O531" s="74">
        <v>4.5999999999999996</v>
      </c>
      <c r="P531" s="78">
        <v>1255</v>
      </c>
      <c r="Q531" s="74">
        <v>12.1</v>
      </c>
      <c r="R531" s="74">
        <v>8.9</v>
      </c>
      <c r="S531" s="74">
        <v>61.7</v>
      </c>
      <c r="T531" s="74">
        <v>74.7</v>
      </c>
      <c r="U531" s="74">
        <v>79</v>
      </c>
      <c r="V531" s="78">
        <v>1315</v>
      </c>
      <c r="W531" s="74">
        <v>4.5999999999999996</v>
      </c>
      <c r="X531" s="78">
        <v>1255</v>
      </c>
      <c r="Y531" s="74">
        <v>16.5</v>
      </c>
      <c r="Z531" s="74">
        <v>5.9</v>
      </c>
      <c r="AA531" s="74">
        <v>65.099999999999994</v>
      </c>
      <c r="AB531" s="74">
        <v>74.7</v>
      </c>
      <c r="AC531" s="74">
        <v>77.599999999999994</v>
      </c>
      <c r="AD531" s="78"/>
      <c r="AE531" s="74"/>
      <c r="AF531" s="78"/>
      <c r="AG531" s="74"/>
      <c r="AH531" s="74"/>
      <c r="AI531" s="74"/>
      <c r="AJ531" s="74"/>
      <c r="AK531" s="74"/>
      <c r="AL531" s="78">
        <v>590</v>
      </c>
      <c r="AM531" s="74">
        <v>1.9</v>
      </c>
      <c r="AN531" s="78">
        <v>580</v>
      </c>
      <c r="AO531" s="74">
        <v>10.9</v>
      </c>
      <c r="AP531" s="74">
        <v>11.7</v>
      </c>
      <c r="AQ531" s="74">
        <v>59.2</v>
      </c>
      <c r="AR531" s="74">
        <v>71.8</v>
      </c>
      <c r="AS531" s="74">
        <v>77.400000000000006</v>
      </c>
      <c r="AT531" s="78">
        <v>590</v>
      </c>
      <c r="AU531" s="74">
        <v>2</v>
      </c>
      <c r="AV531" s="78">
        <v>580</v>
      </c>
      <c r="AW531" s="74">
        <v>13</v>
      </c>
      <c r="AX531" s="74">
        <v>9.9</v>
      </c>
      <c r="AY531" s="74">
        <v>64</v>
      </c>
      <c r="AZ531" s="74">
        <v>73.5</v>
      </c>
      <c r="BA531" s="74">
        <v>77.2</v>
      </c>
      <c r="BB531" s="78">
        <v>590</v>
      </c>
      <c r="BC531" s="74">
        <v>2</v>
      </c>
      <c r="BD531" s="78">
        <v>580</v>
      </c>
      <c r="BE531" s="74">
        <v>17.3</v>
      </c>
      <c r="BF531" s="74">
        <v>8.8000000000000007</v>
      </c>
      <c r="BG531" s="74">
        <v>66.599999999999994</v>
      </c>
      <c r="BH531" s="74">
        <v>72.099999999999994</v>
      </c>
      <c r="BI531" s="74">
        <v>73.900000000000006</v>
      </c>
      <c r="BJ531" s="78"/>
      <c r="BK531" s="74"/>
      <c r="BL531" s="78"/>
      <c r="BM531" s="74"/>
      <c r="BN531" s="74"/>
      <c r="BO531" s="74"/>
      <c r="BP531" s="74"/>
      <c r="BQ531" s="74"/>
      <c r="BR531" s="78">
        <v>1905</v>
      </c>
      <c r="BS531" s="74">
        <v>3.1</v>
      </c>
      <c r="BT531" s="78">
        <v>1845</v>
      </c>
      <c r="BU531" s="74">
        <v>9.6999999999999993</v>
      </c>
      <c r="BV531" s="74">
        <v>9.6</v>
      </c>
      <c r="BW531" s="74">
        <v>57.3</v>
      </c>
      <c r="BX531" s="74">
        <v>74.599999999999994</v>
      </c>
      <c r="BY531" s="74">
        <v>80.7</v>
      </c>
      <c r="BZ531" s="78">
        <v>1905</v>
      </c>
      <c r="CA531" s="74">
        <v>3.8</v>
      </c>
      <c r="CB531" s="78">
        <v>1835</v>
      </c>
      <c r="CC531" s="74">
        <v>12.4</v>
      </c>
      <c r="CD531" s="74">
        <v>9.1999999999999993</v>
      </c>
      <c r="CE531" s="74">
        <v>62.5</v>
      </c>
      <c r="CF531" s="74">
        <v>74.3</v>
      </c>
      <c r="CG531" s="74">
        <v>78.400000000000006</v>
      </c>
      <c r="CH531" s="78">
        <v>1905</v>
      </c>
      <c r="CI531" s="74">
        <v>3.8</v>
      </c>
      <c r="CJ531" s="78">
        <v>1835</v>
      </c>
      <c r="CK531" s="74">
        <v>16.7</v>
      </c>
      <c r="CL531" s="74">
        <v>6.8</v>
      </c>
      <c r="CM531" s="74">
        <v>65.599999999999994</v>
      </c>
      <c r="CN531" s="74">
        <v>73.900000000000006</v>
      </c>
      <c r="CO531" s="74">
        <v>76.5</v>
      </c>
      <c r="CP531" s="78"/>
      <c r="CQ531" s="74"/>
      <c r="CR531" s="78"/>
      <c r="CS531" s="74"/>
      <c r="CT531" s="74"/>
      <c r="CU531" s="74"/>
      <c r="CV531" s="74"/>
      <c r="CW531" s="74"/>
    </row>
    <row r="532" spans="1:101" ht="16.5" x14ac:dyDescent="0.3">
      <c r="A532" s="74" t="s">
        <v>292</v>
      </c>
      <c r="B532" s="74">
        <v>127</v>
      </c>
      <c r="C532" s="74">
        <v>10007760</v>
      </c>
      <c r="D532" s="74" t="s">
        <v>27</v>
      </c>
      <c r="E532" s="74" t="s">
        <v>28</v>
      </c>
      <c r="F532" s="78">
        <v>355</v>
      </c>
      <c r="G532" s="74">
        <v>12.6</v>
      </c>
      <c r="H532" s="78">
        <v>310</v>
      </c>
      <c r="I532" s="74">
        <v>13.5</v>
      </c>
      <c r="J532" s="74">
        <v>9.3000000000000007</v>
      </c>
      <c r="K532" s="74">
        <v>45.3</v>
      </c>
      <c r="L532" s="74">
        <v>64.3</v>
      </c>
      <c r="M532" s="74">
        <v>77.2</v>
      </c>
      <c r="N532" s="78">
        <v>355</v>
      </c>
      <c r="O532" s="74">
        <v>15.2</v>
      </c>
      <c r="P532" s="78">
        <v>300</v>
      </c>
      <c r="Q532" s="74">
        <v>16.600000000000001</v>
      </c>
      <c r="R532" s="74">
        <v>7.3</v>
      </c>
      <c r="S532" s="74">
        <v>54.3</v>
      </c>
      <c r="T532" s="74">
        <v>67.900000000000006</v>
      </c>
      <c r="U532" s="74">
        <v>76.2</v>
      </c>
      <c r="V532" s="78">
        <v>355</v>
      </c>
      <c r="W532" s="74">
        <v>15.4</v>
      </c>
      <c r="X532" s="78">
        <v>300</v>
      </c>
      <c r="Y532" s="74">
        <v>22.6</v>
      </c>
      <c r="Z532" s="74">
        <v>11</v>
      </c>
      <c r="AA532" s="74">
        <v>54.2</v>
      </c>
      <c r="AB532" s="74">
        <v>62.8</v>
      </c>
      <c r="AC532" s="74">
        <v>66.400000000000006</v>
      </c>
      <c r="AD532" s="78"/>
      <c r="AE532" s="74"/>
      <c r="AF532" s="78"/>
      <c r="AG532" s="74"/>
      <c r="AH532" s="74"/>
      <c r="AI532" s="74"/>
      <c r="AJ532" s="74"/>
      <c r="AK532" s="74"/>
      <c r="AL532" s="78">
        <v>275</v>
      </c>
      <c r="AM532" s="74">
        <v>4.7</v>
      </c>
      <c r="AN532" s="78">
        <v>265</v>
      </c>
      <c r="AO532" s="74">
        <v>9.1</v>
      </c>
      <c r="AP532" s="74">
        <v>12.5</v>
      </c>
      <c r="AQ532" s="74">
        <v>40.200000000000003</v>
      </c>
      <c r="AR532" s="74">
        <v>64.8</v>
      </c>
      <c r="AS532" s="74">
        <v>78.400000000000006</v>
      </c>
      <c r="AT532" s="78">
        <v>275</v>
      </c>
      <c r="AU532" s="74">
        <v>5.4</v>
      </c>
      <c r="AV532" s="78">
        <v>260</v>
      </c>
      <c r="AW532" s="74">
        <v>14.5</v>
      </c>
      <c r="AX532" s="74">
        <v>11.8</v>
      </c>
      <c r="AY532" s="74">
        <v>44.3</v>
      </c>
      <c r="AZ532" s="74">
        <v>63.7</v>
      </c>
      <c r="BA532" s="74">
        <v>73.7</v>
      </c>
      <c r="BB532" s="78">
        <v>275</v>
      </c>
      <c r="BC532" s="74">
        <v>6.5</v>
      </c>
      <c r="BD532" s="78">
        <v>260</v>
      </c>
      <c r="BE532" s="74">
        <v>21.6</v>
      </c>
      <c r="BF532" s="74">
        <v>9.3000000000000007</v>
      </c>
      <c r="BG532" s="74">
        <v>53.3</v>
      </c>
      <c r="BH532" s="74">
        <v>63.7</v>
      </c>
      <c r="BI532" s="74">
        <v>69.099999999999994</v>
      </c>
      <c r="BJ532" s="78"/>
      <c r="BK532" s="74"/>
      <c r="BL532" s="78"/>
      <c r="BM532" s="74"/>
      <c r="BN532" s="74"/>
      <c r="BO532" s="74"/>
      <c r="BP532" s="74"/>
      <c r="BQ532" s="74"/>
      <c r="BR532" s="78">
        <v>635</v>
      </c>
      <c r="BS532" s="74">
        <v>9.1999999999999993</v>
      </c>
      <c r="BT532" s="78">
        <v>575</v>
      </c>
      <c r="BU532" s="74">
        <v>11.5</v>
      </c>
      <c r="BV532" s="74">
        <v>10.8</v>
      </c>
      <c r="BW532" s="74">
        <v>43</v>
      </c>
      <c r="BX532" s="74">
        <v>64.5</v>
      </c>
      <c r="BY532" s="74">
        <v>77.7</v>
      </c>
      <c r="BZ532" s="78">
        <v>635</v>
      </c>
      <c r="CA532" s="74">
        <v>10.9</v>
      </c>
      <c r="CB532" s="78">
        <v>565</v>
      </c>
      <c r="CC532" s="74">
        <v>15.6</v>
      </c>
      <c r="CD532" s="74">
        <v>9.4</v>
      </c>
      <c r="CE532" s="74">
        <v>49.6</v>
      </c>
      <c r="CF532" s="74">
        <v>66</v>
      </c>
      <c r="CG532" s="74">
        <v>75</v>
      </c>
      <c r="CH532" s="78">
        <v>635</v>
      </c>
      <c r="CI532" s="74">
        <v>11.5</v>
      </c>
      <c r="CJ532" s="78">
        <v>560</v>
      </c>
      <c r="CK532" s="74">
        <v>22.1</v>
      </c>
      <c r="CL532" s="74">
        <v>10.199999999999999</v>
      </c>
      <c r="CM532" s="74">
        <v>53.8</v>
      </c>
      <c r="CN532" s="74">
        <v>63.2</v>
      </c>
      <c r="CO532" s="74">
        <v>67.7</v>
      </c>
      <c r="CP532" s="78"/>
      <c r="CQ532" s="74"/>
      <c r="CR532" s="78"/>
      <c r="CS532" s="74"/>
      <c r="CT532" s="74"/>
      <c r="CU532" s="74"/>
      <c r="CV532" s="74"/>
      <c r="CW532" s="74"/>
    </row>
    <row r="533" spans="1:101" ht="16.5" x14ac:dyDescent="0.3">
      <c r="A533" s="74" t="s">
        <v>292</v>
      </c>
      <c r="B533" s="74">
        <v>52</v>
      </c>
      <c r="C533" s="74">
        <v>10007140</v>
      </c>
      <c r="D533" s="74" t="s">
        <v>16</v>
      </c>
      <c r="E533" s="74" t="s">
        <v>30</v>
      </c>
      <c r="F533" s="78">
        <v>1930</v>
      </c>
      <c r="G533" s="74">
        <v>4</v>
      </c>
      <c r="H533" s="78">
        <v>1850</v>
      </c>
      <c r="I533" s="74">
        <v>9.6999999999999993</v>
      </c>
      <c r="J533" s="74">
        <v>9.6</v>
      </c>
      <c r="K533" s="74">
        <v>60.6</v>
      </c>
      <c r="L533" s="74">
        <v>74.099999999999994</v>
      </c>
      <c r="M533" s="74">
        <v>80.7</v>
      </c>
      <c r="N533" s="78">
        <v>1930</v>
      </c>
      <c r="O533" s="74">
        <v>4.5</v>
      </c>
      <c r="P533" s="78">
        <v>1840</v>
      </c>
      <c r="Q533" s="74">
        <v>10.3</v>
      </c>
      <c r="R533" s="74">
        <v>8.6999999999999993</v>
      </c>
      <c r="S533" s="74">
        <v>65.599999999999994</v>
      </c>
      <c r="T533" s="74">
        <v>77.099999999999994</v>
      </c>
      <c r="U533" s="74">
        <v>81</v>
      </c>
      <c r="V533" s="78">
        <v>1930</v>
      </c>
      <c r="W533" s="74">
        <v>4.9000000000000004</v>
      </c>
      <c r="X533" s="78">
        <v>1835</v>
      </c>
      <c r="Y533" s="74">
        <v>12.7</v>
      </c>
      <c r="Z533" s="74">
        <v>7.3</v>
      </c>
      <c r="AA533" s="74">
        <v>69.8</v>
      </c>
      <c r="AB533" s="74">
        <v>77.8</v>
      </c>
      <c r="AC533" s="74">
        <v>80</v>
      </c>
      <c r="AD533" s="78"/>
      <c r="AE533" s="74"/>
      <c r="AF533" s="78"/>
      <c r="AG533" s="74"/>
      <c r="AH533" s="74"/>
      <c r="AI533" s="74"/>
      <c r="AJ533" s="74"/>
      <c r="AK533" s="74"/>
      <c r="AL533" s="78">
        <v>1010</v>
      </c>
      <c r="AM533" s="74">
        <v>1.8</v>
      </c>
      <c r="AN533" s="78">
        <v>995</v>
      </c>
      <c r="AO533" s="74">
        <v>9.5</v>
      </c>
      <c r="AP533" s="74">
        <v>12.7</v>
      </c>
      <c r="AQ533" s="74">
        <v>58.1</v>
      </c>
      <c r="AR533" s="74">
        <v>70.2</v>
      </c>
      <c r="AS533" s="74">
        <v>77.8</v>
      </c>
      <c r="AT533" s="78">
        <v>1010</v>
      </c>
      <c r="AU533" s="74">
        <v>2.2000000000000002</v>
      </c>
      <c r="AV533" s="78">
        <v>990</v>
      </c>
      <c r="AW533" s="74">
        <v>11.5</v>
      </c>
      <c r="AX533" s="74">
        <v>10.199999999999999</v>
      </c>
      <c r="AY533" s="74">
        <v>66</v>
      </c>
      <c r="AZ533" s="74">
        <v>74.900000000000006</v>
      </c>
      <c r="BA533" s="74">
        <v>78.3</v>
      </c>
      <c r="BB533" s="78">
        <v>1010</v>
      </c>
      <c r="BC533" s="74">
        <v>2.2999999999999998</v>
      </c>
      <c r="BD533" s="78">
        <v>990</v>
      </c>
      <c r="BE533" s="74">
        <v>15.8</v>
      </c>
      <c r="BF533" s="74">
        <v>7.9</v>
      </c>
      <c r="BG533" s="74">
        <v>69.2</v>
      </c>
      <c r="BH533" s="74">
        <v>74.8</v>
      </c>
      <c r="BI533" s="74">
        <v>76.3</v>
      </c>
      <c r="BJ533" s="78"/>
      <c r="BK533" s="74"/>
      <c r="BL533" s="78"/>
      <c r="BM533" s="74"/>
      <c r="BN533" s="74"/>
      <c r="BO533" s="74"/>
      <c r="BP533" s="74"/>
      <c r="BQ533" s="74"/>
      <c r="BR533" s="78">
        <v>2940</v>
      </c>
      <c r="BS533" s="74">
        <v>3.3</v>
      </c>
      <c r="BT533" s="78">
        <v>2845</v>
      </c>
      <c r="BU533" s="74">
        <v>9.6</v>
      </c>
      <c r="BV533" s="74">
        <v>10.7</v>
      </c>
      <c r="BW533" s="74">
        <v>59.7</v>
      </c>
      <c r="BX533" s="74">
        <v>72.7</v>
      </c>
      <c r="BY533" s="74">
        <v>79.7</v>
      </c>
      <c r="BZ533" s="78">
        <v>2940</v>
      </c>
      <c r="CA533" s="74">
        <v>3.7</v>
      </c>
      <c r="CB533" s="78">
        <v>2830</v>
      </c>
      <c r="CC533" s="74">
        <v>10.7</v>
      </c>
      <c r="CD533" s="74">
        <v>9.3000000000000007</v>
      </c>
      <c r="CE533" s="74">
        <v>65.7</v>
      </c>
      <c r="CF533" s="74">
        <v>76.400000000000006</v>
      </c>
      <c r="CG533" s="74">
        <v>80</v>
      </c>
      <c r="CH533" s="78">
        <v>2940</v>
      </c>
      <c r="CI533" s="74">
        <v>4</v>
      </c>
      <c r="CJ533" s="78">
        <v>2820</v>
      </c>
      <c r="CK533" s="74">
        <v>13.8</v>
      </c>
      <c r="CL533" s="74">
        <v>7.5</v>
      </c>
      <c r="CM533" s="74">
        <v>69.599999999999994</v>
      </c>
      <c r="CN533" s="74">
        <v>76.8</v>
      </c>
      <c r="CO533" s="74">
        <v>78.7</v>
      </c>
      <c r="CP533" s="78"/>
      <c r="CQ533" s="74"/>
      <c r="CR533" s="78"/>
      <c r="CS533" s="74"/>
      <c r="CT533" s="74"/>
      <c r="CU533" s="74"/>
      <c r="CV533" s="74"/>
      <c r="CW533" s="74"/>
    </row>
    <row r="534" spans="1:101" ht="16.5" x14ac:dyDescent="0.3">
      <c r="A534" s="74" t="s">
        <v>292</v>
      </c>
      <c r="B534" s="74">
        <v>110</v>
      </c>
      <c r="C534" s="74">
        <v>10006840</v>
      </c>
      <c r="D534" s="74" t="s">
        <v>16</v>
      </c>
      <c r="E534" s="74" t="s">
        <v>32</v>
      </c>
      <c r="F534" s="78">
        <v>2365</v>
      </c>
      <c r="G534" s="74">
        <v>2.2999999999999998</v>
      </c>
      <c r="H534" s="78">
        <v>2310</v>
      </c>
      <c r="I534" s="74">
        <v>7.8</v>
      </c>
      <c r="J534" s="74">
        <v>9.6</v>
      </c>
      <c r="K534" s="74">
        <v>50.9</v>
      </c>
      <c r="L534" s="74">
        <v>70.2</v>
      </c>
      <c r="M534" s="74">
        <v>82.6</v>
      </c>
      <c r="N534" s="78">
        <v>2365</v>
      </c>
      <c r="O534" s="74">
        <v>2.6</v>
      </c>
      <c r="P534" s="78">
        <v>2300</v>
      </c>
      <c r="Q534" s="74">
        <v>8.4</v>
      </c>
      <c r="R534" s="74">
        <v>6.3</v>
      </c>
      <c r="S534" s="74">
        <v>62.2</v>
      </c>
      <c r="T534" s="74">
        <v>79.599999999999994</v>
      </c>
      <c r="U534" s="74">
        <v>85.2</v>
      </c>
      <c r="V534" s="78">
        <v>2365</v>
      </c>
      <c r="W534" s="74">
        <v>2.8</v>
      </c>
      <c r="X534" s="78">
        <v>2300</v>
      </c>
      <c r="Y534" s="74">
        <v>9.8000000000000007</v>
      </c>
      <c r="Z534" s="74">
        <v>7.8</v>
      </c>
      <c r="AA534" s="74">
        <v>67.8</v>
      </c>
      <c r="AB534" s="74">
        <v>79.5</v>
      </c>
      <c r="AC534" s="74">
        <v>82.4</v>
      </c>
      <c r="AD534" s="78"/>
      <c r="AE534" s="74"/>
      <c r="AF534" s="78"/>
      <c r="AG534" s="74"/>
      <c r="AH534" s="74"/>
      <c r="AI534" s="74"/>
      <c r="AJ534" s="74"/>
      <c r="AK534" s="74"/>
      <c r="AL534" s="78">
        <v>1730</v>
      </c>
      <c r="AM534" s="74">
        <v>1</v>
      </c>
      <c r="AN534" s="78">
        <v>1715</v>
      </c>
      <c r="AO534" s="74">
        <v>6.7</v>
      </c>
      <c r="AP534" s="74">
        <v>11.1</v>
      </c>
      <c r="AQ534" s="74">
        <v>53.1</v>
      </c>
      <c r="AR534" s="74">
        <v>69.099999999999994</v>
      </c>
      <c r="AS534" s="74">
        <v>82.2</v>
      </c>
      <c r="AT534" s="78">
        <v>1730</v>
      </c>
      <c r="AU534" s="74">
        <v>1.2</v>
      </c>
      <c r="AV534" s="78">
        <v>1710</v>
      </c>
      <c r="AW534" s="74">
        <v>8.9</v>
      </c>
      <c r="AX534" s="74">
        <v>7.3</v>
      </c>
      <c r="AY534" s="74">
        <v>64.099999999999994</v>
      </c>
      <c r="AZ534" s="74">
        <v>78.099999999999994</v>
      </c>
      <c r="BA534" s="74">
        <v>83.8</v>
      </c>
      <c r="BB534" s="78">
        <v>1730</v>
      </c>
      <c r="BC534" s="74">
        <v>1.3</v>
      </c>
      <c r="BD534" s="78">
        <v>1710</v>
      </c>
      <c r="BE534" s="74">
        <v>11.3</v>
      </c>
      <c r="BF534" s="74">
        <v>7.1</v>
      </c>
      <c r="BG534" s="74">
        <v>69.3</v>
      </c>
      <c r="BH534" s="74">
        <v>78.7</v>
      </c>
      <c r="BI534" s="74">
        <v>81.599999999999994</v>
      </c>
      <c r="BJ534" s="78"/>
      <c r="BK534" s="74"/>
      <c r="BL534" s="78"/>
      <c r="BM534" s="74"/>
      <c r="BN534" s="74"/>
      <c r="BO534" s="74"/>
      <c r="BP534" s="74"/>
      <c r="BQ534" s="74"/>
      <c r="BR534" s="78">
        <v>4095</v>
      </c>
      <c r="BS534" s="74">
        <v>1.7</v>
      </c>
      <c r="BT534" s="78">
        <v>4020</v>
      </c>
      <c r="BU534" s="74">
        <v>7.3</v>
      </c>
      <c r="BV534" s="74">
        <v>10.199999999999999</v>
      </c>
      <c r="BW534" s="74">
        <v>51.9</v>
      </c>
      <c r="BX534" s="74">
        <v>69.7</v>
      </c>
      <c r="BY534" s="74">
        <v>82.4</v>
      </c>
      <c r="BZ534" s="78">
        <v>4095</v>
      </c>
      <c r="CA534" s="74">
        <v>2</v>
      </c>
      <c r="CB534" s="78">
        <v>4010</v>
      </c>
      <c r="CC534" s="74">
        <v>8.6</v>
      </c>
      <c r="CD534" s="74">
        <v>6.8</v>
      </c>
      <c r="CE534" s="74">
        <v>63</v>
      </c>
      <c r="CF534" s="74">
        <v>79</v>
      </c>
      <c r="CG534" s="74">
        <v>84.6</v>
      </c>
      <c r="CH534" s="78">
        <v>4095</v>
      </c>
      <c r="CI534" s="74">
        <v>2.1</v>
      </c>
      <c r="CJ534" s="78">
        <v>4005</v>
      </c>
      <c r="CK534" s="74">
        <v>10.5</v>
      </c>
      <c r="CL534" s="74">
        <v>7.5</v>
      </c>
      <c r="CM534" s="74">
        <v>68.400000000000006</v>
      </c>
      <c r="CN534" s="74">
        <v>79.2</v>
      </c>
      <c r="CO534" s="74">
        <v>82</v>
      </c>
      <c r="CP534" s="78"/>
      <c r="CQ534" s="74"/>
      <c r="CR534" s="78"/>
      <c r="CS534" s="74"/>
      <c r="CT534" s="74"/>
      <c r="CU534" s="74"/>
      <c r="CV534" s="74"/>
      <c r="CW534" s="74"/>
    </row>
    <row r="535" spans="1:101" ht="16.5" x14ac:dyDescent="0.3">
      <c r="A535" s="74" t="s">
        <v>292</v>
      </c>
      <c r="B535" s="74">
        <v>200</v>
      </c>
      <c r="C535" s="74">
        <v>10000712</v>
      </c>
      <c r="D535" s="74" t="s">
        <v>16</v>
      </c>
      <c r="E535" s="74" t="s">
        <v>34</v>
      </c>
      <c r="F535" s="78">
        <v>365</v>
      </c>
      <c r="G535" s="74">
        <v>4.7</v>
      </c>
      <c r="H535" s="78">
        <v>350</v>
      </c>
      <c r="I535" s="74">
        <v>8.6</v>
      </c>
      <c r="J535" s="74">
        <v>12.6</v>
      </c>
      <c r="K535" s="74">
        <v>68.400000000000006</v>
      </c>
      <c r="L535" s="74">
        <v>75.3</v>
      </c>
      <c r="M535" s="74">
        <v>78.7</v>
      </c>
      <c r="N535" s="78">
        <v>365</v>
      </c>
      <c r="O535" s="74">
        <v>5.5</v>
      </c>
      <c r="P535" s="78">
        <v>345</v>
      </c>
      <c r="Q535" s="74">
        <v>8.1</v>
      </c>
      <c r="R535" s="74">
        <v>9</v>
      </c>
      <c r="S535" s="74" t="s">
        <v>396</v>
      </c>
      <c r="T535" s="74" t="s">
        <v>396</v>
      </c>
      <c r="U535" s="74">
        <v>82.9</v>
      </c>
      <c r="V535" s="78">
        <v>365</v>
      </c>
      <c r="W535" s="74">
        <v>5.5</v>
      </c>
      <c r="X535" s="78">
        <v>345</v>
      </c>
      <c r="Y535" s="74">
        <v>11</v>
      </c>
      <c r="Z535" s="74">
        <v>5.8</v>
      </c>
      <c r="AA535" s="74" t="s">
        <v>396</v>
      </c>
      <c r="AB535" s="74" t="s">
        <v>396</v>
      </c>
      <c r="AC535" s="74">
        <v>83.2</v>
      </c>
      <c r="AD535" s="78"/>
      <c r="AE535" s="74"/>
      <c r="AF535" s="78"/>
      <c r="AG535" s="74"/>
      <c r="AH535" s="74"/>
      <c r="AI535" s="74"/>
      <c r="AJ535" s="74"/>
      <c r="AK535" s="74"/>
      <c r="AL535" s="78">
        <v>170</v>
      </c>
      <c r="AM535" s="74">
        <v>1.8</v>
      </c>
      <c r="AN535" s="78">
        <v>165</v>
      </c>
      <c r="AO535" s="74">
        <v>12.7</v>
      </c>
      <c r="AP535" s="74">
        <v>12.7</v>
      </c>
      <c r="AQ535" s="74">
        <v>64.8</v>
      </c>
      <c r="AR535" s="74">
        <v>71.5</v>
      </c>
      <c r="AS535" s="74">
        <v>74.5</v>
      </c>
      <c r="AT535" s="78">
        <v>170</v>
      </c>
      <c r="AU535" s="74">
        <v>1.8</v>
      </c>
      <c r="AV535" s="78">
        <v>165</v>
      </c>
      <c r="AW535" s="74">
        <v>13.3</v>
      </c>
      <c r="AX535" s="74">
        <v>10.9</v>
      </c>
      <c r="AY535" s="74" t="s">
        <v>396</v>
      </c>
      <c r="AZ535" s="74" t="s">
        <v>396</v>
      </c>
      <c r="BA535" s="74">
        <v>75.8</v>
      </c>
      <c r="BB535" s="78">
        <v>170</v>
      </c>
      <c r="BC535" s="74">
        <v>1.8</v>
      </c>
      <c r="BD535" s="78">
        <v>165</v>
      </c>
      <c r="BE535" s="74">
        <v>18.8</v>
      </c>
      <c r="BF535" s="74">
        <v>6.7</v>
      </c>
      <c r="BG535" s="74" t="s">
        <v>396</v>
      </c>
      <c r="BH535" s="74" t="s">
        <v>396</v>
      </c>
      <c r="BI535" s="74">
        <v>74.5</v>
      </c>
      <c r="BJ535" s="78"/>
      <c r="BK535" s="74"/>
      <c r="BL535" s="78"/>
      <c r="BM535" s="74"/>
      <c r="BN535" s="74"/>
      <c r="BO535" s="74"/>
      <c r="BP535" s="74"/>
      <c r="BQ535" s="74"/>
      <c r="BR535" s="78">
        <v>535</v>
      </c>
      <c r="BS535" s="74">
        <v>3.8</v>
      </c>
      <c r="BT535" s="78">
        <v>515</v>
      </c>
      <c r="BU535" s="74">
        <v>9.9</v>
      </c>
      <c r="BV535" s="74">
        <v>12.7</v>
      </c>
      <c r="BW535" s="74">
        <v>67.3</v>
      </c>
      <c r="BX535" s="74">
        <v>74.099999999999994</v>
      </c>
      <c r="BY535" s="74">
        <v>77.400000000000006</v>
      </c>
      <c r="BZ535" s="78">
        <v>535</v>
      </c>
      <c r="CA535" s="74">
        <v>4.3</v>
      </c>
      <c r="CB535" s="78">
        <v>510</v>
      </c>
      <c r="CC535" s="74">
        <v>9.8000000000000007</v>
      </c>
      <c r="CD535" s="74">
        <v>9.6</v>
      </c>
      <c r="CE535" s="74">
        <v>70.2</v>
      </c>
      <c r="CF535" s="74">
        <v>79</v>
      </c>
      <c r="CG535" s="74">
        <v>80.599999999999994</v>
      </c>
      <c r="CH535" s="78">
        <v>535</v>
      </c>
      <c r="CI535" s="74">
        <v>4.3</v>
      </c>
      <c r="CJ535" s="78">
        <v>510</v>
      </c>
      <c r="CK535" s="74">
        <v>13.5</v>
      </c>
      <c r="CL535" s="74">
        <v>6.1</v>
      </c>
      <c r="CM535" s="74" t="s">
        <v>396</v>
      </c>
      <c r="CN535" s="74" t="s">
        <v>396</v>
      </c>
      <c r="CO535" s="74">
        <v>80.400000000000006</v>
      </c>
      <c r="CP535" s="78"/>
      <c r="CQ535" s="74"/>
      <c r="CR535" s="78"/>
      <c r="CS535" s="74"/>
      <c r="CT535" s="74"/>
      <c r="CU535" s="74"/>
      <c r="CV535" s="74"/>
      <c r="CW535" s="74"/>
    </row>
    <row r="536" spans="1:101" ht="16.5" x14ac:dyDescent="0.3">
      <c r="A536" s="74" t="s">
        <v>292</v>
      </c>
      <c r="B536" s="74">
        <v>7</v>
      </c>
      <c r="C536" s="74">
        <v>10007811</v>
      </c>
      <c r="D536" s="74" t="s">
        <v>36</v>
      </c>
      <c r="E536" s="74" t="s">
        <v>37</v>
      </c>
      <c r="F536" s="78">
        <v>250</v>
      </c>
      <c r="G536" s="74">
        <v>0.8</v>
      </c>
      <c r="H536" s="78">
        <v>245</v>
      </c>
      <c r="I536" s="74" t="s">
        <v>396</v>
      </c>
      <c r="J536" s="74" t="s">
        <v>396</v>
      </c>
      <c r="K536" s="74">
        <v>44.7</v>
      </c>
      <c r="L536" s="74">
        <v>78.900000000000006</v>
      </c>
      <c r="M536" s="74">
        <v>88.6</v>
      </c>
      <c r="N536" s="78">
        <v>250</v>
      </c>
      <c r="O536" s="74">
        <v>2.8</v>
      </c>
      <c r="P536" s="78">
        <v>240</v>
      </c>
      <c r="Q536" s="74" t="s">
        <v>396</v>
      </c>
      <c r="R536" s="74" t="s">
        <v>396</v>
      </c>
      <c r="S536" s="74" t="s">
        <v>396</v>
      </c>
      <c r="T536" s="74" t="s">
        <v>396</v>
      </c>
      <c r="U536" s="74">
        <v>85.9</v>
      </c>
      <c r="V536" s="78">
        <v>250</v>
      </c>
      <c r="W536" s="74">
        <v>3.2</v>
      </c>
      <c r="X536" s="78">
        <v>240</v>
      </c>
      <c r="Y536" s="74" t="s">
        <v>396</v>
      </c>
      <c r="Z536" s="74" t="s">
        <v>396</v>
      </c>
      <c r="AA536" s="74" t="s">
        <v>396</v>
      </c>
      <c r="AB536" s="74" t="s">
        <v>396</v>
      </c>
      <c r="AC536" s="74">
        <v>86.3</v>
      </c>
      <c r="AD536" s="78"/>
      <c r="AE536" s="74"/>
      <c r="AF536" s="78"/>
      <c r="AG536" s="74"/>
      <c r="AH536" s="74"/>
      <c r="AI536" s="74"/>
      <c r="AJ536" s="74"/>
      <c r="AK536" s="74"/>
      <c r="AL536" s="78">
        <v>30</v>
      </c>
      <c r="AM536" s="74">
        <v>0</v>
      </c>
      <c r="AN536" s="78">
        <v>30</v>
      </c>
      <c r="AO536" s="74" t="s">
        <v>396</v>
      </c>
      <c r="AP536" s="74" t="s">
        <v>396</v>
      </c>
      <c r="AQ536" s="74">
        <v>32.1</v>
      </c>
      <c r="AR536" s="74">
        <v>71.400000000000006</v>
      </c>
      <c r="AS536" s="74">
        <v>85.7</v>
      </c>
      <c r="AT536" s="78">
        <v>30</v>
      </c>
      <c r="AU536" s="74">
        <v>0</v>
      </c>
      <c r="AV536" s="78">
        <v>30</v>
      </c>
      <c r="AW536" s="74" t="s">
        <v>396</v>
      </c>
      <c r="AX536" s="74" t="s">
        <v>396</v>
      </c>
      <c r="AY536" s="74" t="s">
        <v>396</v>
      </c>
      <c r="AZ536" s="74" t="s">
        <v>396</v>
      </c>
      <c r="BA536" s="74">
        <v>96.4</v>
      </c>
      <c r="BB536" s="78">
        <v>30</v>
      </c>
      <c r="BC536" s="74">
        <v>0</v>
      </c>
      <c r="BD536" s="78">
        <v>30</v>
      </c>
      <c r="BE536" s="74" t="s">
        <v>396</v>
      </c>
      <c r="BF536" s="74" t="s">
        <v>396</v>
      </c>
      <c r="BG536" s="74" t="s">
        <v>396</v>
      </c>
      <c r="BH536" s="74" t="s">
        <v>396</v>
      </c>
      <c r="BI536" s="74">
        <v>82.1</v>
      </c>
      <c r="BJ536" s="78"/>
      <c r="BK536" s="74"/>
      <c r="BL536" s="78"/>
      <c r="BM536" s="74"/>
      <c r="BN536" s="74"/>
      <c r="BO536" s="74"/>
      <c r="BP536" s="74"/>
      <c r="BQ536" s="74"/>
      <c r="BR536" s="78">
        <v>275</v>
      </c>
      <c r="BS536" s="74">
        <v>0.7</v>
      </c>
      <c r="BT536" s="78">
        <v>275</v>
      </c>
      <c r="BU536" s="74">
        <v>4.7</v>
      </c>
      <c r="BV536" s="74">
        <v>6.9</v>
      </c>
      <c r="BW536" s="74">
        <v>43.4</v>
      </c>
      <c r="BX536" s="74">
        <v>78.099999999999994</v>
      </c>
      <c r="BY536" s="74">
        <v>88.3</v>
      </c>
      <c r="BZ536" s="78">
        <v>275</v>
      </c>
      <c r="CA536" s="74">
        <v>2.5</v>
      </c>
      <c r="CB536" s="78">
        <v>270</v>
      </c>
      <c r="CC536" s="74">
        <v>7.8</v>
      </c>
      <c r="CD536" s="74">
        <v>5.2</v>
      </c>
      <c r="CE536" s="74">
        <v>72.5</v>
      </c>
      <c r="CF536" s="74">
        <v>84.4</v>
      </c>
      <c r="CG536" s="74">
        <v>87</v>
      </c>
      <c r="CH536" s="78">
        <v>275</v>
      </c>
      <c r="CI536" s="74">
        <v>2.9</v>
      </c>
      <c r="CJ536" s="78">
        <v>270</v>
      </c>
      <c r="CK536" s="74">
        <v>10.4</v>
      </c>
      <c r="CL536" s="74">
        <v>3.7</v>
      </c>
      <c r="CM536" s="74">
        <v>79.099999999999994</v>
      </c>
      <c r="CN536" s="74">
        <v>84.7</v>
      </c>
      <c r="CO536" s="74">
        <v>85.8</v>
      </c>
      <c r="CP536" s="78"/>
      <c r="CQ536" s="74"/>
      <c r="CR536" s="78"/>
      <c r="CS536" s="74"/>
      <c r="CT536" s="74"/>
      <c r="CU536" s="74"/>
      <c r="CV536" s="74"/>
      <c r="CW536" s="74"/>
    </row>
    <row r="537" spans="1:101" ht="16.5" x14ac:dyDescent="0.3">
      <c r="A537" s="74" t="s">
        <v>292</v>
      </c>
      <c r="B537" s="74">
        <v>49</v>
      </c>
      <c r="C537" s="74">
        <v>10006841</v>
      </c>
      <c r="D537" s="74" t="s">
        <v>39</v>
      </c>
      <c r="E537" s="74" t="s">
        <v>40</v>
      </c>
      <c r="F537" s="78">
        <v>355</v>
      </c>
      <c r="G537" s="74">
        <v>2.5</v>
      </c>
      <c r="H537" s="78">
        <v>345</v>
      </c>
      <c r="I537" s="74">
        <v>9.3000000000000007</v>
      </c>
      <c r="J537" s="74">
        <v>7.5</v>
      </c>
      <c r="K537" s="74">
        <v>49.6</v>
      </c>
      <c r="L537" s="74">
        <v>75.099999999999994</v>
      </c>
      <c r="M537" s="74">
        <v>83.2</v>
      </c>
      <c r="N537" s="78">
        <v>355</v>
      </c>
      <c r="O537" s="74">
        <v>3.1</v>
      </c>
      <c r="P537" s="78">
        <v>345</v>
      </c>
      <c r="Q537" s="74">
        <v>9.3000000000000007</v>
      </c>
      <c r="R537" s="74">
        <v>12.5</v>
      </c>
      <c r="S537" s="74">
        <v>57.7</v>
      </c>
      <c r="T537" s="74">
        <v>74.900000000000006</v>
      </c>
      <c r="U537" s="74">
        <v>78.099999999999994</v>
      </c>
      <c r="V537" s="78">
        <v>355</v>
      </c>
      <c r="W537" s="74">
        <v>3.4</v>
      </c>
      <c r="X537" s="78">
        <v>340</v>
      </c>
      <c r="Y537" s="74">
        <v>12.9</v>
      </c>
      <c r="Z537" s="74">
        <v>6.7</v>
      </c>
      <c r="AA537" s="74">
        <v>66.7</v>
      </c>
      <c r="AB537" s="74">
        <v>76.900000000000006</v>
      </c>
      <c r="AC537" s="74">
        <v>80.400000000000006</v>
      </c>
      <c r="AD537" s="78"/>
      <c r="AE537" s="74"/>
      <c r="AF537" s="78"/>
      <c r="AG537" s="74"/>
      <c r="AH537" s="74"/>
      <c r="AI537" s="74"/>
      <c r="AJ537" s="74"/>
      <c r="AK537" s="74"/>
      <c r="AL537" s="78">
        <v>300</v>
      </c>
      <c r="AM537" s="74">
        <v>1.3</v>
      </c>
      <c r="AN537" s="78">
        <v>295</v>
      </c>
      <c r="AO537" s="74">
        <v>7.4</v>
      </c>
      <c r="AP537" s="74">
        <v>15.2</v>
      </c>
      <c r="AQ537" s="74">
        <v>62</v>
      </c>
      <c r="AR537" s="74">
        <v>71.7</v>
      </c>
      <c r="AS537" s="74">
        <v>77.400000000000006</v>
      </c>
      <c r="AT537" s="78">
        <v>300</v>
      </c>
      <c r="AU537" s="74">
        <v>1.3</v>
      </c>
      <c r="AV537" s="78">
        <v>295</v>
      </c>
      <c r="AW537" s="74">
        <v>10.1</v>
      </c>
      <c r="AX537" s="74">
        <v>9.8000000000000007</v>
      </c>
      <c r="AY537" s="74">
        <v>67</v>
      </c>
      <c r="AZ537" s="74">
        <v>76.099999999999994</v>
      </c>
      <c r="BA537" s="74">
        <v>80.099999999999994</v>
      </c>
      <c r="BB537" s="78">
        <v>300</v>
      </c>
      <c r="BC537" s="74">
        <v>1.7</v>
      </c>
      <c r="BD537" s="78">
        <v>295</v>
      </c>
      <c r="BE537" s="74">
        <v>13.2</v>
      </c>
      <c r="BF537" s="74">
        <v>6.4</v>
      </c>
      <c r="BG537" s="74">
        <v>74</v>
      </c>
      <c r="BH537" s="74">
        <v>79.400000000000006</v>
      </c>
      <c r="BI537" s="74">
        <v>80.400000000000006</v>
      </c>
      <c r="BJ537" s="78"/>
      <c r="BK537" s="74"/>
      <c r="BL537" s="78"/>
      <c r="BM537" s="74"/>
      <c r="BN537" s="74"/>
      <c r="BO537" s="74"/>
      <c r="BP537" s="74"/>
      <c r="BQ537" s="74"/>
      <c r="BR537" s="78">
        <v>655</v>
      </c>
      <c r="BS537" s="74">
        <v>2</v>
      </c>
      <c r="BT537" s="78">
        <v>640</v>
      </c>
      <c r="BU537" s="74">
        <v>8.4</v>
      </c>
      <c r="BV537" s="74">
        <v>11.1</v>
      </c>
      <c r="BW537" s="74">
        <v>55.3</v>
      </c>
      <c r="BX537" s="74">
        <v>73.5</v>
      </c>
      <c r="BY537" s="74">
        <v>80.5</v>
      </c>
      <c r="BZ537" s="78">
        <v>655</v>
      </c>
      <c r="CA537" s="74">
        <v>2.2999999999999998</v>
      </c>
      <c r="CB537" s="78">
        <v>640</v>
      </c>
      <c r="CC537" s="74">
        <v>9.6999999999999993</v>
      </c>
      <c r="CD537" s="74">
        <v>11.3</v>
      </c>
      <c r="CE537" s="74">
        <v>62</v>
      </c>
      <c r="CF537" s="74">
        <v>75.5</v>
      </c>
      <c r="CG537" s="74">
        <v>79.099999999999994</v>
      </c>
      <c r="CH537" s="78">
        <v>655</v>
      </c>
      <c r="CI537" s="74">
        <v>2.6</v>
      </c>
      <c r="CJ537" s="78">
        <v>640</v>
      </c>
      <c r="CK537" s="74">
        <v>13</v>
      </c>
      <c r="CL537" s="74">
        <v>6.6</v>
      </c>
      <c r="CM537" s="74">
        <v>70.099999999999994</v>
      </c>
      <c r="CN537" s="74">
        <v>78.099999999999994</v>
      </c>
      <c r="CO537" s="74">
        <v>80.400000000000006</v>
      </c>
      <c r="CP537" s="78"/>
      <c r="CQ537" s="74"/>
      <c r="CR537" s="78"/>
      <c r="CS537" s="74"/>
      <c r="CT537" s="74"/>
      <c r="CU537" s="74"/>
      <c r="CV537" s="74"/>
      <c r="CW537" s="74"/>
    </row>
    <row r="538" spans="1:101" ht="16.5" x14ac:dyDescent="0.3">
      <c r="A538" s="74" t="s">
        <v>292</v>
      </c>
      <c r="B538" s="74">
        <v>197</v>
      </c>
      <c r="C538" s="74">
        <v>10000385</v>
      </c>
      <c r="D538" s="74" t="s">
        <v>19</v>
      </c>
      <c r="E538" s="74" t="s">
        <v>42</v>
      </c>
      <c r="F538" s="78">
        <v>265</v>
      </c>
      <c r="G538" s="74">
        <v>2.6</v>
      </c>
      <c r="H538" s="78">
        <v>260</v>
      </c>
      <c r="I538" s="74">
        <v>10.8</v>
      </c>
      <c r="J538" s="74">
        <v>18.8</v>
      </c>
      <c r="K538" s="74" t="s">
        <v>396</v>
      </c>
      <c r="L538" s="74" t="s">
        <v>396</v>
      </c>
      <c r="M538" s="74">
        <v>70.400000000000006</v>
      </c>
      <c r="N538" s="78">
        <v>265</v>
      </c>
      <c r="O538" s="74">
        <v>2.6</v>
      </c>
      <c r="P538" s="78">
        <v>260</v>
      </c>
      <c r="Q538" s="74">
        <v>13.8</v>
      </c>
      <c r="R538" s="74">
        <v>11.2</v>
      </c>
      <c r="S538" s="74">
        <v>68.5</v>
      </c>
      <c r="T538" s="74">
        <v>73.5</v>
      </c>
      <c r="U538" s="74">
        <v>75</v>
      </c>
      <c r="V538" s="78">
        <v>265</v>
      </c>
      <c r="W538" s="74">
        <v>2.6</v>
      </c>
      <c r="X538" s="78">
        <v>260</v>
      </c>
      <c r="Y538" s="74">
        <v>16.5</v>
      </c>
      <c r="Z538" s="74">
        <v>11.5</v>
      </c>
      <c r="AA538" s="74" t="s">
        <v>396</v>
      </c>
      <c r="AB538" s="74" t="s">
        <v>396</v>
      </c>
      <c r="AC538" s="74">
        <v>71.900000000000006</v>
      </c>
      <c r="AD538" s="78"/>
      <c r="AE538" s="74"/>
      <c r="AF538" s="78"/>
      <c r="AG538" s="74"/>
      <c r="AH538" s="74"/>
      <c r="AI538" s="74"/>
      <c r="AJ538" s="74"/>
      <c r="AK538" s="74"/>
      <c r="AL538" s="78">
        <v>220</v>
      </c>
      <c r="AM538" s="74">
        <v>0.9</v>
      </c>
      <c r="AN538" s="78">
        <v>220</v>
      </c>
      <c r="AO538" s="74">
        <v>11.4</v>
      </c>
      <c r="AP538" s="74">
        <v>22.3</v>
      </c>
      <c r="AQ538" s="74" t="s">
        <v>396</v>
      </c>
      <c r="AR538" s="74" t="s">
        <v>396</v>
      </c>
      <c r="AS538" s="74">
        <v>66.400000000000006</v>
      </c>
      <c r="AT538" s="78">
        <v>220</v>
      </c>
      <c r="AU538" s="74">
        <v>0.9</v>
      </c>
      <c r="AV538" s="78">
        <v>220</v>
      </c>
      <c r="AW538" s="74">
        <v>15</v>
      </c>
      <c r="AX538" s="74">
        <v>19.5</v>
      </c>
      <c r="AY538" s="74">
        <v>61.4</v>
      </c>
      <c r="AZ538" s="74">
        <v>64.099999999999994</v>
      </c>
      <c r="BA538" s="74">
        <v>65.5</v>
      </c>
      <c r="BB538" s="78">
        <v>220</v>
      </c>
      <c r="BC538" s="74">
        <v>0.9</v>
      </c>
      <c r="BD538" s="78">
        <v>220</v>
      </c>
      <c r="BE538" s="74">
        <v>19.100000000000001</v>
      </c>
      <c r="BF538" s="74">
        <v>14.1</v>
      </c>
      <c r="BG538" s="74" t="s">
        <v>396</v>
      </c>
      <c r="BH538" s="74" t="s">
        <v>396</v>
      </c>
      <c r="BI538" s="74">
        <v>66.8</v>
      </c>
      <c r="BJ538" s="78"/>
      <c r="BK538" s="74"/>
      <c r="BL538" s="78"/>
      <c r="BM538" s="74"/>
      <c r="BN538" s="74"/>
      <c r="BO538" s="74"/>
      <c r="BP538" s="74"/>
      <c r="BQ538" s="74"/>
      <c r="BR538" s="78">
        <v>490</v>
      </c>
      <c r="BS538" s="74">
        <v>1.8</v>
      </c>
      <c r="BT538" s="78">
        <v>480</v>
      </c>
      <c r="BU538" s="74">
        <v>11</v>
      </c>
      <c r="BV538" s="74">
        <v>20.399999999999999</v>
      </c>
      <c r="BW538" s="74">
        <v>61.5</v>
      </c>
      <c r="BX538" s="74">
        <v>65.599999999999994</v>
      </c>
      <c r="BY538" s="74">
        <v>68.5</v>
      </c>
      <c r="BZ538" s="78">
        <v>490</v>
      </c>
      <c r="CA538" s="74">
        <v>1.8</v>
      </c>
      <c r="CB538" s="78">
        <v>480</v>
      </c>
      <c r="CC538" s="74">
        <v>14.4</v>
      </c>
      <c r="CD538" s="74">
        <v>15</v>
      </c>
      <c r="CE538" s="74">
        <v>65.2</v>
      </c>
      <c r="CF538" s="74">
        <v>69.2</v>
      </c>
      <c r="CG538" s="74">
        <v>70.599999999999994</v>
      </c>
      <c r="CH538" s="78">
        <v>490</v>
      </c>
      <c r="CI538" s="74">
        <v>1.8</v>
      </c>
      <c r="CJ538" s="78">
        <v>480</v>
      </c>
      <c r="CK538" s="74">
        <v>17.7</v>
      </c>
      <c r="CL538" s="74">
        <v>12.7</v>
      </c>
      <c r="CM538" s="74">
        <v>65.599999999999994</v>
      </c>
      <c r="CN538" s="74">
        <v>68.3</v>
      </c>
      <c r="CO538" s="74">
        <v>69.599999999999994</v>
      </c>
      <c r="CP538" s="78"/>
      <c r="CQ538" s="74"/>
      <c r="CR538" s="78"/>
      <c r="CS538" s="74"/>
      <c r="CT538" s="74"/>
      <c r="CU538" s="74"/>
      <c r="CV538" s="74"/>
      <c r="CW538" s="74"/>
    </row>
    <row r="539" spans="1:101" ht="16.5" x14ac:dyDescent="0.3">
      <c r="A539" s="74" t="s">
        <v>292</v>
      </c>
      <c r="B539" s="74">
        <v>50</v>
      </c>
      <c r="C539" s="74">
        <v>10000824</v>
      </c>
      <c r="D539" s="74" t="s">
        <v>19</v>
      </c>
      <c r="E539" s="74" t="s">
        <v>44</v>
      </c>
      <c r="F539" s="78">
        <v>1355</v>
      </c>
      <c r="G539" s="74">
        <v>4.2</v>
      </c>
      <c r="H539" s="78">
        <v>1300</v>
      </c>
      <c r="I539" s="74">
        <v>8.1</v>
      </c>
      <c r="J539" s="74">
        <v>8.3000000000000007</v>
      </c>
      <c r="K539" s="74">
        <v>65.2</v>
      </c>
      <c r="L539" s="74">
        <v>77.900000000000006</v>
      </c>
      <c r="M539" s="74">
        <v>83.6</v>
      </c>
      <c r="N539" s="78">
        <v>1355</v>
      </c>
      <c r="O539" s="74">
        <v>4.9000000000000004</v>
      </c>
      <c r="P539" s="78">
        <v>1290</v>
      </c>
      <c r="Q539" s="74">
        <v>9.3000000000000007</v>
      </c>
      <c r="R539" s="74">
        <v>6.4</v>
      </c>
      <c r="S539" s="74">
        <v>71.8</v>
      </c>
      <c r="T539" s="74">
        <v>81.7</v>
      </c>
      <c r="U539" s="74">
        <v>84.3</v>
      </c>
      <c r="V539" s="78">
        <v>1355</v>
      </c>
      <c r="W539" s="74">
        <v>5.0999999999999996</v>
      </c>
      <c r="X539" s="78">
        <v>1285</v>
      </c>
      <c r="Y539" s="74">
        <v>12.6</v>
      </c>
      <c r="Z539" s="74">
        <v>6</v>
      </c>
      <c r="AA539" s="74">
        <v>72.599999999999994</v>
      </c>
      <c r="AB539" s="74">
        <v>79.400000000000006</v>
      </c>
      <c r="AC539" s="74">
        <v>81.400000000000006</v>
      </c>
      <c r="AD539" s="78"/>
      <c r="AE539" s="74"/>
      <c r="AF539" s="78"/>
      <c r="AG539" s="74"/>
      <c r="AH539" s="74"/>
      <c r="AI539" s="74"/>
      <c r="AJ539" s="74"/>
      <c r="AK539" s="74"/>
      <c r="AL539" s="78">
        <v>1195</v>
      </c>
      <c r="AM539" s="74">
        <v>1.4</v>
      </c>
      <c r="AN539" s="78">
        <v>1180</v>
      </c>
      <c r="AO539" s="74">
        <v>9.8000000000000007</v>
      </c>
      <c r="AP539" s="74">
        <v>12</v>
      </c>
      <c r="AQ539" s="74">
        <v>67.099999999999994</v>
      </c>
      <c r="AR539" s="74">
        <v>73.5</v>
      </c>
      <c r="AS539" s="74">
        <v>78.099999999999994</v>
      </c>
      <c r="AT539" s="78">
        <v>1195</v>
      </c>
      <c r="AU539" s="74">
        <v>1.5</v>
      </c>
      <c r="AV539" s="78">
        <v>1180</v>
      </c>
      <c r="AW539" s="74">
        <v>11.4</v>
      </c>
      <c r="AX539" s="74">
        <v>6.9</v>
      </c>
      <c r="AY539" s="74">
        <v>74.099999999999994</v>
      </c>
      <c r="AZ539" s="74">
        <v>79.900000000000006</v>
      </c>
      <c r="BA539" s="74">
        <v>81.7</v>
      </c>
      <c r="BB539" s="78">
        <v>1195</v>
      </c>
      <c r="BC539" s="74">
        <v>1.8</v>
      </c>
      <c r="BD539" s="78">
        <v>1175</v>
      </c>
      <c r="BE539" s="74">
        <v>12.7</v>
      </c>
      <c r="BF539" s="74">
        <v>5.6</v>
      </c>
      <c r="BG539" s="74">
        <v>76.400000000000006</v>
      </c>
      <c r="BH539" s="74">
        <v>80.7</v>
      </c>
      <c r="BI539" s="74">
        <v>81.7</v>
      </c>
      <c r="BJ539" s="78"/>
      <c r="BK539" s="74"/>
      <c r="BL539" s="78"/>
      <c r="BM539" s="74"/>
      <c r="BN539" s="74"/>
      <c r="BO539" s="74"/>
      <c r="BP539" s="74"/>
      <c r="BQ539" s="74"/>
      <c r="BR539" s="78">
        <v>2550</v>
      </c>
      <c r="BS539" s="74">
        <v>2.9</v>
      </c>
      <c r="BT539" s="78">
        <v>2475</v>
      </c>
      <c r="BU539" s="74">
        <v>8.9</v>
      </c>
      <c r="BV539" s="74">
        <v>10.1</v>
      </c>
      <c r="BW539" s="74">
        <v>66.099999999999994</v>
      </c>
      <c r="BX539" s="74">
        <v>75.8</v>
      </c>
      <c r="BY539" s="74">
        <v>81</v>
      </c>
      <c r="BZ539" s="78">
        <v>2550</v>
      </c>
      <c r="CA539" s="74">
        <v>3.3</v>
      </c>
      <c r="CB539" s="78">
        <v>2465</v>
      </c>
      <c r="CC539" s="74">
        <v>10.3</v>
      </c>
      <c r="CD539" s="74">
        <v>6.6</v>
      </c>
      <c r="CE539" s="74">
        <v>72.900000000000006</v>
      </c>
      <c r="CF539" s="74">
        <v>80.8</v>
      </c>
      <c r="CG539" s="74">
        <v>83.1</v>
      </c>
      <c r="CH539" s="78">
        <v>2550</v>
      </c>
      <c r="CI539" s="74">
        <v>3.6</v>
      </c>
      <c r="CJ539" s="78">
        <v>2460</v>
      </c>
      <c r="CK539" s="74">
        <v>12.6</v>
      </c>
      <c r="CL539" s="74">
        <v>5.8</v>
      </c>
      <c r="CM539" s="74">
        <v>74.400000000000006</v>
      </c>
      <c r="CN539" s="74">
        <v>80</v>
      </c>
      <c r="CO539" s="74">
        <v>81.5</v>
      </c>
      <c r="CP539" s="78"/>
      <c r="CQ539" s="74"/>
      <c r="CR539" s="78"/>
      <c r="CS539" s="74"/>
      <c r="CT539" s="74"/>
      <c r="CU539" s="74"/>
      <c r="CV539" s="74"/>
      <c r="CW539" s="74"/>
    </row>
    <row r="540" spans="1:101" ht="16.5" x14ac:dyDescent="0.3">
      <c r="A540" s="74" t="s">
        <v>292</v>
      </c>
      <c r="B540" s="74">
        <v>111</v>
      </c>
      <c r="C540" s="74">
        <v>10007785</v>
      </c>
      <c r="D540" s="74" t="s">
        <v>46</v>
      </c>
      <c r="E540" s="74" t="s">
        <v>47</v>
      </c>
      <c r="F540" s="78">
        <v>820</v>
      </c>
      <c r="G540" s="74">
        <v>3.7</v>
      </c>
      <c r="H540" s="78">
        <v>790</v>
      </c>
      <c r="I540" s="74">
        <v>10.4</v>
      </c>
      <c r="J540" s="74">
        <v>9.5</v>
      </c>
      <c r="K540" s="74">
        <v>53</v>
      </c>
      <c r="L540" s="74">
        <v>71.2</v>
      </c>
      <c r="M540" s="74">
        <v>80.2</v>
      </c>
      <c r="N540" s="78">
        <v>820</v>
      </c>
      <c r="O540" s="74">
        <v>4</v>
      </c>
      <c r="P540" s="78">
        <v>790</v>
      </c>
      <c r="Q540" s="74">
        <v>11.7</v>
      </c>
      <c r="R540" s="74">
        <v>8.6</v>
      </c>
      <c r="S540" s="74">
        <v>57.9</v>
      </c>
      <c r="T540" s="74">
        <v>73.400000000000006</v>
      </c>
      <c r="U540" s="74">
        <v>79.7</v>
      </c>
      <c r="V540" s="78">
        <v>820</v>
      </c>
      <c r="W540" s="74">
        <v>4.5</v>
      </c>
      <c r="X540" s="78">
        <v>785</v>
      </c>
      <c r="Y540" s="74">
        <v>14</v>
      </c>
      <c r="Z540" s="74">
        <v>7.3</v>
      </c>
      <c r="AA540" s="74">
        <v>64.2</v>
      </c>
      <c r="AB540" s="74">
        <v>75.099999999999994</v>
      </c>
      <c r="AC540" s="74">
        <v>78.7</v>
      </c>
      <c r="AD540" s="78"/>
      <c r="AE540" s="74"/>
      <c r="AF540" s="78"/>
      <c r="AG540" s="74"/>
      <c r="AH540" s="74"/>
      <c r="AI540" s="74"/>
      <c r="AJ540" s="74"/>
      <c r="AK540" s="74"/>
      <c r="AL540" s="78">
        <v>695</v>
      </c>
      <c r="AM540" s="74">
        <v>1</v>
      </c>
      <c r="AN540" s="78">
        <v>690</v>
      </c>
      <c r="AO540" s="74">
        <v>7.1</v>
      </c>
      <c r="AP540" s="74">
        <v>16.399999999999999</v>
      </c>
      <c r="AQ540" s="74">
        <v>51.3</v>
      </c>
      <c r="AR540" s="74">
        <v>65.2</v>
      </c>
      <c r="AS540" s="74">
        <v>76.5</v>
      </c>
      <c r="AT540" s="78">
        <v>695</v>
      </c>
      <c r="AU540" s="74">
        <v>1.7</v>
      </c>
      <c r="AV540" s="78">
        <v>685</v>
      </c>
      <c r="AW540" s="74">
        <v>13.7</v>
      </c>
      <c r="AX540" s="74">
        <v>7.7</v>
      </c>
      <c r="AY540" s="74">
        <v>62.3</v>
      </c>
      <c r="AZ540" s="74">
        <v>73.099999999999994</v>
      </c>
      <c r="BA540" s="74">
        <v>78.5</v>
      </c>
      <c r="BB540" s="78">
        <v>695</v>
      </c>
      <c r="BC540" s="74">
        <v>1.7</v>
      </c>
      <c r="BD540" s="78">
        <v>685</v>
      </c>
      <c r="BE540" s="74">
        <v>15.5</v>
      </c>
      <c r="BF540" s="74">
        <v>7.6</v>
      </c>
      <c r="BG540" s="74">
        <v>65.099999999999994</v>
      </c>
      <c r="BH540" s="74">
        <v>73.099999999999994</v>
      </c>
      <c r="BI540" s="74">
        <v>76.900000000000006</v>
      </c>
      <c r="BJ540" s="78"/>
      <c r="BK540" s="74"/>
      <c r="BL540" s="78"/>
      <c r="BM540" s="74"/>
      <c r="BN540" s="74"/>
      <c r="BO540" s="74"/>
      <c r="BP540" s="74"/>
      <c r="BQ540" s="74"/>
      <c r="BR540" s="78">
        <v>1520</v>
      </c>
      <c r="BS540" s="74">
        <v>2.4</v>
      </c>
      <c r="BT540" s="78">
        <v>1480</v>
      </c>
      <c r="BU540" s="74">
        <v>8.8000000000000007</v>
      </c>
      <c r="BV540" s="74">
        <v>12.7</v>
      </c>
      <c r="BW540" s="74">
        <v>52.2</v>
      </c>
      <c r="BX540" s="74">
        <v>68.400000000000006</v>
      </c>
      <c r="BY540" s="74">
        <v>78.5</v>
      </c>
      <c r="BZ540" s="78">
        <v>1520</v>
      </c>
      <c r="CA540" s="74">
        <v>3</v>
      </c>
      <c r="CB540" s="78">
        <v>1475</v>
      </c>
      <c r="CC540" s="74">
        <v>12.6</v>
      </c>
      <c r="CD540" s="74">
        <v>8.1999999999999993</v>
      </c>
      <c r="CE540" s="74">
        <v>59.9</v>
      </c>
      <c r="CF540" s="74">
        <v>73.3</v>
      </c>
      <c r="CG540" s="74">
        <v>79.2</v>
      </c>
      <c r="CH540" s="78">
        <v>1520</v>
      </c>
      <c r="CI540" s="74">
        <v>3.2</v>
      </c>
      <c r="CJ540" s="78">
        <v>1470</v>
      </c>
      <c r="CK540" s="74">
        <v>14.7</v>
      </c>
      <c r="CL540" s="74">
        <v>7.4</v>
      </c>
      <c r="CM540" s="74">
        <v>64.599999999999994</v>
      </c>
      <c r="CN540" s="74">
        <v>74.2</v>
      </c>
      <c r="CO540" s="74">
        <v>77.900000000000006</v>
      </c>
      <c r="CP540" s="78"/>
      <c r="CQ540" s="74"/>
      <c r="CR540" s="78"/>
      <c r="CS540" s="74"/>
      <c r="CT540" s="74"/>
      <c r="CU540" s="74"/>
      <c r="CV540" s="74"/>
      <c r="CW540" s="74"/>
    </row>
    <row r="541" spans="1:101" ht="16.5" x14ac:dyDescent="0.3">
      <c r="A541" s="74" t="s">
        <v>292</v>
      </c>
      <c r="B541" s="74">
        <v>51</v>
      </c>
      <c r="C541" s="74">
        <v>10000886</v>
      </c>
      <c r="D541" s="74" t="s">
        <v>49</v>
      </c>
      <c r="E541" s="74" t="s">
        <v>50</v>
      </c>
      <c r="F541" s="78">
        <v>1695</v>
      </c>
      <c r="G541" s="74">
        <v>3.1</v>
      </c>
      <c r="H541" s="78">
        <v>1645</v>
      </c>
      <c r="I541" s="74">
        <v>10</v>
      </c>
      <c r="J541" s="74">
        <v>10.199999999999999</v>
      </c>
      <c r="K541" s="74">
        <v>60.6</v>
      </c>
      <c r="L541" s="74">
        <v>74</v>
      </c>
      <c r="M541" s="74">
        <v>79.900000000000006</v>
      </c>
      <c r="N541" s="78">
        <v>1695</v>
      </c>
      <c r="O541" s="74">
        <v>3.4</v>
      </c>
      <c r="P541" s="78">
        <v>1640</v>
      </c>
      <c r="Q541" s="74">
        <v>10.8</v>
      </c>
      <c r="R541" s="74">
        <v>7.4</v>
      </c>
      <c r="S541" s="74">
        <v>66.099999999999994</v>
      </c>
      <c r="T541" s="74">
        <v>77.5</v>
      </c>
      <c r="U541" s="74">
        <v>81.8</v>
      </c>
      <c r="V541" s="78">
        <v>1695</v>
      </c>
      <c r="W541" s="74">
        <v>3.5</v>
      </c>
      <c r="X541" s="78">
        <v>1635</v>
      </c>
      <c r="Y541" s="74">
        <v>15</v>
      </c>
      <c r="Z541" s="74">
        <v>6</v>
      </c>
      <c r="AA541" s="74">
        <v>67.8</v>
      </c>
      <c r="AB541" s="74">
        <v>76.400000000000006</v>
      </c>
      <c r="AC541" s="74">
        <v>79</v>
      </c>
      <c r="AD541" s="78"/>
      <c r="AE541" s="74"/>
      <c r="AF541" s="78"/>
      <c r="AG541" s="74"/>
      <c r="AH541" s="74"/>
      <c r="AI541" s="74"/>
      <c r="AJ541" s="74"/>
      <c r="AK541" s="74"/>
      <c r="AL541" s="78">
        <v>1065</v>
      </c>
      <c r="AM541" s="74">
        <v>1.3</v>
      </c>
      <c r="AN541" s="78">
        <v>1050</v>
      </c>
      <c r="AO541" s="74">
        <v>9.6</v>
      </c>
      <c r="AP541" s="74">
        <v>13.3</v>
      </c>
      <c r="AQ541" s="74">
        <v>61.6</v>
      </c>
      <c r="AR541" s="74">
        <v>70.8</v>
      </c>
      <c r="AS541" s="74">
        <v>77.099999999999994</v>
      </c>
      <c r="AT541" s="78">
        <v>1065</v>
      </c>
      <c r="AU541" s="74">
        <v>1.6</v>
      </c>
      <c r="AV541" s="78">
        <v>1050</v>
      </c>
      <c r="AW541" s="74">
        <v>12.8</v>
      </c>
      <c r="AX541" s="74">
        <v>8.5</v>
      </c>
      <c r="AY541" s="74">
        <v>69.099999999999994</v>
      </c>
      <c r="AZ541" s="74">
        <v>76.3</v>
      </c>
      <c r="BA541" s="74">
        <v>78.7</v>
      </c>
      <c r="BB541" s="78">
        <v>1065</v>
      </c>
      <c r="BC541" s="74">
        <v>1.5</v>
      </c>
      <c r="BD541" s="78">
        <v>1050</v>
      </c>
      <c r="BE541" s="74">
        <v>15.3</v>
      </c>
      <c r="BF541" s="74">
        <v>7.7</v>
      </c>
      <c r="BG541" s="74">
        <v>69</v>
      </c>
      <c r="BH541" s="74">
        <v>74.7</v>
      </c>
      <c r="BI541" s="74">
        <v>77</v>
      </c>
      <c r="BJ541" s="78"/>
      <c r="BK541" s="74"/>
      <c r="BL541" s="78"/>
      <c r="BM541" s="74"/>
      <c r="BN541" s="74"/>
      <c r="BO541" s="74"/>
      <c r="BP541" s="74"/>
      <c r="BQ541" s="74"/>
      <c r="BR541" s="78">
        <v>2760</v>
      </c>
      <c r="BS541" s="74">
        <v>2.4</v>
      </c>
      <c r="BT541" s="78">
        <v>2695</v>
      </c>
      <c r="BU541" s="74">
        <v>9.8000000000000007</v>
      </c>
      <c r="BV541" s="74">
        <v>11.4</v>
      </c>
      <c r="BW541" s="74">
        <v>61</v>
      </c>
      <c r="BX541" s="74">
        <v>72.8</v>
      </c>
      <c r="BY541" s="74">
        <v>78.8</v>
      </c>
      <c r="BZ541" s="78">
        <v>2760</v>
      </c>
      <c r="CA541" s="74">
        <v>2.7</v>
      </c>
      <c r="CB541" s="78">
        <v>2690</v>
      </c>
      <c r="CC541" s="74">
        <v>11.6</v>
      </c>
      <c r="CD541" s="74">
        <v>7.8</v>
      </c>
      <c r="CE541" s="74">
        <v>67.3</v>
      </c>
      <c r="CF541" s="74">
        <v>77</v>
      </c>
      <c r="CG541" s="74">
        <v>80.599999999999994</v>
      </c>
      <c r="CH541" s="78">
        <v>2760</v>
      </c>
      <c r="CI541" s="74">
        <v>2.8</v>
      </c>
      <c r="CJ541" s="78">
        <v>2685</v>
      </c>
      <c r="CK541" s="74">
        <v>15.1</v>
      </c>
      <c r="CL541" s="74">
        <v>6.7</v>
      </c>
      <c r="CM541" s="74">
        <v>68.3</v>
      </c>
      <c r="CN541" s="74">
        <v>75.8</v>
      </c>
      <c r="CO541" s="74">
        <v>78.2</v>
      </c>
      <c r="CP541" s="78"/>
      <c r="CQ541" s="74"/>
      <c r="CR541" s="78"/>
      <c r="CS541" s="74"/>
      <c r="CT541" s="74"/>
      <c r="CU541" s="74"/>
      <c r="CV541" s="74"/>
      <c r="CW541" s="74"/>
    </row>
    <row r="542" spans="1:101" ht="16.5" x14ac:dyDescent="0.3">
      <c r="A542" s="74" t="s">
        <v>292</v>
      </c>
      <c r="B542" s="74">
        <v>112</v>
      </c>
      <c r="C542" s="74">
        <v>10007786</v>
      </c>
      <c r="D542" s="74" t="s">
        <v>19</v>
      </c>
      <c r="E542" s="74" t="s">
        <v>52</v>
      </c>
      <c r="F542" s="78">
        <v>1465</v>
      </c>
      <c r="G542" s="74">
        <v>3.1</v>
      </c>
      <c r="H542" s="78">
        <v>1420</v>
      </c>
      <c r="I542" s="74">
        <v>7.9</v>
      </c>
      <c r="J542" s="74">
        <v>11.5</v>
      </c>
      <c r="K542" s="74">
        <v>46.3</v>
      </c>
      <c r="L542" s="74">
        <v>66.099999999999994</v>
      </c>
      <c r="M542" s="74">
        <v>80.599999999999994</v>
      </c>
      <c r="N542" s="78">
        <v>1465</v>
      </c>
      <c r="O542" s="74">
        <v>3.5</v>
      </c>
      <c r="P542" s="78">
        <v>1415</v>
      </c>
      <c r="Q542" s="74">
        <v>9.6</v>
      </c>
      <c r="R542" s="74">
        <v>7.1</v>
      </c>
      <c r="S542" s="74">
        <v>57.7</v>
      </c>
      <c r="T542" s="74">
        <v>76.599999999999994</v>
      </c>
      <c r="U542" s="74">
        <v>83.3</v>
      </c>
      <c r="V542" s="78">
        <v>1465</v>
      </c>
      <c r="W542" s="74">
        <v>4</v>
      </c>
      <c r="X542" s="78">
        <v>1410</v>
      </c>
      <c r="Y542" s="74">
        <v>12.6</v>
      </c>
      <c r="Z542" s="74">
        <v>7.8</v>
      </c>
      <c r="AA542" s="74">
        <v>63.9</v>
      </c>
      <c r="AB542" s="74">
        <v>75.7</v>
      </c>
      <c r="AC542" s="74">
        <v>79.5</v>
      </c>
      <c r="AD542" s="78"/>
      <c r="AE542" s="74"/>
      <c r="AF542" s="78"/>
      <c r="AG542" s="74"/>
      <c r="AH542" s="74"/>
      <c r="AI542" s="74"/>
      <c r="AJ542" s="74"/>
      <c r="AK542" s="74"/>
      <c r="AL542" s="78">
        <v>1340</v>
      </c>
      <c r="AM542" s="74">
        <v>0.9</v>
      </c>
      <c r="AN542" s="78">
        <v>1325</v>
      </c>
      <c r="AO542" s="74">
        <v>9.9</v>
      </c>
      <c r="AP542" s="74">
        <v>10.3</v>
      </c>
      <c r="AQ542" s="74">
        <v>50.6</v>
      </c>
      <c r="AR542" s="74">
        <v>67.099999999999994</v>
      </c>
      <c r="AS542" s="74">
        <v>79.7</v>
      </c>
      <c r="AT542" s="78">
        <v>1340</v>
      </c>
      <c r="AU542" s="74">
        <v>1.3</v>
      </c>
      <c r="AV542" s="78">
        <v>1320</v>
      </c>
      <c r="AW542" s="74">
        <v>11.4</v>
      </c>
      <c r="AX542" s="74">
        <v>6.4</v>
      </c>
      <c r="AY542" s="74">
        <v>59.5</v>
      </c>
      <c r="AZ542" s="74">
        <v>75.099999999999994</v>
      </c>
      <c r="BA542" s="74">
        <v>82.2</v>
      </c>
      <c r="BB542" s="78">
        <v>1340</v>
      </c>
      <c r="BC542" s="74">
        <v>1.4</v>
      </c>
      <c r="BD542" s="78">
        <v>1320</v>
      </c>
      <c r="BE542" s="74">
        <v>14.8</v>
      </c>
      <c r="BF542" s="74">
        <v>6.1</v>
      </c>
      <c r="BG542" s="74">
        <v>64.599999999999994</v>
      </c>
      <c r="BH542" s="74">
        <v>73.7</v>
      </c>
      <c r="BI542" s="74">
        <v>79</v>
      </c>
      <c r="BJ542" s="78"/>
      <c r="BK542" s="74"/>
      <c r="BL542" s="78"/>
      <c r="BM542" s="74"/>
      <c r="BN542" s="74"/>
      <c r="BO542" s="74"/>
      <c r="BP542" s="74"/>
      <c r="BQ542" s="74"/>
      <c r="BR542" s="78">
        <v>2805</v>
      </c>
      <c r="BS542" s="74">
        <v>2.1</v>
      </c>
      <c r="BT542" s="78">
        <v>2750</v>
      </c>
      <c r="BU542" s="74">
        <v>8.9</v>
      </c>
      <c r="BV542" s="74">
        <v>10.9</v>
      </c>
      <c r="BW542" s="74">
        <v>48.4</v>
      </c>
      <c r="BX542" s="74">
        <v>66.599999999999994</v>
      </c>
      <c r="BY542" s="74">
        <v>80.2</v>
      </c>
      <c r="BZ542" s="78">
        <v>2805</v>
      </c>
      <c r="CA542" s="74">
        <v>2.5</v>
      </c>
      <c r="CB542" s="78">
        <v>2735</v>
      </c>
      <c r="CC542" s="74">
        <v>10.5</v>
      </c>
      <c r="CD542" s="74">
        <v>6.7</v>
      </c>
      <c r="CE542" s="74">
        <v>58.6</v>
      </c>
      <c r="CF542" s="74">
        <v>75.900000000000006</v>
      </c>
      <c r="CG542" s="74">
        <v>82.8</v>
      </c>
      <c r="CH542" s="78">
        <v>2805</v>
      </c>
      <c r="CI542" s="74">
        <v>2.8</v>
      </c>
      <c r="CJ542" s="78">
        <v>2730</v>
      </c>
      <c r="CK542" s="74">
        <v>13.7</v>
      </c>
      <c r="CL542" s="74">
        <v>7</v>
      </c>
      <c r="CM542" s="74">
        <v>64.3</v>
      </c>
      <c r="CN542" s="74">
        <v>74.7</v>
      </c>
      <c r="CO542" s="74">
        <v>79.3</v>
      </c>
      <c r="CP542" s="78"/>
      <c r="CQ542" s="74"/>
      <c r="CR542" s="78"/>
      <c r="CS542" s="74"/>
      <c r="CT542" s="74"/>
      <c r="CU542" s="74"/>
      <c r="CV542" s="74"/>
      <c r="CW542" s="74"/>
    </row>
    <row r="543" spans="1:101" ht="16.5" x14ac:dyDescent="0.3">
      <c r="A543" s="74" t="s">
        <v>292</v>
      </c>
      <c r="B543" s="74">
        <v>113</v>
      </c>
      <c r="C543" s="74">
        <v>10000961</v>
      </c>
      <c r="D543" s="74" t="s">
        <v>27</v>
      </c>
      <c r="E543" s="74" t="s">
        <v>54</v>
      </c>
      <c r="F543" s="78">
        <v>1150</v>
      </c>
      <c r="G543" s="74">
        <v>3</v>
      </c>
      <c r="H543" s="78">
        <v>1115</v>
      </c>
      <c r="I543" s="74">
        <v>8.5</v>
      </c>
      <c r="J543" s="74">
        <v>10.9</v>
      </c>
      <c r="K543" s="74">
        <v>61.6</v>
      </c>
      <c r="L543" s="74">
        <v>74.599999999999994</v>
      </c>
      <c r="M543" s="74">
        <v>80.599999999999994</v>
      </c>
      <c r="N543" s="78">
        <v>1150</v>
      </c>
      <c r="O543" s="74">
        <v>3.3</v>
      </c>
      <c r="P543" s="78">
        <v>1110</v>
      </c>
      <c r="Q543" s="74">
        <v>8.8000000000000007</v>
      </c>
      <c r="R543" s="74">
        <v>8.4</v>
      </c>
      <c r="S543" s="74">
        <v>68.7</v>
      </c>
      <c r="T543" s="74">
        <v>78.3</v>
      </c>
      <c r="U543" s="74">
        <v>82.8</v>
      </c>
      <c r="V543" s="78">
        <v>1150</v>
      </c>
      <c r="W543" s="74">
        <v>3.6</v>
      </c>
      <c r="X543" s="78">
        <v>1110</v>
      </c>
      <c r="Y543" s="74">
        <v>13.4</v>
      </c>
      <c r="Z543" s="74">
        <v>6.9</v>
      </c>
      <c r="AA543" s="74">
        <v>71.3</v>
      </c>
      <c r="AB543" s="74">
        <v>77.900000000000006</v>
      </c>
      <c r="AC543" s="74">
        <v>79.7</v>
      </c>
      <c r="AD543" s="78"/>
      <c r="AE543" s="74"/>
      <c r="AF543" s="78"/>
      <c r="AG543" s="74"/>
      <c r="AH543" s="74"/>
      <c r="AI543" s="74"/>
      <c r="AJ543" s="74"/>
      <c r="AK543" s="74"/>
      <c r="AL543" s="78">
        <v>975</v>
      </c>
      <c r="AM543" s="74">
        <v>1</v>
      </c>
      <c r="AN543" s="78">
        <v>965</v>
      </c>
      <c r="AO543" s="74">
        <v>8.1999999999999993</v>
      </c>
      <c r="AP543" s="74">
        <v>16.3</v>
      </c>
      <c r="AQ543" s="74">
        <v>58.3</v>
      </c>
      <c r="AR543" s="74">
        <v>67.5</v>
      </c>
      <c r="AS543" s="74">
        <v>75.599999999999994</v>
      </c>
      <c r="AT543" s="78">
        <v>975</v>
      </c>
      <c r="AU543" s="74">
        <v>1.3</v>
      </c>
      <c r="AV543" s="78">
        <v>965</v>
      </c>
      <c r="AW543" s="74">
        <v>11.6</v>
      </c>
      <c r="AX543" s="74">
        <v>9</v>
      </c>
      <c r="AY543" s="74">
        <v>69</v>
      </c>
      <c r="AZ543" s="74">
        <v>74.900000000000006</v>
      </c>
      <c r="BA543" s="74">
        <v>79.3</v>
      </c>
      <c r="BB543" s="78">
        <v>975</v>
      </c>
      <c r="BC543" s="74">
        <v>1.3</v>
      </c>
      <c r="BD543" s="78">
        <v>965</v>
      </c>
      <c r="BE543" s="74">
        <v>14.1</v>
      </c>
      <c r="BF543" s="74">
        <v>9.3000000000000007</v>
      </c>
      <c r="BG543" s="74">
        <v>70.7</v>
      </c>
      <c r="BH543" s="74">
        <v>74.7</v>
      </c>
      <c r="BI543" s="74">
        <v>76.5</v>
      </c>
      <c r="BJ543" s="78"/>
      <c r="BK543" s="74"/>
      <c r="BL543" s="78"/>
      <c r="BM543" s="74"/>
      <c r="BN543" s="74"/>
      <c r="BO543" s="74"/>
      <c r="BP543" s="74"/>
      <c r="BQ543" s="74"/>
      <c r="BR543" s="78">
        <v>2125</v>
      </c>
      <c r="BS543" s="74">
        <v>2.1</v>
      </c>
      <c r="BT543" s="78">
        <v>2080</v>
      </c>
      <c r="BU543" s="74">
        <v>8.4</v>
      </c>
      <c r="BV543" s="74">
        <v>13.4</v>
      </c>
      <c r="BW543" s="74">
        <v>60</v>
      </c>
      <c r="BX543" s="74">
        <v>71.3</v>
      </c>
      <c r="BY543" s="74">
        <v>78.2</v>
      </c>
      <c r="BZ543" s="78">
        <v>2125</v>
      </c>
      <c r="CA543" s="74">
        <v>2.4</v>
      </c>
      <c r="CB543" s="78">
        <v>2075</v>
      </c>
      <c r="CC543" s="74">
        <v>10.1</v>
      </c>
      <c r="CD543" s="74">
        <v>8.6999999999999993</v>
      </c>
      <c r="CE543" s="74">
        <v>68.8</v>
      </c>
      <c r="CF543" s="74">
        <v>76.7</v>
      </c>
      <c r="CG543" s="74">
        <v>81.2</v>
      </c>
      <c r="CH543" s="78">
        <v>2125</v>
      </c>
      <c r="CI543" s="74">
        <v>2.5</v>
      </c>
      <c r="CJ543" s="78">
        <v>2070</v>
      </c>
      <c r="CK543" s="74">
        <v>13.8</v>
      </c>
      <c r="CL543" s="74">
        <v>8</v>
      </c>
      <c r="CM543" s="74">
        <v>71</v>
      </c>
      <c r="CN543" s="74">
        <v>76.400000000000006</v>
      </c>
      <c r="CO543" s="74">
        <v>78.2</v>
      </c>
      <c r="CP543" s="78"/>
      <c r="CQ543" s="74"/>
      <c r="CR543" s="78"/>
      <c r="CS543" s="74"/>
      <c r="CT543" s="74"/>
      <c r="CU543" s="74"/>
      <c r="CV543" s="74"/>
      <c r="CW543" s="74"/>
    </row>
    <row r="544" spans="1:101" ht="16.5" x14ac:dyDescent="0.3">
      <c r="A544" s="74" t="s">
        <v>292</v>
      </c>
      <c r="B544" s="74">
        <v>9</v>
      </c>
      <c r="C544" s="74">
        <v>10000975</v>
      </c>
      <c r="D544" s="74" t="s">
        <v>49</v>
      </c>
      <c r="E544" s="74" t="s">
        <v>56</v>
      </c>
      <c r="F544" s="78">
        <v>645</v>
      </c>
      <c r="G544" s="74">
        <v>4.5</v>
      </c>
      <c r="H544" s="78">
        <v>620</v>
      </c>
      <c r="I544" s="74">
        <v>10.5</v>
      </c>
      <c r="J544" s="74">
        <v>12.5</v>
      </c>
      <c r="K544" s="74">
        <v>59.5</v>
      </c>
      <c r="L544" s="74">
        <v>71.7</v>
      </c>
      <c r="M544" s="74">
        <v>77</v>
      </c>
      <c r="N544" s="78">
        <v>645</v>
      </c>
      <c r="O544" s="74">
        <v>4.5999999999999996</v>
      </c>
      <c r="P544" s="78">
        <v>615</v>
      </c>
      <c r="Q544" s="74">
        <v>10.9</v>
      </c>
      <c r="R544" s="74">
        <v>7.9</v>
      </c>
      <c r="S544" s="74">
        <v>67.599999999999994</v>
      </c>
      <c r="T544" s="74">
        <v>77.099999999999994</v>
      </c>
      <c r="U544" s="74">
        <v>81.2</v>
      </c>
      <c r="V544" s="78">
        <v>645</v>
      </c>
      <c r="W544" s="74">
        <v>4.9000000000000004</v>
      </c>
      <c r="X544" s="78">
        <v>615</v>
      </c>
      <c r="Y544" s="74">
        <v>14.6</v>
      </c>
      <c r="Z544" s="74">
        <v>7.6</v>
      </c>
      <c r="AA544" s="74" t="s">
        <v>396</v>
      </c>
      <c r="AB544" s="74" t="s">
        <v>396</v>
      </c>
      <c r="AC544" s="74">
        <v>77.7</v>
      </c>
      <c r="AD544" s="78"/>
      <c r="AE544" s="74"/>
      <c r="AF544" s="78"/>
      <c r="AG544" s="74"/>
      <c r="AH544" s="74"/>
      <c r="AI544" s="74"/>
      <c r="AJ544" s="74"/>
      <c r="AK544" s="74"/>
      <c r="AL544" s="78">
        <v>570</v>
      </c>
      <c r="AM544" s="74">
        <v>1.9</v>
      </c>
      <c r="AN544" s="78">
        <v>560</v>
      </c>
      <c r="AO544" s="74">
        <v>9.6</v>
      </c>
      <c r="AP544" s="74">
        <v>13.9</v>
      </c>
      <c r="AQ544" s="74">
        <v>66</v>
      </c>
      <c r="AR544" s="74">
        <v>72.400000000000006</v>
      </c>
      <c r="AS544" s="74">
        <v>76.5</v>
      </c>
      <c r="AT544" s="78">
        <v>570</v>
      </c>
      <c r="AU544" s="74">
        <v>1.7</v>
      </c>
      <c r="AV544" s="78">
        <v>560</v>
      </c>
      <c r="AW544" s="74">
        <v>13</v>
      </c>
      <c r="AX544" s="74">
        <v>10</v>
      </c>
      <c r="AY544" s="74">
        <v>70.599999999999994</v>
      </c>
      <c r="AZ544" s="74">
        <v>76.3</v>
      </c>
      <c r="BA544" s="74">
        <v>77</v>
      </c>
      <c r="BB544" s="78">
        <v>570</v>
      </c>
      <c r="BC544" s="74">
        <v>1.9</v>
      </c>
      <c r="BD544" s="78">
        <v>560</v>
      </c>
      <c r="BE544" s="74">
        <v>14.1</v>
      </c>
      <c r="BF544" s="74">
        <v>8.4</v>
      </c>
      <c r="BG544" s="74" t="s">
        <v>396</v>
      </c>
      <c r="BH544" s="74" t="s">
        <v>396</v>
      </c>
      <c r="BI544" s="74">
        <v>77.5</v>
      </c>
      <c r="BJ544" s="78"/>
      <c r="BK544" s="74"/>
      <c r="BL544" s="78"/>
      <c r="BM544" s="74"/>
      <c r="BN544" s="74"/>
      <c r="BO544" s="74"/>
      <c r="BP544" s="74"/>
      <c r="BQ544" s="74"/>
      <c r="BR544" s="78">
        <v>1220</v>
      </c>
      <c r="BS544" s="74">
        <v>3.3</v>
      </c>
      <c r="BT544" s="78">
        <v>1180</v>
      </c>
      <c r="BU544" s="74">
        <v>10.1</v>
      </c>
      <c r="BV544" s="74">
        <v>13.1</v>
      </c>
      <c r="BW544" s="74">
        <v>62.6</v>
      </c>
      <c r="BX544" s="74">
        <v>72</v>
      </c>
      <c r="BY544" s="74">
        <v>76.8</v>
      </c>
      <c r="BZ544" s="78">
        <v>1220</v>
      </c>
      <c r="CA544" s="74">
        <v>3.3</v>
      </c>
      <c r="CB544" s="78">
        <v>1180</v>
      </c>
      <c r="CC544" s="74">
        <v>11.9</v>
      </c>
      <c r="CD544" s="74">
        <v>8.9</v>
      </c>
      <c r="CE544" s="74">
        <v>69</v>
      </c>
      <c r="CF544" s="74">
        <v>76.8</v>
      </c>
      <c r="CG544" s="74">
        <v>79.2</v>
      </c>
      <c r="CH544" s="78">
        <v>1220</v>
      </c>
      <c r="CI544" s="74">
        <v>3.5</v>
      </c>
      <c r="CJ544" s="78">
        <v>1175</v>
      </c>
      <c r="CK544" s="74">
        <v>14.4</v>
      </c>
      <c r="CL544" s="74">
        <v>8</v>
      </c>
      <c r="CM544" s="74">
        <v>71.2</v>
      </c>
      <c r="CN544" s="74">
        <v>76.099999999999994</v>
      </c>
      <c r="CO544" s="74">
        <v>77.599999999999994</v>
      </c>
      <c r="CP544" s="78"/>
      <c r="CQ544" s="74"/>
      <c r="CR544" s="78"/>
      <c r="CS544" s="74"/>
      <c r="CT544" s="74"/>
      <c r="CU544" s="74"/>
      <c r="CV544" s="74"/>
      <c r="CW544" s="74"/>
    </row>
    <row r="545" spans="1:101" ht="16.5" x14ac:dyDescent="0.3">
      <c r="A545" s="74" t="s">
        <v>292</v>
      </c>
      <c r="B545" s="74">
        <v>203</v>
      </c>
      <c r="C545" s="74">
        <v>10007787</v>
      </c>
      <c r="D545" s="74" t="s">
        <v>49</v>
      </c>
      <c r="E545" s="74" t="s">
        <v>58</v>
      </c>
      <c r="F545" s="78">
        <v>35</v>
      </c>
      <c r="G545" s="74">
        <v>9.1</v>
      </c>
      <c r="H545" s="78">
        <v>30</v>
      </c>
      <c r="I545" s="74" t="s">
        <v>396</v>
      </c>
      <c r="J545" s="74" t="s">
        <v>396</v>
      </c>
      <c r="K545" s="74" t="s">
        <v>396</v>
      </c>
      <c r="L545" s="74" t="s">
        <v>396</v>
      </c>
      <c r="M545" s="74" t="s">
        <v>396</v>
      </c>
      <c r="N545" s="78">
        <v>35</v>
      </c>
      <c r="O545" s="74">
        <v>6.1</v>
      </c>
      <c r="P545" s="78">
        <v>30</v>
      </c>
      <c r="Q545" s="74" t="s">
        <v>396</v>
      </c>
      <c r="R545" s="74" t="s">
        <v>396</v>
      </c>
      <c r="S545" s="74" t="s">
        <v>396</v>
      </c>
      <c r="T545" s="74" t="s">
        <v>396</v>
      </c>
      <c r="U545" s="74" t="s">
        <v>396</v>
      </c>
      <c r="V545" s="78">
        <v>35</v>
      </c>
      <c r="W545" s="74">
        <v>9.1</v>
      </c>
      <c r="X545" s="78">
        <v>30</v>
      </c>
      <c r="Y545" s="74" t="s">
        <v>396</v>
      </c>
      <c r="Z545" s="74" t="s">
        <v>396</v>
      </c>
      <c r="AA545" s="74" t="s">
        <v>396</v>
      </c>
      <c r="AB545" s="74" t="s">
        <v>396</v>
      </c>
      <c r="AC545" s="74" t="s">
        <v>396</v>
      </c>
      <c r="AD545" s="78"/>
      <c r="AE545" s="74"/>
      <c r="AF545" s="78"/>
      <c r="AG545" s="74"/>
      <c r="AH545" s="74"/>
      <c r="AI545" s="74"/>
      <c r="AJ545" s="74"/>
      <c r="AK545" s="74"/>
      <c r="AL545" s="78">
        <v>25</v>
      </c>
      <c r="AM545" s="74">
        <v>12.5</v>
      </c>
      <c r="AN545" s="78">
        <v>20</v>
      </c>
      <c r="AO545" s="74" t="s">
        <v>396</v>
      </c>
      <c r="AP545" s="74" t="s">
        <v>396</v>
      </c>
      <c r="AQ545" s="74" t="s">
        <v>396</v>
      </c>
      <c r="AR545" s="74" t="s">
        <v>396</v>
      </c>
      <c r="AS545" s="74" t="s">
        <v>396</v>
      </c>
      <c r="AT545" s="78">
        <v>25</v>
      </c>
      <c r="AU545" s="74">
        <v>12.5</v>
      </c>
      <c r="AV545" s="78">
        <v>20</v>
      </c>
      <c r="AW545" s="74" t="s">
        <v>396</v>
      </c>
      <c r="AX545" s="74" t="s">
        <v>396</v>
      </c>
      <c r="AY545" s="74" t="s">
        <v>396</v>
      </c>
      <c r="AZ545" s="74" t="s">
        <v>396</v>
      </c>
      <c r="BA545" s="74" t="s">
        <v>396</v>
      </c>
      <c r="BB545" s="78">
        <v>25</v>
      </c>
      <c r="BC545" s="74">
        <v>12.5</v>
      </c>
      <c r="BD545" s="78">
        <v>20</v>
      </c>
      <c r="BE545" s="74" t="s">
        <v>396</v>
      </c>
      <c r="BF545" s="74" t="s">
        <v>396</v>
      </c>
      <c r="BG545" s="74" t="s">
        <v>396</v>
      </c>
      <c r="BH545" s="74" t="s">
        <v>396</v>
      </c>
      <c r="BI545" s="74" t="s">
        <v>396</v>
      </c>
      <c r="BJ545" s="78"/>
      <c r="BK545" s="74"/>
      <c r="BL545" s="78"/>
      <c r="BM545" s="74"/>
      <c r="BN545" s="74"/>
      <c r="BO545" s="74"/>
      <c r="BP545" s="74"/>
      <c r="BQ545" s="74"/>
      <c r="BR545" s="78">
        <v>55</v>
      </c>
      <c r="BS545" s="74">
        <v>10.5</v>
      </c>
      <c r="BT545" s="78">
        <v>50</v>
      </c>
      <c r="BU545" s="74">
        <v>21.6</v>
      </c>
      <c r="BV545" s="74">
        <v>15.7</v>
      </c>
      <c r="BW545" s="74">
        <v>41.2</v>
      </c>
      <c r="BX545" s="74">
        <v>52.9</v>
      </c>
      <c r="BY545" s="74">
        <v>62.7</v>
      </c>
      <c r="BZ545" s="78">
        <v>55</v>
      </c>
      <c r="CA545" s="74">
        <v>8.8000000000000007</v>
      </c>
      <c r="CB545" s="78">
        <v>50</v>
      </c>
      <c r="CC545" s="74">
        <v>32.700000000000003</v>
      </c>
      <c r="CD545" s="74">
        <v>5.8</v>
      </c>
      <c r="CE545" s="74">
        <v>46.2</v>
      </c>
      <c r="CF545" s="74">
        <v>55.8</v>
      </c>
      <c r="CG545" s="74">
        <v>61.5</v>
      </c>
      <c r="CH545" s="78">
        <v>55</v>
      </c>
      <c r="CI545" s="74">
        <v>10.5</v>
      </c>
      <c r="CJ545" s="78">
        <v>50</v>
      </c>
      <c r="CK545" s="74">
        <v>25.5</v>
      </c>
      <c r="CL545" s="74">
        <v>7.8</v>
      </c>
      <c r="CM545" s="74" t="s">
        <v>396</v>
      </c>
      <c r="CN545" s="74" t="s">
        <v>396</v>
      </c>
      <c r="CO545" s="74">
        <v>66.7</v>
      </c>
      <c r="CP545" s="78"/>
      <c r="CQ545" s="74"/>
      <c r="CR545" s="78"/>
      <c r="CS545" s="74"/>
      <c r="CT545" s="74"/>
      <c r="CU545" s="74"/>
      <c r="CV545" s="74"/>
      <c r="CW545" s="74"/>
    </row>
    <row r="546" spans="1:101" ht="16.5" x14ac:dyDescent="0.3">
      <c r="A546" s="74" t="s">
        <v>292</v>
      </c>
      <c r="B546" s="74">
        <v>114</v>
      </c>
      <c r="C546" s="74">
        <v>10007788</v>
      </c>
      <c r="D546" s="74" t="s">
        <v>11</v>
      </c>
      <c r="E546" s="74" t="s">
        <v>60</v>
      </c>
      <c r="F546" s="78">
        <v>1440</v>
      </c>
      <c r="G546" s="74">
        <v>2.8</v>
      </c>
      <c r="H546" s="78">
        <v>1400</v>
      </c>
      <c r="I546" s="74">
        <v>10.199999999999999</v>
      </c>
      <c r="J546" s="74">
        <v>9.6999999999999993</v>
      </c>
      <c r="K546" s="74">
        <v>40.700000000000003</v>
      </c>
      <c r="L546" s="74">
        <v>59.4</v>
      </c>
      <c r="M546" s="74">
        <v>80.099999999999994</v>
      </c>
      <c r="N546" s="78">
        <v>1440</v>
      </c>
      <c r="O546" s="74">
        <v>3.1</v>
      </c>
      <c r="P546" s="78">
        <v>1395</v>
      </c>
      <c r="Q546" s="74">
        <v>10.6</v>
      </c>
      <c r="R546" s="74">
        <v>5.5</v>
      </c>
      <c r="S546" s="74">
        <v>53.3</v>
      </c>
      <c r="T546" s="74">
        <v>72.5</v>
      </c>
      <c r="U546" s="74">
        <v>83.9</v>
      </c>
      <c r="V546" s="78">
        <v>1440</v>
      </c>
      <c r="W546" s="74">
        <v>3.6</v>
      </c>
      <c r="X546" s="78">
        <v>1385</v>
      </c>
      <c r="Y546" s="74">
        <v>13.6</v>
      </c>
      <c r="Z546" s="74">
        <v>6.3</v>
      </c>
      <c r="AA546" s="74">
        <v>59.5</v>
      </c>
      <c r="AB546" s="74">
        <v>73.2</v>
      </c>
      <c r="AC546" s="74">
        <v>80.099999999999994</v>
      </c>
      <c r="AD546" s="78"/>
      <c r="AE546" s="74"/>
      <c r="AF546" s="78"/>
      <c r="AG546" s="74"/>
      <c r="AH546" s="74"/>
      <c r="AI546" s="74"/>
      <c r="AJ546" s="74"/>
      <c r="AK546" s="74"/>
      <c r="AL546" s="78">
        <v>1385</v>
      </c>
      <c r="AM546" s="74">
        <v>1.7</v>
      </c>
      <c r="AN546" s="78">
        <v>1360</v>
      </c>
      <c r="AO546" s="74">
        <v>10.1</v>
      </c>
      <c r="AP546" s="74">
        <v>8.5</v>
      </c>
      <c r="AQ546" s="74">
        <v>43.1</v>
      </c>
      <c r="AR546" s="74">
        <v>59.1</v>
      </c>
      <c r="AS546" s="74">
        <v>81.400000000000006</v>
      </c>
      <c r="AT546" s="78">
        <v>1385</v>
      </c>
      <c r="AU546" s="74">
        <v>2.1</v>
      </c>
      <c r="AV546" s="78">
        <v>1355</v>
      </c>
      <c r="AW546" s="74">
        <v>11.3</v>
      </c>
      <c r="AX546" s="74">
        <v>5</v>
      </c>
      <c r="AY546" s="74">
        <v>51.5</v>
      </c>
      <c r="AZ546" s="74">
        <v>70.8</v>
      </c>
      <c r="BA546" s="74">
        <v>83.7</v>
      </c>
      <c r="BB546" s="78">
        <v>1385</v>
      </c>
      <c r="BC546" s="74">
        <v>2.4</v>
      </c>
      <c r="BD546" s="78">
        <v>1355</v>
      </c>
      <c r="BE546" s="74">
        <v>14.1</v>
      </c>
      <c r="BF546" s="74">
        <v>6.7</v>
      </c>
      <c r="BG546" s="74">
        <v>58.2</v>
      </c>
      <c r="BH546" s="74">
        <v>72.5</v>
      </c>
      <c r="BI546" s="74">
        <v>79.2</v>
      </c>
      <c r="BJ546" s="78"/>
      <c r="BK546" s="74"/>
      <c r="BL546" s="78"/>
      <c r="BM546" s="74"/>
      <c r="BN546" s="74"/>
      <c r="BO546" s="74"/>
      <c r="BP546" s="74"/>
      <c r="BQ546" s="74"/>
      <c r="BR546" s="78">
        <v>2825</v>
      </c>
      <c r="BS546" s="74">
        <v>2.2999999999999998</v>
      </c>
      <c r="BT546" s="78">
        <v>2760</v>
      </c>
      <c r="BU546" s="74">
        <v>10.1</v>
      </c>
      <c r="BV546" s="74">
        <v>9.1</v>
      </c>
      <c r="BW546" s="74">
        <v>41.9</v>
      </c>
      <c r="BX546" s="74">
        <v>59.2</v>
      </c>
      <c r="BY546" s="74">
        <v>80.8</v>
      </c>
      <c r="BZ546" s="78">
        <v>2825</v>
      </c>
      <c r="CA546" s="74">
        <v>2.6</v>
      </c>
      <c r="CB546" s="78">
        <v>2750</v>
      </c>
      <c r="CC546" s="74">
        <v>10.9</v>
      </c>
      <c r="CD546" s="74">
        <v>5.2</v>
      </c>
      <c r="CE546" s="74">
        <v>52.4</v>
      </c>
      <c r="CF546" s="74">
        <v>71.7</v>
      </c>
      <c r="CG546" s="74">
        <v>83.8</v>
      </c>
      <c r="CH546" s="78">
        <v>2825</v>
      </c>
      <c r="CI546" s="74">
        <v>3</v>
      </c>
      <c r="CJ546" s="78">
        <v>2740</v>
      </c>
      <c r="CK546" s="74">
        <v>13.8</v>
      </c>
      <c r="CL546" s="74">
        <v>6.5</v>
      </c>
      <c r="CM546" s="74">
        <v>58.8</v>
      </c>
      <c r="CN546" s="74">
        <v>72.900000000000006</v>
      </c>
      <c r="CO546" s="74">
        <v>79.7</v>
      </c>
      <c r="CP546" s="78"/>
      <c r="CQ546" s="74"/>
      <c r="CR546" s="78"/>
      <c r="CS546" s="74"/>
      <c r="CT546" s="74"/>
      <c r="CU546" s="74"/>
      <c r="CV546" s="74"/>
      <c r="CW546" s="74"/>
    </row>
    <row r="547" spans="1:101" ht="16.5" x14ac:dyDescent="0.3">
      <c r="A547" s="74" t="s">
        <v>292</v>
      </c>
      <c r="B547" s="74">
        <v>188</v>
      </c>
      <c r="C547" s="74">
        <v>10003324</v>
      </c>
      <c r="D547" s="74" t="s">
        <v>27</v>
      </c>
      <c r="E547" s="74" t="s">
        <v>62</v>
      </c>
      <c r="F547" s="78" t="s">
        <v>13</v>
      </c>
      <c r="G547" s="74" t="s">
        <v>13</v>
      </c>
      <c r="H547" s="78" t="s">
        <v>13</v>
      </c>
      <c r="I547" s="74" t="s">
        <v>13</v>
      </c>
      <c r="J547" s="74" t="s">
        <v>13</v>
      </c>
      <c r="K547" s="74" t="s">
        <v>13</v>
      </c>
      <c r="L547" s="74" t="s">
        <v>13</v>
      </c>
      <c r="M547" s="74" t="s">
        <v>13</v>
      </c>
      <c r="N547" s="78" t="s">
        <v>13</v>
      </c>
      <c r="O547" s="74" t="s">
        <v>13</v>
      </c>
      <c r="P547" s="78" t="s">
        <v>13</v>
      </c>
      <c r="Q547" s="74" t="s">
        <v>13</v>
      </c>
      <c r="R547" s="74" t="s">
        <v>13</v>
      </c>
      <c r="S547" s="74" t="s">
        <v>13</v>
      </c>
      <c r="T547" s="74" t="s">
        <v>13</v>
      </c>
      <c r="U547" s="74" t="s">
        <v>13</v>
      </c>
      <c r="V547" s="78" t="s">
        <v>13</v>
      </c>
      <c r="W547" s="74" t="s">
        <v>13</v>
      </c>
      <c r="X547" s="78" t="s">
        <v>13</v>
      </c>
      <c r="Y547" s="74" t="s">
        <v>13</v>
      </c>
      <c r="Z547" s="74" t="s">
        <v>13</v>
      </c>
      <c r="AA547" s="74" t="s">
        <v>13</v>
      </c>
      <c r="AB547" s="74" t="s">
        <v>13</v>
      </c>
      <c r="AC547" s="74" t="s">
        <v>13</v>
      </c>
      <c r="AD547" s="78"/>
      <c r="AE547" s="74"/>
      <c r="AF547" s="78"/>
      <c r="AG547" s="74"/>
      <c r="AH547" s="74"/>
      <c r="AI547" s="74"/>
      <c r="AJ547" s="74"/>
      <c r="AK547" s="74"/>
      <c r="AL547" s="78" t="s">
        <v>13</v>
      </c>
      <c r="AM547" s="74" t="s">
        <v>13</v>
      </c>
      <c r="AN547" s="78" t="s">
        <v>13</v>
      </c>
      <c r="AO547" s="74" t="s">
        <v>13</v>
      </c>
      <c r="AP547" s="74" t="s">
        <v>13</v>
      </c>
      <c r="AQ547" s="74" t="s">
        <v>13</v>
      </c>
      <c r="AR547" s="74" t="s">
        <v>13</v>
      </c>
      <c r="AS547" s="74" t="s">
        <v>13</v>
      </c>
      <c r="AT547" s="78" t="s">
        <v>13</v>
      </c>
      <c r="AU547" s="74" t="s">
        <v>13</v>
      </c>
      <c r="AV547" s="78" t="s">
        <v>13</v>
      </c>
      <c r="AW547" s="74" t="s">
        <v>13</v>
      </c>
      <c r="AX547" s="74" t="s">
        <v>13</v>
      </c>
      <c r="AY547" s="74" t="s">
        <v>13</v>
      </c>
      <c r="AZ547" s="74" t="s">
        <v>13</v>
      </c>
      <c r="BA547" s="74" t="s">
        <v>13</v>
      </c>
      <c r="BB547" s="78" t="s">
        <v>13</v>
      </c>
      <c r="BC547" s="74" t="s">
        <v>13</v>
      </c>
      <c r="BD547" s="78" t="s">
        <v>13</v>
      </c>
      <c r="BE547" s="74" t="s">
        <v>13</v>
      </c>
      <c r="BF547" s="74" t="s">
        <v>13</v>
      </c>
      <c r="BG547" s="74" t="s">
        <v>13</v>
      </c>
      <c r="BH547" s="74" t="s">
        <v>13</v>
      </c>
      <c r="BI547" s="74" t="s">
        <v>13</v>
      </c>
      <c r="BJ547" s="78"/>
      <c r="BK547" s="74"/>
      <c r="BL547" s="78"/>
      <c r="BM547" s="74"/>
      <c r="BN547" s="74"/>
      <c r="BO547" s="74"/>
      <c r="BP547" s="74"/>
      <c r="BQ547" s="74"/>
      <c r="BR547" s="78" t="s">
        <v>13</v>
      </c>
      <c r="BS547" s="74" t="s">
        <v>13</v>
      </c>
      <c r="BT547" s="78" t="s">
        <v>13</v>
      </c>
      <c r="BU547" s="74" t="s">
        <v>13</v>
      </c>
      <c r="BV547" s="74" t="s">
        <v>13</v>
      </c>
      <c r="BW547" s="74" t="s">
        <v>13</v>
      </c>
      <c r="BX547" s="74" t="s">
        <v>13</v>
      </c>
      <c r="BY547" s="74" t="s">
        <v>13</v>
      </c>
      <c r="BZ547" s="78" t="s">
        <v>13</v>
      </c>
      <c r="CA547" s="74" t="s">
        <v>13</v>
      </c>
      <c r="CB547" s="78" t="s">
        <v>13</v>
      </c>
      <c r="CC547" s="74" t="s">
        <v>13</v>
      </c>
      <c r="CD547" s="74" t="s">
        <v>13</v>
      </c>
      <c r="CE547" s="74" t="s">
        <v>13</v>
      </c>
      <c r="CF547" s="74" t="s">
        <v>13</v>
      </c>
      <c r="CG547" s="74" t="s">
        <v>13</v>
      </c>
      <c r="CH547" s="78" t="s">
        <v>13</v>
      </c>
      <c r="CI547" s="74" t="s">
        <v>13</v>
      </c>
      <c r="CJ547" s="78" t="s">
        <v>13</v>
      </c>
      <c r="CK547" s="74" t="s">
        <v>13</v>
      </c>
      <c r="CL547" s="74" t="s">
        <v>13</v>
      </c>
      <c r="CM547" s="74" t="s">
        <v>13</v>
      </c>
      <c r="CN547" s="74" t="s">
        <v>13</v>
      </c>
      <c r="CO547" s="74" t="s">
        <v>13</v>
      </c>
      <c r="CP547" s="78"/>
      <c r="CQ547" s="74"/>
      <c r="CR547" s="78"/>
      <c r="CS547" s="74"/>
      <c r="CT547" s="74"/>
      <c r="CU547" s="74"/>
      <c r="CV547" s="74"/>
      <c r="CW547" s="74"/>
    </row>
    <row r="548" spans="1:101" ht="16.5" x14ac:dyDescent="0.3">
      <c r="A548" s="74" t="s">
        <v>292</v>
      </c>
      <c r="B548" s="74">
        <v>12</v>
      </c>
      <c r="C548" s="74">
        <v>10001143</v>
      </c>
      <c r="D548" s="74" t="s">
        <v>49</v>
      </c>
      <c r="E548" s="74" t="s">
        <v>64</v>
      </c>
      <c r="F548" s="78">
        <v>1440</v>
      </c>
      <c r="G548" s="74">
        <v>3.8</v>
      </c>
      <c r="H548" s="78">
        <v>1385</v>
      </c>
      <c r="I548" s="74">
        <v>8.1999999999999993</v>
      </c>
      <c r="J548" s="74">
        <v>6.1</v>
      </c>
      <c r="K548" s="74">
        <v>65</v>
      </c>
      <c r="L548" s="74">
        <v>79.900000000000006</v>
      </c>
      <c r="M548" s="74">
        <v>85.8</v>
      </c>
      <c r="N548" s="78">
        <v>1440</v>
      </c>
      <c r="O548" s="74">
        <v>4.2</v>
      </c>
      <c r="P548" s="78">
        <v>1380</v>
      </c>
      <c r="Q548" s="74">
        <v>8.6</v>
      </c>
      <c r="R548" s="74">
        <v>4.5999999999999996</v>
      </c>
      <c r="S548" s="74">
        <v>69.7</v>
      </c>
      <c r="T548" s="74">
        <v>84</v>
      </c>
      <c r="U548" s="74">
        <v>86.8</v>
      </c>
      <c r="V548" s="78">
        <v>1440</v>
      </c>
      <c r="W548" s="74">
        <v>4.5</v>
      </c>
      <c r="X548" s="78">
        <v>1375</v>
      </c>
      <c r="Y548" s="74">
        <v>10.6</v>
      </c>
      <c r="Z548" s="74">
        <v>4.0999999999999996</v>
      </c>
      <c r="AA548" s="74">
        <v>72.3</v>
      </c>
      <c r="AB548" s="74">
        <v>82.9</v>
      </c>
      <c r="AC548" s="74">
        <v>85.2</v>
      </c>
      <c r="AD548" s="78"/>
      <c r="AE548" s="74"/>
      <c r="AF548" s="78"/>
      <c r="AG548" s="74"/>
      <c r="AH548" s="74"/>
      <c r="AI548" s="74"/>
      <c r="AJ548" s="74"/>
      <c r="AK548" s="74"/>
      <c r="AL548" s="78">
        <v>480</v>
      </c>
      <c r="AM548" s="74">
        <v>1.3</v>
      </c>
      <c r="AN548" s="78">
        <v>475</v>
      </c>
      <c r="AO548" s="74">
        <v>10.8</v>
      </c>
      <c r="AP548" s="74">
        <v>9.5</v>
      </c>
      <c r="AQ548" s="74">
        <v>63.7</v>
      </c>
      <c r="AR548" s="74">
        <v>73.400000000000006</v>
      </c>
      <c r="AS548" s="74">
        <v>79.7</v>
      </c>
      <c r="AT548" s="78">
        <v>480</v>
      </c>
      <c r="AU548" s="74">
        <v>1.5</v>
      </c>
      <c r="AV548" s="78">
        <v>475</v>
      </c>
      <c r="AW548" s="74">
        <v>11.6</v>
      </c>
      <c r="AX548" s="74">
        <v>9.1</v>
      </c>
      <c r="AY548" s="74">
        <v>67.400000000000006</v>
      </c>
      <c r="AZ548" s="74">
        <v>75.900000000000006</v>
      </c>
      <c r="BA548" s="74">
        <v>79.3</v>
      </c>
      <c r="BB548" s="78">
        <v>480</v>
      </c>
      <c r="BC548" s="74">
        <v>1.9</v>
      </c>
      <c r="BD548" s="78">
        <v>470</v>
      </c>
      <c r="BE548" s="74">
        <v>15.1</v>
      </c>
      <c r="BF548" s="74">
        <v>6.4</v>
      </c>
      <c r="BG548" s="74">
        <v>70.7</v>
      </c>
      <c r="BH548" s="74">
        <v>77.099999999999994</v>
      </c>
      <c r="BI548" s="74">
        <v>78.599999999999994</v>
      </c>
      <c r="BJ548" s="78"/>
      <c r="BK548" s="74"/>
      <c r="BL548" s="78"/>
      <c r="BM548" s="74"/>
      <c r="BN548" s="74"/>
      <c r="BO548" s="74"/>
      <c r="BP548" s="74"/>
      <c r="BQ548" s="74"/>
      <c r="BR548" s="78">
        <v>1920</v>
      </c>
      <c r="BS548" s="74">
        <v>3.2</v>
      </c>
      <c r="BT548" s="78">
        <v>1860</v>
      </c>
      <c r="BU548" s="74">
        <v>8.8000000000000007</v>
      </c>
      <c r="BV548" s="74">
        <v>6.9</v>
      </c>
      <c r="BW548" s="74">
        <v>64.599999999999994</v>
      </c>
      <c r="BX548" s="74">
        <v>78.3</v>
      </c>
      <c r="BY548" s="74">
        <v>84.2</v>
      </c>
      <c r="BZ548" s="78">
        <v>1920</v>
      </c>
      <c r="CA548" s="74">
        <v>3.5</v>
      </c>
      <c r="CB548" s="78">
        <v>1850</v>
      </c>
      <c r="CC548" s="74">
        <v>9.3000000000000007</v>
      </c>
      <c r="CD548" s="74">
        <v>5.8</v>
      </c>
      <c r="CE548" s="74">
        <v>69.099999999999994</v>
      </c>
      <c r="CF548" s="74">
        <v>81.900000000000006</v>
      </c>
      <c r="CG548" s="74">
        <v>84.9</v>
      </c>
      <c r="CH548" s="78">
        <v>1920</v>
      </c>
      <c r="CI548" s="74">
        <v>3.9</v>
      </c>
      <c r="CJ548" s="78">
        <v>1845</v>
      </c>
      <c r="CK548" s="74">
        <v>11.8</v>
      </c>
      <c r="CL548" s="74">
        <v>4.7</v>
      </c>
      <c r="CM548" s="74">
        <v>71.900000000000006</v>
      </c>
      <c r="CN548" s="74">
        <v>81.400000000000006</v>
      </c>
      <c r="CO548" s="74">
        <v>83.5</v>
      </c>
      <c r="CP548" s="78"/>
      <c r="CQ548" s="74"/>
      <c r="CR548" s="78"/>
      <c r="CS548" s="74"/>
      <c r="CT548" s="74"/>
      <c r="CU548" s="74"/>
      <c r="CV548" s="74"/>
      <c r="CW548" s="74"/>
    </row>
    <row r="549" spans="1:101" ht="16.5" x14ac:dyDescent="0.3">
      <c r="A549" s="74" t="s">
        <v>292</v>
      </c>
      <c r="B549" s="74">
        <v>53</v>
      </c>
      <c r="C549" s="74">
        <v>10007141</v>
      </c>
      <c r="D549" s="74" t="s">
        <v>39</v>
      </c>
      <c r="E549" s="74" t="s">
        <v>66</v>
      </c>
      <c r="F549" s="78">
        <v>2090</v>
      </c>
      <c r="G549" s="74">
        <v>3.3</v>
      </c>
      <c r="H549" s="78">
        <v>2020</v>
      </c>
      <c r="I549" s="74">
        <v>5.9</v>
      </c>
      <c r="J549" s="74">
        <v>9.8000000000000007</v>
      </c>
      <c r="K549" s="74">
        <v>61.8</v>
      </c>
      <c r="L549" s="74">
        <v>77.8</v>
      </c>
      <c r="M549" s="74">
        <v>84.3</v>
      </c>
      <c r="N549" s="78">
        <v>2090</v>
      </c>
      <c r="O549" s="74">
        <v>3.7</v>
      </c>
      <c r="P549" s="78">
        <v>2015</v>
      </c>
      <c r="Q549" s="74">
        <v>8.1999999999999993</v>
      </c>
      <c r="R549" s="74">
        <v>8</v>
      </c>
      <c r="S549" s="74">
        <v>64.900000000000006</v>
      </c>
      <c r="T549" s="74">
        <v>80</v>
      </c>
      <c r="U549" s="74">
        <v>83.7</v>
      </c>
      <c r="V549" s="78">
        <v>2090</v>
      </c>
      <c r="W549" s="74">
        <v>4.0999999999999996</v>
      </c>
      <c r="X549" s="78">
        <v>2005</v>
      </c>
      <c r="Y549" s="74">
        <v>11.2</v>
      </c>
      <c r="Z549" s="74">
        <v>6.7</v>
      </c>
      <c r="AA549" s="74">
        <v>70.099999999999994</v>
      </c>
      <c r="AB549" s="74">
        <v>79.599999999999994</v>
      </c>
      <c r="AC549" s="74">
        <v>82.2</v>
      </c>
      <c r="AD549" s="78"/>
      <c r="AE549" s="74"/>
      <c r="AF549" s="78"/>
      <c r="AG549" s="74"/>
      <c r="AH549" s="74"/>
      <c r="AI549" s="74"/>
      <c r="AJ549" s="74"/>
      <c r="AK549" s="74"/>
      <c r="AL549" s="78">
        <v>1455</v>
      </c>
      <c r="AM549" s="74">
        <v>1</v>
      </c>
      <c r="AN549" s="78">
        <v>1440</v>
      </c>
      <c r="AO549" s="74">
        <v>7.7</v>
      </c>
      <c r="AP549" s="74">
        <v>11.9</v>
      </c>
      <c r="AQ549" s="74">
        <v>63.8</v>
      </c>
      <c r="AR549" s="74">
        <v>74</v>
      </c>
      <c r="AS549" s="74">
        <v>80.400000000000006</v>
      </c>
      <c r="AT549" s="78">
        <v>1455</v>
      </c>
      <c r="AU549" s="74">
        <v>1.2</v>
      </c>
      <c r="AV549" s="78">
        <v>1435</v>
      </c>
      <c r="AW549" s="74">
        <v>9</v>
      </c>
      <c r="AX549" s="74">
        <v>8.5</v>
      </c>
      <c r="AY549" s="74">
        <v>69.599999999999994</v>
      </c>
      <c r="AZ549" s="74">
        <v>79.5</v>
      </c>
      <c r="BA549" s="74">
        <v>82.5</v>
      </c>
      <c r="BB549" s="78">
        <v>1455</v>
      </c>
      <c r="BC549" s="74">
        <v>1.2</v>
      </c>
      <c r="BD549" s="78">
        <v>1435</v>
      </c>
      <c r="BE549" s="74">
        <v>13.4</v>
      </c>
      <c r="BF549" s="74">
        <v>7.2</v>
      </c>
      <c r="BG549" s="74">
        <v>72.099999999999994</v>
      </c>
      <c r="BH549" s="74">
        <v>78</v>
      </c>
      <c r="BI549" s="74">
        <v>79.400000000000006</v>
      </c>
      <c r="BJ549" s="78"/>
      <c r="BK549" s="74"/>
      <c r="BL549" s="78"/>
      <c r="BM549" s="74"/>
      <c r="BN549" s="74"/>
      <c r="BO549" s="74"/>
      <c r="BP549" s="74"/>
      <c r="BQ549" s="74"/>
      <c r="BR549" s="78">
        <v>3545</v>
      </c>
      <c r="BS549" s="74">
        <v>2.4</v>
      </c>
      <c r="BT549" s="78">
        <v>3460</v>
      </c>
      <c r="BU549" s="74">
        <v>6.7</v>
      </c>
      <c r="BV549" s="74">
        <v>10.7</v>
      </c>
      <c r="BW549" s="74">
        <v>62.6</v>
      </c>
      <c r="BX549" s="74">
        <v>76.2</v>
      </c>
      <c r="BY549" s="74">
        <v>82.7</v>
      </c>
      <c r="BZ549" s="78">
        <v>3545</v>
      </c>
      <c r="CA549" s="74">
        <v>2.7</v>
      </c>
      <c r="CB549" s="78">
        <v>3450</v>
      </c>
      <c r="CC549" s="74">
        <v>8.5</v>
      </c>
      <c r="CD549" s="74">
        <v>8.1999999999999993</v>
      </c>
      <c r="CE549" s="74">
        <v>66.900000000000006</v>
      </c>
      <c r="CF549" s="74">
        <v>79.8</v>
      </c>
      <c r="CG549" s="74">
        <v>83.2</v>
      </c>
      <c r="CH549" s="78">
        <v>3545</v>
      </c>
      <c r="CI549" s="74">
        <v>2.9</v>
      </c>
      <c r="CJ549" s="78">
        <v>3440</v>
      </c>
      <c r="CK549" s="74">
        <v>12.1</v>
      </c>
      <c r="CL549" s="74">
        <v>6.9</v>
      </c>
      <c r="CM549" s="74">
        <v>70.900000000000006</v>
      </c>
      <c r="CN549" s="74">
        <v>78.900000000000006</v>
      </c>
      <c r="CO549" s="74">
        <v>81</v>
      </c>
      <c r="CP549" s="78"/>
      <c r="CQ549" s="74"/>
      <c r="CR549" s="78"/>
      <c r="CS549" s="74"/>
      <c r="CT549" s="74"/>
      <c r="CU549" s="74"/>
      <c r="CV549" s="74"/>
      <c r="CW549" s="74"/>
    </row>
    <row r="550" spans="1:101" ht="16.5" x14ac:dyDescent="0.3">
      <c r="A550" s="74" t="s">
        <v>292</v>
      </c>
      <c r="B550" s="74">
        <v>11</v>
      </c>
      <c r="C550" s="74">
        <v>10007848</v>
      </c>
      <c r="D550" s="74" t="s">
        <v>39</v>
      </c>
      <c r="E550" s="74" t="s">
        <v>68</v>
      </c>
      <c r="F550" s="78">
        <v>1265</v>
      </c>
      <c r="G550" s="74">
        <v>4</v>
      </c>
      <c r="H550" s="78">
        <v>1215</v>
      </c>
      <c r="I550" s="74">
        <v>6.8</v>
      </c>
      <c r="J550" s="74">
        <v>8.3000000000000007</v>
      </c>
      <c r="K550" s="74">
        <v>59.5</v>
      </c>
      <c r="L550" s="74">
        <v>78.599999999999994</v>
      </c>
      <c r="M550" s="74">
        <v>84.9</v>
      </c>
      <c r="N550" s="78">
        <v>1265</v>
      </c>
      <c r="O550" s="74">
        <v>4.4000000000000004</v>
      </c>
      <c r="P550" s="78">
        <v>1210</v>
      </c>
      <c r="Q550" s="74">
        <v>7.1</v>
      </c>
      <c r="R550" s="74">
        <v>6.9</v>
      </c>
      <c r="S550" s="74">
        <v>64.900000000000006</v>
      </c>
      <c r="T550" s="74">
        <v>80.400000000000006</v>
      </c>
      <c r="U550" s="74">
        <v>86</v>
      </c>
      <c r="V550" s="78">
        <v>1265</v>
      </c>
      <c r="W550" s="74">
        <v>4.8</v>
      </c>
      <c r="X550" s="78">
        <v>1205</v>
      </c>
      <c r="Y550" s="74">
        <v>9.9</v>
      </c>
      <c r="Z550" s="74">
        <v>4.5</v>
      </c>
      <c r="AA550" s="74">
        <v>71.099999999999994</v>
      </c>
      <c r="AB550" s="74">
        <v>82.3</v>
      </c>
      <c r="AC550" s="74">
        <v>85.7</v>
      </c>
      <c r="AD550" s="78"/>
      <c r="AE550" s="74"/>
      <c r="AF550" s="78"/>
      <c r="AG550" s="74"/>
      <c r="AH550" s="74"/>
      <c r="AI550" s="74"/>
      <c r="AJ550" s="74"/>
      <c r="AK550" s="74"/>
      <c r="AL550" s="78">
        <v>495</v>
      </c>
      <c r="AM550" s="74">
        <v>2</v>
      </c>
      <c r="AN550" s="78">
        <v>485</v>
      </c>
      <c r="AO550" s="74">
        <v>10.3</v>
      </c>
      <c r="AP550" s="74">
        <v>11.5</v>
      </c>
      <c r="AQ550" s="74">
        <v>59.4</v>
      </c>
      <c r="AR550" s="74">
        <v>72.400000000000006</v>
      </c>
      <c r="AS550" s="74">
        <v>78.099999999999994</v>
      </c>
      <c r="AT550" s="78">
        <v>495</v>
      </c>
      <c r="AU550" s="74">
        <v>1.8</v>
      </c>
      <c r="AV550" s="78">
        <v>485</v>
      </c>
      <c r="AW550" s="74">
        <v>8.1999999999999993</v>
      </c>
      <c r="AX550" s="74">
        <v>8.4</v>
      </c>
      <c r="AY550" s="74">
        <v>66.900000000000006</v>
      </c>
      <c r="AZ550" s="74">
        <v>78.400000000000006</v>
      </c>
      <c r="BA550" s="74">
        <v>83.3</v>
      </c>
      <c r="BB550" s="78">
        <v>495</v>
      </c>
      <c r="BC550" s="74">
        <v>2.2000000000000002</v>
      </c>
      <c r="BD550" s="78">
        <v>485</v>
      </c>
      <c r="BE550" s="74">
        <v>13.6</v>
      </c>
      <c r="BF550" s="74">
        <v>8.1</v>
      </c>
      <c r="BG550" s="74">
        <v>69.599999999999994</v>
      </c>
      <c r="BH550" s="74">
        <v>76.2</v>
      </c>
      <c r="BI550" s="74">
        <v>78.3</v>
      </c>
      <c r="BJ550" s="78"/>
      <c r="BK550" s="74"/>
      <c r="BL550" s="78"/>
      <c r="BM550" s="74"/>
      <c r="BN550" s="74"/>
      <c r="BO550" s="74"/>
      <c r="BP550" s="74"/>
      <c r="BQ550" s="74"/>
      <c r="BR550" s="78">
        <v>1760</v>
      </c>
      <c r="BS550" s="74">
        <v>3.5</v>
      </c>
      <c r="BT550" s="78">
        <v>1700</v>
      </c>
      <c r="BU550" s="74">
        <v>7.8</v>
      </c>
      <c r="BV550" s="74">
        <v>9.1999999999999993</v>
      </c>
      <c r="BW550" s="74">
        <v>59.4</v>
      </c>
      <c r="BX550" s="74">
        <v>76.8</v>
      </c>
      <c r="BY550" s="74">
        <v>83</v>
      </c>
      <c r="BZ550" s="78">
        <v>1760</v>
      </c>
      <c r="CA550" s="74">
        <v>3.7</v>
      </c>
      <c r="CB550" s="78">
        <v>1695</v>
      </c>
      <c r="CC550" s="74">
        <v>7.4</v>
      </c>
      <c r="CD550" s="74">
        <v>7.3</v>
      </c>
      <c r="CE550" s="74">
        <v>65.5</v>
      </c>
      <c r="CF550" s="74">
        <v>79.8</v>
      </c>
      <c r="CG550" s="74">
        <v>85.3</v>
      </c>
      <c r="CH550" s="78">
        <v>1760</v>
      </c>
      <c r="CI550" s="74">
        <v>4.0999999999999996</v>
      </c>
      <c r="CJ550" s="78">
        <v>1690</v>
      </c>
      <c r="CK550" s="74">
        <v>10.9</v>
      </c>
      <c r="CL550" s="74">
        <v>5.5</v>
      </c>
      <c r="CM550" s="74">
        <v>70.7</v>
      </c>
      <c r="CN550" s="74">
        <v>80.5</v>
      </c>
      <c r="CO550" s="74">
        <v>83.6</v>
      </c>
      <c r="CP550" s="78"/>
      <c r="CQ550" s="74"/>
      <c r="CR550" s="78"/>
      <c r="CS550" s="74"/>
      <c r="CT550" s="74"/>
      <c r="CU550" s="74"/>
      <c r="CV550" s="74"/>
      <c r="CW550" s="74"/>
    </row>
    <row r="551" spans="1:101" ht="16.5" x14ac:dyDescent="0.3">
      <c r="A551" s="74" t="s">
        <v>292</v>
      </c>
      <c r="B551" s="74">
        <v>82</v>
      </c>
      <c r="C551" s="74">
        <v>10007137</v>
      </c>
      <c r="D551" s="74" t="s">
        <v>49</v>
      </c>
      <c r="E551" s="74" t="s">
        <v>70</v>
      </c>
      <c r="F551" s="78">
        <v>575</v>
      </c>
      <c r="G551" s="74">
        <v>2.8</v>
      </c>
      <c r="H551" s="78">
        <v>560</v>
      </c>
      <c r="I551" s="74">
        <v>9.6</v>
      </c>
      <c r="J551" s="74">
        <v>7.5</v>
      </c>
      <c r="K551" s="74">
        <v>59.3</v>
      </c>
      <c r="L551" s="74">
        <v>77.3</v>
      </c>
      <c r="M551" s="74">
        <v>82.9</v>
      </c>
      <c r="N551" s="78">
        <v>575</v>
      </c>
      <c r="O551" s="74">
        <v>3.5</v>
      </c>
      <c r="P551" s="78">
        <v>555</v>
      </c>
      <c r="Q551" s="74">
        <v>9.1999999999999993</v>
      </c>
      <c r="R551" s="74">
        <v>6.3</v>
      </c>
      <c r="S551" s="74">
        <v>63.7</v>
      </c>
      <c r="T551" s="74">
        <v>79.900000000000006</v>
      </c>
      <c r="U551" s="74">
        <v>84.5</v>
      </c>
      <c r="V551" s="78">
        <v>575</v>
      </c>
      <c r="W551" s="74">
        <v>3.6</v>
      </c>
      <c r="X551" s="78">
        <v>555</v>
      </c>
      <c r="Y551" s="74">
        <v>11.7</v>
      </c>
      <c r="Z551" s="74">
        <v>4.3</v>
      </c>
      <c r="AA551" s="74">
        <v>72.099999999999994</v>
      </c>
      <c r="AB551" s="74">
        <v>82</v>
      </c>
      <c r="AC551" s="74">
        <v>84</v>
      </c>
      <c r="AD551" s="78"/>
      <c r="AE551" s="74"/>
      <c r="AF551" s="78"/>
      <c r="AG551" s="74"/>
      <c r="AH551" s="74"/>
      <c r="AI551" s="74"/>
      <c r="AJ551" s="74"/>
      <c r="AK551" s="74"/>
      <c r="AL551" s="78">
        <v>280</v>
      </c>
      <c r="AM551" s="74">
        <v>0.4</v>
      </c>
      <c r="AN551" s="78">
        <v>275</v>
      </c>
      <c r="AO551" s="74">
        <v>9.4</v>
      </c>
      <c r="AP551" s="74">
        <v>12.3</v>
      </c>
      <c r="AQ551" s="74">
        <v>56.3</v>
      </c>
      <c r="AR551" s="74">
        <v>71.5</v>
      </c>
      <c r="AS551" s="74">
        <v>78.3</v>
      </c>
      <c r="AT551" s="78">
        <v>280</v>
      </c>
      <c r="AU551" s="74">
        <v>0.4</v>
      </c>
      <c r="AV551" s="78">
        <v>275</v>
      </c>
      <c r="AW551" s="74">
        <v>9.4</v>
      </c>
      <c r="AX551" s="74">
        <v>7.6</v>
      </c>
      <c r="AY551" s="74">
        <v>70</v>
      </c>
      <c r="AZ551" s="74">
        <v>80.099999999999994</v>
      </c>
      <c r="BA551" s="74">
        <v>83</v>
      </c>
      <c r="BB551" s="78">
        <v>280</v>
      </c>
      <c r="BC551" s="74">
        <v>0.4</v>
      </c>
      <c r="BD551" s="78">
        <v>275</v>
      </c>
      <c r="BE551" s="74">
        <v>15.5</v>
      </c>
      <c r="BF551" s="74">
        <v>4.7</v>
      </c>
      <c r="BG551" s="74">
        <v>74.7</v>
      </c>
      <c r="BH551" s="74">
        <v>78</v>
      </c>
      <c r="BI551" s="74">
        <v>79.8</v>
      </c>
      <c r="BJ551" s="78"/>
      <c r="BK551" s="74"/>
      <c r="BL551" s="78"/>
      <c r="BM551" s="74"/>
      <c r="BN551" s="74"/>
      <c r="BO551" s="74"/>
      <c r="BP551" s="74"/>
      <c r="BQ551" s="74"/>
      <c r="BR551" s="78">
        <v>855</v>
      </c>
      <c r="BS551" s="74">
        <v>2</v>
      </c>
      <c r="BT551" s="78">
        <v>835</v>
      </c>
      <c r="BU551" s="74">
        <v>9.6</v>
      </c>
      <c r="BV551" s="74">
        <v>9.1</v>
      </c>
      <c r="BW551" s="74">
        <v>58.3</v>
      </c>
      <c r="BX551" s="74">
        <v>75.400000000000006</v>
      </c>
      <c r="BY551" s="74">
        <v>81.400000000000006</v>
      </c>
      <c r="BZ551" s="78">
        <v>855</v>
      </c>
      <c r="CA551" s="74">
        <v>2.5</v>
      </c>
      <c r="CB551" s="78">
        <v>835</v>
      </c>
      <c r="CC551" s="74">
        <v>9.1999999999999993</v>
      </c>
      <c r="CD551" s="74">
        <v>6.7</v>
      </c>
      <c r="CE551" s="74">
        <v>65.8</v>
      </c>
      <c r="CF551" s="74">
        <v>80</v>
      </c>
      <c r="CG551" s="74">
        <v>84</v>
      </c>
      <c r="CH551" s="78">
        <v>855</v>
      </c>
      <c r="CI551" s="74">
        <v>2.6</v>
      </c>
      <c r="CJ551" s="78">
        <v>830</v>
      </c>
      <c r="CK551" s="74">
        <v>13</v>
      </c>
      <c r="CL551" s="74">
        <v>4.4000000000000004</v>
      </c>
      <c r="CM551" s="74">
        <v>73</v>
      </c>
      <c r="CN551" s="74">
        <v>80.599999999999994</v>
      </c>
      <c r="CO551" s="74">
        <v>82.6</v>
      </c>
      <c r="CP551" s="78"/>
      <c r="CQ551" s="74"/>
      <c r="CR551" s="78"/>
      <c r="CS551" s="74"/>
      <c r="CT551" s="74"/>
      <c r="CU551" s="74"/>
      <c r="CV551" s="74"/>
      <c r="CW551" s="74"/>
    </row>
    <row r="552" spans="1:101" ht="16.5" x14ac:dyDescent="0.3">
      <c r="A552" s="74" t="s">
        <v>292</v>
      </c>
      <c r="B552" s="74">
        <v>115</v>
      </c>
      <c r="C552" s="74">
        <v>10001478</v>
      </c>
      <c r="D552" s="74" t="s">
        <v>27</v>
      </c>
      <c r="E552" s="74" t="s">
        <v>72</v>
      </c>
      <c r="F552" s="78">
        <v>720</v>
      </c>
      <c r="G552" s="74">
        <v>5.7</v>
      </c>
      <c r="H552" s="78">
        <v>680</v>
      </c>
      <c r="I552" s="74">
        <v>9.6</v>
      </c>
      <c r="J552" s="74">
        <v>9.6</v>
      </c>
      <c r="K552" s="74">
        <v>57.1</v>
      </c>
      <c r="L552" s="74">
        <v>72.400000000000006</v>
      </c>
      <c r="M552" s="74">
        <v>80.900000000000006</v>
      </c>
      <c r="N552" s="78">
        <v>720</v>
      </c>
      <c r="O552" s="74">
        <v>6.2</v>
      </c>
      <c r="P552" s="78">
        <v>675</v>
      </c>
      <c r="Q552" s="74">
        <v>12.3</v>
      </c>
      <c r="R552" s="74">
        <v>8</v>
      </c>
      <c r="S552" s="74">
        <v>59.5</v>
      </c>
      <c r="T552" s="74">
        <v>73.5</v>
      </c>
      <c r="U552" s="74">
        <v>79.7</v>
      </c>
      <c r="V552" s="78">
        <v>720</v>
      </c>
      <c r="W552" s="74">
        <v>6.7</v>
      </c>
      <c r="X552" s="78">
        <v>675</v>
      </c>
      <c r="Y552" s="74">
        <v>14.6</v>
      </c>
      <c r="Z552" s="74">
        <v>7</v>
      </c>
      <c r="AA552" s="74">
        <v>65.5</v>
      </c>
      <c r="AB552" s="74">
        <v>76.099999999999994</v>
      </c>
      <c r="AC552" s="74">
        <v>78.5</v>
      </c>
      <c r="AD552" s="78"/>
      <c r="AE552" s="74"/>
      <c r="AF552" s="78"/>
      <c r="AG552" s="74"/>
      <c r="AH552" s="74"/>
      <c r="AI552" s="74"/>
      <c r="AJ552" s="74"/>
      <c r="AK552" s="74"/>
      <c r="AL552" s="78">
        <v>580</v>
      </c>
      <c r="AM552" s="74">
        <v>3.6</v>
      </c>
      <c r="AN552" s="78">
        <v>560</v>
      </c>
      <c r="AO552" s="74">
        <v>11.1</v>
      </c>
      <c r="AP552" s="74">
        <v>15.2</v>
      </c>
      <c r="AQ552" s="74">
        <v>57.7</v>
      </c>
      <c r="AR552" s="74">
        <v>66.099999999999994</v>
      </c>
      <c r="AS552" s="74">
        <v>73.7</v>
      </c>
      <c r="AT552" s="78">
        <v>580</v>
      </c>
      <c r="AU552" s="74">
        <v>4</v>
      </c>
      <c r="AV552" s="78">
        <v>555</v>
      </c>
      <c r="AW552" s="74">
        <v>13.8</v>
      </c>
      <c r="AX552" s="74">
        <v>8.3000000000000007</v>
      </c>
      <c r="AY552" s="74">
        <v>68.3</v>
      </c>
      <c r="AZ552" s="74">
        <v>75.2</v>
      </c>
      <c r="BA552" s="74">
        <v>77.900000000000006</v>
      </c>
      <c r="BB552" s="78">
        <v>580</v>
      </c>
      <c r="BC552" s="74">
        <v>4</v>
      </c>
      <c r="BD552" s="78">
        <v>555</v>
      </c>
      <c r="BE552" s="74">
        <v>16.2</v>
      </c>
      <c r="BF552" s="74">
        <v>7.4</v>
      </c>
      <c r="BG552" s="74">
        <v>69.099999999999994</v>
      </c>
      <c r="BH552" s="74">
        <v>74.5</v>
      </c>
      <c r="BI552" s="74">
        <v>76.400000000000006</v>
      </c>
      <c r="BJ552" s="78"/>
      <c r="BK552" s="74"/>
      <c r="BL552" s="78"/>
      <c r="BM552" s="74"/>
      <c r="BN552" s="74"/>
      <c r="BO552" s="74"/>
      <c r="BP552" s="74"/>
      <c r="BQ552" s="74"/>
      <c r="BR552" s="78">
        <v>1300</v>
      </c>
      <c r="BS552" s="74">
        <v>4.8</v>
      </c>
      <c r="BT552" s="78">
        <v>1240</v>
      </c>
      <c r="BU552" s="74">
        <v>10.3</v>
      </c>
      <c r="BV552" s="74">
        <v>12.1</v>
      </c>
      <c r="BW552" s="74">
        <v>57.4</v>
      </c>
      <c r="BX552" s="74">
        <v>69.5</v>
      </c>
      <c r="BY552" s="74">
        <v>77.599999999999994</v>
      </c>
      <c r="BZ552" s="78">
        <v>1300</v>
      </c>
      <c r="CA552" s="74">
        <v>5.2</v>
      </c>
      <c r="CB552" s="78">
        <v>1230</v>
      </c>
      <c r="CC552" s="74">
        <v>13</v>
      </c>
      <c r="CD552" s="74">
        <v>8.1</v>
      </c>
      <c r="CE552" s="74">
        <v>63.5</v>
      </c>
      <c r="CF552" s="74">
        <v>74.3</v>
      </c>
      <c r="CG552" s="74">
        <v>78.900000000000006</v>
      </c>
      <c r="CH552" s="78">
        <v>1300</v>
      </c>
      <c r="CI552" s="74">
        <v>5.5</v>
      </c>
      <c r="CJ552" s="78">
        <v>1230</v>
      </c>
      <c r="CK552" s="74">
        <v>15.3</v>
      </c>
      <c r="CL552" s="74">
        <v>7.2</v>
      </c>
      <c r="CM552" s="74">
        <v>67.099999999999994</v>
      </c>
      <c r="CN552" s="74">
        <v>75.3</v>
      </c>
      <c r="CO552" s="74">
        <v>77.5</v>
      </c>
      <c r="CP552" s="78"/>
      <c r="CQ552" s="74"/>
      <c r="CR552" s="78"/>
      <c r="CS552" s="74"/>
      <c r="CT552" s="74"/>
      <c r="CU552" s="74"/>
      <c r="CV552" s="74"/>
      <c r="CW552" s="74"/>
    </row>
    <row r="553" spans="1:101" ht="16.5" x14ac:dyDescent="0.3">
      <c r="A553" s="74" t="s">
        <v>292</v>
      </c>
      <c r="B553" s="74">
        <v>199</v>
      </c>
      <c r="C553" s="74">
        <v>10001653</v>
      </c>
      <c r="D553" s="74" t="s">
        <v>27</v>
      </c>
      <c r="E553" s="74" t="s">
        <v>74</v>
      </c>
      <c r="F553" s="78">
        <v>115</v>
      </c>
      <c r="G553" s="74">
        <v>6.8</v>
      </c>
      <c r="H553" s="78">
        <v>110</v>
      </c>
      <c r="I553" s="74">
        <v>13.8</v>
      </c>
      <c r="J553" s="74">
        <v>27.5</v>
      </c>
      <c r="K553" s="74" t="s">
        <v>396</v>
      </c>
      <c r="L553" s="74" t="s">
        <v>396</v>
      </c>
      <c r="M553" s="74">
        <v>58.7</v>
      </c>
      <c r="N553" s="78">
        <v>115</v>
      </c>
      <c r="O553" s="74">
        <v>6.8</v>
      </c>
      <c r="P553" s="78">
        <v>110</v>
      </c>
      <c r="Q553" s="74">
        <v>12.8</v>
      </c>
      <c r="R553" s="74">
        <v>14.7</v>
      </c>
      <c r="S553" s="74" t="s">
        <v>396</v>
      </c>
      <c r="T553" s="74" t="s">
        <v>396</v>
      </c>
      <c r="U553" s="74">
        <v>72.5</v>
      </c>
      <c r="V553" s="78">
        <v>115</v>
      </c>
      <c r="W553" s="74">
        <v>6.8</v>
      </c>
      <c r="X553" s="78">
        <v>110</v>
      </c>
      <c r="Y553" s="74">
        <v>15.6</v>
      </c>
      <c r="Z553" s="74">
        <v>12.8</v>
      </c>
      <c r="AA553" s="74" t="s">
        <v>396</v>
      </c>
      <c r="AB553" s="74" t="s">
        <v>396</v>
      </c>
      <c r="AC553" s="74">
        <v>71.599999999999994</v>
      </c>
      <c r="AD553" s="78"/>
      <c r="AE553" s="74"/>
      <c r="AF553" s="78"/>
      <c r="AG553" s="74"/>
      <c r="AH553" s="74"/>
      <c r="AI553" s="74"/>
      <c r="AJ553" s="74"/>
      <c r="AK553" s="74"/>
      <c r="AL553" s="78">
        <v>85</v>
      </c>
      <c r="AM553" s="74">
        <v>2.2999999999999998</v>
      </c>
      <c r="AN553" s="78">
        <v>85</v>
      </c>
      <c r="AO553" s="74">
        <v>14.3</v>
      </c>
      <c r="AP553" s="74">
        <v>13.1</v>
      </c>
      <c r="AQ553" s="74" t="s">
        <v>396</v>
      </c>
      <c r="AR553" s="74" t="s">
        <v>396</v>
      </c>
      <c r="AS553" s="74">
        <v>72.599999999999994</v>
      </c>
      <c r="AT553" s="78">
        <v>85</v>
      </c>
      <c r="AU553" s="74">
        <v>3.5</v>
      </c>
      <c r="AV553" s="78">
        <v>85</v>
      </c>
      <c r="AW553" s="74">
        <v>13.3</v>
      </c>
      <c r="AX553" s="74">
        <v>15.7</v>
      </c>
      <c r="AY553" s="74" t="s">
        <v>396</v>
      </c>
      <c r="AZ553" s="74" t="s">
        <v>396</v>
      </c>
      <c r="BA553" s="74">
        <v>71.099999999999994</v>
      </c>
      <c r="BB553" s="78">
        <v>85</v>
      </c>
      <c r="BC553" s="74">
        <v>3.5</v>
      </c>
      <c r="BD553" s="78">
        <v>85</v>
      </c>
      <c r="BE553" s="74">
        <v>12</v>
      </c>
      <c r="BF553" s="74">
        <v>19.3</v>
      </c>
      <c r="BG553" s="74" t="s">
        <v>396</v>
      </c>
      <c r="BH553" s="74" t="s">
        <v>396</v>
      </c>
      <c r="BI553" s="74">
        <v>68.7</v>
      </c>
      <c r="BJ553" s="78"/>
      <c r="BK553" s="74"/>
      <c r="BL553" s="78"/>
      <c r="BM553" s="74"/>
      <c r="BN553" s="74"/>
      <c r="BO553" s="74"/>
      <c r="BP553" s="74"/>
      <c r="BQ553" s="74"/>
      <c r="BR553" s="78">
        <v>205</v>
      </c>
      <c r="BS553" s="74">
        <v>4.9000000000000004</v>
      </c>
      <c r="BT553" s="78">
        <v>195</v>
      </c>
      <c r="BU553" s="74">
        <v>14</v>
      </c>
      <c r="BV553" s="74">
        <v>21.2</v>
      </c>
      <c r="BW553" s="74">
        <v>51.3</v>
      </c>
      <c r="BX553" s="74">
        <v>62.2</v>
      </c>
      <c r="BY553" s="74">
        <v>64.8</v>
      </c>
      <c r="BZ553" s="78">
        <v>205</v>
      </c>
      <c r="CA553" s="74">
        <v>5.4</v>
      </c>
      <c r="CB553" s="78">
        <v>190</v>
      </c>
      <c r="CC553" s="74">
        <v>13</v>
      </c>
      <c r="CD553" s="74">
        <v>15.1</v>
      </c>
      <c r="CE553" s="74">
        <v>63.5</v>
      </c>
      <c r="CF553" s="74">
        <v>68.2</v>
      </c>
      <c r="CG553" s="74">
        <v>71.900000000000006</v>
      </c>
      <c r="CH553" s="78">
        <v>205</v>
      </c>
      <c r="CI553" s="74">
        <v>5.4</v>
      </c>
      <c r="CJ553" s="78">
        <v>190</v>
      </c>
      <c r="CK553" s="74">
        <v>14.1</v>
      </c>
      <c r="CL553" s="74">
        <v>15.6</v>
      </c>
      <c r="CM553" s="74" t="s">
        <v>396</v>
      </c>
      <c r="CN553" s="74" t="s">
        <v>396</v>
      </c>
      <c r="CO553" s="74">
        <v>70.3</v>
      </c>
      <c r="CP553" s="78"/>
      <c r="CQ553" s="74"/>
      <c r="CR553" s="78"/>
      <c r="CS553" s="74"/>
      <c r="CT553" s="74"/>
      <c r="CU553" s="74"/>
      <c r="CV553" s="74"/>
      <c r="CW553" s="74"/>
    </row>
    <row r="554" spans="1:101" ht="16.5" x14ac:dyDescent="0.3">
      <c r="A554" s="74" t="s">
        <v>292</v>
      </c>
      <c r="B554" s="74">
        <v>201</v>
      </c>
      <c r="C554" s="74">
        <v>10007761</v>
      </c>
      <c r="D554" s="74" t="s">
        <v>27</v>
      </c>
      <c r="E554" s="74" t="s">
        <v>76</v>
      </c>
      <c r="F554" s="78">
        <v>30</v>
      </c>
      <c r="G554" s="74" t="s">
        <v>396</v>
      </c>
      <c r="H554" s="78" t="s">
        <v>396</v>
      </c>
      <c r="I554" s="74" t="s">
        <v>396</v>
      </c>
      <c r="J554" s="74" t="s">
        <v>396</v>
      </c>
      <c r="K554" s="74" t="s">
        <v>396</v>
      </c>
      <c r="L554" s="74" t="s">
        <v>396</v>
      </c>
      <c r="M554" s="74" t="s">
        <v>396</v>
      </c>
      <c r="N554" s="78">
        <v>30</v>
      </c>
      <c r="O554" s="74" t="s">
        <v>396</v>
      </c>
      <c r="P554" s="78" t="s">
        <v>396</v>
      </c>
      <c r="Q554" s="74" t="s">
        <v>396</v>
      </c>
      <c r="R554" s="74" t="s">
        <v>396</v>
      </c>
      <c r="S554" s="74" t="s">
        <v>396</v>
      </c>
      <c r="T554" s="74" t="s">
        <v>396</v>
      </c>
      <c r="U554" s="74" t="s">
        <v>396</v>
      </c>
      <c r="V554" s="78">
        <v>30</v>
      </c>
      <c r="W554" s="74" t="s">
        <v>396</v>
      </c>
      <c r="X554" s="78" t="s">
        <v>396</v>
      </c>
      <c r="Y554" s="74" t="s">
        <v>396</v>
      </c>
      <c r="Z554" s="74" t="s">
        <v>396</v>
      </c>
      <c r="AA554" s="74" t="s">
        <v>396</v>
      </c>
      <c r="AB554" s="74" t="s">
        <v>396</v>
      </c>
      <c r="AC554" s="74" t="s">
        <v>396</v>
      </c>
      <c r="AD554" s="78"/>
      <c r="AE554" s="74"/>
      <c r="AF554" s="78"/>
      <c r="AG554" s="74"/>
      <c r="AH554" s="74"/>
      <c r="AI554" s="74"/>
      <c r="AJ554" s="74"/>
      <c r="AK554" s="74"/>
      <c r="AL554" s="78">
        <v>10</v>
      </c>
      <c r="AM554" s="74" t="s">
        <v>396</v>
      </c>
      <c r="AN554" s="78" t="s">
        <v>396</v>
      </c>
      <c r="AO554" s="74" t="s">
        <v>396</v>
      </c>
      <c r="AP554" s="74" t="s">
        <v>396</v>
      </c>
      <c r="AQ554" s="74" t="s">
        <v>396</v>
      </c>
      <c r="AR554" s="74" t="s">
        <v>396</v>
      </c>
      <c r="AS554" s="74" t="s">
        <v>396</v>
      </c>
      <c r="AT554" s="78">
        <v>10</v>
      </c>
      <c r="AU554" s="74" t="s">
        <v>396</v>
      </c>
      <c r="AV554" s="78" t="s">
        <v>396</v>
      </c>
      <c r="AW554" s="74" t="s">
        <v>396</v>
      </c>
      <c r="AX554" s="74" t="s">
        <v>396</v>
      </c>
      <c r="AY554" s="74" t="s">
        <v>396</v>
      </c>
      <c r="AZ554" s="74" t="s">
        <v>396</v>
      </c>
      <c r="BA554" s="74" t="s">
        <v>396</v>
      </c>
      <c r="BB554" s="78">
        <v>10</v>
      </c>
      <c r="BC554" s="74" t="s">
        <v>396</v>
      </c>
      <c r="BD554" s="78" t="s">
        <v>396</v>
      </c>
      <c r="BE554" s="74" t="s">
        <v>396</v>
      </c>
      <c r="BF554" s="74" t="s">
        <v>396</v>
      </c>
      <c r="BG554" s="74" t="s">
        <v>396</v>
      </c>
      <c r="BH554" s="74" t="s">
        <v>396</v>
      </c>
      <c r="BI554" s="74" t="s">
        <v>396</v>
      </c>
      <c r="BJ554" s="78"/>
      <c r="BK554" s="74"/>
      <c r="BL554" s="78"/>
      <c r="BM554" s="74"/>
      <c r="BN554" s="74"/>
      <c r="BO554" s="74"/>
      <c r="BP554" s="74"/>
      <c r="BQ554" s="74"/>
      <c r="BR554" s="78">
        <v>40</v>
      </c>
      <c r="BS554" s="74">
        <v>2.6</v>
      </c>
      <c r="BT554" s="78">
        <v>40</v>
      </c>
      <c r="BU554" s="74" t="s">
        <v>396</v>
      </c>
      <c r="BV554" s="74" t="s">
        <v>396</v>
      </c>
      <c r="BW554" s="74">
        <v>36.799999999999997</v>
      </c>
      <c r="BX554" s="74">
        <v>55.3</v>
      </c>
      <c r="BY554" s="74">
        <v>76.3</v>
      </c>
      <c r="BZ554" s="78">
        <v>40</v>
      </c>
      <c r="CA554" s="74">
        <v>2.6</v>
      </c>
      <c r="CB554" s="78">
        <v>40</v>
      </c>
      <c r="CC554" s="74">
        <v>18.399999999999999</v>
      </c>
      <c r="CD554" s="74">
        <v>7.9</v>
      </c>
      <c r="CE554" s="74">
        <v>50</v>
      </c>
      <c r="CF554" s="74">
        <v>65.8</v>
      </c>
      <c r="CG554" s="74">
        <v>73.7</v>
      </c>
      <c r="CH554" s="78">
        <v>40</v>
      </c>
      <c r="CI554" s="74">
        <v>2.6</v>
      </c>
      <c r="CJ554" s="78">
        <v>40</v>
      </c>
      <c r="CK554" s="74">
        <v>18.399999999999999</v>
      </c>
      <c r="CL554" s="74">
        <v>10.5</v>
      </c>
      <c r="CM554" s="74" t="s">
        <v>396</v>
      </c>
      <c r="CN554" s="74" t="s">
        <v>396</v>
      </c>
      <c r="CO554" s="74">
        <v>71.099999999999994</v>
      </c>
      <c r="CP554" s="78"/>
      <c r="CQ554" s="74"/>
      <c r="CR554" s="78"/>
      <c r="CS554" s="74"/>
      <c r="CT554" s="74"/>
      <c r="CU554" s="74"/>
      <c r="CV554" s="74"/>
      <c r="CW554" s="74"/>
    </row>
    <row r="555" spans="1:101" ht="16.5" x14ac:dyDescent="0.3">
      <c r="A555" s="74" t="s">
        <v>292</v>
      </c>
      <c r="B555" s="74">
        <v>56</v>
      </c>
      <c r="C555" s="74">
        <v>10001726</v>
      </c>
      <c r="D555" s="74" t="s">
        <v>16</v>
      </c>
      <c r="E555" s="74" t="s">
        <v>78</v>
      </c>
      <c r="F555" s="78">
        <v>1420</v>
      </c>
      <c r="G555" s="74">
        <v>4.5</v>
      </c>
      <c r="H555" s="78">
        <v>1355</v>
      </c>
      <c r="I555" s="74">
        <v>9.4</v>
      </c>
      <c r="J555" s="74">
        <v>8</v>
      </c>
      <c r="K555" s="74">
        <v>61.4</v>
      </c>
      <c r="L555" s="74">
        <v>76</v>
      </c>
      <c r="M555" s="74">
        <v>82.5</v>
      </c>
      <c r="N555" s="78">
        <v>1420</v>
      </c>
      <c r="O555" s="74">
        <v>4.9000000000000004</v>
      </c>
      <c r="P555" s="78">
        <v>1350</v>
      </c>
      <c r="Q555" s="74">
        <v>9.8000000000000007</v>
      </c>
      <c r="R555" s="74">
        <v>6.2</v>
      </c>
      <c r="S555" s="74">
        <v>65.099999999999994</v>
      </c>
      <c r="T555" s="74">
        <v>79.099999999999994</v>
      </c>
      <c r="U555" s="74">
        <v>84</v>
      </c>
      <c r="V555" s="78">
        <v>1420</v>
      </c>
      <c r="W555" s="74">
        <v>5.5</v>
      </c>
      <c r="X555" s="78">
        <v>1340</v>
      </c>
      <c r="Y555" s="74">
        <v>12.2</v>
      </c>
      <c r="Z555" s="74">
        <v>5.6</v>
      </c>
      <c r="AA555" s="74">
        <v>69.7</v>
      </c>
      <c r="AB555" s="74">
        <v>79.5</v>
      </c>
      <c r="AC555" s="74">
        <v>82.2</v>
      </c>
      <c r="AD555" s="78"/>
      <c r="AE555" s="74"/>
      <c r="AF555" s="78"/>
      <c r="AG555" s="74"/>
      <c r="AH555" s="74"/>
      <c r="AI555" s="74"/>
      <c r="AJ555" s="74"/>
      <c r="AK555" s="74"/>
      <c r="AL555" s="78">
        <v>1205</v>
      </c>
      <c r="AM555" s="74">
        <v>1.2</v>
      </c>
      <c r="AN555" s="78">
        <v>1190</v>
      </c>
      <c r="AO555" s="74">
        <v>9.6999999999999993</v>
      </c>
      <c r="AP555" s="74">
        <v>13.6</v>
      </c>
      <c r="AQ555" s="74">
        <v>58.6</v>
      </c>
      <c r="AR555" s="74">
        <v>69.5</v>
      </c>
      <c r="AS555" s="74">
        <v>76.7</v>
      </c>
      <c r="AT555" s="78">
        <v>1205</v>
      </c>
      <c r="AU555" s="74">
        <v>1.5</v>
      </c>
      <c r="AV555" s="78">
        <v>1190</v>
      </c>
      <c r="AW555" s="74">
        <v>13</v>
      </c>
      <c r="AX555" s="74">
        <v>8</v>
      </c>
      <c r="AY555" s="74">
        <v>67.7</v>
      </c>
      <c r="AZ555" s="74">
        <v>75.8</v>
      </c>
      <c r="BA555" s="74">
        <v>79.099999999999994</v>
      </c>
      <c r="BB555" s="78">
        <v>1205</v>
      </c>
      <c r="BC555" s="74">
        <v>1.5</v>
      </c>
      <c r="BD555" s="78">
        <v>1190</v>
      </c>
      <c r="BE555" s="74">
        <v>13.3</v>
      </c>
      <c r="BF555" s="74">
        <v>8.6</v>
      </c>
      <c r="BG555" s="74">
        <v>70.099999999999994</v>
      </c>
      <c r="BH555" s="74">
        <v>75.099999999999994</v>
      </c>
      <c r="BI555" s="74">
        <v>78.099999999999994</v>
      </c>
      <c r="BJ555" s="78"/>
      <c r="BK555" s="74"/>
      <c r="BL555" s="78"/>
      <c r="BM555" s="74"/>
      <c r="BN555" s="74"/>
      <c r="BO555" s="74"/>
      <c r="BP555" s="74"/>
      <c r="BQ555" s="74"/>
      <c r="BR555" s="78">
        <v>2625</v>
      </c>
      <c r="BS555" s="74">
        <v>3</v>
      </c>
      <c r="BT555" s="78">
        <v>2550</v>
      </c>
      <c r="BU555" s="74">
        <v>9.6</v>
      </c>
      <c r="BV555" s="74">
        <v>10.6</v>
      </c>
      <c r="BW555" s="74">
        <v>60.1</v>
      </c>
      <c r="BX555" s="74">
        <v>73</v>
      </c>
      <c r="BY555" s="74">
        <v>79.8</v>
      </c>
      <c r="BZ555" s="78">
        <v>2625</v>
      </c>
      <c r="CA555" s="74">
        <v>3.3</v>
      </c>
      <c r="CB555" s="78">
        <v>2540</v>
      </c>
      <c r="CC555" s="74">
        <v>11.3</v>
      </c>
      <c r="CD555" s="74">
        <v>7</v>
      </c>
      <c r="CE555" s="74">
        <v>66.3</v>
      </c>
      <c r="CF555" s="74">
        <v>77.5</v>
      </c>
      <c r="CG555" s="74">
        <v>81.7</v>
      </c>
      <c r="CH555" s="78">
        <v>2625</v>
      </c>
      <c r="CI555" s="74">
        <v>3.7</v>
      </c>
      <c r="CJ555" s="78">
        <v>2530</v>
      </c>
      <c r="CK555" s="74">
        <v>12.7</v>
      </c>
      <c r="CL555" s="74">
        <v>7</v>
      </c>
      <c r="CM555" s="74">
        <v>69.900000000000006</v>
      </c>
      <c r="CN555" s="74">
        <v>77.400000000000006</v>
      </c>
      <c r="CO555" s="74">
        <v>80.3</v>
      </c>
      <c r="CP555" s="78"/>
      <c r="CQ555" s="74"/>
      <c r="CR555" s="78"/>
      <c r="CS555" s="74"/>
      <c r="CT555" s="74"/>
      <c r="CU555" s="74"/>
      <c r="CV555" s="74"/>
      <c r="CW555" s="74"/>
    </row>
    <row r="556" spans="1:101" ht="16.5" x14ac:dyDescent="0.3">
      <c r="A556" s="74" t="s">
        <v>292</v>
      </c>
      <c r="B556" s="74">
        <v>2</v>
      </c>
      <c r="C556" s="74">
        <v>10007822</v>
      </c>
      <c r="D556" s="74" t="s">
        <v>11</v>
      </c>
      <c r="E556" s="74" t="s">
        <v>80</v>
      </c>
      <c r="F556" s="78" t="s">
        <v>13</v>
      </c>
      <c r="G556" s="74" t="s">
        <v>13</v>
      </c>
      <c r="H556" s="78" t="s">
        <v>13</v>
      </c>
      <c r="I556" s="74" t="s">
        <v>13</v>
      </c>
      <c r="J556" s="74" t="s">
        <v>13</v>
      </c>
      <c r="K556" s="74" t="s">
        <v>13</v>
      </c>
      <c r="L556" s="74" t="s">
        <v>13</v>
      </c>
      <c r="M556" s="74" t="s">
        <v>13</v>
      </c>
      <c r="N556" s="78" t="s">
        <v>13</v>
      </c>
      <c r="O556" s="74" t="s">
        <v>13</v>
      </c>
      <c r="P556" s="78" t="s">
        <v>13</v>
      </c>
      <c r="Q556" s="74" t="s">
        <v>13</v>
      </c>
      <c r="R556" s="74" t="s">
        <v>13</v>
      </c>
      <c r="S556" s="74" t="s">
        <v>13</v>
      </c>
      <c r="T556" s="74" t="s">
        <v>13</v>
      </c>
      <c r="U556" s="74" t="s">
        <v>13</v>
      </c>
      <c r="V556" s="78" t="s">
        <v>13</v>
      </c>
      <c r="W556" s="74" t="s">
        <v>13</v>
      </c>
      <c r="X556" s="78" t="s">
        <v>13</v>
      </c>
      <c r="Y556" s="74" t="s">
        <v>13</v>
      </c>
      <c r="Z556" s="74" t="s">
        <v>13</v>
      </c>
      <c r="AA556" s="74" t="s">
        <v>13</v>
      </c>
      <c r="AB556" s="74" t="s">
        <v>13</v>
      </c>
      <c r="AC556" s="74" t="s">
        <v>13</v>
      </c>
      <c r="AD556" s="78"/>
      <c r="AE556" s="74"/>
      <c r="AF556" s="78"/>
      <c r="AG556" s="74"/>
      <c r="AH556" s="74"/>
      <c r="AI556" s="74"/>
      <c r="AJ556" s="74"/>
      <c r="AK556" s="74"/>
      <c r="AL556" s="78" t="s">
        <v>13</v>
      </c>
      <c r="AM556" s="74" t="s">
        <v>13</v>
      </c>
      <c r="AN556" s="78" t="s">
        <v>13</v>
      </c>
      <c r="AO556" s="74" t="s">
        <v>13</v>
      </c>
      <c r="AP556" s="74" t="s">
        <v>13</v>
      </c>
      <c r="AQ556" s="74" t="s">
        <v>13</v>
      </c>
      <c r="AR556" s="74" t="s">
        <v>13</v>
      </c>
      <c r="AS556" s="74" t="s">
        <v>13</v>
      </c>
      <c r="AT556" s="78" t="s">
        <v>13</v>
      </c>
      <c r="AU556" s="74" t="s">
        <v>13</v>
      </c>
      <c r="AV556" s="78" t="s">
        <v>13</v>
      </c>
      <c r="AW556" s="74" t="s">
        <v>13</v>
      </c>
      <c r="AX556" s="74" t="s">
        <v>13</v>
      </c>
      <c r="AY556" s="74" t="s">
        <v>13</v>
      </c>
      <c r="AZ556" s="74" t="s">
        <v>13</v>
      </c>
      <c r="BA556" s="74" t="s">
        <v>13</v>
      </c>
      <c r="BB556" s="78" t="s">
        <v>13</v>
      </c>
      <c r="BC556" s="74" t="s">
        <v>13</v>
      </c>
      <c r="BD556" s="78" t="s">
        <v>13</v>
      </c>
      <c r="BE556" s="74" t="s">
        <v>13</v>
      </c>
      <c r="BF556" s="74" t="s">
        <v>13</v>
      </c>
      <c r="BG556" s="74" t="s">
        <v>13</v>
      </c>
      <c r="BH556" s="74" t="s">
        <v>13</v>
      </c>
      <c r="BI556" s="74" t="s">
        <v>13</v>
      </c>
      <c r="BJ556" s="78"/>
      <c r="BK556" s="74"/>
      <c r="BL556" s="78"/>
      <c r="BM556" s="74"/>
      <c r="BN556" s="74"/>
      <c r="BO556" s="74"/>
      <c r="BP556" s="74"/>
      <c r="BQ556" s="74"/>
      <c r="BR556" s="78" t="s">
        <v>13</v>
      </c>
      <c r="BS556" s="74" t="s">
        <v>13</v>
      </c>
      <c r="BT556" s="78" t="s">
        <v>13</v>
      </c>
      <c r="BU556" s="74" t="s">
        <v>13</v>
      </c>
      <c r="BV556" s="74" t="s">
        <v>13</v>
      </c>
      <c r="BW556" s="74" t="s">
        <v>13</v>
      </c>
      <c r="BX556" s="74" t="s">
        <v>13</v>
      </c>
      <c r="BY556" s="74" t="s">
        <v>13</v>
      </c>
      <c r="BZ556" s="78" t="s">
        <v>13</v>
      </c>
      <c r="CA556" s="74" t="s">
        <v>13</v>
      </c>
      <c r="CB556" s="78" t="s">
        <v>13</v>
      </c>
      <c r="CC556" s="74" t="s">
        <v>13</v>
      </c>
      <c r="CD556" s="74" t="s">
        <v>13</v>
      </c>
      <c r="CE556" s="74" t="s">
        <v>13</v>
      </c>
      <c r="CF556" s="74" t="s">
        <v>13</v>
      </c>
      <c r="CG556" s="74" t="s">
        <v>13</v>
      </c>
      <c r="CH556" s="78" t="s">
        <v>13</v>
      </c>
      <c r="CI556" s="74" t="s">
        <v>13</v>
      </c>
      <c r="CJ556" s="78" t="s">
        <v>13</v>
      </c>
      <c r="CK556" s="74" t="s">
        <v>13</v>
      </c>
      <c r="CL556" s="74" t="s">
        <v>13</v>
      </c>
      <c r="CM556" s="74" t="s">
        <v>13</v>
      </c>
      <c r="CN556" s="74" t="s">
        <v>13</v>
      </c>
      <c r="CO556" s="74" t="s">
        <v>13</v>
      </c>
      <c r="CP556" s="78"/>
      <c r="CQ556" s="74"/>
      <c r="CR556" s="78"/>
      <c r="CS556" s="74"/>
      <c r="CT556" s="74"/>
      <c r="CU556" s="74"/>
      <c r="CV556" s="74"/>
      <c r="CW556" s="74"/>
    </row>
    <row r="557" spans="1:101" ht="16.5" x14ac:dyDescent="0.3">
      <c r="A557" s="74" t="s">
        <v>292</v>
      </c>
      <c r="B557" s="74">
        <v>206</v>
      </c>
      <c r="C557" s="74">
        <v>10006427</v>
      </c>
      <c r="D557" s="74" t="s">
        <v>49</v>
      </c>
      <c r="E557" s="74" t="s">
        <v>82</v>
      </c>
      <c r="F557" s="78">
        <v>845</v>
      </c>
      <c r="G557" s="74">
        <v>4</v>
      </c>
      <c r="H557" s="78">
        <v>810</v>
      </c>
      <c r="I557" s="74">
        <v>10.199999999999999</v>
      </c>
      <c r="J557" s="74">
        <v>14.4</v>
      </c>
      <c r="K557" s="74">
        <v>65.5</v>
      </c>
      <c r="L557" s="74">
        <v>71.7</v>
      </c>
      <c r="M557" s="74">
        <v>75.400000000000006</v>
      </c>
      <c r="N557" s="78">
        <v>845</v>
      </c>
      <c r="O557" s="74">
        <v>4.3</v>
      </c>
      <c r="P557" s="78">
        <v>810</v>
      </c>
      <c r="Q557" s="74">
        <v>12</v>
      </c>
      <c r="R557" s="74">
        <v>10.1</v>
      </c>
      <c r="S557" s="74">
        <v>70.2</v>
      </c>
      <c r="T557" s="74">
        <v>76.2</v>
      </c>
      <c r="U557" s="74">
        <v>77.900000000000006</v>
      </c>
      <c r="V557" s="78">
        <v>845</v>
      </c>
      <c r="W557" s="74">
        <v>4.5</v>
      </c>
      <c r="X557" s="78">
        <v>810</v>
      </c>
      <c r="Y557" s="74">
        <v>16.3</v>
      </c>
      <c r="Z557" s="74">
        <v>9.4</v>
      </c>
      <c r="AA557" s="74">
        <v>70.400000000000006</v>
      </c>
      <c r="AB557" s="74">
        <v>73</v>
      </c>
      <c r="AC557" s="74">
        <v>74.3</v>
      </c>
      <c r="AD557" s="78"/>
      <c r="AE557" s="74"/>
      <c r="AF557" s="78"/>
      <c r="AG557" s="74"/>
      <c r="AH557" s="74"/>
      <c r="AI557" s="74"/>
      <c r="AJ557" s="74"/>
      <c r="AK557" s="74"/>
      <c r="AL557" s="78">
        <v>440</v>
      </c>
      <c r="AM557" s="74">
        <v>2.5</v>
      </c>
      <c r="AN557" s="78">
        <v>430</v>
      </c>
      <c r="AO557" s="74">
        <v>9.5</v>
      </c>
      <c r="AP557" s="74">
        <v>22.3</v>
      </c>
      <c r="AQ557" s="74">
        <v>58</v>
      </c>
      <c r="AR557" s="74">
        <v>63.8</v>
      </c>
      <c r="AS557" s="74">
        <v>68.2</v>
      </c>
      <c r="AT557" s="78">
        <v>440</v>
      </c>
      <c r="AU557" s="74">
        <v>2.5</v>
      </c>
      <c r="AV557" s="78">
        <v>430</v>
      </c>
      <c r="AW557" s="74">
        <v>14.6</v>
      </c>
      <c r="AX557" s="74">
        <v>10.9</v>
      </c>
      <c r="AY557" s="74">
        <v>64.7</v>
      </c>
      <c r="AZ557" s="74">
        <v>71.7</v>
      </c>
      <c r="BA557" s="74">
        <v>74.5</v>
      </c>
      <c r="BB557" s="78">
        <v>440</v>
      </c>
      <c r="BC557" s="74">
        <v>2.5</v>
      </c>
      <c r="BD557" s="78">
        <v>430</v>
      </c>
      <c r="BE557" s="74">
        <v>18.3</v>
      </c>
      <c r="BF557" s="74">
        <v>8.8000000000000007</v>
      </c>
      <c r="BG557" s="74">
        <v>67.7</v>
      </c>
      <c r="BH557" s="74">
        <v>71.7</v>
      </c>
      <c r="BI557" s="74">
        <v>72.900000000000006</v>
      </c>
      <c r="BJ557" s="78"/>
      <c r="BK557" s="74"/>
      <c r="BL557" s="78"/>
      <c r="BM557" s="74"/>
      <c r="BN557" s="74"/>
      <c r="BO557" s="74"/>
      <c r="BP557" s="74"/>
      <c r="BQ557" s="74"/>
      <c r="BR557" s="78">
        <v>1290</v>
      </c>
      <c r="BS557" s="74">
        <v>3.5</v>
      </c>
      <c r="BT557" s="78">
        <v>1245</v>
      </c>
      <c r="BU557" s="74">
        <v>10</v>
      </c>
      <c r="BV557" s="74">
        <v>17.100000000000001</v>
      </c>
      <c r="BW557" s="74">
        <v>62.9</v>
      </c>
      <c r="BX557" s="74">
        <v>68.900000000000006</v>
      </c>
      <c r="BY557" s="74">
        <v>72.900000000000006</v>
      </c>
      <c r="BZ557" s="78">
        <v>1290</v>
      </c>
      <c r="CA557" s="74">
        <v>3.6</v>
      </c>
      <c r="CB557" s="78">
        <v>1240</v>
      </c>
      <c r="CC557" s="74">
        <v>12.9</v>
      </c>
      <c r="CD557" s="74">
        <v>10.4</v>
      </c>
      <c r="CE557" s="74">
        <v>68.3</v>
      </c>
      <c r="CF557" s="74">
        <v>74.599999999999994</v>
      </c>
      <c r="CG557" s="74">
        <v>76.7</v>
      </c>
      <c r="CH557" s="78">
        <v>1290</v>
      </c>
      <c r="CI557" s="74">
        <v>3.8</v>
      </c>
      <c r="CJ557" s="78">
        <v>1240</v>
      </c>
      <c r="CK557" s="74">
        <v>17</v>
      </c>
      <c r="CL557" s="74">
        <v>9.1999999999999993</v>
      </c>
      <c r="CM557" s="74">
        <v>69.5</v>
      </c>
      <c r="CN557" s="74">
        <v>72.599999999999994</v>
      </c>
      <c r="CO557" s="74">
        <v>73.8</v>
      </c>
      <c r="CP557" s="78"/>
      <c r="CQ557" s="74"/>
      <c r="CR557" s="78"/>
      <c r="CS557" s="74"/>
      <c r="CT557" s="74"/>
      <c r="CU557" s="74"/>
      <c r="CV557" s="74"/>
      <c r="CW557" s="74"/>
    </row>
    <row r="558" spans="1:101" ht="16.5" x14ac:dyDescent="0.3">
      <c r="A558" s="74" t="s">
        <v>292</v>
      </c>
      <c r="B558" s="74">
        <v>38</v>
      </c>
      <c r="C558" s="74">
        <v>10007842</v>
      </c>
      <c r="D558" s="74" t="s">
        <v>39</v>
      </c>
      <c r="E558" s="74" t="s">
        <v>84</v>
      </c>
      <c r="F558" s="78">
        <v>1105</v>
      </c>
      <c r="G558" s="74">
        <v>3.7</v>
      </c>
      <c r="H558" s="78">
        <v>1065</v>
      </c>
      <c r="I558" s="74">
        <v>7.8</v>
      </c>
      <c r="J558" s="74">
        <v>5.7</v>
      </c>
      <c r="K558" s="74">
        <v>67.7</v>
      </c>
      <c r="L558" s="74">
        <v>81.7</v>
      </c>
      <c r="M558" s="74">
        <v>86.5</v>
      </c>
      <c r="N558" s="78">
        <v>1105</v>
      </c>
      <c r="O558" s="74">
        <v>4.5</v>
      </c>
      <c r="P558" s="78">
        <v>1055</v>
      </c>
      <c r="Q558" s="74">
        <v>9.1</v>
      </c>
      <c r="R558" s="74">
        <v>5.7</v>
      </c>
      <c r="S558" s="74">
        <v>68.599999999999994</v>
      </c>
      <c r="T558" s="74">
        <v>82.5</v>
      </c>
      <c r="U558" s="74">
        <v>85.2</v>
      </c>
      <c r="V558" s="78">
        <v>1105</v>
      </c>
      <c r="W558" s="74">
        <v>4.5999999999999996</v>
      </c>
      <c r="X558" s="78">
        <v>1055</v>
      </c>
      <c r="Y558" s="74">
        <v>12.8</v>
      </c>
      <c r="Z558" s="74">
        <v>6.3</v>
      </c>
      <c r="AA558" s="74">
        <v>70.3</v>
      </c>
      <c r="AB558" s="74">
        <v>78.8</v>
      </c>
      <c r="AC558" s="74">
        <v>80.900000000000006</v>
      </c>
      <c r="AD558" s="78"/>
      <c r="AE558" s="74"/>
      <c r="AF558" s="78"/>
      <c r="AG558" s="74"/>
      <c r="AH558" s="74"/>
      <c r="AI558" s="74"/>
      <c r="AJ558" s="74"/>
      <c r="AK558" s="74"/>
      <c r="AL558" s="78">
        <v>465</v>
      </c>
      <c r="AM558" s="74">
        <v>0.9</v>
      </c>
      <c r="AN558" s="78">
        <v>460</v>
      </c>
      <c r="AO558" s="74">
        <v>8.3000000000000007</v>
      </c>
      <c r="AP558" s="74">
        <v>10.9</v>
      </c>
      <c r="AQ558" s="74">
        <v>60.4</v>
      </c>
      <c r="AR558" s="74">
        <v>75.400000000000006</v>
      </c>
      <c r="AS558" s="74">
        <v>80.900000000000006</v>
      </c>
      <c r="AT558" s="78">
        <v>465</v>
      </c>
      <c r="AU558" s="74">
        <v>0.6</v>
      </c>
      <c r="AV558" s="78">
        <v>460</v>
      </c>
      <c r="AW558" s="74">
        <v>10.199999999999999</v>
      </c>
      <c r="AX558" s="74">
        <v>8</v>
      </c>
      <c r="AY558" s="74">
        <v>64.900000000000006</v>
      </c>
      <c r="AZ558" s="74">
        <v>78.099999999999994</v>
      </c>
      <c r="BA558" s="74">
        <v>81.8</v>
      </c>
      <c r="BB558" s="78">
        <v>465</v>
      </c>
      <c r="BC558" s="74">
        <v>1.1000000000000001</v>
      </c>
      <c r="BD558" s="78">
        <v>460</v>
      </c>
      <c r="BE558" s="74">
        <v>13.7</v>
      </c>
      <c r="BF558" s="74">
        <v>5.7</v>
      </c>
      <c r="BG558" s="74">
        <v>69.7</v>
      </c>
      <c r="BH558" s="74">
        <v>78.400000000000006</v>
      </c>
      <c r="BI558" s="74">
        <v>80.599999999999994</v>
      </c>
      <c r="BJ558" s="78"/>
      <c r="BK558" s="74"/>
      <c r="BL558" s="78"/>
      <c r="BM558" s="74"/>
      <c r="BN558" s="74"/>
      <c r="BO558" s="74"/>
      <c r="BP558" s="74"/>
      <c r="BQ558" s="74"/>
      <c r="BR558" s="78">
        <v>1570</v>
      </c>
      <c r="BS558" s="74">
        <v>2.9</v>
      </c>
      <c r="BT558" s="78">
        <v>1525</v>
      </c>
      <c r="BU558" s="74">
        <v>7.9</v>
      </c>
      <c r="BV558" s="74">
        <v>7.3</v>
      </c>
      <c r="BW558" s="74">
        <v>65.5</v>
      </c>
      <c r="BX558" s="74">
        <v>79.8</v>
      </c>
      <c r="BY558" s="74">
        <v>84.8</v>
      </c>
      <c r="BZ558" s="78">
        <v>1570</v>
      </c>
      <c r="CA558" s="74">
        <v>3.4</v>
      </c>
      <c r="CB558" s="78">
        <v>1515</v>
      </c>
      <c r="CC558" s="74">
        <v>9.4</v>
      </c>
      <c r="CD558" s="74">
        <v>6.4</v>
      </c>
      <c r="CE558" s="74">
        <v>67.400000000000006</v>
      </c>
      <c r="CF558" s="74">
        <v>81.099999999999994</v>
      </c>
      <c r="CG558" s="74">
        <v>84.2</v>
      </c>
      <c r="CH558" s="78">
        <v>1570</v>
      </c>
      <c r="CI558" s="74">
        <v>3.6</v>
      </c>
      <c r="CJ558" s="78">
        <v>1515</v>
      </c>
      <c r="CK558" s="74">
        <v>13.1</v>
      </c>
      <c r="CL558" s="74">
        <v>6.1</v>
      </c>
      <c r="CM558" s="74">
        <v>70.099999999999994</v>
      </c>
      <c r="CN558" s="74">
        <v>78.7</v>
      </c>
      <c r="CO558" s="74">
        <v>80.8</v>
      </c>
      <c r="CP558" s="78"/>
      <c r="CQ558" s="74"/>
      <c r="CR558" s="78"/>
      <c r="CS558" s="74"/>
      <c r="CT558" s="74"/>
      <c r="CU558" s="74"/>
      <c r="CV558" s="74"/>
      <c r="CW558" s="74"/>
    </row>
    <row r="559" spans="1:101" ht="16.5" x14ac:dyDescent="0.3">
      <c r="A559" s="74" t="s">
        <v>292</v>
      </c>
      <c r="B559" s="74">
        <v>68</v>
      </c>
      <c r="C559" s="74">
        <v>10001883</v>
      </c>
      <c r="D559" s="74" t="s">
        <v>36</v>
      </c>
      <c r="E559" s="74" t="s">
        <v>86</v>
      </c>
      <c r="F559" s="78">
        <v>2085</v>
      </c>
      <c r="G559" s="74">
        <v>3.3</v>
      </c>
      <c r="H559" s="78">
        <v>2015</v>
      </c>
      <c r="I559" s="74">
        <v>7.9</v>
      </c>
      <c r="J559" s="74">
        <v>10</v>
      </c>
      <c r="K559" s="74">
        <v>61.9</v>
      </c>
      <c r="L559" s="74">
        <v>75.599999999999994</v>
      </c>
      <c r="M559" s="74">
        <v>82</v>
      </c>
      <c r="N559" s="78">
        <v>2085</v>
      </c>
      <c r="O559" s="74">
        <v>3.5</v>
      </c>
      <c r="P559" s="78">
        <v>2010</v>
      </c>
      <c r="Q559" s="74">
        <v>9.6</v>
      </c>
      <c r="R559" s="74">
        <v>7.4</v>
      </c>
      <c r="S559" s="74">
        <v>68.900000000000006</v>
      </c>
      <c r="T559" s="74">
        <v>79.099999999999994</v>
      </c>
      <c r="U559" s="74">
        <v>83</v>
      </c>
      <c r="V559" s="78">
        <v>2085</v>
      </c>
      <c r="W559" s="74">
        <v>3.7</v>
      </c>
      <c r="X559" s="78">
        <v>2005</v>
      </c>
      <c r="Y559" s="74">
        <v>11.5</v>
      </c>
      <c r="Z559" s="74">
        <v>6.5</v>
      </c>
      <c r="AA559" s="74">
        <v>72.900000000000006</v>
      </c>
      <c r="AB559" s="74">
        <v>79.8</v>
      </c>
      <c r="AC559" s="74">
        <v>82</v>
      </c>
      <c r="AD559" s="78"/>
      <c r="AE559" s="74"/>
      <c r="AF559" s="78"/>
      <c r="AG559" s="74"/>
      <c r="AH559" s="74"/>
      <c r="AI559" s="74"/>
      <c r="AJ559" s="74"/>
      <c r="AK559" s="74"/>
      <c r="AL559" s="78">
        <v>1415</v>
      </c>
      <c r="AM559" s="74">
        <v>0.8</v>
      </c>
      <c r="AN559" s="78">
        <v>1400</v>
      </c>
      <c r="AO559" s="74">
        <v>9.6999999999999993</v>
      </c>
      <c r="AP559" s="74">
        <v>14.4</v>
      </c>
      <c r="AQ559" s="74">
        <v>56.8</v>
      </c>
      <c r="AR559" s="74">
        <v>68.2</v>
      </c>
      <c r="AS559" s="74">
        <v>75.900000000000006</v>
      </c>
      <c r="AT559" s="78">
        <v>1415</v>
      </c>
      <c r="AU559" s="74">
        <v>1</v>
      </c>
      <c r="AV559" s="78">
        <v>1400</v>
      </c>
      <c r="AW559" s="74">
        <v>11.9</v>
      </c>
      <c r="AX559" s="74">
        <v>9.4</v>
      </c>
      <c r="AY559" s="74">
        <v>67.400000000000006</v>
      </c>
      <c r="AZ559" s="74">
        <v>74.7</v>
      </c>
      <c r="BA559" s="74">
        <v>78.599999999999994</v>
      </c>
      <c r="BB559" s="78">
        <v>1415</v>
      </c>
      <c r="BC559" s="74">
        <v>1.1000000000000001</v>
      </c>
      <c r="BD559" s="78">
        <v>1395</v>
      </c>
      <c r="BE559" s="74">
        <v>13.5</v>
      </c>
      <c r="BF559" s="74">
        <v>8.1999999999999993</v>
      </c>
      <c r="BG559" s="74">
        <v>70.400000000000006</v>
      </c>
      <c r="BH559" s="74">
        <v>76.7</v>
      </c>
      <c r="BI559" s="74">
        <v>78.3</v>
      </c>
      <c r="BJ559" s="78"/>
      <c r="BK559" s="74"/>
      <c r="BL559" s="78"/>
      <c r="BM559" s="74"/>
      <c r="BN559" s="74"/>
      <c r="BO559" s="74"/>
      <c r="BP559" s="74"/>
      <c r="BQ559" s="74"/>
      <c r="BR559" s="78">
        <v>3495</v>
      </c>
      <c r="BS559" s="74">
        <v>2.2999999999999998</v>
      </c>
      <c r="BT559" s="78">
        <v>3415</v>
      </c>
      <c r="BU559" s="74">
        <v>8.6999999999999993</v>
      </c>
      <c r="BV559" s="74">
        <v>11.8</v>
      </c>
      <c r="BW559" s="74">
        <v>59.8</v>
      </c>
      <c r="BX559" s="74">
        <v>72.5</v>
      </c>
      <c r="BY559" s="74">
        <v>79.5</v>
      </c>
      <c r="BZ559" s="78">
        <v>3495</v>
      </c>
      <c r="CA559" s="74">
        <v>2.5</v>
      </c>
      <c r="CB559" s="78">
        <v>3410</v>
      </c>
      <c r="CC559" s="74">
        <v>10.6</v>
      </c>
      <c r="CD559" s="74">
        <v>8.1999999999999993</v>
      </c>
      <c r="CE559" s="74">
        <v>68.3</v>
      </c>
      <c r="CF559" s="74">
        <v>77.3</v>
      </c>
      <c r="CG559" s="74">
        <v>81.2</v>
      </c>
      <c r="CH559" s="78">
        <v>3495</v>
      </c>
      <c r="CI559" s="74">
        <v>2.7</v>
      </c>
      <c r="CJ559" s="78">
        <v>3400</v>
      </c>
      <c r="CK559" s="74">
        <v>12.3</v>
      </c>
      <c r="CL559" s="74">
        <v>7.2</v>
      </c>
      <c r="CM559" s="74">
        <v>71.8</v>
      </c>
      <c r="CN559" s="74">
        <v>78.5</v>
      </c>
      <c r="CO559" s="74">
        <v>80.5</v>
      </c>
      <c r="CP559" s="78"/>
      <c r="CQ559" s="74"/>
      <c r="CR559" s="78"/>
      <c r="CS559" s="74"/>
      <c r="CT559" s="74"/>
      <c r="CU559" s="74"/>
      <c r="CV559" s="74"/>
      <c r="CW559" s="74"/>
    </row>
    <row r="560" spans="1:101" ht="16.5" x14ac:dyDescent="0.3">
      <c r="A560" s="74" t="s">
        <v>292</v>
      </c>
      <c r="B560" s="74">
        <v>57</v>
      </c>
      <c r="C560" s="74">
        <v>10007851</v>
      </c>
      <c r="D560" s="74" t="s">
        <v>36</v>
      </c>
      <c r="E560" s="74" t="s">
        <v>88</v>
      </c>
      <c r="F560" s="78">
        <v>1270</v>
      </c>
      <c r="G560" s="74">
        <v>3.9</v>
      </c>
      <c r="H560" s="78">
        <v>1220</v>
      </c>
      <c r="I560" s="74">
        <v>8.5</v>
      </c>
      <c r="J560" s="74">
        <v>9.1</v>
      </c>
      <c r="K560" s="74">
        <v>62.8</v>
      </c>
      <c r="L560" s="74">
        <v>76.400000000000006</v>
      </c>
      <c r="M560" s="74">
        <v>82.4</v>
      </c>
      <c r="N560" s="78">
        <v>1270</v>
      </c>
      <c r="O560" s="74">
        <v>4.4000000000000004</v>
      </c>
      <c r="P560" s="78">
        <v>1215</v>
      </c>
      <c r="Q560" s="74">
        <v>10.199999999999999</v>
      </c>
      <c r="R560" s="74">
        <v>8.1999999999999993</v>
      </c>
      <c r="S560" s="74">
        <v>66</v>
      </c>
      <c r="T560" s="74">
        <v>78.599999999999994</v>
      </c>
      <c r="U560" s="74">
        <v>81.599999999999994</v>
      </c>
      <c r="V560" s="78">
        <v>1270</v>
      </c>
      <c r="W560" s="74">
        <v>4.5</v>
      </c>
      <c r="X560" s="78">
        <v>1215</v>
      </c>
      <c r="Y560" s="74">
        <v>12.3</v>
      </c>
      <c r="Z560" s="74">
        <v>7.2</v>
      </c>
      <c r="AA560" s="74">
        <v>70.5</v>
      </c>
      <c r="AB560" s="74">
        <v>79.099999999999994</v>
      </c>
      <c r="AC560" s="74">
        <v>80.5</v>
      </c>
      <c r="AD560" s="78"/>
      <c r="AE560" s="74"/>
      <c r="AF560" s="78"/>
      <c r="AG560" s="74"/>
      <c r="AH560" s="74"/>
      <c r="AI560" s="74"/>
      <c r="AJ560" s="74"/>
      <c r="AK560" s="74"/>
      <c r="AL560" s="78">
        <v>735</v>
      </c>
      <c r="AM560" s="74">
        <v>1.2</v>
      </c>
      <c r="AN560" s="78">
        <v>725</v>
      </c>
      <c r="AO560" s="74">
        <v>8</v>
      </c>
      <c r="AP560" s="74">
        <v>12.9</v>
      </c>
      <c r="AQ560" s="74">
        <v>62.7</v>
      </c>
      <c r="AR560" s="74">
        <v>73.400000000000006</v>
      </c>
      <c r="AS560" s="74">
        <v>79.099999999999994</v>
      </c>
      <c r="AT560" s="78">
        <v>735</v>
      </c>
      <c r="AU560" s="74">
        <v>1.4</v>
      </c>
      <c r="AV560" s="78">
        <v>725</v>
      </c>
      <c r="AW560" s="74">
        <v>11.2</v>
      </c>
      <c r="AX560" s="74">
        <v>10.199999999999999</v>
      </c>
      <c r="AY560" s="74">
        <v>68.099999999999994</v>
      </c>
      <c r="AZ560" s="74">
        <v>76</v>
      </c>
      <c r="BA560" s="74">
        <v>78.599999999999994</v>
      </c>
      <c r="BB560" s="78">
        <v>735</v>
      </c>
      <c r="BC560" s="74">
        <v>1.4</v>
      </c>
      <c r="BD560" s="78">
        <v>725</v>
      </c>
      <c r="BE560" s="74">
        <v>13.7</v>
      </c>
      <c r="BF560" s="74">
        <v>6.6</v>
      </c>
      <c r="BG560" s="74">
        <v>72</v>
      </c>
      <c r="BH560" s="74">
        <v>78.599999999999994</v>
      </c>
      <c r="BI560" s="74">
        <v>79.7</v>
      </c>
      <c r="BJ560" s="78"/>
      <c r="BK560" s="74"/>
      <c r="BL560" s="78"/>
      <c r="BM560" s="74"/>
      <c r="BN560" s="74"/>
      <c r="BO560" s="74"/>
      <c r="BP560" s="74"/>
      <c r="BQ560" s="74"/>
      <c r="BR560" s="78">
        <v>2005</v>
      </c>
      <c r="BS560" s="74">
        <v>2.9</v>
      </c>
      <c r="BT560" s="78">
        <v>1950</v>
      </c>
      <c r="BU560" s="74">
        <v>8.3000000000000007</v>
      </c>
      <c r="BV560" s="74">
        <v>10.5</v>
      </c>
      <c r="BW560" s="74">
        <v>62.7</v>
      </c>
      <c r="BX560" s="74">
        <v>75.3</v>
      </c>
      <c r="BY560" s="74">
        <v>81.2</v>
      </c>
      <c r="BZ560" s="78">
        <v>2005</v>
      </c>
      <c r="CA560" s="74">
        <v>3.3</v>
      </c>
      <c r="CB560" s="78">
        <v>1940</v>
      </c>
      <c r="CC560" s="74">
        <v>10.6</v>
      </c>
      <c r="CD560" s="74">
        <v>9</v>
      </c>
      <c r="CE560" s="74">
        <v>66.8</v>
      </c>
      <c r="CF560" s="74">
        <v>77.599999999999994</v>
      </c>
      <c r="CG560" s="74">
        <v>80.5</v>
      </c>
      <c r="CH560" s="78">
        <v>2005</v>
      </c>
      <c r="CI560" s="74">
        <v>3.3</v>
      </c>
      <c r="CJ560" s="78">
        <v>1940</v>
      </c>
      <c r="CK560" s="74">
        <v>12.8</v>
      </c>
      <c r="CL560" s="74">
        <v>7</v>
      </c>
      <c r="CM560" s="74">
        <v>71</v>
      </c>
      <c r="CN560" s="74">
        <v>78.900000000000006</v>
      </c>
      <c r="CO560" s="74">
        <v>80.2</v>
      </c>
      <c r="CP560" s="78"/>
      <c r="CQ560" s="74"/>
      <c r="CR560" s="78"/>
      <c r="CS560" s="74"/>
      <c r="CT560" s="74"/>
      <c r="CU560" s="74"/>
      <c r="CV560" s="74"/>
      <c r="CW560" s="74"/>
    </row>
    <row r="561" spans="1:101" ht="16.5" x14ac:dyDescent="0.3">
      <c r="A561" s="74" t="s">
        <v>292</v>
      </c>
      <c r="B561" s="74">
        <v>116</v>
      </c>
      <c r="C561" s="74">
        <v>10007143</v>
      </c>
      <c r="D561" s="74" t="s">
        <v>90</v>
      </c>
      <c r="E561" s="74" t="s">
        <v>91</v>
      </c>
      <c r="F561" s="78">
        <v>1595</v>
      </c>
      <c r="G561" s="74">
        <v>1.9</v>
      </c>
      <c r="H561" s="78">
        <v>1565</v>
      </c>
      <c r="I561" s="74">
        <v>8.1</v>
      </c>
      <c r="J561" s="74">
        <v>9.3000000000000007</v>
      </c>
      <c r="K561" s="74">
        <v>46.4</v>
      </c>
      <c r="L561" s="74">
        <v>69.400000000000006</v>
      </c>
      <c r="M561" s="74">
        <v>82.6</v>
      </c>
      <c r="N561" s="78">
        <v>1595</v>
      </c>
      <c r="O561" s="74">
        <v>2.4</v>
      </c>
      <c r="P561" s="78">
        <v>1555</v>
      </c>
      <c r="Q561" s="74">
        <v>9.4</v>
      </c>
      <c r="R561" s="74">
        <v>5.7</v>
      </c>
      <c r="S561" s="74">
        <v>59.6</v>
      </c>
      <c r="T561" s="74">
        <v>77.400000000000006</v>
      </c>
      <c r="U561" s="74">
        <v>84.9</v>
      </c>
      <c r="V561" s="78">
        <v>1595</v>
      </c>
      <c r="W561" s="74">
        <v>2.6</v>
      </c>
      <c r="X561" s="78">
        <v>1550</v>
      </c>
      <c r="Y561" s="74">
        <v>12.5</v>
      </c>
      <c r="Z561" s="74">
        <v>5.8</v>
      </c>
      <c r="AA561" s="74">
        <v>65.7</v>
      </c>
      <c r="AB561" s="74">
        <v>78</v>
      </c>
      <c r="AC561" s="74">
        <v>81.7</v>
      </c>
      <c r="AD561" s="78"/>
      <c r="AE561" s="74"/>
      <c r="AF561" s="78"/>
      <c r="AG561" s="74"/>
      <c r="AH561" s="74"/>
      <c r="AI561" s="74"/>
      <c r="AJ561" s="74"/>
      <c r="AK561" s="74"/>
      <c r="AL561" s="78">
        <v>1510</v>
      </c>
      <c r="AM561" s="74">
        <v>0.9</v>
      </c>
      <c r="AN561" s="78">
        <v>1495</v>
      </c>
      <c r="AO561" s="74">
        <v>9</v>
      </c>
      <c r="AP561" s="74">
        <v>9.3000000000000007</v>
      </c>
      <c r="AQ561" s="74">
        <v>49.8</v>
      </c>
      <c r="AR561" s="74">
        <v>68.900000000000006</v>
      </c>
      <c r="AS561" s="74">
        <v>81.7</v>
      </c>
      <c r="AT561" s="78">
        <v>1510</v>
      </c>
      <c r="AU561" s="74">
        <v>0.9</v>
      </c>
      <c r="AV561" s="78">
        <v>1495</v>
      </c>
      <c r="AW561" s="74">
        <v>11.1</v>
      </c>
      <c r="AX561" s="74">
        <v>6</v>
      </c>
      <c r="AY561" s="74">
        <v>62.2</v>
      </c>
      <c r="AZ561" s="74">
        <v>76.099999999999994</v>
      </c>
      <c r="BA561" s="74">
        <v>82.9</v>
      </c>
      <c r="BB561" s="78">
        <v>1510</v>
      </c>
      <c r="BC561" s="74">
        <v>1.2</v>
      </c>
      <c r="BD561" s="78">
        <v>1495</v>
      </c>
      <c r="BE561" s="74">
        <v>14.1</v>
      </c>
      <c r="BF561" s="74">
        <v>5.8</v>
      </c>
      <c r="BG561" s="74">
        <v>67.5</v>
      </c>
      <c r="BH561" s="74">
        <v>76.2</v>
      </c>
      <c r="BI561" s="74">
        <v>80</v>
      </c>
      <c r="BJ561" s="78"/>
      <c r="BK561" s="74"/>
      <c r="BL561" s="78"/>
      <c r="BM561" s="74"/>
      <c r="BN561" s="74"/>
      <c r="BO561" s="74"/>
      <c r="BP561" s="74"/>
      <c r="BQ561" s="74"/>
      <c r="BR561" s="78">
        <v>3105</v>
      </c>
      <c r="BS561" s="74">
        <v>1.4</v>
      </c>
      <c r="BT561" s="78">
        <v>3060</v>
      </c>
      <c r="BU561" s="74">
        <v>8.6</v>
      </c>
      <c r="BV561" s="74">
        <v>9.3000000000000007</v>
      </c>
      <c r="BW561" s="74">
        <v>48</v>
      </c>
      <c r="BX561" s="74">
        <v>69.2</v>
      </c>
      <c r="BY561" s="74">
        <v>82.2</v>
      </c>
      <c r="BZ561" s="78">
        <v>3105</v>
      </c>
      <c r="CA561" s="74">
        <v>1.7</v>
      </c>
      <c r="CB561" s="78">
        <v>3050</v>
      </c>
      <c r="CC561" s="74">
        <v>10.199999999999999</v>
      </c>
      <c r="CD561" s="74">
        <v>5.9</v>
      </c>
      <c r="CE561" s="74">
        <v>60.9</v>
      </c>
      <c r="CF561" s="74">
        <v>76.8</v>
      </c>
      <c r="CG561" s="74">
        <v>83.9</v>
      </c>
      <c r="CH561" s="78">
        <v>3105</v>
      </c>
      <c r="CI561" s="74">
        <v>1.9</v>
      </c>
      <c r="CJ561" s="78">
        <v>3045</v>
      </c>
      <c r="CK561" s="74">
        <v>13.3</v>
      </c>
      <c r="CL561" s="74">
        <v>5.8</v>
      </c>
      <c r="CM561" s="74">
        <v>66.599999999999994</v>
      </c>
      <c r="CN561" s="74">
        <v>77.099999999999994</v>
      </c>
      <c r="CO561" s="74">
        <v>80.900000000000006</v>
      </c>
      <c r="CP561" s="78"/>
      <c r="CQ561" s="74"/>
      <c r="CR561" s="78"/>
      <c r="CS561" s="74"/>
      <c r="CT561" s="74"/>
      <c r="CU561" s="74"/>
      <c r="CV561" s="74"/>
      <c r="CW561" s="74"/>
    </row>
    <row r="562" spans="1:101" ht="16.5" x14ac:dyDescent="0.3">
      <c r="A562" s="74" t="s">
        <v>292</v>
      </c>
      <c r="B562" s="74">
        <v>117</v>
      </c>
      <c r="C562" s="74">
        <v>10007789</v>
      </c>
      <c r="D562" s="74" t="s">
        <v>11</v>
      </c>
      <c r="E562" s="74" t="s">
        <v>93</v>
      </c>
      <c r="F562" s="78">
        <v>1295</v>
      </c>
      <c r="G562" s="74">
        <v>3.4</v>
      </c>
      <c r="H562" s="78">
        <v>1250</v>
      </c>
      <c r="I562" s="74">
        <v>9</v>
      </c>
      <c r="J562" s="74">
        <v>7.5</v>
      </c>
      <c r="K562" s="74">
        <v>55</v>
      </c>
      <c r="L562" s="74">
        <v>73</v>
      </c>
      <c r="M562" s="74">
        <v>83.5</v>
      </c>
      <c r="N562" s="78">
        <v>1295</v>
      </c>
      <c r="O562" s="74">
        <v>3.9</v>
      </c>
      <c r="P562" s="78">
        <v>1245</v>
      </c>
      <c r="Q562" s="74">
        <v>9.4</v>
      </c>
      <c r="R562" s="74">
        <v>7.7</v>
      </c>
      <c r="S562" s="74">
        <v>62.8</v>
      </c>
      <c r="T562" s="74">
        <v>77.8</v>
      </c>
      <c r="U562" s="74">
        <v>82.9</v>
      </c>
      <c r="V562" s="78">
        <v>1295</v>
      </c>
      <c r="W562" s="74">
        <v>3.9</v>
      </c>
      <c r="X562" s="78">
        <v>1245</v>
      </c>
      <c r="Y562" s="74">
        <v>12.9</v>
      </c>
      <c r="Z562" s="74">
        <v>5.6</v>
      </c>
      <c r="AA562" s="74">
        <v>68.099999999999994</v>
      </c>
      <c r="AB562" s="74">
        <v>79.099999999999994</v>
      </c>
      <c r="AC562" s="74">
        <v>81.599999999999994</v>
      </c>
      <c r="AD562" s="78"/>
      <c r="AE562" s="74"/>
      <c r="AF562" s="78"/>
      <c r="AG562" s="74"/>
      <c r="AH562" s="74"/>
      <c r="AI562" s="74"/>
      <c r="AJ562" s="74"/>
      <c r="AK562" s="74"/>
      <c r="AL562" s="78">
        <v>975</v>
      </c>
      <c r="AM562" s="74">
        <v>1.2</v>
      </c>
      <c r="AN562" s="78">
        <v>965</v>
      </c>
      <c r="AO562" s="74">
        <v>9.1999999999999993</v>
      </c>
      <c r="AP562" s="74">
        <v>13.4</v>
      </c>
      <c r="AQ562" s="74">
        <v>50.5</v>
      </c>
      <c r="AR562" s="74">
        <v>67.400000000000006</v>
      </c>
      <c r="AS562" s="74">
        <v>77.400000000000006</v>
      </c>
      <c r="AT562" s="78">
        <v>975</v>
      </c>
      <c r="AU562" s="74">
        <v>1.3</v>
      </c>
      <c r="AV562" s="78">
        <v>965</v>
      </c>
      <c r="AW562" s="74">
        <v>10.5</v>
      </c>
      <c r="AX562" s="74">
        <v>8.6</v>
      </c>
      <c r="AY562" s="74">
        <v>62</v>
      </c>
      <c r="AZ562" s="74">
        <v>73.900000000000006</v>
      </c>
      <c r="BA562" s="74">
        <v>80.900000000000006</v>
      </c>
      <c r="BB562" s="78">
        <v>975</v>
      </c>
      <c r="BC562" s="74">
        <v>1.3</v>
      </c>
      <c r="BD562" s="78">
        <v>965</v>
      </c>
      <c r="BE562" s="74">
        <v>12.7</v>
      </c>
      <c r="BF562" s="74">
        <v>7.9</v>
      </c>
      <c r="BG562" s="74">
        <v>67.599999999999994</v>
      </c>
      <c r="BH562" s="74">
        <v>76.3</v>
      </c>
      <c r="BI562" s="74">
        <v>79.400000000000006</v>
      </c>
      <c r="BJ562" s="78"/>
      <c r="BK562" s="74"/>
      <c r="BL562" s="78"/>
      <c r="BM562" s="74"/>
      <c r="BN562" s="74"/>
      <c r="BO562" s="74"/>
      <c r="BP562" s="74"/>
      <c r="BQ562" s="74"/>
      <c r="BR562" s="78">
        <v>2270</v>
      </c>
      <c r="BS562" s="74">
        <v>2.5</v>
      </c>
      <c r="BT562" s="78">
        <v>2215</v>
      </c>
      <c r="BU562" s="74">
        <v>9.1</v>
      </c>
      <c r="BV562" s="74">
        <v>10.1</v>
      </c>
      <c r="BW562" s="74">
        <v>53.1</v>
      </c>
      <c r="BX562" s="74">
        <v>70.599999999999994</v>
      </c>
      <c r="BY562" s="74">
        <v>80.8</v>
      </c>
      <c r="BZ562" s="78">
        <v>2270</v>
      </c>
      <c r="CA562" s="74">
        <v>2.8</v>
      </c>
      <c r="CB562" s="78">
        <v>2205</v>
      </c>
      <c r="CC562" s="74">
        <v>9.9</v>
      </c>
      <c r="CD562" s="74">
        <v>8.1</v>
      </c>
      <c r="CE562" s="74">
        <v>62.4</v>
      </c>
      <c r="CF562" s="74">
        <v>76.099999999999994</v>
      </c>
      <c r="CG562" s="74">
        <v>82</v>
      </c>
      <c r="CH562" s="78">
        <v>2270</v>
      </c>
      <c r="CI562" s="74">
        <v>2.8</v>
      </c>
      <c r="CJ562" s="78">
        <v>2205</v>
      </c>
      <c r="CK562" s="74">
        <v>12.8</v>
      </c>
      <c r="CL562" s="74">
        <v>6.6</v>
      </c>
      <c r="CM562" s="74">
        <v>67.900000000000006</v>
      </c>
      <c r="CN562" s="74">
        <v>77.900000000000006</v>
      </c>
      <c r="CO562" s="74">
        <v>80.599999999999994</v>
      </c>
      <c r="CP562" s="78"/>
      <c r="CQ562" s="74"/>
      <c r="CR562" s="78"/>
      <c r="CS562" s="74"/>
      <c r="CT562" s="74"/>
      <c r="CU562" s="74"/>
      <c r="CV562" s="74"/>
      <c r="CW562" s="74"/>
    </row>
    <row r="563" spans="1:101" ht="16.5" x14ac:dyDescent="0.3">
      <c r="A563" s="74" t="s">
        <v>292</v>
      </c>
      <c r="B563" s="74">
        <v>58</v>
      </c>
      <c r="C563" s="74">
        <v>10007144</v>
      </c>
      <c r="D563" s="74" t="s">
        <v>27</v>
      </c>
      <c r="E563" s="74" t="s">
        <v>95</v>
      </c>
      <c r="F563" s="78">
        <v>1185</v>
      </c>
      <c r="G563" s="74">
        <v>4.5999999999999996</v>
      </c>
      <c r="H563" s="78">
        <v>1130</v>
      </c>
      <c r="I563" s="74">
        <v>11.2</v>
      </c>
      <c r="J563" s="74">
        <v>15.1</v>
      </c>
      <c r="K563" s="74">
        <v>53.1</v>
      </c>
      <c r="L563" s="74">
        <v>65.3</v>
      </c>
      <c r="M563" s="74">
        <v>73.599999999999994</v>
      </c>
      <c r="N563" s="78">
        <v>1185</v>
      </c>
      <c r="O563" s="74">
        <v>5.0999999999999996</v>
      </c>
      <c r="P563" s="78">
        <v>1125</v>
      </c>
      <c r="Q563" s="74">
        <v>12</v>
      </c>
      <c r="R563" s="74">
        <v>13.9</v>
      </c>
      <c r="S563" s="74">
        <v>58.8</v>
      </c>
      <c r="T563" s="74">
        <v>67.599999999999994</v>
      </c>
      <c r="U563" s="74">
        <v>74.099999999999994</v>
      </c>
      <c r="V563" s="78">
        <v>1185</v>
      </c>
      <c r="W563" s="74">
        <v>5.4</v>
      </c>
      <c r="X563" s="78">
        <v>1120</v>
      </c>
      <c r="Y563" s="74">
        <v>14.1</v>
      </c>
      <c r="Z563" s="74">
        <v>12.6</v>
      </c>
      <c r="AA563" s="74">
        <v>62.6</v>
      </c>
      <c r="AB563" s="74">
        <v>69.599999999999994</v>
      </c>
      <c r="AC563" s="74">
        <v>73.3</v>
      </c>
      <c r="AD563" s="78"/>
      <c r="AE563" s="74"/>
      <c r="AF563" s="78"/>
      <c r="AG563" s="74"/>
      <c r="AH563" s="74"/>
      <c r="AI563" s="74"/>
      <c r="AJ563" s="74"/>
      <c r="AK563" s="74"/>
      <c r="AL563" s="78">
        <v>745</v>
      </c>
      <c r="AM563" s="74">
        <v>5.9</v>
      </c>
      <c r="AN563" s="78">
        <v>700</v>
      </c>
      <c r="AO563" s="74">
        <v>10.3</v>
      </c>
      <c r="AP563" s="74">
        <v>17.5</v>
      </c>
      <c r="AQ563" s="74">
        <v>52.3</v>
      </c>
      <c r="AR563" s="74">
        <v>65.2</v>
      </c>
      <c r="AS563" s="74">
        <v>72.2</v>
      </c>
      <c r="AT563" s="78">
        <v>745</v>
      </c>
      <c r="AU563" s="74">
        <v>5.9</v>
      </c>
      <c r="AV563" s="78">
        <v>700</v>
      </c>
      <c r="AW563" s="74">
        <v>16.8</v>
      </c>
      <c r="AX563" s="74">
        <v>15.2</v>
      </c>
      <c r="AY563" s="74">
        <v>54.7</v>
      </c>
      <c r="AZ563" s="74">
        <v>62.7</v>
      </c>
      <c r="BA563" s="74">
        <v>67.900000000000006</v>
      </c>
      <c r="BB563" s="78">
        <v>745</v>
      </c>
      <c r="BC563" s="74">
        <v>6.2</v>
      </c>
      <c r="BD563" s="78">
        <v>700</v>
      </c>
      <c r="BE563" s="74">
        <v>23</v>
      </c>
      <c r="BF563" s="74">
        <v>12.9</v>
      </c>
      <c r="BG563" s="74">
        <v>56.4</v>
      </c>
      <c r="BH563" s="74">
        <v>61.7</v>
      </c>
      <c r="BI563" s="74">
        <v>64.099999999999994</v>
      </c>
      <c r="BJ563" s="78"/>
      <c r="BK563" s="74"/>
      <c r="BL563" s="78"/>
      <c r="BM563" s="74"/>
      <c r="BN563" s="74"/>
      <c r="BO563" s="74"/>
      <c r="BP563" s="74"/>
      <c r="BQ563" s="74"/>
      <c r="BR563" s="78">
        <v>1930</v>
      </c>
      <c r="BS563" s="74">
        <v>5.0999999999999996</v>
      </c>
      <c r="BT563" s="78">
        <v>1830</v>
      </c>
      <c r="BU563" s="74">
        <v>10.9</v>
      </c>
      <c r="BV563" s="74">
        <v>16.100000000000001</v>
      </c>
      <c r="BW563" s="74">
        <v>52.8</v>
      </c>
      <c r="BX563" s="74">
        <v>65.3</v>
      </c>
      <c r="BY563" s="74">
        <v>73.099999999999994</v>
      </c>
      <c r="BZ563" s="78">
        <v>1930</v>
      </c>
      <c r="CA563" s="74">
        <v>5.4</v>
      </c>
      <c r="CB563" s="78">
        <v>1825</v>
      </c>
      <c r="CC563" s="74">
        <v>13.9</v>
      </c>
      <c r="CD563" s="74">
        <v>14.4</v>
      </c>
      <c r="CE563" s="74">
        <v>57.2</v>
      </c>
      <c r="CF563" s="74">
        <v>65.7</v>
      </c>
      <c r="CG563" s="74">
        <v>71.7</v>
      </c>
      <c r="CH563" s="78">
        <v>1930</v>
      </c>
      <c r="CI563" s="74">
        <v>5.7</v>
      </c>
      <c r="CJ563" s="78">
        <v>1820</v>
      </c>
      <c r="CK563" s="74">
        <v>17.5</v>
      </c>
      <c r="CL563" s="74">
        <v>12.7</v>
      </c>
      <c r="CM563" s="74">
        <v>60.2</v>
      </c>
      <c r="CN563" s="74">
        <v>66.599999999999994</v>
      </c>
      <c r="CO563" s="74">
        <v>69.8</v>
      </c>
      <c r="CP563" s="78"/>
      <c r="CQ563" s="74"/>
      <c r="CR563" s="78"/>
      <c r="CS563" s="74"/>
      <c r="CT563" s="74"/>
      <c r="CU563" s="74"/>
      <c r="CV563" s="74"/>
      <c r="CW563" s="74"/>
    </row>
    <row r="564" spans="1:101" ht="16.5" x14ac:dyDescent="0.3">
      <c r="A564" s="74" t="s">
        <v>292</v>
      </c>
      <c r="B564" s="74">
        <v>16</v>
      </c>
      <c r="C564" s="74">
        <v>10007823</v>
      </c>
      <c r="D564" s="74" t="s">
        <v>39</v>
      </c>
      <c r="E564" s="74" t="s">
        <v>97</v>
      </c>
      <c r="F564" s="78">
        <v>1000</v>
      </c>
      <c r="G564" s="74">
        <v>3.4</v>
      </c>
      <c r="H564" s="78">
        <v>965</v>
      </c>
      <c r="I564" s="74">
        <v>7.9</v>
      </c>
      <c r="J564" s="74">
        <v>5.7</v>
      </c>
      <c r="K564" s="74">
        <v>61.1</v>
      </c>
      <c r="L564" s="74">
        <v>80.400000000000006</v>
      </c>
      <c r="M564" s="74">
        <v>86.4</v>
      </c>
      <c r="N564" s="78">
        <v>1000</v>
      </c>
      <c r="O564" s="74">
        <v>3.7</v>
      </c>
      <c r="P564" s="78">
        <v>960</v>
      </c>
      <c r="Q564" s="74">
        <v>9.9</v>
      </c>
      <c r="R564" s="74">
        <v>5.0999999999999996</v>
      </c>
      <c r="S564" s="74">
        <v>64.7</v>
      </c>
      <c r="T564" s="74">
        <v>81.7</v>
      </c>
      <c r="U564" s="74">
        <v>85</v>
      </c>
      <c r="V564" s="78">
        <v>1000</v>
      </c>
      <c r="W564" s="74">
        <v>3.9</v>
      </c>
      <c r="X564" s="78">
        <v>960</v>
      </c>
      <c r="Y564" s="74">
        <v>12.9</v>
      </c>
      <c r="Z564" s="74">
        <v>5.5</v>
      </c>
      <c r="AA564" s="74">
        <v>69.3</v>
      </c>
      <c r="AB564" s="74">
        <v>79.3</v>
      </c>
      <c r="AC564" s="74">
        <v>81.599999999999994</v>
      </c>
      <c r="AD564" s="78"/>
      <c r="AE564" s="74"/>
      <c r="AF564" s="78"/>
      <c r="AG564" s="74"/>
      <c r="AH564" s="74"/>
      <c r="AI564" s="74"/>
      <c r="AJ564" s="74"/>
      <c r="AK564" s="74"/>
      <c r="AL564" s="78">
        <v>400</v>
      </c>
      <c r="AM564" s="74">
        <v>1.3</v>
      </c>
      <c r="AN564" s="78">
        <v>395</v>
      </c>
      <c r="AO564" s="74">
        <v>7.3</v>
      </c>
      <c r="AP564" s="74">
        <v>11.4</v>
      </c>
      <c r="AQ564" s="74">
        <v>55.9</v>
      </c>
      <c r="AR564" s="74">
        <v>74.2</v>
      </c>
      <c r="AS564" s="74">
        <v>81.3</v>
      </c>
      <c r="AT564" s="78">
        <v>400</v>
      </c>
      <c r="AU564" s="74">
        <v>1</v>
      </c>
      <c r="AV564" s="78">
        <v>395</v>
      </c>
      <c r="AW564" s="74">
        <v>8.6</v>
      </c>
      <c r="AX564" s="74">
        <v>8.6</v>
      </c>
      <c r="AY564" s="74">
        <v>62.9</v>
      </c>
      <c r="AZ564" s="74">
        <v>77.5</v>
      </c>
      <c r="BA564" s="74">
        <v>82.8</v>
      </c>
      <c r="BB564" s="78">
        <v>400</v>
      </c>
      <c r="BC564" s="74">
        <v>1</v>
      </c>
      <c r="BD564" s="78">
        <v>395</v>
      </c>
      <c r="BE564" s="74">
        <v>11.6</v>
      </c>
      <c r="BF564" s="74">
        <v>7.8</v>
      </c>
      <c r="BG564" s="74">
        <v>71.2</v>
      </c>
      <c r="BH564" s="74">
        <v>79</v>
      </c>
      <c r="BI564" s="74">
        <v>80.599999999999994</v>
      </c>
      <c r="BJ564" s="78"/>
      <c r="BK564" s="74"/>
      <c r="BL564" s="78"/>
      <c r="BM564" s="74"/>
      <c r="BN564" s="74"/>
      <c r="BO564" s="74"/>
      <c r="BP564" s="74"/>
      <c r="BQ564" s="74"/>
      <c r="BR564" s="78">
        <v>1400</v>
      </c>
      <c r="BS564" s="74">
        <v>2.8</v>
      </c>
      <c r="BT564" s="78">
        <v>1360</v>
      </c>
      <c r="BU564" s="74">
        <v>7.7</v>
      </c>
      <c r="BV564" s="74">
        <v>7.4</v>
      </c>
      <c r="BW564" s="74">
        <v>59.6</v>
      </c>
      <c r="BX564" s="74">
        <v>78.599999999999994</v>
      </c>
      <c r="BY564" s="74">
        <v>84.9</v>
      </c>
      <c r="BZ564" s="78">
        <v>1400</v>
      </c>
      <c r="CA564" s="74">
        <v>2.9</v>
      </c>
      <c r="CB564" s="78">
        <v>1360</v>
      </c>
      <c r="CC564" s="74">
        <v>9.5</v>
      </c>
      <c r="CD564" s="74">
        <v>6.1</v>
      </c>
      <c r="CE564" s="74">
        <v>64.099999999999994</v>
      </c>
      <c r="CF564" s="74">
        <v>80.5</v>
      </c>
      <c r="CG564" s="74">
        <v>84.4</v>
      </c>
      <c r="CH564" s="78">
        <v>1400</v>
      </c>
      <c r="CI564" s="74">
        <v>3.1</v>
      </c>
      <c r="CJ564" s="78">
        <v>1355</v>
      </c>
      <c r="CK564" s="74">
        <v>12.5</v>
      </c>
      <c r="CL564" s="74">
        <v>6.2</v>
      </c>
      <c r="CM564" s="74">
        <v>69.8</v>
      </c>
      <c r="CN564" s="74">
        <v>79.2</v>
      </c>
      <c r="CO564" s="74">
        <v>81.3</v>
      </c>
      <c r="CP564" s="78"/>
      <c r="CQ564" s="74"/>
      <c r="CR564" s="78"/>
      <c r="CS564" s="74"/>
      <c r="CT564" s="74"/>
      <c r="CU564" s="74"/>
      <c r="CV564" s="74"/>
      <c r="CW564" s="74"/>
    </row>
    <row r="565" spans="1:101" ht="16.5" x14ac:dyDescent="0.3">
      <c r="A565" s="74" t="s">
        <v>292</v>
      </c>
      <c r="B565" s="74">
        <v>118</v>
      </c>
      <c r="C565" s="74">
        <v>10007791</v>
      </c>
      <c r="D565" s="74" t="s">
        <v>11</v>
      </c>
      <c r="E565" s="74" t="s">
        <v>99</v>
      </c>
      <c r="F565" s="78">
        <v>920</v>
      </c>
      <c r="G565" s="74">
        <v>3.2</v>
      </c>
      <c r="H565" s="78">
        <v>890</v>
      </c>
      <c r="I565" s="74">
        <v>7.8</v>
      </c>
      <c r="J565" s="74">
        <v>11.6</v>
      </c>
      <c r="K565" s="74">
        <v>57.5</v>
      </c>
      <c r="L565" s="74">
        <v>73.5</v>
      </c>
      <c r="M565" s="74">
        <v>80.7</v>
      </c>
      <c r="N565" s="78">
        <v>920</v>
      </c>
      <c r="O565" s="74">
        <v>3.4</v>
      </c>
      <c r="P565" s="78">
        <v>885</v>
      </c>
      <c r="Q565" s="74">
        <v>9.6999999999999993</v>
      </c>
      <c r="R565" s="74">
        <v>7.1</v>
      </c>
      <c r="S565" s="74">
        <v>67.099999999999994</v>
      </c>
      <c r="T565" s="74">
        <v>79.400000000000006</v>
      </c>
      <c r="U565" s="74">
        <v>83.2</v>
      </c>
      <c r="V565" s="78">
        <v>920</v>
      </c>
      <c r="W565" s="74">
        <v>3.5</v>
      </c>
      <c r="X565" s="78">
        <v>885</v>
      </c>
      <c r="Y565" s="74">
        <v>11.1</v>
      </c>
      <c r="Z565" s="74">
        <v>6.3</v>
      </c>
      <c r="AA565" s="74">
        <v>72.7</v>
      </c>
      <c r="AB565" s="74">
        <v>80.099999999999994</v>
      </c>
      <c r="AC565" s="74">
        <v>82.6</v>
      </c>
      <c r="AD565" s="78"/>
      <c r="AE565" s="74"/>
      <c r="AF565" s="78"/>
      <c r="AG565" s="74"/>
      <c r="AH565" s="74"/>
      <c r="AI565" s="74"/>
      <c r="AJ565" s="74"/>
      <c r="AK565" s="74"/>
      <c r="AL565" s="78">
        <v>735</v>
      </c>
      <c r="AM565" s="74">
        <v>0.8</v>
      </c>
      <c r="AN565" s="78">
        <v>730</v>
      </c>
      <c r="AO565" s="74">
        <v>10.4</v>
      </c>
      <c r="AP565" s="74">
        <v>13.7</v>
      </c>
      <c r="AQ565" s="74">
        <v>51.6</v>
      </c>
      <c r="AR565" s="74">
        <v>64.099999999999994</v>
      </c>
      <c r="AS565" s="74">
        <v>75.8</v>
      </c>
      <c r="AT565" s="78">
        <v>735</v>
      </c>
      <c r="AU565" s="74">
        <v>1</v>
      </c>
      <c r="AV565" s="78">
        <v>725</v>
      </c>
      <c r="AW565" s="74">
        <v>12</v>
      </c>
      <c r="AX565" s="74">
        <v>10.199999999999999</v>
      </c>
      <c r="AY565" s="74">
        <v>65.099999999999994</v>
      </c>
      <c r="AZ565" s="74">
        <v>74</v>
      </c>
      <c r="BA565" s="74">
        <v>77.900000000000006</v>
      </c>
      <c r="BB565" s="78">
        <v>735</v>
      </c>
      <c r="BC565" s="74">
        <v>1</v>
      </c>
      <c r="BD565" s="78">
        <v>725</v>
      </c>
      <c r="BE565" s="74">
        <v>15.4</v>
      </c>
      <c r="BF565" s="74">
        <v>8.1</v>
      </c>
      <c r="BG565" s="74">
        <v>68.5</v>
      </c>
      <c r="BH565" s="74">
        <v>73.599999999999994</v>
      </c>
      <c r="BI565" s="74">
        <v>76.5</v>
      </c>
      <c r="BJ565" s="78"/>
      <c r="BK565" s="74"/>
      <c r="BL565" s="78"/>
      <c r="BM565" s="74"/>
      <c r="BN565" s="74"/>
      <c r="BO565" s="74"/>
      <c r="BP565" s="74"/>
      <c r="BQ565" s="74"/>
      <c r="BR565" s="78">
        <v>1650</v>
      </c>
      <c r="BS565" s="74">
        <v>2.1</v>
      </c>
      <c r="BT565" s="78">
        <v>1615</v>
      </c>
      <c r="BU565" s="74">
        <v>9</v>
      </c>
      <c r="BV565" s="74">
        <v>12.6</v>
      </c>
      <c r="BW565" s="74">
        <v>54.9</v>
      </c>
      <c r="BX565" s="74">
        <v>69.3</v>
      </c>
      <c r="BY565" s="74">
        <v>78.5</v>
      </c>
      <c r="BZ565" s="78">
        <v>1650</v>
      </c>
      <c r="CA565" s="74">
        <v>2.2999999999999998</v>
      </c>
      <c r="CB565" s="78">
        <v>1615</v>
      </c>
      <c r="CC565" s="74">
        <v>10.7</v>
      </c>
      <c r="CD565" s="74">
        <v>8.5</v>
      </c>
      <c r="CE565" s="74">
        <v>66.2</v>
      </c>
      <c r="CF565" s="74">
        <v>77</v>
      </c>
      <c r="CG565" s="74">
        <v>80.8</v>
      </c>
      <c r="CH565" s="78">
        <v>1650</v>
      </c>
      <c r="CI565" s="74">
        <v>2.4</v>
      </c>
      <c r="CJ565" s="78">
        <v>1615</v>
      </c>
      <c r="CK565" s="74">
        <v>13</v>
      </c>
      <c r="CL565" s="74">
        <v>7.1</v>
      </c>
      <c r="CM565" s="74">
        <v>70.8</v>
      </c>
      <c r="CN565" s="74">
        <v>77.2</v>
      </c>
      <c r="CO565" s="74">
        <v>79.900000000000006</v>
      </c>
      <c r="CP565" s="78"/>
      <c r="CQ565" s="74"/>
      <c r="CR565" s="78"/>
      <c r="CS565" s="74"/>
      <c r="CT565" s="74"/>
      <c r="CU565" s="74"/>
      <c r="CV565" s="74"/>
      <c r="CW565" s="74"/>
    </row>
    <row r="566" spans="1:101" ht="16.5" x14ac:dyDescent="0.3">
      <c r="A566" s="74" t="s">
        <v>292</v>
      </c>
      <c r="B566" s="74">
        <v>119</v>
      </c>
      <c r="C566" s="74">
        <v>10007792</v>
      </c>
      <c r="D566" s="74" t="s">
        <v>19</v>
      </c>
      <c r="E566" s="74" t="s">
        <v>101</v>
      </c>
      <c r="F566" s="78">
        <v>1375</v>
      </c>
      <c r="G566" s="74">
        <v>2.2000000000000002</v>
      </c>
      <c r="H566" s="78">
        <v>1345</v>
      </c>
      <c r="I566" s="74">
        <v>7.6</v>
      </c>
      <c r="J566" s="74">
        <v>9.6</v>
      </c>
      <c r="K566" s="74">
        <v>49.9</v>
      </c>
      <c r="L566" s="74">
        <v>71.7</v>
      </c>
      <c r="M566" s="74">
        <v>82.8</v>
      </c>
      <c r="N566" s="78">
        <v>1375</v>
      </c>
      <c r="O566" s="74">
        <v>2.8</v>
      </c>
      <c r="P566" s="78">
        <v>1340</v>
      </c>
      <c r="Q566" s="74">
        <v>8.1999999999999993</v>
      </c>
      <c r="R566" s="74">
        <v>5</v>
      </c>
      <c r="S566" s="74">
        <v>66.400000000000006</v>
      </c>
      <c r="T566" s="74">
        <v>81.2</v>
      </c>
      <c r="U566" s="74">
        <v>86.8</v>
      </c>
      <c r="V566" s="78">
        <v>1375</v>
      </c>
      <c r="W566" s="74">
        <v>2.8</v>
      </c>
      <c r="X566" s="78">
        <v>1340</v>
      </c>
      <c r="Y566" s="74">
        <v>11.3</v>
      </c>
      <c r="Z566" s="74">
        <v>5.5</v>
      </c>
      <c r="AA566" s="74">
        <v>70.400000000000006</v>
      </c>
      <c r="AB566" s="74">
        <v>79.099999999999994</v>
      </c>
      <c r="AC566" s="74">
        <v>83.3</v>
      </c>
      <c r="AD566" s="78"/>
      <c r="AE566" s="74"/>
      <c r="AF566" s="78"/>
      <c r="AG566" s="74"/>
      <c r="AH566" s="74"/>
      <c r="AI566" s="74"/>
      <c r="AJ566" s="74"/>
      <c r="AK566" s="74"/>
      <c r="AL566" s="78">
        <v>1160</v>
      </c>
      <c r="AM566" s="74">
        <v>0.7</v>
      </c>
      <c r="AN566" s="78">
        <v>1150</v>
      </c>
      <c r="AO566" s="74">
        <v>10.4</v>
      </c>
      <c r="AP566" s="74">
        <v>11.3</v>
      </c>
      <c r="AQ566" s="74">
        <v>47.4</v>
      </c>
      <c r="AR566" s="74">
        <v>65.099999999999994</v>
      </c>
      <c r="AS566" s="74">
        <v>78.3</v>
      </c>
      <c r="AT566" s="78">
        <v>1160</v>
      </c>
      <c r="AU566" s="74">
        <v>1.1000000000000001</v>
      </c>
      <c r="AV566" s="78">
        <v>1145</v>
      </c>
      <c r="AW566" s="74">
        <v>11.6</v>
      </c>
      <c r="AX566" s="74">
        <v>6.8</v>
      </c>
      <c r="AY566" s="74">
        <v>64</v>
      </c>
      <c r="AZ566" s="74">
        <v>76.2</v>
      </c>
      <c r="BA566" s="74">
        <v>81.599999999999994</v>
      </c>
      <c r="BB566" s="78">
        <v>1160</v>
      </c>
      <c r="BC566" s="74">
        <v>1.1000000000000001</v>
      </c>
      <c r="BD566" s="78">
        <v>1145</v>
      </c>
      <c r="BE566" s="74">
        <v>12.8</v>
      </c>
      <c r="BF566" s="74">
        <v>5.9</v>
      </c>
      <c r="BG566" s="74">
        <v>70.2</v>
      </c>
      <c r="BH566" s="74">
        <v>78.7</v>
      </c>
      <c r="BI566" s="74">
        <v>81.2</v>
      </c>
      <c r="BJ566" s="78"/>
      <c r="BK566" s="74"/>
      <c r="BL566" s="78"/>
      <c r="BM566" s="74"/>
      <c r="BN566" s="74"/>
      <c r="BO566" s="74"/>
      <c r="BP566" s="74"/>
      <c r="BQ566" s="74"/>
      <c r="BR566" s="78">
        <v>2535</v>
      </c>
      <c r="BS566" s="74">
        <v>1.5</v>
      </c>
      <c r="BT566" s="78">
        <v>2495</v>
      </c>
      <c r="BU566" s="74">
        <v>8.9</v>
      </c>
      <c r="BV566" s="74">
        <v>10.4</v>
      </c>
      <c r="BW566" s="74">
        <v>48.8</v>
      </c>
      <c r="BX566" s="74">
        <v>68.7</v>
      </c>
      <c r="BY566" s="74">
        <v>80.7</v>
      </c>
      <c r="BZ566" s="78">
        <v>2535</v>
      </c>
      <c r="CA566" s="74">
        <v>2</v>
      </c>
      <c r="CB566" s="78">
        <v>2485</v>
      </c>
      <c r="CC566" s="74">
        <v>9.8000000000000007</v>
      </c>
      <c r="CD566" s="74">
        <v>5.8</v>
      </c>
      <c r="CE566" s="74">
        <v>65.3</v>
      </c>
      <c r="CF566" s="74">
        <v>78.900000000000006</v>
      </c>
      <c r="CG566" s="74">
        <v>84.4</v>
      </c>
      <c r="CH566" s="78">
        <v>2535</v>
      </c>
      <c r="CI566" s="74">
        <v>2</v>
      </c>
      <c r="CJ566" s="78">
        <v>2485</v>
      </c>
      <c r="CK566" s="74">
        <v>12</v>
      </c>
      <c r="CL566" s="74">
        <v>5.7</v>
      </c>
      <c r="CM566" s="74">
        <v>70.3</v>
      </c>
      <c r="CN566" s="74">
        <v>78.900000000000006</v>
      </c>
      <c r="CO566" s="74">
        <v>82.3</v>
      </c>
      <c r="CP566" s="78"/>
      <c r="CQ566" s="74"/>
      <c r="CR566" s="78"/>
      <c r="CS566" s="74"/>
      <c r="CT566" s="74"/>
      <c r="CU566" s="74"/>
      <c r="CV566" s="74"/>
      <c r="CW566" s="74"/>
    </row>
    <row r="567" spans="1:101" ht="16.5" x14ac:dyDescent="0.3">
      <c r="A567" s="74" t="s">
        <v>292</v>
      </c>
      <c r="B567" s="74">
        <v>17</v>
      </c>
      <c r="C567" s="74">
        <v>10008640</v>
      </c>
      <c r="D567" s="74" t="s">
        <v>19</v>
      </c>
      <c r="E567" s="74" t="s">
        <v>103</v>
      </c>
      <c r="F567" s="78">
        <v>460</v>
      </c>
      <c r="G567" s="74">
        <v>3</v>
      </c>
      <c r="H567" s="78">
        <v>445</v>
      </c>
      <c r="I567" s="74">
        <v>9.6</v>
      </c>
      <c r="J567" s="74">
        <v>16.399999999999999</v>
      </c>
      <c r="K567" s="74">
        <v>60.1</v>
      </c>
      <c r="L567" s="74">
        <v>68.599999999999994</v>
      </c>
      <c r="M567" s="74">
        <v>74</v>
      </c>
      <c r="N567" s="78">
        <v>460</v>
      </c>
      <c r="O567" s="74">
        <v>2.8</v>
      </c>
      <c r="P567" s="78">
        <v>445</v>
      </c>
      <c r="Q567" s="74">
        <v>14.8</v>
      </c>
      <c r="R567" s="74">
        <v>13.9</v>
      </c>
      <c r="S567" s="74">
        <v>58.8</v>
      </c>
      <c r="T567" s="74">
        <v>67.099999999999994</v>
      </c>
      <c r="U567" s="74">
        <v>71.400000000000006</v>
      </c>
      <c r="V567" s="78">
        <v>460</v>
      </c>
      <c r="W567" s="74">
        <v>3</v>
      </c>
      <c r="X567" s="78">
        <v>445</v>
      </c>
      <c r="Y567" s="74">
        <v>22.2</v>
      </c>
      <c r="Z567" s="74">
        <v>8.5</v>
      </c>
      <c r="AA567" s="74">
        <v>59.9</v>
      </c>
      <c r="AB567" s="74">
        <v>66.599999999999994</v>
      </c>
      <c r="AC567" s="74">
        <v>69.3</v>
      </c>
      <c r="AD567" s="78"/>
      <c r="AE567" s="74"/>
      <c r="AF567" s="78"/>
      <c r="AG567" s="74"/>
      <c r="AH567" s="74"/>
      <c r="AI567" s="74"/>
      <c r="AJ567" s="74"/>
      <c r="AK567" s="74"/>
      <c r="AL567" s="78">
        <v>300</v>
      </c>
      <c r="AM567" s="74">
        <v>2</v>
      </c>
      <c r="AN567" s="78">
        <v>295</v>
      </c>
      <c r="AO567" s="74">
        <v>8.8000000000000007</v>
      </c>
      <c r="AP567" s="74">
        <v>19.7</v>
      </c>
      <c r="AQ567" s="74">
        <v>59.3</v>
      </c>
      <c r="AR567" s="74">
        <v>64.400000000000006</v>
      </c>
      <c r="AS567" s="74">
        <v>71.5</v>
      </c>
      <c r="AT567" s="78">
        <v>300</v>
      </c>
      <c r="AU567" s="74">
        <v>2.2999999999999998</v>
      </c>
      <c r="AV567" s="78">
        <v>295</v>
      </c>
      <c r="AW567" s="74">
        <v>14.3</v>
      </c>
      <c r="AX567" s="74">
        <v>12.9</v>
      </c>
      <c r="AY567" s="74">
        <v>63.6</v>
      </c>
      <c r="AZ567" s="74">
        <v>68.400000000000006</v>
      </c>
      <c r="BA567" s="74">
        <v>72.8</v>
      </c>
      <c r="BB567" s="78">
        <v>300</v>
      </c>
      <c r="BC567" s="74">
        <v>2.2999999999999998</v>
      </c>
      <c r="BD567" s="78">
        <v>295</v>
      </c>
      <c r="BE567" s="74">
        <v>19.399999999999999</v>
      </c>
      <c r="BF567" s="74">
        <v>8.1999999999999993</v>
      </c>
      <c r="BG567" s="74">
        <v>66</v>
      </c>
      <c r="BH567" s="74">
        <v>71.099999999999994</v>
      </c>
      <c r="BI567" s="74">
        <v>72.400000000000006</v>
      </c>
      <c r="BJ567" s="78"/>
      <c r="BK567" s="74"/>
      <c r="BL567" s="78"/>
      <c r="BM567" s="74"/>
      <c r="BN567" s="74"/>
      <c r="BO567" s="74"/>
      <c r="BP567" s="74"/>
      <c r="BQ567" s="74"/>
      <c r="BR567" s="78">
        <v>760</v>
      </c>
      <c r="BS567" s="74">
        <v>2.6</v>
      </c>
      <c r="BT567" s="78">
        <v>740</v>
      </c>
      <c r="BU567" s="74">
        <v>9.3000000000000007</v>
      </c>
      <c r="BV567" s="74">
        <v>17.7</v>
      </c>
      <c r="BW567" s="74">
        <v>59.8</v>
      </c>
      <c r="BX567" s="74">
        <v>66.900000000000006</v>
      </c>
      <c r="BY567" s="74">
        <v>73</v>
      </c>
      <c r="BZ567" s="78">
        <v>760</v>
      </c>
      <c r="CA567" s="74">
        <v>2.6</v>
      </c>
      <c r="CB567" s="78">
        <v>740</v>
      </c>
      <c r="CC567" s="74">
        <v>14.6</v>
      </c>
      <c r="CD567" s="74">
        <v>13.5</v>
      </c>
      <c r="CE567" s="74">
        <v>60.7</v>
      </c>
      <c r="CF567" s="74">
        <v>67.599999999999994</v>
      </c>
      <c r="CG567" s="74">
        <v>71.900000000000006</v>
      </c>
      <c r="CH567" s="78">
        <v>760</v>
      </c>
      <c r="CI567" s="74">
        <v>2.8</v>
      </c>
      <c r="CJ567" s="78">
        <v>740</v>
      </c>
      <c r="CK567" s="74">
        <v>21.1</v>
      </c>
      <c r="CL567" s="74">
        <v>8.4</v>
      </c>
      <c r="CM567" s="74">
        <v>62.3</v>
      </c>
      <c r="CN567" s="74">
        <v>68.400000000000006</v>
      </c>
      <c r="CO567" s="74">
        <v>70.5</v>
      </c>
      <c r="CP567" s="78"/>
      <c r="CQ567" s="74"/>
      <c r="CR567" s="78"/>
      <c r="CS567" s="74"/>
      <c r="CT567" s="74"/>
      <c r="CU567" s="74"/>
      <c r="CV567" s="74"/>
      <c r="CW567" s="74"/>
    </row>
    <row r="568" spans="1:101" ht="16.5" x14ac:dyDescent="0.3">
      <c r="A568" s="74" t="s">
        <v>292</v>
      </c>
      <c r="B568" s="74">
        <v>229</v>
      </c>
      <c r="C568" s="74">
        <v>10004511</v>
      </c>
      <c r="D568" s="74" t="s">
        <v>49</v>
      </c>
      <c r="E568" s="74" t="s">
        <v>105</v>
      </c>
      <c r="F568" s="78" t="s">
        <v>13</v>
      </c>
      <c r="G568" s="74" t="s">
        <v>13</v>
      </c>
      <c r="H568" s="78" t="s">
        <v>13</v>
      </c>
      <c r="I568" s="74" t="s">
        <v>13</v>
      </c>
      <c r="J568" s="74" t="s">
        <v>13</v>
      </c>
      <c r="K568" s="74" t="s">
        <v>13</v>
      </c>
      <c r="L568" s="74" t="s">
        <v>13</v>
      </c>
      <c r="M568" s="74" t="s">
        <v>13</v>
      </c>
      <c r="N568" s="78" t="s">
        <v>13</v>
      </c>
      <c r="O568" s="74" t="s">
        <v>13</v>
      </c>
      <c r="P568" s="78" t="s">
        <v>13</v>
      </c>
      <c r="Q568" s="74" t="s">
        <v>13</v>
      </c>
      <c r="R568" s="74" t="s">
        <v>13</v>
      </c>
      <c r="S568" s="74" t="s">
        <v>13</v>
      </c>
      <c r="T568" s="74" t="s">
        <v>13</v>
      </c>
      <c r="U568" s="74" t="s">
        <v>13</v>
      </c>
      <c r="V568" s="78" t="s">
        <v>13</v>
      </c>
      <c r="W568" s="74" t="s">
        <v>13</v>
      </c>
      <c r="X568" s="78" t="s">
        <v>13</v>
      </c>
      <c r="Y568" s="74" t="s">
        <v>13</v>
      </c>
      <c r="Z568" s="74" t="s">
        <v>13</v>
      </c>
      <c r="AA568" s="74" t="s">
        <v>13</v>
      </c>
      <c r="AB568" s="74" t="s">
        <v>13</v>
      </c>
      <c r="AC568" s="74" t="s">
        <v>13</v>
      </c>
      <c r="AD568" s="78"/>
      <c r="AE568" s="74"/>
      <c r="AF568" s="78"/>
      <c r="AG568" s="74"/>
      <c r="AH568" s="74"/>
      <c r="AI568" s="74"/>
      <c r="AJ568" s="74"/>
      <c r="AK568" s="74"/>
      <c r="AL568" s="78" t="s">
        <v>13</v>
      </c>
      <c r="AM568" s="74" t="s">
        <v>13</v>
      </c>
      <c r="AN568" s="78" t="s">
        <v>13</v>
      </c>
      <c r="AO568" s="74" t="s">
        <v>13</v>
      </c>
      <c r="AP568" s="74" t="s">
        <v>13</v>
      </c>
      <c r="AQ568" s="74" t="s">
        <v>13</v>
      </c>
      <c r="AR568" s="74" t="s">
        <v>13</v>
      </c>
      <c r="AS568" s="74" t="s">
        <v>13</v>
      </c>
      <c r="AT568" s="78" t="s">
        <v>13</v>
      </c>
      <c r="AU568" s="74" t="s">
        <v>13</v>
      </c>
      <c r="AV568" s="78" t="s">
        <v>13</v>
      </c>
      <c r="AW568" s="74" t="s">
        <v>13</v>
      </c>
      <c r="AX568" s="74" t="s">
        <v>13</v>
      </c>
      <c r="AY568" s="74" t="s">
        <v>13</v>
      </c>
      <c r="AZ568" s="74" t="s">
        <v>13</v>
      </c>
      <c r="BA568" s="74" t="s">
        <v>13</v>
      </c>
      <c r="BB568" s="78" t="s">
        <v>13</v>
      </c>
      <c r="BC568" s="74" t="s">
        <v>13</v>
      </c>
      <c r="BD568" s="78" t="s">
        <v>13</v>
      </c>
      <c r="BE568" s="74" t="s">
        <v>13</v>
      </c>
      <c r="BF568" s="74" t="s">
        <v>13</v>
      </c>
      <c r="BG568" s="74" t="s">
        <v>13</v>
      </c>
      <c r="BH568" s="74" t="s">
        <v>13</v>
      </c>
      <c r="BI568" s="74" t="s">
        <v>13</v>
      </c>
      <c r="BJ568" s="78"/>
      <c r="BK568" s="74"/>
      <c r="BL568" s="78"/>
      <c r="BM568" s="74"/>
      <c r="BN568" s="74"/>
      <c r="BO568" s="74"/>
      <c r="BP568" s="74"/>
      <c r="BQ568" s="74"/>
      <c r="BR568" s="78" t="s">
        <v>13</v>
      </c>
      <c r="BS568" s="74" t="s">
        <v>13</v>
      </c>
      <c r="BT568" s="78" t="s">
        <v>13</v>
      </c>
      <c r="BU568" s="74" t="s">
        <v>13</v>
      </c>
      <c r="BV568" s="74" t="s">
        <v>13</v>
      </c>
      <c r="BW568" s="74" t="s">
        <v>13</v>
      </c>
      <c r="BX568" s="74" t="s">
        <v>13</v>
      </c>
      <c r="BY568" s="74" t="s">
        <v>13</v>
      </c>
      <c r="BZ568" s="78" t="s">
        <v>13</v>
      </c>
      <c r="CA568" s="74" t="s">
        <v>13</v>
      </c>
      <c r="CB568" s="78" t="s">
        <v>13</v>
      </c>
      <c r="CC568" s="74" t="s">
        <v>13</v>
      </c>
      <c r="CD568" s="74" t="s">
        <v>13</v>
      </c>
      <c r="CE568" s="74" t="s">
        <v>13</v>
      </c>
      <c r="CF568" s="74" t="s">
        <v>13</v>
      </c>
      <c r="CG568" s="74" t="s">
        <v>13</v>
      </c>
      <c r="CH568" s="78" t="s">
        <v>13</v>
      </c>
      <c r="CI568" s="74" t="s">
        <v>13</v>
      </c>
      <c r="CJ568" s="78" t="s">
        <v>13</v>
      </c>
      <c r="CK568" s="74" t="s">
        <v>13</v>
      </c>
      <c r="CL568" s="74" t="s">
        <v>13</v>
      </c>
      <c r="CM568" s="74" t="s">
        <v>13</v>
      </c>
      <c r="CN568" s="74" t="s">
        <v>13</v>
      </c>
      <c r="CO568" s="74" t="s">
        <v>13</v>
      </c>
      <c r="CP568" s="78"/>
      <c r="CQ568" s="74"/>
      <c r="CR568" s="78"/>
      <c r="CS568" s="74"/>
      <c r="CT568" s="74"/>
      <c r="CU568" s="74"/>
      <c r="CV568" s="74"/>
      <c r="CW568" s="74"/>
    </row>
    <row r="569" spans="1:101" ht="16.5" x14ac:dyDescent="0.3">
      <c r="A569" s="74" t="s">
        <v>292</v>
      </c>
      <c r="B569" s="74">
        <v>54</v>
      </c>
      <c r="C569" s="74">
        <v>10007145</v>
      </c>
      <c r="D569" s="74" t="s">
        <v>19</v>
      </c>
      <c r="E569" s="74" t="s">
        <v>107</v>
      </c>
      <c r="F569" s="78">
        <v>860</v>
      </c>
      <c r="G569" s="74">
        <v>2.8</v>
      </c>
      <c r="H569" s="78">
        <v>835</v>
      </c>
      <c r="I569" s="74">
        <v>10</v>
      </c>
      <c r="J569" s="74">
        <v>9.1</v>
      </c>
      <c r="K569" s="74">
        <v>58.7</v>
      </c>
      <c r="L569" s="74">
        <v>73.900000000000006</v>
      </c>
      <c r="M569" s="74">
        <v>80.900000000000006</v>
      </c>
      <c r="N569" s="78">
        <v>860</v>
      </c>
      <c r="O569" s="74">
        <v>3.4</v>
      </c>
      <c r="P569" s="78">
        <v>830</v>
      </c>
      <c r="Q569" s="74">
        <v>11.4</v>
      </c>
      <c r="R569" s="74">
        <v>7</v>
      </c>
      <c r="S569" s="74">
        <v>68.5</v>
      </c>
      <c r="T569" s="74">
        <v>78</v>
      </c>
      <c r="U569" s="74">
        <v>81.599999999999994</v>
      </c>
      <c r="V569" s="78">
        <v>860</v>
      </c>
      <c r="W569" s="74">
        <v>3.4</v>
      </c>
      <c r="X569" s="78">
        <v>830</v>
      </c>
      <c r="Y569" s="74">
        <v>14</v>
      </c>
      <c r="Z569" s="74">
        <v>5.5</v>
      </c>
      <c r="AA569" s="74">
        <v>70.599999999999994</v>
      </c>
      <c r="AB569" s="74">
        <v>77.900000000000006</v>
      </c>
      <c r="AC569" s="74">
        <v>80.5</v>
      </c>
      <c r="AD569" s="78"/>
      <c r="AE569" s="74"/>
      <c r="AF569" s="78"/>
      <c r="AG569" s="74"/>
      <c r="AH569" s="74"/>
      <c r="AI569" s="74"/>
      <c r="AJ569" s="74"/>
      <c r="AK569" s="74"/>
      <c r="AL569" s="78">
        <v>585</v>
      </c>
      <c r="AM569" s="74">
        <v>1.2</v>
      </c>
      <c r="AN569" s="78">
        <v>580</v>
      </c>
      <c r="AO569" s="74">
        <v>7.6</v>
      </c>
      <c r="AP569" s="74">
        <v>11.4</v>
      </c>
      <c r="AQ569" s="74">
        <v>58.4</v>
      </c>
      <c r="AR569" s="74">
        <v>73.099999999999994</v>
      </c>
      <c r="AS569" s="74">
        <v>81</v>
      </c>
      <c r="AT569" s="78">
        <v>585</v>
      </c>
      <c r="AU569" s="74">
        <v>1.5</v>
      </c>
      <c r="AV569" s="78">
        <v>580</v>
      </c>
      <c r="AW569" s="74">
        <v>10.4</v>
      </c>
      <c r="AX569" s="74">
        <v>7.4</v>
      </c>
      <c r="AY569" s="74">
        <v>72.5</v>
      </c>
      <c r="AZ569" s="74">
        <v>80.099999999999994</v>
      </c>
      <c r="BA569" s="74">
        <v>82.2</v>
      </c>
      <c r="BB569" s="78">
        <v>585</v>
      </c>
      <c r="BC569" s="74">
        <v>1.5</v>
      </c>
      <c r="BD569" s="78">
        <v>580</v>
      </c>
      <c r="BE569" s="74">
        <v>14.7</v>
      </c>
      <c r="BF569" s="74">
        <v>8</v>
      </c>
      <c r="BG569" s="74">
        <v>71.599999999999994</v>
      </c>
      <c r="BH569" s="74">
        <v>75.8</v>
      </c>
      <c r="BI569" s="74">
        <v>77.3</v>
      </c>
      <c r="BJ569" s="78"/>
      <c r="BK569" s="74"/>
      <c r="BL569" s="78"/>
      <c r="BM569" s="74"/>
      <c r="BN569" s="74"/>
      <c r="BO569" s="74"/>
      <c r="BP569" s="74"/>
      <c r="BQ569" s="74"/>
      <c r="BR569" s="78">
        <v>1445</v>
      </c>
      <c r="BS569" s="74">
        <v>2.1</v>
      </c>
      <c r="BT569" s="78">
        <v>1415</v>
      </c>
      <c r="BU569" s="74">
        <v>9</v>
      </c>
      <c r="BV569" s="74">
        <v>10</v>
      </c>
      <c r="BW569" s="74">
        <v>58.6</v>
      </c>
      <c r="BX569" s="74">
        <v>73.599999999999994</v>
      </c>
      <c r="BY569" s="74">
        <v>80.900000000000006</v>
      </c>
      <c r="BZ569" s="78">
        <v>1445</v>
      </c>
      <c r="CA569" s="74">
        <v>2.6</v>
      </c>
      <c r="CB569" s="78">
        <v>1410</v>
      </c>
      <c r="CC569" s="74">
        <v>11</v>
      </c>
      <c r="CD569" s="74">
        <v>7.2</v>
      </c>
      <c r="CE569" s="74">
        <v>70.099999999999994</v>
      </c>
      <c r="CF569" s="74">
        <v>78.900000000000006</v>
      </c>
      <c r="CG569" s="74">
        <v>81.8</v>
      </c>
      <c r="CH569" s="78">
        <v>1445</v>
      </c>
      <c r="CI569" s="74">
        <v>2.6</v>
      </c>
      <c r="CJ569" s="78">
        <v>1410</v>
      </c>
      <c r="CK569" s="74">
        <v>14.3</v>
      </c>
      <c r="CL569" s="74">
        <v>6.5</v>
      </c>
      <c r="CM569" s="74">
        <v>71</v>
      </c>
      <c r="CN569" s="74">
        <v>77</v>
      </c>
      <c r="CO569" s="74">
        <v>79.2</v>
      </c>
      <c r="CP569" s="78"/>
      <c r="CQ569" s="74"/>
      <c r="CR569" s="78"/>
      <c r="CS569" s="74"/>
      <c r="CT569" s="74"/>
      <c r="CU569" s="74"/>
      <c r="CV569" s="74"/>
      <c r="CW569" s="74"/>
    </row>
    <row r="570" spans="1:101" ht="16.5" x14ac:dyDescent="0.3">
      <c r="A570" s="74" t="s">
        <v>292</v>
      </c>
      <c r="B570" s="74">
        <v>131</v>
      </c>
      <c r="C570" s="74">
        <v>10002718</v>
      </c>
      <c r="D570" s="74" t="s">
        <v>27</v>
      </c>
      <c r="E570" s="74" t="s">
        <v>109</v>
      </c>
      <c r="F570" s="78">
        <v>635</v>
      </c>
      <c r="G570" s="74">
        <v>1.6</v>
      </c>
      <c r="H570" s="78">
        <v>625</v>
      </c>
      <c r="I570" s="74">
        <v>10</v>
      </c>
      <c r="J570" s="74">
        <v>12.8</v>
      </c>
      <c r="K570" s="74">
        <v>54.4</v>
      </c>
      <c r="L570" s="74">
        <v>69.3</v>
      </c>
      <c r="M570" s="74">
        <v>77.2</v>
      </c>
      <c r="N570" s="78">
        <v>635</v>
      </c>
      <c r="O570" s="74">
        <v>1.7</v>
      </c>
      <c r="P570" s="78">
        <v>620</v>
      </c>
      <c r="Q570" s="74">
        <v>9.6</v>
      </c>
      <c r="R570" s="74">
        <v>11.6</v>
      </c>
      <c r="S570" s="74">
        <v>58.8</v>
      </c>
      <c r="T570" s="74">
        <v>73</v>
      </c>
      <c r="U570" s="74">
        <v>78.8</v>
      </c>
      <c r="V570" s="78">
        <v>635</v>
      </c>
      <c r="W570" s="74">
        <v>1.9</v>
      </c>
      <c r="X570" s="78">
        <v>620</v>
      </c>
      <c r="Y570" s="74">
        <v>15</v>
      </c>
      <c r="Z570" s="74">
        <v>10</v>
      </c>
      <c r="AA570" s="74">
        <v>60.9</v>
      </c>
      <c r="AB570" s="74">
        <v>70.5</v>
      </c>
      <c r="AC570" s="74">
        <v>75</v>
      </c>
      <c r="AD570" s="78"/>
      <c r="AE570" s="74"/>
      <c r="AF570" s="78"/>
      <c r="AG570" s="74"/>
      <c r="AH570" s="74"/>
      <c r="AI570" s="74"/>
      <c r="AJ570" s="74"/>
      <c r="AK570" s="74"/>
      <c r="AL570" s="78">
        <v>330</v>
      </c>
      <c r="AM570" s="74">
        <v>1.5</v>
      </c>
      <c r="AN570" s="78">
        <v>325</v>
      </c>
      <c r="AO570" s="74">
        <v>12.6</v>
      </c>
      <c r="AP570" s="74">
        <v>18.7</v>
      </c>
      <c r="AQ570" s="74">
        <v>50.9</v>
      </c>
      <c r="AR570" s="74">
        <v>62.6</v>
      </c>
      <c r="AS570" s="74">
        <v>68.7</v>
      </c>
      <c r="AT570" s="78">
        <v>330</v>
      </c>
      <c r="AU570" s="74">
        <v>1.8</v>
      </c>
      <c r="AV570" s="78">
        <v>325</v>
      </c>
      <c r="AW570" s="74">
        <v>16</v>
      </c>
      <c r="AX570" s="74">
        <v>11.4</v>
      </c>
      <c r="AY570" s="74">
        <v>56.3</v>
      </c>
      <c r="AZ570" s="74">
        <v>67.7</v>
      </c>
      <c r="BA570" s="74">
        <v>72.599999999999994</v>
      </c>
      <c r="BB570" s="78">
        <v>330</v>
      </c>
      <c r="BC570" s="74">
        <v>1.8</v>
      </c>
      <c r="BD570" s="78">
        <v>325</v>
      </c>
      <c r="BE570" s="74">
        <v>18.5</v>
      </c>
      <c r="BF570" s="74">
        <v>11.1</v>
      </c>
      <c r="BG570" s="74">
        <v>58.2</v>
      </c>
      <c r="BH570" s="74">
        <v>66.2</v>
      </c>
      <c r="BI570" s="74">
        <v>70.5</v>
      </c>
      <c r="BJ570" s="78"/>
      <c r="BK570" s="74"/>
      <c r="BL570" s="78"/>
      <c r="BM570" s="74"/>
      <c r="BN570" s="74"/>
      <c r="BO570" s="74"/>
      <c r="BP570" s="74"/>
      <c r="BQ570" s="74"/>
      <c r="BR570" s="78">
        <v>965</v>
      </c>
      <c r="BS570" s="74">
        <v>1.6</v>
      </c>
      <c r="BT570" s="78">
        <v>950</v>
      </c>
      <c r="BU570" s="74">
        <v>10.9</v>
      </c>
      <c r="BV570" s="74">
        <v>14.9</v>
      </c>
      <c r="BW570" s="74">
        <v>53.2</v>
      </c>
      <c r="BX570" s="74">
        <v>67</v>
      </c>
      <c r="BY570" s="74">
        <v>74.3</v>
      </c>
      <c r="BZ570" s="78">
        <v>965</v>
      </c>
      <c r="CA570" s="74">
        <v>1.8</v>
      </c>
      <c r="CB570" s="78">
        <v>945</v>
      </c>
      <c r="CC570" s="74">
        <v>11.8</v>
      </c>
      <c r="CD570" s="74">
        <v>11.5</v>
      </c>
      <c r="CE570" s="74">
        <v>58</v>
      </c>
      <c r="CF570" s="74">
        <v>71.2</v>
      </c>
      <c r="CG570" s="74">
        <v>76.7</v>
      </c>
      <c r="CH570" s="78">
        <v>965</v>
      </c>
      <c r="CI570" s="74">
        <v>1.9</v>
      </c>
      <c r="CJ570" s="78">
        <v>945</v>
      </c>
      <c r="CK570" s="74">
        <v>16.2</v>
      </c>
      <c r="CL570" s="74">
        <v>10.4</v>
      </c>
      <c r="CM570" s="74">
        <v>59.9</v>
      </c>
      <c r="CN570" s="74">
        <v>69</v>
      </c>
      <c r="CO570" s="74">
        <v>73.5</v>
      </c>
      <c r="CP570" s="78"/>
      <c r="CQ570" s="74"/>
      <c r="CR570" s="78"/>
      <c r="CS570" s="74"/>
      <c r="CT570" s="74"/>
      <c r="CU570" s="74"/>
      <c r="CV570" s="74"/>
      <c r="CW570" s="74"/>
    </row>
    <row r="571" spans="1:101" ht="16.5" x14ac:dyDescent="0.3">
      <c r="A571" s="74" t="s">
        <v>292</v>
      </c>
      <c r="B571" s="74">
        <v>59</v>
      </c>
      <c r="C571" s="74">
        <v>10007146</v>
      </c>
      <c r="D571" s="74" t="s">
        <v>27</v>
      </c>
      <c r="E571" s="74" t="s">
        <v>111</v>
      </c>
      <c r="F571" s="78">
        <v>1475</v>
      </c>
      <c r="G571" s="74">
        <v>4.5999999999999996</v>
      </c>
      <c r="H571" s="78">
        <v>1405</v>
      </c>
      <c r="I571" s="74">
        <v>8.4</v>
      </c>
      <c r="J571" s="74">
        <v>13.3</v>
      </c>
      <c r="K571" s="74">
        <v>56.6</v>
      </c>
      <c r="L571" s="74">
        <v>71.400000000000006</v>
      </c>
      <c r="M571" s="74">
        <v>78.3</v>
      </c>
      <c r="N571" s="78">
        <v>1475</v>
      </c>
      <c r="O571" s="74">
        <v>5.2</v>
      </c>
      <c r="P571" s="78">
        <v>1395</v>
      </c>
      <c r="Q571" s="74">
        <v>10.5</v>
      </c>
      <c r="R571" s="74">
        <v>10</v>
      </c>
      <c r="S571" s="74">
        <v>64.3</v>
      </c>
      <c r="T571" s="74">
        <v>75.2</v>
      </c>
      <c r="U571" s="74">
        <v>79.5</v>
      </c>
      <c r="V571" s="78">
        <v>1475</v>
      </c>
      <c r="W571" s="74">
        <v>5.6</v>
      </c>
      <c r="X571" s="78">
        <v>1390</v>
      </c>
      <c r="Y571" s="74">
        <v>15.7</v>
      </c>
      <c r="Z571" s="74">
        <v>8.6999999999999993</v>
      </c>
      <c r="AA571" s="74">
        <v>66.099999999999994</v>
      </c>
      <c r="AB571" s="74">
        <v>73.5</v>
      </c>
      <c r="AC571" s="74">
        <v>75.599999999999994</v>
      </c>
      <c r="AD571" s="78"/>
      <c r="AE571" s="74"/>
      <c r="AF571" s="78"/>
      <c r="AG571" s="74"/>
      <c r="AH571" s="74"/>
      <c r="AI571" s="74"/>
      <c r="AJ571" s="74"/>
      <c r="AK571" s="74"/>
      <c r="AL571" s="78">
        <v>1105</v>
      </c>
      <c r="AM571" s="74">
        <v>4</v>
      </c>
      <c r="AN571" s="78">
        <v>1060</v>
      </c>
      <c r="AO571" s="74">
        <v>8.9</v>
      </c>
      <c r="AP571" s="74">
        <v>15.7</v>
      </c>
      <c r="AQ571" s="74">
        <v>56.7</v>
      </c>
      <c r="AR571" s="74">
        <v>67.599999999999994</v>
      </c>
      <c r="AS571" s="74">
        <v>75.400000000000006</v>
      </c>
      <c r="AT571" s="78">
        <v>1105</v>
      </c>
      <c r="AU571" s="74">
        <v>4.5999999999999996</v>
      </c>
      <c r="AV571" s="78">
        <v>1055</v>
      </c>
      <c r="AW571" s="74">
        <v>13.2</v>
      </c>
      <c r="AX571" s="74">
        <v>12.9</v>
      </c>
      <c r="AY571" s="74">
        <v>62.1</v>
      </c>
      <c r="AZ571" s="74">
        <v>70.5</v>
      </c>
      <c r="BA571" s="74">
        <v>73.900000000000006</v>
      </c>
      <c r="BB571" s="78">
        <v>1105</v>
      </c>
      <c r="BC571" s="74">
        <v>4.5999999999999996</v>
      </c>
      <c r="BD571" s="78">
        <v>1055</v>
      </c>
      <c r="BE571" s="74">
        <v>15.2</v>
      </c>
      <c r="BF571" s="74">
        <v>9.6999999999999993</v>
      </c>
      <c r="BG571" s="74">
        <v>68.2</v>
      </c>
      <c r="BH571" s="74">
        <v>73.2</v>
      </c>
      <c r="BI571" s="74">
        <v>75.2</v>
      </c>
      <c r="BJ571" s="78"/>
      <c r="BK571" s="74"/>
      <c r="BL571" s="78"/>
      <c r="BM571" s="74"/>
      <c r="BN571" s="74"/>
      <c r="BO571" s="74"/>
      <c r="BP571" s="74"/>
      <c r="BQ571" s="74"/>
      <c r="BR571" s="78">
        <v>2580</v>
      </c>
      <c r="BS571" s="74">
        <v>4.3</v>
      </c>
      <c r="BT571" s="78">
        <v>2465</v>
      </c>
      <c r="BU571" s="74">
        <v>8.6</v>
      </c>
      <c r="BV571" s="74">
        <v>14.3</v>
      </c>
      <c r="BW571" s="74">
        <v>56.6</v>
      </c>
      <c r="BX571" s="74">
        <v>69.8</v>
      </c>
      <c r="BY571" s="74">
        <v>77.099999999999994</v>
      </c>
      <c r="BZ571" s="78">
        <v>2580</v>
      </c>
      <c r="CA571" s="74">
        <v>4.9000000000000004</v>
      </c>
      <c r="CB571" s="78">
        <v>2450</v>
      </c>
      <c r="CC571" s="74">
        <v>11.7</v>
      </c>
      <c r="CD571" s="74">
        <v>11.3</v>
      </c>
      <c r="CE571" s="74">
        <v>63.3</v>
      </c>
      <c r="CF571" s="74">
        <v>73.2</v>
      </c>
      <c r="CG571" s="74">
        <v>77.099999999999994</v>
      </c>
      <c r="CH571" s="78">
        <v>2580</v>
      </c>
      <c r="CI571" s="74">
        <v>5.2</v>
      </c>
      <c r="CJ571" s="78">
        <v>2445</v>
      </c>
      <c r="CK571" s="74">
        <v>15.5</v>
      </c>
      <c r="CL571" s="74">
        <v>9.1</v>
      </c>
      <c r="CM571" s="74">
        <v>67</v>
      </c>
      <c r="CN571" s="74">
        <v>73.3</v>
      </c>
      <c r="CO571" s="74">
        <v>75.400000000000006</v>
      </c>
      <c r="CP571" s="78"/>
      <c r="CQ571" s="74"/>
      <c r="CR571" s="78"/>
      <c r="CS571" s="74"/>
      <c r="CT571" s="74"/>
      <c r="CU571" s="74"/>
      <c r="CV571" s="74"/>
      <c r="CW571" s="74"/>
    </row>
    <row r="572" spans="1:101" ht="16.5" x14ac:dyDescent="0.3">
      <c r="A572" s="74" t="s">
        <v>292</v>
      </c>
      <c r="B572" s="74">
        <v>208</v>
      </c>
      <c r="C572" s="74">
        <v>10007825</v>
      </c>
      <c r="D572" s="74" t="s">
        <v>27</v>
      </c>
      <c r="E572" s="74" t="s">
        <v>113</v>
      </c>
      <c r="F572" s="78">
        <v>40</v>
      </c>
      <c r="G572" s="74">
        <v>7.1</v>
      </c>
      <c r="H572" s="78">
        <v>40</v>
      </c>
      <c r="I572" s="74" t="s">
        <v>396</v>
      </c>
      <c r="J572" s="74" t="s">
        <v>396</v>
      </c>
      <c r="K572" s="74">
        <v>33.299999999999997</v>
      </c>
      <c r="L572" s="74">
        <v>64.099999999999994</v>
      </c>
      <c r="M572" s="74">
        <v>84.6</v>
      </c>
      <c r="N572" s="78">
        <v>40</v>
      </c>
      <c r="O572" s="74">
        <v>11.9</v>
      </c>
      <c r="P572" s="78">
        <v>35</v>
      </c>
      <c r="Q572" s="74" t="s">
        <v>396</v>
      </c>
      <c r="R572" s="74" t="s">
        <v>396</v>
      </c>
      <c r="S572" s="74" t="s">
        <v>396</v>
      </c>
      <c r="T572" s="74" t="s">
        <v>396</v>
      </c>
      <c r="U572" s="74">
        <v>73</v>
      </c>
      <c r="V572" s="78">
        <v>40</v>
      </c>
      <c r="W572" s="74">
        <v>11.9</v>
      </c>
      <c r="X572" s="78">
        <v>35</v>
      </c>
      <c r="Y572" s="74">
        <v>21.6</v>
      </c>
      <c r="Z572" s="74">
        <v>18.899999999999999</v>
      </c>
      <c r="AA572" s="74" t="s">
        <v>396</v>
      </c>
      <c r="AB572" s="74" t="s">
        <v>396</v>
      </c>
      <c r="AC572" s="74">
        <v>59.5</v>
      </c>
      <c r="AD572" s="78"/>
      <c r="AE572" s="74"/>
      <c r="AF572" s="78"/>
      <c r="AG572" s="74"/>
      <c r="AH572" s="74"/>
      <c r="AI572" s="74"/>
      <c r="AJ572" s="74"/>
      <c r="AK572" s="74"/>
      <c r="AL572" s="78">
        <v>50</v>
      </c>
      <c r="AM572" s="74">
        <v>2</v>
      </c>
      <c r="AN572" s="78">
        <v>50</v>
      </c>
      <c r="AO572" s="74" t="s">
        <v>396</v>
      </c>
      <c r="AP572" s="74" t="s">
        <v>396</v>
      </c>
      <c r="AQ572" s="74">
        <v>56</v>
      </c>
      <c r="AR572" s="74">
        <v>70</v>
      </c>
      <c r="AS572" s="74">
        <v>82</v>
      </c>
      <c r="AT572" s="78">
        <v>50</v>
      </c>
      <c r="AU572" s="74">
        <v>2</v>
      </c>
      <c r="AV572" s="78">
        <v>50</v>
      </c>
      <c r="AW572" s="74" t="s">
        <v>396</v>
      </c>
      <c r="AX572" s="74" t="s">
        <v>396</v>
      </c>
      <c r="AY572" s="74" t="s">
        <v>396</v>
      </c>
      <c r="AZ572" s="74" t="s">
        <v>396</v>
      </c>
      <c r="BA572" s="74">
        <v>70</v>
      </c>
      <c r="BB572" s="78">
        <v>50</v>
      </c>
      <c r="BC572" s="74">
        <v>2</v>
      </c>
      <c r="BD572" s="78">
        <v>50</v>
      </c>
      <c r="BE572" s="74">
        <v>28</v>
      </c>
      <c r="BF572" s="74">
        <v>6</v>
      </c>
      <c r="BG572" s="74" t="s">
        <v>396</v>
      </c>
      <c r="BH572" s="74" t="s">
        <v>396</v>
      </c>
      <c r="BI572" s="74">
        <v>66</v>
      </c>
      <c r="BJ572" s="78"/>
      <c r="BK572" s="74"/>
      <c r="BL572" s="78"/>
      <c r="BM572" s="74"/>
      <c r="BN572" s="74"/>
      <c r="BO572" s="74"/>
      <c r="BP572" s="74"/>
      <c r="BQ572" s="74"/>
      <c r="BR572" s="78">
        <v>95</v>
      </c>
      <c r="BS572" s="74">
        <v>4.3</v>
      </c>
      <c r="BT572" s="78">
        <v>90</v>
      </c>
      <c r="BU572" s="74">
        <v>11.2</v>
      </c>
      <c r="BV572" s="74">
        <v>5.6</v>
      </c>
      <c r="BW572" s="74">
        <v>46.1</v>
      </c>
      <c r="BX572" s="74">
        <v>67.400000000000006</v>
      </c>
      <c r="BY572" s="74">
        <v>83.1</v>
      </c>
      <c r="BZ572" s="78">
        <v>95</v>
      </c>
      <c r="CA572" s="74">
        <v>6.5</v>
      </c>
      <c r="CB572" s="78">
        <v>85</v>
      </c>
      <c r="CC572" s="74">
        <v>18.399999999999999</v>
      </c>
      <c r="CD572" s="74">
        <v>10.3</v>
      </c>
      <c r="CE572" s="74">
        <v>63.2</v>
      </c>
      <c r="CF572" s="74">
        <v>66.7</v>
      </c>
      <c r="CG572" s="74">
        <v>71.3</v>
      </c>
      <c r="CH572" s="78">
        <v>95</v>
      </c>
      <c r="CI572" s="74">
        <v>6.5</v>
      </c>
      <c r="CJ572" s="78">
        <v>85</v>
      </c>
      <c r="CK572" s="74">
        <v>25.3</v>
      </c>
      <c r="CL572" s="74">
        <v>11.5</v>
      </c>
      <c r="CM572" s="74" t="s">
        <v>396</v>
      </c>
      <c r="CN572" s="74" t="s">
        <v>396</v>
      </c>
      <c r="CO572" s="74">
        <v>63.2</v>
      </c>
      <c r="CP572" s="78"/>
      <c r="CQ572" s="74"/>
      <c r="CR572" s="78"/>
      <c r="CS572" s="74"/>
      <c r="CT572" s="74"/>
      <c r="CU572" s="74"/>
      <c r="CV572" s="74"/>
      <c r="CW572" s="74"/>
    </row>
    <row r="573" spans="1:101" ht="16.5" x14ac:dyDescent="0.3">
      <c r="A573" s="74" t="s">
        <v>292</v>
      </c>
      <c r="B573" s="74">
        <v>18</v>
      </c>
      <c r="C573" s="74">
        <v>10040812</v>
      </c>
      <c r="D573" s="74" t="s">
        <v>16</v>
      </c>
      <c r="E573" s="74" t="s">
        <v>115</v>
      </c>
      <c r="F573" s="78">
        <v>85</v>
      </c>
      <c r="G573" s="74">
        <v>3.5</v>
      </c>
      <c r="H573" s="78">
        <v>80</v>
      </c>
      <c r="I573" s="74">
        <v>4.9000000000000004</v>
      </c>
      <c r="J573" s="74">
        <v>6.1</v>
      </c>
      <c r="K573" s="74" t="s">
        <v>396</v>
      </c>
      <c r="L573" s="74" t="s">
        <v>396</v>
      </c>
      <c r="M573" s="74">
        <v>89</v>
      </c>
      <c r="N573" s="78">
        <v>85</v>
      </c>
      <c r="O573" s="74">
        <v>3.5</v>
      </c>
      <c r="P573" s="78">
        <v>80</v>
      </c>
      <c r="Q573" s="74">
        <v>6.1</v>
      </c>
      <c r="R573" s="74">
        <v>3.7</v>
      </c>
      <c r="S573" s="74" t="s">
        <v>396</v>
      </c>
      <c r="T573" s="74" t="s">
        <v>396</v>
      </c>
      <c r="U573" s="74">
        <v>90.2</v>
      </c>
      <c r="V573" s="78">
        <v>85</v>
      </c>
      <c r="W573" s="74">
        <v>3.5</v>
      </c>
      <c r="X573" s="78">
        <v>80</v>
      </c>
      <c r="Y573" s="74">
        <v>8.5</v>
      </c>
      <c r="Z573" s="74">
        <v>6.1</v>
      </c>
      <c r="AA573" s="74" t="s">
        <v>396</v>
      </c>
      <c r="AB573" s="74" t="s">
        <v>396</v>
      </c>
      <c r="AC573" s="74">
        <v>85.4</v>
      </c>
      <c r="AD573" s="78"/>
      <c r="AE573" s="74"/>
      <c r="AF573" s="78"/>
      <c r="AG573" s="74"/>
      <c r="AH573" s="74"/>
      <c r="AI573" s="74"/>
      <c r="AJ573" s="74"/>
      <c r="AK573" s="74"/>
      <c r="AL573" s="78">
        <v>140</v>
      </c>
      <c r="AM573" s="74">
        <v>0.7</v>
      </c>
      <c r="AN573" s="78">
        <v>140</v>
      </c>
      <c r="AO573" s="74">
        <v>19.3</v>
      </c>
      <c r="AP573" s="74">
        <v>10</v>
      </c>
      <c r="AQ573" s="74" t="s">
        <v>396</v>
      </c>
      <c r="AR573" s="74" t="s">
        <v>396</v>
      </c>
      <c r="AS573" s="74">
        <v>70.7</v>
      </c>
      <c r="AT573" s="78">
        <v>140</v>
      </c>
      <c r="AU573" s="74">
        <v>0.7</v>
      </c>
      <c r="AV573" s="78">
        <v>140</v>
      </c>
      <c r="AW573" s="74">
        <v>20.7</v>
      </c>
      <c r="AX573" s="74">
        <v>7.1</v>
      </c>
      <c r="AY573" s="74" t="s">
        <v>396</v>
      </c>
      <c r="AZ573" s="74" t="s">
        <v>396</v>
      </c>
      <c r="BA573" s="74">
        <v>72.099999999999994</v>
      </c>
      <c r="BB573" s="78">
        <v>140</v>
      </c>
      <c r="BC573" s="74">
        <v>0.7</v>
      </c>
      <c r="BD573" s="78">
        <v>140</v>
      </c>
      <c r="BE573" s="74">
        <v>25</v>
      </c>
      <c r="BF573" s="74">
        <v>6.4</v>
      </c>
      <c r="BG573" s="74" t="s">
        <v>396</v>
      </c>
      <c r="BH573" s="74" t="s">
        <v>396</v>
      </c>
      <c r="BI573" s="74">
        <v>68.599999999999994</v>
      </c>
      <c r="BJ573" s="78"/>
      <c r="BK573" s="74"/>
      <c r="BL573" s="78"/>
      <c r="BM573" s="74"/>
      <c r="BN573" s="74"/>
      <c r="BO573" s="74"/>
      <c r="BP573" s="74"/>
      <c r="BQ573" s="74"/>
      <c r="BR573" s="78">
        <v>225</v>
      </c>
      <c r="BS573" s="74">
        <v>1.8</v>
      </c>
      <c r="BT573" s="78">
        <v>220</v>
      </c>
      <c r="BU573" s="74">
        <v>14</v>
      </c>
      <c r="BV573" s="74">
        <v>8.6</v>
      </c>
      <c r="BW573" s="74">
        <v>65.3</v>
      </c>
      <c r="BX573" s="74">
        <v>75.2</v>
      </c>
      <c r="BY573" s="74">
        <v>77.5</v>
      </c>
      <c r="BZ573" s="78">
        <v>225</v>
      </c>
      <c r="CA573" s="74">
        <v>1.8</v>
      </c>
      <c r="CB573" s="78">
        <v>220</v>
      </c>
      <c r="CC573" s="74">
        <v>15.3</v>
      </c>
      <c r="CD573" s="74">
        <v>5.9</v>
      </c>
      <c r="CE573" s="74">
        <v>64.400000000000006</v>
      </c>
      <c r="CF573" s="74">
        <v>76.599999999999994</v>
      </c>
      <c r="CG573" s="74">
        <v>78.8</v>
      </c>
      <c r="CH573" s="78">
        <v>225</v>
      </c>
      <c r="CI573" s="74">
        <v>1.8</v>
      </c>
      <c r="CJ573" s="78">
        <v>220</v>
      </c>
      <c r="CK573" s="74">
        <v>18.899999999999999</v>
      </c>
      <c r="CL573" s="74">
        <v>6.3</v>
      </c>
      <c r="CM573" s="74">
        <v>64</v>
      </c>
      <c r="CN573" s="74">
        <v>71.599999999999994</v>
      </c>
      <c r="CO573" s="74">
        <v>74.8</v>
      </c>
      <c r="CP573" s="78"/>
      <c r="CQ573" s="74"/>
      <c r="CR573" s="78"/>
      <c r="CS573" s="74"/>
      <c r="CT573" s="74"/>
      <c r="CU573" s="74"/>
      <c r="CV573" s="74"/>
      <c r="CW573" s="74"/>
    </row>
    <row r="574" spans="1:101" ht="16.5" x14ac:dyDescent="0.3">
      <c r="A574" s="74" t="s">
        <v>292</v>
      </c>
      <c r="B574" s="74">
        <v>60</v>
      </c>
      <c r="C574" s="74">
        <v>10007147</v>
      </c>
      <c r="D574" s="74" t="s">
        <v>11</v>
      </c>
      <c r="E574" s="74" t="s">
        <v>117</v>
      </c>
      <c r="F574" s="78">
        <v>1980</v>
      </c>
      <c r="G574" s="74">
        <v>3.7</v>
      </c>
      <c r="H574" s="78">
        <v>1905</v>
      </c>
      <c r="I574" s="74">
        <v>8.6</v>
      </c>
      <c r="J574" s="74">
        <v>9.3000000000000007</v>
      </c>
      <c r="K574" s="74">
        <v>63.3</v>
      </c>
      <c r="L574" s="74">
        <v>76.7</v>
      </c>
      <c r="M574" s="74">
        <v>82.2</v>
      </c>
      <c r="N574" s="78">
        <v>1980</v>
      </c>
      <c r="O574" s="74">
        <v>4.0999999999999996</v>
      </c>
      <c r="P574" s="78">
        <v>1900</v>
      </c>
      <c r="Q574" s="74">
        <v>9.8000000000000007</v>
      </c>
      <c r="R574" s="74">
        <v>6.3</v>
      </c>
      <c r="S574" s="74">
        <v>68.5</v>
      </c>
      <c r="T574" s="74">
        <v>79.900000000000006</v>
      </c>
      <c r="U574" s="74">
        <v>83.9</v>
      </c>
      <c r="V574" s="78">
        <v>1980</v>
      </c>
      <c r="W574" s="74">
        <v>4.4000000000000004</v>
      </c>
      <c r="X574" s="78">
        <v>1895</v>
      </c>
      <c r="Y574" s="74">
        <v>11.7</v>
      </c>
      <c r="Z574" s="74">
        <v>6.7</v>
      </c>
      <c r="AA574" s="74">
        <v>72.400000000000006</v>
      </c>
      <c r="AB574" s="74">
        <v>79.5</v>
      </c>
      <c r="AC574" s="74">
        <v>81.599999999999994</v>
      </c>
      <c r="AD574" s="78"/>
      <c r="AE574" s="74"/>
      <c r="AF574" s="78"/>
      <c r="AG574" s="74"/>
      <c r="AH574" s="74"/>
      <c r="AI574" s="74"/>
      <c r="AJ574" s="74"/>
      <c r="AK574" s="74"/>
      <c r="AL574" s="78">
        <v>1715</v>
      </c>
      <c r="AM574" s="74">
        <v>1.5</v>
      </c>
      <c r="AN574" s="78">
        <v>1690</v>
      </c>
      <c r="AO574" s="74">
        <v>9.1999999999999993</v>
      </c>
      <c r="AP574" s="74">
        <v>12.2</v>
      </c>
      <c r="AQ574" s="74">
        <v>63.6</v>
      </c>
      <c r="AR574" s="74">
        <v>73.8</v>
      </c>
      <c r="AS574" s="74">
        <v>78.599999999999994</v>
      </c>
      <c r="AT574" s="78">
        <v>1715</v>
      </c>
      <c r="AU574" s="74">
        <v>1.3</v>
      </c>
      <c r="AV574" s="78">
        <v>1690</v>
      </c>
      <c r="AW574" s="74">
        <v>10.199999999999999</v>
      </c>
      <c r="AX574" s="74">
        <v>9.5</v>
      </c>
      <c r="AY574" s="74">
        <v>71.7</v>
      </c>
      <c r="AZ574" s="74">
        <v>78.099999999999994</v>
      </c>
      <c r="BA574" s="74">
        <v>80.2</v>
      </c>
      <c r="BB574" s="78">
        <v>1715</v>
      </c>
      <c r="BC574" s="74">
        <v>1.5</v>
      </c>
      <c r="BD574" s="78">
        <v>1690</v>
      </c>
      <c r="BE574" s="74">
        <v>13.6</v>
      </c>
      <c r="BF574" s="74">
        <v>7.9</v>
      </c>
      <c r="BG574" s="74">
        <v>72.599999999999994</v>
      </c>
      <c r="BH574" s="74">
        <v>77</v>
      </c>
      <c r="BI574" s="74">
        <v>78.5</v>
      </c>
      <c r="BJ574" s="78"/>
      <c r="BK574" s="74"/>
      <c r="BL574" s="78"/>
      <c r="BM574" s="74"/>
      <c r="BN574" s="74"/>
      <c r="BO574" s="74"/>
      <c r="BP574" s="74"/>
      <c r="BQ574" s="74"/>
      <c r="BR574" s="78">
        <v>3695</v>
      </c>
      <c r="BS574" s="74">
        <v>2.7</v>
      </c>
      <c r="BT574" s="78">
        <v>3595</v>
      </c>
      <c r="BU574" s="74">
        <v>8.8000000000000007</v>
      </c>
      <c r="BV574" s="74">
        <v>10.7</v>
      </c>
      <c r="BW574" s="74">
        <v>63.4</v>
      </c>
      <c r="BX574" s="74">
        <v>75.3</v>
      </c>
      <c r="BY574" s="74">
        <v>80.5</v>
      </c>
      <c r="BZ574" s="78">
        <v>3695</v>
      </c>
      <c r="CA574" s="74">
        <v>2.8</v>
      </c>
      <c r="CB574" s="78">
        <v>3590</v>
      </c>
      <c r="CC574" s="74">
        <v>10</v>
      </c>
      <c r="CD574" s="74">
        <v>7.8</v>
      </c>
      <c r="CE574" s="74">
        <v>70</v>
      </c>
      <c r="CF574" s="74">
        <v>79</v>
      </c>
      <c r="CG574" s="74">
        <v>82.2</v>
      </c>
      <c r="CH574" s="78">
        <v>3695</v>
      </c>
      <c r="CI574" s="74">
        <v>3</v>
      </c>
      <c r="CJ574" s="78">
        <v>3580</v>
      </c>
      <c r="CK574" s="74">
        <v>12.6</v>
      </c>
      <c r="CL574" s="74">
        <v>7.2</v>
      </c>
      <c r="CM574" s="74">
        <v>72.5</v>
      </c>
      <c r="CN574" s="74">
        <v>78.3</v>
      </c>
      <c r="CO574" s="74">
        <v>80.2</v>
      </c>
      <c r="CP574" s="78"/>
      <c r="CQ574" s="74"/>
      <c r="CR574" s="78"/>
      <c r="CS574" s="74"/>
      <c r="CT574" s="74"/>
      <c r="CU574" s="74"/>
      <c r="CV574" s="74"/>
      <c r="CW574" s="74"/>
    </row>
    <row r="575" spans="1:101" ht="16.5" x14ac:dyDescent="0.3">
      <c r="A575" s="74" t="s">
        <v>292</v>
      </c>
      <c r="B575" s="74">
        <v>205</v>
      </c>
      <c r="C575" s="74">
        <v>10007765</v>
      </c>
      <c r="D575" s="74" t="s">
        <v>27</v>
      </c>
      <c r="E575" s="74" t="s">
        <v>119</v>
      </c>
      <c r="F575" s="78">
        <v>40</v>
      </c>
      <c r="G575" s="74">
        <v>2.4</v>
      </c>
      <c r="H575" s="78">
        <v>40</v>
      </c>
      <c r="I575" s="74" t="s">
        <v>396</v>
      </c>
      <c r="J575" s="74" t="s">
        <v>396</v>
      </c>
      <c r="K575" s="74">
        <v>40</v>
      </c>
      <c r="L575" s="74">
        <v>62.5</v>
      </c>
      <c r="M575" s="74">
        <v>90</v>
      </c>
      <c r="N575" s="78">
        <v>40</v>
      </c>
      <c r="O575" s="74">
        <v>7.3</v>
      </c>
      <c r="P575" s="78">
        <v>40</v>
      </c>
      <c r="Q575" s="74" t="s">
        <v>396</v>
      </c>
      <c r="R575" s="74" t="s">
        <v>396</v>
      </c>
      <c r="S575" s="74" t="s">
        <v>396</v>
      </c>
      <c r="T575" s="74" t="s">
        <v>396</v>
      </c>
      <c r="U575" s="74">
        <v>81.599999999999994</v>
      </c>
      <c r="V575" s="78">
        <v>40</v>
      </c>
      <c r="W575" s="74">
        <v>4.9000000000000004</v>
      </c>
      <c r="X575" s="78">
        <v>40</v>
      </c>
      <c r="Y575" s="74">
        <v>10.3</v>
      </c>
      <c r="Z575" s="74">
        <v>10.3</v>
      </c>
      <c r="AA575" s="74" t="s">
        <v>396</v>
      </c>
      <c r="AB575" s="74" t="s">
        <v>396</v>
      </c>
      <c r="AC575" s="74">
        <v>79.5</v>
      </c>
      <c r="AD575" s="78"/>
      <c r="AE575" s="74"/>
      <c r="AF575" s="78"/>
      <c r="AG575" s="74"/>
      <c r="AH575" s="74"/>
      <c r="AI575" s="74"/>
      <c r="AJ575" s="74"/>
      <c r="AK575" s="74"/>
      <c r="AL575" s="78">
        <v>45</v>
      </c>
      <c r="AM575" s="74">
        <v>4.5</v>
      </c>
      <c r="AN575" s="78">
        <v>40</v>
      </c>
      <c r="AO575" s="74" t="s">
        <v>396</v>
      </c>
      <c r="AP575" s="74" t="s">
        <v>396</v>
      </c>
      <c r="AQ575" s="74">
        <v>35.700000000000003</v>
      </c>
      <c r="AR575" s="74">
        <v>57.1</v>
      </c>
      <c r="AS575" s="74">
        <v>76.2</v>
      </c>
      <c r="AT575" s="78">
        <v>45</v>
      </c>
      <c r="AU575" s="74">
        <v>2.2999999999999998</v>
      </c>
      <c r="AV575" s="78">
        <v>45</v>
      </c>
      <c r="AW575" s="74" t="s">
        <v>396</v>
      </c>
      <c r="AX575" s="74" t="s">
        <v>396</v>
      </c>
      <c r="AY575" s="74" t="s">
        <v>396</v>
      </c>
      <c r="AZ575" s="74" t="s">
        <v>396</v>
      </c>
      <c r="BA575" s="74">
        <v>65.099999999999994</v>
      </c>
      <c r="BB575" s="78">
        <v>45</v>
      </c>
      <c r="BC575" s="74">
        <v>4.5</v>
      </c>
      <c r="BD575" s="78">
        <v>40</v>
      </c>
      <c r="BE575" s="74">
        <v>16.7</v>
      </c>
      <c r="BF575" s="74">
        <v>14.3</v>
      </c>
      <c r="BG575" s="74" t="s">
        <v>396</v>
      </c>
      <c r="BH575" s="74" t="s">
        <v>396</v>
      </c>
      <c r="BI575" s="74">
        <v>69</v>
      </c>
      <c r="BJ575" s="78"/>
      <c r="BK575" s="74"/>
      <c r="BL575" s="78"/>
      <c r="BM575" s="74"/>
      <c r="BN575" s="74"/>
      <c r="BO575" s="74"/>
      <c r="BP575" s="74"/>
      <c r="BQ575" s="74"/>
      <c r="BR575" s="78">
        <v>85</v>
      </c>
      <c r="BS575" s="74">
        <v>3.5</v>
      </c>
      <c r="BT575" s="78">
        <v>80</v>
      </c>
      <c r="BU575" s="74">
        <v>4.9000000000000004</v>
      </c>
      <c r="BV575" s="74">
        <v>12.2</v>
      </c>
      <c r="BW575" s="74">
        <v>37.799999999999997</v>
      </c>
      <c r="BX575" s="74">
        <v>59.8</v>
      </c>
      <c r="BY575" s="74">
        <v>82.9</v>
      </c>
      <c r="BZ575" s="78">
        <v>85</v>
      </c>
      <c r="CA575" s="74">
        <v>4.7</v>
      </c>
      <c r="CB575" s="78">
        <v>80</v>
      </c>
      <c r="CC575" s="74">
        <v>14.8</v>
      </c>
      <c r="CD575" s="74">
        <v>12.3</v>
      </c>
      <c r="CE575" s="74">
        <v>43.2</v>
      </c>
      <c r="CF575" s="74">
        <v>66.7</v>
      </c>
      <c r="CG575" s="74">
        <v>72.8</v>
      </c>
      <c r="CH575" s="78">
        <v>85</v>
      </c>
      <c r="CI575" s="74">
        <v>4.7</v>
      </c>
      <c r="CJ575" s="78">
        <v>80</v>
      </c>
      <c r="CK575" s="74">
        <v>13.6</v>
      </c>
      <c r="CL575" s="74">
        <v>12.3</v>
      </c>
      <c r="CM575" s="74">
        <v>58</v>
      </c>
      <c r="CN575" s="74">
        <v>69.099999999999994</v>
      </c>
      <c r="CO575" s="74">
        <v>74.099999999999994</v>
      </c>
      <c r="CP575" s="78"/>
      <c r="CQ575" s="74"/>
      <c r="CR575" s="78"/>
      <c r="CS575" s="74"/>
      <c r="CT575" s="74"/>
      <c r="CU575" s="74"/>
      <c r="CV575" s="74"/>
      <c r="CW575" s="74"/>
    </row>
    <row r="576" spans="1:101" ht="16.5" x14ac:dyDescent="0.3">
      <c r="A576" s="74" t="s">
        <v>292</v>
      </c>
      <c r="B576" s="74">
        <v>61</v>
      </c>
      <c r="C576" s="74">
        <v>10007148</v>
      </c>
      <c r="D576" s="74" t="s">
        <v>46</v>
      </c>
      <c r="E576" s="74" t="s">
        <v>121</v>
      </c>
      <c r="F576" s="78">
        <v>1555</v>
      </c>
      <c r="G576" s="74">
        <v>3.2</v>
      </c>
      <c r="H576" s="78">
        <v>1505</v>
      </c>
      <c r="I576" s="74">
        <v>7.9</v>
      </c>
      <c r="J576" s="74">
        <v>9</v>
      </c>
      <c r="K576" s="74">
        <v>57.9</v>
      </c>
      <c r="L576" s="74">
        <v>75</v>
      </c>
      <c r="M576" s="74">
        <v>83.1</v>
      </c>
      <c r="N576" s="78">
        <v>1555</v>
      </c>
      <c r="O576" s="74">
        <v>3.4</v>
      </c>
      <c r="P576" s="78">
        <v>1500</v>
      </c>
      <c r="Q576" s="74">
        <v>7.8</v>
      </c>
      <c r="R576" s="74">
        <v>7.1</v>
      </c>
      <c r="S576" s="74">
        <v>66.5</v>
      </c>
      <c r="T576" s="74">
        <v>81</v>
      </c>
      <c r="U576" s="74">
        <v>85.1</v>
      </c>
      <c r="V576" s="78">
        <v>1555</v>
      </c>
      <c r="W576" s="74">
        <v>3.7</v>
      </c>
      <c r="X576" s="78">
        <v>1495</v>
      </c>
      <c r="Y576" s="74">
        <v>11.3</v>
      </c>
      <c r="Z576" s="74">
        <v>6.1</v>
      </c>
      <c r="AA576" s="74">
        <v>70.900000000000006</v>
      </c>
      <c r="AB576" s="74">
        <v>80.3</v>
      </c>
      <c r="AC576" s="74">
        <v>82.6</v>
      </c>
      <c r="AD576" s="78"/>
      <c r="AE576" s="74"/>
      <c r="AF576" s="78"/>
      <c r="AG576" s="74"/>
      <c r="AH576" s="74"/>
      <c r="AI576" s="74"/>
      <c r="AJ576" s="74"/>
      <c r="AK576" s="74"/>
      <c r="AL576" s="78">
        <v>1160</v>
      </c>
      <c r="AM576" s="74">
        <v>0.7</v>
      </c>
      <c r="AN576" s="78">
        <v>1150</v>
      </c>
      <c r="AO576" s="74">
        <v>7.5</v>
      </c>
      <c r="AP576" s="74">
        <v>12.5</v>
      </c>
      <c r="AQ576" s="74">
        <v>60.9</v>
      </c>
      <c r="AR576" s="74">
        <v>72.5</v>
      </c>
      <c r="AS576" s="74">
        <v>80</v>
      </c>
      <c r="AT576" s="78">
        <v>1160</v>
      </c>
      <c r="AU576" s="74">
        <v>0.6</v>
      </c>
      <c r="AV576" s="78">
        <v>1150</v>
      </c>
      <c r="AW576" s="74">
        <v>10.9</v>
      </c>
      <c r="AX576" s="74">
        <v>8.8000000000000007</v>
      </c>
      <c r="AY576" s="74">
        <v>66.7</v>
      </c>
      <c r="AZ576" s="74">
        <v>76.8</v>
      </c>
      <c r="BA576" s="74">
        <v>80.3</v>
      </c>
      <c r="BB576" s="78">
        <v>1160</v>
      </c>
      <c r="BC576" s="74">
        <v>0.7</v>
      </c>
      <c r="BD576" s="78">
        <v>1150</v>
      </c>
      <c r="BE576" s="74">
        <v>13.2</v>
      </c>
      <c r="BF576" s="74">
        <v>6.8</v>
      </c>
      <c r="BG576" s="74">
        <v>71.3</v>
      </c>
      <c r="BH576" s="74">
        <v>78.099999999999994</v>
      </c>
      <c r="BI576" s="74">
        <v>80</v>
      </c>
      <c r="BJ576" s="78"/>
      <c r="BK576" s="74"/>
      <c r="BL576" s="78"/>
      <c r="BM576" s="74"/>
      <c r="BN576" s="74"/>
      <c r="BO576" s="74"/>
      <c r="BP576" s="74"/>
      <c r="BQ576" s="74"/>
      <c r="BR576" s="78">
        <v>2715</v>
      </c>
      <c r="BS576" s="74">
        <v>2.1</v>
      </c>
      <c r="BT576" s="78">
        <v>2655</v>
      </c>
      <c r="BU576" s="74">
        <v>7.7</v>
      </c>
      <c r="BV576" s="74">
        <v>10.5</v>
      </c>
      <c r="BW576" s="74">
        <v>59.2</v>
      </c>
      <c r="BX576" s="74">
        <v>73.900000000000006</v>
      </c>
      <c r="BY576" s="74">
        <v>81.8</v>
      </c>
      <c r="BZ576" s="78">
        <v>2715</v>
      </c>
      <c r="CA576" s="74">
        <v>2.2000000000000002</v>
      </c>
      <c r="CB576" s="78">
        <v>2655</v>
      </c>
      <c r="CC576" s="74">
        <v>9.1999999999999993</v>
      </c>
      <c r="CD576" s="74">
        <v>7.8</v>
      </c>
      <c r="CE576" s="74">
        <v>66.599999999999994</v>
      </c>
      <c r="CF576" s="74">
        <v>79.2</v>
      </c>
      <c r="CG576" s="74">
        <v>83</v>
      </c>
      <c r="CH576" s="78">
        <v>2715</v>
      </c>
      <c r="CI576" s="74">
        <v>2.4</v>
      </c>
      <c r="CJ576" s="78">
        <v>2650</v>
      </c>
      <c r="CK576" s="74">
        <v>12.1</v>
      </c>
      <c r="CL576" s="74">
        <v>6.4</v>
      </c>
      <c r="CM576" s="74">
        <v>71.099999999999994</v>
      </c>
      <c r="CN576" s="74">
        <v>79.3</v>
      </c>
      <c r="CO576" s="74">
        <v>81.5</v>
      </c>
      <c r="CP576" s="78"/>
      <c r="CQ576" s="74"/>
      <c r="CR576" s="78"/>
      <c r="CS576" s="74"/>
      <c r="CT576" s="74"/>
      <c r="CU576" s="74"/>
      <c r="CV576" s="74"/>
      <c r="CW576" s="74"/>
    </row>
    <row r="577" spans="1:101" ht="16.5" x14ac:dyDescent="0.3">
      <c r="A577" s="74" t="s">
        <v>292</v>
      </c>
      <c r="B577" s="74">
        <v>120</v>
      </c>
      <c r="C577" s="74">
        <v>10007149</v>
      </c>
      <c r="D577" s="74" t="s">
        <v>46</v>
      </c>
      <c r="E577" s="74" t="s">
        <v>123</v>
      </c>
      <c r="F577" s="78">
        <v>1430</v>
      </c>
      <c r="G577" s="74">
        <v>3.2</v>
      </c>
      <c r="H577" s="78">
        <v>1385</v>
      </c>
      <c r="I577" s="74">
        <v>6.8</v>
      </c>
      <c r="J577" s="74">
        <v>7.5</v>
      </c>
      <c r="K577" s="74">
        <v>56.6</v>
      </c>
      <c r="L577" s="74">
        <v>77.2</v>
      </c>
      <c r="M577" s="74">
        <v>85.7</v>
      </c>
      <c r="N577" s="78">
        <v>1430</v>
      </c>
      <c r="O577" s="74">
        <v>3.6</v>
      </c>
      <c r="P577" s="78">
        <v>1380</v>
      </c>
      <c r="Q577" s="74">
        <v>7.2</v>
      </c>
      <c r="R577" s="74">
        <v>5.6</v>
      </c>
      <c r="S577" s="74">
        <v>63.9</v>
      </c>
      <c r="T577" s="74">
        <v>81.599999999999994</v>
      </c>
      <c r="U577" s="74">
        <v>87.3</v>
      </c>
      <c r="V577" s="78">
        <v>1430</v>
      </c>
      <c r="W577" s="74">
        <v>3.8</v>
      </c>
      <c r="X577" s="78">
        <v>1380</v>
      </c>
      <c r="Y577" s="74">
        <v>9.1999999999999993</v>
      </c>
      <c r="Z577" s="74">
        <v>5.8</v>
      </c>
      <c r="AA577" s="74">
        <v>69.7</v>
      </c>
      <c r="AB577" s="74">
        <v>81.7</v>
      </c>
      <c r="AC577" s="74">
        <v>85</v>
      </c>
      <c r="AD577" s="78"/>
      <c r="AE577" s="74"/>
      <c r="AF577" s="78"/>
      <c r="AG577" s="74"/>
      <c r="AH577" s="74"/>
      <c r="AI577" s="74"/>
      <c r="AJ577" s="74"/>
      <c r="AK577" s="74"/>
      <c r="AL577" s="78">
        <v>1110</v>
      </c>
      <c r="AM577" s="74">
        <v>1.2</v>
      </c>
      <c r="AN577" s="78">
        <v>1100</v>
      </c>
      <c r="AO577" s="74">
        <v>6.4</v>
      </c>
      <c r="AP577" s="74">
        <v>12.1</v>
      </c>
      <c r="AQ577" s="74">
        <v>56.6</v>
      </c>
      <c r="AR577" s="74">
        <v>72.5</v>
      </c>
      <c r="AS577" s="74">
        <v>81.5</v>
      </c>
      <c r="AT577" s="78">
        <v>1110</v>
      </c>
      <c r="AU577" s="74">
        <v>1.4</v>
      </c>
      <c r="AV577" s="78">
        <v>1095</v>
      </c>
      <c r="AW577" s="74">
        <v>9.3000000000000007</v>
      </c>
      <c r="AX577" s="74">
        <v>9.1999999999999993</v>
      </c>
      <c r="AY577" s="74">
        <v>64.599999999999994</v>
      </c>
      <c r="AZ577" s="74">
        <v>76.3</v>
      </c>
      <c r="BA577" s="74">
        <v>81.5</v>
      </c>
      <c r="BB577" s="78">
        <v>1110</v>
      </c>
      <c r="BC577" s="74">
        <v>1.5</v>
      </c>
      <c r="BD577" s="78">
        <v>1095</v>
      </c>
      <c r="BE577" s="74">
        <v>13.6</v>
      </c>
      <c r="BF577" s="74">
        <v>7.7</v>
      </c>
      <c r="BG577" s="74">
        <v>68.7</v>
      </c>
      <c r="BH577" s="74">
        <v>75.599999999999994</v>
      </c>
      <c r="BI577" s="74">
        <v>78.7</v>
      </c>
      <c r="BJ577" s="78"/>
      <c r="BK577" s="74"/>
      <c r="BL577" s="78"/>
      <c r="BM577" s="74"/>
      <c r="BN577" s="74"/>
      <c r="BO577" s="74"/>
      <c r="BP577" s="74"/>
      <c r="BQ577" s="74"/>
      <c r="BR577" s="78">
        <v>2545</v>
      </c>
      <c r="BS577" s="74">
        <v>2.2999999999999998</v>
      </c>
      <c r="BT577" s="78">
        <v>2485</v>
      </c>
      <c r="BU577" s="74">
        <v>6.6</v>
      </c>
      <c r="BV577" s="74">
        <v>9.5</v>
      </c>
      <c r="BW577" s="74">
        <v>56.6</v>
      </c>
      <c r="BX577" s="74">
        <v>75.099999999999994</v>
      </c>
      <c r="BY577" s="74">
        <v>83.9</v>
      </c>
      <c r="BZ577" s="78">
        <v>2545</v>
      </c>
      <c r="CA577" s="74">
        <v>2.6</v>
      </c>
      <c r="CB577" s="78">
        <v>2475</v>
      </c>
      <c r="CC577" s="74">
        <v>8.1</v>
      </c>
      <c r="CD577" s="74">
        <v>7.2</v>
      </c>
      <c r="CE577" s="74">
        <v>64.2</v>
      </c>
      <c r="CF577" s="74">
        <v>79.3</v>
      </c>
      <c r="CG577" s="74">
        <v>84.7</v>
      </c>
      <c r="CH577" s="78">
        <v>2545</v>
      </c>
      <c r="CI577" s="74">
        <v>2.8</v>
      </c>
      <c r="CJ577" s="78">
        <v>2470</v>
      </c>
      <c r="CK577" s="74">
        <v>11.2</v>
      </c>
      <c r="CL577" s="74">
        <v>6.6</v>
      </c>
      <c r="CM577" s="74">
        <v>69.3</v>
      </c>
      <c r="CN577" s="74">
        <v>79</v>
      </c>
      <c r="CO577" s="74">
        <v>82.2</v>
      </c>
      <c r="CP577" s="78"/>
      <c r="CQ577" s="74"/>
      <c r="CR577" s="78"/>
      <c r="CS577" s="74"/>
      <c r="CT577" s="74"/>
      <c r="CU577" s="74"/>
      <c r="CV577" s="74"/>
      <c r="CW577" s="74"/>
    </row>
    <row r="578" spans="1:101" ht="16.5" x14ac:dyDescent="0.3">
      <c r="A578" s="74" t="s">
        <v>292</v>
      </c>
      <c r="B578" s="74">
        <v>132</v>
      </c>
      <c r="C578" s="74">
        <v>10003270</v>
      </c>
      <c r="D578" s="74" t="s">
        <v>27</v>
      </c>
      <c r="E578" s="74" t="s">
        <v>125</v>
      </c>
      <c r="F578" s="78">
        <v>470</v>
      </c>
      <c r="G578" s="74">
        <v>4</v>
      </c>
      <c r="H578" s="78">
        <v>450</v>
      </c>
      <c r="I578" s="74">
        <v>11.5</v>
      </c>
      <c r="J578" s="74">
        <v>7.5</v>
      </c>
      <c r="K578" s="74">
        <v>59.3</v>
      </c>
      <c r="L578" s="74">
        <v>72.099999999999994</v>
      </c>
      <c r="M578" s="74">
        <v>81</v>
      </c>
      <c r="N578" s="78">
        <v>470</v>
      </c>
      <c r="O578" s="74">
        <v>4.5</v>
      </c>
      <c r="P578" s="78">
        <v>450</v>
      </c>
      <c r="Q578" s="74">
        <v>9.1</v>
      </c>
      <c r="R578" s="74">
        <v>9.1</v>
      </c>
      <c r="S578" s="74">
        <v>65.099999999999994</v>
      </c>
      <c r="T578" s="74">
        <v>75.8</v>
      </c>
      <c r="U578" s="74">
        <v>81.8</v>
      </c>
      <c r="V578" s="78">
        <v>470</v>
      </c>
      <c r="W578" s="74">
        <v>4.5</v>
      </c>
      <c r="X578" s="78">
        <v>450</v>
      </c>
      <c r="Y578" s="74">
        <v>12.4</v>
      </c>
      <c r="Z578" s="74">
        <v>6</v>
      </c>
      <c r="AA578" s="74">
        <v>67.8</v>
      </c>
      <c r="AB578" s="74">
        <v>77.099999999999994</v>
      </c>
      <c r="AC578" s="74">
        <v>81.599999999999994</v>
      </c>
      <c r="AD578" s="78"/>
      <c r="AE578" s="74"/>
      <c r="AF578" s="78"/>
      <c r="AG578" s="74"/>
      <c r="AH578" s="74"/>
      <c r="AI578" s="74"/>
      <c r="AJ578" s="74"/>
      <c r="AK578" s="74"/>
      <c r="AL578" s="78">
        <v>815</v>
      </c>
      <c r="AM578" s="74">
        <v>3.1</v>
      </c>
      <c r="AN578" s="78">
        <v>790</v>
      </c>
      <c r="AO578" s="74">
        <v>12.7</v>
      </c>
      <c r="AP578" s="74">
        <v>7.2</v>
      </c>
      <c r="AQ578" s="74">
        <v>52.8</v>
      </c>
      <c r="AR578" s="74">
        <v>66.400000000000006</v>
      </c>
      <c r="AS578" s="74">
        <v>80.099999999999994</v>
      </c>
      <c r="AT578" s="78">
        <v>815</v>
      </c>
      <c r="AU578" s="74">
        <v>3.7</v>
      </c>
      <c r="AV578" s="78">
        <v>785</v>
      </c>
      <c r="AW578" s="74">
        <v>11.1</v>
      </c>
      <c r="AX578" s="74">
        <v>6</v>
      </c>
      <c r="AY578" s="74">
        <v>57.9</v>
      </c>
      <c r="AZ578" s="74">
        <v>73.2</v>
      </c>
      <c r="BA578" s="74">
        <v>82.9</v>
      </c>
      <c r="BB578" s="78">
        <v>815</v>
      </c>
      <c r="BC578" s="74">
        <v>3.9</v>
      </c>
      <c r="BD578" s="78">
        <v>780</v>
      </c>
      <c r="BE578" s="74">
        <v>17.3</v>
      </c>
      <c r="BF578" s="74">
        <v>5.6</v>
      </c>
      <c r="BG578" s="74">
        <v>59.7</v>
      </c>
      <c r="BH578" s="74">
        <v>70.8</v>
      </c>
      <c r="BI578" s="74">
        <v>77.099999999999994</v>
      </c>
      <c r="BJ578" s="78"/>
      <c r="BK578" s="74"/>
      <c r="BL578" s="78"/>
      <c r="BM578" s="74"/>
      <c r="BN578" s="74"/>
      <c r="BO578" s="74"/>
      <c r="BP578" s="74"/>
      <c r="BQ578" s="74"/>
      <c r="BR578" s="78">
        <v>1285</v>
      </c>
      <c r="BS578" s="74">
        <v>3.4</v>
      </c>
      <c r="BT578" s="78">
        <v>1240</v>
      </c>
      <c r="BU578" s="74">
        <v>12.3</v>
      </c>
      <c r="BV578" s="74">
        <v>7.3</v>
      </c>
      <c r="BW578" s="74">
        <v>55.2</v>
      </c>
      <c r="BX578" s="74">
        <v>68.5</v>
      </c>
      <c r="BY578" s="74">
        <v>80.400000000000006</v>
      </c>
      <c r="BZ578" s="78">
        <v>1285</v>
      </c>
      <c r="CA578" s="74">
        <v>4</v>
      </c>
      <c r="CB578" s="78">
        <v>1235</v>
      </c>
      <c r="CC578" s="74">
        <v>10.4</v>
      </c>
      <c r="CD578" s="74">
        <v>7.1</v>
      </c>
      <c r="CE578" s="74">
        <v>60.5</v>
      </c>
      <c r="CF578" s="74">
        <v>74.099999999999994</v>
      </c>
      <c r="CG578" s="74">
        <v>82.5</v>
      </c>
      <c r="CH578" s="78">
        <v>1285</v>
      </c>
      <c r="CI578" s="74">
        <v>4.0999999999999996</v>
      </c>
      <c r="CJ578" s="78">
        <v>1230</v>
      </c>
      <c r="CK578" s="74">
        <v>15.5</v>
      </c>
      <c r="CL578" s="74">
        <v>5.8</v>
      </c>
      <c r="CM578" s="74">
        <v>62.6</v>
      </c>
      <c r="CN578" s="74">
        <v>73.099999999999994</v>
      </c>
      <c r="CO578" s="74">
        <v>78.7</v>
      </c>
      <c r="CP578" s="78"/>
      <c r="CQ578" s="74"/>
      <c r="CR578" s="78"/>
      <c r="CS578" s="74"/>
      <c r="CT578" s="74"/>
      <c r="CU578" s="74"/>
      <c r="CV578" s="74"/>
      <c r="CW578" s="74"/>
    </row>
    <row r="579" spans="1:101" ht="16.5" x14ac:dyDescent="0.3">
      <c r="A579" s="74" t="s">
        <v>292</v>
      </c>
      <c r="B579" s="74">
        <v>121</v>
      </c>
      <c r="C579" s="74">
        <v>10007767</v>
      </c>
      <c r="D579" s="74" t="s">
        <v>16</v>
      </c>
      <c r="E579" s="74" t="s">
        <v>127</v>
      </c>
      <c r="F579" s="78">
        <v>940</v>
      </c>
      <c r="G579" s="74">
        <v>2.9</v>
      </c>
      <c r="H579" s="78">
        <v>910</v>
      </c>
      <c r="I579" s="74">
        <v>6.9</v>
      </c>
      <c r="J579" s="74">
        <v>8.1</v>
      </c>
      <c r="K579" s="74">
        <v>55.2</v>
      </c>
      <c r="L579" s="74">
        <v>75.099999999999994</v>
      </c>
      <c r="M579" s="74">
        <v>85</v>
      </c>
      <c r="N579" s="78">
        <v>940</v>
      </c>
      <c r="O579" s="74">
        <v>3.1</v>
      </c>
      <c r="P579" s="78">
        <v>910</v>
      </c>
      <c r="Q579" s="74">
        <v>7.5</v>
      </c>
      <c r="R579" s="74">
        <v>6.8</v>
      </c>
      <c r="S579" s="74">
        <v>63.2</v>
      </c>
      <c r="T579" s="74">
        <v>80.099999999999994</v>
      </c>
      <c r="U579" s="74">
        <v>85.7</v>
      </c>
      <c r="V579" s="78">
        <v>940</v>
      </c>
      <c r="W579" s="74">
        <v>3.5</v>
      </c>
      <c r="X579" s="78">
        <v>905</v>
      </c>
      <c r="Y579" s="74">
        <v>10</v>
      </c>
      <c r="Z579" s="74">
        <v>6.1</v>
      </c>
      <c r="AA579" s="74">
        <v>66.8</v>
      </c>
      <c r="AB579" s="74">
        <v>80.7</v>
      </c>
      <c r="AC579" s="74">
        <v>83.9</v>
      </c>
      <c r="AD579" s="78"/>
      <c r="AE579" s="74"/>
      <c r="AF579" s="78"/>
      <c r="AG579" s="74"/>
      <c r="AH579" s="74"/>
      <c r="AI579" s="74"/>
      <c r="AJ579" s="74"/>
      <c r="AK579" s="74"/>
      <c r="AL579" s="78">
        <v>625</v>
      </c>
      <c r="AM579" s="74">
        <v>0.8</v>
      </c>
      <c r="AN579" s="78">
        <v>620</v>
      </c>
      <c r="AO579" s="74">
        <v>7.2</v>
      </c>
      <c r="AP579" s="74">
        <v>10.3</v>
      </c>
      <c r="AQ579" s="74">
        <v>52.3</v>
      </c>
      <c r="AR579" s="74">
        <v>70.3</v>
      </c>
      <c r="AS579" s="74">
        <v>82.5</v>
      </c>
      <c r="AT579" s="78">
        <v>625</v>
      </c>
      <c r="AU579" s="74">
        <v>0.8</v>
      </c>
      <c r="AV579" s="78">
        <v>620</v>
      </c>
      <c r="AW579" s="74">
        <v>9</v>
      </c>
      <c r="AX579" s="74">
        <v>9.3000000000000007</v>
      </c>
      <c r="AY579" s="74">
        <v>63.5</v>
      </c>
      <c r="AZ579" s="74">
        <v>77</v>
      </c>
      <c r="BA579" s="74">
        <v>81.7</v>
      </c>
      <c r="BB579" s="78">
        <v>625</v>
      </c>
      <c r="BC579" s="74">
        <v>0.8</v>
      </c>
      <c r="BD579" s="78">
        <v>620</v>
      </c>
      <c r="BE579" s="74">
        <v>12.2</v>
      </c>
      <c r="BF579" s="74">
        <v>6.6</v>
      </c>
      <c r="BG579" s="74">
        <v>68.2</v>
      </c>
      <c r="BH579" s="74">
        <v>77.8</v>
      </c>
      <c r="BI579" s="74">
        <v>81.2</v>
      </c>
      <c r="BJ579" s="78"/>
      <c r="BK579" s="74"/>
      <c r="BL579" s="78"/>
      <c r="BM579" s="74"/>
      <c r="BN579" s="74"/>
      <c r="BO579" s="74"/>
      <c r="BP579" s="74"/>
      <c r="BQ579" s="74"/>
      <c r="BR579" s="78">
        <v>1565</v>
      </c>
      <c r="BS579" s="74">
        <v>2</v>
      </c>
      <c r="BT579" s="78">
        <v>1535</v>
      </c>
      <c r="BU579" s="74">
        <v>7</v>
      </c>
      <c r="BV579" s="74">
        <v>9</v>
      </c>
      <c r="BW579" s="74">
        <v>54</v>
      </c>
      <c r="BX579" s="74">
        <v>73.099999999999994</v>
      </c>
      <c r="BY579" s="74">
        <v>84</v>
      </c>
      <c r="BZ579" s="78">
        <v>1565</v>
      </c>
      <c r="CA579" s="74">
        <v>2.2000000000000002</v>
      </c>
      <c r="CB579" s="78">
        <v>1530</v>
      </c>
      <c r="CC579" s="74">
        <v>8.1</v>
      </c>
      <c r="CD579" s="74">
        <v>7.8</v>
      </c>
      <c r="CE579" s="74">
        <v>63.3</v>
      </c>
      <c r="CF579" s="74">
        <v>78.900000000000006</v>
      </c>
      <c r="CG579" s="74">
        <v>84.1</v>
      </c>
      <c r="CH579" s="78">
        <v>1565</v>
      </c>
      <c r="CI579" s="74">
        <v>2.4</v>
      </c>
      <c r="CJ579" s="78">
        <v>1530</v>
      </c>
      <c r="CK579" s="74">
        <v>10.9</v>
      </c>
      <c r="CL579" s="74">
        <v>6.3</v>
      </c>
      <c r="CM579" s="74">
        <v>67.3</v>
      </c>
      <c r="CN579" s="74">
        <v>79.5</v>
      </c>
      <c r="CO579" s="74">
        <v>82.8</v>
      </c>
      <c r="CP579" s="78"/>
      <c r="CQ579" s="74"/>
      <c r="CR579" s="78"/>
      <c r="CS579" s="74"/>
      <c r="CT579" s="74"/>
      <c r="CU579" s="74"/>
      <c r="CV579" s="74"/>
      <c r="CW579" s="74"/>
    </row>
    <row r="580" spans="1:101" ht="16.5" x14ac:dyDescent="0.3">
      <c r="A580" s="74" t="s">
        <v>292</v>
      </c>
      <c r="B580" s="74">
        <v>122</v>
      </c>
      <c r="C580" s="74">
        <v>10007150</v>
      </c>
      <c r="D580" s="74" t="s">
        <v>49</v>
      </c>
      <c r="E580" s="74" t="s">
        <v>129</v>
      </c>
      <c r="F580" s="78">
        <v>1455</v>
      </c>
      <c r="G580" s="74">
        <v>2.8</v>
      </c>
      <c r="H580" s="78">
        <v>1415</v>
      </c>
      <c r="I580" s="74">
        <v>9.9</v>
      </c>
      <c r="J580" s="74">
        <v>10.5</v>
      </c>
      <c r="K580" s="74">
        <v>50.6</v>
      </c>
      <c r="L580" s="74">
        <v>70.400000000000006</v>
      </c>
      <c r="M580" s="74">
        <v>79.599999999999994</v>
      </c>
      <c r="N580" s="78">
        <v>1455</v>
      </c>
      <c r="O580" s="74">
        <v>3.4</v>
      </c>
      <c r="P580" s="78">
        <v>1405</v>
      </c>
      <c r="Q580" s="74">
        <v>9.6</v>
      </c>
      <c r="R580" s="74">
        <v>8</v>
      </c>
      <c r="S580" s="74">
        <v>65.099999999999994</v>
      </c>
      <c r="T580" s="74">
        <v>77.400000000000006</v>
      </c>
      <c r="U580" s="74">
        <v>82.4</v>
      </c>
      <c r="V580" s="78">
        <v>1455</v>
      </c>
      <c r="W580" s="74">
        <v>3.4</v>
      </c>
      <c r="X580" s="78">
        <v>1405</v>
      </c>
      <c r="Y580" s="74">
        <v>11.9</v>
      </c>
      <c r="Z580" s="74">
        <v>6.5</v>
      </c>
      <c r="AA580" s="74">
        <v>68.7</v>
      </c>
      <c r="AB580" s="74">
        <v>79.2</v>
      </c>
      <c r="AC580" s="74">
        <v>81.599999999999994</v>
      </c>
      <c r="AD580" s="78"/>
      <c r="AE580" s="74"/>
      <c r="AF580" s="78"/>
      <c r="AG580" s="74"/>
      <c r="AH580" s="74"/>
      <c r="AI580" s="74"/>
      <c r="AJ580" s="74"/>
      <c r="AK580" s="74"/>
      <c r="AL580" s="78">
        <v>1170</v>
      </c>
      <c r="AM580" s="74">
        <v>1.2</v>
      </c>
      <c r="AN580" s="78">
        <v>1155</v>
      </c>
      <c r="AO580" s="74">
        <v>10.5</v>
      </c>
      <c r="AP580" s="74">
        <v>11.7</v>
      </c>
      <c r="AQ580" s="74">
        <v>53.2</v>
      </c>
      <c r="AR580" s="74">
        <v>66.2</v>
      </c>
      <c r="AS580" s="74">
        <v>77.8</v>
      </c>
      <c r="AT580" s="78">
        <v>1170</v>
      </c>
      <c r="AU580" s="74">
        <v>1.4</v>
      </c>
      <c r="AV580" s="78">
        <v>1150</v>
      </c>
      <c r="AW580" s="74">
        <v>12.2</v>
      </c>
      <c r="AX580" s="74">
        <v>9.1</v>
      </c>
      <c r="AY580" s="74">
        <v>63</v>
      </c>
      <c r="AZ580" s="74">
        <v>73</v>
      </c>
      <c r="BA580" s="74">
        <v>78.599999999999994</v>
      </c>
      <c r="BB580" s="78">
        <v>1170</v>
      </c>
      <c r="BC580" s="74">
        <v>1.5</v>
      </c>
      <c r="BD580" s="78">
        <v>1150</v>
      </c>
      <c r="BE580" s="74">
        <v>15.7</v>
      </c>
      <c r="BF580" s="74">
        <v>7.1</v>
      </c>
      <c r="BG580" s="74">
        <v>66.8</v>
      </c>
      <c r="BH580" s="74">
        <v>74.400000000000006</v>
      </c>
      <c r="BI580" s="74">
        <v>77.2</v>
      </c>
      <c r="BJ580" s="78"/>
      <c r="BK580" s="74"/>
      <c r="BL580" s="78"/>
      <c r="BM580" s="74"/>
      <c r="BN580" s="74"/>
      <c r="BO580" s="74"/>
      <c r="BP580" s="74"/>
      <c r="BQ580" s="74"/>
      <c r="BR580" s="78">
        <v>2625</v>
      </c>
      <c r="BS580" s="74">
        <v>2.1</v>
      </c>
      <c r="BT580" s="78">
        <v>2570</v>
      </c>
      <c r="BU580" s="74">
        <v>10.199999999999999</v>
      </c>
      <c r="BV580" s="74">
        <v>11</v>
      </c>
      <c r="BW580" s="74">
        <v>51.8</v>
      </c>
      <c r="BX580" s="74">
        <v>68.5</v>
      </c>
      <c r="BY580" s="74">
        <v>78.8</v>
      </c>
      <c r="BZ580" s="78">
        <v>2625</v>
      </c>
      <c r="CA580" s="74">
        <v>2.5</v>
      </c>
      <c r="CB580" s="78">
        <v>2560</v>
      </c>
      <c r="CC580" s="74">
        <v>10.8</v>
      </c>
      <c r="CD580" s="74">
        <v>8.5</v>
      </c>
      <c r="CE580" s="74">
        <v>64.2</v>
      </c>
      <c r="CF580" s="74">
        <v>75.400000000000006</v>
      </c>
      <c r="CG580" s="74">
        <v>80.7</v>
      </c>
      <c r="CH580" s="78">
        <v>2625</v>
      </c>
      <c r="CI580" s="74">
        <v>2.6</v>
      </c>
      <c r="CJ580" s="78">
        <v>2555</v>
      </c>
      <c r="CK580" s="74">
        <v>13.6</v>
      </c>
      <c r="CL580" s="74">
        <v>6.8</v>
      </c>
      <c r="CM580" s="74">
        <v>67.8</v>
      </c>
      <c r="CN580" s="74">
        <v>77</v>
      </c>
      <c r="CO580" s="74">
        <v>79.599999999999994</v>
      </c>
      <c r="CP580" s="78"/>
      <c r="CQ580" s="74"/>
      <c r="CR580" s="78"/>
      <c r="CS580" s="74"/>
      <c r="CT580" s="74"/>
      <c r="CU580" s="74"/>
      <c r="CV580" s="74"/>
      <c r="CW580" s="74"/>
    </row>
    <row r="581" spans="1:101" ht="16.5" x14ac:dyDescent="0.3">
      <c r="A581" s="74" t="s">
        <v>292</v>
      </c>
      <c r="B581" s="74">
        <v>134</v>
      </c>
      <c r="C581" s="74">
        <v>10003645</v>
      </c>
      <c r="D581" s="74" t="s">
        <v>27</v>
      </c>
      <c r="E581" s="74" t="s">
        <v>131</v>
      </c>
      <c r="F581" s="78">
        <v>1585</v>
      </c>
      <c r="G581" s="74">
        <v>2.6</v>
      </c>
      <c r="H581" s="78">
        <v>1545</v>
      </c>
      <c r="I581" s="74">
        <v>8.9</v>
      </c>
      <c r="J581" s="74">
        <v>11.5</v>
      </c>
      <c r="K581" s="74">
        <v>42.7</v>
      </c>
      <c r="L581" s="74">
        <v>62.5</v>
      </c>
      <c r="M581" s="74">
        <v>79.599999999999994</v>
      </c>
      <c r="N581" s="78">
        <v>1585</v>
      </c>
      <c r="O581" s="74">
        <v>3.6</v>
      </c>
      <c r="P581" s="78">
        <v>1530</v>
      </c>
      <c r="Q581" s="74">
        <v>14.2</v>
      </c>
      <c r="R581" s="74">
        <v>8.1999999999999993</v>
      </c>
      <c r="S581" s="74">
        <v>49.2</v>
      </c>
      <c r="T581" s="74">
        <v>68.3</v>
      </c>
      <c r="U581" s="74">
        <v>77.599999999999994</v>
      </c>
      <c r="V581" s="78">
        <v>1585</v>
      </c>
      <c r="W581" s="74">
        <v>4.2</v>
      </c>
      <c r="X581" s="78">
        <v>1520</v>
      </c>
      <c r="Y581" s="74">
        <v>16.899999999999999</v>
      </c>
      <c r="Z581" s="74">
        <v>8.9</v>
      </c>
      <c r="AA581" s="74">
        <v>56.6</v>
      </c>
      <c r="AB581" s="74">
        <v>68.8</v>
      </c>
      <c r="AC581" s="74">
        <v>74.099999999999994</v>
      </c>
      <c r="AD581" s="78"/>
      <c r="AE581" s="74"/>
      <c r="AF581" s="78"/>
      <c r="AG581" s="74"/>
      <c r="AH581" s="74"/>
      <c r="AI581" s="74"/>
      <c r="AJ581" s="74"/>
      <c r="AK581" s="74"/>
      <c r="AL581" s="78">
        <v>970</v>
      </c>
      <c r="AM581" s="74">
        <v>1.2</v>
      </c>
      <c r="AN581" s="78">
        <v>960</v>
      </c>
      <c r="AO581" s="74">
        <v>9.6999999999999993</v>
      </c>
      <c r="AP581" s="74">
        <v>12.3</v>
      </c>
      <c r="AQ581" s="74">
        <v>44.2</v>
      </c>
      <c r="AR581" s="74">
        <v>58.6</v>
      </c>
      <c r="AS581" s="74">
        <v>78</v>
      </c>
      <c r="AT581" s="78">
        <v>970</v>
      </c>
      <c r="AU581" s="74">
        <v>1.3</v>
      </c>
      <c r="AV581" s="78">
        <v>960</v>
      </c>
      <c r="AW581" s="74">
        <v>12.2</v>
      </c>
      <c r="AX581" s="74">
        <v>9.3000000000000007</v>
      </c>
      <c r="AY581" s="74">
        <v>52.3</v>
      </c>
      <c r="AZ581" s="74">
        <v>70.599999999999994</v>
      </c>
      <c r="BA581" s="74">
        <v>78.5</v>
      </c>
      <c r="BB581" s="78">
        <v>970</v>
      </c>
      <c r="BC581" s="74">
        <v>1.4</v>
      </c>
      <c r="BD581" s="78">
        <v>960</v>
      </c>
      <c r="BE581" s="74">
        <v>15</v>
      </c>
      <c r="BF581" s="74">
        <v>7.8</v>
      </c>
      <c r="BG581" s="74">
        <v>57.8</v>
      </c>
      <c r="BH581" s="74">
        <v>70.599999999999994</v>
      </c>
      <c r="BI581" s="74">
        <v>77.099999999999994</v>
      </c>
      <c r="BJ581" s="78"/>
      <c r="BK581" s="74"/>
      <c r="BL581" s="78"/>
      <c r="BM581" s="74"/>
      <c r="BN581" s="74"/>
      <c r="BO581" s="74"/>
      <c r="BP581" s="74"/>
      <c r="BQ581" s="74"/>
      <c r="BR581" s="78">
        <v>2560</v>
      </c>
      <c r="BS581" s="74">
        <v>2.1</v>
      </c>
      <c r="BT581" s="78">
        <v>2505</v>
      </c>
      <c r="BU581" s="74">
        <v>9.1999999999999993</v>
      </c>
      <c r="BV581" s="74">
        <v>11.8</v>
      </c>
      <c r="BW581" s="74">
        <v>43.3</v>
      </c>
      <c r="BX581" s="74">
        <v>61</v>
      </c>
      <c r="BY581" s="74">
        <v>79</v>
      </c>
      <c r="BZ581" s="78">
        <v>2560</v>
      </c>
      <c r="CA581" s="74">
        <v>2.7</v>
      </c>
      <c r="CB581" s="78">
        <v>2490</v>
      </c>
      <c r="CC581" s="74">
        <v>13.4</v>
      </c>
      <c r="CD581" s="74">
        <v>8.6</v>
      </c>
      <c r="CE581" s="74">
        <v>50.4</v>
      </c>
      <c r="CF581" s="74">
        <v>69.2</v>
      </c>
      <c r="CG581" s="74">
        <v>77.900000000000006</v>
      </c>
      <c r="CH581" s="78">
        <v>2560</v>
      </c>
      <c r="CI581" s="74">
        <v>3.1</v>
      </c>
      <c r="CJ581" s="78">
        <v>2480</v>
      </c>
      <c r="CK581" s="74">
        <v>16.2</v>
      </c>
      <c r="CL581" s="74">
        <v>8.5</v>
      </c>
      <c r="CM581" s="74">
        <v>57.1</v>
      </c>
      <c r="CN581" s="74">
        <v>69.5</v>
      </c>
      <c r="CO581" s="74">
        <v>75.3</v>
      </c>
      <c r="CP581" s="78"/>
      <c r="CQ581" s="74"/>
      <c r="CR581" s="78"/>
      <c r="CS581" s="74"/>
      <c r="CT581" s="74"/>
      <c r="CU581" s="74"/>
      <c r="CV581" s="74"/>
      <c r="CW581" s="74"/>
    </row>
    <row r="582" spans="1:101" ht="16.5" x14ac:dyDescent="0.3">
      <c r="A582" s="74" t="s">
        <v>292</v>
      </c>
      <c r="B582" s="74">
        <v>63</v>
      </c>
      <c r="C582" s="74">
        <v>10003678</v>
      </c>
      <c r="D582" s="74" t="s">
        <v>27</v>
      </c>
      <c r="E582" s="74" t="s">
        <v>133</v>
      </c>
      <c r="F582" s="78">
        <v>1775</v>
      </c>
      <c r="G582" s="74">
        <v>3.6</v>
      </c>
      <c r="H582" s="78">
        <v>1710</v>
      </c>
      <c r="I582" s="74">
        <v>8.1999999999999993</v>
      </c>
      <c r="J582" s="74">
        <v>11.2</v>
      </c>
      <c r="K582" s="74">
        <v>57.6</v>
      </c>
      <c r="L582" s="74">
        <v>72.599999999999994</v>
      </c>
      <c r="M582" s="74">
        <v>80.599999999999994</v>
      </c>
      <c r="N582" s="78">
        <v>1775</v>
      </c>
      <c r="O582" s="74">
        <v>4.2</v>
      </c>
      <c r="P582" s="78">
        <v>1700</v>
      </c>
      <c r="Q582" s="74">
        <v>9.6999999999999993</v>
      </c>
      <c r="R582" s="74">
        <v>8.9</v>
      </c>
      <c r="S582" s="74">
        <v>66.099999999999994</v>
      </c>
      <c r="T582" s="74">
        <v>77.3</v>
      </c>
      <c r="U582" s="74">
        <v>81.400000000000006</v>
      </c>
      <c r="V582" s="78">
        <v>1775</v>
      </c>
      <c r="W582" s="74">
        <v>4.3</v>
      </c>
      <c r="X582" s="78">
        <v>1695</v>
      </c>
      <c r="Y582" s="74">
        <v>13</v>
      </c>
      <c r="Z582" s="74">
        <v>8.8000000000000007</v>
      </c>
      <c r="AA582" s="74">
        <v>68.7</v>
      </c>
      <c r="AB582" s="74">
        <v>76.099999999999994</v>
      </c>
      <c r="AC582" s="74">
        <v>78.099999999999994</v>
      </c>
      <c r="AD582" s="78"/>
      <c r="AE582" s="74"/>
      <c r="AF582" s="78"/>
      <c r="AG582" s="74"/>
      <c r="AH582" s="74"/>
      <c r="AI582" s="74"/>
      <c r="AJ582" s="74"/>
      <c r="AK582" s="74"/>
      <c r="AL582" s="78">
        <v>1555</v>
      </c>
      <c r="AM582" s="74">
        <v>2.1</v>
      </c>
      <c r="AN582" s="78">
        <v>1525</v>
      </c>
      <c r="AO582" s="74">
        <v>9.4</v>
      </c>
      <c r="AP582" s="74">
        <v>15.6</v>
      </c>
      <c r="AQ582" s="74">
        <v>56.7</v>
      </c>
      <c r="AR582" s="74">
        <v>67.400000000000006</v>
      </c>
      <c r="AS582" s="74">
        <v>75</v>
      </c>
      <c r="AT582" s="78">
        <v>1555</v>
      </c>
      <c r="AU582" s="74">
        <v>2.2000000000000002</v>
      </c>
      <c r="AV582" s="78">
        <v>1525</v>
      </c>
      <c r="AW582" s="74">
        <v>13.1</v>
      </c>
      <c r="AX582" s="74">
        <v>11</v>
      </c>
      <c r="AY582" s="74">
        <v>64.3</v>
      </c>
      <c r="AZ582" s="74">
        <v>70.8</v>
      </c>
      <c r="BA582" s="74">
        <v>75.900000000000006</v>
      </c>
      <c r="BB582" s="78">
        <v>1555</v>
      </c>
      <c r="BC582" s="74">
        <v>2.1</v>
      </c>
      <c r="BD582" s="78">
        <v>1525</v>
      </c>
      <c r="BE582" s="74">
        <v>17.399999999999999</v>
      </c>
      <c r="BF582" s="74">
        <v>10.8</v>
      </c>
      <c r="BG582" s="74">
        <v>64.599999999999994</v>
      </c>
      <c r="BH582" s="74">
        <v>69.5</v>
      </c>
      <c r="BI582" s="74">
        <v>71.7</v>
      </c>
      <c r="BJ582" s="78"/>
      <c r="BK582" s="74"/>
      <c r="BL582" s="78"/>
      <c r="BM582" s="74"/>
      <c r="BN582" s="74"/>
      <c r="BO582" s="74"/>
      <c r="BP582" s="74"/>
      <c r="BQ582" s="74"/>
      <c r="BR582" s="78">
        <v>3330</v>
      </c>
      <c r="BS582" s="74">
        <v>2.9</v>
      </c>
      <c r="BT582" s="78">
        <v>3235</v>
      </c>
      <c r="BU582" s="74">
        <v>8.8000000000000007</v>
      </c>
      <c r="BV582" s="74">
        <v>13.3</v>
      </c>
      <c r="BW582" s="74">
        <v>57.2</v>
      </c>
      <c r="BX582" s="74">
        <v>70.2</v>
      </c>
      <c r="BY582" s="74">
        <v>77.900000000000006</v>
      </c>
      <c r="BZ582" s="78">
        <v>3330</v>
      </c>
      <c r="CA582" s="74">
        <v>3.3</v>
      </c>
      <c r="CB582" s="78">
        <v>3220</v>
      </c>
      <c r="CC582" s="74">
        <v>11.3</v>
      </c>
      <c r="CD582" s="74">
        <v>9.9</v>
      </c>
      <c r="CE582" s="74">
        <v>65.3</v>
      </c>
      <c r="CF582" s="74">
        <v>74.3</v>
      </c>
      <c r="CG582" s="74">
        <v>78.8</v>
      </c>
      <c r="CH582" s="78">
        <v>3330</v>
      </c>
      <c r="CI582" s="74">
        <v>3.3</v>
      </c>
      <c r="CJ582" s="78">
        <v>3220</v>
      </c>
      <c r="CK582" s="74">
        <v>15.1</v>
      </c>
      <c r="CL582" s="74">
        <v>9.8000000000000007</v>
      </c>
      <c r="CM582" s="74">
        <v>66.7</v>
      </c>
      <c r="CN582" s="74">
        <v>73</v>
      </c>
      <c r="CO582" s="74">
        <v>75.099999999999994</v>
      </c>
      <c r="CP582" s="78"/>
      <c r="CQ582" s="74"/>
      <c r="CR582" s="78"/>
      <c r="CS582" s="74"/>
      <c r="CT582" s="74"/>
      <c r="CU582" s="74"/>
      <c r="CV582" s="74"/>
      <c r="CW582" s="74"/>
    </row>
    <row r="583" spans="1:101" ht="16.5" x14ac:dyDescent="0.3">
      <c r="A583" s="74" t="s">
        <v>292</v>
      </c>
      <c r="B583" s="74">
        <v>123</v>
      </c>
      <c r="C583" s="74">
        <v>10007768</v>
      </c>
      <c r="D583" s="74" t="s">
        <v>39</v>
      </c>
      <c r="E583" s="74" t="s">
        <v>135</v>
      </c>
      <c r="F583" s="78">
        <v>1195</v>
      </c>
      <c r="G583" s="74">
        <v>1.7</v>
      </c>
      <c r="H583" s="78">
        <v>1175</v>
      </c>
      <c r="I583" s="74">
        <v>7.1</v>
      </c>
      <c r="J583" s="74">
        <v>9.3000000000000007</v>
      </c>
      <c r="K583" s="74">
        <v>48.8</v>
      </c>
      <c r="L583" s="74">
        <v>71.099999999999994</v>
      </c>
      <c r="M583" s="74">
        <v>83.6</v>
      </c>
      <c r="N583" s="78">
        <v>1195</v>
      </c>
      <c r="O583" s="74">
        <v>2.6</v>
      </c>
      <c r="P583" s="78">
        <v>1160</v>
      </c>
      <c r="Q583" s="74">
        <v>7.8</v>
      </c>
      <c r="R583" s="74">
        <v>5.5</v>
      </c>
      <c r="S583" s="74">
        <v>61.5</v>
      </c>
      <c r="T583" s="74">
        <v>80</v>
      </c>
      <c r="U583" s="74">
        <v>86.7</v>
      </c>
      <c r="V583" s="78">
        <v>1195</v>
      </c>
      <c r="W583" s="74">
        <v>2.9</v>
      </c>
      <c r="X583" s="78">
        <v>1160</v>
      </c>
      <c r="Y583" s="74">
        <v>10.3</v>
      </c>
      <c r="Z583" s="74">
        <v>5.3</v>
      </c>
      <c r="AA583" s="74">
        <v>68.2</v>
      </c>
      <c r="AB583" s="74">
        <v>81.3</v>
      </c>
      <c r="AC583" s="74">
        <v>84.5</v>
      </c>
      <c r="AD583" s="78"/>
      <c r="AE583" s="74"/>
      <c r="AF583" s="78"/>
      <c r="AG583" s="74"/>
      <c r="AH583" s="74"/>
      <c r="AI583" s="74"/>
      <c r="AJ583" s="74"/>
      <c r="AK583" s="74"/>
      <c r="AL583" s="78">
        <v>885</v>
      </c>
      <c r="AM583" s="74">
        <v>0.9</v>
      </c>
      <c r="AN583" s="78">
        <v>875</v>
      </c>
      <c r="AO583" s="74">
        <v>7</v>
      </c>
      <c r="AP583" s="74">
        <v>13.5</v>
      </c>
      <c r="AQ583" s="74">
        <v>52.8</v>
      </c>
      <c r="AR583" s="74">
        <v>67.2</v>
      </c>
      <c r="AS583" s="74">
        <v>79.599999999999994</v>
      </c>
      <c r="AT583" s="78">
        <v>885</v>
      </c>
      <c r="AU583" s="74">
        <v>1.4</v>
      </c>
      <c r="AV583" s="78">
        <v>875</v>
      </c>
      <c r="AW583" s="74">
        <v>9.6999999999999993</v>
      </c>
      <c r="AX583" s="74">
        <v>6.4</v>
      </c>
      <c r="AY583" s="74">
        <v>67.099999999999994</v>
      </c>
      <c r="AZ583" s="74">
        <v>78.7</v>
      </c>
      <c r="BA583" s="74">
        <v>83.8</v>
      </c>
      <c r="BB583" s="78">
        <v>885</v>
      </c>
      <c r="BC583" s="74">
        <v>1.2</v>
      </c>
      <c r="BD583" s="78">
        <v>875</v>
      </c>
      <c r="BE583" s="74">
        <v>11.9</v>
      </c>
      <c r="BF583" s="74">
        <v>6.9</v>
      </c>
      <c r="BG583" s="74">
        <v>70.099999999999994</v>
      </c>
      <c r="BH583" s="74">
        <v>78</v>
      </c>
      <c r="BI583" s="74">
        <v>81.2</v>
      </c>
      <c r="BJ583" s="78"/>
      <c r="BK583" s="74"/>
      <c r="BL583" s="78"/>
      <c r="BM583" s="74"/>
      <c r="BN583" s="74"/>
      <c r="BO583" s="74"/>
      <c r="BP583" s="74"/>
      <c r="BQ583" s="74"/>
      <c r="BR583" s="78">
        <v>2080</v>
      </c>
      <c r="BS583" s="74">
        <v>1.3</v>
      </c>
      <c r="BT583" s="78">
        <v>2050</v>
      </c>
      <c r="BU583" s="74">
        <v>7</v>
      </c>
      <c r="BV583" s="74">
        <v>11.1</v>
      </c>
      <c r="BW583" s="74">
        <v>50.5</v>
      </c>
      <c r="BX583" s="74">
        <v>69.400000000000006</v>
      </c>
      <c r="BY583" s="74">
        <v>81.900000000000006</v>
      </c>
      <c r="BZ583" s="78">
        <v>2080</v>
      </c>
      <c r="CA583" s="74">
        <v>2.1</v>
      </c>
      <c r="CB583" s="78">
        <v>2035</v>
      </c>
      <c r="CC583" s="74">
        <v>8.6</v>
      </c>
      <c r="CD583" s="74">
        <v>5.9</v>
      </c>
      <c r="CE583" s="74">
        <v>63.9</v>
      </c>
      <c r="CF583" s="74">
        <v>79.5</v>
      </c>
      <c r="CG583" s="74">
        <v>85.5</v>
      </c>
      <c r="CH583" s="78">
        <v>2080</v>
      </c>
      <c r="CI583" s="74">
        <v>2.2000000000000002</v>
      </c>
      <c r="CJ583" s="78">
        <v>2030</v>
      </c>
      <c r="CK583" s="74">
        <v>11</v>
      </c>
      <c r="CL583" s="74">
        <v>6</v>
      </c>
      <c r="CM583" s="74">
        <v>69</v>
      </c>
      <c r="CN583" s="74">
        <v>79.900000000000006</v>
      </c>
      <c r="CO583" s="74">
        <v>83.1</v>
      </c>
      <c r="CP583" s="78"/>
      <c r="CQ583" s="74"/>
      <c r="CR583" s="78"/>
      <c r="CS583" s="74"/>
      <c r="CT583" s="74"/>
      <c r="CU583" s="74"/>
      <c r="CV583" s="74"/>
      <c r="CW583" s="74"/>
    </row>
    <row r="584" spans="1:101" ht="16.5" x14ac:dyDescent="0.3">
      <c r="A584" s="74" t="s">
        <v>292</v>
      </c>
      <c r="B584" s="74">
        <v>211</v>
      </c>
      <c r="C584" s="74">
        <v>10003854</v>
      </c>
      <c r="D584" s="74" t="s">
        <v>46</v>
      </c>
      <c r="E584" s="74" t="s">
        <v>137</v>
      </c>
      <c r="F584" s="78" t="s">
        <v>13</v>
      </c>
      <c r="G584" s="74" t="s">
        <v>13</v>
      </c>
      <c r="H584" s="78" t="s">
        <v>13</v>
      </c>
      <c r="I584" s="74" t="s">
        <v>13</v>
      </c>
      <c r="J584" s="74" t="s">
        <v>13</v>
      </c>
      <c r="K584" s="74" t="s">
        <v>13</v>
      </c>
      <c r="L584" s="74" t="s">
        <v>13</v>
      </c>
      <c r="M584" s="74" t="s">
        <v>13</v>
      </c>
      <c r="N584" s="78" t="s">
        <v>13</v>
      </c>
      <c r="O584" s="74" t="s">
        <v>13</v>
      </c>
      <c r="P584" s="78" t="s">
        <v>13</v>
      </c>
      <c r="Q584" s="74" t="s">
        <v>13</v>
      </c>
      <c r="R584" s="74" t="s">
        <v>13</v>
      </c>
      <c r="S584" s="74" t="s">
        <v>13</v>
      </c>
      <c r="T584" s="74" t="s">
        <v>13</v>
      </c>
      <c r="U584" s="74" t="s">
        <v>13</v>
      </c>
      <c r="V584" s="78" t="s">
        <v>13</v>
      </c>
      <c r="W584" s="74" t="s">
        <v>13</v>
      </c>
      <c r="X584" s="78" t="s">
        <v>13</v>
      </c>
      <c r="Y584" s="74" t="s">
        <v>13</v>
      </c>
      <c r="Z584" s="74" t="s">
        <v>13</v>
      </c>
      <c r="AA584" s="74" t="s">
        <v>13</v>
      </c>
      <c r="AB584" s="74" t="s">
        <v>13</v>
      </c>
      <c r="AC584" s="74" t="s">
        <v>13</v>
      </c>
      <c r="AD584" s="78"/>
      <c r="AE584" s="74"/>
      <c r="AF584" s="78"/>
      <c r="AG584" s="74"/>
      <c r="AH584" s="74"/>
      <c r="AI584" s="74"/>
      <c r="AJ584" s="74"/>
      <c r="AK584" s="74"/>
      <c r="AL584" s="78" t="s">
        <v>13</v>
      </c>
      <c r="AM584" s="74" t="s">
        <v>13</v>
      </c>
      <c r="AN584" s="78" t="s">
        <v>13</v>
      </c>
      <c r="AO584" s="74" t="s">
        <v>13</v>
      </c>
      <c r="AP584" s="74" t="s">
        <v>13</v>
      </c>
      <c r="AQ584" s="74" t="s">
        <v>13</v>
      </c>
      <c r="AR584" s="74" t="s">
        <v>13</v>
      </c>
      <c r="AS584" s="74" t="s">
        <v>13</v>
      </c>
      <c r="AT584" s="78" t="s">
        <v>13</v>
      </c>
      <c r="AU584" s="74" t="s">
        <v>13</v>
      </c>
      <c r="AV584" s="78" t="s">
        <v>13</v>
      </c>
      <c r="AW584" s="74" t="s">
        <v>13</v>
      </c>
      <c r="AX584" s="74" t="s">
        <v>13</v>
      </c>
      <c r="AY584" s="74" t="s">
        <v>13</v>
      </c>
      <c r="AZ584" s="74" t="s">
        <v>13</v>
      </c>
      <c r="BA584" s="74" t="s">
        <v>13</v>
      </c>
      <c r="BB584" s="78" t="s">
        <v>13</v>
      </c>
      <c r="BC584" s="74" t="s">
        <v>13</v>
      </c>
      <c r="BD584" s="78" t="s">
        <v>13</v>
      </c>
      <c r="BE584" s="74" t="s">
        <v>13</v>
      </c>
      <c r="BF584" s="74" t="s">
        <v>13</v>
      </c>
      <c r="BG584" s="74" t="s">
        <v>13</v>
      </c>
      <c r="BH584" s="74" t="s">
        <v>13</v>
      </c>
      <c r="BI584" s="74" t="s">
        <v>13</v>
      </c>
      <c r="BJ584" s="78"/>
      <c r="BK584" s="74"/>
      <c r="BL584" s="78"/>
      <c r="BM584" s="74"/>
      <c r="BN584" s="74"/>
      <c r="BO584" s="74"/>
      <c r="BP584" s="74"/>
      <c r="BQ584" s="74"/>
      <c r="BR584" s="78" t="s">
        <v>13</v>
      </c>
      <c r="BS584" s="74" t="s">
        <v>13</v>
      </c>
      <c r="BT584" s="78" t="s">
        <v>13</v>
      </c>
      <c r="BU584" s="74" t="s">
        <v>13</v>
      </c>
      <c r="BV584" s="74" t="s">
        <v>13</v>
      </c>
      <c r="BW584" s="74" t="s">
        <v>13</v>
      </c>
      <c r="BX584" s="74" t="s">
        <v>13</v>
      </c>
      <c r="BY584" s="74" t="s">
        <v>13</v>
      </c>
      <c r="BZ584" s="78" t="s">
        <v>13</v>
      </c>
      <c r="CA584" s="74" t="s">
        <v>13</v>
      </c>
      <c r="CB584" s="78" t="s">
        <v>13</v>
      </c>
      <c r="CC584" s="74" t="s">
        <v>13</v>
      </c>
      <c r="CD584" s="74" t="s">
        <v>13</v>
      </c>
      <c r="CE584" s="74" t="s">
        <v>13</v>
      </c>
      <c r="CF584" s="74" t="s">
        <v>13</v>
      </c>
      <c r="CG584" s="74" t="s">
        <v>13</v>
      </c>
      <c r="CH584" s="78" t="s">
        <v>13</v>
      </c>
      <c r="CI584" s="74" t="s">
        <v>13</v>
      </c>
      <c r="CJ584" s="78" t="s">
        <v>13</v>
      </c>
      <c r="CK584" s="74" t="s">
        <v>13</v>
      </c>
      <c r="CL584" s="74" t="s">
        <v>13</v>
      </c>
      <c r="CM584" s="74" t="s">
        <v>13</v>
      </c>
      <c r="CN584" s="74" t="s">
        <v>13</v>
      </c>
      <c r="CO584" s="74" t="s">
        <v>13</v>
      </c>
      <c r="CP584" s="78"/>
      <c r="CQ584" s="74"/>
      <c r="CR584" s="78"/>
      <c r="CS584" s="74"/>
      <c r="CT584" s="74"/>
      <c r="CU584" s="74"/>
      <c r="CV584" s="74"/>
      <c r="CW584" s="74"/>
    </row>
    <row r="585" spans="1:101" ht="16.5" x14ac:dyDescent="0.3">
      <c r="A585" s="74" t="s">
        <v>292</v>
      </c>
      <c r="B585" s="74">
        <v>64</v>
      </c>
      <c r="C585" s="74">
        <v>10003861</v>
      </c>
      <c r="D585" s="74" t="s">
        <v>46</v>
      </c>
      <c r="E585" s="74" t="s">
        <v>139</v>
      </c>
      <c r="F585" s="78">
        <v>2205</v>
      </c>
      <c r="G585" s="74">
        <v>3.8</v>
      </c>
      <c r="H585" s="78">
        <v>2120</v>
      </c>
      <c r="I585" s="74">
        <v>7.6</v>
      </c>
      <c r="J585" s="74">
        <v>9.6999999999999993</v>
      </c>
      <c r="K585" s="74">
        <v>62.8</v>
      </c>
      <c r="L585" s="74">
        <v>76.400000000000006</v>
      </c>
      <c r="M585" s="74">
        <v>82.7</v>
      </c>
      <c r="N585" s="78">
        <v>2205</v>
      </c>
      <c r="O585" s="74">
        <v>4</v>
      </c>
      <c r="P585" s="78">
        <v>2115</v>
      </c>
      <c r="Q585" s="74">
        <v>8.4</v>
      </c>
      <c r="R585" s="74">
        <v>7.1</v>
      </c>
      <c r="S585" s="74">
        <v>68</v>
      </c>
      <c r="T585" s="74">
        <v>80.5</v>
      </c>
      <c r="U585" s="74">
        <v>84.5</v>
      </c>
      <c r="V585" s="78">
        <v>2205</v>
      </c>
      <c r="W585" s="74">
        <v>4.3</v>
      </c>
      <c r="X585" s="78">
        <v>2110</v>
      </c>
      <c r="Y585" s="74">
        <v>11.7</v>
      </c>
      <c r="Z585" s="74">
        <v>6.5</v>
      </c>
      <c r="AA585" s="74">
        <v>70.8</v>
      </c>
      <c r="AB585" s="74">
        <v>79.7</v>
      </c>
      <c r="AC585" s="74">
        <v>81.8</v>
      </c>
      <c r="AD585" s="78"/>
      <c r="AE585" s="74"/>
      <c r="AF585" s="78"/>
      <c r="AG585" s="74"/>
      <c r="AH585" s="74"/>
      <c r="AI585" s="74"/>
      <c r="AJ585" s="74"/>
      <c r="AK585" s="74"/>
      <c r="AL585" s="78">
        <v>2060</v>
      </c>
      <c r="AM585" s="74">
        <v>1.3</v>
      </c>
      <c r="AN585" s="78">
        <v>2035</v>
      </c>
      <c r="AO585" s="74">
        <v>8.3000000000000007</v>
      </c>
      <c r="AP585" s="74">
        <v>12.9</v>
      </c>
      <c r="AQ585" s="74">
        <v>62.7</v>
      </c>
      <c r="AR585" s="74">
        <v>73.5</v>
      </c>
      <c r="AS585" s="74">
        <v>78.8</v>
      </c>
      <c r="AT585" s="78">
        <v>2060</v>
      </c>
      <c r="AU585" s="74">
        <v>1.4</v>
      </c>
      <c r="AV585" s="78">
        <v>2030</v>
      </c>
      <c r="AW585" s="74">
        <v>10.7</v>
      </c>
      <c r="AX585" s="74">
        <v>8.1999999999999993</v>
      </c>
      <c r="AY585" s="74">
        <v>70</v>
      </c>
      <c r="AZ585" s="74">
        <v>77.7</v>
      </c>
      <c r="BA585" s="74">
        <v>81.099999999999994</v>
      </c>
      <c r="BB585" s="78">
        <v>2060</v>
      </c>
      <c r="BC585" s="74">
        <v>1.4</v>
      </c>
      <c r="BD585" s="78">
        <v>2030</v>
      </c>
      <c r="BE585" s="74">
        <v>14.4</v>
      </c>
      <c r="BF585" s="74">
        <v>8.1999999999999993</v>
      </c>
      <c r="BG585" s="74">
        <v>71</v>
      </c>
      <c r="BH585" s="74">
        <v>75.900000000000006</v>
      </c>
      <c r="BI585" s="74">
        <v>77.400000000000006</v>
      </c>
      <c r="BJ585" s="78"/>
      <c r="BK585" s="74"/>
      <c r="BL585" s="78"/>
      <c r="BM585" s="74"/>
      <c r="BN585" s="74"/>
      <c r="BO585" s="74"/>
      <c r="BP585" s="74"/>
      <c r="BQ585" s="74"/>
      <c r="BR585" s="78">
        <v>4265</v>
      </c>
      <c r="BS585" s="74">
        <v>2.6</v>
      </c>
      <c r="BT585" s="78">
        <v>4155</v>
      </c>
      <c r="BU585" s="74">
        <v>8</v>
      </c>
      <c r="BV585" s="74">
        <v>11.3</v>
      </c>
      <c r="BW585" s="74">
        <v>62.8</v>
      </c>
      <c r="BX585" s="74">
        <v>75</v>
      </c>
      <c r="BY585" s="74">
        <v>80.8</v>
      </c>
      <c r="BZ585" s="78">
        <v>4265</v>
      </c>
      <c r="CA585" s="74">
        <v>2.7</v>
      </c>
      <c r="CB585" s="78">
        <v>4150</v>
      </c>
      <c r="CC585" s="74">
        <v>9.5</v>
      </c>
      <c r="CD585" s="74">
        <v>7.6</v>
      </c>
      <c r="CE585" s="74">
        <v>69</v>
      </c>
      <c r="CF585" s="74">
        <v>79.099999999999994</v>
      </c>
      <c r="CG585" s="74">
        <v>82.8</v>
      </c>
      <c r="CH585" s="78">
        <v>4265</v>
      </c>
      <c r="CI585" s="74">
        <v>2.9</v>
      </c>
      <c r="CJ585" s="78">
        <v>4140</v>
      </c>
      <c r="CK585" s="74">
        <v>13</v>
      </c>
      <c r="CL585" s="74">
        <v>7.3</v>
      </c>
      <c r="CM585" s="74">
        <v>70.900000000000006</v>
      </c>
      <c r="CN585" s="74">
        <v>77.8</v>
      </c>
      <c r="CO585" s="74">
        <v>79.599999999999994</v>
      </c>
      <c r="CP585" s="78"/>
      <c r="CQ585" s="74"/>
      <c r="CR585" s="78"/>
      <c r="CS585" s="74"/>
      <c r="CT585" s="74"/>
      <c r="CU585" s="74"/>
      <c r="CV585" s="74"/>
      <c r="CW585" s="74"/>
    </row>
    <row r="586" spans="1:101" ht="16.5" x14ac:dyDescent="0.3">
      <c r="A586" s="74" t="s">
        <v>292</v>
      </c>
      <c r="B586" s="74">
        <v>124</v>
      </c>
      <c r="C586" s="74">
        <v>10007795</v>
      </c>
      <c r="D586" s="74" t="s">
        <v>46</v>
      </c>
      <c r="E586" s="74" t="s">
        <v>141</v>
      </c>
      <c r="F586" s="78">
        <v>3345</v>
      </c>
      <c r="G586" s="74">
        <v>2.2000000000000002</v>
      </c>
      <c r="H586" s="78">
        <v>3270</v>
      </c>
      <c r="I586" s="74">
        <v>8.3000000000000007</v>
      </c>
      <c r="J586" s="74">
        <v>10.4</v>
      </c>
      <c r="K586" s="74">
        <v>51.3</v>
      </c>
      <c r="L586" s="74">
        <v>70.5</v>
      </c>
      <c r="M586" s="74">
        <v>81.3</v>
      </c>
      <c r="N586" s="78">
        <v>3345</v>
      </c>
      <c r="O586" s="74">
        <v>2.5</v>
      </c>
      <c r="P586" s="78">
        <v>3260</v>
      </c>
      <c r="Q586" s="74">
        <v>9.4</v>
      </c>
      <c r="R586" s="74">
        <v>6.5</v>
      </c>
      <c r="S586" s="74">
        <v>62.6</v>
      </c>
      <c r="T586" s="74">
        <v>78.599999999999994</v>
      </c>
      <c r="U586" s="74">
        <v>84.1</v>
      </c>
      <c r="V586" s="78">
        <v>3345</v>
      </c>
      <c r="W586" s="74">
        <v>2.8</v>
      </c>
      <c r="X586" s="78">
        <v>3250</v>
      </c>
      <c r="Y586" s="74">
        <v>11.8</v>
      </c>
      <c r="Z586" s="74">
        <v>6</v>
      </c>
      <c r="AA586" s="74">
        <v>67.599999999999994</v>
      </c>
      <c r="AB586" s="74">
        <v>78.7</v>
      </c>
      <c r="AC586" s="74">
        <v>82.2</v>
      </c>
      <c r="AD586" s="78"/>
      <c r="AE586" s="74"/>
      <c r="AF586" s="78"/>
      <c r="AG586" s="74"/>
      <c r="AH586" s="74"/>
      <c r="AI586" s="74"/>
      <c r="AJ586" s="74"/>
      <c r="AK586" s="74"/>
      <c r="AL586" s="78">
        <v>2315</v>
      </c>
      <c r="AM586" s="74">
        <v>1.1000000000000001</v>
      </c>
      <c r="AN586" s="78">
        <v>2290</v>
      </c>
      <c r="AO586" s="74">
        <v>9.5</v>
      </c>
      <c r="AP586" s="74">
        <v>13.3</v>
      </c>
      <c r="AQ586" s="74">
        <v>51.8</v>
      </c>
      <c r="AR586" s="74">
        <v>66.400000000000006</v>
      </c>
      <c r="AS586" s="74">
        <v>77.3</v>
      </c>
      <c r="AT586" s="78">
        <v>2315</v>
      </c>
      <c r="AU586" s="74">
        <v>1.1000000000000001</v>
      </c>
      <c r="AV586" s="78">
        <v>2290</v>
      </c>
      <c r="AW586" s="74">
        <v>11.6</v>
      </c>
      <c r="AX586" s="74">
        <v>6.8</v>
      </c>
      <c r="AY586" s="74">
        <v>62.3</v>
      </c>
      <c r="AZ586" s="74">
        <v>74.599999999999994</v>
      </c>
      <c r="BA586" s="74">
        <v>81.5</v>
      </c>
      <c r="BB586" s="78">
        <v>2315</v>
      </c>
      <c r="BC586" s="74">
        <v>1.1000000000000001</v>
      </c>
      <c r="BD586" s="78">
        <v>2290</v>
      </c>
      <c r="BE586" s="74">
        <v>14.5</v>
      </c>
      <c r="BF586" s="74">
        <v>6.9</v>
      </c>
      <c r="BG586" s="74">
        <v>65.099999999999994</v>
      </c>
      <c r="BH586" s="74">
        <v>75</v>
      </c>
      <c r="BI586" s="74">
        <v>78.7</v>
      </c>
      <c r="BJ586" s="78"/>
      <c r="BK586" s="74"/>
      <c r="BL586" s="78"/>
      <c r="BM586" s="74"/>
      <c r="BN586" s="74"/>
      <c r="BO586" s="74"/>
      <c r="BP586" s="74"/>
      <c r="BQ586" s="74"/>
      <c r="BR586" s="78">
        <v>5660</v>
      </c>
      <c r="BS586" s="74">
        <v>1.7</v>
      </c>
      <c r="BT586" s="78">
        <v>5560</v>
      </c>
      <c r="BU586" s="74">
        <v>8.8000000000000007</v>
      </c>
      <c r="BV586" s="74">
        <v>11.6</v>
      </c>
      <c r="BW586" s="74">
        <v>51.5</v>
      </c>
      <c r="BX586" s="74">
        <v>68.8</v>
      </c>
      <c r="BY586" s="74">
        <v>79.7</v>
      </c>
      <c r="BZ586" s="78">
        <v>5660</v>
      </c>
      <c r="CA586" s="74">
        <v>1.9</v>
      </c>
      <c r="CB586" s="78">
        <v>5555</v>
      </c>
      <c r="CC586" s="74">
        <v>10.3</v>
      </c>
      <c r="CD586" s="74">
        <v>6.6</v>
      </c>
      <c r="CE586" s="74">
        <v>62.5</v>
      </c>
      <c r="CF586" s="74">
        <v>77</v>
      </c>
      <c r="CG586" s="74">
        <v>83</v>
      </c>
      <c r="CH586" s="78">
        <v>5660</v>
      </c>
      <c r="CI586" s="74">
        <v>2.1</v>
      </c>
      <c r="CJ586" s="78">
        <v>5540</v>
      </c>
      <c r="CK586" s="74">
        <v>12.9</v>
      </c>
      <c r="CL586" s="74">
        <v>6.4</v>
      </c>
      <c r="CM586" s="74">
        <v>66.599999999999994</v>
      </c>
      <c r="CN586" s="74">
        <v>77.2</v>
      </c>
      <c r="CO586" s="74">
        <v>80.7</v>
      </c>
      <c r="CP586" s="78"/>
      <c r="CQ586" s="74"/>
      <c r="CR586" s="78"/>
      <c r="CS586" s="74"/>
      <c r="CT586" s="74"/>
      <c r="CU586" s="74"/>
      <c r="CV586" s="74"/>
      <c r="CW586" s="74"/>
    </row>
    <row r="587" spans="1:101" ht="16.5" x14ac:dyDescent="0.3">
      <c r="A587" s="74" t="s">
        <v>292</v>
      </c>
      <c r="B587" s="74">
        <v>40</v>
      </c>
      <c r="C587" s="74">
        <v>10003863</v>
      </c>
      <c r="D587" s="74" t="s">
        <v>46</v>
      </c>
      <c r="E587" s="74" t="s">
        <v>143</v>
      </c>
      <c r="F587" s="78">
        <v>335</v>
      </c>
      <c r="G587" s="74">
        <v>2.1</v>
      </c>
      <c r="H587" s="78">
        <v>325</v>
      </c>
      <c r="I587" s="74">
        <v>9.5</v>
      </c>
      <c r="J587" s="74">
        <v>8.3000000000000007</v>
      </c>
      <c r="K587" s="74">
        <v>65.400000000000006</v>
      </c>
      <c r="L587" s="74">
        <v>78.599999999999994</v>
      </c>
      <c r="M587" s="74">
        <v>82.3</v>
      </c>
      <c r="N587" s="78">
        <v>335</v>
      </c>
      <c r="O587" s="74">
        <v>1.8</v>
      </c>
      <c r="P587" s="78">
        <v>330</v>
      </c>
      <c r="Q587" s="74">
        <v>9.1</v>
      </c>
      <c r="R587" s="74">
        <v>6.7</v>
      </c>
      <c r="S587" s="74" t="s">
        <v>396</v>
      </c>
      <c r="T587" s="74" t="s">
        <v>396</v>
      </c>
      <c r="U587" s="74">
        <v>84.1</v>
      </c>
      <c r="V587" s="78">
        <v>335</v>
      </c>
      <c r="W587" s="74">
        <v>2.1</v>
      </c>
      <c r="X587" s="78">
        <v>325</v>
      </c>
      <c r="Y587" s="74">
        <v>12.2</v>
      </c>
      <c r="Z587" s="74">
        <v>4.5999999999999996</v>
      </c>
      <c r="AA587" s="74">
        <v>76.099999999999994</v>
      </c>
      <c r="AB587" s="74">
        <v>81.7</v>
      </c>
      <c r="AC587" s="74">
        <v>83.2</v>
      </c>
      <c r="AD587" s="78"/>
      <c r="AE587" s="74"/>
      <c r="AF587" s="78"/>
      <c r="AG587" s="74"/>
      <c r="AH587" s="74"/>
      <c r="AI587" s="74"/>
      <c r="AJ587" s="74"/>
      <c r="AK587" s="74"/>
      <c r="AL587" s="78">
        <v>195</v>
      </c>
      <c r="AM587" s="74">
        <v>0.5</v>
      </c>
      <c r="AN587" s="78">
        <v>190</v>
      </c>
      <c r="AO587" s="74">
        <v>12.5</v>
      </c>
      <c r="AP587" s="74">
        <v>13.5</v>
      </c>
      <c r="AQ587" s="74">
        <v>63</v>
      </c>
      <c r="AR587" s="74">
        <v>69.3</v>
      </c>
      <c r="AS587" s="74">
        <v>74</v>
      </c>
      <c r="AT587" s="78">
        <v>195</v>
      </c>
      <c r="AU587" s="74">
        <v>1</v>
      </c>
      <c r="AV587" s="78">
        <v>190</v>
      </c>
      <c r="AW587" s="74">
        <v>13.1</v>
      </c>
      <c r="AX587" s="74">
        <v>9.4</v>
      </c>
      <c r="AY587" s="74" t="s">
        <v>396</v>
      </c>
      <c r="AZ587" s="74" t="s">
        <v>396</v>
      </c>
      <c r="BA587" s="74">
        <v>77.5</v>
      </c>
      <c r="BB587" s="78">
        <v>195</v>
      </c>
      <c r="BC587" s="74">
        <v>1</v>
      </c>
      <c r="BD587" s="78">
        <v>190</v>
      </c>
      <c r="BE587" s="74">
        <v>11</v>
      </c>
      <c r="BF587" s="74">
        <v>6.8</v>
      </c>
      <c r="BG587" s="74">
        <v>77.5</v>
      </c>
      <c r="BH587" s="74">
        <v>80.599999999999994</v>
      </c>
      <c r="BI587" s="74">
        <v>82.2</v>
      </c>
      <c r="BJ587" s="78"/>
      <c r="BK587" s="74"/>
      <c r="BL587" s="78"/>
      <c r="BM587" s="74"/>
      <c r="BN587" s="74"/>
      <c r="BO587" s="74"/>
      <c r="BP587" s="74"/>
      <c r="BQ587" s="74"/>
      <c r="BR587" s="78">
        <v>525</v>
      </c>
      <c r="BS587" s="74">
        <v>1.5</v>
      </c>
      <c r="BT587" s="78">
        <v>520</v>
      </c>
      <c r="BU587" s="74">
        <v>10.6</v>
      </c>
      <c r="BV587" s="74">
        <v>10.199999999999999</v>
      </c>
      <c r="BW587" s="74">
        <v>64.5</v>
      </c>
      <c r="BX587" s="74">
        <v>75.099999999999994</v>
      </c>
      <c r="BY587" s="74">
        <v>79.2</v>
      </c>
      <c r="BZ587" s="78">
        <v>525</v>
      </c>
      <c r="CA587" s="74">
        <v>1.5</v>
      </c>
      <c r="CB587" s="78">
        <v>520</v>
      </c>
      <c r="CC587" s="74">
        <v>10.6</v>
      </c>
      <c r="CD587" s="74">
        <v>7.7</v>
      </c>
      <c r="CE587" s="74">
        <v>70.7</v>
      </c>
      <c r="CF587" s="74">
        <v>79.400000000000006</v>
      </c>
      <c r="CG587" s="74">
        <v>81.7</v>
      </c>
      <c r="CH587" s="78">
        <v>525</v>
      </c>
      <c r="CI587" s="74">
        <v>1.7</v>
      </c>
      <c r="CJ587" s="78">
        <v>520</v>
      </c>
      <c r="CK587" s="74">
        <v>11.8</v>
      </c>
      <c r="CL587" s="74">
        <v>5.4</v>
      </c>
      <c r="CM587" s="74">
        <v>76.599999999999994</v>
      </c>
      <c r="CN587" s="74">
        <v>81.3</v>
      </c>
      <c r="CO587" s="74">
        <v>82.8</v>
      </c>
      <c r="CP587" s="78"/>
      <c r="CQ587" s="74"/>
      <c r="CR587" s="78"/>
      <c r="CS587" s="74"/>
      <c r="CT587" s="74"/>
      <c r="CU587" s="74"/>
      <c r="CV587" s="74"/>
      <c r="CW587" s="74"/>
    </row>
    <row r="588" spans="1:101" ht="16.5" x14ac:dyDescent="0.3">
      <c r="A588" s="74" t="s">
        <v>292</v>
      </c>
      <c r="B588" s="74">
        <v>125</v>
      </c>
      <c r="C588" s="74">
        <v>10007796</v>
      </c>
      <c r="D588" s="74" t="s">
        <v>36</v>
      </c>
      <c r="E588" s="74" t="s">
        <v>145</v>
      </c>
      <c r="F588" s="78">
        <v>955</v>
      </c>
      <c r="G588" s="74">
        <v>1.7</v>
      </c>
      <c r="H588" s="78">
        <v>935</v>
      </c>
      <c r="I588" s="74">
        <v>6.4</v>
      </c>
      <c r="J588" s="74">
        <v>8.8000000000000007</v>
      </c>
      <c r="K588" s="74">
        <v>49.9</v>
      </c>
      <c r="L588" s="74">
        <v>72.7</v>
      </c>
      <c r="M588" s="74">
        <v>84.8</v>
      </c>
      <c r="N588" s="78">
        <v>955</v>
      </c>
      <c r="O588" s="74">
        <v>2.2999999999999998</v>
      </c>
      <c r="P588" s="78">
        <v>930</v>
      </c>
      <c r="Q588" s="74">
        <v>8.1999999999999993</v>
      </c>
      <c r="R588" s="74">
        <v>9</v>
      </c>
      <c r="S588" s="74">
        <v>61.8</v>
      </c>
      <c r="T588" s="74">
        <v>76.3</v>
      </c>
      <c r="U588" s="74">
        <v>82.8</v>
      </c>
      <c r="V588" s="78">
        <v>955</v>
      </c>
      <c r="W588" s="74">
        <v>2.4</v>
      </c>
      <c r="X588" s="78">
        <v>930</v>
      </c>
      <c r="Y588" s="74">
        <v>10.8</v>
      </c>
      <c r="Z588" s="74">
        <v>7.6</v>
      </c>
      <c r="AA588" s="74">
        <v>65.7</v>
      </c>
      <c r="AB588" s="74">
        <v>77.400000000000006</v>
      </c>
      <c r="AC588" s="74">
        <v>81.599999999999994</v>
      </c>
      <c r="AD588" s="78"/>
      <c r="AE588" s="74"/>
      <c r="AF588" s="78"/>
      <c r="AG588" s="74"/>
      <c r="AH588" s="74"/>
      <c r="AI588" s="74"/>
      <c r="AJ588" s="74"/>
      <c r="AK588" s="74"/>
      <c r="AL588" s="78">
        <v>860</v>
      </c>
      <c r="AM588" s="74">
        <v>1.5</v>
      </c>
      <c r="AN588" s="78">
        <v>850</v>
      </c>
      <c r="AO588" s="74">
        <v>7.1</v>
      </c>
      <c r="AP588" s="74">
        <v>13.7</v>
      </c>
      <c r="AQ588" s="74">
        <v>48.2</v>
      </c>
      <c r="AR588" s="74">
        <v>65.8</v>
      </c>
      <c r="AS588" s="74">
        <v>79.2</v>
      </c>
      <c r="AT588" s="78">
        <v>860</v>
      </c>
      <c r="AU588" s="74">
        <v>2</v>
      </c>
      <c r="AV588" s="78">
        <v>845</v>
      </c>
      <c r="AW588" s="74">
        <v>9.4</v>
      </c>
      <c r="AX588" s="74">
        <v>8.6</v>
      </c>
      <c r="AY588" s="74">
        <v>64.2</v>
      </c>
      <c r="AZ588" s="74">
        <v>74.8</v>
      </c>
      <c r="BA588" s="74">
        <v>82</v>
      </c>
      <c r="BB588" s="78">
        <v>860</v>
      </c>
      <c r="BC588" s="74">
        <v>2.2000000000000002</v>
      </c>
      <c r="BD588" s="78">
        <v>840</v>
      </c>
      <c r="BE588" s="74">
        <v>11.6</v>
      </c>
      <c r="BF588" s="74">
        <v>8.1999999999999993</v>
      </c>
      <c r="BG588" s="74">
        <v>66.599999999999994</v>
      </c>
      <c r="BH588" s="74">
        <v>76</v>
      </c>
      <c r="BI588" s="74">
        <v>80.2</v>
      </c>
      <c r="BJ588" s="78"/>
      <c r="BK588" s="74"/>
      <c r="BL588" s="78"/>
      <c r="BM588" s="74"/>
      <c r="BN588" s="74"/>
      <c r="BO588" s="74"/>
      <c r="BP588" s="74"/>
      <c r="BQ588" s="74"/>
      <c r="BR588" s="78">
        <v>1815</v>
      </c>
      <c r="BS588" s="74">
        <v>1.6</v>
      </c>
      <c r="BT588" s="78">
        <v>1785</v>
      </c>
      <c r="BU588" s="74">
        <v>6.7</v>
      </c>
      <c r="BV588" s="74">
        <v>11.1</v>
      </c>
      <c r="BW588" s="74">
        <v>49.1</v>
      </c>
      <c r="BX588" s="74">
        <v>69.400000000000006</v>
      </c>
      <c r="BY588" s="74">
        <v>82.2</v>
      </c>
      <c r="BZ588" s="78">
        <v>1815</v>
      </c>
      <c r="CA588" s="74">
        <v>2.1</v>
      </c>
      <c r="CB588" s="78">
        <v>1775</v>
      </c>
      <c r="CC588" s="74">
        <v>8.6999999999999993</v>
      </c>
      <c r="CD588" s="74">
        <v>8.8000000000000007</v>
      </c>
      <c r="CE588" s="74">
        <v>62.9</v>
      </c>
      <c r="CF588" s="74">
        <v>75.5</v>
      </c>
      <c r="CG588" s="74">
        <v>82.4</v>
      </c>
      <c r="CH588" s="78">
        <v>1815</v>
      </c>
      <c r="CI588" s="74">
        <v>2.2999999999999998</v>
      </c>
      <c r="CJ588" s="78">
        <v>1770</v>
      </c>
      <c r="CK588" s="74">
        <v>11.2</v>
      </c>
      <c r="CL588" s="74">
        <v>7.9</v>
      </c>
      <c r="CM588" s="74">
        <v>66.099999999999994</v>
      </c>
      <c r="CN588" s="74">
        <v>76.7</v>
      </c>
      <c r="CO588" s="74">
        <v>80.900000000000006</v>
      </c>
      <c r="CP588" s="78"/>
      <c r="CQ588" s="74"/>
      <c r="CR588" s="78"/>
      <c r="CS588" s="74"/>
      <c r="CT588" s="74"/>
      <c r="CU588" s="74"/>
      <c r="CV588" s="74"/>
      <c r="CW588" s="74"/>
    </row>
    <row r="589" spans="1:101" ht="16.5" x14ac:dyDescent="0.3">
      <c r="A589" s="74" t="s">
        <v>292</v>
      </c>
      <c r="B589" s="74">
        <v>62</v>
      </c>
      <c r="C589" s="74">
        <v>10007151</v>
      </c>
      <c r="D589" s="74" t="s">
        <v>36</v>
      </c>
      <c r="E589" s="74" t="s">
        <v>147</v>
      </c>
      <c r="F589" s="78">
        <v>1335</v>
      </c>
      <c r="G589" s="74">
        <v>2.7</v>
      </c>
      <c r="H589" s="78">
        <v>1300</v>
      </c>
      <c r="I589" s="74">
        <v>7.2</v>
      </c>
      <c r="J589" s="74">
        <v>10.199999999999999</v>
      </c>
      <c r="K589" s="74">
        <v>65.099999999999994</v>
      </c>
      <c r="L589" s="74">
        <v>77.7</v>
      </c>
      <c r="M589" s="74">
        <v>82.6</v>
      </c>
      <c r="N589" s="78">
        <v>1335</v>
      </c>
      <c r="O589" s="74">
        <v>2.7</v>
      </c>
      <c r="P589" s="78">
        <v>1300</v>
      </c>
      <c r="Q589" s="74">
        <v>6.9</v>
      </c>
      <c r="R589" s="74">
        <v>8</v>
      </c>
      <c r="S589" s="74">
        <v>70.400000000000006</v>
      </c>
      <c r="T589" s="74">
        <v>81.400000000000006</v>
      </c>
      <c r="U589" s="74">
        <v>85.1</v>
      </c>
      <c r="V589" s="78">
        <v>1335</v>
      </c>
      <c r="W589" s="74">
        <v>2.8</v>
      </c>
      <c r="X589" s="78">
        <v>1295</v>
      </c>
      <c r="Y589" s="74">
        <v>9.8000000000000007</v>
      </c>
      <c r="Z589" s="74">
        <v>7.3</v>
      </c>
      <c r="AA589" s="74">
        <v>73</v>
      </c>
      <c r="AB589" s="74">
        <v>80.900000000000006</v>
      </c>
      <c r="AC589" s="74">
        <v>82.9</v>
      </c>
      <c r="AD589" s="78"/>
      <c r="AE589" s="74"/>
      <c r="AF589" s="78"/>
      <c r="AG589" s="74"/>
      <c r="AH589" s="74"/>
      <c r="AI589" s="74"/>
      <c r="AJ589" s="74"/>
      <c r="AK589" s="74"/>
      <c r="AL589" s="78">
        <v>1005</v>
      </c>
      <c r="AM589" s="74">
        <v>1</v>
      </c>
      <c r="AN589" s="78">
        <v>995</v>
      </c>
      <c r="AO589" s="74">
        <v>8.1</v>
      </c>
      <c r="AP589" s="74">
        <v>13.8</v>
      </c>
      <c r="AQ589" s="74">
        <v>61.3</v>
      </c>
      <c r="AR589" s="74">
        <v>72.900000000000006</v>
      </c>
      <c r="AS589" s="74">
        <v>78</v>
      </c>
      <c r="AT589" s="78">
        <v>1005</v>
      </c>
      <c r="AU589" s="74">
        <v>1.1000000000000001</v>
      </c>
      <c r="AV589" s="78">
        <v>995</v>
      </c>
      <c r="AW589" s="74">
        <v>9.3000000000000007</v>
      </c>
      <c r="AX589" s="74">
        <v>9.1999999999999993</v>
      </c>
      <c r="AY589" s="74">
        <v>69.2</v>
      </c>
      <c r="AZ589" s="74">
        <v>78.7</v>
      </c>
      <c r="BA589" s="74">
        <v>81.400000000000006</v>
      </c>
      <c r="BB589" s="78">
        <v>1005</v>
      </c>
      <c r="BC589" s="74">
        <v>1.1000000000000001</v>
      </c>
      <c r="BD589" s="78">
        <v>995</v>
      </c>
      <c r="BE589" s="74">
        <v>11.5</v>
      </c>
      <c r="BF589" s="74">
        <v>8.1</v>
      </c>
      <c r="BG589" s="74">
        <v>73</v>
      </c>
      <c r="BH589" s="74">
        <v>78.400000000000006</v>
      </c>
      <c r="BI589" s="74">
        <v>80.3</v>
      </c>
      <c r="BJ589" s="78"/>
      <c r="BK589" s="74"/>
      <c r="BL589" s="78"/>
      <c r="BM589" s="74"/>
      <c r="BN589" s="74"/>
      <c r="BO589" s="74"/>
      <c r="BP589" s="74"/>
      <c r="BQ589" s="74"/>
      <c r="BR589" s="78">
        <v>2340</v>
      </c>
      <c r="BS589" s="74">
        <v>2</v>
      </c>
      <c r="BT589" s="78">
        <v>2295</v>
      </c>
      <c r="BU589" s="74">
        <v>7.6</v>
      </c>
      <c r="BV589" s="74">
        <v>11.8</v>
      </c>
      <c r="BW589" s="74">
        <v>63.4</v>
      </c>
      <c r="BX589" s="74">
        <v>75.599999999999994</v>
      </c>
      <c r="BY589" s="74">
        <v>80.599999999999994</v>
      </c>
      <c r="BZ589" s="78">
        <v>2340</v>
      </c>
      <c r="CA589" s="74">
        <v>2</v>
      </c>
      <c r="CB589" s="78">
        <v>2295</v>
      </c>
      <c r="CC589" s="74">
        <v>7.9</v>
      </c>
      <c r="CD589" s="74">
        <v>8.5</v>
      </c>
      <c r="CE589" s="74">
        <v>69.900000000000006</v>
      </c>
      <c r="CF589" s="74">
        <v>80.2</v>
      </c>
      <c r="CG589" s="74">
        <v>83.5</v>
      </c>
      <c r="CH589" s="78">
        <v>2340</v>
      </c>
      <c r="CI589" s="74">
        <v>2.1</v>
      </c>
      <c r="CJ589" s="78">
        <v>2290</v>
      </c>
      <c r="CK589" s="74">
        <v>10.6</v>
      </c>
      <c r="CL589" s="74">
        <v>7.6</v>
      </c>
      <c r="CM589" s="74">
        <v>73</v>
      </c>
      <c r="CN589" s="74">
        <v>79.8</v>
      </c>
      <c r="CO589" s="74">
        <v>81.8</v>
      </c>
      <c r="CP589" s="78"/>
      <c r="CQ589" s="74"/>
      <c r="CR589" s="78"/>
      <c r="CS589" s="74"/>
      <c r="CT589" s="74"/>
      <c r="CU589" s="74"/>
      <c r="CV589" s="74"/>
      <c r="CW589" s="74"/>
    </row>
    <row r="590" spans="1:101" ht="16.5" x14ac:dyDescent="0.3">
      <c r="A590" s="74" t="s">
        <v>292</v>
      </c>
      <c r="B590" s="74">
        <v>23</v>
      </c>
      <c r="C590" s="74">
        <v>10003956</v>
      </c>
      <c r="D590" s="74" t="s">
        <v>39</v>
      </c>
      <c r="E590" s="74" t="s">
        <v>149</v>
      </c>
      <c r="F590" s="78">
        <v>925</v>
      </c>
      <c r="G590" s="74">
        <v>2.8</v>
      </c>
      <c r="H590" s="78">
        <v>900</v>
      </c>
      <c r="I590" s="74">
        <v>7.6</v>
      </c>
      <c r="J590" s="74">
        <v>8.6999999999999993</v>
      </c>
      <c r="K590" s="74">
        <v>57.3</v>
      </c>
      <c r="L590" s="74">
        <v>77</v>
      </c>
      <c r="M590" s="74">
        <v>83.8</v>
      </c>
      <c r="N590" s="78">
        <v>925</v>
      </c>
      <c r="O590" s="74">
        <v>3.6</v>
      </c>
      <c r="P590" s="78">
        <v>895</v>
      </c>
      <c r="Q590" s="74">
        <v>9.1999999999999993</v>
      </c>
      <c r="R590" s="74">
        <v>8.4</v>
      </c>
      <c r="S590" s="74">
        <v>62.4</v>
      </c>
      <c r="T590" s="74">
        <v>77.7</v>
      </c>
      <c r="U590" s="74">
        <v>82.4</v>
      </c>
      <c r="V590" s="78">
        <v>925</v>
      </c>
      <c r="W590" s="74">
        <v>3.7</v>
      </c>
      <c r="X590" s="78">
        <v>890</v>
      </c>
      <c r="Y590" s="74">
        <v>11.5</v>
      </c>
      <c r="Z590" s="74">
        <v>7.3</v>
      </c>
      <c r="AA590" s="74">
        <v>70.5</v>
      </c>
      <c r="AB590" s="74">
        <v>78.400000000000006</v>
      </c>
      <c r="AC590" s="74">
        <v>81.2</v>
      </c>
      <c r="AD590" s="78"/>
      <c r="AE590" s="74"/>
      <c r="AF590" s="78"/>
      <c r="AG590" s="74"/>
      <c r="AH590" s="74"/>
      <c r="AI590" s="74"/>
      <c r="AJ590" s="74"/>
      <c r="AK590" s="74"/>
      <c r="AL590" s="78">
        <v>355</v>
      </c>
      <c r="AM590" s="74">
        <v>2</v>
      </c>
      <c r="AN590" s="78">
        <v>350</v>
      </c>
      <c r="AO590" s="74">
        <v>8.9</v>
      </c>
      <c r="AP590" s="74">
        <v>15.2</v>
      </c>
      <c r="AQ590" s="74">
        <v>56.6</v>
      </c>
      <c r="AR590" s="74">
        <v>69</v>
      </c>
      <c r="AS590" s="74">
        <v>75.900000000000006</v>
      </c>
      <c r="AT590" s="78">
        <v>355</v>
      </c>
      <c r="AU590" s="74">
        <v>2.8</v>
      </c>
      <c r="AV590" s="78">
        <v>345</v>
      </c>
      <c r="AW590" s="74">
        <v>12.2</v>
      </c>
      <c r="AX590" s="74">
        <v>10.7</v>
      </c>
      <c r="AY590" s="74">
        <v>62.6</v>
      </c>
      <c r="AZ590" s="74">
        <v>73.3</v>
      </c>
      <c r="BA590" s="74">
        <v>77.099999999999994</v>
      </c>
      <c r="BB590" s="78">
        <v>355</v>
      </c>
      <c r="BC590" s="74">
        <v>2.8</v>
      </c>
      <c r="BD590" s="78">
        <v>345</v>
      </c>
      <c r="BE590" s="74">
        <v>14.8</v>
      </c>
      <c r="BF590" s="74">
        <v>9.3000000000000007</v>
      </c>
      <c r="BG590" s="74">
        <v>67.5</v>
      </c>
      <c r="BH590" s="74">
        <v>75.099999999999994</v>
      </c>
      <c r="BI590" s="74">
        <v>75.900000000000006</v>
      </c>
      <c r="BJ590" s="78"/>
      <c r="BK590" s="74"/>
      <c r="BL590" s="78"/>
      <c r="BM590" s="74"/>
      <c r="BN590" s="74"/>
      <c r="BO590" s="74"/>
      <c r="BP590" s="74"/>
      <c r="BQ590" s="74"/>
      <c r="BR590" s="78">
        <v>1280</v>
      </c>
      <c r="BS590" s="74">
        <v>2.6</v>
      </c>
      <c r="BT590" s="78">
        <v>1250</v>
      </c>
      <c r="BU590" s="74">
        <v>7.9</v>
      </c>
      <c r="BV590" s="74">
        <v>10.5</v>
      </c>
      <c r="BW590" s="74">
        <v>57.1</v>
      </c>
      <c r="BX590" s="74">
        <v>74.8</v>
      </c>
      <c r="BY590" s="74">
        <v>81.599999999999994</v>
      </c>
      <c r="BZ590" s="78">
        <v>1280</v>
      </c>
      <c r="CA590" s="74">
        <v>3.4</v>
      </c>
      <c r="CB590" s="78">
        <v>1240</v>
      </c>
      <c r="CC590" s="74">
        <v>10</v>
      </c>
      <c r="CD590" s="74">
        <v>9</v>
      </c>
      <c r="CE590" s="74">
        <v>62.4</v>
      </c>
      <c r="CF590" s="74">
        <v>76.5</v>
      </c>
      <c r="CG590" s="74">
        <v>80.900000000000006</v>
      </c>
      <c r="CH590" s="78">
        <v>1280</v>
      </c>
      <c r="CI590" s="74">
        <v>3.4</v>
      </c>
      <c r="CJ590" s="78">
        <v>1235</v>
      </c>
      <c r="CK590" s="74">
        <v>12.4</v>
      </c>
      <c r="CL590" s="74">
        <v>7.8</v>
      </c>
      <c r="CM590" s="74">
        <v>69.7</v>
      </c>
      <c r="CN590" s="74">
        <v>77.400000000000006</v>
      </c>
      <c r="CO590" s="74">
        <v>79.7</v>
      </c>
      <c r="CP590" s="78"/>
      <c r="CQ590" s="74"/>
      <c r="CR590" s="78"/>
      <c r="CS590" s="74"/>
      <c r="CT590" s="74"/>
      <c r="CU590" s="74"/>
      <c r="CV590" s="74"/>
      <c r="CW590" s="74"/>
    </row>
    <row r="591" spans="1:101" ht="16.5" x14ac:dyDescent="0.3">
      <c r="A591" s="74" t="s">
        <v>292</v>
      </c>
      <c r="B591" s="74">
        <v>65</v>
      </c>
      <c r="C591" s="74">
        <v>10003957</v>
      </c>
      <c r="D591" s="74" t="s">
        <v>39</v>
      </c>
      <c r="E591" s="74" t="s">
        <v>151</v>
      </c>
      <c r="F591" s="78">
        <v>1955</v>
      </c>
      <c r="G591" s="74">
        <v>2.8</v>
      </c>
      <c r="H591" s="78">
        <v>1900</v>
      </c>
      <c r="I591" s="74">
        <v>8.1</v>
      </c>
      <c r="J591" s="74">
        <v>10.7</v>
      </c>
      <c r="K591" s="74">
        <v>58.1</v>
      </c>
      <c r="L591" s="74">
        <v>74.099999999999994</v>
      </c>
      <c r="M591" s="74">
        <v>81.2</v>
      </c>
      <c r="N591" s="78">
        <v>1955</v>
      </c>
      <c r="O591" s="74">
        <v>2.9</v>
      </c>
      <c r="P591" s="78">
        <v>1900</v>
      </c>
      <c r="Q591" s="74">
        <v>9.3000000000000007</v>
      </c>
      <c r="R591" s="74">
        <v>7.4</v>
      </c>
      <c r="S591" s="74">
        <v>61.4</v>
      </c>
      <c r="T591" s="74">
        <v>77.599999999999994</v>
      </c>
      <c r="U591" s="74">
        <v>83.4</v>
      </c>
      <c r="V591" s="78">
        <v>1955</v>
      </c>
      <c r="W591" s="74">
        <v>3.4</v>
      </c>
      <c r="X591" s="78">
        <v>1890</v>
      </c>
      <c r="Y591" s="74">
        <v>12.3</v>
      </c>
      <c r="Z591" s="74">
        <v>6.8</v>
      </c>
      <c r="AA591" s="74">
        <v>68.099999999999994</v>
      </c>
      <c r="AB591" s="74">
        <v>78.8</v>
      </c>
      <c r="AC591" s="74">
        <v>81</v>
      </c>
      <c r="AD591" s="78"/>
      <c r="AE591" s="74"/>
      <c r="AF591" s="78"/>
      <c r="AG591" s="74"/>
      <c r="AH591" s="74"/>
      <c r="AI591" s="74"/>
      <c r="AJ591" s="74"/>
      <c r="AK591" s="74"/>
      <c r="AL591" s="78">
        <v>1605</v>
      </c>
      <c r="AM591" s="74">
        <v>2.2000000000000002</v>
      </c>
      <c r="AN591" s="78">
        <v>1570</v>
      </c>
      <c r="AO591" s="74">
        <v>6.9</v>
      </c>
      <c r="AP591" s="74">
        <v>11.3</v>
      </c>
      <c r="AQ591" s="74">
        <v>61.7</v>
      </c>
      <c r="AR591" s="74">
        <v>73.900000000000006</v>
      </c>
      <c r="AS591" s="74">
        <v>81.7</v>
      </c>
      <c r="AT591" s="78">
        <v>1605</v>
      </c>
      <c r="AU591" s="74">
        <v>2.2999999999999998</v>
      </c>
      <c r="AV591" s="78">
        <v>1570</v>
      </c>
      <c r="AW591" s="74">
        <v>11.2</v>
      </c>
      <c r="AX591" s="74">
        <v>8.5</v>
      </c>
      <c r="AY591" s="74">
        <v>64.599999999999994</v>
      </c>
      <c r="AZ591" s="74">
        <v>76.3</v>
      </c>
      <c r="BA591" s="74">
        <v>80.400000000000006</v>
      </c>
      <c r="BB591" s="78">
        <v>1605</v>
      </c>
      <c r="BC591" s="74">
        <v>2.4</v>
      </c>
      <c r="BD591" s="78">
        <v>1565</v>
      </c>
      <c r="BE591" s="74">
        <v>13.9</v>
      </c>
      <c r="BF591" s="74">
        <v>6.9</v>
      </c>
      <c r="BG591" s="74">
        <v>69.2</v>
      </c>
      <c r="BH591" s="74">
        <v>77.099999999999994</v>
      </c>
      <c r="BI591" s="74">
        <v>79.2</v>
      </c>
      <c r="BJ591" s="78"/>
      <c r="BK591" s="74"/>
      <c r="BL591" s="78"/>
      <c r="BM591" s="74"/>
      <c r="BN591" s="74"/>
      <c r="BO591" s="74"/>
      <c r="BP591" s="74"/>
      <c r="BQ591" s="74"/>
      <c r="BR591" s="78">
        <v>3560</v>
      </c>
      <c r="BS591" s="74">
        <v>2.5</v>
      </c>
      <c r="BT591" s="78">
        <v>3470</v>
      </c>
      <c r="BU591" s="74">
        <v>7.6</v>
      </c>
      <c r="BV591" s="74">
        <v>11</v>
      </c>
      <c r="BW591" s="74">
        <v>59.7</v>
      </c>
      <c r="BX591" s="74">
        <v>74</v>
      </c>
      <c r="BY591" s="74">
        <v>81.5</v>
      </c>
      <c r="BZ591" s="78">
        <v>3560</v>
      </c>
      <c r="CA591" s="74">
        <v>2.6</v>
      </c>
      <c r="CB591" s="78">
        <v>3470</v>
      </c>
      <c r="CC591" s="74">
        <v>10.1</v>
      </c>
      <c r="CD591" s="74">
        <v>7.9</v>
      </c>
      <c r="CE591" s="74">
        <v>62.8</v>
      </c>
      <c r="CF591" s="74">
        <v>77</v>
      </c>
      <c r="CG591" s="74">
        <v>82</v>
      </c>
      <c r="CH591" s="78">
        <v>3560</v>
      </c>
      <c r="CI591" s="74">
        <v>3</v>
      </c>
      <c r="CJ591" s="78">
        <v>3455</v>
      </c>
      <c r="CK591" s="74">
        <v>13</v>
      </c>
      <c r="CL591" s="74">
        <v>6.8</v>
      </c>
      <c r="CM591" s="74">
        <v>68.599999999999994</v>
      </c>
      <c r="CN591" s="74">
        <v>78</v>
      </c>
      <c r="CO591" s="74">
        <v>80.2</v>
      </c>
      <c r="CP591" s="78"/>
      <c r="CQ591" s="74"/>
      <c r="CR591" s="78"/>
      <c r="CS591" s="74"/>
      <c r="CT591" s="74"/>
      <c r="CU591" s="74"/>
      <c r="CV591" s="74"/>
      <c r="CW591" s="74"/>
    </row>
    <row r="592" spans="1:101" ht="16.5" x14ac:dyDescent="0.3">
      <c r="A592" s="74" t="s">
        <v>292</v>
      </c>
      <c r="B592" s="74">
        <v>209</v>
      </c>
      <c r="C592" s="74">
        <v>10003945</v>
      </c>
      <c r="D592" s="74" t="s">
        <v>39</v>
      </c>
      <c r="E592" s="74" t="s">
        <v>153</v>
      </c>
      <c r="F592" s="78">
        <v>70</v>
      </c>
      <c r="G592" s="74">
        <v>9.9</v>
      </c>
      <c r="H592" s="78">
        <v>65</v>
      </c>
      <c r="I592" s="74">
        <v>15.6</v>
      </c>
      <c r="J592" s="74">
        <v>7.8</v>
      </c>
      <c r="K592" s="74" t="s">
        <v>396</v>
      </c>
      <c r="L592" s="74" t="s">
        <v>396</v>
      </c>
      <c r="M592" s="74">
        <v>76.599999999999994</v>
      </c>
      <c r="N592" s="78">
        <v>70</v>
      </c>
      <c r="O592" s="74">
        <v>11.3</v>
      </c>
      <c r="P592" s="78">
        <v>65</v>
      </c>
      <c r="Q592" s="74">
        <v>12.7</v>
      </c>
      <c r="R592" s="74">
        <v>9.5</v>
      </c>
      <c r="S592" s="74" t="s">
        <v>396</v>
      </c>
      <c r="T592" s="74" t="s">
        <v>396</v>
      </c>
      <c r="U592" s="74">
        <v>77.8</v>
      </c>
      <c r="V592" s="78">
        <v>70</v>
      </c>
      <c r="W592" s="74">
        <v>11.3</v>
      </c>
      <c r="X592" s="78">
        <v>65</v>
      </c>
      <c r="Y592" s="74">
        <v>14.3</v>
      </c>
      <c r="Z592" s="74">
        <v>9.5</v>
      </c>
      <c r="AA592" s="74" t="s">
        <v>396</v>
      </c>
      <c r="AB592" s="74" t="s">
        <v>396</v>
      </c>
      <c r="AC592" s="74">
        <v>76.2</v>
      </c>
      <c r="AD592" s="78"/>
      <c r="AE592" s="74"/>
      <c r="AF592" s="78"/>
      <c r="AG592" s="74"/>
      <c r="AH592" s="74"/>
      <c r="AI592" s="74"/>
      <c r="AJ592" s="74"/>
      <c r="AK592" s="74"/>
      <c r="AL592" s="78">
        <v>80</v>
      </c>
      <c r="AM592" s="74">
        <v>4.9000000000000004</v>
      </c>
      <c r="AN592" s="78">
        <v>80</v>
      </c>
      <c r="AO592" s="74">
        <v>19.2</v>
      </c>
      <c r="AP592" s="74">
        <v>20.5</v>
      </c>
      <c r="AQ592" s="74" t="s">
        <v>396</v>
      </c>
      <c r="AR592" s="74" t="s">
        <v>396</v>
      </c>
      <c r="AS592" s="74">
        <v>60.3</v>
      </c>
      <c r="AT592" s="78">
        <v>80</v>
      </c>
      <c r="AU592" s="74">
        <v>4.9000000000000004</v>
      </c>
      <c r="AV592" s="78">
        <v>80</v>
      </c>
      <c r="AW592" s="74">
        <v>23.1</v>
      </c>
      <c r="AX592" s="74">
        <v>12.8</v>
      </c>
      <c r="AY592" s="74" t="s">
        <v>396</v>
      </c>
      <c r="AZ592" s="74" t="s">
        <v>396</v>
      </c>
      <c r="BA592" s="74">
        <v>64.099999999999994</v>
      </c>
      <c r="BB592" s="78">
        <v>80</v>
      </c>
      <c r="BC592" s="74">
        <v>4.9000000000000004</v>
      </c>
      <c r="BD592" s="78">
        <v>80</v>
      </c>
      <c r="BE592" s="74">
        <v>26.9</v>
      </c>
      <c r="BF592" s="74">
        <v>14.1</v>
      </c>
      <c r="BG592" s="74" t="s">
        <v>396</v>
      </c>
      <c r="BH592" s="74" t="s">
        <v>396</v>
      </c>
      <c r="BI592" s="74">
        <v>59</v>
      </c>
      <c r="BJ592" s="78"/>
      <c r="BK592" s="74"/>
      <c r="BL592" s="78"/>
      <c r="BM592" s="74"/>
      <c r="BN592" s="74"/>
      <c r="BO592" s="74"/>
      <c r="BP592" s="74"/>
      <c r="BQ592" s="74"/>
      <c r="BR592" s="78">
        <v>155</v>
      </c>
      <c r="BS592" s="74">
        <v>7.2</v>
      </c>
      <c r="BT592" s="78">
        <v>140</v>
      </c>
      <c r="BU592" s="74">
        <v>17.600000000000001</v>
      </c>
      <c r="BV592" s="74">
        <v>14.8</v>
      </c>
      <c r="BW592" s="74">
        <v>63.4</v>
      </c>
      <c r="BX592" s="74">
        <v>65.5</v>
      </c>
      <c r="BY592" s="74">
        <v>67.599999999999994</v>
      </c>
      <c r="BZ592" s="78">
        <v>155</v>
      </c>
      <c r="CA592" s="74">
        <v>7.8</v>
      </c>
      <c r="CB592" s="78">
        <v>140</v>
      </c>
      <c r="CC592" s="74">
        <v>18.399999999999999</v>
      </c>
      <c r="CD592" s="74">
        <v>11.3</v>
      </c>
      <c r="CE592" s="74" t="s">
        <v>396</v>
      </c>
      <c r="CF592" s="74" t="s">
        <v>396</v>
      </c>
      <c r="CG592" s="74">
        <v>70.2</v>
      </c>
      <c r="CH592" s="78">
        <v>155</v>
      </c>
      <c r="CI592" s="74">
        <v>7.8</v>
      </c>
      <c r="CJ592" s="78">
        <v>140</v>
      </c>
      <c r="CK592" s="74">
        <v>21.3</v>
      </c>
      <c r="CL592" s="74">
        <v>12.1</v>
      </c>
      <c r="CM592" s="74" t="s">
        <v>396</v>
      </c>
      <c r="CN592" s="74" t="s">
        <v>396</v>
      </c>
      <c r="CO592" s="74">
        <v>66.7</v>
      </c>
      <c r="CP592" s="78"/>
      <c r="CQ592" s="74"/>
      <c r="CR592" s="78"/>
      <c r="CS592" s="74"/>
      <c r="CT592" s="74"/>
      <c r="CU592" s="74"/>
      <c r="CV592" s="74"/>
      <c r="CW592" s="74"/>
    </row>
    <row r="593" spans="1:101" ht="16.5" x14ac:dyDescent="0.3">
      <c r="A593" s="74" t="s">
        <v>292</v>
      </c>
      <c r="B593" s="74">
        <v>126</v>
      </c>
      <c r="C593" s="74">
        <v>10006842</v>
      </c>
      <c r="D593" s="74" t="s">
        <v>39</v>
      </c>
      <c r="E593" s="74" t="s">
        <v>155</v>
      </c>
      <c r="F593" s="78">
        <v>1880</v>
      </c>
      <c r="G593" s="74">
        <v>1.8</v>
      </c>
      <c r="H593" s="78">
        <v>1850</v>
      </c>
      <c r="I593" s="74">
        <v>6.3</v>
      </c>
      <c r="J593" s="74">
        <v>9.3000000000000007</v>
      </c>
      <c r="K593" s="74">
        <v>53.2</v>
      </c>
      <c r="L593" s="74">
        <v>72.5</v>
      </c>
      <c r="M593" s="74">
        <v>84.4</v>
      </c>
      <c r="N593" s="78">
        <v>1880</v>
      </c>
      <c r="O593" s="74">
        <v>1.9</v>
      </c>
      <c r="P593" s="78">
        <v>1845</v>
      </c>
      <c r="Q593" s="74">
        <v>8.6999999999999993</v>
      </c>
      <c r="R593" s="74">
        <v>6.9</v>
      </c>
      <c r="S593" s="74">
        <v>56.9</v>
      </c>
      <c r="T593" s="74">
        <v>75.7</v>
      </c>
      <c r="U593" s="74">
        <v>84.4</v>
      </c>
      <c r="V593" s="78">
        <v>1880</v>
      </c>
      <c r="W593" s="74">
        <v>2.1</v>
      </c>
      <c r="X593" s="78">
        <v>1840</v>
      </c>
      <c r="Y593" s="74">
        <v>11.1</v>
      </c>
      <c r="Z593" s="74">
        <v>6.4</v>
      </c>
      <c r="AA593" s="74">
        <v>63.6</v>
      </c>
      <c r="AB593" s="74">
        <v>77.7</v>
      </c>
      <c r="AC593" s="74">
        <v>82.5</v>
      </c>
      <c r="AD593" s="78"/>
      <c r="AE593" s="74"/>
      <c r="AF593" s="78"/>
      <c r="AG593" s="74"/>
      <c r="AH593" s="74"/>
      <c r="AI593" s="74"/>
      <c r="AJ593" s="74"/>
      <c r="AK593" s="74"/>
      <c r="AL593" s="78">
        <v>1410</v>
      </c>
      <c r="AM593" s="74">
        <v>1.5</v>
      </c>
      <c r="AN593" s="78">
        <v>1390</v>
      </c>
      <c r="AO593" s="74">
        <v>7.4</v>
      </c>
      <c r="AP593" s="74">
        <v>11.6</v>
      </c>
      <c r="AQ593" s="74">
        <v>51.8</v>
      </c>
      <c r="AR593" s="74">
        <v>67.900000000000006</v>
      </c>
      <c r="AS593" s="74">
        <v>81</v>
      </c>
      <c r="AT593" s="78">
        <v>1410</v>
      </c>
      <c r="AU593" s="74">
        <v>1.6</v>
      </c>
      <c r="AV593" s="78">
        <v>1385</v>
      </c>
      <c r="AW593" s="74">
        <v>9.6</v>
      </c>
      <c r="AX593" s="74">
        <v>8.4</v>
      </c>
      <c r="AY593" s="74">
        <v>62.4</v>
      </c>
      <c r="AZ593" s="74">
        <v>74.2</v>
      </c>
      <c r="BA593" s="74">
        <v>82</v>
      </c>
      <c r="BB593" s="78">
        <v>1410</v>
      </c>
      <c r="BC593" s="74">
        <v>1.8</v>
      </c>
      <c r="BD593" s="78">
        <v>1385</v>
      </c>
      <c r="BE593" s="74">
        <v>12.2</v>
      </c>
      <c r="BF593" s="74">
        <v>7.9</v>
      </c>
      <c r="BG593" s="74">
        <v>65.099999999999994</v>
      </c>
      <c r="BH593" s="74">
        <v>75.7</v>
      </c>
      <c r="BI593" s="74">
        <v>79.900000000000006</v>
      </c>
      <c r="BJ593" s="78"/>
      <c r="BK593" s="74"/>
      <c r="BL593" s="78"/>
      <c r="BM593" s="74"/>
      <c r="BN593" s="74"/>
      <c r="BO593" s="74"/>
      <c r="BP593" s="74"/>
      <c r="BQ593" s="74"/>
      <c r="BR593" s="78">
        <v>3290</v>
      </c>
      <c r="BS593" s="74">
        <v>1.7</v>
      </c>
      <c r="BT593" s="78">
        <v>3235</v>
      </c>
      <c r="BU593" s="74">
        <v>6.8</v>
      </c>
      <c r="BV593" s="74">
        <v>10.3</v>
      </c>
      <c r="BW593" s="74">
        <v>52.6</v>
      </c>
      <c r="BX593" s="74">
        <v>70.599999999999994</v>
      </c>
      <c r="BY593" s="74">
        <v>82.9</v>
      </c>
      <c r="BZ593" s="78">
        <v>3290</v>
      </c>
      <c r="CA593" s="74">
        <v>1.8</v>
      </c>
      <c r="CB593" s="78">
        <v>3230</v>
      </c>
      <c r="CC593" s="74">
        <v>9.1</v>
      </c>
      <c r="CD593" s="74">
        <v>7.6</v>
      </c>
      <c r="CE593" s="74">
        <v>59.3</v>
      </c>
      <c r="CF593" s="74">
        <v>75.099999999999994</v>
      </c>
      <c r="CG593" s="74">
        <v>83.4</v>
      </c>
      <c r="CH593" s="78">
        <v>3290</v>
      </c>
      <c r="CI593" s="74">
        <v>2</v>
      </c>
      <c r="CJ593" s="78">
        <v>3225</v>
      </c>
      <c r="CK593" s="74">
        <v>11.6</v>
      </c>
      <c r="CL593" s="74">
        <v>7</v>
      </c>
      <c r="CM593" s="74">
        <v>64.2</v>
      </c>
      <c r="CN593" s="74">
        <v>76.8</v>
      </c>
      <c r="CO593" s="74">
        <v>81.400000000000006</v>
      </c>
      <c r="CP593" s="78"/>
      <c r="CQ593" s="74"/>
      <c r="CR593" s="78"/>
      <c r="CS593" s="74"/>
      <c r="CT593" s="74"/>
      <c r="CU593" s="74"/>
      <c r="CV593" s="74"/>
      <c r="CW593" s="74"/>
    </row>
    <row r="594" spans="1:101" ht="16.5" x14ac:dyDescent="0.3">
      <c r="A594" s="74" t="s">
        <v>292</v>
      </c>
      <c r="B594" s="74">
        <v>24</v>
      </c>
      <c r="C594" s="74">
        <v>10007162</v>
      </c>
      <c r="D594" s="74" t="s">
        <v>27</v>
      </c>
      <c r="E594" s="74" t="s">
        <v>157</v>
      </c>
      <c r="F594" s="78">
        <v>1490</v>
      </c>
      <c r="G594" s="74">
        <v>4.2</v>
      </c>
      <c r="H594" s="78">
        <v>1425</v>
      </c>
      <c r="I594" s="74">
        <v>14.4</v>
      </c>
      <c r="J594" s="74">
        <v>16.399999999999999</v>
      </c>
      <c r="K594" s="74">
        <v>58.8</v>
      </c>
      <c r="L594" s="74">
        <v>64.900000000000006</v>
      </c>
      <c r="M594" s="74">
        <v>69.099999999999994</v>
      </c>
      <c r="N594" s="78">
        <v>1490</v>
      </c>
      <c r="O594" s="74">
        <v>4.3</v>
      </c>
      <c r="P594" s="78">
        <v>1425</v>
      </c>
      <c r="Q594" s="74">
        <v>16.2</v>
      </c>
      <c r="R594" s="74">
        <v>12.7</v>
      </c>
      <c r="S594" s="74">
        <v>61</v>
      </c>
      <c r="T594" s="74">
        <v>68.3</v>
      </c>
      <c r="U594" s="74">
        <v>71.099999999999994</v>
      </c>
      <c r="V594" s="78">
        <v>1490</v>
      </c>
      <c r="W594" s="74">
        <v>4.3</v>
      </c>
      <c r="X594" s="78">
        <v>1425</v>
      </c>
      <c r="Y594" s="74">
        <v>20.6</v>
      </c>
      <c r="Z594" s="74">
        <v>12.2</v>
      </c>
      <c r="AA594" s="74">
        <v>60.1</v>
      </c>
      <c r="AB594" s="74">
        <v>64.7</v>
      </c>
      <c r="AC594" s="74">
        <v>67.2</v>
      </c>
      <c r="AD594" s="78"/>
      <c r="AE594" s="74"/>
      <c r="AF594" s="78"/>
      <c r="AG594" s="74"/>
      <c r="AH594" s="74"/>
      <c r="AI594" s="74"/>
      <c r="AJ594" s="74"/>
      <c r="AK594" s="74"/>
      <c r="AL594" s="78">
        <v>660</v>
      </c>
      <c r="AM594" s="74">
        <v>2.7</v>
      </c>
      <c r="AN594" s="78">
        <v>645</v>
      </c>
      <c r="AO594" s="74">
        <v>15.2</v>
      </c>
      <c r="AP594" s="74">
        <v>21.6</v>
      </c>
      <c r="AQ594" s="74">
        <v>54</v>
      </c>
      <c r="AR594" s="74">
        <v>58.2</v>
      </c>
      <c r="AS594" s="74">
        <v>63.2</v>
      </c>
      <c r="AT594" s="78">
        <v>660</v>
      </c>
      <c r="AU594" s="74">
        <v>2.4</v>
      </c>
      <c r="AV594" s="78">
        <v>645</v>
      </c>
      <c r="AW594" s="74">
        <v>19.2</v>
      </c>
      <c r="AX594" s="74">
        <v>13.3</v>
      </c>
      <c r="AY594" s="74">
        <v>59.8</v>
      </c>
      <c r="AZ594" s="74">
        <v>64.2</v>
      </c>
      <c r="BA594" s="74">
        <v>67.5</v>
      </c>
      <c r="BB594" s="78">
        <v>660</v>
      </c>
      <c r="BC594" s="74">
        <v>2.7</v>
      </c>
      <c r="BD594" s="78">
        <v>645</v>
      </c>
      <c r="BE594" s="74">
        <v>23.8</v>
      </c>
      <c r="BF594" s="74">
        <v>12.1</v>
      </c>
      <c r="BG594" s="74">
        <v>58.7</v>
      </c>
      <c r="BH594" s="74">
        <v>62</v>
      </c>
      <c r="BI594" s="74">
        <v>64.099999999999994</v>
      </c>
      <c r="BJ594" s="78"/>
      <c r="BK594" s="74"/>
      <c r="BL594" s="78"/>
      <c r="BM594" s="74"/>
      <c r="BN594" s="74"/>
      <c r="BO594" s="74"/>
      <c r="BP594" s="74"/>
      <c r="BQ594" s="74"/>
      <c r="BR594" s="78">
        <v>2150</v>
      </c>
      <c r="BS594" s="74">
        <v>3.7</v>
      </c>
      <c r="BT594" s="78">
        <v>2070</v>
      </c>
      <c r="BU594" s="74">
        <v>14.7</v>
      </c>
      <c r="BV594" s="74">
        <v>18</v>
      </c>
      <c r="BW594" s="74">
        <v>57.3</v>
      </c>
      <c r="BX594" s="74">
        <v>62.9</v>
      </c>
      <c r="BY594" s="74">
        <v>67.3</v>
      </c>
      <c r="BZ594" s="78">
        <v>2150</v>
      </c>
      <c r="CA594" s="74">
        <v>3.7</v>
      </c>
      <c r="CB594" s="78">
        <v>2070</v>
      </c>
      <c r="CC594" s="74">
        <v>17.100000000000001</v>
      </c>
      <c r="CD594" s="74">
        <v>12.9</v>
      </c>
      <c r="CE594" s="74">
        <v>60.6</v>
      </c>
      <c r="CF594" s="74">
        <v>67.099999999999994</v>
      </c>
      <c r="CG594" s="74">
        <v>70</v>
      </c>
      <c r="CH594" s="78">
        <v>2150</v>
      </c>
      <c r="CI594" s="74">
        <v>3.8</v>
      </c>
      <c r="CJ594" s="78">
        <v>2070</v>
      </c>
      <c r="CK594" s="74">
        <v>21.6</v>
      </c>
      <c r="CL594" s="74">
        <v>12.2</v>
      </c>
      <c r="CM594" s="74">
        <v>59.7</v>
      </c>
      <c r="CN594" s="74">
        <v>63.9</v>
      </c>
      <c r="CO594" s="74">
        <v>66.2</v>
      </c>
      <c r="CP594" s="78"/>
      <c r="CQ594" s="74"/>
      <c r="CR594" s="78"/>
      <c r="CS594" s="74"/>
      <c r="CT594" s="74"/>
      <c r="CU594" s="74"/>
      <c r="CV594" s="74"/>
      <c r="CW594" s="74"/>
    </row>
    <row r="595" spans="1:101" ht="16.5" x14ac:dyDescent="0.3">
      <c r="A595" s="74" t="s">
        <v>292</v>
      </c>
      <c r="B595" s="74">
        <v>135</v>
      </c>
      <c r="C595" s="74">
        <v>10007769</v>
      </c>
      <c r="D595" s="74" t="s">
        <v>27</v>
      </c>
      <c r="E595" s="74" t="s">
        <v>159</v>
      </c>
      <c r="F595" s="78" t="s">
        <v>13</v>
      </c>
      <c r="G595" s="74" t="s">
        <v>13</v>
      </c>
      <c r="H595" s="78" t="s">
        <v>13</v>
      </c>
      <c r="I595" s="74" t="s">
        <v>13</v>
      </c>
      <c r="J595" s="74" t="s">
        <v>13</v>
      </c>
      <c r="K595" s="74" t="s">
        <v>13</v>
      </c>
      <c r="L595" s="74" t="s">
        <v>13</v>
      </c>
      <c r="M595" s="74" t="s">
        <v>13</v>
      </c>
      <c r="N595" s="78" t="s">
        <v>13</v>
      </c>
      <c r="O595" s="74" t="s">
        <v>13</v>
      </c>
      <c r="P595" s="78" t="s">
        <v>13</v>
      </c>
      <c r="Q595" s="74" t="s">
        <v>13</v>
      </c>
      <c r="R595" s="74" t="s">
        <v>13</v>
      </c>
      <c r="S595" s="74" t="s">
        <v>13</v>
      </c>
      <c r="T595" s="74" t="s">
        <v>13</v>
      </c>
      <c r="U595" s="74" t="s">
        <v>13</v>
      </c>
      <c r="V595" s="78" t="s">
        <v>13</v>
      </c>
      <c r="W595" s="74" t="s">
        <v>13</v>
      </c>
      <c r="X595" s="78" t="s">
        <v>13</v>
      </c>
      <c r="Y595" s="74" t="s">
        <v>13</v>
      </c>
      <c r="Z595" s="74" t="s">
        <v>13</v>
      </c>
      <c r="AA595" s="74" t="s">
        <v>13</v>
      </c>
      <c r="AB595" s="74" t="s">
        <v>13</v>
      </c>
      <c r="AC595" s="74" t="s">
        <v>13</v>
      </c>
      <c r="AD595" s="78"/>
      <c r="AE595" s="74"/>
      <c r="AF595" s="78"/>
      <c r="AG595" s="74"/>
      <c r="AH595" s="74"/>
      <c r="AI595" s="74"/>
      <c r="AJ595" s="74"/>
      <c r="AK595" s="74"/>
      <c r="AL595" s="78" t="s">
        <v>13</v>
      </c>
      <c r="AM595" s="74" t="s">
        <v>13</v>
      </c>
      <c r="AN595" s="78" t="s">
        <v>13</v>
      </c>
      <c r="AO595" s="74" t="s">
        <v>13</v>
      </c>
      <c r="AP595" s="74" t="s">
        <v>13</v>
      </c>
      <c r="AQ595" s="74" t="s">
        <v>13</v>
      </c>
      <c r="AR595" s="74" t="s">
        <v>13</v>
      </c>
      <c r="AS595" s="74" t="s">
        <v>13</v>
      </c>
      <c r="AT595" s="78" t="s">
        <v>13</v>
      </c>
      <c r="AU595" s="74" t="s">
        <v>13</v>
      </c>
      <c r="AV595" s="78" t="s">
        <v>13</v>
      </c>
      <c r="AW595" s="74" t="s">
        <v>13</v>
      </c>
      <c r="AX595" s="74" t="s">
        <v>13</v>
      </c>
      <c r="AY595" s="74" t="s">
        <v>13</v>
      </c>
      <c r="AZ595" s="74" t="s">
        <v>13</v>
      </c>
      <c r="BA595" s="74" t="s">
        <v>13</v>
      </c>
      <c r="BB595" s="78" t="s">
        <v>13</v>
      </c>
      <c r="BC595" s="74" t="s">
        <v>13</v>
      </c>
      <c r="BD595" s="78" t="s">
        <v>13</v>
      </c>
      <c r="BE595" s="74" t="s">
        <v>13</v>
      </c>
      <c r="BF595" s="74" t="s">
        <v>13</v>
      </c>
      <c r="BG595" s="74" t="s">
        <v>13</v>
      </c>
      <c r="BH595" s="74" t="s">
        <v>13</v>
      </c>
      <c r="BI595" s="74" t="s">
        <v>13</v>
      </c>
      <c r="BJ595" s="78"/>
      <c r="BK595" s="74"/>
      <c r="BL595" s="78"/>
      <c r="BM595" s="74"/>
      <c r="BN595" s="74"/>
      <c r="BO595" s="74"/>
      <c r="BP595" s="74"/>
      <c r="BQ595" s="74"/>
      <c r="BR595" s="78" t="s">
        <v>13</v>
      </c>
      <c r="BS595" s="74" t="s">
        <v>13</v>
      </c>
      <c r="BT595" s="78" t="s">
        <v>13</v>
      </c>
      <c r="BU595" s="74" t="s">
        <v>13</v>
      </c>
      <c r="BV595" s="74" t="s">
        <v>13</v>
      </c>
      <c r="BW595" s="74" t="s">
        <v>13</v>
      </c>
      <c r="BX595" s="74" t="s">
        <v>13</v>
      </c>
      <c r="BY595" s="74" t="s">
        <v>13</v>
      </c>
      <c r="BZ595" s="78" t="s">
        <v>13</v>
      </c>
      <c r="CA595" s="74" t="s">
        <v>13</v>
      </c>
      <c r="CB595" s="78" t="s">
        <v>13</v>
      </c>
      <c r="CC595" s="74" t="s">
        <v>13</v>
      </c>
      <c r="CD595" s="74" t="s">
        <v>13</v>
      </c>
      <c r="CE595" s="74" t="s">
        <v>13</v>
      </c>
      <c r="CF595" s="74" t="s">
        <v>13</v>
      </c>
      <c r="CG595" s="74" t="s">
        <v>13</v>
      </c>
      <c r="CH595" s="78" t="s">
        <v>13</v>
      </c>
      <c r="CI595" s="74" t="s">
        <v>13</v>
      </c>
      <c r="CJ595" s="78" t="s">
        <v>13</v>
      </c>
      <c r="CK595" s="74" t="s">
        <v>13</v>
      </c>
      <c r="CL595" s="74" t="s">
        <v>13</v>
      </c>
      <c r="CM595" s="74" t="s">
        <v>13</v>
      </c>
      <c r="CN595" s="74" t="s">
        <v>13</v>
      </c>
      <c r="CO595" s="74" t="s">
        <v>13</v>
      </c>
      <c r="CP595" s="78"/>
      <c r="CQ595" s="74"/>
      <c r="CR595" s="78"/>
      <c r="CS595" s="74"/>
      <c r="CT595" s="74"/>
      <c r="CU595" s="74"/>
      <c r="CV595" s="74"/>
      <c r="CW595" s="74"/>
    </row>
    <row r="596" spans="1:101" ht="16.5" x14ac:dyDescent="0.3">
      <c r="A596" s="74" t="s">
        <v>292</v>
      </c>
      <c r="B596" s="74">
        <v>151</v>
      </c>
      <c r="C596" s="74">
        <v>10007797</v>
      </c>
      <c r="D596" s="74" t="s">
        <v>27</v>
      </c>
      <c r="E596" s="74" t="s">
        <v>161</v>
      </c>
      <c r="F596" s="78" t="s">
        <v>13</v>
      </c>
      <c r="G596" s="74" t="s">
        <v>13</v>
      </c>
      <c r="H596" s="78" t="s">
        <v>13</v>
      </c>
      <c r="I596" s="74" t="s">
        <v>13</v>
      </c>
      <c r="J596" s="74" t="s">
        <v>13</v>
      </c>
      <c r="K596" s="74" t="s">
        <v>13</v>
      </c>
      <c r="L596" s="74" t="s">
        <v>13</v>
      </c>
      <c r="M596" s="74" t="s">
        <v>13</v>
      </c>
      <c r="N596" s="78" t="s">
        <v>13</v>
      </c>
      <c r="O596" s="74" t="s">
        <v>13</v>
      </c>
      <c r="P596" s="78" t="s">
        <v>13</v>
      </c>
      <c r="Q596" s="74" t="s">
        <v>13</v>
      </c>
      <c r="R596" s="74" t="s">
        <v>13</v>
      </c>
      <c r="S596" s="74" t="s">
        <v>13</v>
      </c>
      <c r="T596" s="74" t="s">
        <v>13</v>
      </c>
      <c r="U596" s="74" t="s">
        <v>13</v>
      </c>
      <c r="V596" s="78" t="s">
        <v>13</v>
      </c>
      <c r="W596" s="74" t="s">
        <v>13</v>
      </c>
      <c r="X596" s="78" t="s">
        <v>13</v>
      </c>
      <c r="Y596" s="74" t="s">
        <v>13</v>
      </c>
      <c r="Z596" s="74" t="s">
        <v>13</v>
      </c>
      <c r="AA596" s="74" t="s">
        <v>13</v>
      </c>
      <c r="AB596" s="74" t="s">
        <v>13</v>
      </c>
      <c r="AC596" s="74" t="s">
        <v>13</v>
      </c>
      <c r="AD596" s="78"/>
      <c r="AE596" s="74"/>
      <c r="AF596" s="78"/>
      <c r="AG596" s="74"/>
      <c r="AH596" s="74"/>
      <c r="AI596" s="74"/>
      <c r="AJ596" s="74"/>
      <c r="AK596" s="74"/>
      <c r="AL596" s="78" t="s">
        <v>13</v>
      </c>
      <c r="AM596" s="74" t="s">
        <v>13</v>
      </c>
      <c r="AN596" s="78" t="s">
        <v>13</v>
      </c>
      <c r="AO596" s="74" t="s">
        <v>13</v>
      </c>
      <c r="AP596" s="74" t="s">
        <v>13</v>
      </c>
      <c r="AQ596" s="74" t="s">
        <v>13</v>
      </c>
      <c r="AR596" s="74" t="s">
        <v>13</v>
      </c>
      <c r="AS596" s="74" t="s">
        <v>13</v>
      </c>
      <c r="AT596" s="78" t="s">
        <v>13</v>
      </c>
      <c r="AU596" s="74" t="s">
        <v>13</v>
      </c>
      <c r="AV596" s="78" t="s">
        <v>13</v>
      </c>
      <c r="AW596" s="74" t="s">
        <v>13</v>
      </c>
      <c r="AX596" s="74" t="s">
        <v>13</v>
      </c>
      <c r="AY596" s="74" t="s">
        <v>13</v>
      </c>
      <c r="AZ596" s="74" t="s">
        <v>13</v>
      </c>
      <c r="BA596" s="74" t="s">
        <v>13</v>
      </c>
      <c r="BB596" s="78" t="s">
        <v>13</v>
      </c>
      <c r="BC596" s="74" t="s">
        <v>13</v>
      </c>
      <c r="BD596" s="78" t="s">
        <v>13</v>
      </c>
      <c r="BE596" s="74" t="s">
        <v>13</v>
      </c>
      <c r="BF596" s="74" t="s">
        <v>13</v>
      </c>
      <c r="BG596" s="74" t="s">
        <v>13</v>
      </c>
      <c r="BH596" s="74" t="s">
        <v>13</v>
      </c>
      <c r="BI596" s="74" t="s">
        <v>13</v>
      </c>
      <c r="BJ596" s="78"/>
      <c r="BK596" s="74"/>
      <c r="BL596" s="78"/>
      <c r="BM596" s="74"/>
      <c r="BN596" s="74"/>
      <c r="BO596" s="74"/>
      <c r="BP596" s="74"/>
      <c r="BQ596" s="74"/>
      <c r="BR596" s="78" t="s">
        <v>13</v>
      </c>
      <c r="BS596" s="74" t="s">
        <v>13</v>
      </c>
      <c r="BT596" s="78" t="s">
        <v>13</v>
      </c>
      <c r="BU596" s="74" t="s">
        <v>13</v>
      </c>
      <c r="BV596" s="74" t="s">
        <v>13</v>
      </c>
      <c r="BW596" s="74" t="s">
        <v>13</v>
      </c>
      <c r="BX596" s="74" t="s">
        <v>13</v>
      </c>
      <c r="BY596" s="74" t="s">
        <v>13</v>
      </c>
      <c r="BZ596" s="78" t="s">
        <v>13</v>
      </c>
      <c r="CA596" s="74" t="s">
        <v>13</v>
      </c>
      <c r="CB596" s="78" t="s">
        <v>13</v>
      </c>
      <c r="CC596" s="74" t="s">
        <v>13</v>
      </c>
      <c r="CD596" s="74" t="s">
        <v>13</v>
      </c>
      <c r="CE596" s="74" t="s">
        <v>13</v>
      </c>
      <c r="CF596" s="74" t="s">
        <v>13</v>
      </c>
      <c r="CG596" s="74" t="s">
        <v>13</v>
      </c>
      <c r="CH596" s="78" t="s">
        <v>13</v>
      </c>
      <c r="CI596" s="74" t="s">
        <v>13</v>
      </c>
      <c r="CJ596" s="78" t="s">
        <v>13</v>
      </c>
      <c r="CK596" s="74" t="s">
        <v>13</v>
      </c>
      <c r="CL596" s="74" t="s">
        <v>13</v>
      </c>
      <c r="CM596" s="74" t="s">
        <v>13</v>
      </c>
      <c r="CN596" s="74" t="s">
        <v>13</v>
      </c>
      <c r="CO596" s="74" t="s">
        <v>13</v>
      </c>
      <c r="CP596" s="78"/>
      <c r="CQ596" s="74"/>
      <c r="CR596" s="78"/>
      <c r="CS596" s="74"/>
      <c r="CT596" s="74"/>
      <c r="CU596" s="74"/>
      <c r="CV596" s="74"/>
      <c r="CW596" s="74"/>
    </row>
    <row r="597" spans="1:101" ht="16.5" x14ac:dyDescent="0.3">
      <c r="A597" s="74" t="s">
        <v>292</v>
      </c>
      <c r="B597" s="74">
        <v>202</v>
      </c>
      <c r="C597" s="74">
        <v>10004048</v>
      </c>
      <c r="D597" s="74" t="s">
        <v>27</v>
      </c>
      <c r="E597" s="74" t="s">
        <v>163</v>
      </c>
      <c r="F597" s="78">
        <v>1625</v>
      </c>
      <c r="G597" s="74">
        <v>7.1</v>
      </c>
      <c r="H597" s="78">
        <v>1510</v>
      </c>
      <c r="I597" s="74">
        <v>10.7</v>
      </c>
      <c r="J597" s="74">
        <v>16.7</v>
      </c>
      <c r="K597" s="74">
        <v>52.7</v>
      </c>
      <c r="L597" s="74">
        <v>63.3</v>
      </c>
      <c r="M597" s="74">
        <v>72.5</v>
      </c>
      <c r="N597" s="78">
        <v>1625</v>
      </c>
      <c r="O597" s="74">
        <v>8.1</v>
      </c>
      <c r="P597" s="78">
        <v>1495</v>
      </c>
      <c r="Q597" s="74">
        <v>15.7</v>
      </c>
      <c r="R597" s="74">
        <v>13.3</v>
      </c>
      <c r="S597" s="74">
        <v>57.7</v>
      </c>
      <c r="T597" s="74">
        <v>65.599999999999994</v>
      </c>
      <c r="U597" s="74">
        <v>71</v>
      </c>
      <c r="V597" s="78">
        <v>1625</v>
      </c>
      <c r="W597" s="74">
        <v>8.4</v>
      </c>
      <c r="X597" s="78">
        <v>1490</v>
      </c>
      <c r="Y597" s="74">
        <v>20.5</v>
      </c>
      <c r="Z597" s="74">
        <v>11.9</v>
      </c>
      <c r="AA597" s="74">
        <v>59.7</v>
      </c>
      <c r="AB597" s="74">
        <v>64.400000000000006</v>
      </c>
      <c r="AC597" s="74">
        <v>67.599999999999994</v>
      </c>
      <c r="AD597" s="78"/>
      <c r="AE597" s="74"/>
      <c r="AF597" s="78"/>
      <c r="AG597" s="74"/>
      <c r="AH597" s="74"/>
      <c r="AI597" s="74"/>
      <c r="AJ597" s="74"/>
      <c r="AK597" s="74"/>
      <c r="AL597" s="78">
        <v>1035</v>
      </c>
      <c r="AM597" s="74">
        <v>5.6</v>
      </c>
      <c r="AN597" s="78">
        <v>975</v>
      </c>
      <c r="AO597" s="74">
        <v>12</v>
      </c>
      <c r="AP597" s="74">
        <v>16.2</v>
      </c>
      <c r="AQ597" s="74">
        <v>50.2</v>
      </c>
      <c r="AR597" s="74">
        <v>60.3</v>
      </c>
      <c r="AS597" s="74">
        <v>71.900000000000006</v>
      </c>
      <c r="AT597" s="78">
        <v>1035</v>
      </c>
      <c r="AU597" s="74">
        <v>6.3</v>
      </c>
      <c r="AV597" s="78">
        <v>970</v>
      </c>
      <c r="AW597" s="74">
        <v>17.7</v>
      </c>
      <c r="AX597" s="74">
        <v>13.4</v>
      </c>
      <c r="AY597" s="74">
        <v>56.9</v>
      </c>
      <c r="AZ597" s="74">
        <v>63.9</v>
      </c>
      <c r="BA597" s="74">
        <v>68.900000000000006</v>
      </c>
      <c r="BB597" s="78">
        <v>1035</v>
      </c>
      <c r="BC597" s="74">
        <v>6.3</v>
      </c>
      <c r="BD597" s="78">
        <v>970</v>
      </c>
      <c r="BE597" s="74">
        <v>22</v>
      </c>
      <c r="BF597" s="74">
        <v>12.4</v>
      </c>
      <c r="BG597" s="74">
        <v>59.6</v>
      </c>
      <c r="BH597" s="74">
        <v>63.4</v>
      </c>
      <c r="BI597" s="74">
        <v>65.7</v>
      </c>
      <c r="BJ597" s="78"/>
      <c r="BK597" s="74"/>
      <c r="BL597" s="78"/>
      <c r="BM597" s="74"/>
      <c r="BN597" s="74"/>
      <c r="BO597" s="74"/>
      <c r="BP597" s="74"/>
      <c r="BQ597" s="74"/>
      <c r="BR597" s="78">
        <v>2660</v>
      </c>
      <c r="BS597" s="74">
        <v>6.5</v>
      </c>
      <c r="BT597" s="78">
        <v>2490</v>
      </c>
      <c r="BU597" s="74">
        <v>11.2</v>
      </c>
      <c r="BV597" s="74">
        <v>16.5</v>
      </c>
      <c r="BW597" s="74">
        <v>51.7</v>
      </c>
      <c r="BX597" s="74">
        <v>62.1</v>
      </c>
      <c r="BY597" s="74">
        <v>72.3</v>
      </c>
      <c r="BZ597" s="78">
        <v>2660</v>
      </c>
      <c r="CA597" s="74">
        <v>7.4</v>
      </c>
      <c r="CB597" s="78">
        <v>2465</v>
      </c>
      <c r="CC597" s="74">
        <v>16.5</v>
      </c>
      <c r="CD597" s="74">
        <v>13.3</v>
      </c>
      <c r="CE597" s="74">
        <v>57.4</v>
      </c>
      <c r="CF597" s="74">
        <v>64.900000000000006</v>
      </c>
      <c r="CG597" s="74">
        <v>70.099999999999994</v>
      </c>
      <c r="CH597" s="78">
        <v>2660</v>
      </c>
      <c r="CI597" s="74">
        <v>7.6</v>
      </c>
      <c r="CJ597" s="78">
        <v>2460</v>
      </c>
      <c r="CK597" s="74">
        <v>21.1</v>
      </c>
      <c r="CL597" s="74">
        <v>12.1</v>
      </c>
      <c r="CM597" s="74">
        <v>59.7</v>
      </c>
      <c r="CN597" s="74">
        <v>64</v>
      </c>
      <c r="CO597" s="74">
        <v>66.8</v>
      </c>
      <c r="CP597" s="78"/>
      <c r="CQ597" s="74"/>
      <c r="CR597" s="78"/>
      <c r="CS597" s="74"/>
      <c r="CT597" s="74"/>
      <c r="CU597" s="74"/>
      <c r="CV597" s="74"/>
      <c r="CW597" s="74"/>
    </row>
    <row r="598" spans="1:101" ht="16.5" x14ac:dyDescent="0.3">
      <c r="A598" s="74" t="s">
        <v>292</v>
      </c>
      <c r="B598" s="74">
        <v>76</v>
      </c>
      <c r="C598" s="74">
        <v>10004078</v>
      </c>
      <c r="D598" s="74" t="s">
        <v>27</v>
      </c>
      <c r="E598" s="74" t="s">
        <v>165</v>
      </c>
      <c r="F598" s="78">
        <v>1150</v>
      </c>
      <c r="G598" s="74">
        <v>7.7</v>
      </c>
      <c r="H598" s="78">
        <v>1060</v>
      </c>
      <c r="I598" s="74">
        <v>10.9</v>
      </c>
      <c r="J598" s="74">
        <v>11.7</v>
      </c>
      <c r="K598" s="74">
        <v>50.2</v>
      </c>
      <c r="L598" s="74">
        <v>69.7</v>
      </c>
      <c r="M598" s="74">
        <v>77.400000000000006</v>
      </c>
      <c r="N598" s="78">
        <v>1150</v>
      </c>
      <c r="O598" s="74">
        <v>8.3000000000000007</v>
      </c>
      <c r="P598" s="78">
        <v>1055</v>
      </c>
      <c r="Q598" s="74">
        <v>11.4</v>
      </c>
      <c r="R598" s="74">
        <v>9.6999999999999993</v>
      </c>
      <c r="S598" s="74">
        <v>54.1</v>
      </c>
      <c r="T598" s="74">
        <v>72.7</v>
      </c>
      <c r="U598" s="74">
        <v>78.900000000000006</v>
      </c>
      <c r="V598" s="78">
        <v>1150</v>
      </c>
      <c r="W598" s="74">
        <v>9.1</v>
      </c>
      <c r="X598" s="78">
        <v>1045</v>
      </c>
      <c r="Y598" s="74">
        <v>13.5</v>
      </c>
      <c r="Z598" s="74">
        <v>10</v>
      </c>
      <c r="AA598" s="74">
        <v>60</v>
      </c>
      <c r="AB598" s="74">
        <v>74</v>
      </c>
      <c r="AC598" s="74">
        <v>76.5</v>
      </c>
      <c r="AD598" s="78"/>
      <c r="AE598" s="74"/>
      <c r="AF598" s="78"/>
      <c r="AG598" s="74"/>
      <c r="AH598" s="74"/>
      <c r="AI598" s="74"/>
      <c r="AJ598" s="74"/>
      <c r="AK598" s="74"/>
      <c r="AL598" s="78">
        <v>805</v>
      </c>
      <c r="AM598" s="74">
        <v>6.5</v>
      </c>
      <c r="AN598" s="78">
        <v>755</v>
      </c>
      <c r="AO598" s="74">
        <v>11.3</v>
      </c>
      <c r="AP598" s="74">
        <v>15.8</v>
      </c>
      <c r="AQ598" s="74">
        <v>49</v>
      </c>
      <c r="AR598" s="74">
        <v>64.5</v>
      </c>
      <c r="AS598" s="74">
        <v>72.900000000000006</v>
      </c>
      <c r="AT598" s="78">
        <v>805</v>
      </c>
      <c r="AU598" s="74">
        <v>7.5</v>
      </c>
      <c r="AV598" s="78">
        <v>745</v>
      </c>
      <c r="AW598" s="74">
        <v>12.8</v>
      </c>
      <c r="AX598" s="74">
        <v>12.2</v>
      </c>
      <c r="AY598" s="74">
        <v>57.9</v>
      </c>
      <c r="AZ598" s="74">
        <v>68.5</v>
      </c>
      <c r="BA598" s="74">
        <v>75</v>
      </c>
      <c r="BB598" s="78">
        <v>805</v>
      </c>
      <c r="BC598" s="74">
        <v>7.8</v>
      </c>
      <c r="BD598" s="78">
        <v>740</v>
      </c>
      <c r="BE598" s="74">
        <v>17.100000000000001</v>
      </c>
      <c r="BF598" s="74">
        <v>11.2</v>
      </c>
      <c r="BG598" s="74">
        <v>61.5</v>
      </c>
      <c r="BH598" s="74">
        <v>69</v>
      </c>
      <c r="BI598" s="74">
        <v>71.7</v>
      </c>
      <c r="BJ598" s="78"/>
      <c r="BK598" s="74"/>
      <c r="BL598" s="78"/>
      <c r="BM598" s="74"/>
      <c r="BN598" s="74"/>
      <c r="BO598" s="74"/>
      <c r="BP598" s="74"/>
      <c r="BQ598" s="74"/>
      <c r="BR598" s="78">
        <v>1955</v>
      </c>
      <c r="BS598" s="74">
        <v>7.2</v>
      </c>
      <c r="BT598" s="78">
        <v>1815</v>
      </c>
      <c r="BU598" s="74">
        <v>11.1</v>
      </c>
      <c r="BV598" s="74">
        <v>13.4</v>
      </c>
      <c r="BW598" s="74">
        <v>49.7</v>
      </c>
      <c r="BX598" s="74">
        <v>67.599999999999994</v>
      </c>
      <c r="BY598" s="74">
        <v>75.5</v>
      </c>
      <c r="BZ598" s="78">
        <v>1955</v>
      </c>
      <c r="CA598" s="74">
        <v>7.9</v>
      </c>
      <c r="CB598" s="78">
        <v>1800</v>
      </c>
      <c r="CC598" s="74">
        <v>12</v>
      </c>
      <c r="CD598" s="74">
        <v>10.7</v>
      </c>
      <c r="CE598" s="74">
        <v>55.7</v>
      </c>
      <c r="CF598" s="74">
        <v>71</v>
      </c>
      <c r="CG598" s="74">
        <v>77.3</v>
      </c>
      <c r="CH598" s="78">
        <v>1955</v>
      </c>
      <c r="CI598" s="74">
        <v>8.6</v>
      </c>
      <c r="CJ598" s="78">
        <v>1785</v>
      </c>
      <c r="CK598" s="74">
        <v>15</v>
      </c>
      <c r="CL598" s="74">
        <v>10.5</v>
      </c>
      <c r="CM598" s="74">
        <v>60.6</v>
      </c>
      <c r="CN598" s="74">
        <v>71.900000000000006</v>
      </c>
      <c r="CO598" s="74">
        <v>74.5</v>
      </c>
      <c r="CP598" s="78"/>
      <c r="CQ598" s="74"/>
      <c r="CR598" s="78"/>
      <c r="CS598" s="74"/>
      <c r="CT598" s="74"/>
      <c r="CU598" s="74"/>
      <c r="CV598" s="74"/>
      <c r="CW598" s="74"/>
    </row>
    <row r="599" spans="1:101" ht="16.5" x14ac:dyDescent="0.3">
      <c r="A599" s="74" t="s">
        <v>292</v>
      </c>
      <c r="B599" s="74">
        <v>137</v>
      </c>
      <c r="C599" s="74">
        <v>10004063</v>
      </c>
      <c r="D599" s="74" t="s">
        <v>27</v>
      </c>
      <c r="E599" s="74" t="s">
        <v>167</v>
      </c>
      <c r="F599" s="78">
        <v>270</v>
      </c>
      <c r="G599" s="74">
        <v>3</v>
      </c>
      <c r="H599" s="78">
        <v>265</v>
      </c>
      <c r="I599" s="74">
        <v>11</v>
      </c>
      <c r="J599" s="74">
        <v>15.6</v>
      </c>
      <c r="K599" s="74">
        <v>53.6</v>
      </c>
      <c r="L599" s="74">
        <v>63.1</v>
      </c>
      <c r="M599" s="74">
        <v>73.400000000000006</v>
      </c>
      <c r="N599" s="78">
        <v>270</v>
      </c>
      <c r="O599" s="74">
        <v>3</v>
      </c>
      <c r="P599" s="78">
        <v>265</v>
      </c>
      <c r="Q599" s="74">
        <v>14.4</v>
      </c>
      <c r="R599" s="74">
        <v>6.5</v>
      </c>
      <c r="S599" s="74">
        <v>68.099999999999994</v>
      </c>
      <c r="T599" s="74">
        <v>75.7</v>
      </c>
      <c r="U599" s="74">
        <v>79.099999999999994</v>
      </c>
      <c r="V599" s="78">
        <v>270</v>
      </c>
      <c r="W599" s="74">
        <v>3</v>
      </c>
      <c r="X599" s="78">
        <v>265</v>
      </c>
      <c r="Y599" s="74">
        <v>18.600000000000001</v>
      </c>
      <c r="Z599" s="74">
        <v>7.6</v>
      </c>
      <c r="AA599" s="74">
        <v>66.2</v>
      </c>
      <c r="AB599" s="74">
        <v>71.5</v>
      </c>
      <c r="AC599" s="74">
        <v>73.8</v>
      </c>
      <c r="AD599" s="78"/>
      <c r="AE599" s="74"/>
      <c r="AF599" s="78"/>
      <c r="AG599" s="74"/>
      <c r="AH599" s="74"/>
      <c r="AI599" s="74"/>
      <c r="AJ599" s="74"/>
      <c r="AK599" s="74"/>
      <c r="AL599" s="78">
        <v>315</v>
      </c>
      <c r="AM599" s="74">
        <v>1.6</v>
      </c>
      <c r="AN599" s="78">
        <v>310</v>
      </c>
      <c r="AO599" s="74">
        <v>12.3</v>
      </c>
      <c r="AP599" s="74">
        <v>12</v>
      </c>
      <c r="AQ599" s="74">
        <v>55.3</v>
      </c>
      <c r="AR599" s="74">
        <v>64.400000000000006</v>
      </c>
      <c r="AS599" s="74">
        <v>75.7</v>
      </c>
      <c r="AT599" s="78">
        <v>315</v>
      </c>
      <c r="AU599" s="74">
        <v>1.9</v>
      </c>
      <c r="AV599" s="78">
        <v>310</v>
      </c>
      <c r="AW599" s="74">
        <v>17.899999999999999</v>
      </c>
      <c r="AX599" s="74">
        <v>7.8</v>
      </c>
      <c r="AY599" s="74">
        <v>63</v>
      </c>
      <c r="AZ599" s="74">
        <v>69.5</v>
      </c>
      <c r="BA599" s="74">
        <v>74.400000000000006</v>
      </c>
      <c r="BB599" s="78">
        <v>315</v>
      </c>
      <c r="BC599" s="74">
        <v>1.9</v>
      </c>
      <c r="BD599" s="78">
        <v>310</v>
      </c>
      <c r="BE599" s="74">
        <v>22.4</v>
      </c>
      <c r="BF599" s="74">
        <v>6.2</v>
      </c>
      <c r="BG599" s="74">
        <v>64.599999999999994</v>
      </c>
      <c r="BH599" s="74">
        <v>69.2</v>
      </c>
      <c r="BI599" s="74">
        <v>71.400000000000006</v>
      </c>
      <c r="BJ599" s="78"/>
      <c r="BK599" s="74"/>
      <c r="BL599" s="78"/>
      <c r="BM599" s="74"/>
      <c r="BN599" s="74"/>
      <c r="BO599" s="74"/>
      <c r="BP599" s="74"/>
      <c r="BQ599" s="74"/>
      <c r="BR599" s="78">
        <v>585</v>
      </c>
      <c r="BS599" s="74">
        <v>2.2000000000000002</v>
      </c>
      <c r="BT599" s="78">
        <v>570</v>
      </c>
      <c r="BU599" s="74">
        <v>11.7</v>
      </c>
      <c r="BV599" s="74">
        <v>13.6</v>
      </c>
      <c r="BW599" s="74">
        <v>54.5</v>
      </c>
      <c r="BX599" s="74">
        <v>63.8</v>
      </c>
      <c r="BY599" s="74">
        <v>74.7</v>
      </c>
      <c r="BZ599" s="78">
        <v>585</v>
      </c>
      <c r="CA599" s="74">
        <v>2.4</v>
      </c>
      <c r="CB599" s="78">
        <v>570</v>
      </c>
      <c r="CC599" s="74">
        <v>16.3</v>
      </c>
      <c r="CD599" s="74">
        <v>7.2</v>
      </c>
      <c r="CE599" s="74">
        <v>65.3</v>
      </c>
      <c r="CF599" s="74">
        <v>72.3</v>
      </c>
      <c r="CG599" s="74">
        <v>76.5</v>
      </c>
      <c r="CH599" s="78">
        <v>585</v>
      </c>
      <c r="CI599" s="74">
        <v>2.4</v>
      </c>
      <c r="CJ599" s="78">
        <v>570</v>
      </c>
      <c r="CK599" s="74">
        <v>20.7</v>
      </c>
      <c r="CL599" s="74">
        <v>6.8</v>
      </c>
      <c r="CM599" s="74">
        <v>65.3</v>
      </c>
      <c r="CN599" s="74">
        <v>70.2</v>
      </c>
      <c r="CO599" s="74">
        <v>72.5</v>
      </c>
      <c r="CP599" s="78"/>
      <c r="CQ599" s="74"/>
      <c r="CR599" s="78"/>
      <c r="CS599" s="74"/>
      <c r="CT599" s="74"/>
      <c r="CU599" s="74"/>
      <c r="CV599" s="74"/>
      <c r="CW599" s="74"/>
    </row>
    <row r="600" spans="1:101" ht="16.5" x14ac:dyDescent="0.3">
      <c r="A600" s="74" t="s">
        <v>292</v>
      </c>
      <c r="B600" s="74">
        <v>138</v>
      </c>
      <c r="C600" s="74">
        <v>10007771</v>
      </c>
      <c r="D600" s="74" t="s">
        <v>27</v>
      </c>
      <c r="E600" s="74" t="s">
        <v>169</v>
      </c>
      <c r="F600" s="78" t="s">
        <v>13</v>
      </c>
      <c r="G600" s="74" t="s">
        <v>13</v>
      </c>
      <c r="H600" s="78" t="s">
        <v>13</v>
      </c>
      <c r="I600" s="74" t="s">
        <v>13</v>
      </c>
      <c r="J600" s="74" t="s">
        <v>13</v>
      </c>
      <c r="K600" s="74" t="s">
        <v>13</v>
      </c>
      <c r="L600" s="74" t="s">
        <v>13</v>
      </c>
      <c r="M600" s="74" t="s">
        <v>13</v>
      </c>
      <c r="N600" s="78" t="s">
        <v>13</v>
      </c>
      <c r="O600" s="74" t="s">
        <v>13</v>
      </c>
      <c r="P600" s="78" t="s">
        <v>13</v>
      </c>
      <c r="Q600" s="74" t="s">
        <v>13</v>
      </c>
      <c r="R600" s="74" t="s">
        <v>13</v>
      </c>
      <c r="S600" s="74" t="s">
        <v>13</v>
      </c>
      <c r="T600" s="74" t="s">
        <v>13</v>
      </c>
      <c r="U600" s="74" t="s">
        <v>13</v>
      </c>
      <c r="V600" s="78" t="s">
        <v>13</v>
      </c>
      <c r="W600" s="74" t="s">
        <v>13</v>
      </c>
      <c r="X600" s="78" t="s">
        <v>13</v>
      </c>
      <c r="Y600" s="74" t="s">
        <v>13</v>
      </c>
      <c r="Z600" s="74" t="s">
        <v>13</v>
      </c>
      <c r="AA600" s="74" t="s">
        <v>13</v>
      </c>
      <c r="AB600" s="74" t="s">
        <v>13</v>
      </c>
      <c r="AC600" s="74" t="s">
        <v>13</v>
      </c>
      <c r="AD600" s="78"/>
      <c r="AE600" s="74"/>
      <c r="AF600" s="78"/>
      <c r="AG600" s="74"/>
      <c r="AH600" s="74"/>
      <c r="AI600" s="74"/>
      <c r="AJ600" s="74"/>
      <c r="AK600" s="74"/>
      <c r="AL600" s="78" t="s">
        <v>13</v>
      </c>
      <c r="AM600" s="74" t="s">
        <v>13</v>
      </c>
      <c r="AN600" s="78" t="s">
        <v>13</v>
      </c>
      <c r="AO600" s="74" t="s">
        <v>13</v>
      </c>
      <c r="AP600" s="74" t="s">
        <v>13</v>
      </c>
      <c r="AQ600" s="74" t="s">
        <v>13</v>
      </c>
      <c r="AR600" s="74" t="s">
        <v>13</v>
      </c>
      <c r="AS600" s="74" t="s">
        <v>13</v>
      </c>
      <c r="AT600" s="78" t="s">
        <v>13</v>
      </c>
      <c r="AU600" s="74" t="s">
        <v>13</v>
      </c>
      <c r="AV600" s="78" t="s">
        <v>13</v>
      </c>
      <c r="AW600" s="74" t="s">
        <v>13</v>
      </c>
      <c r="AX600" s="74" t="s">
        <v>13</v>
      </c>
      <c r="AY600" s="74" t="s">
        <v>13</v>
      </c>
      <c r="AZ600" s="74" t="s">
        <v>13</v>
      </c>
      <c r="BA600" s="74" t="s">
        <v>13</v>
      </c>
      <c r="BB600" s="78" t="s">
        <v>13</v>
      </c>
      <c r="BC600" s="74" t="s">
        <v>13</v>
      </c>
      <c r="BD600" s="78" t="s">
        <v>13</v>
      </c>
      <c r="BE600" s="74" t="s">
        <v>13</v>
      </c>
      <c r="BF600" s="74" t="s">
        <v>13</v>
      </c>
      <c r="BG600" s="74" t="s">
        <v>13</v>
      </c>
      <c r="BH600" s="74" t="s">
        <v>13</v>
      </c>
      <c r="BI600" s="74" t="s">
        <v>13</v>
      </c>
      <c r="BJ600" s="78"/>
      <c r="BK600" s="74"/>
      <c r="BL600" s="78"/>
      <c r="BM600" s="74"/>
      <c r="BN600" s="74"/>
      <c r="BO600" s="74"/>
      <c r="BP600" s="74"/>
      <c r="BQ600" s="74"/>
      <c r="BR600" s="78" t="s">
        <v>13</v>
      </c>
      <c r="BS600" s="74" t="s">
        <v>13</v>
      </c>
      <c r="BT600" s="78" t="s">
        <v>13</v>
      </c>
      <c r="BU600" s="74" t="s">
        <v>13</v>
      </c>
      <c r="BV600" s="74" t="s">
        <v>13</v>
      </c>
      <c r="BW600" s="74" t="s">
        <v>13</v>
      </c>
      <c r="BX600" s="74" t="s">
        <v>13</v>
      </c>
      <c r="BY600" s="74" t="s">
        <v>13</v>
      </c>
      <c r="BZ600" s="78" t="s">
        <v>13</v>
      </c>
      <c r="CA600" s="74" t="s">
        <v>13</v>
      </c>
      <c r="CB600" s="78" t="s">
        <v>13</v>
      </c>
      <c r="CC600" s="74" t="s">
        <v>13</v>
      </c>
      <c r="CD600" s="74" t="s">
        <v>13</v>
      </c>
      <c r="CE600" s="74" t="s">
        <v>13</v>
      </c>
      <c r="CF600" s="74" t="s">
        <v>13</v>
      </c>
      <c r="CG600" s="74" t="s">
        <v>13</v>
      </c>
      <c r="CH600" s="78" t="s">
        <v>13</v>
      </c>
      <c r="CI600" s="74" t="s">
        <v>13</v>
      </c>
      <c r="CJ600" s="78" t="s">
        <v>13</v>
      </c>
      <c r="CK600" s="74" t="s">
        <v>13</v>
      </c>
      <c r="CL600" s="74" t="s">
        <v>13</v>
      </c>
      <c r="CM600" s="74" t="s">
        <v>13</v>
      </c>
      <c r="CN600" s="74" t="s">
        <v>13</v>
      </c>
      <c r="CO600" s="74" t="s">
        <v>13</v>
      </c>
      <c r="CP600" s="78"/>
      <c r="CQ600" s="74"/>
      <c r="CR600" s="78"/>
      <c r="CS600" s="74"/>
      <c r="CT600" s="74"/>
      <c r="CU600" s="74"/>
      <c r="CV600" s="74"/>
      <c r="CW600" s="74"/>
    </row>
    <row r="601" spans="1:101" ht="16.5" x14ac:dyDescent="0.3">
      <c r="A601" s="74" t="s">
        <v>292</v>
      </c>
      <c r="B601" s="74">
        <v>152</v>
      </c>
      <c r="C601" s="74">
        <v>10004113</v>
      </c>
      <c r="D601" s="74" t="s">
        <v>36</v>
      </c>
      <c r="E601" s="74" t="s">
        <v>171</v>
      </c>
      <c r="F601" s="78">
        <v>1015</v>
      </c>
      <c r="G601" s="74">
        <v>1.8</v>
      </c>
      <c r="H601" s="78">
        <v>995</v>
      </c>
      <c r="I601" s="74">
        <v>8.1999999999999993</v>
      </c>
      <c r="J601" s="74">
        <v>9.8000000000000007</v>
      </c>
      <c r="K601" s="74">
        <v>56.7</v>
      </c>
      <c r="L601" s="74">
        <v>74.3</v>
      </c>
      <c r="M601" s="74">
        <v>81.900000000000006</v>
      </c>
      <c r="N601" s="78">
        <v>1015</v>
      </c>
      <c r="O601" s="74">
        <v>2</v>
      </c>
      <c r="P601" s="78">
        <v>995</v>
      </c>
      <c r="Q601" s="74">
        <v>8.9</v>
      </c>
      <c r="R601" s="74">
        <v>6.1</v>
      </c>
      <c r="S601" s="74">
        <v>64.8</v>
      </c>
      <c r="T601" s="74">
        <v>79.2</v>
      </c>
      <c r="U601" s="74">
        <v>84.9</v>
      </c>
      <c r="V601" s="78">
        <v>1015</v>
      </c>
      <c r="W601" s="74">
        <v>2.1</v>
      </c>
      <c r="X601" s="78">
        <v>995</v>
      </c>
      <c r="Y601" s="74">
        <v>13.4</v>
      </c>
      <c r="Z601" s="74">
        <v>4.8</v>
      </c>
      <c r="AA601" s="74">
        <v>69.3</v>
      </c>
      <c r="AB601" s="74">
        <v>78.599999999999994</v>
      </c>
      <c r="AC601" s="74">
        <v>81.8</v>
      </c>
      <c r="AD601" s="78"/>
      <c r="AE601" s="74"/>
      <c r="AF601" s="78"/>
      <c r="AG601" s="74"/>
      <c r="AH601" s="74"/>
      <c r="AI601" s="74"/>
      <c r="AJ601" s="74"/>
      <c r="AK601" s="74"/>
      <c r="AL601" s="78">
        <v>1485</v>
      </c>
      <c r="AM601" s="74">
        <v>0.8</v>
      </c>
      <c r="AN601" s="78">
        <v>1470</v>
      </c>
      <c r="AO601" s="74">
        <v>8.6999999999999993</v>
      </c>
      <c r="AP601" s="74">
        <v>9.5</v>
      </c>
      <c r="AQ601" s="74">
        <v>62.9</v>
      </c>
      <c r="AR601" s="74">
        <v>74</v>
      </c>
      <c r="AS601" s="74">
        <v>81.8</v>
      </c>
      <c r="AT601" s="78">
        <v>1485</v>
      </c>
      <c r="AU601" s="74">
        <v>0.9</v>
      </c>
      <c r="AV601" s="78">
        <v>1470</v>
      </c>
      <c r="AW601" s="74">
        <v>10.1</v>
      </c>
      <c r="AX601" s="74">
        <v>5</v>
      </c>
      <c r="AY601" s="74">
        <v>71.900000000000006</v>
      </c>
      <c r="AZ601" s="74">
        <v>81.900000000000006</v>
      </c>
      <c r="BA601" s="74">
        <v>84.9</v>
      </c>
      <c r="BB601" s="78">
        <v>1485</v>
      </c>
      <c r="BC601" s="74">
        <v>1.1000000000000001</v>
      </c>
      <c r="BD601" s="78">
        <v>1465</v>
      </c>
      <c r="BE601" s="74">
        <v>12.8</v>
      </c>
      <c r="BF601" s="74">
        <v>5.2</v>
      </c>
      <c r="BG601" s="74">
        <v>73.900000000000006</v>
      </c>
      <c r="BH601" s="74">
        <v>79.7</v>
      </c>
      <c r="BI601" s="74">
        <v>82</v>
      </c>
      <c r="BJ601" s="78"/>
      <c r="BK601" s="74"/>
      <c r="BL601" s="78"/>
      <c r="BM601" s="74"/>
      <c r="BN601" s="74"/>
      <c r="BO601" s="74"/>
      <c r="BP601" s="74"/>
      <c r="BQ601" s="74"/>
      <c r="BR601" s="78">
        <v>2500</v>
      </c>
      <c r="BS601" s="74">
        <v>1.2</v>
      </c>
      <c r="BT601" s="78">
        <v>2470</v>
      </c>
      <c r="BU601" s="74">
        <v>8.5</v>
      </c>
      <c r="BV601" s="74">
        <v>9.6</v>
      </c>
      <c r="BW601" s="74">
        <v>60.4</v>
      </c>
      <c r="BX601" s="74">
        <v>74.099999999999994</v>
      </c>
      <c r="BY601" s="74">
        <v>81.8</v>
      </c>
      <c r="BZ601" s="78">
        <v>2500</v>
      </c>
      <c r="CA601" s="74">
        <v>1.4</v>
      </c>
      <c r="CB601" s="78">
        <v>2465</v>
      </c>
      <c r="CC601" s="74">
        <v>9.6</v>
      </c>
      <c r="CD601" s="74">
        <v>5.5</v>
      </c>
      <c r="CE601" s="74">
        <v>69</v>
      </c>
      <c r="CF601" s="74">
        <v>80.8</v>
      </c>
      <c r="CG601" s="74">
        <v>84.9</v>
      </c>
      <c r="CH601" s="78">
        <v>2500</v>
      </c>
      <c r="CI601" s="74">
        <v>1.5</v>
      </c>
      <c r="CJ601" s="78">
        <v>2460</v>
      </c>
      <c r="CK601" s="74">
        <v>13</v>
      </c>
      <c r="CL601" s="74">
        <v>5</v>
      </c>
      <c r="CM601" s="74">
        <v>72</v>
      </c>
      <c r="CN601" s="74">
        <v>79.2</v>
      </c>
      <c r="CO601" s="74">
        <v>81.900000000000006</v>
      </c>
      <c r="CP601" s="78"/>
      <c r="CQ601" s="74"/>
      <c r="CR601" s="78"/>
      <c r="CS601" s="74"/>
      <c r="CT601" s="74"/>
      <c r="CU601" s="74"/>
      <c r="CV601" s="74"/>
      <c r="CW601" s="74"/>
    </row>
    <row r="602" spans="1:101" ht="16.5" x14ac:dyDescent="0.3">
      <c r="A602" s="74" t="s">
        <v>292</v>
      </c>
      <c r="B602" s="74">
        <v>66</v>
      </c>
      <c r="C602" s="74">
        <v>10004180</v>
      </c>
      <c r="D602" s="74" t="s">
        <v>39</v>
      </c>
      <c r="E602" s="74" t="s">
        <v>173</v>
      </c>
      <c r="F602" s="78">
        <v>3275</v>
      </c>
      <c r="G602" s="74">
        <v>2.9</v>
      </c>
      <c r="H602" s="78">
        <v>3180</v>
      </c>
      <c r="I602" s="74">
        <v>8.1</v>
      </c>
      <c r="J602" s="74">
        <v>9.4</v>
      </c>
      <c r="K602" s="74">
        <v>58.6</v>
      </c>
      <c r="L602" s="74">
        <v>74.8</v>
      </c>
      <c r="M602" s="74">
        <v>82.5</v>
      </c>
      <c r="N602" s="78">
        <v>3275</v>
      </c>
      <c r="O602" s="74">
        <v>3.2</v>
      </c>
      <c r="P602" s="78">
        <v>3170</v>
      </c>
      <c r="Q602" s="74">
        <v>9.8000000000000007</v>
      </c>
      <c r="R602" s="74">
        <v>8.1</v>
      </c>
      <c r="S602" s="74">
        <v>65.8</v>
      </c>
      <c r="T602" s="74">
        <v>78.2</v>
      </c>
      <c r="U602" s="74">
        <v>82.1</v>
      </c>
      <c r="V602" s="78">
        <v>3275</v>
      </c>
      <c r="W602" s="74">
        <v>3.5</v>
      </c>
      <c r="X602" s="78">
        <v>3165</v>
      </c>
      <c r="Y602" s="74">
        <v>12.9</v>
      </c>
      <c r="Z602" s="74">
        <v>7.7</v>
      </c>
      <c r="AA602" s="74">
        <v>69</v>
      </c>
      <c r="AB602" s="74">
        <v>77.3</v>
      </c>
      <c r="AC602" s="74">
        <v>79.5</v>
      </c>
      <c r="AD602" s="78"/>
      <c r="AE602" s="74"/>
      <c r="AF602" s="78"/>
      <c r="AG602" s="74"/>
      <c r="AH602" s="74"/>
      <c r="AI602" s="74"/>
      <c r="AJ602" s="74"/>
      <c r="AK602" s="74"/>
      <c r="AL602" s="78">
        <v>2325</v>
      </c>
      <c r="AM602" s="74">
        <v>1.7</v>
      </c>
      <c r="AN602" s="78">
        <v>2285</v>
      </c>
      <c r="AO602" s="74">
        <v>8.3000000000000007</v>
      </c>
      <c r="AP602" s="74">
        <v>13.6</v>
      </c>
      <c r="AQ602" s="74">
        <v>57.1</v>
      </c>
      <c r="AR602" s="74">
        <v>69.900000000000006</v>
      </c>
      <c r="AS602" s="74">
        <v>78.099999999999994</v>
      </c>
      <c r="AT602" s="78">
        <v>2325</v>
      </c>
      <c r="AU602" s="74">
        <v>1.8</v>
      </c>
      <c r="AV602" s="78">
        <v>2285</v>
      </c>
      <c r="AW602" s="74">
        <v>11.2</v>
      </c>
      <c r="AX602" s="74">
        <v>8.5</v>
      </c>
      <c r="AY602" s="74">
        <v>65.5</v>
      </c>
      <c r="AZ602" s="74">
        <v>75.900000000000006</v>
      </c>
      <c r="BA602" s="74">
        <v>80.3</v>
      </c>
      <c r="BB602" s="78">
        <v>2325</v>
      </c>
      <c r="BC602" s="74">
        <v>1.8</v>
      </c>
      <c r="BD602" s="78">
        <v>2285</v>
      </c>
      <c r="BE602" s="74">
        <v>14.7</v>
      </c>
      <c r="BF602" s="74">
        <v>8.6999999999999993</v>
      </c>
      <c r="BG602" s="74">
        <v>67.5</v>
      </c>
      <c r="BH602" s="74">
        <v>74.099999999999994</v>
      </c>
      <c r="BI602" s="74">
        <v>76.599999999999994</v>
      </c>
      <c r="BJ602" s="78"/>
      <c r="BK602" s="74"/>
      <c r="BL602" s="78"/>
      <c r="BM602" s="74"/>
      <c r="BN602" s="74"/>
      <c r="BO602" s="74"/>
      <c r="BP602" s="74"/>
      <c r="BQ602" s="74"/>
      <c r="BR602" s="78">
        <v>5600</v>
      </c>
      <c r="BS602" s="74">
        <v>2.4</v>
      </c>
      <c r="BT602" s="78">
        <v>5470</v>
      </c>
      <c r="BU602" s="74">
        <v>8.1999999999999993</v>
      </c>
      <c r="BV602" s="74">
        <v>11.2</v>
      </c>
      <c r="BW602" s="74">
        <v>58</v>
      </c>
      <c r="BX602" s="74">
        <v>72.8</v>
      </c>
      <c r="BY602" s="74">
        <v>80.7</v>
      </c>
      <c r="BZ602" s="78">
        <v>5600</v>
      </c>
      <c r="CA602" s="74">
        <v>2.6</v>
      </c>
      <c r="CB602" s="78">
        <v>5455</v>
      </c>
      <c r="CC602" s="74">
        <v>10.4</v>
      </c>
      <c r="CD602" s="74">
        <v>8.3000000000000007</v>
      </c>
      <c r="CE602" s="74">
        <v>65.7</v>
      </c>
      <c r="CF602" s="74">
        <v>77.2</v>
      </c>
      <c r="CG602" s="74">
        <v>81.3</v>
      </c>
      <c r="CH602" s="78">
        <v>5600</v>
      </c>
      <c r="CI602" s="74">
        <v>2.8</v>
      </c>
      <c r="CJ602" s="78">
        <v>5445</v>
      </c>
      <c r="CK602" s="74">
        <v>13.6</v>
      </c>
      <c r="CL602" s="74">
        <v>8.1</v>
      </c>
      <c r="CM602" s="74">
        <v>68.400000000000006</v>
      </c>
      <c r="CN602" s="74">
        <v>75.900000000000006</v>
      </c>
      <c r="CO602" s="74">
        <v>78.3</v>
      </c>
      <c r="CP602" s="78"/>
      <c r="CQ602" s="74"/>
      <c r="CR602" s="78"/>
      <c r="CS602" s="74"/>
      <c r="CT602" s="74"/>
      <c r="CU602" s="74"/>
      <c r="CV602" s="74"/>
      <c r="CW602" s="74"/>
    </row>
    <row r="603" spans="1:101" ht="16.5" x14ac:dyDescent="0.3">
      <c r="A603" s="74" t="s">
        <v>292</v>
      </c>
      <c r="B603" s="74">
        <v>204</v>
      </c>
      <c r="C603" s="74">
        <v>10007798</v>
      </c>
      <c r="D603" s="74" t="s">
        <v>39</v>
      </c>
      <c r="E603" s="74" t="s">
        <v>175</v>
      </c>
      <c r="F603" s="78">
        <v>2955</v>
      </c>
      <c r="G603" s="74">
        <v>3.2</v>
      </c>
      <c r="H603" s="78">
        <v>2860</v>
      </c>
      <c r="I603" s="74">
        <v>7.8</v>
      </c>
      <c r="J603" s="74">
        <v>10.4</v>
      </c>
      <c r="K603" s="74">
        <v>52.9</v>
      </c>
      <c r="L603" s="74">
        <v>70.900000000000006</v>
      </c>
      <c r="M603" s="74">
        <v>81.8</v>
      </c>
      <c r="N603" s="78">
        <v>2955</v>
      </c>
      <c r="O603" s="74">
        <v>3.5</v>
      </c>
      <c r="P603" s="78">
        <v>2850</v>
      </c>
      <c r="Q603" s="74">
        <v>9.6999999999999993</v>
      </c>
      <c r="R603" s="74">
        <v>6.7</v>
      </c>
      <c r="S603" s="74">
        <v>61.2</v>
      </c>
      <c r="T603" s="74">
        <v>77</v>
      </c>
      <c r="U603" s="74">
        <v>83.6</v>
      </c>
      <c r="V603" s="78">
        <v>2955</v>
      </c>
      <c r="W603" s="74">
        <v>3.9</v>
      </c>
      <c r="X603" s="78">
        <v>2840</v>
      </c>
      <c r="Y603" s="74">
        <v>12.4</v>
      </c>
      <c r="Z603" s="74">
        <v>7</v>
      </c>
      <c r="AA603" s="74">
        <v>64.900000000000006</v>
      </c>
      <c r="AB603" s="74">
        <v>76.8</v>
      </c>
      <c r="AC603" s="74">
        <v>80.599999999999994</v>
      </c>
      <c r="AD603" s="78"/>
      <c r="AE603" s="74"/>
      <c r="AF603" s="78"/>
      <c r="AG603" s="74"/>
      <c r="AH603" s="74"/>
      <c r="AI603" s="74"/>
      <c r="AJ603" s="74"/>
      <c r="AK603" s="74"/>
      <c r="AL603" s="78">
        <v>2400</v>
      </c>
      <c r="AM603" s="74">
        <v>1.2</v>
      </c>
      <c r="AN603" s="78">
        <v>2370</v>
      </c>
      <c r="AO603" s="74">
        <v>9.6</v>
      </c>
      <c r="AP603" s="74">
        <v>11.9</v>
      </c>
      <c r="AQ603" s="74">
        <v>51.7</v>
      </c>
      <c r="AR603" s="74">
        <v>65.5</v>
      </c>
      <c r="AS603" s="74">
        <v>78.5</v>
      </c>
      <c r="AT603" s="78">
        <v>2400</v>
      </c>
      <c r="AU603" s="74">
        <v>1.4</v>
      </c>
      <c r="AV603" s="78">
        <v>2370</v>
      </c>
      <c r="AW603" s="74">
        <v>11.3</v>
      </c>
      <c r="AX603" s="74">
        <v>6.5</v>
      </c>
      <c r="AY603" s="74">
        <v>61.8</v>
      </c>
      <c r="AZ603" s="74">
        <v>74.3</v>
      </c>
      <c r="BA603" s="74">
        <v>82.1</v>
      </c>
      <c r="BB603" s="78">
        <v>2400</v>
      </c>
      <c r="BC603" s="74">
        <v>1.3</v>
      </c>
      <c r="BD603" s="78">
        <v>2370</v>
      </c>
      <c r="BE603" s="74">
        <v>13.9</v>
      </c>
      <c r="BF603" s="74">
        <v>6.5</v>
      </c>
      <c r="BG603" s="74">
        <v>66.400000000000006</v>
      </c>
      <c r="BH603" s="74">
        <v>75.599999999999994</v>
      </c>
      <c r="BI603" s="74">
        <v>79.599999999999994</v>
      </c>
      <c r="BJ603" s="78"/>
      <c r="BK603" s="74"/>
      <c r="BL603" s="78"/>
      <c r="BM603" s="74"/>
      <c r="BN603" s="74"/>
      <c r="BO603" s="74"/>
      <c r="BP603" s="74"/>
      <c r="BQ603" s="74"/>
      <c r="BR603" s="78">
        <v>5355</v>
      </c>
      <c r="BS603" s="74">
        <v>2.2999999999999998</v>
      </c>
      <c r="BT603" s="78">
        <v>5230</v>
      </c>
      <c r="BU603" s="74">
        <v>8.6</v>
      </c>
      <c r="BV603" s="74">
        <v>11.1</v>
      </c>
      <c r="BW603" s="74">
        <v>52.4</v>
      </c>
      <c r="BX603" s="74">
        <v>68.400000000000006</v>
      </c>
      <c r="BY603" s="74">
        <v>80.3</v>
      </c>
      <c r="BZ603" s="78">
        <v>5355</v>
      </c>
      <c r="CA603" s="74">
        <v>2.6</v>
      </c>
      <c r="CB603" s="78">
        <v>5220</v>
      </c>
      <c r="CC603" s="74">
        <v>10.4</v>
      </c>
      <c r="CD603" s="74">
        <v>6.6</v>
      </c>
      <c r="CE603" s="74">
        <v>61.5</v>
      </c>
      <c r="CF603" s="74">
        <v>75.8</v>
      </c>
      <c r="CG603" s="74">
        <v>82.9</v>
      </c>
      <c r="CH603" s="78">
        <v>5355</v>
      </c>
      <c r="CI603" s="74">
        <v>2.7</v>
      </c>
      <c r="CJ603" s="78">
        <v>5210</v>
      </c>
      <c r="CK603" s="74">
        <v>13.1</v>
      </c>
      <c r="CL603" s="74">
        <v>6.8</v>
      </c>
      <c r="CM603" s="74">
        <v>65.599999999999994</v>
      </c>
      <c r="CN603" s="74">
        <v>76.3</v>
      </c>
      <c r="CO603" s="74">
        <v>80.099999999999994</v>
      </c>
      <c r="CP603" s="78"/>
      <c r="CQ603" s="74"/>
      <c r="CR603" s="78"/>
      <c r="CS603" s="74"/>
      <c r="CT603" s="74"/>
      <c r="CU603" s="74"/>
      <c r="CV603" s="74"/>
      <c r="CW603" s="74"/>
    </row>
    <row r="604" spans="1:101" ht="16.5" x14ac:dyDescent="0.3">
      <c r="A604" s="74" t="s">
        <v>292</v>
      </c>
      <c r="B604" s="74">
        <v>67</v>
      </c>
      <c r="C604" s="74">
        <v>10004351</v>
      </c>
      <c r="D604" s="74" t="s">
        <v>27</v>
      </c>
      <c r="E604" s="74" t="s">
        <v>177</v>
      </c>
      <c r="F604" s="78">
        <v>1630</v>
      </c>
      <c r="G604" s="74">
        <v>4.2</v>
      </c>
      <c r="H604" s="78">
        <v>1560</v>
      </c>
      <c r="I604" s="74">
        <v>9.9</v>
      </c>
      <c r="J604" s="74">
        <v>14.7</v>
      </c>
      <c r="K604" s="74">
        <v>56.6</v>
      </c>
      <c r="L604" s="74">
        <v>67.5</v>
      </c>
      <c r="M604" s="74">
        <v>75.3</v>
      </c>
      <c r="N604" s="78">
        <v>1630</v>
      </c>
      <c r="O604" s="74">
        <v>5</v>
      </c>
      <c r="P604" s="78">
        <v>1545</v>
      </c>
      <c r="Q604" s="74">
        <v>12</v>
      </c>
      <c r="R604" s="74">
        <v>11.8</v>
      </c>
      <c r="S604" s="74">
        <v>62.2</v>
      </c>
      <c r="T604" s="74">
        <v>71.599999999999994</v>
      </c>
      <c r="U604" s="74">
        <v>76.2</v>
      </c>
      <c r="V604" s="78">
        <v>1630</v>
      </c>
      <c r="W604" s="74">
        <v>5.4</v>
      </c>
      <c r="X604" s="78">
        <v>1540</v>
      </c>
      <c r="Y604" s="74">
        <v>15.1</v>
      </c>
      <c r="Z604" s="74">
        <v>11.8</v>
      </c>
      <c r="AA604" s="74">
        <v>63</v>
      </c>
      <c r="AB604" s="74">
        <v>70.7</v>
      </c>
      <c r="AC604" s="74">
        <v>73.099999999999994</v>
      </c>
      <c r="AD604" s="78"/>
      <c r="AE604" s="74"/>
      <c r="AF604" s="78"/>
      <c r="AG604" s="74"/>
      <c r="AH604" s="74"/>
      <c r="AI604" s="74"/>
      <c r="AJ604" s="74"/>
      <c r="AK604" s="74"/>
      <c r="AL604" s="78">
        <v>1165</v>
      </c>
      <c r="AM604" s="74">
        <v>3.8</v>
      </c>
      <c r="AN604" s="78">
        <v>1120</v>
      </c>
      <c r="AO604" s="74">
        <v>13.8</v>
      </c>
      <c r="AP604" s="74">
        <v>17.3</v>
      </c>
      <c r="AQ604" s="74">
        <v>58.2</v>
      </c>
      <c r="AR604" s="74">
        <v>64.599999999999994</v>
      </c>
      <c r="AS604" s="74">
        <v>68.900000000000006</v>
      </c>
      <c r="AT604" s="78">
        <v>1165</v>
      </c>
      <c r="AU604" s="74">
        <v>4.2</v>
      </c>
      <c r="AV604" s="78">
        <v>1115</v>
      </c>
      <c r="AW604" s="74">
        <v>17.899999999999999</v>
      </c>
      <c r="AX604" s="74">
        <v>14.1</v>
      </c>
      <c r="AY604" s="74">
        <v>59.9</v>
      </c>
      <c r="AZ604" s="74">
        <v>65</v>
      </c>
      <c r="BA604" s="74">
        <v>67.900000000000006</v>
      </c>
      <c r="BB604" s="78">
        <v>1165</v>
      </c>
      <c r="BC604" s="74">
        <v>4.2</v>
      </c>
      <c r="BD604" s="78">
        <v>1115</v>
      </c>
      <c r="BE604" s="74">
        <v>21.6</v>
      </c>
      <c r="BF604" s="74">
        <v>11.2</v>
      </c>
      <c r="BG604" s="74">
        <v>61.3</v>
      </c>
      <c r="BH604" s="74">
        <v>65.599999999999994</v>
      </c>
      <c r="BI604" s="74">
        <v>67.2</v>
      </c>
      <c r="BJ604" s="78"/>
      <c r="BK604" s="74"/>
      <c r="BL604" s="78"/>
      <c r="BM604" s="74"/>
      <c r="BN604" s="74"/>
      <c r="BO604" s="74"/>
      <c r="BP604" s="74"/>
      <c r="BQ604" s="74"/>
      <c r="BR604" s="78">
        <v>2795</v>
      </c>
      <c r="BS604" s="74">
        <v>4</v>
      </c>
      <c r="BT604" s="78">
        <v>2685</v>
      </c>
      <c r="BU604" s="74">
        <v>11.6</v>
      </c>
      <c r="BV604" s="74">
        <v>15.8</v>
      </c>
      <c r="BW604" s="74">
        <v>57.2</v>
      </c>
      <c r="BX604" s="74">
        <v>66.3</v>
      </c>
      <c r="BY604" s="74">
        <v>72.599999999999994</v>
      </c>
      <c r="BZ604" s="78">
        <v>2795</v>
      </c>
      <c r="CA604" s="74">
        <v>4.7</v>
      </c>
      <c r="CB604" s="78">
        <v>2665</v>
      </c>
      <c r="CC604" s="74">
        <v>14.5</v>
      </c>
      <c r="CD604" s="74">
        <v>12.8</v>
      </c>
      <c r="CE604" s="74">
        <v>61.2</v>
      </c>
      <c r="CF604" s="74">
        <v>68.8</v>
      </c>
      <c r="CG604" s="74">
        <v>72.7</v>
      </c>
      <c r="CH604" s="78">
        <v>2795</v>
      </c>
      <c r="CI604" s="74">
        <v>4.9000000000000004</v>
      </c>
      <c r="CJ604" s="78">
        <v>2660</v>
      </c>
      <c r="CK604" s="74">
        <v>17.8</v>
      </c>
      <c r="CL604" s="74">
        <v>11.6</v>
      </c>
      <c r="CM604" s="74">
        <v>62.3</v>
      </c>
      <c r="CN604" s="74">
        <v>68.5</v>
      </c>
      <c r="CO604" s="74">
        <v>70.599999999999994</v>
      </c>
      <c r="CP604" s="78"/>
      <c r="CQ604" s="74"/>
      <c r="CR604" s="78"/>
      <c r="CS604" s="74"/>
      <c r="CT604" s="74"/>
      <c r="CU604" s="74"/>
      <c r="CV604" s="74"/>
      <c r="CW604" s="74"/>
    </row>
    <row r="605" spans="1:101" ht="16.5" x14ac:dyDescent="0.3">
      <c r="A605" s="74" t="s">
        <v>292</v>
      </c>
      <c r="B605" s="74">
        <v>154</v>
      </c>
      <c r="C605" s="74">
        <v>10007799</v>
      </c>
      <c r="D605" s="74" t="s">
        <v>90</v>
      </c>
      <c r="E605" s="74" t="s">
        <v>179</v>
      </c>
      <c r="F605" s="78">
        <v>1820</v>
      </c>
      <c r="G605" s="74">
        <v>2.4</v>
      </c>
      <c r="H605" s="78">
        <v>1775</v>
      </c>
      <c r="I605" s="74">
        <v>7.4</v>
      </c>
      <c r="J605" s="74">
        <v>8.9</v>
      </c>
      <c r="K605" s="74">
        <v>53.2</v>
      </c>
      <c r="L605" s="74">
        <v>71</v>
      </c>
      <c r="M605" s="74">
        <v>83.7</v>
      </c>
      <c r="N605" s="78">
        <v>1820</v>
      </c>
      <c r="O605" s="74">
        <v>2.9</v>
      </c>
      <c r="P605" s="78">
        <v>1770</v>
      </c>
      <c r="Q605" s="74">
        <v>9</v>
      </c>
      <c r="R605" s="74">
        <v>7.3</v>
      </c>
      <c r="S605" s="74">
        <v>60.1</v>
      </c>
      <c r="T605" s="74">
        <v>77</v>
      </c>
      <c r="U605" s="74">
        <v>83.7</v>
      </c>
      <c r="V605" s="78">
        <v>1820</v>
      </c>
      <c r="W605" s="74">
        <v>3.1</v>
      </c>
      <c r="X605" s="78">
        <v>1765</v>
      </c>
      <c r="Y605" s="74">
        <v>11.7</v>
      </c>
      <c r="Z605" s="74">
        <v>6.1</v>
      </c>
      <c r="AA605" s="74">
        <v>66.900000000000006</v>
      </c>
      <c r="AB605" s="74">
        <v>78.2</v>
      </c>
      <c r="AC605" s="74">
        <v>82.1</v>
      </c>
      <c r="AD605" s="78"/>
      <c r="AE605" s="74"/>
      <c r="AF605" s="78"/>
      <c r="AG605" s="74"/>
      <c r="AH605" s="74"/>
      <c r="AI605" s="74"/>
      <c r="AJ605" s="74"/>
      <c r="AK605" s="74"/>
      <c r="AL605" s="78">
        <v>1655</v>
      </c>
      <c r="AM605" s="74">
        <v>0.8</v>
      </c>
      <c r="AN605" s="78">
        <v>1640</v>
      </c>
      <c r="AO605" s="74">
        <v>9</v>
      </c>
      <c r="AP605" s="74">
        <v>11.2</v>
      </c>
      <c r="AQ605" s="74">
        <v>49</v>
      </c>
      <c r="AR605" s="74">
        <v>66.2</v>
      </c>
      <c r="AS605" s="74">
        <v>79.8</v>
      </c>
      <c r="AT605" s="78">
        <v>1655</v>
      </c>
      <c r="AU605" s="74">
        <v>0.9</v>
      </c>
      <c r="AV605" s="78">
        <v>1640</v>
      </c>
      <c r="AW605" s="74">
        <v>11</v>
      </c>
      <c r="AX605" s="74">
        <v>7.1</v>
      </c>
      <c r="AY605" s="74">
        <v>61.8</v>
      </c>
      <c r="AZ605" s="74">
        <v>75.5</v>
      </c>
      <c r="BA605" s="74">
        <v>81.900000000000006</v>
      </c>
      <c r="BB605" s="78">
        <v>1655</v>
      </c>
      <c r="BC605" s="74">
        <v>1</v>
      </c>
      <c r="BD605" s="78">
        <v>1640</v>
      </c>
      <c r="BE605" s="74">
        <v>13</v>
      </c>
      <c r="BF605" s="74">
        <v>7.1</v>
      </c>
      <c r="BG605" s="74">
        <v>67.3</v>
      </c>
      <c r="BH605" s="74">
        <v>76.5</v>
      </c>
      <c r="BI605" s="74">
        <v>79.900000000000006</v>
      </c>
      <c r="BJ605" s="78"/>
      <c r="BK605" s="74"/>
      <c r="BL605" s="78"/>
      <c r="BM605" s="74"/>
      <c r="BN605" s="74"/>
      <c r="BO605" s="74"/>
      <c r="BP605" s="74"/>
      <c r="BQ605" s="74"/>
      <c r="BR605" s="78">
        <v>3475</v>
      </c>
      <c r="BS605" s="74">
        <v>1.6</v>
      </c>
      <c r="BT605" s="78">
        <v>3420</v>
      </c>
      <c r="BU605" s="74">
        <v>8.1</v>
      </c>
      <c r="BV605" s="74">
        <v>10</v>
      </c>
      <c r="BW605" s="74">
        <v>51.2</v>
      </c>
      <c r="BX605" s="74">
        <v>68.7</v>
      </c>
      <c r="BY605" s="74">
        <v>81.900000000000006</v>
      </c>
      <c r="BZ605" s="78">
        <v>3475</v>
      </c>
      <c r="CA605" s="74">
        <v>1.9</v>
      </c>
      <c r="CB605" s="78">
        <v>3405</v>
      </c>
      <c r="CC605" s="74">
        <v>10</v>
      </c>
      <c r="CD605" s="74">
        <v>7.2</v>
      </c>
      <c r="CE605" s="74">
        <v>60.9</v>
      </c>
      <c r="CF605" s="74">
        <v>76.3</v>
      </c>
      <c r="CG605" s="74">
        <v>82.8</v>
      </c>
      <c r="CH605" s="78">
        <v>3475</v>
      </c>
      <c r="CI605" s="74">
        <v>2.1</v>
      </c>
      <c r="CJ605" s="78">
        <v>3400</v>
      </c>
      <c r="CK605" s="74">
        <v>12.3</v>
      </c>
      <c r="CL605" s="74">
        <v>6.6</v>
      </c>
      <c r="CM605" s="74">
        <v>67.099999999999994</v>
      </c>
      <c r="CN605" s="74">
        <v>77.400000000000006</v>
      </c>
      <c r="CO605" s="74">
        <v>81</v>
      </c>
      <c r="CP605" s="78"/>
      <c r="CQ605" s="74"/>
      <c r="CR605" s="78"/>
      <c r="CS605" s="74"/>
      <c r="CT605" s="74"/>
      <c r="CU605" s="74"/>
      <c r="CV605" s="74"/>
      <c r="CW605" s="74"/>
    </row>
    <row r="606" spans="1:101" ht="16.5" x14ac:dyDescent="0.3">
      <c r="A606" s="74" t="s">
        <v>292</v>
      </c>
      <c r="B606" s="74">
        <v>28</v>
      </c>
      <c r="C606" s="74">
        <v>10007832</v>
      </c>
      <c r="D606" s="74" t="s">
        <v>16</v>
      </c>
      <c r="E606" s="74" t="s">
        <v>181</v>
      </c>
      <c r="F606" s="78">
        <v>310</v>
      </c>
      <c r="G606" s="74">
        <v>2.9</v>
      </c>
      <c r="H606" s="78">
        <v>300</v>
      </c>
      <c r="I606" s="74">
        <v>8.6999999999999993</v>
      </c>
      <c r="J606" s="74">
        <v>7.7</v>
      </c>
      <c r="K606" s="74">
        <v>61.7</v>
      </c>
      <c r="L606" s="74">
        <v>75.3</v>
      </c>
      <c r="M606" s="74">
        <v>83.7</v>
      </c>
      <c r="N606" s="78">
        <v>310</v>
      </c>
      <c r="O606" s="74">
        <v>2.9</v>
      </c>
      <c r="P606" s="78">
        <v>300</v>
      </c>
      <c r="Q606" s="74">
        <v>7</v>
      </c>
      <c r="R606" s="74">
        <v>10.3</v>
      </c>
      <c r="S606" s="74">
        <v>69</v>
      </c>
      <c r="T606" s="74">
        <v>80.3</v>
      </c>
      <c r="U606" s="74">
        <v>82.7</v>
      </c>
      <c r="V606" s="78">
        <v>310</v>
      </c>
      <c r="W606" s="74">
        <v>2.9</v>
      </c>
      <c r="X606" s="78">
        <v>300</v>
      </c>
      <c r="Y606" s="74" t="s">
        <v>396</v>
      </c>
      <c r="Z606" s="74" t="s">
        <v>396</v>
      </c>
      <c r="AA606" s="74" t="s">
        <v>396</v>
      </c>
      <c r="AB606" s="74" t="s">
        <v>396</v>
      </c>
      <c r="AC606" s="74">
        <v>83.7</v>
      </c>
      <c r="AD606" s="78"/>
      <c r="AE606" s="74"/>
      <c r="AF606" s="78"/>
      <c r="AG606" s="74"/>
      <c r="AH606" s="74"/>
      <c r="AI606" s="74"/>
      <c r="AJ606" s="74"/>
      <c r="AK606" s="74"/>
      <c r="AL606" s="78">
        <v>70</v>
      </c>
      <c r="AM606" s="74">
        <v>0</v>
      </c>
      <c r="AN606" s="78">
        <v>70</v>
      </c>
      <c r="AO606" s="74">
        <v>7.4</v>
      </c>
      <c r="AP606" s="74">
        <v>10.3</v>
      </c>
      <c r="AQ606" s="74">
        <v>47.1</v>
      </c>
      <c r="AR606" s="74">
        <v>66.2</v>
      </c>
      <c r="AS606" s="74">
        <v>82.4</v>
      </c>
      <c r="AT606" s="78">
        <v>70</v>
      </c>
      <c r="AU606" s="74">
        <v>0</v>
      </c>
      <c r="AV606" s="78">
        <v>70</v>
      </c>
      <c r="AW606" s="74">
        <v>0</v>
      </c>
      <c r="AX606" s="74">
        <v>5.9</v>
      </c>
      <c r="AY606" s="74">
        <v>75</v>
      </c>
      <c r="AZ606" s="74">
        <v>86.8</v>
      </c>
      <c r="BA606" s="74">
        <v>94.1</v>
      </c>
      <c r="BB606" s="78">
        <v>70</v>
      </c>
      <c r="BC606" s="74">
        <v>1.5</v>
      </c>
      <c r="BD606" s="78">
        <v>65</v>
      </c>
      <c r="BE606" s="74" t="s">
        <v>396</v>
      </c>
      <c r="BF606" s="74" t="s">
        <v>396</v>
      </c>
      <c r="BG606" s="74" t="s">
        <v>396</v>
      </c>
      <c r="BH606" s="74" t="s">
        <v>396</v>
      </c>
      <c r="BI606" s="74">
        <v>92.5</v>
      </c>
      <c r="BJ606" s="78"/>
      <c r="BK606" s="74"/>
      <c r="BL606" s="78"/>
      <c r="BM606" s="74"/>
      <c r="BN606" s="74"/>
      <c r="BO606" s="74"/>
      <c r="BP606" s="74"/>
      <c r="BQ606" s="74"/>
      <c r="BR606" s="78">
        <v>375</v>
      </c>
      <c r="BS606" s="74">
        <v>2.4</v>
      </c>
      <c r="BT606" s="78">
        <v>370</v>
      </c>
      <c r="BU606" s="74">
        <v>8.4</v>
      </c>
      <c r="BV606" s="74">
        <v>8.1999999999999993</v>
      </c>
      <c r="BW606" s="74">
        <v>59</v>
      </c>
      <c r="BX606" s="74">
        <v>73.599999999999994</v>
      </c>
      <c r="BY606" s="74">
        <v>83.4</v>
      </c>
      <c r="BZ606" s="78">
        <v>375</v>
      </c>
      <c r="CA606" s="74">
        <v>2.4</v>
      </c>
      <c r="CB606" s="78">
        <v>370</v>
      </c>
      <c r="CC606" s="74">
        <v>5.7</v>
      </c>
      <c r="CD606" s="74">
        <v>9.5</v>
      </c>
      <c r="CE606" s="74">
        <v>70.099999999999994</v>
      </c>
      <c r="CF606" s="74">
        <v>81.5</v>
      </c>
      <c r="CG606" s="74">
        <v>84.8</v>
      </c>
      <c r="CH606" s="78">
        <v>375</v>
      </c>
      <c r="CI606" s="74">
        <v>2.7</v>
      </c>
      <c r="CJ606" s="78">
        <v>365</v>
      </c>
      <c r="CK606" s="74">
        <v>8.4</v>
      </c>
      <c r="CL606" s="74">
        <v>6.3</v>
      </c>
      <c r="CM606" s="74" t="s">
        <v>396</v>
      </c>
      <c r="CN606" s="74" t="s">
        <v>396</v>
      </c>
      <c r="CO606" s="74">
        <v>85.3</v>
      </c>
      <c r="CP606" s="78"/>
      <c r="CQ606" s="74"/>
      <c r="CR606" s="78"/>
      <c r="CS606" s="74"/>
      <c r="CT606" s="74"/>
      <c r="CU606" s="74"/>
      <c r="CV606" s="74"/>
      <c r="CW606" s="74"/>
    </row>
    <row r="607" spans="1:101" ht="16.5" x14ac:dyDescent="0.3">
      <c r="A607" s="74" t="s">
        <v>292</v>
      </c>
      <c r="B607" s="74">
        <v>27</v>
      </c>
      <c r="C607" s="74">
        <v>10007138</v>
      </c>
      <c r="D607" s="74" t="s">
        <v>36</v>
      </c>
      <c r="E607" s="74" t="s">
        <v>183</v>
      </c>
      <c r="F607" s="78">
        <v>1180</v>
      </c>
      <c r="G607" s="74">
        <v>3.8</v>
      </c>
      <c r="H607" s="78">
        <v>1135</v>
      </c>
      <c r="I607" s="74">
        <v>9.1</v>
      </c>
      <c r="J607" s="74">
        <v>8.6</v>
      </c>
      <c r="K607" s="74">
        <v>65.3</v>
      </c>
      <c r="L607" s="74">
        <v>76.5</v>
      </c>
      <c r="M607" s="74">
        <v>82.3</v>
      </c>
      <c r="N607" s="78">
        <v>1180</v>
      </c>
      <c r="O607" s="74">
        <v>3.6</v>
      </c>
      <c r="P607" s="78">
        <v>1135</v>
      </c>
      <c r="Q607" s="74">
        <v>9</v>
      </c>
      <c r="R607" s="74">
        <v>8.1</v>
      </c>
      <c r="S607" s="74">
        <v>68</v>
      </c>
      <c r="T607" s="74">
        <v>78.3</v>
      </c>
      <c r="U607" s="74">
        <v>82.9</v>
      </c>
      <c r="V607" s="78">
        <v>1180</v>
      </c>
      <c r="W607" s="74">
        <v>4.0999999999999996</v>
      </c>
      <c r="X607" s="78">
        <v>1130</v>
      </c>
      <c r="Y607" s="74">
        <v>11.8</v>
      </c>
      <c r="Z607" s="74">
        <v>5.8</v>
      </c>
      <c r="AA607" s="74">
        <v>72.3</v>
      </c>
      <c r="AB607" s="74">
        <v>80.3</v>
      </c>
      <c r="AC607" s="74">
        <v>82.4</v>
      </c>
      <c r="AD607" s="78"/>
      <c r="AE607" s="74"/>
      <c r="AF607" s="78"/>
      <c r="AG607" s="74"/>
      <c r="AH607" s="74"/>
      <c r="AI607" s="74"/>
      <c r="AJ607" s="74"/>
      <c r="AK607" s="74"/>
      <c r="AL607" s="78">
        <v>560</v>
      </c>
      <c r="AM607" s="74">
        <v>2.2000000000000002</v>
      </c>
      <c r="AN607" s="78">
        <v>545</v>
      </c>
      <c r="AO607" s="74">
        <v>8.1</v>
      </c>
      <c r="AP607" s="74">
        <v>13.6</v>
      </c>
      <c r="AQ607" s="74">
        <v>63.6</v>
      </c>
      <c r="AR607" s="74">
        <v>72.3</v>
      </c>
      <c r="AS607" s="74">
        <v>78.400000000000006</v>
      </c>
      <c r="AT607" s="78">
        <v>560</v>
      </c>
      <c r="AU607" s="74">
        <v>2.5</v>
      </c>
      <c r="AV607" s="78">
        <v>545</v>
      </c>
      <c r="AW607" s="74">
        <v>10.5</v>
      </c>
      <c r="AX607" s="74">
        <v>9.9</v>
      </c>
      <c r="AY607" s="74">
        <v>67.099999999999994</v>
      </c>
      <c r="AZ607" s="74">
        <v>75.2</v>
      </c>
      <c r="BA607" s="74">
        <v>79.599999999999994</v>
      </c>
      <c r="BB607" s="78">
        <v>560</v>
      </c>
      <c r="BC607" s="74">
        <v>2.7</v>
      </c>
      <c r="BD607" s="78">
        <v>545</v>
      </c>
      <c r="BE607" s="74">
        <v>12.3</v>
      </c>
      <c r="BF607" s="74">
        <v>9.4</v>
      </c>
      <c r="BG607" s="74">
        <v>71.099999999999994</v>
      </c>
      <c r="BH607" s="74">
        <v>76.2</v>
      </c>
      <c r="BI607" s="74">
        <v>78.3</v>
      </c>
      <c r="BJ607" s="78"/>
      <c r="BK607" s="74"/>
      <c r="BL607" s="78"/>
      <c r="BM607" s="74"/>
      <c r="BN607" s="74"/>
      <c r="BO607" s="74"/>
      <c r="BP607" s="74"/>
      <c r="BQ607" s="74"/>
      <c r="BR607" s="78">
        <v>1735</v>
      </c>
      <c r="BS607" s="74">
        <v>3.3</v>
      </c>
      <c r="BT607" s="78">
        <v>1680</v>
      </c>
      <c r="BU607" s="74">
        <v>8.8000000000000007</v>
      </c>
      <c r="BV607" s="74">
        <v>10.199999999999999</v>
      </c>
      <c r="BW607" s="74">
        <v>64.7</v>
      </c>
      <c r="BX607" s="74">
        <v>75.099999999999994</v>
      </c>
      <c r="BY607" s="74">
        <v>81</v>
      </c>
      <c r="BZ607" s="78">
        <v>1735</v>
      </c>
      <c r="CA607" s="74">
        <v>3.3</v>
      </c>
      <c r="CB607" s="78">
        <v>1680</v>
      </c>
      <c r="CC607" s="74">
        <v>9.5</v>
      </c>
      <c r="CD607" s="74">
        <v>8.6999999999999993</v>
      </c>
      <c r="CE607" s="74">
        <v>67.7</v>
      </c>
      <c r="CF607" s="74">
        <v>77.3</v>
      </c>
      <c r="CG607" s="74">
        <v>81.8</v>
      </c>
      <c r="CH607" s="78">
        <v>1735</v>
      </c>
      <c r="CI607" s="74">
        <v>3.6</v>
      </c>
      <c r="CJ607" s="78">
        <v>1675</v>
      </c>
      <c r="CK607" s="74">
        <v>11.9</v>
      </c>
      <c r="CL607" s="74">
        <v>7</v>
      </c>
      <c r="CM607" s="74">
        <v>71.900000000000006</v>
      </c>
      <c r="CN607" s="74">
        <v>79</v>
      </c>
      <c r="CO607" s="74">
        <v>81.099999999999994</v>
      </c>
      <c r="CP607" s="78"/>
      <c r="CQ607" s="74"/>
      <c r="CR607" s="78"/>
      <c r="CS607" s="74"/>
      <c r="CT607" s="74"/>
      <c r="CU607" s="74"/>
      <c r="CV607" s="74"/>
      <c r="CW607" s="74"/>
    </row>
    <row r="608" spans="1:101" ht="16.5" x14ac:dyDescent="0.3">
      <c r="A608" s="74" t="s">
        <v>292</v>
      </c>
      <c r="B608" s="74">
        <v>69</v>
      </c>
      <c r="C608" s="74">
        <v>10001282</v>
      </c>
      <c r="D608" s="74" t="s">
        <v>90</v>
      </c>
      <c r="E608" s="74" t="s">
        <v>185</v>
      </c>
      <c r="F608" s="78">
        <v>2265</v>
      </c>
      <c r="G608" s="74">
        <v>3.4</v>
      </c>
      <c r="H608" s="78">
        <v>2185</v>
      </c>
      <c r="I608" s="74">
        <v>7.7</v>
      </c>
      <c r="J608" s="74">
        <v>8.1</v>
      </c>
      <c r="K608" s="74">
        <v>58.4</v>
      </c>
      <c r="L608" s="74">
        <v>77</v>
      </c>
      <c r="M608" s="74">
        <v>84.1</v>
      </c>
      <c r="N608" s="78">
        <v>2265</v>
      </c>
      <c r="O608" s="74">
        <v>4.2</v>
      </c>
      <c r="P608" s="78">
        <v>2170</v>
      </c>
      <c r="Q608" s="74">
        <v>9.3000000000000007</v>
      </c>
      <c r="R608" s="74">
        <v>7.2</v>
      </c>
      <c r="S608" s="74">
        <v>64</v>
      </c>
      <c r="T608" s="74">
        <v>79.400000000000006</v>
      </c>
      <c r="U608" s="74">
        <v>83.5</v>
      </c>
      <c r="V608" s="78">
        <v>2265</v>
      </c>
      <c r="W608" s="74">
        <v>4.4000000000000004</v>
      </c>
      <c r="X608" s="78">
        <v>2165</v>
      </c>
      <c r="Y608" s="74">
        <v>13.4</v>
      </c>
      <c r="Z608" s="74">
        <v>5.5</v>
      </c>
      <c r="AA608" s="74">
        <v>67.8</v>
      </c>
      <c r="AB608" s="74">
        <v>78.900000000000006</v>
      </c>
      <c r="AC608" s="74">
        <v>81.099999999999994</v>
      </c>
      <c r="AD608" s="78"/>
      <c r="AE608" s="74"/>
      <c r="AF608" s="78"/>
      <c r="AG608" s="74"/>
      <c r="AH608" s="74"/>
      <c r="AI608" s="74"/>
      <c r="AJ608" s="74"/>
      <c r="AK608" s="74"/>
      <c r="AL608" s="78">
        <v>1600</v>
      </c>
      <c r="AM608" s="74">
        <v>1.4</v>
      </c>
      <c r="AN608" s="78">
        <v>1575</v>
      </c>
      <c r="AO608" s="74">
        <v>7.9</v>
      </c>
      <c r="AP608" s="74">
        <v>12</v>
      </c>
      <c r="AQ608" s="74">
        <v>60.3</v>
      </c>
      <c r="AR608" s="74">
        <v>73</v>
      </c>
      <c r="AS608" s="74">
        <v>80.099999999999994</v>
      </c>
      <c r="AT608" s="78">
        <v>1600</v>
      </c>
      <c r="AU608" s="74">
        <v>1.8</v>
      </c>
      <c r="AV608" s="78">
        <v>1570</v>
      </c>
      <c r="AW608" s="74">
        <v>10.1</v>
      </c>
      <c r="AX608" s="74">
        <v>7.8</v>
      </c>
      <c r="AY608" s="74">
        <v>67</v>
      </c>
      <c r="AZ608" s="74">
        <v>78.2</v>
      </c>
      <c r="BA608" s="74">
        <v>82.1</v>
      </c>
      <c r="BB608" s="78">
        <v>1600</v>
      </c>
      <c r="BC608" s="74">
        <v>1.8</v>
      </c>
      <c r="BD608" s="78">
        <v>1570</v>
      </c>
      <c r="BE608" s="74">
        <v>14</v>
      </c>
      <c r="BF608" s="74">
        <v>6.4</v>
      </c>
      <c r="BG608" s="74">
        <v>69.900000000000006</v>
      </c>
      <c r="BH608" s="74">
        <v>77.2</v>
      </c>
      <c r="BI608" s="74">
        <v>79.599999999999994</v>
      </c>
      <c r="BJ608" s="78"/>
      <c r="BK608" s="74"/>
      <c r="BL608" s="78"/>
      <c r="BM608" s="74"/>
      <c r="BN608" s="74"/>
      <c r="BO608" s="74"/>
      <c r="BP608" s="74"/>
      <c r="BQ608" s="74"/>
      <c r="BR608" s="78">
        <v>3860</v>
      </c>
      <c r="BS608" s="74">
        <v>2.6</v>
      </c>
      <c r="BT608" s="78">
        <v>3760</v>
      </c>
      <c r="BU608" s="74">
        <v>7.8</v>
      </c>
      <c r="BV608" s="74">
        <v>9.8000000000000007</v>
      </c>
      <c r="BW608" s="74">
        <v>59.2</v>
      </c>
      <c r="BX608" s="74">
        <v>75.3</v>
      </c>
      <c r="BY608" s="74">
        <v>82.4</v>
      </c>
      <c r="BZ608" s="78">
        <v>3860</v>
      </c>
      <c r="CA608" s="74">
        <v>3.2</v>
      </c>
      <c r="CB608" s="78">
        <v>3740</v>
      </c>
      <c r="CC608" s="74">
        <v>9.6999999999999993</v>
      </c>
      <c r="CD608" s="74">
        <v>7.5</v>
      </c>
      <c r="CE608" s="74">
        <v>65.2</v>
      </c>
      <c r="CF608" s="74">
        <v>78.900000000000006</v>
      </c>
      <c r="CG608" s="74">
        <v>82.9</v>
      </c>
      <c r="CH608" s="78">
        <v>3860</v>
      </c>
      <c r="CI608" s="74">
        <v>3.3</v>
      </c>
      <c r="CJ608" s="78">
        <v>3735</v>
      </c>
      <c r="CK608" s="74">
        <v>13.7</v>
      </c>
      <c r="CL608" s="74">
        <v>5.9</v>
      </c>
      <c r="CM608" s="74">
        <v>68.599999999999994</v>
      </c>
      <c r="CN608" s="74">
        <v>78.2</v>
      </c>
      <c r="CO608" s="74">
        <v>80.5</v>
      </c>
      <c r="CP608" s="78"/>
      <c r="CQ608" s="74"/>
      <c r="CR608" s="78"/>
      <c r="CS608" s="74"/>
      <c r="CT608" s="74"/>
      <c r="CU608" s="74"/>
      <c r="CV608" s="74"/>
      <c r="CW608" s="74"/>
    </row>
    <row r="609" spans="1:101" ht="16.5" x14ac:dyDescent="0.3">
      <c r="A609" s="74" t="s">
        <v>292</v>
      </c>
      <c r="B609" s="74">
        <v>190</v>
      </c>
      <c r="C609" s="74">
        <v>10004775</v>
      </c>
      <c r="D609" s="74" t="s">
        <v>11</v>
      </c>
      <c r="E609" s="74" t="s">
        <v>187</v>
      </c>
      <c r="F609" s="78">
        <v>180</v>
      </c>
      <c r="G609" s="74">
        <v>2.8</v>
      </c>
      <c r="H609" s="78">
        <v>175</v>
      </c>
      <c r="I609" s="74">
        <v>7.5</v>
      </c>
      <c r="J609" s="74">
        <v>13.3</v>
      </c>
      <c r="K609" s="74">
        <v>65.3</v>
      </c>
      <c r="L609" s="74">
        <v>74.599999999999994</v>
      </c>
      <c r="M609" s="74">
        <v>79.2</v>
      </c>
      <c r="N609" s="78">
        <v>180</v>
      </c>
      <c r="O609" s="74">
        <v>3.4</v>
      </c>
      <c r="P609" s="78">
        <v>170</v>
      </c>
      <c r="Q609" s="74">
        <v>9.9</v>
      </c>
      <c r="R609" s="74">
        <v>10.5</v>
      </c>
      <c r="S609" s="74">
        <v>66.3</v>
      </c>
      <c r="T609" s="74">
        <v>75</v>
      </c>
      <c r="U609" s="74">
        <v>79.7</v>
      </c>
      <c r="V609" s="78">
        <v>180</v>
      </c>
      <c r="W609" s="74">
        <v>3.4</v>
      </c>
      <c r="X609" s="78">
        <v>170</v>
      </c>
      <c r="Y609" s="74">
        <v>11.6</v>
      </c>
      <c r="Z609" s="74">
        <v>13.4</v>
      </c>
      <c r="AA609" s="74" t="s">
        <v>396</v>
      </c>
      <c r="AB609" s="74" t="s">
        <v>396</v>
      </c>
      <c r="AC609" s="74">
        <v>75</v>
      </c>
      <c r="AD609" s="78"/>
      <c r="AE609" s="74"/>
      <c r="AF609" s="78"/>
      <c r="AG609" s="74"/>
      <c r="AH609" s="74"/>
      <c r="AI609" s="74"/>
      <c r="AJ609" s="74"/>
      <c r="AK609" s="74"/>
      <c r="AL609" s="78">
        <v>110</v>
      </c>
      <c r="AM609" s="74">
        <v>0</v>
      </c>
      <c r="AN609" s="78">
        <v>110</v>
      </c>
      <c r="AO609" s="74">
        <v>10.7</v>
      </c>
      <c r="AP609" s="74">
        <v>25.9</v>
      </c>
      <c r="AQ609" s="74">
        <v>56.3</v>
      </c>
      <c r="AR609" s="74">
        <v>60.7</v>
      </c>
      <c r="AS609" s="74">
        <v>63.4</v>
      </c>
      <c r="AT609" s="78">
        <v>110</v>
      </c>
      <c r="AU609" s="74">
        <v>0</v>
      </c>
      <c r="AV609" s="78">
        <v>110</v>
      </c>
      <c r="AW609" s="74">
        <v>13.4</v>
      </c>
      <c r="AX609" s="74">
        <v>11.6</v>
      </c>
      <c r="AY609" s="74">
        <v>69.599999999999994</v>
      </c>
      <c r="AZ609" s="74">
        <v>72.3</v>
      </c>
      <c r="BA609" s="74">
        <v>75</v>
      </c>
      <c r="BB609" s="78">
        <v>110</v>
      </c>
      <c r="BC609" s="74">
        <v>0</v>
      </c>
      <c r="BD609" s="78">
        <v>110</v>
      </c>
      <c r="BE609" s="74">
        <v>18.8</v>
      </c>
      <c r="BF609" s="74">
        <v>8.9</v>
      </c>
      <c r="BG609" s="74" t="s">
        <v>396</v>
      </c>
      <c r="BH609" s="74" t="s">
        <v>396</v>
      </c>
      <c r="BI609" s="74">
        <v>72.3</v>
      </c>
      <c r="BJ609" s="78"/>
      <c r="BK609" s="74"/>
      <c r="BL609" s="78"/>
      <c r="BM609" s="74"/>
      <c r="BN609" s="74"/>
      <c r="BO609" s="74"/>
      <c r="BP609" s="74"/>
      <c r="BQ609" s="74"/>
      <c r="BR609" s="78">
        <v>290</v>
      </c>
      <c r="BS609" s="74">
        <v>1.7</v>
      </c>
      <c r="BT609" s="78">
        <v>285</v>
      </c>
      <c r="BU609" s="74">
        <v>8.8000000000000007</v>
      </c>
      <c r="BV609" s="74">
        <v>18.2</v>
      </c>
      <c r="BW609" s="74">
        <v>61.8</v>
      </c>
      <c r="BX609" s="74">
        <v>69.099999999999994</v>
      </c>
      <c r="BY609" s="74">
        <v>73</v>
      </c>
      <c r="BZ609" s="78">
        <v>290</v>
      </c>
      <c r="CA609" s="74">
        <v>2.1</v>
      </c>
      <c r="CB609" s="78">
        <v>285</v>
      </c>
      <c r="CC609" s="74">
        <v>11.3</v>
      </c>
      <c r="CD609" s="74">
        <v>10.9</v>
      </c>
      <c r="CE609" s="74">
        <v>67.599999999999994</v>
      </c>
      <c r="CF609" s="74">
        <v>73.900000000000006</v>
      </c>
      <c r="CG609" s="74">
        <v>77.8</v>
      </c>
      <c r="CH609" s="78">
        <v>290</v>
      </c>
      <c r="CI609" s="74">
        <v>2.1</v>
      </c>
      <c r="CJ609" s="78">
        <v>285</v>
      </c>
      <c r="CK609" s="74">
        <v>14.4</v>
      </c>
      <c r="CL609" s="74">
        <v>11.6</v>
      </c>
      <c r="CM609" s="74">
        <v>69</v>
      </c>
      <c r="CN609" s="74">
        <v>72.2</v>
      </c>
      <c r="CO609" s="74">
        <v>73.900000000000006</v>
      </c>
      <c r="CP609" s="78"/>
      <c r="CQ609" s="74"/>
      <c r="CR609" s="78"/>
      <c r="CS609" s="74"/>
      <c r="CT609" s="74"/>
      <c r="CU609" s="74"/>
      <c r="CV609" s="74"/>
      <c r="CW609" s="74"/>
    </row>
    <row r="610" spans="1:101" ht="16.5" x14ac:dyDescent="0.3">
      <c r="A610" s="74" t="s">
        <v>292</v>
      </c>
      <c r="B610" s="74">
        <v>155</v>
      </c>
      <c r="C610" s="74">
        <v>10007154</v>
      </c>
      <c r="D610" s="74" t="s">
        <v>36</v>
      </c>
      <c r="E610" s="74" t="s">
        <v>189</v>
      </c>
      <c r="F610" s="78">
        <v>2130</v>
      </c>
      <c r="G610" s="74">
        <v>3.3</v>
      </c>
      <c r="H610" s="78">
        <v>2060</v>
      </c>
      <c r="I610" s="74">
        <v>9.8000000000000007</v>
      </c>
      <c r="J610" s="74">
        <v>8.8000000000000007</v>
      </c>
      <c r="K610" s="74">
        <v>53</v>
      </c>
      <c r="L610" s="74">
        <v>70.5</v>
      </c>
      <c r="M610" s="74">
        <v>81.5</v>
      </c>
      <c r="N610" s="78">
        <v>2130</v>
      </c>
      <c r="O610" s="74">
        <v>3.8</v>
      </c>
      <c r="P610" s="78">
        <v>2050</v>
      </c>
      <c r="Q610" s="74">
        <v>9.3000000000000007</v>
      </c>
      <c r="R610" s="74">
        <v>6</v>
      </c>
      <c r="S610" s="74">
        <v>61.8</v>
      </c>
      <c r="T610" s="74">
        <v>78.400000000000006</v>
      </c>
      <c r="U610" s="74">
        <v>84.8</v>
      </c>
      <c r="V610" s="78">
        <v>2130</v>
      </c>
      <c r="W610" s="74">
        <v>4</v>
      </c>
      <c r="X610" s="78">
        <v>2045</v>
      </c>
      <c r="Y610" s="74">
        <v>12</v>
      </c>
      <c r="Z610" s="74">
        <v>6.6</v>
      </c>
      <c r="AA610" s="74">
        <v>66.5</v>
      </c>
      <c r="AB610" s="74">
        <v>77.599999999999994</v>
      </c>
      <c r="AC610" s="74">
        <v>81.3</v>
      </c>
      <c r="AD610" s="78"/>
      <c r="AE610" s="74"/>
      <c r="AF610" s="78"/>
      <c r="AG610" s="74"/>
      <c r="AH610" s="74"/>
      <c r="AI610" s="74"/>
      <c r="AJ610" s="74"/>
      <c r="AK610" s="74"/>
      <c r="AL610" s="78">
        <v>2090</v>
      </c>
      <c r="AM610" s="74">
        <v>1</v>
      </c>
      <c r="AN610" s="78">
        <v>2070</v>
      </c>
      <c r="AO610" s="74">
        <v>9.1</v>
      </c>
      <c r="AP610" s="74">
        <v>11.4</v>
      </c>
      <c r="AQ610" s="74">
        <v>52.7</v>
      </c>
      <c r="AR610" s="74">
        <v>66.2</v>
      </c>
      <c r="AS610" s="74">
        <v>79.5</v>
      </c>
      <c r="AT610" s="78">
        <v>2090</v>
      </c>
      <c r="AU610" s="74">
        <v>1.1000000000000001</v>
      </c>
      <c r="AV610" s="78">
        <v>2070</v>
      </c>
      <c r="AW610" s="74">
        <v>10.4</v>
      </c>
      <c r="AX610" s="74">
        <v>6.5</v>
      </c>
      <c r="AY610" s="74">
        <v>65.900000000000006</v>
      </c>
      <c r="AZ610" s="74">
        <v>76.900000000000006</v>
      </c>
      <c r="BA610" s="74">
        <v>83</v>
      </c>
      <c r="BB610" s="78">
        <v>2090</v>
      </c>
      <c r="BC610" s="74">
        <v>1.2</v>
      </c>
      <c r="BD610" s="78">
        <v>2065</v>
      </c>
      <c r="BE610" s="74">
        <v>13.5</v>
      </c>
      <c r="BF610" s="74">
        <v>6.6</v>
      </c>
      <c r="BG610" s="74">
        <v>68.2</v>
      </c>
      <c r="BH610" s="74">
        <v>76.3</v>
      </c>
      <c r="BI610" s="74">
        <v>80</v>
      </c>
      <c r="BJ610" s="78"/>
      <c r="BK610" s="74"/>
      <c r="BL610" s="78"/>
      <c r="BM610" s="74"/>
      <c r="BN610" s="74"/>
      <c r="BO610" s="74"/>
      <c r="BP610" s="74"/>
      <c r="BQ610" s="74"/>
      <c r="BR610" s="78">
        <v>4225</v>
      </c>
      <c r="BS610" s="74">
        <v>2.2000000000000002</v>
      </c>
      <c r="BT610" s="78">
        <v>4130</v>
      </c>
      <c r="BU610" s="74">
        <v>9.4</v>
      </c>
      <c r="BV610" s="74">
        <v>10.1</v>
      </c>
      <c r="BW610" s="74">
        <v>52.8</v>
      </c>
      <c r="BX610" s="74">
        <v>68.3</v>
      </c>
      <c r="BY610" s="74">
        <v>80.5</v>
      </c>
      <c r="BZ610" s="78">
        <v>4225</v>
      </c>
      <c r="CA610" s="74">
        <v>2.5</v>
      </c>
      <c r="CB610" s="78">
        <v>4120</v>
      </c>
      <c r="CC610" s="74">
        <v>9.9</v>
      </c>
      <c r="CD610" s="74">
        <v>6.2</v>
      </c>
      <c r="CE610" s="74">
        <v>63.9</v>
      </c>
      <c r="CF610" s="74">
        <v>77.7</v>
      </c>
      <c r="CG610" s="74">
        <v>83.9</v>
      </c>
      <c r="CH610" s="78">
        <v>4225</v>
      </c>
      <c r="CI610" s="74">
        <v>2.7</v>
      </c>
      <c r="CJ610" s="78">
        <v>4110</v>
      </c>
      <c r="CK610" s="74">
        <v>12.7</v>
      </c>
      <c r="CL610" s="74">
        <v>6.6</v>
      </c>
      <c r="CM610" s="74">
        <v>67.3</v>
      </c>
      <c r="CN610" s="74">
        <v>76.900000000000006</v>
      </c>
      <c r="CO610" s="74">
        <v>80.599999999999994</v>
      </c>
      <c r="CP610" s="78"/>
      <c r="CQ610" s="74"/>
      <c r="CR610" s="78"/>
      <c r="CS610" s="74"/>
      <c r="CT610" s="74"/>
      <c r="CU610" s="74"/>
      <c r="CV610" s="74"/>
      <c r="CW610" s="74"/>
    </row>
    <row r="611" spans="1:101" ht="16.5" x14ac:dyDescent="0.3">
      <c r="A611" s="74" t="s">
        <v>292</v>
      </c>
      <c r="B611" s="74">
        <v>71</v>
      </c>
      <c r="C611" s="74">
        <v>10004797</v>
      </c>
      <c r="D611" s="74" t="s">
        <v>36</v>
      </c>
      <c r="E611" s="74" t="s">
        <v>191</v>
      </c>
      <c r="F611" s="78">
        <v>2165</v>
      </c>
      <c r="G611" s="74">
        <v>2.2000000000000002</v>
      </c>
      <c r="H611" s="78">
        <v>2120</v>
      </c>
      <c r="I611" s="74">
        <v>8.5</v>
      </c>
      <c r="J611" s="74">
        <v>10.4</v>
      </c>
      <c r="K611" s="74">
        <v>62.8</v>
      </c>
      <c r="L611" s="74">
        <v>74.900000000000006</v>
      </c>
      <c r="M611" s="74">
        <v>81.099999999999994</v>
      </c>
      <c r="N611" s="78">
        <v>2165</v>
      </c>
      <c r="O611" s="74">
        <v>2.4</v>
      </c>
      <c r="P611" s="78">
        <v>2115</v>
      </c>
      <c r="Q611" s="74">
        <v>8.6999999999999993</v>
      </c>
      <c r="R611" s="74">
        <v>7.2</v>
      </c>
      <c r="S611" s="74">
        <v>71</v>
      </c>
      <c r="T611" s="74">
        <v>80.900000000000006</v>
      </c>
      <c r="U611" s="74">
        <v>84.2</v>
      </c>
      <c r="V611" s="78">
        <v>2165</v>
      </c>
      <c r="W611" s="74">
        <v>2.5</v>
      </c>
      <c r="X611" s="78">
        <v>2110</v>
      </c>
      <c r="Y611" s="74">
        <v>11.7</v>
      </c>
      <c r="Z611" s="74">
        <v>6.2</v>
      </c>
      <c r="AA611" s="74">
        <v>72.900000000000006</v>
      </c>
      <c r="AB611" s="74">
        <v>80.400000000000006</v>
      </c>
      <c r="AC611" s="74">
        <v>82.1</v>
      </c>
      <c r="AD611" s="78"/>
      <c r="AE611" s="74"/>
      <c r="AF611" s="78"/>
      <c r="AG611" s="74"/>
      <c r="AH611" s="74"/>
      <c r="AI611" s="74"/>
      <c r="AJ611" s="74"/>
      <c r="AK611" s="74"/>
      <c r="AL611" s="78">
        <v>1780</v>
      </c>
      <c r="AM611" s="74">
        <v>1.2</v>
      </c>
      <c r="AN611" s="78">
        <v>1760</v>
      </c>
      <c r="AO611" s="74">
        <v>9</v>
      </c>
      <c r="AP611" s="74">
        <v>12.4</v>
      </c>
      <c r="AQ611" s="74">
        <v>64.2</v>
      </c>
      <c r="AR611" s="74">
        <v>73.400000000000006</v>
      </c>
      <c r="AS611" s="74">
        <v>78.599999999999994</v>
      </c>
      <c r="AT611" s="78">
        <v>1780</v>
      </c>
      <c r="AU611" s="74">
        <v>1.2</v>
      </c>
      <c r="AV611" s="78">
        <v>1760</v>
      </c>
      <c r="AW611" s="74">
        <v>9.9</v>
      </c>
      <c r="AX611" s="74">
        <v>8</v>
      </c>
      <c r="AY611" s="74">
        <v>72.599999999999994</v>
      </c>
      <c r="AZ611" s="74">
        <v>79.5</v>
      </c>
      <c r="BA611" s="74">
        <v>82.1</v>
      </c>
      <c r="BB611" s="78">
        <v>1780</v>
      </c>
      <c r="BC611" s="74">
        <v>1.4</v>
      </c>
      <c r="BD611" s="78">
        <v>1755</v>
      </c>
      <c r="BE611" s="74">
        <v>13</v>
      </c>
      <c r="BF611" s="74">
        <v>6.8</v>
      </c>
      <c r="BG611" s="74">
        <v>74.2</v>
      </c>
      <c r="BH611" s="74">
        <v>78.900000000000006</v>
      </c>
      <c r="BI611" s="74">
        <v>80.099999999999994</v>
      </c>
      <c r="BJ611" s="78"/>
      <c r="BK611" s="74"/>
      <c r="BL611" s="78"/>
      <c r="BM611" s="74"/>
      <c r="BN611" s="74"/>
      <c r="BO611" s="74"/>
      <c r="BP611" s="74"/>
      <c r="BQ611" s="74"/>
      <c r="BR611" s="78">
        <v>3950</v>
      </c>
      <c r="BS611" s="74">
        <v>1.7</v>
      </c>
      <c r="BT611" s="78">
        <v>3880</v>
      </c>
      <c r="BU611" s="74">
        <v>8.6999999999999993</v>
      </c>
      <c r="BV611" s="74">
        <v>11.3</v>
      </c>
      <c r="BW611" s="74">
        <v>63.4</v>
      </c>
      <c r="BX611" s="74">
        <v>74.2</v>
      </c>
      <c r="BY611" s="74">
        <v>80</v>
      </c>
      <c r="BZ611" s="78">
        <v>3950</v>
      </c>
      <c r="CA611" s="74">
        <v>1.8</v>
      </c>
      <c r="CB611" s="78">
        <v>3875</v>
      </c>
      <c r="CC611" s="74">
        <v>9.1999999999999993</v>
      </c>
      <c r="CD611" s="74">
        <v>7.5</v>
      </c>
      <c r="CE611" s="74">
        <v>71.7</v>
      </c>
      <c r="CF611" s="74">
        <v>80.3</v>
      </c>
      <c r="CG611" s="74">
        <v>83.2</v>
      </c>
      <c r="CH611" s="78">
        <v>3950</v>
      </c>
      <c r="CI611" s="74">
        <v>2</v>
      </c>
      <c r="CJ611" s="78">
        <v>3870</v>
      </c>
      <c r="CK611" s="74">
        <v>12.3</v>
      </c>
      <c r="CL611" s="74">
        <v>6.5</v>
      </c>
      <c r="CM611" s="74">
        <v>73.5</v>
      </c>
      <c r="CN611" s="74">
        <v>79.7</v>
      </c>
      <c r="CO611" s="74">
        <v>81.2</v>
      </c>
      <c r="CP611" s="78"/>
      <c r="CQ611" s="74"/>
      <c r="CR611" s="78"/>
      <c r="CS611" s="74"/>
      <c r="CT611" s="74"/>
      <c r="CU611" s="74"/>
      <c r="CV611" s="74"/>
      <c r="CW611" s="74"/>
    </row>
    <row r="612" spans="1:101" ht="16.5" x14ac:dyDescent="0.3">
      <c r="A612" s="74" t="s">
        <v>292</v>
      </c>
      <c r="B612" s="74">
        <v>1</v>
      </c>
      <c r="C612" s="74">
        <v>10007773</v>
      </c>
      <c r="D612" s="74" t="s">
        <v>49</v>
      </c>
      <c r="E612" s="74" t="s">
        <v>193</v>
      </c>
      <c r="F612" s="78">
        <v>5420</v>
      </c>
      <c r="G612" s="74">
        <v>5.0999999999999996</v>
      </c>
      <c r="H612" s="78">
        <v>5145</v>
      </c>
      <c r="I612" s="74">
        <v>12.3</v>
      </c>
      <c r="J612" s="74">
        <v>5.5</v>
      </c>
      <c r="K612" s="74">
        <v>42.2</v>
      </c>
      <c r="L612" s="74">
        <v>69</v>
      </c>
      <c r="M612" s="74">
        <v>82.3</v>
      </c>
      <c r="N612" s="78">
        <v>5420</v>
      </c>
      <c r="O612" s="74">
        <v>5.9</v>
      </c>
      <c r="P612" s="78">
        <v>5100</v>
      </c>
      <c r="Q612" s="74">
        <v>15.7</v>
      </c>
      <c r="R612" s="74">
        <v>5.8</v>
      </c>
      <c r="S612" s="74">
        <v>51.3</v>
      </c>
      <c r="T612" s="74">
        <v>69.8</v>
      </c>
      <c r="U612" s="74">
        <v>78.5</v>
      </c>
      <c r="V612" s="78">
        <v>5420</v>
      </c>
      <c r="W612" s="74">
        <v>6.4</v>
      </c>
      <c r="X612" s="78">
        <v>5070</v>
      </c>
      <c r="Y612" s="74">
        <v>19.600000000000001</v>
      </c>
      <c r="Z612" s="74">
        <v>6.2</v>
      </c>
      <c r="AA612" s="74">
        <v>59.3</v>
      </c>
      <c r="AB612" s="74">
        <v>70.099999999999994</v>
      </c>
      <c r="AC612" s="74">
        <v>74.2</v>
      </c>
      <c r="AD612" s="78"/>
      <c r="AE612" s="74"/>
      <c r="AF612" s="78"/>
      <c r="AG612" s="74"/>
      <c r="AH612" s="74"/>
      <c r="AI612" s="74"/>
      <c r="AJ612" s="74"/>
      <c r="AK612" s="74"/>
      <c r="AL612" s="78">
        <v>3325</v>
      </c>
      <c r="AM612" s="74">
        <v>2.7</v>
      </c>
      <c r="AN612" s="78">
        <v>3235</v>
      </c>
      <c r="AO612" s="74">
        <v>9.8000000000000007</v>
      </c>
      <c r="AP612" s="74">
        <v>5.3</v>
      </c>
      <c r="AQ612" s="74">
        <v>46</v>
      </c>
      <c r="AR612" s="74">
        <v>73.599999999999994</v>
      </c>
      <c r="AS612" s="74">
        <v>85</v>
      </c>
      <c r="AT612" s="78">
        <v>3325</v>
      </c>
      <c r="AU612" s="74">
        <v>3.2</v>
      </c>
      <c r="AV612" s="78">
        <v>3220</v>
      </c>
      <c r="AW612" s="74">
        <v>13.7</v>
      </c>
      <c r="AX612" s="74">
        <v>5.7</v>
      </c>
      <c r="AY612" s="74">
        <v>54.7</v>
      </c>
      <c r="AZ612" s="74">
        <v>73.400000000000006</v>
      </c>
      <c r="BA612" s="74">
        <v>80.5</v>
      </c>
      <c r="BB612" s="78">
        <v>3325</v>
      </c>
      <c r="BC612" s="74">
        <v>3.6</v>
      </c>
      <c r="BD612" s="78">
        <v>3210</v>
      </c>
      <c r="BE612" s="74">
        <v>17</v>
      </c>
      <c r="BF612" s="74">
        <v>6.1</v>
      </c>
      <c r="BG612" s="74">
        <v>62.6</v>
      </c>
      <c r="BH612" s="74">
        <v>73</v>
      </c>
      <c r="BI612" s="74">
        <v>76.900000000000006</v>
      </c>
      <c r="BJ612" s="78"/>
      <c r="BK612" s="74"/>
      <c r="BL612" s="78"/>
      <c r="BM612" s="74"/>
      <c r="BN612" s="74"/>
      <c r="BO612" s="74"/>
      <c r="BP612" s="74"/>
      <c r="BQ612" s="74"/>
      <c r="BR612" s="78">
        <v>8745</v>
      </c>
      <c r="BS612" s="74">
        <v>4.2</v>
      </c>
      <c r="BT612" s="78">
        <v>8380</v>
      </c>
      <c r="BU612" s="74">
        <v>11.3</v>
      </c>
      <c r="BV612" s="74">
        <v>5.4</v>
      </c>
      <c r="BW612" s="74">
        <v>43.7</v>
      </c>
      <c r="BX612" s="74">
        <v>70.8</v>
      </c>
      <c r="BY612" s="74">
        <v>83.3</v>
      </c>
      <c r="BZ612" s="78">
        <v>8745</v>
      </c>
      <c r="CA612" s="74">
        <v>4.9000000000000004</v>
      </c>
      <c r="CB612" s="78">
        <v>8320</v>
      </c>
      <c r="CC612" s="74">
        <v>14.9</v>
      </c>
      <c r="CD612" s="74">
        <v>5.8</v>
      </c>
      <c r="CE612" s="74">
        <v>52.6</v>
      </c>
      <c r="CF612" s="74">
        <v>71.2</v>
      </c>
      <c r="CG612" s="74">
        <v>79.3</v>
      </c>
      <c r="CH612" s="78">
        <v>8745</v>
      </c>
      <c r="CI612" s="74">
        <v>5.3</v>
      </c>
      <c r="CJ612" s="78">
        <v>8280</v>
      </c>
      <c r="CK612" s="74">
        <v>18.600000000000001</v>
      </c>
      <c r="CL612" s="74">
        <v>6.1</v>
      </c>
      <c r="CM612" s="74">
        <v>60.6</v>
      </c>
      <c r="CN612" s="74">
        <v>71.2</v>
      </c>
      <c r="CO612" s="74">
        <v>75.3</v>
      </c>
      <c r="CP612" s="78"/>
      <c r="CQ612" s="74"/>
      <c r="CR612" s="78"/>
      <c r="CS612" s="74"/>
      <c r="CT612" s="74"/>
      <c r="CU612" s="74"/>
      <c r="CV612" s="74"/>
      <c r="CW612" s="74"/>
    </row>
    <row r="613" spans="1:101" ht="16.5" x14ac:dyDescent="0.3">
      <c r="A613" s="74" t="s">
        <v>292</v>
      </c>
      <c r="B613" s="74">
        <v>72</v>
      </c>
      <c r="C613" s="74">
        <v>10004930</v>
      </c>
      <c r="D613" s="74" t="s">
        <v>49</v>
      </c>
      <c r="E613" s="74" t="s">
        <v>195</v>
      </c>
      <c r="F613" s="78">
        <v>1455</v>
      </c>
      <c r="G613" s="74">
        <v>4.0999999999999996</v>
      </c>
      <c r="H613" s="78">
        <v>1395</v>
      </c>
      <c r="I613" s="74">
        <v>10.3</v>
      </c>
      <c r="J613" s="74">
        <v>7.6</v>
      </c>
      <c r="K613" s="74">
        <v>60.2</v>
      </c>
      <c r="L613" s="74">
        <v>75.099999999999994</v>
      </c>
      <c r="M613" s="74">
        <v>82.2</v>
      </c>
      <c r="N613" s="78">
        <v>1455</v>
      </c>
      <c r="O613" s="74">
        <v>4.0999999999999996</v>
      </c>
      <c r="P613" s="78">
        <v>1395</v>
      </c>
      <c r="Q613" s="74">
        <v>9</v>
      </c>
      <c r="R613" s="74">
        <v>6.6</v>
      </c>
      <c r="S613" s="74">
        <v>67.5</v>
      </c>
      <c r="T613" s="74">
        <v>80.099999999999994</v>
      </c>
      <c r="U613" s="74">
        <v>84.5</v>
      </c>
      <c r="V613" s="78">
        <v>1455</v>
      </c>
      <c r="W613" s="74">
        <v>4.4000000000000004</v>
      </c>
      <c r="X613" s="78">
        <v>1390</v>
      </c>
      <c r="Y613" s="74">
        <v>12.8</v>
      </c>
      <c r="Z613" s="74">
        <v>6.3</v>
      </c>
      <c r="AA613" s="74">
        <v>70.3</v>
      </c>
      <c r="AB613" s="74">
        <v>78.5</v>
      </c>
      <c r="AC613" s="74">
        <v>80.900000000000006</v>
      </c>
      <c r="AD613" s="78"/>
      <c r="AE613" s="74"/>
      <c r="AF613" s="78"/>
      <c r="AG613" s="74"/>
      <c r="AH613" s="74"/>
      <c r="AI613" s="74"/>
      <c r="AJ613" s="74"/>
      <c r="AK613" s="74"/>
      <c r="AL613" s="78">
        <v>980</v>
      </c>
      <c r="AM613" s="74">
        <v>1.4</v>
      </c>
      <c r="AN613" s="78">
        <v>965</v>
      </c>
      <c r="AO613" s="74">
        <v>10.8</v>
      </c>
      <c r="AP613" s="74">
        <v>12.7</v>
      </c>
      <c r="AQ613" s="74">
        <v>56.9</v>
      </c>
      <c r="AR613" s="74">
        <v>68.400000000000006</v>
      </c>
      <c r="AS613" s="74">
        <v>76.5</v>
      </c>
      <c r="AT613" s="78">
        <v>980</v>
      </c>
      <c r="AU613" s="74">
        <v>1.7</v>
      </c>
      <c r="AV613" s="78">
        <v>965</v>
      </c>
      <c r="AW613" s="74">
        <v>13.1</v>
      </c>
      <c r="AX613" s="74">
        <v>9.3000000000000007</v>
      </c>
      <c r="AY613" s="74">
        <v>64.900000000000006</v>
      </c>
      <c r="AZ613" s="74">
        <v>74.400000000000006</v>
      </c>
      <c r="BA613" s="74">
        <v>77.599999999999994</v>
      </c>
      <c r="BB613" s="78">
        <v>980</v>
      </c>
      <c r="BC613" s="74">
        <v>1.9</v>
      </c>
      <c r="BD613" s="78">
        <v>960</v>
      </c>
      <c r="BE613" s="74">
        <v>16.399999999999999</v>
      </c>
      <c r="BF613" s="74">
        <v>5.6</v>
      </c>
      <c r="BG613" s="74">
        <v>68.8</v>
      </c>
      <c r="BH613" s="74">
        <v>75.8</v>
      </c>
      <c r="BI613" s="74">
        <v>78</v>
      </c>
      <c r="BJ613" s="78"/>
      <c r="BK613" s="74"/>
      <c r="BL613" s="78"/>
      <c r="BM613" s="74"/>
      <c r="BN613" s="74"/>
      <c r="BO613" s="74"/>
      <c r="BP613" s="74"/>
      <c r="BQ613" s="74"/>
      <c r="BR613" s="78">
        <v>2435</v>
      </c>
      <c r="BS613" s="74">
        <v>3</v>
      </c>
      <c r="BT613" s="78">
        <v>2360</v>
      </c>
      <c r="BU613" s="74">
        <v>10.5</v>
      </c>
      <c r="BV613" s="74">
        <v>9.6999999999999993</v>
      </c>
      <c r="BW613" s="74">
        <v>58.8</v>
      </c>
      <c r="BX613" s="74">
        <v>72.400000000000006</v>
      </c>
      <c r="BY613" s="74">
        <v>79.8</v>
      </c>
      <c r="BZ613" s="78">
        <v>2435</v>
      </c>
      <c r="CA613" s="74">
        <v>3.1</v>
      </c>
      <c r="CB613" s="78">
        <v>2360</v>
      </c>
      <c r="CC613" s="74">
        <v>10.6</v>
      </c>
      <c r="CD613" s="74">
        <v>7.7</v>
      </c>
      <c r="CE613" s="74">
        <v>66.400000000000006</v>
      </c>
      <c r="CF613" s="74">
        <v>77.8</v>
      </c>
      <c r="CG613" s="74">
        <v>81.7</v>
      </c>
      <c r="CH613" s="78">
        <v>2435</v>
      </c>
      <c r="CI613" s="74">
        <v>3.4</v>
      </c>
      <c r="CJ613" s="78">
        <v>2355</v>
      </c>
      <c r="CK613" s="74">
        <v>14.3</v>
      </c>
      <c r="CL613" s="74">
        <v>6</v>
      </c>
      <c r="CM613" s="74">
        <v>69.7</v>
      </c>
      <c r="CN613" s="74">
        <v>77.400000000000006</v>
      </c>
      <c r="CO613" s="74">
        <v>79.7</v>
      </c>
      <c r="CP613" s="78"/>
      <c r="CQ613" s="74"/>
      <c r="CR613" s="78"/>
      <c r="CS613" s="74"/>
      <c r="CT613" s="74"/>
      <c r="CU613" s="74"/>
      <c r="CV613" s="74"/>
      <c r="CW613" s="74"/>
    </row>
    <row r="614" spans="1:101" ht="16.5" x14ac:dyDescent="0.3">
      <c r="A614" s="74" t="s">
        <v>292</v>
      </c>
      <c r="B614" s="74">
        <v>156</v>
      </c>
      <c r="C614" s="74">
        <v>10007774</v>
      </c>
      <c r="D614" s="74" t="s">
        <v>49</v>
      </c>
      <c r="E614" s="74" t="s">
        <v>197</v>
      </c>
      <c r="F614" s="78">
        <v>1355</v>
      </c>
      <c r="G614" s="74">
        <v>2.2999999999999998</v>
      </c>
      <c r="H614" s="78">
        <v>1325</v>
      </c>
      <c r="I614" s="74">
        <v>11.2</v>
      </c>
      <c r="J614" s="74">
        <v>10.6</v>
      </c>
      <c r="K614" s="74">
        <v>39</v>
      </c>
      <c r="L614" s="74">
        <v>57.8</v>
      </c>
      <c r="M614" s="74">
        <v>78.2</v>
      </c>
      <c r="N614" s="78">
        <v>1355</v>
      </c>
      <c r="O614" s="74">
        <v>2.7</v>
      </c>
      <c r="P614" s="78">
        <v>1320</v>
      </c>
      <c r="Q614" s="74">
        <v>10.1</v>
      </c>
      <c r="R614" s="74">
        <v>6.9</v>
      </c>
      <c r="S614" s="74">
        <v>53.9</v>
      </c>
      <c r="T614" s="74">
        <v>73.2</v>
      </c>
      <c r="U614" s="74">
        <v>83</v>
      </c>
      <c r="V614" s="78">
        <v>1355</v>
      </c>
      <c r="W614" s="74">
        <v>3.1</v>
      </c>
      <c r="X614" s="78">
        <v>1315</v>
      </c>
      <c r="Y614" s="74">
        <v>14.3</v>
      </c>
      <c r="Z614" s="74">
        <v>5.9</v>
      </c>
      <c r="AA614" s="74">
        <v>62.8</v>
      </c>
      <c r="AB614" s="74">
        <v>74.7</v>
      </c>
      <c r="AC614" s="74">
        <v>79.8</v>
      </c>
      <c r="AD614" s="78"/>
      <c r="AE614" s="74"/>
      <c r="AF614" s="78"/>
      <c r="AG614" s="74"/>
      <c r="AH614" s="74"/>
      <c r="AI614" s="74"/>
      <c r="AJ614" s="74"/>
      <c r="AK614" s="74"/>
      <c r="AL614" s="78">
        <v>1570</v>
      </c>
      <c r="AM614" s="74">
        <v>1.7</v>
      </c>
      <c r="AN614" s="78">
        <v>1540</v>
      </c>
      <c r="AO614" s="74">
        <v>12</v>
      </c>
      <c r="AP614" s="74">
        <v>9.5</v>
      </c>
      <c r="AQ614" s="74">
        <v>40.4</v>
      </c>
      <c r="AR614" s="74">
        <v>58.1</v>
      </c>
      <c r="AS614" s="74">
        <v>78.5</v>
      </c>
      <c r="AT614" s="78">
        <v>1570</v>
      </c>
      <c r="AU614" s="74">
        <v>1.8</v>
      </c>
      <c r="AV614" s="78">
        <v>1540</v>
      </c>
      <c r="AW614" s="74">
        <v>11.6</v>
      </c>
      <c r="AX614" s="74">
        <v>5.7</v>
      </c>
      <c r="AY614" s="74">
        <v>52</v>
      </c>
      <c r="AZ614" s="74">
        <v>71.7</v>
      </c>
      <c r="BA614" s="74">
        <v>82.7</v>
      </c>
      <c r="BB614" s="78">
        <v>1570</v>
      </c>
      <c r="BC614" s="74">
        <v>2</v>
      </c>
      <c r="BD614" s="78">
        <v>1535</v>
      </c>
      <c r="BE614" s="74">
        <v>15.7</v>
      </c>
      <c r="BF614" s="74">
        <v>6.4</v>
      </c>
      <c r="BG614" s="74">
        <v>58.9</v>
      </c>
      <c r="BH614" s="74">
        <v>72.3</v>
      </c>
      <c r="BI614" s="74">
        <v>77.8</v>
      </c>
      <c r="BJ614" s="78"/>
      <c r="BK614" s="74"/>
      <c r="BL614" s="78"/>
      <c r="BM614" s="74"/>
      <c r="BN614" s="74"/>
      <c r="BO614" s="74"/>
      <c r="BP614" s="74"/>
      <c r="BQ614" s="74"/>
      <c r="BR614" s="78">
        <v>2925</v>
      </c>
      <c r="BS614" s="74">
        <v>1.9</v>
      </c>
      <c r="BT614" s="78">
        <v>2865</v>
      </c>
      <c r="BU614" s="74">
        <v>11.6</v>
      </c>
      <c r="BV614" s="74">
        <v>10</v>
      </c>
      <c r="BW614" s="74">
        <v>39.799999999999997</v>
      </c>
      <c r="BX614" s="74">
        <v>58</v>
      </c>
      <c r="BY614" s="74">
        <v>78.400000000000006</v>
      </c>
      <c r="BZ614" s="78">
        <v>2925</v>
      </c>
      <c r="CA614" s="74">
        <v>2.2999999999999998</v>
      </c>
      <c r="CB614" s="78">
        <v>2860</v>
      </c>
      <c r="CC614" s="74">
        <v>10.9</v>
      </c>
      <c r="CD614" s="74">
        <v>6.2</v>
      </c>
      <c r="CE614" s="74">
        <v>52.9</v>
      </c>
      <c r="CF614" s="74">
        <v>72.400000000000006</v>
      </c>
      <c r="CG614" s="74">
        <v>82.9</v>
      </c>
      <c r="CH614" s="78">
        <v>2925</v>
      </c>
      <c r="CI614" s="74">
        <v>2.5</v>
      </c>
      <c r="CJ614" s="78">
        <v>2850</v>
      </c>
      <c r="CK614" s="74">
        <v>15.1</v>
      </c>
      <c r="CL614" s="74">
        <v>6.2</v>
      </c>
      <c r="CM614" s="74">
        <v>60.7</v>
      </c>
      <c r="CN614" s="74">
        <v>73.400000000000006</v>
      </c>
      <c r="CO614" s="74">
        <v>78.7</v>
      </c>
      <c r="CP614" s="78"/>
      <c r="CQ614" s="74"/>
      <c r="CR614" s="78"/>
      <c r="CS614" s="74"/>
      <c r="CT614" s="74"/>
      <c r="CU614" s="74"/>
      <c r="CV614" s="74"/>
      <c r="CW614" s="74"/>
    </row>
    <row r="615" spans="1:101" ht="16.5" x14ac:dyDescent="0.3">
      <c r="A615" s="74" t="s">
        <v>292</v>
      </c>
      <c r="B615" s="74">
        <v>230</v>
      </c>
      <c r="C615" s="74">
        <v>10005127</v>
      </c>
      <c r="D615" s="74" t="s">
        <v>19</v>
      </c>
      <c r="E615" s="74" t="s">
        <v>199</v>
      </c>
      <c r="F615" s="78" t="s">
        <v>13</v>
      </c>
      <c r="G615" s="74" t="s">
        <v>13</v>
      </c>
      <c r="H615" s="78" t="s">
        <v>13</v>
      </c>
      <c r="I615" s="74" t="s">
        <v>13</v>
      </c>
      <c r="J615" s="74" t="s">
        <v>13</v>
      </c>
      <c r="K615" s="74" t="s">
        <v>13</v>
      </c>
      <c r="L615" s="74" t="s">
        <v>13</v>
      </c>
      <c r="M615" s="74" t="s">
        <v>13</v>
      </c>
      <c r="N615" s="78" t="s">
        <v>13</v>
      </c>
      <c r="O615" s="74" t="s">
        <v>13</v>
      </c>
      <c r="P615" s="78" t="s">
        <v>13</v>
      </c>
      <c r="Q615" s="74" t="s">
        <v>13</v>
      </c>
      <c r="R615" s="74" t="s">
        <v>13</v>
      </c>
      <c r="S615" s="74" t="s">
        <v>13</v>
      </c>
      <c r="T615" s="74" t="s">
        <v>13</v>
      </c>
      <c r="U615" s="74" t="s">
        <v>13</v>
      </c>
      <c r="V615" s="78" t="s">
        <v>13</v>
      </c>
      <c r="W615" s="74" t="s">
        <v>13</v>
      </c>
      <c r="X615" s="78" t="s">
        <v>13</v>
      </c>
      <c r="Y615" s="74" t="s">
        <v>13</v>
      </c>
      <c r="Z615" s="74" t="s">
        <v>13</v>
      </c>
      <c r="AA615" s="74" t="s">
        <v>13</v>
      </c>
      <c r="AB615" s="74" t="s">
        <v>13</v>
      </c>
      <c r="AC615" s="74" t="s">
        <v>13</v>
      </c>
      <c r="AD615" s="78"/>
      <c r="AE615" s="74"/>
      <c r="AF615" s="78"/>
      <c r="AG615" s="74"/>
      <c r="AH615" s="74"/>
      <c r="AI615" s="74"/>
      <c r="AJ615" s="74"/>
      <c r="AK615" s="74"/>
      <c r="AL615" s="78" t="s">
        <v>13</v>
      </c>
      <c r="AM615" s="74" t="s">
        <v>13</v>
      </c>
      <c r="AN615" s="78" t="s">
        <v>13</v>
      </c>
      <c r="AO615" s="74" t="s">
        <v>13</v>
      </c>
      <c r="AP615" s="74" t="s">
        <v>13</v>
      </c>
      <c r="AQ615" s="74" t="s">
        <v>13</v>
      </c>
      <c r="AR615" s="74" t="s">
        <v>13</v>
      </c>
      <c r="AS615" s="74" t="s">
        <v>13</v>
      </c>
      <c r="AT615" s="78" t="s">
        <v>13</v>
      </c>
      <c r="AU615" s="74" t="s">
        <v>13</v>
      </c>
      <c r="AV615" s="78" t="s">
        <v>13</v>
      </c>
      <c r="AW615" s="74" t="s">
        <v>13</v>
      </c>
      <c r="AX615" s="74" t="s">
        <v>13</v>
      </c>
      <c r="AY615" s="74" t="s">
        <v>13</v>
      </c>
      <c r="AZ615" s="74" t="s">
        <v>13</v>
      </c>
      <c r="BA615" s="74" t="s">
        <v>13</v>
      </c>
      <c r="BB615" s="78" t="s">
        <v>13</v>
      </c>
      <c r="BC615" s="74" t="s">
        <v>13</v>
      </c>
      <c r="BD615" s="78" t="s">
        <v>13</v>
      </c>
      <c r="BE615" s="74" t="s">
        <v>13</v>
      </c>
      <c r="BF615" s="74" t="s">
        <v>13</v>
      </c>
      <c r="BG615" s="74" t="s">
        <v>13</v>
      </c>
      <c r="BH615" s="74" t="s">
        <v>13</v>
      </c>
      <c r="BI615" s="74" t="s">
        <v>13</v>
      </c>
      <c r="BJ615" s="78"/>
      <c r="BK615" s="74"/>
      <c r="BL615" s="78"/>
      <c r="BM615" s="74"/>
      <c r="BN615" s="74"/>
      <c r="BO615" s="74"/>
      <c r="BP615" s="74"/>
      <c r="BQ615" s="74"/>
      <c r="BR615" s="78" t="s">
        <v>13</v>
      </c>
      <c r="BS615" s="74" t="s">
        <v>13</v>
      </c>
      <c r="BT615" s="78" t="s">
        <v>13</v>
      </c>
      <c r="BU615" s="74" t="s">
        <v>13</v>
      </c>
      <c r="BV615" s="74" t="s">
        <v>13</v>
      </c>
      <c r="BW615" s="74" t="s">
        <v>13</v>
      </c>
      <c r="BX615" s="74" t="s">
        <v>13</v>
      </c>
      <c r="BY615" s="74" t="s">
        <v>13</v>
      </c>
      <c r="BZ615" s="78" t="s">
        <v>13</v>
      </c>
      <c r="CA615" s="74" t="s">
        <v>13</v>
      </c>
      <c r="CB615" s="78" t="s">
        <v>13</v>
      </c>
      <c r="CC615" s="74" t="s">
        <v>13</v>
      </c>
      <c r="CD615" s="74" t="s">
        <v>13</v>
      </c>
      <c r="CE615" s="74" t="s">
        <v>13</v>
      </c>
      <c r="CF615" s="74" t="s">
        <v>13</v>
      </c>
      <c r="CG615" s="74" t="s">
        <v>13</v>
      </c>
      <c r="CH615" s="78" t="s">
        <v>13</v>
      </c>
      <c r="CI615" s="74" t="s">
        <v>13</v>
      </c>
      <c r="CJ615" s="78" t="s">
        <v>13</v>
      </c>
      <c r="CK615" s="74" t="s">
        <v>13</v>
      </c>
      <c r="CL615" s="74" t="s">
        <v>13</v>
      </c>
      <c r="CM615" s="74" t="s">
        <v>13</v>
      </c>
      <c r="CN615" s="74" t="s">
        <v>13</v>
      </c>
      <c r="CO615" s="74" t="s">
        <v>13</v>
      </c>
      <c r="CP615" s="78"/>
      <c r="CQ615" s="74"/>
      <c r="CR615" s="78"/>
      <c r="CS615" s="74"/>
      <c r="CT615" s="74"/>
      <c r="CU615" s="74"/>
      <c r="CV615" s="74"/>
      <c r="CW615" s="74"/>
    </row>
    <row r="616" spans="1:101" ht="16.5" x14ac:dyDescent="0.3">
      <c r="A616" s="74" t="s">
        <v>292</v>
      </c>
      <c r="B616" s="74">
        <v>73</v>
      </c>
      <c r="C616" s="74">
        <v>10007801</v>
      </c>
      <c r="D616" s="74" t="s">
        <v>19</v>
      </c>
      <c r="E616" s="74" t="s">
        <v>201</v>
      </c>
      <c r="F616" s="78">
        <v>2665</v>
      </c>
      <c r="G616" s="74">
        <v>3.6</v>
      </c>
      <c r="H616" s="78">
        <v>2570</v>
      </c>
      <c r="I616" s="74">
        <v>8.6999999999999993</v>
      </c>
      <c r="J616" s="74">
        <v>8.3000000000000007</v>
      </c>
      <c r="K616" s="74">
        <v>58.9</v>
      </c>
      <c r="L616" s="74">
        <v>75.599999999999994</v>
      </c>
      <c r="M616" s="74">
        <v>83</v>
      </c>
      <c r="N616" s="78">
        <v>2665</v>
      </c>
      <c r="O616" s="74">
        <v>3.8</v>
      </c>
      <c r="P616" s="78">
        <v>2565</v>
      </c>
      <c r="Q616" s="74">
        <v>9.9</v>
      </c>
      <c r="R616" s="74">
        <v>5.9</v>
      </c>
      <c r="S616" s="74">
        <v>65.5</v>
      </c>
      <c r="T616" s="74">
        <v>80.2</v>
      </c>
      <c r="U616" s="74">
        <v>84.2</v>
      </c>
      <c r="V616" s="78">
        <v>2665</v>
      </c>
      <c r="W616" s="74">
        <v>4.2</v>
      </c>
      <c r="X616" s="78">
        <v>2555</v>
      </c>
      <c r="Y616" s="74">
        <v>11.5</v>
      </c>
      <c r="Z616" s="74">
        <v>6.3</v>
      </c>
      <c r="AA616" s="74">
        <v>69.900000000000006</v>
      </c>
      <c r="AB616" s="74">
        <v>79.599999999999994</v>
      </c>
      <c r="AC616" s="74">
        <v>82.2</v>
      </c>
      <c r="AD616" s="78"/>
      <c r="AE616" s="74"/>
      <c r="AF616" s="78"/>
      <c r="AG616" s="74"/>
      <c r="AH616" s="74"/>
      <c r="AI616" s="74"/>
      <c r="AJ616" s="74"/>
      <c r="AK616" s="74"/>
      <c r="AL616" s="78">
        <v>1630</v>
      </c>
      <c r="AM616" s="74">
        <v>2</v>
      </c>
      <c r="AN616" s="78">
        <v>1600</v>
      </c>
      <c r="AO616" s="74">
        <v>8.9</v>
      </c>
      <c r="AP616" s="74">
        <v>11.7</v>
      </c>
      <c r="AQ616" s="74">
        <v>58.3</v>
      </c>
      <c r="AR616" s="74">
        <v>71.900000000000006</v>
      </c>
      <c r="AS616" s="74">
        <v>79.400000000000006</v>
      </c>
      <c r="AT616" s="78">
        <v>1630</v>
      </c>
      <c r="AU616" s="74">
        <v>2.2000000000000002</v>
      </c>
      <c r="AV616" s="78">
        <v>1595</v>
      </c>
      <c r="AW616" s="74">
        <v>10.8</v>
      </c>
      <c r="AX616" s="74">
        <v>8.6999999999999993</v>
      </c>
      <c r="AY616" s="74">
        <v>63.9</v>
      </c>
      <c r="AZ616" s="74">
        <v>75.8</v>
      </c>
      <c r="BA616" s="74">
        <v>80.5</v>
      </c>
      <c r="BB616" s="78">
        <v>1630</v>
      </c>
      <c r="BC616" s="74">
        <v>2.2999999999999998</v>
      </c>
      <c r="BD616" s="78">
        <v>1595</v>
      </c>
      <c r="BE616" s="74">
        <v>13.4</v>
      </c>
      <c r="BF616" s="74">
        <v>7</v>
      </c>
      <c r="BG616" s="74">
        <v>68.8</v>
      </c>
      <c r="BH616" s="74">
        <v>77.099999999999994</v>
      </c>
      <c r="BI616" s="74">
        <v>79.599999999999994</v>
      </c>
      <c r="BJ616" s="78"/>
      <c r="BK616" s="74"/>
      <c r="BL616" s="78"/>
      <c r="BM616" s="74"/>
      <c r="BN616" s="74"/>
      <c r="BO616" s="74"/>
      <c r="BP616" s="74"/>
      <c r="BQ616" s="74"/>
      <c r="BR616" s="78">
        <v>4300</v>
      </c>
      <c r="BS616" s="74">
        <v>3</v>
      </c>
      <c r="BT616" s="78">
        <v>4170</v>
      </c>
      <c r="BU616" s="74">
        <v>8.8000000000000007</v>
      </c>
      <c r="BV616" s="74">
        <v>9.6</v>
      </c>
      <c r="BW616" s="74">
        <v>58.6</v>
      </c>
      <c r="BX616" s="74">
        <v>74.2</v>
      </c>
      <c r="BY616" s="74">
        <v>81.599999999999994</v>
      </c>
      <c r="BZ616" s="78">
        <v>4300</v>
      </c>
      <c r="CA616" s="74">
        <v>3.2</v>
      </c>
      <c r="CB616" s="78">
        <v>4160</v>
      </c>
      <c r="CC616" s="74">
        <v>10.199999999999999</v>
      </c>
      <c r="CD616" s="74">
        <v>7</v>
      </c>
      <c r="CE616" s="74">
        <v>64.900000000000006</v>
      </c>
      <c r="CF616" s="74">
        <v>78.5</v>
      </c>
      <c r="CG616" s="74">
        <v>82.8</v>
      </c>
      <c r="CH616" s="78">
        <v>4300</v>
      </c>
      <c r="CI616" s="74">
        <v>3.4</v>
      </c>
      <c r="CJ616" s="78">
        <v>4150</v>
      </c>
      <c r="CK616" s="74">
        <v>12.3</v>
      </c>
      <c r="CL616" s="74">
        <v>6.6</v>
      </c>
      <c r="CM616" s="74">
        <v>69.5</v>
      </c>
      <c r="CN616" s="74">
        <v>78.599999999999994</v>
      </c>
      <c r="CO616" s="74">
        <v>81.2</v>
      </c>
      <c r="CP616" s="78"/>
      <c r="CQ616" s="74"/>
      <c r="CR616" s="78"/>
      <c r="CS616" s="74"/>
      <c r="CT616" s="74"/>
      <c r="CU616" s="74"/>
      <c r="CV616" s="74"/>
      <c r="CW616" s="74"/>
    </row>
    <row r="617" spans="1:101" ht="16.5" x14ac:dyDescent="0.3">
      <c r="A617" s="74" t="s">
        <v>292</v>
      </c>
      <c r="B617" s="74">
        <v>74</v>
      </c>
      <c r="C617" s="74">
        <v>10007155</v>
      </c>
      <c r="D617" s="74" t="s">
        <v>49</v>
      </c>
      <c r="E617" s="74" t="s">
        <v>203</v>
      </c>
      <c r="F617" s="78">
        <v>1710</v>
      </c>
      <c r="G617" s="74">
        <v>3.9</v>
      </c>
      <c r="H617" s="78">
        <v>1645</v>
      </c>
      <c r="I617" s="74">
        <v>9.1999999999999993</v>
      </c>
      <c r="J617" s="74">
        <v>7.8</v>
      </c>
      <c r="K617" s="74">
        <v>63</v>
      </c>
      <c r="L617" s="74">
        <v>76.2</v>
      </c>
      <c r="M617" s="74">
        <v>83</v>
      </c>
      <c r="N617" s="78">
        <v>1710</v>
      </c>
      <c r="O617" s="74">
        <v>4.2</v>
      </c>
      <c r="P617" s="78">
        <v>1635</v>
      </c>
      <c r="Q617" s="74">
        <v>8.1999999999999993</v>
      </c>
      <c r="R617" s="74">
        <v>6.4</v>
      </c>
      <c r="S617" s="74">
        <v>68.599999999999994</v>
      </c>
      <c r="T617" s="74">
        <v>81.2</v>
      </c>
      <c r="U617" s="74">
        <v>85.4</v>
      </c>
      <c r="V617" s="78">
        <v>1710</v>
      </c>
      <c r="W617" s="74">
        <v>4.4000000000000004</v>
      </c>
      <c r="X617" s="78">
        <v>1635</v>
      </c>
      <c r="Y617" s="74">
        <v>10.5</v>
      </c>
      <c r="Z617" s="74">
        <v>5.5</v>
      </c>
      <c r="AA617" s="74">
        <v>73.3</v>
      </c>
      <c r="AB617" s="74">
        <v>81.599999999999994</v>
      </c>
      <c r="AC617" s="74">
        <v>84</v>
      </c>
      <c r="AD617" s="78"/>
      <c r="AE617" s="74"/>
      <c r="AF617" s="78"/>
      <c r="AG617" s="74"/>
      <c r="AH617" s="74"/>
      <c r="AI617" s="74"/>
      <c r="AJ617" s="74"/>
      <c r="AK617" s="74"/>
      <c r="AL617" s="78">
        <v>1660</v>
      </c>
      <c r="AM617" s="74">
        <v>0.7</v>
      </c>
      <c r="AN617" s="78">
        <v>1645</v>
      </c>
      <c r="AO617" s="74">
        <v>8</v>
      </c>
      <c r="AP617" s="74">
        <v>11.5</v>
      </c>
      <c r="AQ617" s="74">
        <v>63.1</v>
      </c>
      <c r="AR617" s="74">
        <v>73.8</v>
      </c>
      <c r="AS617" s="74">
        <v>80.599999999999994</v>
      </c>
      <c r="AT617" s="78">
        <v>1660</v>
      </c>
      <c r="AU617" s="74">
        <v>1.1000000000000001</v>
      </c>
      <c r="AV617" s="78">
        <v>1640</v>
      </c>
      <c r="AW617" s="74">
        <v>10.7</v>
      </c>
      <c r="AX617" s="74">
        <v>6.9</v>
      </c>
      <c r="AY617" s="74">
        <v>70.400000000000006</v>
      </c>
      <c r="AZ617" s="74">
        <v>79.599999999999994</v>
      </c>
      <c r="BA617" s="74">
        <v>82.3</v>
      </c>
      <c r="BB617" s="78">
        <v>1660</v>
      </c>
      <c r="BC617" s="74">
        <v>1.1000000000000001</v>
      </c>
      <c r="BD617" s="78">
        <v>1640</v>
      </c>
      <c r="BE617" s="74">
        <v>12.5</v>
      </c>
      <c r="BF617" s="74">
        <v>6.5</v>
      </c>
      <c r="BG617" s="74">
        <v>73.8</v>
      </c>
      <c r="BH617" s="74">
        <v>79.3</v>
      </c>
      <c r="BI617" s="74">
        <v>81</v>
      </c>
      <c r="BJ617" s="78"/>
      <c r="BK617" s="74"/>
      <c r="BL617" s="78"/>
      <c r="BM617" s="74"/>
      <c r="BN617" s="74"/>
      <c r="BO617" s="74"/>
      <c r="BP617" s="74"/>
      <c r="BQ617" s="74"/>
      <c r="BR617" s="78">
        <v>3370</v>
      </c>
      <c r="BS617" s="74">
        <v>2.2999999999999998</v>
      </c>
      <c r="BT617" s="78">
        <v>3290</v>
      </c>
      <c r="BU617" s="74">
        <v>8.6</v>
      </c>
      <c r="BV617" s="74">
        <v>9.6</v>
      </c>
      <c r="BW617" s="74">
        <v>63</v>
      </c>
      <c r="BX617" s="74">
        <v>75</v>
      </c>
      <c r="BY617" s="74">
        <v>81.8</v>
      </c>
      <c r="BZ617" s="78">
        <v>3370</v>
      </c>
      <c r="CA617" s="74">
        <v>2.7</v>
      </c>
      <c r="CB617" s="78">
        <v>3280</v>
      </c>
      <c r="CC617" s="74">
        <v>9.5</v>
      </c>
      <c r="CD617" s="74">
        <v>6.7</v>
      </c>
      <c r="CE617" s="74">
        <v>69.5</v>
      </c>
      <c r="CF617" s="74">
        <v>80.400000000000006</v>
      </c>
      <c r="CG617" s="74">
        <v>83.9</v>
      </c>
      <c r="CH617" s="78">
        <v>3370</v>
      </c>
      <c r="CI617" s="74">
        <v>2.8</v>
      </c>
      <c r="CJ617" s="78">
        <v>3275</v>
      </c>
      <c r="CK617" s="74">
        <v>11.5</v>
      </c>
      <c r="CL617" s="74">
        <v>6</v>
      </c>
      <c r="CM617" s="74">
        <v>73.5</v>
      </c>
      <c r="CN617" s="74">
        <v>80.400000000000006</v>
      </c>
      <c r="CO617" s="74">
        <v>82.5</v>
      </c>
      <c r="CP617" s="78"/>
      <c r="CQ617" s="74"/>
      <c r="CR617" s="78"/>
      <c r="CS617" s="74"/>
      <c r="CT617" s="74"/>
      <c r="CU617" s="74"/>
      <c r="CV617" s="74"/>
      <c r="CW617" s="74"/>
    </row>
    <row r="618" spans="1:101" ht="16.5" x14ac:dyDescent="0.3">
      <c r="A618" s="74" t="s">
        <v>292</v>
      </c>
      <c r="B618" s="74">
        <v>139</v>
      </c>
      <c r="C618" s="74">
        <v>10007775</v>
      </c>
      <c r="D618" s="74" t="s">
        <v>27</v>
      </c>
      <c r="E618" s="74" t="s">
        <v>205</v>
      </c>
      <c r="F618" s="78">
        <v>1100</v>
      </c>
      <c r="G618" s="74">
        <v>2.7</v>
      </c>
      <c r="H618" s="78">
        <v>1070</v>
      </c>
      <c r="I618" s="74">
        <v>9.3000000000000007</v>
      </c>
      <c r="J618" s="74">
        <v>12.1</v>
      </c>
      <c r="K618" s="74">
        <v>44.1</v>
      </c>
      <c r="L618" s="74">
        <v>63.8</v>
      </c>
      <c r="M618" s="74">
        <v>78.5</v>
      </c>
      <c r="N618" s="78">
        <v>1100</v>
      </c>
      <c r="O618" s="74">
        <v>3.6</v>
      </c>
      <c r="P618" s="78">
        <v>1060</v>
      </c>
      <c r="Q618" s="74">
        <v>11.5</v>
      </c>
      <c r="R618" s="74">
        <v>11.6</v>
      </c>
      <c r="S618" s="74">
        <v>59.6</v>
      </c>
      <c r="T618" s="74">
        <v>70.2</v>
      </c>
      <c r="U618" s="74">
        <v>76.900000000000006</v>
      </c>
      <c r="V618" s="78">
        <v>1100</v>
      </c>
      <c r="W618" s="74">
        <v>3.6</v>
      </c>
      <c r="X618" s="78">
        <v>1060</v>
      </c>
      <c r="Y618" s="74">
        <v>13.8</v>
      </c>
      <c r="Z618" s="74">
        <v>10.4</v>
      </c>
      <c r="AA618" s="74">
        <v>63.3</v>
      </c>
      <c r="AB618" s="74">
        <v>71.3</v>
      </c>
      <c r="AC618" s="74">
        <v>75.8</v>
      </c>
      <c r="AD618" s="78"/>
      <c r="AE618" s="74"/>
      <c r="AF618" s="78"/>
      <c r="AG618" s="74"/>
      <c r="AH618" s="74"/>
      <c r="AI618" s="74"/>
      <c r="AJ618" s="74"/>
      <c r="AK618" s="74"/>
      <c r="AL618" s="78">
        <v>900</v>
      </c>
      <c r="AM618" s="74">
        <v>1.8</v>
      </c>
      <c r="AN618" s="78">
        <v>880</v>
      </c>
      <c r="AO618" s="74">
        <v>8</v>
      </c>
      <c r="AP618" s="74">
        <v>14.2</v>
      </c>
      <c r="AQ618" s="74">
        <v>47.1</v>
      </c>
      <c r="AR618" s="74">
        <v>63.3</v>
      </c>
      <c r="AS618" s="74">
        <v>77.8</v>
      </c>
      <c r="AT618" s="78">
        <v>900</v>
      </c>
      <c r="AU618" s="74">
        <v>1.9</v>
      </c>
      <c r="AV618" s="78">
        <v>880</v>
      </c>
      <c r="AW618" s="74">
        <v>11.5</v>
      </c>
      <c r="AX618" s="74">
        <v>12.4</v>
      </c>
      <c r="AY618" s="74">
        <v>58.3</v>
      </c>
      <c r="AZ618" s="74">
        <v>68.900000000000006</v>
      </c>
      <c r="BA618" s="74">
        <v>76.2</v>
      </c>
      <c r="BB618" s="78">
        <v>900</v>
      </c>
      <c r="BC618" s="74">
        <v>2.1</v>
      </c>
      <c r="BD618" s="78">
        <v>880</v>
      </c>
      <c r="BE618" s="74">
        <v>13.8</v>
      </c>
      <c r="BF618" s="74">
        <v>9.4</v>
      </c>
      <c r="BG618" s="74">
        <v>62.2</v>
      </c>
      <c r="BH618" s="74">
        <v>72.900000000000006</v>
      </c>
      <c r="BI618" s="74">
        <v>76.8</v>
      </c>
      <c r="BJ618" s="78"/>
      <c r="BK618" s="74"/>
      <c r="BL618" s="78"/>
      <c r="BM618" s="74"/>
      <c r="BN618" s="74"/>
      <c r="BO618" s="74"/>
      <c r="BP618" s="74"/>
      <c r="BQ618" s="74"/>
      <c r="BR618" s="78">
        <v>2000</v>
      </c>
      <c r="BS618" s="74">
        <v>2.2999999999999998</v>
      </c>
      <c r="BT618" s="78">
        <v>1955</v>
      </c>
      <c r="BU618" s="74">
        <v>8.8000000000000007</v>
      </c>
      <c r="BV618" s="74">
        <v>13.1</v>
      </c>
      <c r="BW618" s="74">
        <v>45.4</v>
      </c>
      <c r="BX618" s="74">
        <v>63.6</v>
      </c>
      <c r="BY618" s="74">
        <v>78.2</v>
      </c>
      <c r="BZ618" s="78">
        <v>2000</v>
      </c>
      <c r="CA618" s="74">
        <v>2.9</v>
      </c>
      <c r="CB618" s="78">
        <v>1945</v>
      </c>
      <c r="CC618" s="74">
        <v>11.5</v>
      </c>
      <c r="CD618" s="74">
        <v>11.9</v>
      </c>
      <c r="CE618" s="74">
        <v>59</v>
      </c>
      <c r="CF618" s="74">
        <v>69.599999999999994</v>
      </c>
      <c r="CG618" s="74">
        <v>76.599999999999994</v>
      </c>
      <c r="CH618" s="78">
        <v>2000</v>
      </c>
      <c r="CI618" s="74">
        <v>3</v>
      </c>
      <c r="CJ618" s="78">
        <v>1940</v>
      </c>
      <c r="CK618" s="74">
        <v>13.8</v>
      </c>
      <c r="CL618" s="74">
        <v>9.9</v>
      </c>
      <c r="CM618" s="74">
        <v>62.8</v>
      </c>
      <c r="CN618" s="74">
        <v>72</v>
      </c>
      <c r="CO618" s="74">
        <v>76.2</v>
      </c>
      <c r="CP618" s="78"/>
      <c r="CQ618" s="74"/>
      <c r="CR618" s="78"/>
      <c r="CS618" s="74"/>
      <c r="CT618" s="74"/>
      <c r="CU618" s="74"/>
      <c r="CV618" s="74"/>
      <c r="CW618" s="74"/>
    </row>
    <row r="619" spans="1:101" ht="16.5" x14ac:dyDescent="0.3">
      <c r="A619" s="74" t="s">
        <v>292</v>
      </c>
      <c r="B619" s="74">
        <v>30</v>
      </c>
      <c r="C619" s="74">
        <v>10005389</v>
      </c>
      <c r="D619" s="74" t="s">
        <v>27</v>
      </c>
      <c r="E619" s="74" t="s">
        <v>207</v>
      </c>
      <c r="F619" s="78">
        <v>120</v>
      </c>
      <c r="G619" s="74">
        <v>4.2</v>
      </c>
      <c r="H619" s="78">
        <v>115</v>
      </c>
      <c r="I619" s="74">
        <v>11.4</v>
      </c>
      <c r="J619" s="74">
        <v>19.3</v>
      </c>
      <c r="K619" s="74" t="s">
        <v>396</v>
      </c>
      <c r="L619" s="74" t="s">
        <v>396</v>
      </c>
      <c r="M619" s="74">
        <v>69.3</v>
      </c>
      <c r="N619" s="78">
        <v>120</v>
      </c>
      <c r="O619" s="74">
        <v>4.2</v>
      </c>
      <c r="P619" s="78">
        <v>115</v>
      </c>
      <c r="Q619" s="74">
        <v>11.4</v>
      </c>
      <c r="R619" s="74">
        <v>13.2</v>
      </c>
      <c r="S619" s="74" t="s">
        <v>396</v>
      </c>
      <c r="T619" s="74" t="s">
        <v>396</v>
      </c>
      <c r="U619" s="74">
        <v>75.400000000000006</v>
      </c>
      <c r="V619" s="78">
        <v>120</v>
      </c>
      <c r="W619" s="74">
        <v>4.2</v>
      </c>
      <c r="X619" s="78">
        <v>115</v>
      </c>
      <c r="Y619" s="74">
        <v>15.8</v>
      </c>
      <c r="Z619" s="74">
        <v>11.4</v>
      </c>
      <c r="AA619" s="74" t="s">
        <v>396</v>
      </c>
      <c r="AB619" s="74" t="s">
        <v>396</v>
      </c>
      <c r="AC619" s="74">
        <v>72.8</v>
      </c>
      <c r="AD619" s="78"/>
      <c r="AE619" s="74"/>
      <c r="AF619" s="78"/>
      <c r="AG619" s="74"/>
      <c r="AH619" s="74"/>
      <c r="AI619" s="74"/>
      <c r="AJ619" s="74"/>
      <c r="AK619" s="74"/>
      <c r="AL619" s="78">
        <v>145</v>
      </c>
      <c r="AM619" s="74">
        <v>2.1</v>
      </c>
      <c r="AN619" s="78">
        <v>145</v>
      </c>
      <c r="AO619" s="74">
        <v>7.7</v>
      </c>
      <c r="AP619" s="74">
        <v>22.4</v>
      </c>
      <c r="AQ619" s="74" t="s">
        <v>396</v>
      </c>
      <c r="AR619" s="74" t="s">
        <v>396</v>
      </c>
      <c r="AS619" s="74">
        <v>69.900000000000006</v>
      </c>
      <c r="AT619" s="78">
        <v>145</v>
      </c>
      <c r="AU619" s="74">
        <v>2.1</v>
      </c>
      <c r="AV619" s="78">
        <v>145</v>
      </c>
      <c r="AW619" s="74">
        <v>12.6</v>
      </c>
      <c r="AX619" s="74">
        <v>19.600000000000001</v>
      </c>
      <c r="AY619" s="74" t="s">
        <v>396</v>
      </c>
      <c r="AZ619" s="74" t="s">
        <v>396</v>
      </c>
      <c r="BA619" s="74">
        <v>67.8</v>
      </c>
      <c r="BB619" s="78">
        <v>145</v>
      </c>
      <c r="BC619" s="74">
        <v>2.7</v>
      </c>
      <c r="BD619" s="78">
        <v>140</v>
      </c>
      <c r="BE619" s="74">
        <v>17.600000000000001</v>
      </c>
      <c r="BF619" s="74">
        <v>14.8</v>
      </c>
      <c r="BG619" s="74" t="s">
        <v>396</v>
      </c>
      <c r="BH619" s="74" t="s">
        <v>396</v>
      </c>
      <c r="BI619" s="74">
        <v>67.599999999999994</v>
      </c>
      <c r="BJ619" s="78"/>
      <c r="BK619" s="74"/>
      <c r="BL619" s="78"/>
      <c r="BM619" s="74"/>
      <c r="BN619" s="74"/>
      <c r="BO619" s="74"/>
      <c r="BP619" s="74"/>
      <c r="BQ619" s="74"/>
      <c r="BR619" s="78">
        <v>265</v>
      </c>
      <c r="BS619" s="74">
        <v>3</v>
      </c>
      <c r="BT619" s="78">
        <v>255</v>
      </c>
      <c r="BU619" s="74">
        <v>9.3000000000000007</v>
      </c>
      <c r="BV619" s="74">
        <v>21</v>
      </c>
      <c r="BW619" s="74">
        <v>66.099999999999994</v>
      </c>
      <c r="BX619" s="74">
        <v>67.3</v>
      </c>
      <c r="BY619" s="74">
        <v>69.599999999999994</v>
      </c>
      <c r="BZ619" s="78">
        <v>265</v>
      </c>
      <c r="CA619" s="74">
        <v>3</v>
      </c>
      <c r="CB619" s="78">
        <v>255</v>
      </c>
      <c r="CC619" s="74">
        <v>12.1</v>
      </c>
      <c r="CD619" s="74">
        <v>16.7</v>
      </c>
      <c r="CE619" s="74" t="s">
        <v>396</v>
      </c>
      <c r="CF619" s="74" t="s">
        <v>396</v>
      </c>
      <c r="CG619" s="74">
        <v>71.2</v>
      </c>
      <c r="CH619" s="78">
        <v>265</v>
      </c>
      <c r="CI619" s="74">
        <v>3.4</v>
      </c>
      <c r="CJ619" s="78">
        <v>255</v>
      </c>
      <c r="CK619" s="74">
        <v>16.8</v>
      </c>
      <c r="CL619" s="74">
        <v>13.3</v>
      </c>
      <c r="CM619" s="74" t="s">
        <v>396</v>
      </c>
      <c r="CN619" s="74" t="s">
        <v>396</v>
      </c>
      <c r="CO619" s="74">
        <v>69.900000000000006</v>
      </c>
      <c r="CP619" s="78"/>
      <c r="CQ619" s="74"/>
      <c r="CR619" s="78"/>
      <c r="CS619" s="74"/>
      <c r="CT619" s="74"/>
      <c r="CU619" s="74"/>
      <c r="CV619" s="74"/>
      <c r="CW619" s="74"/>
    </row>
    <row r="620" spans="1:101" ht="16.5" x14ac:dyDescent="0.3">
      <c r="A620" s="74" t="s">
        <v>292</v>
      </c>
      <c r="B620" s="74">
        <v>157</v>
      </c>
      <c r="C620" s="74">
        <v>10007802</v>
      </c>
      <c r="D620" s="74" t="s">
        <v>49</v>
      </c>
      <c r="E620" s="74" t="s">
        <v>209</v>
      </c>
      <c r="F620" s="78">
        <v>1190</v>
      </c>
      <c r="G620" s="74">
        <v>2.5</v>
      </c>
      <c r="H620" s="78">
        <v>1160</v>
      </c>
      <c r="I620" s="74">
        <v>6.6</v>
      </c>
      <c r="J620" s="74">
        <v>9.6999999999999993</v>
      </c>
      <c r="K620" s="74">
        <v>59</v>
      </c>
      <c r="L620" s="74">
        <v>74.400000000000006</v>
      </c>
      <c r="M620" s="74">
        <v>83.7</v>
      </c>
      <c r="N620" s="78">
        <v>1190</v>
      </c>
      <c r="O620" s="74">
        <v>3</v>
      </c>
      <c r="P620" s="78">
        <v>1150</v>
      </c>
      <c r="Q620" s="74">
        <v>8.5</v>
      </c>
      <c r="R620" s="74">
        <v>4.5999999999999996</v>
      </c>
      <c r="S620" s="74">
        <v>68.3</v>
      </c>
      <c r="T620" s="74">
        <v>80.400000000000006</v>
      </c>
      <c r="U620" s="74">
        <v>86.9</v>
      </c>
      <c r="V620" s="78">
        <v>1190</v>
      </c>
      <c r="W620" s="74">
        <v>3.1</v>
      </c>
      <c r="X620" s="78">
        <v>1150</v>
      </c>
      <c r="Y620" s="74">
        <v>10.1</v>
      </c>
      <c r="Z620" s="74">
        <v>5.8</v>
      </c>
      <c r="AA620" s="74">
        <v>71.8</v>
      </c>
      <c r="AB620" s="74">
        <v>80.8</v>
      </c>
      <c r="AC620" s="74">
        <v>84.1</v>
      </c>
      <c r="AD620" s="78"/>
      <c r="AE620" s="74"/>
      <c r="AF620" s="78"/>
      <c r="AG620" s="74"/>
      <c r="AH620" s="74"/>
      <c r="AI620" s="74"/>
      <c r="AJ620" s="74"/>
      <c r="AK620" s="74"/>
      <c r="AL620" s="78">
        <v>920</v>
      </c>
      <c r="AM620" s="74">
        <v>1.2</v>
      </c>
      <c r="AN620" s="78">
        <v>910</v>
      </c>
      <c r="AO620" s="74">
        <v>8.6</v>
      </c>
      <c r="AP620" s="74">
        <v>9.8000000000000007</v>
      </c>
      <c r="AQ620" s="74">
        <v>56.2</v>
      </c>
      <c r="AR620" s="74">
        <v>68.900000000000006</v>
      </c>
      <c r="AS620" s="74">
        <v>81.599999999999994</v>
      </c>
      <c r="AT620" s="78">
        <v>920</v>
      </c>
      <c r="AU620" s="74">
        <v>1.1000000000000001</v>
      </c>
      <c r="AV620" s="78">
        <v>910</v>
      </c>
      <c r="AW620" s="74">
        <v>11</v>
      </c>
      <c r="AX620" s="74">
        <v>6</v>
      </c>
      <c r="AY620" s="74">
        <v>65.400000000000006</v>
      </c>
      <c r="AZ620" s="74">
        <v>76.7</v>
      </c>
      <c r="BA620" s="74">
        <v>83</v>
      </c>
      <c r="BB620" s="78">
        <v>920</v>
      </c>
      <c r="BC620" s="74">
        <v>1.3</v>
      </c>
      <c r="BD620" s="78">
        <v>910</v>
      </c>
      <c r="BE620" s="74">
        <v>13.4</v>
      </c>
      <c r="BF620" s="74">
        <v>5.7</v>
      </c>
      <c r="BG620" s="74">
        <v>69.2</v>
      </c>
      <c r="BH620" s="74">
        <v>76.8</v>
      </c>
      <c r="BI620" s="74">
        <v>80.900000000000006</v>
      </c>
      <c r="BJ620" s="78"/>
      <c r="BK620" s="74"/>
      <c r="BL620" s="78"/>
      <c r="BM620" s="74"/>
      <c r="BN620" s="74"/>
      <c r="BO620" s="74"/>
      <c r="BP620" s="74"/>
      <c r="BQ620" s="74"/>
      <c r="BR620" s="78">
        <v>2110</v>
      </c>
      <c r="BS620" s="74">
        <v>1.9</v>
      </c>
      <c r="BT620" s="78">
        <v>2070</v>
      </c>
      <c r="BU620" s="74">
        <v>7.5</v>
      </c>
      <c r="BV620" s="74">
        <v>9.6999999999999993</v>
      </c>
      <c r="BW620" s="74">
        <v>57.7</v>
      </c>
      <c r="BX620" s="74">
        <v>72</v>
      </c>
      <c r="BY620" s="74">
        <v>82.8</v>
      </c>
      <c r="BZ620" s="78">
        <v>2110</v>
      </c>
      <c r="CA620" s="74">
        <v>2.2000000000000002</v>
      </c>
      <c r="CB620" s="78">
        <v>2065</v>
      </c>
      <c r="CC620" s="74">
        <v>9.6</v>
      </c>
      <c r="CD620" s="74">
        <v>5.2</v>
      </c>
      <c r="CE620" s="74">
        <v>67</v>
      </c>
      <c r="CF620" s="74">
        <v>78.8</v>
      </c>
      <c r="CG620" s="74">
        <v>85.2</v>
      </c>
      <c r="CH620" s="78">
        <v>2110</v>
      </c>
      <c r="CI620" s="74">
        <v>2.2999999999999998</v>
      </c>
      <c r="CJ620" s="78">
        <v>2060</v>
      </c>
      <c r="CK620" s="74">
        <v>11.6</v>
      </c>
      <c r="CL620" s="74">
        <v>5.8</v>
      </c>
      <c r="CM620" s="74">
        <v>70.599999999999994</v>
      </c>
      <c r="CN620" s="74">
        <v>79</v>
      </c>
      <c r="CO620" s="74">
        <v>82.7</v>
      </c>
      <c r="CP620" s="78"/>
      <c r="CQ620" s="74"/>
      <c r="CR620" s="78"/>
      <c r="CS620" s="74"/>
      <c r="CT620" s="74"/>
      <c r="CU620" s="74"/>
      <c r="CV620" s="74"/>
      <c r="CW620" s="74"/>
    </row>
    <row r="621" spans="1:101" ht="16.5" x14ac:dyDescent="0.3">
      <c r="A621" s="74" t="s">
        <v>292</v>
      </c>
      <c r="B621" s="74">
        <v>31</v>
      </c>
      <c r="C621" s="74">
        <v>10007776</v>
      </c>
      <c r="D621" s="74" t="s">
        <v>27</v>
      </c>
      <c r="E621" s="74" t="s">
        <v>211</v>
      </c>
      <c r="F621" s="78">
        <v>1305</v>
      </c>
      <c r="G621" s="74">
        <v>2.8</v>
      </c>
      <c r="H621" s="78">
        <v>1270</v>
      </c>
      <c r="I621" s="74">
        <v>7.5</v>
      </c>
      <c r="J621" s="74">
        <v>9.6</v>
      </c>
      <c r="K621" s="74">
        <v>63.4</v>
      </c>
      <c r="L621" s="74">
        <v>75.900000000000006</v>
      </c>
      <c r="M621" s="74">
        <v>82.9</v>
      </c>
      <c r="N621" s="78">
        <v>1305</v>
      </c>
      <c r="O621" s="74">
        <v>2.9</v>
      </c>
      <c r="P621" s="78">
        <v>1265</v>
      </c>
      <c r="Q621" s="74">
        <v>8.5</v>
      </c>
      <c r="R621" s="74">
        <v>9.4</v>
      </c>
      <c r="S621" s="74">
        <v>66.2</v>
      </c>
      <c r="T621" s="74">
        <v>78</v>
      </c>
      <c r="U621" s="74">
        <v>82.1</v>
      </c>
      <c r="V621" s="78">
        <v>1305</v>
      </c>
      <c r="W621" s="74">
        <v>3.2</v>
      </c>
      <c r="X621" s="78">
        <v>1260</v>
      </c>
      <c r="Y621" s="74">
        <v>11.3</v>
      </c>
      <c r="Z621" s="74">
        <v>7.8</v>
      </c>
      <c r="AA621" s="74">
        <v>69.599999999999994</v>
      </c>
      <c r="AB621" s="74">
        <v>77.3</v>
      </c>
      <c r="AC621" s="74">
        <v>80.900000000000006</v>
      </c>
      <c r="AD621" s="78"/>
      <c r="AE621" s="74"/>
      <c r="AF621" s="78"/>
      <c r="AG621" s="74"/>
      <c r="AH621" s="74"/>
      <c r="AI621" s="74"/>
      <c r="AJ621" s="74"/>
      <c r="AK621" s="74"/>
      <c r="AL621" s="78">
        <v>325</v>
      </c>
      <c r="AM621" s="74">
        <v>1.5</v>
      </c>
      <c r="AN621" s="78">
        <v>320</v>
      </c>
      <c r="AO621" s="74">
        <v>12.7</v>
      </c>
      <c r="AP621" s="74">
        <v>16.100000000000001</v>
      </c>
      <c r="AQ621" s="74">
        <v>55.9</v>
      </c>
      <c r="AR621" s="74">
        <v>63</v>
      </c>
      <c r="AS621" s="74">
        <v>71.099999999999994</v>
      </c>
      <c r="AT621" s="78">
        <v>325</v>
      </c>
      <c r="AU621" s="74">
        <v>1.5</v>
      </c>
      <c r="AV621" s="78">
        <v>320</v>
      </c>
      <c r="AW621" s="74">
        <v>14</v>
      </c>
      <c r="AX621" s="74">
        <v>13.4</v>
      </c>
      <c r="AY621" s="74">
        <v>63.4</v>
      </c>
      <c r="AZ621" s="74">
        <v>68.900000000000006</v>
      </c>
      <c r="BA621" s="74">
        <v>72.7</v>
      </c>
      <c r="BB621" s="78">
        <v>325</v>
      </c>
      <c r="BC621" s="74">
        <v>1.5</v>
      </c>
      <c r="BD621" s="78">
        <v>320</v>
      </c>
      <c r="BE621" s="74">
        <v>18</v>
      </c>
      <c r="BF621" s="74">
        <v>10.199999999999999</v>
      </c>
      <c r="BG621" s="74">
        <v>63.4</v>
      </c>
      <c r="BH621" s="74">
        <v>69.900000000000006</v>
      </c>
      <c r="BI621" s="74">
        <v>71.7</v>
      </c>
      <c r="BJ621" s="78"/>
      <c r="BK621" s="74"/>
      <c r="BL621" s="78"/>
      <c r="BM621" s="74"/>
      <c r="BN621" s="74"/>
      <c r="BO621" s="74"/>
      <c r="BP621" s="74"/>
      <c r="BQ621" s="74"/>
      <c r="BR621" s="78">
        <v>1630</v>
      </c>
      <c r="BS621" s="74">
        <v>2.5</v>
      </c>
      <c r="BT621" s="78">
        <v>1590</v>
      </c>
      <c r="BU621" s="74">
        <v>8.6</v>
      </c>
      <c r="BV621" s="74">
        <v>10.9</v>
      </c>
      <c r="BW621" s="74">
        <v>61.9</v>
      </c>
      <c r="BX621" s="74">
        <v>73.3</v>
      </c>
      <c r="BY621" s="74">
        <v>80.5</v>
      </c>
      <c r="BZ621" s="78">
        <v>1630</v>
      </c>
      <c r="CA621" s="74">
        <v>2.6</v>
      </c>
      <c r="CB621" s="78">
        <v>1590</v>
      </c>
      <c r="CC621" s="74">
        <v>9.6</v>
      </c>
      <c r="CD621" s="74">
        <v>10.199999999999999</v>
      </c>
      <c r="CE621" s="74">
        <v>65.599999999999994</v>
      </c>
      <c r="CF621" s="74">
        <v>76.2</v>
      </c>
      <c r="CG621" s="74">
        <v>80.2</v>
      </c>
      <c r="CH621" s="78">
        <v>1630</v>
      </c>
      <c r="CI621" s="74">
        <v>2.9</v>
      </c>
      <c r="CJ621" s="78">
        <v>1585</v>
      </c>
      <c r="CK621" s="74">
        <v>12.7</v>
      </c>
      <c r="CL621" s="74">
        <v>8.3000000000000007</v>
      </c>
      <c r="CM621" s="74">
        <v>68.3</v>
      </c>
      <c r="CN621" s="74">
        <v>75.8</v>
      </c>
      <c r="CO621" s="74">
        <v>79</v>
      </c>
      <c r="CP621" s="78"/>
      <c r="CQ621" s="74"/>
      <c r="CR621" s="78"/>
      <c r="CS621" s="74"/>
      <c r="CT621" s="74"/>
      <c r="CU621" s="74"/>
      <c r="CV621" s="74"/>
      <c r="CW621" s="74"/>
    </row>
    <row r="622" spans="1:101" ht="16.5" x14ac:dyDescent="0.3">
      <c r="A622" s="74" t="s">
        <v>292</v>
      </c>
      <c r="B622" s="74">
        <v>32</v>
      </c>
      <c r="C622" s="74">
        <v>10005523</v>
      </c>
      <c r="D622" s="74" t="s">
        <v>27</v>
      </c>
      <c r="E622" s="74" t="s">
        <v>213</v>
      </c>
      <c r="F622" s="78">
        <v>120</v>
      </c>
      <c r="G622" s="74">
        <v>3.3</v>
      </c>
      <c r="H622" s="78">
        <v>115</v>
      </c>
      <c r="I622" s="74">
        <v>12.9</v>
      </c>
      <c r="J622" s="74">
        <v>14.7</v>
      </c>
      <c r="K622" s="74">
        <v>65.5</v>
      </c>
      <c r="L622" s="74">
        <v>69.8</v>
      </c>
      <c r="M622" s="74">
        <v>72.400000000000006</v>
      </c>
      <c r="N622" s="78">
        <v>120</v>
      </c>
      <c r="O622" s="74">
        <v>2.5</v>
      </c>
      <c r="P622" s="78">
        <v>115</v>
      </c>
      <c r="Q622" s="74">
        <v>12</v>
      </c>
      <c r="R622" s="74">
        <v>10.3</v>
      </c>
      <c r="S622" s="74" t="s">
        <v>396</v>
      </c>
      <c r="T622" s="74" t="s">
        <v>396</v>
      </c>
      <c r="U622" s="74">
        <v>77.8</v>
      </c>
      <c r="V622" s="78">
        <v>120</v>
      </c>
      <c r="W622" s="74">
        <v>2.5</v>
      </c>
      <c r="X622" s="78">
        <v>115</v>
      </c>
      <c r="Y622" s="74">
        <v>17.899999999999999</v>
      </c>
      <c r="Z622" s="74">
        <v>6.8</v>
      </c>
      <c r="AA622" s="74" t="s">
        <v>396</v>
      </c>
      <c r="AB622" s="74" t="s">
        <v>396</v>
      </c>
      <c r="AC622" s="74">
        <v>75.2</v>
      </c>
      <c r="AD622" s="78"/>
      <c r="AE622" s="74"/>
      <c r="AF622" s="78"/>
      <c r="AG622" s="74"/>
      <c r="AH622" s="74"/>
      <c r="AI622" s="74"/>
      <c r="AJ622" s="74"/>
      <c r="AK622" s="74"/>
      <c r="AL622" s="78">
        <v>65</v>
      </c>
      <c r="AM622" s="74">
        <v>1.6</v>
      </c>
      <c r="AN622" s="78">
        <v>65</v>
      </c>
      <c r="AO622" s="74">
        <v>9.5</v>
      </c>
      <c r="AP622" s="74">
        <v>20.6</v>
      </c>
      <c r="AQ622" s="74">
        <v>60.3</v>
      </c>
      <c r="AR622" s="74">
        <v>65.099999999999994</v>
      </c>
      <c r="AS622" s="74">
        <v>69.8</v>
      </c>
      <c r="AT622" s="78">
        <v>65</v>
      </c>
      <c r="AU622" s="74">
        <v>3.1</v>
      </c>
      <c r="AV622" s="78">
        <v>60</v>
      </c>
      <c r="AW622" s="74">
        <v>14.5</v>
      </c>
      <c r="AX622" s="74">
        <v>21</v>
      </c>
      <c r="AY622" s="74" t="s">
        <v>396</v>
      </c>
      <c r="AZ622" s="74" t="s">
        <v>396</v>
      </c>
      <c r="BA622" s="74">
        <v>64.5</v>
      </c>
      <c r="BB622" s="78">
        <v>65</v>
      </c>
      <c r="BC622" s="74">
        <v>3.1</v>
      </c>
      <c r="BD622" s="78">
        <v>60</v>
      </c>
      <c r="BE622" s="74">
        <v>24.2</v>
      </c>
      <c r="BF622" s="74">
        <v>16.100000000000001</v>
      </c>
      <c r="BG622" s="74" t="s">
        <v>396</v>
      </c>
      <c r="BH622" s="74" t="s">
        <v>396</v>
      </c>
      <c r="BI622" s="74">
        <v>59.7</v>
      </c>
      <c r="BJ622" s="78"/>
      <c r="BK622" s="74"/>
      <c r="BL622" s="78"/>
      <c r="BM622" s="74"/>
      <c r="BN622" s="74"/>
      <c r="BO622" s="74"/>
      <c r="BP622" s="74"/>
      <c r="BQ622" s="74"/>
      <c r="BR622" s="78">
        <v>185</v>
      </c>
      <c r="BS622" s="74">
        <v>2.7</v>
      </c>
      <c r="BT622" s="78">
        <v>180</v>
      </c>
      <c r="BU622" s="74">
        <v>11.7</v>
      </c>
      <c r="BV622" s="74">
        <v>16.8</v>
      </c>
      <c r="BW622" s="74">
        <v>63.7</v>
      </c>
      <c r="BX622" s="74">
        <v>68.2</v>
      </c>
      <c r="BY622" s="74">
        <v>71.5</v>
      </c>
      <c r="BZ622" s="78">
        <v>185</v>
      </c>
      <c r="CA622" s="74">
        <v>2.7</v>
      </c>
      <c r="CB622" s="78">
        <v>180</v>
      </c>
      <c r="CC622" s="74">
        <v>12.8</v>
      </c>
      <c r="CD622" s="74">
        <v>14</v>
      </c>
      <c r="CE622" s="74" t="s">
        <v>396</v>
      </c>
      <c r="CF622" s="74" t="s">
        <v>396</v>
      </c>
      <c r="CG622" s="74">
        <v>73.2</v>
      </c>
      <c r="CH622" s="78">
        <v>185</v>
      </c>
      <c r="CI622" s="74">
        <v>2.7</v>
      </c>
      <c r="CJ622" s="78">
        <v>180</v>
      </c>
      <c r="CK622" s="74">
        <v>20.100000000000001</v>
      </c>
      <c r="CL622" s="74">
        <v>10.1</v>
      </c>
      <c r="CM622" s="74" t="s">
        <v>396</v>
      </c>
      <c r="CN622" s="74" t="s">
        <v>396</v>
      </c>
      <c r="CO622" s="74">
        <v>69.8</v>
      </c>
      <c r="CP622" s="78"/>
      <c r="CQ622" s="74"/>
      <c r="CR622" s="78"/>
      <c r="CS622" s="74"/>
      <c r="CT622" s="74"/>
      <c r="CU622" s="74"/>
      <c r="CV622" s="74"/>
      <c r="CW622" s="74"/>
    </row>
    <row r="623" spans="1:101" ht="16.5" x14ac:dyDescent="0.3">
      <c r="A623" s="74" t="s">
        <v>292</v>
      </c>
      <c r="B623" s="74">
        <v>33</v>
      </c>
      <c r="C623" s="74">
        <v>10007835</v>
      </c>
      <c r="D623" s="74" t="s">
        <v>27</v>
      </c>
      <c r="E623" s="74" t="s">
        <v>215</v>
      </c>
      <c r="F623" s="78">
        <v>25</v>
      </c>
      <c r="G623" s="74" t="s">
        <v>396</v>
      </c>
      <c r="H623" s="78" t="s">
        <v>396</v>
      </c>
      <c r="I623" s="74" t="s">
        <v>396</v>
      </c>
      <c r="J623" s="74" t="s">
        <v>396</v>
      </c>
      <c r="K623" s="74" t="s">
        <v>396</v>
      </c>
      <c r="L623" s="74" t="s">
        <v>396</v>
      </c>
      <c r="M623" s="74" t="s">
        <v>396</v>
      </c>
      <c r="N623" s="78">
        <v>25</v>
      </c>
      <c r="O623" s="74" t="s">
        <v>396</v>
      </c>
      <c r="P623" s="78" t="s">
        <v>396</v>
      </c>
      <c r="Q623" s="74" t="s">
        <v>396</v>
      </c>
      <c r="R623" s="74" t="s">
        <v>396</v>
      </c>
      <c r="S623" s="74" t="s">
        <v>396</v>
      </c>
      <c r="T623" s="74" t="s">
        <v>396</v>
      </c>
      <c r="U623" s="74" t="s">
        <v>396</v>
      </c>
      <c r="V623" s="78">
        <v>25</v>
      </c>
      <c r="W623" s="74" t="s">
        <v>396</v>
      </c>
      <c r="X623" s="78" t="s">
        <v>396</v>
      </c>
      <c r="Y623" s="74" t="s">
        <v>396</v>
      </c>
      <c r="Z623" s="74" t="s">
        <v>396</v>
      </c>
      <c r="AA623" s="74" t="s">
        <v>396</v>
      </c>
      <c r="AB623" s="74" t="s">
        <v>396</v>
      </c>
      <c r="AC623" s="74" t="s">
        <v>396</v>
      </c>
      <c r="AD623" s="78"/>
      <c r="AE623" s="74"/>
      <c r="AF623" s="78"/>
      <c r="AG623" s="74"/>
      <c r="AH623" s="74"/>
      <c r="AI623" s="74"/>
      <c r="AJ623" s="74"/>
      <c r="AK623" s="74"/>
      <c r="AL623" s="78">
        <v>20</v>
      </c>
      <c r="AM623" s="74" t="s">
        <v>396</v>
      </c>
      <c r="AN623" s="78" t="s">
        <v>396</v>
      </c>
      <c r="AO623" s="74" t="s">
        <v>396</v>
      </c>
      <c r="AP623" s="74" t="s">
        <v>396</v>
      </c>
      <c r="AQ623" s="74" t="s">
        <v>396</v>
      </c>
      <c r="AR623" s="74" t="s">
        <v>396</v>
      </c>
      <c r="AS623" s="74" t="s">
        <v>396</v>
      </c>
      <c r="AT623" s="78">
        <v>20</v>
      </c>
      <c r="AU623" s="74" t="s">
        <v>396</v>
      </c>
      <c r="AV623" s="78" t="s">
        <v>396</v>
      </c>
      <c r="AW623" s="74" t="s">
        <v>396</v>
      </c>
      <c r="AX623" s="74" t="s">
        <v>396</v>
      </c>
      <c r="AY623" s="74" t="s">
        <v>396</v>
      </c>
      <c r="AZ623" s="74" t="s">
        <v>396</v>
      </c>
      <c r="BA623" s="74" t="s">
        <v>396</v>
      </c>
      <c r="BB623" s="78">
        <v>20</v>
      </c>
      <c r="BC623" s="74" t="s">
        <v>396</v>
      </c>
      <c r="BD623" s="78" t="s">
        <v>396</v>
      </c>
      <c r="BE623" s="74" t="s">
        <v>396</v>
      </c>
      <c r="BF623" s="74" t="s">
        <v>396</v>
      </c>
      <c r="BG623" s="74" t="s">
        <v>396</v>
      </c>
      <c r="BH623" s="74" t="s">
        <v>396</v>
      </c>
      <c r="BI623" s="74" t="s">
        <v>396</v>
      </c>
      <c r="BJ623" s="78"/>
      <c r="BK623" s="74"/>
      <c r="BL623" s="78"/>
      <c r="BM623" s="74"/>
      <c r="BN623" s="74"/>
      <c r="BO623" s="74"/>
      <c r="BP623" s="74"/>
      <c r="BQ623" s="74"/>
      <c r="BR623" s="78">
        <v>45</v>
      </c>
      <c r="BS623" s="74">
        <v>4.7</v>
      </c>
      <c r="BT623" s="78">
        <v>40</v>
      </c>
      <c r="BU623" s="74">
        <v>14.6</v>
      </c>
      <c r="BV623" s="74">
        <v>7.3</v>
      </c>
      <c r="BW623" s="74">
        <v>19.5</v>
      </c>
      <c r="BX623" s="74">
        <v>58.5</v>
      </c>
      <c r="BY623" s="74">
        <v>78</v>
      </c>
      <c r="BZ623" s="78">
        <v>45</v>
      </c>
      <c r="CA623" s="74">
        <v>4.7</v>
      </c>
      <c r="CB623" s="78">
        <v>40</v>
      </c>
      <c r="CC623" s="74">
        <v>24.4</v>
      </c>
      <c r="CD623" s="74">
        <v>9.8000000000000007</v>
      </c>
      <c r="CE623" s="74" t="s">
        <v>396</v>
      </c>
      <c r="CF623" s="74" t="s">
        <v>396</v>
      </c>
      <c r="CG623" s="74">
        <v>65.900000000000006</v>
      </c>
      <c r="CH623" s="78">
        <v>45</v>
      </c>
      <c r="CI623" s="74">
        <v>4.7</v>
      </c>
      <c r="CJ623" s="78">
        <v>40</v>
      </c>
      <c r="CK623" s="74">
        <v>29.3</v>
      </c>
      <c r="CL623" s="74">
        <v>17.100000000000001</v>
      </c>
      <c r="CM623" s="74" t="s">
        <v>396</v>
      </c>
      <c r="CN623" s="74" t="s">
        <v>396</v>
      </c>
      <c r="CO623" s="74">
        <v>53.7</v>
      </c>
      <c r="CP623" s="78"/>
      <c r="CQ623" s="74"/>
      <c r="CR623" s="78"/>
      <c r="CS623" s="74"/>
      <c r="CT623" s="74"/>
      <c r="CU623" s="74"/>
      <c r="CV623" s="74"/>
      <c r="CW623" s="74"/>
    </row>
    <row r="624" spans="1:101" ht="16.5" x14ac:dyDescent="0.3">
      <c r="A624" s="74" t="s">
        <v>292</v>
      </c>
      <c r="B624" s="74">
        <v>195</v>
      </c>
      <c r="C624" s="74">
        <v>10005545</v>
      </c>
      <c r="D624" s="74" t="s">
        <v>19</v>
      </c>
      <c r="E624" s="74" t="s">
        <v>217</v>
      </c>
      <c r="F624" s="78">
        <v>85</v>
      </c>
      <c r="G624" s="74">
        <v>5.7</v>
      </c>
      <c r="H624" s="78">
        <v>80</v>
      </c>
      <c r="I624" s="74">
        <v>11</v>
      </c>
      <c r="J624" s="74">
        <v>7.3</v>
      </c>
      <c r="K624" s="74" t="s">
        <v>396</v>
      </c>
      <c r="L624" s="74" t="s">
        <v>396</v>
      </c>
      <c r="M624" s="74">
        <v>81.7</v>
      </c>
      <c r="N624" s="78">
        <v>85</v>
      </c>
      <c r="O624" s="74">
        <v>6.9</v>
      </c>
      <c r="P624" s="78">
        <v>80</v>
      </c>
      <c r="Q624" s="74" t="s">
        <v>396</v>
      </c>
      <c r="R624" s="74" t="s">
        <v>396</v>
      </c>
      <c r="S624" s="74" t="s">
        <v>396</v>
      </c>
      <c r="T624" s="74" t="s">
        <v>396</v>
      </c>
      <c r="U624" s="74">
        <v>85.2</v>
      </c>
      <c r="V624" s="78">
        <v>85</v>
      </c>
      <c r="W624" s="74">
        <v>6.9</v>
      </c>
      <c r="X624" s="78">
        <v>80</v>
      </c>
      <c r="Y624" s="74">
        <v>14.8</v>
      </c>
      <c r="Z624" s="74">
        <v>6.2</v>
      </c>
      <c r="AA624" s="74" t="s">
        <v>396</v>
      </c>
      <c r="AB624" s="74" t="s">
        <v>396</v>
      </c>
      <c r="AC624" s="74">
        <v>79</v>
      </c>
      <c r="AD624" s="78"/>
      <c r="AE624" s="74"/>
      <c r="AF624" s="78"/>
      <c r="AG624" s="74"/>
      <c r="AH624" s="74"/>
      <c r="AI624" s="74"/>
      <c r="AJ624" s="74"/>
      <c r="AK624" s="74"/>
      <c r="AL624" s="78">
        <v>85</v>
      </c>
      <c r="AM624" s="74">
        <v>1.2</v>
      </c>
      <c r="AN624" s="78">
        <v>85</v>
      </c>
      <c r="AO624" s="74">
        <v>16.5</v>
      </c>
      <c r="AP624" s="74">
        <v>5.9</v>
      </c>
      <c r="AQ624" s="74" t="s">
        <v>396</v>
      </c>
      <c r="AR624" s="74" t="s">
        <v>396</v>
      </c>
      <c r="AS624" s="74">
        <v>77.599999999999994</v>
      </c>
      <c r="AT624" s="78">
        <v>85</v>
      </c>
      <c r="AU624" s="74">
        <v>1.2</v>
      </c>
      <c r="AV624" s="78">
        <v>85</v>
      </c>
      <c r="AW624" s="74" t="s">
        <v>396</v>
      </c>
      <c r="AX624" s="74" t="s">
        <v>396</v>
      </c>
      <c r="AY624" s="74" t="s">
        <v>396</v>
      </c>
      <c r="AZ624" s="74" t="s">
        <v>396</v>
      </c>
      <c r="BA624" s="74">
        <v>81.2</v>
      </c>
      <c r="BB624" s="78">
        <v>85</v>
      </c>
      <c r="BC624" s="74">
        <v>1.2</v>
      </c>
      <c r="BD624" s="78">
        <v>85</v>
      </c>
      <c r="BE624" s="74">
        <v>15.3</v>
      </c>
      <c r="BF624" s="74">
        <v>7.1</v>
      </c>
      <c r="BG624" s="74" t="s">
        <v>396</v>
      </c>
      <c r="BH624" s="74" t="s">
        <v>396</v>
      </c>
      <c r="BI624" s="74">
        <v>77.599999999999994</v>
      </c>
      <c r="BJ624" s="78"/>
      <c r="BK624" s="74"/>
      <c r="BL624" s="78"/>
      <c r="BM624" s="74"/>
      <c r="BN624" s="74"/>
      <c r="BO624" s="74"/>
      <c r="BP624" s="74"/>
      <c r="BQ624" s="74"/>
      <c r="BR624" s="78">
        <v>175</v>
      </c>
      <c r="BS624" s="74">
        <v>3.5</v>
      </c>
      <c r="BT624" s="78">
        <v>165</v>
      </c>
      <c r="BU624" s="74">
        <v>13.8</v>
      </c>
      <c r="BV624" s="74">
        <v>6.6</v>
      </c>
      <c r="BW624" s="74">
        <v>70.099999999999994</v>
      </c>
      <c r="BX624" s="74">
        <v>74.900000000000006</v>
      </c>
      <c r="BY624" s="74">
        <v>79.599999999999994</v>
      </c>
      <c r="BZ624" s="78">
        <v>175</v>
      </c>
      <c r="CA624" s="74">
        <v>4</v>
      </c>
      <c r="CB624" s="78">
        <v>165</v>
      </c>
      <c r="CC624" s="74">
        <v>13.9</v>
      </c>
      <c r="CD624" s="74">
        <v>3</v>
      </c>
      <c r="CE624" s="74" t="s">
        <v>396</v>
      </c>
      <c r="CF624" s="74" t="s">
        <v>396</v>
      </c>
      <c r="CG624" s="74">
        <v>83.1</v>
      </c>
      <c r="CH624" s="78">
        <v>175</v>
      </c>
      <c r="CI624" s="74">
        <v>4</v>
      </c>
      <c r="CJ624" s="78">
        <v>165</v>
      </c>
      <c r="CK624" s="74">
        <v>15.1</v>
      </c>
      <c r="CL624" s="74">
        <v>6.6</v>
      </c>
      <c r="CM624" s="74" t="s">
        <v>396</v>
      </c>
      <c r="CN624" s="74" t="s">
        <v>396</v>
      </c>
      <c r="CO624" s="74">
        <v>78.3</v>
      </c>
      <c r="CP624" s="78"/>
      <c r="CQ624" s="74"/>
      <c r="CR624" s="78"/>
      <c r="CS624" s="74"/>
      <c r="CT624" s="74"/>
      <c r="CU624" s="74"/>
      <c r="CV624" s="74"/>
      <c r="CW624" s="74"/>
    </row>
    <row r="625" spans="1:101" ht="16.5" x14ac:dyDescent="0.3">
      <c r="A625" s="74" t="s">
        <v>292</v>
      </c>
      <c r="B625" s="74">
        <v>3</v>
      </c>
      <c r="C625" s="74">
        <v>10007777</v>
      </c>
      <c r="D625" s="74" t="s">
        <v>27</v>
      </c>
      <c r="E625" s="74" t="s">
        <v>219</v>
      </c>
      <c r="F625" s="78" t="s">
        <v>13</v>
      </c>
      <c r="G625" s="74" t="s">
        <v>13</v>
      </c>
      <c r="H625" s="78" t="s">
        <v>13</v>
      </c>
      <c r="I625" s="74" t="s">
        <v>13</v>
      </c>
      <c r="J625" s="74" t="s">
        <v>13</v>
      </c>
      <c r="K625" s="74" t="s">
        <v>13</v>
      </c>
      <c r="L625" s="74" t="s">
        <v>13</v>
      </c>
      <c r="M625" s="74" t="s">
        <v>13</v>
      </c>
      <c r="N625" s="78" t="s">
        <v>13</v>
      </c>
      <c r="O625" s="74" t="s">
        <v>13</v>
      </c>
      <c r="P625" s="78" t="s">
        <v>13</v>
      </c>
      <c r="Q625" s="74" t="s">
        <v>13</v>
      </c>
      <c r="R625" s="74" t="s">
        <v>13</v>
      </c>
      <c r="S625" s="74" t="s">
        <v>13</v>
      </c>
      <c r="T625" s="74" t="s">
        <v>13</v>
      </c>
      <c r="U625" s="74" t="s">
        <v>13</v>
      </c>
      <c r="V625" s="78" t="s">
        <v>13</v>
      </c>
      <c r="W625" s="74" t="s">
        <v>13</v>
      </c>
      <c r="X625" s="78" t="s">
        <v>13</v>
      </c>
      <c r="Y625" s="74" t="s">
        <v>13</v>
      </c>
      <c r="Z625" s="74" t="s">
        <v>13</v>
      </c>
      <c r="AA625" s="74" t="s">
        <v>13</v>
      </c>
      <c r="AB625" s="74" t="s">
        <v>13</v>
      </c>
      <c r="AC625" s="74" t="s">
        <v>13</v>
      </c>
      <c r="AD625" s="78"/>
      <c r="AE625" s="74"/>
      <c r="AF625" s="78"/>
      <c r="AG625" s="74"/>
      <c r="AH625" s="74"/>
      <c r="AI625" s="74"/>
      <c r="AJ625" s="74"/>
      <c r="AK625" s="74"/>
      <c r="AL625" s="78" t="s">
        <v>13</v>
      </c>
      <c r="AM625" s="74" t="s">
        <v>13</v>
      </c>
      <c r="AN625" s="78" t="s">
        <v>13</v>
      </c>
      <c r="AO625" s="74" t="s">
        <v>13</v>
      </c>
      <c r="AP625" s="74" t="s">
        <v>13</v>
      </c>
      <c r="AQ625" s="74" t="s">
        <v>13</v>
      </c>
      <c r="AR625" s="74" t="s">
        <v>13</v>
      </c>
      <c r="AS625" s="74" t="s">
        <v>13</v>
      </c>
      <c r="AT625" s="78" t="s">
        <v>13</v>
      </c>
      <c r="AU625" s="74" t="s">
        <v>13</v>
      </c>
      <c r="AV625" s="78" t="s">
        <v>13</v>
      </c>
      <c r="AW625" s="74" t="s">
        <v>13</v>
      </c>
      <c r="AX625" s="74" t="s">
        <v>13</v>
      </c>
      <c r="AY625" s="74" t="s">
        <v>13</v>
      </c>
      <c r="AZ625" s="74" t="s">
        <v>13</v>
      </c>
      <c r="BA625" s="74" t="s">
        <v>13</v>
      </c>
      <c r="BB625" s="78" t="s">
        <v>13</v>
      </c>
      <c r="BC625" s="74" t="s">
        <v>13</v>
      </c>
      <c r="BD625" s="78" t="s">
        <v>13</v>
      </c>
      <c r="BE625" s="74" t="s">
        <v>13</v>
      </c>
      <c r="BF625" s="74" t="s">
        <v>13</v>
      </c>
      <c r="BG625" s="74" t="s">
        <v>13</v>
      </c>
      <c r="BH625" s="74" t="s">
        <v>13</v>
      </c>
      <c r="BI625" s="74" t="s">
        <v>13</v>
      </c>
      <c r="BJ625" s="78"/>
      <c r="BK625" s="74"/>
      <c r="BL625" s="78"/>
      <c r="BM625" s="74"/>
      <c r="BN625" s="74"/>
      <c r="BO625" s="74"/>
      <c r="BP625" s="74"/>
      <c r="BQ625" s="74"/>
      <c r="BR625" s="78" t="s">
        <v>13</v>
      </c>
      <c r="BS625" s="74" t="s">
        <v>13</v>
      </c>
      <c r="BT625" s="78" t="s">
        <v>13</v>
      </c>
      <c r="BU625" s="74" t="s">
        <v>13</v>
      </c>
      <c r="BV625" s="74" t="s">
        <v>13</v>
      </c>
      <c r="BW625" s="74" t="s">
        <v>13</v>
      </c>
      <c r="BX625" s="74" t="s">
        <v>13</v>
      </c>
      <c r="BY625" s="74" t="s">
        <v>13</v>
      </c>
      <c r="BZ625" s="78" t="s">
        <v>13</v>
      </c>
      <c r="CA625" s="74" t="s">
        <v>13</v>
      </c>
      <c r="CB625" s="78" t="s">
        <v>13</v>
      </c>
      <c r="CC625" s="74" t="s">
        <v>13</v>
      </c>
      <c r="CD625" s="74" t="s">
        <v>13</v>
      </c>
      <c r="CE625" s="74" t="s">
        <v>13</v>
      </c>
      <c r="CF625" s="74" t="s">
        <v>13</v>
      </c>
      <c r="CG625" s="74" t="s">
        <v>13</v>
      </c>
      <c r="CH625" s="78" t="s">
        <v>13</v>
      </c>
      <c r="CI625" s="74" t="s">
        <v>13</v>
      </c>
      <c r="CJ625" s="78" t="s">
        <v>13</v>
      </c>
      <c r="CK625" s="74" t="s">
        <v>13</v>
      </c>
      <c r="CL625" s="74" t="s">
        <v>13</v>
      </c>
      <c r="CM625" s="74" t="s">
        <v>13</v>
      </c>
      <c r="CN625" s="74" t="s">
        <v>13</v>
      </c>
      <c r="CO625" s="74" t="s">
        <v>13</v>
      </c>
      <c r="CP625" s="78"/>
      <c r="CQ625" s="74"/>
      <c r="CR625" s="78"/>
      <c r="CS625" s="74"/>
      <c r="CT625" s="74"/>
      <c r="CU625" s="74"/>
      <c r="CV625" s="74"/>
      <c r="CW625" s="74"/>
    </row>
    <row r="626" spans="1:101" ht="16.5" x14ac:dyDescent="0.3">
      <c r="A626" s="74" t="s">
        <v>292</v>
      </c>
      <c r="B626" s="74">
        <v>34</v>
      </c>
      <c r="C626" s="74">
        <v>10007778</v>
      </c>
      <c r="D626" s="74" t="s">
        <v>27</v>
      </c>
      <c r="E626" s="74" t="s">
        <v>221</v>
      </c>
      <c r="F626" s="78">
        <v>20</v>
      </c>
      <c r="G626" s="74" t="s">
        <v>396</v>
      </c>
      <c r="H626" s="78" t="s">
        <v>396</v>
      </c>
      <c r="I626" s="74" t="s">
        <v>396</v>
      </c>
      <c r="J626" s="74" t="s">
        <v>396</v>
      </c>
      <c r="K626" s="74" t="s">
        <v>396</v>
      </c>
      <c r="L626" s="74" t="s">
        <v>396</v>
      </c>
      <c r="M626" s="74" t="s">
        <v>396</v>
      </c>
      <c r="N626" s="78">
        <v>20</v>
      </c>
      <c r="O626" s="74" t="s">
        <v>396</v>
      </c>
      <c r="P626" s="78" t="s">
        <v>396</v>
      </c>
      <c r="Q626" s="74" t="s">
        <v>396</v>
      </c>
      <c r="R626" s="74" t="s">
        <v>396</v>
      </c>
      <c r="S626" s="74" t="s">
        <v>396</v>
      </c>
      <c r="T626" s="74" t="s">
        <v>396</v>
      </c>
      <c r="U626" s="74" t="s">
        <v>396</v>
      </c>
      <c r="V626" s="78">
        <v>20</v>
      </c>
      <c r="W626" s="74" t="s">
        <v>396</v>
      </c>
      <c r="X626" s="78" t="s">
        <v>396</v>
      </c>
      <c r="Y626" s="74" t="s">
        <v>396</v>
      </c>
      <c r="Z626" s="74" t="s">
        <v>396</v>
      </c>
      <c r="AA626" s="74" t="s">
        <v>396</v>
      </c>
      <c r="AB626" s="74" t="s">
        <v>396</v>
      </c>
      <c r="AC626" s="74" t="s">
        <v>396</v>
      </c>
      <c r="AD626" s="78"/>
      <c r="AE626" s="74"/>
      <c r="AF626" s="78"/>
      <c r="AG626" s="74"/>
      <c r="AH626" s="74"/>
      <c r="AI626" s="74"/>
      <c r="AJ626" s="74"/>
      <c r="AK626" s="74"/>
      <c r="AL626" s="78">
        <v>15</v>
      </c>
      <c r="AM626" s="74" t="s">
        <v>396</v>
      </c>
      <c r="AN626" s="78" t="s">
        <v>396</v>
      </c>
      <c r="AO626" s="74" t="s">
        <v>396</v>
      </c>
      <c r="AP626" s="74" t="s">
        <v>396</v>
      </c>
      <c r="AQ626" s="74" t="s">
        <v>396</v>
      </c>
      <c r="AR626" s="74" t="s">
        <v>396</v>
      </c>
      <c r="AS626" s="74" t="s">
        <v>396</v>
      </c>
      <c r="AT626" s="78">
        <v>15</v>
      </c>
      <c r="AU626" s="74" t="s">
        <v>396</v>
      </c>
      <c r="AV626" s="78" t="s">
        <v>396</v>
      </c>
      <c r="AW626" s="74" t="s">
        <v>396</v>
      </c>
      <c r="AX626" s="74" t="s">
        <v>396</v>
      </c>
      <c r="AY626" s="74" t="s">
        <v>396</v>
      </c>
      <c r="AZ626" s="74" t="s">
        <v>396</v>
      </c>
      <c r="BA626" s="74" t="s">
        <v>396</v>
      </c>
      <c r="BB626" s="78">
        <v>15</v>
      </c>
      <c r="BC626" s="74" t="s">
        <v>396</v>
      </c>
      <c r="BD626" s="78" t="s">
        <v>396</v>
      </c>
      <c r="BE626" s="74" t="s">
        <v>396</v>
      </c>
      <c r="BF626" s="74" t="s">
        <v>396</v>
      </c>
      <c r="BG626" s="74" t="s">
        <v>396</v>
      </c>
      <c r="BH626" s="74" t="s">
        <v>396</v>
      </c>
      <c r="BI626" s="74" t="s">
        <v>396</v>
      </c>
      <c r="BJ626" s="78"/>
      <c r="BK626" s="74"/>
      <c r="BL626" s="78"/>
      <c r="BM626" s="74"/>
      <c r="BN626" s="74"/>
      <c r="BO626" s="74"/>
      <c r="BP626" s="74"/>
      <c r="BQ626" s="74"/>
      <c r="BR626" s="78">
        <v>40</v>
      </c>
      <c r="BS626" s="74">
        <v>0</v>
      </c>
      <c r="BT626" s="78">
        <v>40</v>
      </c>
      <c r="BU626" s="74" t="s">
        <v>396</v>
      </c>
      <c r="BV626" s="74" t="s">
        <v>396</v>
      </c>
      <c r="BW626" s="74">
        <v>26.3</v>
      </c>
      <c r="BX626" s="74">
        <v>60.5</v>
      </c>
      <c r="BY626" s="74">
        <v>76.3</v>
      </c>
      <c r="BZ626" s="78">
        <v>40</v>
      </c>
      <c r="CA626" s="74">
        <v>2.6</v>
      </c>
      <c r="CB626" s="78">
        <v>35</v>
      </c>
      <c r="CC626" s="74">
        <v>8.1</v>
      </c>
      <c r="CD626" s="74">
        <v>8.1</v>
      </c>
      <c r="CE626" s="74" t="s">
        <v>396</v>
      </c>
      <c r="CF626" s="74" t="s">
        <v>396</v>
      </c>
      <c r="CG626" s="74">
        <v>83.8</v>
      </c>
      <c r="CH626" s="78">
        <v>40</v>
      </c>
      <c r="CI626" s="74">
        <v>2.6</v>
      </c>
      <c r="CJ626" s="78">
        <v>35</v>
      </c>
      <c r="CK626" s="74">
        <v>24.3</v>
      </c>
      <c r="CL626" s="74">
        <v>10.8</v>
      </c>
      <c r="CM626" s="74" t="s">
        <v>396</v>
      </c>
      <c r="CN626" s="74" t="s">
        <v>396</v>
      </c>
      <c r="CO626" s="74">
        <v>64.900000000000006</v>
      </c>
      <c r="CP626" s="78"/>
      <c r="CQ626" s="74"/>
      <c r="CR626" s="78"/>
      <c r="CS626" s="74"/>
      <c r="CT626" s="74"/>
      <c r="CU626" s="74"/>
      <c r="CV626" s="74"/>
      <c r="CW626" s="74"/>
    </row>
    <row r="627" spans="1:101" ht="16.5" x14ac:dyDescent="0.3">
      <c r="A627" s="74" t="s">
        <v>292</v>
      </c>
      <c r="B627" s="74">
        <v>10</v>
      </c>
      <c r="C627" s="74">
        <v>10007816</v>
      </c>
      <c r="D627" s="74" t="s">
        <v>27</v>
      </c>
      <c r="E627" s="74" t="s">
        <v>223</v>
      </c>
      <c r="F627" s="78">
        <v>125</v>
      </c>
      <c r="G627" s="74">
        <v>0.8</v>
      </c>
      <c r="H627" s="78">
        <v>125</v>
      </c>
      <c r="I627" s="74">
        <v>11.2</v>
      </c>
      <c r="J627" s="74">
        <v>12</v>
      </c>
      <c r="K627" s="74" t="s">
        <v>396</v>
      </c>
      <c r="L627" s="74" t="s">
        <v>396</v>
      </c>
      <c r="M627" s="74">
        <v>76.8</v>
      </c>
      <c r="N627" s="78">
        <v>125</v>
      </c>
      <c r="O627" s="74">
        <v>0.8</v>
      </c>
      <c r="P627" s="78">
        <v>125</v>
      </c>
      <c r="Q627" s="74">
        <v>8.8000000000000007</v>
      </c>
      <c r="R627" s="74">
        <v>12</v>
      </c>
      <c r="S627" s="74">
        <v>71.2</v>
      </c>
      <c r="T627" s="74">
        <v>76</v>
      </c>
      <c r="U627" s="74">
        <v>79.2</v>
      </c>
      <c r="V627" s="78">
        <v>125</v>
      </c>
      <c r="W627" s="74">
        <v>1.6</v>
      </c>
      <c r="X627" s="78">
        <v>125</v>
      </c>
      <c r="Y627" s="74">
        <v>10.5</v>
      </c>
      <c r="Z627" s="74">
        <v>14.5</v>
      </c>
      <c r="AA627" s="74" t="s">
        <v>396</v>
      </c>
      <c r="AB627" s="74" t="s">
        <v>396</v>
      </c>
      <c r="AC627" s="74">
        <v>75</v>
      </c>
      <c r="AD627" s="78"/>
      <c r="AE627" s="74"/>
      <c r="AF627" s="78"/>
      <c r="AG627" s="74"/>
      <c r="AH627" s="74"/>
      <c r="AI627" s="74"/>
      <c r="AJ627" s="74"/>
      <c r="AK627" s="74"/>
      <c r="AL627" s="78">
        <v>75</v>
      </c>
      <c r="AM627" s="74">
        <v>3.9</v>
      </c>
      <c r="AN627" s="78">
        <v>75</v>
      </c>
      <c r="AO627" s="74">
        <v>13.5</v>
      </c>
      <c r="AP627" s="74">
        <v>9.5</v>
      </c>
      <c r="AQ627" s="74" t="s">
        <v>396</v>
      </c>
      <c r="AR627" s="74" t="s">
        <v>396</v>
      </c>
      <c r="AS627" s="74">
        <v>77</v>
      </c>
      <c r="AT627" s="78">
        <v>75</v>
      </c>
      <c r="AU627" s="74">
        <v>3.9</v>
      </c>
      <c r="AV627" s="78">
        <v>75</v>
      </c>
      <c r="AW627" s="74">
        <v>9.5</v>
      </c>
      <c r="AX627" s="74">
        <v>14.9</v>
      </c>
      <c r="AY627" s="74">
        <v>66.2</v>
      </c>
      <c r="AZ627" s="74">
        <v>71.599999999999994</v>
      </c>
      <c r="BA627" s="74">
        <v>75.7</v>
      </c>
      <c r="BB627" s="78">
        <v>75</v>
      </c>
      <c r="BC627" s="74">
        <v>5.2</v>
      </c>
      <c r="BD627" s="78">
        <v>75</v>
      </c>
      <c r="BE627" s="74">
        <v>20.5</v>
      </c>
      <c r="BF627" s="74">
        <v>12.3</v>
      </c>
      <c r="BG627" s="74" t="s">
        <v>396</v>
      </c>
      <c r="BH627" s="74" t="s">
        <v>396</v>
      </c>
      <c r="BI627" s="74">
        <v>67.099999999999994</v>
      </c>
      <c r="BJ627" s="78"/>
      <c r="BK627" s="74"/>
      <c r="BL627" s="78"/>
      <c r="BM627" s="74"/>
      <c r="BN627" s="74"/>
      <c r="BO627" s="74"/>
      <c r="BP627" s="74"/>
      <c r="BQ627" s="74"/>
      <c r="BR627" s="78">
        <v>205</v>
      </c>
      <c r="BS627" s="74">
        <v>2</v>
      </c>
      <c r="BT627" s="78">
        <v>200</v>
      </c>
      <c r="BU627" s="74">
        <v>12.1</v>
      </c>
      <c r="BV627" s="74">
        <v>11.1</v>
      </c>
      <c r="BW627" s="74">
        <v>69.3</v>
      </c>
      <c r="BX627" s="74">
        <v>74.400000000000006</v>
      </c>
      <c r="BY627" s="74">
        <v>76.900000000000006</v>
      </c>
      <c r="BZ627" s="78">
        <v>205</v>
      </c>
      <c r="CA627" s="74">
        <v>2</v>
      </c>
      <c r="CB627" s="78">
        <v>200</v>
      </c>
      <c r="CC627" s="74">
        <v>9</v>
      </c>
      <c r="CD627" s="74">
        <v>13.1</v>
      </c>
      <c r="CE627" s="74">
        <v>69.3</v>
      </c>
      <c r="CF627" s="74">
        <v>74.400000000000006</v>
      </c>
      <c r="CG627" s="74">
        <v>77.900000000000006</v>
      </c>
      <c r="CH627" s="78">
        <v>205</v>
      </c>
      <c r="CI627" s="74">
        <v>3</v>
      </c>
      <c r="CJ627" s="78">
        <v>195</v>
      </c>
      <c r="CK627" s="74">
        <v>14.2</v>
      </c>
      <c r="CL627" s="74">
        <v>13.7</v>
      </c>
      <c r="CM627" s="74">
        <v>66</v>
      </c>
      <c r="CN627" s="74">
        <v>70.599999999999994</v>
      </c>
      <c r="CO627" s="74">
        <v>72.099999999999994</v>
      </c>
      <c r="CP627" s="78"/>
      <c r="CQ627" s="74"/>
      <c r="CR627" s="78"/>
      <c r="CS627" s="74"/>
      <c r="CT627" s="74"/>
      <c r="CU627" s="74"/>
      <c r="CV627" s="74"/>
      <c r="CW627" s="74"/>
    </row>
    <row r="628" spans="1:101" ht="16.5" x14ac:dyDescent="0.3">
      <c r="A628" s="74" t="s">
        <v>292</v>
      </c>
      <c r="B628" s="74">
        <v>141</v>
      </c>
      <c r="C628" s="74">
        <v>10005553</v>
      </c>
      <c r="D628" s="74" t="s">
        <v>49</v>
      </c>
      <c r="E628" s="74" t="s">
        <v>225</v>
      </c>
      <c r="F628" s="78">
        <v>735</v>
      </c>
      <c r="G628" s="74">
        <v>2.6</v>
      </c>
      <c r="H628" s="78">
        <v>715</v>
      </c>
      <c r="I628" s="74">
        <v>9.9</v>
      </c>
      <c r="J628" s="74">
        <v>9.1</v>
      </c>
      <c r="K628" s="74">
        <v>48.1</v>
      </c>
      <c r="L628" s="74">
        <v>68.5</v>
      </c>
      <c r="M628" s="74">
        <v>81</v>
      </c>
      <c r="N628" s="78">
        <v>735</v>
      </c>
      <c r="O628" s="74">
        <v>2.9</v>
      </c>
      <c r="P628" s="78">
        <v>715</v>
      </c>
      <c r="Q628" s="74">
        <v>11</v>
      </c>
      <c r="R628" s="74">
        <v>5.2</v>
      </c>
      <c r="S628" s="74">
        <v>62.5</v>
      </c>
      <c r="T628" s="74">
        <v>75.7</v>
      </c>
      <c r="U628" s="74">
        <v>83.8</v>
      </c>
      <c r="V628" s="78">
        <v>735</v>
      </c>
      <c r="W628" s="74">
        <v>3.3</v>
      </c>
      <c r="X628" s="78">
        <v>710</v>
      </c>
      <c r="Y628" s="74">
        <v>13.5</v>
      </c>
      <c r="Z628" s="74">
        <v>6.7</v>
      </c>
      <c r="AA628" s="74">
        <v>65</v>
      </c>
      <c r="AB628" s="74">
        <v>76.400000000000006</v>
      </c>
      <c r="AC628" s="74">
        <v>79.8</v>
      </c>
      <c r="AD628" s="78"/>
      <c r="AE628" s="74"/>
      <c r="AF628" s="78"/>
      <c r="AG628" s="74"/>
      <c r="AH628" s="74"/>
      <c r="AI628" s="74"/>
      <c r="AJ628" s="74"/>
      <c r="AK628" s="74"/>
      <c r="AL628" s="78">
        <v>475</v>
      </c>
      <c r="AM628" s="74">
        <v>1.7</v>
      </c>
      <c r="AN628" s="78">
        <v>465</v>
      </c>
      <c r="AO628" s="74">
        <v>10.9</v>
      </c>
      <c r="AP628" s="74">
        <v>11.3</v>
      </c>
      <c r="AQ628" s="74">
        <v>47.3</v>
      </c>
      <c r="AR628" s="74">
        <v>64.900000000000006</v>
      </c>
      <c r="AS628" s="74">
        <v>77.7</v>
      </c>
      <c r="AT628" s="78">
        <v>475</v>
      </c>
      <c r="AU628" s="74">
        <v>1.7</v>
      </c>
      <c r="AV628" s="78">
        <v>465</v>
      </c>
      <c r="AW628" s="74">
        <v>10.7</v>
      </c>
      <c r="AX628" s="74">
        <v>11.1</v>
      </c>
      <c r="AY628" s="74">
        <v>61.5</v>
      </c>
      <c r="AZ628" s="74">
        <v>71.900000000000006</v>
      </c>
      <c r="BA628" s="74">
        <v>78.2</v>
      </c>
      <c r="BB628" s="78">
        <v>475</v>
      </c>
      <c r="BC628" s="74">
        <v>1.7</v>
      </c>
      <c r="BD628" s="78">
        <v>465</v>
      </c>
      <c r="BE628" s="74">
        <v>14.8</v>
      </c>
      <c r="BF628" s="74">
        <v>9</v>
      </c>
      <c r="BG628" s="74">
        <v>65.099999999999994</v>
      </c>
      <c r="BH628" s="74">
        <v>73</v>
      </c>
      <c r="BI628" s="74">
        <v>76.2</v>
      </c>
      <c r="BJ628" s="78"/>
      <c r="BK628" s="74"/>
      <c r="BL628" s="78"/>
      <c r="BM628" s="74"/>
      <c r="BN628" s="74"/>
      <c r="BO628" s="74"/>
      <c r="BP628" s="74"/>
      <c r="BQ628" s="74"/>
      <c r="BR628" s="78">
        <v>1210</v>
      </c>
      <c r="BS628" s="74">
        <v>2.2000000000000002</v>
      </c>
      <c r="BT628" s="78">
        <v>1185</v>
      </c>
      <c r="BU628" s="74">
        <v>10.3</v>
      </c>
      <c r="BV628" s="74">
        <v>10</v>
      </c>
      <c r="BW628" s="74">
        <v>47.8</v>
      </c>
      <c r="BX628" s="74">
        <v>67.099999999999994</v>
      </c>
      <c r="BY628" s="74">
        <v>79.7</v>
      </c>
      <c r="BZ628" s="78">
        <v>1210</v>
      </c>
      <c r="CA628" s="74">
        <v>2.4</v>
      </c>
      <c r="CB628" s="78">
        <v>1180</v>
      </c>
      <c r="CC628" s="74">
        <v>10.9</v>
      </c>
      <c r="CD628" s="74">
        <v>7.5</v>
      </c>
      <c r="CE628" s="74">
        <v>62.1</v>
      </c>
      <c r="CF628" s="74">
        <v>74.2</v>
      </c>
      <c r="CG628" s="74">
        <v>81.599999999999994</v>
      </c>
      <c r="CH628" s="78">
        <v>1210</v>
      </c>
      <c r="CI628" s="74">
        <v>2.6</v>
      </c>
      <c r="CJ628" s="78">
        <v>1180</v>
      </c>
      <c r="CK628" s="74">
        <v>14</v>
      </c>
      <c r="CL628" s="74">
        <v>7.6</v>
      </c>
      <c r="CM628" s="74">
        <v>65.099999999999994</v>
      </c>
      <c r="CN628" s="74">
        <v>75.099999999999994</v>
      </c>
      <c r="CO628" s="74">
        <v>78.400000000000006</v>
      </c>
      <c r="CP628" s="78"/>
      <c r="CQ628" s="74"/>
      <c r="CR628" s="78"/>
      <c r="CS628" s="74"/>
      <c r="CT628" s="74"/>
      <c r="CU628" s="74"/>
      <c r="CV628" s="74"/>
      <c r="CW628" s="74"/>
    </row>
    <row r="629" spans="1:101" ht="16.5" x14ac:dyDescent="0.3">
      <c r="A629" s="74" t="s">
        <v>292</v>
      </c>
      <c r="B629" s="74">
        <v>35</v>
      </c>
      <c r="C629" s="74">
        <v>10007837</v>
      </c>
      <c r="D629" s="74" t="s">
        <v>39</v>
      </c>
      <c r="E629" s="74" t="s">
        <v>227</v>
      </c>
      <c r="F629" s="78">
        <v>35</v>
      </c>
      <c r="G629" s="74">
        <v>2.9</v>
      </c>
      <c r="H629" s="78">
        <v>35</v>
      </c>
      <c r="I629" s="74" t="s">
        <v>396</v>
      </c>
      <c r="J629" s="74" t="s">
        <v>396</v>
      </c>
      <c r="K629" s="74">
        <v>15.2</v>
      </c>
      <c r="L629" s="74">
        <v>63.6</v>
      </c>
      <c r="M629" s="74">
        <v>87.9</v>
      </c>
      <c r="N629" s="78">
        <v>35</v>
      </c>
      <c r="O629" s="74">
        <v>5.9</v>
      </c>
      <c r="P629" s="78">
        <v>30</v>
      </c>
      <c r="Q629" s="74" t="s">
        <v>396</v>
      </c>
      <c r="R629" s="74" t="s">
        <v>396</v>
      </c>
      <c r="S629" s="74" t="s">
        <v>396</v>
      </c>
      <c r="T629" s="74" t="s">
        <v>396</v>
      </c>
      <c r="U629" s="74">
        <v>68.8</v>
      </c>
      <c r="V629" s="78">
        <v>35</v>
      </c>
      <c r="W629" s="74">
        <v>5.9</v>
      </c>
      <c r="X629" s="78">
        <v>30</v>
      </c>
      <c r="Y629" s="74">
        <v>34.4</v>
      </c>
      <c r="Z629" s="74">
        <v>12.5</v>
      </c>
      <c r="AA629" s="74" t="s">
        <v>396</v>
      </c>
      <c r="AB629" s="74" t="s">
        <v>396</v>
      </c>
      <c r="AC629" s="74">
        <v>53.1</v>
      </c>
      <c r="AD629" s="78"/>
      <c r="AE629" s="74"/>
      <c r="AF629" s="78"/>
      <c r="AG629" s="74"/>
      <c r="AH629" s="74"/>
      <c r="AI629" s="74"/>
      <c r="AJ629" s="74"/>
      <c r="AK629" s="74"/>
      <c r="AL629" s="78">
        <v>30</v>
      </c>
      <c r="AM629" s="74">
        <v>0</v>
      </c>
      <c r="AN629" s="78">
        <v>30</v>
      </c>
      <c r="AO629" s="74" t="s">
        <v>396</v>
      </c>
      <c r="AP629" s="74" t="s">
        <v>396</v>
      </c>
      <c r="AQ629" s="74">
        <v>25.8</v>
      </c>
      <c r="AR629" s="74">
        <v>58.1</v>
      </c>
      <c r="AS629" s="74">
        <v>77.400000000000006</v>
      </c>
      <c r="AT629" s="78">
        <v>30</v>
      </c>
      <c r="AU629" s="74">
        <v>0</v>
      </c>
      <c r="AV629" s="78">
        <v>30</v>
      </c>
      <c r="AW629" s="74" t="s">
        <v>396</v>
      </c>
      <c r="AX629" s="74" t="s">
        <v>396</v>
      </c>
      <c r="AY629" s="74" t="s">
        <v>396</v>
      </c>
      <c r="AZ629" s="74" t="s">
        <v>396</v>
      </c>
      <c r="BA629" s="74">
        <v>74.2</v>
      </c>
      <c r="BB629" s="78">
        <v>30</v>
      </c>
      <c r="BC629" s="74">
        <v>0</v>
      </c>
      <c r="BD629" s="78">
        <v>30</v>
      </c>
      <c r="BE629" s="74">
        <v>25.8</v>
      </c>
      <c r="BF629" s="74">
        <v>12.9</v>
      </c>
      <c r="BG629" s="74" t="s">
        <v>396</v>
      </c>
      <c r="BH629" s="74" t="s">
        <v>396</v>
      </c>
      <c r="BI629" s="74">
        <v>61.3</v>
      </c>
      <c r="BJ629" s="78"/>
      <c r="BK629" s="74"/>
      <c r="BL629" s="78"/>
      <c r="BM629" s="74"/>
      <c r="BN629" s="74"/>
      <c r="BO629" s="74"/>
      <c r="BP629" s="74"/>
      <c r="BQ629" s="74"/>
      <c r="BR629" s="78">
        <v>65</v>
      </c>
      <c r="BS629" s="74">
        <v>1.5</v>
      </c>
      <c r="BT629" s="78">
        <v>65</v>
      </c>
      <c r="BU629" s="74">
        <v>10.9</v>
      </c>
      <c r="BV629" s="74">
        <v>6.3</v>
      </c>
      <c r="BW629" s="74">
        <v>20.3</v>
      </c>
      <c r="BX629" s="74">
        <v>60.9</v>
      </c>
      <c r="BY629" s="74">
        <v>82.8</v>
      </c>
      <c r="BZ629" s="78">
        <v>65</v>
      </c>
      <c r="CA629" s="74">
        <v>3.1</v>
      </c>
      <c r="CB629" s="78">
        <v>65</v>
      </c>
      <c r="CC629" s="74">
        <v>19</v>
      </c>
      <c r="CD629" s="74">
        <v>9.5</v>
      </c>
      <c r="CE629" s="74">
        <v>52.4</v>
      </c>
      <c r="CF629" s="74">
        <v>61.9</v>
      </c>
      <c r="CG629" s="74">
        <v>71.400000000000006</v>
      </c>
      <c r="CH629" s="78">
        <v>65</v>
      </c>
      <c r="CI629" s="74">
        <v>3.1</v>
      </c>
      <c r="CJ629" s="78">
        <v>65</v>
      </c>
      <c r="CK629" s="74">
        <v>30.2</v>
      </c>
      <c r="CL629" s="74">
        <v>12.7</v>
      </c>
      <c r="CM629" s="74" t="s">
        <v>396</v>
      </c>
      <c r="CN629" s="74" t="s">
        <v>396</v>
      </c>
      <c r="CO629" s="74">
        <v>57.1</v>
      </c>
      <c r="CP629" s="78"/>
      <c r="CQ629" s="74"/>
      <c r="CR629" s="78"/>
      <c r="CS629" s="74"/>
      <c r="CT629" s="74"/>
      <c r="CU629" s="74"/>
      <c r="CV629" s="74"/>
      <c r="CW629" s="74"/>
    </row>
    <row r="630" spans="1:101" ht="16.5" x14ac:dyDescent="0.3">
      <c r="A630" s="74" t="s">
        <v>292</v>
      </c>
      <c r="B630" s="74">
        <v>143</v>
      </c>
      <c r="C630" s="74">
        <v>10007779</v>
      </c>
      <c r="D630" s="74" t="s">
        <v>27</v>
      </c>
      <c r="E630" s="74" t="s">
        <v>229</v>
      </c>
      <c r="F630" s="78">
        <v>200</v>
      </c>
      <c r="G630" s="74">
        <v>3.5</v>
      </c>
      <c r="H630" s="78">
        <v>195</v>
      </c>
      <c r="I630" s="74" t="s">
        <v>396</v>
      </c>
      <c r="J630" s="74" t="s">
        <v>396</v>
      </c>
      <c r="K630" s="74">
        <v>63.6</v>
      </c>
      <c r="L630" s="74">
        <v>73.8</v>
      </c>
      <c r="M630" s="74">
        <v>85.1</v>
      </c>
      <c r="N630" s="78">
        <v>200</v>
      </c>
      <c r="O630" s="74">
        <v>3.5</v>
      </c>
      <c r="P630" s="78">
        <v>195</v>
      </c>
      <c r="Q630" s="74" t="s">
        <v>396</v>
      </c>
      <c r="R630" s="74" t="s">
        <v>396</v>
      </c>
      <c r="S630" s="74">
        <v>59</v>
      </c>
      <c r="T630" s="74">
        <v>74.400000000000006</v>
      </c>
      <c r="U630" s="74">
        <v>83.6</v>
      </c>
      <c r="V630" s="78">
        <v>200</v>
      </c>
      <c r="W630" s="74">
        <v>4</v>
      </c>
      <c r="X630" s="78">
        <v>195</v>
      </c>
      <c r="Y630" s="74" t="s">
        <v>396</v>
      </c>
      <c r="Z630" s="74" t="s">
        <v>396</v>
      </c>
      <c r="AA630" s="74" t="s">
        <v>396</v>
      </c>
      <c r="AB630" s="74" t="s">
        <v>396</v>
      </c>
      <c r="AC630" s="74">
        <v>82.5</v>
      </c>
      <c r="AD630" s="78"/>
      <c r="AE630" s="74"/>
      <c r="AF630" s="78"/>
      <c r="AG630" s="74"/>
      <c r="AH630" s="74"/>
      <c r="AI630" s="74"/>
      <c r="AJ630" s="74"/>
      <c r="AK630" s="74"/>
      <c r="AL630" s="78">
        <v>45</v>
      </c>
      <c r="AM630" s="74">
        <v>0</v>
      </c>
      <c r="AN630" s="78">
        <v>45</v>
      </c>
      <c r="AO630" s="74" t="s">
        <v>396</v>
      </c>
      <c r="AP630" s="74" t="s">
        <v>396</v>
      </c>
      <c r="AQ630" s="74">
        <v>37</v>
      </c>
      <c r="AR630" s="74">
        <v>65.2</v>
      </c>
      <c r="AS630" s="74">
        <v>89.1</v>
      </c>
      <c r="AT630" s="78">
        <v>45</v>
      </c>
      <c r="AU630" s="74">
        <v>0</v>
      </c>
      <c r="AV630" s="78">
        <v>45</v>
      </c>
      <c r="AW630" s="74" t="s">
        <v>396</v>
      </c>
      <c r="AX630" s="74" t="s">
        <v>396</v>
      </c>
      <c r="AY630" s="74">
        <v>45.7</v>
      </c>
      <c r="AZ630" s="74">
        <v>71.7</v>
      </c>
      <c r="BA630" s="74">
        <v>82.6</v>
      </c>
      <c r="BB630" s="78">
        <v>45</v>
      </c>
      <c r="BC630" s="74">
        <v>0</v>
      </c>
      <c r="BD630" s="78">
        <v>45</v>
      </c>
      <c r="BE630" s="74" t="s">
        <v>396</v>
      </c>
      <c r="BF630" s="74" t="s">
        <v>396</v>
      </c>
      <c r="BG630" s="74" t="s">
        <v>396</v>
      </c>
      <c r="BH630" s="74" t="s">
        <v>396</v>
      </c>
      <c r="BI630" s="74">
        <v>76.099999999999994</v>
      </c>
      <c r="BJ630" s="78"/>
      <c r="BK630" s="74"/>
      <c r="BL630" s="78"/>
      <c r="BM630" s="74"/>
      <c r="BN630" s="74"/>
      <c r="BO630" s="74"/>
      <c r="BP630" s="74"/>
      <c r="BQ630" s="74"/>
      <c r="BR630" s="78">
        <v>250</v>
      </c>
      <c r="BS630" s="74">
        <v>2.8</v>
      </c>
      <c r="BT630" s="78">
        <v>240</v>
      </c>
      <c r="BU630" s="74">
        <v>7.9</v>
      </c>
      <c r="BV630" s="74">
        <v>6.2</v>
      </c>
      <c r="BW630" s="74">
        <v>58.5</v>
      </c>
      <c r="BX630" s="74">
        <v>72.2</v>
      </c>
      <c r="BY630" s="74">
        <v>85.9</v>
      </c>
      <c r="BZ630" s="78">
        <v>250</v>
      </c>
      <c r="CA630" s="74">
        <v>2.8</v>
      </c>
      <c r="CB630" s="78">
        <v>240</v>
      </c>
      <c r="CC630" s="74">
        <v>10</v>
      </c>
      <c r="CD630" s="74">
        <v>6.6</v>
      </c>
      <c r="CE630" s="74">
        <v>56.4</v>
      </c>
      <c r="CF630" s="74">
        <v>73.900000000000006</v>
      </c>
      <c r="CG630" s="74">
        <v>83.4</v>
      </c>
      <c r="CH630" s="78">
        <v>250</v>
      </c>
      <c r="CI630" s="74">
        <v>3.2</v>
      </c>
      <c r="CJ630" s="78">
        <v>240</v>
      </c>
      <c r="CK630" s="74">
        <v>13.3</v>
      </c>
      <c r="CL630" s="74">
        <v>5.4</v>
      </c>
      <c r="CM630" s="74">
        <v>61.3</v>
      </c>
      <c r="CN630" s="74">
        <v>77.900000000000006</v>
      </c>
      <c r="CO630" s="74">
        <v>81.3</v>
      </c>
      <c r="CP630" s="78"/>
      <c r="CQ630" s="74"/>
      <c r="CR630" s="78"/>
      <c r="CS630" s="74"/>
      <c r="CT630" s="74"/>
      <c r="CU630" s="74"/>
      <c r="CV630" s="74"/>
      <c r="CW630" s="74"/>
    </row>
    <row r="631" spans="1:101" ht="16.5" x14ac:dyDescent="0.3">
      <c r="A631" s="74" t="s">
        <v>292</v>
      </c>
      <c r="B631" s="74">
        <v>145</v>
      </c>
      <c r="C631" s="74">
        <v>10007782</v>
      </c>
      <c r="D631" s="74" t="s">
        <v>27</v>
      </c>
      <c r="E631" s="74" t="s">
        <v>231</v>
      </c>
      <c r="F631" s="78">
        <v>270</v>
      </c>
      <c r="G631" s="74">
        <v>1.9</v>
      </c>
      <c r="H631" s="78">
        <v>265</v>
      </c>
      <c r="I631" s="74">
        <v>8.6999999999999993</v>
      </c>
      <c r="J631" s="74">
        <v>8.3000000000000007</v>
      </c>
      <c r="K631" s="74">
        <v>65.3</v>
      </c>
      <c r="L631" s="74">
        <v>76.599999999999994</v>
      </c>
      <c r="M631" s="74">
        <v>83</v>
      </c>
      <c r="N631" s="78">
        <v>270</v>
      </c>
      <c r="O631" s="74">
        <v>1.9</v>
      </c>
      <c r="P631" s="78">
        <v>265</v>
      </c>
      <c r="Q631" s="74">
        <v>6.4</v>
      </c>
      <c r="R631" s="74">
        <v>9.1</v>
      </c>
      <c r="S631" s="74">
        <v>59.2</v>
      </c>
      <c r="T631" s="74">
        <v>77.7</v>
      </c>
      <c r="U631" s="74">
        <v>84.5</v>
      </c>
      <c r="V631" s="78">
        <v>270</v>
      </c>
      <c r="W631" s="74">
        <v>1.9</v>
      </c>
      <c r="X631" s="78">
        <v>265</v>
      </c>
      <c r="Y631" s="74">
        <v>11.3</v>
      </c>
      <c r="Z631" s="74">
        <v>9.4</v>
      </c>
      <c r="AA631" s="74">
        <v>60.4</v>
      </c>
      <c r="AB631" s="74">
        <v>75.5</v>
      </c>
      <c r="AC631" s="74">
        <v>79.2</v>
      </c>
      <c r="AD631" s="78"/>
      <c r="AE631" s="74"/>
      <c r="AF631" s="78"/>
      <c r="AG631" s="74"/>
      <c r="AH631" s="74"/>
      <c r="AI631" s="74"/>
      <c r="AJ631" s="74"/>
      <c r="AK631" s="74"/>
      <c r="AL631" s="78">
        <v>165</v>
      </c>
      <c r="AM631" s="74">
        <v>1.2</v>
      </c>
      <c r="AN631" s="78">
        <v>165</v>
      </c>
      <c r="AO631" s="74">
        <v>7.3</v>
      </c>
      <c r="AP631" s="74">
        <v>4.8</v>
      </c>
      <c r="AQ631" s="74">
        <v>60</v>
      </c>
      <c r="AR631" s="74">
        <v>75.8</v>
      </c>
      <c r="AS631" s="74">
        <v>87.9</v>
      </c>
      <c r="AT631" s="78">
        <v>165</v>
      </c>
      <c r="AU631" s="74">
        <v>1.2</v>
      </c>
      <c r="AV631" s="78">
        <v>165</v>
      </c>
      <c r="AW631" s="74">
        <v>6.7</v>
      </c>
      <c r="AX631" s="74">
        <v>6.7</v>
      </c>
      <c r="AY631" s="74">
        <v>58.8</v>
      </c>
      <c r="AZ631" s="74">
        <v>81.8</v>
      </c>
      <c r="BA631" s="74">
        <v>86.7</v>
      </c>
      <c r="BB631" s="78">
        <v>165</v>
      </c>
      <c r="BC631" s="74">
        <v>1.2</v>
      </c>
      <c r="BD631" s="78">
        <v>165</v>
      </c>
      <c r="BE631" s="74">
        <v>8.5</v>
      </c>
      <c r="BF631" s="74">
        <v>10.9</v>
      </c>
      <c r="BG631" s="74">
        <v>64.8</v>
      </c>
      <c r="BH631" s="74">
        <v>77</v>
      </c>
      <c r="BI631" s="74">
        <v>80.599999999999994</v>
      </c>
      <c r="BJ631" s="78"/>
      <c r="BK631" s="74"/>
      <c r="BL631" s="78"/>
      <c r="BM631" s="74"/>
      <c r="BN631" s="74"/>
      <c r="BO631" s="74"/>
      <c r="BP631" s="74"/>
      <c r="BQ631" s="74"/>
      <c r="BR631" s="78">
        <v>435</v>
      </c>
      <c r="BS631" s="74">
        <v>1.6</v>
      </c>
      <c r="BT631" s="78">
        <v>430</v>
      </c>
      <c r="BU631" s="74">
        <v>8.1</v>
      </c>
      <c r="BV631" s="74">
        <v>7</v>
      </c>
      <c r="BW631" s="74">
        <v>63.3</v>
      </c>
      <c r="BX631" s="74">
        <v>76.3</v>
      </c>
      <c r="BY631" s="74">
        <v>84.9</v>
      </c>
      <c r="BZ631" s="78">
        <v>435</v>
      </c>
      <c r="CA631" s="74">
        <v>1.6</v>
      </c>
      <c r="CB631" s="78">
        <v>430</v>
      </c>
      <c r="CC631" s="74">
        <v>6.5</v>
      </c>
      <c r="CD631" s="74">
        <v>8.1</v>
      </c>
      <c r="CE631" s="74">
        <v>59.1</v>
      </c>
      <c r="CF631" s="74">
        <v>79.3</v>
      </c>
      <c r="CG631" s="74">
        <v>85.3</v>
      </c>
      <c r="CH631" s="78">
        <v>435</v>
      </c>
      <c r="CI631" s="74">
        <v>1.6</v>
      </c>
      <c r="CJ631" s="78">
        <v>430</v>
      </c>
      <c r="CK631" s="74">
        <v>10.199999999999999</v>
      </c>
      <c r="CL631" s="74">
        <v>10</v>
      </c>
      <c r="CM631" s="74">
        <v>62.1</v>
      </c>
      <c r="CN631" s="74">
        <v>76</v>
      </c>
      <c r="CO631" s="74">
        <v>79.8</v>
      </c>
      <c r="CP631" s="78"/>
      <c r="CQ631" s="74"/>
      <c r="CR631" s="78"/>
      <c r="CS631" s="74"/>
      <c r="CT631" s="74"/>
      <c r="CU631" s="74"/>
      <c r="CV631" s="74"/>
      <c r="CW631" s="74"/>
    </row>
    <row r="632" spans="1:101" ht="16.5" x14ac:dyDescent="0.3">
      <c r="A632" s="74" t="s">
        <v>292</v>
      </c>
      <c r="B632" s="74">
        <v>39</v>
      </c>
      <c r="C632" s="74">
        <v>10007843</v>
      </c>
      <c r="D632" s="74" t="s">
        <v>27</v>
      </c>
      <c r="E632" s="74" t="s">
        <v>233</v>
      </c>
      <c r="F632" s="78">
        <v>550</v>
      </c>
      <c r="G632" s="74">
        <v>2.2000000000000002</v>
      </c>
      <c r="H632" s="78">
        <v>535</v>
      </c>
      <c r="I632" s="74">
        <v>8.4</v>
      </c>
      <c r="J632" s="74">
        <v>9.1</v>
      </c>
      <c r="K632" s="74">
        <v>49.5</v>
      </c>
      <c r="L632" s="74">
        <v>74.900000000000006</v>
      </c>
      <c r="M632" s="74">
        <v>82.5</v>
      </c>
      <c r="N632" s="78">
        <v>550</v>
      </c>
      <c r="O632" s="74">
        <v>3.1</v>
      </c>
      <c r="P632" s="78">
        <v>530</v>
      </c>
      <c r="Q632" s="74">
        <v>8.1</v>
      </c>
      <c r="R632" s="74">
        <v>7.9</v>
      </c>
      <c r="S632" s="74">
        <v>68.8</v>
      </c>
      <c r="T632" s="74">
        <v>80.599999999999994</v>
      </c>
      <c r="U632" s="74">
        <v>84</v>
      </c>
      <c r="V632" s="78">
        <v>550</v>
      </c>
      <c r="W632" s="74">
        <v>3.3</v>
      </c>
      <c r="X632" s="78">
        <v>530</v>
      </c>
      <c r="Y632" s="74">
        <v>12.8</v>
      </c>
      <c r="Z632" s="74">
        <v>6</v>
      </c>
      <c r="AA632" s="74">
        <v>72.7</v>
      </c>
      <c r="AB632" s="74">
        <v>80.2</v>
      </c>
      <c r="AC632" s="74">
        <v>81.2</v>
      </c>
      <c r="AD632" s="78"/>
      <c r="AE632" s="74"/>
      <c r="AF632" s="78"/>
      <c r="AG632" s="74"/>
      <c r="AH632" s="74"/>
      <c r="AI632" s="74"/>
      <c r="AJ632" s="74"/>
      <c r="AK632" s="74"/>
      <c r="AL632" s="78">
        <v>235</v>
      </c>
      <c r="AM632" s="74">
        <v>1.3</v>
      </c>
      <c r="AN632" s="78">
        <v>230</v>
      </c>
      <c r="AO632" s="74">
        <v>10</v>
      </c>
      <c r="AP632" s="74">
        <v>14.3</v>
      </c>
      <c r="AQ632" s="74">
        <v>54.5</v>
      </c>
      <c r="AR632" s="74">
        <v>72.3</v>
      </c>
      <c r="AS632" s="74">
        <v>75.8</v>
      </c>
      <c r="AT632" s="78">
        <v>235</v>
      </c>
      <c r="AU632" s="74">
        <v>1.7</v>
      </c>
      <c r="AV632" s="78">
        <v>230</v>
      </c>
      <c r="AW632" s="74">
        <v>12.2</v>
      </c>
      <c r="AX632" s="74">
        <v>7</v>
      </c>
      <c r="AY632" s="74">
        <v>63</v>
      </c>
      <c r="AZ632" s="74">
        <v>77</v>
      </c>
      <c r="BA632" s="74">
        <v>80.900000000000006</v>
      </c>
      <c r="BB632" s="78">
        <v>235</v>
      </c>
      <c r="BC632" s="74">
        <v>1.7</v>
      </c>
      <c r="BD632" s="78">
        <v>230</v>
      </c>
      <c r="BE632" s="74">
        <v>11.7</v>
      </c>
      <c r="BF632" s="74">
        <v>10</v>
      </c>
      <c r="BG632" s="74">
        <v>63.5</v>
      </c>
      <c r="BH632" s="74">
        <v>74.3</v>
      </c>
      <c r="BI632" s="74">
        <v>78.3</v>
      </c>
      <c r="BJ632" s="78"/>
      <c r="BK632" s="74"/>
      <c r="BL632" s="78"/>
      <c r="BM632" s="74"/>
      <c r="BN632" s="74"/>
      <c r="BO632" s="74"/>
      <c r="BP632" s="74"/>
      <c r="BQ632" s="74"/>
      <c r="BR632" s="78">
        <v>785</v>
      </c>
      <c r="BS632" s="74">
        <v>1.9</v>
      </c>
      <c r="BT632" s="78">
        <v>770</v>
      </c>
      <c r="BU632" s="74">
        <v>8.9</v>
      </c>
      <c r="BV632" s="74">
        <v>10.7</v>
      </c>
      <c r="BW632" s="74">
        <v>51</v>
      </c>
      <c r="BX632" s="74">
        <v>74.099999999999994</v>
      </c>
      <c r="BY632" s="74">
        <v>80.5</v>
      </c>
      <c r="BZ632" s="78">
        <v>785</v>
      </c>
      <c r="CA632" s="74">
        <v>2.7</v>
      </c>
      <c r="CB632" s="78">
        <v>760</v>
      </c>
      <c r="CC632" s="74">
        <v>9.3000000000000007</v>
      </c>
      <c r="CD632" s="74">
        <v>7.6</v>
      </c>
      <c r="CE632" s="74">
        <v>67.099999999999994</v>
      </c>
      <c r="CF632" s="74">
        <v>79.5</v>
      </c>
      <c r="CG632" s="74">
        <v>83.1</v>
      </c>
      <c r="CH632" s="78">
        <v>785</v>
      </c>
      <c r="CI632" s="74">
        <v>2.8</v>
      </c>
      <c r="CJ632" s="78">
        <v>760</v>
      </c>
      <c r="CK632" s="74">
        <v>12.5</v>
      </c>
      <c r="CL632" s="74">
        <v>7.2</v>
      </c>
      <c r="CM632" s="74">
        <v>69.900000000000006</v>
      </c>
      <c r="CN632" s="74">
        <v>78.400000000000006</v>
      </c>
      <c r="CO632" s="74">
        <v>80.3</v>
      </c>
      <c r="CP632" s="78"/>
      <c r="CQ632" s="74"/>
      <c r="CR632" s="78"/>
      <c r="CS632" s="74"/>
      <c r="CT632" s="74"/>
      <c r="CU632" s="74"/>
      <c r="CV632" s="74"/>
      <c r="CW632" s="74"/>
    </row>
    <row r="633" spans="1:101" ht="16.5" x14ac:dyDescent="0.3">
      <c r="A633" s="74" t="s">
        <v>292</v>
      </c>
      <c r="B633" s="74">
        <v>158</v>
      </c>
      <c r="C633" s="74">
        <v>10007156</v>
      </c>
      <c r="D633" s="74" t="s">
        <v>39</v>
      </c>
      <c r="E633" s="74" t="s">
        <v>235</v>
      </c>
      <c r="F633" s="78">
        <v>1630</v>
      </c>
      <c r="G633" s="74">
        <v>4.2</v>
      </c>
      <c r="H633" s="78">
        <v>1560</v>
      </c>
      <c r="I633" s="74">
        <v>8.8000000000000007</v>
      </c>
      <c r="J633" s="74">
        <v>11.2</v>
      </c>
      <c r="K633" s="74">
        <v>62.2</v>
      </c>
      <c r="L633" s="74">
        <v>74.400000000000006</v>
      </c>
      <c r="M633" s="74">
        <v>80.099999999999994</v>
      </c>
      <c r="N633" s="78">
        <v>1630</v>
      </c>
      <c r="O633" s="74">
        <v>4.7</v>
      </c>
      <c r="P633" s="78">
        <v>1555</v>
      </c>
      <c r="Q633" s="74">
        <v>10.3</v>
      </c>
      <c r="R633" s="74">
        <v>8.4</v>
      </c>
      <c r="S633" s="74">
        <v>63.1</v>
      </c>
      <c r="T633" s="74">
        <v>76.2</v>
      </c>
      <c r="U633" s="74">
        <v>81.3</v>
      </c>
      <c r="V633" s="78">
        <v>1630</v>
      </c>
      <c r="W633" s="74">
        <v>5</v>
      </c>
      <c r="X633" s="78">
        <v>1550</v>
      </c>
      <c r="Y633" s="74">
        <v>12.8</v>
      </c>
      <c r="Z633" s="74">
        <v>8.3000000000000007</v>
      </c>
      <c r="AA633" s="74">
        <v>67.3</v>
      </c>
      <c r="AB633" s="74">
        <v>76.400000000000006</v>
      </c>
      <c r="AC633" s="74">
        <v>78.900000000000006</v>
      </c>
      <c r="AD633" s="78"/>
      <c r="AE633" s="74"/>
      <c r="AF633" s="78"/>
      <c r="AG633" s="74"/>
      <c r="AH633" s="74"/>
      <c r="AI633" s="74"/>
      <c r="AJ633" s="74"/>
      <c r="AK633" s="74"/>
      <c r="AL633" s="78">
        <v>1295</v>
      </c>
      <c r="AM633" s="74">
        <v>1.2</v>
      </c>
      <c r="AN633" s="78">
        <v>1280</v>
      </c>
      <c r="AO633" s="74">
        <v>9.1</v>
      </c>
      <c r="AP633" s="74">
        <v>14.2</v>
      </c>
      <c r="AQ633" s="74">
        <v>60.1</v>
      </c>
      <c r="AR633" s="74">
        <v>69.7</v>
      </c>
      <c r="AS633" s="74">
        <v>76.7</v>
      </c>
      <c r="AT633" s="78">
        <v>1295</v>
      </c>
      <c r="AU633" s="74">
        <v>1.3</v>
      </c>
      <c r="AV633" s="78">
        <v>1280</v>
      </c>
      <c r="AW633" s="74">
        <v>12.1</v>
      </c>
      <c r="AX633" s="74">
        <v>8.4</v>
      </c>
      <c r="AY633" s="74">
        <v>65.7</v>
      </c>
      <c r="AZ633" s="74">
        <v>75.400000000000006</v>
      </c>
      <c r="BA633" s="74">
        <v>79.5</v>
      </c>
      <c r="BB633" s="78">
        <v>1295</v>
      </c>
      <c r="BC633" s="74">
        <v>1.5</v>
      </c>
      <c r="BD633" s="78">
        <v>1275</v>
      </c>
      <c r="BE633" s="74">
        <v>15.2</v>
      </c>
      <c r="BF633" s="74">
        <v>7.8</v>
      </c>
      <c r="BG633" s="74">
        <v>68.099999999999994</v>
      </c>
      <c r="BH633" s="74">
        <v>74.8</v>
      </c>
      <c r="BI633" s="74">
        <v>77</v>
      </c>
      <c r="BJ633" s="78"/>
      <c r="BK633" s="74"/>
      <c r="BL633" s="78"/>
      <c r="BM633" s="74"/>
      <c r="BN633" s="74"/>
      <c r="BO633" s="74"/>
      <c r="BP633" s="74"/>
      <c r="BQ633" s="74"/>
      <c r="BR633" s="78">
        <v>2925</v>
      </c>
      <c r="BS633" s="74">
        <v>2.9</v>
      </c>
      <c r="BT633" s="78">
        <v>2840</v>
      </c>
      <c r="BU633" s="74">
        <v>8.9</v>
      </c>
      <c r="BV633" s="74">
        <v>12.5</v>
      </c>
      <c r="BW633" s="74">
        <v>61.3</v>
      </c>
      <c r="BX633" s="74">
        <v>72.3</v>
      </c>
      <c r="BY633" s="74">
        <v>78.5</v>
      </c>
      <c r="BZ633" s="78">
        <v>2925</v>
      </c>
      <c r="CA633" s="74">
        <v>3.2</v>
      </c>
      <c r="CB633" s="78">
        <v>2830</v>
      </c>
      <c r="CC633" s="74">
        <v>11.1</v>
      </c>
      <c r="CD633" s="74">
        <v>8.4</v>
      </c>
      <c r="CE633" s="74">
        <v>64.3</v>
      </c>
      <c r="CF633" s="74">
        <v>75.8</v>
      </c>
      <c r="CG633" s="74">
        <v>80.5</v>
      </c>
      <c r="CH633" s="78">
        <v>2925</v>
      </c>
      <c r="CI633" s="74">
        <v>3.4</v>
      </c>
      <c r="CJ633" s="78">
        <v>2825</v>
      </c>
      <c r="CK633" s="74">
        <v>13.9</v>
      </c>
      <c r="CL633" s="74">
        <v>8.1</v>
      </c>
      <c r="CM633" s="74">
        <v>67.7</v>
      </c>
      <c r="CN633" s="74">
        <v>75.7</v>
      </c>
      <c r="CO633" s="74">
        <v>78</v>
      </c>
      <c r="CP633" s="78"/>
      <c r="CQ633" s="74"/>
      <c r="CR633" s="78"/>
      <c r="CS633" s="74"/>
      <c r="CT633" s="74"/>
      <c r="CU633" s="74"/>
      <c r="CV633" s="74"/>
      <c r="CW633" s="74"/>
    </row>
    <row r="634" spans="1:101" ht="16.5" x14ac:dyDescent="0.3">
      <c r="A634" s="74" t="s">
        <v>292</v>
      </c>
      <c r="B634" s="74">
        <v>146</v>
      </c>
      <c r="C634" s="74">
        <v>10007780</v>
      </c>
      <c r="D634" s="74" t="s">
        <v>27</v>
      </c>
      <c r="E634" s="74" t="s">
        <v>237</v>
      </c>
      <c r="F634" s="78">
        <v>230</v>
      </c>
      <c r="G634" s="74">
        <v>4.8</v>
      </c>
      <c r="H634" s="78">
        <v>220</v>
      </c>
      <c r="I634" s="74">
        <v>16.5</v>
      </c>
      <c r="J634" s="74">
        <v>15.1</v>
      </c>
      <c r="K634" s="74">
        <v>40.4</v>
      </c>
      <c r="L634" s="74">
        <v>55</v>
      </c>
      <c r="M634" s="74">
        <v>68.3</v>
      </c>
      <c r="N634" s="78">
        <v>230</v>
      </c>
      <c r="O634" s="74">
        <v>5.2</v>
      </c>
      <c r="P634" s="78">
        <v>215</v>
      </c>
      <c r="Q634" s="74">
        <v>17.100000000000001</v>
      </c>
      <c r="R634" s="74">
        <v>12.9</v>
      </c>
      <c r="S634" s="74">
        <v>50.2</v>
      </c>
      <c r="T634" s="74">
        <v>60.4</v>
      </c>
      <c r="U634" s="74">
        <v>70</v>
      </c>
      <c r="V634" s="78">
        <v>230</v>
      </c>
      <c r="W634" s="74">
        <v>5.7</v>
      </c>
      <c r="X634" s="78">
        <v>215</v>
      </c>
      <c r="Y634" s="74">
        <v>21.3</v>
      </c>
      <c r="Z634" s="74">
        <v>8.8000000000000007</v>
      </c>
      <c r="AA634" s="74">
        <v>56.9</v>
      </c>
      <c r="AB634" s="74">
        <v>64.8</v>
      </c>
      <c r="AC634" s="74">
        <v>69.900000000000006</v>
      </c>
      <c r="AD634" s="78"/>
      <c r="AE634" s="74"/>
      <c r="AF634" s="78"/>
      <c r="AG634" s="74"/>
      <c r="AH634" s="74"/>
      <c r="AI634" s="74"/>
      <c r="AJ634" s="74"/>
      <c r="AK634" s="74"/>
      <c r="AL634" s="78">
        <v>195</v>
      </c>
      <c r="AM634" s="74">
        <v>1</v>
      </c>
      <c r="AN634" s="78">
        <v>195</v>
      </c>
      <c r="AO634" s="74">
        <v>21</v>
      </c>
      <c r="AP634" s="74">
        <v>15.4</v>
      </c>
      <c r="AQ634" s="74">
        <v>30.8</v>
      </c>
      <c r="AR634" s="74">
        <v>43.1</v>
      </c>
      <c r="AS634" s="74">
        <v>63.6</v>
      </c>
      <c r="AT634" s="78">
        <v>195</v>
      </c>
      <c r="AU634" s="74">
        <v>3</v>
      </c>
      <c r="AV634" s="78">
        <v>190</v>
      </c>
      <c r="AW634" s="74">
        <v>29.3</v>
      </c>
      <c r="AX634" s="74">
        <v>12.6</v>
      </c>
      <c r="AY634" s="74">
        <v>41.4</v>
      </c>
      <c r="AZ634" s="74">
        <v>51.3</v>
      </c>
      <c r="BA634" s="74">
        <v>58.1</v>
      </c>
      <c r="BB634" s="78">
        <v>195</v>
      </c>
      <c r="BC634" s="74">
        <v>3.6</v>
      </c>
      <c r="BD634" s="78">
        <v>190</v>
      </c>
      <c r="BE634" s="74">
        <v>27.9</v>
      </c>
      <c r="BF634" s="74">
        <v>11.1</v>
      </c>
      <c r="BG634" s="74">
        <v>46.3</v>
      </c>
      <c r="BH634" s="74">
        <v>52.6</v>
      </c>
      <c r="BI634" s="74">
        <v>61.1</v>
      </c>
      <c r="BJ634" s="78"/>
      <c r="BK634" s="74"/>
      <c r="BL634" s="78"/>
      <c r="BM634" s="74"/>
      <c r="BN634" s="74"/>
      <c r="BO634" s="74"/>
      <c r="BP634" s="74"/>
      <c r="BQ634" s="74"/>
      <c r="BR634" s="78">
        <v>425</v>
      </c>
      <c r="BS634" s="74">
        <v>3.1</v>
      </c>
      <c r="BT634" s="78">
        <v>415</v>
      </c>
      <c r="BU634" s="74">
        <v>18.600000000000001</v>
      </c>
      <c r="BV634" s="74">
        <v>15.3</v>
      </c>
      <c r="BW634" s="74">
        <v>35.799999999999997</v>
      </c>
      <c r="BX634" s="74">
        <v>49.4</v>
      </c>
      <c r="BY634" s="74">
        <v>66.099999999999994</v>
      </c>
      <c r="BZ634" s="78">
        <v>425</v>
      </c>
      <c r="CA634" s="74">
        <v>4.2</v>
      </c>
      <c r="CB634" s="78">
        <v>410</v>
      </c>
      <c r="CC634" s="74">
        <v>22.8</v>
      </c>
      <c r="CD634" s="74">
        <v>12.7</v>
      </c>
      <c r="CE634" s="74">
        <v>46.1</v>
      </c>
      <c r="CF634" s="74">
        <v>56.1</v>
      </c>
      <c r="CG634" s="74">
        <v>64.5</v>
      </c>
      <c r="CH634" s="78">
        <v>425</v>
      </c>
      <c r="CI634" s="74">
        <v>4.7</v>
      </c>
      <c r="CJ634" s="78">
        <v>405</v>
      </c>
      <c r="CK634" s="74">
        <v>24.4</v>
      </c>
      <c r="CL634" s="74">
        <v>9.9</v>
      </c>
      <c r="CM634" s="74">
        <v>52</v>
      </c>
      <c r="CN634" s="74">
        <v>59.1</v>
      </c>
      <c r="CO634" s="74">
        <v>65.8</v>
      </c>
      <c r="CP634" s="78"/>
      <c r="CQ634" s="74"/>
      <c r="CR634" s="78"/>
      <c r="CS634" s="74"/>
      <c r="CT634" s="74"/>
      <c r="CU634" s="74"/>
      <c r="CV634" s="74"/>
      <c r="CW634" s="74"/>
    </row>
    <row r="635" spans="1:101" ht="16.5" x14ac:dyDescent="0.3">
      <c r="A635" s="74" t="s">
        <v>292</v>
      </c>
      <c r="B635" s="74">
        <v>75</v>
      </c>
      <c r="C635" s="74">
        <v>10005790</v>
      </c>
      <c r="D635" s="74" t="s">
        <v>46</v>
      </c>
      <c r="E635" s="74" t="s">
        <v>239</v>
      </c>
      <c r="F635" s="78">
        <v>2495</v>
      </c>
      <c r="G635" s="74">
        <v>2.5</v>
      </c>
      <c r="H635" s="78">
        <v>2430</v>
      </c>
      <c r="I635" s="74">
        <v>7.8</v>
      </c>
      <c r="J635" s="74">
        <v>7.8</v>
      </c>
      <c r="K635" s="74">
        <v>62.2</v>
      </c>
      <c r="L635" s="74">
        <v>76.900000000000006</v>
      </c>
      <c r="M635" s="74">
        <v>84.4</v>
      </c>
      <c r="N635" s="78">
        <v>2495</v>
      </c>
      <c r="O635" s="74">
        <v>2.9</v>
      </c>
      <c r="P635" s="78">
        <v>2420</v>
      </c>
      <c r="Q635" s="74">
        <v>7.6</v>
      </c>
      <c r="R635" s="74">
        <v>5.8</v>
      </c>
      <c r="S635" s="74">
        <v>68.8</v>
      </c>
      <c r="T635" s="74">
        <v>82.9</v>
      </c>
      <c r="U635" s="74">
        <v>86.6</v>
      </c>
      <c r="V635" s="78">
        <v>2495</v>
      </c>
      <c r="W635" s="74">
        <v>3</v>
      </c>
      <c r="X635" s="78">
        <v>2420</v>
      </c>
      <c r="Y635" s="74">
        <v>9.9</v>
      </c>
      <c r="Z635" s="74">
        <v>6</v>
      </c>
      <c r="AA635" s="74">
        <v>73.5</v>
      </c>
      <c r="AB635" s="74">
        <v>82.1</v>
      </c>
      <c r="AC635" s="74">
        <v>84.1</v>
      </c>
      <c r="AD635" s="78"/>
      <c r="AE635" s="74"/>
      <c r="AF635" s="78"/>
      <c r="AG635" s="74"/>
      <c r="AH635" s="74"/>
      <c r="AI635" s="74"/>
      <c r="AJ635" s="74"/>
      <c r="AK635" s="74"/>
      <c r="AL635" s="78">
        <v>2105</v>
      </c>
      <c r="AM635" s="74">
        <v>1</v>
      </c>
      <c r="AN635" s="78">
        <v>2080</v>
      </c>
      <c r="AO635" s="74">
        <v>8.4</v>
      </c>
      <c r="AP635" s="74">
        <v>12.5</v>
      </c>
      <c r="AQ635" s="74">
        <v>63.4</v>
      </c>
      <c r="AR635" s="74">
        <v>74.400000000000006</v>
      </c>
      <c r="AS635" s="74">
        <v>79.099999999999994</v>
      </c>
      <c r="AT635" s="78">
        <v>2105</v>
      </c>
      <c r="AU635" s="74">
        <v>1.1000000000000001</v>
      </c>
      <c r="AV635" s="78">
        <v>2080</v>
      </c>
      <c r="AW635" s="74">
        <v>9.8000000000000007</v>
      </c>
      <c r="AX635" s="74">
        <v>8.3000000000000007</v>
      </c>
      <c r="AY635" s="74">
        <v>68.8</v>
      </c>
      <c r="AZ635" s="74">
        <v>78.5</v>
      </c>
      <c r="BA635" s="74">
        <v>82</v>
      </c>
      <c r="BB635" s="78">
        <v>2105</v>
      </c>
      <c r="BC635" s="74">
        <v>1.1000000000000001</v>
      </c>
      <c r="BD635" s="78">
        <v>2080</v>
      </c>
      <c r="BE635" s="74">
        <v>12.9</v>
      </c>
      <c r="BF635" s="74">
        <v>7.2</v>
      </c>
      <c r="BG635" s="74">
        <v>72.3</v>
      </c>
      <c r="BH635" s="74">
        <v>78.2</v>
      </c>
      <c r="BI635" s="74">
        <v>79.900000000000006</v>
      </c>
      <c r="BJ635" s="78"/>
      <c r="BK635" s="74"/>
      <c r="BL635" s="78"/>
      <c r="BM635" s="74"/>
      <c r="BN635" s="74"/>
      <c r="BO635" s="74"/>
      <c r="BP635" s="74"/>
      <c r="BQ635" s="74"/>
      <c r="BR635" s="78">
        <v>4595</v>
      </c>
      <c r="BS635" s="74">
        <v>1.8</v>
      </c>
      <c r="BT635" s="78">
        <v>4510</v>
      </c>
      <c r="BU635" s="74">
        <v>8.1</v>
      </c>
      <c r="BV635" s="74">
        <v>10</v>
      </c>
      <c r="BW635" s="74">
        <v>62.8</v>
      </c>
      <c r="BX635" s="74">
        <v>75.8</v>
      </c>
      <c r="BY635" s="74">
        <v>82</v>
      </c>
      <c r="BZ635" s="78">
        <v>4595</v>
      </c>
      <c r="CA635" s="74">
        <v>2.1</v>
      </c>
      <c r="CB635" s="78">
        <v>4500</v>
      </c>
      <c r="CC635" s="74">
        <v>8.6</v>
      </c>
      <c r="CD635" s="74">
        <v>6.9</v>
      </c>
      <c r="CE635" s="74">
        <v>68.8</v>
      </c>
      <c r="CF635" s="74">
        <v>80.900000000000006</v>
      </c>
      <c r="CG635" s="74">
        <v>84.4</v>
      </c>
      <c r="CH635" s="78">
        <v>4595</v>
      </c>
      <c r="CI635" s="74">
        <v>2.1</v>
      </c>
      <c r="CJ635" s="78">
        <v>4500</v>
      </c>
      <c r="CK635" s="74">
        <v>11.3</v>
      </c>
      <c r="CL635" s="74">
        <v>6.6</v>
      </c>
      <c r="CM635" s="74">
        <v>72.900000000000006</v>
      </c>
      <c r="CN635" s="74">
        <v>80.3</v>
      </c>
      <c r="CO635" s="74">
        <v>82.1</v>
      </c>
      <c r="CP635" s="78"/>
      <c r="CQ635" s="74"/>
      <c r="CR635" s="78"/>
      <c r="CS635" s="74"/>
      <c r="CT635" s="74"/>
      <c r="CU635" s="74"/>
      <c r="CV635" s="74"/>
      <c r="CW635" s="74"/>
    </row>
    <row r="636" spans="1:101" ht="16.5" x14ac:dyDescent="0.3">
      <c r="A636" s="74" t="s">
        <v>292</v>
      </c>
      <c r="B636" s="74">
        <v>159</v>
      </c>
      <c r="C636" s="74">
        <v>10007157</v>
      </c>
      <c r="D636" s="74" t="s">
        <v>46</v>
      </c>
      <c r="E636" s="74" t="s">
        <v>241</v>
      </c>
      <c r="F636" s="78">
        <v>2105</v>
      </c>
      <c r="G636" s="74">
        <v>2.9</v>
      </c>
      <c r="H636" s="78">
        <v>2045</v>
      </c>
      <c r="I636" s="74">
        <v>7.2</v>
      </c>
      <c r="J636" s="74">
        <v>9.1999999999999993</v>
      </c>
      <c r="K636" s="74">
        <v>50.4</v>
      </c>
      <c r="L636" s="74">
        <v>70.900000000000006</v>
      </c>
      <c r="M636" s="74">
        <v>83.5</v>
      </c>
      <c r="N636" s="78">
        <v>2105</v>
      </c>
      <c r="O636" s="74">
        <v>3.7</v>
      </c>
      <c r="P636" s="78">
        <v>2030</v>
      </c>
      <c r="Q636" s="74">
        <v>9</v>
      </c>
      <c r="R636" s="74">
        <v>6.1</v>
      </c>
      <c r="S636" s="74">
        <v>59.6</v>
      </c>
      <c r="T636" s="74">
        <v>77.599999999999994</v>
      </c>
      <c r="U636" s="74">
        <v>84.9</v>
      </c>
      <c r="V636" s="78">
        <v>2105</v>
      </c>
      <c r="W636" s="74">
        <v>3.8</v>
      </c>
      <c r="X636" s="78">
        <v>2025</v>
      </c>
      <c r="Y636" s="74">
        <v>11.9</v>
      </c>
      <c r="Z636" s="74">
        <v>4.5999999999999996</v>
      </c>
      <c r="AA636" s="74">
        <v>66.599999999999994</v>
      </c>
      <c r="AB636" s="74">
        <v>79.400000000000006</v>
      </c>
      <c r="AC636" s="74">
        <v>83.5</v>
      </c>
      <c r="AD636" s="78"/>
      <c r="AE636" s="74"/>
      <c r="AF636" s="78"/>
      <c r="AG636" s="74"/>
      <c r="AH636" s="74"/>
      <c r="AI636" s="74"/>
      <c r="AJ636" s="74"/>
      <c r="AK636" s="74"/>
      <c r="AL636" s="78">
        <v>1920</v>
      </c>
      <c r="AM636" s="74">
        <v>0.6</v>
      </c>
      <c r="AN636" s="78">
        <v>1905</v>
      </c>
      <c r="AO636" s="74">
        <v>8.1999999999999993</v>
      </c>
      <c r="AP636" s="74">
        <v>11.4</v>
      </c>
      <c r="AQ636" s="74">
        <v>50.3</v>
      </c>
      <c r="AR636" s="74">
        <v>66.3</v>
      </c>
      <c r="AS636" s="74">
        <v>80.400000000000006</v>
      </c>
      <c r="AT636" s="78">
        <v>1920</v>
      </c>
      <c r="AU636" s="74">
        <v>0.7</v>
      </c>
      <c r="AV636" s="78">
        <v>1905</v>
      </c>
      <c r="AW636" s="74">
        <v>9.1</v>
      </c>
      <c r="AX636" s="74">
        <v>7.5</v>
      </c>
      <c r="AY636" s="74">
        <v>61</v>
      </c>
      <c r="AZ636" s="74">
        <v>74.2</v>
      </c>
      <c r="BA636" s="74">
        <v>83.4</v>
      </c>
      <c r="BB636" s="78">
        <v>1920</v>
      </c>
      <c r="BC636" s="74">
        <v>0.8</v>
      </c>
      <c r="BD636" s="78">
        <v>1905</v>
      </c>
      <c r="BE636" s="74">
        <v>12.4</v>
      </c>
      <c r="BF636" s="74">
        <v>6.6</v>
      </c>
      <c r="BG636" s="74">
        <v>65.7</v>
      </c>
      <c r="BH636" s="74">
        <v>76.3</v>
      </c>
      <c r="BI636" s="74">
        <v>81</v>
      </c>
      <c r="BJ636" s="78"/>
      <c r="BK636" s="74"/>
      <c r="BL636" s="78"/>
      <c r="BM636" s="74"/>
      <c r="BN636" s="74"/>
      <c r="BO636" s="74"/>
      <c r="BP636" s="74"/>
      <c r="BQ636" s="74"/>
      <c r="BR636" s="78">
        <v>4025</v>
      </c>
      <c r="BS636" s="74">
        <v>1.8</v>
      </c>
      <c r="BT636" s="78">
        <v>3955</v>
      </c>
      <c r="BU636" s="74">
        <v>7.7</v>
      </c>
      <c r="BV636" s="74">
        <v>10.3</v>
      </c>
      <c r="BW636" s="74">
        <v>50.4</v>
      </c>
      <c r="BX636" s="74">
        <v>68.7</v>
      </c>
      <c r="BY636" s="74">
        <v>82</v>
      </c>
      <c r="BZ636" s="78">
        <v>4025</v>
      </c>
      <c r="CA636" s="74">
        <v>2.2999999999999998</v>
      </c>
      <c r="CB636" s="78">
        <v>3935</v>
      </c>
      <c r="CC636" s="74">
        <v>9.1</v>
      </c>
      <c r="CD636" s="74">
        <v>6.8</v>
      </c>
      <c r="CE636" s="74">
        <v>60.3</v>
      </c>
      <c r="CF636" s="74">
        <v>76</v>
      </c>
      <c r="CG636" s="74">
        <v>84.2</v>
      </c>
      <c r="CH636" s="78">
        <v>4025</v>
      </c>
      <c r="CI636" s="74">
        <v>2.4</v>
      </c>
      <c r="CJ636" s="78">
        <v>3930</v>
      </c>
      <c r="CK636" s="74">
        <v>12.2</v>
      </c>
      <c r="CL636" s="74">
        <v>5.6</v>
      </c>
      <c r="CM636" s="74">
        <v>66.099999999999994</v>
      </c>
      <c r="CN636" s="74">
        <v>77.900000000000006</v>
      </c>
      <c r="CO636" s="74">
        <v>82.3</v>
      </c>
      <c r="CP636" s="78"/>
      <c r="CQ636" s="74"/>
      <c r="CR636" s="78"/>
      <c r="CS636" s="74"/>
      <c r="CT636" s="74"/>
      <c r="CU636" s="74"/>
      <c r="CV636" s="74"/>
      <c r="CW636" s="74"/>
    </row>
    <row r="637" spans="1:101" ht="16.5" x14ac:dyDescent="0.3">
      <c r="A637" s="74" t="s">
        <v>292</v>
      </c>
      <c r="B637" s="74">
        <v>37</v>
      </c>
      <c r="C637" s="74">
        <v>10006022</v>
      </c>
      <c r="D637" s="74" t="s">
        <v>49</v>
      </c>
      <c r="E637" s="74" t="s">
        <v>243</v>
      </c>
      <c r="F637" s="78">
        <v>855</v>
      </c>
      <c r="G637" s="74">
        <v>3.3</v>
      </c>
      <c r="H637" s="78">
        <v>825</v>
      </c>
      <c r="I637" s="74">
        <v>8.6999999999999993</v>
      </c>
      <c r="J637" s="74">
        <v>11.5</v>
      </c>
      <c r="K637" s="74">
        <v>71.400000000000006</v>
      </c>
      <c r="L637" s="74">
        <v>76.900000000000006</v>
      </c>
      <c r="M637" s="74">
        <v>79.8</v>
      </c>
      <c r="N637" s="78">
        <v>855</v>
      </c>
      <c r="O637" s="74">
        <v>3.4</v>
      </c>
      <c r="P637" s="78">
        <v>825</v>
      </c>
      <c r="Q637" s="74">
        <v>9.1</v>
      </c>
      <c r="R637" s="74">
        <v>8.1999999999999993</v>
      </c>
      <c r="S637" s="74">
        <v>71.8</v>
      </c>
      <c r="T637" s="74">
        <v>80.2</v>
      </c>
      <c r="U637" s="74">
        <v>82.7</v>
      </c>
      <c r="V637" s="78">
        <v>855</v>
      </c>
      <c r="W637" s="74">
        <v>3.6</v>
      </c>
      <c r="X637" s="78">
        <v>825</v>
      </c>
      <c r="Y637" s="74">
        <v>11.5</v>
      </c>
      <c r="Z637" s="74">
        <v>7</v>
      </c>
      <c r="AA637" s="74">
        <v>75.099999999999994</v>
      </c>
      <c r="AB637" s="74">
        <v>80.2</v>
      </c>
      <c r="AC637" s="74">
        <v>81.400000000000006</v>
      </c>
      <c r="AD637" s="78"/>
      <c r="AE637" s="74"/>
      <c r="AF637" s="78"/>
      <c r="AG637" s="74"/>
      <c r="AH637" s="74"/>
      <c r="AI637" s="74"/>
      <c r="AJ637" s="74"/>
      <c r="AK637" s="74"/>
      <c r="AL637" s="78">
        <v>995</v>
      </c>
      <c r="AM637" s="74">
        <v>0.9</v>
      </c>
      <c r="AN637" s="78">
        <v>990</v>
      </c>
      <c r="AO637" s="74">
        <v>10.199999999999999</v>
      </c>
      <c r="AP637" s="74">
        <v>14.2</v>
      </c>
      <c r="AQ637" s="74">
        <v>69.5</v>
      </c>
      <c r="AR637" s="74">
        <v>73.400000000000006</v>
      </c>
      <c r="AS637" s="74">
        <v>75.599999999999994</v>
      </c>
      <c r="AT637" s="78">
        <v>995</v>
      </c>
      <c r="AU637" s="74">
        <v>0.9</v>
      </c>
      <c r="AV637" s="78">
        <v>990</v>
      </c>
      <c r="AW637" s="74">
        <v>12.8</v>
      </c>
      <c r="AX637" s="74">
        <v>9.6</v>
      </c>
      <c r="AY637" s="74">
        <v>72.900000000000006</v>
      </c>
      <c r="AZ637" s="74">
        <v>75.900000000000006</v>
      </c>
      <c r="BA637" s="74">
        <v>77.599999999999994</v>
      </c>
      <c r="BB637" s="78">
        <v>995</v>
      </c>
      <c r="BC637" s="74">
        <v>0.9</v>
      </c>
      <c r="BD637" s="78">
        <v>990</v>
      </c>
      <c r="BE637" s="74">
        <v>15.5</v>
      </c>
      <c r="BF637" s="74">
        <v>8.6</v>
      </c>
      <c r="BG637" s="74">
        <v>73.099999999999994</v>
      </c>
      <c r="BH637" s="74">
        <v>74.900000000000006</v>
      </c>
      <c r="BI637" s="74">
        <v>75.900000000000006</v>
      </c>
      <c r="BJ637" s="78"/>
      <c r="BK637" s="74"/>
      <c r="BL637" s="78"/>
      <c r="BM637" s="74"/>
      <c r="BN637" s="74"/>
      <c r="BO637" s="74"/>
      <c r="BP637" s="74"/>
      <c r="BQ637" s="74"/>
      <c r="BR637" s="78">
        <v>1850</v>
      </c>
      <c r="BS637" s="74">
        <v>2</v>
      </c>
      <c r="BT637" s="78">
        <v>1815</v>
      </c>
      <c r="BU637" s="74">
        <v>9.5</v>
      </c>
      <c r="BV637" s="74">
        <v>13</v>
      </c>
      <c r="BW637" s="74">
        <v>70.400000000000006</v>
      </c>
      <c r="BX637" s="74">
        <v>75</v>
      </c>
      <c r="BY637" s="74">
        <v>77.5</v>
      </c>
      <c r="BZ637" s="78">
        <v>1850</v>
      </c>
      <c r="CA637" s="74">
        <v>2.1</v>
      </c>
      <c r="CB637" s="78">
        <v>1815</v>
      </c>
      <c r="CC637" s="74">
        <v>11.1</v>
      </c>
      <c r="CD637" s="74">
        <v>9</v>
      </c>
      <c r="CE637" s="74">
        <v>72.400000000000006</v>
      </c>
      <c r="CF637" s="74">
        <v>77.900000000000006</v>
      </c>
      <c r="CG637" s="74">
        <v>79.900000000000006</v>
      </c>
      <c r="CH637" s="78">
        <v>1850</v>
      </c>
      <c r="CI637" s="74">
        <v>2.2000000000000002</v>
      </c>
      <c r="CJ637" s="78">
        <v>1810</v>
      </c>
      <c r="CK637" s="74">
        <v>13.7</v>
      </c>
      <c r="CL637" s="74">
        <v>7.9</v>
      </c>
      <c r="CM637" s="74">
        <v>74</v>
      </c>
      <c r="CN637" s="74">
        <v>77.3</v>
      </c>
      <c r="CO637" s="74">
        <v>78.400000000000006</v>
      </c>
      <c r="CP637" s="78"/>
      <c r="CQ637" s="74"/>
      <c r="CR637" s="78"/>
      <c r="CS637" s="74"/>
      <c r="CT637" s="74"/>
      <c r="CU637" s="74"/>
      <c r="CV637" s="74"/>
      <c r="CW637" s="74"/>
    </row>
    <row r="638" spans="1:101" ht="16.5" x14ac:dyDescent="0.3">
      <c r="A638" s="74" t="s">
        <v>292</v>
      </c>
      <c r="B638" s="74">
        <v>160</v>
      </c>
      <c r="C638" s="74">
        <v>10007158</v>
      </c>
      <c r="D638" s="74" t="s">
        <v>49</v>
      </c>
      <c r="E638" s="74" t="s">
        <v>245</v>
      </c>
      <c r="F638" s="78">
        <v>2505</v>
      </c>
      <c r="G638" s="74">
        <v>6.2</v>
      </c>
      <c r="H638" s="78">
        <v>2350</v>
      </c>
      <c r="I638" s="74">
        <v>10.5</v>
      </c>
      <c r="J638" s="74">
        <v>6.9</v>
      </c>
      <c r="K638" s="74">
        <v>55.1</v>
      </c>
      <c r="L638" s="74">
        <v>72.2</v>
      </c>
      <c r="M638" s="74">
        <v>82.6</v>
      </c>
      <c r="N638" s="78">
        <v>2505</v>
      </c>
      <c r="O638" s="74">
        <v>6.7</v>
      </c>
      <c r="P638" s="78">
        <v>2335</v>
      </c>
      <c r="Q638" s="74">
        <v>10.3</v>
      </c>
      <c r="R638" s="74">
        <v>7.2</v>
      </c>
      <c r="S638" s="74">
        <v>57.4</v>
      </c>
      <c r="T638" s="74">
        <v>74.900000000000006</v>
      </c>
      <c r="U638" s="74">
        <v>82.5</v>
      </c>
      <c r="V638" s="78">
        <v>2505</v>
      </c>
      <c r="W638" s="74">
        <v>7.4</v>
      </c>
      <c r="X638" s="78">
        <v>2320</v>
      </c>
      <c r="Y638" s="74">
        <v>12.3</v>
      </c>
      <c r="Z638" s="74">
        <v>4.7</v>
      </c>
      <c r="AA638" s="74">
        <v>64.5</v>
      </c>
      <c r="AB638" s="74">
        <v>78.900000000000006</v>
      </c>
      <c r="AC638" s="74">
        <v>82.9</v>
      </c>
      <c r="AD638" s="78"/>
      <c r="AE638" s="74"/>
      <c r="AF638" s="78"/>
      <c r="AG638" s="74"/>
      <c r="AH638" s="74"/>
      <c r="AI638" s="74"/>
      <c r="AJ638" s="74"/>
      <c r="AK638" s="74"/>
      <c r="AL638" s="78">
        <v>1410</v>
      </c>
      <c r="AM638" s="74">
        <v>1.9</v>
      </c>
      <c r="AN638" s="78">
        <v>1380</v>
      </c>
      <c r="AO638" s="74">
        <v>9.1</v>
      </c>
      <c r="AP638" s="74">
        <v>9</v>
      </c>
      <c r="AQ638" s="74">
        <v>54.6</v>
      </c>
      <c r="AR638" s="74">
        <v>69.400000000000006</v>
      </c>
      <c r="AS638" s="74">
        <v>81.900000000000006</v>
      </c>
      <c r="AT638" s="78">
        <v>1410</v>
      </c>
      <c r="AU638" s="74">
        <v>2.1</v>
      </c>
      <c r="AV638" s="78">
        <v>1380</v>
      </c>
      <c r="AW638" s="74">
        <v>9.1999999999999993</v>
      </c>
      <c r="AX638" s="74">
        <v>7.9</v>
      </c>
      <c r="AY638" s="74">
        <v>64</v>
      </c>
      <c r="AZ638" s="74">
        <v>74.3</v>
      </c>
      <c r="BA638" s="74">
        <v>82.9</v>
      </c>
      <c r="BB638" s="78">
        <v>1410</v>
      </c>
      <c r="BC638" s="74">
        <v>2.2000000000000002</v>
      </c>
      <c r="BD638" s="78">
        <v>1380</v>
      </c>
      <c r="BE638" s="74">
        <v>12.7</v>
      </c>
      <c r="BF638" s="74">
        <v>6.5</v>
      </c>
      <c r="BG638" s="74">
        <v>66.5</v>
      </c>
      <c r="BH638" s="74">
        <v>77.2</v>
      </c>
      <c r="BI638" s="74">
        <v>80.8</v>
      </c>
      <c r="BJ638" s="78"/>
      <c r="BK638" s="74"/>
      <c r="BL638" s="78"/>
      <c r="BM638" s="74"/>
      <c r="BN638" s="74"/>
      <c r="BO638" s="74"/>
      <c r="BP638" s="74"/>
      <c r="BQ638" s="74"/>
      <c r="BR638" s="78">
        <v>3910</v>
      </c>
      <c r="BS638" s="74">
        <v>4.5999999999999996</v>
      </c>
      <c r="BT638" s="78">
        <v>3730</v>
      </c>
      <c r="BU638" s="74">
        <v>10</v>
      </c>
      <c r="BV638" s="74">
        <v>7.6</v>
      </c>
      <c r="BW638" s="74">
        <v>54.9</v>
      </c>
      <c r="BX638" s="74">
        <v>71.099999999999994</v>
      </c>
      <c r="BY638" s="74">
        <v>82.4</v>
      </c>
      <c r="BZ638" s="78">
        <v>3910</v>
      </c>
      <c r="CA638" s="74">
        <v>5</v>
      </c>
      <c r="CB638" s="78">
        <v>3715</v>
      </c>
      <c r="CC638" s="74">
        <v>9.9</v>
      </c>
      <c r="CD638" s="74">
        <v>7.5</v>
      </c>
      <c r="CE638" s="74">
        <v>59.8</v>
      </c>
      <c r="CF638" s="74">
        <v>74.7</v>
      </c>
      <c r="CG638" s="74">
        <v>82.7</v>
      </c>
      <c r="CH638" s="78">
        <v>3910</v>
      </c>
      <c r="CI638" s="74">
        <v>5.5</v>
      </c>
      <c r="CJ638" s="78">
        <v>3695</v>
      </c>
      <c r="CK638" s="74">
        <v>12.5</v>
      </c>
      <c r="CL638" s="74">
        <v>5.4</v>
      </c>
      <c r="CM638" s="74">
        <v>65.2</v>
      </c>
      <c r="CN638" s="74">
        <v>78.2</v>
      </c>
      <c r="CO638" s="74">
        <v>82.1</v>
      </c>
      <c r="CP638" s="78"/>
      <c r="CQ638" s="74"/>
      <c r="CR638" s="78"/>
      <c r="CS638" s="74"/>
      <c r="CT638" s="74"/>
      <c r="CU638" s="74"/>
      <c r="CV638" s="74"/>
      <c r="CW638" s="74"/>
    </row>
    <row r="639" spans="1:101" ht="16.5" x14ac:dyDescent="0.3">
      <c r="A639" s="74" t="s">
        <v>292</v>
      </c>
      <c r="B639" s="74">
        <v>77</v>
      </c>
      <c r="C639" s="74">
        <v>10006299</v>
      </c>
      <c r="D639" s="74" t="s">
        <v>16</v>
      </c>
      <c r="E639" s="74" t="s">
        <v>247</v>
      </c>
      <c r="F639" s="78">
        <v>1075</v>
      </c>
      <c r="G639" s="74">
        <v>3.2</v>
      </c>
      <c r="H639" s="78">
        <v>1040</v>
      </c>
      <c r="I639" s="74">
        <v>6.1</v>
      </c>
      <c r="J639" s="74">
        <v>9.1999999999999993</v>
      </c>
      <c r="K639" s="74">
        <v>58.4</v>
      </c>
      <c r="L639" s="74">
        <v>76.599999999999994</v>
      </c>
      <c r="M639" s="74">
        <v>84.6</v>
      </c>
      <c r="N639" s="78">
        <v>1075</v>
      </c>
      <c r="O639" s="74">
        <v>3.5</v>
      </c>
      <c r="P639" s="78">
        <v>1040</v>
      </c>
      <c r="Q639" s="74">
        <v>9.5</v>
      </c>
      <c r="R639" s="74">
        <v>5.9</v>
      </c>
      <c r="S639" s="74">
        <v>64.3</v>
      </c>
      <c r="T639" s="74">
        <v>79.400000000000006</v>
      </c>
      <c r="U639" s="74">
        <v>84.6</v>
      </c>
      <c r="V639" s="78">
        <v>1075</v>
      </c>
      <c r="W639" s="74">
        <v>3.8</v>
      </c>
      <c r="X639" s="78">
        <v>1035</v>
      </c>
      <c r="Y639" s="74">
        <v>12.3</v>
      </c>
      <c r="Z639" s="74">
        <v>4.7</v>
      </c>
      <c r="AA639" s="74">
        <v>67.400000000000006</v>
      </c>
      <c r="AB639" s="74">
        <v>79.900000000000006</v>
      </c>
      <c r="AC639" s="74">
        <v>83</v>
      </c>
      <c r="AD639" s="78"/>
      <c r="AE639" s="74"/>
      <c r="AF639" s="78"/>
      <c r="AG639" s="74"/>
      <c r="AH639" s="74"/>
      <c r="AI639" s="74"/>
      <c r="AJ639" s="74"/>
      <c r="AK639" s="74"/>
      <c r="AL639" s="78">
        <v>1040</v>
      </c>
      <c r="AM639" s="74">
        <v>1.1000000000000001</v>
      </c>
      <c r="AN639" s="78">
        <v>1030</v>
      </c>
      <c r="AO639" s="74">
        <v>8.5</v>
      </c>
      <c r="AP639" s="74">
        <v>14.8</v>
      </c>
      <c r="AQ639" s="74">
        <v>63.5</v>
      </c>
      <c r="AR639" s="74">
        <v>71.8</v>
      </c>
      <c r="AS639" s="74">
        <v>76.8</v>
      </c>
      <c r="AT639" s="78">
        <v>1040</v>
      </c>
      <c r="AU639" s="74">
        <v>1</v>
      </c>
      <c r="AV639" s="78">
        <v>1030</v>
      </c>
      <c r="AW639" s="74">
        <v>8.9</v>
      </c>
      <c r="AX639" s="74">
        <v>8.5</v>
      </c>
      <c r="AY639" s="74">
        <v>72.400000000000006</v>
      </c>
      <c r="AZ639" s="74">
        <v>79.7</v>
      </c>
      <c r="BA639" s="74">
        <v>82.5</v>
      </c>
      <c r="BB639" s="78">
        <v>1040</v>
      </c>
      <c r="BC639" s="74">
        <v>1</v>
      </c>
      <c r="BD639" s="78">
        <v>1030</v>
      </c>
      <c r="BE639" s="74">
        <v>12</v>
      </c>
      <c r="BF639" s="74">
        <v>8.3000000000000007</v>
      </c>
      <c r="BG639" s="74">
        <v>73.2</v>
      </c>
      <c r="BH639" s="74">
        <v>78</v>
      </c>
      <c r="BI639" s="74">
        <v>79.599999999999994</v>
      </c>
      <c r="BJ639" s="78"/>
      <c r="BK639" s="74"/>
      <c r="BL639" s="78"/>
      <c r="BM639" s="74"/>
      <c r="BN639" s="74"/>
      <c r="BO639" s="74"/>
      <c r="BP639" s="74"/>
      <c r="BQ639" s="74"/>
      <c r="BR639" s="78">
        <v>2115</v>
      </c>
      <c r="BS639" s="74">
        <v>2.1</v>
      </c>
      <c r="BT639" s="78">
        <v>2070</v>
      </c>
      <c r="BU639" s="74">
        <v>7.3</v>
      </c>
      <c r="BV639" s="74">
        <v>12</v>
      </c>
      <c r="BW639" s="74">
        <v>60.9</v>
      </c>
      <c r="BX639" s="74">
        <v>74.2</v>
      </c>
      <c r="BY639" s="74">
        <v>80.7</v>
      </c>
      <c r="BZ639" s="78">
        <v>2115</v>
      </c>
      <c r="CA639" s="74">
        <v>2.2999999999999998</v>
      </c>
      <c r="CB639" s="78">
        <v>2070</v>
      </c>
      <c r="CC639" s="74">
        <v>9.1999999999999993</v>
      </c>
      <c r="CD639" s="74">
        <v>7.2</v>
      </c>
      <c r="CE639" s="74">
        <v>68.3</v>
      </c>
      <c r="CF639" s="74">
        <v>79.5</v>
      </c>
      <c r="CG639" s="74">
        <v>83.6</v>
      </c>
      <c r="CH639" s="78">
        <v>2115</v>
      </c>
      <c r="CI639" s="74">
        <v>2.4</v>
      </c>
      <c r="CJ639" s="78">
        <v>2065</v>
      </c>
      <c r="CK639" s="74">
        <v>12.2</v>
      </c>
      <c r="CL639" s="74">
        <v>6.5</v>
      </c>
      <c r="CM639" s="74">
        <v>70.3</v>
      </c>
      <c r="CN639" s="74">
        <v>78.900000000000006</v>
      </c>
      <c r="CO639" s="74">
        <v>81.3</v>
      </c>
      <c r="CP639" s="78"/>
      <c r="CQ639" s="74"/>
      <c r="CR639" s="78"/>
      <c r="CS639" s="74"/>
      <c r="CT639" s="74"/>
      <c r="CU639" s="74"/>
      <c r="CV639" s="74"/>
      <c r="CW639" s="74"/>
    </row>
    <row r="640" spans="1:101" ht="16.5" x14ac:dyDescent="0.3">
      <c r="A640" s="74" t="s">
        <v>292</v>
      </c>
      <c r="B640" s="74">
        <v>14</v>
      </c>
      <c r="C640" s="74">
        <v>10037449</v>
      </c>
      <c r="D640" s="74" t="s">
        <v>19</v>
      </c>
      <c r="E640" s="74" t="s">
        <v>249</v>
      </c>
      <c r="F640" s="78">
        <v>335</v>
      </c>
      <c r="G640" s="74">
        <v>3.3</v>
      </c>
      <c r="H640" s="78">
        <v>325</v>
      </c>
      <c r="I640" s="74">
        <v>5.6</v>
      </c>
      <c r="J640" s="74">
        <v>6.5</v>
      </c>
      <c r="K640" s="74">
        <v>43</v>
      </c>
      <c r="L640" s="74">
        <v>77.099999999999994</v>
      </c>
      <c r="M640" s="74">
        <v>87.9</v>
      </c>
      <c r="N640" s="78">
        <v>335</v>
      </c>
      <c r="O640" s="74">
        <v>3.9</v>
      </c>
      <c r="P640" s="78">
        <v>320</v>
      </c>
      <c r="Q640" s="74">
        <v>10.3</v>
      </c>
      <c r="R640" s="74">
        <v>6.2</v>
      </c>
      <c r="S640" s="74">
        <v>71</v>
      </c>
      <c r="T640" s="74">
        <v>79.400000000000006</v>
      </c>
      <c r="U640" s="74">
        <v>83.5</v>
      </c>
      <c r="V640" s="78">
        <v>335</v>
      </c>
      <c r="W640" s="74">
        <v>4.2</v>
      </c>
      <c r="X640" s="78">
        <v>320</v>
      </c>
      <c r="Y640" s="74">
        <v>13.4</v>
      </c>
      <c r="Z640" s="74">
        <v>7.2</v>
      </c>
      <c r="AA640" s="74">
        <v>72.5</v>
      </c>
      <c r="AB640" s="74">
        <v>77.5</v>
      </c>
      <c r="AC640" s="74">
        <v>79.400000000000006</v>
      </c>
      <c r="AD640" s="78"/>
      <c r="AE640" s="74"/>
      <c r="AF640" s="78"/>
      <c r="AG640" s="74"/>
      <c r="AH640" s="74"/>
      <c r="AI640" s="74"/>
      <c r="AJ640" s="74"/>
      <c r="AK640" s="74"/>
      <c r="AL640" s="78">
        <v>180</v>
      </c>
      <c r="AM640" s="74">
        <v>1.7</v>
      </c>
      <c r="AN640" s="78">
        <v>175</v>
      </c>
      <c r="AO640" s="74">
        <v>5.0999999999999996</v>
      </c>
      <c r="AP640" s="74">
        <v>9</v>
      </c>
      <c r="AQ640" s="74">
        <v>42.9</v>
      </c>
      <c r="AR640" s="74">
        <v>74.599999999999994</v>
      </c>
      <c r="AS640" s="74">
        <v>85.9</v>
      </c>
      <c r="AT640" s="78">
        <v>180</v>
      </c>
      <c r="AU640" s="74">
        <v>1.1000000000000001</v>
      </c>
      <c r="AV640" s="78">
        <v>180</v>
      </c>
      <c r="AW640" s="74">
        <v>9</v>
      </c>
      <c r="AX640" s="74">
        <v>3.9</v>
      </c>
      <c r="AY640" s="74">
        <v>62.9</v>
      </c>
      <c r="AZ640" s="74">
        <v>82</v>
      </c>
      <c r="BA640" s="74">
        <v>87.1</v>
      </c>
      <c r="BB640" s="78">
        <v>180</v>
      </c>
      <c r="BC640" s="74">
        <v>1.7</v>
      </c>
      <c r="BD640" s="78">
        <v>175</v>
      </c>
      <c r="BE640" s="74">
        <v>9.6</v>
      </c>
      <c r="BF640" s="74">
        <v>5.6</v>
      </c>
      <c r="BG640" s="74">
        <v>74.599999999999994</v>
      </c>
      <c r="BH640" s="74">
        <v>81.900000000000006</v>
      </c>
      <c r="BI640" s="74">
        <v>84.7</v>
      </c>
      <c r="BJ640" s="78"/>
      <c r="BK640" s="74"/>
      <c r="BL640" s="78"/>
      <c r="BM640" s="74"/>
      <c r="BN640" s="74"/>
      <c r="BO640" s="74"/>
      <c r="BP640" s="74"/>
      <c r="BQ640" s="74"/>
      <c r="BR640" s="78">
        <v>515</v>
      </c>
      <c r="BS640" s="74">
        <v>2.7</v>
      </c>
      <c r="BT640" s="78">
        <v>500</v>
      </c>
      <c r="BU640" s="74">
        <v>5.4</v>
      </c>
      <c r="BV640" s="74">
        <v>7.4</v>
      </c>
      <c r="BW640" s="74">
        <v>43</v>
      </c>
      <c r="BX640" s="74">
        <v>76.2</v>
      </c>
      <c r="BY640" s="74">
        <v>87.2</v>
      </c>
      <c r="BZ640" s="78">
        <v>515</v>
      </c>
      <c r="CA640" s="74">
        <v>2.9</v>
      </c>
      <c r="CB640" s="78">
        <v>500</v>
      </c>
      <c r="CC640" s="74">
        <v>9.8000000000000007</v>
      </c>
      <c r="CD640" s="74">
        <v>5.4</v>
      </c>
      <c r="CE640" s="74">
        <v>68.099999999999994</v>
      </c>
      <c r="CF640" s="74">
        <v>80.400000000000006</v>
      </c>
      <c r="CG640" s="74">
        <v>84.8</v>
      </c>
      <c r="CH640" s="78">
        <v>515</v>
      </c>
      <c r="CI640" s="74">
        <v>3.3</v>
      </c>
      <c r="CJ640" s="78">
        <v>495</v>
      </c>
      <c r="CK640" s="74">
        <v>12.1</v>
      </c>
      <c r="CL640" s="74">
        <v>6.6</v>
      </c>
      <c r="CM640" s="74">
        <v>73.2</v>
      </c>
      <c r="CN640" s="74">
        <v>79.099999999999994</v>
      </c>
      <c r="CO640" s="74">
        <v>81.3</v>
      </c>
      <c r="CP640" s="78"/>
      <c r="CQ640" s="74"/>
      <c r="CR640" s="78"/>
      <c r="CS640" s="74"/>
      <c r="CT640" s="74"/>
      <c r="CU640" s="74"/>
      <c r="CV640" s="74"/>
      <c r="CW640" s="74"/>
    </row>
    <row r="641" spans="1:101" ht="16.5" x14ac:dyDescent="0.3">
      <c r="A641" s="74" t="s">
        <v>292</v>
      </c>
      <c r="B641" s="74">
        <v>210</v>
      </c>
      <c r="C641" s="74">
        <v>10014001</v>
      </c>
      <c r="D641" s="74" t="s">
        <v>11</v>
      </c>
      <c r="E641" s="74" t="s">
        <v>251</v>
      </c>
      <c r="F641" s="78">
        <v>340</v>
      </c>
      <c r="G641" s="74">
        <v>4.7</v>
      </c>
      <c r="H641" s="78">
        <v>320</v>
      </c>
      <c r="I641" s="74">
        <v>9.6</v>
      </c>
      <c r="J641" s="74">
        <v>5.9</v>
      </c>
      <c r="K641" s="74">
        <v>62.7</v>
      </c>
      <c r="L641" s="74">
        <v>79.8</v>
      </c>
      <c r="M641" s="74">
        <v>84.5</v>
      </c>
      <c r="N641" s="78">
        <v>340</v>
      </c>
      <c r="O641" s="74">
        <v>5.9</v>
      </c>
      <c r="P641" s="78">
        <v>320</v>
      </c>
      <c r="Q641" s="74">
        <v>9.1</v>
      </c>
      <c r="R641" s="74">
        <v>7.9</v>
      </c>
      <c r="S641" s="74">
        <v>66.400000000000006</v>
      </c>
      <c r="T641" s="74">
        <v>78</v>
      </c>
      <c r="U641" s="74">
        <v>83</v>
      </c>
      <c r="V641" s="78">
        <v>340</v>
      </c>
      <c r="W641" s="74">
        <v>5.9</v>
      </c>
      <c r="X641" s="78">
        <v>320</v>
      </c>
      <c r="Y641" s="74">
        <v>16.399999999999999</v>
      </c>
      <c r="Z641" s="74">
        <v>4.0999999999999996</v>
      </c>
      <c r="AA641" s="74">
        <v>67.599999999999994</v>
      </c>
      <c r="AB641" s="74">
        <v>77.7</v>
      </c>
      <c r="AC641" s="74">
        <v>79.599999999999994</v>
      </c>
      <c r="AD641" s="78"/>
      <c r="AE641" s="74"/>
      <c r="AF641" s="78"/>
      <c r="AG641" s="74"/>
      <c r="AH641" s="74"/>
      <c r="AI641" s="74"/>
      <c r="AJ641" s="74"/>
      <c r="AK641" s="74"/>
      <c r="AL641" s="78">
        <v>115</v>
      </c>
      <c r="AM641" s="74">
        <v>0.9</v>
      </c>
      <c r="AN641" s="78">
        <v>115</v>
      </c>
      <c r="AO641" s="74">
        <v>5.3</v>
      </c>
      <c r="AP641" s="74">
        <v>13.3</v>
      </c>
      <c r="AQ641" s="74">
        <v>63.7</v>
      </c>
      <c r="AR641" s="74">
        <v>73.5</v>
      </c>
      <c r="AS641" s="74">
        <v>81.400000000000006</v>
      </c>
      <c r="AT641" s="78">
        <v>115</v>
      </c>
      <c r="AU641" s="74">
        <v>0.9</v>
      </c>
      <c r="AV641" s="78">
        <v>115</v>
      </c>
      <c r="AW641" s="74">
        <v>10.6</v>
      </c>
      <c r="AX641" s="74">
        <v>13.3</v>
      </c>
      <c r="AY641" s="74">
        <v>61.9</v>
      </c>
      <c r="AZ641" s="74">
        <v>73.5</v>
      </c>
      <c r="BA641" s="74">
        <v>76.099999999999994</v>
      </c>
      <c r="BB641" s="78">
        <v>115</v>
      </c>
      <c r="BC641" s="74">
        <v>0.9</v>
      </c>
      <c r="BD641" s="78">
        <v>115</v>
      </c>
      <c r="BE641" s="74">
        <v>12.4</v>
      </c>
      <c r="BF641" s="74">
        <v>11.5</v>
      </c>
      <c r="BG641" s="74">
        <v>64.599999999999994</v>
      </c>
      <c r="BH641" s="74">
        <v>70.8</v>
      </c>
      <c r="BI641" s="74">
        <v>76.099999999999994</v>
      </c>
      <c r="BJ641" s="78"/>
      <c r="BK641" s="74"/>
      <c r="BL641" s="78"/>
      <c r="BM641" s="74"/>
      <c r="BN641" s="74"/>
      <c r="BO641" s="74"/>
      <c r="BP641" s="74"/>
      <c r="BQ641" s="74"/>
      <c r="BR641" s="78">
        <v>450</v>
      </c>
      <c r="BS641" s="74">
        <v>3.8</v>
      </c>
      <c r="BT641" s="78">
        <v>435</v>
      </c>
      <c r="BU641" s="74">
        <v>8.5</v>
      </c>
      <c r="BV641" s="74">
        <v>7.8</v>
      </c>
      <c r="BW641" s="74">
        <v>63</v>
      </c>
      <c r="BX641" s="74">
        <v>78.2</v>
      </c>
      <c r="BY641" s="74">
        <v>83.7</v>
      </c>
      <c r="BZ641" s="78">
        <v>450</v>
      </c>
      <c r="CA641" s="74">
        <v>4.5999999999999996</v>
      </c>
      <c r="CB641" s="78">
        <v>430</v>
      </c>
      <c r="CC641" s="74">
        <v>9.5</v>
      </c>
      <c r="CD641" s="74">
        <v>9.3000000000000007</v>
      </c>
      <c r="CE641" s="74">
        <v>65.2</v>
      </c>
      <c r="CF641" s="74">
        <v>76.8</v>
      </c>
      <c r="CG641" s="74">
        <v>81.2</v>
      </c>
      <c r="CH641" s="78">
        <v>450</v>
      </c>
      <c r="CI641" s="74">
        <v>4.5999999999999996</v>
      </c>
      <c r="CJ641" s="78">
        <v>430</v>
      </c>
      <c r="CK641" s="74">
        <v>15.3</v>
      </c>
      <c r="CL641" s="74">
        <v>6</v>
      </c>
      <c r="CM641" s="74">
        <v>66.8</v>
      </c>
      <c r="CN641" s="74">
        <v>75.900000000000006</v>
      </c>
      <c r="CO641" s="74">
        <v>78.7</v>
      </c>
      <c r="CP641" s="78"/>
      <c r="CQ641" s="74"/>
      <c r="CR641" s="78"/>
      <c r="CS641" s="74"/>
      <c r="CT641" s="74"/>
      <c r="CU641" s="74"/>
      <c r="CV641" s="74"/>
      <c r="CW641" s="74"/>
    </row>
    <row r="642" spans="1:101" ht="16.5" x14ac:dyDescent="0.3">
      <c r="A642" s="74" t="s">
        <v>292</v>
      </c>
      <c r="B642" s="74">
        <v>78</v>
      </c>
      <c r="C642" s="74">
        <v>10007159</v>
      </c>
      <c r="D642" s="74" t="s">
        <v>90</v>
      </c>
      <c r="E642" s="74" t="s">
        <v>253</v>
      </c>
      <c r="F642" s="78">
        <v>1005</v>
      </c>
      <c r="G642" s="74">
        <v>3.2</v>
      </c>
      <c r="H642" s="78">
        <v>975</v>
      </c>
      <c r="I642" s="74">
        <v>7.5</v>
      </c>
      <c r="J642" s="74">
        <v>9.6999999999999993</v>
      </c>
      <c r="K642" s="74">
        <v>57.1</v>
      </c>
      <c r="L642" s="74">
        <v>74.3</v>
      </c>
      <c r="M642" s="74">
        <v>82.9</v>
      </c>
      <c r="N642" s="78">
        <v>1005</v>
      </c>
      <c r="O642" s="74">
        <v>4</v>
      </c>
      <c r="P642" s="78">
        <v>965</v>
      </c>
      <c r="Q642" s="74">
        <v>9.6</v>
      </c>
      <c r="R642" s="74">
        <v>9.3000000000000007</v>
      </c>
      <c r="S642" s="74">
        <v>62.9</v>
      </c>
      <c r="T642" s="74">
        <v>77.8</v>
      </c>
      <c r="U642" s="74">
        <v>81.099999999999994</v>
      </c>
      <c r="V642" s="78">
        <v>1005</v>
      </c>
      <c r="W642" s="74">
        <v>4.2</v>
      </c>
      <c r="X642" s="78">
        <v>965</v>
      </c>
      <c r="Y642" s="74">
        <v>11.8</v>
      </c>
      <c r="Z642" s="74">
        <v>8.5</v>
      </c>
      <c r="AA642" s="74">
        <v>69.7</v>
      </c>
      <c r="AB642" s="74">
        <v>78.099999999999994</v>
      </c>
      <c r="AC642" s="74">
        <v>79.7</v>
      </c>
      <c r="AD642" s="78"/>
      <c r="AE642" s="74"/>
      <c r="AF642" s="78"/>
      <c r="AG642" s="74"/>
      <c r="AH642" s="74"/>
      <c r="AI642" s="74"/>
      <c r="AJ642" s="74"/>
      <c r="AK642" s="74"/>
      <c r="AL642" s="78">
        <v>740</v>
      </c>
      <c r="AM642" s="74">
        <v>2</v>
      </c>
      <c r="AN642" s="78">
        <v>725</v>
      </c>
      <c r="AO642" s="74">
        <v>9</v>
      </c>
      <c r="AP642" s="74">
        <v>11.9</v>
      </c>
      <c r="AQ642" s="74">
        <v>60.5</v>
      </c>
      <c r="AR642" s="74">
        <v>72.8</v>
      </c>
      <c r="AS642" s="74">
        <v>79.099999999999994</v>
      </c>
      <c r="AT642" s="78">
        <v>740</v>
      </c>
      <c r="AU642" s="74">
        <v>1.9</v>
      </c>
      <c r="AV642" s="78">
        <v>725</v>
      </c>
      <c r="AW642" s="74">
        <v>10.3</v>
      </c>
      <c r="AX642" s="74">
        <v>9.1999999999999993</v>
      </c>
      <c r="AY642" s="74">
        <v>68.3</v>
      </c>
      <c r="AZ642" s="74">
        <v>77.400000000000006</v>
      </c>
      <c r="BA642" s="74">
        <v>80.400000000000006</v>
      </c>
      <c r="BB642" s="78">
        <v>740</v>
      </c>
      <c r="BC642" s="74">
        <v>2</v>
      </c>
      <c r="BD642" s="78">
        <v>725</v>
      </c>
      <c r="BE642" s="74">
        <v>13.4</v>
      </c>
      <c r="BF642" s="74">
        <v>7.2</v>
      </c>
      <c r="BG642" s="74">
        <v>72.2</v>
      </c>
      <c r="BH642" s="74">
        <v>78.2</v>
      </c>
      <c r="BI642" s="74">
        <v>79.400000000000006</v>
      </c>
      <c r="BJ642" s="78"/>
      <c r="BK642" s="74"/>
      <c r="BL642" s="78"/>
      <c r="BM642" s="74"/>
      <c r="BN642" s="74"/>
      <c r="BO642" s="74"/>
      <c r="BP642" s="74"/>
      <c r="BQ642" s="74"/>
      <c r="BR642" s="78">
        <v>1745</v>
      </c>
      <c r="BS642" s="74">
        <v>2.7</v>
      </c>
      <c r="BT642" s="78">
        <v>1700</v>
      </c>
      <c r="BU642" s="74">
        <v>8.1</v>
      </c>
      <c r="BV642" s="74">
        <v>10.6</v>
      </c>
      <c r="BW642" s="74">
        <v>58.5</v>
      </c>
      <c r="BX642" s="74">
        <v>73.7</v>
      </c>
      <c r="BY642" s="74">
        <v>81.3</v>
      </c>
      <c r="BZ642" s="78">
        <v>1745</v>
      </c>
      <c r="CA642" s="74">
        <v>3.1</v>
      </c>
      <c r="CB642" s="78">
        <v>1690</v>
      </c>
      <c r="CC642" s="74">
        <v>9.9</v>
      </c>
      <c r="CD642" s="74">
        <v>9.3000000000000007</v>
      </c>
      <c r="CE642" s="74">
        <v>65.2</v>
      </c>
      <c r="CF642" s="74">
        <v>77.599999999999994</v>
      </c>
      <c r="CG642" s="74">
        <v>80.8</v>
      </c>
      <c r="CH642" s="78">
        <v>1745</v>
      </c>
      <c r="CI642" s="74">
        <v>3.3</v>
      </c>
      <c r="CJ642" s="78">
        <v>1690</v>
      </c>
      <c r="CK642" s="74">
        <v>12.5</v>
      </c>
      <c r="CL642" s="74">
        <v>7.9</v>
      </c>
      <c r="CM642" s="74">
        <v>70.8</v>
      </c>
      <c r="CN642" s="74">
        <v>78.099999999999994</v>
      </c>
      <c r="CO642" s="74">
        <v>79.599999999999994</v>
      </c>
      <c r="CP642" s="78"/>
      <c r="CQ642" s="74"/>
      <c r="CR642" s="78"/>
      <c r="CS642" s="74"/>
      <c r="CT642" s="74"/>
      <c r="CU642" s="74"/>
      <c r="CV642" s="74"/>
      <c r="CW642" s="74"/>
    </row>
    <row r="643" spans="1:101" ht="16.5" x14ac:dyDescent="0.3">
      <c r="A643" s="74" t="s">
        <v>292</v>
      </c>
      <c r="B643" s="74">
        <v>161</v>
      </c>
      <c r="C643" s="74">
        <v>10007160</v>
      </c>
      <c r="D643" s="74" t="s">
        <v>49</v>
      </c>
      <c r="E643" s="74" t="s">
        <v>255</v>
      </c>
      <c r="F643" s="78">
        <v>790</v>
      </c>
      <c r="G643" s="74">
        <v>3.2</v>
      </c>
      <c r="H643" s="78">
        <v>765</v>
      </c>
      <c r="I643" s="74">
        <v>9.1999999999999993</v>
      </c>
      <c r="J643" s="74">
        <v>6.5</v>
      </c>
      <c r="K643" s="74">
        <v>55.9</v>
      </c>
      <c r="L643" s="74">
        <v>75</v>
      </c>
      <c r="M643" s="74">
        <v>84.3</v>
      </c>
      <c r="N643" s="78">
        <v>790</v>
      </c>
      <c r="O643" s="74">
        <v>3.8</v>
      </c>
      <c r="P643" s="78">
        <v>760</v>
      </c>
      <c r="Q643" s="74">
        <v>9</v>
      </c>
      <c r="R643" s="74">
        <v>4.0999999999999996</v>
      </c>
      <c r="S643" s="74">
        <v>67.2</v>
      </c>
      <c r="T643" s="74">
        <v>81.400000000000006</v>
      </c>
      <c r="U643" s="74">
        <v>87</v>
      </c>
      <c r="V643" s="78">
        <v>790</v>
      </c>
      <c r="W643" s="74">
        <v>4.4000000000000004</v>
      </c>
      <c r="X643" s="78">
        <v>755</v>
      </c>
      <c r="Y643" s="74">
        <v>11</v>
      </c>
      <c r="Z643" s="74">
        <v>5.7</v>
      </c>
      <c r="AA643" s="74">
        <v>72.3</v>
      </c>
      <c r="AB643" s="74">
        <v>81</v>
      </c>
      <c r="AC643" s="74">
        <v>83.3</v>
      </c>
      <c r="AD643" s="78"/>
      <c r="AE643" s="74"/>
      <c r="AF643" s="78"/>
      <c r="AG643" s="74"/>
      <c r="AH643" s="74"/>
      <c r="AI643" s="74"/>
      <c r="AJ643" s="74"/>
      <c r="AK643" s="74"/>
      <c r="AL643" s="78">
        <v>570</v>
      </c>
      <c r="AM643" s="74">
        <v>1.6</v>
      </c>
      <c r="AN643" s="78">
        <v>560</v>
      </c>
      <c r="AO643" s="74">
        <v>8.6999999999999993</v>
      </c>
      <c r="AP643" s="74">
        <v>9.8000000000000007</v>
      </c>
      <c r="AQ643" s="74">
        <v>55.6</v>
      </c>
      <c r="AR643" s="74">
        <v>70.8</v>
      </c>
      <c r="AS643" s="74">
        <v>81.5</v>
      </c>
      <c r="AT643" s="78">
        <v>570</v>
      </c>
      <c r="AU643" s="74">
        <v>1.8</v>
      </c>
      <c r="AV643" s="78">
        <v>560</v>
      </c>
      <c r="AW643" s="74">
        <v>11.6</v>
      </c>
      <c r="AX643" s="74">
        <v>8.8000000000000007</v>
      </c>
      <c r="AY643" s="74">
        <v>67</v>
      </c>
      <c r="AZ643" s="74">
        <v>75.400000000000006</v>
      </c>
      <c r="BA643" s="74">
        <v>79.599999999999994</v>
      </c>
      <c r="BB643" s="78">
        <v>570</v>
      </c>
      <c r="BC643" s="74">
        <v>1.8</v>
      </c>
      <c r="BD643" s="78">
        <v>560</v>
      </c>
      <c r="BE643" s="74">
        <v>17.3</v>
      </c>
      <c r="BF643" s="74">
        <v>6.6</v>
      </c>
      <c r="BG643" s="74">
        <v>67.7</v>
      </c>
      <c r="BH643" s="74">
        <v>73.599999999999994</v>
      </c>
      <c r="BI643" s="74">
        <v>76.099999999999994</v>
      </c>
      <c r="BJ643" s="78"/>
      <c r="BK643" s="74"/>
      <c r="BL643" s="78"/>
      <c r="BM643" s="74"/>
      <c r="BN643" s="74"/>
      <c r="BO643" s="74"/>
      <c r="BP643" s="74"/>
      <c r="BQ643" s="74"/>
      <c r="BR643" s="78">
        <v>1360</v>
      </c>
      <c r="BS643" s="74">
        <v>2.5</v>
      </c>
      <c r="BT643" s="78">
        <v>1325</v>
      </c>
      <c r="BU643" s="74">
        <v>9</v>
      </c>
      <c r="BV643" s="74">
        <v>7.9</v>
      </c>
      <c r="BW643" s="74">
        <v>55.8</v>
      </c>
      <c r="BX643" s="74">
        <v>73.2</v>
      </c>
      <c r="BY643" s="74">
        <v>83.1</v>
      </c>
      <c r="BZ643" s="78">
        <v>1360</v>
      </c>
      <c r="CA643" s="74">
        <v>2.9</v>
      </c>
      <c r="CB643" s="78">
        <v>1320</v>
      </c>
      <c r="CC643" s="74">
        <v>10.1</v>
      </c>
      <c r="CD643" s="74">
        <v>6.1</v>
      </c>
      <c r="CE643" s="74">
        <v>67.099999999999994</v>
      </c>
      <c r="CF643" s="74">
        <v>78.8</v>
      </c>
      <c r="CG643" s="74">
        <v>83.9</v>
      </c>
      <c r="CH643" s="78">
        <v>1360</v>
      </c>
      <c r="CI643" s="74">
        <v>3.3</v>
      </c>
      <c r="CJ643" s="78">
        <v>1315</v>
      </c>
      <c r="CK643" s="74">
        <v>13.7</v>
      </c>
      <c r="CL643" s="74">
        <v>6.1</v>
      </c>
      <c r="CM643" s="74">
        <v>70.3</v>
      </c>
      <c r="CN643" s="74">
        <v>77.900000000000006</v>
      </c>
      <c r="CO643" s="74">
        <v>80.2</v>
      </c>
      <c r="CP643" s="78"/>
      <c r="CQ643" s="74"/>
      <c r="CR643" s="78"/>
      <c r="CS643" s="74"/>
      <c r="CT643" s="74"/>
      <c r="CU643" s="74"/>
      <c r="CV643" s="74"/>
      <c r="CW643" s="74"/>
    </row>
    <row r="644" spans="1:101" ht="16.5" x14ac:dyDescent="0.3">
      <c r="A644" s="74" t="s">
        <v>292</v>
      </c>
      <c r="B644" s="74">
        <v>162</v>
      </c>
      <c r="C644" s="74">
        <v>10007806</v>
      </c>
      <c r="D644" s="74" t="s">
        <v>49</v>
      </c>
      <c r="E644" s="74" t="s">
        <v>257</v>
      </c>
      <c r="F644" s="78">
        <v>1090</v>
      </c>
      <c r="G644" s="74">
        <v>2.4</v>
      </c>
      <c r="H644" s="78">
        <v>1065</v>
      </c>
      <c r="I644" s="74">
        <v>7.8</v>
      </c>
      <c r="J644" s="74">
        <v>11.5</v>
      </c>
      <c r="K644" s="74">
        <v>53</v>
      </c>
      <c r="L644" s="74">
        <v>71.3</v>
      </c>
      <c r="M644" s="74">
        <v>80.7</v>
      </c>
      <c r="N644" s="78">
        <v>1090</v>
      </c>
      <c r="O644" s="74">
        <v>2.9</v>
      </c>
      <c r="P644" s="78">
        <v>1055</v>
      </c>
      <c r="Q644" s="74">
        <v>8.5</v>
      </c>
      <c r="R644" s="74">
        <v>8.4</v>
      </c>
      <c r="S644" s="74">
        <v>60.1</v>
      </c>
      <c r="T644" s="74">
        <v>76.7</v>
      </c>
      <c r="U644" s="74">
        <v>83.1</v>
      </c>
      <c r="V644" s="78">
        <v>1090</v>
      </c>
      <c r="W644" s="74">
        <v>3</v>
      </c>
      <c r="X644" s="78">
        <v>1055</v>
      </c>
      <c r="Y644" s="74">
        <v>11.9</v>
      </c>
      <c r="Z644" s="74">
        <v>7.9</v>
      </c>
      <c r="AA644" s="74">
        <v>65</v>
      </c>
      <c r="AB644" s="74">
        <v>75.599999999999994</v>
      </c>
      <c r="AC644" s="74">
        <v>80.2</v>
      </c>
      <c r="AD644" s="78"/>
      <c r="AE644" s="74"/>
      <c r="AF644" s="78"/>
      <c r="AG644" s="74"/>
      <c r="AH644" s="74"/>
      <c r="AI644" s="74"/>
      <c r="AJ644" s="74"/>
      <c r="AK644" s="74"/>
      <c r="AL644" s="78">
        <v>725</v>
      </c>
      <c r="AM644" s="74">
        <v>1</v>
      </c>
      <c r="AN644" s="78">
        <v>720</v>
      </c>
      <c r="AO644" s="74">
        <v>9.1</v>
      </c>
      <c r="AP644" s="74">
        <v>13.8</v>
      </c>
      <c r="AQ644" s="74">
        <v>51.9</v>
      </c>
      <c r="AR644" s="74">
        <v>66.900000000000006</v>
      </c>
      <c r="AS644" s="74">
        <v>77.2</v>
      </c>
      <c r="AT644" s="78">
        <v>725</v>
      </c>
      <c r="AU644" s="74">
        <v>1.4</v>
      </c>
      <c r="AV644" s="78">
        <v>715</v>
      </c>
      <c r="AW644" s="74">
        <v>12.2</v>
      </c>
      <c r="AX644" s="74">
        <v>9.9</v>
      </c>
      <c r="AY644" s="74">
        <v>59</v>
      </c>
      <c r="AZ644" s="74">
        <v>71.7</v>
      </c>
      <c r="BA644" s="74">
        <v>77.900000000000006</v>
      </c>
      <c r="BB644" s="78">
        <v>725</v>
      </c>
      <c r="BC644" s="74">
        <v>1.4</v>
      </c>
      <c r="BD644" s="78">
        <v>715</v>
      </c>
      <c r="BE644" s="74">
        <v>15</v>
      </c>
      <c r="BF644" s="74">
        <v>9</v>
      </c>
      <c r="BG644" s="74">
        <v>60.3</v>
      </c>
      <c r="BH644" s="74">
        <v>71</v>
      </c>
      <c r="BI644" s="74">
        <v>76.099999999999994</v>
      </c>
      <c r="BJ644" s="78"/>
      <c r="BK644" s="74"/>
      <c r="BL644" s="78"/>
      <c r="BM644" s="74"/>
      <c r="BN644" s="74"/>
      <c r="BO644" s="74"/>
      <c r="BP644" s="74"/>
      <c r="BQ644" s="74"/>
      <c r="BR644" s="78">
        <v>1815</v>
      </c>
      <c r="BS644" s="74">
        <v>1.8</v>
      </c>
      <c r="BT644" s="78">
        <v>1780</v>
      </c>
      <c r="BU644" s="74">
        <v>8.3000000000000007</v>
      </c>
      <c r="BV644" s="74">
        <v>12.4</v>
      </c>
      <c r="BW644" s="74">
        <v>52.6</v>
      </c>
      <c r="BX644" s="74">
        <v>69.5</v>
      </c>
      <c r="BY644" s="74">
        <v>79.3</v>
      </c>
      <c r="BZ644" s="78">
        <v>1815</v>
      </c>
      <c r="CA644" s="74">
        <v>2.2999999999999998</v>
      </c>
      <c r="CB644" s="78">
        <v>1770</v>
      </c>
      <c r="CC644" s="74">
        <v>10</v>
      </c>
      <c r="CD644" s="74">
        <v>9</v>
      </c>
      <c r="CE644" s="74">
        <v>59.7</v>
      </c>
      <c r="CF644" s="74">
        <v>74.7</v>
      </c>
      <c r="CG644" s="74">
        <v>81</v>
      </c>
      <c r="CH644" s="78">
        <v>1815</v>
      </c>
      <c r="CI644" s="74">
        <v>2.4</v>
      </c>
      <c r="CJ644" s="78">
        <v>1770</v>
      </c>
      <c r="CK644" s="74">
        <v>13.2</v>
      </c>
      <c r="CL644" s="74">
        <v>8.3000000000000007</v>
      </c>
      <c r="CM644" s="74">
        <v>63.1</v>
      </c>
      <c r="CN644" s="74">
        <v>73.7</v>
      </c>
      <c r="CO644" s="74">
        <v>78.5</v>
      </c>
      <c r="CP644" s="78"/>
      <c r="CQ644" s="74"/>
      <c r="CR644" s="78"/>
      <c r="CS644" s="74"/>
      <c r="CT644" s="74"/>
      <c r="CU644" s="74"/>
      <c r="CV644" s="74"/>
      <c r="CW644" s="74"/>
    </row>
    <row r="645" spans="1:101" ht="16.5" x14ac:dyDescent="0.3">
      <c r="A645" s="74" t="s">
        <v>292</v>
      </c>
      <c r="B645" s="74">
        <v>79</v>
      </c>
      <c r="C645" s="74">
        <v>10007161</v>
      </c>
      <c r="D645" s="74" t="s">
        <v>90</v>
      </c>
      <c r="E645" s="74" t="s">
        <v>259</v>
      </c>
      <c r="F645" s="78">
        <v>1290</v>
      </c>
      <c r="G645" s="74">
        <v>3.2</v>
      </c>
      <c r="H645" s="78">
        <v>1245</v>
      </c>
      <c r="I645" s="74">
        <v>6.3</v>
      </c>
      <c r="J645" s="74">
        <v>6.9</v>
      </c>
      <c r="K645" s="74">
        <v>54</v>
      </c>
      <c r="L645" s="74">
        <v>79.099999999999994</v>
      </c>
      <c r="M645" s="74">
        <v>86.8</v>
      </c>
      <c r="N645" s="78">
        <v>1290</v>
      </c>
      <c r="O645" s="74">
        <v>3.8</v>
      </c>
      <c r="P645" s="78">
        <v>1240</v>
      </c>
      <c r="Q645" s="74">
        <v>7.9</v>
      </c>
      <c r="R645" s="74">
        <v>6.3</v>
      </c>
      <c r="S645" s="74">
        <v>57.1</v>
      </c>
      <c r="T645" s="74">
        <v>78.900000000000006</v>
      </c>
      <c r="U645" s="74">
        <v>85.8</v>
      </c>
      <c r="V645" s="78">
        <v>1290</v>
      </c>
      <c r="W645" s="74">
        <v>4.5999999999999996</v>
      </c>
      <c r="X645" s="78">
        <v>1230</v>
      </c>
      <c r="Y645" s="74">
        <v>11.5</v>
      </c>
      <c r="Z645" s="74">
        <v>5.3</v>
      </c>
      <c r="AA645" s="74">
        <v>66</v>
      </c>
      <c r="AB645" s="74">
        <v>80.599999999999994</v>
      </c>
      <c r="AC645" s="74">
        <v>83.2</v>
      </c>
      <c r="AD645" s="78"/>
      <c r="AE645" s="74"/>
      <c r="AF645" s="78"/>
      <c r="AG645" s="74"/>
      <c r="AH645" s="74"/>
      <c r="AI645" s="74"/>
      <c r="AJ645" s="74"/>
      <c r="AK645" s="74"/>
      <c r="AL645" s="78">
        <v>810</v>
      </c>
      <c r="AM645" s="74">
        <v>1.1000000000000001</v>
      </c>
      <c r="AN645" s="78">
        <v>800</v>
      </c>
      <c r="AO645" s="74">
        <v>8</v>
      </c>
      <c r="AP645" s="74">
        <v>15.7</v>
      </c>
      <c r="AQ645" s="74">
        <v>55.8</v>
      </c>
      <c r="AR645" s="74">
        <v>70.5</v>
      </c>
      <c r="AS645" s="74">
        <v>76.3</v>
      </c>
      <c r="AT645" s="78">
        <v>810</v>
      </c>
      <c r="AU645" s="74">
        <v>1.1000000000000001</v>
      </c>
      <c r="AV645" s="78">
        <v>800</v>
      </c>
      <c r="AW645" s="74">
        <v>9.9</v>
      </c>
      <c r="AX645" s="74">
        <v>10.1</v>
      </c>
      <c r="AY645" s="74">
        <v>65</v>
      </c>
      <c r="AZ645" s="74">
        <v>76.400000000000006</v>
      </c>
      <c r="BA645" s="74">
        <v>80</v>
      </c>
      <c r="BB645" s="78">
        <v>810</v>
      </c>
      <c r="BC645" s="74">
        <v>1.5</v>
      </c>
      <c r="BD645" s="78">
        <v>800</v>
      </c>
      <c r="BE645" s="74">
        <v>11.3</v>
      </c>
      <c r="BF645" s="74">
        <v>9.4</v>
      </c>
      <c r="BG645" s="74">
        <v>69.7</v>
      </c>
      <c r="BH645" s="74">
        <v>77.2</v>
      </c>
      <c r="BI645" s="74">
        <v>79.3</v>
      </c>
      <c r="BJ645" s="78"/>
      <c r="BK645" s="74"/>
      <c r="BL645" s="78"/>
      <c r="BM645" s="74"/>
      <c r="BN645" s="74"/>
      <c r="BO645" s="74"/>
      <c r="BP645" s="74"/>
      <c r="BQ645" s="74"/>
      <c r="BR645" s="78">
        <v>2100</v>
      </c>
      <c r="BS645" s="74">
        <v>2.4</v>
      </c>
      <c r="BT645" s="78">
        <v>2050</v>
      </c>
      <c r="BU645" s="74">
        <v>6.9</v>
      </c>
      <c r="BV645" s="74">
        <v>10.4</v>
      </c>
      <c r="BW645" s="74">
        <v>54.7</v>
      </c>
      <c r="BX645" s="74">
        <v>75.7</v>
      </c>
      <c r="BY645" s="74">
        <v>82.7</v>
      </c>
      <c r="BZ645" s="78">
        <v>2100</v>
      </c>
      <c r="CA645" s="74">
        <v>2.8</v>
      </c>
      <c r="CB645" s="78">
        <v>2040</v>
      </c>
      <c r="CC645" s="74">
        <v>8.6999999999999993</v>
      </c>
      <c r="CD645" s="74">
        <v>7.8</v>
      </c>
      <c r="CE645" s="74">
        <v>60.2</v>
      </c>
      <c r="CF645" s="74">
        <v>77.900000000000006</v>
      </c>
      <c r="CG645" s="74">
        <v>83.5</v>
      </c>
      <c r="CH645" s="78">
        <v>2100</v>
      </c>
      <c r="CI645" s="74">
        <v>3.4</v>
      </c>
      <c r="CJ645" s="78">
        <v>2025</v>
      </c>
      <c r="CK645" s="74">
        <v>11.4</v>
      </c>
      <c r="CL645" s="74">
        <v>6.9</v>
      </c>
      <c r="CM645" s="74">
        <v>67.400000000000006</v>
      </c>
      <c r="CN645" s="74">
        <v>79.3</v>
      </c>
      <c r="CO645" s="74">
        <v>81.7</v>
      </c>
      <c r="CP645" s="78"/>
      <c r="CQ645" s="74"/>
      <c r="CR645" s="78"/>
      <c r="CS645" s="74"/>
      <c r="CT645" s="74"/>
      <c r="CU645" s="74"/>
      <c r="CV645" s="74"/>
      <c r="CW645" s="74"/>
    </row>
    <row r="646" spans="1:101" ht="16.5" x14ac:dyDescent="0.3">
      <c r="A646" s="74" t="s">
        <v>292</v>
      </c>
      <c r="B646" s="74">
        <v>41</v>
      </c>
      <c r="C646" s="74">
        <v>10008017</v>
      </c>
      <c r="D646" s="74" t="s">
        <v>27</v>
      </c>
      <c r="E646" s="74" t="s">
        <v>261</v>
      </c>
      <c r="F646" s="78">
        <v>75</v>
      </c>
      <c r="G646" s="74">
        <v>3.9</v>
      </c>
      <c r="H646" s="78">
        <v>75</v>
      </c>
      <c r="I646" s="74">
        <v>8.1</v>
      </c>
      <c r="J646" s="74">
        <v>8.1</v>
      </c>
      <c r="K646" s="74">
        <v>35.1</v>
      </c>
      <c r="L646" s="74">
        <v>68.900000000000006</v>
      </c>
      <c r="M646" s="74">
        <v>83.8</v>
      </c>
      <c r="N646" s="78">
        <v>75</v>
      </c>
      <c r="O646" s="74">
        <v>3.9</v>
      </c>
      <c r="P646" s="78">
        <v>75</v>
      </c>
      <c r="Q646" s="74">
        <v>13.5</v>
      </c>
      <c r="R646" s="74">
        <v>10.8</v>
      </c>
      <c r="S646" s="74" t="s">
        <v>396</v>
      </c>
      <c r="T646" s="74" t="s">
        <v>396</v>
      </c>
      <c r="U646" s="74">
        <v>75.7</v>
      </c>
      <c r="V646" s="78">
        <v>75</v>
      </c>
      <c r="W646" s="74">
        <v>5.2</v>
      </c>
      <c r="X646" s="78">
        <v>75</v>
      </c>
      <c r="Y646" s="74">
        <v>20.5</v>
      </c>
      <c r="Z646" s="74">
        <v>8.1999999999999993</v>
      </c>
      <c r="AA646" s="74" t="s">
        <v>396</v>
      </c>
      <c r="AB646" s="74" t="s">
        <v>396</v>
      </c>
      <c r="AC646" s="74">
        <v>71.2</v>
      </c>
      <c r="AD646" s="78"/>
      <c r="AE646" s="74"/>
      <c r="AF646" s="78"/>
      <c r="AG646" s="74"/>
      <c r="AH646" s="74"/>
      <c r="AI646" s="74"/>
      <c r="AJ646" s="74"/>
      <c r="AK646" s="74"/>
      <c r="AL646" s="78">
        <v>55</v>
      </c>
      <c r="AM646" s="74">
        <v>1.9</v>
      </c>
      <c r="AN646" s="78">
        <v>50</v>
      </c>
      <c r="AO646" s="74">
        <v>7.7</v>
      </c>
      <c r="AP646" s="74">
        <v>7.7</v>
      </c>
      <c r="AQ646" s="74">
        <v>61.5</v>
      </c>
      <c r="AR646" s="74">
        <v>75</v>
      </c>
      <c r="AS646" s="74">
        <v>84.6</v>
      </c>
      <c r="AT646" s="78">
        <v>55</v>
      </c>
      <c r="AU646" s="74">
        <v>3.8</v>
      </c>
      <c r="AV646" s="78">
        <v>50</v>
      </c>
      <c r="AW646" s="74">
        <v>9.8000000000000007</v>
      </c>
      <c r="AX646" s="74">
        <v>5.9</v>
      </c>
      <c r="AY646" s="74" t="s">
        <v>396</v>
      </c>
      <c r="AZ646" s="74" t="s">
        <v>396</v>
      </c>
      <c r="BA646" s="74">
        <v>84.3</v>
      </c>
      <c r="BB646" s="78">
        <v>55</v>
      </c>
      <c r="BC646" s="74">
        <v>3.8</v>
      </c>
      <c r="BD646" s="78">
        <v>50</v>
      </c>
      <c r="BE646" s="74">
        <v>13.7</v>
      </c>
      <c r="BF646" s="74">
        <v>7.8</v>
      </c>
      <c r="BG646" s="74" t="s">
        <v>396</v>
      </c>
      <c r="BH646" s="74" t="s">
        <v>396</v>
      </c>
      <c r="BI646" s="74">
        <v>78.400000000000006</v>
      </c>
      <c r="BJ646" s="78"/>
      <c r="BK646" s="74"/>
      <c r="BL646" s="78"/>
      <c r="BM646" s="74"/>
      <c r="BN646" s="74"/>
      <c r="BO646" s="74"/>
      <c r="BP646" s="74"/>
      <c r="BQ646" s="74"/>
      <c r="BR646" s="78">
        <v>130</v>
      </c>
      <c r="BS646" s="74">
        <v>3.1</v>
      </c>
      <c r="BT646" s="78">
        <v>125</v>
      </c>
      <c r="BU646" s="74">
        <v>7.9</v>
      </c>
      <c r="BV646" s="74">
        <v>7.9</v>
      </c>
      <c r="BW646" s="74">
        <v>46</v>
      </c>
      <c r="BX646" s="74">
        <v>71.400000000000006</v>
      </c>
      <c r="BY646" s="74">
        <v>84.1</v>
      </c>
      <c r="BZ646" s="78">
        <v>130</v>
      </c>
      <c r="CA646" s="74">
        <v>3.8</v>
      </c>
      <c r="CB646" s="78">
        <v>125</v>
      </c>
      <c r="CC646" s="74">
        <v>12</v>
      </c>
      <c r="CD646" s="74">
        <v>8.8000000000000007</v>
      </c>
      <c r="CE646" s="74">
        <v>59.2</v>
      </c>
      <c r="CF646" s="74">
        <v>73.599999999999994</v>
      </c>
      <c r="CG646" s="74">
        <v>79.2</v>
      </c>
      <c r="CH646" s="78">
        <v>130</v>
      </c>
      <c r="CI646" s="74">
        <v>4.5999999999999996</v>
      </c>
      <c r="CJ646" s="78">
        <v>125</v>
      </c>
      <c r="CK646" s="74">
        <v>17.7</v>
      </c>
      <c r="CL646" s="74">
        <v>8.1</v>
      </c>
      <c r="CM646" s="74" t="s">
        <v>396</v>
      </c>
      <c r="CN646" s="74" t="s">
        <v>396</v>
      </c>
      <c r="CO646" s="74">
        <v>74.2</v>
      </c>
      <c r="CP646" s="78"/>
      <c r="CQ646" s="74"/>
      <c r="CR646" s="78"/>
      <c r="CS646" s="74"/>
      <c r="CT646" s="74"/>
      <c r="CU646" s="74"/>
      <c r="CV646" s="74"/>
      <c r="CW646" s="74"/>
    </row>
    <row r="647" spans="1:101" ht="16.5" x14ac:dyDescent="0.3">
      <c r="A647" s="74" t="s">
        <v>292</v>
      </c>
      <c r="B647" s="74">
        <v>149</v>
      </c>
      <c r="C647" s="74">
        <v>10007784</v>
      </c>
      <c r="D647" s="74" t="s">
        <v>27</v>
      </c>
      <c r="E647" s="74" t="s">
        <v>263</v>
      </c>
      <c r="F647" s="78">
        <v>1345</v>
      </c>
      <c r="G647" s="74">
        <v>2.2000000000000002</v>
      </c>
      <c r="H647" s="78">
        <v>1315</v>
      </c>
      <c r="I647" s="74">
        <v>9.1</v>
      </c>
      <c r="J647" s="74">
        <v>9.6</v>
      </c>
      <c r="K647" s="74">
        <v>43.7</v>
      </c>
      <c r="L647" s="74">
        <v>62.1</v>
      </c>
      <c r="M647" s="74">
        <v>81.3</v>
      </c>
      <c r="N647" s="78">
        <v>1345</v>
      </c>
      <c r="O647" s="74">
        <v>2.9</v>
      </c>
      <c r="P647" s="78">
        <v>1305</v>
      </c>
      <c r="Q647" s="74">
        <v>10.1</v>
      </c>
      <c r="R647" s="74">
        <v>9</v>
      </c>
      <c r="S647" s="74">
        <v>49.7</v>
      </c>
      <c r="T647" s="74">
        <v>70.7</v>
      </c>
      <c r="U647" s="74">
        <v>80.900000000000006</v>
      </c>
      <c r="V647" s="78">
        <v>1345</v>
      </c>
      <c r="W647" s="74">
        <v>3.3</v>
      </c>
      <c r="X647" s="78">
        <v>1300</v>
      </c>
      <c r="Y647" s="74">
        <v>13.7</v>
      </c>
      <c r="Z647" s="74">
        <v>8.3000000000000007</v>
      </c>
      <c r="AA647" s="74">
        <v>60.1</v>
      </c>
      <c r="AB647" s="74">
        <v>73</v>
      </c>
      <c r="AC647" s="74">
        <v>78</v>
      </c>
      <c r="AD647" s="78"/>
      <c r="AE647" s="74"/>
      <c r="AF647" s="78"/>
      <c r="AG647" s="74"/>
      <c r="AH647" s="74"/>
      <c r="AI647" s="74"/>
      <c r="AJ647" s="74"/>
      <c r="AK647" s="74"/>
      <c r="AL647" s="78">
        <v>1170</v>
      </c>
      <c r="AM647" s="74">
        <v>1.6</v>
      </c>
      <c r="AN647" s="78">
        <v>1150</v>
      </c>
      <c r="AO647" s="74">
        <v>9.3000000000000007</v>
      </c>
      <c r="AP647" s="74">
        <v>9.8000000000000007</v>
      </c>
      <c r="AQ647" s="74">
        <v>43.1</v>
      </c>
      <c r="AR647" s="74">
        <v>58.5</v>
      </c>
      <c r="AS647" s="74">
        <v>80.900000000000006</v>
      </c>
      <c r="AT647" s="78">
        <v>1170</v>
      </c>
      <c r="AU647" s="74">
        <v>1.7</v>
      </c>
      <c r="AV647" s="78">
        <v>1150</v>
      </c>
      <c r="AW647" s="74">
        <v>11.1</v>
      </c>
      <c r="AX647" s="74">
        <v>6.6</v>
      </c>
      <c r="AY647" s="74">
        <v>49.7</v>
      </c>
      <c r="AZ647" s="74">
        <v>69.5</v>
      </c>
      <c r="BA647" s="74">
        <v>82.2</v>
      </c>
      <c r="BB647" s="78">
        <v>1170</v>
      </c>
      <c r="BC647" s="74">
        <v>2</v>
      </c>
      <c r="BD647" s="78">
        <v>1145</v>
      </c>
      <c r="BE647" s="74">
        <v>13.9</v>
      </c>
      <c r="BF647" s="74">
        <v>7.2</v>
      </c>
      <c r="BG647" s="74">
        <v>61.3</v>
      </c>
      <c r="BH647" s="74">
        <v>73.400000000000006</v>
      </c>
      <c r="BI647" s="74">
        <v>79</v>
      </c>
      <c r="BJ647" s="78"/>
      <c r="BK647" s="74"/>
      <c r="BL647" s="78"/>
      <c r="BM647" s="74"/>
      <c r="BN647" s="74"/>
      <c r="BO647" s="74"/>
      <c r="BP647" s="74"/>
      <c r="BQ647" s="74"/>
      <c r="BR647" s="78">
        <v>2515</v>
      </c>
      <c r="BS647" s="74">
        <v>1.9</v>
      </c>
      <c r="BT647" s="78">
        <v>2465</v>
      </c>
      <c r="BU647" s="74">
        <v>9.1999999999999993</v>
      </c>
      <c r="BV647" s="74">
        <v>9.6999999999999993</v>
      </c>
      <c r="BW647" s="74">
        <v>43.4</v>
      </c>
      <c r="BX647" s="74">
        <v>60.4</v>
      </c>
      <c r="BY647" s="74">
        <v>81.099999999999994</v>
      </c>
      <c r="BZ647" s="78">
        <v>2515</v>
      </c>
      <c r="CA647" s="74">
        <v>2.2999999999999998</v>
      </c>
      <c r="CB647" s="78">
        <v>2455</v>
      </c>
      <c r="CC647" s="74">
        <v>10.6</v>
      </c>
      <c r="CD647" s="74">
        <v>7.9</v>
      </c>
      <c r="CE647" s="74">
        <v>49.7</v>
      </c>
      <c r="CF647" s="74">
        <v>70.099999999999994</v>
      </c>
      <c r="CG647" s="74">
        <v>81.5</v>
      </c>
      <c r="CH647" s="78">
        <v>2515</v>
      </c>
      <c r="CI647" s="74">
        <v>2.7</v>
      </c>
      <c r="CJ647" s="78">
        <v>2445</v>
      </c>
      <c r="CK647" s="74">
        <v>13.8</v>
      </c>
      <c r="CL647" s="74">
        <v>7.8</v>
      </c>
      <c r="CM647" s="74">
        <v>60.7</v>
      </c>
      <c r="CN647" s="74">
        <v>73.2</v>
      </c>
      <c r="CO647" s="74">
        <v>78.5</v>
      </c>
      <c r="CP647" s="78"/>
      <c r="CQ647" s="74"/>
      <c r="CR647" s="78"/>
      <c r="CS647" s="74"/>
      <c r="CT647" s="74"/>
      <c r="CU647" s="74"/>
      <c r="CV647" s="74"/>
      <c r="CW647" s="74"/>
    </row>
    <row r="648" spans="1:101" ht="16.5" x14ac:dyDescent="0.3">
      <c r="A648" s="74" t="s">
        <v>292</v>
      </c>
      <c r="B648" s="74">
        <v>163</v>
      </c>
      <c r="C648" s="74">
        <v>10007163</v>
      </c>
      <c r="D648" s="74" t="s">
        <v>16</v>
      </c>
      <c r="E648" s="74" t="s">
        <v>265</v>
      </c>
      <c r="F648" s="78">
        <v>1220</v>
      </c>
      <c r="G648" s="74">
        <v>1.9</v>
      </c>
      <c r="H648" s="78">
        <v>1195</v>
      </c>
      <c r="I648" s="74">
        <v>7.9</v>
      </c>
      <c r="J648" s="74">
        <v>8.9</v>
      </c>
      <c r="K648" s="74">
        <v>51</v>
      </c>
      <c r="L648" s="74">
        <v>70.7</v>
      </c>
      <c r="M648" s="74">
        <v>83.3</v>
      </c>
      <c r="N648" s="78">
        <v>1220</v>
      </c>
      <c r="O648" s="74">
        <v>2.1</v>
      </c>
      <c r="P648" s="78">
        <v>1190</v>
      </c>
      <c r="Q648" s="74">
        <v>9</v>
      </c>
      <c r="R648" s="74">
        <v>6.5</v>
      </c>
      <c r="S648" s="74">
        <v>63.8</v>
      </c>
      <c r="T648" s="74">
        <v>78</v>
      </c>
      <c r="U648" s="74">
        <v>84.6</v>
      </c>
      <c r="V648" s="78">
        <v>1220</v>
      </c>
      <c r="W648" s="74">
        <v>2.5</v>
      </c>
      <c r="X648" s="78">
        <v>1185</v>
      </c>
      <c r="Y648" s="74">
        <v>11.2</v>
      </c>
      <c r="Z648" s="74">
        <v>6.4</v>
      </c>
      <c r="AA648" s="74">
        <v>69.8</v>
      </c>
      <c r="AB648" s="74">
        <v>79.2</v>
      </c>
      <c r="AC648" s="74">
        <v>82.4</v>
      </c>
      <c r="AD648" s="78"/>
      <c r="AE648" s="74"/>
      <c r="AF648" s="78"/>
      <c r="AG648" s="74"/>
      <c r="AH648" s="74"/>
      <c r="AI648" s="74"/>
      <c r="AJ648" s="74"/>
      <c r="AK648" s="74"/>
      <c r="AL648" s="78">
        <v>1170</v>
      </c>
      <c r="AM648" s="74">
        <v>0.6</v>
      </c>
      <c r="AN648" s="78">
        <v>1165</v>
      </c>
      <c r="AO648" s="74">
        <v>9.6</v>
      </c>
      <c r="AP648" s="74">
        <v>8.8000000000000007</v>
      </c>
      <c r="AQ648" s="74">
        <v>51.4</v>
      </c>
      <c r="AR648" s="74">
        <v>69.2</v>
      </c>
      <c r="AS648" s="74">
        <v>81.599999999999994</v>
      </c>
      <c r="AT648" s="78">
        <v>1170</v>
      </c>
      <c r="AU648" s="74">
        <v>0.7</v>
      </c>
      <c r="AV648" s="78">
        <v>1165</v>
      </c>
      <c r="AW648" s="74">
        <v>10.7</v>
      </c>
      <c r="AX648" s="74">
        <v>5.4</v>
      </c>
      <c r="AY648" s="74">
        <v>64.5</v>
      </c>
      <c r="AZ648" s="74">
        <v>76.2</v>
      </c>
      <c r="BA648" s="74">
        <v>83.8</v>
      </c>
      <c r="BB648" s="78">
        <v>1170</v>
      </c>
      <c r="BC648" s="74">
        <v>0.8</v>
      </c>
      <c r="BD648" s="78">
        <v>1160</v>
      </c>
      <c r="BE648" s="74">
        <v>12.8</v>
      </c>
      <c r="BF648" s="74">
        <v>5.2</v>
      </c>
      <c r="BG648" s="74">
        <v>69.2</v>
      </c>
      <c r="BH648" s="74">
        <v>78.7</v>
      </c>
      <c r="BI648" s="74">
        <v>82</v>
      </c>
      <c r="BJ648" s="78"/>
      <c r="BK648" s="74"/>
      <c r="BL648" s="78"/>
      <c r="BM648" s="74"/>
      <c r="BN648" s="74"/>
      <c r="BO648" s="74"/>
      <c r="BP648" s="74"/>
      <c r="BQ648" s="74"/>
      <c r="BR648" s="78">
        <v>2390</v>
      </c>
      <c r="BS648" s="74">
        <v>1.3</v>
      </c>
      <c r="BT648" s="78">
        <v>2360</v>
      </c>
      <c r="BU648" s="74">
        <v>8.6999999999999993</v>
      </c>
      <c r="BV648" s="74">
        <v>8.8000000000000007</v>
      </c>
      <c r="BW648" s="74">
        <v>51.2</v>
      </c>
      <c r="BX648" s="74">
        <v>69.900000000000006</v>
      </c>
      <c r="BY648" s="74">
        <v>82.5</v>
      </c>
      <c r="BZ648" s="78">
        <v>2390</v>
      </c>
      <c r="CA648" s="74">
        <v>1.4</v>
      </c>
      <c r="CB648" s="78">
        <v>2355</v>
      </c>
      <c r="CC648" s="74">
        <v>9.9</v>
      </c>
      <c r="CD648" s="74">
        <v>5.9</v>
      </c>
      <c r="CE648" s="74">
        <v>64.2</v>
      </c>
      <c r="CF648" s="74">
        <v>77.099999999999994</v>
      </c>
      <c r="CG648" s="74">
        <v>84.2</v>
      </c>
      <c r="CH648" s="78">
        <v>2390</v>
      </c>
      <c r="CI648" s="74">
        <v>1.7</v>
      </c>
      <c r="CJ648" s="78">
        <v>2350</v>
      </c>
      <c r="CK648" s="74">
        <v>12</v>
      </c>
      <c r="CL648" s="74">
        <v>5.8</v>
      </c>
      <c r="CM648" s="74">
        <v>69.5</v>
      </c>
      <c r="CN648" s="74">
        <v>78.900000000000006</v>
      </c>
      <c r="CO648" s="74">
        <v>82.2</v>
      </c>
      <c r="CP648" s="78"/>
      <c r="CQ648" s="74"/>
      <c r="CR648" s="78"/>
      <c r="CS648" s="74"/>
      <c r="CT648" s="74"/>
      <c r="CU648" s="74"/>
      <c r="CV648" s="74"/>
      <c r="CW648" s="74"/>
    </row>
    <row r="649" spans="1:101" ht="16.5" x14ac:dyDescent="0.3">
      <c r="A649" s="74" t="s">
        <v>292</v>
      </c>
      <c r="B649" s="74">
        <v>81</v>
      </c>
      <c r="C649" s="74">
        <v>10007164</v>
      </c>
      <c r="D649" s="74" t="s">
        <v>19</v>
      </c>
      <c r="E649" s="74" t="s">
        <v>267</v>
      </c>
      <c r="F649" s="78">
        <v>2450</v>
      </c>
      <c r="G649" s="74">
        <v>4</v>
      </c>
      <c r="H649" s="78">
        <v>2350</v>
      </c>
      <c r="I649" s="74">
        <v>7.3</v>
      </c>
      <c r="J649" s="74">
        <v>9.5</v>
      </c>
      <c r="K649" s="74">
        <v>60.1</v>
      </c>
      <c r="L649" s="74">
        <v>76.3</v>
      </c>
      <c r="M649" s="74">
        <v>83.2</v>
      </c>
      <c r="N649" s="78">
        <v>2450</v>
      </c>
      <c r="O649" s="74">
        <v>4.2</v>
      </c>
      <c r="P649" s="78">
        <v>2345</v>
      </c>
      <c r="Q649" s="74">
        <v>8.6999999999999993</v>
      </c>
      <c r="R649" s="74">
        <v>7.7</v>
      </c>
      <c r="S649" s="74">
        <v>62.6</v>
      </c>
      <c r="T649" s="74">
        <v>78.3</v>
      </c>
      <c r="U649" s="74">
        <v>83.6</v>
      </c>
      <c r="V649" s="78">
        <v>2450</v>
      </c>
      <c r="W649" s="74">
        <v>4.9000000000000004</v>
      </c>
      <c r="X649" s="78">
        <v>2330</v>
      </c>
      <c r="Y649" s="74">
        <v>12.1</v>
      </c>
      <c r="Z649" s="74">
        <v>6.7</v>
      </c>
      <c r="AA649" s="74">
        <v>68.7</v>
      </c>
      <c r="AB649" s="74">
        <v>78.599999999999994</v>
      </c>
      <c r="AC649" s="74">
        <v>81.3</v>
      </c>
      <c r="AD649" s="78"/>
      <c r="AE649" s="74"/>
      <c r="AF649" s="78"/>
      <c r="AG649" s="74"/>
      <c r="AH649" s="74"/>
      <c r="AI649" s="74"/>
      <c r="AJ649" s="74"/>
      <c r="AK649" s="74"/>
      <c r="AL649" s="78">
        <v>1705</v>
      </c>
      <c r="AM649" s="74">
        <v>1.3</v>
      </c>
      <c r="AN649" s="78">
        <v>1685</v>
      </c>
      <c r="AO649" s="74">
        <v>9.6</v>
      </c>
      <c r="AP649" s="74">
        <v>12.3</v>
      </c>
      <c r="AQ649" s="74">
        <v>58.6</v>
      </c>
      <c r="AR649" s="74">
        <v>71.599999999999994</v>
      </c>
      <c r="AS649" s="74">
        <v>78</v>
      </c>
      <c r="AT649" s="78">
        <v>1705</v>
      </c>
      <c r="AU649" s="74">
        <v>1.4</v>
      </c>
      <c r="AV649" s="78">
        <v>1685</v>
      </c>
      <c r="AW649" s="74">
        <v>10.3</v>
      </c>
      <c r="AX649" s="74">
        <v>8.3000000000000007</v>
      </c>
      <c r="AY649" s="74">
        <v>65.7</v>
      </c>
      <c r="AZ649" s="74">
        <v>76.5</v>
      </c>
      <c r="BA649" s="74">
        <v>81.3</v>
      </c>
      <c r="BB649" s="78">
        <v>1705</v>
      </c>
      <c r="BC649" s="74">
        <v>1.4</v>
      </c>
      <c r="BD649" s="78">
        <v>1685</v>
      </c>
      <c r="BE649" s="74">
        <v>15.3</v>
      </c>
      <c r="BF649" s="74">
        <v>7.1</v>
      </c>
      <c r="BG649" s="74">
        <v>69.599999999999994</v>
      </c>
      <c r="BH649" s="74">
        <v>75.7</v>
      </c>
      <c r="BI649" s="74">
        <v>77.7</v>
      </c>
      <c r="BJ649" s="78"/>
      <c r="BK649" s="74"/>
      <c r="BL649" s="78"/>
      <c r="BM649" s="74"/>
      <c r="BN649" s="74"/>
      <c r="BO649" s="74"/>
      <c r="BP649" s="74"/>
      <c r="BQ649" s="74"/>
      <c r="BR649" s="78">
        <v>4155</v>
      </c>
      <c r="BS649" s="74">
        <v>2.9</v>
      </c>
      <c r="BT649" s="78">
        <v>4035</v>
      </c>
      <c r="BU649" s="74">
        <v>8.3000000000000007</v>
      </c>
      <c r="BV649" s="74">
        <v>10.7</v>
      </c>
      <c r="BW649" s="74">
        <v>59.5</v>
      </c>
      <c r="BX649" s="74">
        <v>74.3</v>
      </c>
      <c r="BY649" s="74">
        <v>81</v>
      </c>
      <c r="BZ649" s="78">
        <v>4155</v>
      </c>
      <c r="CA649" s="74">
        <v>3.1</v>
      </c>
      <c r="CB649" s="78">
        <v>4030</v>
      </c>
      <c r="CC649" s="74">
        <v>9.4</v>
      </c>
      <c r="CD649" s="74">
        <v>7.9</v>
      </c>
      <c r="CE649" s="74">
        <v>63.9</v>
      </c>
      <c r="CF649" s="74">
        <v>77.599999999999994</v>
      </c>
      <c r="CG649" s="74">
        <v>82.6</v>
      </c>
      <c r="CH649" s="78">
        <v>4155</v>
      </c>
      <c r="CI649" s="74">
        <v>3.4</v>
      </c>
      <c r="CJ649" s="78">
        <v>4015</v>
      </c>
      <c r="CK649" s="74">
        <v>13.4</v>
      </c>
      <c r="CL649" s="74">
        <v>6.8</v>
      </c>
      <c r="CM649" s="74">
        <v>69.099999999999994</v>
      </c>
      <c r="CN649" s="74">
        <v>77.400000000000006</v>
      </c>
      <c r="CO649" s="74">
        <v>79.8</v>
      </c>
      <c r="CP649" s="78"/>
      <c r="CQ649" s="74"/>
      <c r="CR649" s="78"/>
      <c r="CS649" s="74"/>
      <c r="CT649" s="74"/>
      <c r="CU649" s="74"/>
      <c r="CV649" s="74"/>
      <c r="CW649" s="74"/>
    </row>
    <row r="650" spans="1:101" ht="16.5" x14ac:dyDescent="0.3">
      <c r="A650" s="74" t="s">
        <v>292</v>
      </c>
      <c r="B650" s="74">
        <v>80</v>
      </c>
      <c r="C650" s="74">
        <v>10006566</v>
      </c>
      <c r="D650" s="74" t="s">
        <v>27</v>
      </c>
      <c r="E650" s="74" t="s">
        <v>269</v>
      </c>
      <c r="F650" s="78">
        <v>685</v>
      </c>
      <c r="G650" s="74">
        <v>5.8</v>
      </c>
      <c r="H650" s="78">
        <v>645</v>
      </c>
      <c r="I650" s="74">
        <v>11.5</v>
      </c>
      <c r="J650" s="74">
        <v>11</v>
      </c>
      <c r="K650" s="74">
        <v>53.6</v>
      </c>
      <c r="L650" s="74">
        <v>68.400000000000006</v>
      </c>
      <c r="M650" s="74">
        <v>77.599999999999994</v>
      </c>
      <c r="N650" s="78">
        <v>685</v>
      </c>
      <c r="O650" s="74">
        <v>7.4</v>
      </c>
      <c r="P650" s="78">
        <v>635</v>
      </c>
      <c r="Q650" s="74">
        <v>14.2</v>
      </c>
      <c r="R650" s="74">
        <v>9.3000000000000007</v>
      </c>
      <c r="S650" s="74">
        <v>58.7</v>
      </c>
      <c r="T650" s="74">
        <v>71</v>
      </c>
      <c r="U650" s="74">
        <v>76.5</v>
      </c>
      <c r="V650" s="78">
        <v>685</v>
      </c>
      <c r="W650" s="74">
        <v>8</v>
      </c>
      <c r="X650" s="78">
        <v>630</v>
      </c>
      <c r="Y650" s="74">
        <v>19.2</v>
      </c>
      <c r="Z650" s="74">
        <v>7</v>
      </c>
      <c r="AA650" s="74">
        <v>63.1</v>
      </c>
      <c r="AB650" s="74">
        <v>71.599999999999994</v>
      </c>
      <c r="AC650" s="74">
        <v>73.900000000000006</v>
      </c>
      <c r="AD650" s="78"/>
      <c r="AE650" s="74"/>
      <c r="AF650" s="78"/>
      <c r="AG650" s="74"/>
      <c r="AH650" s="74"/>
      <c r="AI650" s="74"/>
      <c r="AJ650" s="74"/>
      <c r="AK650" s="74"/>
      <c r="AL650" s="78">
        <v>465</v>
      </c>
      <c r="AM650" s="74">
        <v>2.4</v>
      </c>
      <c r="AN650" s="78">
        <v>455</v>
      </c>
      <c r="AO650" s="74">
        <v>13.4</v>
      </c>
      <c r="AP650" s="74">
        <v>17.399999999999999</v>
      </c>
      <c r="AQ650" s="74">
        <v>50.2</v>
      </c>
      <c r="AR650" s="74">
        <v>60.4</v>
      </c>
      <c r="AS650" s="74">
        <v>69.2</v>
      </c>
      <c r="AT650" s="78">
        <v>465</v>
      </c>
      <c r="AU650" s="74">
        <v>2.8</v>
      </c>
      <c r="AV650" s="78">
        <v>450</v>
      </c>
      <c r="AW650" s="74">
        <v>17</v>
      </c>
      <c r="AX650" s="74">
        <v>13.1</v>
      </c>
      <c r="AY650" s="74">
        <v>61.5</v>
      </c>
      <c r="AZ650" s="74">
        <v>66.400000000000006</v>
      </c>
      <c r="BA650" s="74">
        <v>69.900000000000006</v>
      </c>
      <c r="BB650" s="78">
        <v>465</v>
      </c>
      <c r="BC650" s="74">
        <v>2.6</v>
      </c>
      <c r="BD650" s="78">
        <v>455</v>
      </c>
      <c r="BE650" s="74">
        <v>23</v>
      </c>
      <c r="BF650" s="74">
        <v>11</v>
      </c>
      <c r="BG650" s="74">
        <v>59.6</v>
      </c>
      <c r="BH650" s="74">
        <v>63.6</v>
      </c>
      <c r="BI650" s="74">
        <v>66</v>
      </c>
      <c r="BJ650" s="78"/>
      <c r="BK650" s="74"/>
      <c r="BL650" s="78"/>
      <c r="BM650" s="74"/>
      <c r="BN650" s="74"/>
      <c r="BO650" s="74"/>
      <c r="BP650" s="74"/>
      <c r="BQ650" s="74"/>
      <c r="BR650" s="78">
        <v>1150</v>
      </c>
      <c r="BS650" s="74">
        <v>4.4000000000000004</v>
      </c>
      <c r="BT650" s="78">
        <v>1100</v>
      </c>
      <c r="BU650" s="74">
        <v>12.3</v>
      </c>
      <c r="BV650" s="74">
        <v>13.6</v>
      </c>
      <c r="BW650" s="74">
        <v>52.2</v>
      </c>
      <c r="BX650" s="74">
        <v>65.099999999999994</v>
      </c>
      <c r="BY650" s="74">
        <v>74.099999999999994</v>
      </c>
      <c r="BZ650" s="78">
        <v>1150</v>
      </c>
      <c r="CA650" s="74">
        <v>5.6</v>
      </c>
      <c r="CB650" s="78">
        <v>1085</v>
      </c>
      <c r="CC650" s="74">
        <v>15.4</v>
      </c>
      <c r="CD650" s="74">
        <v>10.9</v>
      </c>
      <c r="CE650" s="74">
        <v>59.9</v>
      </c>
      <c r="CF650" s="74">
        <v>69.099999999999994</v>
      </c>
      <c r="CG650" s="74">
        <v>73.8</v>
      </c>
      <c r="CH650" s="78">
        <v>1150</v>
      </c>
      <c r="CI650" s="74">
        <v>5.8</v>
      </c>
      <c r="CJ650" s="78">
        <v>1085</v>
      </c>
      <c r="CK650" s="74">
        <v>20.8</v>
      </c>
      <c r="CL650" s="74">
        <v>8.6999999999999993</v>
      </c>
      <c r="CM650" s="74">
        <v>61.6</v>
      </c>
      <c r="CN650" s="74">
        <v>68.3</v>
      </c>
      <c r="CO650" s="74">
        <v>70.599999999999994</v>
      </c>
      <c r="CP650" s="78"/>
      <c r="CQ650" s="74"/>
      <c r="CR650" s="78"/>
      <c r="CS650" s="74"/>
      <c r="CT650" s="74"/>
      <c r="CU650" s="74"/>
      <c r="CV650" s="74"/>
      <c r="CW650" s="74"/>
    </row>
    <row r="651" spans="1:101" ht="16.5" x14ac:dyDescent="0.3">
      <c r="A651" s="74" t="s">
        <v>292</v>
      </c>
      <c r="B651" s="74">
        <v>83</v>
      </c>
      <c r="C651" s="74">
        <v>10007165</v>
      </c>
      <c r="D651" s="74" t="s">
        <v>27</v>
      </c>
      <c r="E651" s="74" t="s">
        <v>271</v>
      </c>
      <c r="F651" s="78">
        <v>1585</v>
      </c>
      <c r="G651" s="74">
        <v>4.5999999999999996</v>
      </c>
      <c r="H651" s="78">
        <v>1510</v>
      </c>
      <c r="I651" s="74">
        <v>11</v>
      </c>
      <c r="J651" s="74">
        <v>16.100000000000001</v>
      </c>
      <c r="K651" s="74">
        <v>53.5</v>
      </c>
      <c r="L651" s="74">
        <v>63.3</v>
      </c>
      <c r="M651" s="74">
        <v>72.900000000000006</v>
      </c>
      <c r="N651" s="78">
        <v>1585</v>
      </c>
      <c r="O651" s="74">
        <v>5</v>
      </c>
      <c r="P651" s="78">
        <v>1505</v>
      </c>
      <c r="Q651" s="74">
        <v>13.9</v>
      </c>
      <c r="R651" s="74">
        <v>11.5</v>
      </c>
      <c r="S651" s="74">
        <v>60.6</v>
      </c>
      <c r="T651" s="74">
        <v>69.7</v>
      </c>
      <c r="U651" s="74">
        <v>74.599999999999994</v>
      </c>
      <c r="V651" s="78">
        <v>1585</v>
      </c>
      <c r="W651" s="74">
        <v>5.2</v>
      </c>
      <c r="X651" s="78">
        <v>1500</v>
      </c>
      <c r="Y651" s="74">
        <v>18.3</v>
      </c>
      <c r="Z651" s="74">
        <v>10.8</v>
      </c>
      <c r="AA651" s="74">
        <v>61.6</v>
      </c>
      <c r="AB651" s="74">
        <v>68.099999999999994</v>
      </c>
      <c r="AC651" s="74">
        <v>70.900000000000006</v>
      </c>
      <c r="AD651" s="78"/>
      <c r="AE651" s="74"/>
      <c r="AF651" s="78"/>
      <c r="AG651" s="74"/>
      <c r="AH651" s="74"/>
      <c r="AI651" s="74"/>
      <c r="AJ651" s="74"/>
      <c r="AK651" s="74"/>
      <c r="AL651" s="78">
        <v>1125</v>
      </c>
      <c r="AM651" s="74">
        <v>3.6</v>
      </c>
      <c r="AN651" s="78">
        <v>1085</v>
      </c>
      <c r="AO651" s="74">
        <v>10.7</v>
      </c>
      <c r="AP651" s="74">
        <v>17.100000000000001</v>
      </c>
      <c r="AQ651" s="74">
        <v>56.1</v>
      </c>
      <c r="AR651" s="74">
        <v>65</v>
      </c>
      <c r="AS651" s="74">
        <v>72.2</v>
      </c>
      <c r="AT651" s="78">
        <v>1125</v>
      </c>
      <c r="AU651" s="74">
        <v>3.9</v>
      </c>
      <c r="AV651" s="78">
        <v>1080</v>
      </c>
      <c r="AW651" s="74">
        <v>14</v>
      </c>
      <c r="AX651" s="74">
        <v>11.2</v>
      </c>
      <c r="AY651" s="74">
        <v>63.4</v>
      </c>
      <c r="AZ651" s="74">
        <v>71.099999999999994</v>
      </c>
      <c r="BA651" s="74">
        <v>74.8</v>
      </c>
      <c r="BB651" s="78">
        <v>1125</v>
      </c>
      <c r="BC651" s="74">
        <v>3.9</v>
      </c>
      <c r="BD651" s="78">
        <v>1080</v>
      </c>
      <c r="BE651" s="74">
        <v>16.899999999999999</v>
      </c>
      <c r="BF651" s="74">
        <v>8.6999999999999993</v>
      </c>
      <c r="BG651" s="74">
        <v>67.099999999999994</v>
      </c>
      <c r="BH651" s="74">
        <v>72.7</v>
      </c>
      <c r="BI651" s="74">
        <v>74.400000000000006</v>
      </c>
      <c r="BJ651" s="78"/>
      <c r="BK651" s="74"/>
      <c r="BL651" s="78"/>
      <c r="BM651" s="74"/>
      <c r="BN651" s="74"/>
      <c r="BO651" s="74"/>
      <c r="BP651" s="74"/>
      <c r="BQ651" s="74"/>
      <c r="BR651" s="78">
        <v>2710</v>
      </c>
      <c r="BS651" s="74">
        <v>4.2</v>
      </c>
      <c r="BT651" s="78">
        <v>2595</v>
      </c>
      <c r="BU651" s="74">
        <v>10.9</v>
      </c>
      <c r="BV651" s="74">
        <v>16.600000000000001</v>
      </c>
      <c r="BW651" s="74">
        <v>54.6</v>
      </c>
      <c r="BX651" s="74">
        <v>64</v>
      </c>
      <c r="BY651" s="74">
        <v>72.599999999999994</v>
      </c>
      <c r="BZ651" s="78">
        <v>2710</v>
      </c>
      <c r="CA651" s="74">
        <v>4.5</v>
      </c>
      <c r="CB651" s="78">
        <v>2585</v>
      </c>
      <c r="CC651" s="74">
        <v>13.9</v>
      </c>
      <c r="CD651" s="74">
        <v>11.4</v>
      </c>
      <c r="CE651" s="74">
        <v>61.8</v>
      </c>
      <c r="CF651" s="74">
        <v>70.3</v>
      </c>
      <c r="CG651" s="74">
        <v>74.7</v>
      </c>
      <c r="CH651" s="78">
        <v>2710</v>
      </c>
      <c r="CI651" s="74">
        <v>4.7</v>
      </c>
      <c r="CJ651" s="78">
        <v>2585</v>
      </c>
      <c r="CK651" s="74">
        <v>17.7</v>
      </c>
      <c r="CL651" s="74">
        <v>9.9</v>
      </c>
      <c r="CM651" s="74">
        <v>63.9</v>
      </c>
      <c r="CN651" s="74">
        <v>70</v>
      </c>
      <c r="CO651" s="74">
        <v>72.400000000000006</v>
      </c>
      <c r="CP651" s="78"/>
      <c r="CQ651" s="74"/>
      <c r="CR651" s="78"/>
      <c r="CS651" s="74"/>
      <c r="CT651" s="74"/>
      <c r="CU651" s="74"/>
      <c r="CV651" s="74"/>
      <c r="CW651" s="74"/>
    </row>
    <row r="652" spans="1:101" ht="16.5" x14ac:dyDescent="0.3">
      <c r="A652" s="74" t="s">
        <v>292</v>
      </c>
      <c r="B652" s="74">
        <v>21</v>
      </c>
      <c r="C652" s="74">
        <v>10003614</v>
      </c>
      <c r="D652" s="74" t="s">
        <v>49</v>
      </c>
      <c r="E652" s="74" t="s">
        <v>273</v>
      </c>
      <c r="F652" s="78">
        <v>715</v>
      </c>
      <c r="G652" s="74">
        <v>2.2000000000000002</v>
      </c>
      <c r="H652" s="78">
        <v>700</v>
      </c>
      <c r="I652" s="74">
        <v>8</v>
      </c>
      <c r="J652" s="74">
        <v>9.6999999999999993</v>
      </c>
      <c r="K652" s="74">
        <v>64.3</v>
      </c>
      <c r="L652" s="74">
        <v>77.599999999999994</v>
      </c>
      <c r="M652" s="74">
        <v>82.3</v>
      </c>
      <c r="N652" s="78">
        <v>715</v>
      </c>
      <c r="O652" s="74">
        <v>2.5</v>
      </c>
      <c r="P652" s="78">
        <v>700</v>
      </c>
      <c r="Q652" s="74">
        <v>9.9</v>
      </c>
      <c r="R652" s="74">
        <v>6.2</v>
      </c>
      <c r="S652" s="74">
        <v>69.7</v>
      </c>
      <c r="T652" s="74">
        <v>81</v>
      </c>
      <c r="U652" s="74">
        <v>84</v>
      </c>
      <c r="V652" s="78">
        <v>715</v>
      </c>
      <c r="W652" s="74">
        <v>2.5</v>
      </c>
      <c r="X652" s="78">
        <v>700</v>
      </c>
      <c r="Y652" s="74">
        <v>11.6</v>
      </c>
      <c r="Z652" s="74">
        <v>6.2</v>
      </c>
      <c r="AA652" s="74" t="s">
        <v>396</v>
      </c>
      <c r="AB652" s="74" t="s">
        <v>396</v>
      </c>
      <c r="AC652" s="74">
        <v>82.3</v>
      </c>
      <c r="AD652" s="78"/>
      <c r="AE652" s="74"/>
      <c r="AF652" s="78"/>
      <c r="AG652" s="74"/>
      <c r="AH652" s="74"/>
      <c r="AI652" s="74"/>
      <c r="AJ652" s="74"/>
      <c r="AK652" s="74"/>
      <c r="AL652" s="78">
        <v>265</v>
      </c>
      <c r="AM652" s="74">
        <v>1.1000000000000001</v>
      </c>
      <c r="AN652" s="78">
        <v>265</v>
      </c>
      <c r="AO652" s="74">
        <v>9.1</v>
      </c>
      <c r="AP652" s="74">
        <v>17</v>
      </c>
      <c r="AQ652" s="74">
        <v>58.3</v>
      </c>
      <c r="AR652" s="74">
        <v>69.3</v>
      </c>
      <c r="AS652" s="74">
        <v>73.900000000000006</v>
      </c>
      <c r="AT652" s="78">
        <v>265</v>
      </c>
      <c r="AU652" s="74">
        <v>1.1000000000000001</v>
      </c>
      <c r="AV652" s="78">
        <v>265</v>
      </c>
      <c r="AW652" s="74">
        <v>10.6</v>
      </c>
      <c r="AX652" s="74">
        <v>11.4</v>
      </c>
      <c r="AY652" s="74">
        <v>65.5</v>
      </c>
      <c r="AZ652" s="74">
        <v>73.099999999999994</v>
      </c>
      <c r="BA652" s="74">
        <v>78</v>
      </c>
      <c r="BB652" s="78">
        <v>265</v>
      </c>
      <c r="BC652" s="74">
        <v>1.1000000000000001</v>
      </c>
      <c r="BD652" s="78">
        <v>265</v>
      </c>
      <c r="BE652" s="74">
        <v>14</v>
      </c>
      <c r="BF652" s="74">
        <v>8</v>
      </c>
      <c r="BG652" s="74" t="s">
        <v>396</v>
      </c>
      <c r="BH652" s="74" t="s">
        <v>396</v>
      </c>
      <c r="BI652" s="74">
        <v>78</v>
      </c>
      <c r="BJ652" s="78"/>
      <c r="BK652" s="74"/>
      <c r="BL652" s="78"/>
      <c r="BM652" s="74"/>
      <c r="BN652" s="74"/>
      <c r="BO652" s="74"/>
      <c r="BP652" s="74"/>
      <c r="BQ652" s="74"/>
      <c r="BR652" s="78">
        <v>985</v>
      </c>
      <c r="BS652" s="74">
        <v>1.9</v>
      </c>
      <c r="BT652" s="78">
        <v>965</v>
      </c>
      <c r="BU652" s="74">
        <v>8.3000000000000007</v>
      </c>
      <c r="BV652" s="74">
        <v>11.7</v>
      </c>
      <c r="BW652" s="74">
        <v>62.7</v>
      </c>
      <c r="BX652" s="74">
        <v>75.3</v>
      </c>
      <c r="BY652" s="74">
        <v>80</v>
      </c>
      <c r="BZ652" s="78">
        <v>985</v>
      </c>
      <c r="CA652" s="74">
        <v>2.1</v>
      </c>
      <c r="CB652" s="78">
        <v>965</v>
      </c>
      <c r="CC652" s="74">
        <v>10.1</v>
      </c>
      <c r="CD652" s="74">
        <v>7.6</v>
      </c>
      <c r="CE652" s="74">
        <v>68.5</v>
      </c>
      <c r="CF652" s="74">
        <v>78.8</v>
      </c>
      <c r="CG652" s="74">
        <v>82.3</v>
      </c>
      <c r="CH652" s="78">
        <v>985</v>
      </c>
      <c r="CI652" s="74">
        <v>2.1</v>
      </c>
      <c r="CJ652" s="78">
        <v>965</v>
      </c>
      <c r="CK652" s="74">
        <v>12.3</v>
      </c>
      <c r="CL652" s="74">
        <v>6.6</v>
      </c>
      <c r="CM652" s="74">
        <v>71.3</v>
      </c>
      <c r="CN652" s="74">
        <v>79.2</v>
      </c>
      <c r="CO652" s="74">
        <v>81.099999999999994</v>
      </c>
      <c r="CP652" s="78"/>
      <c r="CQ652" s="74"/>
      <c r="CR652" s="78"/>
      <c r="CS652" s="74"/>
      <c r="CT652" s="74"/>
      <c r="CU652" s="74"/>
      <c r="CV652" s="74"/>
      <c r="CW652" s="74"/>
    </row>
    <row r="653" spans="1:101" ht="16.5" x14ac:dyDescent="0.3">
      <c r="A653" s="74" t="s">
        <v>292</v>
      </c>
      <c r="B653" s="74">
        <v>85</v>
      </c>
      <c r="C653" s="74">
        <v>10007166</v>
      </c>
      <c r="D653" s="74" t="s">
        <v>16</v>
      </c>
      <c r="E653" s="74" t="s">
        <v>275</v>
      </c>
      <c r="F653" s="78">
        <v>1665</v>
      </c>
      <c r="G653" s="74">
        <v>3.7</v>
      </c>
      <c r="H653" s="78">
        <v>1605</v>
      </c>
      <c r="I653" s="74">
        <v>6.6</v>
      </c>
      <c r="J653" s="74">
        <v>10.199999999999999</v>
      </c>
      <c r="K653" s="74">
        <v>58</v>
      </c>
      <c r="L653" s="74">
        <v>76.2</v>
      </c>
      <c r="M653" s="74">
        <v>83.2</v>
      </c>
      <c r="N653" s="78">
        <v>1665</v>
      </c>
      <c r="O653" s="74">
        <v>4.4000000000000004</v>
      </c>
      <c r="P653" s="78">
        <v>1595</v>
      </c>
      <c r="Q653" s="74">
        <v>8.5</v>
      </c>
      <c r="R653" s="74">
        <v>8.8000000000000007</v>
      </c>
      <c r="S653" s="74">
        <v>65.400000000000006</v>
      </c>
      <c r="T653" s="74">
        <v>78.5</v>
      </c>
      <c r="U653" s="74">
        <v>82.7</v>
      </c>
      <c r="V653" s="78">
        <v>1665</v>
      </c>
      <c r="W653" s="74">
        <v>4.7</v>
      </c>
      <c r="X653" s="78">
        <v>1590</v>
      </c>
      <c r="Y653" s="74">
        <v>11.3</v>
      </c>
      <c r="Z653" s="74">
        <v>6.7</v>
      </c>
      <c r="AA653" s="74">
        <v>69.5</v>
      </c>
      <c r="AB653" s="74">
        <v>79</v>
      </c>
      <c r="AC653" s="74">
        <v>82.1</v>
      </c>
      <c r="AD653" s="78"/>
      <c r="AE653" s="74"/>
      <c r="AF653" s="78"/>
      <c r="AG653" s="74"/>
      <c r="AH653" s="74"/>
      <c r="AI653" s="74"/>
      <c r="AJ653" s="74"/>
      <c r="AK653" s="74"/>
      <c r="AL653" s="78">
        <v>1140</v>
      </c>
      <c r="AM653" s="74">
        <v>1.2</v>
      </c>
      <c r="AN653" s="78">
        <v>1125</v>
      </c>
      <c r="AO653" s="74">
        <v>8.5</v>
      </c>
      <c r="AP653" s="74">
        <v>13.9</v>
      </c>
      <c r="AQ653" s="74">
        <v>56.4</v>
      </c>
      <c r="AR653" s="74">
        <v>69.900000000000006</v>
      </c>
      <c r="AS653" s="74">
        <v>77.7</v>
      </c>
      <c r="AT653" s="78">
        <v>1140</v>
      </c>
      <c r="AU653" s="74">
        <v>1.5</v>
      </c>
      <c r="AV653" s="78">
        <v>1120</v>
      </c>
      <c r="AW653" s="74">
        <v>10.1</v>
      </c>
      <c r="AX653" s="74">
        <v>9.6999999999999993</v>
      </c>
      <c r="AY653" s="74">
        <v>67.400000000000006</v>
      </c>
      <c r="AZ653" s="74">
        <v>76.400000000000006</v>
      </c>
      <c r="BA653" s="74">
        <v>80.2</v>
      </c>
      <c r="BB653" s="78">
        <v>1140</v>
      </c>
      <c r="BC653" s="74">
        <v>1.7</v>
      </c>
      <c r="BD653" s="78">
        <v>1120</v>
      </c>
      <c r="BE653" s="74">
        <v>12.2</v>
      </c>
      <c r="BF653" s="74">
        <v>8.3000000000000007</v>
      </c>
      <c r="BG653" s="74">
        <v>73</v>
      </c>
      <c r="BH653" s="74">
        <v>77.5</v>
      </c>
      <c r="BI653" s="74">
        <v>79.5</v>
      </c>
      <c r="BJ653" s="78"/>
      <c r="BK653" s="74"/>
      <c r="BL653" s="78"/>
      <c r="BM653" s="74"/>
      <c r="BN653" s="74"/>
      <c r="BO653" s="74"/>
      <c r="BP653" s="74"/>
      <c r="BQ653" s="74"/>
      <c r="BR653" s="78">
        <v>2805</v>
      </c>
      <c r="BS653" s="74">
        <v>2.7</v>
      </c>
      <c r="BT653" s="78">
        <v>2730</v>
      </c>
      <c r="BU653" s="74">
        <v>7.4</v>
      </c>
      <c r="BV653" s="74">
        <v>11.7</v>
      </c>
      <c r="BW653" s="74">
        <v>57.4</v>
      </c>
      <c r="BX653" s="74">
        <v>73.599999999999994</v>
      </c>
      <c r="BY653" s="74">
        <v>80.900000000000006</v>
      </c>
      <c r="BZ653" s="78">
        <v>2805</v>
      </c>
      <c r="CA653" s="74">
        <v>3.2</v>
      </c>
      <c r="CB653" s="78">
        <v>2715</v>
      </c>
      <c r="CC653" s="74">
        <v>9.1</v>
      </c>
      <c r="CD653" s="74">
        <v>9.1999999999999993</v>
      </c>
      <c r="CE653" s="74">
        <v>66.2</v>
      </c>
      <c r="CF653" s="74">
        <v>77.7</v>
      </c>
      <c r="CG653" s="74">
        <v>81.7</v>
      </c>
      <c r="CH653" s="78">
        <v>2805</v>
      </c>
      <c r="CI653" s="74">
        <v>3.5</v>
      </c>
      <c r="CJ653" s="78">
        <v>2705</v>
      </c>
      <c r="CK653" s="74">
        <v>11.6</v>
      </c>
      <c r="CL653" s="74">
        <v>7.4</v>
      </c>
      <c r="CM653" s="74">
        <v>70.900000000000006</v>
      </c>
      <c r="CN653" s="74">
        <v>78.400000000000006</v>
      </c>
      <c r="CO653" s="74">
        <v>81</v>
      </c>
      <c r="CP653" s="78"/>
      <c r="CQ653" s="74"/>
      <c r="CR653" s="78"/>
      <c r="CS653" s="74"/>
      <c r="CT653" s="74"/>
      <c r="CU653" s="74"/>
      <c r="CV653" s="74"/>
      <c r="CW653" s="74"/>
    </row>
    <row r="654" spans="1:101" ht="16.5" x14ac:dyDescent="0.3">
      <c r="A654" s="74" t="s">
        <v>292</v>
      </c>
      <c r="B654" s="74">
        <v>46</v>
      </c>
      <c r="C654" s="74">
        <v>10007139</v>
      </c>
      <c r="D654" s="74" t="s">
        <v>16</v>
      </c>
      <c r="E654" s="74" t="s">
        <v>277</v>
      </c>
      <c r="F654" s="78">
        <v>665</v>
      </c>
      <c r="G654" s="74">
        <v>2.7</v>
      </c>
      <c r="H654" s="78">
        <v>650</v>
      </c>
      <c r="I654" s="74">
        <v>6.9</v>
      </c>
      <c r="J654" s="74">
        <v>7.3</v>
      </c>
      <c r="K654" s="74">
        <v>58.5</v>
      </c>
      <c r="L654" s="74">
        <v>76.400000000000006</v>
      </c>
      <c r="M654" s="74">
        <v>85.8</v>
      </c>
      <c r="N654" s="78">
        <v>665</v>
      </c>
      <c r="O654" s="74">
        <v>3.2</v>
      </c>
      <c r="P654" s="78">
        <v>645</v>
      </c>
      <c r="Q654" s="74">
        <v>11.2</v>
      </c>
      <c r="R654" s="74">
        <v>7.4</v>
      </c>
      <c r="S654" s="74">
        <v>62.2</v>
      </c>
      <c r="T654" s="74">
        <v>76.900000000000006</v>
      </c>
      <c r="U654" s="74">
        <v>81.400000000000006</v>
      </c>
      <c r="V654" s="78">
        <v>665</v>
      </c>
      <c r="W654" s="74">
        <v>3.9</v>
      </c>
      <c r="X654" s="78">
        <v>640</v>
      </c>
      <c r="Y654" s="74">
        <v>13.9</v>
      </c>
      <c r="Z654" s="74">
        <v>3.8</v>
      </c>
      <c r="AA654" s="74">
        <v>71.599999999999994</v>
      </c>
      <c r="AB654" s="74">
        <v>79.8</v>
      </c>
      <c r="AC654" s="74">
        <v>82.3</v>
      </c>
      <c r="AD654" s="78"/>
      <c r="AE654" s="74"/>
      <c r="AF654" s="78"/>
      <c r="AG654" s="74"/>
      <c r="AH654" s="74"/>
      <c r="AI654" s="74"/>
      <c r="AJ654" s="74"/>
      <c r="AK654" s="74"/>
      <c r="AL654" s="78">
        <v>265</v>
      </c>
      <c r="AM654" s="74">
        <v>0.8</v>
      </c>
      <c r="AN654" s="78">
        <v>265</v>
      </c>
      <c r="AO654" s="74">
        <v>11.7</v>
      </c>
      <c r="AP654" s="74">
        <v>14</v>
      </c>
      <c r="AQ654" s="74">
        <v>56.4</v>
      </c>
      <c r="AR654" s="74">
        <v>70.5</v>
      </c>
      <c r="AS654" s="74">
        <v>74.2</v>
      </c>
      <c r="AT654" s="78">
        <v>265</v>
      </c>
      <c r="AU654" s="74">
        <v>1.1000000000000001</v>
      </c>
      <c r="AV654" s="78">
        <v>265</v>
      </c>
      <c r="AW654" s="74">
        <v>11.8</v>
      </c>
      <c r="AX654" s="74">
        <v>6.5</v>
      </c>
      <c r="AY654" s="74">
        <v>64.599999999999994</v>
      </c>
      <c r="AZ654" s="74">
        <v>79.099999999999994</v>
      </c>
      <c r="BA654" s="74">
        <v>81.7</v>
      </c>
      <c r="BB654" s="78">
        <v>265</v>
      </c>
      <c r="BC654" s="74">
        <v>1.5</v>
      </c>
      <c r="BD654" s="78">
        <v>260</v>
      </c>
      <c r="BE654" s="74">
        <v>13</v>
      </c>
      <c r="BF654" s="74">
        <v>5.7</v>
      </c>
      <c r="BG654" s="74">
        <v>72.5</v>
      </c>
      <c r="BH654" s="74">
        <v>79.8</v>
      </c>
      <c r="BI654" s="74">
        <v>81.3</v>
      </c>
      <c r="BJ654" s="78"/>
      <c r="BK654" s="74"/>
      <c r="BL654" s="78"/>
      <c r="BM654" s="74"/>
      <c r="BN654" s="74"/>
      <c r="BO654" s="74"/>
      <c r="BP654" s="74"/>
      <c r="BQ654" s="74"/>
      <c r="BR654" s="78">
        <v>930</v>
      </c>
      <c r="BS654" s="74">
        <v>2.1</v>
      </c>
      <c r="BT654" s="78">
        <v>910</v>
      </c>
      <c r="BU654" s="74">
        <v>8.3000000000000007</v>
      </c>
      <c r="BV654" s="74">
        <v>9.1999999999999993</v>
      </c>
      <c r="BW654" s="74">
        <v>57.9</v>
      </c>
      <c r="BX654" s="74">
        <v>74.7</v>
      </c>
      <c r="BY654" s="74">
        <v>82.5</v>
      </c>
      <c r="BZ654" s="78">
        <v>930</v>
      </c>
      <c r="CA654" s="74">
        <v>2.6</v>
      </c>
      <c r="CB654" s="78">
        <v>910</v>
      </c>
      <c r="CC654" s="74">
        <v>11.3</v>
      </c>
      <c r="CD654" s="74">
        <v>7.2</v>
      </c>
      <c r="CE654" s="74">
        <v>62.9</v>
      </c>
      <c r="CF654" s="74">
        <v>77.5</v>
      </c>
      <c r="CG654" s="74">
        <v>81.5</v>
      </c>
      <c r="CH654" s="78">
        <v>930</v>
      </c>
      <c r="CI654" s="74">
        <v>3.2</v>
      </c>
      <c r="CJ654" s="78">
        <v>900</v>
      </c>
      <c r="CK654" s="74">
        <v>13.6</v>
      </c>
      <c r="CL654" s="74">
        <v>4.3</v>
      </c>
      <c r="CM654" s="74">
        <v>71.8</v>
      </c>
      <c r="CN654" s="74">
        <v>79.8</v>
      </c>
      <c r="CO654" s="74">
        <v>82</v>
      </c>
      <c r="CP654" s="78"/>
      <c r="CQ654" s="74"/>
      <c r="CR654" s="78"/>
      <c r="CS654" s="74"/>
      <c r="CT654" s="74"/>
      <c r="CU654" s="74"/>
      <c r="CV654" s="74"/>
      <c r="CW654" s="74"/>
    </row>
    <row r="655" spans="1:101" ht="16.5" x14ac:dyDescent="0.3">
      <c r="A655" s="74" t="s">
        <v>292</v>
      </c>
      <c r="B655" s="74">
        <v>189</v>
      </c>
      <c r="C655" s="74">
        <v>10007657</v>
      </c>
      <c r="D655" s="74" t="s">
        <v>11</v>
      </c>
      <c r="E655" s="74" t="s">
        <v>279</v>
      </c>
      <c r="F655" s="78">
        <v>120</v>
      </c>
      <c r="G655" s="74">
        <v>4.2</v>
      </c>
      <c r="H655" s="78">
        <v>115</v>
      </c>
      <c r="I655" s="74">
        <v>10.5</v>
      </c>
      <c r="J655" s="74">
        <v>16.7</v>
      </c>
      <c r="K655" s="74">
        <v>62.3</v>
      </c>
      <c r="L655" s="74">
        <v>68.400000000000006</v>
      </c>
      <c r="M655" s="74">
        <v>72.8</v>
      </c>
      <c r="N655" s="78">
        <v>120</v>
      </c>
      <c r="O655" s="74">
        <v>3.4</v>
      </c>
      <c r="P655" s="78">
        <v>115</v>
      </c>
      <c r="Q655" s="74">
        <v>10.4</v>
      </c>
      <c r="R655" s="74">
        <v>7</v>
      </c>
      <c r="S655" s="74" t="s">
        <v>396</v>
      </c>
      <c r="T655" s="74" t="s">
        <v>396</v>
      </c>
      <c r="U655" s="74">
        <v>82.6</v>
      </c>
      <c r="V655" s="78">
        <v>120</v>
      </c>
      <c r="W655" s="74">
        <v>4.2</v>
      </c>
      <c r="X655" s="78">
        <v>115</v>
      </c>
      <c r="Y655" s="74">
        <v>13.2</v>
      </c>
      <c r="Z655" s="74">
        <v>4.4000000000000004</v>
      </c>
      <c r="AA655" s="74" t="s">
        <v>396</v>
      </c>
      <c r="AB655" s="74" t="s">
        <v>396</v>
      </c>
      <c r="AC655" s="74">
        <v>82.5</v>
      </c>
      <c r="AD655" s="78"/>
      <c r="AE655" s="74"/>
      <c r="AF655" s="78"/>
      <c r="AG655" s="74"/>
      <c r="AH655" s="74"/>
      <c r="AI655" s="74"/>
      <c r="AJ655" s="74"/>
      <c r="AK655" s="74"/>
      <c r="AL655" s="78">
        <v>70</v>
      </c>
      <c r="AM655" s="74">
        <v>2.8</v>
      </c>
      <c r="AN655" s="78">
        <v>70</v>
      </c>
      <c r="AO655" s="74">
        <v>10.1</v>
      </c>
      <c r="AP655" s="74">
        <v>13</v>
      </c>
      <c r="AQ655" s="74">
        <v>59.4</v>
      </c>
      <c r="AR655" s="74">
        <v>65.2</v>
      </c>
      <c r="AS655" s="74">
        <v>76.8</v>
      </c>
      <c r="AT655" s="78">
        <v>70</v>
      </c>
      <c r="AU655" s="74">
        <v>2.8</v>
      </c>
      <c r="AV655" s="78">
        <v>70</v>
      </c>
      <c r="AW655" s="74">
        <v>15.9</v>
      </c>
      <c r="AX655" s="74">
        <v>8.6999999999999993</v>
      </c>
      <c r="AY655" s="74" t="s">
        <v>396</v>
      </c>
      <c r="AZ655" s="74" t="s">
        <v>396</v>
      </c>
      <c r="BA655" s="74">
        <v>75.400000000000006</v>
      </c>
      <c r="BB655" s="78">
        <v>70</v>
      </c>
      <c r="BC655" s="74">
        <v>2.8</v>
      </c>
      <c r="BD655" s="78">
        <v>70</v>
      </c>
      <c r="BE655" s="74">
        <v>23.2</v>
      </c>
      <c r="BF655" s="74">
        <v>7.2</v>
      </c>
      <c r="BG655" s="74" t="s">
        <v>396</v>
      </c>
      <c r="BH655" s="74" t="s">
        <v>396</v>
      </c>
      <c r="BI655" s="74">
        <v>69.599999999999994</v>
      </c>
      <c r="BJ655" s="78"/>
      <c r="BK655" s="74"/>
      <c r="BL655" s="78"/>
      <c r="BM655" s="74"/>
      <c r="BN655" s="74"/>
      <c r="BO655" s="74"/>
      <c r="BP655" s="74"/>
      <c r="BQ655" s="74"/>
      <c r="BR655" s="78">
        <v>190</v>
      </c>
      <c r="BS655" s="74">
        <v>3.7</v>
      </c>
      <c r="BT655" s="78">
        <v>185</v>
      </c>
      <c r="BU655" s="74">
        <v>10.4</v>
      </c>
      <c r="BV655" s="74">
        <v>15.3</v>
      </c>
      <c r="BW655" s="74">
        <v>61.2</v>
      </c>
      <c r="BX655" s="74">
        <v>67.2</v>
      </c>
      <c r="BY655" s="74">
        <v>74.3</v>
      </c>
      <c r="BZ655" s="78">
        <v>190</v>
      </c>
      <c r="CA655" s="74">
        <v>3.2</v>
      </c>
      <c r="CB655" s="78">
        <v>185</v>
      </c>
      <c r="CC655" s="74">
        <v>12.5</v>
      </c>
      <c r="CD655" s="74">
        <v>7.6</v>
      </c>
      <c r="CE655" s="74">
        <v>65.8</v>
      </c>
      <c r="CF655" s="74">
        <v>76.599999999999994</v>
      </c>
      <c r="CG655" s="74">
        <v>79.900000000000006</v>
      </c>
      <c r="CH655" s="78">
        <v>190</v>
      </c>
      <c r="CI655" s="74">
        <v>3.7</v>
      </c>
      <c r="CJ655" s="78">
        <v>185</v>
      </c>
      <c r="CK655" s="74">
        <v>16.899999999999999</v>
      </c>
      <c r="CL655" s="74">
        <v>5.5</v>
      </c>
      <c r="CM655" s="74" t="s">
        <v>396</v>
      </c>
      <c r="CN655" s="74" t="s">
        <v>396</v>
      </c>
      <c r="CO655" s="74">
        <v>77.599999999999994</v>
      </c>
      <c r="CP655" s="78"/>
      <c r="CQ655" s="74"/>
      <c r="CR655" s="78"/>
      <c r="CS655" s="74"/>
      <c r="CT655" s="74"/>
      <c r="CU655" s="74"/>
      <c r="CV655" s="74"/>
      <c r="CW655" s="74"/>
    </row>
    <row r="656" spans="1:101" ht="16.5" x14ac:dyDescent="0.3">
      <c r="A656" s="74" t="s">
        <v>292</v>
      </c>
      <c r="B656" s="74">
        <v>13</v>
      </c>
      <c r="C656" s="74">
        <v>10007713</v>
      </c>
      <c r="D656" s="74" t="s">
        <v>46</v>
      </c>
      <c r="E656" s="74" t="s">
        <v>281</v>
      </c>
      <c r="F656" s="78">
        <v>775</v>
      </c>
      <c r="G656" s="74">
        <v>1.9</v>
      </c>
      <c r="H656" s="78">
        <v>760</v>
      </c>
      <c r="I656" s="74">
        <v>8.1</v>
      </c>
      <c r="J656" s="74">
        <v>9.1999999999999993</v>
      </c>
      <c r="K656" s="74">
        <v>62.6</v>
      </c>
      <c r="L656" s="74">
        <v>78</v>
      </c>
      <c r="M656" s="74">
        <v>82.7</v>
      </c>
      <c r="N656" s="78">
        <v>775</v>
      </c>
      <c r="O656" s="74">
        <v>1.9</v>
      </c>
      <c r="P656" s="78">
        <v>760</v>
      </c>
      <c r="Q656" s="74">
        <v>7.9</v>
      </c>
      <c r="R656" s="74">
        <v>6.8</v>
      </c>
      <c r="S656" s="74">
        <v>66.900000000000006</v>
      </c>
      <c r="T656" s="74">
        <v>81.5</v>
      </c>
      <c r="U656" s="74">
        <v>85.3</v>
      </c>
      <c r="V656" s="78">
        <v>775</v>
      </c>
      <c r="W656" s="74">
        <v>2.2000000000000002</v>
      </c>
      <c r="X656" s="78">
        <v>760</v>
      </c>
      <c r="Y656" s="74">
        <v>10.7</v>
      </c>
      <c r="Z656" s="74">
        <v>6.1</v>
      </c>
      <c r="AA656" s="74">
        <v>71.099999999999994</v>
      </c>
      <c r="AB656" s="74">
        <v>80</v>
      </c>
      <c r="AC656" s="74">
        <v>83.3</v>
      </c>
      <c r="AD656" s="78"/>
      <c r="AE656" s="74"/>
      <c r="AF656" s="78"/>
      <c r="AG656" s="74"/>
      <c r="AH656" s="74"/>
      <c r="AI656" s="74"/>
      <c r="AJ656" s="74"/>
      <c r="AK656" s="74"/>
      <c r="AL656" s="78">
        <v>310</v>
      </c>
      <c r="AM656" s="74">
        <v>0.6</v>
      </c>
      <c r="AN656" s="78">
        <v>310</v>
      </c>
      <c r="AO656" s="74">
        <v>8.1</v>
      </c>
      <c r="AP656" s="74">
        <v>13.3</v>
      </c>
      <c r="AQ656" s="74">
        <v>60.8</v>
      </c>
      <c r="AR656" s="74">
        <v>72.2</v>
      </c>
      <c r="AS656" s="74">
        <v>78.599999999999994</v>
      </c>
      <c r="AT656" s="78">
        <v>310</v>
      </c>
      <c r="AU656" s="74">
        <v>1</v>
      </c>
      <c r="AV656" s="78">
        <v>310</v>
      </c>
      <c r="AW656" s="74">
        <v>10.4</v>
      </c>
      <c r="AX656" s="74">
        <v>5.5</v>
      </c>
      <c r="AY656" s="74">
        <v>67.900000000000006</v>
      </c>
      <c r="AZ656" s="74">
        <v>79.5</v>
      </c>
      <c r="BA656" s="74">
        <v>84.1</v>
      </c>
      <c r="BB656" s="78">
        <v>310</v>
      </c>
      <c r="BC656" s="74">
        <v>1</v>
      </c>
      <c r="BD656" s="78">
        <v>310</v>
      </c>
      <c r="BE656" s="74">
        <v>14.3</v>
      </c>
      <c r="BF656" s="74">
        <v>5.5</v>
      </c>
      <c r="BG656" s="74">
        <v>68.5</v>
      </c>
      <c r="BH656" s="74">
        <v>76.599999999999994</v>
      </c>
      <c r="BI656" s="74">
        <v>80.2</v>
      </c>
      <c r="BJ656" s="78"/>
      <c r="BK656" s="74"/>
      <c r="BL656" s="78"/>
      <c r="BM656" s="74"/>
      <c r="BN656" s="74"/>
      <c r="BO656" s="74"/>
      <c r="BP656" s="74"/>
      <c r="BQ656" s="74"/>
      <c r="BR656" s="78">
        <v>1090</v>
      </c>
      <c r="BS656" s="74">
        <v>1.6</v>
      </c>
      <c r="BT656" s="78">
        <v>1070</v>
      </c>
      <c r="BU656" s="74">
        <v>8.1</v>
      </c>
      <c r="BV656" s="74">
        <v>10.4</v>
      </c>
      <c r="BW656" s="74">
        <v>62.1</v>
      </c>
      <c r="BX656" s="74">
        <v>76.3</v>
      </c>
      <c r="BY656" s="74">
        <v>81.5</v>
      </c>
      <c r="BZ656" s="78">
        <v>1090</v>
      </c>
      <c r="CA656" s="74">
        <v>1.7</v>
      </c>
      <c r="CB656" s="78">
        <v>1070</v>
      </c>
      <c r="CC656" s="74">
        <v>8.6</v>
      </c>
      <c r="CD656" s="74">
        <v>6.4</v>
      </c>
      <c r="CE656" s="74">
        <v>67.2</v>
      </c>
      <c r="CF656" s="74">
        <v>80.900000000000006</v>
      </c>
      <c r="CG656" s="74">
        <v>85</v>
      </c>
      <c r="CH656" s="78">
        <v>1090</v>
      </c>
      <c r="CI656" s="74">
        <v>1.8</v>
      </c>
      <c r="CJ656" s="78">
        <v>1070</v>
      </c>
      <c r="CK656" s="74">
        <v>11.7</v>
      </c>
      <c r="CL656" s="74">
        <v>5.9</v>
      </c>
      <c r="CM656" s="74">
        <v>70.3</v>
      </c>
      <c r="CN656" s="74">
        <v>79</v>
      </c>
      <c r="CO656" s="74">
        <v>82.4</v>
      </c>
      <c r="CP656" s="78"/>
      <c r="CQ656" s="74"/>
      <c r="CR656" s="78"/>
      <c r="CS656" s="74"/>
      <c r="CT656" s="74"/>
      <c r="CU656" s="74"/>
      <c r="CV656" s="74"/>
      <c r="CW656" s="74"/>
    </row>
    <row r="657" spans="1:101" ht="16.5" x14ac:dyDescent="0.3">
      <c r="A657" s="74" t="s">
        <v>292</v>
      </c>
      <c r="B657" s="74">
        <v>164</v>
      </c>
      <c r="C657" s="74">
        <v>10007167</v>
      </c>
      <c r="D657" s="74" t="s">
        <v>46</v>
      </c>
      <c r="E657" s="74" t="s">
        <v>283</v>
      </c>
      <c r="F657" s="78">
        <v>995</v>
      </c>
      <c r="G657" s="74">
        <v>3.1</v>
      </c>
      <c r="H657" s="78">
        <v>965</v>
      </c>
      <c r="I657" s="74">
        <v>5.9</v>
      </c>
      <c r="J657" s="74">
        <v>9.9</v>
      </c>
      <c r="K657" s="74">
        <v>45.1</v>
      </c>
      <c r="L657" s="74">
        <v>69.2</v>
      </c>
      <c r="M657" s="74">
        <v>84.2</v>
      </c>
      <c r="N657" s="78">
        <v>995</v>
      </c>
      <c r="O657" s="74">
        <v>3.5</v>
      </c>
      <c r="P657" s="78">
        <v>960</v>
      </c>
      <c r="Q657" s="74">
        <v>6.8</v>
      </c>
      <c r="R657" s="74">
        <v>5.9</v>
      </c>
      <c r="S657" s="74">
        <v>59.9</v>
      </c>
      <c r="T657" s="74">
        <v>78.3</v>
      </c>
      <c r="U657" s="74">
        <v>87.3</v>
      </c>
      <c r="V657" s="78">
        <v>995</v>
      </c>
      <c r="W657" s="74">
        <v>3.8</v>
      </c>
      <c r="X657" s="78">
        <v>955</v>
      </c>
      <c r="Y657" s="74">
        <v>10.6</v>
      </c>
      <c r="Z657" s="74">
        <v>5.6</v>
      </c>
      <c r="AA657" s="74">
        <v>64.7</v>
      </c>
      <c r="AB657" s="74">
        <v>79.099999999999994</v>
      </c>
      <c r="AC657" s="74">
        <v>83.8</v>
      </c>
      <c r="AD657" s="78"/>
      <c r="AE657" s="74"/>
      <c r="AF657" s="78"/>
      <c r="AG657" s="74"/>
      <c r="AH657" s="74"/>
      <c r="AI657" s="74"/>
      <c r="AJ657" s="74"/>
      <c r="AK657" s="74"/>
      <c r="AL657" s="78">
        <v>910</v>
      </c>
      <c r="AM657" s="74">
        <v>0.9</v>
      </c>
      <c r="AN657" s="78">
        <v>905</v>
      </c>
      <c r="AO657" s="74">
        <v>9</v>
      </c>
      <c r="AP657" s="74">
        <v>10</v>
      </c>
      <c r="AQ657" s="74">
        <v>46.5</v>
      </c>
      <c r="AR657" s="74">
        <v>65.3</v>
      </c>
      <c r="AS657" s="74">
        <v>81.099999999999994</v>
      </c>
      <c r="AT657" s="78">
        <v>910</v>
      </c>
      <c r="AU657" s="74">
        <v>1.3</v>
      </c>
      <c r="AV657" s="78">
        <v>900</v>
      </c>
      <c r="AW657" s="74">
        <v>11.1</v>
      </c>
      <c r="AX657" s="74">
        <v>6.5</v>
      </c>
      <c r="AY657" s="74">
        <v>57.7</v>
      </c>
      <c r="AZ657" s="74">
        <v>73.7</v>
      </c>
      <c r="BA657" s="74">
        <v>82.4</v>
      </c>
      <c r="BB657" s="78">
        <v>910</v>
      </c>
      <c r="BC657" s="74">
        <v>1.3</v>
      </c>
      <c r="BD657" s="78">
        <v>900</v>
      </c>
      <c r="BE657" s="74">
        <v>12.8</v>
      </c>
      <c r="BF657" s="74">
        <v>7.3</v>
      </c>
      <c r="BG657" s="74">
        <v>64.3</v>
      </c>
      <c r="BH657" s="74">
        <v>76.3</v>
      </c>
      <c r="BI657" s="74">
        <v>79.900000000000006</v>
      </c>
      <c r="BJ657" s="78"/>
      <c r="BK657" s="74"/>
      <c r="BL657" s="78"/>
      <c r="BM657" s="74"/>
      <c r="BN657" s="74"/>
      <c r="BO657" s="74"/>
      <c r="BP657" s="74"/>
      <c r="BQ657" s="74"/>
      <c r="BR657" s="78">
        <v>1905</v>
      </c>
      <c r="BS657" s="74">
        <v>2</v>
      </c>
      <c r="BT657" s="78">
        <v>1865</v>
      </c>
      <c r="BU657" s="74">
        <v>7.4</v>
      </c>
      <c r="BV657" s="74">
        <v>9.9</v>
      </c>
      <c r="BW657" s="74">
        <v>45.8</v>
      </c>
      <c r="BX657" s="74">
        <v>67.3</v>
      </c>
      <c r="BY657" s="74">
        <v>82.7</v>
      </c>
      <c r="BZ657" s="78">
        <v>1905</v>
      </c>
      <c r="CA657" s="74">
        <v>2.5</v>
      </c>
      <c r="CB657" s="78">
        <v>1860</v>
      </c>
      <c r="CC657" s="74">
        <v>8.9</v>
      </c>
      <c r="CD657" s="74">
        <v>6.2</v>
      </c>
      <c r="CE657" s="74">
        <v>58.8</v>
      </c>
      <c r="CF657" s="74">
        <v>76.099999999999994</v>
      </c>
      <c r="CG657" s="74">
        <v>84.9</v>
      </c>
      <c r="CH657" s="78">
        <v>1905</v>
      </c>
      <c r="CI657" s="74">
        <v>2.6</v>
      </c>
      <c r="CJ657" s="78">
        <v>1855</v>
      </c>
      <c r="CK657" s="74">
        <v>11.6</v>
      </c>
      <c r="CL657" s="74">
        <v>6.5</v>
      </c>
      <c r="CM657" s="74">
        <v>64.5</v>
      </c>
      <c r="CN657" s="74">
        <v>77.7</v>
      </c>
      <c r="CO657" s="74">
        <v>81.900000000000006</v>
      </c>
      <c r="CP657" s="78"/>
      <c r="CQ657" s="74"/>
      <c r="CR657" s="78"/>
      <c r="CS657" s="74"/>
      <c r="CT657" s="74"/>
      <c r="CU657" s="74"/>
      <c r="CV657" s="74"/>
      <c r="CW657" s="74"/>
    </row>
    <row r="658" spans="1:101" ht="16.5" x14ac:dyDescent="0.3">
      <c r="A658" s="74" t="s">
        <v>293</v>
      </c>
      <c r="B658" s="74">
        <v>47</v>
      </c>
      <c r="C658" s="74">
        <v>10000291</v>
      </c>
      <c r="D658" s="74" t="s">
        <v>11</v>
      </c>
      <c r="E658" s="74" t="s">
        <v>12</v>
      </c>
      <c r="F658" s="78">
        <v>1330</v>
      </c>
      <c r="G658" s="74">
        <v>3.7</v>
      </c>
      <c r="H658" s="78">
        <v>1285</v>
      </c>
      <c r="I658" s="74">
        <v>7.5</v>
      </c>
      <c r="J658" s="74">
        <v>6.7</v>
      </c>
      <c r="K658" s="74">
        <v>58.5</v>
      </c>
      <c r="L658" s="74">
        <v>79.3</v>
      </c>
      <c r="M658" s="74">
        <v>85.8</v>
      </c>
      <c r="N658" s="78">
        <v>1330</v>
      </c>
      <c r="O658" s="74">
        <v>4.0999999999999996</v>
      </c>
      <c r="P658" s="78">
        <v>1280</v>
      </c>
      <c r="Q658" s="74">
        <v>10.7</v>
      </c>
      <c r="R658" s="74">
        <v>7.2</v>
      </c>
      <c r="S658" s="74">
        <v>65.3</v>
      </c>
      <c r="T658" s="74">
        <v>78.7</v>
      </c>
      <c r="U658" s="74">
        <v>82.1</v>
      </c>
      <c r="V658" s="78">
        <v>1330</v>
      </c>
      <c r="W658" s="74">
        <v>4.0999999999999996</v>
      </c>
      <c r="X658" s="78">
        <v>1275</v>
      </c>
      <c r="Y658" s="74">
        <v>13.2</v>
      </c>
      <c r="Z658" s="74">
        <v>8.1</v>
      </c>
      <c r="AA658" s="74">
        <v>66.900000000000006</v>
      </c>
      <c r="AB658" s="74">
        <v>76.400000000000006</v>
      </c>
      <c r="AC658" s="74">
        <v>78.8</v>
      </c>
      <c r="AD658" s="78"/>
      <c r="AE658" s="74"/>
      <c r="AF658" s="78"/>
      <c r="AG658" s="74"/>
      <c r="AH658" s="74"/>
      <c r="AI658" s="74"/>
      <c r="AJ658" s="74"/>
      <c r="AK658" s="74"/>
      <c r="AL658" s="78">
        <v>745</v>
      </c>
      <c r="AM658" s="74">
        <v>2.6</v>
      </c>
      <c r="AN658" s="78">
        <v>725</v>
      </c>
      <c r="AO658" s="74">
        <v>7</v>
      </c>
      <c r="AP658" s="74">
        <v>10.8</v>
      </c>
      <c r="AQ658" s="74">
        <v>68.099999999999994</v>
      </c>
      <c r="AR658" s="74">
        <v>78.3</v>
      </c>
      <c r="AS658" s="74">
        <v>82.2</v>
      </c>
      <c r="AT658" s="78">
        <v>745</v>
      </c>
      <c r="AU658" s="74">
        <v>2.8</v>
      </c>
      <c r="AV658" s="78">
        <v>725</v>
      </c>
      <c r="AW658" s="74">
        <v>9.4</v>
      </c>
      <c r="AX658" s="74">
        <v>9.8000000000000007</v>
      </c>
      <c r="AY658" s="74">
        <v>70.5</v>
      </c>
      <c r="AZ658" s="74">
        <v>77.900000000000006</v>
      </c>
      <c r="BA658" s="74">
        <v>80.8</v>
      </c>
      <c r="BB658" s="78">
        <v>745</v>
      </c>
      <c r="BC658" s="74">
        <v>3</v>
      </c>
      <c r="BD658" s="78">
        <v>720</v>
      </c>
      <c r="BE658" s="74">
        <v>13.3</v>
      </c>
      <c r="BF658" s="74">
        <v>6.5</v>
      </c>
      <c r="BG658" s="74">
        <v>71.900000000000006</v>
      </c>
      <c r="BH658" s="74">
        <v>77.400000000000006</v>
      </c>
      <c r="BI658" s="74">
        <v>80.2</v>
      </c>
      <c r="BJ658" s="78"/>
      <c r="BK658" s="74"/>
      <c r="BL658" s="78"/>
      <c r="BM658" s="74"/>
      <c r="BN658" s="74"/>
      <c r="BO658" s="74"/>
      <c r="BP658" s="74"/>
      <c r="BQ658" s="74"/>
      <c r="BR658" s="78">
        <v>2075</v>
      </c>
      <c r="BS658" s="74">
        <v>3.3</v>
      </c>
      <c r="BT658" s="78">
        <v>2010</v>
      </c>
      <c r="BU658" s="74">
        <v>7.3</v>
      </c>
      <c r="BV658" s="74">
        <v>8.1999999999999993</v>
      </c>
      <c r="BW658" s="74">
        <v>62</v>
      </c>
      <c r="BX658" s="74">
        <v>78.900000000000006</v>
      </c>
      <c r="BY658" s="74">
        <v>84.5</v>
      </c>
      <c r="BZ658" s="78">
        <v>2075</v>
      </c>
      <c r="CA658" s="74">
        <v>3.6</v>
      </c>
      <c r="CB658" s="78">
        <v>2000</v>
      </c>
      <c r="CC658" s="74">
        <v>10.199999999999999</v>
      </c>
      <c r="CD658" s="74">
        <v>8.1</v>
      </c>
      <c r="CE658" s="74">
        <v>67.2</v>
      </c>
      <c r="CF658" s="74">
        <v>78.400000000000006</v>
      </c>
      <c r="CG658" s="74">
        <v>81.599999999999994</v>
      </c>
      <c r="CH658" s="78">
        <v>2075</v>
      </c>
      <c r="CI658" s="74">
        <v>3.7</v>
      </c>
      <c r="CJ658" s="78">
        <v>2000</v>
      </c>
      <c r="CK658" s="74">
        <v>13.2</v>
      </c>
      <c r="CL658" s="74">
        <v>7.5</v>
      </c>
      <c r="CM658" s="74">
        <v>68.7</v>
      </c>
      <c r="CN658" s="74">
        <v>76.7</v>
      </c>
      <c r="CO658" s="74">
        <v>79.3</v>
      </c>
      <c r="CP658" s="78"/>
      <c r="CQ658" s="74"/>
      <c r="CR658" s="78"/>
      <c r="CS658" s="74"/>
      <c r="CT658" s="74"/>
      <c r="CU658" s="74"/>
      <c r="CV658" s="74"/>
      <c r="CW658" s="74"/>
    </row>
    <row r="659" spans="1:101" ht="16.5" x14ac:dyDescent="0.3">
      <c r="A659" s="74" t="s">
        <v>293</v>
      </c>
      <c r="B659" s="74">
        <v>108</v>
      </c>
      <c r="C659" s="74">
        <v>10007759</v>
      </c>
      <c r="D659" s="74" t="s">
        <v>16</v>
      </c>
      <c r="E659" s="74" t="s">
        <v>17</v>
      </c>
      <c r="F659" s="78">
        <v>745</v>
      </c>
      <c r="G659" s="74">
        <v>2.5</v>
      </c>
      <c r="H659" s="78">
        <v>725</v>
      </c>
      <c r="I659" s="74">
        <v>6.5</v>
      </c>
      <c r="J659" s="74">
        <v>9.1999999999999993</v>
      </c>
      <c r="K659" s="74">
        <v>60.5</v>
      </c>
      <c r="L659" s="74">
        <v>75.400000000000006</v>
      </c>
      <c r="M659" s="74">
        <v>84.3</v>
      </c>
      <c r="N659" s="78">
        <v>745</v>
      </c>
      <c r="O659" s="74">
        <v>3.1</v>
      </c>
      <c r="P659" s="78">
        <v>725</v>
      </c>
      <c r="Q659" s="74">
        <v>10.7</v>
      </c>
      <c r="R659" s="74">
        <v>7.7</v>
      </c>
      <c r="S659" s="74">
        <v>65.400000000000006</v>
      </c>
      <c r="T659" s="74">
        <v>77.7</v>
      </c>
      <c r="U659" s="74">
        <v>81.599999999999994</v>
      </c>
      <c r="V659" s="78">
        <v>745</v>
      </c>
      <c r="W659" s="74">
        <v>2.8</v>
      </c>
      <c r="X659" s="78">
        <v>725</v>
      </c>
      <c r="Y659" s="74">
        <v>13.9</v>
      </c>
      <c r="Z659" s="74">
        <v>5.7</v>
      </c>
      <c r="AA659" s="74">
        <v>67.7</v>
      </c>
      <c r="AB659" s="74">
        <v>77.5</v>
      </c>
      <c r="AC659" s="74">
        <v>80.400000000000006</v>
      </c>
      <c r="AD659" s="78"/>
      <c r="AE659" s="74"/>
      <c r="AF659" s="78"/>
      <c r="AG659" s="74"/>
      <c r="AH659" s="74"/>
      <c r="AI659" s="74"/>
      <c r="AJ659" s="74"/>
      <c r="AK659" s="74"/>
      <c r="AL659" s="78">
        <v>715</v>
      </c>
      <c r="AM659" s="74">
        <v>1.3</v>
      </c>
      <c r="AN659" s="78">
        <v>705</v>
      </c>
      <c r="AO659" s="74">
        <v>6.1</v>
      </c>
      <c r="AP659" s="74">
        <v>12.2</v>
      </c>
      <c r="AQ659" s="74">
        <v>61.1</v>
      </c>
      <c r="AR659" s="74">
        <v>72.2</v>
      </c>
      <c r="AS659" s="74">
        <v>81.7</v>
      </c>
      <c r="AT659" s="78">
        <v>715</v>
      </c>
      <c r="AU659" s="74">
        <v>1.5</v>
      </c>
      <c r="AV659" s="78">
        <v>705</v>
      </c>
      <c r="AW659" s="74">
        <v>10.7</v>
      </c>
      <c r="AX659" s="74">
        <v>9.1</v>
      </c>
      <c r="AY659" s="74">
        <v>70</v>
      </c>
      <c r="AZ659" s="74">
        <v>76.400000000000006</v>
      </c>
      <c r="BA659" s="74">
        <v>80.2</v>
      </c>
      <c r="BB659" s="78">
        <v>715</v>
      </c>
      <c r="BC659" s="74">
        <v>1.5</v>
      </c>
      <c r="BD659" s="78">
        <v>705</v>
      </c>
      <c r="BE659" s="74">
        <v>15.4</v>
      </c>
      <c r="BF659" s="74">
        <v>8.5</v>
      </c>
      <c r="BG659" s="74">
        <v>68.7</v>
      </c>
      <c r="BH659" s="74">
        <v>74.5</v>
      </c>
      <c r="BI659" s="74">
        <v>76.099999999999994</v>
      </c>
      <c r="BJ659" s="78"/>
      <c r="BK659" s="74"/>
      <c r="BL659" s="78"/>
      <c r="BM659" s="74"/>
      <c r="BN659" s="74"/>
      <c r="BO659" s="74"/>
      <c r="BP659" s="74"/>
      <c r="BQ659" s="74"/>
      <c r="BR659" s="78">
        <v>1460</v>
      </c>
      <c r="BS659" s="74">
        <v>1.9</v>
      </c>
      <c r="BT659" s="78">
        <v>1430</v>
      </c>
      <c r="BU659" s="74">
        <v>6.3</v>
      </c>
      <c r="BV659" s="74">
        <v>10.7</v>
      </c>
      <c r="BW659" s="74">
        <v>60.8</v>
      </c>
      <c r="BX659" s="74">
        <v>73.8</v>
      </c>
      <c r="BY659" s="74">
        <v>83</v>
      </c>
      <c r="BZ659" s="78">
        <v>1460</v>
      </c>
      <c r="CA659" s="74">
        <v>2.2999999999999998</v>
      </c>
      <c r="CB659" s="78">
        <v>1425</v>
      </c>
      <c r="CC659" s="74">
        <v>10.7</v>
      </c>
      <c r="CD659" s="74">
        <v>8.4</v>
      </c>
      <c r="CE659" s="74">
        <v>67.7</v>
      </c>
      <c r="CF659" s="74">
        <v>77.099999999999994</v>
      </c>
      <c r="CG659" s="74">
        <v>80.900000000000006</v>
      </c>
      <c r="CH659" s="78">
        <v>1460</v>
      </c>
      <c r="CI659" s="74">
        <v>2.2000000000000002</v>
      </c>
      <c r="CJ659" s="78">
        <v>1430</v>
      </c>
      <c r="CK659" s="74">
        <v>14.6</v>
      </c>
      <c r="CL659" s="74">
        <v>7.1</v>
      </c>
      <c r="CM659" s="74">
        <v>68.2</v>
      </c>
      <c r="CN659" s="74">
        <v>76.099999999999994</v>
      </c>
      <c r="CO659" s="74">
        <v>78.3</v>
      </c>
      <c r="CP659" s="78"/>
      <c r="CQ659" s="74"/>
      <c r="CR659" s="78"/>
      <c r="CS659" s="74"/>
      <c r="CT659" s="74"/>
      <c r="CU659" s="74"/>
      <c r="CV659" s="74"/>
      <c r="CW659" s="74"/>
    </row>
    <row r="660" spans="1:101" ht="16.5" x14ac:dyDescent="0.3">
      <c r="A660" s="74" t="s">
        <v>293</v>
      </c>
      <c r="B660" s="74">
        <v>48</v>
      </c>
      <c r="C660" s="74">
        <v>10000571</v>
      </c>
      <c r="D660" s="74" t="s">
        <v>19</v>
      </c>
      <c r="E660" s="74" t="s">
        <v>20</v>
      </c>
      <c r="F660" s="78">
        <v>840</v>
      </c>
      <c r="G660" s="74">
        <v>2.7</v>
      </c>
      <c r="H660" s="78">
        <v>820</v>
      </c>
      <c r="I660" s="74">
        <v>6.8</v>
      </c>
      <c r="J660" s="74">
        <v>12.3</v>
      </c>
      <c r="K660" s="74">
        <v>55.1</v>
      </c>
      <c r="L660" s="74">
        <v>73.400000000000006</v>
      </c>
      <c r="M660" s="74">
        <v>80.8</v>
      </c>
      <c r="N660" s="78">
        <v>840</v>
      </c>
      <c r="O660" s="74">
        <v>3.4</v>
      </c>
      <c r="P660" s="78">
        <v>815</v>
      </c>
      <c r="Q660" s="74">
        <v>10.3</v>
      </c>
      <c r="R660" s="74">
        <v>9</v>
      </c>
      <c r="S660" s="74">
        <v>65.099999999999994</v>
      </c>
      <c r="T660" s="74">
        <v>76.8</v>
      </c>
      <c r="U660" s="74">
        <v>80.7</v>
      </c>
      <c r="V660" s="78">
        <v>840</v>
      </c>
      <c r="W660" s="74">
        <v>3.6</v>
      </c>
      <c r="X660" s="78">
        <v>810</v>
      </c>
      <c r="Y660" s="74">
        <v>12.6</v>
      </c>
      <c r="Z660" s="74">
        <v>8.6999999999999993</v>
      </c>
      <c r="AA660" s="74">
        <v>70.2</v>
      </c>
      <c r="AB660" s="74">
        <v>76.5</v>
      </c>
      <c r="AC660" s="74">
        <v>78.7</v>
      </c>
      <c r="AD660" s="78"/>
      <c r="AE660" s="74"/>
      <c r="AF660" s="78"/>
      <c r="AG660" s="74"/>
      <c r="AH660" s="74"/>
      <c r="AI660" s="74"/>
      <c r="AJ660" s="74"/>
      <c r="AK660" s="74"/>
      <c r="AL660" s="78">
        <v>355</v>
      </c>
      <c r="AM660" s="74">
        <v>1.1000000000000001</v>
      </c>
      <c r="AN660" s="78">
        <v>350</v>
      </c>
      <c r="AO660" s="74">
        <v>7.7</v>
      </c>
      <c r="AP660" s="74">
        <v>16.2</v>
      </c>
      <c r="AQ660" s="74">
        <v>59.8</v>
      </c>
      <c r="AR660" s="74">
        <v>70.7</v>
      </c>
      <c r="AS660" s="74">
        <v>76.099999999999994</v>
      </c>
      <c r="AT660" s="78">
        <v>355</v>
      </c>
      <c r="AU660" s="74">
        <v>1.1000000000000001</v>
      </c>
      <c r="AV660" s="78">
        <v>350</v>
      </c>
      <c r="AW660" s="74">
        <v>8.8000000000000007</v>
      </c>
      <c r="AX660" s="74">
        <v>16</v>
      </c>
      <c r="AY660" s="74">
        <v>65.8</v>
      </c>
      <c r="AZ660" s="74">
        <v>71.8</v>
      </c>
      <c r="BA660" s="74">
        <v>75.2</v>
      </c>
      <c r="BB660" s="78">
        <v>355</v>
      </c>
      <c r="BC660" s="74">
        <v>1.1000000000000001</v>
      </c>
      <c r="BD660" s="78">
        <v>350</v>
      </c>
      <c r="BE660" s="74">
        <v>18.2</v>
      </c>
      <c r="BF660" s="74">
        <v>10.5</v>
      </c>
      <c r="BG660" s="74">
        <v>64.400000000000006</v>
      </c>
      <c r="BH660" s="74">
        <v>68.099999999999994</v>
      </c>
      <c r="BI660" s="74">
        <v>71.2</v>
      </c>
      <c r="BJ660" s="78"/>
      <c r="BK660" s="74"/>
      <c r="BL660" s="78"/>
      <c r="BM660" s="74"/>
      <c r="BN660" s="74"/>
      <c r="BO660" s="74"/>
      <c r="BP660" s="74"/>
      <c r="BQ660" s="74"/>
      <c r="BR660" s="78">
        <v>1195</v>
      </c>
      <c r="BS660" s="74">
        <v>2.2999999999999998</v>
      </c>
      <c r="BT660" s="78">
        <v>1170</v>
      </c>
      <c r="BU660" s="74">
        <v>7.1</v>
      </c>
      <c r="BV660" s="74">
        <v>13.5</v>
      </c>
      <c r="BW660" s="74">
        <v>56.5</v>
      </c>
      <c r="BX660" s="74">
        <v>72.599999999999994</v>
      </c>
      <c r="BY660" s="74">
        <v>79.400000000000006</v>
      </c>
      <c r="BZ660" s="78">
        <v>1195</v>
      </c>
      <c r="CA660" s="74">
        <v>2.8</v>
      </c>
      <c r="CB660" s="78">
        <v>1165</v>
      </c>
      <c r="CC660" s="74">
        <v>9.9</v>
      </c>
      <c r="CD660" s="74">
        <v>11.1</v>
      </c>
      <c r="CE660" s="74">
        <v>65.3</v>
      </c>
      <c r="CF660" s="74">
        <v>75.3</v>
      </c>
      <c r="CG660" s="74">
        <v>79</v>
      </c>
      <c r="CH660" s="78">
        <v>1195</v>
      </c>
      <c r="CI660" s="74">
        <v>2.8</v>
      </c>
      <c r="CJ660" s="78">
        <v>1165</v>
      </c>
      <c r="CK660" s="74">
        <v>14.3</v>
      </c>
      <c r="CL660" s="74">
        <v>9.3000000000000007</v>
      </c>
      <c r="CM660" s="74">
        <v>68.400000000000006</v>
      </c>
      <c r="CN660" s="74">
        <v>73.900000000000006</v>
      </c>
      <c r="CO660" s="74">
        <v>76.400000000000006</v>
      </c>
      <c r="CP660" s="78"/>
      <c r="CQ660" s="74"/>
      <c r="CR660" s="78"/>
      <c r="CS660" s="74"/>
      <c r="CT660" s="74"/>
      <c r="CU660" s="74"/>
      <c r="CV660" s="74"/>
      <c r="CW660" s="74"/>
    </row>
    <row r="661" spans="1:101" ht="16.5" x14ac:dyDescent="0.3">
      <c r="A661" s="74" t="s">
        <v>293</v>
      </c>
      <c r="B661" s="74">
        <v>109</v>
      </c>
      <c r="C661" s="74">
        <v>10007850</v>
      </c>
      <c r="D661" s="74" t="s">
        <v>19</v>
      </c>
      <c r="E661" s="74" t="s">
        <v>23</v>
      </c>
      <c r="F661" s="78">
        <v>755</v>
      </c>
      <c r="G661" s="74">
        <v>3.2</v>
      </c>
      <c r="H661" s="78">
        <v>730</v>
      </c>
      <c r="I661" s="74">
        <v>8</v>
      </c>
      <c r="J661" s="74">
        <v>8.1</v>
      </c>
      <c r="K661" s="74">
        <v>50.6</v>
      </c>
      <c r="L661" s="74">
        <v>73.400000000000006</v>
      </c>
      <c r="M661" s="74">
        <v>84</v>
      </c>
      <c r="N661" s="78">
        <v>755</v>
      </c>
      <c r="O661" s="74">
        <v>3.9</v>
      </c>
      <c r="P661" s="78">
        <v>725</v>
      </c>
      <c r="Q661" s="74">
        <v>9.8000000000000007</v>
      </c>
      <c r="R661" s="74">
        <v>3.7</v>
      </c>
      <c r="S661" s="74">
        <v>61.7</v>
      </c>
      <c r="T661" s="74">
        <v>80.5</v>
      </c>
      <c r="U661" s="74">
        <v>86.5</v>
      </c>
      <c r="V661" s="78">
        <v>755</v>
      </c>
      <c r="W661" s="74">
        <v>4.2</v>
      </c>
      <c r="X661" s="78">
        <v>720</v>
      </c>
      <c r="Y661" s="74">
        <v>11.8</v>
      </c>
      <c r="Z661" s="74">
        <v>4.9000000000000004</v>
      </c>
      <c r="AA661" s="74">
        <v>67.5</v>
      </c>
      <c r="AB661" s="74">
        <v>79.8</v>
      </c>
      <c r="AC661" s="74">
        <v>83.4</v>
      </c>
      <c r="AD661" s="78"/>
      <c r="AE661" s="74"/>
      <c r="AF661" s="78"/>
      <c r="AG661" s="74"/>
      <c r="AH661" s="74"/>
      <c r="AI661" s="74"/>
      <c r="AJ661" s="74"/>
      <c r="AK661" s="74"/>
      <c r="AL661" s="78">
        <v>920</v>
      </c>
      <c r="AM661" s="74">
        <v>1.6</v>
      </c>
      <c r="AN661" s="78">
        <v>905</v>
      </c>
      <c r="AO661" s="74">
        <v>9</v>
      </c>
      <c r="AP661" s="74">
        <v>9.1</v>
      </c>
      <c r="AQ661" s="74">
        <v>56.1</v>
      </c>
      <c r="AR661" s="74">
        <v>70.8</v>
      </c>
      <c r="AS661" s="74">
        <v>81.900000000000006</v>
      </c>
      <c r="AT661" s="78">
        <v>920</v>
      </c>
      <c r="AU661" s="74">
        <v>2.5</v>
      </c>
      <c r="AV661" s="78">
        <v>895</v>
      </c>
      <c r="AW661" s="74">
        <v>10.7</v>
      </c>
      <c r="AX661" s="74">
        <v>7.5</v>
      </c>
      <c r="AY661" s="74">
        <v>63</v>
      </c>
      <c r="AZ661" s="74">
        <v>74.7</v>
      </c>
      <c r="BA661" s="74">
        <v>81.8</v>
      </c>
      <c r="BB661" s="78">
        <v>920</v>
      </c>
      <c r="BC661" s="74">
        <v>2.5</v>
      </c>
      <c r="BD661" s="78">
        <v>895</v>
      </c>
      <c r="BE661" s="74">
        <v>13.7</v>
      </c>
      <c r="BF661" s="74">
        <v>6.1</v>
      </c>
      <c r="BG661" s="74">
        <v>66.099999999999994</v>
      </c>
      <c r="BH661" s="74">
        <v>75</v>
      </c>
      <c r="BI661" s="74">
        <v>80.099999999999994</v>
      </c>
      <c r="BJ661" s="78"/>
      <c r="BK661" s="74"/>
      <c r="BL661" s="78"/>
      <c r="BM661" s="74"/>
      <c r="BN661" s="74"/>
      <c r="BO661" s="74"/>
      <c r="BP661" s="74"/>
      <c r="BQ661" s="74"/>
      <c r="BR661" s="78">
        <v>1670</v>
      </c>
      <c r="BS661" s="74">
        <v>2.2999999999999998</v>
      </c>
      <c r="BT661" s="78">
        <v>1630</v>
      </c>
      <c r="BU661" s="74">
        <v>8.5</v>
      </c>
      <c r="BV661" s="74">
        <v>8.6</v>
      </c>
      <c r="BW661" s="74">
        <v>53.7</v>
      </c>
      <c r="BX661" s="74">
        <v>71.900000000000006</v>
      </c>
      <c r="BY661" s="74">
        <v>82.8</v>
      </c>
      <c r="BZ661" s="78">
        <v>1670</v>
      </c>
      <c r="CA661" s="74">
        <v>3.1</v>
      </c>
      <c r="CB661" s="78">
        <v>1620</v>
      </c>
      <c r="CC661" s="74">
        <v>10.3</v>
      </c>
      <c r="CD661" s="74">
        <v>5.8</v>
      </c>
      <c r="CE661" s="74">
        <v>62.4</v>
      </c>
      <c r="CF661" s="74">
        <v>77.3</v>
      </c>
      <c r="CG661" s="74">
        <v>83.9</v>
      </c>
      <c r="CH661" s="78">
        <v>1670</v>
      </c>
      <c r="CI661" s="74">
        <v>3.3</v>
      </c>
      <c r="CJ661" s="78">
        <v>1615</v>
      </c>
      <c r="CK661" s="74">
        <v>12.9</v>
      </c>
      <c r="CL661" s="74">
        <v>5.6</v>
      </c>
      <c r="CM661" s="74">
        <v>66.8</v>
      </c>
      <c r="CN661" s="74">
        <v>77.099999999999994</v>
      </c>
      <c r="CO661" s="74">
        <v>81.599999999999994</v>
      </c>
      <c r="CP661" s="78"/>
      <c r="CQ661" s="74"/>
      <c r="CR661" s="78"/>
      <c r="CS661" s="74"/>
      <c r="CT661" s="74"/>
      <c r="CU661" s="74"/>
      <c r="CV661" s="74"/>
      <c r="CW661" s="74"/>
    </row>
    <row r="662" spans="1:101" ht="16.5" x14ac:dyDescent="0.3">
      <c r="A662" s="74" t="s">
        <v>293</v>
      </c>
      <c r="B662" s="74">
        <v>26</v>
      </c>
      <c r="C662" s="74">
        <v>10007152</v>
      </c>
      <c r="D662" s="74" t="s">
        <v>11</v>
      </c>
      <c r="E662" s="74" t="s">
        <v>25</v>
      </c>
      <c r="F662" s="78">
        <v>955</v>
      </c>
      <c r="G662" s="74">
        <v>3.6</v>
      </c>
      <c r="H662" s="78">
        <v>920</v>
      </c>
      <c r="I662" s="74">
        <v>9.3000000000000007</v>
      </c>
      <c r="J662" s="74">
        <v>10.1</v>
      </c>
      <c r="K662" s="74">
        <v>61.5</v>
      </c>
      <c r="L662" s="74">
        <v>75.7</v>
      </c>
      <c r="M662" s="74">
        <v>80.599999999999994</v>
      </c>
      <c r="N662" s="78">
        <v>955</v>
      </c>
      <c r="O662" s="74">
        <v>3.8</v>
      </c>
      <c r="P662" s="78">
        <v>920</v>
      </c>
      <c r="Q662" s="74">
        <v>11.5</v>
      </c>
      <c r="R662" s="74">
        <v>11</v>
      </c>
      <c r="S662" s="74">
        <v>60.5</v>
      </c>
      <c r="T662" s="74">
        <v>74.099999999999994</v>
      </c>
      <c r="U662" s="74">
        <v>77.5</v>
      </c>
      <c r="V662" s="78">
        <v>955</v>
      </c>
      <c r="W662" s="74">
        <v>3.9</v>
      </c>
      <c r="X662" s="78">
        <v>920</v>
      </c>
      <c r="Y662" s="74">
        <v>15.5</v>
      </c>
      <c r="Z662" s="74">
        <v>8.1999999999999993</v>
      </c>
      <c r="AA662" s="74">
        <v>65.3</v>
      </c>
      <c r="AB662" s="74">
        <v>73.599999999999994</v>
      </c>
      <c r="AC662" s="74">
        <v>76.400000000000006</v>
      </c>
      <c r="AD662" s="78"/>
      <c r="AE662" s="74"/>
      <c r="AF662" s="78"/>
      <c r="AG662" s="74"/>
      <c r="AH662" s="74"/>
      <c r="AI662" s="74"/>
      <c r="AJ662" s="74"/>
      <c r="AK662" s="74"/>
      <c r="AL662" s="78">
        <v>540</v>
      </c>
      <c r="AM662" s="74">
        <v>1.5</v>
      </c>
      <c r="AN662" s="78">
        <v>535</v>
      </c>
      <c r="AO662" s="74">
        <v>10.5</v>
      </c>
      <c r="AP662" s="74">
        <v>14.8</v>
      </c>
      <c r="AQ662" s="74">
        <v>58</v>
      </c>
      <c r="AR662" s="74">
        <v>71.099999999999994</v>
      </c>
      <c r="AS662" s="74">
        <v>74.7</v>
      </c>
      <c r="AT662" s="78">
        <v>540</v>
      </c>
      <c r="AU662" s="74">
        <v>1.7</v>
      </c>
      <c r="AV662" s="78">
        <v>530</v>
      </c>
      <c r="AW662" s="74">
        <v>12</v>
      </c>
      <c r="AX662" s="74">
        <v>12.6</v>
      </c>
      <c r="AY662" s="74">
        <v>64.5</v>
      </c>
      <c r="AZ662" s="74">
        <v>74.8</v>
      </c>
      <c r="BA662" s="74">
        <v>75.400000000000006</v>
      </c>
      <c r="BB662" s="78">
        <v>540</v>
      </c>
      <c r="BC662" s="74">
        <v>1.7</v>
      </c>
      <c r="BD662" s="78">
        <v>530</v>
      </c>
      <c r="BE662" s="74">
        <v>15.6</v>
      </c>
      <c r="BF662" s="74">
        <v>10.199999999999999</v>
      </c>
      <c r="BG662" s="74">
        <v>67.3</v>
      </c>
      <c r="BH662" s="74">
        <v>72</v>
      </c>
      <c r="BI662" s="74">
        <v>74.2</v>
      </c>
      <c r="BJ662" s="78"/>
      <c r="BK662" s="74"/>
      <c r="BL662" s="78"/>
      <c r="BM662" s="74"/>
      <c r="BN662" s="74"/>
      <c r="BO662" s="74"/>
      <c r="BP662" s="74"/>
      <c r="BQ662" s="74"/>
      <c r="BR662" s="78">
        <v>1495</v>
      </c>
      <c r="BS662" s="74">
        <v>2.8</v>
      </c>
      <c r="BT662" s="78">
        <v>1455</v>
      </c>
      <c r="BU662" s="74">
        <v>9.8000000000000007</v>
      </c>
      <c r="BV662" s="74">
        <v>11.8</v>
      </c>
      <c r="BW662" s="74">
        <v>60.2</v>
      </c>
      <c r="BX662" s="74">
        <v>74</v>
      </c>
      <c r="BY662" s="74">
        <v>78.400000000000006</v>
      </c>
      <c r="BZ662" s="78">
        <v>1495</v>
      </c>
      <c r="CA662" s="74">
        <v>3</v>
      </c>
      <c r="CB662" s="78">
        <v>1450</v>
      </c>
      <c r="CC662" s="74">
        <v>11.7</v>
      </c>
      <c r="CD662" s="74">
        <v>11.6</v>
      </c>
      <c r="CE662" s="74">
        <v>62</v>
      </c>
      <c r="CF662" s="74">
        <v>74.400000000000006</v>
      </c>
      <c r="CG662" s="74">
        <v>76.7</v>
      </c>
      <c r="CH662" s="78">
        <v>1495</v>
      </c>
      <c r="CI662" s="74">
        <v>3.1</v>
      </c>
      <c r="CJ662" s="78">
        <v>1450</v>
      </c>
      <c r="CK662" s="74">
        <v>15.5</v>
      </c>
      <c r="CL662" s="74">
        <v>8.9</v>
      </c>
      <c r="CM662" s="74">
        <v>66</v>
      </c>
      <c r="CN662" s="74">
        <v>73</v>
      </c>
      <c r="CO662" s="74">
        <v>75.599999999999994</v>
      </c>
      <c r="CP662" s="78"/>
      <c r="CQ662" s="74"/>
      <c r="CR662" s="78"/>
      <c r="CS662" s="74"/>
      <c r="CT662" s="74"/>
      <c r="CU662" s="74"/>
      <c r="CV662" s="74"/>
      <c r="CW662" s="74"/>
    </row>
    <row r="663" spans="1:101" ht="16.5" x14ac:dyDescent="0.3">
      <c r="A663" s="74" t="s">
        <v>293</v>
      </c>
      <c r="B663" s="74">
        <v>127</v>
      </c>
      <c r="C663" s="74">
        <v>10007760</v>
      </c>
      <c r="D663" s="74" t="s">
        <v>27</v>
      </c>
      <c r="E663" s="74" t="s">
        <v>28</v>
      </c>
      <c r="F663" s="78">
        <v>345</v>
      </c>
      <c r="G663" s="74">
        <v>10.7</v>
      </c>
      <c r="H663" s="78">
        <v>310</v>
      </c>
      <c r="I663" s="74">
        <v>15.5</v>
      </c>
      <c r="J663" s="74">
        <v>6.5</v>
      </c>
      <c r="K663" s="74">
        <v>43.4</v>
      </c>
      <c r="L663" s="74">
        <v>63.4</v>
      </c>
      <c r="M663" s="74">
        <v>78</v>
      </c>
      <c r="N663" s="78">
        <v>345</v>
      </c>
      <c r="O663" s="74">
        <v>12.7</v>
      </c>
      <c r="P663" s="78">
        <v>300</v>
      </c>
      <c r="Q663" s="74">
        <v>19.5</v>
      </c>
      <c r="R663" s="74">
        <v>10.3</v>
      </c>
      <c r="S663" s="74">
        <v>46</v>
      </c>
      <c r="T663" s="74">
        <v>61.9</v>
      </c>
      <c r="U663" s="74">
        <v>70.2</v>
      </c>
      <c r="V663" s="78">
        <v>345</v>
      </c>
      <c r="W663" s="74">
        <v>12.4</v>
      </c>
      <c r="X663" s="78">
        <v>305</v>
      </c>
      <c r="Y663" s="74">
        <v>23.4</v>
      </c>
      <c r="Z663" s="74">
        <v>10.199999999999999</v>
      </c>
      <c r="AA663" s="74">
        <v>49.2</v>
      </c>
      <c r="AB663" s="74">
        <v>59.1</v>
      </c>
      <c r="AC663" s="74">
        <v>66.3</v>
      </c>
      <c r="AD663" s="78"/>
      <c r="AE663" s="74"/>
      <c r="AF663" s="78"/>
      <c r="AG663" s="74"/>
      <c r="AH663" s="74"/>
      <c r="AI663" s="74"/>
      <c r="AJ663" s="74"/>
      <c r="AK663" s="74"/>
      <c r="AL663" s="78">
        <v>250</v>
      </c>
      <c r="AM663" s="74">
        <v>6</v>
      </c>
      <c r="AN663" s="78">
        <v>235</v>
      </c>
      <c r="AO663" s="74">
        <v>13.1</v>
      </c>
      <c r="AP663" s="74">
        <v>7.6</v>
      </c>
      <c r="AQ663" s="74">
        <v>39.200000000000003</v>
      </c>
      <c r="AR663" s="74">
        <v>62.9</v>
      </c>
      <c r="AS663" s="74">
        <v>79.3</v>
      </c>
      <c r="AT663" s="78">
        <v>250</v>
      </c>
      <c r="AU663" s="74">
        <v>5.6</v>
      </c>
      <c r="AV663" s="78">
        <v>240</v>
      </c>
      <c r="AW663" s="74">
        <v>14.3</v>
      </c>
      <c r="AX663" s="74">
        <v>10.1</v>
      </c>
      <c r="AY663" s="74">
        <v>47.5</v>
      </c>
      <c r="AZ663" s="74">
        <v>64.3</v>
      </c>
      <c r="BA663" s="74">
        <v>75.599999999999994</v>
      </c>
      <c r="BB663" s="78">
        <v>250</v>
      </c>
      <c r="BC663" s="74">
        <v>6.3</v>
      </c>
      <c r="BD663" s="78">
        <v>235</v>
      </c>
      <c r="BE663" s="74">
        <v>22.5</v>
      </c>
      <c r="BF663" s="74">
        <v>7.2</v>
      </c>
      <c r="BG663" s="74">
        <v>55.9</v>
      </c>
      <c r="BH663" s="74">
        <v>64.400000000000006</v>
      </c>
      <c r="BI663" s="74">
        <v>70.3</v>
      </c>
      <c r="BJ663" s="78"/>
      <c r="BK663" s="74"/>
      <c r="BL663" s="78"/>
      <c r="BM663" s="74"/>
      <c r="BN663" s="74"/>
      <c r="BO663" s="74"/>
      <c r="BP663" s="74"/>
      <c r="BQ663" s="74"/>
      <c r="BR663" s="78">
        <v>600</v>
      </c>
      <c r="BS663" s="74">
        <v>8.6999999999999993</v>
      </c>
      <c r="BT663" s="78">
        <v>545</v>
      </c>
      <c r="BU663" s="74">
        <v>14.5</v>
      </c>
      <c r="BV663" s="74">
        <v>7</v>
      </c>
      <c r="BW663" s="74">
        <v>41.6</v>
      </c>
      <c r="BX663" s="74">
        <v>63.2</v>
      </c>
      <c r="BY663" s="74">
        <v>78.599999999999994</v>
      </c>
      <c r="BZ663" s="78">
        <v>600</v>
      </c>
      <c r="CA663" s="74">
        <v>9.6999999999999993</v>
      </c>
      <c r="CB663" s="78">
        <v>540</v>
      </c>
      <c r="CC663" s="74">
        <v>17.2</v>
      </c>
      <c r="CD663" s="74">
        <v>10.199999999999999</v>
      </c>
      <c r="CE663" s="74">
        <v>46.7</v>
      </c>
      <c r="CF663" s="74">
        <v>63</v>
      </c>
      <c r="CG663" s="74">
        <v>72.599999999999994</v>
      </c>
      <c r="CH663" s="78">
        <v>600</v>
      </c>
      <c r="CI663" s="74">
        <v>9.9</v>
      </c>
      <c r="CJ663" s="78">
        <v>540</v>
      </c>
      <c r="CK663" s="74">
        <v>23</v>
      </c>
      <c r="CL663" s="74">
        <v>8.9</v>
      </c>
      <c r="CM663" s="74">
        <v>52.1</v>
      </c>
      <c r="CN663" s="74">
        <v>61.4</v>
      </c>
      <c r="CO663" s="74">
        <v>68.099999999999994</v>
      </c>
      <c r="CP663" s="78"/>
      <c r="CQ663" s="74"/>
      <c r="CR663" s="78"/>
      <c r="CS663" s="74"/>
      <c r="CT663" s="74"/>
      <c r="CU663" s="74"/>
      <c r="CV663" s="74"/>
      <c r="CW663" s="74"/>
    </row>
    <row r="664" spans="1:101" ht="16.5" x14ac:dyDescent="0.3">
      <c r="A664" s="74" t="s">
        <v>293</v>
      </c>
      <c r="B664" s="74">
        <v>52</v>
      </c>
      <c r="C664" s="74">
        <v>10007140</v>
      </c>
      <c r="D664" s="74" t="s">
        <v>16</v>
      </c>
      <c r="E664" s="74" t="s">
        <v>30</v>
      </c>
      <c r="F664" s="78">
        <v>2085</v>
      </c>
      <c r="G664" s="74">
        <v>3.6</v>
      </c>
      <c r="H664" s="78">
        <v>2010</v>
      </c>
      <c r="I664" s="74">
        <v>7.8</v>
      </c>
      <c r="J664" s="74">
        <v>9.6</v>
      </c>
      <c r="K664" s="74">
        <v>57.6</v>
      </c>
      <c r="L664" s="74">
        <v>75</v>
      </c>
      <c r="M664" s="74">
        <v>82.7</v>
      </c>
      <c r="N664" s="78">
        <v>2085</v>
      </c>
      <c r="O664" s="74">
        <v>4.5999999999999996</v>
      </c>
      <c r="P664" s="78">
        <v>1990</v>
      </c>
      <c r="Q664" s="74">
        <v>10.3</v>
      </c>
      <c r="R664" s="74">
        <v>8.3000000000000007</v>
      </c>
      <c r="S664" s="74">
        <v>68</v>
      </c>
      <c r="T664" s="74">
        <v>78.5</v>
      </c>
      <c r="U664" s="74">
        <v>81.5</v>
      </c>
      <c r="V664" s="78">
        <v>2085</v>
      </c>
      <c r="W664" s="74">
        <v>4.7</v>
      </c>
      <c r="X664" s="78">
        <v>1990</v>
      </c>
      <c r="Y664" s="74">
        <v>13.1</v>
      </c>
      <c r="Z664" s="74">
        <v>7</v>
      </c>
      <c r="AA664" s="74">
        <v>69.8</v>
      </c>
      <c r="AB664" s="74">
        <v>78</v>
      </c>
      <c r="AC664" s="74">
        <v>79.900000000000006</v>
      </c>
      <c r="AD664" s="78"/>
      <c r="AE664" s="74"/>
      <c r="AF664" s="78"/>
      <c r="AG664" s="74"/>
      <c r="AH664" s="74"/>
      <c r="AI664" s="74"/>
      <c r="AJ664" s="74"/>
      <c r="AK664" s="74"/>
      <c r="AL664" s="78">
        <v>1045</v>
      </c>
      <c r="AM664" s="74">
        <v>1.7</v>
      </c>
      <c r="AN664" s="78">
        <v>1030</v>
      </c>
      <c r="AO664" s="74">
        <v>8.3000000000000007</v>
      </c>
      <c r="AP664" s="74">
        <v>11.4</v>
      </c>
      <c r="AQ664" s="74">
        <v>60.3</v>
      </c>
      <c r="AR664" s="74">
        <v>73.7</v>
      </c>
      <c r="AS664" s="74">
        <v>80.400000000000006</v>
      </c>
      <c r="AT664" s="78">
        <v>1045</v>
      </c>
      <c r="AU664" s="74">
        <v>1.8</v>
      </c>
      <c r="AV664" s="78">
        <v>1030</v>
      </c>
      <c r="AW664" s="74">
        <v>11.5</v>
      </c>
      <c r="AX664" s="74">
        <v>9.9</v>
      </c>
      <c r="AY664" s="74">
        <v>67.3</v>
      </c>
      <c r="AZ664" s="74">
        <v>75.599999999999994</v>
      </c>
      <c r="BA664" s="74">
        <v>78.599999999999994</v>
      </c>
      <c r="BB664" s="78">
        <v>1045</v>
      </c>
      <c r="BC664" s="74">
        <v>1.8</v>
      </c>
      <c r="BD664" s="78">
        <v>1030</v>
      </c>
      <c r="BE664" s="74">
        <v>13.5</v>
      </c>
      <c r="BF664" s="74">
        <v>9.3000000000000007</v>
      </c>
      <c r="BG664" s="74">
        <v>70</v>
      </c>
      <c r="BH664" s="74">
        <v>75.400000000000006</v>
      </c>
      <c r="BI664" s="74">
        <v>77.099999999999994</v>
      </c>
      <c r="BJ664" s="78"/>
      <c r="BK664" s="74"/>
      <c r="BL664" s="78"/>
      <c r="BM664" s="74"/>
      <c r="BN664" s="74"/>
      <c r="BO664" s="74"/>
      <c r="BP664" s="74"/>
      <c r="BQ664" s="74"/>
      <c r="BR664" s="78">
        <v>3130</v>
      </c>
      <c r="BS664" s="74">
        <v>3</v>
      </c>
      <c r="BT664" s="78">
        <v>3040</v>
      </c>
      <c r="BU664" s="74">
        <v>7.9</v>
      </c>
      <c r="BV664" s="74">
        <v>10.199999999999999</v>
      </c>
      <c r="BW664" s="74">
        <v>58.5</v>
      </c>
      <c r="BX664" s="74">
        <v>74.599999999999994</v>
      </c>
      <c r="BY664" s="74">
        <v>81.900000000000006</v>
      </c>
      <c r="BZ664" s="78">
        <v>3130</v>
      </c>
      <c r="CA664" s="74">
        <v>3.6</v>
      </c>
      <c r="CB664" s="78">
        <v>3020</v>
      </c>
      <c r="CC664" s="74">
        <v>10.7</v>
      </c>
      <c r="CD664" s="74">
        <v>8.8000000000000007</v>
      </c>
      <c r="CE664" s="74">
        <v>67.8</v>
      </c>
      <c r="CF664" s="74">
        <v>77.5</v>
      </c>
      <c r="CG664" s="74">
        <v>80.5</v>
      </c>
      <c r="CH664" s="78">
        <v>3130</v>
      </c>
      <c r="CI664" s="74">
        <v>3.7</v>
      </c>
      <c r="CJ664" s="78">
        <v>3015</v>
      </c>
      <c r="CK664" s="74">
        <v>13.2</v>
      </c>
      <c r="CL664" s="74">
        <v>7.8</v>
      </c>
      <c r="CM664" s="74">
        <v>69.900000000000006</v>
      </c>
      <c r="CN664" s="74">
        <v>77.099999999999994</v>
      </c>
      <c r="CO664" s="74">
        <v>78.900000000000006</v>
      </c>
      <c r="CP664" s="78"/>
      <c r="CQ664" s="74"/>
      <c r="CR664" s="78"/>
      <c r="CS664" s="74"/>
      <c r="CT664" s="74"/>
      <c r="CU664" s="74"/>
      <c r="CV664" s="74"/>
      <c r="CW664" s="74"/>
    </row>
    <row r="665" spans="1:101" ht="16.5" x14ac:dyDescent="0.3">
      <c r="A665" s="74" t="s">
        <v>293</v>
      </c>
      <c r="B665" s="74">
        <v>110</v>
      </c>
      <c r="C665" s="74">
        <v>10006840</v>
      </c>
      <c r="D665" s="74" t="s">
        <v>16</v>
      </c>
      <c r="E665" s="74" t="s">
        <v>32</v>
      </c>
      <c r="F665" s="78">
        <v>2325</v>
      </c>
      <c r="G665" s="74">
        <v>1.4</v>
      </c>
      <c r="H665" s="78">
        <v>2290</v>
      </c>
      <c r="I665" s="74">
        <v>6.4</v>
      </c>
      <c r="J665" s="74">
        <v>10.4</v>
      </c>
      <c r="K665" s="74">
        <v>52.4</v>
      </c>
      <c r="L665" s="74">
        <v>72</v>
      </c>
      <c r="M665" s="74">
        <v>83.1</v>
      </c>
      <c r="N665" s="78">
        <v>2325</v>
      </c>
      <c r="O665" s="74">
        <v>1.7</v>
      </c>
      <c r="P665" s="78">
        <v>2285</v>
      </c>
      <c r="Q665" s="74">
        <v>8.6999999999999993</v>
      </c>
      <c r="R665" s="74">
        <v>7.6</v>
      </c>
      <c r="S665" s="74">
        <v>62.7</v>
      </c>
      <c r="T665" s="74">
        <v>77.8</v>
      </c>
      <c r="U665" s="74">
        <v>83.7</v>
      </c>
      <c r="V665" s="78">
        <v>2325</v>
      </c>
      <c r="W665" s="74">
        <v>1.7</v>
      </c>
      <c r="X665" s="78">
        <v>2285</v>
      </c>
      <c r="Y665" s="74">
        <v>12.5</v>
      </c>
      <c r="Z665" s="74">
        <v>7.6</v>
      </c>
      <c r="AA665" s="74">
        <v>65</v>
      </c>
      <c r="AB665" s="74">
        <v>76.3</v>
      </c>
      <c r="AC665" s="74">
        <v>79.900000000000006</v>
      </c>
      <c r="AD665" s="78"/>
      <c r="AE665" s="74"/>
      <c r="AF665" s="78"/>
      <c r="AG665" s="74"/>
      <c r="AH665" s="74"/>
      <c r="AI665" s="74"/>
      <c r="AJ665" s="74"/>
      <c r="AK665" s="74"/>
      <c r="AL665" s="78">
        <v>1635</v>
      </c>
      <c r="AM665" s="74">
        <v>1.3</v>
      </c>
      <c r="AN665" s="78">
        <v>1610</v>
      </c>
      <c r="AO665" s="74">
        <v>7.5</v>
      </c>
      <c r="AP665" s="74">
        <v>10.6</v>
      </c>
      <c r="AQ665" s="74">
        <v>52.7</v>
      </c>
      <c r="AR665" s="74">
        <v>69.599999999999994</v>
      </c>
      <c r="AS665" s="74">
        <v>81.900000000000006</v>
      </c>
      <c r="AT665" s="78">
        <v>1635</v>
      </c>
      <c r="AU665" s="74">
        <v>1.5</v>
      </c>
      <c r="AV665" s="78">
        <v>1610</v>
      </c>
      <c r="AW665" s="74">
        <v>10.8</v>
      </c>
      <c r="AX665" s="74">
        <v>8.6</v>
      </c>
      <c r="AY665" s="74">
        <v>61.5</v>
      </c>
      <c r="AZ665" s="74">
        <v>74.5</v>
      </c>
      <c r="BA665" s="74">
        <v>80.5</v>
      </c>
      <c r="BB665" s="78">
        <v>1635</v>
      </c>
      <c r="BC665" s="74">
        <v>1.4</v>
      </c>
      <c r="BD665" s="78">
        <v>1610</v>
      </c>
      <c r="BE665" s="74">
        <v>13.4</v>
      </c>
      <c r="BF665" s="74">
        <v>9.1</v>
      </c>
      <c r="BG665" s="74">
        <v>63.7</v>
      </c>
      <c r="BH665" s="74">
        <v>73.2</v>
      </c>
      <c r="BI665" s="74">
        <v>77.599999999999994</v>
      </c>
      <c r="BJ665" s="78"/>
      <c r="BK665" s="74"/>
      <c r="BL665" s="78"/>
      <c r="BM665" s="74"/>
      <c r="BN665" s="74"/>
      <c r="BO665" s="74"/>
      <c r="BP665" s="74"/>
      <c r="BQ665" s="74"/>
      <c r="BR665" s="78">
        <v>3955</v>
      </c>
      <c r="BS665" s="74">
        <v>1.4</v>
      </c>
      <c r="BT665" s="78">
        <v>3900</v>
      </c>
      <c r="BU665" s="74">
        <v>6.9</v>
      </c>
      <c r="BV665" s="74">
        <v>10.5</v>
      </c>
      <c r="BW665" s="74">
        <v>52.5</v>
      </c>
      <c r="BX665" s="74">
        <v>71</v>
      </c>
      <c r="BY665" s="74">
        <v>82.6</v>
      </c>
      <c r="BZ665" s="78">
        <v>3955</v>
      </c>
      <c r="CA665" s="74">
        <v>1.6</v>
      </c>
      <c r="CB665" s="78">
        <v>3895</v>
      </c>
      <c r="CC665" s="74">
        <v>9.6</v>
      </c>
      <c r="CD665" s="74">
        <v>8</v>
      </c>
      <c r="CE665" s="74">
        <v>62.2</v>
      </c>
      <c r="CF665" s="74">
        <v>76.400000000000006</v>
      </c>
      <c r="CG665" s="74">
        <v>82.4</v>
      </c>
      <c r="CH665" s="78">
        <v>3955</v>
      </c>
      <c r="CI665" s="74">
        <v>1.6</v>
      </c>
      <c r="CJ665" s="78">
        <v>3895</v>
      </c>
      <c r="CK665" s="74">
        <v>12.9</v>
      </c>
      <c r="CL665" s="74">
        <v>8.1999999999999993</v>
      </c>
      <c r="CM665" s="74">
        <v>64.400000000000006</v>
      </c>
      <c r="CN665" s="74">
        <v>75</v>
      </c>
      <c r="CO665" s="74">
        <v>78.900000000000006</v>
      </c>
      <c r="CP665" s="78"/>
      <c r="CQ665" s="74"/>
      <c r="CR665" s="78"/>
      <c r="CS665" s="74"/>
      <c r="CT665" s="74"/>
      <c r="CU665" s="74"/>
      <c r="CV665" s="74"/>
      <c r="CW665" s="74"/>
    </row>
    <row r="666" spans="1:101" ht="16.5" x14ac:dyDescent="0.3">
      <c r="A666" s="74" t="s">
        <v>293</v>
      </c>
      <c r="B666" s="74">
        <v>200</v>
      </c>
      <c r="C666" s="74">
        <v>10000712</v>
      </c>
      <c r="D666" s="74" t="s">
        <v>16</v>
      </c>
      <c r="E666" s="74" t="s">
        <v>34</v>
      </c>
      <c r="F666" s="78">
        <v>345</v>
      </c>
      <c r="G666" s="74">
        <v>1.7</v>
      </c>
      <c r="H666" s="78">
        <v>340</v>
      </c>
      <c r="I666" s="74">
        <v>9.6999999999999993</v>
      </c>
      <c r="J666" s="74">
        <v>13.3</v>
      </c>
      <c r="K666" s="74">
        <v>63.4</v>
      </c>
      <c r="L666" s="74">
        <v>73.2</v>
      </c>
      <c r="M666" s="74">
        <v>77</v>
      </c>
      <c r="N666" s="78">
        <v>345</v>
      </c>
      <c r="O666" s="74">
        <v>1.7</v>
      </c>
      <c r="P666" s="78">
        <v>340</v>
      </c>
      <c r="Q666" s="74">
        <v>8.6</v>
      </c>
      <c r="R666" s="74">
        <v>10.3</v>
      </c>
      <c r="S666" s="74">
        <v>72.599999999999994</v>
      </c>
      <c r="T666" s="74">
        <v>78.2</v>
      </c>
      <c r="U666" s="74">
        <v>81.099999999999994</v>
      </c>
      <c r="V666" s="78">
        <v>345</v>
      </c>
      <c r="W666" s="74">
        <v>2</v>
      </c>
      <c r="X666" s="78">
        <v>340</v>
      </c>
      <c r="Y666" s="74">
        <v>13.9</v>
      </c>
      <c r="Z666" s="74">
        <v>7.4</v>
      </c>
      <c r="AA666" s="74" t="s">
        <v>396</v>
      </c>
      <c r="AB666" s="74" t="s">
        <v>396</v>
      </c>
      <c r="AC666" s="74">
        <v>78.7</v>
      </c>
      <c r="AD666" s="78"/>
      <c r="AE666" s="74"/>
      <c r="AF666" s="78"/>
      <c r="AG666" s="74"/>
      <c r="AH666" s="74"/>
      <c r="AI666" s="74"/>
      <c r="AJ666" s="74"/>
      <c r="AK666" s="74"/>
      <c r="AL666" s="78">
        <v>135</v>
      </c>
      <c r="AM666" s="74">
        <v>0.7</v>
      </c>
      <c r="AN666" s="78">
        <v>135</v>
      </c>
      <c r="AO666" s="74">
        <v>10.3</v>
      </c>
      <c r="AP666" s="74">
        <v>12.5</v>
      </c>
      <c r="AQ666" s="74">
        <v>69.099999999999994</v>
      </c>
      <c r="AR666" s="74">
        <v>75</v>
      </c>
      <c r="AS666" s="74">
        <v>77.2</v>
      </c>
      <c r="AT666" s="78">
        <v>135</v>
      </c>
      <c r="AU666" s="74">
        <v>1.5</v>
      </c>
      <c r="AV666" s="78">
        <v>135</v>
      </c>
      <c r="AW666" s="74">
        <v>11.9</v>
      </c>
      <c r="AX666" s="74">
        <v>12.6</v>
      </c>
      <c r="AY666" s="74">
        <v>65.2</v>
      </c>
      <c r="AZ666" s="74">
        <v>71.099999999999994</v>
      </c>
      <c r="BA666" s="74">
        <v>75.599999999999994</v>
      </c>
      <c r="BB666" s="78">
        <v>135</v>
      </c>
      <c r="BC666" s="74">
        <v>1.5</v>
      </c>
      <c r="BD666" s="78">
        <v>135</v>
      </c>
      <c r="BE666" s="74">
        <v>16.3</v>
      </c>
      <c r="BF666" s="74">
        <v>10.4</v>
      </c>
      <c r="BG666" s="74" t="s">
        <v>396</v>
      </c>
      <c r="BH666" s="74" t="s">
        <v>396</v>
      </c>
      <c r="BI666" s="74">
        <v>73.3</v>
      </c>
      <c r="BJ666" s="78"/>
      <c r="BK666" s="74"/>
      <c r="BL666" s="78"/>
      <c r="BM666" s="74"/>
      <c r="BN666" s="74"/>
      <c r="BO666" s="74"/>
      <c r="BP666" s="74"/>
      <c r="BQ666" s="74"/>
      <c r="BR666" s="78">
        <v>480</v>
      </c>
      <c r="BS666" s="74">
        <v>1.5</v>
      </c>
      <c r="BT666" s="78">
        <v>475</v>
      </c>
      <c r="BU666" s="74">
        <v>9.9</v>
      </c>
      <c r="BV666" s="74">
        <v>13.1</v>
      </c>
      <c r="BW666" s="74">
        <v>65.099999999999994</v>
      </c>
      <c r="BX666" s="74">
        <v>73.7</v>
      </c>
      <c r="BY666" s="74">
        <v>77.099999999999994</v>
      </c>
      <c r="BZ666" s="78">
        <v>480</v>
      </c>
      <c r="CA666" s="74">
        <v>1.7</v>
      </c>
      <c r="CB666" s="78">
        <v>475</v>
      </c>
      <c r="CC666" s="74">
        <v>9.5</v>
      </c>
      <c r="CD666" s="74">
        <v>11</v>
      </c>
      <c r="CE666" s="74">
        <v>70.5</v>
      </c>
      <c r="CF666" s="74">
        <v>76.2</v>
      </c>
      <c r="CG666" s="74">
        <v>79.5</v>
      </c>
      <c r="CH666" s="78">
        <v>480</v>
      </c>
      <c r="CI666" s="74">
        <v>1.9</v>
      </c>
      <c r="CJ666" s="78">
        <v>475</v>
      </c>
      <c r="CK666" s="74">
        <v>14.6</v>
      </c>
      <c r="CL666" s="74">
        <v>8.1999999999999993</v>
      </c>
      <c r="CM666" s="74">
        <v>71.5</v>
      </c>
      <c r="CN666" s="74">
        <v>76.3</v>
      </c>
      <c r="CO666" s="74">
        <v>77.2</v>
      </c>
      <c r="CP666" s="78"/>
      <c r="CQ666" s="74"/>
      <c r="CR666" s="78"/>
      <c r="CS666" s="74"/>
      <c r="CT666" s="74"/>
      <c r="CU666" s="74"/>
      <c r="CV666" s="74"/>
      <c r="CW666" s="74"/>
    </row>
    <row r="667" spans="1:101" ht="16.5" x14ac:dyDescent="0.3">
      <c r="A667" s="74" t="s">
        <v>293</v>
      </c>
      <c r="B667" s="74">
        <v>7</v>
      </c>
      <c r="C667" s="74">
        <v>10007811</v>
      </c>
      <c r="D667" s="74" t="s">
        <v>36</v>
      </c>
      <c r="E667" s="74" t="s">
        <v>37</v>
      </c>
      <c r="F667" s="78">
        <v>335</v>
      </c>
      <c r="G667" s="74">
        <v>2.1</v>
      </c>
      <c r="H667" s="78">
        <v>330</v>
      </c>
      <c r="I667" s="74" t="s">
        <v>396</v>
      </c>
      <c r="J667" s="74" t="s">
        <v>396</v>
      </c>
      <c r="K667" s="74" t="s">
        <v>396</v>
      </c>
      <c r="L667" s="74" t="s">
        <v>396</v>
      </c>
      <c r="M667" s="74">
        <v>88.7</v>
      </c>
      <c r="N667" s="78">
        <v>335</v>
      </c>
      <c r="O667" s="74">
        <v>1.8</v>
      </c>
      <c r="P667" s="78">
        <v>330</v>
      </c>
      <c r="Q667" s="74" t="s">
        <v>396</v>
      </c>
      <c r="R667" s="74" t="s">
        <v>396</v>
      </c>
      <c r="S667" s="74" t="s">
        <v>396</v>
      </c>
      <c r="T667" s="74" t="s">
        <v>396</v>
      </c>
      <c r="U667" s="74">
        <v>86.6</v>
      </c>
      <c r="V667" s="78">
        <v>335</v>
      </c>
      <c r="W667" s="74">
        <v>2.1</v>
      </c>
      <c r="X667" s="78">
        <v>330</v>
      </c>
      <c r="Y667" s="74">
        <v>8.8000000000000007</v>
      </c>
      <c r="Z667" s="74">
        <v>11.6</v>
      </c>
      <c r="AA667" s="74" t="s">
        <v>396</v>
      </c>
      <c r="AB667" s="74" t="s">
        <v>396</v>
      </c>
      <c r="AC667" s="74">
        <v>79.599999999999994</v>
      </c>
      <c r="AD667" s="78"/>
      <c r="AE667" s="74"/>
      <c r="AF667" s="78"/>
      <c r="AG667" s="74"/>
      <c r="AH667" s="74"/>
      <c r="AI667" s="74"/>
      <c r="AJ667" s="74"/>
      <c r="AK667" s="74"/>
      <c r="AL667" s="78">
        <v>50</v>
      </c>
      <c r="AM667" s="74">
        <v>3.8</v>
      </c>
      <c r="AN667" s="78">
        <v>50</v>
      </c>
      <c r="AO667" s="74" t="s">
        <v>396</v>
      </c>
      <c r="AP667" s="74" t="s">
        <v>396</v>
      </c>
      <c r="AQ667" s="74" t="s">
        <v>396</v>
      </c>
      <c r="AR667" s="74" t="s">
        <v>396</v>
      </c>
      <c r="AS667" s="74">
        <v>90</v>
      </c>
      <c r="AT667" s="78">
        <v>50</v>
      </c>
      <c r="AU667" s="74">
        <v>3.8</v>
      </c>
      <c r="AV667" s="78">
        <v>50</v>
      </c>
      <c r="AW667" s="74" t="s">
        <v>396</v>
      </c>
      <c r="AX667" s="74" t="s">
        <v>396</v>
      </c>
      <c r="AY667" s="74" t="s">
        <v>396</v>
      </c>
      <c r="AZ667" s="74" t="s">
        <v>396</v>
      </c>
      <c r="BA667" s="74">
        <v>88</v>
      </c>
      <c r="BB667" s="78">
        <v>50</v>
      </c>
      <c r="BC667" s="74">
        <v>3.8</v>
      </c>
      <c r="BD667" s="78">
        <v>50</v>
      </c>
      <c r="BE667" s="74">
        <v>6</v>
      </c>
      <c r="BF667" s="74">
        <v>12</v>
      </c>
      <c r="BG667" s="74" t="s">
        <v>396</v>
      </c>
      <c r="BH667" s="74" t="s">
        <v>396</v>
      </c>
      <c r="BI667" s="74">
        <v>82</v>
      </c>
      <c r="BJ667" s="78"/>
      <c r="BK667" s="74"/>
      <c r="BL667" s="78"/>
      <c r="BM667" s="74"/>
      <c r="BN667" s="74"/>
      <c r="BO667" s="74"/>
      <c r="BP667" s="74"/>
      <c r="BQ667" s="74"/>
      <c r="BR667" s="78">
        <v>385</v>
      </c>
      <c r="BS667" s="74">
        <v>2.2999999999999998</v>
      </c>
      <c r="BT667" s="78">
        <v>380</v>
      </c>
      <c r="BU667" s="74">
        <v>5.8</v>
      </c>
      <c r="BV667" s="74">
        <v>5.3</v>
      </c>
      <c r="BW667" s="74">
        <v>61.9</v>
      </c>
      <c r="BX667" s="74">
        <v>83.9</v>
      </c>
      <c r="BY667" s="74">
        <v>88.9</v>
      </c>
      <c r="BZ667" s="78">
        <v>385</v>
      </c>
      <c r="CA667" s="74">
        <v>2.1</v>
      </c>
      <c r="CB667" s="78">
        <v>380</v>
      </c>
      <c r="CC667" s="74">
        <v>6.6</v>
      </c>
      <c r="CD667" s="74">
        <v>6.6</v>
      </c>
      <c r="CE667" s="74">
        <v>76.3</v>
      </c>
      <c r="CF667" s="74">
        <v>84.2</v>
      </c>
      <c r="CG667" s="74">
        <v>86.8</v>
      </c>
      <c r="CH667" s="78">
        <v>385</v>
      </c>
      <c r="CI667" s="74">
        <v>2.2999999999999998</v>
      </c>
      <c r="CJ667" s="78">
        <v>380</v>
      </c>
      <c r="CK667" s="74">
        <v>8.5</v>
      </c>
      <c r="CL667" s="74">
        <v>11.6</v>
      </c>
      <c r="CM667" s="74">
        <v>73.3</v>
      </c>
      <c r="CN667" s="74">
        <v>77.8</v>
      </c>
      <c r="CO667" s="74">
        <v>79.900000000000006</v>
      </c>
      <c r="CP667" s="78"/>
      <c r="CQ667" s="74"/>
      <c r="CR667" s="78"/>
      <c r="CS667" s="74"/>
      <c r="CT667" s="74"/>
      <c r="CU667" s="74"/>
      <c r="CV667" s="74"/>
      <c r="CW667" s="74"/>
    </row>
    <row r="668" spans="1:101" ht="16.5" x14ac:dyDescent="0.3">
      <c r="A668" s="74" t="s">
        <v>293</v>
      </c>
      <c r="B668" s="74">
        <v>49</v>
      </c>
      <c r="C668" s="74">
        <v>10006841</v>
      </c>
      <c r="D668" s="74" t="s">
        <v>39</v>
      </c>
      <c r="E668" s="74" t="s">
        <v>40</v>
      </c>
      <c r="F668" s="78">
        <v>370</v>
      </c>
      <c r="G668" s="74">
        <v>3</v>
      </c>
      <c r="H668" s="78">
        <v>360</v>
      </c>
      <c r="I668" s="74">
        <v>7.5</v>
      </c>
      <c r="J668" s="74">
        <v>10.3</v>
      </c>
      <c r="K668" s="74">
        <v>51.1</v>
      </c>
      <c r="L668" s="74">
        <v>74.400000000000006</v>
      </c>
      <c r="M668" s="74">
        <v>82.2</v>
      </c>
      <c r="N668" s="78">
        <v>370</v>
      </c>
      <c r="O668" s="74">
        <v>4</v>
      </c>
      <c r="P668" s="78">
        <v>355</v>
      </c>
      <c r="Q668" s="74">
        <v>10.1</v>
      </c>
      <c r="R668" s="74">
        <v>9.3000000000000007</v>
      </c>
      <c r="S668" s="74">
        <v>62.6</v>
      </c>
      <c r="T668" s="74">
        <v>77</v>
      </c>
      <c r="U668" s="74">
        <v>80.599999999999994</v>
      </c>
      <c r="V668" s="78">
        <v>370</v>
      </c>
      <c r="W668" s="74">
        <v>4.3</v>
      </c>
      <c r="X668" s="78">
        <v>355</v>
      </c>
      <c r="Y668" s="74">
        <v>12.1</v>
      </c>
      <c r="Z668" s="74">
        <v>8.1999999999999993</v>
      </c>
      <c r="AA668" s="74" t="s">
        <v>396</v>
      </c>
      <c r="AB668" s="74" t="s">
        <v>396</v>
      </c>
      <c r="AC668" s="74">
        <v>79.7</v>
      </c>
      <c r="AD668" s="78"/>
      <c r="AE668" s="74"/>
      <c r="AF668" s="78"/>
      <c r="AG668" s="74"/>
      <c r="AH668" s="74"/>
      <c r="AI668" s="74"/>
      <c r="AJ668" s="74"/>
      <c r="AK668" s="74"/>
      <c r="AL668" s="78">
        <v>370</v>
      </c>
      <c r="AM668" s="74">
        <v>1.3</v>
      </c>
      <c r="AN668" s="78">
        <v>365</v>
      </c>
      <c r="AO668" s="74">
        <v>10.4</v>
      </c>
      <c r="AP668" s="74">
        <v>10.6</v>
      </c>
      <c r="AQ668" s="74">
        <v>58</v>
      </c>
      <c r="AR668" s="74">
        <v>71.400000000000006</v>
      </c>
      <c r="AS668" s="74">
        <v>79</v>
      </c>
      <c r="AT668" s="78">
        <v>370</v>
      </c>
      <c r="AU668" s="74">
        <v>1.3</v>
      </c>
      <c r="AV668" s="78">
        <v>365</v>
      </c>
      <c r="AW668" s="74">
        <v>11.7</v>
      </c>
      <c r="AX668" s="74">
        <v>10.9</v>
      </c>
      <c r="AY668" s="74">
        <v>65.400000000000006</v>
      </c>
      <c r="AZ668" s="74">
        <v>74.099999999999994</v>
      </c>
      <c r="BA668" s="74">
        <v>77.400000000000006</v>
      </c>
      <c r="BB668" s="78">
        <v>370</v>
      </c>
      <c r="BC668" s="74">
        <v>1.3</v>
      </c>
      <c r="BD668" s="78">
        <v>365</v>
      </c>
      <c r="BE668" s="74">
        <v>15</v>
      </c>
      <c r="BF668" s="74">
        <v>8.1999999999999993</v>
      </c>
      <c r="BG668" s="74" t="s">
        <v>396</v>
      </c>
      <c r="BH668" s="74" t="s">
        <v>396</v>
      </c>
      <c r="BI668" s="74">
        <v>76.8</v>
      </c>
      <c r="BJ668" s="78"/>
      <c r="BK668" s="74"/>
      <c r="BL668" s="78"/>
      <c r="BM668" s="74"/>
      <c r="BN668" s="74"/>
      <c r="BO668" s="74"/>
      <c r="BP668" s="74"/>
      <c r="BQ668" s="74"/>
      <c r="BR668" s="78">
        <v>745</v>
      </c>
      <c r="BS668" s="74">
        <v>2.2000000000000002</v>
      </c>
      <c r="BT668" s="78">
        <v>725</v>
      </c>
      <c r="BU668" s="74">
        <v>8.9</v>
      </c>
      <c r="BV668" s="74">
        <v>10.5</v>
      </c>
      <c r="BW668" s="74">
        <v>54.6</v>
      </c>
      <c r="BX668" s="74">
        <v>72.900000000000006</v>
      </c>
      <c r="BY668" s="74">
        <v>80.599999999999994</v>
      </c>
      <c r="BZ668" s="78">
        <v>745</v>
      </c>
      <c r="CA668" s="74">
        <v>2.7</v>
      </c>
      <c r="CB668" s="78">
        <v>725</v>
      </c>
      <c r="CC668" s="74">
        <v>10.9</v>
      </c>
      <c r="CD668" s="74">
        <v>10.1</v>
      </c>
      <c r="CE668" s="74">
        <v>64</v>
      </c>
      <c r="CF668" s="74">
        <v>75.5</v>
      </c>
      <c r="CG668" s="74">
        <v>79</v>
      </c>
      <c r="CH668" s="78">
        <v>745</v>
      </c>
      <c r="CI668" s="74">
        <v>2.8</v>
      </c>
      <c r="CJ668" s="78">
        <v>720</v>
      </c>
      <c r="CK668" s="74">
        <v>13.6</v>
      </c>
      <c r="CL668" s="74">
        <v>8.1999999999999993</v>
      </c>
      <c r="CM668" s="74">
        <v>70.8</v>
      </c>
      <c r="CN668" s="74">
        <v>77</v>
      </c>
      <c r="CO668" s="74">
        <v>78.3</v>
      </c>
      <c r="CP668" s="78"/>
      <c r="CQ668" s="74"/>
      <c r="CR668" s="78"/>
      <c r="CS668" s="74"/>
      <c r="CT668" s="74"/>
      <c r="CU668" s="74"/>
      <c r="CV668" s="74"/>
      <c r="CW668" s="74"/>
    </row>
    <row r="669" spans="1:101" ht="16.5" x14ac:dyDescent="0.3">
      <c r="A669" s="74" t="s">
        <v>293</v>
      </c>
      <c r="B669" s="74">
        <v>197</v>
      </c>
      <c r="C669" s="74">
        <v>10000385</v>
      </c>
      <c r="D669" s="74" t="s">
        <v>19</v>
      </c>
      <c r="E669" s="74" t="s">
        <v>42</v>
      </c>
      <c r="F669" s="78">
        <v>235</v>
      </c>
      <c r="G669" s="74">
        <v>2.1</v>
      </c>
      <c r="H669" s="78">
        <v>230</v>
      </c>
      <c r="I669" s="74">
        <v>8.1999999999999993</v>
      </c>
      <c r="J669" s="74">
        <v>14.7</v>
      </c>
      <c r="K669" s="74" t="s">
        <v>396</v>
      </c>
      <c r="L669" s="74" t="s">
        <v>396</v>
      </c>
      <c r="M669" s="74">
        <v>77.099999999999994</v>
      </c>
      <c r="N669" s="78">
        <v>235</v>
      </c>
      <c r="O669" s="74">
        <v>2.1</v>
      </c>
      <c r="P669" s="78">
        <v>230</v>
      </c>
      <c r="Q669" s="74">
        <v>13.9</v>
      </c>
      <c r="R669" s="74">
        <v>14.7</v>
      </c>
      <c r="S669" s="74" t="s">
        <v>396</v>
      </c>
      <c r="T669" s="74" t="s">
        <v>396</v>
      </c>
      <c r="U669" s="74">
        <v>71.400000000000006</v>
      </c>
      <c r="V669" s="78">
        <v>235</v>
      </c>
      <c r="W669" s="74">
        <v>2.1</v>
      </c>
      <c r="X669" s="78">
        <v>230</v>
      </c>
      <c r="Y669" s="74">
        <v>15.6</v>
      </c>
      <c r="Z669" s="74">
        <v>11.7</v>
      </c>
      <c r="AA669" s="74" t="s">
        <v>396</v>
      </c>
      <c r="AB669" s="74" t="s">
        <v>396</v>
      </c>
      <c r="AC669" s="74">
        <v>72.7</v>
      </c>
      <c r="AD669" s="78"/>
      <c r="AE669" s="74"/>
      <c r="AF669" s="78"/>
      <c r="AG669" s="74"/>
      <c r="AH669" s="74"/>
      <c r="AI669" s="74"/>
      <c r="AJ669" s="74"/>
      <c r="AK669" s="74"/>
      <c r="AL669" s="78">
        <v>200</v>
      </c>
      <c r="AM669" s="74">
        <v>2.5</v>
      </c>
      <c r="AN669" s="78">
        <v>195</v>
      </c>
      <c r="AO669" s="74">
        <v>15.2</v>
      </c>
      <c r="AP669" s="74">
        <v>20.8</v>
      </c>
      <c r="AQ669" s="74" t="s">
        <v>396</v>
      </c>
      <c r="AR669" s="74" t="s">
        <v>396</v>
      </c>
      <c r="AS669" s="74">
        <v>64</v>
      </c>
      <c r="AT669" s="78">
        <v>200</v>
      </c>
      <c r="AU669" s="74">
        <v>2.5</v>
      </c>
      <c r="AV669" s="78">
        <v>195</v>
      </c>
      <c r="AW669" s="74">
        <v>16.8</v>
      </c>
      <c r="AX669" s="74">
        <v>15.2</v>
      </c>
      <c r="AY669" s="74" t="s">
        <v>396</v>
      </c>
      <c r="AZ669" s="74" t="s">
        <v>396</v>
      </c>
      <c r="BA669" s="74">
        <v>68</v>
      </c>
      <c r="BB669" s="78">
        <v>200</v>
      </c>
      <c r="BC669" s="74">
        <v>2.5</v>
      </c>
      <c r="BD669" s="78">
        <v>195</v>
      </c>
      <c r="BE669" s="74">
        <v>17.8</v>
      </c>
      <c r="BF669" s="74">
        <v>14.2</v>
      </c>
      <c r="BG669" s="74" t="s">
        <v>396</v>
      </c>
      <c r="BH669" s="74" t="s">
        <v>396</v>
      </c>
      <c r="BI669" s="74">
        <v>68</v>
      </c>
      <c r="BJ669" s="78"/>
      <c r="BK669" s="74"/>
      <c r="BL669" s="78"/>
      <c r="BM669" s="74"/>
      <c r="BN669" s="74"/>
      <c r="BO669" s="74"/>
      <c r="BP669" s="74"/>
      <c r="BQ669" s="74"/>
      <c r="BR669" s="78">
        <v>440</v>
      </c>
      <c r="BS669" s="74">
        <v>2.2999999999999998</v>
      </c>
      <c r="BT669" s="78">
        <v>430</v>
      </c>
      <c r="BU669" s="74">
        <v>11.4</v>
      </c>
      <c r="BV669" s="74">
        <v>17.5</v>
      </c>
      <c r="BW669" s="74">
        <v>65.400000000000006</v>
      </c>
      <c r="BX669" s="74">
        <v>69.2</v>
      </c>
      <c r="BY669" s="74">
        <v>71</v>
      </c>
      <c r="BZ669" s="78">
        <v>440</v>
      </c>
      <c r="CA669" s="74">
        <v>2.2999999999999998</v>
      </c>
      <c r="CB669" s="78">
        <v>430</v>
      </c>
      <c r="CC669" s="74">
        <v>15.2</v>
      </c>
      <c r="CD669" s="74">
        <v>15</v>
      </c>
      <c r="CE669" s="74" t="s">
        <v>396</v>
      </c>
      <c r="CF669" s="74" t="s">
        <v>396</v>
      </c>
      <c r="CG669" s="74">
        <v>69.900000000000006</v>
      </c>
      <c r="CH669" s="78">
        <v>440</v>
      </c>
      <c r="CI669" s="74">
        <v>2.2999999999999998</v>
      </c>
      <c r="CJ669" s="78">
        <v>430</v>
      </c>
      <c r="CK669" s="74">
        <v>16.600000000000001</v>
      </c>
      <c r="CL669" s="74">
        <v>12.9</v>
      </c>
      <c r="CM669" s="74" t="s">
        <v>396</v>
      </c>
      <c r="CN669" s="74" t="s">
        <v>396</v>
      </c>
      <c r="CO669" s="74">
        <v>70.599999999999994</v>
      </c>
      <c r="CP669" s="78"/>
      <c r="CQ669" s="74"/>
      <c r="CR669" s="78"/>
      <c r="CS669" s="74"/>
      <c r="CT669" s="74"/>
      <c r="CU669" s="74"/>
      <c r="CV669" s="74"/>
      <c r="CW669" s="74"/>
    </row>
    <row r="670" spans="1:101" ht="16.5" x14ac:dyDescent="0.3">
      <c r="A670" s="74" t="s">
        <v>293</v>
      </c>
      <c r="B670" s="74">
        <v>50</v>
      </c>
      <c r="C670" s="74">
        <v>10000824</v>
      </c>
      <c r="D670" s="74" t="s">
        <v>19</v>
      </c>
      <c r="E670" s="74" t="s">
        <v>44</v>
      </c>
      <c r="F670" s="78">
        <v>1290</v>
      </c>
      <c r="G670" s="74">
        <v>3.1</v>
      </c>
      <c r="H670" s="78">
        <v>1250</v>
      </c>
      <c r="I670" s="74">
        <v>8.1</v>
      </c>
      <c r="J670" s="74">
        <v>9.1</v>
      </c>
      <c r="K670" s="74">
        <v>65.7</v>
      </c>
      <c r="L670" s="74">
        <v>78.3</v>
      </c>
      <c r="M670" s="74">
        <v>82.8</v>
      </c>
      <c r="N670" s="78">
        <v>1290</v>
      </c>
      <c r="O670" s="74">
        <v>3.3</v>
      </c>
      <c r="P670" s="78">
        <v>1250</v>
      </c>
      <c r="Q670" s="74">
        <v>11.5</v>
      </c>
      <c r="R670" s="74">
        <v>7.5</v>
      </c>
      <c r="S670" s="74">
        <v>71.3</v>
      </c>
      <c r="T670" s="74">
        <v>79.099999999999994</v>
      </c>
      <c r="U670" s="74">
        <v>80.900000000000006</v>
      </c>
      <c r="V670" s="78">
        <v>1290</v>
      </c>
      <c r="W670" s="74">
        <v>3.5</v>
      </c>
      <c r="X670" s="78">
        <v>1245</v>
      </c>
      <c r="Y670" s="74">
        <v>14.2</v>
      </c>
      <c r="Z670" s="74">
        <v>7.5</v>
      </c>
      <c r="AA670" s="74">
        <v>71.5</v>
      </c>
      <c r="AB670" s="74">
        <v>76.900000000000006</v>
      </c>
      <c r="AC670" s="74">
        <v>78.3</v>
      </c>
      <c r="AD670" s="78"/>
      <c r="AE670" s="74"/>
      <c r="AF670" s="78"/>
      <c r="AG670" s="74"/>
      <c r="AH670" s="74"/>
      <c r="AI670" s="74"/>
      <c r="AJ670" s="74"/>
      <c r="AK670" s="74"/>
      <c r="AL670" s="78">
        <v>1135</v>
      </c>
      <c r="AM670" s="74">
        <v>1.7</v>
      </c>
      <c r="AN670" s="78">
        <v>1115</v>
      </c>
      <c r="AO670" s="74">
        <v>7.8</v>
      </c>
      <c r="AP670" s="74">
        <v>12.2</v>
      </c>
      <c r="AQ670" s="74">
        <v>67.900000000000006</v>
      </c>
      <c r="AR670" s="74">
        <v>74.8</v>
      </c>
      <c r="AS670" s="74">
        <v>80</v>
      </c>
      <c r="AT670" s="78">
        <v>1135</v>
      </c>
      <c r="AU670" s="74">
        <v>1.8</v>
      </c>
      <c r="AV670" s="78">
        <v>1115</v>
      </c>
      <c r="AW670" s="74">
        <v>12.6</v>
      </c>
      <c r="AX670" s="74">
        <v>8.3000000000000007</v>
      </c>
      <c r="AY670" s="74">
        <v>71.7</v>
      </c>
      <c r="AZ670" s="74">
        <v>77</v>
      </c>
      <c r="BA670" s="74">
        <v>79.099999999999994</v>
      </c>
      <c r="BB670" s="78">
        <v>1135</v>
      </c>
      <c r="BC670" s="74">
        <v>1.9</v>
      </c>
      <c r="BD670" s="78">
        <v>1115</v>
      </c>
      <c r="BE670" s="74">
        <v>14.4</v>
      </c>
      <c r="BF670" s="74">
        <v>8.1999999999999993</v>
      </c>
      <c r="BG670" s="74">
        <v>72</v>
      </c>
      <c r="BH670" s="74">
        <v>76.400000000000006</v>
      </c>
      <c r="BI670" s="74">
        <v>77.5</v>
      </c>
      <c r="BJ670" s="78"/>
      <c r="BK670" s="74"/>
      <c r="BL670" s="78"/>
      <c r="BM670" s="74"/>
      <c r="BN670" s="74"/>
      <c r="BO670" s="74"/>
      <c r="BP670" s="74"/>
      <c r="BQ670" s="74"/>
      <c r="BR670" s="78">
        <v>2430</v>
      </c>
      <c r="BS670" s="74">
        <v>2.4</v>
      </c>
      <c r="BT670" s="78">
        <v>2370</v>
      </c>
      <c r="BU670" s="74">
        <v>7.9</v>
      </c>
      <c r="BV670" s="74">
        <v>10.6</v>
      </c>
      <c r="BW670" s="74">
        <v>66.7</v>
      </c>
      <c r="BX670" s="74">
        <v>76.7</v>
      </c>
      <c r="BY670" s="74">
        <v>81.5</v>
      </c>
      <c r="BZ670" s="78">
        <v>2430</v>
      </c>
      <c r="CA670" s="74">
        <v>2.6</v>
      </c>
      <c r="CB670" s="78">
        <v>2365</v>
      </c>
      <c r="CC670" s="74">
        <v>12.1</v>
      </c>
      <c r="CD670" s="74">
        <v>7.9</v>
      </c>
      <c r="CE670" s="74">
        <v>71.5</v>
      </c>
      <c r="CF670" s="74">
        <v>78.099999999999994</v>
      </c>
      <c r="CG670" s="74">
        <v>80.099999999999994</v>
      </c>
      <c r="CH670" s="78">
        <v>2430</v>
      </c>
      <c r="CI670" s="74">
        <v>2.8</v>
      </c>
      <c r="CJ670" s="78">
        <v>2360</v>
      </c>
      <c r="CK670" s="74">
        <v>14.3</v>
      </c>
      <c r="CL670" s="74">
        <v>7.8</v>
      </c>
      <c r="CM670" s="74">
        <v>71.7</v>
      </c>
      <c r="CN670" s="74">
        <v>76.7</v>
      </c>
      <c r="CO670" s="74">
        <v>77.900000000000006</v>
      </c>
      <c r="CP670" s="78"/>
      <c r="CQ670" s="74"/>
      <c r="CR670" s="78"/>
      <c r="CS670" s="74"/>
      <c r="CT670" s="74"/>
      <c r="CU670" s="74"/>
      <c r="CV670" s="74"/>
      <c r="CW670" s="74"/>
    </row>
    <row r="671" spans="1:101" ht="16.5" x14ac:dyDescent="0.3">
      <c r="A671" s="74" t="s">
        <v>293</v>
      </c>
      <c r="B671" s="74">
        <v>111</v>
      </c>
      <c r="C671" s="74">
        <v>10007785</v>
      </c>
      <c r="D671" s="74" t="s">
        <v>46</v>
      </c>
      <c r="E671" s="74" t="s">
        <v>47</v>
      </c>
      <c r="F671" s="78">
        <v>865</v>
      </c>
      <c r="G671" s="74">
        <v>3.9</v>
      </c>
      <c r="H671" s="78">
        <v>830</v>
      </c>
      <c r="I671" s="74">
        <v>9.4</v>
      </c>
      <c r="J671" s="74">
        <v>11.1</v>
      </c>
      <c r="K671" s="74">
        <v>51.4</v>
      </c>
      <c r="L671" s="74">
        <v>70.7</v>
      </c>
      <c r="M671" s="74">
        <v>79.599999999999994</v>
      </c>
      <c r="N671" s="78">
        <v>865</v>
      </c>
      <c r="O671" s="74">
        <v>3.9</v>
      </c>
      <c r="P671" s="78">
        <v>830</v>
      </c>
      <c r="Q671" s="74">
        <v>13.9</v>
      </c>
      <c r="R671" s="74">
        <v>8.1</v>
      </c>
      <c r="S671" s="74">
        <v>59.3</v>
      </c>
      <c r="T671" s="74">
        <v>73.099999999999994</v>
      </c>
      <c r="U671" s="74">
        <v>78</v>
      </c>
      <c r="V671" s="78">
        <v>865</v>
      </c>
      <c r="W671" s="74">
        <v>4.3</v>
      </c>
      <c r="X671" s="78">
        <v>830</v>
      </c>
      <c r="Y671" s="74">
        <v>17.100000000000001</v>
      </c>
      <c r="Z671" s="74">
        <v>8.6999999999999993</v>
      </c>
      <c r="AA671" s="74">
        <v>59</v>
      </c>
      <c r="AB671" s="74">
        <v>70.400000000000006</v>
      </c>
      <c r="AC671" s="74">
        <v>74.2</v>
      </c>
      <c r="AD671" s="78"/>
      <c r="AE671" s="74"/>
      <c r="AF671" s="78"/>
      <c r="AG671" s="74"/>
      <c r="AH671" s="74"/>
      <c r="AI671" s="74"/>
      <c r="AJ671" s="74"/>
      <c r="AK671" s="74"/>
      <c r="AL671" s="78">
        <v>710</v>
      </c>
      <c r="AM671" s="74">
        <v>1</v>
      </c>
      <c r="AN671" s="78">
        <v>705</v>
      </c>
      <c r="AO671" s="74">
        <v>8.1999999999999993</v>
      </c>
      <c r="AP671" s="74">
        <v>13.5</v>
      </c>
      <c r="AQ671" s="74">
        <v>51.6</v>
      </c>
      <c r="AR671" s="74">
        <v>68.7</v>
      </c>
      <c r="AS671" s="74">
        <v>78.3</v>
      </c>
      <c r="AT671" s="78">
        <v>710</v>
      </c>
      <c r="AU671" s="74">
        <v>1.1000000000000001</v>
      </c>
      <c r="AV671" s="78">
        <v>705</v>
      </c>
      <c r="AW671" s="74">
        <v>13.8</v>
      </c>
      <c r="AX671" s="74">
        <v>10.8</v>
      </c>
      <c r="AY671" s="74">
        <v>61.4</v>
      </c>
      <c r="AZ671" s="74">
        <v>71.2</v>
      </c>
      <c r="BA671" s="74">
        <v>75.400000000000006</v>
      </c>
      <c r="BB671" s="78">
        <v>710</v>
      </c>
      <c r="BC671" s="74">
        <v>1.3</v>
      </c>
      <c r="BD671" s="78">
        <v>705</v>
      </c>
      <c r="BE671" s="74">
        <v>17.100000000000001</v>
      </c>
      <c r="BF671" s="74">
        <v>8.1</v>
      </c>
      <c r="BG671" s="74">
        <v>64.900000000000006</v>
      </c>
      <c r="BH671" s="74">
        <v>72.3</v>
      </c>
      <c r="BI671" s="74">
        <v>74.8</v>
      </c>
      <c r="BJ671" s="78"/>
      <c r="BK671" s="74"/>
      <c r="BL671" s="78"/>
      <c r="BM671" s="74"/>
      <c r="BN671" s="74"/>
      <c r="BO671" s="74"/>
      <c r="BP671" s="74"/>
      <c r="BQ671" s="74"/>
      <c r="BR671" s="78">
        <v>1580</v>
      </c>
      <c r="BS671" s="74">
        <v>2.6</v>
      </c>
      <c r="BT671" s="78">
        <v>1535</v>
      </c>
      <c r="BU671" s="74">
        <v>8.8000000000000007</v>
      </c>
      <c r="BV671" s="74">
        <v>12.2</v>
      </c>
      <c r="BW671" s="74">
        <v>51.5</v>
      </c>
      <c r="BX671" s="74">
        <v>69.7</v>
      </c>
      <c r="BY671" s="74">
        <v>79</v>
      </c>
      <c r="BZ671" s="78">
        <v>1580</v>
      </c>
      <c r="CA671" s="74">
        <v>2.7</v>
      </c>
      <c r="CB671" s="78">
        <v>1535</v>
      </c>
      <c r="CC671" s="74">
        <v>13.9</v>
      </c>
      <c r="CD671" s="74">
        <v>9.3000000000000007</v>
      </c>
      <c r="CE671" s="74">
        <v>60.2</v>
      </c>
      <c r="CF671" s="74">
        <v>72.2</v>
      </c>
      <c r="CG671" s="74">
        <v>76.8</v>
      </c>
      <c r="CH671" s="78">
        <v>1580</v>
      </c>
      <c r="CI671" s="74">
        <v>2.9</v>
      </c>
      <c r="CJ671" s="78">
        <v>1530</v>
      </c>
      <c r="CK671" s="74">
        <v>17.100000000000001</v>
      </c>
      <c r="CL671" s="74">
        <v>8.4</v>
      </c>
      <c r="CM671" s="74">
        <v>61.7</v>
      </c>
      <c r="CN671" s="74">
        <v>71.3</v>
      </c>
      <c r="CO671" s="74">
        <v>74.5</v>
      </c>
      <c r="CP671" s="78"/>
      <c r="CQ671" s="74"/>
      <c r="CR671" s="78"/>
      <c r="CS671" s="74"/>
      <c r="CT671" s="74"/>
      <c r="CU671" s="74"/>
      <c r="CV671" s="74"/>
      <c r="CW671" s="74"/>
    </row>
    <row r="672" spans="1:101" ht="16.5" x14ac:dyDescent="0.3">
      <c r="A672" s="74" t="s">
        <v>293</v>
      </c>
      <c r="B672" s="74">
        <v>51</v>
      </c>
      <c r="C672" s="74">
        <v>10000886</v>
      </c>
      <c r="D672" s="74" t="s">
        <v>49</v>
      </c>
      <c r="E672" s="74" t="s">
        <v>50</v>
      </c>
      <c r="F672" s="78">
        <v>1690</v>
      </c>
      <c r="G672" s="74">
        <v>3.6</v>
      </c>
      <c r="H672" s="78">
        <v>1630</v>
      </c>
      <c r="I672" s="74">
        <v>8.3000000000000007</v>
      </c>
      <c r="J672" s="74">
        <v>10.1</v>
      </c>
      <c r="K672" s="74">
        <v>63.5</v>
      </c>
      <c r="L672" s="74">
        <v>74.5</v>
      </c>
      <c r="M672" s="74">
        <v>81.599999999999994</v>
      </c>
      <c r="N672" s="78">
        <v>1690</v>
      </c>
      <c r="O672" s="74">
        <v>4.3</v>
      </c>
      <c r="P672" s="78">
        <v>1615</v>
      </c>
      <c r="Q672" s="74">
        <v>11.2</v>
      </c>
      <c r="R672" s="74">
        <v>7.1</v>
      </c>
      <c r="S672" s="74">
        <v>66.5</v>
      </c>
      <c r="T672" s="74">
        <v>77.900000000000006</v>
      </c>
      <c r="U672" s="74">
        <v>81.7</v>
      </c>
      <c r="V672" s="78">
        <v>1690</v>
      </c>
      <c r="W672" s="74">
        <v>4.4000000000000004</v>
      </c>
      <c r="X672" s="78">
        <v>1615</v>
      </c>
      <c r="Y672" s="74">
        <v>14.7</v>
      </c>
      <c r="Z672" s="74">
        <v>7.7</v>
      </c>
      <c r="AA672" s="74">
        <v>67.5</v>
      </c>
      <c r="AB672" s="74">
        <v>75.7</v>
      </c>
      <c r="AC672" s="74">
        <v>77.599999999999994</v>
      </c>
      <c r="AD672" s="78"/>
      <c r="AE672" s="74"/>
      <c r="AF672" s="78"/>
      <c r="AG672" s="74"/>
      <c r="AH672" s="74"/>
      <c r="AI672" s="74"/>
      <c r="AJ672" s="74"/>
      <c r="AK672" s="74"/>
      <c r="AL672" s="78">
        <v>1115</v>
      </c>
      <c r="AM672" s="74">
        <v>2</v>
      </c>
      <c r="AN672" s="78">
        <v>1090</v>
      </c>
      <c r="AO672" s="74">
        <v>8.1999999999999993</v>
      </c>
      <c r="AP672" s="74">
        <v>14.1</v>
      </c>
      <c r="AQ672" s="74">
        <v>63.1</v>
      </c>
      <c r="AR672" s="74">
        <v>71.5</v>
      </c>
      <c r="AS672" s="74">
        <v>77.7</v>
      </c>
      <c r="AT672" s="78">
        <v>1115</v>
      </c>
      <c r="AU672" s="74">
        <v>2</v>
      </c>
      <c r="AV672" s="78">
        <v>1090</v>
      </c>
      <c r="AW672" s="74">
        <v>12.8</v>
      </c>
      <c r="AX672" s="74">
        <v>10.5</v>
      </c>
      <c r="AY672" s="74">
        <v>65.5</v>
      </c>
      <c r="AZ672" s="74">
        <v>72.900000000000006</v>
      </c>
      <c r="BA672" s="74">
        <v>76.599999999999994</v>
      </c>
      <c r="BB672" s="78">
        <v>1115</v>
      </c>
      <c r="BC672" s="74">
        <v>1.9</v>
      </c>
      <c r="BD672" s="78">
        <v>1095</v>
      </c>
      <c r="BE672" s="74">
        <v>17.100000000000001</v>
      </c>
      <c r="BF672" s="74">
        <v>8.1</v>
      </c>
      <c r="BG672" s="74">
        <v>67</v>
      </c>
      <c r="BH672" s="74">
        <v>73.099999999999994</v>
      </c>
      <c r="BI672" s="74">
        <v>74.7</v>
      </c>
      <c r="BJ672" s="78"/>
      <c r="BK672" s="74"/>
      <c r="BL672" s="78"/>
      <c r="BM672" s="74"/>
      <c r="BN672" s="74"/>
      <c r="BO672" s="74"/>
      <c r="BP672" s="74"/>
      <c r="BQ672" s="74"/>
      <c r="BR672" s="78">
        <v>2805</v>
      </c>
      <c r="BS672" s="74">
        <v>3</v>
      </c>
      <c r="BT672" s="78">
        <v>2720</v>
      </c>
      <c r="BU672" s="74">
        <v>8.3000000000000007</v>
      </c>
      <c r="BV672" s="74">
        <v>11.7</v>
      </c>
      <c r="BW672" s="74">
        <v>63.4</v>
      </c>
      <c r="BX672" s="74">
        <v>73.3</v>
      </c>
      <c r="BY672" s="74">
        <v>80</v>
      </c>
      <c r="BZ672" s="78">
        <v>2805</v>
      </c>
      <c r="CA672" s="74">
        <v>3.4</v>
      </c>
      <c r="CB672" s="78">
        <v>2710</v>
      </c>
      <c r="CC672" s="74">
        <v>11.8</v>
      </c>
      <c r="CD672" s="74">
        <v>8.5</v>
      </c>
      <c r="CE672" s="74">
        <v>66.099999999999994</v>
      </c>
      <c r="CF672" s="74">
        <v>75.900000000000006</v>
      </c>
      <c r="CG672" s="74">
        <v>79.7</v>
      </c>
      <c r="CH672" s="78">
        <v>2805</v>
      </c>
      <c r="CI672" s="74">
        <v>3.4</v>
      </c>
      <c r="CJ672" s="78">
        <v>2710</v>
      </c>
      <c r="CK672" s="74">
        <v>15.7</v>
      </c>
      <c r="CL672" s="74">
        <v>7.9</v>
      </c>
      <c r="CM672" s="74">
        <v>67.3</v>
      </c>
      <c r="CN672" s="74">
        <v>74.599999999999994</v>
      </c>
      <c r="CO672" s="74">
        <v>76.5</v>
      </c>
      <c r="CP672" s="78"/>
      <c r="CQ672" s="74"/>
      <c r="CR672" s="78"/>
      <c r="CS672" s="74"/>
      <c r="CT672" s="74"/>
      <c r="CU672" s="74"/>
      <c r="CV672" s="74"/>
      <c r="CW672" s="74"/>
    </row>
    <row r="673" spans="1:101" ht="16.5" x14ac:dyDescent="0.3">
      <c r="A673" s="74" t="s">
        <v>293</v>
      </c>
      <c r="B673" s="74">
        <v>112</v>
      </c>
      <c r="C673" s="74">
        <v>10007786</v>
      </c>
      <c r="D673" s="74" t="s">
        <v>19</v>
      </c>
      <c r="E673" s="74" t="s">
        <v>52</v>
      </c>
      <c r="F673" s="78">
        <v>1560</v>
      </c>
      <c r="G673" s="74">
        <v>2.2000000000000002</v>
      </c>
      <c r="H673" s="78">
        <v>1530</v>
      </c>
      <c r="I673" s="74">
        <v>7.7</v>
      </c>
      <c r="J673" s="74">
        <v>9.3000000000000007</v>
      </c>
      <c r="K673" s="74">
        <v>47.3</v>
      </c>
      <c r="L673" s="74">
        <v>67.8</v>
      </c>
      <c r="M673" s="74">
        <v>83</v>
      </c>
      <c r="N673" s="78">
        <v>1560</v>
      </c>
      <c r="O673" s="74">
        <v>2.6</v>
      </c>
      <c r="P673" s="78">
        <v>1520</v>
      </c>
      <c r="Q673" s="74">
        <v>9.9</v>
      </c>
      <c r="R673" s="74">
        <v>7.9</v>
      </c>
      <c r="S673" s="74">
        <v>57.6</v>
      </c>
      <c r="T673" s="74">
        <v>73.7</v>
      </c>
      <c r="U673" s="74">
        <v>82.3</v>
      </c>
      <c r="V673" s="78">
        <v>1560</v>
      </c>
      <c r="W673" s="74">
        <v>2.6</v>
      </c>
      <c r="X673" s="78">
        <v>1520</v>
      </c>
      <c r="Y673" s="74">
        <v>12.8</v>
      </c>
      <c r="Z673" s="74">
        <v>8.3000000000000007</v>
      </c>
      <c r="AA673" s="74">
        <v>62.8</v>
      </c>
      <c r="AB673" s="74">
        <v>73.900000000000006</v>
      </c>
      <c r="AC673" s="74">
        <v>78.8</v>
      </c>
      <c r="AD673" s="78"/>
      <c r="AE673" s="74"/>
      <c r="AF673" s="78"/>
      <c r="AG673" s="74"/>
      <c r="AH673" s="74"/>
      <c r="AI673" s="74"/>
      <c r="AJ673" s="74"/>
      <c r="AK673" s="74"/>
      <c r="AL673" s="78">
        <v>1355</v>
      </c>
      <c r="AM673" s="74">
        <v>1</v>
      </c>
      <c r="AN673" s="78">
        <v>1340</v>
      </c>
      <c r="AO673" s="74">
        <v>8.1999999999999993</v>
      </c>
      <c r="AP673" s="74">
        <v>12.2</v>
      </c>
      <c r="AQ673" s="74">
        <v>48.2</v>
      </c>
      <c r="AR673" s="74">
        <v>64.900000000000006</v>
      </c>
      <c r="AS673" s="74">
        <v>79.599999999999994</v>
      </c>
      <c r="AT673" s="78">
        <v>1355</v>
      </c>
      <c r="AU673" s="74">
        <v>1.2</v>
      </c>
      <c r="AV673" s="78">
        <v>1340</v>
      </c>
      <c r="AW673" s="74">
        <v>10.6</v>
      </c>
      <c r="AX673" s="74">
        <v>5.6</v>
      </c>
      <c r="AY673" s="74">
        <v>60.4</v>
      </c>
      <c r="AZ673" s="74">
        <v>76.099999999999994</v>
      </c>
      <c r="BA673" s="74">
        <v>83.8</v>
      </c>
      <c r="BB673" s="78">
        <v>1355</v>
      </c>
      <c r="BC673" s="74">
        <v>1.3</v>
      </c>
      <c r="BD673" s="78">
        <v>1335</v>
      </c>
      <c r="BE673" s="74">
        <v>14.9</v>
      </c>
      <c r="BF673" s="74">
        <v>7.9</v>
      </c>
      <c r="BG673" s="74">
        <v>61.1</v>
      </c>
      <c r="BH673" s="74">
        <v>72.7</v>
      </c>
      <c r="BI673" s="74">
        <v>77.2</v>
      </c>
      <c r="BJ673" s="78"/>
      <c r="BK673" s="74"/>
      <c r="BL673" s="78"/>
      <c r="BM673" s="74"/>
      <c r="BN673" s="74"/>
      <c r="BO673" s="74"/>
      <c r="BP673" s="74"/>
      <c r="BQ673" s="74"/>
      <c r="BR673" s="78">
        <v>2915</v>
      </c>
      <c r="BS673" s="74">
        <v>1.6</v>
      </c>
      <c r="BT673" s="78">
        <v>2870</v>
      </c>
      <c r="BU673" s="74">
        <v>7.9</v>
      </c>
      <c r="BV673" s="74">
        <v>10.6</v>
      </c>
      <c r="BW673" s="74">
        <v>47.7</v>
      </c>
      <c r="BX673" s="74">
        <v>66.400000000000006</v>
      </c>
      <c r="BY673" s="74">
        <v>81.5</v>
      </c>
      <c r="BZ673" s="78">
        <v>2915</v>
      </c>
      <c r="CA673" s="74">
        <v>1.9</v>
      </c>
      <c r="CB673" s="78">
        <v>2860</v>
      </c>
      <c r="CC673" s="74">
        <v>10.199999999999999</v>
      </c>
      <c r="CD673" s="74">
        <v>6.8</v>
      </c>
      <c r="CE673" s="74">
        <v>58.9</v>
      </c>
      <c r="CF673" s="74">
        <v>74.8</v>
      </c>
      <c r="CG673" s="74">
        <v>83</v>
      </c>
      <c r="CH673" s="78">
        <v>2915</v>
      </c>
      <c r="CI673" s="74">
        <v>2</v>
      </c>
      <c r="CJ673" s="78">
        <v>2855</v>
      </c>
      <c r="CK673" s="74">
        <v>13.8</v>
      </c>
      <c r="CL673" s="74">
        <v>8.1999999999999993</v>
      </c>
      <c r="CM673" s="74">
        <v>62</v>
      </c>
      <c r="CN673" s="74">
        <v>73.3</v>
      </c>
      <c r="CO673" s="74">
        <v>78.099999999999994</v>
      </c>
      <c r="CP673" s="78"/>
      <c r="CQ673" s="74"/>
      <c r="CR673" s="78"/>
      <c r="CS673" s="74"/>
      <c r="CT673" s="74"/>
      <c r="CU673" s="74"/>
      <c r="CV673" s="74"/>
      <c r="CW673" s="74"/>
    </row>
    <row r="674" spans="1:101" ht="16.5" x14ac:dyDescent="0.3">
      <c r="A674" s="74" t="s">
        <v>293</v>
      </c>
      <c r="B674" s="74">
        <v>113</v>
      </c>
      <c r="C674" s="74">
        <v>10000961</v>
      </c>
      <c r="D674" s="74" t="s">
        <v>27</v>
      </c>
      <c r="E674" s="74" t="s">
        <v>54</v>
      </c>
      <c r="F674" s="78">
        <v>1270</v>
      </c>
      <c r="G674" s="74">
        <v>2.4</v>
      </c>
      <c r="H674" s="78">
        <v>1240</v>
      </c>
      <c r="I674" s="74">
        <v>7.7</v>
      </c>
      <c r="J674" s="74">
        <v>11.2</v>
      </c>
      <c r="K674" s="74">
        <v>60.1</v>
      </c>
      <c r="L674" s="74">
        <v>73.400000000000006</v>
      </c>
      <c r="M674" s="74">
        <v>81</v>
      </c>
      <c r="N674" s="78">
        <v>1270</v>
      </c>
      <c r="O674" s="74">
        <v>2.8</v>
      </c>
      <c r="P674" s="78">
        <v>1235</v>
      </c>
      <c r="Q674" s="74">
        <v>8.9</v>
      </c>
      <c r="R674" s="74">
        <v>9.1999999999999993</v>
      </c>
      <c r="S674" s="74">
        <v>67.599999999999994</v>
      </c>
      <c r="T674" s="74">
        <v>77.599999999999994</v>
      </c>
      <c r="U674" s="74">
        <v>81.8</v>
      </c>
      <c r="V674" s="78">
        <v>1270</v>
      </c>
      <c r="W674" s="74">
        <v>3.1</v>
      </c>
      <c r="X674" s="78">
        <v>1230</v>
      </c>
      <c r="Y674" s="74">
        <v>11.5</v>
      </c>
      <c r="Z674" s="74">
        <v>10.199999999999999</v>
      </c>
      <c r="AA674" s="74">
        <v>68.900000000000006</v>
      </c>
      <c r="AB674" s="74">
        <v>75.599999999999994</v>
      </c>
      <c r="AC674" s="74">
        <v>78.400000000000006</v>
      </c>
      <c r="AD674" s="78"/>
      <c r="AE674" s="74"/>
      <c r="AF674" s="78"/>
      <c r="AG674" s="74"/>
      <c r="AH674" s="74"/>
      <c r="AI674" s="74"/>
      <c r="AJ674" s="74"/>
      <c r="AK674" s="74"/>
      <c r="AL674" s="78">
        <v>1010</v>
      </c>
      <c r="AM674" s="74">
        <v>1</v>
      </c>
      <c r="AN674" s="78">
        <v>1000</v>
      </c>
      <c r="AO674" s="74">
        <v>10.199999999999999</v>
      </c>
      <c r="AP674" s="74">
        <v>12.8</v>
      </c>
      <c r="AQ674" s="74">
        <v>57.5</v>
      </c>
      <c r="AR674" s="74">
        <v>68.400000000000006</v>
      </c>
      <c r="AS674" s="74">
        <v>77</v>
      </c>
      <c r="AT674" s="78">
        <v>1010</v>
      </c>
      <c r="AU674" s="74">
        <v>1.9</v>
      </c>
      <c r="AV674" s="78">
        <v>995</v>
      </c>
      <c r="AW674" s="74">
        <v>12</v>
      </c>
      <c r="AX674" s="74">
        <v>12.5</v>
      </c>
      <c r="AY674" s="74">
        <v>65.900000000000006</v>
      </c>
      <c r="AZ674" s="74">
        <v>72.900000000000006</v>
      </c>
      <c r="BA674" s="74">
        <v>75.5</v>
      </c>
      <c r="BB674" s="78">
        <v>1010</v>
      </c>
      <c r="BC674" s="74">
        <v>1.8</v>
      </c>
      <c r="BD674" s="78">
        <v>995</v>
      </c>
      <c r="BE674" s="74">
        <v>14.9</v>
      </c>
      <c r="BF674" s="74">
        <v>9.4</v>
      </c>
      <c r="BG674" s="74">
        <v>68.099999999999994</v>
      </c>
      <c r="BH674" s="74">
        <v>73.8</v>
      </c>
      <c r="BI674" s="74">
        <v>75.8</v>
      </c>
      <c r="BJ674" s="78"/>
      <c r="BK674" s="74"/>
      <c r="BL674" s="78"/>
      <c r="BM674" s="74"/>
      <c r="BN674" s="74"/>
      <c r="BO674" s="74"/>
      <c r="BP674" s="74"/>
      <c r="BQ674" s="74"/>
      <c r="BR674" s="78">
        <v>2280</v>
      </c>
      <c r="BS674" s="74">
        <v>1.8</v>
      </c>
      <c r="BT674" s="78">
        <v>2240</v>
      </c>
      <c r="BU674" s="74">
        <v>8.8000000000000007</v>
      </c>
      <c r="BV674" s="74">
        <v>11.9</v>
      </c>
      <c r="BW674" s="74">
        <v>58.9</v>
      </c>
      <c r="BX674" s="74">
        <v>71.2</v>
      </c>
      <c r="BY674" s="74">
        <v>79.3</v>
      </c>
      <c r="BZ674" s="78">
        <v>2280</v>
      </c>
      <c r="CA674" s="74">
        <v>2.4</v>
      </c>
      <c r="CB674" s="78">
        <v>2225</v>
      </c>
      <c r="CC674" s="74">
        <v>10.3</v>
      </c>
      <c r="CD674" s="74">
        <v>10.7</v>
      </c>
      <c r="CE674" s="74">
        <v>66.8</v>
      </c>
      <c r="CF674" s="74">
        <v>75.5</v>
      </c>
      <c r="CG674" s="74">
        <v>79</v>
      </c>
      <c r="CH674" s="78">
        <v>2280</v>
      </c>
      <c r="CI674" s="74">
        <v>2.5</v>
      </c>
      <c r="CJ674" s="78">
        <v>2225</v>
      </c>
      <c r="CK674" s="74">
        <v>13</v>
      </c>
      <c r="CL674" s="74">
        <v>9.8000000000000007</v>
      </c>
      <c r="CM674" s="74">
        <v>68.5</v>
      </c>
      <c r="CN674" s="74">
        <v>74.8</v>
      </c>
      <c r="CO674" s="74">
        <v>77.2</v>
      </c>
      <c r="CP674" s="78"/>
      <c r="CQ674" s="74"/>
      <c r="CR674" s="78"/>
      <c r="CS674" s="74"/>
      <c r="CT674" s="74"/>
      <c r="CU674" s="74"/>
      <c r="CV674" s="74"/>
      <c r="CW674" s="74"/>
    </row>
    <row r="675" spans="1:101" ht="16.5" x14ac:dyDescent="0.3">
      <c r="A675" s="74" t="s">
        <v>293</v>
      </c>
      <c r="B675" s="74">
        <v>9</v>
      </c>
      <c r="C675" s="74">
        <v>10000975</v>
      </c>
      <c r="D675" s="74" t="s">
        <v>49</v>
      </c>
      <c r="E675" s="74" t="s">
        <v>56</v>
      </c>
      <c r="F675" s="78">
        <v>625</v>
      </c>
      <c r="G675" s="74">
        <v>3.5</v>
      </c>
      <c r="H675" s="78">
        <v>605</v>
      </c>
      <c r="I675" s="74">
        <v>11.7</v>
      </c>
      <c r="J675" s="74">
        <v>12.7</v>
      </c>
      <c r="K675" s="74">
        <v>58.8</v>
      </c>
      <c r="L675" s="74">
        <v>71.599999999999994</v>
      </c>
      <c r="M675" s="74">
        <v>75.5</v>
      </c>
      <c r="N675" s="78">
        <v>625</v>
      </c>
      <c r="O675" s="74">
        <v>3.7</v>
      </c>
      <c r="P675" s="78">
        <v>605</v>
      </c>
      <c r="Q675" s="74">
        <v>11.8</v>
      </c>
      <c r="R675" s="74">
        <v>12.1</v>
      </c>
      <c r="S675" s="74">
        <v>64.900000000000006</v>
      </c>
      <c r="T675" s="74">
        <v>72.8</v>
      </c>
      <c r="U675" s="74">
        <v>76.2</v>
      </c>
      <c r="V675" s="78">
        <v>625</v>
      </c>
      <c r="W675" s="74">
        <v>3.8</v>
      </c>
      <c r="X675" s="78">
        <v>605</v>
      </c>
      <c r="Y675" s="74">
        <v>16.3</v>
      </c>
      <c r="Z675" s="74">
        <v>8</v>
      </c>
      <c r="AA675" s="74">
        <v>68.3</v>
      </c>
      <c r="AB675" s="74">
        <v>73.599999999999994</v>
      </c>
      <c r="AC675" s="74">
        <v>75.8</v>
      </c>
      <c r="AD675" s="78"/>
      <c r="AE675" s="74"/>
      <c r="AF675" s="78"/>
      <c r="AG675" s="74"/>
      <c r="AH675" s="74"/>
      <c r="AI675" s="74"/>
      <c r="AJ675" s="74"/>
      <c r="AK675" s="74"/>
      <c r="AL675" s="78">
        <v>500</v>
      </c>
      <c r="AM675" s="74">
        <v>1.6</v>
      </c>
      <c r="AN675" s="78">
        <v>495</v>
      </c>
      <c r="AO675" s="74">
        <v>10.8</v>
      </c>
      <c r="AP675" s="74">
        <v>14.4</v>
      </c>
      <c r="AQ675" s="74">
        <v>64.7</v>
      </c>
      <c r="AR675" s="74">
        <v>71.400000000000006</v>
      </c>
      <c r="AS675" s="74">
        <v>74.8</v>
      </c>
      <c r="AT675" s="78">
        <v>500</v>
      </c>
      <c r="AU675" s="74">
        <v>1.6</v>
      </c>
      <c r="AV675" s="78">
        <v>495</v>
      </c>
      <c r="AW675" s="74">
        <v>15.6</v>
      </c>
      <c r="AX675" s="74">
        <v>13</v>
      </c>
      <c r="AY675" s="74">
        <v>64.900000000000006</v>
      </c>
      <c r="AZ675" s="74">
        <v>70.599999999999994</v>
      </c>
      <c r="BA675" s="74">
        <v>71.400000000000006</v>
      </c>
      <c r="BB675" s="78">
        <v>500</v>
      </c>
      <c r="BC675" s="74">
        <v>1.8</v>
      </c>
      <c r="BD675" s="78">
        <v>490</v>
      </c>
      <c r="BE675" s="74">
        <v>17.100000000000001</v>
      </c>
      <c r="BF675" s="74">
        <v>7.3</v>
      </c>
      <c r="BG675" s="74">
        <v>71.5</v>
      </c>
      <c r="BH675" s="74">
        <v>75</v>
      </c>
      <c r="BI675" s="74">
        <v>75.599999999999994</v>
      </c>
      <c r="BJ675" s="78"/>
      <c r="BK675" s="74"/>
      <c r="BL675" s="78"/>
      <c r="BM675" s="74"/>
      <c r="BN675" s="74"/>
      <c r="BO675" s="74"/>
      <c r="BP675" s="74"/>
      <c r="BQ675" s="74"/>
      <c r="BR675" s="78">
        <v>1130</v>
      </c>
      <c r="BS675" s="74">
        <v>2.7</v>
      </c>
      <c r="BT675" s="78">
        <v>1100</v>
      </c>
      <c r="BU675" s="74">
        <v>11.3</v>
      </c>
      <c r="BV675" s="74">
        <v>13.5</v>
      </c>
      <c r="BW675" s="74">
        <v>61.5</v>
      </c>
      <c r="BX675" s="74">
        <v>71.5</v>
      </c>
      <c r="BY675" s="74">
        <v>75.2</v>
      </c>
      <c r="BZ675" s="78">
        <v>1130</v>
      </c>
      <c r="CA675" s="74">
        <v>2.7</v>
      </c>
      <c r="CB675" s="78">
        <v>1095</v>
      </c>
      <c r="CC675" s="74">
        <v>13.5</v>
      </c>
      <c r="CD675" s="74">
        <v>12.5</v>
      </c>
      <c r="CE675" s="74">
        <v>64.900000000000006</v>
      </c>
      <c r="CF675" s="74">
        <v>71.8</v>
      </c>
      <c r="CG675" s="74">
        <v>74</v>
      </c>
      <c r="CH675" s="78">
        <v>1130</v>
      </c>
      <c r="CI675" s="74">
        <v>2.9</v>
      </c>
      <c r="CJ675" s="78">
        <v>1095</v>
      </c>
      <c r="CK675" s="74">
        <v>16.600000000000001</v>
      </c>
      <c r="CL675" s="74">
        <v>7.7</v>
      </c>
      <c r="CM675" s="74">
        <v>69.8</v>
      </c>
      <c r="CN675" s="74">
        <v>74.2</v>
      </c>
      <c r="CO675" s="74">
        <v>75.7</v>
      </c>
      <c r="CP675" s="78"/>
      <c r="CQ675" s="74"/>
      <c r="CR675" s="78"/>
      <c r="CS675" s="74"/>
      <c r="CT675" s="74"/>
      <c r="CU675" s="74"/>
      <c r="CV675" s="74"/>
      <c r="CW675" s="74"/>
    </row>
    <row r="676" spans="1:101" ht="16.5" x14ac:dyDescent="0.3">
      <c r="A676" s="74" t="s">
        <v>293</v>
      </c>
      <c r="B676" s="74">
        <v>203</v>
      </c>
      <c r="C676" s="74">
        <v>10007787</v>
      </c>
      <c r="D676" s="74" t="s">
        <v>49</v>
      </c>
      <c r="E676" s="74" t="s">
        <v>58</v>
      </c>
      <c r="F676" s="78">
        <v>40</v>
      </c>
      <c r="G676" s="74">
        <v>7.5</v>
      </c>
      <c r="H676" s="78">
        <v>35</v>
      </c>
      <c r="I676" s="74" t="s">
        <v>396</v>
      </c>
      <c r="J676" s="74" t="s">
        <v>396</v>
      </c>
      <c r="K676" s="74" t="s">
        <v>396</v>
      </c>
      <c r="L676" s="74" t="s">
        <v>396</v>
      </c>
      <c r="M676" s="74">
        <v>86.5</v>
      </c>
      <c r="N676" s="78">
        <v>40</v>
      </c>
      <c r="O676" s="74">
        <v>12.5</v>
      </c>
      <c r="P676" s="78">
        <v>35</v>
      </c>
      <c r="Q676" s="74">
        <v>20</v>
      </c>
      <c r="R676" s="74">
        <v>8.6</v>
      </c>
      <c r="S676" s="74" t="s">
        <v>396</v>
      </c>
      <c r="T676" s="74" t="s">
        <v>396</v>
      </c>
      <c r="U676" s="74">
        <v>71.400000000000006</v>
      </c>
      <c r="V676" s="78">
        <v>40</v>
      </c>
      <c r="W676" s="74">
        <v>12.5</v>
      </c>
      <c r="X676" s="78">
        <v>35</v>
      </c>
      <c r="Y676" s="74">
        <v>22.9</v>
      </c>
      <c r="Z676" s="74">
        <v>11.4</v>
      </c>
      <c r="AA676" s="74" t="s">
        <v>396</v>
      </c>
      <c r="AB676" s="74" t="s">
        <v>396</v>
      </c>
      <c r="AC676" s="74">
        <v>65.7</v>
      </c>
      <c r="AD676" s="78"/>
      <c r="AE676" s="74"/>
      <c r="AF676" s="78"/>
      <c r="AG676" s="74"/>
      <c r="AH676" s="74"/>
      <c r="AI676" s="74"/>
      <c r="AJ676" s="74"/>
      <c r="AK676" s="74"/>
      <c r="AL676" s="78">
        <v>40</v>
      </c>
      <c r="AM676" s="74">
        <v>7.9</v>
      </c>
      <c r="AN676" s="78">
        <v>35</v>
      </c>
      <c r="AO676" s="74" t="s">
        <v>396</v>
      </c>
      <c r="AP676" s="74" t="s">
        <v>396</v>
      </c>
      <c r="AQ676" s="74" t="s">
        <v>396</v>
      </c>
      <c r="AR676" s="74" t="s">
        <v>396</v>
      </c>
      <c r="AS676" s="74">
        <v>80</v>
      </c>
      <c r="AT676" s="78">
        <v>40</v>
      </c>
      <c r="AU676" s="74">
        <v>7.9</v>
      </c>
      <c r="AV676" s="78">
        <v>35</v>
      </c>
      <c r="AW676" s="74">
        <v>14.3</v>
      </c>
      <c r="AX676" s="74">
        <v>11.4</v>
      </c>
      <c r="AY676" s="74" t="s">
        <v>396</v>
      </c>
      <c r="AZ676" s="74" t="s">
        <v>396</v>
      </c>
      <c r="BA676" s="74">
        <v>74.3</v>
      </c>
      <c r="BB676" s="78">
        <v>40</v>
      </c>
      <c r="BC676" s="74">
        <v>7.9</v>
      </c>
      <c r="BD676" s="78">
        <v>35</v>
      </c>
      <c r="BE676" s="74">
        <v>17.100000000000001</v>
      </c>
      <c r="BF676" s="74">
        <v>8.6</v>
      </c>
      <c r="BG676" s="74" t="s">
        <v>396</v>
      </c>
      <c r="BH676" s="74" t="s">
        <v>396</v>
      </c>
      <c r="BI676" s="74">
        <v>74.3</v>
      </c>
      <c r="BJ676" s="78"/>
      <c r="BK676" s="74"/>
      <c r="BL676" s="78"/>
      <c r="BM676" s="74"/>
      <c r="BN676" s="74"/>
      <c r="BO676" s="74"/>
      <c r="BP676" s="74"/>
      <c r="BQ676" s="74"/>
      <c r="BR676" s="78">
        <v>80</v>
      </c>
      <c r="BS676" s="74">
        <v>7.7</v>
      </c>
      <c r="BT676" s="78">
        <v>70</v>
      </c>
      <c r="BU676" s="74">
        <v>8.3000000000000007</v>
      </c>
      <c r="BV676" s="74">
        <v>8.3000000000000007</v>
      </c>
      <c r="BW676" s="74">
        <v>52.8</v>
      </c>
      <c r="BX676" s="74">
        <v>66.7</v>
      </c>
      <c r="BY676" s="74">
        <v>83.3</v>
      </c>
      <c r="BZ676" s="78">
        <v>80</v>
      </c>
      <c r="CA676" s="74">
        <v>10.3</v>
      </c>
      <c r="CB676" s="78">
        <v>70</v>
      </c>
      <c r="CC676" s="74">
        <v>17.100000000000001</v>
      </c>
      <c r="CD676" s="74">
        <v>10</v>
      </c>
      <c r="CE676" s="74">
        <v>55.7</v>
      </c>
      <c r="CF676" s="74">
        <v>67.099999999999994</v>
      </c>
      <c r="CG676" s="74">
        <v>72.900000000000006</v>
      </c>
      <c r="CH676" s="78">
        <v>80</v>
      </c>
      <c r="CI676" s="74">
        <v>10.3</v>
      </c>
      <c r="CJ676" s="78">
        <v>70</v>
      </c>
      <c r="CK676" s="74">
        <v>20</v>
      </c>
      <c r="CL676" s="74">
        <v>10</v>
      </c>
      <c r="CM676" s="74">
        <v>58.6</v>
      </c>
      <c r="CN676" s="74">
        <v>65.7</v>
      </c>
      <c r="CO676" s="74">
        <v>70</v>
      </c>
      <c r="CP676" s="78"/>
      <c r="CQ676" s="74"/>
      <c r="CR676" s="78"/>
      <c r="CS676" s="74"/>
      <c r="CT676" s="74"/>
      <c r="CU676" s="74"/>
      <c r="CV676" s="74"/>
      <c r="CW676" s="74"/>
    </row>
    <row r="677" spans="1:101" ht="16.5" x14ac:dyDescent="0.3">
      <c r="A677" s="74" t="s">
        <v>293</v>
      </c>
      <c r="B677" s="74">
        <v>114</v>
      </c>
      <c r="C677" s="74">
        <v>10007788</v>
      </c>
      <c r="D677" s="74" t="s">
        <v>11</v>
      </c>
      <c r="E677" s="74" t="s">
        <v>60</v>
      </c>
      <c r="F677" s="78">
        <v>1375</v>
      </c>
      <c r="G677" s="74">
        <v>1.5</v>
      </c>
      <c r="H677" s="78">
        <v>1355</v>
      </c>
      <c r="I677" s="74">
        <v>9.6999999999999993</v>
      </c>
      <c r="J677" s="74">
        <v>7.2</v>
      </c>
      <c r="K677" s="74">
        <v>41.5</v>
      </c>
      <c r="L677" s="74">
        <v>60.6</v>
      </c>
      <c r="M677" s="74">
        <v>83.1</v>
      </c>
      <c r="N677" s="78">
        <v>1375</v>
      </c>
      <c r="O677" s="74">
        <v>2.5</v>
      </c>
      <c r="P677" s="78">
        <v>1340</v>
      </c>
      <c r="Q677" s="74">
        <v>8.6999999999999993</v>
      </c>
      <c r="R677" s="74">
        <v>7.9</v>
      </c>
      <c r="S677" s="74">
        <v>51.6</v>
      </c>
      <c r="T677" s="74">
        <v>70.900000000000006</v>
      </c>
      <c r="U677" s="74">
        <v>83.4</v>
      </c>
      <c r="V677" s="78">
        <v>1375</v>
      </c>
      <c r="W677" s="74">
        <v>2.9</v>
      </c>
      <c r="X677" s="78">
        <v>1335</v>
      </c>
      <c r="Y677" s="74">
        <v>13.9</v>
      </c>
      <c r="Z677" s="74">
        <v>8</v>
      </c>
      <c r="AA677" s="74">
        <v>58.5</v>
      </c>
      <c r="AB677" s="74">
        <v>72</v>
      </c>
      <c r="AC677" s="74">
        <v>78.099999999999994</v>
      </c>
      <c r="AD677" s="78"/>
      <c r="AE677" s="74"/>
      <c r="AF677" s="78"/>
      <c r="AG677" s="74"/>
      <c r="AH677" s="74"/>
      <c r="AI677" s="74"/>
      <c r="AJ677" s="74"/>
      <c r="AK677" s="74"/>
      <c r="AL677" s="78">
        <v>1345</v>
      </c>
      <c r="AM677" s="74">
        <v>1.3</v>
      </c>
      <c r="AN677" s="78">
        <v>1330</v>
      </c>
      <c r="AO677" s="74">
        <v>11.3</v>
      </c>
      <c r="AP677" s="74">
        <v>7.9</v>
      </c>
      <c r="AQ677" s="74">
        <v>43.1</v>
      </c>
      <c r="AR677" s="74">
        <v>60.5</v>
      </c>
      <c r="AS677" s="74">
        <v>80.8</v>
      </c>
      <c r="AT677" s="78">
        <v>1345</v>
      </c>
      <c r="AU677" s="74">
        <v>1.6</v>
      </c>
      <c r="AV677" s="78">
        <v>1325</v>
      </c>
      <c r="AW677" s="74">
        <v>13.2</v>
      </c>
      <c r="AX677" s="74">
        <v>6.6</v>
      </c>
      <c r="AY677" s="74">
        <v>51.9</v>
      </c>
      <c r="AZ677" s="74">
        <v>67.599999999999994</v>
      </c>
      <c r="BA677" s="74">
        <v>80.099999999999994</v>
      </c>
      <c r="BB677" s="78">
        <v>1345</v>
      </c>
      <c r="BC677" s="74">
        <v>1.6</v>
      </c>
      <c r="BD677" s="78">
        <v>1325</v>
      </c>
      <c r="BE677" s="74">
        <v>18.600000000000001</v>
      </c>
      <c r="BF677" s="74">
        <v>7.3</v>
      </c>
      <c r="BG677" s="74">
        <v>57.3</v>
      </c>
      <c r="BH677" s="74">
        <v>67.8</v>
      </c>
      <c r="BI677" s="74">
        <v>74.2</v>
      </c>
      <c r="BJ677" s="78"/>
      <c r="BK677" s="74"/>
      <c r="BL677" s="78"/>
      <c r="BM677" s="74"/>
      <c r="BN677" s="74"/>
      <c r="BO677" s="74"/>
      <c r="BP677" s="74"/>
      <c r="BQ677" s="74"/>
      <c r="BR677" s="78">
        <v>2720</v>
      </c>
      <c r="BS677" s="74">
        <v>1.4</v>
      </c>
      <c r="BT677" s="78">
        <v>2680</v>
      </c>
      <c r="BU677" s="74">
        <v>10.5</v>
      </c>
      <c r="BV677" s="74">
        <v>7.5</v>
      </c>
      <c r="BW677" s="74">
        <v>42.3</v>
      </c>
      <c r="BX677" s="74">
        <v>60.5</v>
      </c>
      <c r="BY677" s="74">
        <v>82</v>
      </c>
      <c r="BZ677" s="78">
        <v>2720</v>
      </c>
      <c r="CA677" s="74">
        <v>2.1</v>
      </c>
      <c r="CB677" s="78">
        <v>2665</v>
      </c>
      <c r="CC677" s="74">
        <v>11</v>
      </c>
      <c r="CD677" s="74">
        <v>7.3</v>
      </c>
      <c r="CE677" s="74">
        <v>51.7</v>
      </c>
      <c r="CF677" s="74">
        <v>69.3</v>
      </c>
      <c r="CG677" s="74">
        <v>81.8</v>
      </c>
      <c r="CH677" s="78">
        <v>2720</v>
      </c>
      <c r="CI677" s="74">
        <v>2.2999999999999998</v>
      </c>
      <c r="CJ677" s="78">
        <v>2660</v>
      </c>
      <c r="CK677" s="74">
        <v>16.2</v>
      </c>
      <c r="CL677" s="74">
        <v>7.6</v>
      </c>
      <c r="CM677" s="74">
        <v>57.9</v>
      </c>
      <c r="CN677" s="74">
        <v>69.900000000000006</v>
      </c>
      <c r="CO677" s="74">
        <v>76.099999999999994</v>
      </c>
      <c r="CP677" s="78"/>
      <c r="CQ677" s="74"/>
      <c r="CR677" s="78"/>
      <c r="CS677" s="74"/>
      <c r="CT677" s="74"/>
      <c r="CU677" s="74"/>
      <c r="CV677" s="74"/>
      <c r="CW677" s="74"/>
    </row>
    <row r="678" spans="1:101" ht="16.5" x14ac:dyDescent="0.3">
      <c r="A678" s="74" t="s">
        <v>293</v>
      </c>
      <c r="B678" s="74">
        <v>188</v>
      </c>
      <c r="C678" s="74">
        <v>10003324</v>
      </c>
      <c r="D678" s="74" t="s">
        <v>27</v>
      </c>
      <c r="E678" s="74" t="s">
        <v>62</v>
      </c>
      <c r="F678" s="78" t="s">
        <v>13</v>
      </c>
      <c r="G678" s="74" t="s">
        <v>13</v>
      </c>
      <c r="H678" s="78" t="s">
        <v>13</v>
      </c>
      <c r="I678" s="74" t="s">
        <v>13</v>
      </c>
      <c r="J678" s="74" t="s">
        <v>13</v>
      </c>
      <c r="K678" s="74" t="s">
        <v>13</v>
      </c>
      <c r="L678" s="74" t="s">
        <v>13</v>
      </c>
      <c r="M678" s="74" t="s">
        <v>13</v>
      </c>
      <c r="N678" s="78" t="s">
        <v>13</v>
      </c>
      <c r="O678" s="74" t="s">
        <v>13</v>
      </c>
      <c r="P678" s="78" t="s">
        <v>13</v>
      </c>
      <c r="Q678" s="74" t="s">
        <v>13</v>
      </c>
      <c r="R678" s="74" t="s">
        <v>13</v>
      </c>
      <c r="S678" s="74" t="s">
        <v>13</v>
      </c>
      <c r="T678" s="74" t="s">
        <v>13</v>
      </c>
      <c r="U678" s="74" t="s">
        <v>13</v>
      </c>
      <c r="V678" s="78" t="s">
        <v>13</v>
      </c>
      <c r="W678" s="74" t="s">
        <v>13</v>
      </c>
      <c r="X678" s="78" t="s">
        <v>13</v>
      </c>
      <c r="Y678" s="74" t="s">
        <v>13</v>
      </c>
      <c r="Z678" s="74" t="s">
        <v>13</v>
      </c>
      <c r="AA678" s="74" t="s">
        <v>13</v>
      </c>
      <c r="AB678" s="74" t="s">
        <v>13</v>
      </c>
      <c r="AC678" s="74" t="s">
        <v>13</v>
      </c>
      <c r="AD678" s="78"/>
      <c r="AE678" s="74"/>
      <c r="AF678" s="78"/>
      <c r="AG678" s="74"/>
      <c r="AH678" s="74"/>
      <c r="AI678" s="74"/>
      <c r="AJ678" s="74"/>
      <c r="AK678" s="74"/>
      <c r="AL678" s="78" t="s">
        <v>13</v>
      </c>
      <c r="AM678" s="74" t="s">
        <v>13</v>
      </c>
      <c r="AN678" s="78" t="s">
        <v>13</v>
      </c>
      <c r="AO678" s="74" t="s">
        <v>13</v>
      </c>
      <c r="AP678" s="74" t="s">
        <v>13</v>
      </c>
      <c r="AQ678" s="74" t="s">
        <v>13</v>
      </c>
      <c r="AR678" s="74" t="s">
        <v>13</v>
      </c>
      <c r="AS678" s="74" t="s">
        <v>13</v>
      </c>
      <c r="AT678" s="78" t="s">
        <v>13</v>
      </c>
      <c r="AU678" s="74" t="s">
        <v>13</v>
      </c>
      <c r="AV678" s="78" t="s">
        <v>13</v>
      </c>
      <c r="AW678" s="74" t="s">
        <v>13</v>
      </c>
      <c r="AX678" s="74" t="s">
        <v>13</v>
      </c>
      <c r="AY678" s="74" t="s">
        <v>13</v>
      </c>
      <c r="AZ678" s="74" t="s">
        <v>13</v>
      </c>
      <c r="BA678" s="74" t="s">
        <v>13</v>
      </c>
      <c r="BB678" s="78" t="s">
        <v>13</v>
      </c>
      <c r="BC678" s="74" t="s">
        <v>13</v>
      </c>
      <c r="BD678" s="78" t="s">
        <v>13</v>
      </c>
      <c r="BE678" s="74" t="s">
        <v>13</v>
      </c>
      <c r="BF678" s="74" t="s">
        <v>13</v>
      </c>
      <c r="BG678" s="74" t="s">
        <v>13</v>
      </c>
      <c r="BH678" s="74" t="s">
        <v>13</v>
      </c>
      <c r="BI678" s="74" t="s">
        <v>13</v>
      </c>
      <c r="BJ678" s="78"/>
      <c r="BK678" s="74"/>
      <c r="BL678" s="78"/>
      <c r="BM678" s="74"/>
      <c r="BN678" s="74"/>
      <c r="BO678" s="74"/>
      <c r="BP678" s="74"/>
      <c r="BQ678" s="74"/>
      <c r="BR678" s="78" t="s">
        <v>13</v>
      </c>
      <c r="BS678" s="74" t="s">
        <v>13</v>
      </c>
      <c r="BT678" s="78" t="s">
        <v>13</v>
      </c>
      <c r="BU678" s="74" t="s">
        <v>13</v>
      </c>
      <c r="BV678" s="74" t="s">
        <v>13</v>
      </c>
      <c r="BW678" s="74" t="s">
        <v>13</v>
      </c>
      <c r="BX678" s="74" t="s">
        <v>13</v>
      </c>
      <c r="BY678" s="74" t="s">
        <v>13</v>
      </c>
      <c r="BZ678" s="78" t="s">
        <v>13</v>
      </c>
      <c r="CA678" s="74" t="s">
        <v>13</v>
      </c>
      <c r="CB678" s="78" t="s">
        <v>13</v>
      </c>
      <c r="CC678" s="74" t="s">
        <v>13</v>
      </c>
      <c r="CD678" s="74" t="s">
        <v>13</v>
      </c>
      <c r="CE678" s="74" t="s">
        <v>13</v>
      </c>
      <c r="CF678" s="74" t="s">
        <v>13</v>
      </c>
      <c r="CG678" s="74" t="s">
        <v>13</v>
      </c>
      <c r="CH678" s="78" t="s">
        <v>13</v>
      </c>
      <c r="CI678" s="74" t="s">
        <v>13</v>
      </c>
      <c r="CJ678" s="78" t="s">
        <v>13</v>
      </c>
      <c r="CK678" s="74" t="s">
        <v>13</v>
      </c>
      <c r="CL678" s="74" t="s">
        <v>13</v>
      </c>
      <c r="CM678" s="74" t="s">
        <v>13</v>
      </c>
      <c r="CN678" s="74" t="s">
        <v>13</v>
      </c>
      <c r="CO678" s="74" t="s">
        <v>13</v>
      </c>
      <c r="CP678" s="78"/>
      <c r="CQ678" s="74"/>
      <c r="CR678" s="78"/>
      <c r="CS678" s="74"/>
      <c r="CT678" s="74"/>
      <c r="CU678" s="74"/>
      <c r="CV678" s="74"/>
      <c r="CW678" s="74"/>
    </row>
    <row r="679" spans="1:101" ht="16.5" x14ac:dyDescent="0.3">
      <c r="A679" s="74" t="s">
        <v>293</v>
      </c>
      <c r="B679" s="74">
        <v>12</v>
      </c>
      <c r="C679" s="74">
        <v>10001143</v>
      </c>
      <c r="D679" s="74" t="s">
        <v>49</v>
      </c>
      <c r="E679" s="74" t="s">
        <v>64</v>
      </c>
      <c r="F679" s="78">
        <v>1185</v>
      </c>
      <c r="G679" s="74">
        <v>2.9</v>
      </c>
      <c r="H679" s="78">
        <v>1150</v>
      </c>
      <c r="I679" s="74">
        <v>7.5</v>
      </c>
      <c r="J679" s="74">
        <v>6.4</v>
      </c>
      <c r="K679" s="74">
        <v>65.099999999999994</v>
      </c>
      <c r="L679" s="74">
        <v>82</v>
      </c>
      <c r="M679" s="74">
        <v>86.2</v>
      </c>
      <c r="N679" s="78">
        <v>1185</v>
      </c>
      <c r="O679" s="74">
        <v>3</v>
      </c>
      <c r="P679" s="78">
        <v>1150</v>
      </c>
      <c r="Q679" s="74">
        <v>9.4</v>
      </c>
      <c r="R679" s="74">
        <v>5.2</v>
      </c>
      <c r="S679" s="74">
        <v>69.900000000000006</v>
      </c>
      <c r="T679" s="74">
        <v>83.4</v>
      </c>
      <c r="U679" s="74">
        <v>85.4</v>
      </c>
      <c r="V679" s="78">
        <v>1185</v>
      </c>
      <c r="W679" s="74">
        <v>3</v>
      </c>
      <c r="X679" s="78">
        <v>1145</v>
      </c>
      <c r="Y679" s="74">
        <v>11.2</v>
      </c>
      <c r="Z679" s="74">
        <v>6.6</v>
      </c>
      <c r="AA679" s="74">
        <v>70.5</v>
      </c>
      <c r="AB679" s="74">
        <v>80.599999999999994</v>
      </c>
      <c r="AC679" s="74">
        <v>82.2</v>
      </c>
      <c r="AD679" s="78"/>
      <c r="AE679" s="74"/>
      <c r="AF679" s="78"/>
      <c r="AG679" s="74"/>
      <c r="AH679" s="74"/>
      <c r="AI679" s="74"/>
      <c r="AJ679" s="74"/>
      <c r="AK679" s="74"/>
      <c r="AL679" s="78">
        <v>525</v>
      </c>
      <c r="AM679" s="74">
        <v>1.1000000000000001</v>
      </c>
      <c r="AN679" s="78">
        <v>520</v>
      </c>
      <c r="AO679" s="74">
        <v>10</v>
      </c>
      <c r="AP679" s="74">
        <v>11.3</v>
      </c>
      <c r="AQ679" s="74">
        <v>60.1</v>
      </c>
      <c r="AR679" s="74">
        <v>71.400000000000006</v>
      </c>
      <c r="AS679" s="74">
        <v>78.7</v>
      </c>
      <c r="AT679" s="78">
        <v>525</v>
      </c>
      <c r="AU679" s="74">
        <v>1.3</v>
      </c>
      <c r="AV679" s="78">
        <v>520</v>
      </c>
      <c r="AW679" s="74">
        <v>12.3</v>
      </c>
      <c r="AX679" s="74">
        <v>10</v>
      </c>
      <c r="AY679" s="74">
        <v>67.3</v>
      </c>
      <c r="AZ679" s="74">
        <v>75.8</v>
      </c>
      <c r="BA679" s="74">
        <v>77.7</v>
      </c>
      <c r="BB679" s="78">
        <v>525</v>
      </c>
      <c r="BC679" s="74">
        <v>1.5</v>
      </c>
      <c r="BD679" s="78">
        <v>520</v>
      </c>
      <c r="BE679" s="74">
        <v>14.5</v>
      </c>
      <c r="BF679" s="74">
        <v>8.9</v>
      </c>
      <c r="BG679" s="74">
        <v>67.599999999999994</v>
      </c>
      <c r="BH679" s="74">
        <v>74.2</v>
      </c>
      <c r="BI679" s="74">
        <v>76.7</v>
      </c>
      <c r="BJ679" s="78"/>
      <c r="BK679" s="74"/>
      <c r="BL679" s="78"/>
      <c r="BM679" s="74"/>
      <c r="BN679" s="74"/>
      <c r="BO679" s="74"/>
      <c r="BP679" s="74"/>
      <c r="BQ679" s="74"/>
      <c r="BR679" s="78">
        <v>1710</v>
      </c>
      <c r="BS679" s="74">
        <v>2.2999999999999998</v>
      </c>
      <c r="BT679" s="78">
        <v>1670</v>
      </c>
      <c r="BU679" s="74">
        <v>8.3000000000000007</v>
      </c>
      <c r="BV679" s="74">
        <v>7.9</v>
      </c>
      <c r="BW679" s="74">
        <v>63.5</v>
      </c>
      <c r="BX679" s="74">
        <v>78.7</v>
      </c>
      <c r="BY679" s="74">
        <v>83.8</v>
      </c>
      <c r="BZ679" s="78">
        <v>1710</v>
      </c>
      <c r="CA679" s="74">
        <v>2.5</v>
      </c>
      <c r="CB679" s="78">
        <v>1670</v>
      </c>
      <c r="CC679" s="74">
        <v>10.3</v>
      </c>
      <c r="CD679" s="74">
        <v>6.7</v>
      </c>
      <c r="CE679" s="74">
        <v>69.099999999999994</v>
      </c>
      <c r="CF679" s="74">
        <v>81</v>
      </c>
      <c r="CG679" s="74">
        <v>83</v>
      </c>
      <c r="CH679" s="78">
        <v>1710</v>
      </c>
      <c r="CI679" s="74">
        <v>2.6</v>
      </c>
      <c r="CJ679" s="78">
        <v>1665</v>
      </c>
      <c r="CK679" s="74">
        <v>12.2</v>
      </c>
      <c r="CL679" s="74">
        <v>7.3</v>
      </c>
      <c r="CM679" s="74">
        <v>69.599999999999994</v>
      </c>
      <c r="CN679" s="74">
        <v>78.599999999999994</v>
      </c>
      <c r="CO679" s="74">
        <v>80.5</v>
      </c>
      <c r="CP679" s="78"/>
      <c r="CQ679" s="74"/>
      <c r="CR679" s="78"/>
      <c r="CS679" s="74"/>
      <c r="CT679" s="74"/>
      <c r="CU679" s="74"/>
      <c r="CV679" s="74"/>
      <c r="CW679" s="74"/>
    </row>
    <row r="680" spans="1:101" ht="16.5" x14ac:dyDescent="0.3">
      <c r="A680" s="74" t="s">
        <v>293</v>
      </c>
      <c r="B680" s="74">
        <v>53</v>
      </c>
      <c r="C680" s="74">
        <v>10007141</v>
      </c>
      <c r="D680" s="74" t="s">
        <v>39</v>
      </c>
      <c r="E680" s="74" t="s">
        <v>66</v>
      </c>
      <c r="F680" s="78">
        <v>1885</v>
      </c>
      <c r="G680" s="74">
        <v>1.9</v>
      </c>
      <c r="H680" s="78">
        <v>1850</v>
      </c>
      <c r="I680" s="74">
        <v>6</v>
      </c>
      <c r="J680" s="74">
        <v>8.6999999999999993</v>
      </c>
      <c r="K680" s="74">
        <v>61.6</v>
      </c>
      <c r="L680" s="74">
        <v>79.900000000000006</v>
      </c>
      <c r="M680" s="74">
        <v>85.3</v>
      </c>
      <c r="N680" s="78">
        <v>1885</v>
      </c>
      <c r="O680" s="74">
        <v>2.2999999999999998</v>
      </c>
      <c r="P680" s="78">
        <v>1840</v>
      </c>
      <c r="Q680" s="74">
        <v>8.9</v>
      </c>
      <c r="R680" s="74">
        <v>8.3000000000000007</v>
      </c>
      <c r="S680" s="74">
        <v>66.5</v>
      </c>
      <c r="T680" s="74">
        <v>79.599999999999994</v>
      </c>
      <c r="U680" s="74">
        <v>82.8</v>
      </c>
      <c r="V680" s="78">
        <v>1885</v>
      </c>
      <c r="W680" s="74">
        <v>2.2999999999999998</v>
      </c>
      <c r="X680" s="78">
        <v>1840</v>
      </c>
      <c r="Y680" s="74">
        <v>11.5</v>
      </c>
      <c r="Z680" s="74">
        <v>7.7</v>
      </c>
      <c r="AA680" s="74">
        <v>68.900000000000006</v>
      </c>
      <c r="AB680" s="74">
        <v>78.7</v>
      </c>
      <c r="AC680" s="74">
        <v>80.8</v>
      </c>
      <c r="AD680" s="78"/>
      <c r="AE680" s="74"/>
      <c r="AF680" s="78"/>
      <c r="AG680" s="74"/>
      <c r="AH680" s="74"/>
      <c r="AI680" s="74"/>
      <c r="AJ680" s="74"/>
      <c r="AK680" s="74"/>
      <c r="AL680" s="78">
        <v>1550</v>
      </c>
      <c r="AM680" s="74">
        <v>1.6</v>
      </c>
      <c r="AN680" s="78">
        <v>1525</v>
      </c>
      <c r="AO680" s="74">
        <v>7.3</v>
      </c>
      <c r="AP680" s="74">
        <v>12</v>
      </c>
      <c r="AQ680" s="74">
        <v>63</v>
      </c>
      <c r="AR680" s="74">
        <v>75.3</v>
      </c>
      <c r="AS680" s="74">
        <v>80.7</v>
      </c>
      <c r="AT680" s="78">
        <v>1550</v>
      </c>
      <c r="AU680" s="74">
        <v>1.8</v>
      </c>
      <c r="AV680" s="78">
        <v>1525</v>
      </c>
      <c r="AW680" s="74">
        <v>9.1</v>
      </c>
      <c r="AX680" s="74">
        <v>11.1</v>
      </c>
      <c r="AY680" s="74">
        <v>67.7</v>
      </c>
      <c r="AZ680" s="74">
        <v>76.400000000000006</v>
      </c>
      <c r="BA680" s="74">
        <v>79.8</v>
      </c>
      <c r="BB680" s="78">
        <v>1550</v>
      </c>
      <c r="BC680" s="74">
        <v>1.9</v>
      </c>
      <c r="BD680" s="78">
        <v>1520</v>
      </c>
      <c r="BE680" s="74">
        <v>13.5</v>
      </c>
      <c r="BF680" s="74">
        <v>8.1999999999999993</v>
      </c>
      <c r="BG680" s="74">
        <v>70.3</v>
      </c>
      <c r="BH680" s="74">
        <v>76.099999999999994</v>
      </c>
      <c r="BI680" s="74">
        <v>78.3</v>
      </c>
      <c r="BJ680" s="78"/>
      <c r="BK680" s="74"/>
      <c r="BL680" s="78"/>
      <c r="BM680" s="74"/>
      <c r="BN680" s="74"/>
      <c r="BO680" s="74"/>
      <c r="BP680" s="74"/>
      <c r="BQ680" s="74"/>
      <c r="BR680" s="78">
        <v>3435</v>
      </c>
      <c r="BS680" s="74">
        <v>1.7</v>
      </c>
      <c r="BT680" s="78">
        <v>3375</v>
      </c>
      <c r="BU680" s="74">
        <v>6.6</v>
      </c>
      <c r="BV680" s="74">
        <v>10.199999999999999</v>
      </c>
      <c r="BW680" s="74">
        <v>62.3</v>
      </c>
      <c r="BX680" s="74">
        <v>77.8</v>
      </c>
      <c r="BY680" s="74">
        <v>83.2</v>
      </c>
      <c r="BZ680" s="78">
        <v>3435</v>
      </c>
      <c r="CA680" s="74">
        <v>2.1</v>
      </c>
      <c r="CB680" s="78">
        <v>3360</v>
      </c>
      <c r="CC680" s="74">
        <v>9</v>
      </c>
      <c r="CD680" s="74">
        <v>9.5</v>
      </c>
      <c r="CE680" s="74">
        <v>67</v>
      </c>
      <c r="CF680" s="74">
        <v>78.2</v>
      </c>
      <c r="CG680" s="74">
        <v>81.400000000000006</v>
      </c>
      <c r="CH680" s="78">
        <v>3435</v>
      </c>
      <c r="CI680" s="74">
        <v>2.1</v>
      </c>
      <c r="CJ680" s="78">
        <v>3360</v>
      </c>
      <c r="CK680" s="74">
        <v>12.4</v>
      </c>
      <c r="CL680" s="74">
        <v>7.9</v>
      </c>
      <c r="CM680" s="74">
        <v>69.5</v>
      </c>
      <c r="CN680" s="74">
        <v>77.5</v>
      </c>
      <c r="CO680" s="74">
        <v>79.599999999999994</v>
      </c>
      <c r="CP680" s="78"/>
      <c r="CQ680" s="74"/>
      <c r="CR680" s="78"/>
      <c r="CS680" s="74"/>
      <c r="CT680" s="74"/>
      <c r="CU680" s="74"/>
      <c r="CV680" s="74"/>
      <c r="CW680" s="74"/>
    </row>
    <row r="681" spans="1:101" ht="16.5" x14ac:dyDescent="0.3">
      <c r="A681" s="74" t="s">
        <v>293</v>
      </c>
      <c r="B681" s="74">
        <v>11</v>
      </c>
      <c r="C681" s="74">
        <v>10007848</v>
      </c>
      <c r="D681" s="74" t="s">
        <v>39</v>
      </c>
      <c r="E681" s="74" t="s">
        <v>68</v>
      </c>
      <c r="F681" s="78">
        <v>1220</v>
      </c>
      <c r="G681" s="74">
        <v>4.3</v>
      </c>
      <c r="H681" s="78">
        <v>1170</v>
      </c>
      <c r="I681" s="74">
        <v>5.2</v>
      </c>
      <c r="J681" s="74">
        <v>8</v>
      </c>
      <c r="K681" s="74">
        <v>56.9</v>
      </c>
      <c r="L681" s="74">
        <v>78.3</v>
      </c>
      <c r="M681" s="74">
        <v>86.8</v>
      </c>
      <c r="N681" s="78">
        <v>1220</v>
      </c>
      <c r="O681" s="74">
        <v>5.2</v>
      </c>
      <c r="P681" s="78">
        <v>1155</v>
      </c>
      <c r="Q681" s="74">
        <v>7.1</v>
      </c>
      <c r="R681" s="74">
        <v>7.2</v>
      </c>
      <c r="S681" s="74">
        <v>65.8</v>
      </c>
      <c r="T681" s="74">
        <v>80.8</v>
      </c>
      <c r="U681" s="74">
        <v>85.7</v>
      </c>
      <c r="V681" s="78">
        <v>1220</v>
      </c>
      <c r="W681" s="74">
        <v>5.3</v>
      </c>
      <c r="X681" s="78">
        <v>1155</v>
      </c>
      <c r="Y681" s="74">
        <v>10.5</v>
      </c>
      <c r="Z681" s="74">
        <v>5.9</v>
      </c>
      <c r="AA681" s="74">
        <v>69.099999999999994</v>
      </c>
      <c r="AB681" s="74">
        <v>80.099999999999994</v>
      </c>
      <c r="AC681" s="74">
        <v>83.6</v>
      </c>
      <c r="AD681" s="78"/>
      <c r="AE681" s="74"/>
      <c r="AF681" s="78"/>
      <c r="AG681" s="74"/>
      <c r="AH681" s="74"/>
      <c r="AI681" s="74"/>
      <c r="AJ681" s="74"/>
      <c r="AK681" s="74"/>
      <c r="AL681" s="78">
        <v>525</v>
      </c>
      <c r="AM681" s="74">
        <v>1.3</v>
      </c>
      <c r="AN681" s="78">
        <v>520</v>
      </c>
      <c r="AO681" s="74">
        <v>6.4</v>
      </c>
      <c r="AP681" s="74">
        <v>10</v>
      </c>
      <c r="AQ681" s="74">
        <v>56.1</v>
      </c>
      <c r="AR681" s="74">
        <v>75.5</v>
      </c>
      <c r="AS681" s="74">
        <v>83.6</v>
      </c>
      <c r="AT681" s="78">
        <v>525</v>
      </c>
      <c r="AU681" s="74">
        <v>1.3</v>
      </c>
      <c r="AV681" s="78">
        <v>520</v>
      </c>
      <c r="AW681" s="74">
        <v>8.1</v>
      </c>
      <c r="AX681" s="74">
        <v>8.3000000000000007</v>
      </c>
      <c r="AY681" s="74">
        <v>68.400000000000006</v>
      </c>
      <c r="AZ681" s="74">
        <v>78.8</v>
      </c>
      <c r="BA681" s="74">
        <v>83.6</v>
      </c>
      <c r="BB681" s="78">
        <v>525</v>
      </c>
      <c r="BC681" s="74">
        <v>1.3</v>
      </c>
      <c r="BD681" s="78">
        <v>520</v>
      </c>
      <c r="BE681" s="74">
        <v>11.4</v>
      </c>
      <c r="BF681" s="74">
        <v>7.1</v>
      </c>
      <c r="BG681" s="74">
        <v>72.400000000000006</v>
      </c>
      <c r="BH681" s="74">
        <v>79.599999999999994</v>
      </c>
      <c r="BI681" s="74">
        <v>81.5</v>
      </c>
      <c r="BJ681" s="78"/>
      <c r="BK681" s="74"/>
      <c r="BL681" s="78"/>
      <c r="BM681" s="74"/>
      <c r="BN681" s="74"/>
      <c r="BO681" s="74"/>
      <c r="BP681" s="74"/>
      <c r="BQ681" s="74"/>
      <c r="BR681" s="78">
        <v>1745</v>
      </c>
      <c r="BS681" s="74">
        <v>3.4</v>
      </c>
      <c r="BT681" s="78">
        <v>1685</v>
      </c>
      <c r="BU681" s="74">
        <v>5.6</v>
      </c>
      <c r="BV681" s="74">
        <v>8.6</v>
      </c>
      <c r="BW681" s="74">
        <v>56.7</v>
      </c>
      <c r="BX681" s="74">
        <v>77.5</v>
      </c>
      <c r="BY681" s="74">
        <v>85.8</v>
      </c>
      <c r="BZ681" s="78">
        <v>1745</v>
      </c>
      <c r="CA681" s="74">
        <v>4</v>
      </c>
      <c r="CB681" s="78">
        <v>1675</v>
      </c>
      <c r="CC681" s="74">
        <v>7.4</v>
      </c>
      <c r="CD681" s="74">
        <v>7.5</v>
      </c>
      <c r="CE681" s="74">
        <v>66.599999999999994</v>
      </c>
      <c r="CF681" s="74">
        <v>80.2</v>
      </c>
      <c r="CG681" s="74">
        <v>85.1</v>
      </c>
      <c r="CH681" s="78">
        <v>1745</v>
      </c>
      <c r="CI681" s="74">
        <v>4.0999999999999996</v>
      </c>
      <c r="CJ681" s="78">
        <v>1675</v>
      </c>
      <c r="CK681" s="74">
        <v>10.8</v>
      </c>
      <c r="CL681" s="74">
        <v>6.3</v>
      </c>
      <c r="CM681" s="74">
        <v>70.099999999999994</v>
      </c>
      <c r="CN681" s="74">
        <v>79.900000000000006</v>
      </c>
      <c r="CO681" s="74">
        <v>83</v>
      </c>
      <c r="CP681" s="78"/>
      <c r="CQ681" s="74"/>
      <c r="CR681" s="78"/>
      <c r="CS681" s="74"/>
      <c r="CT681" s="74"/>
      <c r="CU681" s="74"/>
      <c r="CV681" s="74"/>
      <c r="CW681" s="74"/>
    </row>
    <row r="682" spans="1:101" ht="16.5" x14ac:dyDescent="0.3">
      <c r="A682" s="74" t="s">
        <v>293</v>
      </c>
      <c r="B682" s="74">
        <v>82</v>
      </c>
      <c r="C682" s="74">
        <v>10007137</v>
      </c>
      <c r="D682" s="74" t="s">
        <v>49</v>
      </c>
      <c r="E682" s="74" t="s">
        <v>70</v>
      </c>
      <c r="F682" s="78">
        <v>550</v>
      </c>
      <c r="G682" s="74">
        <v>2.7</v>
      </c>
      <c r="H682" s="78">
        <v>535</v>
      </c>
      <c r="I682" s="74">
        <v>7.9</v>
      </c>
      <c r="J682" s="74">
        <v>10.1</v>
      </c>
      <c r="K682" s="74">
        <v>60.8</v>
      </c>
      <c r="L682" s="74">
        <v>76.400000000000006</v>
      </c>
      <c r="M682" s="74">
        <v>82</v>
      </c>
      <c r="N682" s="78">
        <v>550</v>
      </c>
      <c r="O682" s="74">
        <v>2.9</v>
      </c>
      <c r="P682" s="78">
        <v>530</v>
      </c>
      <c r="Q682" s="74">
        <v>9.1999999999999993</v>
      </c>
      <c r="R682" s="74">
        <v>9</v>
      </c>
      <c r="S682" s="74">
        <v>66.900000000000006</v>
      </c>
      <c r="T682" s="74">
        <v>78.400000000000006</v>
      </c>
      <c r="U682" s="74">
        <v>81.8</v>
      </c>
      <c r="V682" s="78">
        <v>550</v>
      </c>
      <c r="W682" s="74">
        <v>3.1</v>
      </c>
      <c r="X682" s="78">
        <v>530</v>
      </c>
      <c r="Y682" s="74">
        <v>13</v>
      </c>
      <c r="Z682" s="74">
        <v>6.6</v>
      </c>
      <c r="AA682" s="74">
        <v>71.2</v>
      </c>
      <c r="AB682" s="74">
        <v>77.599999999999994</v>
      </c>
      <c r="AC682" s="74">
        <v>80.400000000000006</v>
      </c>
      <c r="AD682" s="78"/>
      <c r="AE682" s="74"/>
      <c r="AF682" s="78"/>
      <c r="AG682" s="74"/>
      <c r="AH682" s="74"/>
      <c r="AI682" s="74"/>
      <c r="AJ682" s="74"/>
      <c r="AK682" s="74"/>
      <c r="AL682" s="78">
        <v>290</v>
      </c>
      <c r="AM682" s="74">
        <v>0.7</v>
      </c>
      <c r="AN682" s="78">
        <v>290</v>
      </c>
      <c r="AO682" s="74">
        <v>11.4</v>
      </c>
      <c r="AP682" s="74">
        <v>11.4</v>
      </c>
      <c r="AQ682" s="74">
        <v>57.9</v>
      </c>
      <c r="AR682" s="74">
        <v>72.8</v>
      </c>
      <c r="AS682" s="74">
        <v>77.2</v>
      </c>
      <c r="AT682" s="78">
        <v>290</v>
      </c>
      <c r="AU682" s="74">
        <v>0.7</v>
      </c>
      <c r="AV682" s="78">
        <v>290</v>
      </c>
      <c r="AW682" s="74">
        <v>11.4</v>
      </c>
      <c r="AX682" s="74">
        <v>9.6999999999999993</v>
      </c>
      <c r="AY682" s="74">
        <v>68.599999999999994</v>
      </c>
      <c r="AZ682" s="74">
        <v>75.900000000000006</v>
      </c>
      <c r="BA682" s="74">
        <v>79</v>
      </c>
      <c r="BB682" s="78">
        <v>290</v>
      </c>
      <c r="BC682" s="74">
        <v>1</v>
      </c>
      <c r="BD682" s="78">
        <v>290</v>
      </c>
      <c r="BE682" s="74">
        <v>15.2</v>
      </c>
      <c r="BF682" s="74">
        <v>5.9</v>
      </c>
      <c r="BG682" s="74">
        <v>71.599999999999994</v>
      </c>
      <c r="BH682" s="74">
        <v>77.900000000000006</v>
      </c>
      <c r="BI682" s="74">
        <v>78.900000000000006</v>
      </c>
      <c r="BJ682" s="78"/>
      <c r="BK682" s="74"/>
      <c r="BL682" s="78"/>
      <c r="BM682" s="74"/>
      <c r="BN682" s="74"/>
      <c r="BO682" s="74"/>
      <c r="BP682" s="74"/>
      <c r="BQ682" s="74"/>
      <c r="BR682" s="78">
        <v>840</v>
      </c>
      <c r="BS682" s="74">
        <v>2</v>
      </c>
      <c r="BT682" s="78">
        <v>825</v>
      </c>
      <c r="BU682" s="74">
        <v>9.1</v>
      </c>
      <c r="BV682" s="74">
        <v>10.6</v>
      </c>
      <c r="BW682" s="74">
        <v>59.8</v>
      </c>
      <c r="BX682" s="74">
        <v>75.099999999999994</v>
      </c>
      <c r="BY682" s="74">
        <v>80.3</v>
      </c>
      <c r="BZ682" s="78">
        <v>840</v>
      </c>
      <c r="CA682" s="74">
        <v>2.1</v>
      </c>
      <c r="CB682" s="78">
        <v>820</v>
      </c>
      <c r="CC682" s="74">
        <v>10</v>
      </c>
      <c r="CD682" s="74">
        <v>9.1999999999999993</v>
      </c>
      <c r="CE682" s="74">
        <v>67.5</v>
      </c>
      <c r="CF682" s="74">
        <v>77.5</v>
      </c>
      <c r="CG682" s="74">
        <v>80.8</v>
      </c>
      <c r="CH682" s="78">
        <v>840</v>
      </c>
      <c r="CI682" s="74">
        <v>2.4</v>
      </c>
      <c r="CJ682" s="78">
        <v>820</v>
      </c>
      <c r="CK682" s="74">
        <v>13.8</v>
      </c>
      <c r="CL682" s="74">
        <v>6.3</v>
      </c>
      <c r="CM682" s="74">
        <v>71.3</v>
      </c>
      <c r="CN682" s="74">
        <v>77.7</v>
      </c>
      <c r="CO682" s="74">
        <v>79.900000000000006</v>
      </c>
      <c r="CP682" s="78"/>
      <c r="CQ682" s="74"/>
      <c r="CR682" s="78"/>
      <c r="CS682" s="74"/>
      <c r="CT682" s="74"/>
      <c r="CU682" s="74"/>
      <c r="CV682" s="74"/>
      <c r="CW682" s="74"/>
    </row>
    <row r="683" spans="1:101" ht="16.5" x14ac:dyDescent="0.3">
      <c r="A683" s="74" t="s">
        <v>293</v>
      </c>
      <c r="B683" s="74">
        <v>115</v>
      </c>
      <c r="C683" s="74">
        <v>10001478</v>
      </c>
      <c r="D683" s="74" t="s">
        <v>27</v>
      </c>
      <c r="E683" s="74" t="s">
        <v>72</v>
      </c>
      <c r="F683" s="78">
        <v>675</v>
      </c>
      <c r="G683" s="74">
        <v>3.4</v>
      </c>
      <c r="H683" s="78">
        <v>655</v>
      </c>
      <c r="I683" s="74">
        <v>10.199999999999999</v>
      </c>
      <c r="J683" s="74">
        <v>10.4</v>
      </c>
      <c r="K683" s="74">
        <v>59</v>
      </c>
      <c r="L683" s="74">
        <v>71.599999999999994</v>
      </c>
      <c r="M683" s="74">
        <v>79.400000000000006</v>
      </c>
      <c r="N683" s="78">
        <v>675</v>
      </c>
      <c r="O683" s="74">
        <v>3.7</v>
      </c>
      <c r="P683" s="78">
        <v>650</v>
      </c>
      <c r="Q683" s="74">
        <v>9.8000000000000007</v>
      </c>
      <c r="R683" s="74">
        <v>9</v>
      </c>
      <c r="S683" s="74">
        <v>60.1</v>
      </c>
      <c r="T683" s="74">
        <v>74.5</v>
      </c>
      <c r="U683" s="74">
        <v>81.099999999999994</v>
      </c>
      <c r="V683" s="78">
        <v>675</v>
      </c>
      <c r="W683" s="74">
        <v>3.8</v>
      </c>
      <c r="X683" s="78">
        <v>650</v>
      </c>
      <c r="Y683" s="74">
        <v>13.4</v>
      </c>
      <c r="Z683" s="74">
        <v>8.1</v>
      </c>
      <c r="AA683" s="74">
        <v>65.599999999999994</v>
      </c>
      <c r="AB683" s="74">
        <v>75</v>
      </c>
      <c r="AC683" s="74">
        <v>78.5</v>
      </c>
      <c r="AD683" s="78"/>
      <c r="AE683" s="74"/>
      <c r="AF683" s="78"/>
      <c r="AG683" s="74"/>
      <c r="AH683" s="74"/>
      <c r="AI683" s="74"/>
      <c r="AJ683" s="74"/>
      <c r="AK683" s="74"/>
      <c r="AL683" s="78">
        <v>590</v>
      </c>
      <c r="AM683" s="74">
        <v>3.4</v>
      </c>
      <c r="AN683" s="78">
        <v>570</v>
      </c>
      <c r="AO683" s="74">
        <v>8.6999999999999993</v>
      </c>
      <c r="AP683" s="74">
        <v>13.1</v>
      </c>
      <c r="AQ683" s="74">
        <v>57.3</v>
      </c>
      <c r="AR683" s="74">
        <v>68.5</v>
      </c>
      <c r="AS683" s="74">
        <v>78.099999999999994</v>
      </c>
      <c r="AT683" s="78">
        <v>590</v>
      </c>
      <c r="AU683" s="74">
        <v>3.5</v>
      </c>
      <c r="AV683" s="78">
        <v>570</v>
      </c>
      <c r="AW683" s="74">
        <v>12.1</v>
      </c>
      <c r="AX683" s="74">
        <v>11</v>
      </c>
      <c r="AY683" s="74">
        <v>66.2</v>
      </c>
      <c r="AZ683" s="74">
        <v>73.400000000000006</v>
      </c>
      <c r="BA683" s="74">
        <v>76.900000000000006</v>
      </c>
      <c r="BB683" s="78">
        <v>590</v>
      </c>
      <c r="BC683" s="74">
        <v>3.7</v>
      </c>
      <c r="BD683" s="78">
        <v>570</v>
      </c>
      <c r="BE683" s="74">
        <v>15.4</v>
      </c>
      <c r="BF683" s="74">
        <v>7.2</v>
      </c>
      <c r="BG683" s="74">
        <v>71.599999999999994</v>
      </c>
      <c r="BH683" s="74">
        <v>76.3</v>
      </c>
      <c r="BI683" s="74">
        <v>77.400000000000006</v>
      </c>
      <c r="BJ683" s="78"/>
      <c r="BK683" s="74"/>
      <c r="BL683" s="78"/>
      <c r="BM683" s="74"/>
      <c r="BN683" s="74"/>
      <c r="BO683" s="74"/>
      <c r="BP683" s="74"/>
      <c r="BQ683" s="74"/>
      <c r="BR683" s="78">
        <v>1270</v>
      </c>
      <c r="BS683" s="74">
        <v>3.4</v>
      </c>
      <c r="BT683" s="78">
        <v>1225</v>
      </c>
      <c r="BU683" s="74">
        <v>9.5</v>
      </c>
      <c r="BV683" s="74">
        <v>11.7</v>
      </c>
      <c r="BW683" s="74">
        <v>58.2</v>
      </c>
      <c r="BX683" s="74">
        <v>70.099999999999994</v>
      </c>
      <c r="BY683" s="74">
        <v>78.8</v>
      </c>
      <c r="BZ683" s="78">
        <v>1270</v>
      </c>
      <c r="CA683" s="74">
        <v>3.6</v>
      </c>
      <c r="CB683" s="78">
        <v>1225</v>
      </c>
      <c r="CC683" s="74">
        <v>10.9</v>
      </c>
      <c r="CD683" s="74">
        <v>10</v>
      </c>
      <c r="CE683" s="74">
        <v>63</v>
      </c>
      <c r="CF683" s="74">
        <v>74</v>
      </c>
      <c r="CG683" s="74">
        <v>79.099999999999994</v>
      </c>
      <c r="CH683" s="78">
        <v>1270</v>
      </c>
      <c r="CI683" s="74">
        <v>3.8</v>
      </c>
      <c r="CJ683" s="78">
        <v>1220</v>
      </c>
      <c r="CK683" s="74">
        <v>14.3</v>
      </c>
      <c r="CL683" s="74">
        <v>7.7</v>
      </c>
      <c r="CM683" s="74">
        <v>68.400000000000006</v>
      </c>
      <c r="CN683" s="74">
        <v>75.599999999999994</v>
      </c>
      <c r="CO683" s="74">
        <v>78</v>
      </c>
      <c r="CP683" s="78"/>
      <c r="CQ683" s="74"/>
      <c r="CR683" s="78"/>
      <c r="CS683" s="74"/>
      <c r="CT683" s="74"/>
      <c r="CU683" s="74"/>
      <c r="CV683" s="74"/>
      <c r="CW683" s="74"/>
    </row>
    <row r="684" spans="1:101" ht="16.5" x14ac:dyDescent="0.3">
      <c r="A684" s="74" t="s">
        <v>293</v>
      </c>
      <c r="B684" s="74">
        <v>199</v>
      </c>
      <c r="C684" s="74">
        <v>10001653</v>
      </c>
      <c r="D684" s="74" t="s">
        <v>27</v>
      </c>
      <c r="E684" s="74" t="s">
        <v>74</v>
      </c>
      <c r="F684" s="78">
        <v>95</v>
      </c>
      <c r="G684" s="74">
        <v>5.2</v>
      </c>
      <c r="H684" s="78">
        <v>90</v>
      </c>
      <c r="I684" s="74">
        <v>6.6</v>
      </c>
      <c r="J684" s="74">
        <v>7.7</v>
      </c>
      <c r="K684" s="74" t="s">
        <v>396</v>
      </c>
      <c r="L684" s="74" t="s">
        <v>396</v>
      </c>
      <c r="M684" s="74">
        <v>85.7</v>
      </c>
      <c r="N684" s="78">
        <v>95</v>
      </c>
      <c r="O684" s="74">
        <v>5.2</v>
      </c>
      <c r="P684" s="78">
        <v>90</v>
      </c>
      <c r="Q684" s="74">
        <v>14.3</v>
      </c>
      <c r="R684" s="74">
        <v>22</v>
      </c>
      <c r="S684" s="74" t="s">
        <v>396</v>
      </c>
      <c r="T684" s="74" t="s">
        <v>396</v>
      </c>
      <c r="U684" s="74">
        <v>63.7</v>
      </c>
      <c r="V684" s="78">
        <v>95</v>
      </c>
      <c r="W684" s="74">
        <v>5.2</v>
      </c>
      <c r="X684" s="78">
        <v>90</v>
      </c>
      <c r="Y684" s="74">
        <v>27.5</v>
      </c>
      <c r="Z684" s="74">
        <v>22</v>
      </c>
      <c r="AA684" s="74" t="s">
        <v>396</v>
      </c>
      <c r="AB684" s="74" t="s">
        <v>396</v>
      </c>
      <c r="AC684" s="74">
        <v>50.5</v>
      </c>
      <c r="AD684" s="78"/>
      <c r="AE684" s="74"/>
      <c r="AF684" s="78"/>
      <c r="AG684" s="74"/>
      <c r="AH684" s="74"/>
      <c r="AI684" s="74"/>
      <c r="AJ684" s="74"/>
      <c r="AK684" s="74"/>
      <c r="AL684" s="78">
        <v>90</v>
      </c>
      <c r="AM684" s="74">
        <v>3.3</v>
      </c>
      <c r="AN684" s="78">
        <v>85</v>
      </c>
      <c r="AO684" s="74">
        <v>12.6</v>
      </c>
      <c r="AP684" s="74">
        <v>11.5</v>
      </c>
      <c r="AQ684" s="74" t="s">
        <v>396</v>
      </c>
      <c r="AR684" s="74" t="s">
        <v>396</v>
      </c>
      <c r="AS684" s="74">
        <v>75.900000000000006</v>
      </c>
      <c r="AT684" s="78">
        <v>90</v>
      </c>
      <c r="AU684" s="74">
        <v>3.3</v>
      </c>
      <c r="AV684" s="78">
        <v>85</v>
      </c>
      <c r="AW684" s="74">
        <v>12.6</v>
      </c>
      <c r="AX684" s="74">
        <v>24.1</v>
      </c>
      <c r="AY684" s="74" t="s">
        <v>396</v>
      </c>
      <c r="AZ684" s="74" t="s">
        <v>396</v>
      </c>
      <c r="BA684" s="74">
        <v>63.2</v>
      </c>
      <c r="BB684" s="78">
        <v>90</v>
      </c>
      <c r="BC684" s="74">
        <v>3.3</v>
      </c>
      <c r="BD684" s="78">
        <v>85</v>
      </c>
      <c r="BE684" s="74">
        <v>23</v>
      </c>
      <c r="BF684" s="74">
        <v>21.8</v>
      </c>
      <c r="BG684" s="74" t="s">
        <v>396</v>
      </c>
      <c r="BH684" s="74" t="s">
        <v>396</v>
      </c>
      <c r="BI684" s="74">
        <v>55.2</v>
      </c>
      <c r="BJ684" s="78"/>
      <c r="BK684" s="74"/>
      <c r="BL684" s="78"/>
      <c r="BM684" s="74"/>
      <c r="BN684" s="74"/>
      <c r="BO684" s="74"/>
      <c r="BP684" s="74"/>
      <c r="BQ684" s="74"/>
      <c r="BR684" s="78">
        <v>185</v>
      </c>
      <c r="BS684" s="74">
        <v>4.3</v>
      </c>
      <c r="BT684" s="78">
        <v>180</v>
      </c>
      <c r="BU684" s="74">
        <v>9.6</v>
      </c>
      <c r="BV684" s="74">
        <v>9.6</v>
      </c>
      <c r="BW684" s="74">
        <v>68</v>
      </c>
      <c r="BX684" s="74">
        <v>77.5</v>
      </c>
      <c r="BY684" s="74">
        <v>80.900000000000006</v>
      </c>
      <c r="BZ684" s="78">
        <v>185</v>
      </c>
      <c r="CA684" s="74">
        <v>4.3</v>
      </c>
      <c r="CB684" s="78">
        <v>180</v>
      </c>
      <c r="CC684" s="74">
        <v>13.5</v>
      </c>
      <c r="CD684" s="74">
        <v>23</v>
      </c>
      <c r="CE684" s="74" t="s">
        <v>396</v>
      </c>
      <c r="CF684" s="74" t="s">
        <v>396</v>
      </c>
      <c r="CG684" s="74">
        <v>63.5</v>
      </c>
      <c r="CH684" s="78">
        <v>185</v>
      </c>
      <c r="CI684" s="74">
        <v>4.3</v>
      </c>
      <c r="CJ684" s="78">
        <v>180</v>
      </c>
      <c r="CK684" s="74">
        <v>25.3</v>
      </c>
      <c r="CL684" s="74">
        <v>21.9</v>
      </c>
      <c r="CM684" s="74">
        <v>48.9</v>
      </c>
      <c r="CN684" s="74">
        <v>51.1</v>
      </c>
      <c r="CO684" s="74">
        <v>52.8</v>
      </c>
      <c r="CP684" s="78"/>
      <c r="CQ684" s="74"/>
      <c r="CR684" s="78"/>
      <c r="CS684" s="74"/>
      <c r="CT684" s="74"/>
      <c r="CU684" s="74"/>
      <c r="CV684" s="74"/>
      <c r="CW684" s="74"/>
    </row>
    <row r="685" spans="1:101" ht="16.5" x14ac:dyDescent="0.3">
      <c r="A685" s="74" t="s">
        <v>293</v>
      </c>
      <c r="B685" s="74">
        <v>201</v>
      </c>
      <c r="C685" s="74">
        <v>10007761</v>
      </c>
      <c r="D685" s="74" t="s">
        <v>27</v>
      </c>
      <c r="E685" s="74" t="s">
        <v>76</v>
      </c>
      <c r="F685" s="78">
        <v>45</v>
      </c>
      <c r="G685" s="74" t="s">
        <v>396</v>
      </c>
      <c r="H685" s="78" t="s">
        <v>396</v>
      </c>
      <c r="I685" s="74" t="s">
        <v>396</v>
      </c>
      <c r="J685" s="74" t="s">
        <v>396</v>
      </c>
      <c r="K685" s="74" t="s">
        <v>396</v>
      </c>
      <c r="L685" s="74" t="s">
        <v>396</v>
      </c>
      <c r="M685" s="74" t="s">
        <v>396</v>
      </c>
      <c r="N685" s="78">
        <v>45</v>
      </c>
      <c r="O685" s="74" t="s">
        <v>396</v>
      </c>
      <c r="P685" s="78" t="s">
        <v>396</v>
      </c>
      <c r="Q685" s="74" t="s">
        <v>396</v>
      </c>
      <c r="R685" s="74" t="s">
        <v>396</v>
      </c>
      <c r="S685" s="74" t="s">
        <v>396</v>
      </c>
      <c r="T685" s="74" t="s">
        <v>396</v>
      </c>
      <c r="U685" s="74" t="s">
        <v>396</v>
      </c>
      <c r="V685" s="78">
        <v>45</v>
      </c>
      <c r="W685" s="74" t="s">
        <v>396</v>
      </c>
      <c r="X685" s="78" t="s">
        <v>396</v>
      </c>
      <c r="Y685" s="74" t="s">
        <v>396</v>
      </c>
      <c r="Z685" s="74" t="s">
        <v>396</v>
      </c>
      <c r="AA685" s="74" t="s">
        <v>396</v>
      </c>
      <c r="AB685" s="74" t="s">
        <v>396</v>
      </c>
      <c r="AC685" s="74" t="s">
        <v>396</v>
      </c>
      <c r="AD685" s="78"/>
      <c r="AE685" s="74"/>
      <c r="AF685" s="78"/>
      <c r="AG685" s="74"/>
      <c r="AH685" s="74"/>
      <c r="AI685" s="74"/>
      <c r="AJ685" s="74"/>
      <c r="AK685" s="74"/>
      <c r="AL685" s="78">
        <v>5</v>
      </c>
      <c r="AM685" s="74" t="s">
        <v>396</v>
      </c>
      <c r="AN685" s="78" t="s">
        <v>396</v>
      </c>
      <c r="AO685" s="74" t="s">
        <v>396</v>
      </c>
      <c r="AP685" s="74" t="s">
        <v>396</v>
      </c>
      <c r="AQ685" s="74" t="s">
        <v>396</v>
      </c>
      <c r="AR685" s="74" t="s">
        <v>396</v>
      </c>
      <c r="AS685" s="74" t="s">
        <v>396</v>
      </c>
      <c r="AT685" s="78">
        <v>5</v>
      </c>
      <c r="AU685" s="74" t="s">
        <v>396</v>
      </c>
      <c r="AV685" s="78" t="s">
        <v>396</v>
      </c>
      <c r="AW685" s="74" t="s">
        <v>396</v>
      </c>
      <c r="AX685" s="74" t="s">
        <v>396</v>
      </c>
      <c r="AY685" s="74" t="s">
        <v>396</v>
      </c>
      <c r="AZ685" s="74" t="s">
        <v>396</v>
      </c>
      <c r="BA685" s="74" t="s">
        <v>396</v>
      </c>
      <c r="BB685" s="78">
        <v>5</v>
      </c>
      <c r="BC685" s="74" t="s">
        <v>396</v>
      </c>
      <c r="BD685" s="78" t="s">
        <v>396</v>
      </c>
      <c r="BE685" s="74" t="s">
        <v>396</v>
      </c>
      <c r="BF685" s="74" t="s">
        <v>396</v>
      </c>
      <c r="BG685" s="74" t="s">
        <v>396</v>
      </c>
      <c r="BH685" s="74" t="s">
        <v>396</v>
      </c>
      <c r="BI685" s="74" t="s">
        <v>396</v>
      </c>
      <c r="BJ685" s="78"/>
      <c r="BK685" s="74"/>
      <c r="BL685" s="78"/>
      <c r="BM685" s="74"/>
      <c r="BN685" s="74"/>
      <c r="BO685" s="74"/>
      <c r="BP685" s="74"/>
      <c r="BQ685" s="74"/>
      <c r="BR685" s="78">
        <v>45</v>
      </c>
      <c r="BS685" s="74">
        <v>2.1</v>
      </c>
      <c r="BT685" s="78">
        <v>45</v>
      </c>
      <c r="BU685" s="74" t="s">
        <v>396</v>
      </c>
      <c r="BV685" s="74" t="s">
        <v>396</v>
      </c>
      <c r="BW685" s="74">
        <v>45.7</v>
      </c>
      <c r="BX685" s="74">
        <v>69.599999999999994</v>
      </c>
      <c r="BY685" s="74">
        <v>84.8</v>
      </c>
      <c r="BZ685" s="78">
        <v>45</v>
      </c>
      <c r="CA685" s="74">
        <v>4.3</v>
      </c>
      <c r="CB685" s="78">
        <v>45</v>
      </c>
      <c r="CC685" s="74">
        <v>13.3</v>
      </c>
      <c r="CD685" s="74">
        <v>15.6</v>
      </c>
      <c r="CE685" s="74" t="s">
        <v>396</v>
      </c>
      <c r="CF685" s="74" t="s">
        <v>396</v>
      </c>
      <c r="CG685" s="74">
        <v>71.099999999999994</v>
      </c>
      <c r="CH685" s="78">
        <v>45</v>
      </c>
      <c r="CI685" s="74">
        <v>4.3</v>
      </c>
      <c r="CJ685" s="78">
        <v>45</v>
      </c>
      <c r="CK685" s="74">
        <v>17.8</v>
      </c>
      <c r="CL685" s="74">
        <v>11.1</v>
      </c>
      <c r="CM685" s="74" t="s">
        <v>396</v>
      </c>
      <c r="CN685" s="74" t="s">
        <v>396</v>
      </c>
      <c r="CO685" s="74">
        <v>71.099999999999994</v>
      </c>
      <c r="CP685" s="78"/>
      <c r="CQ685" s="74"/>
      <c r="CR685" s="78"/>
      <c r="CS685" s="74"/>
      <c r="CT685" s="74"/>
      <c r="CU685" s="74"/>
      <c r="CV685" s="74"/>
      <c r="CW685" s="74"/>
    </row>
    <row r="686" spans="1:101" ht="16.5" x14ac:dyDescent="0.3">
      <c r="A686" s="74" t="s">
        <v>293</v>
      </c>
      <c r="B686" s="74">
        <v>56</v>
      </c>
      <c r="C686" s="74">
        <v>10001726</v>
      </c>
      <c r="D686" s="74" t="s">
        <v>16</v>
      </c>
      <c r="E686" s="74" t="s">
        <v>78</v>
      </c>
      <c r="F686" s="78">
        <v>1270</v>
      </c>
      <c r="G686" s="74">
        <v>3.7</v>
      </c>
      <c r="H686" s="78">
        <v>1220</v>
      </c>
      <c r="I686" s="74">
        <v>7.3</v>
      </c>
      <c r="J686" s="74">
        <v>9.4</v>
      </c>
      <c r="K686" s="74">
        <v>60.2</v>
      </c>
      <c r="L686" s="74">
        <v>77.099999999999994</v>
      </c>
      <c r="M686" s="74">
        <v>83.3</v>
      </c>
      <c r="N686" s="78">
        <v>1270</v>
      </c>
      <c r="O686" s="74">
        <v>3.9</v>
      </c>
      <c r="P686" s="78">
        <v>1220</v>
      </c>
      <c r="Q686" s="74">
        <v>9.4</v>
      </c>
      <c r="R686" s="74">
        <v>7.6</v>
      </c>
      <c r="S686" s="74">
        <v>65.3</v>
      </c>
      <c r="T686" s="74">
        <v>79</v>
      </c>
      <c r="U686" s="74">
        <v>82.9</v>
      </c>
      <c r="V686" s="78">
        <v>1270</v>
      </c>
      <c r="W686" s="74">
        <v>4.2</v>
      </c>
      <c r="X686" s="78">
        <v>1215</v>
      </c>
      <c r="Y686" s="74">
        <v>12</v>
      </c>
      <c r="Z686" s="74">
        <v>7.6</v>
      </c>
      <c r="AA686" s="74">
        <v>69.3</v>
      </c>
      <c r="AB686" s="74">
        <v>77.3</v>
      </c>
      <c r="AC686" s="74">
        <v>80.400000000000006</v>
      </c>
      <c r="AD686" s="78"/>
      <c r="AE686" s="74"/>
      <c r="AF686" s="78"/>
      <c r="AG686" s="74"/>
      <c r="AH686" s="74"/>
      <c r="AI686" s="74"/>
      <c r="AJ686" s="74"/>
      <c r="AK686" s="74"/>
      <c r="AL686" s="78">
        <v>1130</v>
      </c>
      <c r="AM686" s="74">
        <v>1.2</v>
      </c>
      <c r="AN686" s="78">
        <v>1115</v>
      </c>
      <c r="AO686" s="74">
        <v>7.3</v>
      </c>
      <c r="AP686" s="74">
        <v>11.9</v>
      </c>
      <c r="AQ686" s="74">
        <v>62.5</v>
      </c>
      <c r="AR686" s="74">
        <v>74.2</v>
      </c>
      <c r="AS686" s="74">
        <v>80.8</v>
      </c>
      <c r="AT686" s="78">
        <v>1130</v>
      </c>
      <c r="AU686" s="74">
        <v>1.4</v>
      </c>
      <c r="AV686" s="78">
        <v>1115</v>
      </c>
      <c r="AW686" s="74">
        <v>10.9</v>
      </c>
      <c r="AX686" s="74">
        <v>10.7</v>
      </c>
      <c r="AY686" s="74">
        <v>68.7</v>
      </c>
      <c r="AZ686" s="74">
        <v>75.599999999999994</v>
      </c>
      <c r="BA686" s="74">
        <v>78.400000000000006</v>
      </c>
      <c r="BB686" s="78">
        <v>1130</v>
      </c>
      <c r="BC686" s="74">
        <v>1.4</v>
      </c>
      <c r="BD686" s="78">
        <v>1115</v>
      </c>
      <c r="BE686" s="74">
        <v>13.4</v>
      </c>
      <c r="BF686" s="74">
        <v>7.5</v>
      </c>
      <c r="BG686" s="74">
        <v>72.7</v>
      </c>
      <c r="BH686" s="74">
        <v>77.400000000000006</v>
      </c>
      <c r="BI686" s="74">
        <v>79.099999999999994</v>
      </c>
      <c r="BJ686" s="78"/>
      <c r="BK686" s="74"/>
      <c r="BL686" s="78"/>
      <c r="BM686" s="74"/>
      <c r="BN686" s="74"/>
      <c r="BO686" s="74"/>
      <c r="BP686" s="74"/>
      <c r="BQ686" s="74"/>
      <c r="BR686" s="78">
        <v>2400</v>
      </c>
      <c r="BS686" s="74">
        <v>2.5</v>
      </c>
      <c r="BT686" s="78">
        <v>2340</v>
      </c>
      <c r="BU686" s="74">
        <v>7.3</v>
      </c>
      <c r="BV686" s="74">
        <v>10.6</v>
      </c>
      <c r="BW686" s="74">
        <v>61.3</v>
      </c>
      <c r="BX686" s="74">
        <v>75.7</v>
      </c>
      <c r="BY686" s="74">
        <v>82.1</v>
      </c>
      <c r="BZ686" s="78">
        <v>2400</v>
      </c>
      <c r="CA686" s="74">
        <v>2.8</v>
      </c>
      <c r="CB686" s="78">
        <v>2335</v>
      </c>
      <c r="CC686" s="74">
        <v>10.199999999999999</v>
      </c>
      <c r="CD686" s="74">
        <v>9.1</v>
      </c>
      <c r="CE686" s="74">
        <v>66.900000000000006</v>
      </c>
      <c r="CF686" s="74">
        <v>77.400000000000006</v>
      </c>
      <c r="CG686" s="74">
        <v>80.8</v>
      </c>
      <c r="CH686" s="78">
        <v>2400</v>
      </c>
      <c r="CI686" s="74">
        <v>2.9</v>
      </c>
      <c r="CJ686" s="78">
        <v>2330</v>
      </c>
      <c r="CK686" s="74">
        <v>12.7</v>
      </c>
      <c r="CL686" s="74">
        <v>7.6</v>
      </c>
      <c r="CM686" s="74">
        <v>70.900000000000006</v>
      </c>
      <c r="CN686" s="74">
        <v>77.3</v>
      </c>
      <c r="CO686" s="74">
        <v>79.8</v>
      </c>
      <c r="CP686" s="78"/>
      <c r="CQ686" s="74"/>
      <c r="CR686" s="78"/>
      <c r="CS686" s="74"/>
      <c r="CT686" s="74"/>
      <c r="CU686" s="74"/>
      <c r="CV686" s="74"/>
      <c r="CW686" s="74"/>
    </row>
    <row r="687" spans="1:101" ht="16.5" x14ac:dyDescent="0.3">
      <c r="A687" s="74" t="s">
        <v>293</v>
      </c>
      <c r="B687" s="74">
        <v>2</v>
      </c>
      <c r="C687" s="74">
        <v>10007822</v>
      </c>
      <c r="D687" s="74" t="s">
        <v>11</v>
      </c>
      <c r="E687" s="74" t="s">
        <v>80</v>
      </c>
      <c r="F687" s="78" t="s">
        <v>13</v>
      </c>
      <c r="G687" s="74" t="s">
        <v>13</v>
      </c>
      <c r="H687" s="78" t="s">
        <v>13</v>
      </c>
      <c r="I687" s="74" t="s">
        <v>13</v>
      </c>
      <c r="J687" s="74" t="s">
        <v>13</v>
      </c>
      <c r="K687" s="74" t="s">
        <v>13</v>
      </c>
      <c r="L687" s="74" t="s">
        <v>13</v>
      </c>
      <c r="M687" s="74" t="s">
        <v>13</v>
      </c>
      <c r="N687" s="78" t="s">
        <v>13</v>
      </c>
      <c r="O687" s="74" t="s">
        <v>13</v>
      </c>
      <c r="P687" s="78" t="s">
        <v>13</v>
      </c>
      <c r="Q687" s="74" t="s">
        <v>13</v>
      </c>
      <c r="R687" s="74" t="s">
        <v>13</v>
      </c>
      <c r="S687" s="74" t="s">
        <v>13</v>
      </c>
      <c r="T687" s="74" t="s">
        <v>13</v>
      </c>
      <c r="U687" s="74" t="s">
        <v>13</v>
      </c>
      <c r="V687" s="78" t="s">
        <v>13</v>
      </c>
      <c r="W687" s="74" t="s">
        <v>13</v>
      </c>
      <c r="X687" s="78" t="s">
        <v>13</v>
      </c>
      <c r="Y687" s="74" t="s">
        <v>13</v>
      </c>
      <c r="Z687" s="74" t="s">
        <v>13</v>
      </c>
      <c r="AA687" s="74" t="s">
        <v>13</v>
      </c>
      <c r="AB687" s="74" t="s">
        <v>13</v>
      </c>
      <c r="AC687" s="74" t="s">
        <v>13</v>
      </c>
      <c r="AD687" s="78"/>
      <c r="AE687" s="74"/>
      <c r="AF687" s="78"/>
      <c r="AG687" s="74"/>
      <c r="AH687" s="74"/>
      <c r="AI687" s="74"/>
      <c r="AJ687" s="74"/>
      <c r="AK687" s="74"/>
      <c r="AL687" s="78" t="s">
        <v>13</v>
      </c>
      <c r="AM687" s="74" t="s">
        <v>13</v>
      </c>
      <c r="AN687" s="78" t="s">
        <v>13</v>
      </c>
      <c r="AO687" s="74" t="s">
        <v>13</v>
      </c>
      <c r="AP687" s="74" t="s">
        <v>13</v>
      </c>
      <c r="AQ687" s="74" t="s">
        <v>13</v>
      </c>
      <c r="AR687" s="74" t="s">
        <v>13</v>
      </c>
      <c r="AS687" s="74" t="s">
        <v>13</v>
      </c>
      <c r="AT687" s="78" t="s">
        <v>13</v>
      </c>
      <c r="AU687" s="74" t="s">
        <v>13</v>
      </c>
      <c r="AV687" s="78" t="s">
        <v>13</v>
      </c>
      <c r="AW687" s="74" t="s">
        <v>13</v>
      </c>
      <c r="AX687" s="74" t="s">
        <v>13</v>
      </c>
      <c r="AY687" s="74" t="s">
        <v>13</v>
      </c>
      <c r="AZ687" s="74" t="s">
        <v>13</v>
      </c>
      <c r="BA687" s="74" t="s">
        <v>13</v>
      </c>
      <c r="BB687" s="78" t="s">
        <v>13</v>
      </c>
      <c r="BC687" s="74" t="s">
        <v>13</v>
      </c>
      <c r="BD687" s="78" t="s">
        <v>13</v>
      </c>
      <c r="BE687" s="74" t="s">
        <v>13</v>
      </c>
      <c r="BF687" s="74" t="s">
        <v>13</v>
      </c>
      <c r="BG687" s="74" t="s">
        <v>13</v>
      </c>
      <c r="BH687" s="74" t="s">
        <v>13</v>
      </c>
      <c r="BI687" s="74" t="s">
        <v>13</v>
      </c>
      <c r="BJ687" s="78"/>
      <c r="BK687" s="74"/>
      <c r="BL687" s="78"/>
      <c r="BM687" s="74"/>
      <c r="BN687" s="74"/>
      <c r="BO687" s="74"/>
      <c r="BP687" s="74"/>
      <c r="BQ687" s="74"/>
      <c r="BR687" s="78" t="s">
        <v>13</v>
      </c>
      <c r="BS687" s="74" t="s">
        <v>13</v>
      </c>
      <c r="BT687" s="78" t="s">
        <v>13</v>
      </c>
      <c r="BU687" s="74" t="s">
        <v>13</v>
      </c>
      <c r="BV687" s="74" t="s">
        <v>13</v>
      </c>
      <c r="BW687" s="74" t="s">
        <v>13</v>
      </c>
      <c r="BX687" s="74" t="s">
        <v>13</v>
      </c>
      <c r="BY687" s="74" t="s">
        <v>13</v>
      </c>
      <c r="BZ687" s="78" t="s">
        <v>13</v>
      </c>
      <c r="CA687" s="74" t="s">
        <v>13</v>
      </c>
      <c r="CB687" s="78" t="s">
        <v>13</v>
      </c>
      <c r="CC687" s="74" t="s">
        <v>13</v>
      </c>
      <c r="CD687" s="74" t="s">
        <v>13</v>
      </c>
      <c r="CE687" s="74" t="s">
        <v>13</v>
      </c>
      <c r="CF687" s="74" t="s">
        <v>13</v>
      </c>
      <c r="CG687" s="74" t="s">
        <v>13</v>
      </c>
      <c r="CH687" s="78" t="s">
        <v>13</v>
      </c>
      <c r="CI687" s="74" t="s">
        <v>13</v>
      </c>
      <c r="CJ687" s="78" t="s">
        <v>13</v>
      </c>
      <c r="CK687" s="74" t="s">
        <v>13</v>
      </c>
      <c r="CL687" s="74" t="s">
        <v>13</v>
      </c>
      <c r="CM687" s="74" t="s">
        <v>13</v>
      </c>
      <c r="CN687" s="74" t="s">
        <v>13</v>
      </c>
      <c r="CO687" s="74" t="s">
        <v>13</v>
      </c>
      <c r="CP687" s="78"/>
      <c r="CQ687" s="74"/>
      <c r="CR687" s="78"/>
      <c r="CS687" s="74"/>
      <c r="CT687" s="74"/>
      <c r="CU687" s="74"/>
      <c r="CV687" s="74"/>
      <c r="CW687" s="74"/>
    </row>
    <row r="688" spans="1:101" ht="16.5" x14ac:dyDescent="0.3">
      <c r="A688" s="74" t="s">
        <v>293</v>
      </c>
      <c r="B688" s="74">
        <v>206</v>
      </c>
      <c r="C688" s="74">
        <v>10006427</v>
      </c>
      <c r="D688" s="74" t="s">
        <v>49</v>
      </c>
      <c r="E688" s="74" t="s">
        <v>82</v>
      </c>
      <c r="F688" s="78">
        <v>735</v>
      </c>
      <c r="G688" s="74">
        <v>3.4</v>
      </c>
      <c r="H688" s="78">
        <v>710</v>
      </c>
      <c r="I688" s="74">
        <v>8.3000000000000007</v>
      </c>
      <c r="J688" s="74">
        <v>14.4</v>
      </c>
      <c r="K688" s="74">
        <v>68</v>
      </c>
      <c r="L688" s="74">
        <v>74</v>
      </c>
      <c r="M688" s="74">
        <v>77.3</v>
      </c>
      <c r="N688" s="78">
        <v>735</v>
      </c>
      <c r="O688" s="74">
        <v>3.7</v>
      </c>
      <c r="P688" s="78">
        <v>705</v>
      </c>
      <c r="Q688" s="74">
        <v>11.3</v>
      </c>
      <c r="R688" s="74">
        <v>12.4</v>
      </c>
      <c r="S688" s="74">
        <v>70.900000000000006</v>
      </c>
      <c r="T688" s="74">
        <v>74.5</v>
      </c>
      <c r="U688" s="74">
        <v>76.2</v>
      </c>
      <c r="V688" s="78">
        <v>735</v>
      </c>
      <c r="W688" s="74">
        <v>3.8</v>
      </c>
      <c r="X688" s="78">
        <v>705</v>
      </c>
      <c r="Y688" s="74">
        <v>14.9</v>
      </c>
      <c r="Z688" s="74">
        <v>9.8000000000000007</v>
      </c>
      <c r="AA688" s="74">
        <v>71</v>
      </c>
      <c r="AB688" s="74">
        <v>74.099999999999994</v>
      </c>
      <c r="AC688" s="74">
        <v>75.400000000000006</v>
      </c>
      <c r="AD688" s="78"/>
      <c r="AE688" s="74"/>
      <c r="AF688" s="78"/>
      <c r="AG688" s="74"/>
      <c r="AH688" s="74"/>
      <c r="AI688" s="74"/>
      <c r="AJ688" s="74"/>
      <c r="AK688" s="74"/>
      <c r="AL688" s="78">
        <v>435</v>
      </c>
      <c r="AM688" s="74">
        <v>1.1000000000000001</v>
      </c>
      <c r="AN688" s="78">
        <v>430</v>
      </c>
      <c r="AO688" s="74">
        <v>8.1</v>
      </c>
      <c r="AP688" s="74">
        <v>21.4</v>
      </c>
      <c r="AQ688" s="74">
        <v>61.6</v>
      </c>
      <c r="AR688" s="74">
        <v>66.3</v>
      </c>
      <c r="AS688" s="74">
        <v>70.5</v>
      </c>
      <c r="AT688" s="78">
        <v>435</v>
      </c>
      <c r="AU688" s="74">
        <v>1.1000000000000001</v>
      </c>
      <c r="AV688" s="78">
        <v>430</v>
      </c>
      <c r="AW688" s="74">
        <v>12.8</v>
      </c>
      <c r="AX688" s="74">
        <v>15.6</v>
      </c>
      <c r="AY688" s="74">
        <v>65.3</v>
      </c>
      <c r="AZ688" s="74">
        <v>69.3</v>
      </c>
      <c r="BA688" s="74">
        <v>71.599999999999994</v>
      </c>
      <c r="BB688" s="78">
        <v>435</v>
      </c>
      <c r="BC688" s="74">
        <v>1.1000000000000001</v>
      </c>
      <c r="BD688" s="78">
        <v>430</v>
      </c>
      <c r="BE688" s="74">
        <v>18.600000000000001</v>
      </c>
      <c r="BF688" s="74">
        <v>12.3</v>
      </c>
      <c r="BG688" s="74">
        <v>65.599999999999994</v>
      </c>
      <c r="BH688" s="74">
        <v>68.400000000000006</v>
      </c>
      <c r="BI688" s="74">
        <v>69.099999999999994</v>
      </c>
      <c r="BJ688" s="78"/>
      <c r="BK688" s="74"/>
      <c r="BL688" s="78"/>
      <c r="BM688" s="74"/>
      <c r="BN688" s="74"/>
      <c r="BO688" s="74"/>
      <c r="BP688" s="74"/>
      <c r="BQ688" s="74"/>
      <c r="BR688" s="78">
        <v>1170</v>
      </c>
      <c r="BS688" s="74">
        <v>2.6</v>
      </c>
      <c r="BT688" s="78">
        <v>1140</v>
      </c>
      <c r="BU688" s="74">
        <v>8.3000000000000007</v>
      </c>
      <c r="BV688" s="74">
        <v>17</v>
      </c>
      <c r="BW688" s="74">
        <v>65.599999999999994</v>
      </c>
      <c r="BX688" s="74">
        <v>71.099999999999994</v>
      </c>
      <c r="BY688" s="74">
        <v>74.7</v>
      </c>
      <c r="BZ688" s="78">
        <v>1170</v>
      </c>
      <c r="CA688" s="74">
        <v>2.7</v>
      </c>
      <c r="CB688" s="78">
        <v>1135</v>
      </c>
      <c r="CC688" s="74">
        <v>11.9</v>
      </c>
      <c r="CD688" s="74">
        <v>13.6</v>
      </c>
      <c r="CE688" s="74">
        <v>68.8</v>
      </c>
      <c r="CF688" s="74">
        <v>72.599999999999994</v>
      </c>
      <c r="CG688" s="74">
        <v>74.5</v>
      </c>
      <c r="CH688" s="78">
        <v>1170</v>
      </c>
      <c r="CI688" s="74">
        <v>2.8</v>
      </c>
      <c r="CJ688" s="78">
        <v>1135</v>
      </c>
      <c r="CK688" s="74">
        <v>16.3</v>
      </c>
      <c r="CL688" s="74">
        <v>10.7</v>
      </c>
      <c r="CM688" s="74">
        <v>68.900000000000006</v>
      </c>
      <c r="CN688" s="74">
        <v>71.900000000000006</v>
      </c>
      <c r="CO688" s="74">
        <v>73</v>
      </c>
      <c r="CP688" s="78"/>
      <c r="CQ688" s="74"/>
      <c r="CR688" s="78"/>
      <c r="CS688" s="74"/>
      <c r="CT688" s="74"/>
      <c r="CU688" s="74"/>
      <c r="CV688" s="74"/>
      <c r="CW688" s="74"/>
    </row>
    <row r="689" spans="1:101" ht="16.5" x14ac:dyDescent="0.3">
      <c r="A689" s="74" t="s">
        <v>293</v>
      </c>
      <c r="B689" s="74">
        <v>38</v>
      </c>
      <c r="C689" s="74">
        <v>10007842</v>
      </c>
      <c r="D689" s="74" t="s">
        <v>39</v>
      </c>
      <c r="E689" s="74" t="s">
        <v>84</v>
      </c>
      <c r="F689" s="78">
        <v>1000</v>
      </c>
      <c r="G689" s="74">
        <v>4.0999999999999996</v>
      </c>
      <c r="H689" s="78">
        <v>960</v>
      </c>
      <c r="I689" s="74">
        <v>7.4</v>
      </c>
      <c r="J689" s="74">
        <v>8.6999999999999993</v>
      </c>
      <c r="K689" s="74">
        <v>64.3</v>
      </c>
      <c r="L689" s="74">
        <v>79.7</v>
      </c>
      <c r="M689" s="74">
        <v>83.9</v>
      </c>
      <c r="N689" s="78">
        <v>1000</v>
      </c>
      <c r="O689" s="74">
        <v>5</v>
      </c>
      <c r="P689" s="78">
        <v>950</v>
      </c>
      <c r="Q689" s="74">
        <v>9.3000000000000007</v>
      </c>
      <c r="R689" s="74">
        <v>8.6</v>
      </c>
      <c r="S689" s="74">
        <v>69.900000000000006</v>
      </c>
      <c r="T689" s="74">
        <v>79.3</v>
      </c>
      <c r="U689" s="74">
        <v>82</v>
      </c>
      <c r="V689" s="78">
        <v>1000</v>
      </c>
      <c r="W689" s="74">
        <v>5.0999999999999996</v>
      </c>
      <c r="X689" s="78">
        <v>950</v>
      </c>
      <c r="Y689" s="74">
        <v>12.7</v>
      </c>
      <c r="Z689" s="74">
        <v>6.4</v>
      </c>
      <c r="AA689" s="74">
        <v>71.400000000000006</v>
      </c>
      <c r="AB689" s="74">
        <v>79.099999999999994</v>
      </c>
      <c r="AC689" s="74">
        <v>80.900000000000006</v>
      </c>
      <c r="AD689" s="78"/>
      <c r="AE689" s="74"/>
      <c r="AF689" s="78"/>
      <c r="AG689" s="74"/>
      <c r="AH689" s="74"/>
      <c r="AI689" s="74"/>
      <c r="AJ689" s="74"/>
      <c r="AK689" s="74"/>
      <c r="AL689" s="78">
        <v>450</v>
      </c>
      <c r="AM689" s="74">
        <v>1.3</v>
      </c>
      <c r="AN689" s="78">
        <v>445</v>
      </c>
      <c r="AO689" s="74">
        <v>6.1</v>
      </c>
      <c r="AP689" s="74">
        <v>11.2</v>
      </c>
      <c r="AQ689" s="74">
        <v>67</v>
      </c>
      <c r="AR689" s="74">
        <v>76.900000000000006</v>
      </c>
      <c r="AS689" s="74">
        <v>82.7</v>
      </c>
      <c r="AT689" s="78">
        <v>450</v>
      </c>
      <c r="AU689" s="74">
        <v>1.6</v>
      </c>
      <c r="AV689" s="78">
        <v>445</v>
      </c>
      <c r="AW689" s="74">
        <v>9.5</v>
      </c>
      <c r="AX689" s="74">
        <v>11.7</v>
      </c>
      <c r="AY689" s="74">
        <v>68.5</v>
      </c>
      <c r="AZ689" s="74">
        <v>76.400000000000006</v>
      </c>
      <c r="BA689" s="74">
        <v>78.8</v>
      </c>
      <c r="BB689" s="78">
        <v>450</v>
      </c>
      <c r="BC689" s="74">
        <v>1.3</v>
      </c>
      <c r="BD689" s="78">
        <v>445</v>
      </c>
      <c r="BE689" s="74">
        <v>15.7</v>
      </c>
      <c r="BF689" s="74">
        <v>6.5</v>
      </c>
      <c r="BG689" s="74">
        <v>70.3</v>
      </c>
      <c r="BH689" s="74">
        <v>76</v>
      </c>
      <c r="BI689" s="74">
        <v>77.8</v>
      </c>
      <c r="BJ689" s="78"/>
      <c r="BK689" s="74"/>
      <c r="BL689" s="78"/>
      <c r="BM689" s="74"/>
      <c r="BN689" s="74"/>
      <c r="BO689" s="74"/>
      <c r="BP689" s="74"/>
      <c r="BQ689" s="74"/>
      <c r="BR689" s="78">
        <v>1455</v>
      </c>
      <c r="BS689" s="74">
        <v>3.2</v>
      </c>
      <c r="BT689" s="78">
        <v>1405</v>
      </c>
      <c r="BU689" s="74">
        <v>7</v>
      </c>
      <c r="BV689" s="74">
        <v>9.5</v>
      </c>
      <c r="BW689" s="74">
        <v>65.099999999999994</v>
      </c>
      <c r="BX689" s="74">
        <v>78.8</v>
      </c>
      <c r="BY689" s="74">
        <v>83.5</v>
      </c>
      <c r="BZ689" s="78">
        <v>1455</v>
      </c>
      <c r="CA689" s="74">
        <v>3.9</v>
      </c>
      <c r="CB689" s="78">
        <v>1395</v>
      </c>
      <c r="CC689" s="74">
        <v>9.4</v>
      </c>
      <c r="CD689" s="74">
        <v>9.6</v>
      </c>
      <c r="CE689" s="74">
        <v>69.400000000000006</v>
      </c>
      <c r="CF689" s="74">
        <v>78.400000000000006</v>
      </c>
      <c r="CG689" s="74">
        <v>81</v>
      </c>
      <c r="CH689" s="78">
        <v>1455</v>
      </c>
      <c r="CI689" s="74">
        <v>3.9</v>
      </c>
      <c r="CJ689" s="78">
        <v>1395</v>
      </c>
      <c r="CK689" s="74">
        <v>13.7</v>
      </c>
      <c r="CL689" s="74">
        <v>6.4</v>
      </c>
      <c r="CM689" s="74">
        <v>71.099999999999994</v>
      </c>
      <c r="CN689" s="74">
        <v>78.099999999999994</v>
      </c>
      <c r="CO689" s="74">
        <v>79.900000000000006</v>
      </c>
      <c r="CP689" s="78"/>
      <c r="CQ689" s="74"/>
      <c r="CR689" s="78"/>
      <c r="CS689" s="74"/>
      <c r="CT689" s="74"/>
      <c r="CU689" s="74"/>
      <c r="CV689" s="74"/>
      <c r="CW689" s="74"/>
    </row>
    <row r="690" spans="1:101" ht="16.5" x14ac:dyDescent="0.3">
      <c r="A690" s="74" t="s">
        <v>293</v>
      </c>
      <c r="B690" s="74">
        <v>68</v>
      </c>
      <c r="C690" s="74">
        <v>10001883</v>
      </c>
      <c r="D690" s="74" t="s">
        <v>36</v>
      </c>
      <c r="E690" s="74" t="s">
        <v>86</v>
      </c>
      <c r="F690" s="78">
        <v>1800</v>
      </c>
      <c r="G690" s="74">
        <v>2.2000000000000002</v>
      </c>
      <c r="H690" s="78">
        <v>1765</v>
      </c>
      <c r="I690" s="74">
        <v>6.9</v>
      </c>
      <c r="J690" s="74">
        <v>11.1</v>
      </c>
      <c r="K690" s="74">
        <v>63.1</v>
      </c>
      <c r="L690" s="74">
        <v>75.7</v>
      </c>
      <c r="M690" s="74">
        <v>82</v>
      </c>
      <c r="N690" s="78">
        <v>1800</v>
      </c>
      <c r="O690" s="74">
        <v>2.2999999999999998</v>
      </c>
      <c r="P690" s="78">
        <v>1760</v>
      </c>
      <c r="Q690" s="74">
        <v>9.8000000000000007</v>
      </c>
      <c r="R690" s="74">
        <v>8.6999999999999993</v>
      </c>
      <c r="S690" s="74">
        <v>70.599999999999994</v>
      </c>
      <c r="T690" s="74">
        <v>79.099999999999994</v>
      </c>
      <c r="U690" s="74">
        <v>81.5</v>
      </c>
      <c r="V690" s="78">
        <v>1800</v>
      </c>
      <c r="W690" s="74">
        <v>2.4</v>
      </c>
      <c r="X690" s="78">
        <v>1760</v>
      </c>
      <c r="Y690" s="74">
        <v>11.1</v>
      </c>
      <c r="Z690" s="74">
        <v>8.8000000000000007</v>
      </c>
      <c r="AA690" s="74">
        <v>72.2</v>
      </c>
      <c r="AB690" s="74">
        <v>78.400000000000006</v>
      </c>
      <c r="AC690" s="74">
        <v>80.099999999999994</v>
      </c>
      <c r="AD690" s="78"/>
      <c r="AE690" s="74"/>
      <c r="AF690" s="78"/>
      <c r="AG690" s="74"/>
      <c r="AH690" s="74"/>
      <c r="AI690" s="74"/>
      <c r="AJ690" s="74"/>
      <c r="AK690" s="74"/>
      <c r="AL690" s="78">
        <v>1350</v>
      </c>
      <c r="AM690" s="74">
        <v>1</v>
      </c>
      <c r="AN690" s="78">
        <v>1335</v>
      </c>
      <c r="AO690" s="74">
        <v>6.3</v>
      </c>
      <c r="AP690" s="74">
        <v>12.7</v>
      </c>
      <c r="AQ690" s="74">
        <v>61.5</v>
      </c>
      <c r="AR690" s="74">
        <v>74</v>
      </c>
      <c r="AS690" s="74">
        <v>81</v>
      </c>
      <c r="AT690" s="78">
        <v>1350</v>
      </c>
      <c r="AU690" s="74">
        <v>1.3</v>
      </c>
      <c r="AV690" s="78">
        <v>1330</v>
      </c>
      <c r="AW690" s="74">
        <v>10.1</v>
      </c>
      <c r="AX690" s="74">
        <v>10.3</v>
      </c>
      <c r="AY690" s="74">
        <v>68.8</v>
      </c>
      <c r="AZ690" s="74">
        <v>76.5</v>
      </c>
      <c r="BA690" s="74">
        <v>79.599999999999994</v>
      </c>
      <c r="BB690" s="78">
        <v>1350</v>
      </c>
      <c r="BC690" s="74">
        <v>1.2</v>
      </c>
      <c r="BD690" s="78">
        <v>1335</v>
      </c>
      <c r="BE690" s="74">
        <v>12.4</v>
      </c>
      <c r="BF690" s="74">
        <v>9.5</v>
      </c>
      <c r="BG690" s="74">
        <v>70.5</v>
      </c>
      <c r="BH690" s="74">
        <v>76.099999999999994</v>
      </c>
      <c r="BI690" s="74">
        <v>78.099999999999994</v>
      </c>
      <c r="BJ690" s="78"/>
      <c r="BK690" s="74"/>
      <c r="BL690" s="78"/>
      <c r="BM690" s="74"/>
      <c r="BN690" s="74"/>
      <c r="BO690" s="74"/>
      <c r="BP690" s="74"/>
      <c r="BQ690" s="74"/>
      <c r="BR690" s="78">
        <v>3150</v>
      </c>
      <c r="BS690" s="74">
        <v>1.7</v>
      </c>
      <c r="BT690" s="78">
        <v>3100</v>
      </c>
      <c r="BU690" s="74">
        <v>6.6</v>
      </c>
      <c r="BV690" s="74">
        <v>11.8</v>
      </c>
      <c r="BW690" s="74">
        <v>62.4</v>
      </c>
      <c r="BX690" s="74">
        <v>74.900000000000006</v>
      </c>
      <c r="BY690" s="74">
        <v>81.5</v>
      </c>
      <c r="BZ690" s="78">
        <v>3150</v>
      </c>
      <c r="CA690" s="74">
        <v>1.9</v>
      </c>
      <c r="CB690" s="78">
        <v>3090</v>
      </c>
      <c r="CC690" s="74">
        <v>10</v>
      </c>
      <c r="CD690" s="74">
        <v>9.4</v>
      </c>
      <c r="CE690" s="74">
        <v>69.8</v>
      </c>
      <c r="CF690" s="74">
        <v>78</v>
      </c>
      <c r="CG690" s="74">
        <v>80.7</v>
      </c>
      <c r="CH690" s="78">
        <v>3150</v>
      </c>
      <c r="CI690" s="74">
        <v>1.9</v>
      </c>
      <c r="CJ690" s="78">
        <v>3090</v>
      </c>
      <c r="CK690" s="74">
        <v>11.6</v>
      </c>
      <c r="CL690" s="74">
        <v>9.1</v>
      </c>
      <c r="CM690" s="74">
        <v>71.5</v>
      </c>
      <c r="CN690" s="74">
        <v>77.400000000000006</v>
      </c>
      <c r="CO690" s="74">
        <v>79.2</v>
      </c>
      <c r="CP690" s="78"/>
      <c r="CQ690" s="74"/>
      <c r="CR690" s="78"/>
      <c r="CS690" s="74"/>
      <c r="CT690" s="74"/>
      <c r="CU690" s="74"/>
      <c r="CV690" s="74"/>
      <c r="CW690" s="74"/>
    </row>
    <row r="691" spans="1:101" ht="16.5" x14ac:dyDescent="0.3">
      <c r="A691" s="74" t="s">
        <v>293</v>
      </c>
      <c r="B691" s="74">
        <v>57</v>
      </c>
      <c r="C691" s="74">
        <v>10007851</v>
      </c>
      <c r="D691" s="74" t="s">
        <v>36</v>
      </c>
      <c r="E691" s="74" t="s">
        <v>88</v>
      </c>
      <c r="F691" s="78">
        <v>1145</v>
      </c>
      <c r="G691" s="74">
        <v>3.9</v>
      </c>
      <c r="H691" s="78">
        <v>1100</v>
      </c>
      <c r="I691" s="74">
        <v>7</v>
      </c>
      <c r="J691" s="74">
        <v>11.1</v>
      </c>
      <c r="K691" s="74">
        <v>62.5</v>
      </c>
      <c r="L691" s="74">
        <v>76.2</v>
      </c>
      <c r="M691" s="74">
        <v>81.900000000000006</v>
      </c>
      <c r="N691" s="78">
        <v>1145</v>
      </c>
      <c r="O691" s="74">
        <v>4.4000000000000004</v>
      </c>
      <c r="P691" s="78">
        <v>1095</v>
      </c>
      <c r="Q691" s="74">
        <v>10.9</v>
      </c>
      <c r="R691" s="74">
        <v>7.2</v>
      </c>
      <c r="S691" s="74">
        <v>66.900000000000006</v>
      </c>
      <c r="T691" s="74">
        <v>78.400000000000006</v>
      </c>
      <c r="U691" s="74">
        <v>81.8</v>
      </c>
      <c r="V691" s="78">
        <v>1145</v>
      </c>
      <c r="W691" s="74">
        <v>4.5</v>
      </c>
      <c r="X691" s="78">
        <v>1095</v>
      </c>
      <c r="Y691" s="74">
        <v>12.9</v>
      </c>
      <c r="Z691" s="74">
        <v>6.7</v>
      </c>
      <c r="AA691" s="74">
        <v>69.900000000000006</v>
      </c>
      <c r="AB691" s="74">
        <v>78.5</v>
      </c>
      <c r="AC691" s="74">
        <v>80.5</v>
      </c>
      <c r="AD691" s="78"/>
      <c r="AE691" s="74"/>
      <c r="AF691" s="78"/>
      <c r="AG691" s="74"/>
      <c r="AH691" s="74"/>
      <c r="AI691" s="74"/>
      <c r="AJ691" s="74"/>
      <c r="AK691" s="74"/>
      <c r="AL691" s="78">
        <v>770</v>
      </c>
      <c r="AM691" s="74">
        <v>2.2999999999999998</v>
      </c>
      <c r="AN691" s="78">
        <v>755</v>
      </c>
      <c r="AO691" s="74">
        <v>8</v>
      </c>
      <c r="AP691" s="74">
        <v>10.6</v>
      </c>
      <c r="AQ691" s="74">
        <v>66.400000000000006</v>
      </c>
      <c r="AR691" s="74">
        <v>76.3</v>
      </c>
      <c r="AS691" s="74">
        <v>81.400000000000006</v>
      </c>
      <c r="AT691" s="78">
        <v>770</v>
      </c>
      <c r="AU691" s="74">
        <v>2.2999999999999998</v>
      </c>
      <c r="AV691" s="78">
        <v>755</v>
      </c>
      <c r="AW691" s="74">
        <v>10.7</v>
      </c>
      <c r="AX691" s="74">
        <v>9.4</v>
      </c>
      <c r="AY691" s="74">
        <v>71</v>
      </c>
      <c r="AZ691" s="74">
        <v>76.900000000000006</v>
      </c>
      <c r="BA691" s="74">
        <v>79.8</v>
      </c>
      <c r="BB691" s="78">
        <v>770</v>
      </c>
      <c r="BC691" s="74">
        <v>2.6</v>
      </c>
      <c r="BD691" s="78">
        <v>750</v>
      </c>
      <c r="BE691" s="74">
        <v>13.8</v>
      </c>
      <c r="BF691" s="74">
        <v>7.2</v>
      </c>
      <c r="BG691" s="74">
        <v>71.3</v>
      </c>
      <c r="BH691" s="74">
        <v>76.5</v>
      </c>
      <c r="BI691" s="74">
        <v>79</v>
      </c>
      <c r="BJ691" s="78"/>
      <c r="BK691" s="74"/>
      <c r="BL691" s="78"/>
      <c r="BM691" s="74"/>
      <c r="BN691" s="74"/>
      <c r="BO691" s="74"/>
      <c r="BP691" s="74"/>
      <c r="BQ691" s="74"/>
      <c r="BR691" s="78">
        <v>1920</v>
      </c>
      <c r="BS691" s="74">
        <v>3.3</v>
      </c>
      <c r="BT691" s="78">
        <v>1855</v>
      </c>
      <c r="BU691" s="74">
        <v>7.4</v>
      </c>
      <c r="BV691" s="74">
        <v>10.9</v>
      </c>
      <c r="BW691" s="74">
        <v>64.099999999999994</v>
      </c>
      <c r="BX691" s="74">
        <v>76.2</v>
      </c>
      <c r="BY691" s="74">
        <v>81.7</v>
      </c>
      <c r="BZ691" s="78">
        <v>1920</v>
      </c>
      <c r="CA691" s="74">
        <v>3.6</v>
      </c>
      <c r="CB691" s="78">
        <v>1850</v>
      </c>
      <c r="CC691" s="74">
        <v>10.9</v>
      </c>
      <c r="CD691" s="74">
        <v>8.1</v>
      </c>
      <c r="CE691" s="74">
        <v>68.5</v>
      </c>
      <c r="CF691" s="74">
        <v>77.8</v>
      </c>
      <c r="CG691" s="74">
        <v>81</v>
      </c>
      <c r="CH691" s="78">
        <v>1920</v>
      </c>
      <c r="CI691" s="74">
        <v>3.8</v>
      </c>
      <c r="CJ691" s="78">
        <v>1845</v>
      </c>
      <c r="CK691" s="74">
        <v>13.3</v>
      </c>
      <c r="CL691" s="74">
        <v>6.9</v>
      </c>
      <c r="CM691" s="74">
        <v>70.400000000000006</v>
      </c>
      <c r="CN691" s="74">
        <v>77.7</v>
      </c>
      <c r="CO691" s="74">
        <v>79.900000000000006</v>
      </c>
      <c r="CP691" s="78"/>
      <c r="CQ691" s="74"/>
      <c r="CR691" s="78"/>
      <c r="CS691" s="74"/>
      <c r="CT691" s="74"/>
      <c r="CU691" s="74"/>
      <c r="CV691" s="74"/>
      <c r="CW691" s="74"/>
    </row>
    <row r="692" spans="1:101" ht="16.5" x14ac:dyDescent="0.3">
      <c r="A692" s="74" t="s">
        <v>293</v>
      </c>
      <c r="B692" s="74">
        <v>116</v>
      </c>
      <c r="C692" s="74">
        <v>10007143</v>
      </c>
      <c r="D692" s="74" t="s">
        <v>90</v>
      </c>
      <c r="E692" s="74" t="s">
        <v>91</v>
      </c>
      <c r="F692" s="78">
        <v>1560</v>
      </c>
      <c r="G692" s="74">
        <v>2.1</v>
      </c>
      <c r="H692" s="78">
        <v>1525</v>
      </c>
      <c r="I692" s="74">
        <v>7.6</v>
      </c>
      <c r="J692" s="74">
        <v>8.6</v>
      </c>
      <c r="K692" s="74">
        <v>44.6</v>
      </c>
      <c r="L692" s="74">
        <v>69.599999999999994</v>
      </c>
      <c r="M692" s="74">
        <v>83.8</v>
      </c>
      <c r="N692" s="78">
        <v>1560</v>
      </c>
      <c r="O692" s="74">
        <v>2.6</v>
      </c>
      <c r="P692" s="78">
        <v>1515</v>
      </c>
      <c r="Q692" s="74">
        <v>8.1999999999999993</v>
      </c>
      <c r="R692" s="74">
        <v>6.1</v>
      </c>
      <c r="S692" s="74">
        <v>64.599999999999994</v>
      </c>
      <c r="T692" s="74">
        <v>79.099999999999994</v>
      </c>
      <c r="U692" s="74">
        <v>85.7</v>
      </c>
      <c r="V692" s="78">
        <v>1560</v>
      </c>
      <c r="W692" s="74">
        <v>2.6</v>
      </c>
      <c r="X692" s="78">
        <v>1515</v>
      </c>
      <c r="Y692" s="74">
        <v>12.3</v>
      </c>
      <c r="Z692" s="74">
        <v>5.2</v>
      </c>
      <c r="AA692" s="74">
        <v>68.3</v>
      </c>
      <c r="AB692" s="74">
        <v>78.599999999999994</v>
      </c>
      <c r="AC692" s="74">
        <v>82.5</v>
      </c>
      <c r="AD692" s="78"/>
      <c r="AE692" s="74"/>
      <c r="AF692" s="78"/>
      <c r="AG692" s="74"/>
      <c r="AH692" s="74"/>
      <c r="AI692" s="74"/>
      <c r="AJ692" s="74"/>
      <c r="AK692" s="74"/>
      <c r="AL692" s="78">
        <v>1395</v>
      </c>
      <c r="AM692" s="74">
        <v>1.3</v>
      </c>
      <c r="AN692" s="78">
        <v>1380</v>
      </c>
      <c r="AO692" s="74">
        <v>9.6999999999999993</v>
      </c>
      <c r="AP692" s="74">
        <v>8</v>
      </c>
      <c r="AQ692" s="74">
        <v>46.1</v>
      </c>
      <c r="AR692" s="74">
        <v>67.5</v>
      </c>
      <c r="AS692" s="74">
        <v>82.3</v>
      </c>
      <c r="AT692" s="78">
        <v>1395</v>
      </c>
      <c r="AU692" s="74">
        <v>1.4</v>
      </c>
      <c r="AV692" s="78">
        <v>1380</v>
      </c>
      <c r="AW692" s="74">
        <v>10.7</v>
      </c>
      <c r="AX692" s="74">
        <v>6.1</v>
      </c>
      <c r="AY692" s="74">
        <v>62.2</v>
      </c>
      <c r="AZ692" s="74">
        <v>76.7</v>
      </c>
      <c r="BA692" s="74">
        <v>83.2</v>
      </c>
      <c r="BB692" s="78">
        <v>1395</v>
      </c>
      <c r="BC692" s="74">
        <v>1.4</v>
      </c>
      <c r="BD692" s="78">
        <v>1375</v>
      </c>
      <c r="BE692" s="74">
        <v>14.9</v>
      </c>
      <c r="BF692" s="74">
        <v>7.5</v>
      </c>
      <c r="BG692" s="74">
        <v>65.900000000000006</v>
      </c>
      <c r="BH692" s="74">
        <v>73.900000000000006</v>
      </c>
      <c r="BI692" s="74">
        <v>77.599999999999994</v>
      </c>
      <c r="BJ692" s="78"/>
      <c r="BK692" s="74"/>
      <c r="BL692" s="78"/>
      <c r="BM692" s="74"/>
      <c r="BN692" s="74"/>
      <c r="BO692" s="74"/>
      <c r="BP692" s="74"/>
      <c r="BQ692" s="74"/>
      <c r="BR692" s="78">
        <v>2955</v>
      </c>
      <c r="BS692" s="74">
        <v>1.7</v>
      </c>
      <c r="BT692" s="78">
        <v>2905</v>
      </c>
      <c r="BU692" s="74">
        <v>8.6</v>
      </c>
      <c r="BV692" s="74">
        <v>8.3000000000000007</v>
      </c>
      <c r="BW692" s="74">
        <v>45.3</v>
      </c>
      <c r="BX692" s="74">
        <v>68.599999999999994</v>
      </c>
      <c r="BY692" s="74">
        <v>83.1</v>
      </c>
      <c r="BZ692" s="78">
        <v>2955</v>
      </c>
      <c r="CA692" s="74">
        <v>2</v>
      </c>
      <c r="CB692" s="78">
        <v>2895</v>
      </c>
      <c r="CC692" s="74">
        <v>9.4</v>
      </c>
      <c r="CD692" s="74">
        <v>6.1</v>
      </c>
      <c r="CE692" s="74">
        <v>63.5</v>
      </c>
      <c r="CF692" s="74">
        <v>78</v>
      </c>
      <c r="CG692" s="74">
        <v>84.5</v>
      </c>
      <c r="CH692" s="78">
        <v>2955</v>
      </c>
      <c r="CI692" s="74">
        <v>2.1</v>
      </c>
      <c r="CJ692" s="78">
        <v>2895</v>
      </c>
      <c r="CK692" s="74">
        <v>13.5</v>
      </c>
      <c r="CL692" s="74">
        <v>6.3</v>
      </c>
      <c r="CM692" s="74">
        <v>67.099999999999994</v>
      </c>
      <c r="CN692" s="74">
        <v>76.400000000000006</v>
      </c>
      <c r="CO692" s="74">
        <v>80.2</v>
      </c>
      <c r="CP692" s="78"/>
      <c r="CQ692" s="74"/>
      <c r="CR692" s="78"/>
      <c r="CS692" s="74"/>
      <c r="CT692" s="74"/>
      <c r="CU692" s="74"/>
      <c r="CV692" s="74"/>
      <c r="CW692" s="74"/>
    </row>
    <row r="693" spans="1:101" ht="16.5" x14ac:dyDescent="0.3">
      <c r="A693" s="74" t="s">
        <v>293</v>
      </c>
      <c r="B693" s="74">
        <v>117</v>
      </c>
      <c r="C693" s="74">
        <v>10007789</v>
      </c>
      <c r="D693" s="74" t="s">
        <v>11</v>
      </c>
      <c r="E693" s="74" t="s">
        <v>93</v>
      </c>
      <c r="F693" s="78">
        <v>1290</v>
      </c>
      <c r="G693" s="74">
        <v>4.5999999999999996</v>
      </c>
      <c r="H693" s="78">
        <v>1230</v>
      </c>
      <c r="I693" s="74">
        <v>7.5</v>
      </c>
      <c r="J693" s="74">
        <v>8.1</v>
      </c>
      <c r="K693" s="74">
        <v>55</v>
      </c>
      <c r="L693" s="74">
        <v>75.599999999999994</v>
      </c>
      <c r="M693" s="74">
        <v>84.4</v>
      </c>
      <c r="N693" s="78">
        <v>1290</v>
      </c>
      <c r="O693" s="74">
        <v>4.5999999999999996</v>
      </c>
      <c r="P693" s="78">
        <v>1230</v>
      </c>
      <c r="Q693" s="74">
        <v>8.1999999999999993</v>
      </c>
      <c r="R693" s="74">
        <v>7.9</v>
      </c>
      <c r="S693" s="74">
        <v>66.7</v>
      </c>
      <c r="T693" s="74">
        <v>79.3</v>
      </c>
      <c r="U693" s="74">
        <v>83.9</v>
      </c>
      <c r="V693" s="78">
        <v>1290</v>
      </c>
      <c r="W693" s="74">
        <v>5</v>
      </c>
      <c r="X693" s="78">
        <v>1225</v>
      </c>
      <c r="Y693" s="74">
        <v>11.2</v>
      </c>
      <c r="Z693" s="74">
        <v>6.9</v>
      </c>
      <c r="AA693" s="74">
        <v>70.2</v>
      </c>
      <c r="AB693" s="74">
        <v>79.3</v>
      </c>
      <c r="AC693" s="74">
        <v>81.900000000000006</v>
      </c>
      <c r="AD693" s="78"/>
      <c r="AE693" s="74"/>
      <c r="AF693" s="78"/>
      <c r="AG693" s="74"/>
      <c r="AH693" s="74"/>
      <c r="AI693" s="74"/>
      <c r="AJ693" s="74"/>
      <c r="AK693" s="74"/>
      <c r="AL693" s="78">
        <v>930</v>
      </c>
      <c r="AM693" s="74">
        <v>0.9</v>
      </c>
      <c r="AN693" s="78">
        <v>920</v>
      </c>
      <c r="AO693" s="74">
        <v>7.1</v>
      </c>
      <c r="AP693" s="74">
        <v>12.8</v>
      </c>
      <c r="AQ693" s="74">
        <v>50.8</v>
      </c>
      <c r="AR693" s="74">
        <v>70.099999999999994</v>
      </c>
      <c r="AS693" s="74">
        <v>80.099999999999994</v>
      </c>
      <c r="AT693" s="78">
        <v>930</v>
      </c>
      <c r="AU693" s="74">
        <v>0.8</v>
      </c>
      <c r="AV693" s="78">
        <v>920</v>
      </c>
      <c r="AW693" s="74">
        <v>9.3000000000000007</v>
      </c>
      <c r="AX693" s="74">
        <v>9.6999999999999993</v>
      </c>
      <c r="AY693" s="74">
        <v>64</v>
      </c>
      <c r="AZ693" s="74">
        <v>76.400000000000006</v>
      </c>
      <c r="BA693" s="74">
        <v>81</v>
      </c>
      <c r="BB693" s="78">
        <v>930</v>
      </c>
      <c r="BC693" s="74">
        <v>0.9</v>
      </c>
      <c r="BD693" s="78">
        <v>920</v>
      </c>
      <c r="BE693" s="74">
        <v>12.4</v>
      </c>
      <c r="BF693" s="74">
        <v>8.3000000000000007</v>
      </c>
      <c r="BG693" s="74">
        <v>68</v>
      </c>
      <c r="BH693" s="74">
        <v>76.7</v>
      </c>
      <c r="BI693" s="74">
        <v>79.400000000000006</v>
      </c>
      <c r="BJ693" s="78"/>
      <c r="BK693" s="74"/>
      <c r="BL693" s="78"/>
      <c r="BM693" s="74"/>
      <c r="BN693" s="74"/>
      <c r="BO693" s="74"/>
      <c r="BP693" s="74"/>
      <c r="BQ693" s="74"/>
      <c r="BR693" s="78">
        <v>2220</v>
      </c>
      <c r="BS693" s="74">
        <v>3</v>
      </c>
      <c r="BT693" s="78">
        <v>2150</v>
      </c>
      <c r="BU693" s="74">
        <v>7.3</v>
      </c>
      <c r="BV693" s="74">
        <v>10.1</v>
      </c>
      <c r="BW693" s="74">
        <v>53.2</v>
      </c>
      <c r="BX693" s="74">
        <v>73.3</v>
      </c>
      <c r="BY693" s="74">
        <v>82.6</v>
      </c>
      <c r="BZ693" s="78">
        <v>2220</v>
      </c>
      <c r="CA693" s="74">
        <v>3</v>
      </c>
      <c r="CB693" s="78">
        <v>2150</v>
      </c>
      <c r="CC693" s="74">
        <v>8.6999999999999993</v>
      </c>
      <c r="CD693" s="74">
        <v>8.6</v>
      </c>
      <c r="CE693" s="74">
        <v>65.599999999999994</v>
      </c>
      <c r="CF693" s="74">
        <v>78.099999999999994</v>
      </c>
      <c r="CG693" s="74">
        <v>82.7</v>
      </c>
      <c r="CH693" s="78">
        <v>2220</v>
      </c>
      <c r="CI693" s="74">
        <v>3.2</v>
      </c>
      <c r="CJ693" s="78">
        <v>2145</v>
      </c>
      <c r="CK693" s="74">
        <v>11.7</v>
      </c>
      <c r="CL693" s="74">
        <v>7.5</v>
      </c>
      <c r="CM693" s="74">
        <v>69.2</v>
      </c>
      <c r="CN693" s="74">
        <v>78.2</v>
      </c>
      <c r="CO693" s="74">
        <v>80.8</v>
      </c>
      <c r="CP693" s="78"/>
      <c r="CQ693" s="74"/>
      <c r="CR693" s="78"/>
      <c r="CS693" s="74"/>
      <c r="CT693" s="74"/>
      <c r="CU693" s="74"/>
      <c r="CV693" s="74"/>
      <c r="CW693" s="74"/>
    </row>
    <row r="694" spans="1:101" ht="16.5" x14ac:dyDescent="0.3">
      <c r="A694" s="74" t="s">
        <v>293</v>
      </c>
      <c r="B694" s="74">
        <v>58</v>
      </c>
      <c r="C694" s="74">
        <v>10007144</v>
      </c>
      <c r="D694" s="74" t="s">
        <v>27</v>
      </c>
      <c r="E694" s="74" t="s">
        <v>95</v>
      </c>
      <c r="F694" s="78">
        <v>1230</v>
      </c>
      <c r="G694" s="74">
        <v>3.5</v>
      </c>
      <c r="H694" s="78">
        <v>1190</v>
      </c>
      <c r="I694" s="74">
        <v>9.8000000000000007</v>
      </c>
      <c r="J694" s="74">
        <v>15</v>
      </c>
      <c r="K694" s="74">
        <v>56.3</v>
      </c>
      <c r="L694" s="74">
        <v>67.3</v>
      </c>
      <c r="M694" s="74">
        <v>75.2</v>
      </c>
      <c r="N694" s="78">
        <v>1230</v>
      </c>
      <c r="O694" s="74">
        <v>3.8</v>
      </c>
      <c r="P694" s="78">
        <v>1185</v>
      </c>
      <c r="Q694" s="74">
        <v>12.9</v>
      </c>
      <c r="R694" s="74">
        <v>14.3</v>
      </c>
      <c r="S694" s="74">
        <v>59.1</v>
      </c>
      <c r="T694" s="74">
        <v>67.599999999999994</v>
      </c>
      <c r="U694" s="74">
        <v>72.8</v>
      </c>
      <c r="V694" s="78">
        <v>1230</v>
      </c>
      <c r="W694" s="74">
        <v>3.9</v>
      </c>
      <c r="X694" s="78">
        <v>1185</v>
      </c>
      <c r="Y694" s="74">
        <v>17</v>
      </c>
      <c r="Z694" s="74">
        <v>13.2</v>
      </c>
      <c r="AA694" s="74">
        <v>61.4</v>
      </c>
      <c r="AB694" s="74">
        <v>66.5</v>
      </c>
      <c r="AC694" s="74">
        <v>69.8</v>
      </c>
      <c r="AD694" s="78"/>
      <c r="AE694" s="74"/>
      <c r="AF694" s="78"/>
      <c r="AG694" s="74"/>
      <c r="AH694" s="74"/>
      <c r="AI694" s="74"/>
      <c r="AJ694" s="74"/>
      <c r="AK694" s="74"/>
      <c r="AL694" s="78">
        <v>885</v>
      </c>
      <c r="AM694" s="74">
        <v>6.7</v>
      </c>
      <c r="AN694" s="78">
        <v>825</v>
      </c>
      <c r="AO694" s="74">
        <v>11.7</v>
      </c>
      <c r="AP694" s="74">
        <v>18</v>
      </c>
      <c r="AQ694" s="74">
        <v>50</v>
      </c>
      <c r="AR694" s="74">
        <v>61.4</v>
      </c>
      <c r="AS694" s="74">
        <v>70.400000000000006</v>
      </c>
      <c r="AT694" s="78">
        <v>885</v>
      </c>
      <c r="AU694" s="74">
        <v>7.8</v>
      </c>
      <c r="AV694" s="78">
        <v>815</v>
      </c>
      <c r="AW694" s="74">
        <v>17.8</v>
      </c>
      <c r="AX694" s="74">
        <v>16.600000000000001</v>
      </c>
      <c r="AY694" s="74">
        <v>53.4</v>
      </c>
      <c r="AZ694" s="74">
        <v>60.4</v>
      </c>
      <c r="BA694" s="74">
        <v>65.599999999999994</v>
      </c>
      <c r="BB694" s="78">
        <v>885</v>
      </c>
      <c r="BC694" s="74">
        <v>7.8</v>
      </c>
      <c r="BD694" s="78">
        <v>815</v>
      </c>
      <c r="BE694" s="74">
        <v>21</v>
      </c>
      <c r="BF694" s="74">
        <v>13.4</v>
      </c>
      <c r="BG694" s="74">
        <v>58</v>
      </c>
      <c r="BH694" s="74">
        <v>62.5</v>
      </c>
      <c r="BI694" s="74">
        <v>65.599999999999994</v>
      </c>
      <c r="BJ694" s="78"/>
      <c r="BK694" s="74"/>
      <c r="BL694" s="78"/>
      <c r="BM694" s="74"/>
      <c r="BN694" s="74"/>
      <c r="BO694" s="74"/>
      <c r="BP694" s="74"/>
      <c r="BQ694" s="74"/>
      <c r="BR694" s="78">
        <v>2115</v>
      </c>
      <c r="BS694" s="74">
        <v>4.8</v>
      </c>
      <c r="BT694" s="78">
        <v>2015</v>
      </c>
      <c r="BU694" s="74">
        <v>10.6</v>
      </c>
      <c r="BV694" s="74">
        <v>16.2</v>
      </c>
      <c r="BW694" s="74">
        <v>53.8</v>
      </c>
      <c r="BX694" s="74">
        <v>64.900000000000006</v>
      </c>
      <c r="BY694" s="74">
        <v>73.2</v>
      </c>
      <c r="BZ694" s="78">
        <v>2115</v>
      </c>
      <c r="CA694" s="74">
        <v>5.5</v>
      </c>
      <c r="CB694" s="78">
        <v>2000</v>
      </c>
      <c r="CC694" s="74">
        <v>14.9</v>
      </c>
      <c r="CD694" s="74">
        <v>15.2</v>
      </c>
      <c r="CE694" s="74">
        <v>56.8</v>
      </c>
      <c r="CF694" s="74">
        <v>64.7</v>
      </c>
      <c r="CG694" s="74">
        <v>69.900000000000006</v>
      </c>
      <c r="CH694" s="78">
        <v>2115</v>
      </c>
      <c r="CI694" s="74">
        <v>5.5</v>
      </c>
      <c r="CJ694" s="78">
        <v>2000</v>
      </c>
      <c r="CK694" s="74">
        <v>18.600000000000001</v>
      </c>
      <c r="CL694" s="74">
        <v>13.3</v>
      </c>
      <c r="CM694" s="74">
        <v>60</v>
      </c>
      <c r="CN694" s="74">
        <v>64.900000000000006</v>
      </c>
      <c r="CO694" s="74">
        <v>68.099999999999994</v>
      </c>
      <c r="CP694" s="78"/>
      <c r="CQ694" s="74"/>
      <c r="CR694" s="78"/>
      <c r="CS694" s="74"/>
      <c r="CT694" s="74"/>
      <c r="CU694" s="74"/>
      <c r="CV694" s="74"/>
      <c r="CW694" s="74"/>
    </row>
    <row r="695" spans="1:101" ht="16.5" x14ac:dyDescent="0.3">
      <c r="A695" s="74" t="s">
        <v>293</v>
      </c>
      <c r="B695" s="74">
        <v>16</v>
      </c>
      <c r="C695" s="74">
        <v>10007823</v>
      </c>
      <c r="D695" s="74" t="s">
        <v>39</v>
      </c>
      <c r="E695" s="74" t="s">
        <v>97</v>
      </c>
      <c r="F695" s="78">
        <v>985</v>
      </c>
      <c r="G695" s="74">
        <v>1.2</v>
      </c>
      <c r="H695" s="78">
        <v>970</v>
      </c>
      <c r="I695" s="74">
        <v>5.6</v>
      </c>
      <c r="J695" s="74">
        <v>8</v>
      </c>
      <c r="K695" s="74">
        <v>56.6</v>
      </c>
      <c r="L695" s="74">
        <v>79.8</v>
      </c>
      <c r="M695" s="74">
        <v>86.4</v>
      </c>
      <c r="N695" s="78">
        <v>985</v>
      </c>
      <c r="O695" s="74">
        <v>1.3</v>
      </c>
      <c r="P695" s="78">
        <v>970</v>
      </c>
      <c r="Q695" s="74">
        <v>7.5</v>
      </c>
      <c r="R695" s="74">
        <v>6.6</v>
      </c>
      <c r="S695" s="74">
        <v>68</v>
      </c>
      <c r="T695" s="74">
        <v>82.1</v>
      </c>
      <c r="U695" s="74">
        <v>85.9</v>
      </c>
      <c r="V695" s="78">
        <v>985</v>
      </c>
      <c r="W695" s="74">
        <v>1.6</v>
      </c>
      <c r="X695" s="78">
        <v>970</v>
      </c>
      <c r="Y695" s="74">
        <v>11.2</v>
      </c>
      <c r="Z695" s="74">
        <v>6.2</v>
      </c>
      <c r="AA695" s="74">
        <v>73.099999999999994</v>
      </c>
      <c r="AB695" s="74">
        <v>80.7</v>
      </c>
      <c r="AC695" s="74">
        <v>82.6</v>
      </c>
      <c r="AD695" s="78"/>
      <c r="AE695" s="74"/>
      <c r="AF695" s="78"/>
      <c r="AG695" s="74"/>
      <c r="AH695" s="74"/>
      <c r="AI695" s="74"/>
      <c r="AJ695" s="74"/>
      <c r="AK695" s="74"/>
      <c r="AL695" s="78">
        <v>405</v>
      </c>
      <c r="AM695" s="74">
        <v>0.7</v>
      </c>
      <c r="AN695" s="78">
        <v>400</v>
      </c>
      <c r="AO695" s="74">
        <v>4.5</v>
      </c>
      <c r="AP695" s="74">
        <v>10</v>
      </c>
      <c r="AQ695" s="74">
        <v>62.7</v>
      </c>
      <c r="AR695" s="74">
        <v>78.900000000000006</v>
      </c>
      <c r="AS695" s="74">
        <v>85.6</v>
      </c>
      <c r="AT695" s="78">
        <v>405</v>
      </c>
      <c r="AU695" s="74">
        <v>0.7</v>
      </c>
      <c r="AV695" s="78">
        <v>400</v>
      </c>
      <c r="AW695" s="74">
        <v>6</v>
      </c>
      <c r="AX695" s="74">
        <v>8.6999999999999993</v>
      </c>
      <c r="AY695" s="74">
        <v>70.599999999999994</v>
      </c>
      <c r="AZ695" s="74">
        <v>81.3</v>
      </c>
      <c r="BA695" s="74">
        <v>85.3</v>
      </c>
      <c r="BB695" s="78">
        <v>405</v>
      </c>
      <c r="BC695" s="74">
        <v>0.7</v>
      </c>
      <c r="BD695" s="78">
        <v>400</v>
      </c>
      <c r="BE695" s="74">
        <v>9.5</v>
      </c>
      <c r="BF695" s="74">
        <v>9.6999999999999993</v>
      </c>
      <c r="BG695" s="74">
        <v>72.400000000000006</v>
      </c>
      <c r="BH695" s="74">
        <v>79.599999999999994</v>
      </c>
      <c r="BI695" s="74">
        <v>80.8</v>
      </c>
      <c r="BJ695" s="78"/>
      <c r="BK695" s="74"/>
      <c r="BL695" s="78"/>
      <c r="BM695" s="74"/>
      <c r="BN695" s="74"/>
      <c r="BO695" s="74"/>
      <c r="BP695" s="74"/>
      <c r="BQ695" s="74"/>
      <c r="BR695" s="78">
        <v>1390</v>
      </c>
      <c r="BS695" s="74">
        <v>1.1000000000000001</v>
      </c>
      <c r="BT695" s="78">
        <v>1375</v>
      </c>
      <c r="BU695" s="74">
        <v>5.2</v>
      </c>
      <c r="BV695" s="74">
        <v>8.6</v>
      </c>
      <c r="BW695" s="74">
        <v>58.4</v>
      </c>
      <c r="BX695" s="74">
        <v>79.5</v>
      </c>
      <c r="BY695" s="74">
        <v>86.2</v>
      </c>
      <c r="BZ695" s="78">
        <v>1390</v>
      </c>
      <c r="CA695" s="74">
        <v>1.2</v>
      </c>
      <c r="CB695" s="78">
        <v>1375</v>
      </c>
      <c r="CC695" s="74">
        <v>7.1</v>
      </c>
      <c r="CD695" s="74">
        <v>7.2</v>
      </c>
      <c r="CE695" s="74">
        <v>68.8</v>
      </c>
      <c r="CF695" s="74">
        <v>81.900000000000006</v>
      </c>
      <c r="CG695" s="74">
        <v>85.7</v>
      </c>
      <c r="CH695" s="78">
        <v>1390</v>
      </c>
      <c r="CI695" s="74">
        <v>1.4</v>
      </c>
      <c r="CJ695" s="78">
        <v>1370</v>
      </c>
      <c r="CK695" s="74">
        <v>10.7</v>
      </c>
      <c r="CL695" s="74">
        <v>7.2</v>
      </c>
      <c r="CM695" s="74">
        <v>72.900000000000006</v>
      </c>
      <c r="CN695" s="74">
        <v>80.400000000000006</v>
      </c>
      <c r="CO695" s="74">
        <v>82.1</v>
      </c>
      <c r="CP695" s="78"/>
      <c r="CQ695" s="74"/>
      <c r="CR695" s="78"/>
      <c r="CS695" s="74"/>
      <c r="CT695" s="74"/>
      <c r="CU695" s="74"/>
      <c r="CV695" s="74"/>
      <c r="CW695" s="74"/>
    </row>
    <row r="696" spans="1:101" ht="16.5" x14ac:dyDescent="0.3">
      <c r="A696" s="74" t="s">
        <v>293</v>
      </c>
      <c r="B696" s="74">
        <v>118</v>
      </c>
      <c r="C696" s="74">
        <v>10007791</v>
      </c>
      <c r="D696" s="74" t="s">
        <v>11</v>
      </c>
      <c r="E696" s="74" t="s">
        <v>99</v>
      </c>
      <c r="F696" s="78">
        <v>855</v>
      </c>
      <c r="G696" s="74">
        <v>2.9</v>
      </c>
      <c r="H696" s="78">
        <v>830</v>
      </c>
      <c r="I696" s="74">
        <v>5.9</v>
      </c>
      <c r="J696" s="74">
        <v>10.9</v>
      </c>
      <c r="K696" s="74">
        <v>55.5</v>
      </c>
      <c r="L696" s="74">
        <v>73.900000000000006</v>
      </c>
      <c r="M696" s="74">
        <v>83.2</v>
      </c>
      <c r="N696" s="78">
        <v>855</v>
      </c>
      <c r="O696" s="74">
        <v>3.3</v>
      </c>
      <c r="P696" s="78">
        <v>830</v>
      </c>
      <c r="Q696" s="74">
        <v>7.6</v>
      </c>
      <c r="R696" s="74">
        <v>9.5</v>
      </c>
      <c r="S696" s="74">
        <v>66.599999999999994</v>
      </c>
      <c r="T696" s="74">
        <v>78</v>
      </c>
      <c r="U696" s="74">
        <v>82.9</v>
      </c>
      <c r="V696" s="78">
        <v>855</v>
      </c>
      <c r="W696" s="74">
        <v>3.3</v>
      </c>
      <c r="X696" s="78">
        <v>830</v>
      </c>
      <c r="Y696" s="74">
        <v>11.1</v>
      </c>
      <c r="Z696" s="74">
        <v>8.6999999999999993</v>
      </c>
      <c r="AA696" s="74">
        <v>68.400000000000006</v>
      </c>
      <c r="AB696" s="74">
        <v>76.5</v>
      </c>
      <c r="AC696" s="74">
        <v>80.2</v>
      </c>
      <c r="AD696" s="78"/>
      <c r="AE696" s="74"/>
      <c r="AF696" s="78"/>
      <c r="AG696" s="74"/>
      <c r="AH696" s="74"/>
      <c r="AI696" s="74"/>
      <c r="AJ696" s="74"/>
      <c r="AK696" s="74"/>
      <c r="AL696" s="78">
        <v>690</v>
      </c>
      <c r="AM696" s="74">
        <v>1.6</v>
      </c>
      <c r="AN696" s="78">
        <v>680</v>
      </c>
      <c r="AO696" s="74">
        <v>6.9</v>
      </c>
      <c r="AP696" s="74">
        <v>11.9</v>
      </c>
      <c r="AQ696" s="74">
        <v>57.1</v>
      </c>
      <c r="AR696" s="74">
        <v>70.5</v>
      </c>
      <c r="AS696" s="74">
        <v>81.2</v>
      </c>
      <c r="AT696" s="78">
        <v>690</v>
      </c>
      <c r="AU696" s="74">
        <v>1.6</v>
      </c>
      <c r="AV696" s="78">
        <v>680</v>
      </c>
      <c r="AW696" s="74">
        <v>10.7</v>
      </c>
      <c r="AX696" s="74">
        <v>11.2</v>
      </c>
      <c r="AY696" s="74">
        <v>68.099999999999994</v>
      </c>
      <c r="AZ696" s="74">
        <v>75.2</v>
      </c>
      <c r="BA696" s="74">
        <v>78.099999999999994</v>
      </c>
      <c r="BB696" s="78">
        <v>690</v>
      </c>
      <c r="BC696" s="74">
        <v>1.6</v>
      </c>
      <c r="BD696" s="78">
        <v>680</v>
      </c>
      <c r="BE696" s="74">
        <v>14.1</v>
      </c>
      <c r="BF696" s="74">
        <v>9.6999999999999993</v>
      </c>
      <c r="BG696" s="74">
        <v>68.400000000000006</v>
      </c>
      <c r="BH696" s="74">
        <v>73.099999999999994</v>
      </c>
      <c r="BI696" s="74">
        <v>76.2</v>
      </c>
      <c r="BJ696" s="78"/>
      <c r="BK696" s="74"/>
      <c r="BL696" s="78"/>
      <c r="BM696" s="74"/>
      <c r="BN696" s="74"/>
      <c r="BO696" s="74"/>
      <c r="BP696" s="74"/>
      <c r="BQ696" s="74"/>
      <c r="BR696" s="78">
        <v>1550</v>
      </c>
      <c r="BS696" s="74">
        <v>2.2999999999999998</v>
      </c>
      <c r="BT696" s="78">
        <v>1515</v>
      </c>
      <c r="BU696" s="74">
        <v>6.3</v>
      </c>
      <c r="BV696" s="74">
        <v>11.4</v>
      </c>
      <c r="BW696" s="74">
        <v>56.2</v>
      </c>
      <c r="BX696" s="74">
        <v>72.400000000000006</v>
      </c>
      <c r="BY696" s="74">
        <v>82.3</v>
      </c>
      <c r="BZ696" s="78">
        <v>1550</v>
      </c>
      <c r="CA696" s="74">
        <v>2.5</v>
      </c>
      <c r="CB696" s="78">
        <v>1510</v>
      </c>
      <c r="CC696" s="74">
        <v>9</v>
      </c>
      <c r="CD696" s="74">
        <v>10.3</v>
      </c>
      <c r="CE696" s="74">
        <v>67.3</v>
      </c>
      <c r="CF696" s="74">
        <v>76.8</v>
      </c>
      <c r="CG696" s="74">
        <v>80.7</v>
      </c>
      <c r="CH696" s="78">
        <v>1550</v>
      </c>
      <c r="CI696" s="74">
        <v>2.5</v>
      </c>
      <c r="CJ696" s="78">
        <v>1510</v>
      </c>
      <c r="CK696" s="74">
        <v>12.5</v>
      </c>
      <c r="CL696" s="74">
        <v>9.1</v>
      </c>
      <c r="CM696" s="74">
        <v>68.400000000000006</v>
      </c>
      <c r="CN696" s="74">
        <v>75</v>
      </c>
      <c r="CO696" s="74">
        <v>78.400000000000006</v>
      </c>
      <c r="CP696" s="78"/>
      <c r="CQ696" s="74"/>
      <c r="CR696" s="78"/>
      <c r="CS696" s="74"/>
      <c r="CT696" s="74"/>
      <c r="CU696" s="74"/>
      <c r="CV696" s="74"/>
      <c r="CW696" s="74"/>
    </row>
    <row r="697" spans="1:101" ht="16.5" x14ac:dyDescent="0.3">
      <c r="A697" s="74" t="s">
        <v>293</v>
      </c>
      <c r="B697" s="74">
        <v>119</v>
      </c>
      <c r="C697" s="74">
        <v>10007792</v>
      </c>
      <c r="D697" s="74" t="s">
        <v>19</v>
      </c>
      <c r="E697" s="74" t="s">
        <v>101</v>
      </c>
      <c r="F697" s="78">
        <v>1370</v>
      </c>
      <c r="G697" s="74">
        <v>2.8</v>
      </c>
      <c r="H697" s="78">
        <v>1330</v>
      </c>
      <c r="I697" s="74">
        <v>7.4</v>
      </c>
      <c r="J697" s="74">
        <v>8.8000000000000007</v>
      </c>
      <c r="K697" s="74">
        <v>49.7</v>
      </c>
      <c r="L697" s="74">
        <v>71.8</v>
      </c>
      <c r="M697" s="74">
        <v>83.8</v>
      </c>
      <c r="N697" s="78">
        <v>1370</v>
      </c>
      <c r="O697" s="74">
        <v>3.4</v>
      </c>
      <c r="P697" s="78">
        <v>1325</v>
      </c>
      <c r="Q697" s="74">
        <v>9.1999999999999993</v>
      </c>
      <c r="R697" s="74">
        <v>8.5</v>
      </c>
      <c r="S697" s="74">
        <v>65</v>
      </c>
      <c r="T697" s="74">
        <v>76.7</v>
      </c>
      <c r="U697" s="74">
        <v>82.3</v>
      </c>
      <c r="V697" s="78">
        <v>1370</v>
      </c>
      <c r="W697" s="74">
        <v>3.4</v>
      </c>
      <c r="X697" s="78">
        <v>1320</v>
      </c>
      <c r="Y697" s="74">
        <v>13.3</v>
      </c>
      <c r="Z697" s="74">
        <v>7.2</v>
      </c>
      <c r="AA697" s="74">
        <v>69.099999999999994</v>
      </c>
      <c r="AB697" s="74">
        <v>76.7</v>
      </c>
      <c r="AC697" s="74">
        <v>79.5</v>
      </c>
      <c r="AD697" s="78"/>
      <c r="AE697" s="74"/>
      <c r="AF697" s="78"/>
      <c r="AG697" s="74"/>
      <c r="AH697" s="74"/>
      <c r="AI697" s="74"/>
      <c r="AJ697" s="74"/>
      <c r="AK697" s="74"/>
      <c r="AL697" s="78">
        <v>1170</v>
      </c>
      <c r="AM697" s="74">
        <v>1</v>
      </c>
      <c r="AN697" s="78">
        <v>1160</v>
      </c>
      <c r="AO697" s="74">
        <v>9</v>
      </c>
      <c r="AP697" s="74">
        <v>10.4</v>
      </c>
      <c r="AQ697" s="74">
        <v>48.4</v>
      </c>
      <c r="AR697" s="74">
        <v>68.5</v>
      </c>
      <c r="AS697" s="74">
        <v>80.7</v>
      </c>
      <c r="AT697" s="78">
        <v>1170</v>
      </c>
      <c r="AU697" s="74">
        <v>1.2</v>
      </c>
      <c r="AV697" s="78">
        <v>1155</v>
      </c>
      <c r="AW697" s="74">
        <v>12.1</v>
      </c>
      <c r="AX697" s="74">
        <v>9.4</v>
      </c>
      <c r="AY697" s="74">
        <v>62.6</v>
      </c>
      <c r="AZ697" s="74">
        <v>73.599999999999994</v>
      </c>
      <c r="BA697" s="74">
        <v>78.5</v>
      </c>
      <c r="BB697" s="78">
        <v>1170</v>
      </c>
      <c r="BC697" s="74">
        <v>1.2</v>
      </c>
      <c r="BD697" s="78">
        <v>1155</v>
      </c>
      <c r="BE697" s="74">
        <v>15.5</v>
      </c>
      <c r="BF697" s="74">
        <v>7.1</v>
      </c>
      <c r="BG697" s="74">
        <v>67</v>
      </c>
      <c r="BH697" s="74">
        <v>74.3</v>
      </c>
      <c r="BI697" s="74">
        <v>77.400000000000006</v>
      </c>
      <c r="BJ697" s="78"/>
      <c r="BK697" s="74"/>
      <c r="BL697" s="78"/>
      <c r="BM697" s="74"/>
      <c r="BN697" s="74"/>
      <c r="BO697" s="74"/>
      <c r="BP697" s="74"/>
      <c r="BQ697" s="74"/>
      <c r="BR697" s="78">
        <v>2540</v>
      </c>
      <c r="BS697" s="74">
        <v>2</v>
      </c>
      <c r="BT697" s="78">
        <v>2490</v>
      </c>
      <c r="BU697" s="74">
        <v>8.1</v>
      </c>
      <c r="BV697" s="74">
        <v>9.5</v>
      </c>
      <c r="BW697" s="74">
        <v>49.1</v>
      </c>
      <c r="BX697" s="74">
        <v>70.3</v>
      </c>
      <c r="BY697" s="74">
        <v>82.4</v>
      </c>
      <c r="BZ697" s="78">
        <v>2540</v>
      </c>
      <c r="CA697" s="74">
        <v>2.4</v>
      </c>
      <c r="CB697" s="78">
        <v>2480</v>
      </c>
      <c r="CC697" s="74">
        <v>10.6</v>
      </c>
      <c r="CD697" s="74">
        <v>8.9</v>
      </c>
      <c r="CE697" s="74">
        <v>63.9</v>
      </c>
      <c r="CF697" s="74">
        <v>75.3</v>
      </c>
      <c r="CG697" s="74">
        <v>80.5</v>
      </c>
      <c r="CH697" s="78">
        <v>2540</v>
      </c>
      <c r="CI697" s="74">
        <v>2.4</v>
      </c>
      <c r="CJ697" s="78">
        <v>2480</v>
      </c>
      <c r="CK697" s="74">
        <v>14.3</v>
      </c>
      <c r="CL697" s="74">
        <v>7.1</v>
      </c>
      <c r="CM697" s="74">
        <v>68.099999999999994</v>
      </c>
      <c r="CN697" s="74">
        <v>75.599999999999994</v>
      </c>
      <c r="CO697" s="74">
        <v>78.5</v>
      </c>
      <c r="CP697" s="78"/>
      <c r="CQ697" s="74"/>
      <c r="CR697" s="78"/>
      <c r="CS697" s="74"/>
      <c r="CT697" s="74"/>
      <c r="CU697" s="74"/>
      <c r="CV697" s="74"/>
      <c r="CW697" s="74"/>
    </row>
    <row r="698" spans="1:101" ht="16.5" x14ac:dyDescent="0.3">
      <c r="A698" s="74" t="s">
        <v>293</v>
      </c>
      <c r="B698" s="74">
        <v>17</v>
      </c>
      <c r="C698" s="74">
        <v>10008640</v>
      </c>
      <c r="D698" s="74" t="s">
        <v>19</v>
      </c>
      <c r="E698" s="74" t="s">
        <v>103</v>
      </c>
      <c r="F698" s="78">
        <v>410</v>
      </c>
      <c r="G698" s="74">
        <v>3.4</v>
      </c>
      <c r="H698" s="78">
        <v>395</v>
      </c>
      <c r="I698" s="74">
        <v>8.6</v>
      </c>
      <c r="J698" s="74">
        <v>17.899999999999999</v>
      </c>
      <c r="K698" s="74">
        <v>61.1</v>
      </c>
      <c r="L698" s="74">
        <v>68.900000000000006</v>
      </c>
      <c r="M698" s="74">
        <v>73.5</v>
      </c>
      <c r="N698" s="78">
        <v>410</v>
      </c>
      <c r="O698" s="74">
        <v>3.2</v>
      </c>
      <c r="P698" s="78">
        <v>395</v>
      </c>
      <c r="Q698" s="74">
        <v>16.100000000000001</v>
      </c>
      <c r="R698" s="74">
        <v>12.1</v>
      </c>
      <c r="S698" s="74">
        <v>62.2</v>
      </c>
      <c r="T698" s="74">
        <v>67.8</v>
      </c>
      <c r="U698" s="74">
        <v>71.8</v>
      </c>
      <c r="V698" s="78">
        <v>410</v>
      </c>
      <c r="W698" s="74">
        <v>3.4</v>
      </c>
      <c r="X698" s="78">
        <v>395</v>
      </c>
      <c r="Y698" s="74">
        <v>17.7</v>
      </c>
      <c r="Z698" s="74">
        <v>13.4</v>
      </c>
      <c r="AA698" s="74">
        <v>59.8</v>
      </c>
      <c r="AB698" s="74">
        <v>66.7</v>
      </c>
      <c r="AC698" s="74">
        <v>68.900000000000006</v>
      </c>
      <c r="AD698" s="78"/>
      <c r="AE698" s="74"/>
      <c r="AF698" s="78"/>
      <c r="AG698" s="74"/>
      <c r="AH698" s="74"/>
      <c r="AI698" s="74"/>
      <c r="AJ698" s="74"/>
      <c r="AK698" s="74"/>
      <c r="AL698" s="78">
        <v>290</v>
      </c>
      <c r="AM698" s="74">
        <v>1.4</v>
      </c>
      <c r="AN698" s="78">
        <v>285</v>
      </c>
      <c r="AO698" s="74">
        <v>9.5</v>
      </c>
      <c r="AP698" s="74">
        <v>21.1</v>
      </c>
      <c r="AQ698" s="74">
        <v>59.2</v>
      </c>
      <c r="AR698" s="74">
        <v>64.400000000000006</v>
      </c>
      <c r="AS698" s="74">
        <v>69.400000000000006</v>
      </c>
      <c r="AT698" s="78">
        <v>290</v>
      </c>
      <c r="AU698" s="74">
        <v>1.4</v>
      </c>
      <c r="AV698" s="78">
        <v>285</v>
      </c>
      <c r="AW698" s="74">
        <v>13</v>
      </c>
      <c r="AX698" s="74">
        <v>19.399999999999999</v>
      </c>
      <c r="AY698" s="74">
        <v>63</v>
      </c>
      <c r="AZ698" s="74">
        <v>65.8</v>
      </c>
      <c r="BA698" s="74">
        <v>67.599999999999994</v>
      </c>
      <c r="BB698" s="78">
        <v>290</v>
      </c>
      <c r="BC698" s="74">
        <v>1.4</v>
      </c>
      <c r="BD698" s="78">
        <v>285</v>
      </c>
      <c r="BE698" s="74">
        <v>20.100000000000001</v>
      </c>
      <c r="BF698" s="74">
        <v>14.1</v>
      </c>
      <c r="BG698" s="74">
        <v>60.6</v>
      </c>
      <c r="BH698" s="74">
        <v>64.099999999999994</v>
      </c>
      <c r="BI698" s="74">
        <v>65.8</v>
      </c>
      <c r="BJ698" s="78"/>
      <c r="BK698" s="74"/>
      <c r="BL698" s="78"/>
      <c r="BM698" s="74"/>
      <c r="BN698" s="74"/>
      <c r="BO698" s="74"/>
      <c r="BP698" s="74"/>
      <c r="BQ698" s="74"/>
      <c r="BR698" s="78">
        <v>700</v>
      </c>
      <c r="BS698" s="74">
        <v>2.6</v>
      </c>
      <c r="BT698" s="78">
        <v>680</v>
      </c>
      <c r="BU698" s="74">
        <v>9</v>
      </c>
      <c r="BV698" s="74">
        <v>19.3</v>
      </c>
      <c r="BW698" s="74">
        <v>60.3</v>
      </c>
      <c r="BX698" s="74">
        <v>67.099999999999994</v>
      </c>
      <c r="BY698" s="74">
        <v>71.8</v>
      </c>
      <c r="BZ698" s="78">
        <v>700</v>
      </c>
      <c r="CA698" s="74">
        <v>2.4</v>
      </c>
      <c r="CB698" s="78">
        <v>680</v>
      </c>
      <c r="CC698" s="74">
        <v>14.8</v>
      </c>
      <c r="CD698" s="74">
        <v>15.1</v>
      </c>
      <c r="CE698" s="74">
        <v>62.6</v>
      </c>
      <c r="CF698" s="74">
        <v>67</v>
      </c>
      <c r="CG698" s="74">
        <v>70</v>
      </c>
      <c r="CH698" s="78">
        <v>700</v>
      </c>
      <c r="CI698" s="74">
        <v>2.6</v>
      </c>
      <c r="CJ698" s="78">
        <v>680</v>
      </c>
      <c r="CK698" s="74">
        <v>18.7</v>
      </c>
      <c r="CL698" s="74">
        <v>13.7</v>
      </c>
      <c r="CM698" s="74">
        <v>60.1</v>
      </c>
      <c r="CN698" s="74">
        <v>65.599999999999994</v>
      </c>
      <c r="CO698" s="74">
        <v>67.599999999999994</v>
      </c>
      <c r="CP698" s="78"/>
      <c r="CQ698" s="74"/>
      <c r="CR698" s="78"/>
      <c r="CS698" s="74"/>
      <c r="CT698" s="74"/>
      <c r="CU698" s="74"/>
      <c r="CV698" s="74"/>
      <c r="CW698" s="74"/>
    </row>
    <row r="699" spans="1:101" ht="16.5" x14ac:dyDescent="0.3">
      <c r="A699" s="74" t="s">
        <v>293</v>
      </c>
      <c r="B699" s="74">
        <v>229</v>
      </c>
      <c r="C699" s="74">
        <v>10004511</v>
      </c>
      <c r="D699" s="74" t="s">
        <v>49</v>
      </c>
      <c r="E699" s="74" t="s">
        <v>105</v>
      </c>
      <c r="F699" s="78" t="s">
        <v>13</v>
      </c>
      <c r="G699" s="74" t="s">
        <v>13</v>
      </c>
      <c r="H699" s="78" t="s">
        <v>13</v>
      </c>
      <c r="I699" s="74" t="s">
        <v>13</v>
      </c>
      <c r="J699" s="74" t="s">
        <v>13</v>
      </c>
      <c r="K699" s="74" t="s">
        <v>13</v>
      </c>
      <c r="L699" s="74" t="s">
        <v>13</v>
      </c>
      <c r="M699" s="74" t="s">
        <v>13</v>
      </c>
      <c r="N699" s="78" t="s">
        <v>13</v>
      </c>
      <c r="O699" s="74" t="s">
        <v>13</v>
      </c>
      <c r="P699" s="78" t="s">
        <v>13</v>
      </c>
      <c r="Q699" s="74" t="s">
        <v>13</v>
      </c>
      <c r="R699" s="74" t="s">
        <v>13</v>
      </c>
      <c r="S699" s="74" t="s">
        <v>13</v>
      </c>
      <c r="T699" s="74" t="s">
        <v>13</v>
      </c>
      <c r="U699" s="74" t="s">
        <v>13</v>
      </c>
      <c r="V699" s="78" t="s">
        <v>13</v>
      </c>
      <c r="W699" s="74" t="s">
        <v>13</v>
      </c>
      <c r="X699" s="78" t="s">
        <v>13</v>
      </c>
      <c r="Y699" s="74" t="s">
        <v>13</v>
      </c>
      <c r="Z699" s="74" t="s">
        <v>13</v>
      </c>
      <c r="AA699" s="74" t="s">
        <v>13</v>
      </c>
      <c r="AB699" s="74" t="s">
        <v>13</v>
      </c>
      <c r="AC699" s="74" t="s">
        <v>13</v>
      </c>
      <c r="AD699" s="78"/>
      <c r="AE699" s="74"/>
      <c r="AF699" s="78"/>
      <c r="AG699" s="74"/>
      <c r="AH699" s="74"/>
      <c r="AI699" s="74"/>
      <c r="AJ699" s="74"/>
      <c r="AK699" s="74"/>
      <c r="AL699" s="78" t="s">
        <v>13</v>
      </c>
      <c r="AM699" s="74" t="s">
        <v>13</v>
      </c>
      <c r="AN699" s="78" t="s">
        <v>13</v>
      </c>
      <c r="AO699" s="74" t="s">
        <v>13</v>
      </c>
      <c r="AP699" s="74" t="s">
        <v>13</v>
      </c>
      <c r="AQ699" s="74" t="s">
        <v>13</v>
      </c>
      <c r="AR699" s="74" t="s">
        <v>13</v>
      </c>
      <c r="AS699" s="74" t="s">
        <v>13</v>
      </c>
      <c r="AT699" s="78" t="s">
        <v>13</v>
      </c>
      <c r="AU699" s="74" t="s">
        <v>13</v>
      </c>
      <c r="AV699" s="78" t="s">
        <v>13</v>
      </c>
      <c r="AW699" s="74" t="s">
        <v>13</v>
      </c>
      <c r="AX699" s="74" t="s">
        <v>13</v>
      </c>
      <c r="AY699" s="74" t="s">
        <v>13</v>
      </c>
      <c r="AZ699" s="74" t="s">
        <v>13</v>
      </c>
      <c r="BA699" s="74" t="s">
        <v>13</v>
      </c>
      <c r="BB699" s="78" t="s">
        <v>13</v>
      </c>
      <c r="BC699" s="74" t="s">
        <v>13</v>
      </c>
      <c r="BD699" s="78" t="s">
        <v>13</v>
      </c>
      <c r="BE699" s="74" t="s">
        <v>13</v>
      </c>
      <c r="BF699" s="74" t="s">
        <v>13</v>
      </c>
      <c r="BG699" s="74" t="s">
        <v>13</v>
      </c>
      <c r="BH699" s="74" t="s">
        <v>13</v>
      </c>
      <c r="BI699" s="74" t="s">
        <v>13</v>
      </c>
      <c r="BJ699" s="78"/>
      <c r="BK699" s="74"/>
      <c r="BL699" s="78"/>
      <c r="BM699" s="74"/>
      <c r="BN699" s="74"/>
      <c r="BO699" s="74"/>
      <c r="BP699" s="74"/>
      <c r="BQ699" s="74"/>
      <c r="BR699" s="78" t="s">
        <v>13</v>
      </c>
      <c r="BS699" s="74" t="s">
        <v>13</v>
      </c>
      <c r="BT699" s="78" t="s">
        <v>13</v>
      </c>
      <c r="BU699" s="74" t="s">
        <v>13</v>
      </c>
      <c r="BV699" s="74" t="s">
        <v>13</v>
      </c>
      <c r="BW699" s="74" t="s">
        <v>13</v>
      </c>
      <c r="BX699" s="74" t="s">
        <v>13</v>
      </c>
      <c r="BY699" s="74" t="s">
        <v>13</v>
      </c>
      <c r="BZ699" s="78" t="s">
        <v>13</v>
      </c>
      <c r="CA699" s="74" t="s">
        <v>13</v>
      </c>
      <c r="CB699" s="78" t="s">
        <v>13</v>
      </c>
      <c r="CC699" s="74" t="s">
        <v>13</v>
      </c>
      <c r="CD699" s="74" t="s">
        <v>13</v>
      </c>
      <c r="CE699" s="74" t="s">
        <v>13</v>
      </c>
      <c r="CF699" s="74" t="s">
        <v>13</v>
      </c>
      <c r="CG699" s="74" t="s">
        <v>13</v>
      </c>
      <c r="CH699" s="78" t="s">
        <v>13</v>
      </c>
      <c r="CI699" s="74" t="s">
        <v>13</v>
      </c>
      <c r="CJ699" s="78" t="s">
        <v>13</v>
      </c>
      <c r="CK699" s="74" t="s">
        <v>13</v>
      </c>
      <c r="CL699" s="74" t="s">
        <v>13</v>
      </c>
      <c r="CM699" s="74" t="s">
        <v>13</v>
      </c>
      <c r="CN699" s="74" t="s">
        <v>13</v>
      </c>
      <c r="CO699" s="74" t="s">
        <v>13</v>
      </c>
      <c r="CP699" s="78"/>
      <c r="CQ699" s="74"/>
      <c r="CR699" s="78"/>
      <c r="CS699" s="74"/>
      <c r="CT699" s="74"/>
      <c r="CU699" s="74"/>
      <c r="CV699" s="74"/>
      <c r="CW699" s="74"/>
    </row>
    <row r="700" spans="1:101" ht="16.5" x14ac:dyDescent="0.3">
      <c r="A700" s="74" t="s">
        <v>293</v>
      </c>
      <c r="B700" s="74">
        <v>54</v>
      </c>
      <c r="C700" s="74">
        <v>10007145</v>
      </c>
      <c r="D700" s="74" t="s">
        <v>19</v>
      </c>
      <c r="E700" s="74" t="s">
        <v>107</v>
      </c>
      <c r="F700" s="78">
        <v>855</v>
      </c>
      <c r="G700" s="74">
        <v>2.7</v>
      </c>
      <c r="H700" s="78">
        <v>830</v>
      </c>
      <c r="I700" s="74">
        <v>6.5</v>
      </c>
      <c r="J700" s="74">
        <v>10.6</v>
      </c>
      <c r="K700" s="74">
        <v>62.4</v>
      </c>
      <c r="L700" s="74">
        <v>76.3</v>
      </c>
      <c r="M700" s="74">
        <v>82.9</v>
      </c>
      <c r="N700" s="78">
        <v>855</v>
      </c>
      <c r="O700" s="74">
        <v>3.2</v>
      </c>
      <c r="P700" s="78">
        <v>825</v>
      </c>
      <c r="Q700" s="74">
        <v>10.8</v>
      </c>
      <c r="R700" s="74">
        <v>8</v>
      </c>
      <c r="S700" s="74">
        <v>70</v>
      </c>
      <c r="T700" s="74">
        <v>78.099999999999994</v>
      </c>
      <c r="U700" s="74">
        <v>81.2</v>
      </c>
      <c r="V700" s="78">
        <v>855</v>
      </c>
      <c r="W700" s="74">
        <v>3.5</v>
      </c>
      <c r="X700" s="78">
        <v>825</v>
      </c>
      <c r="Y700" s="74">
        <v>13.1</v>
      </c>
      <c r="Z700" s="74">
        <v>6.4</v>
      </c>
      <c r="AA700" s="74">
        <v>72.8</v>
      </c>
      <c r="AB700" s="74">
        <v>78.599999999999994</v>
      </c>
      <c r="AC700" s="74">
        <v>80.400000000000006</v>
      </c>
      <c r="AD700" s="78"/>
      <c r="AE700" s="74"/>
      <c r="AF700" s="78"/>
      <c r="AG700" s="74"/>
      <c r="AH700" s="74"/>
      <c r="AI700" s="74"/>
      <c r="AJ700" s="74"/>
      <c r="AK700" s="74"/>
      <c r="AL700" s="78">
        <v>640</v>
      </c>
      <c r="AM700" s="74">
        <v>1.4</v>
      </c>
      <c r="AN700" s="78">
        <v>630</v>
      </c>
      <c r="AO700" s="74">
        <v>8.6</v>
      </c>
      <c r="AP700" s="74">
        <v>11.4</v>
      </c>
      <c r="AQ700" s="74">
        <v>60.2</v>
      </c>
      <c r="AR700" s="74">
        <v>74.3</v>
      </c>
      <c r="AS700" s="74">
        <v>80</v>
      </c>
      <c r="AT700" s="78">
        <v>640</v>
      </c>
      <c r="AU700" s="74">
        <v>1.4</v>
      </c>
      <c r="AV700" s="78">
        <v>630</v>
      </c>
      <c r="AW700" s="74">
        <v>11.6</v>
      </c>
      <c r="AX700" s="74">
        <v>9.1999999999999993</v>
      </c>
      <c r="AY700" s="74">
        <v>67.8</v>
      </c>
      <c r="AZ700" s="74">
        <v>76.099999999999994</v>
      </c>
      <c r="BA700" s="74">
        <v>79.2</v>
      </c>
      <c r="BB700" s="78">
        <v>640</v>
      </c>
      <c r="BC700" s="74">
        <v>1.4</v>
      </c>
      <c r="BD700" s="78">
        <v>630</v>
      </c>
      <c r="BE700" s="74">
        <v>16</v>
      </c>
      <c r="BF700" s="74">
        <v>6.8</v>
      </c>
      <c r="BG700" s="74">
        <v>69.599999999999994</v>
      </c>
      <c r="BH700" s="74">
        <v>74.8</v>
      </c>
      <c r="BI700" s="74">
        <v>77.2</v>
      </c>
      <c r="BJ700" s="78"/>
      <c r="BK700" s="74"/>
      <c r="BL700" s="78"/>
      <c r="BM700" s="74"/>
      <c r="BN700" s="74"/>
      <c r="BO700" s="74"/>
      <c r="BP700" s="74"/>
      <c r="BQ700" s="74"/>
      <c r="BR700" s="78">
        <v>1495</v>
      </c>
      <c r="BS700" s="74">
        <v>2.1</v>
      </c>
      <c r="BT700" s="78">
        <v>1460</v>
      </c>
      <c r="BU700" s="74">
        <v>7.4</v>
      </c>
      <c r="BV700" s="74">
        <v>11</v>
      </c>
      <c r="BW700" s="74">
        <v>61.5</v>
      </c>
      <c r="BX700" s="74">
        <v>75.400000000000006</v>
      </c>
      <c r="BY700" s="74">
        <v>81.7</v>
      </c>
      <c r="BZ700" s="78">
        <v>1495</v>
      </c>
      <c r="CA700" s="74">
        <v>2.4</v>
      </c>
      <c r="CB700" s="78">
        <v>1455</v>
      </c>
      <c r="CC700" s="74">
        <v>11.1</v>
      </c>
      <c r="CD700" s="74">
        <v>8.5</v>
      </c>
      <c r="CE700" s="74">
        <v>69</v>
      </c>
      <c r="CF700" s="74">
        <v>77.2</v>
      </c>
      <c r="CG700" s="74">
        <v>80.400000000000006</v>
      </c>
      <c r="CH700" s="78">
        <v>1495</v>
      </c>
      <c r="CI700" s="74">
        <v>2.6</v>
      </c>
      <c r="CJ700" s="78">
        <v>1455</v>
      </c>
      <c r="CK700" s="74">
        <v>14.4</v>
      </c>
      <c r="CL700" s="74">
        <v>6.6</v>
      </c>
      <c r="CM700" s="74">
        <v>71.400000000000006</v>
      </c>
      <c r="CN700" s="74">
        <v>77</v>
      </c>
      <c r="CO700" s="74">
        <v>79</v>
      </c>
      <c r="CP700" s="78"/>
      <c r="CQ700" s="74"/>
      <c r="CR700" s="78"/>
      <c r="CS700" s="74"/>
      <c r="CT700" s="74"/>
      <c r="CU700" s="74"/>
      <c r="CV700" s="74"/>
      <c r="CW700" s="74"/>
    </row>
    <row r="701" spans="1:101" ht="16.5" x14ac:dyDescent="0.3">
      <c r="A701" s="74" t="s">
        <v>293</v>
      </c>
      <c r="B701" s="74">
        <v>131</v>
      </c>
      <c r="C701" s="74">
        <v>10002718</v>
      </c>
      <c r="D701" s="74" t="s">
        <v>27</v>
      </c>
      <c r="E701" s="74" t="s">
        <v>109</v>
      </c>
      <c r="F701" s="78">
        <v>655</v>
      </c>
      <c r="G701" s="74">
        <v>2.2999999999999998</v>
      </c>
      <c r="H701" s="78">
        <v>640</v>
      </c>
      <c r="I701" s="74">
        <v>7.3</v>
      </c>
      <c r="J701" s="74">
        <v>14.5</v>
      </c>
      <c r="K701" s="74">
        <v>53.2</v>
      </c>
      <c r="L701" s="74">
        <v>68.5</v>
      </c>
      <c r="M701" s="74">
        <v>78.2</v>
      </c>
      <c r="N701" s="78">
        <v>655</v>
      </c>
      <c r="O701" s="74">
        <v>3</v>
      </c>
      <c r="P701" s="78">
        <v>635</v>
      </c>
      <c r="Q701" s="74">
        <v>10.7</v>
      </c>
      <c r="R701" s="74">
        <v>12.3</v>
      </c>
      <c r="S701" s="74">
        <v>57.5</v>
      </c>
      <c r="T701" s="74">
        <v>68.900000000000006</v>
      </c>
      <c r="U701" s="74">
        <v>77</v>
      </c>
      <c r="V701" s="78">
        <v>655</v>
      </c>
      <c r="W701" s="74">
        <v>3.4</v>
      </c>
      <c r="X701" s="78">
        <v>635</v>
      </c>
      <c r="Y701" s="74">
        <v>14.2</v>
      </c>
      <c r="Z701" s="74">
        <v>10.1</v>
      </c>
      <c r="AA701" s="74">
        <v>61.5</v>
      </c>
      <c r="AB701" s="74">
        <v>71.3</v>
      </c>
      <c r="AC701" s="74">
        <v>75.7</v>
      </c>
      <c r="AD701" s="78"/>
      <c r="AE701" s="74"/>
      <c r="AF701" s="78"/>
      <c r="AG701" s="74"/>
      <c r="AH701" s="74"/>
      <c r="AI701" s="74"/>
      <c r="AJ701" s="74"/>
      <c r="AK701" s="74"/>
      <c r="AL701" s="78">
        <v>295</v>
      </c>
      <c r="AM701" s="74">
        <v>1.7</v>
      </c>
      <c r="AN701" s="78">
        <v>290</v>
      </c>
      <c r="AO701" s="74">
        <v>8.9</v>
      </c>
      <c r="AP701" s="74">
        <v>18.2</v>
      </c>
      <c r="AQ701" s="74">
        <v>49.7</v>
      </c>
      <c r="AR701" s="74">
        <v>61</v>
      </c>
      <c r="AS701" s="74">
        <v>72.900000000000006</v>
      </c>
      <c r="AT701" s="78">
        <v>295</v>
      </c>
      <c r="AU701" s="74">
        <v>3</v>
      </c>
      <c r="AV701" s="78">
        <v>290</v>
      </c>
      <c r="AW701" s="74">
        <v>15.3</v>
      </c>
      <c r="AX701" s="74">
        <v>16.3</v>
      </c>
      <c r="AY701" s="74">
        <v>58.3</v>
      </c>
      <c r="AZ701" s="74">
        <v>64.900000000000006</v>
      </c>
      <c r="BA701" s="74">
        <v>68.400000000000006</v>
      </c>
      <c r="BB701" s="78">
        <v>295</v>
      </c>
      <c r="BC701" s="74">
        <v>2.7</v>
      </c>
      <c r="BD701" s="78">
        <v>290</v>
      </c>
      <c r="BE701" s="74">
        <v>19</v>
      </c>
      <c r="BF701" s="74">
        <v>10.7</v>
      </c>
      <c r="BG701" s="74">
        <v>63</v>
      </c>
      <c r="BH701" s="74">
        <v>66.099999999999994</v>
      </c>
      <c r="BI701" s="74">
        <v>70.2</v>
      </c>
      <c r="BJ701" s="78"/>
      <c r="BK701" s="74"/>
      <c r="BL701" s="78"/>
      <c r="BM701" s="74"/>
      <c r="BN701" s="74"/>
      <c r="BO701" s="74"/>
      <c r="BP701" s="74"/>
      <c r="BQ701" s="74"/>
      <c r="BR701" s="78">
        <v>955</v>
      </c>
      <c r="BS701" s="74">
        <v>2.1</v>
      </c>
      <c r="BT701" s="78">
        <v>935</v>
      </c>
      <c r="BU701" s="74">
        <v>7.8</v>
      </c>
      <c r="BV701" s="74">
        <v>15.6</v>
      </c>
      <c r="BW701" s="74">
        <v>52.1</v>
      </c>
      <c r="BX701" s="74">
        <v>66.099999999999994</v>
      </c>
      <c r="BY701" s="74">
        <v>76.5</v>
      </c>
      <c r="BZ701" s="78">
        <v>955</v>
      </c>
      <c r="CA701" s="74">
        <v>3</v>
      </c>
      <c r="CB701" s="78">
        <v>925</v>
      </c>
      <c r="CC701" s="74">
        <v>12.1</v>
      </c>
      <c r="CD701" s="74">
        <v>13.5</v>
      </c>
      <c r="CE701" s="74">
        <v>57.8</v>
      </c>
      <c r="CF701" s="74">
        <v>67.599999999999994</v>
      </c>
      <c r="CG701" s="74">
        <v>74.400000000000006</v>
      </c>
      <c r="CH701" s="78">
        <v>955</v>
      </c>
      <c r="CI701" s="74">
        <v>3.1</v>
      </c>
      <c r="CJ701" s="78">
        <v>925</v>
      </c>
      <c r="CK701" s="74">
        <v>15.7</v>
      </c>
      <c r="CL701" s="74">
        <v>10.3</v>
      </c>
      <c r="CM701" s="74">
        <v>62</v>
      </c>
      <c r="CN701" s="74">
        <v>69.7</v>
      </c>
      <c r="CO701" s="74">
        <v>74</v>
      </c>
      <c r="CP701" s="78"/>
      <c r="CQ701" s="74"/>
      <c r="CR701" s="78"/>
      <c r="CS701" s="74"/>
      <c r="CT701" s="74"/>
      <c r="CU701" s="74"/>
      <c r="CV701" s="74"/>
      <c r="CW701" s="74"/>
    </row>
    <row r="702" spans="1:101" ht="16.5" x14ac:dyDescent="0.3">
      <c r="A702" s="74" t="s">
        <v>293</v>
      </c>
      <c r="B702" s="74">
        <v>59</v>
      </c>
      <c r="C702" s="74">
        <v>10007146</v>
      </c>
      <c r="D702" s="74" t="s">
        <v>27</v>
      </c>
      <c r="E702" s="74" t="s">
        <v>111</v>
      </c>
      <c r="F702" s="78">
        <v>1610</v>
      </c>
      <c r="G702" s="74">
        <v>5.2</v>
      </c>
      <c r="H702" s="78">
        <v>1525</v>
      </c>
      <c r="I702" s="74">
        <v>9.6</v>
      </c>
      <c r="J702" s="74">
        <v>13</v>
      </c>
      <c r="K702" s="74">
        <v>57.6</v>
      </c>
      <c r="L702" s="74">
        <v>71.2</v>
      </c>
      <c r="M702" s="74">
        <v>77.5</v>
      </c>
      <c r="N702" s="78">
        <v>1610</v>
      </c>
      <c r="O702" s="74">
        <v>6.2</v>
      </c>
      <c r="P702" s="78">
        <v>1510</v>
      </c>
      <c r="Q702" s="74">
        <v>12.2</v>
      </c>
      <c r="R702" s="74">
        <v>10.7</v>
      </c>
      <c r="S702" s="74">
        <v>65.3</v>
      </c>
      <c r="T702" s="74">
        <v>73.8</v>
      </c>
      <c r="U702" s="74">
        <v>77.099999999999994</v>
      </c>
      <c r="V702" s="78">
        <v>1610</v>
      </c>
      <c r="W702" s="74">
        <v>6.2</v>
      </c>
      <c r="X702" s="78">
        <v>1510</v>
      </c>
      <c r="Y702" s="74">
        <v>15.4</v>
      </c>
      <c r="Z702" s="74">
        <v>10.3</v>
      </c>
      <c r="AA702" s="74">
        <v>65.7</v>
      </c>
      <c r="AB702" s="74">
        <v>72.2</v>
      </c>
      <c r="AC702" s="74">
        <v>74.3</v>
      </c>
      <c r="AD702" s="78"/>
      <c r="AE702" s="74"/>
      <c r="AF702" s="78"/>
      <c r="AG702" s="74"/>
      <c r="AH702" s="74"/>
      <c r="AI702" s="74"/>
      <c r="AJ702" s="74"/>
      <c r="AK702" s="74"/>
      <c r="AL702" s="78">
        <v>1125</v>
      </c>
      <c r="AM702" s="74">
        <v>3.2</v>
      </c>
      <c r="AN702" s="78">
        <v>1085</v>
      </c>
      <c r="AO702" s="74">
        <v>10.5</v>
      </c>
      <c r="AP702" s="74">
        <v>13.7</v>
      </c>
      <c r="AQ702" s="74">
        <v>58</v>
      </c>
      <c r="AR702" s="74">
        <v>69.2</v>
      </c>
      <c r="AS702" s="74">
        <v>75.8</v>
      </c>
      <c r="AT702" s="78">
        <v>1125</v>
      </c>
      <c r="AU702" s="74">
        <v>3.7</v>
      </c>
      <c r="AV702" s="78">
        <v>1080</v>
      </c>
      <c r="AW702" s="74">
        <v>14.7</v>
      </c>
      <c r="AX702" s="74">
        <v>13</v>
      </c>
      <c r="AY702" s="74">
        <v>61.5</v>
      </c>
      <c r="AZ702" s="74">
        <v>69.2</v>
      </c>
      <c r="BA702" s="74">
        <v>72.2</v>
      </c>
      <c r="BB702" s="78">
        <v>1125</v>
      </c>
      <c r="BC702" s="74">
        <v>4.2</v>
      </c>
      <c r="BD702" s="78">
        <v>1075</v>
      </c>
      <c r="BE702" s="74">
        <v>19.899999999999999</v>
      </c>
      <c r="BF702" s="74">
        <v>9.9</v>
      </c>
      <c r="BG702" s="74">
        <v>63.8</v>
      </c>
      <c r="BH702" s="74">
        <v>68.3</v>
      </c>
      <c r="BI702" s="74">
        <v>70.3</v>
      </c>
      <c r="BJ702" s="78"/>
      <c r="BK702" s="74"/>
      <c r="BL702" s="78"/>
      <c r="BM702" s="74"/>
      <c r="BN702" s="74"/>
      <c r="BO702" s="74"/>
      <c r="BP702" s="74"/>
      <c r="BQ702" s="74"/>
      <c r="BR702" s="78">
        <v>2730</v>
      </c>
      <c r="BS702" s="74">
        <v>4.4000000000000004</v>
      </c>
      <c r="BT702" s="78">
        <v>2615</v>
      </c>
      <c r="BU702" s="74">
        <v>10</v>
      </c>
      <c r="BV702" s="74">
        <v>13.3</v>
      </c>
      <c r="BW702" s="74">
        <v>57.8</v>
      </c>
      <c r="BX702" s="74">
        <v>70.400000000000006</v>
      </c>
      <c r="BY702" s="74">
        <v>76.8</v>
      </c>
      <c r="BZ702" s="78">
        <v>2730</v>
      </c>
      <c r="CA702" s="74">
        <v>5.2</v>
      </c>
      <c r="CB702" s="78">
        <v>2590</v>
      </c>
      <c r="CC702" s="74">
        <v>13.2</v>
      </c>
      <c r="CD702" s="74">
        <v>11.7</v>
      </c>
      <c r="CE702" s="74">
        <v>63.7</v>
      </c>
      <c r="CF702" s="74">
        <v>71.900000000000006</v>
      </c>
      <c r="CG702" s="74">
        <v>75.099999999999994</v>
      </c>
      <c r="CH702" s="78">
        <v>2730</v>
      </c>
      <c r="CI702" s="74">
        <v>5.4</v>
      </c>
      <c r="CJ702" s="78">
        <v>2585</v>
      </c>
      <c r="CK702" s="74">
        <v>17.3</v>
      </c>
      <c r="CL702" s="74">
        <v>10.1</v>
      </c>
      <c r="CM702" s="74">
        <v>64.900000000000006</v>
      </c>
      <c r="CN702" s="74">
        <v>70.599999999999994</v>
      </c>
      <c r="CO702" s="74">
        <v>72.599999999999994</v>
      </c>
      <c r="CP702" s="78"/>
      <c r="CQ702" s="74"/>
      <c r="CR702" s="78"/>
      <c r="CS702" s="74"/>
      <c r="CT702" s="74"/>
      <c r="CU702" s="74"/>
      <c r="CV702" s="74"/>
      <c r="CW702" s="74"/>
    </row>
    <row r="703" spans="1:101" ht="16.5" x14ac:dyDescent="0.3">
      <c r="A703" s="74" t="s">
        <v>293</v>
      </c>
      <c r="B703" s="74">
        <v>208</v>
      </c>
      <c r="C703" s="74">
        <v>10007825</v>
      </c>
      <c r="D703" s="74" t="s">
        <v>27</v>
      </c>
      <c r="E703" s="74" t="s">
        <v>113</v>
      </c>
      <c r="F703" s="78">
        <v>45</v>
      </c>
      <c r="G703" s="74">
        <v>0</v>
      </c>
      <c r="H703" s="78">
        <v>45</v>
      </c>
      <c r="I703" s="74">
        <v>15.2</v>
      </c>
      <c r="J703" s="74">
        <v>6.5</v>
      </c>
      <c r="K703" s="74" t="s">
        <v>396</v>
      </c>
      <c r="L703" s="74" t="s">
        <v>396</v>
      </c>
      <c r="M703" s="74">
        <v>78.3</v>
      </c>
      <c r="N703" s="78">
        <v>45</v>
      </c>
      <c r="O703" s="74">
        <v>2.2000000000000002</v>
      </c>
      <c r="P703" s="78">
        <v>45</v>
      </c>
      <c r="Q703" s="74">
        <v>15.6</v>
      </c>
      <c r="R703" s="74">
        <v>6.7</v>
      </c>
      <c r="S703" s="74" t="s">
        <v>396</v>
      </c>
      <c r="T703" s="74" t="s">
        <v>396</v>
      </c>
      <c r="U703" s="74">
        <v>77.8</v>
      </c>
      <c r="V703" s="78">
        <v>45</v>
      </c>
      <c r="W703" s="74">
        <v>2.2000000000000002</v>
      </c>
      <c r="X703" s="78">
        <v>45</v>
      </c>
      <c r="Y703" s="74">
        <v>20</v>
      </c>
      <c r="Z703" s="74">
        <v>26.7</v>
      </c>
      <c r="AA703" s="74" t="s">
        <v>396</v>
      </c>
      <c r="AB703" s="74" t="s">
        <v>396</v>
      </c>
      <c r="AC703" s="74">
        <v>53.3</v>
      </c>
      <c r="AD703" s="78"/>
      <c r="AE703" s="74"/>
      <c r="AF703" s="78"/>
      <c r="AG703" s="74"/>
      <c r="AH703" s="74"/>
      <c r="AI703" s="74"/>
      <c r="AJ703" s="74"/>
      <c r="AK703" s="74"/>
      <c r="AL703" s="78">
        <v>50</v>
      </c>
      <c r="AM703" s="74">
        <v>4.2</v>
      </c>
      <c r="AN703" s="78">
        <v>45</v>
      </c>
      <c r="AO703" s="74">
        <v>26.1</v>
      </c>
      <c r="AP703" s="74">
        <v>15.2</v>
      </c>
      <c r="AQ703" s="74" t="s">
        <v>396</v>
      </c>
      <c r="AR703" s="74" t="s">
        <v>396</v>
      </c>
      <c r="AS703" s="74">
        <v>58.7</v>
      </c>
      <c r="AT703" s="78">
        <v>50</v>
      </c>
      <c r="AU703" s="74">
        <v>6.3</v>
      </c>
      <c r="AV703" s="78">
        <v>45</v>
      </c>
      <c r="AW703" s="74">
        <v>20</v>
      </c>
      <c r="AX703" s="74">
        <v>22.2</v>
      </c>
      <c r="AY703" s="74" t="s">
        <v>396</v>
      </c>
      <c r="AZ703" s="74" t="s">
        <v>396</v>
      </c>
      <c r="BA703" s="74">
        <v>57.8</v>
      </c>
      <c r="BB703" s="78">
        <v>50</v>
      </c>
      <c r="BC703" s="74">
        <v>6.3</v>
      </c>
      <c r="BD703" s="78">
        <v>45</v>
      </c>
      <c r="BE703" s="74">
        <v>33.299999999999997</v>
      </c>
      <c r="BF703" s="74">
        <v>11.1</v>
      </c>
      <c r="BG703" s="74" t="s">
        <v>396</v>
      </c>
      <c r="BH703" s="74" t="s">
        <v>396</v>
      </c>
      <c r="BI703" s="74">
        <v>55.6</v>
      </c>
      <c r="BJ703" s="78"/>
      <c r="BK703" s="74"/>
      <c r="BL703" s="78"/>
      <c r="BM703" s="74"/>
      <c r="BN703" s="74"/>
      <c r="BO703" s="74"/>
      <c r="BP703" s="74"/>
      <c r="BQ703" s="74"/>
      <c r="BR703" s="78">
        <v>95</v>
      </c>
      <c r="BS703" s="74">
        <v>2.1</v>
      </c>
      <c r="BT703" s="78">
        <v>90</v>
      </c>
      <c r="BU703" s="74">
        <v>20.7</v>
      </c>
      <c r="BV703" s="74">
        <v>10.9</v>
      </c>
      <c r="BW703" s="74">
        <v>41.3</v>
      </c>
      <c r="BX703" s="74">
        <v>59.8</v>
      </c>
      <c r="BY703" s="74">
        <v>68.5</v>
      </c>
      <c r="BZ703" s="78">
        <v>95</v>
      </c>
      <c r="CA703" s="74">
        <v>4.3</v>
      </c>
      <c r="CB703" s="78">
        <v>90</v>
      </c>
      <c r="CC703" s="74">
        <v>17.8</v>
      </c>
      <c r="CD703" s="74">
        <v>14.4</v>
      </c>
      <c r="CE703" s="74">
        <v>56.7</v>
      </c>
      <c r="CF703" s="74">
        <v>62.2</v>
      </c>
      <c r="CG703" s="74">
        <v>67.8</v>
      </c>
      <c r="CH703" s="78">
        <v>95</v>
      </c>
      <c r="CI703" s="74">
        <v>4.3</v>
      </c>
      <c r="CJ703" s="78">
        <v>90</v>
      </c>
      <c r="CK703" s="74">
        <v>26.7</v>
      </c>
      <c r="CL703" s="74">
        <v>18.899999999999999</v>
      </c>
      <c r="CM703" s="74" t="s">
        <v>396</v>
      </c>
      <c r="CN703" s="74" t="s">
        <v>396</v>
      </c>
      <c r="CO703" s="74">
        <v>54.4</v>
      </c>
      <c r="CP703" s="78"/>
      <c r="CQ703" s="74"/>
      <c r="CR703" s="78"/>
      <c r="CS703" s="74"/>
      <c r="CT703" s="74"/>
      <c r="CU703" s="74"/>
      <c r="CV703" s="74"/>
      <c r="CW703" s="74"/>
    </row>
    <row r="704" spans="1:101" ht="16.5" x14ac:dyDescent="0.3">
      <c r="A704" s="74" t="s">
        <v>293</v>
      </c>
      <c r="B704" s="74">
        <v>18</v>
      </c>
      <c r="C704" s="74">
        <v>10040812</v>
      </c>
      <c r="D704" s="74" t="s">
        <v>16</v>
      </c>
      <c r="E704" s="74" t="s">
        <v>115</v>
      </c>
      <c r="F704" s="78">
        <v>115</v>
      </c>
      <c r="G704" s="74">
        <v>4.3</v>
      </c>
      <c r="H704" s="78">
        <v>110</v>
      </c>
      <c r="I704" s="74">
        <v>3.6</v>
      </c>
      <c r="J704" s="74">
        <v>10.7</v>
      </c>
      <c r="K704" s="74">
        <v>74.099999999999994</v>
      </c>
      <c r="L704" s="74">
        <v>80.400000000000006</v>
      </c>
      <c r="M704" s="74">
        <v>85.7</v>
      </c>
      <c r="N704" s="78">
        <v>115</v>
      </c>
      <c r="O704" s="74">
        <v>5.0999999999999996</v>
      </c>
      <c r="P704" s="78">
        <v>110</v>
      </c>
      <c r="Q704" s="74">
        <v>7.2</v>
      </c>
      <c r="R704" s="74">
        <v>8.1</v>
      </c>
      <c r="S704" s="74">
        <v>69.400000000000006</v>
      </c>
      <c r="T704" s="74">
        <v>82</v>
      </c>
      <c r="U704" s="74">
        <v>84.7</v>
      </c>
      <c r="V704" s="78">
        <v>115</v>
      </c>
      <c r="W704" s="74">
        <v>6</v>
      </c>
      <c r="X704" s="78">
        <v>110</v>
      </c>
      <c r="Y704" s="74">
        <v>10.9</v>
      </c>
      <c r="Z704" s="74">
        <v>7.3</v>
      </c>
      <c r="AA704" s="74" t="s">
        <v>396</v>
      </c>
      <c r="AB704" s="74" t="s">
        <v>396</v>
      </c>
      <c r="AC704" s="74">
        <v>81.8</v>
      </c>
      <c r="AD704" s="78"/>
      <c r="AE704" s="74"/>
      <c r="AF704" s="78"/>
      <c r="AG704" s="74"/>
      <c r="AH704" s="74"/>
      <c r="AI704" s="74"/>
      <c r="AJ704" s="74"/>
      <c r="AK704" s="74"/>
      <c r="AL704" s="78">
        <v>135</v>
      </c>
      <c r="AM704" s="74">
        <v>0.7</v>
      </c>
      <c r="AN704" s="78">
        <v>135</v>
      </c>
      <c r="AO704" s="74">
        <v>17.600000000000001</v>
      </c>
      <c r="AP704" s="74">
        <v>11.8</v>
      </c>
      <c r="AQ704" s="74">
        <v>60.3</v>
      </c>
      <c r="AR704" s="74">
        <v>68.400000000000006</v>
      </c>
      <c r="AS704" s="74">
        <v>70.599999999999994</v>
      </c>
      <c r="AT704" s="78">
        <v>135</v>
      </c>
      <c r="AU704" s="74">
        <v>0.7</v>
      </c>
      <c r="AV704" s="78">
        <v>135</v>
      </c>
      <c r="AW704" s="74">
        <v>16.2</v>
      </c>
      <c r="AX704" s="74">
        <v>6.6</v>
      </c>
      <c r="AY704" s="74">
        <v>64</v>
      </c>
      <c r="AZ704" s="74">
        <v>74.3</v>
      </c>
      <c r="BA704" s="74">
        <v>77.2</v>
      </c>
      <c r="BB704" s="78">
        <v>135</v>
      </c>
      <c r="BC704" s="74">
        <v>0.7</v>
      </c>
      <c r="BD704" s="78">
        <v>135</v>
      </c>
      <c r="BE704" s="74">
        <v>16.899999999999999</v>
      </c>
      <c r="BF704" s="74">
        <v>4.4000000000000004</v>
      </c>
      <c r="BG704" s="74" t="s">
        <v>396</v>
      </c>
      <c r="BH704" s="74" t="s">
        <v>396</v>
      </c>
      <c r="BI704" s="74">
        <v>78.7</v>
      </c>
      <c r="BJ704" s="78"/>
      <c r="BK704" s="74"/>
      <c r="BL704" s="78"/>
      <c r="BM704" s="74"/>
      <c r="BN704" s="74"/>
      <c r="BO704" s="74"/>
      <c r="BP704" s="74"/>
      <c r="BQ704" s="74"/>
      <c r="BR704" s="78">
        <v>255</v>
      </c>
      <c r="BS704" s="74">
        <v>2.4</v>
      </c>
      <c r="BT704" s="78">
        <v>250</v>
      </c>
      <c r="BU704" s="74">
        <v>11.3</v>
      </c>
      <c r="BV704" s="74">
        <v>11.3</v>
      </c>
      <c r="BW704" s="74">
        <v>66.5</v>
      </c>
      <c r="BX704" s="74">
        <v>73.8</v>
      </c>
      <c r="BY704" s="74">
        <v>77.400000000000006</v>
      </c>
      <c r="BZ704" s="78">
        <v>255</v>
      </c>
      <c r="CA704" s="74">
        <v>2.8</v>
      </c>
      <c r="CB704" s="78">
        <v>245</v>
      </c>
      <c r="CC704" s="74">
        <v>12.1</v>
      </c>
      <c r="CD704" s="74">
        <v>7.3</v>
      </c>
      <c r="CE704" s="74">
        <v>66.400000000000006</v>
      </c>
      <c r="CF704" s="74">
        <v>77.7</v>
      </c>
      <c r="CG704" s="74">
        <v>80.599999999999994</v>
      </c>
      <c r="CH704" s="78">
        <v>255</v>
      </c>
      <c r="CI704" s="74">
        <v>3.1</v>
      </c>
      <c r="CJ704" s="78">
        <v>245</v>
      </c>
      <c r="CK704" s="74">
        <v>14.2</v>
      </c>
      <c r="CL704" s="74">
        <v>5.7</v>
      </c>
      <c r="CM704" s="74" t="s">
        <v>396</v>
      </c>
      <c r="CN704" s="74" t="s">
        <v>396</v>
      </c>
      <c r="CO704" s="74">
        <v>80.099999999999994</v>
      </c>
      <c r="CP704" s="78"/>
      <c r="CQ704" s="74"/>
      <c r="CR704" s="78"/>
      <c r="CS704" s="74"/>
      <c r="CT704" s="74"/>
      <c r="CU704" s="74"/>
      <c r="CV704" s="74"/>
      <c r="CW704" s="74"/>
    </row>
    <row r="705" spans="1:101" ht="16.5" x14ac:dyDescent="0.3">
      <c r="A705" s="74" t="s">
        <v>293</v>
      </c>
      <c r="B705" s="74">
        <v>60</v>
      </c>
      <c r="C705" s="74">
        <v>10007147</v>
      </c>
      <c r="D705" s="74" t="s">
        <v>11</v>
      </c>
      <c r="E705" s="74" t="s">
        <v>117</v>
      </c>
      <c r="F705" s="78">
        <v>1875</v>
      </c>
      <c r="G705" s="74">
        <v>3</v>
      </c>
      <c r="H705" s="78">
        <v>1820</v>
      </c>
      <c r="I705" s="74">
        <v>7.3</v>
      </c>
      <c r="J705" s="74">
        <v>8.1</v>
      </c>
      <c r="K705" s="74">
        <v>64.5</v>
      </c>
      <c r="L705" s="74">
        <v>79.5</v>
      </c>
      <c r="M705" s="74">
        <v>84.6</v>
      </c>
      <c r="N705" s="78">
        <v>1875</v>
      </c>
      <c r="O705" s="74">
        <v>3.4</v>
      </c>
      <c r="P705" s="78">
        <v>1810</v>
      </c>
      <c r="Q705" s="74">
        <v>9.3000000000000007</v>
      </c>
      <c r="R705" s="74">
        <v>8.8000000000000007</v>
      </c>
      <c r="S705" s="74">
        <v>66.7</v>
      </c>
      <c r="T705" s="74">
        <v>77.8</v>
      </c>
      <c r="U705" s="74">
        <v>81.900000000000006</v>
      </c>
      <c r="V705" s="78">
        <v>1875</v>
      </c>
      <c r="W705" s="74">
        <v>3.5</v>
      </c>
      <c r="X705" s="78">
        <v>1810</v>
      </c>
      <c r="Y705" s="74">
        <v>11.7</v>
      </c>
      <c r="Z705" s="74">
        <v>8.1999999999999993</v>
      </c>
      <c r="AA705" s="74">
        <v>70.099999999999994</v>
      </c>
      <c r="AB705" s="74">
        <v>78.099999999999994</v>
      </c>
      <c r="AC705" s="74">
        <v>80.099999999999994</v>
      </c>
      <c r="AD705" s="78"/>
      <c r="AE705" s="74"/>
      <c r="AF705" s="78"/>
      <c r="AG705" s="74"/>
      <c r="AH705" s="74"/>
      <c r="AI705" s="74"/>
      <c r="AJ705" s="74"/>
      <c r="AK705" s="74"/>
      <c r="AL705" s="78">
        <v>1575</v>
      </c>
      <c r="AM705" s="74">
        <v>0.9</v>
      </c>
      <c r="AN705" s="78">
        <v>1560</v>
      </c>
      <c r="AO705" s="74">
        <v>6.8</v>
      </c>
      <c r="AP705" s="74">
        <v>13.2</v>
      </c>
      <c r="AQ705" s="74">
        <v>63.4</v>
      </c>
      <c r="AR705" s="74">
        <v>73.5</v>
      </c>
      <c r="AS705" s="74">
        <v>80</v>
      </c>
      <c r="AT705" s="78">
        <v>1575</v>
      </c>
      <c r="AU705" s="74">
        <v>1</v>
      </c>
      <c r="AV705" s="78">
        <v>1555</v>
      </c>
      <c r="AW705" s="74">
        <v>11.4</v>
      </c>
      <c r="AX705" s="74">
        <v>9.6</v>
      </c>
      <c r="AY705" s="74">
        <v>68.900000000000006</v>
      </c>
      <c r="AZ705" s="74">
        <v>76.400000000000006</v>
      </c>
      <c r="BA705" s="74">
        <v>79</v>
      </c>
      <c r="BB705" s="78">
        <v>1575</v>
      </c>
      <c r="BC705" s="74">
        <v>1</v>
      </c>
      <c r="BD705" s="78">
        <v>1555</v>
      </c>
      <c r="BE705" s="74">
        <v>13.6</v>
      </c>
      <c r="BF705" s="74">
        <v>9.6</v>
      </c>
      <c r="BG705" s="74">
        <v>70</v>
      </c>
      <c r="BH705" s="74">
        <v>75.099999999999994</v>
      </c>
      <c r="BI705" s="74">
        <v>76.900000000000006</v>
      </c>
      <c r="BJ705" s="78"/>
      <c r="BK705" s="74"/>
      <c r="BL705" s="78"/>
      <c r="BM705" s="74"/>
      <c r="BN705" s="74"/>
      <c r="BO705" s="74"/>
      <c r="BP705" s="74"/>
      <c r="BQ705" s="74"/>
      <c r="BR705" s="78">
        <v>3450</v>
      </c>
      <c r="BS705" s="74">
        <v>2.1</v>
      </c>
      <c r="BT705" s="78">
        <v>3380</v>
      </c>
      <c r="BU705" s="74">
        <v>7</v>
      </c>
      <c r="BV705" s="74">
        <v>10.5</v>
      </c>
      <c r="BW705" s="74">
        <v>64</v>
      </c>
      <c r="BX705" s="74">
        <v>76.8</v>
      </c>
      <c r="BY705" s="74">
        <v>82.5</v>
      </c>
      <c r="BZ705" s="78">
        <v>3450</v>
      </c>
      <c r="CA705" s="74">
        <v>2.2999999999999998</v>
      </c>
      <c r="CB705" s="78">
        <v>3370</v>
      </c>
      <c r="CC705" s="74">
        <v>10.3</v>
      </c>
      <c r="CD705" s="74">
        <v>9.1999999999999993</v>
      </c>
      <c r="CE705" s="74">
        <v>67.7</v>
      </c>
      <c r="CF705" s="74">
        <v>77.099999999999994</v>
      </c>
      <c r="CG705" s="74">
        <v>80.599999999999994</v>
      </c>
      <c r="CH705" s="78">
        <v>3450</v>
      </c>
      <c r="CI705" s="74">
        <v>2.2999999999999998</v>
      </c>
      <c r="CJ705" s="78">
        <v>3370</v>
      </c>
      <c r="CK705" s="74">
        <v>12.6</v>
      </c>
      <c r="CL705" s="74">
        <v>8.8000000000000007</v>
      </c>
      <c r="CM705" s="74">
        <v>70</v>
      </c>
      <c r="CN705" s="74">
        <v>76.7</v>
      </c>
      <c r="CO705" s="74">
        <v>78.599999999999994</v>
      </c>
      <c r="CP705" s="78"/>
      <c r="CQ705" s="74"/>
      <c r="CR705" s="78"/>
      <c r="CS705" s="74"/>
      <c r="CT705" s="74"/>
      <c r="CU705" s="74"/>
      <c r="CV705" s="74"/>
      <c r="CW705" s="74"/>
    </row>
    <row r="706" spans="1:101" ht="16.5" x14ac:dyDescent="0.3">
      <c r="A706" s="74" t="s">
        <v>293</v>
      </c>
      <c r="B706" s="74">
        <v>205</v>
      </c>
      <c r="C706" s="74">
        <v>10007765</v>
      </c>
      <c r="D706" s="74" t="s">
        <v>27</v>
      </c>
      <c r="E706" s="74" t="s">
        <v>119</v>
      </c>
      <c r="F706" s="78">
        <v>35</v>
      </c>
      <c r="G706" s="74">
        <v>0</v>
      </c>
      <c r="H706" s="78">
        <v>35</v>
      </c>
      <c r="I706" s="74">
        <v>8.3000000000000007</v>
      </c>
      <c r="J706" s="74">
        <v>13.9</v>
      </c>
      <c r="K706" s="74">
        <v>38.9</v>
      </c>
      <c r="L706" s="74">
        <v>69.400000000000006</v>
      </c>
      <c r="M706" s="74">
        <v>77.8</v>
      </c>
      <c r="N706" s="78">
        <v>35</v>
      </c>
      <c r="O706" s="74">
        <v>0</v>
      </c>
      <c r="P706" s="78">
        <v>35</v>
      </c>
      <c r="Q706" s="74" t="s">
        <v>396</v>
      </c>
      <c r="R706" s="74" t="s">
        <v>396</v>
      </c>
      <c r="S706" s="74" t="s">
        <v>396</v>
      </c>
      <c r="T706" s="74" t="s">
        <v>396</v>
      </c>
      <c r="U706" s="74">
        <v>69.400000000000006</v>
      </c>
      <c r="V706" s="78">
        <v>35</v>
      </c>
      <c r="W706" s="74">
        <v>0</v>
      </c>
      <c r="X706" s="78">
        <v>35</v>
      </c>
      <c r="Y706" s="74">
        <v>13.9</v>
      </c>
      <c r="Z706" s="74">
        <v>8.3000000000000007</v>
      </c>
      <c r="AA706" s="74" t="s">
        <v>396</v>
      </c>
      <c r="AB706" s="74" t="s">
        <v>396</v>
      </c>
      <c r="AC706" s="74">
        <v>77.8</v>
      </c>
      <c r="AD706" s="78"/>
      <c r="AE706" s="74"/>
      <c r="AF706" s="78"/>
      <c r="AG706" s="74"/>
      <c r="AH706" s="74"/>
      <c r="AI706" s="74"/>
      <c r="AJ706" s="74"/>
      <c r="AK706" s="74"/>
      <c r="AL706" s="78">
        <v>50</v>
      </c>
      <c r="AM706" s="74">
        <v>6.1</v>
      </c>
      <c r="AN706" s="78">
        <v>45</v>
      </c>
      <c r="AO706" s="74">
        <v>21.7</v>
      </c>
      <c r="AP706" s="74">
        <v>8.6999999999999993</v>
      </c>
      <c r="AQ706" s="74">
        <v>34.799999999999997</v>
      </c>
      <c r="AR706" s="74">
        <v>52.2</v>
      </c>
      <c r="AS706" s="74">
        <v>69.599999999999994</v>
      </c>
      <c r="AT706" s="78">
        <v>50</v>
      </c>
      <c r="AU706" s="74">
        <v>6.1</v>
      </c>
      <c r="AV706" s="78">
        <v>45</v>
      </c>
      <c r="AW706" s="74" t="s">
        <v>396</v>
      </c>
      <c r="AX706" s="74" t="s">
        <v>396</v>
      </c>
      <c r="AY706" s="74" t="s">
        <v>396</v>
      </c>
      <c r="AZ706" s="74" t="s">
        <v>396</v>
      </c>
      <c r="BA706" s="74">
        <v>76.099999999999994</v>
      </c>
      <c r="BB706" s="78">
        <v>50</v>
      </c>
      <c r="BC706" s="74">
        <v>6.1</v>
      </c>
      <c r="BD706" s="78">
        <v>45</v>
      </c>
      <c r="BE706" s="74">
        <v>19.600000000000001</v>
      </c>
      <c r="BF706" s="74">
        <v>19.600000000000001</v>
      </c>
      <c r="BG706" s="74" t="s">
        <v>396</v>
      </c>
      <c r="BH706" s="74" t="s">
        <v>396</v>
      </c>
      <c r="BI706" s="74">
        <v>60.9</v>
      </c>
      <c r="BJ706" s="78"/>
      <c r="BK706" s="74"/>
      <c r="BL706" s="78"/>
      <c r="BM706" s="74"/>
      <c r="BN706" s="74"/>
      <c r="BO706" s="74"/>
      <c r="BP706" s="74"/>
      <c r="BQ706" s="74"/>
      <c r="BR706" s="78">
        <v>85</v>
      </c>
      <c r="BS706" s="74">
        <v>3.5</v>
      </c>
      <c r="BT706" s="78">
        <v>80</v>
      </c>
      <c r="BU706" s="74">
        <v>15.9</v>
      </c>
      <c r="BV706" s="74">
        <v>11</v>
      </c>
      <c r="BW706" s="74">
        <v>36.6</v>
      </c>
      <c r="BX706" s="74">
        <v>59.8</v>
      </c>
      <c r="BY706" s="74">
        <v>73.2</v>
      </c>
      <c r="BZ706" s="78">
        <v>85</v>
      </c>
      <c r="CA706" s="74">
        <v>3.5</v>
      </c>
      <c r="CB706" s="78">
        <v>80</v>
      </c>
      <c r="CC706" s="74">
        <v>18.3</v>
      </c>
      <c r="CD706" s="74">
        <v>8.5</v>
      </c>
      <c r="CE706" s="74">
        <v>54.9</v>
      </c>
      <c r="CF706" s="74">
        <v>68.3</v>
      </c>
      <c r="CG706" s="74">
        <v>73.2</v>
      </c>
      <c r="CH706" s="78">
        <v>85</v>
      </c>
      <c r="CI706" s="74">
        <v>3.5</v>
      </c>
      <c r="CJ706" s="78">
        <v>80</v>
      </c>
      <c r="CK706" s="74">
        <v>17.100000000000001</v>
      </c>
      <c r="CL706" s="74">
        <v>14.6</v>
      </c>
      <c r="CM706" s="74">
        <v>53.7</v>
      </c>
      <c r="CN706" s="74">
        <v>63.4</v>
      </c>
      <c r="CO706" s="74">
        <v>68.3</v>
      </c>
      <c r="CP706" s="78"/>
      <c r="CQ706" s="74"/>
      <c r="CR706" s="78"/>
      <c r="CS706" s="74"/>
      <c r="CT706" s="74"/>
      <c r="CU706" s="74"/>
      <c r="CV706" s="74"/>
      <c r="CW706" s="74"/>
    </row>
    <row r="707" spans="1:101" ht="16.5" x14ac:dyDescent="0.3">
      <c r="A707" s="74" t="s">
        <v>293</v>
      </c>
      <c r="B707" s="74">
        <v>61</v>
      </c>
      <c r="C707" s="74">
        <v>10007148</v>
      </c>
      <c r="D707" s="74" t="s">
        <v>46</v>
      </c>
      <c r="E707" s="74" t="s">
        <v>121</v>
      </c>
      <c r="F707" s="78">
        <v>1515</v>
      </c>
      <c r="G707" s="74">
        <v>2.7</v>
      </c>
      <c r="H707" s="78">
        <v>1475</v>
      </c>
      <c r="I707" s="74">
        <v>6.2</v>
      </c>
      <c r="J707" s="74">
        <v>9.6</v>
      </c>
      <c r="K707" s="74">
        <v>62.1</v>
      </c>
      <c r="L707" s="74">
        <v>77.7</v>
      </c>
      <c r="M707" s="74">
        <v>84.1</v>
      </c>
      <c r="N707" s="78">
        <v>1515</v>
      </c>
      <c r="O707" s="74">
        <v>3</v>
      </c>
      <c r="P707" s="78">
        <v>1470</v>
      </c>
      <c r="Q707" s="74">
        <v>9.1999999999999993</v>
      </c>
      <c r="R707" s="74">
        <v>7.2</v>
      </c>
      <c r="S707" s="74">
        <v>65.7</v>
      </c>
      <c r="T707" s="74">
        <v>79.2</v>
      </c>
      <c r="U707" s="74">
        <v>83.6</v>
      </c>
      <c r="V707" s="78">
        <v>1515</v>
      </c>
      <c r="W707" s="74">
        <v>3.2</v>
      </c>
      <c r="X707" s="78">
        <v>1465</v>
      </c>
      <c r="Y707" s="74">
        <v>10.4</v>
      </c>
      <c r="Z707" s="74">
        <v>7.6</v>
      </c>
      <c r="AA707" s="74">
        <v>70.900000000000006</v>
      </c>
      <c r="AB707" s="74">
        <v>79.2</v>
      </c>
      <c r="AC707" s="74">
        <v>81.900000000000006</v>
      </c>
      <c r="AD707" s="78"/>
      <c r="AE707" s="74"/>
      <c r="AF707" s="78"/>
      <c r="AG707" s="74"/>
      <c r="AH707" s="74"/>
      <c r="AI707" s="74"/>
      <c r="AJ707" s="74"/>
      <c r="AK707" s="74"/>
      <c r="AL707" s="78">
        <v>1115</v>
      </c>
      <c r="AM707" s="74">
        <v>2.2000000000000002</v>
      </c>
      <c r="AN707" s="78">
        <v>1090</v>
      </c>
      <c r="AO707" s="74">
        <v>6.5</v>
      </c>
      <c r="AP707" s="74">
        <v>13.9</v>
      </c>
      <c r="AQ707" s="74">
        <v>60.5</v>
      </c>
      <c r="AR707" s="74">
        <v>72.7</v>
      </c>
      <c r="AS707" s="74">
        <v>79.599999999999994</v>
      </c>
      <c r="AT707" s="78">
        <v>1115</v>
      </c>
      <c r="AU707" s="74">
        <v>2.2999999999999998</v>
      </c>
      <c r="AV707" s="78">
        <v>1090</v>
      </c>
      <c r="AW707" s="74">
        <v>9.3000000000000007</v>
      </c>
      <c r="AX707" s="74">
        <v>11.4</v>
      </c>
      <c r="AY707" s="74">
        <v>67.8</v>
      </c>
      <c r="AZ707" s="74">
        <v>75.900000000000006</v>
      </c>
      <c r="BA707" s="74">
        <v>79.400000000000006</v>
      </c>
      <c r="BB707" s="78">
        <v>1115</v>
      </c>
      <c r="BC707" s="74">
        <v>2.2999999999999998</v>
      </c>
      <c r="BD707" s="78">
        <v>1090</v>
      </c>
      <c r="BE707" s="74">
        <v>12.5</v>
      </c>
      <c r="BF707" s="74">
        <v>8.1999999999999993</v>
      </c>
      <c r="BG707" s="74">
        <v>71.099999999999994</v>
      </c>
      <c r="BH707" s="74">
        <v>77.7</v>
      </c>
      <c r="BI707" s="74">
        <v>79.400000000000006</v>
      </c>
      <c r="BJ707" s="78"/>
      <c r="BK707" s="74"/>
      <c r="BL707" s="78"/>
      <c r="BM707" s="74"/>
      <c r="BN707" s="74"/>
      <c r="BO707" s="74"/>
      <c r="BP707" s="74"/>
      <c r="BQ707" s="74"/>
      <c r="BR707" s="78">
        <v>2630</v>
      </c>
      <c r="BS707" s="74">
        <v>2.5</v>
      </c>
      <c r="BT707" s="78">
        <v>2565</v>
      </c>
      <c r="BU707" s="74">
        <v>6.4</v>
      </c>
      <c r="BV707" s="74">
        <v>11.5</v>
      </c>
      <c r="BW707" s="74">
        <v>61.4</v>
      </c>
      <c r="BX707" s="74">
        <v>75.599999999999994</v>
      </c>
      <c r="BY707" s="74">
        <v>82.2</v>
      </c>
      <c r="BZ707" s="78">
        <v>2630</v>
      </c>
      <c r="CA707" s="74">
        <v>2.7</v>
      </c>
      <c r="CB707" s="78">
        <v>2560</v>
      </c>
      <c r="CC707" s="74">
        <v>9.1999999999999993</v>
      </c>
      <c r="CD707" s="74">
        <v>9</v>
      </c>
      <c r="CE707" s="74">
        <v>66.599999999999994</v>
      </c>
      <c r="CF707" s="74">
        <v>77.8</v>
      </c>
      <c r="CG707" s="74">
        <v>81.8</v>
      </c>
      <c r="CH707" s="78">
        <v>2630</v>
      </c>
      <c r="CI707" s="74">
        <v>2.9</v>
      </c>
      <c r="CJ707" s="78">
        <v>2555</v>
      </c>
      <c r="CK707" s="74">
        <v>11.3</v>
      </c>
      <c r="CL707" s="74">
        <v>7.9</v>
      </c>
      <c r="CM707" s="74">
        <v>71</v>
      </c>
      <c r="CN707" s="74">
        <v>78.599999999999994</v>
      </c>
      <c r="CO707" s="74">
        <v>80.8</v>
      </c>
      <c r="CP707" s="78"/>
      <c r="CQ707" s="74"/>
      <c r="CR707" s="78"/>
      <c r="CS707" s="74"/>
      <c r="CT707" s="74"/>
      <c r="CU707" s="74"/>
      <c r="CV707" s="74"/>
      <c r="CW707" s="74"/>
    </row>
    <row r="708" spans="1:101" ht="16.5" x14ac:dyDescent="0.3">
      <c r="A708" s="74" t="s">
        <v>293</v>
      </c>
      <c r="B708" s="74">
        <v>120</v>
      </c>
      <c r="C708" s="74">
        <v>10007149</v>
      </c>
      <c r="D708" s="74" t="s">
        <v>46</v>
      </c>
      <c r="E708" s="74" t="s">
        <v>123</v>
      </c>
      <c r="F708" s="78">
        <v>1425</v>
      </c>
      <c r="G708" s="74">
        <v>2.1</v>
      </c>
      <c r="H708" s="78">
        <v>1395</v>
      </c>
      <c r="I708" s="74">
        <v>5.9</v>
      </c>
      <c r="J708" s="74">
        <v>7.4</v>
      </c>
      <c r="K708" s="74">
        <v>56.7</v>
      </c>
      <c r="L708" s="74">
        <v>78.099999999999994</v>
      </c>
      <c r="M708" s="74">
        <v>86.7</v>
      </c>
      <c r="N708" s="78">
        <v>1425</v>
      </c>
      <c r="O708" s="74">
        <v>2.5</v>
      </c>
      <c r="P708" s="78">
        <v>1390</v>
      </c>
      <c r="Q708" s="74">
        <v>8.1</v>
      </c>
      <c r="R708" s="74">
        <v>5.5</v>
      </c>
      <c r="S708" s="74">
        <v>66.5</v>
      </c>
      <c r="T708" s="74">
        <v>82.2</v>
      </c>
      <c r="U708" s="74">
        <v>86.3</v>
      </c>
      <c r="V708" s="78">
        <v>1425</v>
      </c>
      <c r="W708" s="74">
        <v>2.6</v>
      </c>
      <c r="X708" s="78">
        <v>1390</v>
      </c>
      <c r="Y708" s="74">
        <v>10.4</v>
      </c>
      <c r="Z708" s="74">
        <v>6.4</v>
      </c>
      <c r="AA708" s="74">
        <v>69.3</v>
      </c>
      <c r="AB708" s="74">
        <v>80.099999999999994</v>
      </c>
      <c r="AC708" s="74">
        <v>83.2</v>
      </c>
      <c r="AD708" s="78"/>
      <c r="AE708" s="74"/>
      <c r="AF708" s="78"/>
      <c r="AG708" s="74"/>
      <c r="AH708" s="74"/>
      <c r="AI708" s="74"/>
      <c r="AJ708" s="74"/>
      <c r="AK708" s="74"/>
      <c r="AL708" s="78">
        <v>1155</v>
      </c>
      <c r="AM708" s="74">
        <v>1.1000000000000001</v>
      </c>
      <c r="AN708" s="78">
        <v>1140</v>
      </c>
      <c r="AO708" s="74">
        <v>5.9</v>
      </c>
      <c r="AP708" s="74">
        <v>13.1</v>
      </c>
      <c r="AQ708" s="74">
        <v>52.8</v>
      </c>
      <c r="AR708" s="74">
        <v>71.3</v>
      </c>
      <c r="AS708" s="74">
        <v>81.099999999999994</v>
      </c>
      <c r="AT708" s="78">
        <v>1155</v>
      </c>
      <c r="AU708" s="74">
        <v>1.7</v>
      </c>
      <c r="AV708" s="78">
        <v>1135</v>
      </c>
      <c r="AW708" s="74">
        <v>8.1</v>
      </c>
      <c r="AX708" s="74">
        <v>9.6</v>
      </c>
      <c r="AY708" s="74">
        <v>64.8</v>
      </c>
      <c r="AZ708" s="74">
        <v>76.400000000000006</v>
      </c>
      <c r="BA708" s="74">
        <v>82.3</v>
      </c>
      <c r="BB708" s="78">
        <v>1155</v>
      </c>
      <c r="BC708" s="74">
        <v>1.7</v>
      </c>
      <c r="BD708" s="78">
        <v>1135</v>
      </c>
      <c r="BE708" s="74">
        <v>10.5</v>
      </c>
      <c r="BF708" s="74">
        <v>7.8</v>
      </c>
      <c r="BG708" s="74">
        <v>69.8</v>
      </c>
      <c r="BH708" s="74">
        <v>78.8</v>
      </c>
      <c r="BI708" s="74">
        <v>81.7</v>
      </c>
      <c r="BJ708" s="78"/>
      <c r="BK708" s="74"/>
      <c r="BL708" s="78"/>
      <c r="BM708" s="74"/>
      <c r="BN708" s="74"/>
      <c r="BO708" s="74"/>
      <c r="BP708" s="74"/>
      <c r="BQ708" s="74"/>
      <c r="BR708" s="78">
        <v>2580</v>
      </c>
      <c r="BS708" s="74">
        <v>1.7</v>
      </c>
      <c r="BT708" s="78">
        <v>2535</v>
      </c>
      <c r="BU708" s="74">
        <v>5.9</v>
      </c>
      <c r="BV708" s="74">
        <v>10</v>
      </c>
      <c r="BW708" s="74">
        <v>54.9</v>
      </c>
      <c r="BX708" s="74">
        <v>75</v>
      </c>
      <c r="BY708" s="74">
        <v>84.2</v>
      </c>
      <c r="BZ708" s="78">
        <v>2580</v>
      </c>
      <c r="CA708" s="74">
        <v>2.1</v>
      </c>
      <c r="CB708" s="78">
        <v>2525</v>
      </c>
      <c r="CC708" s="74">
        <v>8.1</v>
      </c>
      <c r="CD708" s="74">
        <v>7.4</v>
      </c>
      <c r="CE708" s="74">
        <v>65.7</v>
      </c>
      <c r="CF708" s="74">
        <v>79.599999999999994</v>
      </c>
      <c r="CG708" s="74">
        <v>84.5</v>
      </c>
      <c r="CH708" s="78">
        <v>2580</v>
      </c>
      <c r="CI708" s="74">
        <v>2.2000000000000002</v>
      </c>
      <c r="CJ708" s="78">
        <v>2525</v>
      </c>
      <c r="CK708" s="74">
        <v>10.4</v>
      </c>
      <c r="CL708" s="74">
        <v>7</v>
      </c>
      <c r="CM708" s="74">
        <v>69.5</v>
      </c>
      <c r="CN708" s="74">
        <v>79.5</v>
      </c>
      <c r="CO708" s="74">
        <v>82.6</v>
      </c>
      <c r="CP708" s="78"/>
      <c r="CQ708" s="74"/>
      <c r="CR708" s="78"/>
      <c r="CS708" s="74"/>
      <c r="CT708" s="74"/>
      <c r="CU708" s="74"/>
      <c r="CV708" s="74"/>
      <c r="CW708" s="74"/>
    </row>
    <row r="709" spans="1:101" ht="16.5" x14ac:dyDescent="0.3">
      <c r="A709" s="74" t="s">
        <v>293</v>
      </c>
      <c r="B709" s="74">
        <v>132</v>
      </c>
      <c r="C709" s="74">
        <v>10003270</v>
      </c>
      <c r="D709" s="74" t="s">
        <v>27</v>
      </c>
      <c r="E709" s="74" t="s">
        <v>125</v>
      </c>
      <c r="F709" s="78">
        <v>585</v>
      </c>
      <c r="G709" s="74">
        <v>2.6</v>
      </c>
      <c r="H709" s="78">
        <v>570</v>
      </c>
      <c r="I709" s="74">
        <v>4.9000000000000004</v>
      </c>
      <c r="J709" s="74">
        <v>4.7</v>
      </c>
      <c r="K709" s="74">
        <v>39.700000000000003</v>
      </c>
      <c r="L709" s="74">
        <v>66.099999999999994</v>
      </c>
      <c r="M709" s="74">
        <v>90.3</v>
      </c>
      <c r="N709" s="78">
        <v>585</v>
      </c>
      <c r="O709" s="74">
        <v>3.6</v>
      </c>
      <c r="P709" s="78">
        <v>565</v>
      </c>
      <c r="Q709" s="74">
        <v>8.6999999999999993</v>
      </c>
      <c r="R709" s="74">
        <v>5.7</v>
      </c>
      <c r="S709" s="74">
        <v>65</v>
      </c>
      <c r="T709" s="74">
        <v>76.599999999999994</v>
      </c>
      <c r="U709" s="74">
        <v>85.6</v>
      </c>
      <c r="V709" s="78">
        <v>585</v>
      </c>
      <c r="W709" s="74">
        <v>3.6</v>
      </c>
      <c r="X709" s="78">
        <v>565</v>
      </c>
      <c r="Y709" s="74">
        <v>11</v>
      </c>
      <c r="Z709" s="74">
        <v>11.7</v>
      </c>
      <c r="AA709" s="74">
        <v>60.9</v>
      </c>
      <c r="AB709" s="74">
        <v>71.400000000000006</v>
      </c>
      <c r="AC709" s="74">
        <v>77.3</v>
      </c>
      <c r="AD709" s="78"/>
      <c r="AE709" s="74"/>
      <c r="AF709" s="78"/>
      <c r="AG709" s="74"/>
      <c r="AH709" s="74"/>
      <c r="AI709" s="74"/>
      <c r="AJ709" s="74"/>
      <c r="AK709" s="74"/>
      <c r="AL709" s="78">
        <v>895</v>
      </c>
      <c r="AM709" s="74">
        <v>1.2</v>
      </c>
      <c r="AN709" s="78">
        <v>885</v>
      </c>
      <c r="AO709" s="74">
        <v>8.1</v>
      </c>
      <c r="AP709" s="74">
        <v>5.4</v>
      </c>
      <c r="AQ709" s="74">
        <v>42.9</v>
      </c>
      <c r="AR709" s="74">
        <v>65.7</v>
      </c>
      <c r="AS709" s="74">
        <v>86.4</v>
      </c>
      <c r="AT709" s="78">
        <v>895</v>
      </c>
      <c r="AU709" s="74">
        <v>1.5</v>
      </c>
      <c r="AV709" s="78">
        <v>880</v>
      </c>
      <c r="AW709" s="74">
        <v>11</v>
      </c>
      <c r="AX709" s="74">
        <v>6.3</v>
      </c>
      <c r="AY709" s="74">
        <v>58</v>
      </c>
      <c r="AZ709" s="74">
        <v>72.3</v>
      </c>
      <c r="BA709" s="74">
        <v>82.7</v>
      </c>
      <c r="BB709" s="78">
        <v>895</v>
      </c>
      <c r="BC709" s="74">
        <v>1.7</v>
      </c>
      <c r="BD709" s="78">
        <v>880</v>
      </c>
      <c r="BE709" s="74">
        <v>14.7</v>
      </c>
      <c r="BF709" s="74">
        <v>9.1</v>
      </c>
      <c r="BG709" s="74">
        <v>60</v>
      </c>
      <c r="BH709" s="74">
        <v>71.599999999999994</v>
      </c>
      <c r="BI709" s="74">
        <v>76.3</v>
      </c>
      <c r="BJ709" s="78"/>
      <c r="BK709" s="74"/>
      <c r="BL709" s="78"/>
      <c r="BM709" s="74"/>
      <c r="BN709" s="74"/>
      <c r="BO709" s="74"/>
      <c r="BP709" s="74"/>
      <c r="BQ709" s="74"/>
      <c r="BR709" s="78">
        <v>1480</v>
      </c>
      <c r="BS709" s="74">
        <v>1.8</v>
      </c>
      <c r="BT709" s="78">
        <v>1455</v>
      </c>
      <c r="BU709" s="74">
        <v>6.9</v>
      </c>
      <c r="BV709" s="74">
        <v>5.2</v>
      </c>
      <c r="BW709" s="74">
        <v>41.6</v>
      </c>
      <c r="BX709" s="74">
        <v>65.900000000000006</v>
      </c>
      <c r="BY709" s="74">
        <v>88</v>
      </c>
      <c r="BZ709" s="78">
        <v>1480</v>
      </c>
      <c r="CA709" s="74">
        <v>2.2999999999999998</v>
      </c>
      <c r="CB709" s="78">
        <v>1445</v>
      </c>
      <c r="CC709" s="74">
        <v>10.1</v>
      </c>
      <c r="CD709" s="74">
        <v>6.1</v>
      </c>
      <c r="CE709" s="74">
        <v>60.8</v>
      </c>
      <c r="CF709" s="74">
        <v>74</v>
      </c>
      <c r="CG709" s="74">
        <v>83.8</v>
      </c>
      <c r="CH709" s="78">
        <v>1480</v>
      </c>
      <c r="CI709" s="74">
        <v>2.4</v>
      </c>
      <c r="CJ709" s="78">
        <v>1445</v>
      </c>
      <c r="CK709" s="74">
        <v>13.2</v>
      </c>
      <c r="CL709" s="74">
        <v>10.1</v>
      </c>
      <c r="CM709" s="74">
        <v>60.4</v>
      </c>
      <c r="CN709" s="74">
        <v>71.5</v>
      </c>
      <c r="CO709" s="74">
        <v>76.599999999999994</v>
      </c>
      <c r="CP709" s="78"/>
      <c r="CQ709" s="74"/>
      <c r="CR709" s="78"/>
      <c r="CS709" s="74"/>
      <c r="CT709" s="74"/>
      <c r="CU709" s="74"/>
      <c r="CV709" s="74"/>
      <c r="CW709" s="74"/>
    </row>
    <row r="710" spans="1:101" ht="16.5" x14ac:dyDescent="0.3">
      <c r="A710" s="74" t="s">
        <v>293</v>
      </c>
      <c r="B710" s="74">
        <v>121</v>
      </c>
      <c r="C710" s="74">
        <v>10007767</v>
      </c>
      <c r="D710" s="74" t="s">
        <v>16</v>
      </c>
      <c r="E710" s="74" t="s">
        <v>127</v>
      </c>
      <c r="F710" s="78">
        <v>765</v>
      </c>
      <c r="G710" s="74">
        <v>2</v>
      </c>
      <c r="H710" s="78">
        <v>750</v>
      </c>
      <c r="I710" s="74">
        <v>6.5</v>
      </c>
      <c r="J710" s="74">
        <v>6.8</v>
      </c>
      <c r="K710" s="74">
        <v>50</v>
      </c>
      <c r="L710" s="74">
        <v>75.8</v>
      </c>
      <c r="M710" s="74">
        <v>86.7</v>
      </c>
      <c r="N710" s="78">
        <v>765</v>
      </c>
      <c r="O710" s="74">
        <v>2.7</v>
      </c>
      <c r="P710" s="78">
        <v>745</v>
      </c>
      <c r="Q710" s="74">
        <v>8.3000000000000007</v>
      </c>
      <c r="R710" s="74">
        <v>6</v>
      </c>
      <c r="S710" s="74">
        <v>61.9</v>
      </c>
      <c r="T710" s="74">
        <v>80.3</v>
      </c>
      <c r="U710" s="74">
        <v>85.7</v>
      </c>
      <c r="V710" s="78">
        <v>765</v>
      </c>
      <c r="W710" s="74">
        <v>3.3</v>
      </c>
      <c r="X710" s="78">
        <v>740</v>
      </c>
      <c r="Y710" s="74">
        <v>11.9</v>
      </c>
      <c r="Z710" s="74">
        <v>5.5</v>
      </c>
      <c r="AA710" s="74">
        <v>65.099999999999994</v>
      </c>
      <c r="AB710" s="74">
        <v>79</v>
      </c>
      <c r="AC710" s="74">
        <v>82.6</v>
      </c>
      <c r="AD710" s="78"/>
      <c r="AE710" s="74"/>
      <c r="AF710" s="78"/>
      <c r="AG710" s="74"/>
      <c r="AH710" s="74"/>
      <c r="AI710" s="74"/>
      <c r="AJ710" s="74"/>
      <c r="AK710" s="74"/>
      <c r="AL710" s="78">
        <v>535</v>
      </c>
      <c r="AM710" s="74">
        <v>1.5</v>
      </c>
      <c r="AN710" s="78">
        <v>525</v>
      </c>
      <c r="AO710" s="74">
        <v>5.9</v>
      </c>
      <c r="AP710" s="74">
        <v>11.2</v>
      </c>
      <c r="AQ710" s="74">
        <v>51</v>
      </c>
      <c r="AR710" s="74">
        <v>69.400000000000006</v>
      </c>
      <c r="AS710" s="74">
        <v>82.9</v>
      </c>
      <c r="AT710" s="78">
        <v>535</v>
      </c>
      <c r="AU710" s="74">
        <v>1.9</v>
      </c>
      <c r="AV710" s="78">
        <v>525</v>
      </c>
      <c r="AW710" s="74">
        <v>8.1999999999999993</v>
      </c>
      <c r="AX710" s="74">
        <v>9.1</v>
      </c>
      <c r="AY710" s="74">
        <v>65.099999999999994</v>
      </c>
      <c r="AZ710" s="74">
        <v>78.3</v>
      </c>
      <c r="BA710" s="74">
        <v>82.7</v>
      </c>
      <c r="BB710" s="78">
        <v>535</v>
      </c>
      <c r="BC710" s="74">
        <v>1.9</v>
      </c>
      <c r="BD710" s="78">
        <v>525</v>
      </c>
      <c r="BE710" s="74">
        <v>11.4</v>
      </c>
      <c r="BF710" s="74">
        <v>7.2</v>
      </c>
      <c r="BG710" s="74">
        <v>69.099999999999994</v>
      </c>
      <c r="BH710" s="74">
        <v>77.900000000000006</v>
      </c>
      <c r="BI710" s="74">
        <v>81.3</v>
      </c>
      <c r="BJ710" s="78"/>
      <c r="BK710" s="74"/>
      <c r="BL710" s="78"/>
      <c r="BM710" s="74"/>
      <c r="BN710" s="74"/>
      <c r="BO710" s="74"/>
      <c r="BP710" s="74"/>
      <c r="BQ710" s="74"/>
      <c r="BR710" s="78">
        <v>1300</v>
      </c>
      <c r="BS710" s="74">
        <v>1.8</v>
      </c>
      <c r="BT710" s="78">
        <v>1280</v>
      </c>
      <c r="BU710" s="74">
        <v>6.3</v>
      </c>
      <c r="BV710" s="74">
        <v>8.6</v>
      </c>
      <c r="BW710" s="74">
        <v>50.4</v>
      </c>
      <c r="BX710" s="74">
        <v>73.2</v>
      </c>
      <c r="BY710" s="74">
        <v>85.1</v>
      </c>
      <c r="BZ710" s="78">
        <v>1300</v>
      </c>
      <c r="CA710" s="74">
        <v>2.4</v>
      </c>
      <c r="CB710" s="78">
        <v>1270</v>
      </c>
      <c r="CC710" s="74">
        <v>8.3000000000000007</v>
      </c>
      <c r="CD710" s="74">
        <v>7.3</v>
      </c>
      <c r="CE710" s="74">
        <v>63.3</v>
      </c>
      <c r="CF710" s="74">
        <v>79.5</v>
      </c>
      <c r="CG710" s="74">
        <v>84.4</v>
      </c>
      <c r="CH710" s="78">
        <v>1300</v>
      </c>
      <c r="CI710" s="74">
        <v>2.7</v>
      </c>
      <c r="CJ710" s="78">
        <v>1265</v>
      </c>
      <c r="CK710" s="74">
        <v>11.7</v>
      </c>
      <c r="CL710" s="74">
        <v>6.2</v>
      </c>
      <c r="CM710" s="74">
        <v>66.8</v>
      </c>
      <c r="CN710" s="74">
        <v>78.5</v>
      </c>
      <c r="CO710" s="74">
        <v>82.1</v>
      </c>
      <c r="CP710" s="78"/>
      <c r="CQ710" s="74"/>
      <c r="CR710" s="78"/>
      <c r="CS710" s="74"/>
      <c r="CT710" s="74"/>
      <c r="CU710" s="74"/>
      <c r="CV710" s="74"/>
      <c r="CW710" s="74"/>
    </row>
    <row r="711" spans="1:101" ht="16.5" x14ac:dyDescent="0.3">
      <c r="A711" s="74" t="s">
        <v>293</v>
      </c>
      <c r="B711" s="74">
        <v>122</v>
      </c>
      <c r="C711" s="74">
        <v>10007150</v>
      </c>
      <c r="D711" s="74" t="s">
        <v>49</v>
      </c>
      <c r="E711" s="74" t="s">
        <v>129</v>
      </c>
      <c r="F711" s="78">
        <v>1395</v>
      </c>
      <c r="G711" s="74">
        <v>2.4</v>
      </c>
      <c r="H711" s="78">
        <v>1360</v>
      </c>
      <c r="I711" s="74">
        <v>7.9</v>
      </c>
      <c r="J711" s="74">
        <v>10.4</v>
      </c>
      <c r="K711" s="74">
        <v>54</v>
      </c>
      <c r="L711" s="74">
        <v>72.5</v>
      </c>
      <c r="M711" s="74">
        <v>81.7</v>
      </c>
      <c r="N711" s="78">
        <v>1395</v>
      </c>
      <c r="O711" s="74">
        <v>2.9</v>
      </c>
      <c r="P711" s="78">
        <v>1355</v>
      </c>
      <c r="Q711" s="74">
        <v>9.6</v>
      </c>
      <c r="R711" s="74">
        <v>8.6</v>
      </c>
      <c r="S711" s="74">
        <v>64.5</v>
      </c>
      <c r="T711" s="74">
        <v>76.7</v>
      </c>
      <c r="U711" s="74">
        <v>81.8</v>
      </c>
      <c r="V711" s="78">
        <v>1395</v>
      </c>
      <c r="W711" s="74">
        <v>3.3</v>
      </c>
      <c r="X711" s="78">
        <v>1350</v>
      </c>
      <c r="Y711" s="74">
        <v>13.4</v>
      </c>
      <c r="Z711" s="74">
        <v>8.6</v>
      </c>
      <c r="AA711" s="74">
        <v>66.7</v>
      </c>
      <c r="AB711" s="74">
        <v>75.599999999999994</v>
      </c>
      <c r="AC711" s="74">
        <v>78</v>
      </c>
      <c r="AD711" s="78"/>
      <c r="AE711" s="74"/>
      <c r="AF711" s="78"/>
      <c r="AG711" s="74"/>
      <c r="AH711" s="74"/>
      <c r="AI711" s="74"/>
      <c r="AJ711" s="74"/>
      <c r="AK711" s="74"/>
      <c r="AL711" s="78">
        <v>1200</v>
      </c>
      <c r="AM711" s="74">
        <v>0.8</v>
      </c>
      <c r="AN711" s="78">
        <v>1190</v>
      </c>
      <c r="AO711" s="74">
        <v>8.8000000000000007</v>
      </c>
      <c r="AP711" s="74">
        <v>13.1</v>
      </c>
      <c r="AQ711" s="74">
        <v>52.9</v>
      </c>
      <c r="AR711" s="74">
        <v>67.5</v>
      </c>
      <c r="AS711" s="74">
        <v>78.099999999999994</v>
      </c>
      <c r="AT711" s="78">
        <v>1200</v>
      </c>
      <c r="AU711" s="74">
        <v>1.1000000000000001</v>
      </c>
      <c r="AV711" s="78">
        <v>1185</v>
      </c>
      <c r="AW711" s="74">
        <v>11.5</v>
      </c>
      <c r="AX711" s="74">
        <v>10.8</v>
      </c>
      <c r="AY711" s="74">
        <v>63.8</v>
      </c>
      <c r="AZ711" s="74">
        <v>73.5</v>
      </c>
      <c r="BA711" s="74">
        <v>77.8</v>
      </c>
      <c r="BB711" s="78">
        <v>1200</v>
      </c>
      <c r="BC711" s="74">
        <v>1.2</v>
      </c>
      <c r="BD711" s="78">
        <v>1185</v>
      </c>
      <c r="BE711" s="74">
        <v>14.9</v>
      </c>
      <c r="BF711" s="74">
        <v>8.4</v>
      </c>
      <c r="BG711" s="74">
        <v>66.900000000000006</v>
      </c>
      <c r="BH711" s="74">
        <v>73.900000000000006</v>
      </c>
      <c r="BI711" s="74">
        <v>76.599999999999994</v>
      </c>
      <c r="BJ711" s="78"/>
      <c r="BK711" s="74"/>
      <c r="BL711" s="78"/>
      <c r="BM711" s="74"/>
      <c r="BN711" s="74"/>
      <c r="BO711" s="74"/>
      <c r="BP711" s="74"/>
      <c r="BQ711" s="74"/>
      <c r="BR711" s="78">
        <v>2595</v>
      </c>
      <c r="BS711" s="74">
        <v>1.7</v>
      </c>
      <c r="BT711" s="78">
        <v>2555</v>
      </c>
      <c r="BU711" s="74">
        <v>8.3000000000000007</v>
      </c>
      <c r="BV711" s="74">
        <v>11.6</v>
      </c>
      <c r="BW711" s="74">
        <v>53.5</v>
      </c>
      <c r="BX711" s="74">
        <v>70.2</v>
      </c>
      <c r="BY711" s="74">
        <v>80</v>
      </c>
      <c r="BZ711" s="78">
        <v>2595</v>
      </c>
      <c r="CA711" s="74">
        <v>2</v>
      </c>
      <c r="CB711" s="78">
        <v>2545</v>
      </c>
      <c r="CC711" s="74">
        <v>10.5</v>
      </c>
      <c r="CD711" s="74">
        <v>9.6</v>
      </c>
      <c r="CE711" s="74">
        <v>64.099999999999994</v>
      </c>
      <c r="CF711" s="74">
        <v>75.2</v>
      </c>
      <c r="CG711" s="74">
        <v>79.900000000000006</v>
      </c>
      <c r="CH711" s="78">
        <v>2595</v>
      </c>
      <c r="CI711" s="74">
        <v>2.2999999999999998</v>
      </c>
      <c r="CJ711" s="78">
        <v>2535</v>
      </c>
      <c r="CK711" s="74">
        <v>14.1</v>
      </c>
      <c r="CL711" s="74">
        <v>8.5</v>
      </c>
      <c r="CM711" s="74">
        <v>66.8</v>
      </c>
      <c r="CN711" s="74">
        <v>74.8</v>
      </c>
      <c r="CO711" s="74">
        <v>77.400000000000006</v>
      </c>
      <c r="CP711" s="78"/>
      <c r="CQ711" s="74"/>
      <c r="CR711" s="78"/>
      <c r="CS711" s="74"/>
      <c r="CT711" s="74"/>
      <c r="CU711" s="74"/>
      <c r="CV711" s="74"/>
      <c r="CW711" s="74"/>
    </row>
    <row r="712" spans="1:101" ht="16.5" x14ac:dyDescent="0.3">
      <c r="A712" s="74" t="s">
        <v>293</v>
      </c>
      <c r="B712" s="74">
        <v>134</v>
      </c>
      <c r="C712" s="74">
        <v>10003645</v>
      </c>
      <c r="D712" s="74" t="s">
        <v>27</v>
      </c>
      <c r="E712" s="74" t="s">
        <v>131</v>
      </c>
      <c r="F712" s="78">
        <v>1545</v>
      </c>
      <c r="G712" s="74">
        <v>3.2</v>
      </c>
      <c r="H712" s="78">
        <v>1495</v>
      </c>
      <c r="I712" s="74">
        <v>7.7</v>
      </c>
      <c r="J712" s="74">
        <v>9.6</v>
      </c>
      <c r="K712" s="74">
        <v>45.4</v>
      </c>
      <c r="L712" s="74">
        <v>64.599999999999994</v>
      </c>
      <c r="M712" s="74">
        <v>82.7</v>
      </c>
      <c r="N712" s="78">
        <v>1545</v>
      </c>
      <c r="O712" s="74">
        <v>3.4</v>
      </c>
      <c r="P712" s="78">
        <v>1490</v>
      </c>
      <c r="Q712" s="74">
        <v>12.5</v>
      </c>
      <c r="R712" s="74">
        <v>8.1999999999999993</v>
      </c>
      <c r="S712" s="74">
        <v>51.6</v>
      </c>
      <c r="T712" s="74">
        <v>71.599999999999994</v>
      </c>
      <c r="U712" s="74">
        <v>79.400000000000006</v>
      </c>
      <c r="V712" s="78">
        <v>1545</v>
      </c>
      <c r="W712" s="74">
        <v>3.9</v>
      </c>
      <c r="X712" s="78">
        <v>1485</v>
      </c>
      <c r="Y712" s="74">
        <v>15.2</v>
      </c>
      <c r="Z712" s="74">
        <v>9.1</v>
      </c>
      <c r="AA712" s="74">
        <v>58.6</v>
      </c>
      <c r="AB712" s="74">
        <v>69.8</v>
      </c>
      <c r="AC712" s="74">
        <v>75.7</v>
      </c>
      <c r="AD712" s="78"/>
      <c r="AE712" s="74"/>
      <c r="AF712" s="78"/>
      <c r="AG712" s="74"/>
      <c r="AH712" s="74"/>
      <c r="AI712" s="74"/>
      <c r="AJ712" s="74"/>
      <c r="AK712" s="74"/>
      <c r="AL712" s="78">
        <v>1005</v>
      </c>
      <c r="AM712" s="74">
        <v>1.7</v>
      </c>
      <c r="AN712" s="78">
        <v>990</v>
      </c>
      <c r="AO712" s="74">
        <v>9.6</v>
      </c>
      <c r="AP712" s="74">
        <v>13.4</v>
      </c>
      <c r="AQ712" s="74">
        <v>43.2</v>
      </c>
      <c r="AR712" s="74">
        <v>58.6</v>
      </c>
      <c r="AS712" s="74">
        <v>76.900000000000006</v>
      </c>
      <c r="AT712" s="78">
        <v>1005</v>
      </c>
      <c r="AU712" s="74">
        <v>1.8</v>
      </c>
      <c r="AV712" s="78">
        <v>990</v>
      </c>
      <c r="AW712" s="74">
        <v>16.100000000000001</v>
      </c>
      <c r="AX712" s="74">
        <v>10.199999999999999</v>
      </c>
      <c r="AY712" s="74">
        <v>50.7</v>
      </c>
      <c r="AZ712" s="74">
        <v>64.099999999999994</v>
      </c>
      <c r="BA712" s="74">
        <v>73.7</v>
      </c>
      <c r="BB712" s="78">
        <v>1005</v>
      </c>
      <c r="BC712" s="74">
        <v>1.8</v>
      </c>
      <c r="BD712" s="78">
        <v>990</v>
      </c>
      <c r="BE712" s="74">
        <v>18.100000000000001</v>
      </c>
      <c r="BF712" s="74">
        <v>9.9</v>
      </c>
      <c r="BG712" s="74">
        <v>55.4</v>
      </c>
      <c r="BH712" s="74">
        <v>64.8</v>
      </c>
      <c r="BI712" s="74">
        <v>72</v>
      </c>
      <c r="BJ712" s="78"/>
      <c r="BK712" s="74"/>
      <c r="BL712" s="78"/>
      <c r="BM712" s="74"/>
      <c r="BN712" s="74"/>
      <c r="BO712" s="74"/>
      <c r="BP712" s="74"/>
      <c r="BQ712" s="74"/>
      <c r="BR712" s="78">
        <v>2550</v>
      </c>
      <c r="BS712" s="74">
        <v>2.6</v>
      </c>
      <c r="BT712" s="78">
        <v>2485</v>
      </c>
      <c r="BU712" s="74">
        <v>8.5</v>
      </c>
      <c r="BV712" s="74">
        <v>11.2</v>
      </c>
      <c r="BW712" s="74">
        <v>44.5</v>
      </c>
      <c r="BX712" s="74">
        <v>62.2</v>
      </c>
      <c r="BY712" s="74">
        <v>80.400000000000006</v>
      </c>
      <c r="BZ712" s="78">
        <v>2550</v>
      </c>
      <c r="CA712" s="74">
        <v>2.7</v>
      </c>
      <c r="CB712" s="78">
        <v>2480</v>
      </c>
      <c r="CC712" s="74">
        <v>13.9</v>
      </c>
      <c r="CD712" s="74">
        <v>9</v>
      </c>
      <c r="CE712" s="74">
        <v>51.3</v>
      </c>
      <c r="CF712" s="74">
        <v>68.599999999999994</v>
      </c>
      <c r="CG712" s="74">
        <v>77.099999999999994</v>
      </c>
      <c r="CH712" s="78">
        <v>2550</v>
      </c>
      <c r="CI712" s="74">
        <v>3.1</v>
      </c>
      <c r="CJ712" s="78">
        <v>2470</v>
      </c>
      <c r="CK712" s="74">
        <v>16.399999999999999</v>
      </c>
      <c r="CL712" s="74">
        <v>9.4</v>
      </c>
      <c r="CM712" s="74">
        <v>57.3</v>
      </c>
      <c r="CN712" s="74">
        <v>67.8</v>
      </c>
      <c r="CO712" s="74">
        <v>74.2</v>
      </c>
      <c r="CP712" s="78"/>
      <c r="CQ712" s="74"/>
      <c r="CR712" s="78"/>
      <c r="CS712" s="74"/>
      <c r="CT712" s="74"/>
      <c r="CU712" s="74"/>
      <c r="CV712" s="74"/>
      <c r="CW712" s="74"/>
    </row>
    <row r="713" spans="1:101" ht="16.5" x14ac:dyDescent="0.3">
      <c r="A713" s="74" t="s">
        <v>293</v>
      </c>
      <c r="B713" s="74">
        <v>63</v>
      </c>
      <c r="C713" s="74">
        <v>10003678</v>
      </c>
      <c r="D713" s="74" t="s">
        <v>27</v>
      </c>
      <c r="E713" s="74" t="s">
        <v>133</v>
      </c>
      <c r="F713" s="78">
        <v>1800</v>
      </c>
      <c r="G713" s="74">
        <v>3.8</v>
      </c>
      <c r="H713" s="78">
        <v>1730</v>
      </c>
      <c r="I713" s="74">
        <v>7.4</v>
      </c>
      <c r="J713" s="74">
        <v>12.6</v>
      </c>
      <c r="K713" s="74">
        <v>58.4</v>
      </c>
      <c r="L713" s="74">
        <v>72.2</v>
      </c>
      <c r="M713" s="74">
        <v>80</v>
      </c>
      <c r="N713" s="78">
        <v>1800</v>
      </c>
      <c r="O713" s="74">
        <v>4.5</v>
      </c>
      <c r="P713" s="78">
        <v>1720</v>
      </c>
      <c r="Q713" s="74">
        <v>10.9</v>
      </c>
      <c r="R713" s="74">
        <v>9.9</v>
      </c>
      <c r="S713" s="74">
        <v>66.5</v>
      </c>
      <c r="T713" s="74">
        <v>74.8</v>
      </c>
      <c r="U713" s="74">
        <v>79.2</v>
      </c>
      <c r="V713" s="78">
        <v>1800</v>
      </c>
      <c r="W713" s="74">
        <v>4.7</v>
      </c>
      <c r="X713" s="78">
        <v>1715</v>
      </c>
      <c r="Y713" s="74">
        <v>14.3</v>
      </c>
      <c r="Z713" s="74">
        <v>9.6999999999999993</v>
      </c>
      <c r="AA713" s="74">
        <v>68.599999999999994</v>
      </c>
      <c r="AB713" s="74">
        <v>74.099999999999994</v>
      </c>
      <c r="AC713" s="74">
        <v>76</v>
      </c>
      <c r="AD713" s="78"/>
      <c r="AE713" s="74"/>
      <c r="AF713" s="78"/>
      <c r="AG713" s="74"/>
      <c r="AH713" s="74"/>
      <c r="AI713" s="74"/>
      <c r="AJ713" s="74"/>
      <c r="AK713" s="74"/>
      <c r="AL713" s="78">
        <v>1645</v>
      </c>
      <c r="AM713" s="74">
        <v>2.2999999999999998</v>
      </c>
      <c r="AN713" s="78">
        <v>1605</v>
      </c>
      <c r="AO713" s="74">
        <v>8.6999999999999993</v>
      </c>
      <c r="AP713" s="74">
        <v>14.8</v>
      </c>
      <c r="AQ713" s="74">
        <v>56.4</v>
      </c>
      <c r="AR713" s="74">
        <v>68.5</v>
      </c>
      <c r="AS713" s="74">
        <v>76.599999999999994</v>
      </c>
      <c r="AT713" s="78">
        <v>1645</v>
      </c>
      <c r="AU713" s="74">
        <v>2.2999999999999998</v>
      </c>
      <c r="AV713" s="78">
        <v>1605</v>
      </c>
      <c r="AW713" s="74">
        <v>12.9</v>
      </c>
      <c r="AX713" s="74">
        <v>12.5</v>
      </c>
      <c r="AY713" s="74">
        <v>63.7</v>
      </c>
      <c r="AZ713" s="74">
        <v>70.5</v>
      </c>
      <c r="BA713" s="74">
        <v>74.7</v>
      </c>
      <c r="BB713" s="78">
        <v>1645</v>
      </c>
      <c r="BC713" s="74">
        <v>2.4</v>
      </c>
      <c r="BD713" s="78">
        <v>1605</v>
      </c>
      <c r="BE713" s="74">
        <v>18.3</v>
      </c>
      <c r="BF713" s="74">
        <v>9.4</v>
      </c>
      <c r="BG713" s="74">
        <v>65.599999999999994</v>
      </c>
      <c r="BH713" s="74">
        <v>70.599999999999994</v>
      </c>
      <c r="BI713" s="74">
        <v>72.400000000000006</v>
      </c>
      <c r="BJ713" s="78"/>
      <c r="BK713" s="74"/>
      <c r="BL713" s="78"/>
      <c r="BM713" s="74"/>
      <c r="BN713" s="74"/>
      <c r="BO713" s="74"/>
      <c r="BP713" s="74"/>
      <c r="BQ713" s="74"/>
      <c r="BR713" s="78">
        <v>3445</v>
      </c>
      <c r="BS713" s="74">
        <v>3.1</v>
      </c>
      <c r="BT713" s="78">
        <v>3335</v>
      </c>
      <c r="BU713" s="74">
        <v>8</v>
      </c>
      <c r="BV713" s="74">
        <v>13.7</v>
      </c>
      <c r="BW713" s="74">
        <v>57.4</v>
      </c>
      <c r="BX713" s="74">
        <v>70.5</v>
      </c>
      <c r="BY713" s="74">
        <v>78.3</v>
      </c>
      <c r="BZ713" s="78">
        <v>3445</v>
      </c>
      <c r="CA713" s="74">
        <v>3.4</v>
      </c>
      <c r="CB713" s="78">
        <v>3325</v>
      </c>
      <c r="CC713" s="74">
        <v>11.9</v>
      </c>
      <c r="CD713" s="74">
        <v>11.1</v>
      </c>
      <c r="CE713" s="74">
        <v>65.2</v>
      </c>
      <c r="CF713" s="74">
        <v>72.7</v>
      </c>
      <c r="CG713" s="74">
        <v>77</v>
      </c>
      <c r="CH713" s="78">
        <v>3445</v>
      </c>
      <c r="CI713" s="74">
        <v>3.6</v>
      </c>
      <c r="CJ713" s="78">
        <v>3320</v>
      </c>
      <c r="CK713" s="74">
        <v>16.2</v>
      </c>
      <c r="CL713" s="74">
        <v>9.5</v>
      </c>
      <c r="CM713" s="74">
        <v>67.2</v>
      </c>
      <c r="CN713" s="74">
        <v>72.400000000000006</v>
      </c>
      <c r="CO713" s="74">
        <v>74.3</v>
      </c>
      <c r="CP713" s="78"/>
      <c r="CQ713" s="74"/>
      <c r="CR713" s="78"/>
      <c r="CS713" s="74"/>
      <c r="CT713" s="74"/>
      <c r="CU713" s="74"/>
      <c r="CV713" s="74"/>
      <c r="CW713" s="74"/>
    </row>
    <row r="714" spans="1:101" ht="16.5" x14ac:dyDescent="0.3">
      <c r="A714" s="74" t="s">
        <v>293</v>
      </c>
      <c r="B714" s="74">
        <v>123</v>
      </c>
      <c r="C714" s="74">
        <v>10007768</v>
      </c>
      <c r="D714" s="74" t="s">
        <v>39</v>
      </c>
      <c r="E714" s="74" t="s">
        <v>135</v>
      </c>
      <c r="F714" s="78">
        <v>1060</v>
      </c>
      <c r="G714" s="74">
        <v>1.9</v>
      </c>
      <c r="H714" s="78">
        <v>1040</v>
      </c>
      <c r="I714" s="74">
        <v>6.4</v>
      </c>
      <c r="J714" s="74">
        <v>7.8</v>
      </c>
      <c r="K714" s="74">
        <v>50.7</v>
      </c>
      <c r="L714" s="74">
        <v>72.599999999999994</v>
      </c>
      <c r="M714" s="74">
        <v>85.9</v>
      </c>
      <c r="N714" s="78">
        <v>1060</v>
      </c>
      <c r="O714" s="74">
        <v>2.4</v>
      </c>
      <c r="P714" s="78">
        <v>1035</v>
      </c>
      <c r="Q714" s="74">
        <v>7.9</v>
      </c>
      <c r="R714" s="74">
        <v>7.4</v>
      </c>
      <c r="S714" s="74">
        <v>64.2</v>
      </c>
      <c r="T714" s="74">
        <v>80.400000000000006</v>
      </c>
      <c r="U714" s="74">
        <v>84.7</v>
      </c>
      <c r="V714" s="78">
        <v>1060</v>
      </c>
      <c r="W714" s="74">
        <v>2.4</v>
      </c>
      <c r="X714" s="78">
        <v>1035</v>
      </c>
      <c r="Y714" s="74">
        <v>11.8</v>
      </c>
      <c r="Z714" s="74">
        <v>5.6</v>
      </c>
      <c r="AA714" s="74">
        <v>68.3</v>
      </c>
      <c r="AB714" s="74">
        <v>79.2</v>
      </c>
      <c r="AC714" s="74">
        <v>82.6</v>
      </c>
      <c r="AD714" s="78"/>
      <c r="AE714" s="74"/>
      <c r="AF714" s="78"/>
      <c r="AG714" s="74"/>
      <c r="AH714" s="74"/>
      <c r="AI714" s="74"/>
      <c r="AJ714" s="74"/>
      <c r="AK714" s="74"/>
      <c r="AL714" s="78">
        <v>915</v>
      </c>
      <c r="AM714" s="74">
        <v>0.9</v>
      </c>
      <c r="AN714" s="78">
        <v>905</v>
      </c>
      <c r="AO714" s="74">
        <v>6.4</v>
      </c>
      <c r="AP714" s="74">
        <v>11.4</v>
      </c>
      <c r="AQ714" s="74">
        <v>49.7</v>
      </c>
      <c r="AR714" s="74">
        <v>69.8</v>
      </c>
      <c r="AS714" s="74">
        <v>82.2</v>
      </c>
      <c r="AT714" s="78">
        <v>915</v>
      </c>
      <c r="AU714" s="74">
        <v>1</v>
      </c>
      <c r="AV714" s="78">
        <v>905</v>
      </c>
      <c r="AW714" s="74">
        <v>9.5</v>
      </c>
      <c r="AX714" s="74">
        <v>8.9</v>
      </c>
      <c r="AY714" s="74">
        <v>64</v>
      </c>
      <c r="AZ714" s="74">
        <v>76.8</v>
      </c>
      <c r="BA714" s="74">
        <v>81.599999999999994</v>
      </c>
      <c r="BB714" s="78">
        <v>915</v>
      </c>
      <c r="BC714" s="74">
        <v>1.1000000000000001</v>
      </c>
      <c r="BD714" s="78">
        <v>905</v>
      </c>
      <c r="BE714" s="74">
        <v>12.8</v>
      </c>
      <c r="BF714" s="74">
        <v>6.7</v>
      </c>
      <c r="BG714" s="74">
        <v>68.7</v>
      </c>
      <c r="BH714" s="74">
        <v>77.099999999999994</v>
      </c>
      <c r="BI714" s="74">
        <v>80.400000000000006</v>
      </c>
      <c r="BJ714" s="78"/>
      <c r="BK714" s="74"/>
      <c r="BL714" s="78"/>
      <c r="BM714" s="74"/>
      <c r="BN714" s="74"/>
      <c r="BO714" s="74"/>
      <c r="BP714" s="74"/>
      <c r="BQ714" s="74"/>
      <c r="BR714" s="78">
        <v>1975</v>
      </c>
      <c r="BS714" s="74">
        <v>1.4</v>
      </c>
      <c r="BT714" s="78">
        <v>1945</v>
      </c>
      <c r="BU714" s="74">
        <v>6.4</v>
      </c>
      <c r="BV714" s="74">
        <v>9.5</v>
      </c>
      <c r="BW714" s="74">
        <v>50.3</v>
      </c>
      <c r="BX714" s="74">
        <v>71.3</v>
      </c>
      <c r="BY714" s="74">
        <v>84.2</v>
      </c>
      <c r="BZ714" s="78">
        <v>1975</v>
      </c>
      <c r="CA714" s="74">
        <v>1.7</v>
      </c>
      <c r="CB714" s="78">
        <v>1940</v>
      </c>
      <c r="CC714" s="74">
        <v>8.6999999999999993</v>
      </c>
      <c r="CD714" s="74">
        <v>8.1</v>
      </c>
      <c r="CE714" s="74">
        <v>64.099999999999994</v>
      </c>
      <c r="CF714" s="74">
        <v>78.7</v>
      </c>
      <c r="CG714" s="74">
        <v>83.2</v>
      </c>
      <c r="CH714" s="78">
        <v>1975</v>
      </c>
      <c r="CI714" s="74">
        <v>1.8</v>
      </c>
      <c r="CJ714" s="78">
        <v>1940</v>
      </c>
      <c r="CK714" s="74">
        <v>12.3</v>
      </c>
      <c r="CL714" s="74">
        <v>6.1</v>
      </c>
      <c r="CM714" s="74">
        <v>68.5</v>
      </c>
      <c r="CN714" s="74">
        <v>78.2</v>
      </c>
      <c r="CO714" s="74">
        <v>81.599999999999994</v>
      </c>
      <c r="CP714" s="78"/>
      <c r="CQ714" s="74"/>
      <c r="CR714" s="78"/>
      <c r="CS714" s="74"/>
      <c r="CT714" s="74"/>
      <c r="CU714" s="74"/>
      <c r="CV714" s="74"/>
      <c r="CW714" s="74"/>
    </row>
    <row r="715" spans="1:101" ht="16.5" x14ac:dyDescent="0.3">
      <c r="A715" s="74" t="s">
        <v>293</v>
      </c>
      <c r="B715" s="74">
        <v>211</v>
      </c>
      <c r="C715" s="74">
        <v>10003854</v>
      </c>
      <c r="D715" s="74" t="s">
        <v>46</v>
      </c>
      <c r="E715" s="74" t="s">
        <v>137</v>
      </c>
      <c r="F715" s="78" t="s">
        <v>13</v>
      </c>
      <c r="G715" s="74" t="s">
        <v>13</v>
      </c>
      <c r="H715" s="78" t="s">
        <v>13</v>
      </c>
      <c r="I715" s="74" t="s">
        <v>13</v>
      </c>
      <c r="J715" s="74" t="s">
        <v>13</v>
      </c>
      <c r="K715" s="74" t="s">
        <v>13</v>
      </c>
      <c r="L715" s="74" t="s">
        <v>13</v>
      </c>
      <c r="M715" s="74" t="s">
        <v>13</v>
      </c>
      <c r="N715" s="78" t="s">
        <v>13</v>
      </c>
      <c r="O715" s="74" t="s">
        <v>13</v>
      </c>
      <c r="P715" s="78" t="s">
        <v>13</v>
      </c>
      <c r="Q715" s="74" t="s">
        <v>13</v>
      </c>
      <c r="R715" s="74" t="s">
        <v>13</v>
      </c>
      <c r="S715" s="74" t="s">
        <v>13</v>
      </c>
      <c r="T715" s="74" t="s">
        <v>13</v>
      </c>
      <c r="U715" s="74" t="s">
        <v>13</v>
      </c>
      <c r="V715" s="78" t="s">
        <v>13</v>
      </c>
      <c r="W715" s="74" t="s">
        <v>13</v>
      </c>
      <c r="X715" s="78" t="s">
        <v>13</v>
      </c>
      <c r="Y715" s="74" t="s">
        <v>13</v>
      </c>
      <c r="Z715" s="74" t="s">
        <v>13</v>
      </c>
      <c r="AA715" s="74" t="s">
        <v>13</v>
      </c>
      <c r="AB715" s="74" t="s">
        <v>13</v>
      </c>
      <c r="AC715" s="74" t="s">
        <v>13</v>
      </c>
      <c r="AD715" s="78"/>
      <c r="AE715" s="74"/>
      <c r="AF715" s="78"/>
      <c r="AG715" s="74"/>
      <c r="AH715" s="74"/>
      <c r="AI715" s="74"/>
      <c r="AJ715" s="74"/>
      <c r="AK715" s="74"/>
      <c r="AL715" s="78" t="s">
        <v>13</v>
      </c>
      <c r="AM715" s="74" t="s">
        <v>13</v>
      </c>
      <c r="AN715" s="78" t="s">
        <v>13</v>
      </c>
      <c r="AO715" s="74" t="s">
        <v>13</v>
      </c>
      <c r="AP715" s="74" t="s">
        <v>13</v>
      </c>
      <c r="AQ715" s="74" t="s">
        <v>13</v>
      </c>
      <c r="AR715" s="74" t="s">
        <v>13</v>
      </c>
      <c r="AS715" s="74" t="s">
        <v>13</v>
      </c>
      <c r="AT715" s="78" t="s">
        <v>13</v>
      </c>
      <c r="AU715" s="74" t="s">
        <v>13</v>
      </c>
      <c r="AV715" s="78" t="s">
        <v>13</v>
      </c>
      <c r="AW715" s="74" t="s">
        <v>13</v>
      </c>
      <c r="AX715" s="74" t="s">
        <v>13</v>
      </c>
      <c r="AY715" s="74" t="s">
        <v>13</v>
      </c>
      <c r="AZ715" s="74" t="s">
        <v>13</v>
      </c>
      <c r="BA715" s="74" t="s">
        <v>13</v>
      </c>
      <c r="BB715" s="78" t="s">
        <v>13</v>
      </c>
      <c r="BC715" s="74" t="s">
        <v>13</v>
      </c>
      <c r="BD715" s="78" t="s">
        <v>13</v>
      </c>
      <c r="BE715" s="74" t="s">
        <v>13</v>
      </c>
      <c r="BF715" s="74" t="s">
        <v>13</v>
      </c>
      <c r="BG715" s="74" t="s">
        <v>13</v>
      </c>
      <c r="BH715" s="74" t="s">
        <v>13</v>
      </c>
      <c r="BI715" s="74" t="s">
        <v>13</v>
      </c>
      <c r="BJ715" s="78"/>
      <c r="BK715" s="74"/>
      <c r="BL715" s="78"/>
      <c r="BM715" s="74"/>
      <c r="BN715" s="74"/>
      <c r="BO715" s="74"/>
      <c r="BP715" s="74"/>
      <c r="BQ715" s="74"/>
      <c r="BR715" s="78" t="s">
        <v>13</v>
      </c>
      <c r="BS715" s="74" t="s">
        <v>13</v>
      </c>
      <c r="BT715" s="78" t="s">
        <v>13</v>
      </c>
      <c r="BU715" s="74" t="s">
        <v>13</v>
      </c>
      <c r="BV715" s="74" t="s">
        <v>13</v>
      </c>
      <c r="BW715" s="74" t="s">
        <v>13</v>
      </c>
      <c r="BX715" s="74" t="s">
        <v>13</v>
      </c>
      <c r="BY715" s="74" t="s">
        <v>13</v>
      </c>
      <c r="BZ715" s="78" t="s">
        <v>13</v>
      </c>
      <c r="CA715" s="74" t="s">
        <v>13</v>
      </c>
      <c r="CB715" s="78" t="s">
        <v>13</v>
      </c>
      <c r="CC715" s="74" t="s">
        <v>13</v>
      </c>
      <c r="CD715" s="74" t="s">
        <v>13</v>
      </c>
      <c r="CE715" s="74" t="s">
        <v>13</v>
      </c>
      <c r="CF715" s="74" t="s">
        <v>13</v>
      </c>
      <c r="CG715" s="74" t="s">
        <v>13</v>
      </c>
      <c r="CH715" s="78" t="s">
        <v>13</v>
      </c>
      <c r="CI715" s="74" t="s">
        <v>13</v>
      </c>
      <c r="CJ715" s="78" t="s">
        <v>13</v>
      </c>
      <c r="CK715" s="74" t="s">
        <v>13</v>
      </c>
      <c r="CL715" s="74" t="s">
        <v>13</v>
      </c>
      <c r="CM715" s="74" t="s">
        <v>13</v>
      </c>
      <c r="CN715" s="74" t="s">
        <v>13</v>
      </c>
      <c r="CO715" s="74" t="s">
        <v>13</v>
      </c>
      <c r="CP715" s="78"/>
      <c r="CQ715" s="74"/>
      <c r="CR715" s="78"/>
      <c r="CS715" s="74"/>
      <c r="CT715" s="74"/>
      <c r="CU715" s="74"/>
      <c r="CV715" s="74"/>
      <c r="CW715" s="74"/>
    </row>
    <row r="716" spans="1:101" ht="16.5" x14ac:dyDescent="0.3">
      <c r="A716" s="74" t="s">
        <v>293</v>
      </c>
      <c r="B716" s="74">
        <v>64</v>
      </c>
      <c r="C716" s="74">
        <v>10003861</v>
      </c>
      <c r="D716" s="74" t="s">
        <v>46</v>
      </c>
      <c r="E716" s="74" t="s">
        <v>139</v>
      </c>
      <c r="F716" s="78">
        <v>2305</v>
      </c>
      <c r="G716" s="74">
        <v>3.3</v>
      </c>
      <c r="H716" s="78">
        <v>2230</v>
      </c>
      <c r="I716" s="74">
        <v>6.4</v>
      </c>
      <c r="J716" s="74">
        <v>9</v>
      </c>
      <c r="K716" s="74">
        <v>64.5</v>
      </c>
      <c r="L716" s="74">
        <v>78.7</v>
      </c>
      <c r="M716" s="74">
        <v>84.6</v>
      </c>
      <c r="N716" s="78">
        <v>2305</v>
      </c>
      <c r="O716" s="74">
        <v>3.9</v>
      </c>
      <c r="P716" s="78">
        <v>2215</v>
      </c>
      <c r="Q716" s="74">
        <v>8.3000000000000007</v>
      </c>
      <c r="R716" s="74">
        <v>8.3000000000000007</v>
      </c>
      <c r="S716" s="74">
        <v>69.400000000000006</v>
      </c>
      <c r="T716" s="74">
        <v>79.900000000000006</v>
      </c>
      <c r="U716" s="74">
        <v>83.4</v>
      </c>
      <c r="V716" s="78">
        <v>2305</v>
      </c>
      <c r="W716" s="74">
        <v>3.9</v>
      </c>
      <c r="X716" s="78">
        <v>2215</v>
      </c>
      <c r="Y716" s="74">
        <v>11</v>
      </c>
      <c r="Z716" s="74">
        <v>7.3</v>
      </c>
      <c r="AA716" s="74">
        <v>72.599999999999994</v>
      </c>
      <c r="AB716" s="74">
        <v>80</v>
      </c>
      <c r="AC716" s="74">
        <v>81.7</v>
      </c>
      <c r="AD716" s="78"/>
      <c r="AE716" s="74"/>
      <c r="AF716" s="78"/>
      <c r="AG716" s="74"/>
      <c r="AH716" s="74"/>
      <c r="AI716" s="74"/>
      <c r="AJ716" s="74"/>
      <c r="AK716" s="74"/>
      <c r="AL716" s="78">
        <v>2290</v>
      </c>
      <c r="AM716" s="74">
        <v>1.9</v>
      </c>
      <c r="AN716" s="78">
        <v>2245</v>
      </c>
      <c r="AO716" s="74">
        <v>8</v>
      </c>
      <c r="AP716" s="74">
        <v>14.3</v>
      </c>
      <c r="AQ716" s="74">
        <v>61.7</v>
      </c>
      <c r="AR716" s="74">
        <v>71.400000000000006</v>
      </c>
      <c r="AS716" s="74">
        <v>77.599999999999994</v>
      </c>
      <c r="AT716" s="78">
        <v>2290</v>
      </c>
      <c r="AU716" s="74">
        <v>2.1</v>
      </c>
      <c r="AV716" s="78">
        <v>2240</v>
      </c>
      <c r="AW716" s="74">
        <v>11.3</v>
      </c>
      <c r="AX716" s="74">
        <v>10.8</v>
      </c>
      <c r="AY716" s="74">
        <v>67.7</v>
      </c>
      <c r="AZ716" s="74">
        <v>74.900000000000006</v>
      </c>
      <c r="BA716" s="74">
        <v>77.900000000000006</v>
      </c>
      <c r="BB716" s="78">
        <v>2290</v>
      </c>
      <c r="BC716" s="74">
        <v>2.2999999999999998</v>
      </c>
      <c r="BD716" s="78">
        <v>2235</v>
      </c>
      <c r="BE716" s="74">
        <v>14.9</v>
      </c>
      <c r="BF716" s="74">
        <v>8.6999999999999993</v>
      </c>
      <c r="BG716" s="74">
        <v>70</v>
      </c>
      <c r="BH716" s="74">
        <v>74.900000000000006</v>
      </c>
      <c r="BI716" s="74">
        <v>76.3</v>
      </c>
      <c r="BJ716" s="78"/>
      <c r="BK716" s="74"/>
      <c r="BL716" s="78"/>
      <c r="BM716" s="74"/>
      <c r="BN716" s="74"/>
      <c r="BO716" s="74"/>
      <c r="BP716" s="74"/>
      <c r="BQ716" s="74"/>
      <c r="BR716" s="78">
        <v>4595</v>
      </c>
      <c r="BS716" s="74">
        <v>2.6</v>
      </c>
      <c r="BT716" s="78">
        <v>4475</v>
      </c>
      <c r="BU716" s="74">
        <v>7.2</v>
      </c>
      <c r="BV716" s="74">
        <v>11.7</v>
      </c>
      <c r="BW716" s="74">
        <v>63.1</v>
      </c>
      <c r="BX716" s="74">
        <v>75</v>
      </c>
      <c r="BY716" s="74">
        <v>81.099999999999994</v>
      </c>
      <c r="BZ716" s="78">
        <v>4595</v>
      </c>
      <c r="CA716" s="74">
        <v>3</v>
      </c>
      <c r="CB716" s="78">
        <v>4455</v>
      </c>
      <c r="CC716" s="74">
        <v>9.8000000000000007</v>
      </c>
      <c r="CD716" s="74">
        <v>9.6</v>
      </c>
      <c r="CE716" s="74">
        <v>68.5</v>
      </c>
      <c r="CF716" s="74">
        <v>77.400000000000006</v>
      </c>
      <c r="CG716" s="74">
        <v>80.599999999999994</v>
      </c>
      <c r="CH716" s="78">
        <v>4595</v>
      </c>
      <c r="CI716" s="74">
        <v>3.1</v>
      </c>
      <c r="CJ716" s="78">
        <v>4450</v>
      </c>
      <c r="CK716" s="74">
        <v>13</v>
      </c>
      <c r="CL716" s="74">
        <v>8</v>
      </c>
      <c r="CM716" s="74">
        <v>71.3</v>
      </c>
      <c r="CN716" s="74">
        <v>77.5</v>
      </c>
      <c r="CO716" s="74">
        <v>79</v>
      </c>
      <c r="CP716" s="78"/>
      <c r="CQ716" s="74"/>
      <c r="CR716" s="78"/>
      <c r="CS716" s="74"/>
      <c r="CT716" s="74"/>
      <c r="CU716" s="74"/>
      <c r="CV716" s="74"/>
      <c r="CW716" s="74"/>
    </row>
    <row r="717" spans="1:101" ht="16.5" x14ac:dyDescent="0.3">
      <c r="A717" s="74" t="s">
        <v>293</v>
      </c>
      <c r="B717" s="74">
        <v>124</v>
      </c>
      <c r="C717" s="74">
        <v>10007795</v>
      </c>
      <c r="D717" s="74" t="s">
        <v>46</v>
      </c>
      <c r="E717" s="74" t="s">
        <v>141</v>
      </c>
      <c r="F717" s="78">
        <v>3200</v>
      </c>
      <c r="G717" s="74">
        <v>1.7</v>
      </c>
      <c r="H717" s="78">
        <v>3145</v>
      </c>
      <c r="I717" s="74">
        <v>7.2</v>
      </c>
      <c r="J717" s="74">
        <v>10.1</v>
      </c>
      <c r="K717" s="74">
        <v>54</v>
      </c>
      <c r="L717" s="74">
        <v>72.099999999999994</v>
      </c>
      <c r="M717" s="74">
        <v>82.7</v>
      </c>
      <c r="N717" s="78">
        <v>3200</v>
      </c>
      <c r="O717" s="74">
        <v>2</v>
      </c>
      <c r="P717" s="78">
        <v>3140</v>
      </c>
      <c r="Q717" s="74">
        <v>9.8000000000000007</v>
      </c>
      <c r="R717" s="74">
        <v>8.1999999999999993</v>
      </c>
      <c r="S717" s="74">
        <v>63</v>
      </c>
      <c r="T717" s="74">
        <v>77.099999999999994</v>
      </c>
      <c r="U717" s="74">
        <v>82</v>
      </c>
      <c r="V717" s="78">
        <v>3200</v>
      </c>
      <c r="W717" s="74">
        <v>2.1</v>
      </c>
      <c r="X717" s="78">
        <v>3135</v>
      </c>
      <c r="Y717" s="74">
        <v>13.1</v>
      </c>
      <c r="Z717" s="74">
        <v>7.1</v>
      </c>
      <c r="AA717" s="74">
        <v>66.3</v>
      </c>
      <c r="AB717" s="74">
        <v>77.400000000000006</v>
      </c>
      <c r="AC717" s="74">
        <v>79.8</v>
      </c>
      <c r="AD717" s="78"/>
      <c r="AE717" s="74"/>
      <c r="AF717" s="78"/>
      <c r="AG717" s="74"/>
      <c r="AH717" s="74"/>
      <c r="AI717" s="74"/>
      <c r="AJ717" s="74"/>
      <c r="AK717" s="74"/>
      <c r="AL717" s="78">
        <v>2090</v>
      </c>
      <c r="AM717" s="74">
        <v>0.7</v>
      </c>
      <c r="AN717" s="78">
        <v>2075</v>
      </c>
      <c r="AO717" s="74">
        <v>8</v>
      </c>
      <c r="AP717" s="74">
        <v>12.4</v>
      </c>
      <c r="AQ717" s="74">
        <v>50.8</v>
      </c>
      <c r="AR717" s="74">
        <v>67.2</v>
      </c>
      <c r="AS717" s="74">
        <v>79.599999999999994</v>
      </c>
      <c r="AT717" s="78">
        <v>2090</v>
      </c>
      <c r="AU717" s="74">
        <v>0.9</v>
      </c>
      <c r="AV717" s="78">
        <v>2070</v>
      </c>
      <c r="AW717" s="74">
        <v>11.4</v>
      </c>
      <c r="AX717" s="74">
        <v>8.6999999999999993</v>
      </c>
      <c r="AY717" s="74">
        <v>63.2</v>
      </c>
      <c r="AZ717" s="74">
        <v>75</v>
      </c>
      <c r="BA717" s="74">
        <v>79.8</v>
      </c>
      <c r="BB717" s="78">
        <v>2090</v>
      </c>
      <c r="BC717" s="74">
        <v>0.9</v>
      </c>
      <c r="BD717" s="78">
        <v>2070</v>
      </c>
      <c r="BE717" s="74">
        <v>15.6</v>
      </c>
      <c r="BF717" s="74">
        <v>7.3</v>
      </c>
      <c r="BG717" s="74">
        <v>66.3</v>
      </c>
      <c r="BH717" s="74">
        <v>73.2</v>
      </c>
      <c r="BI717" s="74">
        <v>77.099999999999994</v>
      </c>
      <c r="BJ717" s="78"/>
      <c r="BK717" s="74"/>
      <c r="BL717" s="78"/>
      <c r="BM717" s="74"/>
      <c r="BN717" s="74"/>
      <c r="BO717" s="74"/>
      <c r="BP717" s="74"/>
      <c r="BQ717" s="74"/>
      <c r="BR717" s="78">
        <v>5290</v>
      </c>
      <c r="BS717" s="74">
        <v>1.3</v>
      </c>
      <c r="BT717" s="78">
        <v>5220</v>
      </c>
      <c r="BU717" s="74">
        <v>7.5</v>
      </c>
      <c r="BV717" s="74">
        <v>11</v>
      </c>
      <c r="BW717" s="74">
        <v>52.8</v>
      </c>
      <c r="BX717" s="74">
        <v>70.099999999999994</v>
      </c>
      <c r="BY717" s="74">
        <v>81.5</v>
      </c>
      <c r="BZ717" s="78">
        <v>5290</v>
      </c>
      <c r="CA717" s="74">
        <v>1.5</v>
      </c>
      <c r="CB717" s="78">
        <v>5210</v>
      </c>
      <c r="CC717" s="74">
        <v>10.5</v>
      </c>
      <c r="CD717" s="74">
        <v>8.4</v>
      </c>
      <c r="CE717" s="74">
        <v>63.1</v>
      </c>
      <c r="CF717" s="74">
        <v>76.3</v>
      </c>
      <c r="CG717" s="74">
        <v>81.099999999999994</v>
      </c>
      <c r="CH717" s="78">
        <v>5290</v>
      </c>
      <c r="CI717" s="74">
        <v>1.6</v>
      </c>
      <c r="CJ717" s="78">
        <v>5205</v>
      </c>
      <c r="CK717" s="74">
        <v>14.1</v>
      </c>
      <c r="CL717" s="74">
        <v>7.2</v>
      </c>
      <c r="CM717" s="74">
        <v>66.3</v>
      </c>
      <c r="CN717" s="74">
        <v>75.7</v>
      </c>
      <c r="CO717" s="74">
        <v>78.7</v>
      </c>
      <c r="CP717" s="78"/>
      <c r="CQ717" s="74"/>
      <c r="CR717" s="78"/>
      <c r="CS717" s="74"/>
      <c r="CT717" s="74"/>
      <c r="CU717" s="74"/>
      <c r="CV717" s="74"/>
      <c r="CW717" s="74"/>
    </row>
    <row r="718" spans="1:101" ht="16.5" x14ac:dyDescent="0.3">
      <c r="A718" s="74" t="s">
        <v>293</v>
      </c>
      <c r="B718" s="74">
        <v>40</v>
      </c>
      <c r="C718" s="74">
        <v>10003863</v>
      </c>
      <c r="D718" s="74" t="s">
        <v>46</v>
      </c>
      <c r="E718" s="74" t="s">
        <v>143</v>
      </c>
      <c r="F718" s="78">
        <v>370</v>
      </c>
      <c r="G718" s="74">
        <v>1.6</v>
      </c>
      <c r="H718" s="78">
        <v>365</v>
      </c>
      <c r="I718" s="74">
        <v>6.9</v>
      </c>
      <c r="J718" s="74">
        <v>8.8000000000000007</v>
      </c>
      <c r="K718" s="74">
        <v>70.3</v>
      </c>
      <c r="L718" s="74">
        <v>80.2</v>
      </c>
      <c r="M718" s="74">
        <v>84.3</v>
      </c>
      <c r="N718" s="78">
        <v>370</v>
      </c>
      <c r="O718" s="74">
        <v>1.6</v>
      </c>
      <c r="P718" s="78">
        <v>365</v>
      </c>
      <c r="Q718" s="74">
        <v>8.1999999999999993</v>
      </c>
      <c r="R718" s="74">
        <v>8.1999999999999993</v>
      </c>
      <c r="S718" s="74">
        <v>70.099999999999994</v>
      </c>
      <c r="T718" s="74">
        <v>80.5</v>
      </c>
      <c r="U718" s="74">
        <v>83.5</v>
      </c>
      <c r="V718" s="78">
        <v>370</v>
      </c>
      <c r="W718" s="74">
        <v>1.6</v>
      </c>
      <c r="X718" s="78">
        <v>365</v>
      </c>
      <c r="Y718" s="74">
        <v>10.4</v>
      </c>
      <c r="Z718" s="74">
        <v>8.1999999999999993</v>
      </c>
      <c r="AA718" s="74" t="s">
        <v>396</v>
      </c>
      <c r="AB718" s="74" t="s">
        <v>396</v>
      </c>
      <c r="AC718" s="74">
        <v>81.3</v>
      </c>
      <c r="AD718" s="78"/>
      <c r="AE718" s="74"/>
      <c r="AF718" s="78"/>
      <c r="AG718" s="74"/>
      <c r="AH718" s="74"/>
      <c r="AI718" s="74"/>
      <c r="AJ718" s="74"/>
      <c r="AK718" s="74"/>
      <c r="AL718" s="78">
        <v>175</v>
      </c>
      <c r="AM718" s="74">
        <v>0.6</v>
      </c>
      <c r="AN718" s="78">
        <v>175</v>
      </c>
      <c r="AO718" s="74">
        <v>6.3</v>
      </c>
      <c r="AP718" s="74">
        <v>13.1</v>
      </c>
      <c r="AQ718" s="74">
        <v>68.2</v>
      </c>
      <c r="AR718" s="74">
        <v>76.099999999999994</v>
      </c>
      <c r="AS718" s="74">
        <v>80.7</v>
      </c>
      <c r="AT718" s="78">
        <v>175</v>
      </c>
      <c r="AU718" s="74">
        <v>0.6</v>
      </c>
      <c r="AV718" s="78">
        <v>175</v>
      </c>
      <c r="AW718" s="74">
        <v>11.9</v>
      </c>
      <c r="AX718" s="74">
        <v>9.1</v>
      </c>
      <c r="AY718" s="74">
        <v>69.3</v>
      </c>
      <c r="AZ718" s="74">
        <v>75</v>
      </c>
      <c r="BA718" s="74">
        <v>79</v>
      </c>
      <c r="BB718" s="78">
        <v>175</v>
      </c>
      <c r="BC718" s="74">
        <v>0.6</v>
      </c>
      <c r="BD718" s="78">
        <v>175</v>
      </c>
      <c r="BE718" s="74">
        <v>12.5</v>
      </c>
      <c r="BF718" s="74">
        <v>9.1</v>
      </c>
      <c r="BG718" s="74" t="s">
        <v>396</v>
      </c>
      <c r="BH718" s="74" t="s">
        <v>396</v>
      </c>
      <c r="BI718" s="74">
        <v>78.400000000000006</v>
      </c>
      <c r="BJ718" s="78"/>
      <c r="BK718" s="74"/>
      <c r="BL718" s="78"/>
      <c r="BM718" s="74"/>
      <c r="BN718" s="74"/>
      <c r="BO718" s="74"/>
      <c r="BP718" s="74"/>
      <c r="BQ718" s="74"/>
      <c r="BR718" s="78">
        <v>545</v>
      </c>
      <c r="BS718" s="74">
        <v>1.3</v>
      </c>
      <c r="BT718" s="78">
        <v>540</v>
      </c>
      <c r="BU718" s="74">
        <v>6.7</v>
      </c>
      <c r="BV718" s="74">
        <v>10.199999999999999</v>
      </c>
      <c r="BW718" s="74">
        <v>69.599999999999994</v>
      </c>
      <c r="BX718" s="74">
        <v>78.900000000000006</v>
      </c>
      <c r="BY718" s="74">
        <v>83.1</v>
      </c>
      <c r="BZ718" s="78">
        <v>545</v>
      </c>
      <c r="CA718" s="74">
        <v>1.3</v>
      </c>
      <c r="CB718" s="78">
        <v>540</v>
      </c>
      <c r="CC718" s="74">
        <v>9.4</v>
      </c>
      <c r="CD718" s="74">
        <v>8.5</v>
      </c>
      <c r="CE718" s="74">
        <v>69.8</v>
      </c>
      <c r="CF718" s="74">
        <v>78.7</v>
      </c>
      <c r="CG718" s="74">
        <v>82</v>
      </c>
      <c r="CH718" s="78">
        <v>545</v>
      </c>
      <c r="CI718" s="74">
        <v>1.3</v>
      </c>
      <c r="CJ718" s="78">
        <v>540</v>
      </c>
      <c r="CK718" s="74">
        <v>11.1</v>
      </c>
      <c r="CL718" s="74">
        <v>8.5</v>
      </c>
      <c r="CM718" s="74">
        <v>74.099999999999994</v>
      </c>
      <c r="CN718" s="74">
        <v>79.8</v>
      </c>
      <c r="CO718" s="74">
        <v>80.400000000000006</v>
      </c>
      <c r="CP718" s="78"/>
      <c r="CQ718" s="74"/>
      <c r="CR718" s="78"/>
      <c r="CS718" s="74"/>
      <c r="CT718" s="74"/>
      <c r="CU718" s="74"/>
      <c r="CV718" s="74"/>
      <c r="CW718" s="74"/>
    </row>
    <row r="719" spans="1:101" ht="16.5" x14ac:dyDescent="0.3">
      <c r="A719" s="74" t="s">
        <v>293</v>
      </c>
      <c r="B719" s="74">
        <v>125</v>
      </c>
      <c r="C719" s="74">
        <v>10007796</v>
      </c>
      <c r="D719" s="74" t="s">
        <v>36</v>
      </c>
      <c r="E719" s="74" t="s">
        <v>145</v>
      </c>
      <c r="F719" s="78">
        <v>965</v>
      </c>
      <c r="G719" s="74">
        <v>2.4</v>
      </c>
      <c r="H719" s="78">
        <v>940</v>
      </c>
      <c r="I719" s="74">
        <v>5.4</v>
      </c>
      <c r="J719" s="74">
        <v>8.3000000000000007</v>
      </c>
      <c r="K719" s="74">
        <v>49.2</v>
      </c>
      <c r="L719" s="74">
        <v>72.8</v>
      </c>
      <c r="M719" s="74">
        <v>86.3</v>
      </c>
      <c r="N719" s="78">
        <v>965</v>
      </c>
      <c r="O719" s="74">
        <v>2.8</v>
      </c>
      <c r="P719" s="78">
        <v>935</v>
      </c>
      <c r="Q719" s="74">
        <v>6</v>
      </c>
      <c r="R719" s="74">
        <v>9</v>
      </c>
      <c r="S719" s="74">
        <v>65.5</v>
      </c>
      <c r="T719" s="74">
        <v>79.7</v>
      </c>
      <c r="U719" s="74">
        <v>85.1</v>
      </c>
      <c r="V719" s="78">
        <v>965</v>
      </c>
      <c r="W719" s="74">
        <v>2.9</v>
      </c>
      <c r="X719" s="78">
        <v>935</v>
      </c>
      <c r="Y719" s="74">
        <v>9.3000000000000007</v>
      </c>
      <c r="Z719" s="74">
        <v>7.9</v>
      </c>
      <c r="AA719" s="74">
        <v>68.2</v>
      </c>
      <c r="AB719" s="74">
        <v>78.3</v>
      </c>
      <c r="AC719" s="74">
        <v>82.8</v>
      </c>
      <c r="AD719" s="78"/>
      <c r="AE719" s="74"/>
      <c r="AF719" s="78"/>
      <c r="AG719" s="74"/>
      <c r="AH719" s="74"/>
      <c r="AI719" s="74"/>
      <c r="AJ719" s="74"/>
      <c r="AK719" s="74"/>
      <c r="AL719" s="78">
        <v>745</v>
      </c>
      <c r="AM719" s="74">
        <v>1.1000000000000001</v>
      </c>
      <c r="AN719" s="78">
        <v>735</v>
      </c>
      <c r="AO719" s="74">
        <v>7.1</v>
      </c>
      <c r="AP719" s="74">
        <v>10.7</v>
      </c>
      <c r="AQ719" s="74">
        <v>48.4</v>
      </c>
      <c r="AR719" s="74">
        <v>66.7</v>
      </c>
      <c r="AS719" s="74">
        <v>82.2</v>
      </c>
      <c r="AT719" s="78">
        <v>745</v>
      </c>
      <c r="AU719" s="74">
        <v>1.2</v>
      </c>
      <c r="AV719" s="78">
        <v>735</v>
      </c>
      <c r="AW719" s="74">
        <v>9.3000000000000007</v>
      </c>
      <c r="AX719" s="74">
        <v>9.4</v>
      </c>
      <c r="AY719" s="74">
        <v>61.6</v>
      </c>
      <c r="AZ719" s="74">
        <v>73.599999999999994</v>
      </c>
      <c r="BA719" s="74">
        <v>81.400000000000006</v>
      </c>
      <c r="BB719" s="78">
        <v>745</v>
      </c>
      <c r="BC719" s="74">
        <v>1.5</v>
      </c>
      <c r="BD719" s="78">
        <v>735</v>
      </c>
      <c r="BE719" s="74">
        <v>12.8</v>
      </c>
      <c r="BF719" s="74">
        <v>8.3000000000000007</v>
      </c>
      <c r="BG719" s="74">
        <v>64.400000000000006</v>
      </c>
      <c r="BH719" s="74">
        <v>74.900000000000006</v>
      </c>
      <c r="BI719" s="74">
        <v>78.900000000000006</v>
      </c>
      <c r="BJ719" s="78"/>
      <c r="BK719" s="74"/>
      <c r="BL719" s="78"/>
      <c r="BM719" s="74"/>
      <c r="BN719" s="74"/>
      <c r="BO719" s="74"/>
      <c r="BP719" s="74"/>
      <c r="BQ719" s="74"/>
      <c r="BR719" s="78">
        <v>1710</v>
      </c>
      <c r="BS719" s="74">
        <v>1.8</v>
      </c>
      <c r="BT719" s="78">
        <v>1675</v>
      </c>
      <c r="BU719" s="74">
        <v>6.1</v>
      </c>
      <c r="BV719" s="74">
        <v>9.4</v>
      </c>
      <c r="BW719" s="74">
        <v>48.8</v>
      </c>
      <c r="BX719" s="74">
        <v>70.099999999999994</v>
      </c>
      <c r="BY719" s="74">
        <v>84.5</v>
      </c>
      <c r="BZ719" s="78">
        <v>1710</v>
      </c>
      <c r="CA719" s="74">
        <v>2.1</v>
      </c>
      <c r="CB719" s="78">
        <v>1670</v>
      </c>
      <c r="CC719" s="74">
        <v>7.4</v>
      </c>
      <c r="CD719" s="74">
        <v>9.1999999999999993</v>
      </c>
      <c r="CE719" s="74">
        <v>63.8</v>
      </c>
      <c r="CF719" s="74">
        <v>77</v>
      </c>
      <c r="CG719" s="74">
        <v>83.4</v>
      </c>
      <c r="CH719" s="78">
        <v>1710</v>
      </c>
      <c r="CI719" s="74">
        <v>2.2999999999999998</v>
      </c>
      <c r="CJ719" s="78">
        <v>1670</v>
      </c>
      <c r="CK719" s="74">
        <v>10.8</v>
      </c>
      <c r="CL719" s="74">
        <v>8.1</v>
      </c>
      <c r="CM719" s="74">
        <v>66.5</v>
      </c>
      <c r="CN719" s="74">
        <v>76.8</v>
      </c>
      <c r="CO719" s="74">
        <v>81.099999999999994</v>
      </c>
      <c r="CP719" s="78"/>
      <c r="CQ719" s="74"/>
      <c r="CR719" s="78"/>
      <c r="CS719" s="74"/>
      <c r="CT719" s="74"/>
      <c r="CU719" s="74"/>
      <c r="CV719" s="74"/>
      <c r="CW719" s="74"/>
    </row>
    <row r="720" spans="1:101" ht="16.5" x14ac:dyDescent="0.3">
      <c r="A720" s="74" t="s">
        <v>293</v>
      </c>
      <c r="B720" s="74">
        <v>62</v>
      </c>
      <c r="C720" s="74">
        <v>10007151</v>
      </c>
      <c r="D720" s="74" t="s">
        <v>36</v>
      </c>
      <c r="E720" s="74" t="s">
        <v>147</v>
      </c>
      <c r="F720" s="78">
        <v>1340</v>
      </c>
      <c r="G720" s="74">
        <v>1.9</v>
      </c>
      <c r="H720" s="78">
        <v>1315</v>
      </c>
      <c r="I720" s="74">
        <v>4.8</v>
      </c>
      <c r="J720" s="74">
        <v>10.4</v>
      </c>
      <c r="K720" s="74">
        <v>65.8</v>
      </c>
      <c r="L720" s="74">
        <v>78.599999999999994</v>
      </c>
      <c r="M720" s="74">
        <v>84.9</v>
      </c>
      <c r="N720" s="78">
        <v>1340</v>
      </c>
      <c r="O720" s="74">
        <v>2</v>
      </c>
      <c r="P720" s="78">
        <v>1310</v>
      </c>
      <c r="Q720" s="74">
        <v>7.7</v>
      </c>
      <c r="R720" s="74">
        <v>8.6999999999999993</v>
      </c>
      <c r="S720" s="74">
        <v>68.099999999999994</v>
      </c>
      <c r="T720" s="74">
        <v>79.7</v>
      </c>
      <c r="U720" s="74">
        <v>83.6</v>
      </c>
      <c r="V720" s="78">
        <v>1340</v>
      </c>
      <c r="W720" s="74">
        <v>2.2999999999999998</v>
      </c>
      <c r="X720" s="78">
        <v>1310</v>
      </c>
      <c r="Y720" s="74">
        <v>9.5</v>
      </c>
      <c r="Z720" s="74">
        <v>6.9</v>
      </c>
      <c r="AA720" s="74">
        <v>73.5</v>
      </c>
      <c r="AB720" s="74">
        <v>82.1</v>
      </c>
      <c r="AC720" s="74">
        <v>83.6</v>
      </c>
      <c r="AD720" s="78"/>
      <c r="AE720" s="74"/>
      <c r="AF720" s="78"/>
      <c r="AG720" s="74"/>
      <c r="AH720" s="74"/>
      <c r="AI720" s="74"/>
      <c r="AJ720" s="74"/>
      <c r="AK720" s="74"/>
      <c r="AL720" s="78">
        <v>1020</v>
      </c>
      <c r="AM720" s="74">
        <v>1.6</v>
      </c>
      <c r="AN720" s="78">
        <v>1005</v>
      </c>
      <c r="AO720" s="74">
        <v>6.7</v>
      </c>
      <c r="AP720" s="74">
        <v>14.9</v>
      </c>
      <c r="AQ720" s="74">
        <v>63.5</v>
      </c>
      <c r="AR720" s="74">
        <v>72.599999999999994</v>
      </c>
      <c r="AS720" s="74">
        <v>78.400000000000006</v>
      </c>
      <c r="AT720" s="78">
        <v>1020</v>
      </c>
      <c r="AU720" s="74">
        <v>1.7</v>
      </c>
      <c r="AV720" s="78">
        <v>1005</v>
      </c>
      <c r="AW720" s="74">
        <v>10.4</v>
      </c>
      <c r="AX720" s="74">
        <v>12.3</v>
      </c>
      <c r="AY720" s="74">
        <v>64.2</v>
      </c>
      <c r="AZ720" s="74">
        <v>73.8</v>
      </c>
      <c r="BA720" s="74">
        <v>77.2</v>
      </c>
      <c r="BB720" s="78">
        <v>1020</v>
      </c>
      <c r="BC720" s="74">
        <v>1.6</v>
      </c>
      <c r="BD720" s="78">
        <v>1005</v>
      </c>
      <c r="BE720" s="74">
        <v>12.5</v>
      </c>
      <c r="BF720" s="74">
        <v>9.1</v>
      </c>
      <c r="BG720" s="74">
        <v>70</v>
      </c>
      <c r="BH720" s="74">
        <v>76.3</v>
      </c>
      <c r="BI720" s="74">
        <v>78.3</v>
      </c>
      <c r="BJ720" s="78"/>
      <c r="BK720" s="74"/>
      <c r="BL720" s="78"/>
      <c r="BM720" s="74"/>
      <c r="BN720" s="74"/>
      <c r="BO720" s="74"/>
      <c r="BP720" s="74"/>
      <c r="BQ720" s="74"/>
      <c r="BR720" s="78">
        <v>2360</v>
      </c>
      <c r="BS720" s="74">
        <v>1.7</v>
      </c>
      <c r="BT720" s="78">
        <v>2320</v>
      </c>
      <c r="BU720" s="74">
        <v>5.6</v>
      </c>
      <c r="BV720" s="74">
        <v>12.3</v>
      </c>
      <c r="BW720" s="74">
        <v>64.8</v>
      </c>
      <c r="BX720" s="74">
        <v>76</v>
      </c>
      <c r="BY720" s="74">
        <v>82.1</v>
      </c>
      <c r="BZ720" s="78">
        <v>2360</v>
      </c>
      <c r="CA720" s="74">
        <v>1.9</v>
      </c>
      <c r="CB720" s="78">
        <v>2315</v>
      </c>
      <c r="CC720" s="74">
        <v>8.9</v>
      </c>
      <c r="CD720" s="74">
        <v>10.3</v>
      </c>
      <c r="CE720" s="74">
        <v>66.400000000000006</v>
      </c>
      <c r="CF720" s="74">
        <v>77.2</v>
      </c>
      <c r="CG720" s="74">
        <v>80.8</v>
      </c>
      <c r="CH720" s="78">
        <v>2360</v>
      </c>
      <c r="CI720" s="74">
        <v>2</v>
      </c>
      <c r="CJ720" s="78">
        <v>2315</v>
      </c>
      <c r="CK720" s="74">
        <v>10.8</v>
      </c>
      <c r="CL720" s="74">
        <v>7.9</v>
      </c>
      <c r="CM720" s="74">
        <v>72</v>
      </c>
      <c r="CN720" s="74">
        <v>79.599999999999994</v>
      </c>
      <c r="CO720" s="74">
        <v>81.3</v>
      </c>
      <c r="CP720" s="78"/>
      <c r="CQ720" s="74"/>
      <c r="CR720" s="78"/>
      <c r="CS720" s="74"/>
      <c r="CT720" s="74"/>
      <c r="CU720" s="74"/>
      <c r="CV720" s="74"/>
      <c r="CW720" s="74"/>
    </row>
    <row r="721" spans="1:101" ht="16.5" x14ac:dyDescent="0.3">
      <c r="A721" s="74" t="s">
        <v>293</v>
      </c>
      <c r="B721" s="74">
        <v>23</v>
      </c>
      <c r="C721" s="74">
        <v>10003956</v>
      </c>
      <c r="D721" s="74" t="s">
        <v>39</v>
      </c>
      <c r="E721" s="74" t="s">
        <v>149</v>
      </c>
      <c r="F721" s="78">
        <v>940</v>
      </c>
      <c r="G721" s="74">
        <v>2.2999999999999998</v>
      </c>
      <c r="H721" s="78">
        <v>915</v>
      </c>
      <c r="I721" s="74">
        <v>5.8</v>
      </c>
      <c r="J721" s="74">
        <v>8.5</v>
      </c>
      <c r="K721" s="74">
        <v>57.6</v>
      </c>
      <c r="L721" s="74">
        <v>77.3</v>
      </c>
      <c r="M721" s="74">
        <v>85.7</v>
      </c>
      <c r="N721" s="78">
        <v>940</v>
      </c>
      <c r="O721" s="74">
        <v>2.4</v>
      </c>
      <c r="P721" s="78">
        <v>915</v>
      </c>
      <c r="Q721" s="74">
        <v>7</v>
      </c>
      <c r="R721" s="74">
        <v>9.3000000000000007</v>
      </c>
      <c r="S721" s="74">
        <v>67.400000000000006</v>
      </c>
      <c r="T721" s="74">
        <v>79.400000000000006</v>
      </c>
      <c r="U721" s="74">
        <v>83.7</v>
      </c>
      <c r="V721" s="78">
        <v>940</v>
      </c>
      <c r="W721" s="74">
        <v>2.8</v>
      </c>
      <c r="X721" s="78">
        <v>915</v>
      </c>
      <c r="Y721" s="74">
        <v>12.2</v>
      </c>
      <c r="Z721" s="74">
        <v>8.5</v>
      </c>
      <c r="AA721" s="74">
        <v>70.8</v>
      </c>
      <c r="AB721" s="74">
        <v>77.400000000000006</v>
      </c>
      <c r="AC721" s="74">
        <v>79.3</v>
      </c>
      <c r="AD721" s="78"/>
      <c r="AE721" s="74"/>
      <c r="AF721" s="78"/>
      <c r="AG721" s="74"/>
      <c r="AH721" s="74"/>
      <c r="AI721" s="74"/>
      <c r="AJ721" s="74"/>
      <c r="AK721" s="74"/>
      <c r="AL721" s="78">
        <v>300</v>
      </c>
      <c r="AM721" s="74">
        <v>2.7</v>
      </c>
      <c r="AN721" s="78">
        <v>290</v>
      </c>
      <c r="AO721" s="74">
        <v>5.8</v>
      </c>
      <c r="AP721" s="74">
        <v>13.4</v>
      </c>
      <c r="AQ721" s="74">
        <v>59.9</v>
      </c>
      <c r="AR721" s="74">
        <v>73.3</v>
      </c>
      <c r="AS721" s="74">
        <v>80.8</v>
      </c>
      <c r="AT721" s="78">
        <v>300</v>
      </c>
      <c r="AU721" s="74">
        <v>2.7</v>
      </c>
      <c r="AV721" s="78">
        <v>290</v>
      </c>
      <c r="AW721" s="74">
        <v>11.3</v>
      </c>
      <c r="AX721" s="74">
        <v>12.7</v>
      </c>
      <c r="AY721" s="74">
        <v>67.099999999999994</v>
      </c>
      <c r="AZ721" s="74">
        <v>74.3</v>
      </c>
      <c r="BA721" s="74">
        <v>76</v>
      </c>
      <c r="BB721" s="78">
        <v>300</v>
      </c>
      <c r="BC721" s="74">
        <v>2.7</v>
      </c>
      <c r="BD721" s="78">
        <v>290</v>
      </c>
      <c r="BE721" s="74">
        <v>13</v>
      </c>
      <c r="BF721" s="74">
        <v>9.6</v>
      </c>
      <c r="BG721" s="74">
        <v>70.5</v>
      </c>
      <c r="BH721" s="74">
        <v>75.7</v>
      </c>
      <c r="BI721" s="74">
        <v>77.400000000000006</v>
      </c>
      <c r="BJ721" s="78"/>
      <c r="BK721" s="74"/>
      <c r="BL721" s="78"/>
      <c r="BM721" s="74"/>
      <c r="BN721" s="74"/>
      <c r="BO721" s="74"/>
      <c r="BP721" s="74"/>
      <c r="BQ721" s="74"/>
      <c r="BR721" s="78">
        <v>1240</v>
      </c>
      <c r="BS721" s="74">
        <v>2.4</v>
      </c>
      <c r="BT721" s="78">
        <v>1210</v>
      </c>
      <c r="BU721" s="74">
        <v>5.8</v>
      </c>
      <c r="BV721" s="74">
        <v>9.6999999999999993</v>
      </c>
      <c r="BW721" s="74">
        <v>58.1</v>
      </c>
      <c r="BX721" s="74">
        <v>76.3</v>
      </c>
      <c r="BY721" s="74">
        <v>84.5</v>
      </c>
      <c r="BZ721" s="78">
        <v>1240</v>
      </c>
      <c r="CA721" s="74">
        <v>2.5</v>
      </c>
      <c r="CB721" s="78">
        <v>1210</v>
      </c>
      <c r="CC721" s="74">
        <v>8</v>
      </c>
      <c r="CD721" s="74">
        <v>10.1</v>
      </c>
      <c r="CE721" s="74">
        <v>67.3</v>
      </c>
      <c r="CF721" s="74">
        <v>78.099999999999994</v>
      </c>
      <c r="CG721" s="74">
        <v>81.900000000000006</v>
      </c>
      <c r="CH721" s="78">
        <v>1240</v>
      </c>
      <c r="CI721" s="74">
        <v>2.7</v>
      </c>
      <c r="CJ721" s="78">
        <v>1205</v>
      </c>
      <c r="CK721" s="74">
        <v>12.4</v>
      </c>
      <c r="CL721" s="74">
        <v>8.8000000000000007</v>
      </c>
      <c r="CM721" s="74">
        <v>70.7</v>
      </c>
      <c r="CN721" s="74">
        <v>77</v>
      </c>
      <c r="CO721" s="74">
        <v>78.8</v>
      </c>
      <c r="CP721" s="78"/>
      <c r="CQ721" s="74"/>
      <c r="CR721" s="78"/>
      <c r="CS721" s="74"/>
      <c r="CT721" s="74"/>
      <c r="CU721" s="74"/>
      <c r="CV721" s="74"/>
      <c r="CW721" s="74"/>
    </row>
    <row r="722" spans="1:101" ht="16.5" x14ac:dyDescent="0.3">
      <c r="A722" s="74" t="s">
        <v>293</v>
      </c>
      <c r="B722" s="74">
        <v>65</v>
      </c>
      <c r="C722" s="74">
        <v>10003957</v>
      </c>
      <c r="D722" s="74" t="s">
        <v>39</v>
      </c>
      <c r="E722" s="74" t="s">
        <v>151</v>
      </c>
      <c r="F722" s="78">
        <v>2010</v>
      </c>
      <c r="G722" s="74">
        <v>3.2</v>
      </c>
      <c r="H722" s="78">
        <v>1945</v>
      </c>
      <c r="I722" s="74">
        <v>6.7</v>
      </c>
      <c r="J722" s="74">
        <v>10.6</v>
      </c>
      <c r="K722" s="74">
        <v>59.8</v>
      </c>
      <c r="L722" s="74">
        <v>76.5</v>
      </c>
      <c r="M722" s="74">
        <v>82.7</v>
      </c>
      <c r="N722" s="78">
        <v>2010</v>
      </c>
      <c r="O722" s="74">
        <v>3.4</v>
      </c>
      <c r="P722" s="78">
        <v>1940</v>
      </c>
      <c r="Q722" s="74">
        <v>8.3000000000000007</v>
      </c>
      <c r="R722" s="74">
        <v>7.4</v>
      </c>
      <c r="S722" s="74">
        <v>65.900000000000006</v>
      </c>
      <c r="T722" s="74">
        <v>79.5</v>
      </c>
      <c r="U722" s="74">
        <v>84.3</v>
      </c>
      <c r="V722" s="78">
        <v>2010</v>
      </c>
      <c r="W722" s="74">
        <v>3.6</v>
      </c>
      <c r="X722" s="78">
        <v>1935</v>
      </c>
      <c r="Y722" s="74">
        <v>12.5</v>
      </c>
      <c r="Z722" s="74">
        <v>7.1</v>
      </c>
      <c r="AA722" s="74">
        <v>67.900000000000006</v>
      </c>
      <c r="AB722" s="74">
        <v>77.7</v>
      </c>
      <c r="AC722" s="74">
        <v>80.3</v>
      </c>
      <c r="AD722" s="78"/>
      <c r="AE722" s="74"/>
      <c r="AF722" s="78"/>
      <c r="AG722" s="74"/>
      <c r="AH722" s="74"/>
      <c r="AI722" s="74"/>
      <c r="AJ722" s="74"/>
      <c r="AK722" s="74"/>
      <c r="AL722" s="78">
        <v>1545</v>
      </c>
      <c r="AM722" s="74">
        <v>1.4</v>
      </c>
      <c r="AN722" s="78">
        <v>1520</v>
      </c>
      <c r="AO722" s="74">
        <v>8.3000000000000007</v>
      </c>
      <c r="AP722" s="74">
        <v>14</v>
      </c>
      <c r="AQ722" s="74">
        <v>59.5</v>
      </c>
      <c r="AR722" s="74">
        <v>71.3</v>
      </c>
      <c r="AS722" s="74">
        <v>77.7</v>
      </c>
      <c r="AT722" s="78">
        <v>1545</v>
      </c>
      <c r="AU722" s="74">
        <v>1.6</v>
      </c>
      <c r="AV722" s="78">
        <v>1520</v>
      </c>
      <c r="AW722" s="74">
        <v>12.2</v>
      </c>
      <c r="AX722" s="74">
        <v>9.6999999999999993</v>
      </c>
      <c r="AY722" s="74">
        <v>66.400000000000006</v>
      </c>
      <c r="AZ722" s="74">
        <v>75.099999999999994</v>
      </c>
      <c r="BA722" s="74">
        <v>78.2</v>
      </c>
      <c r="BB722" s="78">
        <v>1545</v>
      </c>
      <c r="BC722" s="74">
        <v>1.6</v>
      </c>
      <c r="BD722" s="78">
        <v>1520</v>
      </c>
      <c r="BE722" s="74">
        <v>14.3</v>
      </c>
      <c r="BF722" s="74">
        <v>9.3000000000000007</v>
      </c>
      <c r="BG722" s="74">
        <v>68.599999999999994</v>
      </c>
      <c r="BH722" s="74">
        <v>74.5</v>
      </c>
      <c r="BI722" s="74">
        <v>76.3</v>
      </c>
      <c r="BJ722" s="78"/>
      <c r="BK722" s="74"/>
      <c r="BL722" s="78"/>
      <c r="BM722" s="74"/>
      <c r="BN722" s="74"/>
      <c r="BO722" s="74"/>
      <c r="BP722" s="74"/>
      <c r="BQ722" s="74"/>
      <c r="BR722" s="78">
        <v>3555</v>
      </c>
      <c r="BS722" s="74">
        <v>2.4</v>
      </c>
      <c r="BT722" s="78">
        <v>3470</v>
      </c>
      <c r="BU722" s="74">
        <v>7.4</v>
      </c>
      <c r="BV722" s="74">
        <v>12.1</v>
      </c>
      <c r="BW722" s="74">
        <v>59.7</v>
      </c>
      <c r="BX722" s="74">
        <v>74.2</v>
      </c>
      <c r="BY722" s="74">
        <v>80.5</v>
      </c>
      <c r="BZ722" s="78">
        <v>3555</v>
      </c>
      <c r="CA722" s="74">
        <v>2.6</v>
      </c>
      <c r="CB722" s="78">
        <v>3460</v>
      </c>
      <c r="CC722" s="74">
        <v>10</v>
      </c>
      <c r="CD722" s="74">
        <v>8.4</v>
      </c>
      <c r="CE722" s="74">
        <v>66.099999999999994</v>
      </c>
      <c r="CF722" s="74">
        <v>77.5</v>
      </c>
      <c r="CG722" s="74">
        <v>81.599999999999994</v>
      </c>
      <c r="CH722" s="78">
        <v>3555</v>
      </c>
      <c r="CI722" s="74">
        <v>2.7</v>
      </c>
      <c r="CJ722" s="78">
        <v>3455</v>
      </c>
      <c r="CK722" s="74">
        <v>13.3</v>
      </c>
      <c r="CL722" s="74">
        <v>8.1</v>
      </c>
      <c r="CM722" s="74">
        <v>68.2</v>
      </c>
      <c r="CN722" s="74">
        <v>76.3</v>
      </c>
      <c r="CO722" s="74">
        <v>78.599999999999994</v>
      </c>
      <c r="CP722" s="78"/>
      <c r="CQ722" s="74"/>
      <c r="CR722" s="78"/>
      <c r="CS722" s="74"/>
      <c r="CT722" s="74"/>
      <c r="CU722" s="74"/>
      <c r="CV722" s="74"/>
      <c r="CW722" s="74"/>
    </row>
    <row r="723" spans="1:101" ht="16.5" x14ac:dyDescent="0.3">
      <c r="A723" s="74" t="s">
        <v>293</v>
      </c>
      <c r="B723" s="74">
        <v>209</v>
      </c>
      <c r="C723" s="74">
        <v>10003945</v>
      </c>
      <c r="D723" s="74" t="s">
        <v>39</v>
      </c>
      <c r="E723" s="74" t="s">
        <v>153</v>
      </c>
      <c r="F723" s="78">
        <v>80</v>
      </c>
      <c r="G723" s="74">
        <v>0</v>
      </c>
      <c r="H723" s="78">
        <v>80</v>
      </c>
      <c r="I723" s="74">
        <v>7.4</v>
      </c>
      <c r="J723" s="74">
        <v>22.2</v>
      </c>
      <c r="K723" s="74" t="s">
        <v>396</v>
      </c>
      <c r="L723" s="74" t="s">
        <v>396</v>
      </c>
      <c r="M723" s="74">
        <v>70.400000000000006</v>
      </c>
      <c r="N723" s="78">
        <v>80</v>
      </c>
      <c r="O723" s="74">
        <v>0</v>
      </c>
      <c r="P723" s="78">
        <v>80</v>
      </c>
      <c r="Q723" s="74">
        <v>14.8</v>
      </c>
      <c r="R723" s="74">
        <v>18.5</v>
      </c>
      <c r="S723" s="74" t="s">
        <v>396</v>
      </c>
      <c r="T723" s="74" t="s">
        <v>396</v>
      </c>
      <c r="U723" s="74">
        <v>66.7</v>
      </c>
      <c r="V723" s="78">
        <v>80</v>
      </c>
      <c r="W723" s="74">
        <v>1.2</v>
      </c>
      <c r="X723" s="78">
        <v>80</v>
      </c>
      <c r="Y723" s="74">
        <v>21.3</v>
      </c>
      <c r="Z723" s="74">
        <v>16.3</v>
      </c>
      <c r="AA723" s="74" t="s">
        <v>396</v>
      </c>
      <c r="AB723" s="74" t="s">
        <v>396</v>
      </c>
      <c r="AC723" s="74">
        <v>62.5</v>
      </c>
      <c r="AD723" s="78"/>
      <c r="AE723" s="74"/>
      <c r="AF723" s="78"/>
      <c r="AG723" s="74"/>
      <c r="AH723" s="74"/>
      <c r="AI723" s="74"/>
      <c r="AJ723" s="74"/>
      <c r="AK723" s="74"/>
      <c r="AL723" s="78">
        <v>65</v>
      </c>
      <c r="AM723" s="74">
        <v>0</v>
      </c>
      <c r="AN723" s="78">
        <v>65</v>
      </c>
      <c r="AO723" s="74">
        <v>10.4</v>
      </c>
      <c r="AP723" s="74">
        <v>19.399999999999999</v>
      </c>
      <c r="AQ723" s="74" t="s">
        <v>396</v>
      </c>
      <c r="AR723" s="74" t="s">
        <v>396</v>
      </c>
      <c r="AS723" s="74">
        <v>70.099999999999994</v>
      </c>
      <c r="AT723" s="78">
        <v>65</v>
      </c>
      <c r="AU723" s="74">
        <v>0</v>
      </c>
      <c r="AV723" s="78">
        <v>65</v>
      </c>
      <c r="AW723" s="74">
        <v>11.9</v>
      </c>
      <c r="AX723" s="74">
        <v>23.9</v>
      </c>
      <c r="AY723" s="74" t="s">
        <v>396</v>
      </c>
      <c r="AZ723" s="74" t="s">
        <v>396</v>
      </c>
      <c r="BA723" s="74">
        <v>64.2</v>
      </c>
      <c r="BB723" s="78">
        <v>65</v>
      </c>
      <c r="BC723" s="74">
        <v>0</v>
      </c>
      <c r="BD723" s="78">
        <v>65</v>
      </c>
      <c r="BE723" s="74">
        <v>25.4</v>
      </c>
      <c r="BF723" s="74">
        <v>7.5</v>
      </c>
      <c r="BG723" s="74" t="s">
        <v>396</v>
      </c>
      <c r="BH723" s="74" t="s">
        <v>396</v>
      </c>
      <c r="BI723" s="74">
        <v>67.2</v>
      </c>
      <c r="BJ723" s="78"/>
      <c r="BK723" s="74"/>
      <c r="BL723" s="78"/>
      <c r="BM723" s="74"/>
      <c r="BN723" s="74"/>
      <c r="BO723" s="74"/>
      <c r="BP723" s="74"/>
      <c r="BQ723" s="74"/>
      <c r="BR723" s="78">
        <v>150</v>
      </c>
      <c r="BS723" s="74">
        <v>0</v>
      </c>
      <c r="BT723" s="78">
        <v>150</v>
      </c>
      <c r="BU723" s="74">
        <v>8.8000000000000007</v>
      </c>
      <c r="BV723" s="74">
        <v>20.9</v>
      </c>
      <c r="BW723" s="74">
        <v>64.900000000000006</v>
      </c>
      <c r="BX723" s="74">
        <v>66.900000000000006</v>
      </c>
      <c r="BY723" s="74">
        <v>70.3</v>
      </c>
      <c r="BZ723" s="78">
        <v>150</v>
      </c>
      <c r="CA723" s="74">
        <v>0</v>
      </c>
      <c r="CB723" s="78">
        <v>150</v>
      </c>
      <c r="CC723" s="74">
        <v>13.5</v>
      </c>
      <c r="CD723" s="74">
        <v>20.9</v>
      </c>
      <c r="CE723" s="74">
        <v>61.5</v>
      </c>
      <c r="CF723" s="74">
        <v>63.5</v>
      </c>
      <c r="CG723" s="74">
        <v>65.5</v>
      </c>
      <c r="CH723" s="78">
        <v>150</v>
      </c>
      <c r="CI723" s="74">
        <v>0.7</v>
      </c>
      <c r="CJ723" s="78">
        <v>145</v>
      </c>
      <c r="CK723" s="74">
        <v>23.1</v>
      </c>
      <c r="CL723" s="74">
        <v>12.2</v>
      </c>
      <c r="CM723" s="74">
        <v>59.2</v>
      </c>
      <c r="CN723" s="74">
        <v>62.6</v>
      </c>
      <c r="CO723" s="74">
        <v>64.599999999999994</v>
      </c>
      <c r="CP723" s="78"/>
      <c r="CQ723" s="74"/>
      <c r="CR723" s="78"/>
      <c r="CS723" s="74"/>
      <c r="CT723" s="74"/>
      <c r="CU723" s="74"/>
      <c r="CV723" s="74"/>
      <c r="CW723" s="74"/>
    </row>
    <row r="724" spans="1:101" ht="16.5" x14ac:dyDescent="0.3">
      <c r="A724" s="74" t="s">
        <v>293</v>
      </c>
      <c r="B724" s="74">
        <v>126</v>
      </c>
      <c r="C724" s="74">
        <v>10006842</v>
      </c>
      <c r="D724" s="74" t="s">
        <v>39</v>
      </c>
      <c r="E724" s="74" t="s">
        <v>155</v>
      </c>
      <c r="F724" s="78">
        <v>1660</v>
      </c>
      <c r="G724" s="74">
        <v>1.8</v>
      </c>
      <c r="H724" s="78">
        <v>1630</v>
      </c>
      <c r="I724" s="74">
        <v>6.4</v>
      </c>
      <c r="J724" s="74">
        <v>8.1</v>
      </c>
      <c r="K724" s="74">
        <v>53.2</v>
      </c>
      <c r="L724" s="74">
        <v>74.3</v>
      </c>
      <c r="M724" s="74">
        <v>85.5</v>
      </c>
      <c r="N724" s="78">
        <v>1660</v>
      </c>
      <c r="O724" s="74">
        <v>1.9</v>
      </c>
      <c r="P724" s="78">
        <v>1630</v>
      </c>
      <c r="Q724" s="74">
        <v>8.1999999999999993</v>
      </c>
      <c r="R724" s="74">
        <v>7.6</v>
      </c>
      <c r="S724" s="74">
        <v>60.1</v>
      </c>
      <c r="T724" s="74">
        <v>76.400000000000006</v>
      </c>
      <c r="U724" s="74">
        <v>84.2</v>
      </c>
      <c r="V724" s="78">
        <v>1660</v>
      </c>
      <c r="W724" s="74">
        <v>2.1</v>
      </c>
      <c r="X724" s="78">
        <v>1625</v>
      </c>
      <c r="Y724" s="74">
        <v>10.9</v>
      </c>
      <c r="Z724" s="74">
        <v>6.5</v>
      </c>
      <c r="AA724" s="74">
        <v>66.8</v>
      </c>
      <c r="AB724" s="74">
        <v>78.599999999999994</v>
      </c>
      <c r="AC724" s="74">
        <v>82.6</v>
      </c>
      <c r="AD724" s="78"/>
      <c r="AE724" s="74"/>
      <c r="AF724" s="78"/>
      <c r="AG724" s="74"/>
      <c r="AH724" s="74"/>
      <c r="AI724" s="74"/>
      <c r="AJ724" s="74"/>
      <c r="AK724" s="74"/>
      <c r="AL724" s="78">
        <v>1390</v>
      </c>
      <c r="AM724" s="74">
        <v>1.1000000000000001</v>
      </c>
      <c r="AN724" s="78">
        <v>1375</v>
      </c>
      <c r="AO724" s="74">
        <v>5.8</v>
      </c>
      <c r="AP724" s="74">
        <v>12.2</v>
      </c>
      <c r="AQ724" s="74">
        <v>50.7</v>
      </c>
      <c r="AR724" s="74">
        <v>67.8</v>
      </c>
      <c r="AS724" s="74">
        <v>81.900000000000006</v>
      </c>
      <c r="AT724" s="78">
        <v>1390</v>
      </c>
      <c r="AU724" s="74">
        <v>1.2</v>
      </c>
      <c r="AV724" s="78">
        <v>1370</v>
      </c>
      <c r="AW724" s="74">
        <v>11.3</v>
      </c>
      <c r="AX724" s="74">
        <v>9.4</v>
      </c>
      <c r="AY724" s="74">
        <v>58.3</v>
      </c>
      <c r="AZ724" s="74">
        <v>71.099999999999994</v>
      </c>
      <c r="BA724" s="74">
        <v>79.3</v>
      </c>
      <c r="BB724" s="78">
        <v>1390</v>
      </c>
      <c r="BC724" s="74">
        <v>1.3</v>
      </c>
      <c r="BD724" s="78">
        <v>1370</v>
      </c>
      <c r="BE724" s="74">
        <v>13.6</v>
      </c>
      <c r="BF724" s="74">
        <v>7.7</v>
      </c>
      <c r="BG724" s="74">
        <v>64.7</v>
      </c>
      <c r="BH724" s="74">
        <v>74.3</v>
      </c>
      <c r="BI724" s="74">
        <v>78.599999999999994</v>
      </c>
      <c r="BJ724" s="78"/>
      <c r="BK724" s="74"/>
      <c r="BL724" s="78"/>
      <c r="BM724" s="74"/>
      <c r="BN724" s="74"/>
      <c r="BO724" s="74"/>
      <c r="BP724" s="74"/>
      <c r="BQ724" s="74"/>
      <c r="BR724" s="78">
        <v>3045</v>
      </c>
      <c r="BS724" s="74">
        <v>1.5</v>
      </c>
      <c r="BT724" s="78">
        <v>3000</v>
      </c>
      <c r="BU724" s="74">
        <v>6.2</v>
      </c>
      <c r="BV724" s="74">
        <v>10</v>
      </c>
      <c r="BW724" s="74">
        <v>52.1</v>
      </c>
      <c r="BX724" s="74">
        <v>71.400000000000006</v>
      </c>
      <c r="BY724" s="74">
        <v>83.8</v>
      </c>
      <c r="BZ724" s="78">
        <v>3045</v>
      </c>
      <c r="CA724" s="74">
        <v>1.6</v>
      </c>
      <c r="CB724" s="78">
        <v>3000</v>
      </c>
      <c r="CC724" s="74">
        <v>9.6</v>
      </c>
      <c r="CD724" s="74">
        <v>8.4</v>
      </c>
      <c r="CE724" s="74">
        <v>59.3</v>
      </c>
      <c r="CF724" s="74">
        <v>74</v>
      </c>
      <c r="CG724" s="74">
        <v>81.900000000000006</v>
      </c>
      <c r="CH724" s="78">
        <v>3045</v>
      </c>
      <c r="CI724" s="74">
        <v>1.7</v>
      </c>
      <c r="CJ724" s="78">
        <v>2995</v>
      </c>
      <c r="CK724" s="74">
        <v>12.2</v>
      </c>
      <c r="CL724" s="74">
        <v>7.1</v>
      </c>
      <c r="CM724" s="74">
        <v>65.8</v>
      </c>
      <c r="CN724" s="74">
        <v>76.599999999999994</v>
      </c>
      <c r="CO724" s="74">
        <v>80.8</v>
      </c>
      <c r="CP724" s="78"/>
      <c r="CQ724" s="74"/>
      <c r="CR724" s="78"/>
      <c r="CS724" s="74"/>
      <c r="CT724" s="74"/>
      <c r="CU724" s="74"/>
      <c r="CV724" s="74"/>
      <c r="CW724" s="74"/>
    </row>
    <row r="725" spans="1:101" ht="16.5" x14ac:dyDescent="0.3">
      <c r="A725" s="74" t="s">
        <v>293</v>
      </c>
      <c r="B725" s="74">
        <v>24</v>
      </c>
      <c r="C725" s="74">
        <v>10007162</v>
      </c>
      <c r="D725" s="74" t="s">
        <v>27</v>
      </c>
      <c r="E725" s="74" t="s">
        <v>157</v>
      </c>
      <c r="F725" s="78">
        <v>1485</v>
      </c>
      <c r="G725" s="74">
        <v>3.4</v>
      </c>
      <c r="H725" s="78">
        <v>1435</v>
      </c>
      <c r="I725" s="74">
        <v>12.5</v>
      </c>
      <c r="J725" s="74">
        <v>18</v>
      </c>
      <c r="K725" s="74">
        <v>60.6</v>
      </c>
      <c r="L725" s="74">
        <v>65.400000000000006</v>
      </c>
      <c r="M725" s="74">
        <v>69.5</v>
      </c>
      <c r="N725" s="78">
        <v>1485</v>
      </c>
      <c r="O725" s="74">
        <v>3.5</v>
      </c>
      <c r="P725" s="78">
        <v>1435</v>
      </c>
      <c r="Q725" s="74">
        <v>17.7</v>
      </c>
      <c r="R725" s="74">
        <v>14.7</v>
      </c>
      <c r="S725" s="74">
        <v>59.9</v>
      </c>
      <c r="T725" s="74">
        <v>64.7</v>
      </c>
      <c r="U725" s="74">
        <v>67.599999999999994</v>
      </c>
      <c r="V725" s="78">
        <v>1485</v>
      </c>
      <c r="W725" s="74">
        <v>3.6</v>
      </c>
      <c r="X725" s="78">
        <v>1435</v>
      </c>
      <c r="Y725" s="74">
        <v>24.8</v>
      </c>
      <c r="Z725" s="74">
        <v>10.8</v>
      </c>
      <c r="AA725" s="74">
        <v>58.4</v>
      </c>
      <c r="AB725" s="74">
        <v>61.9</v>
      </c>
      <c r="AC725" s="74">
        <v>64.400000000000006</v>
      </c>
      <c r="AD725" s="78"/>
      <c r="AE725" s="74"/>
      <c r="AF725" s="78"/>
      <c r="AG725" s="74"/>
      <c r="AH725" s="74"/>
      <c r="AI725" s="74"/>
      <c r="AJ725" s="74"/>
      <c r="AK725" s="74"/>
      <c r="AL725" s="78">
        <v>625</v>
      </c>
      <c r="AM725" s="74">
        <v>2.2000000000000002</v>
      </c>
      <c r="AN725" s="78">
        <v>610</v>
      </c>
      <c r="AO725" s="74">
        <v>16.100000000000001</v>
      </c>
      <c r="AP725" s="74">
        <v>23.9</v>
      </c>
      <c r="AQ725" s="74">
        <v>53.4</v>
      </c>
      <c r="AR725" s="74">
        <v>55.9</v>
      </c>
      <c r="AS725" s="74">
        <v>60</v>
      </c>
      <c r="AT725" s="78">
        <v>625</v>
      </c>
      <c r="AU725" s="74">
        <v>2.4</v>
      </c>
      <c r="AV725" s="78">
        <v>610</v>
      </c>
      <c r="AW725" s="74">
        <v>22.5</v>
      </c>
      <c r="AX725" s="74">
        <v>18.7</v>
      </c>
      <c r="AY725" s="74">
        <v>53.2</v>
      </c>
      <c r="AZ725" s="74">
        <v>56</v>
      </c>
      <c r="BA725" s="74">
        <v>58.8</v>
      </c>
      <c r="BB725" s="78">
        <v>625</v>
      </c>
      <c r="BC725" s="74">
        <v>2.4</v>
      </c>
      <c r="BD725" s="78">
        <v>610</v>
      </c>
      <c r="BE725" s="74">
        <v>26.3</v>
      </c>
      <c r="BF725" s="74">
        <v>15.1</v>
      </c>
      <c r="BG725" s="74">
        <v>54.7</v>
      </c>
      <c r="BH725" s="74">
        <v>57.5</v>
      </c>
      <c r="BI725" s="74">
        <v>58.6</v>
      </c>
      <c r="BJ725" s="78"/>
      <c r="BK725" s="74"/>
      <c r="BL725" s="78"/>
      <c r="BM725" s="74"/>
      <c r="BN725" s="74"/>
      <c r="BO725" s="74"/>
      <c r="BP725" s="74"/>
      <c r="BQ725" s="74"/>
      <c r="BR725" s="78">
        <v>2110</v>
      </c>
      <c r="BS725" s="74">
        <v>3.1</v>
      </c>
      <c r="BT725" s="78">
        <v>2045</v>
      </c>
      <c r="BU725" s="74">
        <v>13.5</v>
      </c>
      <c r="BV725" s="74">
        <v>19.8</v>
      </c>
      <c r="BW725" s="74">
        <v>58.5</v>
      </c>
      <c r="BX725" s="74">
        <v>62.6</v>
      </c>
      <c r="BY725" s="74">
        <v>66.7</v>
      </c>
      <c r="BZ725" s="78">
        <v>2110</v>
      </c>
      <c r="CA725" s="74">
        <v>3.2</v>
      </c>
      <c r="CB725" s="78">
        <v>2045</v>
      </c>
      <c r="CC725" s="74">
        <v>19.100000000000001</v>
      </c>
      <c r="CD725" s="74">
        <v>15.9</v>
      </c>
      <c r="CE725" s="74">
        <v>57.9</v>
      </c>
      <c r="CF725" s="74">
        <v>62.1</v>
      </c>
      <c r="CG725" s="74">
        <v>65</v>
      </c>
      <c r="CH725" s="78">
        <v>2110</v>
      </c>
      <c r="CI725" s="74">
        <v>3.2</v>
      </c>
      <c r="CJ725" s="78">
        <v>2045</v>
      </c>
      <c r="CK725" s="74">
        <v>25.3</v>
      </c>
      <c r="CL725" s="74">
        <v>12.1</v>
      </c>
      <c r="CM725" s="74">
        <v>57.3</v>
      </c>
      <c r="CN725" s="74">
        <v>60.6</v>
      </c>
      <c r="CO725" s="74">
        <v>62.7</v>
      </c>
      <c r="CP725" s="78"/>
      <c r="CQ725" s="74"/>
      <c r="CR725" s="78"/>
      <c r="CS725" s="74"/>
      <c r="CT725" s="74"/>
      <c r="CU725" s="74"/>
      <c r="CV725" s="74"/>
      <c r="CW725" s="74"/>
    </row>
    <row r="726" spans="1:101" ht="16.5" x14ac:dyDescent="0.3">
      <c r="A726" s="74" t="s">
        <v>293</v>
      </c>
      <c r="B726" s="74">
        <v>135</v>
      </c>
      <c r="C726" s="74">
        <v>10007769</v>
      </c>
      <c r="D726" s="74" t="s">
        <v>27</v>
      </c>
      <c r="E726" s="74" t="s">
        <v>159</v>
      </c>
      <c r="F726" s="78" t="s">
        <v>13</v>
      </c>
      <c r="G726" s="74" t="s">
        <v>13</v>
      </c>
      <c r="H726" s="78" t="s">
        <v>13</v>
      </c>
      <c r="I726" s="74" t="s">
        <v>13</v>
      </c>
      <c r="J726" s="74" t="s">
        <v>13</v>
      </c>
      <c r="K726" s="74" t="s">
        <v>13</v>
      </c>
      <c r="L726" s="74" t="s">
        <v>13</v>
      </c>
      <c r="M726" s="74" t="s">
        <v>13</v>
      </c>
      <c r="N726" s="78" t="s">
        <v>13</v>
      </c>
      <c r="O726" s="74" t="s">
        <v>13</v>
      </c>
      <c r="P726" s="78" t="s">
        <v>13</v>
      </c>
      <c r="Q726" s="74" t="s">
        <v>13</v>
      </c>
      <c r="R726" s="74" t="s">
        <v>13</v>
      </c>
      <c r="S726" s="74" t="s">
        <v>13</v>
      </c>
      <c r="T726" s="74" t="s">
        <v>13</v>
      </c>
      <c r="U726" s="74" t="s">
        <v>13</v>
      </c>
      <c r="V726" s="78" t="s">
        <v>13</v>
      </c>
      <c r="W726" s="74" t="s">
        <v>13</v>
      </c>
      <c r="X726" s="78" t="s">
        <v>13</v>
      </c>
      <c r="Y726" s="74" t="s">
        <v>13</v>
      </c>
      <c r="Z726" s="74" t="s">
        <v>13</v>
      </c>
      <c r="AA726" s="74" t="s">
        <v>13</v>
      </c>
      <c r="AB726" s="74" t="s">
        <v>13</v>
      </c>
      <c r="AC726" s="74" t="s">
        <v>13</v>
      </c>
      <c r="AD726" s="78"/>
      <c r="AE726" s="74"/>
      <c r="AF726" s="78"/>
      <c r="AG726" s="74"/>
      <c r="AH726" s="74"/>
      <c r="AI726" s="74"/>
      <c r="AJ726" s="74"/>
      <c r="AK726" s="74"/>
      <c r="AL726" s="78" t="s">
        <v>13</v>
      </c>
      <c r="AM726" s="74" t="s">
        <v>13</v>
      </c>
      <c r="AN726" s="78" t="s">
        <v>13</v>
      </c>
      <c r="AO726" s="74" t="s">
        <v>13</v>
      </c>
      <c r="AP726" s="74" t="s">
        <v>13</v>
      </c>
      <c r="AQ726" s="74" t="s">
        <v>13</v>
      </c>
      <c r="AR726" s="74" t="s">
        <v>13</v>
      </c>
      <c r="AS726" s="74" t="s">
        <v>13</v>
      </c>
      <c r="AT726" s="78" t="s">
        <v>13</v>
      </c>
      <c r="AU726" s="74" t="s">
        <v>13</v>
      </c>
      <c r="AV726" s="78" t="s">
        <v>13</v>
      </c>
      <c r="AW726" s="74" t="s">
        <v>13</v>
      </c>
      <c r="AX726" s="74" t="s">
        <v>13</v>
      </c>
      <c r="AY726" s="74" t="s">
        <v>13</v>
      </c>
      <c r="AZ726" s="74" t="s">
        <v>13</v>
      </c>
      <c r="BA726" s="74" t="s">
        <v>13</v>
      </c>
      <c r="BB726" s="78" t="s">
        <v>13</v>
      </c>
      <c r="BC726" s="74" t="s">
        <v>13</v>
      </c>
      <c r="BD726" s="78" t="s">
        <v>13</v>
      </c>
      <c r="BE726" s="74" t="s">
        <v>13</v>
      </c>
      <c r="BF726" s="74" t="s">
        <v>13</v>
      </c>
      <c r="BG726" s="74" t="s">
        <v>13</v>
      </c>
      <c r="BH726" s="74" t="s">
        <v>13</v>
      </c>
      <c r="BI726" s="74" t="s">
        <v>13</v>
      </c>
      <c r="BJ726" s="78"/>
      <c r="BK726" s="74"/>
      <c r="BL726" s="78"/>
      <c r="BM726" s="74"/>
      <c r="BN726" s="74"/>
      <c r="BO726" s="74"/>
      <c r="BP726" s="74"/>
      <c r="BQ726" s="74"/>
      <c r="BR726" s="78" t="s">
        <v>13</v>
      </c>
      <c r="BS726" s="74" t="s">
        <v>13</v>
      </c>
      <c r="BT726" s="78" t="s">
        <v>13</v>
      </c>
      <c r="BU726" s="74" t="s">
        <v>13</v>
      </c>
      <c r="BV726" s="74" t="s">
        <v>13</v>
      </c>
      <c r="BW726" s="74" t="s">
        <v>13</v>
      </c>
      <c r="BX726" s="74" t="s">
        <v>13</v>
      </c>
      <c r="BY726" s="74" t="s">
        <v>13</v>
      </c>
      <c r="BZ726" s="78" t="s">
        <v>13</v>
      </c>
      <c r="CA726" s="74" t="s">
        <v>13</v>
      </c>
      <c r="CB726" s="78" t="s">
        <v>13</v>
      </c>
      <c r="CC726" s="74" t="s">
        <v>13</v>
      </c>
      <c r="CD726" s="74" t="s">
        <v>13</v>
      </c>
      <c r="CE726" s="74" t="s">
        <v>13</v>
      </c>
      <c r="CF726" s="74" t="s">
        <v>13</v>
      </c>
      <c r="CG726" s="74" t="s">
        <v>13</v>
      </c>
      <c r="CH726" s="78" t="s">
        <v>13</v>
      </c>
      <c r="CI726" s="74" t="s">
        <v>13</v>
      </c>
      <c r="CJ726" s="78" t="s">
        <v>13</v>
      </c>
      <c r="CK726" s="74" t="s">
        <v>13</v>
      </c>
      <c r="CL726" s="74" t="s">
        <v>13</v>
      </c>
      <c r="CM726" s="74" t="s">
        <v>13</v>
      </c>
      <c r="CN726" s="74" t="s">
        <v>13</v>
      </c>
      <c r="CO726" s="74" t="s">
        <v>13</v>
      </c>
      <c r="CP726" s="78"/>
      <c r="CQ726" s="74"/>
      <c r="CR726" s="78"/>
      <c r="CS726" s="74"/>
      <c r="CT726" s="74"/>
      <c r="CU726" s="74"/>
      <c r="CV726" s="74"/>
      <c r="CW726" s="74"/>
    </row>
    <row r="727" spans="1:101" ht="16.5" x14ac:dyDescent="0.3">
      <c r="A727" s="74" t="s">
        <v>293</v>
      </c>
      <c r="B727" s="74">
        <v>151</v>
      </c>
      <c r="C727" s="74">
        <v>10007797</v>
      </c>
      <c r="D727" s="74" t="s">
        <v>27</v>
      </c>
      <c r="E727" s="74" t="s">
        <v>161</v>
      </c>
      <c r="F727" s="78" t="s">
        <v>13</v>
      </c>
      <c r="G727" s="74" t="s">
        <v>13</v>
      </c>
      <c r="H727" s="78" t="s">
        <v>13</v>
      </c>
      <c r="I727" s="74" t="s">
        <v>13</v>
      </c>
      <c r="J727" s="74" t="s">
        <v>13</v>
      </c>
      <c r="K727" s="74" t="s">
        <v>13</v>
      </c>
      <c r="L727" s="74" t="s">
        <v>13</v>
      </c>
      <c r="M727" s="74" t="s">
        <v>13</v>
      </c>
      <c r="N727" s="78" t="s">
        <v>13</v>
      </c>
      <c r="O727" s="74" t="s">
        <v>13</v>
      </c>
      <c r="P727" s="78" t="s">
        <v>13</v>
      </c>
      <c r="Q727" s="74" t="s">
        <v>13</v>
      </c>
      <c r="R727" s="74" t="s">
        <v>13</v>
      </c>
      <c r="S727" s="74" t="s">
        <v>13</v>
      </c>
      <c r="T727" s="74" t="s">
        <v>13</v>
      </c>
      <c r="U727" s="74" t="s">
        <v>13</v>
      </c>
      <c r="V727" s="78" t="s">
        <v>13</v>
      </c>
      <c r="W727" s="74" t="s">
        <v>13</v>
      </c>
      <c r="X727" s="78" t="s">
        <v>13</v>
      </c>
      <c r="Y727" s="74" t="s">
        <v>13</v>
      </c>
      <c r="Z727" s="74" t="s">
        <v>13</v>
      </c>
      <c r="AA727" s="74" t="s">
        <v>13</v>
      </c>
      <c r="AB727" s="74" t="s">
        <v>13</v>
      </c>
      <c r="AC727" s="74" t="s">
        <v>13</v>
      </c>
      <c r="AD727" s="78"/>
      <c r="AE727" s="74"/>
      <c r="AF727" s="78"/>
      <c r="AG727" s="74"/>
      <c r="AH727" s="74"/>
      <c r="AI727" s="74"/>
      <c r="AJ727" s="74"/>
      <c r="AK727" s="74"/>
      <c r="AL727" s="78" t="s">
        <v>13</v>
      </c>
      <c r="AM727" s="74" t="s">
        <v>13</v>
      </c>
      <c r="AN727" s="78" t="s">
        <v>13</v>
      </c>
      <c r="AO727" s="74" t="s">
        <v>13</v>
      </c>
      <c r="AP727" s="74" t="s">
        <v>13</v>
      </c>
      <c r="AQ727" s="74" t="s">
        <v>13</v>
      </c>
      <c r="AR727" s="74" t="s">
        <v>13</v>
      </c>
      <c r="AS727" s="74" t="s">
        <v>13</v>
      </c>
      <c r="AT727" s="78" t="s">
        <v>13</v>
      </c>
      <c r="AU727" s="74" t="s">
        <v>13</v>
      </c>
      <c r="AV727" s="78" t="s">
        <v>13</v>
      </c>
      <c r="AW727" s="74" t="s">
        <v>13</v>
      </c>
      <c r="AX727" s="74" t="s">
        <v>13</v>
      </c>
      <c r="AY727" s="74" t="s">
        <v>13</v>
      </c>
      <c r="AZ727" s="74" t="s">
        <v>13</v>
      </c>
      <c r="BA727" s="74" t="s">
        <v>13</v>
      </c>
      <c r="BB727" s="78" t="s">
        <v>13</v>
      </c>
      <c r="BC727" s="74" t="s">
        <v>13</v>
      </c>
      <c r="BD727" s="78" t="s">
        <v>13</v>
      </c>
      <c r="BE727" s="74" t="s">
        <v>13</v>
      </c>
      <c r="BF727" s="74" t="s">
        <v>13</v>
      </c>
      <c r="BG727" s="74" t="s">
        <v>13</v>
      </c>
      <c r="BH727" s="74" t="s">
        <v>13</v>
      </c>
      <c r="BI727" s="74" t="s">
        <v>13</v>
      </c>
      <c r="BJ727" s="78"/>
      <c r="BK727" s="74"/>
      <c r="BL727" s="78"/>
      <c r="BM727" s="74"/>
      <c r="BN727" s="74"/>
      <c r="BO727" s="74"/>
      <c r="BP727" s="74"/>
      <c r="BQ727" s="74"/>
      <c r="BR727" s="78" t="s">
        <v>13</v>
      </c>
      <c r="BS727" s="74" t="s">
        <v>13</v>
      </c>
      <c r="BT727" s="78" t="s">
        <v>13</v>
      </c>
      <c r="BU727" s="74" t="s">
        <v>13</v>
      </c>
      <c r="BV727" s="74" t="s">
        <v>13</v>
      </c>
      <c r="BW727" s="74" t="s">
        <v>13</v>
      </c>
      <c r="BX727" s="74" t="s">
        <v>13</v>
      </c>
      <c r="BY727" s="74" t="s">
        <v>13</v>
      </c>
      <c r="BZ727" s="78" t="s">
        <v>13</v>
      </c>
      <c r="CA727" s="74" t="s">
        <v>13</v>
      </c>
      <c r="CB727" s="78" t="s">
        <v>13</v>
      </c>
      <c r="CC727" s="74" t="s">
        <v>13</v>
      </c>
      <c r="CD727" s="74" t="s">
        <v>13</v>
      </c>
      <c r="CE727" s="74" t="s">
        <v>13</v>
      </c>
      <c r="CF727" s="74" t="s">
        <v>13</v>
      </c>
      <c r="CG727" s="74" t="s">
        <v>13</v>
      </c>
      <c r="CH727" s="78" t="s">
        <v>13</v>
      </c>
      <c r="CI727" s="74" t="s">
        <v>13</v>
      </c>
      <c r="CJ727" s="78" t="s">
        <v>13</v>
      </c>
      <c r="CK727" s="74" t="s">
        <v>13</v>
      </c>
      <c r="CL727" s="74" t="s">
        <v>13</v>
      </c>
      <c r="CM727" s="74" t="s">
        <v>13</v>
      </c>
      <c r="CN727" s="74" t="s">
        <v>13</v>
      </c>
      <c r="CO727" s="74" t="s">
        <v>13</v>
      </c>
      <c r="CP727" s="78"/>
      <c r="CQ727" s="74"/>
      <c r="CR727" s="78"/>
      <c r="CS727" s="74"/>
      <c r="CT727" s="74"/>
      <c r="CU727" s="74"/>
      <c r="CV727" s="74"/>
      <c r="CW727" s="74"/>
    </row>
    <row r="728" spans="1:101" ht="16.5" x14ac:dyDescent="0.3">
      <c r="A728" s="74" t="s">
        <v>293</v>
      </c>
      <c r="B728" s="74">
        <v>202</v>
      </c>
      <c r="C728" s="74">
        <v>10004048</v>
      </c>
      <c r="D728" s="74" t="s">
        <v>27</v>
      </c>
      <c r="E728" s="74" t="s">
        <v>163</v>
      </c>
      <c r="F728" s="78">
        <v>1565</v>
      </c>
      <c r="G728" s="74">
        <v>6.4</v>
      </c>
      <c r="H728" s="78">
        <v>1465</v>
      </c>
      <c r="I728" s="74">
        <v>12.8</v>
      </c>
      <c r="J728" s="74">
        <v>18.2</v>
      </c>
      <c r="K728" s="74">
        <v>52.1</v>
      </c>
      <c r="L728" s="74">
        <v>60.9</v>
      </c>
      <c r="M728" s="74">
        <v>69</v>
      </c>
      <c r="N728" s="78">
        <v>1565</v>
      </c>
      <c r="O728" s="74">
        <v>6.9</v>
      </c>
      <c r="P728" s="78">
        <v>1455</v>
      </c>
      <c r="Q728" s="74">
        <v>15.8</v>
      </c>
      <c r="R728" s="74">
        <v>17.2</v>
      </c>
      <c r="S728" s="74">
        <v>55.5</v>
      </c>
      <c r="T728" s="74">
        <v>62.3</v>
      </c>
      <c r="U728" s="74">
        <v>67</v>
      </c>
      <c r="V728" s="78">
        <v>1565</v>
      </c>
      <c r="W728" s="74">
        <v>6.9</v>
      </c>
      <c r="X728" s="78">
        <v>1455</v>
      </c>
      <c r="Y728" s="74">
        <v>21.1</v>
      </c>
      <c r="Z728" s="74">
        <v>16.100000000000001</v>
      </c>
      <c r="AA728" s="74">
        <v>54.2</v>
      </c>
      <c r="AB728" s="74">
        <v>60.3</v>
      </c>
      <c r="AC728" s="74">
        <v>62.8</v>
      </c>
      <c r="AD728" s="78"/>
      <c r="AE728" s="74"/>
      <c r="AF728" s="78"/>
      <c r="AG728" s="74"/>
      <c r="AH728" s="74"/>
      <c r="AI728" s="74"/>
      <c r="AJ728" s="74"/>
      <c r="AK728" s="74"/>
      <c r="AL728" s="78">
        <v>1130</v>
      </c>
      <c r="AM728" s="74">
        <v>6.2</v>
      </c>
      <c r="AN728" s="78">
        <v>1060</v>
      </c>
      <c r="AO728" s="74">
        <v>11.9</v>
      </c>
      <c r="AP728" s="74">
        <v>19</v>
      </c>
      <c r="AQ728" s="74">
        <v>49.1</v>
      </c>
      <c r="AR728" s="74">
        <v>58.3</v>
      </c>
      <c r="AS728" s="74">
        <v>69.099999999999994</v>
      </c>
      <c r="AT728" s="78">
        <v>1130</v>
      </c>
      <c r="AU728" s="74">
        <v>6.8</v>
      </c>
      <c r="AV728" s="78">
        <v>1055</v>
      </c>
      <c r="AW728" s="74">
        <v>18.399999999999999</v>
      </c>
      <c r="AX728" s="74">
        <v>16.3</v>
      </c>
      <c r="AY728" s="74">
        <v>53.8</v>
      </c>
      <c r="AZ728" s="74">
        <v>60.7</v>
      </c>
      <c r="BA728" s="74">
        <v>65.3</v>
      </c>
      <c r="BB728" s="78">
        <v>1130</v>
      </c>
      <c r="BC728" s="74">
        <v>7</v>
      </c>
      <c r="BD728" s="78">
        <v>1055</v>
      </c>
      <c r="BE728" s="74">
        <v>23.2</v>
      </c>
      <c r="BF728" s="74">
        <v>12.3</v>
      </c>
      <c r="BG728" s="74">
        <v>58.7</v>
      </c>
      <c r="BH728" s="74">
        <v>62.1</v>
      </c>
      <c r="BI728" s="74">
        <v>64.5</v>
      </c>
      <c r="BJ728" s="78"/>
      <c r="BK728" s="74"/>
      <c r="BL728" s="78"/>
      <c r="BM728" s="74"/>
      <c r="BN728" s="74"/>
      <c r="BO728" s="74"/>
      <c r="BP728" s="74"/>
      <c r="BQ728" s="74"/>
      <c r="BR728" s="78">
        <v>2695</v>
      </c>
      <c r="BS728" s="74">
        <v>6.3</v>
      </c>
      <c r="BT728" s="78">
        <v>2525</v>
      </c>
      <c r="BU728" s="74">
        <v>12.4</v>
      </c>
      <c r="BV728" s="74">
        <v>18.600000000000001</v>
      </c>
      <c r="BW728" s="74">
        <v>50.8</v>
      </c>
      <c r="BX728" s="74">
        <v>59.8</v>
      </c>
      <c r="BY728" s="74">
        <v>69</v>
      </c>
      <c r="BZ728" s="78">
        <v>2695</v>
      </c>
      <c r="CA728" s="74">
        <v>6.9</v>
      </c>
      <c r="CB728" s="78">
        <v>2510</v>
      </c>
      <c r="CC728" s="74">
        <v>16.899999999999999</v>
      </c>
      <c r="CD728" s="74">
        <v>16.8</v>
      </c>
      <c r="CE728" s="74">
        <v>54.8</v>
      </c>
      <c r="CF728" s="74">
        <v>61.6</v>
      </c>
      <c r="CG728" s="74">
        <v>66.3</v>
      </c>
      <c r="CH728" s="78">
        <v>2695</v>
      </c>
      <c r="CI728" s="74">
        <v>6.9</v>
      </c>
      <c r="CJ728" s="78">
        <v>2510</v>
      </c>
      <c r="CK728" s="74">
        <v>22</v>
      </c>
      <c r="CL728" s="74">
        <v>14.5</v>
      </c>
      <c r="CM728" s="74">
        <v>56.1</v>
      </c>
      <c r="CN728" s="74">
        <v>61.1</v>
      </c>
      <c r="CO728" s="74">
        <v>63.5</v>
      </c>
      <c r="CP728" s="78"/>
      <c r="CQ728" s="74"/>
      <c r="CR728" s="78"/>
      <c r="CS728" s="74"/>
      <c r="CT728" s="74"/>
      <c r="CU728" s="74"/>
      <c r="CV728" s="74"/>
      <c r="CW728" s="74"/>
    </row>
    <row r="729" spans="1:101" ht="16.5" x14ac:dyDescent="0.3">
      <c r="A729" s="74" t="s">
        <v>293</v>
      </c>
      <c r="B729" s="74">
        <v>76</v>
      </c>
      <c r="C729" s="74">
        <v>10004078</v>
      </c>
      <c r="D729" s="74" t="s">
        <v>27</v>
      </c>
      <c r="E729" s="74" t="s">
        <v>165</v>
      </c>
      <c r="F729" s="78">
        <v>895</v>
      </c>
      <c r="G729" s="74">
        <v>6.9</v>
      </c>
      <c r="H729" s="78">
        <v>830</v>
      </c>
      <c r="I729" s="74">
        <v>11.4</v>
      </c>
      <c r="J729" s="74">
        <v>15.7</v>
      </c>
      <c r="K729" s="74">
        <v>50.8</v>
      </c>
      <c r="L729" s="74">
        <v>63.7</v>
      </c>
      <c r="M729" s="74">
        <v>72.8</v>
      </c>
      <c r="N729" s="78">
        <v>895</v>
      </c>
      <c r="O729" s="74">
        <v>8.1</v>
      </c>
      <c r="P729" s="78">
        <v>820</v>
      </c>
      <c r="Q729" s="74">
        <v>14.1</v>
      </c>
      <c r="R729" s="74">
        <v>12.9</v>
      </c>
      <c r="S729" s="74">
        <v>55</v>
      </c>
      <c r="T729" s="74">
        <v>66.8</v>
      </c>
      <c r="U729" s="74">
        <v>73</v>
      </c>
      <c r="V729" s="78">
        <v>895</v>
      </c>
      <c r="W729" s="74">
        <v>8.1</v>
      </c>
      <c r="X729" s="78">
        <v>820</v>
      </c>
      <c r="Y729" s="74">
        <v>18</v>
      </c>
      <c r="Z729" s="74">
        <v>11.6</v>
      </c>
      <c r="AA729" s="74">
        <v>60.1</v>
      </c>
      <c r="AB729" s="74">
        <v>67.400000000000006</v>
      </c>
      <c r="AC729" s="74">
        <v>70.400000000000006</v>
      </c>
      <c r="AD729" s="78"/>
      <c r="AE729" s="74"/>
      <c r="AF729" s="78"/>
      <c r="AG729" s="74"/>
      <c r="AH729" s="74"/>
      <c r="AI729" s="74"/>
      <c r="AJ729" s="74"/>
      <c r="AK729" s="74"/>
      <c r="AL729" s="78">
        <v>810</v>
      </c>
      <c r="AM729" s="74">
        <v>8.4</v>
      </c>
      <c r="AN729" s="78">
        <v>740</v>
      </c>
      <c r="AO729" s="74">
        <v>10.8</v>
      </c>
      <c r="AP729" s="74">
        <v>16.100000000000001</v>
      </c>
      <c r="AQ729" s="74">
        <v>50.1</v>
      </c>
      <c r="AR729" s="74">
        <v>63.2</v>
      </c>
      <c r="AS729" s="74">
        <v>73.099999999999994</v>
      </c>
      <c r="AT729" s="78">
        <v>810</v>
      </c>
      <c r="AU729" s="74">
        <v>8.9</v>
      </c>
      <c r="AV729" s="78">
        <v>735</v>
      </c>
      <c r="AW729" s="74">
        <v>16.2</v>
      </c>
      <c r="AX729" s="74">
        <v>15.5</v>
      </c>
      <c r="AY729" s="74">
        <v>55.4</v>
      </c>
      <c r="AZ729" s="74">
        <v>64.3</v>
      </c>
      <c r="BA729" s="74">
        <v>68.3</v>
      </c>
      <c r="BB729" s="78">
        <v>810</v>
      </c>
      <c r="BC729" s="74">
        <v>9</v>
      </c>
      <c r="BD729" s="78">
        <v>735</v>
      </c>
      <c r="BE729" s="74">
        <v>21.1</v>
      </c>
      <c r="BF729" s="74">
        <v>11.8</v>
      </c>
      <c r="BG729" s="74">
        <v>60.3</v>
      </c>
      <c r="BH729" s="74">
        <v>65.2</v>
      </c>
      <c r="BI729" s="74">
        <v>67.099999999999994</v>
      </c>
      <c r="BJ729" s="78"/>
      <c r="BK729" s="74"/>
      <c r="BL729" s="78"/>
      <c r="BM729" s="74"/>
      <c r="BN729" s="74"/>
      <c r="BO729" s="74"/>
      <c r="BP729" s="74"/>
      <c r="BQ729" s="74"/>
      <c r="BR729" s="78">
        <v>1700</v>
      </c>
      <c r="BS729" s="74">
        <v>7.6</v>
      </c>
      <c r="BT729" s="78">
        <v>1570</v>
      </c>
      <c r="BU729" s="74">
        <v>11.1</v>
      </c>
      <c r="BV729" s="74">
        <v>15.9</v>
      </c>
      <c r="BW729" s="74">
        <v>50.5</v>
      </c>
      <c r="BX729" s="74">
        <v>63.5</v>
      </c>
      <c r="BY729" s="74">
        <v>73</v>
      </c>
      <c r="BZ729" s="78">
        <v>1700</v>
      </c>
      <c r="CA729" s="74">
        <v>8.5</v>
      </c>
      <c r="CB729" s="78">
        <v>1560</v>
      </c>
      <c r="CC729" s="74">
        <v>15.1</v>
      </c>
      <c r="CD729" s="74">
        <v>14.1</v>
      </c>
      <c r="CE729" s="74">
        <v>55.2</v>
      </c>
      <c r="CF729" s="74">
        <v>65.599999999999994</v>
      </c>
      <c r="CG729" s="74">
        <v>70.8</v>
      </c>
      <c r="CH729" s="78">
        <v>1700</v>
      </c>
      <c r="CI729" s="74">
        <v>8.5</v>
      </c>
      <c r="CJ729" s="78">
        <v>1555</v>
      </c>
      <c r="CK729" s="74">
        <v>19.5</v>
      </c>
      <c r="CL729" s="74">
        <v>11.7</v>
      </c>
      <c r="CM729" s="74">
        <v>60.2</v>
      </c>
      <c r="CN729" s="74">
        <v>66.3</v>
      </c>
      <c r="CO729" s="74">
        <v>68.900000000000006</v>
      </c>
      <c r="CP729" s="78"/>
      <c r="CQ729" s="74"/>
      <c r="CR729" s="78"/>
      <c r="CS729" s="74"/>
      <c r="CT729" s="74"/>
      <c r="CU729" s="74"/>
      <c r="CV729" s="74"/>
      <c r="CW729" s="74"/>
    </row>
    <row r="730" spans="1:101" ht="16.5" x14ac:dyDescent="0.3">
      <c r="A730" s="74" t="s">
        <v>293</v>
      </c>
      <c r="B730" s="74">
        <v>137</v>
      </c>
      <c r="C730" s="74">
        <v>10004063</v>
      </c>
      <c r="D730" s="74" t="s">
        <v>27</v>
      </c>
      <c r="E730" s="74" t="s">
        <v>167</v>
      </c>
      <c r="F730" s="78">
        <v>295</v>
      </c>
      <c r="G730" s="74">
        <v>2.7</v>
      </c>
      <c r="H730" s="78">
        <v>285</v>
      </c>
      <c r="I730" s="74">
        <v>11.6</v>
      </c>
      <c r="J730" s="74">
        <v>17.2</v>
      </c>
      <c r="K730" s="74">
        <v>49.8</v>
      </c>
      <c r="L730" s="74">
        <v>59.6</v>
      </c>
      <c r="M730" s="74">
        <v>71.2</v>
      </c>
      <c r="N730" s="78">
        <v>295</v>
      </c>
      <c r="O730" s="74">
        <v>3.8</v>
      </c>
      <c r="P730" s="78">
        <v>280</v>
      </c>
      <c r="Q730" s="74">
        <v>13.1</v>
      </c>
      <c r="R730" s="74">
        <v>11</v>
      </c>
      <c r="S730" s="74">
        <v>63.1</v>
      </c>
      <c r="T730" s="74">
        <v>71.3</v>
      </c>
      <c r="U730" s="74">
        <v>75.900000000000006</v>
      </c>
      <c r="V730" s="78">
        <v>295</v>
      </c>
      <c r="W730" s="74">
        <v>3.8</v>
      </c>
      <c r="X730" s="78">
        <v>280</v>
      </c>
      <c r="Y730" s="74">
        <v>13.1</v>
      </c>
      <c r="Z730" s="74">
        <v>11.7</v>
      </c>
      <c r="AA730" s="74">
        <v>67.400000000000006</v>
      </c>
      <c r="AB730" s="74">
        <v>70.2</v>
      </c>
      <c r="AC730" s="74">
        <v>75.2</v>
      </c>
      <c r="AD730" s="78"/>
      <c r="AE730" s="74"/>
      <c r="AF730" s="78"/>
      <c r="AG730" s="74"/>
      <c r="AH730" s="74"/>
      <c r="AI730" s="74"/>
      <c r="AJ730" s="74"/>
      <c r="AK730" s="74"/>
      <c r="AL730" s="78">
        <v>310</v>
      </c>
      <c r="AM730" s="74">
        <v>1.3</v>
      </c>
      <c r="AN730" s="78">
        <v>310</v>
      </c>
      <c r="AO730" s="74">
        <v>13.6</v>
      </c>
      <c r="AP730" s="74">
        <v>5.5</v>
      </c>
      <c r="AQ730" s="74">
        <v>54.9</v>
      </c>
      <c r="AR730" s="74">
        <v>71.8</v>
      </c>
      <c r="AS730" s="74">
        <v>80.8</v>
      </c>
      <c r="AT730" s="78">
        <v>310</v>
      </c>
      <c r="AU730" s="74">
        <v>1</v>
      </c>
      <c r="AV730" s="78">
        <v>310</v>
      </c>
      <c r="AW730" s="74">
        <v>13.3</v>
      </c>
      <c r="AX730" s="74">
        <v>8.1</v>
      </c>
      <c r="AY730" s="74">
        <v>70.900000000000006</v>
      </c>
      <c r="AZ730" s="74">
        <v>74.8</v>
      </c>
      <c r="BA730" s="74">
        <v>78.599999999999994</v>
      </c>
      <c r="BB730" s="78">
        <v>310</v>
      </c>
      <c r="BC730" s="74">
        <v>1.3</v>
      </c>
      <c r="BD730" s="78">
        <v>310</v>
      </c>
      <c r="BE730" s="74">
        <v>16.600000000000001</v>
      </c>
      <c r="BF730" s="74">
        <v>10.1</v>
      </c>
      <c r="BG730" s="74">
        <v>68.5</v>
      </c>
      <c r="BH730" s="74">
        <v>70.8</v>
      </c>
      <c r="BI730" s="74">
        <v>73.400000000000006</v>
      </c>
      <c r="BJ730" s="78"/>
      <c r="BK730" s="74"/>
      <c r="BL730" s="78"/>
      <c r="BM730" s="74"/>
      <c r="BN730" s="74"/>
      <c r="BO730" s="74"/>
      <c r="BP730" s="74"/>
      <c r="BQ730" s="74"/>
      <c r="BR730" s="78">
        <v>605</v>
      </c>
      <c r="BS730" s="74">
        <v>2</v>
      </c>
      <c r="BT730" s="78">
        <v>595</v>
      </c>
      <c r="BU730" s="74">
        <v>12.6</v>
      </c>
      <c r="BV730" s="74">
        <v>11.1</v>
      </c>
      <c r="BW730" s="74">
        <v>52.4</v>
      </c>
      <c r="BX730" s="74">
        <v>65.900000000000006</v>
      </c>
      <c r="BY730" s="74">
        <v>76.2</v>
      </c>
      <c r="BZ730" s="78">
        <v>605</v>
      </c>
      <c r="CA730" s="74">
        <v>2.2999999999999998</v>
      </c>
      <c r="CB730" s="78">
        <v>590</v>
      </c>
      <c r="CC730" s="74">
        <v>13.2</v>
      </c>
      <c r="CD730" s="74">
        <v>9.5</v>
      </c>
      <c r="CE730" s="74">
        <v>67.2</v>
      </c>
      <c r="CF730" s="74">
        <v>73.099999999999994</v>
      </c>
      <c r="CG730" s="74">
        <v>77.3</v>
      </c>
      <c r="CH730" s="78">
        <v>605</v>
      </c>
      <c r="CI730" s="74">
        <v>2.5</v>
      </c>
      <c r="CJ730" s="78">
        <v>590</v>
      </c>
      <c r="CK730" s="74">
        <v>14.9</v>
      </c>
      <c r="CL730" s="74">
        <v>10.8</v>
      </c>
      <c r="CM730" s="74">
        <v>68</v>
      </c>
      <c r="CN730" s="74">
        <v>70.5</v>
      </c>
      <c r="CO730" s="74">
        <v>74.2</v>
      </c>
      <c r="CP730" s="78"/>
      <c r="CQ730" s="74"/>
      <c r="CR730" s="78"/>
      <c r="CS730" s="74"/>
      <c r="CT730" s="74"/>
      <c r="CU730" s="74"/>
      <c r="CV730" s="74"/>
      <c r="CW730" s="74"/>
    </row>
    <row r="731" spans="1:101" ht="16.5" x14ac:dyDescent="0.3">
      <c r="A731" s="74" t="s">
        <v>293</v>
      </c>
      <c r="B731" s="74">
        <v>138</v>
      </c>
      <c r="C731" s="74">
        <v>10007771</v>
      </c>
      <c r="D731" s="74" t="s">
        <v>27</v>
      </c>
      <c r="E731" s="74" t="s">
        <v>169</v>
      </c>
      <c r="F731" s="78" t="s">
        <v>13</v>
      </c>
      <c r="G731" s="74" t="s">
        <v>13</v>
      </c>
      <c r="H731" s="78" t="s">
        <v>13</v>
      </c>
      <c r="I731" s="74" t="s">
        <v>13</v>
      </c>
      <c r="J731" s="74" t="s">
        <v>13</v>
      </c>
      <c r="K731" s="74" t="s">
        <v>13</v>
      </c>
      <c r="L731" s="74" t="s">
        <v>13</v>
      </c>
      <c r="M731" s="74" t="s">
        <v>13</v>
      </c>
      <c r="N731" s="78" t="s">
        <v>13</v>
      </c>
      <c r="O731" s="74" t="s">
        <v>13</v>
      </c>
      <c r="P731" s="78" t="s">
        <v>13</v>
      </c>
      <c r="Q731" s="74" t="s">
        <v>13</v>
      </c>
      <c r="R731" s="74" t="s">
        <v>13</v>
      </c>
      <c r="S731" s="74" t="s">
        <v>13</v>
      </c>
      <c r="T731" s="74" t="s">
        <v>13</v>
      </c>
      <c r="U731" s="74" t="s">
        <v>13</v>
      </c>
      <c r="V731" s="78" t="s">
        <v>13</v>
      </c>
      <c r="W731" s="74" t="s">
        <v>13</v>
      </c>
      <c r="X731" s="78" t="s">
        <v>13</v>
      </c>
      <c r="Y731" s="74" t="s">
        <v>13</v>
      </c>
      <c r="Z731" s="74" t="s">
        <v>13</v>
      </c>
      <c r="AA731" s="74" t="s">
        <v>13</v>
      </c>
      <c r="AB731" s="74" t="s">
        <v>13</v>
      </c>
      <c r="AC731" s="74" t="s">
        <v>13</v>
      </c>
      <c r="AD731" s="78"/>
      <c r="AE731" s="74"/>
      <c r="AF731" s="78"/>
      <c r="AG731" s="74"/>
      <c r="AH731" s="74"/>
      <c r="AI731" s="74"/>
      <c r="AJ731" s="74"/>
      <c r="AK731" s="74"/>
      <c r="AL731" s="78" t="s">
        <v>13</v>
      </c>
      <c r="AM731" s="74" t="s">
        <v>13</v>
      </c>
      <c r="AN731" s="78" t="s">
        <v>13</v>
      </c>
      <c r="AO731" s="74" t="s">
        <v>13</v>
      </c>
      <c r="AP731" s="74" t="s">
        <v>13</v>
      </c>
      <c r="AQ731" s="74" t="s">
        <v>13</v>
      </c>
      <c r="AR731" s="74" t="s">
        <v>13</v>
      </c>
      <c r="AS731" s="74" t="s">
        <v>13</v>
      </c>
      <c r="AT731" s="78" t="s">
        <v>13</v>
      </c>
      <c r="AU731" s="74" t="s">
        <v>13</v>
      </c>
      <c r="AV731" s="78" t="s">
        <v>13</v>
      </c>
      <c r="AW731" s="74" t="s">
        <v>13</v>
      </c>
      <c r="AX731" s="74" t="s">
        <v>13</v>
      </c>
      <c r="AY731" s="74" t="s">
        <v>13</v>
      </c>
      <c r="AZ731" s="74" t="s">
        <v>13</v>
      </c>
      <c r="BA731" s="74" t="s">
        <v>13</v>
      </c>
      <c r="BB731" s="78" t="s">
        <v>13</v>
      </c>
      <c r="BC731" s="74" t="s">
        <v>13</v>
      </c>
      <c r="BD731" s="78" t="s">
        <v>13</v>
      </c>
      <c r="BE731" s="74" t="s">
        <v>13</v>
      </c>
      <c r="BF731" s="74" t="s">
        <v>13</v>
      </c>
      <c r="BG731" s="74" t="s">
        <v>13</v>
      </c>
      <c r="BH731" s="74" t="s">
        <v>13</v>
      </c>
      <c r="BI731" s="74" t="s">
        <v>13</v>
      </c>
      <c r="BJ731" s="78"/>
      <c r="BK731" s="74"/>
      <c r="BL731" s="78"/>
      <c r="BM731" s="74"/>
      <c r="BN731" s="74"/>
      <c r="BO731" s="74"/>
      <c r="BP731" s="74"/>
      <c r="BQ731" s="74"/>
      <c r="BR731" s="78" t="s">
        <v>13</v>
      </c>
      <c r="BS731" s="74" t="s">
        <v>13</v>
      </c>
      <c r="BT731" s="78" t="s">
        <v>13</v>
      </c>
      <c r="BU731" s="74" t="s">
        <v>13</v>
      </c>
      <c r="BV731" s="74" t="s">
        <v>13</v>
      </c>
      <c r="BW731" s="74" t="s">
        <v>13</v>
      </c>
      <c r="BX731" s="74" t="s">
        <v>13</v>
      </c>
      <c r="BY731" s="74" t="s">
        <v>13</v>
      </c>
      <c r="BZ731" s="78" t="s">
        <v>13</v>
      </c>
      <c r="CA731" s="74" t="s">
        <v>13</v>
      </c>
      <c r="CB731" s="78" t="s">
        <v>13</v>
      </c>
      <c r="CC731" s="74" t="s">
        <v>13</v>
      </c>
      <c r="CD731" s="74" t="s">
        <v>13</v>
      </c>
      <c r="CE731" s="74" t="s">
        <v>13</v>
      </c>
      <c r="CF731" s="74" t="s">
        <v>13</v>
      </c>
      <c r="CG731" s="74" t="s">
        <v>13</v>
      </c>
      <c r="CH731" s="78" t="s">
        <v>13</v>
      </c>
      <c r="CI731" s="74" t="s">
        <v>13</v>
      </c>
      <c r="CJ731" s="78" t="s">
        <v>13</v>
      </c>
      <c r="CK731" s="74" t="s">
        <v>13</v>
      </c>
      <c r="CL731" s="74" t="s">
        <v>13</v>
      </c>
      <c r="CM731" s="74" t="s">
        <v>13</v>
      </c>
      <c r="CN731" s="74" t="s">
        <v>13</v>
      </c>
      <c r="CO731" s="74" t="s">
        <v>13</v>
      </c>
      <c r="CP731" s="78"/>
      <c r="CQ731" s="74"/>
      <c r="CR731" s="78"/>
      <c r="CS731" s="74"/>
      <c r="CT731" s="74"/>
      <c r="CU731" s="74"/>
      <c r="CV731" s="74"/>
      <c r="CW731" s="74"/>
    </row>
    <row r="732" spans="1:101" ht="16.5" x14ac:dyDescent="0.3">
      <c r="A732" s="74" t="s">
        <v>293</v>
      </c>
      <c r="B732" s="74">
        <v>152</v>
      </c>
      <c r="C732" s="74">
        <v>10004113</v>
      </c>
      <c r="D732" s="74" t="s">
        <v>36</v>
      </c>
      <c r="E732" s="74" t="s">
        <v>171</v>
      </c>
      <c r="F732" s="78">
        <v>1065</v>
      </c>
      <c r="G732" s="74">
        <v>1.8</v>
      </c>
      <c r="H732" s="78">
        <v>1050</v>
      </c>
      <c r="I732" s="74">
        <v>6.2</v>
      </c>
      <c r="J732" s="74">
        <v>9.3000000000000007</v>
      </c>
      <c r="K732" s="74">
        <v>54.7</v>
      </c>
      <c r="L732" s="74">
        <v>74.8</v>
      </c>
      <c r="M732" s="74">
        <v>84.5</v>
      </c>
      <c r="N732" s="78">
        <v>1065</v>
      </c>
      <c r="O732" s="74">
        <v>2.1</v>
      </c>
      <c r="P732" s="78">
        <v>1045</v>
      </c>
      <c r="Q732" s="74">
        <v>8.5</v>
      </c>
      <c r="R732" s="74">
        <v>7.3</v>
      </c>
      <c r="S732" s="74">
        <v>65.3</v>
      </c>
      <c r="T732" s="74">
        <v>79.2</v>
      </c>
      <c r="U732" s="74">
        <v>84.2</v>
      </c>
      <c r="V732" s="78">
        <v>1065</v>
      </c>
      <c r="W732" s="74">
        <v>2.2000000000000002</v>
      </c>
      <c r="X732" s="78">
        <v>1045</v>
      </c>
      <c r="Y732" s="74">
        <v>12.6</v>
      </c>
      <c r="Z732" s="74">
        <v>6.9</v>
      </c>
      <c r="AA732" s="74">
        <v>70.400000000000006</v>
      </c>
      <c r="AB732" s="74">
        <v>78.2</v>
      </c>
      <c r="AC732" s="74">
        <v>80.5</v>
      </c>
      <c r="AD732" s="78"/>
      <c r="AE732" s="74"/>
      <c r="AF732" s="78"/>
      <c r="AG732" s="74"/>
      <c r="AH732" s="74"/>
      <c r="AI732" s="74"/>
      <c r="AJ732" s="74"/>
      <c r="AK732" s="74"/>
      <c r="AL732" s="78">
        <v>1585</v>
      </c>
      <c r="AM732" s="74">
        <v>1.1000000000000001</v>
      </c>
      <c r="AN732" s="78">
        <v>1565</v>
      </c>
      <c r="AO732" s="74">
        <v>8.1999999999999993</v>
      </c>
      <c r="AP732" s="74">
        <v>8.8000000000000007</v>
      </c>
      <c r="AQ732" s="74">
        <v>61.3</v>
      </c>
      <c r="AR732" s="74">
        <v>75.3</v>
      </c>
      <c r="AS732" s="74">
        <v>83</v>
      </c>
      <c r="AT732" s="78">
        <v>1585</v>
      </c>
      <c r="AU732" s="74">
        <v>1.1000000000000001</v>
      </c>
      <c r="AV732" s="78">
        <v>1565</v>
      </c>
      <c r="AW732" s="74">
        <v>10.5</v>
      </c>
      <c r="AX732" s="74">
        <v>5.4</v>
      </c>
      <c r="AY732" s="74">
        <v>71.2</v>
      </c>
      <c r="AZ732" s="74">
        <v>80.7</v>
      </c>
      <c r="BA732" s="74">
        <v>84.2</v>
      </c>
      <c r="BB732" s="78">
        <v>1585</v>
      </c>
      <c r="BC732" s="74">
        <v>1.2</v>
      </c>
      <c r="BD732" s="78">
        <v>1565</v>
      </c>
      <c r="BE732" s="74">
        <v>12.6</v>
      </c>
      <c r="BF732" s="74">
        <v>6.8</v>
      </c>
      <c r="BG732" s="74">
        <v>71.8</v>
      </c>
      <c r="BH732" s="74">
        <v>78.2</v>
      </c>
      <c r="BI732" s="74">
        <v>80.599999999999994</v>
      </c>
      <c r="BJ732" s="78"/>
      <c r="BK732" s="74"/>
      <c r="BL732" s="78"/>
      <c r="BM732" s="74"/>
      <c r="BN732" s="74"/>
      <c r="BO732" s="74"/>
      <c r="BP732" s="74"/>
      <c r="BQ732" s="74"/>
      <c r="BR732" s="78">
        <v>2650</v>
      </c>
      <c r="BS732" s="74">
        <v>1.4</v>
      </c>
      <c r="BT732" s="78">
        <v>2615</v>
      </c>
      <c r="BU732" s="74">
        <v>7.4</v>
      </c>
      <c r="BV732" s="74">
        <v>9</v>
      </c>
      <c r="BW732" s="74">
        <v>58.6</v>
      </c>
      <c r="BX732" s="74">
        <v>75.099999999999994</v>
      </c>
      <c r="BY732" s="74">
        <v>83.6</v>
      </c>
      <c r="BZ732" s="78">
        <v>2650</v>
      </c>
      <c r="CA732" s="74">
        <v>1.5</v>
      </c>
      <c r="CB732" s="78">
        <v>2610</v>
      </c>
      <c r="CC732" s="74">
        <v>9.6999999999999993</v>
      </c>
      <c r="CD732" s="74">
        <v>6.1</v>
      </c>
      <c r="CE732" s="74">
        <v>68.8</v>
      </c>
      <c r="CF732" s="74">
        <v>80.099999999999994</v>
      </c>
      <c r="CG732" s="74">
        <v>84.2</v>
      </c>
      <c r="CH732" s="78">
        <v>2650</v>
      </c>
      <c r="CI732" s="74">
        <v>1.6</v>
      </c>
      <c r="CJ732" s="78">
        <v>2610</v>
      </c>
      <c r="CK732" s="74">
        <v>12.6</v>
      </c>
      <c r="CL732" s="74">
        <v>6.8</v>
      </c>
      <c r="CM732" s="74">
        <v>71.2</v>
      </c>
      <c r="CN732" s="74">
        <v>78.2</v>
      </c>
      <c r="CO732" s="74">
        <v>80.599999999999994</v>
      </c>
      <c r="CP732" s="78"/>
      <c r="CQ732" s="74"/>
      <c r="CR732" s="78"/>
      <c r="CS732" s="74"/>
      <c r="CT732" s="74"/>
      <c r="CU732" s="74"/>
      <c r="CV732" s="74"/>
      <c r="CW732" s="74"/>
    </row>
    <row r="733" spans="1:101" ht="16.5" x14ac:dyDescent="0.3">
      <c r="A733" s="74" t="s">
        <v>293</v>
      </c>
      <c r="B733" s="74">
        <v>66</v>
      </c>
      <c r="C733" s="74">
        <v>10004180</v>
      </c>
      <c r="D733" s="74" t="s">
        <v>39</v>
      </c>
      <c r="E733" s="74" t="s">
        <v>173</v>
      </c>
      <c r="F733" s="78">
        <v>3375</v>
      </c>
      <c r="G733" s="74">
        <v>2.5</v>
      </c>
      <c r="H733" s="78">
        <v>3290</v>
      </c>
      <c r="I733" s="74">
        <v>7</v>
      </c>
      <c r="J733" s="74">
        <v>9.5</v>
      </c>
      <c r="K733" s="74">
        <v>60.7</v>
      </c>
      <c r="L733" s="74">
        <v>76.5</v>
      </c>
      <c r="M733" s="74">
        <v>83.5</v>
      </c>
      <c r="N733" s="78">
        <v>3375</v>
      </c>
      <c r="O733" s="74">
        <v>3</v>
      </c>
      <c r="P733" s="78">
        <v>3270</v>
      </c>
      <c r="Q733" s="74">
        <v>8.3000000000000007</v>
      </c>
      <c r="R733" s="74">
        <v>9</v>
      </c>
      <c r="S733" s="74">
        <v>66.599999999999994</v>
      </c>
      <c r="T733" s="74">
        <v>78.2</v>
      </c>
      <c r="U733" s="74">
        <v>82.6</v>
      </c>
      <c r="V733" s="78">
        <v>3375</v>
      </c>
      <c r="W733" s="74">
        <v>3.1</v>
      </c>
      <c r="X733" s="78">
        <v>3270</v>
      </c>
      <c r="Y733" s="74">
        <v>11.9</v>
      </c>
      <c r="Z733" s="74">
        <v>8.6999999999999993</v>
      </c>
      <c r="AA733" s="74">
        <v>70.5</v>
      </c>
      <c r="AB733" s="74">
        <v>77.5</v>
      </c>
      <c r="AC733" s="74">
        <v>79.400000000000006</v>
      </c>
      <c r="AD733" s="78"/>
      <c r="AE733" s="74"/>
      <c r="AF733" s="78"/>
      <c r="AG733" s="74"/>
      <c r="AH733" s="74"/>
      <c r="AI733" s="74"/>
      <c r="AJ733" s="74"/>
      <c r="AK733" s="74"/>
      <c r="AL733" s="78">
        <v>2295</v>
      </c>
      <c r="AM733" s="74">
        <v>1.3</v>
      </c>
      <c r="AN733" s="78">
        <v>2265</v>
      </c>
      <c r="AO733" s="74">
        <v>8.1</v>
      </c>
      <c r="AP733" s="74">
        <v>13</v>
      </c>
      <c r="AQ733" s="74">
        <v>59.8</v>
      </c>
      <c r="AR733" s="74">
        <v>72.3</v>
      </c>
      <c r="AS733" s="74">
        <v>78.900000000000006</v>
      </c>
      <c r="AT733" s="78">
        <v>2295</v>
      </c>
      <c r="AU733" s="74">
        <v>1.3</v>
      </c>
      <c r="AV733" s="78">
        <v>2265</v>
      </c>
      <c r="AW733" s="74">
        <v>10.3</v>
      </c>
      <c r="AX733" s="74">
        <v>11.3</v>
      </c>
      <c r="AY733" s="74">
        <v>65.7</v>
      </c>
      <c r="AZ733" s="74">
        <v>74.900000000000006</v>
      </c>
      <c r="BA733" s="74">
        <v>78.400000000000006</v>
      </c>
      <c r="BB733" s="78">
        <v>2295</v>
      </c>
      <c r="BC733" s="74">
        <v>1.4</v>
      </c>
      <c r="BD733" s="78">
        <v>2260</v>
      </c>
      <c r="BE733" s="74">
        <v>13.7</v>
      </c>
      <c r="BF733" s="74">
        <v>8.5</v>
      </c>
      <c r="BG733" s="74">
        <v>70.7</v>
      </c>
      <c r="BH733" s="74">
        <v>76.400000000000006</v>
      </c>
      <c r="BI733" s="74">
        <v>77.8</v>
      </c>
      <c r="BJ733" s="78"/>
      <c r="BK733" s="74"/>
      <c r="BL733" s="78"/>
      <c r="BM733" s="74"/>
      <c r="BN733" s="74"/>
      <c r="BO733" s="74"/>
      <c r="BP733" s="74"/>
      <c r="BQ733" s="74"/>
      <c r="BR733" s="78">
        <v>5665</v>
      </c>
      <c r="BS733" s="74">
        <v>2</v>
      </c>
      <c r="BT733" s="78">
        <v>5555</v>
      </c>
      <c r="BU733" s="74">
        <v>7.5</v>
      </c>
      <c r="BV733" s="74">
        <v>10.9</v>
      </c>
      <c r="BW733" s="74">
        <v>60.3</v>
      </c>
      <c r="BX733" s="74">
        <v>74.8</v>
      </c>
      <c r="BY733" s="74">
        <v>81.599999999999994</v>
      </c>
      <c r="BZ733" s="78">
        <v>5665</v>
      </c>
      <c r="CA733" s="74">
        <v>2.2999999999999998</v>
      </c>
      <c r="CB733" s="78">
        <v>5535</v>
      </c>
      <c r="CC733" s="74">
        <v>9.1</v>
      </c>
      <c r="CD733" s="74">
        <v>10</v>
      </c>
      <c r="CE733" s="74">
        <v>66.3</v>
      </c>
      <c r="CF733" s="74">
        <v>76.900000000000006</v>
      </c>
      <c r="CG733" s="74">
        <v>80.900000000000006</v>
      </c>
      <c r="CH733" s="78">
        <v>5665</v>
      </c>
      <c r="CI733" s="74">
        <v>2.4</v>
      </c>
      <c r="CJ733" s="78">
        <v>5530</v>
      </c>
      <c r="CK733" s="74">
        <v>12.6</v>
      </c>
      <c r="CL733" s="74">
        <v>8.6</v>
      </c>
      <c r="CM733" s="74">
        <v>70.599999999999994</v>
      </c>
      <c r="CN733" s="74">
        <v>77</v>
      </c>
      <c r="CO733" s="74">
        <v>78.8</v>
      </c>
      <c r="CP733" s="78"/>
      <c r="CQ733" s="74"/>
      <c r="CR733" s="78"/>
      <c r="CS733" s="74"/>
      <c r="CT733" s="74"/>
      <c r="CU733" s="74"/>
      <c r="CV733" s="74"/>
      <c r="CW733" s="74"/>
    </row>
    <row r="734" spans="1:101" ht="16.5" x14ac:dyDescent="0.3">
      <c r="A734" s="74" t="s">
        <v>293</v>
      </c>
      <c r="B734" s="74">
        <v>204</v>
      </c>
      <c r="C734" s="74">
        <v>10007798</v>
      </c>
      <c r="D734" s="74" t="s">
        <v>39</v>
      </c>
      <c r="E734" s="74" t="s">
        <v>175</v>
      </c>
      <c r="F734" s="78">
        <v>2900</v>
      </c>
      <c r="G734" s="74">
        <v>2.6</v>
      </c>
      <c r="H734" s="78">
        <v>2825</v>
      </c>
      <c r="I734" s="74">
        <v>7.3</v>
      </c>
      <c r="J734" s="74">
        <v>9.6999999999999993</v>
      </c>
      <c r="K734" s="74">
        <v>54</v>
      </c>
      <c r="L734" s="74">
        <v>72.099999999999994</v>
      </c>
      <c r="M734" s="74">
        <v>83</v>
      </c>
      <c r="N734" s="78">
        <v>2900</v>
      </c>
      <c r="O734" s="74">
        <v>2.9</v>
      </c>
      <c r="P734" s="78">
        <v>2815</v>
      </c>
      <c r="Q734" s="74">
        <v>10.6</v>
      </c>
      <c r="R734" s="74">
        <v>6.1</v>
      </c>
      <c r="S734" s="74">
        <v>61.8</v>
      </c>
      <c r="T734" s="74">
        <v>77.099999999999994</v>
      </c>
      <c r="U734" s="74">
        <v>83.2</v>
      </c>
      <c r="V734" s="78">
        <v>2900</v>
      </c>
      <c r="W734" s="74">
        <v>3.2</v>
      </c>
      <c r="X734" s="78">
        <v>2805</v>
      </c>
      <c r="Y734" s="74">
        <v>12.7</v>
      </c>
      <c r="Z734" s="74">
        <v>7</v>
      </c>
      <c r="AA734" s="74">
        <v>64.900000000000006</v>
      </c>
      <c r="AB734" s="74">
        <v>76</v>
      </c>
      <c r="AC734" s="74">
        <v>80.3</v>
      </c>
      <c r="AD734" s="78"/>
      <c r="AE734" s="74"/>
      <c r="AF734" s="78"/>
      <c r="AG734" s="74"/>
      <c r="AH734" s="74"/>
      <c r="AI734" s="74"/>
      <c r="AJ734" s="74"/>
      <c r="AK734" s="74"/>
      <c r="AL734" s="78">
        <v>2395</v>
      </c>
      <c r="AM734" s="74">
        <v>1.1000000000000001</v>
      </c>
      <c r="AN734" s="78">
        <v>2370</v>
      </c>
      <c r="AO734" s="74">
        <v>8.4</v>
      </c>
      <c r="AP734" s="74">
        <v>12</v>
      </c>
      <c r="AQ734" s="74">
        <v>52.6</v>
      </c>
      <c r="AR734" s="74">
        <v>68.400000000000006</v>
      </c>
      <c r="AS734" s="74">
        <v>79.599999999999994</v>
      </c>
      <c r="AT734" s="78">
        <v>2395</v>
      </c>
      <c r="AU734" s="74">
        <v>1.2</v>
      </c>
      <c r="AV734" s="78">
        <v>2365</v>
      </c>
      <c r="AW734" s="74">
        <v>11.7</v>
      </c>
      <c r="AX734" s="74">
        <v>9</v>
      </c>
      <c r="AY734" s="74">
        <v>60.7</v>
      </c>
      <c r="AZ734" s="74">
        <v>72.7</v>
      </c>
      <c r="BA734" s="74">
        <v>79.3</v>
      </c>
      <c r="BB734" s="78">
        <v>2395</v>
      </c>
      <c r="BC734" s="74">
        <v>1.2</v>
      </c>
      <c r="BD734" s="78">
        <v>2370</v>
      </c>
      <c r="BE734" s="74">
        <v>14.5</v>
      </c>
      <c r="BF734" s="74">
        <v>8</v>
      </c>
      <c r="BG734" s="74">
        <v>64.7</v>
      </c>
      <c r="BH734" s="74">
        <v>73.599999999999994</v>
      </c>
      <c r="BI734" s="74">
        <v>77.400000000000006</v>
      </c>
      <c r="BJ734" s="78"/>
      <c r="BK734" s="74"/>
      <c r="BL734" s="78"/>
      <c r="BM734" s="74"/>
      <c r="BN734" s="74"/>
      <c r="BO734" s="74"/>
      <c r="BP734" s="74"/>
      <c r="BQ734" s="74"/>
      <c r="BR734" s="78">
        <v>5295</v>
      </c>
      <c r="BS734" s="74">
        <v>1.9</v>
      </c>
      <c r="BT734" s="78">
        <v>5195</v>
      </c>
      <c r="BU734" s="74">
        <v>7.8</v>
      </c>
      <c r="BV734" s="74">
        <v>10.8</v>
      </c>
      <c r="BW734" s="74">
        <v>53.4</v>
      </c>
      <c r="BX734" s="74">
        <v>70.400000000000006</v>
      </c>
      <c r="BY734" s="74">
        <v>81.400000000000006</v>
      </c>
      <c r="BZ734" s="78">
        <v>5295</v>
      </c>
      <c r="CA734" s="74">
        <v>2.1</v>
      </c>
      <c r="CB734" s="78">
        <v>5185</v>
      </c>
      <c r="CC734" s="74">
        <v>11.1</v>
      </c>
      <c r="CD734" s="74">
        <v>7.4</v>
      </c>
      <c r="CE734" s="74">
        <v>61.3</v>
      </c>
      <c r="CF734" s="74">
        <v>75.099999999999994</v>
      </c>
      <c r="CG734" s="74">
        <v>81.400000000000006</v>
      </c>
      <c r="CH734" s="78">
        <v>5295</v>
      </c>
      <c r="CI734" s="74">
        <v>2.2999999999999998</v>
      </c>
      <c r="CJ734" s="78">
        <v>5175</v>
      </c>
      <c r="CK734" s="74">
        <v>13.5</v>
      </c>
      <c r="CL734" s="74">
        <v>7.5</v>
      </c>
      <c r="CM734" s="74">
        <v>64.8</v>
      </c>
      <c r="CN734" s="74">
        <v>74.900000000000006</v>
      </c>
      <c r="CO734" s="74">
        <v>79</v>
      </c>
      <c r="CP734" s="78"/>
      <c r="CQ734" s="74"/>
      <c r="CR734" s="78"/>
      <c r="CS734" s="74"/>
      <c r="CT734" s="74"/>
      <c r="CU734" s="74"/>
      <c r="CV734" s="74"/>
      <c r="CW734" s="74"/>
    </row>
    <row r="735" spans="1:101" ht="16.5" x14ac:dyDescent="0.3">
      <c r="A735" s="74" t="s">
        <v>293</v>
      </c>
      <c r="B735" s="74">
        <v>67</v>
      </c>
      <c r="C735" s="74">
        <v>10004351</v>
      </c>
      <c r="D735" s="74" t="s">
        <v>27</v>
      </c>
      <c r="E735" s="74" t="s">
        <v>177</v>
      </c>
      <c r="F735" s="78">
        <v>1650</v>
      </c>
      <c r="G735" s="74">
        <v>4.8</v>
      </c>
      <c r="H735" s="78">
        <v>1575</v>
      </c>
      <c r="I735" s="74">
        <v>8.8000000000000007</v>
      </c>
      <c r="J735" s="74">
        <v>13.5</v>
      </c>
      <c r="K735" s="74">
        <v>60.7</v>
      </c>
      <c r="L735" s="74">
        <v>71.8</v>
      </c>
      <c r="M735" s="74">
        <v>77.599999999999994</v>
      </c>
      <c r="N735" s="78">
        <v>1650</v>
      </c>
      <c r="O735" s="74">
        <v>5.3</v>
      </c>
      <c r="P735" s="78">
        <v>1565</v>
      </c>
      <c r="Q735" s="74">
        <v>12.5</v>
      </c>
      <c r="R735" s="74">
        <v>10.5</v>
      </c>
      <c r="S735" s="74">
        <v>65.7</v>
      </c>
      <c r="T735" s="74">
        <v>73.7</v>
      </c>
      <c r="U735" s="74">
        <v>76.900000000000006</v>
      </c>
      <c r="V735" s="78">
        <v>1650</v>
      </c>
      <c r="W735" s="74">
        <v>5.4</v>
      </c>
      <c r="X735" s="78">
        <v>1560</v>
      </c>
      <c r="Y735" s="74">
        <v>15.9</v>
      </c>
      <c r="Z735" s="74">
        <v>10.5</v>
      </c>
      <c r="AA735" s="74">
        <v>65.599999999999994</v>
      </c>
      <c r="AB735" s="74">
        <v>71.400000000000006</v>
      </c>
      <c r="AC735" s="74">
        <v>73.599999999999994</v>
      </c>
      <c r="AD735" s="78"/>
      <c r="AE735" s="74"/>
      <c r="AF735" s="78"/>
      <c r="AG735" s="74"/>
      <c r="AH735" s="74"/>
      <c r="AI735" s="74"/>
      <c r="AJ735" s="74"/>
      <c r="AK735" s="74"/>
      <c r="AL735" s="78">
        <v>1100</v>
      </c>
      <c r="AM735" s="74">
        <v>3.7</v>
      </c>
      <c r="AN735" s="78">
        <v>1060</v>
      </c>
      <c r="AO735" s="74">
        <v>11.6</v>
      </c>
      <c r="AP735" s="74">
        <v>18.8</v>
      </c>
      <c r="AQ735" s="74">
        <v>55.5</v>
      </c>
      <c r="AR735" s="74">
        <v>64.099999999999994</v>
      </c>
      <c r="AS735" s="74">
        <v>69.7</v>
      </c>
      <c r="AT735" s="78">
        <v>1100</v>
      </c>
      <c r="AU735" s="74">
        <v>4.2</v>
      </c>
      <c r="AV735" s="78">
        <v>1055</v>
      </c>
      <c r="AW735" s="74">
        <v>15.4</v>
      </c>
      <c r="AX735" s="74">
        <v>16.7</v>
      </c>
      <c r="AY735" s="74">
        <v>60.5</v>
      </c>
      <c r="AZ735" s="74">
        <v>65.099999999999994</v>
      </c>
      <c r="BA735" s="74">
        <v>67.900000000000006</v>
      </c>
      <c r="BB735" s="78">
        <v>1100</v>
      </c>
      <c r="BC735" s="74">
        <v>4.4000000000000004</v>
      </c>
      <c r="BD735" s="78">
        <v>1055</v>
      </c>
      <c r="BE735" s="74">
        <v>20.5</v>
      </c>
      <c r="BF735" s="74">
        <v>12.4</v>
      </c>
      <c r="BG735" s="74">
        <v>61.2</v>
      </c>
      <c r="BH735" s="74">
        <v>65.2</v>
      </c>
      <c r="BI735" s="74">
        <v>67.099999999999994</v>
      </c>
      <c r="BJ735" s="78"/>
      <c r="BK735" s="74"/>
      <c r="BL735" s="78"/>
      <c r="BM735" s="74"/>
      <c r="BN735" s="74"/>
      <c r="BO735" s="74"/>
      <c r="BP735" s="74"/>
      <c r="BQ735" s="74"/>
      <c r="BR735" s="78">
        <v>2755</v>
      </c>
      <c r="BS735" s="74">
        <v>4.4000000000000004</v>
      </c>
      <c r="BT735" s="78">
        <v>2635</v>
      </c>
      <c r="BU735" s="74">
        <v>9.9</v>
      </c>
      <c r="BV735" s="74">
        <v>15.6</v>
      </c>
      <c r="BW735" s="74">
        <v>58.6</v>
      </c>
      <c r="BX735" s="74">
        <v>68.7</v>
      </c>
      <c r="BY735" s="74">
        <v>74.400000000000006</v>
      </c>
      <c r="BZ735" s="78">
        <v>2755</v>
      </c>
      <c r="CA735" s="74">
        <v>4.9000000000000004</v>
      </c>
      <c r="CB735" s="78">
        <v>2620</v>
      </c>
      <c r="CC735" s="74">
        <v>13.7</v>
      </c>
      <c r="CD735" s="74">
        <v>13</v>
      </c>
      <c r="CE735" s="74">
        <v>63.6</v>
      </c>
      <c r="CF735" s="74">
        <v>70.2</v>
      </c>
      <c r="CG735" s="74">
        <v>73.3</v>
      </c>
      <c r="CH735" s="78">
        <v>2755</v>
      </c>
      <c r="CI735" s="74">
        <v>5</v>
      </c>
      <c r="CJ735" s="78">
        <v>2615</v>
      </c>
      <c r="CK735" s="74">
        <v>17.7</v>
      </c>
      <c r="CL735" s="74">
        <v>11.3</v>
      </c>
      <c r="CM735" s="74">
        <v>63.8</v>
      </c>
      <c r="CN735" s="74">
        <v>68.900000000000006</v>
      </c>
      <c r="CO735" s="74">
        <v>71</v>
      </c>
      <c r="CP735" s="78"/>
      <c r="CQ735" s="74"/>
      <c r="CR735" s="78"/>
      <c r="CS735" s="74"/>
      <c r="CT735" s="74"/>
      <c r="CU735" s="74"/>
      <c r="CV735" s="74"/>
      <c r="CW735" s="74"/>
    </row>
    <row r="736" spans="1:101" ht="16.5" x14ac:dyDescent="0.3">
      <c r="A736" s="74" t="s">
        <v>293</v>
      </c>
      <c r="B736" s="74">
        <v>154</v>
      </c>
      <c r="C736" s="74">
        <v>10007799</v>
      </c>
      <c r="D736" s="74" t="s">
        <v>90</v>
      </c>
      <c r="E736" s="74" t="s">
        <v>179</v>
      </c>
      <c r="F736" s="78">
        <v>1720</v>
      </c>
      <c r="G736" s="74">
        <v>2.2000000000000002</v>
      </c>
      <c r="H736" s="78">
        <v>1680</v>
      </c>
      <c r="I736" s="74">
        <v>6.3</v>
      </c>
      <c r="J736" s="74">
        <v>10.6</v>
      </c>
      <c r="K736" s="74">
        <v>54.5</v>
      </c>
      <c r="L736" s="74">
        <v>72.099999999999994</v>
      </c>
      <c r="M736" s="74">
        <v>83.1</v>
      </c>
      <c r="N736" s="78">
        <v>1720</v>
      </c>
      <c r="O736" s="74">
        <v>2.6</v>
      </c>
      <c r="P736" s="78">
        <v>1675</v>
      </c>
      <c r="Q736" s="74">
        <v>10.9</v>
      </c>
      <c r="R736" s="74">
        <v>7.2</v>
      </c>
      <c r="S736" s="74">
        <v>61.7</v>
      </c>
      <c r="T736" s="74">
        <v>75.8</v>
      </c>
      <c r="U736" s="74">
        <v>81.900000000000006</v>
      </c>
      <c r="V736" s="78">
        <v>1720</v>
      </c>
      <c r="W736" s="74">
        <v>2.5</v>
      </c>
      <c r="X736" s="78">
        <v>1675</v>
      </c>
      <c r="Y736" s="74">
        <v>12.8</v>
      </c>
      <c r="Z736" s="74">
        <v>7.8</v>
      </c>
      <c r="AA736" s="74">
        <v>65.7</v>
      </c>
      <c r="AB736" s="74">
        <v>76.7</v>
      </c>
      <c r="AC736" s="74">
        <v>79.400000000000006</v>
      </c>
      <c r="AD736" s="78"/>
      <c r="AE736" s="74"/>
      <c r="AF736" s="78"/>
      <c r="AG736" s="74"/>
      <c r="AH736" s="74"/>
      <c r="AI736" s="74"/>
      <c r="AJ736" s="74"/>
      <c r="AK736" s="74"/>
      <c r="AL736" s="78">
        <v>1685</v>
      </c>
      <c r="AM736" s="74">
        <v>0.9</v>
      </c>
      <c r="AN736" s="78">
        <v>1670</v>
      </c>
      <c r="AO736" s="74">
        <v>7.5</v>
      </c>
      <c r="AP736" s="74">
        <v>11.7</v>
      </c>
      <c r="AQ736" s="74">
        <v>51.7</v>
      </c>
      <c r="AR736" s="74">
        <v>69.3</v>
      </c>
      <c r="AS736" s="74">
        <v>80.8</v>
      </c>
      <c r="AT736" s="78">
        <v>1685</v>
      </c>
      <c r="AU736" s="74">
        <v>1.3</v>
      </c>
      <c r="AV736" s="78">
        <v>1665</v>
      </c>
      <c r="AW736" s="74">
        <v>12.4</v>
      </c>
      <c r="AX736" s="74">
        <v>8.4</v>
      </c>
      <c r="AY736" s="74">
        <v>63.1</v>
      </c>
      <c r="AZ736" s="74">
        <v>72.900000000000006</v>
      </c>
      <c r="BA736" s="74">
        <v>79.2</v>
      </c>
      <c r="BB736" s="78">
        <v>1685</v>
      </c>
      <c r="BC736" s="74">
        <v>1.4</v>
      </c>
      <c r="BD736" s="78">
        <v>1665</v>
      </c>
      <c r="BE736" s="74">
        <v>15.7</v>
      </c>
      <c r="BF736" s="74">
        <v>8</v>
      </c>
      <c r="BG736" s="74">
        <v>63.1</v>
      </c>
      <c r="BH736" s="74">
        <v>72.099999999999994</v>
      </c>
      <c r="BI736" s="74">
        <v>76.3</v>
      </c>
      <c r="BJ736" s="78"/>
      <c r="BK736" s="74"/>
      <c r="BL736" s="78"/>
      <c r="BM736" s="74"/>
      <c r="BN736" s="74"/>
      <c r="BO736" s="74"/>
      <c r="BP736" s="74"/>
      <c r="BQ736" s="74"/>
      <c r="BR736" s="78">
        <v>3405</v>
      </c>
      <c r="BS736" s="74">
        <v>1.6</v>
      </c>
      <c r="BT736" s="78">
        <v>3355</v>
      </c>
      <c r="BU736" s="74">
        <v>6.9</v>
      </c>
      <c r="BV736" s="74">
        <v>11.2</v>
      </c>
      <c r="BW736" s="74">
        <v>53.1</v>
      </c>
      <c r="BX736" s="74">
        <v>70.7</v>
      </c>
      <c r="BY736" s="74">
        <v>81.900000000000006</v>
      </c>
      <c r="BZ736" s="78">
        <v>3405</v>
      </c>
      <c r="CA736" s="74">
        <v>2</v>
      </c>
      <c r="CB736" s="78">
        <v>3340</v>
      </c>
      <c r="CC736" s="74">
        <v>11.7</v>
      </c>
      <c r="CD736" s="74">
        <v>7.8</v>
      </c>
      <c r="CE736" s="74">
        <v>62.4</v>
      </c>
      <c r="CF736" s="74">
        <v>74.3</v>
      </c>
      <c r="CG736" s="74">
        <v>80.5</v>
      </c>
      <c r="CH736" s="78">
        <v>3405</v>
      </c>
      <c r="CI736" s="74">
        <v>1.9</v>
      </c>
      <c r="CJ736" s="78">
        <v>3340</v>
      </c>
      <c r="CK736" s="74">
        <v>14.2</v>
      </c>
      <c r="CL736" s="74">
        <v>7.9</v>
      </c>
      <c r="CM736" s="74">
        <v>64.400000000000006</v>
      </c>
      <c r="CN736" s="74">
        <v>74.400000000000006</v>
      </c>
      <c r="CO736" s="74">
        <v>77.900000000000006</v>
      </c>
      <c r="CP736" s="78"/>
      <c r="CQ736" s="74"/>
      <c r="CR736" s="78"/>
      <c r="CS736" s="74"/>
      <c r="CT736" s="74"/>
      <c r="CU736" s="74"/>
      <c r="CV736" s="74"/>
      <c r="CW736" s="74"/>
    </row>
    <row r="737" spans="1:101" ht="16.5" x14ac:dyDescent="0.3">
      <c r="A737" s="74" t="s">
        <v>293</v>
      </c>
      <c r="B737" s="74">
        <v>28</v>
      </c>
      <c r="C737" s="74">
        <v>10007832</v>
      </c>
      <c r="D737" s="74" t="s">
        <v>16</v>
      </c>
      <c r="E737" s="74" t="s">
        <v>181</v>
      </c>
      <c r="F737" s="78">
        <v>320</v>
      </c>
      <c r="G737" s="74">
        <v>3.8</v>
      </c>
      <c r="H737" s="78">
        <v>305</v>
      </c>
      <c r="I737" s="74">
        <v>10.1</v>
      </c>
      <c r="J737" s="74">
        <v>9.8000000000000007</v>
      </c>
      <c r="K737" s="74">
        <v>50.7</v>
      </c>
      <c r="L737" s="74">
        <v>69.900000000000006</v>
      </c>
      <c r="M737" s="74">
        <v>80.099999999999994</v>
      </c>
      <c r="N737" s="78">
        <v>320</v>
      </c>
      <c r="O737" s="74">
        <v>4.0999999999999996</v>
      </c>
      <c r="P737" s="78">
        <v>305</v>
      </c>
      <c r="Q737" s="74">
        <v>9.5</v>
      </c>
      <c r="R737" s="74">
        <v>7.9</v>
      </c>
      <c r="S737" s="74">
        <v>70.8</v>
      </c>
      <c r="T737" s="74">
        <v>79.7</v>
      </c>
      <c r="U737" s="74">
        <v>82.6</v>
      </c>
      <c r="V737" s="78">
        <v>320</v>
      </c>
      <c r="W737" s="74">
        <v>5</v>
      </c>
      <c r="X737" s="78">
        <v>300</v>
      </c>
      <c r="Y737" s="74" t="s">
        <v>396</v>
      </c>
      <c r="Z737" s="74" t="s">
        <v>396</v>
      </c>
      <c r="AA737" s="74" t="s">
        <v>396</v>
      </c>
      <c r="AB737" s="74" t="s">
        <v>396</v>
      </c>
      <c r="AC737" s="74">
        <v>81.5</v>
      </c>
      <c r="AD737" s="78"/>
      <c r="AE737" s="74"/>
      <c r="AF737" s="78"/>
      <c r="AG737" s="74"/>
      <c r="AH737" s="74"/>
      <c r="AI737" s="74"/>
      <c r="AJ737" s="74"/>
      <c r="AK737" s="74"/>
      <c r="AL737" s="78">
        <v>75</v>
      </c>
      <c r="AM737" s="74">
        <v>0</v>
      </c>
      <c r="AN737" s="78">
        <v>75</v>
      </c>
      <c r="AO737" s="74">
        <v>8.1</v>
      </c>
      <c r="AP737" s="74">
        <v>9.5</v>
      </c>
      <c r="AQ737" s="74">
        <v>47.3</v>
      </c>
      <c r="AR737" s="74">
        <v>77</v>
      </c>
      <c r="AS737" s="74">
        <v>82.4</v>
      </c>
      <c r="AT737" s="78">
        <v>75</v>
      </c>
      <c r="AU737" s="74">
        <v>0</v>
      </c>
      <c r="AV737" s="78">
        <v>75</v>
      </c>
      <c r="AW737" s="74">
        <v>10.8</v>
      </c>
      <c r="AX737" s="74">
        <v>6.8</v>
      </c>
      <c r="AY737" s="74">
        <v>59.5</v>
      </c>
      <c r="AZ737" s="74">
        <v>75.7</v>
      </c>
      <c r="BA737" s="74">
        <v>82.4</v>
      </c>
      <c r="BB737" s="78">
        <v>75</v>
      </c>
      <c r="BC737" s="74">
        <v>0</v>
      </c>
      <c r="BD737" s="78">
        <v>75</v>
      </c>
      <c r="BE737" s="74" t="s">
        <v>396</v>
      </c>
      <c r="BF737" s="74" t="s">
        <v>396</v>
      </c>
      <c r="BG737" s="74" t="s">
        <v>396</v>
      </c>
      <c r="BH737" s="74" t="s">
        <v>396</v>
      </c>
      <c r="BI737" s="74">
        <v>81.099999999999994</v>
      </c>
      <c r="BJ737" s="78"/>
      <c r="BK737" s="74"/>
      <c r="BL737" s="78"/>
      <c r="BM737" s="74"/>
      <c r="BN737" s="74"/>
      <c r="BO737" s="74"/>
      <c r="BP737" s="74"/>
      <c r="BQ737" s="74"/>
      <c r="BR737" s="78">
        <v>390</v>
      </c>
      <c r="BS737" s="74">
        <v>3.1</v>
      </c>
      <c r="BT737" s="78">
        <v>380</v>
      </c>
      <c r="BU737" s="74">
        <v>9.6999999999999993</v>
      </c>
      <c r="BV737" s="74">
        <v>9.6999999999999993</v>
      </c>
      <c r="BW737" s="74">
        <v>50</v>
      </c>
      <c r="BX737" s="74">
        <v>71.3</v>
      </c>
      <c r="BY737" s="74">
        <v>80.5</v>
      </c>
      <c r="BZ737" s="78">
        <v>390</v>
      </c>
      <c r="CA737" s="74">
        <v>3.3</v>
      </c>
      <c r="CB737" s="78">
        <v>380</v>
      </c>
      <c r="CC737" s="74">
        <v>9.8000000000000007</v>
      </c>
      <c r="CD737" s="74">
        <v>7.7</v>
      </c>
      <c r="CE737" s="74">
        <v>68.599999999999994</v>
      </c>
      <c r="CF737" s="74">
        <v>78.900000000000006</v>
      </c>
      <c r="CG737" s="74">
        <v>82.6</v>
      </c>
      <c r="CH737" s="78">
        <v>390</v>
      </c>
      <c r="CI737" s="74">
        <v>4.0999999999999996</v>
      </c>
      <c r="CJ737" s="78">
        <v>375</v>
      </c>
      <c r="CK737" s="74">
        <v>12.8</v>
      </c>
      <c r="CL737" s="74">
        <v>5.9</v>
      </c>
      <c r="CM737" s="74">
        <v>72.099999999999994</v>
      </c>
      <c r="CN737" s="74">
        <v>79.3</v>
      </c>
      <c r="CO737" s="74">
        <v>81.400000000000006</v>
      </c>
      <c r="CP737" s="78"/>
      <c r="CQ737" s="74"/>
      <c r="CR737" s="78"/>
      <c r="CS737" s="74"/>
      <c r="CT737" s="74"/>
      <c r="CU737" s="74"/>
      <c r="CV737" s="74"/>
      <c r="CW737" s="74"/>
    </row>
    <row r="738" spans="1:101" ht="16.5" x14ac:dyDescent="0.3">
      <c r="A738" s="74" t="s">
        <v>293</v>
      </c>
      <c r="B738" s="74">
        <v>27</v>
      </c>
      <c r="C738" s="74">
        <v>10007138</v>
      </c>
      <c r="D738" s="74" t="s">
        <v>36</v>
      </c>
      <c r="E738" s="74" t="s">
        <v>183</v>
      </c>
      <c r="F738" s="78">
        <v>1080</v>
      </c>
      <c r="G738" s="74">
        <v>2.8</v>
      </c>
      <c r="H738" s="78">
        <v>1050</v>
      </c>
      <c r="I738" s="74">
        <v>7.2</v>
      </c>
      <c r="J738" s="74">
        <v>7.3</v>
      </c>
      <c r="K738" s="74">
        <v>66.599999999999994</v>
      </c>
      <c r="L738" s="74">
        <v>81</v>
      </c>
      <c r="M738" s="74">
        <v>85.4</v>
      </c>
      <c r="N738" s="78">
        <v>1080</v>
      </c>
      <c r="O738" s="74">
        <v>3.1</v>
      </c>
      <c r="P738" s="78">
        <v>1045</v>
      </c>
      <c r="Q738" s="74">
        <v>7.6</v>
      </c>
      <c r="R738" s="74">
        <v>7.4</v>
      </c>
      <c r="S738" s="74">
        <v>68</v>
      </c>
      <c r="T738" s="74">
        <v>81.7</v>
      </c>
      <c r="U738" s="74">
        <v>85</v>
      </c>
      <c r="V738" s="78">
        <v>1080</v>
      </c>
      <c r="W738" s="74">
        <v>3.1</v>
      </c>
      <c r="X738" s="78">
        <v>1045</v>
      </c>
      <c r="Y738" s="74">
        <v>11</v>
      </c>
      <c r="Z738" s="74">
        <v>6.8</v>
      </c>
      <c r="AA738" s="74">
        <v>72.3</v>
      </c>
      <c r="AB738" s="74">
        <v>80.3</v>
      </c>
      <c r="AC738" s="74">
        <v>82.2</v>
      </c>
      <c r="AD738" s="78"/>
      <c r="AE738" s="74"/>
      <c r="AF738" s="78"/>
      <c r="AG738" s="74"/>
      <c r="AH738" s="74"/>
      <c r="AI738" s="74"/>
      <c r="AJ738" s="74"/>
      <c r="AK738" s="74"/>
      <c r="AL738" s="78">
        <v>450</v>
      </c>
      <c r="AM738" s="74">
        <v>1.1000000000000001</v>
      </c>
      <c r="AN738" s="78">
        <v>445</v>
      </c>
      <c r="AO738" s="74">
        <v>6.5</v>
      </c>
      <c r="AP738" s="74">
        <v>13.2</v>
      </c>
      <c r="AQ738" s="74">
        <v>61</v>
      </c>
      <c r="AR738" s="74">
        <v>74.900000000000006</v>
      </c>
      <c r="AS738" s="74">
        <v>80.3</v>
      </c>
      <c r="AT738" s="78">
        <v>450</v>
      </c>
      <c r="AU738" s="74">
        <v>1.6</v>
      </c>
      <c r="AV738" s="78">
        <v>445</v>
      </c>
      <c r="AW738" s="74">
        <v>8.8000000000000007</v>
      </c>
      <c r="AX738" s="74">
        <v>11.9</v>
      </c>
      <c r="AY738" s="74">
        <v>68.5</v>
      </c>
      <c r="AZ738" s="74">
        <v>76.099999999999994</v>
      </c>
      <c r="BA738" s="74">
        <v>79.3</v>
      </c>
      <c r="BB738" s="78">
        <v>450</v>
      </c>
      <c r="BC738" s="74">
        <v>1.6</v>
      </c>
      <c r="BD738" s="78">
        <v>445</v>
      </c>
      <c r="BE738" s="74">
        <v>10.1</v>
      </c>
      <c r="BF738" s="74">
        <v>9.6999999999999993</v>
      </c>
      <c r="BG738" s="74">
        <v>73.900000000000006</v>
      </c>
      <c r="BH738" s="74">
        <v>79.3</v>
      </c>
      <c r="BI738" s="74">
        <v>80.2</v>
      </c>
      <c r="BJ738" s="78"/>
      <c r="BK738" s="74"/>
      <c r="BL738" s="78"/>
      <c r="BM738" s="74"/>
      <c r="BN738" s="74"/>
      <c r="BO738" s="74"/>
      <c r="BP738" s="74"/>
      <c r="BQ738" s="74"/>
      <c r="BR738" s="78">
        <v>1530</v>
      </c>
      <c r="BS738" s="74">
        <v>2.2999999999999998</v>
      </c>
      <c r="BT738" s="78">
        <v>1495</v>
      </c>
      <c r="BU738" s="74">
        <v>7</v>
      </c>
      <c r="BV738" s="74">
        <v>9.1</v>
      </c>
      <c r="BW738" s="74">
        <v>64.900000000000006</v>
      </c>
      <c r="BX738" s="74">
        <v>79.099999999999994</v>
      </c>
      <c r="BY738" s="74">
        <v>83.9</v>
      </c>
      <c r="BZ738" s="78">
        <v>1530</v>
      </c>
      <c r="CA738" s="74">
        <v>2.7</v>
      </c>
      <c r="CB738" s="78">
        <v>1490</v>
      </c>
      <c r="CC738" s="74">
        <v>8</v>
      </c>
      <c r="CD738" s="74">
        <v>8.6999999999999993</v>
      </c>
      <c r="CE738" s="74">
        <v>68.099999999999994</v>
      </c>
      <c r="CF738" s="74">
        <v>80.099999999999994</v>
      </c>
      <c r="CG738" s="74">
        <v>83.3</v>
      </c>
      <c r="CH738" s="78">
        <v>1530</v>
      </c>
      <c r="CI738" s="74">
        <v>2.6</v>
      </c>
      <c r="CJ738" s="78">
        <v>1490</v>
      </c>
      <c r="CK738" s="74">
        <v>10.7</v>
      </c>
      <c r="CL738" s="74">
        <v>7.6</v>
      </c>
      <c r="CM738" s="74">
        <v>72.8</v>
      </c>
      <c r="CN738" s="74">
        <v>80</v>
      </c>
      <c r="CO738" s="74">
        <v>81.599999999999994</v>
      </c>
      <c r="CP738" s="78"/>
      <c r="CQ738" s="74"/>
      <c r="CR738" s="78"/>
      <c r="CS738" s="74"/>
      <c r="CT738" s="74"/>
      <c r="CU738" s="74"/>
      <c r="CV738" s="74"/>
      <c r="CW738" s="74"/>
    </row>
    <row r="739" spans="1:101" ht="16.5" x14ac:dyDescent="0.3">
      <c r="A739" s="74" t="s">
        <v>293</v>
      </c>
      <c r="B739" s="74">
        <v>69</v>
      </c>
      <c r="C739" s="74">
        <v>10001282</v>
      </c>
      <c r="D739" s="74" t="s">
        <v>90</v>
      </c>
      <c r="E739" s="74" t="s">
        <v>185</v>
      </c>
      <c r="F739" s="78">
        <v>2265</v>
      </c>
      <c r="G739" s="74">
        <v>4</v>
      </c>
      <c r="H739" s="78">
        <v>2175</v>
      </c>
      <c r="I739" s="74">
        <v>6.2</v>
      </c>
      <c r="J739" s="74">
        <v>7.3</v>
      </c>
      <c r="K739" s="74">
        <v>60.7</v>
      </c>
      <c r="L739" s="74">
        <v>78</v>
      </c>
      <c r="M739" s="74">
        <v>86.5</v>
      </c>
      <c r="N739" s="78">
        <v>2265</v>
      </c>
      <c r="O739" s="74">
        <v>4.4000000000000004</v>
      </c>
      <c r="P739" s="78">
        <v>2165</v>
      </c>
      <c r="Q739" s="74">
        <v>8.6999999999999993</v>
      </c>
      <c r="R739" s="74">
        <v>7</v>
      </c>
      <c r="S739" s="74">
        <v>65.900000000000006</v>
      </c>
      <c r="T739" s="74">
        <v>79.7</v>
      </c>
      <c r="U739" s="74">
        <v>84.3</v>
      </c>
      <c r="V739" s="78">
        <v>2265</v>
      </c>
      <c r="W739" s="74">
        <v>4.8</v>
      </c>
      <c r="X739" s="78">
        <v>2160</v>
      </c>
      <c r="Y739" s="74">
        <v>12.3</v>
      </c>
      <c r="Z739" s="74">
        <v>7</v>
      </c>
      <c r="AA739" s="74">
        <v>67.7</v>
      </c>
      <c r="AB739" s="74">
        <v>78.099999999999994</v>
      </c>
      <c r="AC739" s="74">
        <v>80.8</v>
      </c>
      <c r="AD739" s="78"/>
      <c r="AE739" s="74"/>
      <c r="AF739" s="78"/>
      <c r="AG739" s="74"/>
      <c r="AH739" s="74"/>
      <c r="AI739" s="74"/>
      <c r="AJ739" s="74"/>
      <c r="AK739" s="74"/>
      <c r="AL739" s="78">
        <v>1670</v>
      </c>
      <c r="AM739" s="74">
        <v>1.2</v>
      </c>
      <c r="AN739" s="78">
        <v>1650</v>
      </c>
      <c r="AO739" s="74">
        <v>8.3000000000000007</v>
      </c>
      <c r="AP739" s="74">
        <v>12.4</v>
      </c>
      <c r="AQ739" s="74">
        <v>61.7</v>
      </c>
      <c r="AR739" s="74">
        <v>74.2</v>
      </c>
      <c r="AS739" s="74">
        <v>79.400000000000006</v>
      </c>
      <c r="AT739" s="78">
        <v>1670</v>
      </c>
      <c r="AU739" s="74">
        <v>1.3</v>
      </c>
      <c r="AV739" s="78">
        <v>1645</v>
      </c>
      <c r="AW739" s="74">
        <v>10.7</v>
      </c>
      <c r="AX739" s="74">
        <v>8.4</v>
      </c>
      <c r="AY739" s="74">
        <v>69.8</v>
      </c>
      <c r="AZ739" s="74">
        <v>78</v>
      </c>
      <c r="BA739" s="74">
        <v>80.8</v>
      </c>
      <c r="BB739" s="78">
        <v>1670</v>
      </c>
      <c r="BC739" s="74">
        <v>1.3</v>
      </c>
      <c r="BD739" s="78">
        <v>1645</v>
      </c>
      <c r="BE739" s="74">
        <v>14.7</v>
      </c>
      <c r="BF739" s="74">
        <v>6.4</v>
      </c>
      <c r="BG739" s="74">
        <v>71.3</v>
      </c>
      <c r="BH739" s="74">
        <v>76.900000000000006</v>
      </c>
      <c r="BI739" s="74">
        <v>78.900000000000006</v>
      </c>
      <c r="BJ739" s="78"/>
      <c r="BK739" s="74"/>
      <c r="BL739" s="78"/>
      <c r="BM739" s="74"/>
      <c r="BN739" s="74"/>
      <c r="BO739" s="74"/>
      <c r="BP739" s="74"/>
      <c r="BQ739" s="74"/>
      <c r="BR739" s="78">
        <v>3935</v>
      </c>
      <c r="BS739" s="74">
        <v>2.8</v>
      </c>
      <c r="BT739" s="78">
        <v>3825</v>
      </c>
      <c r="BU739" s="74">
        <v>7.1</v>
      </c>
      <c r="BV739" s="74">
        <v>9.5</v>
      </c>
      <c r="BW739" s="74">
        <v>61.1</v>
      </c>
      <c r="BX739" s="74">
        <v>76.400000000000006</v>
      </c>
      <c r="BY739" s="74">
        <v>83.4</v>
      </c>
      <c r="BZ739" s="78">
        <v>3935</v>
      </c>
      <c r="CA739" s="74">
        <v>3.1</v>
      </c>
      <c r="CB739" s="78">
        <v>3815</v>
      </c>
      <c r="CC739" s="74">
        <v>9.6</v>
      </c>
      <c r="CD739" s="74">
        <v>7.6</v>
      </c>
      <c r="CE739" s="74">
        <v>67.599999999999994</v>
      </c>
      <c r="CF739" s="74">
        <v>79</v>
      </c>
      <c r="CG739" s="74">
        <v>82.8</v>
      </c>
      <c r="CH739" s="78">
        <v>3935</v>
      </c>
      <c r="CI739" s="74">
        <v>3.3</v>
      </c>
      <c r="CJ739" s="78">
        <v>3805</v>
      </c>
      <c r="CK739" s="74">
        <v>13.3</v>
      </c>
      <c r="CL739" s="74">
        <v>6.7</v>
      </c>
      <c r="CM739" s="74">
        <v>69.2</v>
      </c>
      <c r="CN739" s="74">
        <v>77.599999999999994</v>
      </c>
      <c r="CO739" s="74">
        <v>79.900000000000006</v>
      </c>
      <c r="CP739" s="78"/>
      <c r="CQ739" s="74"/>
      <c r="CR739" s="78"/>
      <c r="CS739" s="74"/>
      <c r="CT739" s="74"/>
      <c r="CU739" s="74"/>
      <c r="CV739" s="74"/>
      <c r="CW739" s="74"/>
    </row>
    <row r="740" spans="1:101" ht="16.5" x14ac:dyDescent="0.3">
      <c r="A740" s="74" t="s">
        <v>293</v>
      </c>
      <c r="B740" s="74">
        <v>190</v>
      </c>
      <c r="C740" s="74">
        <v>10004775</v>
      </c>
      <c r="D740" s="74" t="s">
        <v>11</v>
      </c>
      <c r="E740" s="74" t="s">
        <v>187</v>
      </c>
      <c r="F740" s="78">
        <v>175</v>
      </c>
      <c r="G740" s="74">
        <v>2.9</v>
      </c>
      <c r="H740" s="78">
        <v>170</v>
      </c>
      <c r="I740" s="74">
        <v>8.3000000000000007</v>
      </c>
      <c r="J740" s="74">
        <v>15.5</v>
      </c>
      <c r="K740" s="74" t="s">
        <v>396</v>
      </c>
      <c r="L740" s="74" t="s">
        <v>396</v>
      </c>
      <c r="M740" s="74">
        <v>76.2</v>
      </c>
      <c r="N740" s="78">
        <v>175</v>
      </c>
      <c r="O740" s="74">
        <v>2.9</v>
      </c>
      <c r="P740" s="78">
        <v>170</v>
      </c>
      <c r="Q740" s="74">
        <v>10.7</v>
      </c>
      <c r="R740" s="74">
        <v>19.600000000000001</v>
      </c>
      <c r="S740" s="74" t="s">
        <v>396</v>
      </c>
      <c r="T740" s="74" t="s">
        <v>396</v>
      </c>
      <c r="U740" s="74">
        <v>69.599999999999994</v>
      </c>
      <c r="V740" s="78">
        <v>175</v>
      </c>
      <c r="W740" s="74">
        <v>2.9</v>
      </c>
      <c r="X740" s="78">
        <v>170</v>
      </c>
      <c r="Y740" s="74">
        <v>17.899999999999999</v>
      </c>
      <c r="Z740" s="74">
        <v>14.9</v>
      </c>
      <c r="AA740" s="74" t="s">
        <v>396</v>
      </c>
      <c r="AB740" s="74" t="s">
        <v>396</v>
      </c>
      <c r="AC740" s="74">
        <v>67.3</v>
      </c>
      <c r="AD740" s="78"/>
      <c r="AE740" s="74"/>
      <c r="AF740" s="78"/>
      <c r="AG740" s="74"/>
      <c r="AH740" s="74"/>
      <c r="AI740" s="74"/>
      <c r="AJ740" s="74"/>
      <c r="AK740" s="74"/>
      <c r="AL740" s="78">
        <v>130</v>
      </c>
      <c r="AM740" s="74">
        <v>0.8</v>
      </c>
      <c r="AN740" s="78">
        <v>130</v>
      </c>
      <c r="AO740" s="74">
        <v>6.2</v>
      </c>
      <c r="AP740" s="74">
        <v>18.600000000000001</v>
      </c>
      <c r="AQ740" s="74" t="s">
        <v>396</v>
      </c>
      <c r="AR740" s="74" t="s">
        <v>396</v>
      </c>
      <c r="AS740" s="74">
        <v>75.2</v>
      </c>
      <c r="AT740" s="78">
        <v>130</v>
      </c>
      <c r="AU740" s="74">
        <v>0</v>
      </c>
      <c r="AV740" s="78">
        <v>130</v>
      </c>
      <c r="AW740" s="74">
        <v>13.8</v>
      </c>
      <c r="AX740" s="74">
        <v>18.5</v>
      </c>
      <c r="AY740" s="74" t="s">
        <v>396</v>
      </c>
      <c r="AZ740" s="74" t="s">
        <v>396</v>
      </c>
      <c r="BA740" s="74">
        <v>67.7</v>
      </c>
      <c r="BB740" s="78">
        <v>130</v>
      </c>
      <c r="BC740" s="74">
        <v>0.8</v>
      </c>
      <c r="BD740" s="78">
        <v>130</v>
      </c>
      <c r="BE740" s="74">
        <v>17.100000000000001</v>
      </c>
      <c r="BF740" s="74">
        <v>17.100000000000001</v>
      </c>
      <c r="BG740" s="74" t="s">
        <v>396</v>
      </c>
      <c r="BH740" s="74" t="s">
        <v>396</v>
      </c>
      <c r="BI740" s="74">
        <v>65.900000000000006</v>
      </c>
      <c r="BJ740" s="78"/>
      <c r="BK740" s="74"/>
      <c r="BL740" s="78"/>
      <c r="BM740" s="74"/>
      <c r="BN740" s="74"/>
      <c r="BO740" s="74"/>
      <c r="BP740" s="74"/>
      <c r="BQ740" s="74"/>
      <c r="BR740" s="78">
        <v>305</v>
      </c>
      <c r="BS740" s="74">
        <v>2</v>
      </c>
      <c r="BT740" s="78">
        <v>295</v>
      </c>
      <c r="BU740" s="74">
        <v>7.4</v>
      </c>
      <c r="BV740" s="74">
        <v>16.8</v>
      </c>
      <c r="BW740" s="74">
        <v>67</v>
      </c>
      <c r="BX740" s="74">
        <v>73.400000000000006</v>
      </c>
      <c r="BY740" s="74">
        <v>75.8</v>
      </c>
      <c r="BZ740" s="78">
        <v>305</v>
      </c>
      <c r="CA740" s="74">
        <v>1.7</v>
      </c>
      <c r="CB740" s="78">
        <v>300</v>
      </c>
      <c r="CC740" s="74">
        <v>12.1</v>
      </c>
      <c r="CD740" s="74">
        <v>19.100000000000001</v>
      </c>
      <c r="CE740" s="74">
        <v>61.1</v>
      </c>
      <c r="CF740" s="74">
        <v>66.099999999999994</v>
      </c>
      <c r="CG740" s="74">
        <v>68.8</v>
      </c>
      <c r="CH740" s="78">
        <v>305</v>
      </c>
      <c r="CI740" s="74">
        <v>2</v>
      </c>
      <c r="CJ740" s="78">
        <v>295</v>
      </c>
      <c r="CK740" s="74">
        <v>17.5</v>
      </c>
      <c r="CL740" s="74">
        <v>15.8</v>
      </c>
      <c r="CM740" s="74" t="s">
        <v>396</v>
      </c>
      <c r="CN740" s="74" t="s">
        <v>396</v>
      </c>
      <c r="CO740" s="74">
        <v>66.7</v>
      </c>
      <c r="CP740" s="78"/>
      <c r="CQ740" s="74"/>
      <c r="CR740" s="78"/>
      <c r="CS740" s="74"/>
      <c r="CT740" s="74"/>
      <c r="CU740" s="74"/>
      <c r="CV740" s="74"/>
      <c r="CW740" s="74"/>
    </row>
    <row r="741" spans="1:101" ht="16.5" x14ac:dyDescent="0.3">
      <c r="A741" s="74" t="s">
        <v>293</v>
      </c>
      <c r="B741" s="74">
        <v>155</v>
      </c>
      <c r="C741" s="74">
        <v>10007154</v>
      </c>
      <c r="D741" s="74" t="s">
        <v>36</v>
      </c>
      <c r="E741" s="74" t="s">
        <v>189</v>
      </c>
      <c r="F741" s="78">
        <v>2110</v>
      </c>
      <c r="G741" s="74">
        <v>2.4</v>
      </c>
      <c r="H741" s="78">
        <v>2060</v>
      </c>
      <c r="I741" s="74">
        <v>6.6</v>
      </c>
      <c r="J741" s="74">
        <v>8.8000000000000007</v>
      </c>
      <c r="K741" s="74">
        <v>54</v>
      </c>
      <c r="L741" s="74">
        <v>73.8</v>
      </c>
      <c r="M741" s="74">
        <v>84.6</v>
      </c>
      <c r="N741" s="78">
        <v>2110</v>
      </c>
      <c r="O741" s="74">
        <v>2.7</v>
      </c>
      <c r="P741" s="78">
        <v>2050</v>
      </c>
      <c r="Q741" s="74">
        <v>8.1</v>
      </c>
      <c r="R741" s="74">
        <v>6.8</v>
      </c>
      <c r="S741" s="74">
        <v>65.3</v>
      </c>
      <c r="T741" s="74">
        <v>79</v>
      </c>
      <c r="U741" s="74">
        <v>85.1</v>
      </c>
      <c r="V741" s="78">
        <v>2110</v>
      </c>
      <c r="W741" s="74">
        <v>2.8</v>
      </c>
      <c r="X741" s="78">
        <v>2050</v>
      </c>
      <c r="Y741" s="74">
        <v>12</v>
      </c>
      <c r="Z741" s="74">
        <v>7.5</v>
      </c>
      <c r="AA741" s="74">
        <v>67</v>
      </c>
      <c r="AB741" s="74">
        <v>77.5</v>
      </c>
      <c r="AC741" s="74">
        <v>80.5</v>
      </c>
      <c r="AD741" s="78"/>
      <c r="AE741" s="74"/>
      <c r="AF741" s="78"/>
      <c r="AG741" s="74"/>
      <c r="AH741" s="74"/>
      <c r="AI741" s="74"/>
      <c r="AJ741" s="74"/>
      <c r="AK741" s="74"/>
      <c r="AL741" s="78">
        <v>2080</v>
      </c>
      <c r="AM741" s="74">
        <v>0.8</v>
      </c>
      <c r="AN741" s="78">
        <v>2060</v>
      </c>
      <c r="AO741" s="74">
        <v>8.8000000000000007</v>
      </c>
      <c r="AP741" s="74">
        <v>9.6</v>
      </c>
      <c r="AQ741" s="74">
        <v>53</v>
      </c>
      <c r="AR741" s="74">
        <v>67.900000000000006</v>
      </c>
      <c r="AS741" s="74">
        <v>81.599999999999994</v>
      </c>
      <c r="AT741" s="78">
        <v>2080</v>
      </c>
      <c r="AU741" s="74">
        <v>1</v>
      </c>
      <c r="AV741" s="78">
        <v>2060</v>
      </c>
      <c r="AW741" s="74">
        <v>10.199999999999999</v>
      </c>
      <c r="AX741" s="74">
        <v>9.1999999999999993</v>
      </c>
      <c r="AY741" s="74">
        <v>64.5</v>
      </c>
      <c r="AZ741" s="74">
        <v>75</v>
      </c>
      <c r="BA741" s="74">
        <v>80.599999999999994</v>
      </c>
      <c r="BB741" s="78">
        <v>2080</v>
      </c>
      <c r="BC741" s="74">
        <v>1</v>
      </c>
      <c r="BD741" s="78">
        <v>2060</v>
      </c>
      <c r="BE741" s="74">
        <v>14</v>
      </c>
      <c r="BF741" s="74">
        <v>7.8</v>
      </c>
      <c r="BG741" s="74">
        <v>66.7</v>
      </c>
      <c r="BH741" s="74">
        <v>75.3</v>
      </c>
      <c r="BI741" s="74">
        <v>78.099999999999994</v>
      </c>
      <c r="BJ741" s="78"/>
      <c r="BK741" s="74"/>
      <c r="BL741" s="78"/>
      <c r="BM741" s="74"/>
      <c r="BN741" s="74"/>
      <c r="BO741" s="74"/>
      <c r="BP741" s="74"/>
      <c r="BQ741" s="74"/>
      <c r="BR741" s="78">
        <v>4190</v>
      </c>
      <c r="BS741" s="74">
        <v>1.6</v>
      </c>
      <c r="BT741" s="78">
        <v>4120</v>
      </c>
      <c r="BU741" s="74">
        <v>7.7</v>
      </c>
      <c r="BV741" s="74">
        <v>9.1999999999999993</v>
      </c>
      <c r="BW741" s="74">
        <v>53.5</v>
      </c>
      <c r="BX741" s="74">
        <v>70.8</v>
      </c>
      <c r="BY741" s="74">
        <v>83.1</v>
      </c>
      <c r="BZ741" s="78">
        <v>4190</v>
      </c>
      <c r="CA741" s="74">
        <v>1.9</v>
      </c>
      <c r="CB741" s="78">
        <v>4110</v>
      </c>
      <c r="CC741" s="74">
        <v>9.1999999999999993</v>
      </c>
      <c r="CD741" s="74">
        <v>8</v>
      </c>
      <c r="CE741" s="74">
        <v>64.900000000000006</v>
      </c>
      <c r="CF741" s="74">
        <v>77</v>
      </c>
      <c r="CG741" s="74">
        <v>82.8</v>
      </c>
      <c r="CH741" s="78">
        <v>4190</v>
      </c>
      <c r="CI741" s="74">
        <v>1.9</v>
      </c>
      <c r="CJ741" s="78">
        <v>4110</v>
      </c>
      <c r="CK741" s="74">
        <v>13</v>
      </c>
      <c r="CL741" s="74">
        <v>7.7</v>
      </c>
      <c r="CM741" s="74">
        <v>66.900000000000006</v>
      </c>
      <c r="CN741" s="74">
        <v>76.400000000000006</v>
      </c>
      <c r="CO741" s="74">
        <v>79.3</v>
      </c>
      <c r="CP741" s="78"/>
      <c r="CQ741" s="74"/>
      <c r="CR741" s="78"/>
      <c r="CS741" s="74"/>
      <c r="CT741" s="74"/>
      <c r="CU741" s="74"/>
      <c r="CV741" s="74"/>
      <c r="CW741" s="74"/>
    </row>
    <row r="742" spans="1:101" ht="16.5" x14ac:dyDescent="0.3">
      <c r="A742" s="74" t="s">
        <v>293</v>
      </c>
      <c r="B742" s="74">
        <v>71</v>
      </c>
      <c r="C742" s="74">
        <v>10004797</v>
      </c>
      <c r="D742" s="74" t="s">
        <v>36</v>
      </c>
      <c r="E742" s="74" t="s">
        <v>191</v>
      </c>
      <c r="F742" s="78">
        <v>2150</v>
      </c>
      <c r="G742" s="74">
        <v>2.4</v>
      </c>
      <c r="H742" s="78">
        <v>2100</v>
      </c>
      <c r="I742" s="74">
        <v>6.5</v>
      </c>
      <c r="J742" s="74">
        <v>10.5</v>
      </c>
      <c r="K742" s="74">
        <v>63</v>
      </c>
      <c r="L742" s="74">
        <v>76.900000000000006</v>
      </c>
      <c r="M742" s="74">
        <v>83</v>
      </c>
      <c r="N742" s="78">
        <v>2150</v>
      </c>
      <c r="O742" s="74">
        <v>2.5</v>
      </c>
      <c r="P742" s="78">
        <v>2095</v>
      </c>
      <c r="Q742" s="74">
        <v>8.1</v>
      </c>
      <c r="R742" s="74">
        <v>7.9</v>
      </c>
      <c r="S742" s="74">
        <v>69</v>
      </c>
      <c r="T742" s="74">
        <v>80.2</v>
      </c>
      <c r="U742" s="74">
        <v>84</v>
      </c>
      <c r="V742" s="78">
        <v>2150</v>
      </c>
      <c r="W742" s="74">
        <v>2.7</v>
      </c>
      <c r="X742" s="78">
        <v>2090</v>
      </c>
      <c r="Y742" s="74">
        <v>10.9</v>
      </c>
      <c r="Z742" s="74">
        <v>8.4</v>
      </c>
      <c r="AA742" s="74">
        <v>72.599999999999994</v>
      </c>
      <c r="AB742" s="74">
        <v>78.900000000000006</v>
      </c>
      <c r="AC742" s="74">
        <v>80.8</v>
      </c>
      <c r="AD742" s="78"/>
      <c r="AE742" s="74"/>
      <c r="AF742" s="78"/>
      <c r="AG742" s="74"/>
      <c r="AH742" s="74"/>
      <c r="AI742" s="74"/>
      <c r="AJ742" s="74"/>
      <c r="AK742" s="74"/>
      <c r="AL742" s="78">
        <v>1595</v>
      </c>
      <c r="AM742" s="74">
        <v>1.5</v>
      </c>
      <c r="AN742" s="78">
        <v>1570</v>
      </c>
      <c r="AO742" s="74">
        <v>6.8</v>
      </c>
      <c r="AP742" s="74">
        <v>11.3</v>
      </c>
      <c r="AQ742" s="74">
        <v>66.400000000000006</v>
      </c>
      <c r="AR742" s="74">
        <v>76.900000000000006</v>
      </c>
      <c r="AS742" s="74">
        <v>81.900000000000006</v>
      </c>
      <c r="AT742" s="78">
        <v>1595</v>
      </c>
      <c r="AU742" s="74">
        <v>1.6</v>
      </c>
      <c r="AV742" s="78">
        <v>1570</v>
      </c>
      <c r="AW742" s="74">
        <v>9.6</v>
      </c>
      <c r="AX742" s="74">
        <v>9.1999999999999993</v>
      </c>
      <c r="AY742" s="74">
        <v>73</v>
      </c>
      <c r="AZ742" s="74">
        <v>79.099999999999994</v>
      </c>
      <c r="BA742" s="74">
        <v>81.3</v>
      </c>
      <c r="BB742" s="78">
        <v>1595</v>
      </c>
      <c r="BC742" s="74">
        <v>1.6</v>
      </c>
      <c r="BD742" s="78">
        <v>1570</v>
      </c>
      <c r="BE742" s="74">
        <v>13.5</v>
      </c>
      <c r="BF742" s="74">
        <v>6.8</v>
      </c>
      <c r="BG742" s="74">
        <v>73.5</v>
      </c>
      <c r="BH742" s="74">
        <v>78.099999999999994</v>
      </c>
      <c r="BI742" s="74">
        <v>79.7</v>
      </c>
      <c r="BJ742" s="78"/>
      <c r="BK742" s="74"/>
      <c r="BL742" s="78"/>
      <c r="BM742" s="74"/>
      <c r="BN742" s="74"/>
      <c r="BO742" s="74"/>
      <c r="BP742" s="74"/>
      <c r="BQ742" s="74"/>
      <c r="BR742" s="78">
        <v>3745</v>
      </c>
      <c r="BS742" s="74">
        <v>2</v>
      </c>
      <c r="BT742" s="78">
        <v>3670</v>
      </c>
      <c r="BU742" s="74">
        <v>6.7</v>
      </c>
      <c r="BV742" s="74">
        <v>10.8</v>
      </c>
      <c r="BW742" s="74">
        <v>64.400000000000006</v>
      </c>
      <c r="BX742" s="74">
        <v>76.900000000000006</v>
      </c>
      <c r="BY742" s="74">
        <v>82.5</v>
      </c>
      <c r="BZ742" s="78">
        <v>3745</v>
      </c>
      <c r="CA742" s="74">
        <v>2.1</v>
      </c>
      <c r="CB742" s="78">
        <v>3665</v>
      </c>
      <c r="CC742" s="74">
        <v>8.6999999999999993</v>
      </c>
      <c r="CD742" s="74">
        <v>8.5</v>
      </c>
      <c r="CE742" s="74">
        <v>70.7</v>
      </c>
      <c r="CF742" s="74">
        <v>79.7</v>
      </c>
      <c r="CG742" s="74">
        <v>82.8</v>
      </c>
      <c r="CH742" s="78">
        <v>3745</v>
      </c>
      <c r="CI742" s="74">
        <v>2.2000000000000002</v>
      </c>
      <c r="CJ742" s="78">
        <v>3660</v>
      </c>
      <c r="CK742" s="74">
        <v>12</v>
      </c>
      <c r="CL742" s="74">
        <v>7.7</v>
      </c>
      <c r="CM742" s="74">
        <v>73</v>
      </c>
      <c r="CN742" s="74">
        <v>78.5</v>
      </c>
      <c r="CO742" s="74">
        <v>80.3</v>
      </c>
      <c r="CP742" s="78"/>
      <c r="CQ742" s="74"/>
      <c r="CR742" s="78"/>
      <c r="CS742" s="74"/>
      <c r="CT742" s="74"/>
      <c r="CU742" s="74"/>
      <c r="CV742" s="74"/>
      <c r="CW742" s="74"/>
    </row>
    <row r="743" spans="1:101" ht="16.5" x14ac:dyDescent="0.3">
      <c r="A743" s="74" t="s">
        <v>293</v>
      </c>
      <c r="B743" s="74">
        <v>1</v>
      </c>
      <c r="C743" s="74">
        <v>10007773</v>
      </c>
      <c r="D743" s="74" t="s">
        <v>49</v>
      </c>
      <c r="E743" s="74" t="s">
        <v>193</v>
      </c>
      <c r="F743" s="78">
        <v>5360</v>
      </c>
      <c r="G743" s="74">
        <v>5.8</v>
      </c>
      <c r="H743" s="78">
        <v>5050</v>
      </c>
      <c r="I743" s="74">
        <v>12.9</v>
      </c>
      <c r="J743" s="74">
        <v>4.8</v>
      </c>
      <c r="K743" s="74">
        <v>43.9</v>
      </c>
      <c r="L743" s="74">
        <v>70.2</v>
      </c>
      <c r="M743" s="74">
        <v>82.3</v>
      </c>
      <c r="N743" s="78">
        <v>5360</v>
      </c>
      <c r="O743" s="74">
        <v>6.8</v>
      </c>
      <c r="P743" s="78">
        <v>4995</v>
      </c>
      <c r="Q743" s="74">
        <v>15.6</v>
      </c>
      <c r="R743" s="74">
        <v>6.3</v>
      </c>
      <c r="S743" s="74">
        <v>53.9</v>
      </c>
      <c r="T743" s="74">
        <v>71</v>
      </c>
      <c r="U743" s="74">
        <v>78</v>
      </c>
      <c r="V743" s="78">
        <v>5360</v>
      </c>
      <c r="W743" s="74">
        <v>7.2</v>
      </c>
      <c r="X743" s="78">
        <v>4970</v>
      </c>
      <c r="Y743" s="74">
        <v>19.2</v>
      </c>
      <c r="Z743" s="74">
        <v>6.9</v>
      </c>
      <c r="AA743" s="74">
        <v>60.3</v>
      </c>
      <c r="AB743" s="74">
        <v>70.099999999999994</v>
      </c>
      <c r="AC743" s="74">
        <v>73.900000000000006</v>
      </c>
      <c r="AD743" s="78"/>
      <c r="AE743" s="74"/>
      <c r="AF743" s="78"/>
      <c r="AG743" s="74"/>
      <c r="AH743" s="74"/>
      <c r="AI743" s="74"/>
      <c r="AJ743" s="74"/>
      <c r="AK743" s="74"/>
      <c r="AL743" s="78">
        <v>3130</v>
      </c>
      <c r="AM743" s="74">
        <v>3.1</v>
      </c>
      <c r="AN743" s="78">
        <v>3030</v>
      </c>
      <c r="AO743" s="74">
        <v>11</v>
      </c>
      <c r="AP743" s="74">
        <v>5</v>
      </c>
      <c r="AQ743" s="74">
        <v>44.8</v>
      </c>
      <c r="AR743" s="74">
        <v>72.2</v>
      </c>
      <c r="AS743" s="74">
        <v>84.1</v>
      </c>
      <c r="AT743" s="78">
        <v>3130</v>
      </c>
      <c r="AU743" s="74">
        <v>4.0999999999999996</v>
      </c>
      <c r="AV743" s="78">
        <v>3000</v>
      </c>
      <c r="AW743" s="74">
        <v>14.6</v>
      </c>
      <c r="AX743" s="74">
        <v>5.7</v>
      </c>
      <c r="AY743" s="74">
        <v>54.6</v>
      </c>
      <c r="AZ743" s="74">
        <v>72.900000000000006</v>
      </c>
      <c r="BA743" s="74">
        <v>79.599999999999994</v>
      </c>
      <c r="BB743" s="78">
        <v>3130</v>
      </c>
      <c r="BC743" s="74">
        <v>4.4000000000000004</v>
      </c>
      <c r="BD743" s="78">
        <v>2990</v>
      </c>
      <c r="BE743" s="74">
        <v>17.8</v>
      </c>
      <c r="BF743" s="74">
        <v>6.6</v>
      </c>
      <c r="BG743" s="74">
        <v>61.6</v>
      </c>
      <c r="BH743" s="74">
        <v>72.099999999999994</v>
      </c>
      <c r="BI743" s="74">
        <v>75.7</v>
      </c>
      <c r="BJ743" s="78"/>
      <c r="BK743" s="74"/>
      <c r="BL743" s="78"/>
      <c r="BM743" s="74"/>
      <c r="BN743" s="74"/>
      <c r="BO743" s="74"/>
      <c r="BP743" s="74"/>
      <c r="BQ743" s="74"/>
      <c r="BR743" s="78">
        <v>8485</v>
      </c>
      <c r="BS743" s="74">
        <v>4.8</v>
      </c>
      <c r="BT743" s="78">
        <v>8080</v>
      </c>
      <c r="BU743" s="74">
        <v>12.2</v>
      </c>
      <c r="BV743" s="74">
        <v>4.9000000000000004</v>
      </c>
      <c r="BW743" s="74">
        <v>44.3</v>
      </c>
      <c r="BX743" s="74">
        <v>70.900000000000006</v>
      </c>
      <c r="BY743" s="74">
        <v>83</v>
      </c>
      <c r="BZ743" s="78">
        <v>8485</v>
      </c>
      <c r="CA743" s="74">
        <v>5.8</v>
      </c>
      <c r="CB743" s="78">
        <v>7995</v>
      </c>
      <c r="CC743" s="74">
        <v>15.3</v>
      </c>
      <c r="CD743" s="74">
        <v>6.1</v>
      </c>
      <c r="CE743" s="74">
        <v>54.2</v>
      </c>
      <c r="CF743" s="74">
        <v>71.7</v>
      </c>
      <c r="CG743" s="74">
        <v>78.599999999999994</v>
      </c>
      <c r="CH743" s="78">
        <v>8485</v>
      </c>
      <c r="CI743" s="74">
        <v>6.2</v>
      </c>
      <c r="CJ743" s="78">
        <v>7960</v>
      </c>
      <c r="CK743" s="74">
        <v>18.600000000000001</v>
      </c>
      <c r="CL743" s="74">
        <v>6.8</v>
      </c>
      <c r="CM743" s="74">
        <v>60.8</v>
      </c>
      <c r="CN743" s="74">
        <v>70.8</v>
      </c>
      <c r="CO743" s="74">
        <v>74.599999999999994</v>
      </c>
      <c r="CP743" s="78"/>
      <c r="CQ743" s="74"/>
      <c r="CR743" s="78"/>
      <c r="CS743" s="74"/>
      <c r="CT743" s="74"/>
      <c r="CU743" s="74"/>
      <c r="CV743" s="74"/>
      <c r="CW743" s="74"/>
    </row>
    <row r="744" spans="1:101" ht="16.5" x14ac:dyDescent="0.3">
      <c r="A744" s="74" t="s">
        <v>293</v>
      </c>
      <c r="B744" s="74">
        <v>72</v>
      </c>
      <c r="C744" s="74">
        <v>10004930</v>
      </c>
      <c r="D744" s="74" t="s">
        <v>49</v>
      </c>
      <c r="E744" s="74" t="s">
        <v>195</v>
      </c>
      <c r="F744" s="78">
        <v>1405</v>
      </c>
      <c r="G744" s="74">
        <v>3.7</v>
      </c>
      <c r="H744" s="78">
        <v>1355</v>
      </c>
      <c r="I744" s="74">
        <v>8.9</v>
      </c>
      <c r="J744" s="74">
        <v>8.9</v>
      </c>
      <c r="K744" s="74">
        <v>63</v>
      </c>
      <c r="L744" s="74">
        <v>75.2</v>
      </c>
      <c r="M744" s="74">
        <v>82.2</v>
      </c>
      <c r="N744" s="78">
        <v>1405</v>
      </c>
      <c r="O744" s="74">
        <v>4.2</v>
      </c>
      <c r="P744" s="78">
        <v>1345</v>
      </c>
      <c r="Q744" s="74">
        <v>10.8</v>
      </c>
      <c r="R744" s="74">
        <v>7</v>
      </c>
      <c r="S744" s="74">
        <v>66.3</v>
      </c>
      <c r="T744" s="74">
        <v>77.5</v>
      </c>
      <c r="U744" s="74">
        <v>82.2</v>
      </c>
      <c r="V744" s="78">
        <v>1405</v>
      </c>
      <c r="W744" s="74">
        <v>4.4000000000000004</v>
      </c>
      <c r="X744" s="78">
        <v>1345</v>
      </c>
      <c r="Y744" s="74">
        <v>13.7</v>
      </c>
      <c r="Z744" s="74">
        <v>6.8</v>
      </c>
      <c r="AA744" s="74">
        <v>69.3</v>
      </c>
      <c r="AB744" s="74">
        <v>77.2</v>
      </c>
      <c r="AC744" s="74">
        <v>79.5</v>
      </c>
      <c r="AD744" s="78"/>
      <c r="AE744" s="74"/>
      <c r="AF744" s="78"/>
      <c r="AG744" s="74"/>
      <c r="AH744" s="74"/>
      <c r="AI744" s="74"/>
      <c r="AJ744" s="74"/>
      <c r="AK744" s="74"/>
      <c r="AL744" s="78">
        <v>1055</v>
      </c>
      <c r="AM744" s="74">
        <v>2</v>
      </c>
      <c r="AN744" s="78">
        <v>1035</v>
      </c>
      <c r="AO744" s="74">
        <v>10.8</v>
      </c>
      <c r="AP744" s="74">
        <v>11</v>
      </c>
      <c r="AQ744" s="74">
        <v>59</v>
      </c>
      <c r="AR744" s="74">
        <v>70.8</v>
      </c>
      <c r="AS744" s="74">
        <v>78.2</v>
      </c>
      <c r="AT744" s="78">
        <v>1055</v>
      </c>
      <c r="AU744" s="74">
        <v>2.2999999999999998</v>
      </c>
      <c r="AV744" s="78">
        <v>1035</v>
      </c>
      <c r="AW744" s="74">
        <v>13.5</v>
      </c>
      <c r="AX744" s="74">
        <v>8.6999999999999993</v>
      </c>
      <c r="AY744" s="74">
        <v>66.5</v>
      </c>
      <c r="AZ744" s="74">
        <v>73.5</v>
      </c>
      <c r="BA744" s="74">
        <v>77.8</v>
      </c>
      <c r="BB744" s="78">
        <v>1055</v>
      </c>
      <c r="BC744" s="74">
        <v>2.4</v>
      </c>
      <c r="BD744" s="78">
        <v>1030</v>
      </c>
      <c r="BE744" s="74">
        <v>18.2</v>
      </c>
      <c r="BF744" s="74">
        <v>7.8</v>
      </c>
      <c r="BG744" s="74">
        <v>67</v>
      </c>
      <c r="BH744" s="74">
        <v>72.2</v>
      </c>
      <c r="BI744" s="74">
        <v>73.900000000000006</v>
      </c>
      <c r="BJ744" s="78"/>
      <c r="BK744" s="74"/>
      <c r="BL744" s="78"/>
      <c r="BM744" s="74"/>
      <c r="BN744" s="74"/>
      <c r="BO744" s="74"/>
      <c r="BP744" s="74"/>
      <c r="BQ744" s="74"/>
      <c r="BR744" s="78">
        <v>2460</v>
      </c>
      <c r="BS744" s="74">
        <v>3</v>
      </c>
      <c r="BT744" s="78">
        <v>2390</v>
      </c>
      <c r="BU744" s="74">
        <v>9.6999999999999993</v>
      </c>
      <c r="BV744" s="74">
        <v>9.8000000000000007</v>
      </c>
      <c r="BW744" s="74">
        <v>61.3</v>
      </c>
      <c r="BX744" s="74">
        <v>73.3</v>
      </c>
      <c r="BY744" s="74">
        <v>80.5</v>
      </c>
      <c r="BZ744" s="78">
        <v>2460</v>
      </c>
      <c r="CA744" s="74">
        <v>3.4</v>
      </c>
      <c r="CB744" s="78">
        <v>2380</v>
      </c>
      <c r="CC744" s="74">
        <v>11.9</v>
      </c>
      <c r="CD744" s="74">
        <v>7.7</v>
      </c>
      <c r="CE744" s="74">
        <v>66.400000000000006</v>
      </c>
      <c r="CF744" s="74">
        <v>75.7</v>
      </c>
      <c r="CG744" s="74">
        <v>80.3</v>
      </c>
      <c r="CH744" s="78">
        <v>2460</v>
      </c>
      <c r="CI744" s="74">
        <v>3.5</v>
      </c>
      <c r="CJ744" s="78">
        <v>2375</v>
      </c>
      <c r="CK744" s="74">
        <v>15.7</v>
      </c>
      <c r="CL744" s="74">
        <v>7.2</v>
      </c>
      <c r="CM744" s="74">
        <v>68.3</v>
      </c>
      <c r="CN744" s="74">
        <v>75</v>
      </c>
      <c r="CO744" s="74">
        <v>77.099999999999994</v>
      </c>
      <c r="CP744" s="78"/>
      <c r="CQ744" s="74"/>
      <c r="CR744" s="78"/>
      <c r="CS744" s="74"/>
      <c r="CT744" s="74"/>
      <c r="CU744" s="74"/>
      <c r="CV744" s="74"/>
      <c r="CW744" s="74"/>
    </row>
    <row r="745" spans="1:101" ht="16.5" x14ac:dyDescent="0.3">
      <c r="A745" s="74" t="s">
        <v>293</v>
      </c>
      <c r="B745" s="74">
        <v>156</v>
      </c>
      <c r="C745" s="74">
        <v>10007774</v>
      </c>
      <c r="D745" s="74" t="s">
        <v>49</v>
      </c>
      <c r="E745" s="74" t="s">
        <v>197</v>
      </c>
      <c r="F745" s="78">
        <v>1355</v>
      </c>
      <c r="G745" s="74">
        <v>2</v>
      </c>
      <c r="H745" s="78">
        <v>1325</v>
      </c>
      <c r="I745" s="74">
        <v>9.8000000000000007</v>
      </c>
      <c r="J745" s="74">
        <v>9</v>
      </c>
      <c r="K745" s="74">
        <v>42.4</v>
      </c>
      <c r="L745" s="74">
        <v>61.8</v>
      </c>
      <c r="M745" s="74">
        <v>81.2</v>
      </c>
      <c r="N745" s="78">
        <v>1355</v>
      </c>
      <c r="O745" s="74">
        <v>2.1</v>
      </c>
      <c r="P745" s="78">
        <v>1325</v>
      </c>
      <c r="Q745" s="74">
        <v>11.2</v>
      </c>
      <c r="R745" s="74">
        <v>8.1</v>
      </c>
      <c r="S745" s="74">
        <v>52.2</v>
      </c>
      <c r="T745" s="74">
        <v>71.5</v>
      </c>
      <c r="U745" s="74">
        <v>80.8</v>
      </c>
      <c r="V745" s="78">
        <v>1355</v>
      </c>
      <c r="W745" s="74">
        <v>2.4</v>
      </c>
      <c r="X745" s="78">
        <v>1320</v>
      </c>
      <c r="Y745" s="74">
        <v>14.4</v>
      </c>
      <c r="Z745" s="74">
        <v>8.1999999999999993</v>
      </c>
      <c r="AA745" s="74">
        <v>59.8</v>
      </c>
      <c r="AB745" s="74">
        <v>72.400000000000006</v>
      </c>
      <c r="AC745" s="74">
        <v>77.400000000000006</v>
      </c>
      <c r="AD745" s="78"/>
      <c r="AE745" s="74"/>
      <c r="AF745" s="78"/>
      <c r="AG745" s="74"/>
      <c r="AH745" s="74"/>
      <c r="AI745" s="74"/>
      <c r="AJ745" s="74"/>
      <c r="AK745" s="74"/>
      <c r="AL745" s="78">
        <v>1495</v>
      </c>
      <c r="AM745" s="74">
        <v>1.5</v>
      </c>
      <c r="AN745" s="78">
        <v>1470</v>
      </c>
      <c r="AO745" s="74">
        <v>10.1</v>
      </c>
      <c r="AP745" s="74">
        <v>8.5</v>
      </c>
      <c r="AQ745" s="74">
        <v>42.5</v>
      </c>
      <c r="AR745" s="74">
        <v>61.3</v>
      </c>
      <c r="AS745" s="74">
        <v>81.400000000000006</v>
      </c>
      <c r="AT745" s="78">
        <v>1495</v>
      </c>
      <c r="AU745" s="74">
        <v>1.7</v>
      </c>
      <c r="AV745" s="78">
        <v>1470</v>
      </c>
      <c r="AW745" s="74">
        <v>11.1</v>
      </c>
      <c r="AX745" s="74">
        <v>6.9</v>
      </c>
      <c r="AY745" s="74">
        <v>53.3</v>
      </c>
      <c r="AZ745" s="74">
        <v>71.8</v>
      </c>
      <c r="BA745" s="74">
        <v>82</v>
      </c>
      <c r="BB745" s="78">
        <v>1495</v>
      </c>
      <c r="BC745" s="74">
        <v>1.9</v>
      </c>
      <c r="BD745" s="78">
        <v>1465</v>
      </c>
      <c r="BE745" s="74">
        <v>15</v>
      </c>
      <c r="BF745" s="74">
        <v>8.4</v>
      </c>
      <c r="BG745" s="74">
        <v>60.1</v>
      </c>
      <c r="BH745" s="74">
        <v>70.8</v>
      </c>
      <c r="BI745" s="74">
        <v>76.599999999999994</v>
      </c>
      <c r="BJ745" s="78"/>
      <c r="BK745" s="74"/>
      <c r="BL745" s="78"/>
      <c r="BM745" s="74"/>
      <c r="BN745" s="74"/>
      <c r="BO745" s="74"/>
      <c r="BP745" s="74"/>
      <c r="BQ745" s="74"/>
      <c r="BR745" s="78">
        <v>2850</v>
      </c>
      <c r="BS745" s="74">
        <v>1.8</v>
      </c>
      <c r="BT745" s="78">
        <v>2800</v>
      </c>
      <c r="BU745" s="74">
        <v>10</v>
      </c>
      <c r="BV745" s="74">
        <v>8.8000000000000007</v>
      </c>
      <c r="BW745" s="74">
        <v>42.4</v>
      </c>
      <c r="BX745" s="74">
        <v>61.6</v>
      </c>
      <c r="BY745" s="74">
        <v>81.3</v>
      </c>
      <c r="BZ745" s="78">
        <v>2850</v>
      </c>
      <c r="CA745" s="74">
        <v>1.9</v>
      </c>
      <c r="CB745" s="78">
        <v>2795</v>
      </c>
      <c r="CC745" s="74">
        <v>11.1</v>
      </c>
      <c r="CD745" s="74">
        <v>7.5</v>
      </c>
      <c r="CE745" s="74">
        <v>52.8</v>
      </c>
      <c r="CF745" s="74">
        <v>71.7</v>
      </c>
      <c r="CG745" s="74">
        <v>81.400000000000006</v>
      </c>
      <c r="CH745" s="78">
        <v>2850</v>
      </c>
      <c r="CI745" s="74">
        <v>2.1</v>
      </c>
      <c r="CJ745" s="78">
        <v>2790</v>
      </c>
      <c r="CK745" s="74">
        <v>14.7</v>
      </c>
      <c r="CL745" s="74">
        <v>8.3000000000000007</v>
      </c>
      <c r="CM745" s="74">
        <v>59.9</v>
      </c>
      <c r="CN745" s="74">
        <v>71.599999999999994</v>
      </c>
      <c r="CO745" s="74">
        <v>77</v>
      </c>
      <c r="CP745" s="78"/>
      <c r="CQ745" s="74"/>
      <c r="CR745" s="78"/>
      <c r="CS745" s="74"/>
      <c r="CT745" s="74"/>
      <c r="CU745" s="74"/>
      <c r="CV745" s="74"/>
      <c r="CW745" s="74"/>
    </row>
    <row r="746" spans="1:101" ht="16.5" x14ac:dyDescent="0.3">
      <c r="A746" s="74" t="s">
        <v>293</v>
      </c>
      <c r="B746" s="74">
        <v>230</v>
      </c>
      <c r="C746" s="74">
        <v>10005127</v>
      </c>
      <c r="D746" s="74" t="s">
        <v>19</v>
      </c>
      <c r="E746" s="74" t="s">
        <v>199</v>
      </c>
      <c r="F746" s="78" t="s">
        <v>13</v>
      </c>
      <c r="G746" s="74" t="s">
        <v>13</v>
      </c>
      <c r="H746" s="78" t="s">
        <v>13</v>
      </c>
      <c r="I746" s="74" t="s">
        <v>13</v>
      </c>
      <c r="J746" s="74" t="s">
        <v>13</v>
      </c>
      <c r="K746" s="74" t="s">
        <v>13</v>
      </c>
      <c r="L746" s="74" t="s">
        <v>13</v>
      </c>
      <c r="M746" s="74" t="s">
        <v>13</v>
      </c>
      <c r="N746" s="78" t="s">
        <v>13</v>
      </c>
      <c r="O746" s="74" t="s">
        <v>13</v>
      </c>
      <c r="P746" s="78" t="s">
        <v>13</v>
      </c>
      <c r="Q746" s="74" t="s">
        <v>13</v>
      </c>
      <c r="R746" s="74" t="s">
        <v>13</v>
      </c>
      <c r="S746" s="74" t="s">
        <v>13</v>
      </c>
      <c r="T746" s="74" t="s">
        <v>13</v>
      </c>
      <c r="U746" s="74" t="s">
        <v>13</v>
      </c>
      <c r="V746" s="78" t="s">
        <v>13</v>
      </c>
      <c r="W746" s="74" t="s">
        <v>13</v>
      </c>
      <c r="X746" s="78" t="s">
        <v>13</v>
      </c>
      <c r="Y746" s="74" t="s">
        <v>13</v>
      </c>
      <c r="Z746" s="74" t="s">
        <v>13</v>
      </c>
      <c r="AA746" s="74" t="s">
        <v>13</v>
      </c>
      <c r="AB746" s="74" t="s">
        <v>13</v>
      </c>
      <c r="AC746" s="74" t="s">
        <v>13</v>
      </c>
      <c r="AD746" s="78"/>
      <c r="AE746" s="74"/>
      <c r="AF746" s="78"/>
      <c r="AG746" s="74"/>
      <c r="AH746" s="74"/>
      <c r="AI746" s="74"/>
      <c r="AJ746" s="74"/>
      <c r="AK746" s="74"/>
      <c r="AL746" s="78" t="s">
        <v>13</v>
      </c>
      <c r="AM746" s="74" t="s">
        <v>13</v>
      </c>
      <c r="AN746" s="78" t="s">
        <v>13</v>
      </c>
      <c r="AO746" s="74" t="s">
        <v>13</v>
      </c>
      <c r="AP746" s="74" t="s">
        <v>13</v>
      </c>
      <c r="AQ746" s="74" t="s">
        <v>13</v>
      </c>
      <c r="AR746" s="74" t="s">
        <v>13</v>
      </c>
      <c r="AS746" s="74" t="s">
        <v>13</v>
      </c>
      <c r="AT746" s="78" t="s">
        <v>13</v>
      </c>
      <c r="AU746" s="74" t="s">
        <v>13</v>
      </c>
      <c r="AV746" s="78" t="s">
        <v>13</v>
      </c>
      <c r="AW746" s="74" t="s">
        <v>13</v>
      </c>
      <c r="AX746" s="74" t="s">
        <v>13</v>
      </c>
      <c r="AY746" s="74" t="s">
        <v>13</v>
      </c>
      <c r="AZ746" s="74" t="s">
        <v>13</v>
      </c>
      <c r="BA746" s="74" t="s">
        <v>13</v>
      </c>
      <c r="BB746" s="78" t="s">
        <v>13</v>
      </c>
      <c r="BC746" s="74" t="s">
        <v>13</v>
      </c>
      <c r="BD746" s="78" t="s">
        <v>13</v>
      </c>
      <c r="BE746" s="74" t="s">
        <v>13</v>
      </c>
      <c r="BF746" s="74" t="s">
        <v>13</v>
      </c>
      <c r="BG746" s="74" t="s">
        <v>13</v>
      </c>
      <c r="BH746" s="74" t="s">
        <v>13</v>
      </c>
      <c r="BI746" s="74" t="s">
        <v>13</v>
      </c>
      <c r="BJ746" s="78"/>
      <c r="BK746" s="74"/>
      <c r="BL746" s="78"/>
      <c r="BM746" s="74"/>
      <c r="BN746" s="74"/>
      <c r="BO746" s="74"/>
      <c r="BP746" s="74"/>
      <c r="BQ746" s="74"/>
      <c r="BR746" s="78" t="s">
        <v>13</v>
      </c>
      <c r="BS746" s="74" t="s">
        <v>13</v>
      </c>
      <c r="BT746" s="78" t="s">
        <v>13</v>
      </c>
      <c r="BU746" s="74" t="s">
        <v>13</v>
      </c>
      <c r="BV746" s="74" t="s">
        <v>13</v>
      </c>
      <c r="BW746" s="74" t="s">
        <v>13</v>
      </c>
      <c r="BX746" s="74" t="s">
        <v>13</v>
      </c>
      <c r="BY746" s="74" t="s">
        <v>13</v>
      </c>
      <c r="BZ746" s="78" t="s">
        <v>13</v>
      </c>
      <c r="CA746" s="74" t="s">
        <v>13</v>
      </c>
      <c r="CB746" s="78" t="s">
        <v>13</v>
      </c>
      <c r="CC746" s="74" t="s">
        <v>13</v>
      </c>
      <c r="CD746" s="74" t="s">
        <v>13</v>
      </c>
      <c r="CE746" s="74" t="s">
        <v>13</v>
      </c>
      <c r="CF746" s="74" t="s">
        <v>13</v>
      </c>
      <c r="CG746" s="74" t="s">
        <v>13</v>
      </c>
      <c r="CH746" s="78" t="s">
        <v>13</v>
      </c>
      <c r="CI746" s="74" t="s">
        <v>13</v>
      </c>
      <c r="CJ746" s="78" t="s">
        <v>13</v>
      </c>
      <c r="CK746" s="74" t="s">
        <v>13</v>
      </c>
      <c r="CL746" s="74" t="s">
        <v>13</v>
      </c>
      <c r="CM746" s="74" t="s">
        <v>13</v>
      </c>
      <c r="CN746" s="74" t="s">
        <v>13</v>
      </c>
      <c r="CO746" s="74" t="s">
        <v>13</v>
      </c>
      <c r="CP746" s="78"/>
      <c r="CQ746" s="74"/>
      <c r="CR746" s="78"/>
      <c r="CS746" s="74"/>
      <c r="CT746" s="74"/>
      <c r="CU746" s="74"/>
      <c r="CV746" s="74"/>
      <c r="CW746" s="74"/>
    </row>
    <row r="747" spans="1:101" ht="16.5" x14ac:dyDescent="0.3">
      <c r="A747" s="74" t="s">
        <v>293</v>
      </c>
      <c r="B747" s="74">
        <v>73</v>
      </c>
      <c r="C747" s="74">
        <v>10007801</v>
      </c>
      <c r="D747" s="74" t="s">
        <v>19</v>
      </c>
      <c r="E747" s="74" t="s">
        <v>201</v>
      </c>
      <c r="F747" s="78">
        <v>2010</v>
      </c>
      <c r="G747" s="74">
        <v>2.6</v>
      </c>
      <c r="H747" s="78">
        <v>1955</v>
      </c>
      <c r="I747" s="74">
        <v>7</v>
      </c>
      <c r="J747" s="74">
        <v>9.6</v>
      </c>
      <c r="K747" s="74">
        <v>60.6</v>
      </c>
      <c r="L747" s="74">
        <v>76.3</v>
      </c>
      <c r="M747" s="74">
        <v>83.4</v>
      </c>
      <c r="N747" s="78">
        <v>2010</v>
      </c>
      <c r="O747" s="74">
        <v>3</v>
      </c>
      <c r="P747" s="78">
        <v>1950</v>
      </c>
      <c r="Q747" s="74">
        <v>10</v>
      </c>
      <c r="R747" s="74">
        <v>7.3</v>
      </c>
      <c r="S747" s="74">
        <v>66</v>
      </c>
      <c r="T747" s="74">
        <v>78.7</v>
      </c>
      <c r="U747" s="74">
        <v>82.7</v>
      </c>
      <c r="V747" s="78">
        <v>2010</v>
      </c>
      <c r="W747" s="74">
        <v>3.1</v>
      </c>
      <c r="X747" s="78">
        <v>1945</v>
      </c>
      <c r="Y747" s="74">
        <v>13.1</v>
      </c>
      <c r="Z747" s="74">
        <v>6.8</v>
      </c>
      <c r="AA747" s="74">
        <v>67.7</v>
      </c>
      <c r="AB747" s="74">
        <v>77.5</v>
      </c>
      <c r="AC747" s="74">
        <v>80.2</v>
      </c>
      <c r="AD747" s="78"/>
      <c r="AE747" s="74"/>
      <c r="AF747" s="78"/>
      <c r="AG747" s="74"/>
      <c r="AH747" s="74"/>
      <c r="AI747" s="74"/>
      <c r="AJ747" s="74"/>
      <c r="AK747" s="74"/>
      <c r="AL747" s="78">
        <v>1585</v>
      </c>
      <c r="AM747" s="74">
        <v>1.1000000000000001</v>
      </c>
      <c r="AN747" s="78">
        <v>1570</v>
      </c>
      <c r="AO747" s="74">
        <v>7.5</v>
      </c>
      <c r="AP747" s="74">
        <v>12.7</v>
      </c>
      <c r="AQ747" s="74">
        <v>59.6</v>
      </c>
      <c r="AR747" s="74">
        <v>72.5</v>
      </c>
      <c r="AS747" s="74">
        <v>79.8</v>
      </c>
      <c r="AT747" s="78">
        <v>1585</v>
      </c>
      <c r="AU747" s="74">
        <v>1.2</v>
      </c>
      <c r="AV747" s="78">
        <v>1565</v>
      </c>
      <c r="AW747" s="74">
        <v>11</v>
      </c>
      <c r="AX747" s="74">
        <v>9.8000000000000007</v>
      </c>
      <c r="AY747" s="74">
        <v>64.599999999999994</v>
      </c>
      <c r="AZ747" s="74">
        <v>74.900000000000006</v>
      </c>
      <c r="BA747" s="74">
        <v>79.2</v>
      </c>
      <c r="BB747" s="78">
        <v>1585</v>
      </c>
      <c r="BC747" s="74">
        <v>1.2</v>
      </c>
      <c r="BD747" s="78">
        <v>1565</v>
      </c>
      <c r="BE747" s="74">
        <v>13.5</v>
      </c>
      <c r="BF747" s="74">
        <v>8.1999999999999993</v>
      </c>
      <c r="BG747" s="74">
        <v>70.5</v>
      </c>
      <c r="BH747" s="74">
        <v>76.5</v>
      </c>
      <c r="BI747" s="74">
        <v>78.3</v>
      </c>
      <c r="BJ747" s="78"/>
      <c r="BK747" s="74"/>
      <c r="BL747" s="78"/>
      <c r="BM747" s="74"/>
      <c r="BN747" s="74"/>
      <c r="BO747" s="74"/>
      <c r="BP747" s="74"/>
      <c r="BQ747" s="74"/>
      <c r="BR747" s="78">
        <v>3595</v>
      </c>
      <c r="BS747" s="74">
        <v>1.9</v>
      </c>
      <c r="BT747" s="78">
        <v>3525</v>
      </c>
      <c r="BU747" s="74">
        <v>7.2</v>
      </c>
      <c r="BV747" s="74">
        <v>11</v>
      </c>
      <c r="BW747" s="74">
        <v>60.1</v>
      </c>
      <c r="BX747" s="74">
        <v>74.599999999999994</v>
      </c>
      <c r="BY747" s="74">
        <v>81.8</v>
      </c>
      <c r="BZ747" s="78">
        <v>3595</v>
      </c>
      <c r="CA747" s="74">
        <v>2.2000000000000002</v>
      </c>
      <c r="CB747" s="78">
        <v>3515</v>
      </c>
      <c r="CC747" s="74">
        <v>10.4</v>
      </c>
      <c r="CD747" s="74">
        <v>8.4</v>
      </c>
      <c r="CE747" s="74">
        <v>65.400000000000006</v>
      </c>
      <c r="CF747" s="74">
        <v>77</v>
      </c>
      <c r="CG747" s="74">
        <v>81.099999999999994</v>
      </c>
      <c r="CH747" s="78">
        <v>3595</v>
      </c>
      <c r="CI747" s="74">
        <v>2.2999999999999998</v>
      </c>
      <c r="CJ747" s="78">
        <v>3515</v>
      </c>
      <c r="CK747" s="74">
        <v>13.2</v>
      </c>
      <c r="CL747" s="74">
        <v>7.4</v>
      </c>
      <c r="CM747" s="74">
        <v>68.900000000000006</v>
      </c>
      <c r="CN747" s="74">
        <v>77.099999999999994</v>
      </c>
      <c r="CO747" s="74">
        <v>79.3</v>
      </c>
      <c r="CP747" s="78"/>
      <c r="CQ747" s="74"/>
      <c r="CR747" s="78"/>
      <c r="CS747" s="74"/>
      <c r="CT747" s="74"/>
      <c r="CU747" s="74"/>
      <c r="CV747" s="74"/>
      <c r="CW747" s="74"/>
    </row>
    <row r="748" spans="1:101" ht="16.5" x14ac:dyDescent="0.3">
      <c r="A748" s="74" t="s">
        <v>293</v>
      </c>
      <c r="B748" s="74">
        <v>74</v>
      </c>
      <c r="C748" s="74">
        <v>10007155</v>
      </c>
      <c r="D748" s="74" t="s">
        <v>49</v>
      </c>
      <c r="E748" s="74" t="s">
        <v>203</v>
      </c>
      <c r="F748" s="78">
        <v>1755</v>
      </c>
      <c r="G748" s="74">
        <v>2.8</v>
      </c>
      <c r="H748" s="78">
        <v>1705</v>
      </c>
      <c r="I748" s="74">
        <v>6.7</v>
      </c>
      <c r="J748" s="74">
        <v>9.1</v>
      </c>
      <c r="K748" s="74">
        <v>61</v>
      </c>
      <c r="L748" s="74">
        <v>75.599999999999994</v>
      </c>
      <c r="M748" s="74">
        <v>84.2</v>
      </c>
      <c r="N748" s="78">
        <v>1755</v>
      </c>
      <c r="O748" s="74">
        <v>3</v>
      </c>
      <c r="P748" s="78">
        <v>1700</v>
      </c>
      <c r="Q748" s="74">
        <v>8.6999999999999993</v>
      </c>
      <c r="R748" s="74">
        <v>6.4</v>
      </c>
      <c r="S748" s="74">
        <v>71.099999999999994</v>
      </c>
      <c r="T748" s="74">
        <v>81.2</v>
      </c>
      <c r="U748" s="74">
        <v>84.9</v>
      </c>
      <c r="V748" s="78">
        <v>1755</v>
      </c>
      <c r="W748" s="74">
        <v>3.3</v>
      </c>
      <c r="X748" s="78">
        <v>1695</v>
      </c>
      <c r="Y748" s="74">
        <v>11.2</v>
      </c>
      <c r="Z748" s="74">
        <v>8.1</v>
      </c>
      <c r="AA748" s="74">
        <v>72.099999999999994</v>
      </c>
      <c r="AB748" s="74">
        <v>78.599999999999994</v>
      </c>
      <c r="AC748" s="74">
        <v>80.7</v>
      </c>
      <c r="AD748" s="78"/>
      <c r="AE748" s="74"/>
      <c r="AF748" s="78"/>
      <c r="AG748" s="74"/>
      <c r="AH748" s="74"/>
      <c r="AI748" s="74"/>
      <c r="AJ748" s="74"/>
      <c r="AK748" s="74"/>
      <c r="AL748" s="78">
        <v>1750</v>
      </c>
      <c r="AM748" s="74">
        <v>1</v>
      </c>
      <c r="AN748" s="78">
        <v>1735</v>
      </c>
      <c r="AO748" s="74">
        <v>7.3</v>
      </c>
      <c r="AP748" s="74">
        <v>10.6</v>
      </c>
      <c r="AQ748" s="74">
        <v>64</v>
      </c>
      <c r="AR748" s="74">
        <v>75</v>
      </c>
      <c r="AS748" s="74">
        <v>82.2</v>
      </c>
      <c r="AT748" s="78">
        <v>1750</v>
      </c>
      <c r="AU748" s="74">
        <v>1.1000000000000001</v>
      </c>
      <c r="AV748" s="78">
        <v>1730</v>
      </c>
      <c r="AW748" s="74">
        <v>11</v>
      </c>
      <c r="AX748" s="74">
        <v>9.4</v>
      </c>
      <c r="AY748" s="74">
        <v>68.8</v>
      </c>
      <c r="AZ748" s="74">
        <v>76.2</v>
      </c>
      <c r="BA748" s="74">
        <v>79.599999999999994</v>
      </c>
      <c r="BB748" s="78">
        <v>1750</v>
      </c>
      <c r="BC748" s="74">
        <v>1.3</v>
      </c>
      <c r="BD748" s="78">
        <v>1730</v>
      </c>
      <c r="BE748" s="74">
        <v>13</v>
      </c>
      <c r="BF748" s="74">
        <v>7.2</v>
      </c>
      <c r="BG748" s="74">
        <v>72.599999999999994</v>
      </c>
      <c r="BH748" s="74">
        <v>78.400000000000006</v>
      </c>
      <c r="BI748" s="74">
        <v>79.8</v>
      </c>
      <c r="BJ748" s="78"/>
      <c r="BK748" s="74"/>
      <c r="BL748" s="78"/>
      <c r="BM748" s="74"/>
      <c r="BN748" s="74"/>
      <c r="BO748" s="74"/>
      <c r="BP748" s="74"/>
      <c r="BQ748" s="74"/>
      <c r="BR748" s="78">
        <v>3505</v>
      </c>
      <c r="BS748" s="74">
        <v>1.9</v>
      </c>
      <c r="BT748" s="78">
        <v>3440</v>
      </c>
      <c r="BU748" s="74">
        <v>7</v>
      </c>
      <c r="BV748" s="74">
        <v>9.8000000000000007</v>
      </c>
      <c r="BW748" s="74">
        <v>62.5</v>
      </c>
      <c r="BX748" s="74">
        <v>75.3</v>
      </c>
      <c r="BY748" s="74">
        <v>83.2</v>
      </c>
      <c r="BZ748" s="78">
        <v>3505</v>
      </c>
      <c r="CA748" s="74">
        <v>2.1</v>
      </c>
      <c r="CB748" s="78">
        <v>3430</v>
      </c>
      <c r="CC748" s="74">
        <v>9.8000000000000007</v>
      </c>
      <c r="CD748" s="74">
        <v>7.9</v>
      </c>
      <c r="CE748" s="74">
        <v>69.900000000000006</v>
      </c>
      <c r="CF748" s="74">
        <v>78.7</v>
      </c>
      <c r="CG748" s="74">
        <v>82.3</v>
      </c>
      <c r="CH748" s="78">
        <v>3505</v>
      </c>
      <c r="CI748" s="74">
        <v>2.2999999999999998</v>
      </c>
      <c r="CJ748" s="78">
        <v>3425</v>
      </c>
      <c r="CK748" s="74">
        <v>12.1</v>
      </c>
      <c r="CL748" s="74">
        <v>7.6</v>
      </c>
      <c r="CM748" s="74">
        <v>72.3</v>
      </c>
      <c r="CN748" s="74">
        <v>78.5</v>
      </c>
      <c r="CO748" s="74">
        <v>80.3</v>
      </c>
      <c r="CP748" s="78"/>
      <c r="CQ748" s="74"/>
      <c r="CR748" s="78"/>
      <c r="CS748" s="74"/>
      <c r="CT748" s="74"/>
      <c r="CU748" s="74"/>
      <c r="CV748" s="74"/>
      <c r="CW748" s="74"/>
    </row>
    <row r="749" spans="1:101" ht="16.5" x14ac:dyDescent="0.3">
      <c r="A749" s="74" t="s">
        <v>293</v>
      </c>
      <c r="B749" s="74">
        <v>139</v>
      </c>
      <c r="C749" s="74">
        <v>10007775</v>
      </c>
      <c r="D749" s="74" t="s">
        <v>27</v>
      </c>
      <c r="E749" s="74" t="s">
        <v>205</v>
      </c>
      <c r="F749" s="78">
        <v>1335</v>
      </c>
      <c r="G749" s="74">
        <v>2.1</v>
      </c>
      <c r="H749" s="78">
        <v>1305</v>
      </c>
      <c r="I749" s="74">
        <v>7.4</v>
      </c>
      <c r="J749" s="74">
        <v>10.7</v>
      </c>
      <c r="K749" s="74">
        <v>45.6</v>
      </c>
      <c r="L749" s="74">
        <v>67.2</v>
      </c>
      <c r="M749" s="74">
        <v>81.900000000000006</v>
      </c>
      <c r="N749" s="78">
        <v>1335</v>
      </c>
      <c r="O749" s="74">
        <v>2.8</v>
      </c>
      <c r="P749" s="78">
        <v>1295</v>
      </c>
      <c r="Q749" s="74">
        <v>10.1</v>
      </c>
      <c r="R749" s="74">
        <v>10.4</v>
      </c>
      <c r="S749" s="74">
        <v>61.2</v>
      </c>
      <c r="T749" s="74">
        <v>72.599999999999994</v>
      </c>
      <c r="U749" s="74">
        <v>79.5</v>
      </c>
      <c r="V749" s="78">
        <v>1335</v>
      </c>
      <c r="W749" s="74">
        <v>3</v>
      </c>
      <c r="X749" s="78">
        <v>1295</v>
      </c>
      <c r="Y749" s="74">
        <v>13.4</v>
      </c>
      <c r="Z749" s="74">
        <v>11.1</v>
      </c>
      <c r="AA749" s="74">
        <v>62</v>
      </c>
      <c r="AB749" s="74">
        <v>71.5</v>
      </c>
      <c r="AC749" s="74">
        <v>75.5</v>
      </c>
      <c r="AD749" s="78"/>
      <c r="AE749" s="74"/>
      <c r="AF749" s="78"/>
      <c r="AG749" s="74"/>
      <c r="AH749" s="74"/>
      <c r="AI749" s="74"/>
      <c r="AJ749" s="74"/>
      <c r="AK749" s="74"/>
      <c r="AL749" s="78">
        <v>1085</v>
      </c>
      <c r="AM749" s="74">
        <v>2.1</v>
      </c>
      <c r="AN749" s="78">
        <v>1065</v>
      </c>
      <c r="AO749" s="74">
        <v>8.3000000000000007</v>
      </c>
      <c r="AP749" s="74">
        <v>13.5</v>
      </c>
      <c r="AQ749" s="74">
        <v>45.8</v>
      </c>
      <c r="AR749" s="74">
        <v>62.1</v>
      </c>
      <c r="AS749" s="74">
        <v>78.2</v>
      </c>
      <c r="AT749" s="78">
        <v>1085</v>
      </c>
      <c r="AU749" s="74">
        <v>2.2999999999999998</v>
      </c>
      <c r="AV749" s="78">
        <v>1060</v>
      </c>
      <c r="AW749" s="74">
        <v>11.2</v>
      </c>
      <c r="AX749" s="74">
        <v>11.7</v>
      </c>
      <c r="AY749" s="74">
        <v>61.8</v>
      </c>
      <c r="AZ749" s="74">
        <v>70.8</v>
      </c>
      <c r="BA749" s="74">
        <v>77.099999999999994</v>
      </c>
      <c r="BB749" s="78">
        <v>1085</v>
      </c>
      <c r="BC749" s="74">
        <v>2.2999999999999998</v>
      </c>
      <c r="BD749" s="78">
        <v>1060</v>
      </c>
      <c r="BE749" s="74">
        <v>15.3</v>
      </c>
      <c r="BF749" s="74">
        <v>11</v>
      </c>
      <c r="BG749" s="74">
        <v>62.6</v>
      </c>
      <c r="BH749" s="74">
        <v>70.7</v>
      </c>
      <c r="BI749" s="74">
        <v>73.7</v>
      </c>
      <c r="BJ749" s="78"/>
      <c r="BK749" s="74"/>
      <c r="BL749" s="78"/>
      <c r="BM749" s="74"/>
      <c r="BN749" s="74"/>
      <c r="BO749" s="74"/>
      <c r="BP749" s="74"/>
      <c r="BQ749" s="74"/>
      <c r="BR749" s="78">
        <v>2420</v>
      </c>
      <c r="BS749" s="74">
        <v>2.1</v>
      </c>
      <c r="BT749" s="78">
        <v>2370</v>
      </c>
      <c r="BU749" s="74">
        <v>7.8</v>
      </c>
      <c r="BV749" s="74">
        <v>12</v>
      </c>
      <c r="BW749" s="74">
        <v>45.7</v>
      </c>
      <c r="BX749" s="74">
        <v>64.900000000000006</v>
      </c>
      <c r="BY749" s="74">
        <v>80.2</v>
      </c>
      <c r="BZ749" s="78">
        <v>2420</v>
      </c>
      <c r="CA749" s="74">
        <v>2.6</v>
      </c>
      <c r="CB749" s="78">
        <v>2360</v>
      </c>
      <c r="CC749" s="74">
        <v>10.6</v>
      </c>
      <c r="CD749" s="74">
        <v>11</v>
      </c>
      <c r="CE749" s="74">
        <v>61.5</v>
      </c>
      <c r="CF749" s="74">
        <v>71.8</v>
      </c>
      <c r="CG749" s="74">
        <v>78.400000000000006</v>
      </c>
      <c r="CH749" s="78">
        <v>2420</v>
      </c>
      <c r="CI749" s="74">
        <v>2.7</v>
      </c>
      <c r="CJ749" s="78">
        <v>2355</v>
      </c>
      <c r="CK749" s="74">
        <v>14.3</v>
      </c>
      <c r="CL749" s="74">
        <v>11</v>
      </c>
      <c r="CM749" s="74">
        <v>62.3</v>
      </c>
      <c r="CN749" s="74">
        <v>71.099999999999994</v>
      </c>
      <c r="CO749" s="74">
        <v>74.7</v>
      </c>
      <c r="CP749" s="78"/>
      <c r="CQ749" s="74"/>
      <c r="CR749" s="78"/>
      <c r="CS749" s="74"/>
      <c r="CT749" s="74"/>
      <c r="CU749" s="74"/>
      <c r="CV749" s="74"/>
      <c r="CW749" s="74"/>
    </row>
    <row r="750" spans="1:101" ht="16.5" x14ac:dyDescent="0.3">
      <c r="A750" s="74" t="s">
        <v>293</v>
      </c>
      <c r="B750" s="74">
        <v>30</v>
      </c>
      <c r="C750" s="74">
        <v>10005389</v>
      </c>
      <c r="D750" s="74" t="s">
        <v>27</v>
      </c>
      <c r="E750" s="74" t="s">
        <v>207</v>
      </c>
      <c r="F750" s="78">
        <v>100</v>
      </c>
      <c r="G750" s="74">
        <v>3.1</v>
      </c>
      <c r="H750" s="78">
        <v>95</v>
      </c>
      <c r="I750" s="74">
        <v>4.2</v>
      </c>
      <c r="J750" s="74">
        <v>24.2</v>
      </c>
      <c r="K750" s="74">
        <v>60</v>
      </c>
      <c r="L750" s="74">
        <v>67.400000000000006</v>
      </c>
      <c r="M750" s="74">
        <v>71.599999999999994</v>
      </c>
      <c r="N750" s="78">
        <v>100</v>
      </c>
      <c r="O750" s="74">
        <v>3.1</v>
      </c>
      <c r="P750" s="78">
        <v>95</v>
      </c>
      <c r="Q750" s="74">
        <v>8.4</v>
      </c>
      <c r="R750" s="74">
        <v>13.7</v>
      </c>
      <c r="S750" s="74" t="s">
        <v>396</v>
      </c>
      <c r="T750" s="74" t="s">
        <v>396</v>
      </c>
      <c r="U750" s="74">
        <v>77.900000000000006</v>
      </c>
      <c r="V750" s="78">
        <v>100</v>
      </c>
      <c r="W750" s="74">
        <v>3.1</v>
      </c>
      <c r="X750" s="78">
        <v>95</v>
      </c>
      <c r="Y750" s="74">
        <v>10.5</v>
      </c>
      <c r="Z750" s="74">
        <v>14.7</v>
      </c>
      <c r="AA750" s="74" t="s">
        <v>396</v>
      </c>
      <c r="AB750" s="74" t="s">
        <v>396</v>
      </c>
      <c r="AC750" s="74">
        <v>74.7</v>
      </c>
      <c r="AD750" s="78"/>
      <c r="AE750" s="74"/>
      <c r="AF750" s="78"/>
      <c r="AG750" s="74"/>
      <c r="AH750" s="74"/>
      <c r="AI750" s="74"/>
      <c r="AJ750" s="74"/>
      <c r="AK750" s="74"/>
      <c r="AL750" s="78">
        <v>160</v>
      </c>
      <c r="AM750" s="74">
        <v>3.1</v>
      </c>
      <c r="AN750" s="78">
        <v>155</v>
      </c>
      <c r="AO750" s="74">
        <v>9.1</v>
      </c>
      <c r="AP750" s="74">
        <v>19.5</v>
      </c>
      <c r="AQ750" s="74">
        <v>66.900000000000006</v>
      </c>
      <c r="AR750" s="74">
        <v>68.8</v>
      </c>
      <c r="AS750" s="74">
        <v>71.400000000000006</v>
      </c>
      <c r="AT750" s="78">
        <v>160</v>
      </c>
      <c r="AU750" s="74">
        <v>3.1</v>
      </c>
      <c r="AV750" s="78">
        <v>155</v>
      </c>
      <c r="AW750" s="74">
        <v>9.6999999999999993</v>
      </c>
      <c r="AX750" s="74">
        <v>15.6</v>
      </c>
      <c r="AY750" s="74" t="s">
        <v>396</v>
      </c>
      <c r="AZ750" s="74" t="s">
        <v>396</v>
      </c>
      <c r="BA750" s="74">
        <v>74.7</v>
      </c>
      <c r="BB750" s="78">
        <v>160</v>
      </c>
      <c r="BC750" s="74">
        <v>3.1</v>
      </c>
      <c r="BD750" s="78">
        <v>155</v>
      </c>
      <c r="BE750" s="74">
        <v>12.3</v>
      </c>
      <c r="BF750" s="74">
        <v>9.6999999999999993</v>
      </c>
      <c r="BG750" s="74" t="s">
        <v>396</v>
      </c>
      <c r="BH750" s="74" t="s">
        <v>396</v>
      </c>
      <c r="BI750" s="74">
        <v>77.900000000000006</v>
      </c>
      <c r="BJ750" s="78"/>
      <c r="BK750" s="74"/>
      <c r="BL750" s="78"/>
      <c r="BM750" s="74"/>
      <c r="BN750" s="74"/>
      <c r="BO750" s="74"/>
      <c r="BP750" s="74"/>
      <c r="BQ750" s="74"/>
      <c r="BR750" s="78">
        <v>255</v>
      </c>
      <c r="BS750" s="74">
        <v>3.1</v>
      </c>
      <c r="BT750" s="78">
        <v>250</v>
      </c>
      <c r="BU750" s="74">
        <v>7.2</v>
      </c>
      <c r="BV750" s="74">
        <v>21.3</v>
      </c>
      <c r="BW750" s="74">
        <v>64.3</v>
      </c>
      <c r="BX750" s="74">
        <v>68.3</v>
      </c>
      <c r="BY750" s="74">
        <v>71.5</v>
      </c>
      <c r="BZ750" s="78">
        <v>255</v>
      </c>
      <c r="CA750" s="74">
        <v>3.1</v>
      </c>
      <c r="CB750" s="78">
        <v>250</v>
      </c>
      <c r="CC750" s="74">
        <v>9.1999999999999993</v>
      </c>
      <c r="CD750" s="74">
        <v>14.9</v>
      </c>
      <c r="CE750" s="74" t="s">
        <v>396</v>
      </c>
      <c r="CF750" s="74" t="s">
        <v>396</v>
      </c>
      <c r="CG750" s="74">
        <v>75.900000000000006</v>
      </c>
      <c r="CH750" s="78">
        <v>255</v>
      </c>
      <c r="CI750" s="74">
        <v>3.1</v>
      </c>
      <c r="CJ750" s="78">
        <v>250</v>
      </c>
      <c r="CK750" s="74">
        <v>11.6</v>
      </c>
      <c r="CL750" s="74">
        <v>11.6</v>
      </c>
      <c r="CM750" s="74" t="s">
        <v>396</v>
      </c>
      <c r="CN750" s="74" t="s">
        <v>396</v>
      </c>
      <c r="CO750" s="74">
        <v>76.7</v>
      </c>
      <c r="CP750" s="78"/>
      <c r="CQ750" s="74"/>
      <c r="CR750" s="78"/>
      <c r="CS750" s="74"/>
      <c r="CT750" s="74"/>
      <c r="CU750" s="74"/>
      <c r="CV750" s="74"/>
      <c r="CW750" s="74"/>
    </row>
    <row r="751" spans="1:101" ht="16.5" x14ac:dyDescent="0.3">
      <c r="A751" s="74" t="s">
        <v>293</v>
      </c>
      <c r="B751" s="74">
        <v>157</v>
      </c>
      <c r="C751" s="74">
        <v>10007802</v>
      </c>
      <c r="D751" s="74" t="s">
        <v>49</v>
      </c>
      <c r="E751" s="74" t="s">
        <v>209</v>
      </c>
      <c r="F751" s="78">
        <v>1270</v>
      </c>
      <c r="G751" s="74">
        <v>3</v>
      </c>
      <c r="H751" s="78">
        <v>1230</v>
      </c>
      <c r="I751" s="74">
        <v>5.5</v>
      </c>
      <c r="J751" s="74">
        <v>9.6</v>
      </c>
      <c r="K751" s="74">
        <v>57.3</v>
      </c>
      <c r="L751" s="74">
        <v>75.599999999999994</v>
      </c>
      <c r="M751" s="74">
        <v>84.9</v>
      </c>
      <c r="N751" s="78">
        <v>1270</v>
      </c>
      <c r="O751" s="74">
        <v>3.2</v>
      </c>
      <c r="P751" s="78">
        <v>1230</v>
      </c>
      <c r="Q751" s="74">
        <v>9.9</v>
      </c>
      <c r="R751" s="74">
        <v>7.7</v>
      </c>
      <c r="S751" s="74">
        <v>64.400000000000006</v>
      </c>
      <c r="T751" s="74">
        <v>77</v>
      </c>
      <c r="U751" s="74">
        <v>82.5</v>
      </c>
      <c r="V751" s="78">
        <v>1270</v>
      </c>
      <c r="W751" s="74">
        <v>3.4</v>
      </c>
      <c r="X751" s="78">
        <v>1225</v>
      </c>
      <c r="Y751" s="74">
        <v>11.7</v>
      </c>
      <c r="Z751" s="74">
        <v>5.7</v>
      </c>
      <c r="AA751" s="74">
        <v>70.7</v>
      </c>
      <c r="AB751" s="74">
        <v>79.8</v>
      </c>
      <c r="AC751" s="74">
        <v>82.6</v>
      </c>
      <c r="AD751" s="78"/>
      <c r="AE751" s="74"/>
      <c r="AF751" s="78"/>
      <c r="AG751" s="74"/>
      <c r="AH751" s="74"/>
      <c r="AI751" s="74"/>
      <c r="AJ751" s="74"/>
      <c r="AK751" s="74"/>
      <c r="AL751" s="78">
        <v>1010</v>
      </c>
      <c r="AM751" s="74">
        <v>1.4</v>
      </c>
      <c r="AN751" s="78">
        <v>995</v>
      </c>
      <c r="AO751" s="74">
        <v>7.7</v>
      </c>
      <c r="AP751" s="74">
        <v>10.9</v>
      </c>
      <c r="AQ751" s="74">
        <v>58</v>
      </c>
      <c r="AR751" s="74">
        <v>71.7</v>
      </c>
      <c r="AS751" s="74">
        <v>81.400000000000006</v>
      </c>
      <c r="AT751" s="78">
        <v>1010</v>
      </c>
      <c r="AU751" s="74">
        <v>1.9</v>
      </c>
      <c r="AV751" s="78">
        <v>990</v>
      </c>
      <c r="AW751" s="74">
        <v>9.5</v>
      </c>
      <c r="AX751" s="74">
        <v>10.199999999999999</v>
      </c>
      <c r="AY751" s="74">
        <v>66</v>
      </c>
      <c r="AZ751" s="74">
        <v>75.900000000000006</v>
      </c>
      <c r="BA751" s="74">
        <v>80.3</v>
      </c>
      <c r="BB751" s="78">
        <v>1010</v>
      </c>
      <c r="BC751" s="74">
        <v>1.8</v>
      </c>
      <c r="BD751" s="78">
        <v>990</v>
      </c>
      <c r="BE751" s="74">
        <v>12.8</v>
      </c>
      <c r="BF751" s="74">
        <v>8.6999999999999993</v>
      </c>
      <c r="BG751" s="74">
        <v>69.2</v>
      </c>
      <c r="BH751" s="74">
        <v>76.2</v>
      </c>
      <c r="BI751" s="74">
        <v>78.5</v>
      </c>
      <c r="BJ751" s="78"/>
      <c r="BK751" s="74"/>
      <c r="BL751" s="78"/>
      <c r="BM751" s="74"/>
      <c r="BN751" s="74"/>
      <c r="BO751" s="74"/>
      <c r="BP751" s="74"/>
      <c r="BQ751" s="74"/>
      <c r="BR751" s="78">
        <v>2275</v>
      </c>
      <c r="BS751" s="74">
        <v>2.2999999999999998</v>
      </c>
      <c r="BT751" s="78">
        <v>2225</v>
      </c>
      <c r="BU751" s="74">
        <v>6.5</v>
      </c>
      <c r="BV751" s="74">
        <v>10.199999999999999</v>
      </c>
      <c r="BW751" s="74">
        <v>57.6</v>
      </c>
      <c r="BX751" s="74">
        <v>73.8</v>
      </c>
      <c r="BY751" s="74">
        <v>83.3</v>
      </c>
      <c r="BZ751" s="78">
        <v>2275</v>
      </c>
      <c r="CA751" s="74">
        <v>2.6</v>
      </c>
      <c r="CB751" s="78">
        <v>2220</v>
      </c>
      <c r="CC751" s="74">
        <v>9.6999999999999993</v>
      </c>
      <c r="CD751" s="74">
        <v>8.8000000000000007</v>
      </c>
      <c r="CE751" s="74">
        <v>65.099999999999994</v>
      </c>
      <c r="CF751" s="74">
        <v>76.5</v>
      </c>
      <c r="CG751" s="74">
        <v>81.5</v>
      </c>
      <c r="CH751" s="78">
        <v>2275</v>
      </c>
      <c r="CI751" s="74">
        <v>2.7</v>
      </c>
      <c r="CJ751" s="78">
        <v>2215</v>
      </c>
      <c r="CK751" s="74">
        <v>12.2</v>
      </c>
      <c r="CL751" s="74">
        <v>7</v>
      </c>
      <c r="CM751" s="74">
        <v>70</v>
      </c>
      <c r="CN751" s="74">
        <v>78.2</v>
      </c>
      <c r="CO751" s="74">
        <v>80.8</v>
      </c>
      <c r="CP751" s="78"/>
      <c r="CQ751" s="74"/>
      <c r="CR751" s="78"/>
      <c r="CS751" s="74"/>
      <c r="CT751" s="74"/>
      <c r="CU751" s="74"/>
      <c r="CV751" s="74"/>
      <c r="CW751" s="74"/>
    </row>
    <row r="752" spans="1:101" ht="16.5" x14ac:dyDescent="0.3">
      <c r="A752" s="74" t="s">
        <v>293</v>
      </c>
      <c r="B752" s="74">
        <v>31</v>
      </c>
      <c r="C752" s="74">
        <v>10007776</v>
      </c>
      <c r="D752" s="74" t="s">
        <v>27</v>
      </c>
      <c r="E752" s="74" t="s">
        <v>211</v>
      </c>
      <c r="F752" s="78">
        <v>1230</v>
      </c>
      <c r="G752" s="74">
        <v>3.2</v>
      </c>
      <c r="H752" s="78">
        <v>1190</v>
      </c>
      <c r="I752" s="74">
        <v>6.5</v>
      </c>
      <c r="J752" s="74">
        <v>12.3</v>
      </c>
      <c r="K752" s="74">
        <v>62.5</v>
      </c>
      <c r="L752" s="74">
        <v>74.7</v>
      </c>
      <c r="M752" s="74">
        <v>81.2</v>
      </c>
      <c r="N752" s="78">
        <v>1230</v>
      </c>
      <c r="O752" s="74">
        <v>3.7</v>
      </c>
      <c r="P752" s="78">
        <v>1185</v>
      </c>
      <c r="Q752" s="74">
        <v>9.6999999999999993</v>
      </c>
      <c r="R752" s="74">
        <v>10.7</v>
      </c>
      <c r="S752" s="74">
        <v>68.099999999999994</v>
      </c>
      <c r="T752" s="74">
        <v>75.900000000000006</v>
      </c>
      <c r="U752" s="74">
        <v>79.599999999999994</v>
      </c>
      <c r="V752" s="78">
        <v>1230</v>
      </c>
      <c r="W752" s="74">
        <v>3.7</v>
      </c>
      <c r="X752" s="78">
        <v>1185</v>
      </c>
      <c r="Y752" s="74">
        <v>12.4</v>
      </c>
      <c r="Z752" s="74">
        <v>11.2</v>
      </c>
      <c r="AA752" s="74">
        <v>68.7</v>
      </c>
      <c r="AB752" s="74">
        <v>74.2</v>
      </c>
      <c r="AC752" s="74">
        <v>76.400000000000006</v>
      </c>
      <c r="AD752" s="78"/>
      <c r="AE752" s="74"/>
      <c r="AF752" s="78"/>
      <c r="AG752" s="74"/>
      <c r="AH752" s="74"/>
      <c r="AI752" s="74"/>
      <c r="AJ752" s="74"/>
      <c r="AK752" s="74"/>
      <c r="AL752" s="78">
        <v>350</v>
      </c>
      <c r="AM752" s="74">
        <v>0.6</v>
      </c>
      <c r="AN752" s="78">
        <v>350</v>
      </c>
      <c r="AO752" s="74">
        <v>10.6</v>
      </c>
      <c r="AP752" s="74">
        <v>13.5</v>
      </c>
      <c r="AQ752" s="74">
        <v>58.9</v>
      </c>
      <c r="AR752" s="74">
        <v>70.400000000000006</v>
      </c>
      <c r="AS752" s="74">
        <v>75.900000000000006</v>
      </c>
      <c r="AT752" s="78">
        <v>350</v>
      </c>
      <c r="AU752" s="74">
        <v>0.6</v>
      </c>
      <c r="AV752" s="78">
        <v>350</v>
      </c>
      <c r="AW752" s="74">
        <v>13.8</v>
      </c>
      <c r="AX752" s="74">
        <v>13.8</v>
      </c>
      <c r="AY752" s="74">
        <v>62.1</v>
      </c>
      <c r="AZ752" s="74">
        <v>69.3</v>
      </c>
      <c r="BA752" s="74">
        <v>72.400000000000006</v>
      </c>
      <c r="BB752" s="78">
        <v>350</v>
      </c>
      <c r="BC752" s="74">
        <v>0.6</v>
      </c>
      <c r="BD752" s="78">
        <v>350</v>
      </c>
      <c r="BE752" s="74">
        <v>17.8</v>
      </c>
      <c r="BF752" s="74">
        <v>7.2</v>
      </c>
      <c r="BG752" s="74">
        <v>69</v>
      </c>
      <c r="BH752" s="74">
        <v>72.400000000000006</v>
      </c>
      <c r="BI752" s="74">
        <v>75</v>
      </c>
      <c r="BJ752" s="78"/>
      <c r="BK752" s="74"/>
      <c r="BL752" s="78"/>
      <c r="BM752" s="74"/>
      <c r="BN752" s="74"/>
      <c r="BO752" s="74"/>
      <c r="BP752" s="74"/>
      <c r="BQ752" s="74"/>
      <c r="BR752" s="78">
        <v>1580</v>
      </c>
      <c r="BS752" s="74">
        <v>2.6</v>
      </c>
      <c r="BT752" s="78">
        <v>1540</v>
      </c>
      <c r="BU752" s="74">
        <v>7.4</v>
      </c>
      <c r="BV752" s="74">
        <v>12.6</v>
      </c>
      <c r="BW752" s="74">
        <v>61.7</v>
      </c>
      <c r="BX752" s="74">
        <v>73.7</v>
      </c>
      <c r="BY752" s="74">
        <v>80</v>
      </c>
      <c r="BZ752" s="78">
        <v>1580</v>
      </c>
      <c r="CA752" s="74">
        <v>3</v>
      </c>
      <c r="CB752" s="78">
        <v>1535</v>
      </c>
      <c r="CC752" s="74">
        <v>10.6</v>
      </c>
      <c r="CD752" s="74">
        <v>11.4</v>
      </c>
      <c r="CE752" s="74">
        <v>66.7</v>
      </c>
      <c r="CF752" s="74">
        <v>74.400000000000006</v>
      </c>
      <c r="CG752" s="74">
        <v>78</v>
      </c>
      <c r="CH752" s="78">
        <v>1580</v>
      </c>
      <c r="CI752" s="74">
        <v>3</v>
      </c>
      <c r="CJ752" s="78">
        <v>1535</v>
      </c>
      <c r="CK752" s="74">
        <v>13.6</v>
      </c>
      <c r="CL752" s="74">
        <v>10.3</v>
      </c>
      <c r="CM752" s="74">
        <v>68.8</v>
      </c>
      <c r="CN752" s="74">
        <v>73.8</v>
      </c>
      <c r="CO752" s="74">
        <v>76.099999999999994</v>
      </c>
      <c r="CP752" s="78"/>
      <c r="CQ752" s="74"/>
      <c r="CR752" s="78"/>
      <c r="CS752" s="74"/>
      <c r="CT752" s="74"/>
      <c r="CU752" s="74"/>
      <c r="CV752" s="74"/>
      <c r="CW752" s="74"/>
    </row>
    <row r="753" spans="1:101" ht="16.5" x14ac:dyDescent="0.3">
      <c r="A753" s="74" t="s">
        <v>293</v>
      </c>
      <c r="B753" s="74">
        <v>32</v>
      </c>
      <c r="C753" s="74">
        <v>10005523</v>
      </c>
      <c r="D753" s="74" t="s">
        <v>27</v>
      </c>
      <c r="E753" s="74" t="s">
        <v>213</v>
      </c>
      <c r="F753" s="78">
        <v>115</v>
      </c>
      <c r="G753" s="74">
        <v>3.5</v>
      </c>
      <c r="H753" s="78">
        <v>110</v>
      </c>
      <c r="I753" s="74">
        <v>10</v>
      </c>
      <c r="J753" s="74">
        <v>17.3</v>
      </c>
      <c r="K753" s="74" t="s">
        <v>396</v>
      </c>
      <c r="L753" s="74" t="s">
        <v>396</v>
      </c>
      <c r="M753" s="74">
        <v>72.7</v>
      </c>
      <c r="N753" s="78">
        <v>115</v>
      </c>
      <c r="O753" s="74">
        <v>3.5</v>
      </c>
      <c r="P753" s="78">
        <v>110</v>
      </c>
      <c r="Q753" s="74">
        <v>13.6</v>
      </c>
      <c r="R753" s="74">
        <v>17.3</v>
      </c>
      <c r="S753" s="74" t="s">
        <v>396</v>
      </c>
      <c r="T753" s="74" t="s">
        <v>396</v>
      </c>
      <c r="U753" s="74">
        <v>69.099999999999994</v>
      </c>
      <c r="V753" s="78">
        <v>115</v>
      </c>
      <c r="W753" s="74">
        <v>3.5</v>
      </c>
      <c r="X753" s="78">
        <v>110</v>
      </c>
      <c r="Y753" s="74">
        <v>12.7</v>
      </c>
      <c r="Z753" s="74">
        <v>11.8</v>
      </c>
      <c r="AA753" s="74" t="s">
        <v>396</v>
      </c>
      <c r="AB753" s="74" t="s">
        <v>396</v>
      </c>
      <c r="AC753" s="74">
        <v>75.5</v>
      </c>
      <c r="AD753" s="78"/>
      <c r="AE753" s="74"/>
      <c r="AF753" s="78"/>
      <c r="AG753" s="74"/>
      <c r="AH753" s="74"/>
      <c r="AI753" s="74"/>
      <c r="AJ753" s="74"/>
      <c r="AK753" s="74"/>
      <c r="AL753" s="78">
        <v>75</v>
      </c>
      <c r="AM753" s="74">
        <v>4</v>
      </c>
      <c r="AN753" s="78">
        <v>70</v>
      </c>
      <c r="AO753" s="74">
        <v>9.6999999999999993</v>
      </c>
      <c r="AP753" s="74">
        <v>15.3</v>
      </c>
      <c r="AQ753" s="74" t="s">
        <v>396</v>
      </c>
      <c r="AR753" s="74" t="s">
        <v>396</v>
      </c>
      <c r="AS753" s="74">
        <v>75</v>
      </c>
      <c r="AT753" s="78">
        <v>75</v>
      </c>
      <c r="AU753" s="74">
        <v>4</v>
      </c>
      <c r="AV753" s="78">
        <v>70</v>
      </c>
      <c r="AW753" s="74">
        <v>6.9</v>
      </c>
      <c r="AX753" s="74">
        <v>20.8</v>
      </c>
      <c r="AY753" s="74" t="s">
        <v>396</v>
      </c>
      <c r="AZ753" s="74" t="s">
        <v>396</v>
      </c>
      <c r="BA753" s="74">
        <v>72.2</v>
      </c>
      <c r="BB753" s="78">
        <v>75</v>
      </c>
      <c r="BC753" s="74">
        <v>4</v>
      </c>
      <c r="BD753" s="78">
        <v>70</v>
      </c>
      <c r="BE753" s="74">
        <v>20.8</v>
      </c>
      <c r="BF753" s="74">
        <v>16.7</v>
      </c>
      <c r="BG753" s="74" t="s">
        <v>396</v>
      </c>
      <c r="BH753" s="74" t="s">
        <v>396</v>
      </c>
      <c r="BI753" s="74">
        <v>62.5</v>
      </c>
      <c r="BJ753" s="78"/>
      <c r="BK753" s="74"/>
      <c r="BL753" s="78"/>
      <c r="BM753" s="74"/>
      <c r="BN753" s="74"/>
      <c r="BO753" s="74"/>
      <c r="BP753" s="74"/>
      <c r="BQ753" s="74"/>
      <c r="BR753" s="78">
        <v>190</v>
      </c>
      <c r="BS753" s="74">
        <v>3.7</v>
      </c>
      <c r="BT753" s="78">
        <v>180</v>
      </c>
      <c r="BU753" s="74">
        <v>9.9</v>
      </c>
      <c r="BV753" s="74">
        <v>16.5</v>
      </c>
      <c r="BW753" s="74">
        <v>65.900000000000006</v>
      </c>
      <c r="BX753" s="74">
        <v>70.900000000000006</v>
      </c>
      <c r="BY753" s="74">
        <v>73.599999999999994</v>
      </c>
      <c r="BZ753" s="78">
        <v>190</v>
      </c>
      <c r="CA753" s="74">
        <v>3.7</v>
      </c>
      <c r="CB753" s="78">
        <v>180</v>
      </c>
      <c r="CC753" s="74">
        <v>11</v>
      </c>
      <c r="CD753" s="74">
        <v>18.7</v>
      </c>
      <c r="CE753" s="74">
        <v>63.2</v>
      </c>
      <c r="CF753" s="74">
        <v>68.099999999999994</v>
      </c>
      <c r="CG753" s="74">
        <v>70.3</v>
      </c>
      <c r="CH753" s="78">
        <v>190</v>
      </c>
      <c r="CI753" s="74">
        <v>3.7</v>
      </c>
      <c r="CJ753" s="78">
        <v>180</v>
      </c>
      <c r="CK753" s="74">
        <v>15.9</v>
      </c>
      <c r="CL753" s="74">
        <v>13.7</v>
      </c>
      <c r="CM753" s="74">
        <v>63.2</v>
      </c>
      <c r="CN753" s="74">
        <v>66.5</v>
      </c>
      <c r="CO753" s="74">
        <v>70.3</v>
      </c>
      <c r="CP753" s="78"/>
      <c r="CQ753" s="74"/>
      <c r="CR753" s="78"/>
      <c r="CS753" s="74"/>
      <c r="CT753" s="74"/>
      <c r="CU753" s="74"/>
      <c r="CV753" s="74"/>
      <c r="CW753" s="74"/>
    </row>
    <row r="754" spans="1:101" ht="16.5" x14ac:dyDescent="0.3">
      <c r="A754" s="74" t="s">
        <v>293</v>
      </c>
      <c r="B754" s="74">
        <v>33</v>
      </c>
      <c r="C754" s="74">
        <v>10007835</v>
      </c>
      <c r="D754" s="74" t="s">
        <v>27</v>
      </c>
      <c r="E754" s="74" t="s">
        <v>215</v>
      </c>
      <c r="F754" s="78">
        <v>20</v>
      </c>
      <c r="G754" s="74" t="s">
        <v>396</v>
      </c>
      <c r="H754" s="78" t="s">
        <v>396</v>
      </c>
      <c r="I754" s="74" t="s">
        <v>396</v>
      </c>
      <c r="J754" s="74" t="s">
        <v>396</v>
      </c>
      <c r="K754" s="74" t="s">
        <v>396</v>
      </c>
      <c r="L754" s="74" t="s">
        <v>396</v>
      </c>
      <c r="M754" s="74" t="s">
        <v>396</v>
      </c>
      <c r="N754" s="78">
        <v>20</v>
      </c>
      <c r="O754" s="74" t="s">
        <v>396</v>
      </c>
      <c r="P754" s="78" t="s">
        <v>396</v>
      </c>
      <c r="Q754" s="74" t="s">
        <v>396</v>
      </c>
      <c r="R754" s="74" t="s">
        <v>396</v>
      </c>
      <c r="S754" s="74" t="s">
        <v>396</v>
      </c>
      <c r="T754" s="74" t="s">
        <v>396</v>
      </c>
      <c r="U754" s="74" t="s">
        <v>396</v>
      </c>
      <c r="V754" s="78">
        <v>20</v>
      </c>
      <c r="W754" s="74" t="s">
        <v>396</v>
      </c>
      <c r="X754" s="78" t="s">
        <v>396</v>
      </c>
      <c r="Y754" s="74" t="s">
        <v>396</v>
      </c>
      <c r="Z754" s="74" t="s">
        <v>396</v>
      </c>
      <c r="AA754" s="74" t="s">
        <v>396</v>
      </c>
      <c r="AB754" s="74" t="s">
        <v>396</v>
      </c>
      <c r="AC754" s="74" t="s">
        <v>396</v>
      </c>
      <c r="AD754" s="78"/>
      <c r="AE754" s="74"/>
      <c r="AF754" s="78"/>
      <c r="AG754" s="74"/>
      <c r="AH754" s="74"/>
      <c r="AI754" s="74"/>
      <c r="AJ754" s="74"/>
      <c r="AK754" s="74"/>
      <c r="AL754" s="78">
        <v>20</v>
      </c>
      <c r="AM754" s="74" t="s">
        <v>396</v>
      </c>
      <c r="AN754" s="78" t="s">
        <v>396</v>
      </c>
      <c r="AO754" s="74" t="s">
        <v>396</v>
      </c>
      <c r="AP754" s="74" t="s">
        <v>396</v>
      </c>
      <c r="AQ754" s="74" t="s">
        <v>396</v>
      </c>
      <c r="AR754" s="74" t="s">
        <v>396</v>
      </c>
      <c r="AS754" s="74" t="s">
        <v>396</v>
      </c>
      <c r="AT754" s="78">
        <v>20</v>
      </c>
      <c r="AU754" s="74" t="s">
        <v>396</v>
      </c>
      <c r="AV754" s="78" t="s">
        <v>396</v>
      </c>
      <c r="AW754" s="74" t="s">
        <v>396</v>
      </c>
      <c r="AX754" s="74" t="s">
        <v>396</v>
      </c>
      <c r="AY754" s="74" t="s">
        <v>396</v>
      </c>
      <c r="AZ754" s="74" t="s">
        <v>396</v>
      </c>
      <c r="BA754" s="74" t="s">
        <v>396</v>
      </c>
      <c r="BB754" s="78">
        <v>20</v>
      </c>
      <c r="BC754" s="74" t="s">
        <v>396</v>
      </c>
      <c r="BD754" s="78" t="s">
        <v>396</v>
      </c>
      <c r="BE754" s="74" t="s">
        <v>396</v>
      </c>
      <c r="BF754" s="74" t="s">
        <v>396</v>
      </c>
      <c r="BG754" s="74" t="s">
        <v>396</v>
      </c>
      <c r="BH754" s="74" t="s">
        <v>396</v>
      </c>
      <c r="BI754" s="74" t="s">
        <v>396</v>
      </c>
      <c r="BJ754" s="78"/>
      <c r="BK754" s="74"/>
      <c r="BL754" s="78"/>
      <c r="BM754" s="74"/>
      <c r="BN754" s="74"/>
      <c r="BO754" s="74"/>
      <c r="BP754" s="74"/>
      <c r="BQ754" s="74"/>
      <c r="BR754" s="78">
        <v>40</v>
      </c>
      <c r="BS754" s="74">
        <v>7.3</v>
      </c>
      <c r="BT754" s="78">
        <v>40</v>
      </c>
      <c r="BU754" s="74" t="s">
        <v>396</v>
      </c>
      <c r="BV754" s="74" t="s">
        <v>396</v>
      </c>
      <c r="BW754" s="74">
        <v>31.6</v>
      </c>
      <c r="BX754" s="74">
        <v>47.4</v>
      </c>
      <c r="BY754" s="74">
        <v>78.900000000000006</v>
      </c>
      <c r="BZ754" s="78">
        <v>40</v>
      </c>
      <c r="CA754" s="74">
        <v>9.8000000000000007</v>
      </c>
      <c r="CB754" s="78">
        <v>35</v>
      </c>
      <c r="CC754" s="74">
        <v>27</v>
      </c>
      <c r="CD754" s="74">
        <v>10.8</v>
      </c>
      <c r="CE754" s="74">
        <v>37.799999999999997</v>
      </c>
      <c r="CF754" s="74">
        <v>51.4</v>
      </c>
      <c r="CG754" s="74">
        <v>62.2</v>
      </c>
      <c r="CH754" s="78">
        <v>40</v>
      </c>
      <c r="CI754" s="74">
        <v>9.8000000000000007</v>
      </c>
      <c r="CJ754" s="78">
        <v>35</v>
      </c>
      <c r="CK754" s="74" t="s">
        <v>396</v>
      </c>
      <c r="CL754" s="74" t="s">
        <v>396</v>
      </c>
      <c r="CM754" s="74" t="s">
        <v>396</v>
      </c>
      <c r="CN754" s="74" t="s">
        <v>396</v>
      </c>
      <c r="CO754" s="74">
        <v>67.599999999999994</v>
      </c>
      <c r="CP754" s="78"/>
      <c r="CQ754" s="74"/>
      <c r="CR754" s="78"/>
      <c r="CS754" s="74"/>
      <c r="CT754" s="74"/>
      <c r="CU754" s="74"/>
      <c r="CV754" s="74"/>
      <c r="CW754" s="74"/>
    </row>
    <row r="755" spans="1:101" ht="16.5" x14ac:dyDescent="0.3">
      <c r="A755" s="74" t="s">
        <v>293</v>
      </c>
      <c r="B755" s="74">
        <v>195</v>
      </c>
      <c r="C755" s="74">
        <v>10005545</v>
      </c>
      <c r="D755" s="74" t="s">
        <v>19</v>
      </c>
      <c r="E755" s="74" t="s">
        <v>217</v>
      </c>
      <c r="F755" s="78">
        <v>85</v>
      </c>
      <c r="G755" s="74">
        <v>1.1000000000000001</v>
      </c>
      <c r="H755" s="78">
        <v>85</v>
      </c>
      <c r="I755" s="74">
        <v>8.1</v>
      </c>
      <c r="J755" s="74">
        <v>14</v>
      </c>
      <c r="K755" s="74" t="s">
        <v>396</v>
      </c>
      <c r="L755" s="74" t="s">
        <v>396</v>
      </c>
      <c r="M755" s="74">
        <v>77.900000000000006</v>
      </c>
      <c r="N755" s="78">
        <v>85</v>
      </c>
      <c r="O755" s="74">
        <v>1.1000000000000001</v>
      </c>
      <c r="P755" s="78">
        <v>85</v>
      </c>
      <c r="Q755" s="74">
        <v>10.5</v>
      </c>
      <c r="R755" s="74">
        <v>5.8</v>
      </c>
      <c r="S755" s="74" t="s">
        <v>396</v>
      </c>
      <c r="T755" s="74" t="s">
        <v>396</v>
      </c>
      <c r="U755" s="74">
        <v>83.7</v>
      </c>
      <c r="V755" s="78">
        <v>85</v>
      </c>
      <c r="W755" s="74">
        <v>1.1000000000000001</v>
      </c>
      <c r="X755" s="78">
        <v>85</v>
      </c>
      <c r="Y755" s="74">
        <v>19.8</v>
      </c>
      <c r="Z755" s="74">
        <v>5.8</v>
      </c>
      <c r="AA755" s="74" t="s">
        <v>396</v>
      </c>
      <c r="AB755" s="74" t="s">
        <v>396</v>
      </c>
      <c r="AC755" s="74">
        <v>74.400000000000006</v>
      </c>
      <c r="AD755" s="78"/>
      <c r="AE755" s="74"/>
      <c r="AF755" s="78"/>
      <c r="AG755" s="74"/>
      <c r="AH755" s="74"/>
      <c r="AI755" s="74"/>
      <c r="AJ755" s="74"/>
      <c r="AK755" s="74"/>
      <c r="AL755" s="78">
        <v>65</v>
      </c>
      <c r="AM755" s="74">
        <v>1.5</v>
      </c>
      <c r="AN755" s="78">
        <v>65</v>
      </c>
      <c r="AO755" s="74">
        <v>20</v>
      </c>
      <c r="AP755" s="74">
        <v>4.5999999999999996</v>
      </c>
      <c r="AQ755" s="74" t="s">
        <v>396</v>
      </c>
      <c r="AR755" s="74" t="s">
        <v>396</v>
      </c>
      <c r="AS755" s="74">
        <v>75.400000000000006</v>
      </c>
      <c r="AT755" s="78">
        <v>65</v>
      </c>
      <c r="AU755" s="74">
        <v>1.5</v>
      </c>
      <c r="AV755" s="78">
        <v>65</v>
      </c>
      <c r="AW755" s="74">
        <v>18.5</v>
      </c>
      <c r="AX755" s="74">
        <v>18.5</v>
      </c>
      <c r="AY755" s="74" t="s">
        <v>396</v>
      </c>
      <c r="AZ755" s="74" t="s">
        <v>396</v>
      </c>
      <c r="BA755" s="74">
        <v>63.1</v>
      </c>
      <c r="BB755" s="78">
        <v>65</v>
      </c>
      <c r="BC755" s="74">
        <v>1.5</v>
      </c>
      <c r="BD755" s="78">
        <v>65</v>
      </c>
      <c r="BE755" s="74">
        <v>27.7</v>
      </c>
      <c r="BF755" s="74">
        <v>6.2</v>
      </c>
      <c r="BG755" s="74" t="s">
        <v>396</v>
      </c>
      <c r="BH755" s="74" t="s">
        <v>396</v>
      </c>
      <c r="BI755" s="74">
        <v>66.2</v>
      </c>
      <c r="BJ755" s="78"/>
      <c r="BK755" s="74"/>
      <c r="BL755" s="78"/>
      <c r="BM755" s="74"/>
      <c r="BN755" s="74"/>
      <c r="BO755" s="74"/>
      <c r="BP755" s="74"/>
      <c r="BQ755" s="74"/>
      <c r="BR755" s="78">
        <v>155</v>
      </c>
      <c r="BS755" s="74">
        <v>1.3</v>
      </c>
      <c r="BT755" s="78">
        <v>150</v>
      </c>
      <c r="BU755" s="74">
        <v>13.2</v>
      </c>
      <c r="BV755" s="74">
        <v>9.9</v>
      </c>
      <c r="BW755" s="74">
        <v>66.900000000000006</v>
      </c>
      <c r="BX755" s="74">
        <v>74.8</v>
      </c>
      <c r="BY755" s="74">
        <v>76.8</v>
      </c>
      <c r="BZ755" s="78">
        <v>155</v>
      </c>
      <c r="CA755" s="74">
        <v>1.3</v>
      </c>
      <c r="CB755" s="78">
        <v>150</v>
      </c>
      <c r="CC755" s="74">
        <v>13.9</v>
      </c>
      <c r="CD755" s="74">
        <v>11.3</v>
      </c>
      <c r="CE755" s="74">
        <v>65.599999999999994</v>
      </c>
      <c r="CF755" s="74">
        <v>72.2</v>
      </c>
      <c r="CG755" s="74">
        <v>74.8</v>
      </c>
      <c r="CH755" s="78">
        <v>155</v>
      </c>
      <c r="CI755" s="74">
        <v>1.3</v>
      </c>
      <c r="CJ755" s="78">
        <v>150</v>
      </c>
      <c r="CK755" s="74">
        <v>23.2</v>
      </c>
      <c r="CL755" s="74">
        <v>6</v>
      </c>
      <c r="CM755" s="74" t="s">
        <v>396</v>
      </c>
      <c r="CN755" s="74" t="s">
        <v>396</v>
      </c>
      <c r="CO755" s="74">
        <v>70.900000000000006</v>
      </c>
      <c r="CP755" s="78"/>
      <c r="CQ755" s="74"/>
      <c r="CR755" s="78"/>
      <c r="CS755" s="74"/>
      <c r="CT755" s="74"/>
      <c r="CU755" s="74"/>
      <c r="CV755" s="74"/>
      <c r="CW755" s="74"/>
    </row>
    <row r="756" spans="1:101" ht="16.5" x14ac:dyDescent="0.3">
      <c r="A756" s="74" t="s">
        <v>293</v>
      </c>
      <c r="B756" s="74">
        <v>3</v>
      </c>
      <c r="C756" s="74">
        <v>10007777</v>
      </c>
      <c r="D756" s="74" t="s">
        <v>27</v>
      </c>
      <c r="E756" s="74" t="s">
        <v>219</v>
      </c>
      <c r="F756" s="78" t="s">
        <v>13</v>
      </c>
      <c r="G756" s="74" t="s">
        <v>13</v>
      </c>
      <c r="H756" s="78" t="s">
        <v>13</v>
      </c>
      <c r="I756" s="74" t="s">
        <v>13</v>
      </c>
      <c r="J756" s="74" t="s">
        <v>13</v>
      </c>
      <c r="K756" s="74" t="s">
        <v>13</v>
      </c>
      <c r="L756" s="74" t="s">
        <v>13</v>
      </c>
      <c r="M756" s="74" t="s">
        <v>13</v>
      </c>
      <c r="N756" s="78" t="s">
        <v>13</v>
      </c>
      <c r="O756" s="74" t="s">
        <v>13</v>
      </c>
      <c r="P756" s="78" t="s">
        <v>13</v>
      </c>
      <c r="Q756" s="74" t="s">
        <v>13</v>
      </c>
      <c r="R756" s="74" t="s">
        <v>13</v>
      </c>
      <c r="S756" s="74" t="s">
        <v>13</v>
      </c>
      <c r="T756" s="74" t="s">
        <v>13</v>
      </c>
      <c r="U756" s="74" t="s">
        <v>13</v>
      </c>
      <c r="V756" s="78" t="s">
        <v>13</v>
      </c>
      <c r="W756" s="74" t="s">
        <v>13</v>
      </c>
      <c r="X756" s="78" t="s">
        <v>13</v>
      </c>
      <c r="Y756" s="74" t="s">
        <v>13</v>
      </c>
      <c r="Z756" s="74" t="s">
        <v>13</v>
      </c>
      <c r="AA756" s="74" t="s">
        <v>13</v>
      </c>
      <c r="AB756" s="74" t="s">
        <v>13</v>
      </c>
      <c r="AC756" s="74" t="s">
        <v>13</v>
      </c>
      <c r="AD756" s="78"/>
      <c r="AE756" s="74"/>
      <c r="AF756" s="78"/>
      <c r="AG756" s="74"/>
      <c r="AH756" s="74"/>
      <c r="AI756" s="74"/>
      <c r="AJ756" s="74"/>
      <c r="AK756" s="74"/>
      <c r="AL756" s="78" t="s">
        <v>13</v>
      </c>
      <c r="AM756" s="74" t="s">
        <v>13</v>
      </c>
      <c r="AN756" s="78" t="s">
        <v>13</v>
      </c>
      <c r="AO756" s="74" t="s">
        <v>13</v>
      </c>
      <c r="AP756" s="74" t="s">
        <v>13</v>
      </c>
      <c r="AQ756" s="74" t="s">
        <v>13</v>
      </c>
      <c r="AR756" s="74" t="s">
        <v>13</v>
      </c>
      <c r="AS756" s="74" t="s">
        <v>13</v>
      </c>
      <c r="AT756" s="78" t="s">
        <v>13</v>
      </c>
      <c r="AU756" s="74" t="s">
        <v>13</v>
      </c>
      <c r="AV756" s="78" t="s">
        <v>13</v>
      </c>
      <c r="AW756" s="74" t="s">
        <v>13</v>
      </c>
      <c r="AX756" s="74" t="s">
        <v>13</v>
      </c>
      <c r="AY756" s="74" t="s">
        <v>13</v>
      </c>
      <c r="AZ756" s="74" t="s">
        <v>13</v>
      </c>
      <c r="BA756" s="74" t="s">
        <v>13</v>
      </c>
      <c r="BB756" s="78" t="s">
        <v>13</v>
      </c>
      <c r="BC756" s="74" t="s">
        <v>13</v>
      </c>
      <c r="BD756" s="78" t="s">
        <v>13</v>
      </c>
      <c r="BE756" s="74" t="s">
        <v>13</v>
      </c>
      <c r="BF756" s="74" t="s">
        <v>13</v>
      </c>
      <c r="BG756" s="74" t="s">
        <v>13</v>
      </c>
      <c r="BH756" s="74" t="s">
        <v>13</v>
      </c>
      <c r="BI756" s="74" t="s">
        <v>13</v>
      </c>
      <c r="BJ756" s="78"/>
      <c r="BK756" s="74"/>
      <c r="BL756" s="78"/>
      <c r="BM756" s="74"/>
      <c r="BN756" s="74"/>
      <c r="BO756" s="74"/>
      <c r="BP756" s="74"/>
      <c r="BQ756" s="74"/>
      <c r="BR756" s="78" t="s">
        <v>13</v>
      </c>
      <c r="BS756" s="74" t="s">
        <v>13</v>
      </c>
      <c r="BT756" s="78" t="s">
        <v>13</v>
      </c>
      <c r="BU756" s="74" t="s">
        <v>13</v>
      </c>
      <c r="BV756" s="74" t="s">
        <v>13</v>
      </c>
      <c r="BW756" s="74" t="s">
        <v>13</v>
      </c>
      <c r="BX756" s="74" t="s">
        <v>13</v>
      </c>
      <c r="BY756" s="74" t="s">
        <v>13</v>
      </c>
      <c r="BZ756" s="78" t="s">
        <v>13</v>
      </c>
      <c r="CA756" s="74" t="s">
        <v>13</v>
      </c>
      <c r="CB756" s="78" t="s">
        <v>13</v>
      </c>
      <c r="CC756" s="74" t="s">
        <v>13</v>
      </c>
      <c r="CD756" s="74" t="s">
        <v>13</v>
      </c>
      <c r="CE756" s="74" t="s">
        <v>13</v>
      </c>
      <c r="CF756" s="74" t="s">
        <v>13</v>
      </c>
      <c r="CG756" s="74" t="s">
        <v>13</v>
      </c>
      <c r="CH756" s="78" t="s">
        <v>13</v>
      </c>
      <c r="CI756" s="74" t="s">
        <v>13</v>
      </c>
      <c r="CJ756" s="78" t="s">
        <v>13</v>
      </c>
      <c r="CK756" s="74" t="s">
        <v>13</v>
      </c>
      <c r="CL756" s="74" t="s">
        <v>13</v>
      </c>
      <c r="CM756" s="74" t="s">
        <v>13</v>
      </c>
      <c r="CN756" s="74" t="s">
        <v>13</v>
      </c>
      <c r="CO756" s="74" t="s">
        <v>13</v>
      </c>
      <c r="CP756" s="78"/>
      <c r="CQ756" s="74"/>
      <c r="CR756" s="78"/>
      <c r="CS756" s="74"/>
      <c r="CT756" s="74"/>
      <c r="CU756" s="74"/>
      <c r="CV756" s="74"/>
      <c r="CW756" s="74"/>
    </row>
    <row r="757" spans="1:101" ht="16.5" x14ac:dyDescent="0.3">
      <c r="A757" s="74" t="s">
        <v>293</v>
      </c>
      <c r="B757" s="74">
        <v>34</v>
      </c>
      <c r="C757" s="74">
        <v>10007778</v>
      </c>
      <c r="D757" s="74" t="s">
        <v>27</v>
      </c>
      <c r="E757" s="74" t="s">
        <v>221</v>
      </c>
      <c r="F757" s="78">
        <v>30</v>
      </c>
      <c r="G757" s="74">
        <v>3.2</v>
      </c>
      <c r="H757" s="78">
        <v>30</v>
      </c>
      <c r="I757" s="74" t="s">
        <v>396</v>
      </c>
      <c r="J757" s="74" t="s">
        <v>396</v>
      </c>
      <c r="K757" s="74">
        <v>20</v>
      </c>
      <c r="L757" s="74">
        <v>53.3</v>
      </c>
      <c r="M757" s="74">
        <v>86.7</v>
      </c>
      <c r="N757" s="78">
        <v>30</v>
      </c>
      <c r="O757" s="74">
        <v>3.2</v>
      </c>
      <c r="P757" s="78">
        <v>30</v>
      </c>
      <c r="Q757" s="74" t="s">
        <v>396</v>
      </c>
      <c r="R757" s="74" t="s">
        <v>396</v>
      </c>
      <c r="S757" s="74" t="s">
        <v>396</v>
      </c>
      <c r="T757" s="74" t="s">
        <v>396</v>
      </c>
      <c r="U757" s="74">
        <v>70</v>
      </c>
      <c r="V757" s="78">
        <v>30</v>
      </c>
      <c r="W757" s="74">
        <v>3.2</v>
      </c>
      <c r="X757" s="78">
        <v>30</v>
      </c>
      <c r="Y757" s="74" t="s">
        <v>396</v>
      </c>
      <c r="Z757" s="74" t="s">
        <v>396</v>
      </c>
      <c r="AA757" s="74" t="s">
        <v>396</v>
      </c>
      <c r="AB757" s="74" t="s">
        <v>396</v>
      </c>
      <c r="AC757" s="74">
        <v>60</v>
      </c>
      <c r="AD757" s="78"/>
      <c r="AE757" s="74"/>
      <c r="AF757" s="78"/>
      <c r="AG757" s="74"/>
      <c r="AH757" s="74"/>
      <c r="AI757" s="74"/>
      <c r="AJ757" s="74"/>
      <c r="AK757" s="74"/>
      <c r="AL757" s="78">
        <v>30</v>
      </c>
      <c r="AM757" s="74">
        <v>3.4</v>
      </c>
      <c r="AN757" s="78">
        <v>30</v>
      </c>
      <c r="AO757" s="74">
        <v>21.4</v>
      </c>
      <c r="AP757" s="74">
        <v>0</v>
      </c>
      <c r="AQ757" s="74">
        <v>17.899999999999999</v>
      </c>
      <c r="AR757" s="74">
        <v>46.4</v>
      </c>
      <c r="AS757" s="74">
        <v>78.599999999999994</v>
      </c>
      <c r="AT757" s="78">
        <v>30</v>
      </c>
      <c r="AU757" s="74">
        <v>3.4</v>
      </c>
      <c r="AV757" s="78">
        <v>30</v>
      </c>
      <c r="AW757" s="74" t="s">
        <v>396</v>
      </c>
      <c r="AX757" s="74" t="s">
        <v>396</v>
      </c>
      <c r="AY757" s="74" t="s">
        <v>396</v>
      </c>
      <c r="AZ757" s="74" t="s">
        <v>396</v>
      </c>
      <c r="BA757" s="74">
        <v>60.7</v>
      </c>
      <c r="BB757" s="78">
        <v>30</v>
      </c>
      <c r="BC757" s="74">
        <v>3.4</v>
      </c>
      <c r="BD757" s="78">
        <v>30</v>
      </c>
      <c r="BE757" s="74" t="s">
        <v>396</v>
      </c>
      <c r="BF757" s="74" t="s">
        <v>396</v>
      </c>
      <c r="BG757" s="74" t="s">
        <v>396</v>
      </c>
      <c r="BH757" s="74" t="s">
        <v>396</v>
      </c>
      <c r="BI757" s="74">
        <v>50</v>
      </c>
      <c r="BJ757" s="78"/>
      <c r="BK757" s="74"/>
      <c r="BL757" s="78"/>
      <c r="BM757" s="74"/>
      <c r="BN757" s="74"/>
      <c r="BO757" s="74"/>
      <c r="BP757" s="74"/>
      <c r="BQ757" s="74"/>
      <c r="BR757" s="78">
        <v>60</v>
      </c>
      <c r="BS757" s="74">
        <v>3.3</v>
      </c>
      <c r="BT757" s="78">
        <v>60</v>
      </c>
      <c r="BU757" s="74" t="s">
        <v>396</v>
      </c>
      <c r="BV757" s="74" t="s">
        <v>396</v>
      </c>
      <c r="BW757" s="74">
        <v>19</v>
      </c>
      <c r="BX757" s="74">
        <v>50</v>
      </c>
      <c r="BY757" s="74">
        <v>82.8</v>
      </c>
      <c r="BZ757" s="78">
        <v>60</v>
      </c>
      <c r="CA757" s="74">
        <v>3.3</v>
      </c>
      <c r="CB757" s="78">
        <v>60</v>
      </c>
      <c r="CC757" s="74">
        <v>25.9</v>
      </c>
      <c r="CD757" s="74">
        <v>8.6</v>
      </c>
      <c r="CE757" s="74">
        <v>48.3</v>
      </c>
      <c r="CF757" s="74">
        <v>55.2</v>
      </c>
      <c r="CG757" s="74">
        <v>65.5</v>
      </c>
      <c r="CH757" s="78">
        <v>60</v>
      </c>
      <c r="CI757" s="74">
        <v>3.3</v>
      </c>
      <c r="CJ757" s="78">
        <v>60</v>
      </c>
      <c r="CK757" s="74">
        <v>36.200000000000003</v>
      </c>
      <c r="CL757" s="74">
        <v>8.6</v>
      </c>
      <c r="CM757" s="74">
        <v>43.1</v>
      </c>
      <c r="CN757" s="74">
        <v>48.3</v>
      </c>
      <c r="CO757" s="74">
        <v>55.2</v>
      </c>
      <c r="CP757" s="78"/>
      <c r="CQ757" s="74"/>
      <c r="CR757" s="78"/>
      <c r="CS757" s="74"/>
      <c r="CT757" s="74"/>
      <c r="CU757" s="74"/>
      <c r="CV757" s="74"/>
      <c r="CW757" s="74"/>
    </row>
    <row r="758" spans="1:101" ht="16.5" x14ac:dyDescent="0.3">
      <c r="A758" s="74" t="s">
        <v>293</v>
      </c>
      <c r="B758" s="74">
        <v>10</v>
      </c>
      <c r="C758" s="74">
        <v>10007816</v>
      </c>
      <c r="D758" s="74" t="s">
        <v>27</v>
      </c>
      <c r="E758" s="74" t="s">
        <v>223</v>
      </c>
      <c r="F758" s="78">
        <v>100</v>
      </c>
      <c r="G758" s="74">
        <v>2</v>
      </c>
      <c r="H758" s="78">
        <v>100</v>
      </c>
      <c r="I758" s="74">
        <v>11.1</v>
      </c>
      <c r="J758" s="74">
        <v>17.2</v>
      </c>
      <c r="K758" s="74" t="s">
        <v>396</v>
      </c>
      <c r="L758" s="74" t="s">
        <v>396</v>
      </c>
      <c r="M758" s="74">
        <v>71.7</v>
      </c>
      <c r="N758" s="78">
        <v>100</v>
      </c>
      <c r="O758" s="74">
        <v>3</v>
      </c>
      <c r="P758" s="78">
        <v>100</v>
      </c>
      <c r="Q758" s="74">
        <v>13.3</v>
      </c>
      <c r="R758" s="74">
        <v>15.3</v>
      </c>
      <c r="S758" s="74" t="s">
        <v>396</v>
      </c>
      <c r="T758" s="74" t="s">
        <v>396</v>
      </c>
      <c r="U758" s="74">
        <v>71.400000000000006</v>
      </c>
      <c r="V758" s="78">
        <v>100</v>
      </c>
      <c r="W758" s="74">
        <v>3</v>
      </c>
      <c r="X758" s="78">
        <v>100</v>
      </c>
      <c r="Y758" s="74">
        <v>21.4</v>
      </c>
      <c r="Z758" s="74">
        <v>14.3</v>
      </c>
      <c r="AA758" s="74" t="s">
        <v>396</v>
      </c>
      <c r="AB758" s="74" t="s">
        <v>396</v>
      </c>
      <c r="AC758" s="74">
        <v>64.3</v>
      </c>
      <c r="AD758" s="78"/>
      <c r="AE758" s="74"/>
      <c r="AF758" s="78"/>
      <c r="AG758" s="74"/>
      <c r="AH758" s="74"/>
      <c r="AI758" s="74"/>
      <c r="AJ758" s="74"/>
      <c r="AK758" s="74"/>
      <c r="AL758" s="78">
        <v>45</v>
      </c>
      <c r="AM758" s="74">
        <v>4.3</v>
      </c>
      <c r="AN758" s="78">
        <v>45</v>
      </c>
      <c r="AO758" s="74">
        <v>9.1</v>
      </c>
      <c r="AP758" s="74">
        <v>9.1</v>
      </c>
      <c r="AQ758" s="74" t="s">
        <v>396</v>
      </c>
      <c r="AR758" s="74" t="s">
        <v>396</v>
      </c>
      <c r="AS758" s="74">
        <v>81.8</v>
      </c>
      <c r="AT758" s="78">
        <v>45</v>
      </c>
      <c r="AU758" s="74">
        <v>2.2000000000000002</v>
      </c>
      <c r="AV758" s="78">
        <v>45</v>
      </c>
      <c r="AW758" s="74">
        <v>8.9</v>
      </c>
      <c r="AX758" s="74">
        <v>20</v>
      </c>
      <c r="AY758" s="74" t="s">
        <v>396</v>
      </c>
      <c r="AZ758" s="74" t="s">
        <v>396</v>
      </c>
      <c r="BA758" s="74">
        <v>71.099999999999994</v>
      </c>
      <c r="BB758" s="78">
        <v>45</v>
      </c>
      <c r="BC758" s="74">
        <v>4.3</v>
      </c>
      <c r="BD758" s="78">
        <v>45</v>
      </c>
      <c r="BE758" s="74">
        <v>15.9</v>
      </c>
      <c r="BF758" s="74">
        <v>11.4</v>
      </c>
      <c r="BG758" s="74" t="s">
        <v>396</v>
      </c>
      <c r="BH758" s="74" t="s">
        <v>396</v>
      </c>
      <c r="BI758" s="74">
        <v>72.7</v>
      </c>
      <c r="BJ758" s="78"/>
      <c r="BK758" s="74"/>
      <c r="BL758" s="78"/>
      <c r="BM758" s="74"/>
      <c r="BN758" s="74"/>
      <c r="BO758" s="74"/>
      <c r="BP758" s="74"/>
      <c r="BQ758" s="74"/>
      <c r="BR758" s="78">
        <v>145</v>
      </c>
      <c r="BS758" s="74">
        <v>2.7</v>
      </c>
      <c r="BT758" s="78">
        <v>145</v>
      </c>
      <c r="BU758" s="74">
        <v>10.5</v>
      </c>
      <c r="BV758" s="74">
        <v>14.7</v>
      </c>
      <c r="BW758" s="74">
        <v>65</v>
      </c>
      <c r="BX758" s="74">
        <v>70.599999999999994</v>
      </c>
      <c r="BY758" s="74">
        <v>74.8</v>
      </c>
      <c r="BZ758" s="78">
        <v>145</v>
      </c>
      <c r="CA758" s="74">
        <v>2.7</v>
      </c>
      <c r="CB758" s="78">
        <v>145</v>
      </c>
      <c r="CC758" s="74">
        <v>11.9</v>
      </c>
      <c r="CD758" s="74">
        <v>16.8</v>
      </c>
      <c r="CE758" s="74">
        <v>58.7</v>
      </c>
      <c r="CF758" s="74">
        <v>67.099999999999994</v>
      </c>
      <c r="CG758" s="74">
        <v>71.3</v>
      </c>
      <c r="CH758" s="78">
        <v>145</v>
      </c>
      <c r="CI758" s="74">
        <v>3.4</v>
      </c>
      <c r="CJ758" s="78">
        <v>140</v>
      </c>
      <c r="CK758" s="74">
        <v>19.7</v>
      </c>
      <c r="CL758" s="74">
        <v>13.4</v>
      </c>
      <c r="CM758" s="74" t="s">
        <v>396</v>
      </c>
      <c r="CN758" s="74" t="s">
        <v>396</v>
      </c>
      <c r="CO758" s="74">
        <v>66.900000000000006</v>
      </c>
      <c r="CP758" s="78"/>
      <c r="CQ758" s="74"/>
      <c r="CR758" s="78"/>
      <c r="CS758" s="74"/>
      <c r="CT758" s="74"/>
      <c r="CU758" s="74"/>
      <c r="CV758" s="74"/>
      <c r="CW758" s="74"/>
    </row>
    <row r="759" spans="1:101" ht="16.5" x14ac:dyDescent="0.3">
      <c r="A759" s="74" t="s">
        <v>293</v>
      </c>
      <c r="B759" s="74">
        <v>141</v>
      </c>
      <c r="C759" s="74">
        <v>10005553</v>
      </c>
      <c r="D759" s="74" t="s">
        <v>49</v>
      </c>
      <c r="E759" s="74" t="s">
        <v>225</v>
      </c>
      <c r="F759" s="78">
        <v>770</v>
      </c>
      <c r="G759" s="74">
        <v>1.8</v>
      </c>
      <c r="H759" s="78">
        <v>755</v>
      </c>
      <c r="I759" s="74">
        <v>8.5</v>
      </c>
      <c r="J759" s="74">
        <v>11.2</v>
      </c>
      <c r="K759" s="74">
        <v>49.9</v>
      </c>
      <c r="L759" s="74">
        <v>68.900000000000006</v>
      </c>
      <c r="M759" s="74">
        <v>80.3</v>
      </c>
      <c r="N759" s="78">
        <v>770</v>
      </c>
      <c r="O759" s="74">
        <v>1.8</v>
      </c>
      <c r="P759" s="78">
        <v>755</v>
      </c>
      <c r="Q759" s="74">
        <v>10.1</v>
      </c>
      <c r="R759" s="74">
        <v>8.3000000000000007</v>
      </c>
      <c r="S759" s="74">
        <v>63.5</v>
      </c>
      <c r="T759" s="74">
        <v>75.8</v>
      </c>
      <c r="U759" s="74">
        <v>81.599999999999994</v>
      </c>
      <c r="V759" s="78">
        <v>770</v>
      </c>
      <c r="W759" s="74">
        <v>2.2999999999999998</v>
      </c>
      <c r="X759" s="78">
        <v>750</v>
      </c>
      <c r="Y759" s="74">
        <v>12.8</v>
      </c>
      <c r="Z759" s="74">
        <v>9.4</v>
      </c>
      <c r="AA759" s="74">
        <v>64.900000000000006</v>
      </c>
      <c r="AB759" s="74">
        <v>74.5</v>
      </c>
      <c r="AC759" s="74">
        <v>77.8</v>
      </c>
      <c r="AD759" s="78"/>
      <c r="AE759" s="74"/>
      <c r="AF759" s="78"/>
      <c r="AG759" s="74"/>
      <c r="AH759" s="74"/>
      <c r="AI759" s="74"/>
      <c r="AJ759" s="74"/>
      <c r="AK759" s="74"/>
      <c r="AL759" s="78">
        <v>490</v>
      </c>
      <c r="AM759" s="74">
        <v>1.4</v>
      </c>
      <c r="AN759" s="78">
        <v>480</v>
      </c>
      <c r="AO759" s="74">
        <v>9.8000000000000007</v>
      </c>
      <c r="AP759" s="74">
        <v>9.8000000000000007</v>
      </c>
      <c r="AQ759" s="74">
        <v>43.8</v>
      </c>
      <c r="AR759" s="74">
        <v>61.4</v>
      </c>
      <c r="AS759" s="74">
        <v>80.5</v>
      </c>
      <c r="AT759" s="78">
        <v>490</v>
      </c>
      <c r="AU759" s="74">
        <v>1.6</v>
      </c>
      <c r="AV759" s="78">
        <v>480</v>
      </c>
      <c r="AW759" s="74">
        <v>12.1</v>
      </c>
      <c r="AX759" s="74">
        <v>10.199999999999999</v>
      </c>
      <c r="AY759" s="74">
        <v>59</v>
      </c>
      <c r="AZ759" s="74">
        <v>69.2</v>
      </c>
      <c r="BA759" s="74">
        <v>77.8</v>
      </c>
      <c r="BB759" s="78">
        <v>490</v>
      </c>
      <c r="BC759" s="74">
        <v>1.8</v>
      </c>
      <c r="BD759" s="78">
        <v>480</v>
      </c>
      <c r="BE759" s="74">
        <v>16.3</v>
      </c>
      <c r="BF759" s="74">
        <v>9.1999999999999993</v>
      </c>
      <c r="BG759" s="74">
        <v>61.9</v>
      </c>
      <c r="BH759" s="74">
        <v>70.2</v>
      </c>
      <c r="BI759" s="74">
        <v>74.599999999999994</v>
      </c>
      <c r="BJ759" s="78"/>
      <c r="BK759" s="74"/>
      <c r="BL759" s="78"/>
      <c r="BM759" s="74"/>
      <c r="BN759" s="74"/>
      <c r="BO759" s="74"/>
      <c r="BP759" s="74"/>
      <c r="BQ759" s="74"/>
      <c r="BR759" s="78">
        <v>1260</v>
      </c>
      <c r="BS759" s="74">
        <v>1.7</v>
      </c>
      <c r="BT759" s="78">
        <v>1240</v>
      </c>
      <c r="BU759" s="74">
        <v>9</v>
      </c>
      <c r="BV759" s="74">
        <v>10.7</v>
      </c>
      <c r="BW759" s="74">
        <v>47.5</v>
      </c>
      <c r="BX759" s="74">
        <v>66</v>
      </c>
      <c r="BY759" s="74">
        <v>80.400000000000006</v>
      </c>
      <c r="BZ759" s="78">
        <v>1260</v>
      </c>
      <c r="CA759" s="74">
        <v>1.7</v>
      </c>
      <c r="CB759" s="78">
        <v>1235</v>
      </c>
      <c r="CC759" s="74">
        <v>10.8</v>
      </c>
      <c r="CD759" s="74">
        <v>9.1</v>
      </c>
      <c r="CE759" s="74">
        <v>61.8</v>
      </c>
      <c r="CF759" s="74">
        <v>73.2</v>
      </c>
      <c r="CG759" s="74">
        <v>80.099999999999994</v>
      </c>
      <c r="CH759" s="78">
        <v>1260</v>
      </c>
      <c r="CI759" s="74">
        <v>2.1</v>
      </c>
      <c r="CJ759" s="78">
        <v>1230</v>
      </c>
      <c r="CK759" s="74">
        <v>14.1</v>
      </c>
      <c r="CL759" s="74">
        <v>9.3000000000000007</v>
      </c>
      <c r="CM759" s="74">
        <v>63.7</v>
      </c>
      <c r="CN759" s="74">
        <v>72.8</v>
      </c>
      <c r="CO759" s="74">
        <v>76.5</v>
      </c>
      <c r="CP759" s="78"/>
      <c r="CQ759" s="74"/>
      <c r="CR759" s="78"/>
      <c r="CS759" s="74"/>
      <c r="CT759" s="74"/>
      <c r="CU759" s="74"/>
      <c r="CV759" s="74"/>
      <c r="CW759" s="74"/>
    </row>
    <row r="760" spans="1:101" ht="16.5" x14ac:dyDescent="0.3">
      <c r="A760" s="74" t="s">
        <v>293</v>
      </c>
      <c r="B760" s="74">
        <v>35</v>
      </c>
      <c r="C760" s="74">
        <v>10007837</v>
      </c>
      <c r="D760" s="74" t="s">
        <v>39</v>
      </c>
      <c r="E760" s="74" t="s">
        <v>227</v>
      </c>
      <c r="F760" s="78">
        <v>60</v>
      </c>
      <c r="G760" s="74">
        <v>5.2</v>
      </c>
      <c r="H760" s="78">
        <v>55</v>
      </c>
      <c r="I760" s="74" t="s">
        <v>396</v>
      </c>
      <c r="J760" s="74" t="s">
        <v>396</v>
      </c>
      <c r="K760" s="74">
        <v>34.5</v>
      </c>
      <c r="L760" s="74">
        <v>69.099999999999994</v>
      </c>
      <c r="M760" s="74">
        <v>80</v>
      </c>
      <c r="N760" s="78">
        <v>60</v>
      </c>
      <c r="O760" s="74">
        <v>5.2</v>
      </c>
      <c r="P760" s="78">
        <v>55</v>
      </c>
      <c r="Q760" s="74">
        <v>23.6</v>
      </c>
      <c r="R760" s="74">
        <v>10.9</v>
      </c>
      <c r="S760" s="74" t="s">
        <v>396</v>
      </c>
      <c r="T760" s="74" t="s">
        <v>396</v>
      </c>
      <c r="U760" s="74">
        <v>65.5</v>
      </c>
      <c r="V760" s="78">
        <v>60</v>
      </c>
      <c r="W760" s="74">
        <v>5.2</v>
      </c>
      <c r="X760" s="78">
        <v>55</v>
      </c>
      <c r="Y760" s="74">
        <v>32.700000000000003</v>
      </c>
      <c r="Z760" s="74">
        <v>12.7</v>
      </c>
      <c r="AA760" s="74" t="s">
        <v>396</v>
      </c>
      <c r="AB760" s="74" t="s">
        <v>396</v>
      </c>
      <c r="AC760" s="74">
        <v>54.5</v>
      </c>
      <c r="AD760" s="78"/>
      <c r="AE760" s="74"/>
      <c r="AF760" s="78"/>
      <c r="AG760" s="74"/>
      <c r="AH760" s="74"/>
      <c r="AI760" s="74"/>
      <c r="AJ760" s="74"/>
      <c r="AK760" s="74"/>
      <c r="AL760" s="78">
        <v>55</v>
      </c>
      <c r="AM760" s="74">
        <v>0</v>
      </c>
      <c r="AN760" s="78">
        <v>55</v>
      </c>
      <c r="AO760" s="74" t="s">
        <v>396</v>
      </c>
      <c r="AP760" s="74" t="s">
        <v>396</v>
      </c>
      <c r="AQ760" s="74">
        <v>24.1</v>
      </c>
      <c r="AR760" s="74">
        <v>53.7</v>
      </c>
      <c r="AS760" s="74">
        <v>75.900000000000006</v>
      </c>
      <c r="AT760" s="78">
        <v>55</v>
      </c>
      <c r="AU760" s="74">
        <v>1.9</v>
      </c>
      <c r="AV760" s="78">
        <v>55</v>
      </c>
      <c r="AW760" s="74">
        <v>20.8</v>
      </c>
      <c r="AX760" s="74">
        <v>9.4</v>
      </c>
      <c r="AY760" s="74" t="s">
        <v>396</v>
      </c>
      <c r="AZ760" s="74" t="s">
        <v>396</v>
      </c>
      <c r="BA760" s="74">
        <v>69.8</v>
      </c>
      <c r="BB760" s="78">
        <v>55</v>
      </c>
      <c r="BC760" s="74">
        <v>1.9</v>
      </c>
      <c r="BD760" s="78">
        <v>55</v>
      </c>
      <c r="BE760" s="74">
        <v>18.899999999999999</v>
      </c>
      <c r="BF760" s="74">
        <v>11.3</v>
      </c>
      <c r="BG760" s="74" t="s">
        <v>396</v>
      </c>
      <c r="BH760" s="74" t="s">
        <v>396</v>
      </c>
      <c r="BI760" s="74">
        <v>69.8</v>
      </c>
      <c r="BJ760" s="78"/>
      <c r="BK760" s="74"/>
      <c r="BL760" s="78"/>
      <c r="BM760" s="74"/>
      <c r="BN760" s="74"/>
      <c r="BO760" s="74"/>
      <c r="BP760" s="74"/>
      <c r="BQ760" s="74"/>
      <c r="BR760" s="78">
        <v>110</v>
      </c>
      <c r="BS760" s="74">
        <v>2.7</v>
      </c>
      <c r="BT760" s="78">
        <v>110</v>
      </c>
      <c r="BU760" s="74">
        <v>15.6</v>
      </c>
      <c r="BV760" s="74">
        <v>6.4</v>
      </c>
      <c r="BW760" s="74">
        <v>29.4</v>
      </c>
      <c r="BX760" s="74">
        <v>61.5</v>
      </c>
      <c r="BY760" s="74">
        <v>78</v>
      </c>
      <c r="BZ760" s="78">
        <v>110</v>
      </c>
      <c r="CA760" s="74">
        <v>3.6</v>
      </c>
      <c r="CB760" s="78">
        <v>110</v>
      </c>
      <c r="CC760" s="74">
        <v>22.2</v>
      </c>
      <c r="CD760" s="74">
        <v>10.199999999999999</v>
      </c>
      <c r="CE760" s="74">
        <v>57.4</v>
      </c>
      <c r="CF760" s="74">
        <v>63.9</v>
      </c>
      <c r="CG760" s="74">
        <v>67.599999999999994</v>
      </c>
      <c r="CH760" s="78">
        <v>110</v>
      </c>
      <c r="CI760" s="74">
        <v>3.6</v>
      </c>
      <c r="CJ760" s="78">
        <v>110</v>
      </c>
      <c r="CK760" s="74">
        <v>25.9</v>
      </c>
      <c r="CL760" s="74">
        <v>12</v>
      </c>
      <c r="CM760" s="74" t="s">
        <v>396</v>
      </c>
      <c r="CN760" s="74" t="s">
        <v>396</v>
      </c>
      <c r="CO760" s="74">
        <v>62</v>
      </c>
      <c r="CP760" s="78"/>
      <c r="CQ760" s="74"/>
      <c r="CR760" s="78"/>
      <c r="CS760" s="74"/>
      <c r="CT760" s="74"/>
      <c r="CU760" s="74"/>
      <c r="CV760" s="74"/>
      <c r="CW760" s="74"/>
    </row>
    <row r="761" spans="1:101" ht="16.5" x14ac:dyDescent="0.3">
      <c r="A761" s="74" t="s">
        <v>293</v>
      </c>
      <c r="B761" s="74">
        <v>143</v>
      </c>
      <c r="C761" s="74">
        <v>10007779</v>
      </c>
      <c r="D761" s="74" t="s">
        <v>27</v>
      </c>
      <c r="E761" s="74" t="s">
        <v>229</v>
      </c>
      <c r="F761" s="78">
        <v>240</v>
      </c>
      <c r="G761" s="74">
        <v>2.1</v>
      </c>
      <c r="H761" s="78">
        <v>235</v>
      </c>
      <c r="I761" s="74">
        <v>7.7</v>
      </c>
      <c r="J761" s="74">
        <v>11.5</v>
      </c>
      <c r="K761" s="74">
        <v>61.5</v>
      </c>
      <c r="L761" s="74">
        <v>75.2</v>
      </c>
      <c r="M761" s="74">
        <v>80.8</v>
      </c>
      <c r="N761" s="78">
        <v>240</v>
      </c>
      <c r="O761" s="74">
        <v>2.1</v>
      </c>
      <c r="P761" s="78">
        <v>235</v>
      </c>
      <c r="Q761" s="74">
        <v>9.4</v>
      </c>
      <c r="R761" s="74">
        <v>10.3</v>
      </c>
      <c r="S761" s="74">
        <v>58.5</v>
      </c>
      <c r="T761" s="74">
        <v>75.2</v>
      </c>
      <c r="U761" s="74">
        <v>80.3</v>
      </c>
      <c r="V761" s="78">
        <v>240</v>
      </c>
      <c r="W761" s="74">
        <v>2.1</v>
      </c>
      <c r="X761" s="78">
        <v>235</v>
      </c>
      <c r="Y761" s="74">
        <v>12.8</v>
      </c>
      <c r="Z761" s="74">
        <v>5.6</v>
      </c>
      <c r="AA761" s="74">
        <v>60.3</v>
      </c>
      <c r="AB761" s="74">
        <v>79.099999999999994</v>
      </c>
      <c r="AC761" s="74">
        <v>81.599999999999994</v>
      </c>
      <c r="AD761" s="78"/>
      <c r="AE761" s="74"/>
      <c r="AF761" s="78"/>
      <c r="AG761" s="74"/>
      <c r="AH761" s="74"/>
      <c r="AI761" s="74"/>
      <c r="AJ761" s="74"/>
      <c r="AK761" s="74"/>
      <c r="AL761" s="78">
        <v>50</v>
      </c>
      <c r="AM761" s="74">
        <v>0</v>
      </c>
      <c r="AN761" s="78">
        <v>50</v>
      </c>
      <c r="AO761" s="74">
        <v>5.9</v>
      </c>
      <c r="AP761" s="74">
        <v>9.8000000000000007</v>
      </c>
      <c r="AQ761" s="74">
        <v>58.8</v>
      </c>
      <c r="AR761" s="74">
        <v>70.599999999999994</v>
      </c>
      <c r="AS761" s="74">
        <v>84.3</v>
      </c>
      <c r="AT761" s="78">
        <v>50</v>
      </c>
      <c r="AU761" s="74">
        <v>2</v>
      </c>
      <c r="AV761" s="78">
        <v>50</v>
      </c>
      <c r="AW761" s="74">
        <v>6</v>
      </c>
      <c r="AX761" s="74">
        <v>14</v>
      </c>
      <c r="AY761" s="74">
        <v>48</v>
      </c>
      <c r="AZ761" s="74">
        <v>70</v>
      </c>
      <c r="BA761" s="74">
        <v>80</v>
      </c>
      <c r="BB761" s="78">
        <v>50</v>
      </c>
      <c r="BC761" s="74">
        <v>2</v>
      </c>
      <c r="BD761" s="78">
        <v>50</v>
      </c>
      <c r="BE761" s="74">
        <v>14</v>
      </c>
      <c r="BF761" s="74">
        <v>0</v>
      </c>
      <c r="BG761" s="74">
        <v>54</v>
      </c>
      <c r="BH761" s="74">
        <v>80</v>
      </c>
      <c r="BI761" s="74">
        <v>86</v>
      </c>
      <c r="BJ761" s="78"/>
      <c r="BK761" s="74"/>
      <c r="BL761" s="78"/>
      <c r="BM761" s="74"/>
      <c r="BN761" s="74"/>
      <c r="BO761" s="74"/>
      <c r="BP761" s="74"/>
      <c r="BQ761" s="74"/>
      <c r="BR761" s="78">
        <v>290</v>
      </c>
      <c r="BS761" s="74">
        <v>1.7</v>
      </c>
      <c r="BT761" s="78">
        <v>285</v>
      </c>
      <c r="BU761" s="74">
        <v>7.4</v>
      </c>
      <c r="BV761" s="74">
        <v>11.2</v>
      </c>
      <c r="BW761" s="74">
        <v>61.1</v>
      </c>
      <c r="BX761" s="74">
        <v>74.400000000000006</v>
      </c>
      <c r="BY761" s="74">
        <v>81.400000000000006</v>
      </c>
      <c r="BZ761" s="78">
        <v>290</v>
      </c>
      <c r="CA761" s="74">
        <v>2.1</v>
      </c>
      <c r="CB761" s="78">
        <v>285</v>
      </c>
      <c r="CC761" s="74">
        <v>8.8000000000000007</v>
      </c>
      <c r="CD761" s="74">
        <v>10.9</v>
      </c>
      <c r="CE761" s="74">
        <v>56.7</v>
      </c>
      <c r="CF761" s="74">
        <v>74.3</v>
      </c>
      <c r="CG761" s="74">
        <v>80.3</v>
      </c>
      <c r="CH761" s="78">
        <v>290</v>
      </c>
      <c r="CI761" s="74">
        <v>2.1</v>
      </c>
      <c r="CJ761" s="78">
        <v>285</v>
      </c>
      <c r="CK761" s="74">
        <v>13</v>
      </c>
      <c r="CL761" s="74">
        <v>4.5999999999999996</v>
      </c>
      <c r="CM761" s="74">
        <v>59.2</v>
      </c>
      <c r="CN761" s="74">
        <v>79.2</v>
      </c>
      <c r="CO761" s="74">
        <v>82.4</v>
      </c>
      <c r="CP761" s="78"/>
      <c r="CQ761" s="74"/>
      <c r="CR761" s="78"/>
      <c r="CS761" s="74"/>
      <c r="CT761" s="74"/>
      <c r="CU761" s="74"/>
      <c r="CV761" s="74"/>
      <c r="CW761" s="74"/>
    </row>
    <row r="762" spans="1:101" ht="16.5" x14ac:dyDescent="0.3">
      <c r="A762" s="74" t="s">
        <v>293</v>
      </c>
      <c r="B762" s="74">
        <v>145</v>
      </c>
      <c r="C762" s="74">
        <v>10007782</v>
      </c>
      <c r="D762" s="74" t="s">
        <v>27</v>
      </c>
      <c r="E762" s="74" t="s">
        <v>231</v>
      </c>
      <c r="F762" s="78">
        <v>290</v>
      </c>
      <c r="G762" s="74">
        <v>3.5</v>
      </c>
      <c r="H762" s="78">
        <v>280</v>
      </c>
      <c r="I762" s="74">
        <v>9</v>
      </c>
      <c r="J762" s="74">
        <v>5.4</v>
      </c>
      <c r="K762" s="74">
        <v>57.3</v>
      </c>
      <c r="L762" s="74">
        <v>72</v>
      </c>
      <c r="M762" s="74">
        <v>85.7</v>
      </c>
      <c r="N762" s="78">
        <v>290</v>
      </c>
      <c r="O762" s="74">
        <v>3.8</v>
      </c>
      <c r="P762" s="78">
        <v>280</v>
      </c>
      <c r="Q762" s="74">
        <v>11.9</v>
      </c>
      <c r="R762" s="74">
        <v>7.2</v>
      </c>
      <c r="S762" s="74">
        <v>55.4</v>
      </c>
      <c r="T762" s="74">
        <v>74.8</v>
      </c>
      <c r="U762" s="74">
        <v>80.900000000000006</v>
      </c>
      <c r="V762" s="78">
        <v>290</v>
      </c>
      <c r="W762" s="74">
        <v>3.8</v>
      </c>
      <c r="X762" s="78">
        <v>280</v>
      </c>
      <c r="Y762" s="74">
        <v>10.8</v>
      </c>
      <c r="Z762" s="74">
        <v>12.6</v>
      </c>
      <c r="AA762" s="74">
        <v>57.6</v>
      </c>
      <c r="AB762" s="74">
        <v>71.599999999999994</v>
      </c>
      <c r="AC762" s="74">
        <v>76.599999999999994</v>
      </c>
      <c r="AD762" s="78"/>
      <c r="AE762" s="74"/>
      <c r="AF762" s="78"/>
      <c r="AG762" s="74"/>
      <c r="AH762" s="74"/>
      <c r="AI762" s="74"/>
      <c r="AJ762" s="74"/>
      <c r="AK762" s="74"/>
      <c r="AL762" s="78">
        <v>190</v>
      </c>
      <c r="AM762" s="74">
        <v>1.6</v>
      </c>
      <c r="AN762" s="78">
        <v>190</v>
      </c>
      <c r="AO762" s="74">
        <v>5.9</v>
      </c>
      <c r="AP762" s="74">
        <v>6.9</v>
      </c>
      <c r="AQ762" s="74">
        <v>60.1</v>
      </c>
      <c r="AR762" s="74">
        <v>77.099999999999994</v>
      </c>
      <c r="AS762" s="74">
        <v>87.2</v>
      </c>
      <c r="AT762" s="78">
        <v>190</v>
      </c>
      <c r="AU762" s="74">
        <v>1.6</v>
      </c>
      <c r="AV762" s="78">
        <v>190</v>
      </c>
      <c r="AW762" s="74">
        <v>8</v>
      </c>
      <c r="AX762" s="74">
        <v>10.1</v>
      </c>
      <c r="AY762" s="74">
        <v>57.4</v>
      </c>
      <c r="AZ762" s="74">
        <v>76.099999999999994</v>
      </c>
      <c r="BA762" s="74">
        <v>81.900000000000006</v>
      </c>
      <c r="BB762" s="78">
        <v>190</v>
      </c>
      <c r="BC762" s="74">
        <v>1.6</v>
      </c>
      <c r="BD762" s="78">
        <v>190</v>
      </c>
      <c r="BE762" s="74">
        <v>9</v>
      </c>
      <c r="BF762" s="74">
        <v>10.1</v>
      </c>
      <c r="BG762" s="74">
        <v>58</v>
      </c>
      <c r="BH762" s="74">
        <v>73.400000000000006</v>
      </c>
      <c r="BI762" s="74">
        <v>80.900000000000006</v>
      </c>
      <c r="BJ762" s="78"/>
      <c r="BK762" s="74"/>
      <c r="BL762" s="78"/>
      <c r="BM762" s="74"/>
      <c r="BN762" s="74"/>
      <c r="BO762" s="74"/>
      <c r="BP762" s="74"/>
      <c r="BQ762" s="74"/>
      <c r="BR762" s="78">
        <v>480</v>
      </c>
      <c r="BS762" s="74">
        <v>2.7</v>
      </c>
      <c r="BT762" s="78">
        <v>465</v>
      </c>
      <c r="BU762" s="74">
        <v>7.7</v>
      </c>
      <c r="BV762" s="74">
        <v>6</v>
      </c>
      <c r="BW762" s="74">
        <v>58.5</v>
      </c>
      <c r="BX762" s="74">
        <v>74.099999999999994</v>
      </c>
      <c r="BY762" s="74">
        <v>86.3</v>
      </c>
      <c r="BZ762" s="78">
        <v>480</v>
      </c>
      <c r="CA762" s="74">
        <v>2.9</v>
      </c>
      <c r="CB762" s="78">
        <v>465</v>
      </c>
      <c r="CC762" s="74">
        <v>10.3</v>
      </c>
      <c r="CD762" s="74">
        <v>8.4</v>
      </c>
      <c r="CE762" s="74">
        <v>56.2</v>
      </c>
      <c r="CF762" s="74">
        <v>75.3</v>
      </c>
      <c r="CG762" s="74">
        <v>81.3</v>
      </c>
      <c r="CH762" s="78">
        <v>480</v>
      </c>
      <c r="CI762" s="74">
        <v>2.9</v>
      </c>
      <c r="CJ762" s="78">
        <v>465</v>
      </c>
      <c r="CK762" s="74">
        <v>10.1</v>
      </c>
      <c r="CL762" s="74">
        <v>11.6</v>
      </c>
      <c r="CM762" s="74">
        <v>57.7</v>
      </c>
      <c r="CN762" s="74">
        <v>72.3</v>
      </c>
      <c r="CO762" s="74">
        <v>78.3</v>
      </c>
      <c r="CP762" s="78"/>
      <c r="CQ762" s="74"/>
      <c r="CR762" s="78"/>
      <c r="CS762" s="74"/>
      <c r="CT762" s="74"/>
      <c r="CU762" s="74"/>
      <c r="CV762" s="74"/>
      <c r="CW762" s="74"/>
    </row>
    <row r="763" spans="1:101" ht="16.5" x14ac:dyDescent="0.3">
      <c r="A763" s="74" t="s">
        <v>293</v>
      </c>
      <c r="B763" s="74">
        <v>39</v>
      </c>
      <c r="C763" s="74">
        <v>10007843</v>
      </c>
      <c r="D763" s="74" t="s">
        <v>27</v>
      </c>
      <c r="E763" s="74" t="s">
        <v>233</v>
      </c>
      <c r="F763" s="78">
        <v>465</v>
      </c>
      <c r="G763" s="74">
        <v>3.6</v>
      </c>
      <c r="H763" s="78">
        <v>450</v>
      </c>
      <c r="I763" s="74">
        <v>6.9</v>
      </c>
      <c r="J763" s="74">
        <v>9.1</v>
      </c>
      <c r="K763" s="74">
        <v>66.400000000000006</v>
      </c>
      <c r="L763" s="74">
        <v>79.3</v>
      </c>
      <c r="M763" s="74">
        <v>84</v>
      </c>
      <c r="N763" s="78">
        <v>465</v>
      </c>
      <c r="O763" s="74">
        <v>3.4</v>
      </c>
      <c r="P763" s="78">
        <v>450</v>
      </c>
      <c r="Q763" s="74">
        <v>9.8000000000000007</v>
      </c>
      <c r="R763" s="74">
        <v>6.9</v>
      </c>
      <c r="S763" s="74">
        <v>70.5</v>
      </c>
      <c r="T763" s="74">
        <v>79.8</v>
      </c>
      <c r="U763" s="74">
        <v>83.4</v>
      </c>
      <c r="V763" s="78">
        <v>465</v>
      </c>
      <c r="W763" s="74">
        <v>3.4</v>
      </c>
      <c r="X763" s="78">
        <v>450</v>
      </c>
      <c r="Y763" s="74">
        <v>13.3</v>
      </c>
      <c r="Z763" s="74">
        <v>6.7</v>
      </c>
      <c r="AA763" s="74" t="s">
        <v>396</v>
      </c>
      <c r="AB763" s="74" t="s">
        <v>396</v>
      </c>
      <c r="AC763" s="74">
        <v>80</v>
      </c>
      <c r="AD763" s="78"/>
      <c r="AE763" s="74"/>
      <c r="AF763" s="78"/>
      <c r="AG763" s="74"/>
      <c r="AH763" s="74"/>
      <c r="AI763" s="74"/>
      <c r="AJ763" s="74"/>
      <c r="AK763" s="74"/>
      <c r="AL763" s="78">
        <v>210</v>
      </c>
      <c r="AM763" s="74">
        <v>2.4</v>
      </c>
      <c r="AN763" s="78">
        <v>205</v>
      </c>
      <c r="AO763" s="74">
        <v>9.4</v>
      </c>
      <c r="AP763" s="74">
        <v>9.9</v>
      </c>
      <c r="AQ763" s="74">
        <v>66</v>
      </c>
      <c r="AR763" s="74">
        <v>76.8</v>
      </c>
      <c r="AS763" s="74">
        <v>80.8</v>
      </c>
      <c r="AT763" s="78">
        <v>210</v>
      </c>
      <c r="AU763" s="74">
        <v>2.9</v>
      </c>
      <c r="AV763" s="78">
        <v>200</v>
      </c>
      <c r="AW763" s="74">
        <v>13.9</v>
      </c>
      <c r="AX763" s="74">
        <v>9.4</v>
      </c>
      <c r="AY763" s="74">
        <v>62.9</v>
      </c>
      <c r="AZ763" s="74">
        <v>74.3</v>
      </c>
      <c r="BA763" s="74">
        <v>76.7</v>
      </c>
      <c r="BB763" s="78">
        <v>210</v>
      </c>
      <c r="BC763" s="74">
        <v>2.9</v>
      </c>
      <c r="BD763" s="78">
        <v>200</v>
      </c>
      <c r="BE763" s="74">
        <v>16.3</v>
      </c>
      <c r="BF763" s="74">
        <v>6.4</v>
      </c>
      <c r="BG763" s="74" t="s">
        <v>396</v>
      </c>
      <c r="BH763" s="74" t="s">
        <v>396</v>
      </c>
      <c r="BI763" s="74">
        <v>77.2</v>
      </c>
      <c r="BJ763" s="78"/>
      <c r="BK763" s="74"/>
      <c r="BL763" s="78"/>
      <c r="BM763" s="74"/>
      <c r="BN763" s="74"/>
      <c r="BO763" s="74"/>
      <c r="BP763" s="74"/>
      <c r="BQ763" s="74"/>
      <c r="BR763" s="78">
        <v>675</v>
      </c>
      <c r="BS763" s="74">
        <v>3.3</v>
      </c>
      <c r="BT763" s="78">
        <v>655</v>
      </c>
      <c r="BU763" s="74">
        <v>7.7</v>
      </c>
      <c r="BV763" s="74">
        <v>9.3000000000000007</v>
      </c>
      <c r="BW763" s="74">
        <v>66.3</v>
      </c>
      <c r="BX763" s="74">
        <v>78.599999999999994</v>
      </c>
      <c r="BY763" s="74">
        <v>83</v>
      </c>
      <c r="BZ763" s="78">
        <v>675</v>
      </c>
      <c r="CA763" s="74">
        <v>3.3</v>
      </c>
      <c r="CB763" s="78">
        <v>655</v>
      </c>
      <c r="CC763" s="74">
        <v>11</v>
      </c>
      <c r="CD763" s="74">
        <v>7.7</v>
      </c>
      <c r="CE763" s="74">
        <v>68.099999999999994</v>
      </c>
      <c r="CF763" s="74">
        <v>78.099999999999994</v>
      </c>
      <c r="CG763" s="74">
        <v>81.3</v>
      </c>
      <c r="CH763" s="78">
        <v>675</v>
      </c>
      <c r="CI763" s="74">
        <v>3.3</v>
      </c>
      <c r="CJ763" s="78">
        <v>655</v>
      </c>
      <c r="CK763" s="74">
        <v>14.2</v>
      </c>
      <c r="CL763" s="74">
        <v>6.6</v>
      </c>
      <c r="CM763" s="74">
        <v>71.7</v>
      </c>
      <c r="CN763" s="74">
        <v>76.900000000000006</v>
      </c>
      <c r="CO763" s="74">
        <v>79.2</v>
      </c>
      <c r="CP763" s="78"/>
      <c r="CQ763" s="74"/>
      <c r="CR763" s="78"/>
      <c r="CS763" s="74"/>
      <c r="CT763" s="74"/>
      <c r="CU763" s="74"/>
      <c r="CV763" s="74"/>
      <c r="CW763" s="74"/>
    </row>
    <row r="764" spans="1:101" ht="16.5" x14ac:dyDescent="0.3">
      <c r="A764" s="74" t="s">
        <v>293</v>
      </c>
      <c r="B764" s="74">
        <v>158</v>
      </c>
      <c r="C764" s="74">
        <v>10007156</v>
      </c>
      <c r="D764" s="74" t="s">
        <v>39</v>
      </c>
      <c r="E764" s="74" t="s">
        <v>235</v>
      </c>
      <c r="F764" s="78">
        <v>1625</v>
      </c>
      <c r="G764" s="74">
        <v>4.0999999999999996</v>
      </c>
      <c r="H764" s="78">
        <v>1555</v>
      </c>
      <c r="I764" s="74">
        <v>8.6999999999999993</v>
      </c>
      <c r="J764" s="74">
        <v>9.1</v>
      </c>
      <c r="K764" s="74">
        <v>63.5</v>
      </c>
      <c r="L764" s="74">
        <v>76.900000000000006</v>
      </c>
      <c r="M764" s="74">
        <v>82.3</v>
      </c>
      <c r="N764" s="78">
        <v>1625</v>
      </c>
      <c r="O764" s="74">
        <v>4.2</v>
      </c>
      <c r="P764" s="78">
        <v>1555</v>
      </c>
      <c r="Q764" s="74">
        <v>10.3</v>
      </c>
      <c r="R764" s="74">
        <v>7.8</v>
      </c>
      <c r="S764" s="74">
        <v>64.3</v>
      </c>
      <c r="T764" s="74">
        <v>78.3</v>
      </c>
      <c r="U764" s="74">
        <v>81.900000000000006</v>
      </c>
      <c r="V764" s="78">
        <v>1625</v>
      </c>
      <c r="W764" s="74">
        <v>4.5</v>
      </c>
      <c r="X764" s="78">
        <v>1550</v>
      </c>
      <c r="Y764" s="74">
        <v>13.4</v>
      </c>
      <c r="Z764" s="74">
        <v>8.6</v>
      </c>
      <c r="AA764" s="74">
        <v>65.900000000000006</v>
      </c>
      <c r="AB764" s="74">
        <v>75.7</v>
      </c>
      <c r="AC764" s="74">
        <v>78.099999999999994</v>
      </c>
      <c r="AD764" s="78"/>
      <c r="AE764" s="74"/>
      <c r="AF764" s="78"/>
      <c r="AG764" s="74"/>
      <c r="AH764" s="74"/>
      <c r="AI764" s="74"/>
      <c r="AJ764" s="74"/>
      <c r="AK764" s="74"/>
      <c r="AL764" s="78">
        <v>1290</v>
      </c>
      <c r="AM764" s="74">
        <v>1.5</v>
      </c>
      <c r="AN764" s="78">
        <v>1270</v>
      </c>
      <c r="AO764" s="74">
        <v>9.4</v>
      </c>
      <c r="AP764" s="74">
        <v>12.1</v>
      </c>
      <c r="AQ764" s="74">
        <v>60.3</v>
      </c>
      <c r="AR764" s="74">
        <v>72.099999999999994</v>
      </c>
      <c r="AS764" s="74">
        <v>78.5</v>
      </c>
      <c r="AT764" s="78">
        <v>1290</v>
      </c>
      <c r="AU764" s="74">
        <v>1.8</v>
      </c>
      <c r="AV764" s="78">
        <v>1270</v>
      </c>
      <c r="AW764" s="74">
        <v>13</v>
      </c>
      <c r="AX764" s="74">
        <v>10.3</v>
      </c>
      <c r="AY764" s="74">
        <v>66.099999999999994</v>
      </c>
      <c r="AZ764" s="74">
        <v>73.8</v>
      </c>
      <c r="BA764" s="74">
        <v>76.7</v>
      </c>
      <c r="BB764" s="78">
        <v>1290</v>
      </c>
      <c r="BC764" s="74">
        <v>1.8</v>
      </c>
      <c r="BD764" s="78">
        <v>1270</v>
      </c>
      <c r="BE764" s="74">
        <v>15.5</v>
      </c>
      <c r="BF764" s="74">
        <v>7.9</v>
      </c>
      <c r="BG764" s="74">
        <v>69.900000000000006</v>
      </c>
      <c r="BH764" s="74">
        <v>74.599999999999994</v>
      </c>
      <c r="BI764" s="74">
        <v>76.599999999999994</v>
      </c>
      <c r="BJ764" s="78"/>
      <c r="BK764" s="74"/>
      <c r="BL764" s="78"/>
      <c r="BM764" s="74"/>
      <c r="BN764" s="74"/>
      <c r="BO764" s="74"/>
      <c r="BP764" s="74"/>
      <c r="BQ764" s="74"/>
      <c r="BR764" s="78">
        <v>2915</v>
      </c>
      <c r="BS764" s="74">
        <v>3</v>
      </c>
      <c r="BT764" s="78">
        <v>2830</v>
      </c>
      <c r="BU764" s="74">
        <v>9</v>
      </c>
      <c r="BV764" s="74">
        <v>10.4</v>
      </c>
      <c r="BW764" s="74">
        <v>62.1</v>
      </c>
      <c r="BX764" s="74">
        <v>74.8</v>
      </c>
      <c r="BY764" s="74">
        <v>80.599999999999994</v>
      </c>
      <c r="BZ764" s="78">
        <v>2915</v>
      </c>
      <c r="CA764" s="74">
        <v>3.1</v>
      </c>
      <c r="CB764" s="78">
        <v>2825</v>
      </c>
      <c r="CC764" s="74">
        <v>11.5</v>
      </c>
      <c r="CD764" s="74">
        <v>8.9</v>
      </c>
      <c r="CE764" s="74">
        <v>65.099999999999994</v>
      </c>
      <c r="CF764" s="74">
        <v>76.3</v>
      </c>
      <c r="CG764" s="74">
        <v>79.599999999999994</v>
      </c>
      <c r="CH764" s="78">
        <v>2915</v>
      </c>
      <c r="CI764" s="74">
        <v>3.3</v>
      </c>
      <c r="CJ764" s="78">
        <v>2820</v>
      </c>
      <c r="CK764" s="74">
        <v>14.3</v>
      </c>
      <c r="CL764" s="74">
        <v>8.3000000000000007</v>
      </c>
      <c r="CM764" s="74">
        <v>67.7</v>
      </c>
      <c r="CN764" s="74">
        <v>75.2</v>
      </c>
      <c r="CO764" s="74">
        <v>77.400000000000006</v>
      </c>
      <c r="CP764" s="78"/>
      <c r="CQ764" s="74"/>
      <c r="CR764" s="78"/>
      <c r="CS764" s="74"/>
      <c r="CT764" s="74"/>
      <c r="CU764" s="74"/>
      <c r="CV764" s="74"/>
      <c r="CW764" s="74"/>
    </row>
    <row r="765" spans="1:101" ht="16.5" x14ac:dyDescent="0.3">
      <c r="A765" s="74" t="s">
        <v>293</v>
      </c>
      <c r="B765" s="74">
        <v>146</v>
      </c>
      <c r="C765" s="74">
        <v>10007780</v>
      </c>
      <c r="D765" s="74" t="s">
        <v>27</v>
      </c>
      <c r="E765" s="74" t="s">
        <v>237</v>
      </c>
      <c r="F765" s="78">
        <v>215</v>
      </c>
      <c r="G765" s="74">
        <v>2.2999999999999998</v>
      </c>
      <c r="H765" s="78">
        <v>210</v>
      </c>
      <c r="I765" s="74">
        <v>15.3</v>
      </c>
      <c r="J765" s="74">
        <v>16.7</v>
      </c>
      <c r="K765" s="74">
        <v>43.1</v>
      </c>
      <c r="L765" s="74">
        <v>54.5</v>
      </c>
      <c r="M765" s="74">
        <v>67.900000000000006</v>
      </c>
      <c r="N765" s="78">
        <v>215</v>
      </c>
      <c r="O765" s="74">
        <v>3.3</v>
      </c>
      <c r="P765" s="78">
        <v>205</v>
      </c>
      <c r="Q765" s="74">
        <v>22.2</v>
      </c>
      <c r="R765" s="74">
        <v>11.1</v>
      </c>
      <c r="S765" s="74">
        <v>45.4</v>
      </c>
      <c r="T765" s="74">
        <v>56.5</v>
      </c>
      <c r="U765" s="74">
        <v>66.7</v>
      </c>
      <c r="V765" s="78">
        <v>215</v>
      </c>
      <c r="W765" s="74">
        <v>3.3</v>
      </c>
      <c r="X765" s="78">
        <v>205</v>
      </c>
      <c r="Y765" s="74">
        <v>26.1</v>
      </c>
      <c r="Z765" s="74">
        <v>11.1</v>
      </c>
      <c r="AA765" s="74">
        <v>53.1</v>
      </c>
      <c r="AB765" s="74">
        <v>58.9</v>
      </c>
      <c r="AC765" s="74">
        <v>62.8</v>
      </c>
      <c r="AD765" s="78"/>
      <c r="AE765" s="74"/>
      <c r="AF765" s="78"/>
      <c r="AG765" s="74"/>
      <c r="AH765" s="74"/>
      <c r="AI765" s="74"/>
      <c r="AJ765" s="74"/>
      <c r="AK765" s="74"/>
      <c r="AL765" s="78">
        <v>170</v>
      </c>
      <c r="AM765" s="74">
        <v>0</v>
      </c>
      <c r="AN765" s="78">
        <v>170</v>
      </c>
      <c r="AO765" s="74">
        <v>17.3</v>
      </c>
      <c r="AP765" s="74">
        <v>18.5</v>
      </c>
      <c r="AQ765" s="74">
        <v>41.1</v>
      </c>
      <c r="AR765" s="74">
        <v>50.6</v>
      </c>
      <c r="AS765" s="74">
        <v>64.3</v>
      </c>
      <c r="AT765" s="78">
        <v>170</v>
      </c>
      <c r="AU765" s="74">
        <v>0</v>
      </c>
      <c r="AV765" s="78">
        <v>170</v>
      </c>
      <c r="AW765" s="74">
        <v>20.2</v>
      </c>
      <c r="AX765" s="74">
        <v>19.600000000000001</v>
      </c>
      <c r="AY765" s="74">
        <v>45.8</v>
      </c>
      <c r="AZ765" s="74">
        <v>52.4</v>
      </c>
      <c r="BA765" s="74">
        <v>60.1</v>
      </c>
      <c r="BB765" s="78">
        <v>170</v>
      </c>
      <c r="BC765" s="74">
        <v>0</v>
      </c>
      <c r="BD765" s="78">
        <v>170</v>
      </c>
      <c r="BE765" s="74">
        <v>29.2</v>
      </c>
      <c r="BF765" s="74">
        <v>11.3</v>
      </c>
      <c r="BG765" s="74">
        <v>47.6</v>
      </c>
      <c r="BH765" s="74">
        <v>55.4</v>
      </c>
      <c r="BI765" s="74">
        <v>59.5</v>
      </c>
      <c r="BJ765" s="78"/>
      <c r="BK765" s="74"/>
      <c r="BL765" s="78"/>
      <c r="BM765" s="74"/>
      <c r="BN765" s="74"/>
      <c r="BO765" s="74"/>
      <c r="BP765" s="74"/>
      <c r="BQ765" s="74"/>
      <c r="BR765" s="78">
        <v>380</v>
      </c>
      <c r="BS765" s="74">
        <v>1.3</v>
      </c>
      <c r="BT765" s="78">
        <v>375</v>
      </c>
      <c r="BU765" s="74">
        <v>16.2</v>
      </c>
      <c r="BV765" s="74">
        <v>17.5</v>
      </c>
      <c r="BW765" s="74">
        <v>42.2</v>
      </c>
      <c r="BX765" s="74">
        <v>52.8</v>
      </c>
      <c r="BY765" s="74">
        <v>66.3</v>
      </c>
      <c r="BZ765" s="78">
        <v>380</v>
      </c>
      <c r="CA765" s="74">
        <v>1.8</v>
      </c>
      <c r="CB765" s="78">
        <v>375</v>
      </c>
      <c r="CC765" s="74">
        <v>21.3</v>
      </c>
      <c r="CD765" s="74">
        <v>14.9</v>
      </c>
      <c r="CE765" s="74">
        <v>45.6</v>
      </c>
      <c r="CF765" s="74">
        <v>54.7</v>
      </c>
      <c r="CG765" s="74">
        <v>63.7</v>
      </c>
      <c r="CH765" s="78">
        <v>380</v>
      </c>
      <c r="CI765" s="74">
        <v>1.8</v>
      </c>
      <c r="CJ765" s="78">
        <v>375</v>
      </c>
      <c r="CK765" s="74">
        <v>27.5</v>
      </c>
      <c r="CL765" s="74">
        <v>11.2</v>
      </c>
      <c r="CM765" s="74">
        <v>50.7</v>
      </c>
      <c r="CN765" s="74">
        <v>57.3</v>
      </c>
      <c r="CO765" s="74">
        <v>61.3</v>
      </c>
      <c r="CP765" s="78"/>
      <c r="CQ765" s="74"/>
      <c r="CR765" s="78"/>
      <c r="CS765" s="74"/>
      <c r="CT765" s="74"/>
      <c r="CU765" s="74"/>
      <c r="CV765" s="74"/>
      <c r="CW765" s="74"/>
    </row>
    <row r="766" spans="1:101" ht="16.5" x14ac:dyDescent="0.3">
      <c r="A766" s="74" t="s">
        <v>293</v>
      </c>
      <c r="B766" s="74">
        <v>75</v>
      </c>
      <c r="C766" s="74">
        <v>10005790</v>
      </c>
      <c r="D766" s="74" t="s">
        <v>46</v>
      </c>
      <c r="E766" s="74" t="s">
        <v>239</v>
      </c>
      <c r="F766" s="78">
        <v>2340</v>
      </c>
      <c r="G766" s="74">
        <v>2.2000000000000002</v>
      </c>
      <c r="H766" s="78">
        <v>2290</v>
      </c>
      <c r="I766" s="74">
        <v>6.4</v>
      </c>
      <c r="J766" s="74">
        <v>7.9</v>
      </c>
      <c r="K766" s="74">
        <v>63.6</v>
      </c>
      <c r="L766" s="74">
        <v>80.2</v>
      </c>
      <c r="M766" s="74">
        <v>85.7</v>
      </c>
      <c r="N766" s="78">
        <v>2340</v>
      </c>
      <c r="O766" s="74">
        <v>2.4</v>
      </c>
      <c r="P766" s="78">
        <v>2285</v>
      </c>
      <c r="Q766" s="74">
        <v>8</v>
      </c>
      <c r="R766" s="74">
        <v>6.3</v>
      </c>
      <c r="S766" s="74">
        <v>70.3</v>
      </c>
      <c r="T766" s="74">
        <v>81.900000000000006</v>
      </c>
      <c r="U766" s="74">
        <v>85.6</v>
      </c>
      <c r="V766" s="78">
        <v>2340</v>
      </c>
      <c r="W766" s="74">
        <v>2.5</v>
      </c>
      <c r="X766" s="78">
        <v>2280</v>
      </c>
      <c r="Y766" s="74">
        <v>10.199999999999999</v>
      </c>
      <c r="Z766" s="74">
        <v>5.8</v>
      </c>
      <c r="AA766" s="74">
        <v>73.7</v>
      </c>
      <c r="AB766" s="74">
        <v>81.900000000000006</v>
      </c>
      <c r="AC766" s="74">
        <v>84</v>
      </c>
      <c r="AD766" s="78"/>
      <c r="AE766" s="74"/>
      <c r="AF766" s="78"/>
      <c r="AG766" s="74"/>
      <c r="AH766" s="74"/>
      <c r="AI766" s="74"/>
      <c r="AJ766" s="74"/>
      <c r="AK766" s="74"/>
      <c r="AL766" s="78">
        <v>2110</v>
      </c>
      <c r="AM766" s="74">
        <v>1.3</v>
      </c>
      <c r="AN766" s="78">
        <v>2085</v>
      </c>
      <c r="AO766" s="74">
        <v>8</v>
      </c>
      <c r="AP766" s="74">
        <v>11.7</v>
      </c>
      <c r="AQ766" s="74">
        <v>64.099999999999994</v>
      </c>
      <c r="AR766" s="74">
        <v>75</v>
      </c>
      <c r="AS766" s="74">
        <v>80.3</v>
      </c>
      <c r="AT766" s="78">
        <v>2110</v>
      </c>
      <c r="AU766" s="74">
        <v>1.3</v>
      </c>
      <c r="AV766" s="78">
        <v>2085</v>
      </c>
      <c r="AW766" s="74">
        <v>10.9</v>
      </c>
      <c r="AX766" s="74">
        <v>8.4</v>
      </c>
      <c r="AY766" s="74">
        <v>70.599999999999994</v>
      </c>
      <c r="AZ766" s="74">
        <v>77.400000000000006</v>
      </c>
      <c r="BA766" s="74">
        <v>80.7</v>
      </c>
      <c r="BB766" s="78">
        <v>2110</v>
      </c>
      <c r="BC766" s="74">
        <v>1.3</v>
      </c>
      <c r="BD766" s="78">
        <v>2085</v>
      </c>
      <c r="BE766" s="74">
        <v>12.9</v>
      </c>
      <c r="BF766" s="74">
        <v>7.7</v>
      </c>
      <c r="BG766" s="74">
        <v>71.5</v>
      </c>
      <c r="BH766" s="74">
        <v>77.8</v>
      </c>
      <c r="BI766" s="74">
        <v>79.5</v>
      </c>
      <c r="BJ766" s="78"/>
      <c r="BK766" s="74"/>
      <c r="BL766" s="78"/>
      <c r="BM766" s="74"/>
      <c r="BN766" s="74"/>
      <c r="BO766" s="74"/>
      <c r="BP766" s="74"/>
      <c r="BQ766" s="74"/>
      <c r="BR766" s="78">
        <v>4450</v>
      </c>
      <c r="BS766" s="74">
        <v>1.8</v>
      </c>
      <c r="BT766" s="78">
        <v>4375</v>
      </c>
      <c r="BU766" s="74">
        <v>7.2</v>
      </c>
      <c r="BV766" s="74">
        <v>9.6999999999999993</v>
      </c>
      <c r="BW766" s="74">
        <v>63.8</v>
      </c>
      <c r="BX766" s="74">
        <v>77.7</v>
      </c>
      <c r="BY766" s="74">
        <v>83.1</v>
      </c>
      <c r="BZ766" s="78">
        <v>4450</v>
      </c>
      <c r="CA766" s="74">
        <v>1.9</v>
      </c>
      <c r="CB766" s="78">
        <v>4370</v>
      </c>
      <c r="CC766" s="74">
        <v>9.4</v>
      </c>
      <c r="CD766" s="74">
        <v>7.3</v>
      </c>
      <c r="CE766" s="74">
        <v>70.400000000000006</v>
      </c>
      <c r="CF766" s="74">
        <v>79.8</v>
      </c>
      <c r="CG766" s="74">
        <v>83.3</v>
      </c>
      <c r="CH766" s="78">
        <v>4450</v>
      </c>
      <c r="CI766" s="74">
        <v>2</v>
      </c>
      <c r="CJ766" s="78">
        <v>4365</v>
      </c>
      <c r="CK766" s="74">
        <v>11.5</v>
      </c>
      <c r="CL766" s="74">
        <v>6.7</v>
      </c>
      <c r="CM766" s="74">
        <v>72.599999999999994</v>
      </c>
      <c r="CN766" s="74">
        <v>79.900000000000006</v>
      </c>
      <c r="CO766" s="74">
        <v>81.8</v>
      </c>
      <c r="CP766" s="78"/>
      <c r="CQ766" s="74"/>
      <c r="CR766" s="78"/>
      <c r="CS766" s="74"/>
      <c r="CT766" s="74"/>
      <c r="CU766" s="74"/>
      <c r="CV766" s="74"/>
      <c r="CW766" s="74"/>
    </row>
    <row r="767" spans="1:101" ht="16.5" x14ac:dyDescent="0.3">
      <c r="A767" s="74" t="s">
        <v>293</v>
      </c>
      <c r="B767" s="74">
        <v>159</v>
      </c>
      <c r="C767" s="74">
        <v>10007157</v>
      </c>
      <c r="D767" s="74" t="s">
        <v>46</v>
      </c>
      <c r="E767" s="74" t="s">
        <v>241</v>
      </c>
      <c r="F767" s="78">
        <v>2040</v>
      </c>
      <c r="G767" s="74">
        <v>2.2999999999999998</v>
      </c>
      <c r="H767" s="78">
        <v>1990</v>
      </c>
      <c r="I767" s="74">
        <v>6.1</v>
      </c>
      <c r="J767" s="74">
        <v>8</v>
      </c>
      <c r="K767" s="74">
        <v>48.1</v>
      </c>
      <c r="L767" s="74">
        <v>71.400000000000006</v>
      </c>
      <c r="M767" s="74">
        <v>85.9</v>
      </c>
      <c r="N767" s="78">
        <v>2040</v>
      </c>
      <c r="O767" s="74">
        <v>2.6</v>
      </c>
      <c r="P767" s="78">
        <v>1985</v>
      </c>
      <c r="Q767" s="74">
        <v>9.5</v>
      </c>
      <c r="R767" s="74">
        <v>6.1</v>
      </c>
      <c r="S767" s="74">
        <v>60.4</v>
      </c>
      <c r="T767" s="74">
        <v>77.599999999999994</v>
      </c>
      <c r="U767" s="74">
        <v>84.4</v>
      </c>
      <c r="V767" s="78">
        <v>2040</v>
      </c>
      <c r="W767" s="74">
        <v>3.1</v>
      </c>
      <c r="X767" s="78">
        <v>1975</v>
      </c>
      <c r="Y767" s="74">
        <v>11.3</v>
      </c>
      <c r="Z767" s="74">
        <v>7.2</v>
      </c>
      <c r="AA767" s="74">
        <v>65.3</v>
      </c>
      <c r="AB767" s="74">
        <v>77.400000000000006</v>
      </c>
      <c r="AC767" s="74">
        <v>81.400000000000006</v>
      </c>
      <c r="AD767" s="78"/>
      <c r="AE767" s="74"/>
      <c r="AF767" s="78"/>
      <c r="AG767" s="74"/>
      <c r="AH767" s="74"/>
      <c r="AI767" s="74"/>
      <c r="AJ767" s="74"/>
      <c r="AK767" s="74"/>
      <c r="AL767" s="78">
        <v>1725</v>
      </c>
      <c r="AM767" s="74">
        <v>0.6</v>
      </c>
      <c r="AN767" s="78">
        <v>1715</v>
      </c>
      <c r="AO767" s="74">
        <v>7.2</v>
      </c>
      <c r="AP767" s="74">
        <v>10.8</v>
      </c>
      <c r="AQ767" s="74">
        <v>48.5</v>
      </c>
      <c r="AR767" s="74">
        <v>67.900000000000006</v>
      </c>
      <c r="AS767" s="74">
        <v>82</v>
      </c>
      <c r="AT767" s="78">
        <v>1725</v>
      </c>
      <c r="AU767" s="74">
        <v>0.8</v>
      </c>
      <c r="AV767" s="78">
        <v>1710</v>
      </c>
      <c r="AW767" s="74">
        <v>10.199999999999999</v>
      </c>
      <c r="AX767" s="74">
        <v>6.6</v>
      </c>
      <c r="AY767" s="74">
        <v>61.3</v>
      </c>
      <c r="AZ767" s="74">
        <v>74.900000000000006</v>
      </c>
      <c r="BA767" s="74">
        <v>83.2</v>
      </c>
      <c r="BB767" s="78">
        <v>1725</v>
      </c>
      <c r="BC767" s="74">
        <v>0.9</v>
      </c>
      <c r="BD767" s="78">
        <v>1710</v>
      </c>
      <c r="BE767" s="74">
        <v>12.5</v>
      </c>
      <c r="BF767" s="74">
        <v>7</v>
      </c>
      <c r="BG767" s="74">
        <v>65.099999999999994</v>
      </c>
      <c r="BH767" s="74">
        <v>76.099999999999994</v>
      </c>
      <c r="BI767" s="74">
        <v>80.5</v>
      </c>
      <c r="BJ767" s="78"/>
      <c r="BK767" s="74"/>
      <c r="BL767" s="78"/>
      <c r="BM767" s="74"/>
      <c r="BN767" s="74"/>
      <c r="BO767" s="74"/>
      <c r="BP767" s="74"/>
      <c r="BQ767" s="74"/>
      <c r="BR767" s="78">
        <v>3765</v>
      </c>
      <c r="BS767" s="74">
        <v>1.5</v>
      </c>
      <c r="BT767" s="78">
        <v>3705</v>
      </c>
      <c r="BU767" s="74">
        <v>6.6</v>
      </c>
      <c r="BV767" s="74">
        <v>9.3000000000000007</v>
      </c>
      <c r="BW767" s="74">
        <v>48.3</v>
      </c>
      <c r="BX767" s="74">
        <v>69.8</v>
      </c>
      <c r="BY767" s="74">
        <v>84.1</v>
      </c>
      <c r="BZ767" s="78">
        <v>3765</v>
      </c>
      <c r="CA767" s="74">
        <v>1.8</v>
      </c>
      <c r="CB767" s="78">
        <v>3695</v>
      </c>
      <c r="CC767" s="74">
        <v>9.8000000000000007</v>
      </c>
      <c r="CD767" s="74">
        <v>6.3</v>
      </c>
      <c r="CE767" s="74">
        <v>60.8</v>
      </c>
      <c r="CF767" s="74">
        <v>76.3</v>
      </c>
      <c r="CG767" s="74">
        <v>83.9</v>
      </c>
      <c r="CH767" s="78">
        <v>3765</v>
      </c>
      <c r="CI767" s="74">
        <v>2.1</v>
      </c>
      <c r="CJ767" s="78">
        <v>3685</v>
      </c>
      <c r="CK767" s="74">
        <v>11.9</v>
      </c>
      <c r="CL767" s="74">
        <v>7.1</v>
      </c>
      <c r="CM767" s="74">
        <v>65.2</v>
      </c>
      <c r="CN767" s="74">
        <v>76.8</v>
      </c>
      <c r="CO767" s="74">
        <v>81</v>
      </c>
      <c r="CP767" s="78"/>
      <c r="CQ767" s="74"/>
      <c r="CR767" s="78"/>
      <c r="CS767" s="74"/>
      <c r="CT767" s="74"/>
      <c r="CU767" s="74"/>
      <c r="CV767" s="74"/>
      <c r="CW767" s="74"/>
    </row>
    <row r="768" spans="1:101" ht="16.5" x14ac:dyDescent="0.3">
      <c r="A768" s="74" t="s">
        <v>293</v>
      </c>
      <c r="B768" s="74">
        <v>37</v>
      </c>
      <c r="C768" s="74">
        <v>10006022</v>
      </c>
      <c r="D768" s="74" t="s">
        <v>49</v>
      </c>
      <c r="E768" s="74" t="s">
        <v>243</v>
      </c>
      <c r="F768" s="78">
        <v>820</v>
      </c>
      <c r="G768" s="74">
        <v>3.3</v>
      </c>
      <c r="H768" s="78">
        <v>790</v>
      </c>
      <c r="I768" s="74">
        <v>7.6</v>
      </c>
      <c r="J768" s="74">
        <v>12.3</v>
      </c>
      <c r="K768" s="74">
        <v>71.3</v>
      </c>
      <c r="L768" s="74">
        <v>76.5</v>
      </c>
      <c r="M768" s="74">
        <v>80.2</v>
      </c>
      <c r="N768" s="78">
        <v>820</v>
      </c>
      <c r="O768" s="74">
        <v>3.5</v>
      </c>
      <c r="P768" s="78">
        <v>790</v>
      </c>
      <c r="Q768" s="74">
        <v>9.1</v>
      </c>
      <c r="R768" s="74">
        <v>11.2</v>
      </c>
      <c r="S768" s="74">
        <v>72.900000000000006</v>
      </c>
      <c r="T768" s="74">
        <v>78.3</v>
      </c>
      <c r="U768" s="74">
        <v>79.7</v>
      </c>
      <c r="V768" s="78">
        <v>820</v>
      </c>
      <c r="W768" s="74">
        <v>3.4</v>
      </c>
      <c r="X768" s="78">
        <v>790</v>
      </c>
      <c r="Y768" s="74">
        <v>13.5</v>
      </c>
      <c r="Z768" s="74">
        <v>9.4</v>
      </c>
      <c r="AA768" s="74">
        <v>72.2</v>
      </c>
      <c r="AB768" s="74">
        <v>76.099999999999994</v>
      </c>
      <c r="AC768" s="74">
        <v>77.099999999999994</v>
      </c>
      <c r="AD768" s="78"/>
      <c r="AE768" s="74"/>
      <c r="AF768" s="78"/>
      <c r="AG768" s="74"/>
      <c r="AH768" s="74"/>
      <c r="AI768" s="74"/>
      <c r="AJ768" s="74"/>
      <c r="AK768" s="74"/>
      <c r="AL768" s="78">
        <v>900</v>
      </c>
      <c r="AM768" s="74">
        <v>1.7</v>
      </c>
      <c r="AN768" s="78">
        <v>885</v>
      </c>
      <c r="AO768" s="74">
        <v>10.199999999999999</v>
      </c>
      <c r="AP768" s="74">
        <v>15.5</v>
      </c>
      <c r="AQ768" s="74">
        <v>64.099999999999994</v>
      </c>
      <c r="AR768" s="74">
        <v>70.3</v>
      </c>
      <c r="AS768" s="74">
        <v>74.400000000000006</v>
      </c>
      <c r="AT768" s="78">
        <v>900</v>
      </c>
      <c r="AU768" s="74">
        <v>1.8</v>
      </c>
      <c r="AV768" s="78">
        <v>885</v>
      </c>
      <c r="AW768" s="74">
        <v>12.1</v>
      </c>
      <c r="AX768" s="74">
        <v>11</v>
      </c>
      <c r="AY768" s="74">
        <v>71.8</v>
      </c>
      <c r="AZ768" s="74">
        <v>75.5</v>
      </c>
      <c r="BA768" s="74">
        <v>76.900000000000006</v>
      </c>
      <c r="BB768" s="78">
        <v>900</v>
      </c>
      <c r="BC768" s="74">
        <v>1.9</v>
      </c>
      <c r="BD768" s="78">
        <v>885</v>
      </c>
      <c r="BE768" s="74">
        <v>16</v>
      </c>
      <c r="BF768" s="74">
        <v>9.5</v>
      </c>
      <c r="BG768" s="74">
        <v>70.099999999999994</v>
      </c>
      <c r="BH768" s="74">
        <v>73.599999999999994</v>
      </c>
      <c r="BI768" s="74">
        <v>74.5</v>
      </c>
      <c r="BJ768" s="78"/>
      <c r="BK768" s="74"/>
      <c r="BL768" s="78"/>
      <c r="BM768" s="74"/>
      <c r="BN768" s="74"/>
      <c r="BO768" s="74"/>
      <c r="BP768" s="74"/>
      <c r="BQ768" s="74"/>
      <c r="BR768" s="78">
        <v>1720</v>
      </c>
      <c r="BS768" s="74">
        <v>2.4</v>
      </c>
      <c r="BT768" s="78">
        <v>1675</v>
      </c>
      <c r="BU768" s="74">
        <v>8.9</v>
      </c>
      <c r="BV768" s="74">
        <v>14</v>
      </c>
      <c r="BW768" s="74">
        <v>67.5</v>
      </c>
      <c r="BX768" s="74">
        <v>73.2</v>
      </c>
      <c r="BY768" s="74">
        <v>77.099999999999994</v>
      </c>
      <c r="BZ768" s="78">
        <v>1720</v>
      </c>
      <c r="CA768" s="74">
        <v>2.6</v>
      </c>
      <c r="CB768" s="78">
        <v>1675</v>
      </c>
      <c r="CC768" s="74">
        <v>10.7</v>
      </c>
      <c r="CD768" s="74">
        <v>11.1</v>
      </c>
      <c r="CE768" s="74">
        <v>72.3</v>
      </c>
      <c r="CF768" s="74">
        <v>76.8</v>
      </c>
      <c r="CG768" s="74">
        <v>78.3</v>
      </c>
      <c r="CH768" s="78">
        <v>1720</v>
      </c>
      <c r="CI768" s="74">
        <v>2.6</v>
      </c>
      <c r="CJ768" s="78">
        <v>1675</v>
      </c>
      <c r="CK768" s="74">
        <v>14.8</v>
      </c>
      <c r="CL768" s="74">
        <v>9.4</v>
      </c>
      <c r="CM768" s="74">
        <v>71.099999999999994</v>
      </c>
      <c r="CN768" s="74">
        <v>74.8</v>
      </c>
      <c r="CO768" s="74">
        <v>75.7</v>
      </c>
      <c r="CP768" s="78"/>
      <c r="CQ768" s="74"/>
      <c r="CR768" s="78"/>
      <c r="CS768" s="74"/>
      <c r="CT768" s="74"/>
      <c r="CU768" s="74"/>
      <c r="CV768" s="74"/>
      <c r="CW768" s="74"/>
    </row>
    <row r="769" spans="1:101" ht="16.5" x14ac:dyDescent="0.3">
      <c r="A769" s="74" t="s">
        <v>293</v>
      </c>
      <c r="B769" s="74">
        <v>160</v>
      </c>
      <c r="C769" s="74">
        <v>10007158</v>
      </c>
      <c r="D769" s="74" t="s">
        <v>49</v>
      </c>
      <c r="E769" s="74" t="s">
        <v>245</v>
      </c>
      <c r="F769" s="78">
        <v>1855</v>
      </c>
      <c r="G769" s="74">
        <v>3.1</v>
      </c>
      <c r="H769" s="78">
        <v>1800</v>
      </c>
      <c r="I769" s="74">
        <v>9.6</v>
      </c>
      <c r="J769" s="74">
        <v>8.6</v>
      </c>
      <c r="K769" s="74">
        <v>55.5</v>
      </c>
      <c r="L769" s="74">
        <v>72.900000000000006</v>
      </c>
      <c r="M769" s="74">
        <v>81.8</v>
      </c>
      <c r="N769" s="78">
        <v>1855</v>
      </c>
      <c r="O769" s="74">
        <v>3.4</v>
      </c>
      <c r="P769" s="78">
        <v>1795</v>
      </c>
      <c r="Q769" s="74">
        <v>10.8</v>
      </c>
      <c r="R769" s="74">
        <v>8.1999999999999993</v>
      </c>
      <c r="S769" s="74">
        <v>65.400000000000006</v>
      </c>
      <c r="T769" s="74">
        <v>76.8</v>
      </c>
      <c r="U769" s="74">
        <v>81</v>
      </c>
      <c r="V769" s="78">
        <v>1855</v>
      </c>
      <c r="W769" s="74">
        <v>3.6</v>
      </c>
      <c r="X769" s="78">
        <v>1790</v>
      </c>
      <c r="Y769" s="74">
        <v>13.2</v>
      </c>
      <c r="Z769" s="74">
        <v>6.9</v>
      </c>
      <c r="AA769" s="74">
        <v>66.8</v>
      </c>
      <c r="AB769" s="74">
        <v>76.8</v>
      </c>
      <c r="AC769" s="74">
        <v>80</v>
      </c>
      <c r="AD769" s="78"/>
      <c r="AE769" s="74"/>
      <c r="AF769" s="78"/>
      <c r="AG769" s="74"/>
      <c r="AH769" s="74"/>
      <c r="AI769" s="74"/>
      <c r="AJ769" s="74"/>
      <c r="AK769" s="74"/>
      <c r="AL769" s="78">
        <v>1375</v>
      </c>
      <c r="AM769" s="74">
        <v>1.2</v>
      </c>
      <c r="AN769" s="78">
        <v>1360</v>
      </c>
      <c r="AO769" s="74">
        <v>7.6</v>
      </c>
      <c r="AP769" s="74">
        <v>9.8000000000000007</v>
      </c>
      <c r="AQ769" s="74">
        <v>53.8</v>
      </c>
      <c r="AR769" s="74">
        <v>70.400000000000006</v>
      </c>
      <c r="AS769" s="74">
        <v>82.6</v>
      </c>
      <c r="AT769" s="78">
        <v>1375</v>
      </c>
      <c r="AU769" s="74">
        <v>1.4</v>
      </c>
      <c r="AV769" s="78">
        <v>1360</v>
      </c>
      <c r="AW769" s="74">
        <v>10.7</v>
      </c>
      <c r="AX769" s="74">
        <v>8</v>
      </c>
      <c r="AY769" s="74">
        <v>62.7</v>
      </c>
      <c r="AZ769" s="74">
        <v>75.3</v>
      </c>
      <c r="BA769" s="74">
        <v>81.400000000000006</v>
      </c>
      <c r="BB769" s="78">
        <v>1375</v>
      </c>
      <c r="BC769" s="74">
        <v>1.5</v>
      </c>
      <c r="BD769" s="78">
        <v>1355</v>
      </c>
      <c r="BE769" s="74">
        <v>13.9</v>
      </c>
      <c r="BF769" s="74">
        <v>7.1</v>
      </c>
      <c r="BG769" s="74">
        <v>67.2</v>
      </c>
      <c r="BH769" s="74">
        <v>75</v>
      </c>
      <c r="BI769" s="74">
        <v>79.099999999999994</v>
      </c>
      <c r="BJ769" s="78"/>
      <c r="BK769" s="74"/>
      <c r="BL769" s="78"/>
      <c r="BM769" s="74"/>
      <c r="BN769" s="74"/>
      <c r="BO769" s="74"/>
      <c r="BP769" s="74"/>
      <c r="BQ769" s="74"/>
      <c r="BR769" s="78">
        <v>3235</v>
      </c>
      <c r="BS769" s="74">
        <v>2.2999999999999998</v>
      </c>
      <c r="BT769" s="78">
        <v>3160</v>
      </c>
      <c r="BU769" s="74">
        <v>8.8000000000000007</v>
      </c>
      <c r="BV769" s="74">
        <v>9.1</v>
      </c>
      <c r="BW769" s="74">
        <v>54.8</v>
      </c>
      <c r="BX769" s="74">
        <v>71.8</v>
      </c>
      <c r="BY769" s="74">
        <v>82.1</v>
      </c>
      <c r="BZ769" s="78">
        <v>3235</v>
      </c>
      <c r="CA769" s="74">
        <v>2.5</v>
      </c>
      <c r="CB769" s="78">
        <v>3150</v>
      </c>
      <c r="CC769" s="74">
        <v>10.8</v>
      </c>
      <c r="CD769" s="74">
        <v>8.1</v>
      </c>
      <c r="CE769" s="74">
        <v>64.3</v>
      </c>
      <c r="CF769" s="74">
        <v>76.2</v>
      </c>
      <c r="CG769" s="74">
        <v>81.2</v>
      </c>
      <c r="CH769" s="78">
        <v>3235</v>
      </c>
      <c r="CI769" s="74">
        <v>2.7</v>
      </c>
      <c r="CJ769" s="78">
        <v>3145</v>
      </c>
      <c r="CK769" s="74">
        <v>13.5</v>
      </c>
      <c r="CL769" s="74">
        <v>7</v>
      </c>
      <c r="CM769" s="74">
        <v>67</v>
      </c>
      <c r="CN769" s="74">
        <v>76</v>
      </c>
      <c r="CO769" s="74">
        <v>79.599999999999994</v>
      </c>
      <c r="CP769" s="78"/>
      <c r="CQ769" s="74"/>
      <c r="CR769" s="78"/>
      <c r="CS769" s="74"/>
      <c r="CT769" s="74"/>
      <c r="CU769" s="74"/>
      <c r="CV769" s="74"/>
      <c r="CW769" s="74"/>
    </row>
    <row r="770" spans="1:101" ht="16.5" x14ac:dyDescent="0.3">
      <c r="A770" s="74" t="s">
        <v>293</v>
      </c>
      <c r="B770" s="74">
        <v>77</v>
      </c>
      <c r="C770" s="74">
        <v>10006299</v>
      </c>
      <c r="D770" s="74" t="s">
        <v>16</v>
      </c>
      <c r="E770" s="74" t="s">
        <v>247</v>
      </c>
      <c r="F770" s="78">
        <v>1030</v>
      </c>
      <c r="G770" s="74">
        <v>3.1</v>
      </c>
      <c r="H770" s="78">
        <v>1000</v>
      </c>
      <c r="I770" s="74">
        <v>6.3</v>
      </c>
      <c r="J770" s="74">
        <v>11.2</v>
      </c>
      <c r="K770" s="74">
        <v>59.8</v>
      </c>
      <c r="L770" s="74">
        <v>75.900000000000006</v>
      </c>
      <c r="M770" s="74">
        <v>82.5</v>
      </c>
      <c r="N770" s="78">
        <v>1030</v>
      </c>
      <c r="O770" s="74">
        <v>3.2</v>
      </c>
      <c r="P770" s="78">
        <v>1000</v>
      </c>
      <c r="Q770" s="74">
        <v>8.3000000000000007</v>
      </c>
      <c r="R770" s="74">
        <v>8.8000000000000007</v>
      </c>
      <c r="S770" s="74">
        <v>65.7</v>
      </c>
      <c r="T770" s="74">
        <v>78.2</v>
      </c>
      <c r="U770" s="74">
        <v>82.9</v>
      </c>
      <c r="V770" s="78">
        <v>1030</v>
      </c>
      <c r="W770" s="74">
        <v>3.4</v>
      </c>
      <c r="X770" s="78">
        <v>995</v>
      </c>
      <c r="Y770" s="74">
        <v>10.199999999999999</v>
      </c>
      <c r="Z770" s="74">
        <v>7.6</v>
      </c>
      <c r="AA770" s="74">
        <v>70.7</v>
      </c>
      <c r="AB770" s="74">
        <v>79.400000000000006</v>
      </c>
      <c r="AC770" s="74">
        <v>82.1</v>
      </c>
      <c r="AD770" s="78"/>
      <c r="AE770" s="74"/>
      <c r="AF770" s="78"/>
      <c r="AG770" s="74"/>
      <c r="AH770" s="74"/>
      <c r="AI770" s="74"/>
      <c r="AJ770" s="74"/>
      <c r="AK770" s="74"/>
      <c r="AL770" s="78">
        <v>1080</v>
      </c>
      <c r="AM770" s="74">
        <v>1.9</v>
      </c>
      <c r="AN770" s="78">
        <v>1060</v>
      </c>
      <c r="AO770" s="74">
        <v>7.7</v>
      </c>
      <c r="AP770" s="74">
        <v>12.8</v>
      </c>
      <c r="AQ770" s="74">
        <v>61.9</v>
      </c>
      <c r="AR770" s="74">
        <v>71.900000000000006</v>
      </c>
      <c r="AS770" s="74">
        <v>79.400000000000006</v>
      </c>
      <c r="AT770" s="78">
        <v>1080</v>
      </c>
      <c r="AU770" s="74">
        <v>1.9</v>
      </c>
      <c r="AV770" s="78">
        <v>1060</v>
      </c>
      <c r="AW770" s="74">
        <v>9.4</v>
      </c>
      <c r="AX770" s="74">
        <v>10.3</v>
      </c>
      <c r="AY770" s="74">
        <v>72.5</v>
      </c>
      <c r="AZ770" s="74">
        <v>77.599999999999994</v>
      </c>
      <c r="BA770" s="74">
        <v>80.3</v>
      </c>
      <c r="BB770" s="78">
        <v>1080</v>
      </c>
      <c r="BC770" s="74">
        <v>2</v>
      </c>
      <c r="BD770" s="78">
        <v>1060</v>
      </c>
      <c r="BE770" s="74">
        <v>12.8</v>
      </c>
      <c r="BF770" s="74">
        <v>8</v>
      </c>
      <c r="BG770" s="74">
        <v>74.5</v>
      </c>
      <c r="BH770" s="74">
        <v>78.3</v>
      </c>
      <c r="BI770" s="74">
        <v>79.2</v>
      </c>
      <c r="BJ770" s="78"/>
      <c r="BK770" s="74"/>
      <c r="BL770" s="78"/>
      <c r="BM770" s="74"/>
      <c r="BN770" s="74"/>
      <c r="BO770" s="74"/>
      <c r="BP770" s="74"/>
      <c r="BQ770" s="74"/>
      <c r="BR770" s="78">
        <v>2110</v>
      </c>
      <c r="BS770" s="74">
        <v>2.5</v>
      </c>
      <c r="BT770" s="78">
        <v>2060</v>
      </c>
      <c r="BU770" s="74">
        <v>7</v>
      </c>
      <c r="BV770" s="74">
        <v>12</v>
      </c>
      <c r="BW770" s="74">
        <v>60.9</v>
      </c>
      <c r="BX770" s="74">
        <v>73.8</v>
      </c>
      <c r="BY770" s="74">
        <v>80.900000000000006</v>
      </c>
      <c r="BZ770" s="78">
        <v>2110</v>
      </c>
      <c r="CA770" s="74">
        <v>2.6</v>
      </c>
      <c r="CB770" s="78">
        <v>2060</v>
      </c>
      <c r="CC770" s="74">
        <v>8.9</v>
      </c>
      <c r="CD770" s="74">
        <v>9.6</v>
      </c>
      <c r="CE770" s="74">
        <v>69.2</v>
      </c>
      <c r="CF770" s="74">
        <v>77.900000000000006</v>
      </c>
      <c r="CG770" s="74">
        <v>81.5</v>
      </c>
      <c r="CH770" s="78">
        <v>2110</v>
      </c>
      <c r="CI770" s="74">
        <v>2.7</v>
      </c>
      <c r="CJ770" s="78">
        <v>2055</v>
      </c>
      <c r="CK770" s="74">
        <v>11.5</v>
      </c>
      <c r="CL770" s="74">
        <v>7.8</v>
      </c>
      <c r="CM770" s="74">
        <v>72.7</v>
      </c>
      <c r="CN770" s="74">
        <v>78.8</v>
      </c>
      <c r="CO770" s="74">
        <v>80.599999999999994</v>
      </c>
      <c r="CP770" s="78"/>
      <c r="CQ770" s="74"/>
      <c r="CR770" s="78"/>
      <c r="CS770" s="74"/>
      <c r="CT770" s="74"/>
      <c r="CU770" s="74"/>
      <c r="CV770" s="74"/>
      <c r="CW770" s="74"/>
    </row>
    <row r="771" spans="1:101" ht="16.5" x14ac:dyDescent="0.3">
      <c r="A771" s="74" t="s">
        <v>293</v>
      </c>
      <c r="B771" s="74">
        <v>14</v>
      </c>
      <c r="C771" s="74">
        <v>10037449</v>
      </c>
      <c r="D771" s="74" t="s">
        <v>19</v>
      </c>
      <c r="E771" s="74" t="s">
        <v>249</v>
      </c>
      <c r="F771" s="78">
        <v>460</v>
      </c>
      <c r="G771" s="74">
        <v>1.7</v>
      </c>
      <c r="H771" s="78">
        <v>450</v>
      </c>
      <c r="I771" s="74">
        <v>4.4000000000000004</v>
      </c>
      <c r="J771" s="74">
        <v>6.4</v>
      </c>
      <c r="K771" s="74">
        <v>41.2</v>
      </c>
      <c r="L771" s="74">
        <v>81.599999999999994</v>
      </c>
      <c r="M771" s="74">
        <v>89.1</v>
      </c>
      <c r="N771" s="78">
        <v>460</v>
      </c>
      <c r="O771" s="74">
        <v>3.1</v>
      </c>
      <c r="P771" s="78">
        <v>445</v>
      </c>
      <c r="Q771" s="74">
        <v>6.1</v>
      </c>
      <c r="R771" s="74">
        <v>6.1</v>
      </c>
      <c r="S771" s="74">
        <v>76</v>
      </c>
      <c r="T771" s="74">
        <v>85.6</v>
      </c>
      <c r="U771" s="74">
        <v>87.9</v>
      </c>
      <c r="V771" s="78">
        <v>460</v>
      </c>
      <c r="W771" s="74">
        <v>3.1</v>
      </c>
      <c r="X771" s="78">
        <v>445</v>
      </c>
      <c r="Y771" s="74">
        <v>10.6</v>
      </c>
      <c r="Z771" s="74">
        <v>5.8</v>
      </c>
      <c r="AA771" s="74">
        <v>75.5</v>
      </c>
      <c r="AB771" s="74">
        <v>81.099999999999994</v>
      </c>
      <c r="AC771" s="74">
        <v>83.6</v>
      </c>
      <c r="AD771" s="78"/>
      <c r="AE771" s="74"/>
      <c r="AF771" s="78"/>
      <c r="AG771" s="74"/>
      <c r="AH771" s="74"/>
      <c r="AI771" s="74"/>
      <c r="AJ771" s="74"/>
      <c r="AK771" s="74"/>
      <c r="AL771" s="78">
        <v>205</v>
      </c>
      <c r="AM771" s="74">
        <v>2</v>
      </c>
      <c r="AN771" s="78">
        <v>200</v>
      </c>
      <c r="AO771" s="74">
        <v>8</v>
      </c>
      <c r="AP771" s="74">
        <v>6.5</v>
      </c>
      <c r="AQ771" s="74">
        <v>49.2</v>
      </c>
      <c r="AR771" s="74">
        <v>76.900000000000006</v>
      </c>
      <c r="AS771" s="74">
        <v>85.4</v>
      </c>
      <c r="AT771" s="78">
        <v>205</v>
      </c>
      <c r="AU771" s="74">
        <v>2.5</v>
      </c>
      <c r="AV771" s="78">
        <v>200</v>
      </c>
      <c r="AW771" s="74">
        <v>13.6</v>
      </c>
      <c r="AX771" s="74">
        <v>9.1</v>
      </c>
      <c r="AY771" s="74">
        <v>59.6</v>
      </c>
      <c r="AZ771" s="74">
        <v>73.7</v>
      </c>
      <c r="BA771" s="74">
        <v>77.3</v>
      </c>
      <c r="BB771" s="78">
        <v>205</v>
      </c>
      <c r="BC771" s="74">
        <v>2.5</v>
      </c>
      <c r="BD771" s="78">
        <v>200</v>
      </c>
      <c r="BE771" s="74">
        <v>15.7</v>
      </c>
      <c r="BF771" s="74">
        <v>7.6</v>
      </c>
      <c r="BG771" s="74">
        <v>65.2</v>
      </c>
      <c r="BH771" s="74">
        <v>73.2</v>
      </c>
      <c r="BI771" s="74">
        <v>76.8</v>
      </c>
      <c r="BJ771" s="78"/>
      <c r="BK771" s="74"/>
      <c r="BL771" s="78"/>
      <c r="BM771" s="74"/>
      <c r="BN771" s="74"/>
      <c r="BO771" s="74"/>
      <c r="BP771" s="74"/>
      <c r="BQ771" s="74"/>
      <c r="BR771" s="78">
        <v>660</v>
      </c>
      <c r="BS771" s="74">
        <v>1.8</v>
      </c>
      <c r="BT771" s="78">
        <v>650</v>
      </c>
      <c r="BU771" s="74">
        <v>5.5</v>
      </c>
      <c r="BV771" s="74">
        <v>6.5</v>
      </c>
      <c r="BW771" s="74">
        <v>43.7</v>
      </c>
      <c r="BX771" s="74">
        <v>80.2</v>
      </c>
      <c r="BY771" s="74">
        <v>88</v>
      </c>
      <c r="BZ771" s="78">
        <v>660</v>
      </c>
      <c r="CA771" s="74">
        <v>2.9</v>
      </c>
      <c r="CB771" s="78">
        <v>645</v>
      </c>
      <c r="CC771" s="74">
        <v>8.4</v>
      </c>
      <c r="CD771" s="74">
        <v>7</v>
      </c>
      <c r="CE771" s="74">
        <v>70.900000000000006</v>
      </c>
      <c r="CF771" s="74">
        <v>82</v>
      </c>
      <c r="CG771" s="74">
        <v>84.6</v>
      </c>
      <c r="CH771" s="78">
        <v>660</v>
      </c>
      <c r="CI771" s="74">
        <v>2.9</v>
      </c>
      <c r="CJ771" s="78">
        <v>645</v>
      </c>
      <c r="CK771" s="74">
        <v>12.1</v>
      </c>
      <c r="CL771" s="74">
        <v>6.4</v>
      </c>
      <c r="CM771" s="74">
        <v>72.3</v>
      </c>
      <c r="CN771" s="74">
        <v>78.7</v>
      </c>
      <c r="CO771" s="74">
        <v>81.5</v>
      </c>
      <c r="CP771" s="78"/>
      <c r="CQ771" s="74"/>
      <c r="CR771" s="78"/>
      <c r="CS771" s="74"/>
      <c r="CT771" s="74"/>
      <c r="CU771" s="74"/>
      <c r="CV771" s="74"/>
      <c r="CW771" s="74"/>
    </row>
    <row r="772" spans="1:101" ht="16.5" x14ac:dyDescent="0.3">
      <c r="A772" s="74" t="s">
        <v>293</v>
      </c>
      <c r="B772" s="74">
        <v>210</v>
      </c>
      <c r="C772" s="74">
        <v>10014001</v>
      </c>
      <c r="D772" s="74" t="s">
        <v>11</v>
      </c>
      <c r="E772" s="74" t="s">
        <v>251</v>
      </c>
      <c r="F772" s="78">
        <v>380</v>
      </c>
      <c r="G772" s="74">
        <v>2.4</v>
      </c>
      <c r="H772" s="78">
        <v>370</v>
      </c>
      <c r="I772" s="74">
        <v>10.8</v>
      </c>
      <c r="J772" s="74">
        <v>9.5</v>
      </c>
      <c r="K772" s="74">
        <v>60</v>
      </c>
      <c r="L772" s="74">
        <v>73.2</v>
      </c>
      <c r="M772" s="74">
        <v>79.7</v>
      </c>
      <c r="N772" s="78">
        <v>380</v>
      </c>
      <c r="O772" s="74">
        <v>3.2</v>
      </c>
      <c r="P772" s="78">
        <v>365</v>
      </c>
      <c r="Q772" s="74">
        <v>14.2</v>
      </c>
      <c r="R772" s="74">
        <v>7.4</v>
      </c>
      <c r="S772" s="74">
        <v>65.400000000000006</v>
      </c>
      <c r="T772" s="74">
        <v>75.7</v>
      </c>
      <c r="U772" s="74">
        <v>78.5</v>
      </c>
      <c r="V772" s="78">
        <v>380</v>
      </c>
      <c r="W772" s="74">
        <v>3.4</v>
      </c>
      <c r="X772" s="78">
        <v>365</v>
      </c>
      <c r="Y772" s="74">
        <v>16.7</v>
      </c>
      <c r="Z772" s="74">
        <v>8.1999999999999993</v>
      </c>
      <c r="AA772" s="74">
        <v>64.5</v>
      </c>
      <c r="AB772" s="74">
        <v>73.2</v>
      </c>
      <c r="AC772" s="74">
        <v>75.099999999999994</v>
      </c>
      <c r="AD772" s="78"/>
      <c r="AE772" s="74"/>
      <c r="AF772" s="78"/>
      <c r="AG772" s="74"/>
      <c r="AH772" s="74"/>
      <c r="AI772" s="74"/>
      <c r="AJ772" s="74"/>
      <c r="AK772" s="74"/>
      <c r="AL772" s="78">
        <v>140</v>
      </c>
      <c r="AM772" s="74">
        <v>2.9</v>
      </c>
      <c r="AN772" s="78">
        <v>135</v>
      </c>
      <c r="AO772" s="74">
        <v>11.1</v>
      </c>
      <c r="AP772" s="74">
        <v>16.3</v>
      </c>
      <c r="AQ772" s="74">
        <v>62.2</v>
      </c>
      <c r="AR772" s="74">
        <v>69.599999999999994</v>
      </c>
      <c r="AS772" s="74">
        <v>72.599999999999994</v>
      </c>
      <c r="AT772" s="78">
        <v>140</v>
      </c>
      <c r="AU772" s="74">
        <v>2.9</v>
      </c>
      <c r="AV772" s="78">
        <v>135</v>
      </c>
      <c r="AW772" s="74">
        <v>14.8</v>
      </c>
      <c r="AX772" s="74">
        <v>16.3</v>
      </c>
      <c r="AY772" s="74">
        <v>57</v>
      </c>
      <c r="AZ772" s="74">
        <v>66.7</v>
      </c>
      <c r="BA772" s="74">
        <v>68.900000000000006</v>
      </c>
      <c r="BB772" s="78">
        <v>140</v>
      </c>
      <c r="BC772" s="74">
        <v>2.9</v>
      </c>
      <c r="BD772" s="78">
        <v>135</v>
      </c>
      <c r="BE772" s="74">
        <v>17.8</v>
      </c>
      <c r="BF772" s="74">
        <v>14.1</v>
      </c>
      <c r="BG772" s="74">
        <v>56.3</v>
      </c>
      <c r="BH772" s="74">
        <v>65.900000000000006</v>
      </c>
      <c r="BI772" s="74">
        <v>68.099999999999994</v>
      </c>
      <c r="BJ772" s="78"/>
      <c r="BK772" s="74"/>
      <c r="BL772" s="78"/>
      <c r="BM772" s="74"/>
      <c r="BN772" s="74"/>
      <c r="BO772" s="74"/>
      <c r="BP772" s="74"/>
      <c r="BQ772" s="74"/>
      <c r="BR772" s="78">
        <v>520</v>
      </c>
      <c r="BS772" s="74">
        <v>2.5</v>
      </c>
      <c r="BT772" s="78">
        <v>505</v>
      </c>
      <c r="BU772" s="74">
        <v>10.9</v>
      </c>
      <c r="BV772" s="74">
        <v>11.3</v>
      </c>
      <c r="BW772" s="74">
        <v>60.6</v>
      </c>
      <c r="BX772" s="74">
        <v>72.3</v>
      </c>
      <c r="BY772" s="74">
        <v>77.8</v>
      </c>
      <c r="BZ772" s="78">
        <v>520</v>
      </c>
      <c r="CA772" s="74">
        <v>3.1</v>
      </c>
      <c r="CB772" s="78">
        <v>500</v>
      </c>
      <c r="CC772" s="74">
        <v>14.3</v>
      </c>
      <c r="CD772" s="74">
        <v>9.8000000000000007</v>
      </c>
      <c r="CE772" s="74">
        <v>63.1</v>
      </c>
      <c r="CF772" s="74">
        <v>73.3</v>
      </c>
      <c r="CG772" s="74">
        <v>75.900000000000006</v>
      </c>
      <c r="CH772" s="78">
        <v>520</v>
      </c>
      <c r="CI772" s="74">
        <v>3.3</v>
      </c>
      <c r="CJ772" s="78">
        <v>500</v>
      </c>
      <c r="CK772" s="74">
        <v>17</v>
      </c>
      <c r="CL772" s="74">
        <v>9.8000000000000007</v>
      </c>
      <c r="CM772" s="74">
        <v>62.3</v>
      </c>
      <c r="CN772" s="74">
        <v>71.3</v>
      </c>
      <c r="CO772" s="74">
        <v>73.3</v>
      </c>
      <c r="CP772" s="78"/>
      <c r="CQ772" s="74"/>
      <c r="CR772" s="78"/>
      <c r="CS772" s="74"/>
      <c r="CT772" s="74"/>
      <c r="CU772" s="74"/>
      <c r="CV772" s="74"/>
      <c r="CW772" s="74"/>
    </row>
    <row r="773" spans="1:101" ht="16.5" x14ac:dyDescent="0.3">
      <c r="A773" s="74" t="s">
        <v>293</v>
      </c>
      <c r="B773" s="74">
        <v>78</v>
      </c>
      <c r="C773" s="74">
        <v>10007159</v>
      </c>
      <c r="D773" s="74" t="s">
        <v>90</v>
      </c>
      <c r="E773" s="74" t="s">
        <v>253</v>
      </c>
      <c r="F773" s="78">
        <v>1140</v>
      </c>
      <c r="G773" s="74">
        <v>4.4000000000000004</v>
      </c>
      <c r="H773" s="78">
        <v>1090</v>
      </c>
      <c r="I773" s="74">
        <v>7.5</v>
      </c>
      <c r="J773" s="74">
        <v>9.6999999999999993</v>
      </c>
      <c r="K773" s="74">
        <v>60</v>
      </c>
      <c r="L773" s="74">
        <v>76.400000000000006</v>
      </c>
      <c r="M773" s="74">
        <v>82.7</v>
      </c>
      <c r="N773" s="78">
        <v>1140</v>
      </c>
      <c r="O773" s="74">
        <v>4.8</v>
      </c>
      <c r="P773" s="78">
        <v>1085</v>
      </c>
      <c r="Q773" s="74">
        <v>9</v>
      </c>
      <c r="R773" s="74">
        <v>8.5</v>
      </c>
      <c r="S773" s="74">
        <v>68</v>
      </c>
      <c r="T773" s="74">
        <v>78.8</v>
      </c>
      <c r="U773" s="74">
        <v>82.5</v>
      </c>
      <c r="V773" s="78">
        <v>1140</v>
      </c>
      <c r="W773" s="74">
        <v>5.0999999999999996</v>
      </c>
      <c r="X773" s="78">
        <v>1080</v>
      </c>
      <c r="Y773" s="74">
        <v>11.1</v>
      </c>
      <c r="Z773" s="74">
        <v>7.6</v>
      </c>
      <c r="AA773" s="74">
        <v>71.900000000000006</v>
      </c>
      <c r="AB773" s="74">
        <v>79.400000000000006</v>
      </c>
      <c r="AC773" s="74">
        <v>81.3</v>
      </c>
      <c r="AD773" s="78"/>
      <c r="AE773" s="74"/>
      <c r="AF773" s="78"/>
      <c r="AG773" s="74"/>
      <c r="AH773" s="74"/>
      <c r="AI773" s="74"/>
      <c r="AJ773" s="74"/>
      <c r="AK773" s="74"/>
      <c r="AL773" s="78">
        <v>885</v>
      </c>
      <c r="AM773" s="74">
        <v>2.8</v>
      </c>
      <c r="AN773" s="78">
        <v>860</v>
      </c>
      <c r="AO773" s="74">
        <v>8.6999999999999993</v>
      </c>
      <c r="AP773" s="74">
        <v>11.2</v>
      </c>
      <c r="AQ773" s="74">
        <v>59.1</v>
      </c>
      <c r="AR773" s="74">
        <v>72.5</v>
      </c>
      <c r="AS773" s="74">
        <v>80.099999999999994</v>
      </c>
      <c r="AT773" s="78">
        <v>885</v>
      </c>
      <c r="AU773" s="74">
        <v>3.3</v>
      </c>
      <c r="AV773" s="78">
        <v>855</v>
      </c>
      <c r="AW773" s="74">
        <v>14</v>
      </c>
      <c r="AX773" s="74">
        <v>9.6</v>
      </c>
      <c r="AY773" s="74">
        <v>64</v>
      </c>
      <c r="AZ773" s="74">
        <v>73.099999999999994</v>
      </c>
      <c r="BA773" s="74">
        <v>76.400000000000006</v>
      </c>
      <c r="BB773" s="78">
        <v>885</v>
      </c>
      <c r="BC773" s="74">
        <v>3.4</v>
      </c>
      <c r="BD773" s="78">
        <v>855</v>
      </c>
      <c r="BE773" s="74">
        <v>16.7</v>
      </c>
      <c r="BF773" s="74">
        <v>7.3</v>
      </c>
      <c r="BG773" s="74">
        <v>67.2</v>
      </c>
      <c r="BH773" s="74">
        <v>73.900000000000006</v>
      </c>
      <c r="BI773" s="74">
        <v>76</v>
      </c>
      <c r="BJ773" s="78"/>
      <c r="BK773" s="74"/>
      <c r="BL773" s="78"/>
      <c r="BM773" s="74"/>
      <c r="BN773" s="74"/>
      <c r="BO773" s="74"/>
      <c r="BP773" s="74"/>
      <c r="BQ773" s="74"/>
      <c r="BR773" s="78">
        <v>2020</v>
      </c>
      <c r="BS773" s="74">
        <v>3.7</v>
      </c>
      <c r="BT773" s="78">
        <v>1945</v>
      </c>
      <c r="BU773" s="74">
        <v>8.1</v>
      </c>
      <c r="BV773" s="74">
        <v>10.4</v>
      </c>
      <c r="BW773" s="74">
        <v>59.6</v>
      </c>
      <c r="BX773" s="74">
        <v>74.7</v>
      </c>
      <c r="BY773" s="74">
        <v>81.599999999999994</v>
      </c>
      <c r="BZ773" s="78">
        <v>2020</v>
      </c>
      <c r="CA773" s="74">
        <v>4.2</v>
      </c>
      <c r="CB773" s="78">
        <v>1940</v>
      </c>
      <c r="CC773" s="74">
        <v>11.2</v>
      </c>
      <c r="CD773" s="74">
        <v>9</v>
      </c>
      <c r="CE773" s="74">
        <v>66.2</v>
      </c>
      <c r="CF773" s="74">
        <v>76.3</v>
      </c>
      <c r="CG773" s="74">
        <v>79.8</v>
      </c>
      <c r="CH773" s="78">
        <v>2020</v>
      </c>
      <c r="CI773" s="74">
        <v>4.4000000000000004</v>
      </c>
      <c r="CJ773" s="78">
        <v>1935</v>
      </c>
      <c r="CK773" s="74">
        <v>13.6</v>
      </c>
      <c r="CL773" s="74">
        <v>7.4</v>
      </c>
      <c r="CM773" s="74">
        <v>69.900000000000006</v>
      </c>
      <c r="CN773" s="74">
        <v>77</v>
      </c>
      <c r="CO773" s="74">
        <v>79</v>
      </c>
      <c r="CP773" s="78"/>
      <c r="CQ773" s="74"/>
      <c r="CR773" s="78"/>
      <c r="CS773" s="74"/>
      <c r="CT773" s="74"/>
      <c r="CU773" s="74"/>
      <c r="CV773" s="74"/>
      <c r="CW773" s="74"/>
    </row>
    <row r="774" spans="1:101" ht="16.5" x14ac:dyDescent="0.3">
      <c r="A774" s="74" t="s">
        <v>293</v>
      </c>
      <c r="B774" s="74">
        <v>161</v>
      </c>
      <c r="C774" s="74">
        <v>10007160</v>
      </c>
      <c r="D774" s="74" t="s">
        <v>49</v>
      </c>
      <c r="E774" s="74" t="s">
        <v>255</v>
      </c>
      <c r="F774" s="78">
        <v>745</v>
      </c>
      <c r="G774" s="74">
        <v>4.5999999999999996</v>
      </c>
      <c r="H774" s="78">
        <v>710</v>
      </c>
      <c r="I774" s="74">
        <v>9.8000000000000007</v>
      </c>
      <c r="J774" s="74">
        <v>7.4</v>
      </c>
      <c r="K774" s="74">
        <v>53.7</v>
      </c>
      <c r="L774" s="74">
        <v>73.2</v>
      </c>
      <c r="M774" s="74">
        <v>82.7</v>
      </c>
      <c r="N774" s="78">
        <v>745</v>
      </c>
      <c r="O774" s="74">
        <v>5.2</v>
      </c>
      <c r="P774" s="78">
        <v>705</v>
      </c>
      <c r="Q774" s="74">
        <v>10.5</v>
      </c>
      <c r="R774" s="74">
        <v>5.8</v>
      </c>
      <c r="S774" s="74">
        <v>61.7</v>
      </c>
      <c r="T774" s="74">
        <v>77.900000000000006</v>
      </c>
      <c r="U774" s="74">
        <v>83.7</v>
      </c>
      <c r="V774" s="78">
        <v>745</v>
      </c>
      <c r="W774" s="74">
        <v>5.0999999999999996</v>
      </c>
      <c r="X774" s="78">
        <v>710</v>
      </c>
      <c r="Y774" s="74">
        <v>13.1</v>
      </c>
      <c r="Z774" s="74">
        <v>6.2</v>
      </c>
      <c r="AA774" s="74">
        <v>64</v>
      </c>
      <c r="AB774" s="74">
        <v>76</v>
      </c>
      <c r="AC774" s="74">
        <v>80.599999999999994</v>
      </c>
      <c r="AD774" s="78"/>
      <c r="AE774" s="74"/>
      <c r="AF774" s="78"/>
      <c r="AG774" s="74"/>
      <c r="AH774" s="74"/>
      <c r="AI774" s="74"/>
      <c r="AJ774" s="74"/>
      <c r="AK774" s="74"/>
      <c r="AL774" s="78">
        <v>560</v>
      </c>
      <c r="AM774" s="74">
        <v>1.2</v>
      </c>
      <c r="AN774" s="78">
        <v>555</v>
      </c>
      <c r="AO774" s="74">
        <v>8.6999999999999993</v>
      </c>
      <c r="AP774" s="74">
        <v>8.6999999999999993</v>
      </c>
      <c r="AQ774" s="74">
        <v>57.9</v>
      </c>
      <c r="AR774" s="74">
        <v>71.7</v>
      </c>
      <c r="AS774" s="74">
        <v>82.7</v>
      </c>
      <c r="AT774" s="78">
        <v>560</v>
      </c>
      <c r="AU774" s="74">
        <v>1.4</v>
      </c>
      <c r="AV774" s="78">
        <v>555</v>
      </c>
      <c r="AW774" s="74">
        <v>10.7</v>
      </c>
      <c r="AX774" s="74">
        <v>8</v>
      </c>
      <c r="AY774" s="74">
        <v>66.400000000000006</v>
      </c>
      <c r="AZ774" s="74">
        <v>74.099999999999994</v>
      </c>
      <c r="BA774" s="74">
        <v>81.400000000000006</v>
      </c>
      <c r="BB774" s="78">
        <v>560</v>
      </c>
      <c r="BC774" s="74">
        <v>1.4</v>
      </c>
      <c r="BD774" s="78">
        <v>555</v>
      </c>
      <c r="BE774" s="74">
        <v>16.8</v>
      </c>
      <c r="BF774" s="74">
        <v>7.2</v>
      </c>
      <c r="BG774" s="74">
        <v>65.8</v>
      </c>
      <c r="BH774" s="74">
        <v>73.8</v>
      </c>
      <c r="BI774" s="74">
        <v>75.900000000000006</v>
      </c>
      <c r="BJ774" s="78"/>
      <c r="BK774" s="74"/>
      <c r="BL774" s="78"/>
      <c r="BM774" s="74"/>
      <c r="BN774" s="74"/>
      <c r="BO774" s="74"/>
      <c r="BP774" s="74"/>
      <c r="BQ774" s="74"/>
      <c r="BR774" s="78">
        <v>1305</v>
      </c>
      <c r="BS774" s="74">
        <v>3.1</v>
      </c>
      <c r="BT774" s="78">
        <v>1265</v>
      </c>
      <c r="BU774" s="74">
        <v>9.3000000000000007</v>
      </c>
      <c r="BV774" s="74">
        <v>8</v>
      </c>
      <c r="BW774" s="74">
        <v>55.5</v>
      </c>
      <c r="BX774" s="74">
        <v>72.5</v>
      </c>
      <c r="BY774" s="74">
        <v>82.7</v>
      </c>
      <c r="BZ774" s="78">
        <v>1305</v>
      </c>
      <c r="CA774" s="74">
        <v>3.6</v>
      </c>
      <c r="CB774" s="78">
        <v>1260</v>
      </c>
      <c r="CC774" s="74">
        <v>10.6</v>
      </c>
      <c r="CD774" s="74">
        <v>6.7</v>
      </c>
      <c r="CE774" s="74">
        <v>63.7</v>
      </c>
      <c r="CF774" s="74">
        <v>76.3</v>
      </c>
      <c r="CG774" s="74">
        <v>82.7</v>
      </c>
      <c r="CH774" s="78">
        <v>1305</v>
      </c>
      <c r="CI774" s="74">
        <v>3.5</v>
      </c>
      <c r="CJ774" s="78">
        <v>1260</v>
      </c>
      <c r="CK774" s="74">
        <v>14.8</v>
      </c>
      <c r="CL774" s="74">
        <v>6.7</v>
      </c>
      <c r="CM774" s="74">
        <v>64.8</v>
      </c>
      <c r="CN774" s="74">
        <v>75</v>
      </c>
      <c r="CO774" s="74">
        <v>78.599999999999994</v>
      </c>
      <c r="CP774" s="78"/>
      <c r="CQ774" s="74"/>
      <c r="CR774" s="78"/>
      <c r="CS774" s="74"/>
      <c r="CT774" s="74"/>
      <c r="CU774" s="74"/>
      <c r="CV774" s="74"/>
      <c r="CW774" s="74"/>
    </row>
    <row r="775" spans="1:101" ht="16.5" x14ac:dyDescent="0.3">
      <c r="A775" s="74" t="s">
        <v>293</v>
      </c>
      <c r="B775" s="74">
        <v>162</v>
      </c>
      <c r="C775" s="74">
        <v>10007806</v>
      </c>
      <c r="D775" s="74" t="s">
        <v>49</v>
      </c>
      <c r="E775" s="74" t="s">
        <v>257</v>
      </c>
      <c r="F775" s="78">
        <v>1135</v>
      </c>
      <c r="G775" s="74">
        <v>1.8</v>
      </c>
      <c r="H775" s="78">
        <v>1115</v>
      </c>
      <c r="I775" s="74">
        <v>5.2</v>
      </c>
      <c r="J775" s="74">
        <v>10.7</v>
      </c>
      <c r="K775" s="74">
        <v>54.2</v>
      </c>
      <c r="L775" s="74">
        <v>72.900000000000006</v>
      </c>
      <c r="M775" s="74">
        <v>84.1</v>
      </c>
      <c r="N775" s="78">
        <v>1135</v>
      </c>
      <c r="O775" s="74">
        <v>1.9</v>
      </c>
      <c r="P775" s="78">
        <v>1110</v>
      </c>
      <c r="Q775" s="74">
        <v>7.9</v>
      </c>
      <c r="R775" s="74">
        <v>8.4</v>
      </c>
      <c r="S775" s="74">
        <v>62.6</v>
      </c>
      <c r="T775" s="74">
        <v>78.3</v>
      </c>
      <c r="U775" s="74">
        <v>83.7</v>
      </c>
      <c r="V775" s="78">
        <v>1135</v>
      </c>
      <c r="W775" s="74">
        <v>1.9</v>
      </c>
      <c r="X775" s="78">
        <v>1110</v>
      </c>
      <c r="Y775" s="74">
        <v>9</v>
      </c>
      <c r="Z775" s="74">
        <v>7.4</v>
      </c>
      <c r="AA775" s="74">
        <v>66.3</v>
      </c>
      <c r="AB775" s="74">
        <v>79.599999999999994</v>
      </c>
      <c r="AC775" s="74">
        <v>83.6</v>
      </c>
      <c r="AD775" s="78"/>
      <c r="AE775" s="74"/>
      <c r="AF775" s="78"/>
      <c r="AG775" s="74"/>
      <c r="AH775" s="74"/>
      <c r="AI775" s="74"/>
      <c r="AJ775" s="74"/>
      <c r="AK775" s="74"/>
      <c r="AL775" s="78">
        <v>755</v>
      </c>
      <c r="AM775" s="74">
        <v>1.2</v>
      </c>
      <c r="AN775" s="78">
        <v>745</v>
      </c>
      <c r="AO775" s="74">
        <v>9.5</v>
      </c>
      <c r="AP775" s="74">
        <v>16.899999999999999</v>
      </c>
      <c r="AQ775" s="74">
        <v>47.2</v>
      </c>
      <c r="AR775" s="74">
        <v>61.2</v>
      </c>
      <c r="AS775" s="74">
        <v>73.5</v>
      </c>
      <c r="AT775" s="78">
        <v>755</v>
      </c>
      <c r="AU775" s="74">
        <v>1.3</v>
      </c>
      <c r="AV775" s="78">
        <v>745</v>
      </c>
      <c r="AW775" s="74">
        <v>10.199999999999999</v>
      </c>
      <c r="AX775" s="74">
        <v>13.3</v>
      </c>
      <c r="AY775" s="74">
        <v>59.5</v>
      </c>
      <c r="AZ775" s="74">
        <v>69.7</v>
      </c>
      <c r="BA775" s="74">
        <v>76.400000000000006</v>
      </c>
      <c r="BB775" s="78">
        <v>755</v>
      </c>
      <c r="BC775" s="74">
        <v>1.2</v>
      </c>
      <c r="BD775" s="78">
        <v>745</v>
      </c>
      <c r="BE775" s="74">
        <v>15.6</v>
      </c>
      <c r="BF775" s="74">
        <v>9.8000000000000007</v>
      </c>
      <c r="BG775" s="74">
        <v>61.4</v>
      </c>
      <c r="BH775" s="74">
        <v>70</v>
      </c>
      <c r="BI775" s="74">
        <v>74.599999999999994</v>
      </c>
      <c r="BJ775" s="78"/>
      <c r="BK775" s="74"/>
      <c r="BL775" s="78"/>
      <c r="BM775" s="74"/>
      <c r="BN775" s="74"/>
      <c r="BO775" s="74"/>
      <c r="BP775" s="74"/>
      <c r="BQ775" s="74"/>
      <c r="BR775" s="78">
        <v>1885</v>
      </c>
      <c r="BS775" s="74">
        <v>1.5</v>
      </c>
      <c r="BT775" s="78">
        <v>1860</v>
      </c>
      <c r="BU775" s="74">
        <v>6.9</v>
      </c>
      <c r="BV775" s="74">
        <v>13.2</v>
      </c>
      <c r="BW775" s="74">
        <v>51.4</v>
      </c>
      <c r="BX775" s="74">
        <v>68.2</v>
      </c>
      <c r="BY775" s="74">
        <v>79.900000000000006</v>
      </c>
      <c r="BZ775" s="78">
        <v>1885</v>
      </c>
      <c r="CA775" s="74">
        <v>1.7</v>
      </c>
      <c r="CB775" s="78">
        <v>1855</v>
      </c>
      <c r="CC775" s="74">
        <v>8.8000000000000007</v>
      </c>
      <c r="CD775" s="74">
        <v>10.4</v>
      </c>
      <c r="CE775" s="74">
        <v>61.3</v>
      </c>
      <c r="CF775" s="74">
        <v>74.900000000000006</v>
      </c>
      <c r="CG775" s="74">
        <v>80.8</v>
      </c>
      <c r="CH775" s="78">
        <v>1885</v>
      </c>
      <c r="CI775" s="74">
        <v>1.6</v>
      </c>
      <c r="CJ775" s="78">
        <v>1855</v>
      </c>
      <c r="CK775" s="74">
        <v>11.6</v>
      </c>
      <c r="CL775" s="74">
        <v>8.4</v>
      </c>
      <c r="CM775" s="74">
        <v>64.3</v>
      </c>
      <c r="CN775" s="74">
        <v>75.8</v>
      </c>
      <c r="CO775" s="74">
        <v>80</v>
      </c>
      <c r="CP775" s="78"/>
      <c r="CQ775" s="74"/>
      <c r="CR775" s="78"/>
      <c r="CS775" s="74"/>
      <c r="CT775" s="74"/>
      <c r="CU775" s="74"/>
      <c r="CV775" s="74"/>
      <c r="CW775" s="74"/>
    </row>
    <row r="776" spans="1:101" ht="16.5" x14ac:dyDescent="0.3">
      <c r="A776" s="74" t="s">
        <v>293</v>
      </c>
      <c r="B776" s="74">
        <v>79</v>
      </c>
      <c r="C776" s="74">
        <v>10007161</v>
      </c>
      <c r="D776" s="74" t="s">
        <v>90</v>
      </c>
      <c r="E776" s="74" t="s">
        <v>259</v>
      </c>
      <c r="F776" s="78">
        <v>1320</v>
      </c>
      <c r="G776" s="74">
        <v>3.1</v>
      </c>
      <c r="H776" s="78">
        <v>1280</v>
      </c>
      <c r="I776" s="74">
        <v>4.8</v>
      </c>
      <c r="J776" s="74">
        <v>7.1</v>
      </c>
      <c r="K776" s="74">
        <v>54.6</v>
      </c>
      <c r="L776" s="74">
        <v>79.8</v>
      </c>
      <c r="M776" s="74">
        <v>88</v>
      </c>
      <c r="N776" s="78">
        <v>1320</v>
      </c>
      <c r="O776" s="74">
        <v>4</v>
      </c>
      <c r="P776" s="78">
        <v>1270</v>
      </c>
      <c r="Q776" s="74">
        <v>8</v>
      </c>
      <c r="R776" s="74">
        <v>6.2</v>
      </c>
      <c r="S776" s="74">
        <v>59.6</v>
      </c>
      <c r="T776" s="74">
        <v>81.5</v>
      </c>
      <c r="U776" s="74">
        <v>85.8</v>
      </c>
      <c r="V776" s="78">
        <v>1320</v>
      </c>
      <c r="W776" s="74">
        <v>4.3</v>
      </c>
      <c r="X776" s="78">
        <v>1265</v>
      </c>
      <c r="Y776" s="74">
        <v>9.8000000000000007</v>
      </c>
      <c r="Z776" s="74">
        <v>5.3</v>
      </c>
      <c r="AA776" s="74">
        <v>68</v>
      </c>
      <c r="AB776" s="74">
        <v>81.2</v>
      </c>
      <c r="AC776" s="74">
        <v>84.9</v>
      </c>
      <c r="AD776" s="78"/>
      <c r="AE776" s="74"/>
      <c r="AF776" s="78"/>
      <c r="AG776" s="74"/>
      <c r="AH776" s="74"/>
      <c r="AI776" s="74"/>
      <c r="AJ776" s="74"/>
      <c r="AK776" s="74"/>
      <c r="AL776" s="78">
        <v>765</v>
      </c>
      <c r="AM776" s="74">
        <v>1.4</v>
      </c>
      <c r="AN776" s="78">
        <v>755</v>
      </c>
      <c r="AO776" s="74">
        <v>9.3000000000000007</v>
      </c>
      <c r="AP776" s="74">
        <v>13.8</v>
      </c>
      <c r="AQ776" s="74">
        <v>53.3</v>
      </c>
      <c r="AR776" s="74">
        <v>69.599999999999994</v>
      </c>
      <c r="AS776" s="74">
        <v>77</v>
      </c>
      <c r="AT776" s="78">
        <v>765</v>
      </c>
      <c r="AU776" s="74">
        <v>1.7</v>
      </c>
      <c r="AV776" s="78">
        <v>755</v>
      </c>
      <c r="AW776" s="74">
        <v>11.5</v>
      </c>
      <c r="AX776" s="74">
        <v>10.7</v>
      </c>
      <c r="AY776" s="74">
        <v>66.7</v>
      </c>
      <c r="AZ776" s="74">
        <v>74.7</v>
      </c>
      <c r="BA776" s="74">
        <v>77.7</v>
      </c>
      <c r="BB776" s="78">
        <v>765</v>
      </c>
      <c r="BC776" s="74">
        <v>1.7</v>
      </c>
      <c r="BD776" s="78">
        <v>755</v>
      </c>
      <c r="BE776" s="74">
        <v>14.1</v>
      </c>
      <c r="BF776" s="74">
        <v>8.8000000000000007</v>
      </c>
      <c r="BG776" s="74">
        <v>69.599999999999994</v>
      </c>
      <c r="BH776" s="74">
        <v>76</v>
      </c>
      <c r="BI776" s="74">
        <v>77.2</v>
      </c>
      <c r="BJ776" s="78"/>
      <c r="BK776" s="74"/>
      <c r="BL776" s="78"/>
      <c r="BM776" s="74"/>
      <c r="BN776" s="74"/>
      <c r="BO776" s="74"/>
      <c r="BP776" s="74"/>
      <c r="BQ776" s="74"/>
      <c r="BR776" s="78">
        <v>2090</v>
      </c>
      <c r="BS776" s="74">
        <v>2.5</v>
      </c>
      <c r="BT776" s="78">
        <v>2035</v>
      </c>
      <c r="BU776" s="74">
        <v>6.5</v>
      </c>
      <c r="BV776" s="74">
        <v>9.6</v>
      </c>
      <c r="BW776" s="74">
        <v>54.1</v>
      </c>
      <c r="BX776" s="74">
        <v>76</v>
      </c>
      <c r="BY776" s="74">
        <v>83.9</v>
      </c>
      <c r="BZ776" s="78">
        <v>2090</v>
      </c>
      <c r="CA776" s="74">
        <v>3.2</v>
      </c>
      <c r="CB776" s="78">
        <v>2020</v>
      </c>
      <c r="CC776" s="74">
        <v>9.3000000000000007</v>
      </c>
      <c r="CD776" s="74">
        <v>7.9</v>
      </c>
      <c r="CE776" s="74">
        <v>62.3</v>
      </c>
      <c r="CF776" s="74">
        <v>78.900000000000006</v>
      </c>
      <c r="CG776" s="74">
        <v>82.8</v>
      </c>
      <c r="CH776" s="78">
        <v>2090</v>
      </c>
      <c r="CI776" s="74">
        <v>3.4</v>
      </c>
      <c r="CJ776" s="78">
        <v>2020</v>
      </c>
      <c r="CK776" s="74">
        <v>11.4</v>
      </c>
      <c r="CL776" s="74">
        <v>6.6</v>
      </c>
      <c r="CM776" s="74">
        <v>68.599999999999994</v>
      </c>
      <c r="CN776" s="74">
        <v>79.2</v>
      </c>
      <c r="CO776" s="74">
        <v>82</v>
      </c>
      <c r="CP776" s="78"/>
      <c r="CQ776" s="74"/>
      <c r="CR776" s="78"/>
      <c r="CS776" s="74"/>
      <c r="CT776" s="74"/>
      <c r="CU776" s="74"/>
      <c r="CV776" s="74"/>
      <c r="CW776" s="74"/>
    </row>
    <row r="777" spans="1:101" ht="16.5" x14ac:dyDescent="0.3">
      <c r="A777" s="74" t="s">
        <v>293</v>
      </c>
      <c r="B777" s="74">
        <v>41</v>
      </c>
      <c r="C777" s="74">
        <v>10008017</v>
      </c>
      <c r="D777" s="74" t="s">
        <v>27</v>
      </c>
      <c r="E777" s="74" t="s">
        <v>261</v>
      </c>
      <c r="F777" s="78">
        <v>70</v>
      </c>
      <c r="G777" s="74">
        <v>1.4</v>
      </c>
      <c r="H777" s="78">
        <v>70</v>
      </c>
      <c r="I777" s="74">
        <v>14.7</v>
      </c>
      <c r="J777" s="74">
        <v>14.7</v>
      </c>
      <c r="K777" s="74">
        <v>33.799999999999997</v>
      </c>
      <c r="L777" s="74">
        <v>57.4</v>
      </c>
      <c r="M777" s="74">
        <v>70.599999999999994</v>
      </c>
      <c r="N777" s="78">
        <v>70</v>
      </c>
      <c r="O777" s="74">
        <v>1.4</v>
      </c>
      <c r="P777" s="78">
        <v>70</v>
      </c>
      <c r="Q777" s="74">
        <v>17.600000000000001</v>
      </c>
      <c r="R777" s="74">
        <v>19.100000000000001</v>
      </c>
      <c r="S777" s="74" t="s">
        <v>396</v>
      </c>
      <c r="T777" s="74" t="s">
        <v>396</v>
      </c>
      <c r="U777" s="74">
        <v>63.2</v>
      </c>
      <c r="V777" s="78">
        <v>70</v>
      </c>
      <c r="W777" s="74">
        <v>2.9</v>
      </c>
      <c r="X777" s="78">
        <v>65</v>
      </c>
      <c r="Y777" s="74">
        <v>25.4</v>
      </c>
      <c r="Z777" s="74">
        <v>9</v>
      </c>
      <c r="AA777" s="74" t="s">
        <v>396</v>
      </c>
      <c r="AB777" s="74" t="s">
        <v>396</v>
      </c>
      <c r="AC777" s="74">
        <v>65.7</v>
      </c>
      <c r="AD777" s="78"/>
      <c r="AE777" s="74"/>
      <c r="AF777" s="78"/>
      <c r="AG777" s="74"/>
      <c r="AH777" s="74"/>
      <c r="AI777" s="74"/>
      <c r="AJ777" s="74"/>
      <c r="AK777" s="74"/>
      <c r="AL777" s="78">
        <v>50</v>
      </c>
      <c r="AM777" s="74">
        <v>0</v>
      </c>
      <c r="AN777" s="78">
        <v>50</v>
      </c>
      <c r="AO777" s="74">
        <v>16.7</v>
      </c>
      <c r="AP777" s="74">
        <v>6.3</v>
      </c>
      <c r="AQ777" s="74">
        <v>33.299999999999997</v>
      </c>
      <c r="AR777" s="74">
        <v>60.4</v>
      </c>
      <c r="AS777" s="74">
        <v>77.099999999999994</v>
      </c>
      <c r="AT777" s="78">
        <v>50</v>
      </c>
      <c r="AU777" s="74">
        <v>0</v>
      </c>
      <c r="AV777" s="78">
        <v>50</v>
      </c>
      <c r="AW777" s="74">
        <v>20.8</v>
      </c>
      <c r="AX777" s="74">
        <v>22.9</v>
      </c>
      <c r="AY777" s="74" t="s">
        <v>396</v>
      </c>
      <c r="AZ777" s="74" t="s">
        <v>396</v>
      </c>
      <c r="BA777" s="74">
        <v>56.3</v>
      </c>
      <c r="BB777" s="78">
        <v>50</v>
      </c>
      <c r="BC777" s="74">
        <v>0</v>
      </c>
      <c r="BD777" s="78">
        <v>50</v>
      </c>
      <c r="BE777" s="74">
        <v>39.6</v>
      </c>
      <c r="BF777" s="74">
        <v>14.6</v>
      </c>
      <c r="BG777" s="74" t="s">
        <v>396</v>
      </c>
      <c r="BH777" s="74" t="s">
        <v>396</v>
      </c>
      <c r="BI777" s="74">
        <v>45.8</v>
      </c>
      <c r="BJ777" s="78"/>
      <c r="BK777" s="74"/>
      <c r="BL777" s="78"/>
      <c r="BM777" s="74"/>
      <c r="BN777" s="74"/>
      <c r="BO777" s="74"/>
      <c r="BP777" s="74"/>
      <c r="BQ777" s="74"/>
      <c r="BR777" s="78">
        <v>115</v>
      </c>
      <c r="BS777" s="74">
        <v>0.9</v>
      </c>
      <c r="BT777" s="78">
        <v>115</v>
      </c>
      <c r="BU777" s="74">
        <v>15.5</v>
      </c>
      <c r="BV777" s="74">
        <v>11.2</v>
      </c>
      <c r="BW777" s="74">
        <v>33.6</v>
      </c>
      <c r="BX777" s="74">
        <v>58.6</v>
      </c>
      <c r="BY777" s="74">
        <v>73.3</v>
      </c>
      <c r="BZ777" s="78">
        <v>115</v>
      </c>
      <c r="CA777" s="74">
        <v>0.9</v>
      </c>
      <c r="CB777" s="78">
        <v>115</v>
      </c>
      <c r="CC777" s="74">
        <v>19</v>
      </c>
      <c r="CD777" s="74">
        <v>20.7</v>
      </c>
      <c r="CE777" s="74">
        <v>46.6</v>
      </c>
      <c r="CF777" s="74">
        <v>54.3</v>
      </c>
      <c r="CG777" s="74">
        <v>60.3</v>
      </c>
      <c r="CH777" s="78">
        <v>115</v>
      </c>
      <c r="CI777" s="74">
        <v>1.7</v>
      </c>
      <c r="CJ777" s="78">
        <v>115</v>
      </c>
      <c r="CK777" s="74">
        <v>31.3</v>
      </c>
      <c r="CL777" s="74">
        <v>11.3</v>
      </c>
      <c r="CM777" s="74" t="s">
        <v>396</v>
      </c>
      <c r="CN777" s="74" t="s">
        <v>396</v>
      </c>
      <c r="CO777" s="74">
        <v>57.4</v>
      </c>
      <c r="CP777" s="78"/>
      <c r="CQ777" s="74"/>
      <c r="CR777" s="78"/>
      <c r="CS777" s="74"/>
      <c r="CT777" s="74"/>
      <c r="CU777" s="74"/>
      <c r="CV777" s="74"/>
      <c r="CW777" s="74"/>
    </row>
    <row r="778" spans="1:101" ht="16.5" x14ac:dyDescent="0.3">
      <c r="A778" s="74" t="s">
        <v>293</v>
      </c>
      <c r="B778" s="74">
        <v>149</v>
      </c>
      <c r="C778" s="74">
        <v>10007784</v>
      </c>
      <c r="D778" s="74" t="s">
        <v>27</v>
      </c>
      <c r="E778" s="74" t="s">
        <v>263</v>
      </c>
      <c r="F778" s="78">
        <v>1340</v>
      </c>
      <c r="G778" s="74">
        <v>2.8</v>
      </c>
      <c r="H778" s="78">
        <v>1300</v>
      </c>
      <c r="I778" s="74">
        <v>7.6</v>
      </c>
      <c r="J778" s="74">
        <v>9.1999999999999993</v>
      </c>
      <c r="K778" s="74">
        <v>45</v>
      </c>
      <c r="L778" s="74">
        <v>63.5</v>
      </c>
      <c r="M778" s="74">
        <v>83.2</v>
      </c>
      <c r="N778" s="78">
        <v>1340</v>
      </c>
      <c r="O778" s="74">
        <v>3.1</v>
      </c>
      <c r="P778" s="78">
        <v>1300</v>
      </c>
      <c r="Q778" s="74">
        <v>11</v>
      </c>
      <c r="R778" s="74">
        <v>7.3</v>
      </c>
      <c r="S778" s="74">
        <v>53.4</v>
      </c>
      <c r="T778" s="74">
        <v>72.8</v>
      </c>
      <c r="U778" s="74">
        <v>81.7</v>
      </c>
      <c r="V778" s="78">
        <v>1340</v>
      </c>
      <c r="W778" s="74">
        <v>3.3</v>
      </c>
      <c r="X778" s="78">
        <v>1295</v>
      </c>
      <c r="Y778" s="74">
        <v>13</v>
      </c>
      <c r="Z778" s="74">
        <v>10</v>
      </c>
      <c r="AA778" s="74">
        <v>59.5</v>
      </c>
      <c r="AB778" s="74">
        <v>71.400000000000006</v>
      </c>
      <c r="AC778" s="74">
        <v>77.099999999999994</v>
      </c>
      <c r="AD778" s="78"/>
      <c r="AE778" s="74"/>
      <c r="AF778" s="78"/>
      <c r="AG778" s="74"/>
      <c r="AH778" s="74"/>
      <c r="AI778" s="74"/>
      <c r="AJ778" s="74"/>
      <c r="AK778" s="74"/>
      <c r="AL778" s="78">
        <v>1180</v>
      </c>
      <c r="AM778" s="74">
        <v>1.4</v>
      </c>
      <c r="AN778" s="78">
        <v>1165</v>
      </c>
      <c r="AO778" s="74">
        <v>8.5</v>
      </c>
      <c r="AP778" s="74">
        <v>10.1</v>
      </c>
      <c r="AQ778" s="74">
        <v>40.700000000000003</v>
      </c>
      <c r="AR778" s="74">
        <v>57.4</v>
      </c>
      <c r="AS778" s="74">
        <v>81.400000000000006</v>
      </c>
      <c r="AT778" s="78">
        <v>1180</v>
      </c>
      <c r="AU778" s="74">
        <v>1.8</v>
      </c>
      <c r="AV778" s="78">
        <v>1160</v>
      </c>
      <c r="AW778" s="74">
        <v>11.1</v>
      </c>
      <c r="AX778" s="74">
        <v>6.3</v>
      </c>
      <c r="AY778" s="74">
        <v>53.1</v>
      </c>
      <c r="AZ778" s="74">
        <v>71.8</v>
      </c>
      <c r="BA778" s="74">
        <v>82.6</v>
      </c>
      <c r="BB778" s="78">
        <v>1180</v>
      </c>
      <c r="BC778" s="74">
        <v>2.1</v>
      </c>
      <c r="BD778" s="78">
        <v>1155</v>
      </c>
      <c r="BE778" s="74">
        <v>12.9</v>
      </c>
      <c r="BF778" s="74">
        <v>9.5</v>
      </c>
      <c r="BG778" s="74">
        <v>59.7</v>
      </c>
      <c r="BH778" s="74">
        <v>70.5</v>
      </c>
      <c r="BI778" s="74">
        <v>77.599999999999994</v>
      </c>
      <c r="BJ778" s="78"/>
      <c r="BK778" s="74"/>
      <c r="BL778" s="78"/>
      <c r="BM778" s="74"/>
      <c r="BN778" s="74"/>
      <c r="BO778" s="74"/>
      <c r="BP778" s="74"/>
      <c r="BQ778" s="74"/>
      <c r="BR778" s="78">
        <v>2520</v>
      </c>
      <c r="BS778" s="74">
        <v>2.2000000000000002</v>
      </c>
      <c r="BT778" s="78">
        <v>2465</v>
      </c>
      <c r="BU778" s="74">
        <v>8</v>
      </c>
      <c r="BV778" s="74">
        <v>9.6999999999999993</v>
      </c>
      <c r="BW778" s="74">
        <v>43</v>
      </c>
      <c r="BX778" s="74">
        <v>60.6</v>
      </c>
      <c r="BY778" s="74">
        <v>82.3</v>
      </c>
      <c r="BZ778" s="78">
        <v>2520</v>
      </c>
      <c r="CA778" s="74">
        <v>2.5</v>
      </c>
      <c r="CB778" s="78">
        <v>2460</v>
      </c>
      <c r="CC778" s="74">
        <v>11.1</v>
      </c>
      <c r="CD778" s="74">
        <v>6.8</v>
      </c>
      <c r="CE778" s="74">
        <v>53.2</v>
      </c>
      <c r="CF778" s="74">
        <v>72.3</v>
      </c>
      <c r="CG778" s="74">
        <v>82.1</v>
      </c>
      <c r="CH778" s="78">
        <v>2520</v>
      </c>
      <c r="CI778" s="74">
        <v>2.7</v>
      </c>
      <c r="CJ778" s="78">
        <v>2450</v>
      </c>
      <c r="CK778" s="74">
        <v>12.9</v>
      </c>
      <c r="CL778" s="74">
        <v>9.6999999999999993</v>
      </c>
      <c r="CM778" s="74">
        <v>59.6</v>
      </c>
      <c r="CN778" s="74">
        <v>71</v>
      </c>
      <c r="CO778" s="74">
        <v>77.3</v>
      </c>
      <c r="CP778" s="78"/>
      <c r="CQ778" s="74"/>
      <c r="CR778" s="78"/>
      <c r="CS778" s="74"/>
      <c r="CT778" s="74"/>
      <c r="CU778" s="74"/>
      <c r="CV778" s="74"/>
      <c r="CW778" s="74"/>
    </row>
    <row r="779" spans="1:101" ht="16.5" x14ac:dyDescent="0.3">
      <c r="A779" s="74" t="s">
        <v>293</v>
      </c>
      <c r="B779" s="74">
        <v>163</v>
      </c>
      <c r="C779" s="74">
        <v>10007163</v>
      </c>
      <c r="D779" s="74" t="s">
        <v>16</v>
      </c>
      <c r="E779" s="74" t="s">
        <v>265</v>
      </c>
      <c r="F779" s="78">
        <v>1170</v>
      </c>
      <c r="G779" s="74">
        <v>1.3</v>
      </c>
      <c r="H779" s="78">
        <v>1155</v>
      </c>
      <c r="I779" s="74">
        <v>6.3</v>
      </c>
      <c r="J779" s="74">
        <v>9.1999999999999993</v>
      </c>
      <c r="K779" s="74">
        <v>50.7</v>
      </c>
      <c r="L779" s="74">
        <v>70.7</v>
      </c>
      <c r="M779" s="74">
        <v>84.5</v>
      </c>
      <c r="N779" s="78">
        <v>1170</v>
      </c>
      <c r="O779" s="74">
        <v>1.7</v>
      </c>
      <c r="P779" s="78">
        <v>1150</v>
      </c>
      <c r="Q779" s="74">
        <v>8.6999999999999993</v>
      </c>
      <c r="R779" s="74">
        <v>8.9</v>
      </c>
      <c r="S779" s="74">
        <v>64.7</v>
      </c>
      <c r="T779" s="74">
        <v>77.400000000000006</v>
      </c>
      <c r="U779" s="74">
        <v>82.4</v>
      </c>
      <c r="V779" s="78">
        <v>1170</v>
      </c>
      <c r="W779" s="74">
        <v>1.8</v>
      </c>
      <c r="X779" s="78">
        <v>1145</v>
      </c>
      <c r="Y779" s="74">
        <v>11.8</v>
      </c>
      <c r="Z779" s="74">
        <v>7.1</v>
      </c>
      <c r="AA779" s="74">
        <v>69.8</v>
      </c>
      <c r="AB779" s="74">
        <v>78.3</v>
      </c>
      <c r="AC779" s="74">
        <v>81.2</v>
      </c>
      <c r="AD779" s="78"/>
      <c r="AE779" s="74"/>
      <c r="AF779" s="78"/>
      <c r="AG779" s="74"/>
      <c r="AH779" s="74"/>
      <c r="AI779" s="74"/>
      <c r="AJ779" s="74"/>
      <c r="AK779" s="74"/>
      <c r="AL779" s="78">
        <v>1240</v>
      </c>
      <c r="AM779" s="74">
        <v>1.1000000000000001</v>
      </c>
      <c r="AN779" s="78">
        <v>1225</v>
      </c>
      <c r="AO779" s="74">
        <v>8.6</v>
      </c>
      <c r="AP779" s="74">
        <v>9.5</v>
      </c>
      <c r="AQ779" s="74">
        <v>51.6</v>
      </c>
      <c r="AR779" s="74">
        <v>68.8</v>
      </c>
      <c r="AS779" s="74">
        <v>82</v>
      </c>
      <c r="AT779" s="78">
        <v>1240</v>
      </c>
      <c r="AU779" s="74">
        <v>1.5</v>
      </c>
      <c r="AV779" s="78">
        <v>1220</v>
      </c>
      <c r="AW779" s="74">
        <v>10.1</v>
      </c>
      <c r="AX779" s="74">
        <v>7.9</v>
      </c>
      <c r="AY779" s="74">
        <v>61.8</v>
      </c>
      <c r="AZ779" s="74">
        <v>74</v>
      </c>
      <c r="BA779" s="74">
        <v>82</v>
      </c>
      <c r="BB779" s="78">
        <v>1240</v>
      </c>
      <c r="BC779" s="74">
        <v>1.6</v>
      </c>
      <c r="BD779" s="78">
        <v>1220</v>
      </c>
      <c r="BE779" s="74">
        <v>13.8</v>
      </c>
      <c r="BF779" s="74">
        <v>7.3</v>
      </c>
      <c r="BG779" s="74">
        <v>65.2</v>
      </c>
      <c r="BH779" s="74">
        <v>74.2</v>
      </c>
      <c r="BI779" s="74">
        <v>78.900000000000006</v>
      </c>
      <c r="BJ779" s="78"/>
      <c r="BK779" s="74"/>
      <c r="BL779" s="78"/>
      <c r="BM779" s="74"/>
      <c r="BN779" s="74"/>
      <c r="BO779" s="74"/>
      <c r="BP779" s="74"/>
      <c r="BQ779" s="74"/>
      <c r="BR779" s="78">
        <v>2410</v>
      </c>
      <c r="BS779" s="74">
        <v>1.2</v>
      </c>
      <c r="BT779" s="78">
        <v>2380</v>
      </c>
      <c r="BU779" s="74">
        <v>7.5</v>
      </c>
      <c r="BV779" s="74">
        <v>9.3000000000000007</v>
      </c>
      <c r="BW779" s="74">
        <v>51.2</v>
      </c>
      <c r="BX779" s="74">
        <v>69.7</v>
      </c>
      <c r="BY779" s="74">
        <v>83.2</v>
      </c>
      <c r="BZ779" s="78">
        <v>2410</v>
      </c>
      <c r="CA779" s="74">
        <v>1.6</v>
      </c>
      <c r="CB779" s="78">
        <v>2370</v>
      </c>
      <c r="CC779" s="74">
        <v>9.4</v>
      </c>
      <c r="CD779" s="74">
        <v>8.4</v>
      </c>
      <c r="CE779" s="74">
        <v>63.2</v>
      </c>
      <c r="CF779" s="74">
        <v>75.599999999999994</v>
      </c>
      <c r="CG779" s="74">
        <v>82.2</v>
      </c>
      <c r="CH779" s="78">
        <v>2410</v>
      </c>
      <c r="CI779" s="74">
        <v>1.7</v>
      </c>
      <c r="CJ779" s="78">
        <v>2365</v>
      </c>
      <c r="CK779" s="74">
        <v>12.8</v>
      </c>
      <c r="CL779" s="74">
        <v>7.2</v>
      </c>
      <c r="CM779" s="74">
        <v>67.5</v>
      </c>
      <c r="CN779" s="74">
        <v>76.2</v>
      </c>
      <c r="CO779" s="74">
        <v>80</v>
      </c>
      <c r="CP779" s="78"/>
      <c r="CQ779" s="74"/>
      <c r="CR779" s="78"/>
      <c r="CS779" s="74"/>
      <c r="CT779" s="74"/>
      <c r="CU779" s="74"/>
      <c r="CV779" s="74"/>
      <c r="CW779" s="74"/>
    </row>
    <row r="780" spans="1:101" ht="16.5" x14ac:dyDescent="0.3">
      <c r="A780" s="74" t="s">
        <v>293</v>
      </c>
      <c r="B780" s="74">
        <v>81</v>
      </c>
      <c r="C780" s="74">
        <v>10007164</v>
      </c>
      <c r="D780" s="74" t="s">
        <v>19</v>
      </c>
      <c r="E780" s="74" t="s">
        <v>267</v>
      </c>
      <c r="F780" s="78">
        <v>2405</v>
      </c>
      <c r="G780" s="74">
        <v>3.7</v>
      </c>
      <c r="H780" s="78">
        <v>2315</v>
      </c>
      <c r="I780" s="74">
        <v>7.7</v>
      </c>
      <c r="J780" s="74">
        <v>9.1</v>
      </c>
      <c r="K780" s="74">
        <v>60.6</v>
      </c>
      <c r="L780" s="74">
        <v>75.599999999999994</v>
      </c>
      <c r="M780" s="74">
        <v>83.2</v>
      </c>
      <c r="N780" s="78">
        <v>2405</v>
      </c>
      <c r="O780" s="74">
        <v>4.3</v>
      </c>
      <c r="P780" s="78">
        <v>2300</v>
      </c>
      <c r="Q780" s="74">
        <v>8.6999999999999993</v>
      </c>
      <c r="R780" s="74">
        <v>8.6</v>
      </c>
      <c r="S780" s="74">
        <v>63.3</v>
      </c>
      <c r="T780" s="74">
        <v>77.400000000000006</v>
      </c>
      <c r="U780" s="74">
        <v>82.7</v>
      </c>
      <c r="V780" s="78">
        <v>2405</v>
      </c>
      <c r="W780" s="74">
        <v>4.5999999999999996</v>
      </c>
      <c r="X780" s="78">
        <v>2295</v>
      </c>
      <c r="Y780" s="74">
        <v>12.6</v>
      </c>
      <c r="Z780" s="74">
        <v>7.3</v>
      </c>
      <c r="AA780" s="74">
        <v>67.8</v>
      </c>
      <c r="AB780" s="74">
        <v>77.5</v>
      </c>
      <c r="AC780" s="74">
        <v>80.2</v>
      </c>
      <c r="AD780" s="78"/>
      <c r="AE780" s="74"/>
      <c r="AF780" s="78"/>
      <c r="AG780" s="74"/>
      <c r="AH780" s="74"/>
      <c r="AI780" s="74"/>
      <c r="AJ780" s="74"/>
      <c r="AK780" s="74"/>
      <c r="AL780" s="78">
        <v>1780</v>
      </c>
      <c r="AM780" s="74">
        <v>1.6</v>
      </c>
      <c r="AN780" s="78">
        <v>1750</v>
      </c>
      <c r="AO780" s="74">
        <v>8.6</v>
      </c>
      <c r="AP780" s="74">
        <v>10.7</v>
      </c>
      <c r="AQ780" s="74">
        <v>62.8</v>
      </c>
      <c r="AR780" s="74">
        <v>74.7</v>
      </c>
      <c r="AS780" s="74">
        <v>80.7</v>
      </c>
      <c r="AT780" s="78">
        <v>1780</v>
      </c>
      <c r="AU780" s="74">
        <v>1.7</v>
      </c>
      <c r="AV780" s="78">
        <v>1750</v>
      </c>
      <c r="AW780" s="74">
        <v>12.2</v>
      </c>
      <c r="AX780" s="74">
        <v>8.9</v>
      </c>
      <c r="AY780" s="74">
        <v>65.5</v>
      </c>
      <c r="AZ780" s="74">
        <v>75.2</v>
      </c>
      <c r="BA780" s="74">
        <v>78.8</v>
      </c>
      <c r="BB780" s="78">
        <v>1780</v>
      </c>
      <c r="BC780" s="74">
        <v>1.8</v>
      </c>
      <c r="BD780" s="78">
        <v>1745</v>
      </c>
      <c r="BE780" s="74">
        <v>15.3</v>
      </c>
      <c r="BF780" s="74">
        <v>8.8000000000000007</v>
      </c>
      <c r="BG780" s="74">
        <v>68.2</v>
      </c>
      <c r="BH780" s="74">
        <v>74</v>
      </c>
      <c r="BI780" s="74">
        <v>75.8</v>
      </c>
      <c r="BJ780" s="78"/>
      <c r="BK780" s="74"/>
      <c r="BL780" s="78"/>
      <c r="BM780" s="74"/>
      <c r="BN780" s="74"/>
      <c r="BO780" s="74"/>
      <c r="BP780" s="74"/>
      <c r="BQ780" s="74"/>
      <c r="BR780" s="78">
        <v>4185</v>
      </c>
      <c r="BS780" s="74">
        <v>2.8</v>
      </c>
      <c r="BT780" s="78">
        <v>4065</v>
      </c>
      <c r="BU780" s="74">
        <v>8.1</v>
      </c>
      <c r="BV780" s="74">
        <v>9.8000000000000007</v>
      </c>
      <c r="BW780" s="74">
        <v>61.6</v>
      </c>
      <c r="BX780" s="74">
        <v>75.2</v>
      </c>
      <c r="BY780" s="74">
        <v>82.1</v>
      </c>
      <c r="BZ780" s="78">
        <v>4185</v>
      </c>
      <c r="CA780" s="74">
        <v>3.2</v>
      </c>
      <c r="CB780" s="78">
        <v>4050</v>
      </c>
      <c r="CC780" s="74">
        <v>10.199999999999999</v>
      </c>
      <c r="CD780" s="74">
        <v>8.6999999999999993</v>
      </c>
      <c r="CE780" s="74">
        <v>64.2</v>
      </c>
      <c r="CF780" s="74">
        <v>76.5</v>
      </c>
      <c r="CG780" s="74">
        <v>81.099999999999994</v>
      </c>
      <c r="CH780" s="78">
        <v>4185</v>
      </c>
      <c r="CI780" s="74">
        <v>3.4</v>
      </c>
      <c r="CJ780" s="78">
        <v>4040</v>
      </c>
      <c r="CK780" s="74">
        <v>13.8</v>
      </c>
      <c r="CL780" s="74">
        <v>7.9</v>
      </c>
      <c r="CM780" s="74">
        <v>68</v>
      </c>
      <c r="CN780" s="74">
        <v>76</v>
      </c>
      <c r="CO780" s="74">
        <v>78.3</v>
      </c>
      <c r="CP780" s="78"/>
      <c r="CQ780" s="74"/>
      <c r="CR780" s="78"/>
      <c r="CS780" s="74"/>
      <c r="CT780" s="74"/>
      <c r="CU780" s="74"/>
      <c r="CV780" s="74"/>
      <c r="CW780" s="74"/>
    </row>
    <row r="781" spans="1:101" ht="16.5" x14ac:dyDescent="0.3">
      <c r="A781" s="74" t="s">
        <v>293</v>
      </c>
      <c r="B781" s="74">
        <v>80</v>
      </c>
      <c r="C781" s="74">
        <v>10006566</v>
      </c>
      <c r="D781" s="74" t="s">
        <v>27</v>
      </c>
      <c r="E781" s="74" t="s">
        <v>269</v>
      </c>
      <c r="F781" s="78">
        <v>770</v>
      </c>
      <c r="G781" s="74">
        <v>7</v>
      </c>
      <c r="H781" s="78">
        <v>715</v>
      </c>
      <c r="I781" s="74">
        <v>11.6</v>
      </c>
      <c r="J781" s="74">
        <v>13</v>
      </c>
      <c r="K781" s="74">
        <v>51</v>
      </c>
      <c r="L781" s="74">
        <v>67.400000000000006</v>
      </c>
      <c r="M781" s="74">
        <v>75.400000000000006</v>
      </c>
      <c r="N781" s="78">
        <v>770</v>
      </c>
      <c r="O781" s="74">
        <v>8.6</v>
      </c>
      <c r="P781" s="78">
        <v>705</v>
      </c>
      <c r="Q781" s="74">
        <v>15.6</v>
      </c>
      <c r="R781" s="74">
        <v>11.7</v>
      </c>
      <c r="S781" s="74">
        <v>59.7</v>
      </c>
      <c r="T781" s="74">
        <v>68.8</v>
      </c>
      <c r="U781" s="74">
        <v>72.7</v>
      </c>
      <c r="V781" s="78">
        <v>770</v>
      </c>
      <c r="W781" s="74">
        <v>8.6999999999999993</v>
      </c>
      <c r="X781" s="78">
        <v>700</v>
      </c>
      <c r="Y781" s="74">
        <v>19.7</v>
      </c>
      <c r="Z781" s="74">
        <v>11.1</v>
      </c>
      <c r="AA781" s="74">
        <v>59.5</v>
      </c>
      <c r="AB781" s="74">
        <v>66.400000000000006</v>
      </c>
      <c r="AC781" s="74">
        <v>69.2</v>
      </c>
      <c r="AD781" s="78"/>
      <c r="AE781" s="74"/>
      <c r="AF781" s="78"/>
      <c r="AG781" s="74"/>
      <c r="AH781" s="74"/>
      <c r="AI781" s="74"/>
      <c r="AJ781" s="74"/>
      <c r="AK781" s="74"/>
      <c r="AL781" s="78">
        <v>550</v>
      </c>
      <c r="AM781" s="74">
        <v>2.4</v>
      </c>
      <c r="AN781" s="78">
        <v>535</v>
      </c>
      <c r="AO781" s="74">
        <v>10.6</v>
      </c>
      <c r="AP781" s="74">
        <v>17</v>
      </c>
      <c r="AQ781" s="74">
        <v>55.2</v>
      </c>
      <c r="AR781" s="74">
        <v>64.599999999999994</v>
      </c>
      <c r="AS781" s="74">
        <v>72.400000000000006</v>
      </c>
      <c r="AT781" s="78">
        <v>550</v>
      </c>
      <c r="AU781" s="74">
        <v>2.6</v>
      </c>
      <c r="AV781" s="78">
        <v>535</v>
      </c>
      <c r="AW781" s="74">
        <v>16.399999999999999</v>
      </c>
      <c r="AX781" s="74">
        <v>14.2</v>
      </c>
      <c r="AY781" s="74">
        <v>61.3</v>
      </c>
      <c r="AZ781" s="74">
        <v>67.099999999999994</v>
      </c>
      <c r="BA781" s="74">
        <v>69.3</v>
      </c>
      <c r="BB781" s="78">
        <v>550</v>
      </c>
      <c r="BC781" s="74">
        <v>2.6</v>
      </c>
      <c r="BD781" s="78">
        <v>535</v>
      </c>
      <c r="BE781" s="74">
        <v>21.3</v>
      </c>
      <c r="BF781" s="74">
        <v>10.7</v>
      </c>
      <c r="BG781" s="74">
        <v>63.6</v>
      </c>
      <c r="BH781" s="74">
        <v>66</v>
      </c>
      <c r="BI781" s="74">
        <v>68</v>
      </c>
      <c r="BJ781" s="78"/>
      <c r="BK781" s="74"/>
      <c r="BL781" s="78"/>
      <c r="BM781" s="74"/>
      <c r="BN781" s="74"/>
      <c r="BO781" s="74"/>
      <c r="BP781" s="74"/>
      <c r="BQ781" s="74"/>
      <c r="BR781" s="78">
        <v>1320</v>
      </c>
      <c r="BS781" s="74">
        <v>5.0999999999999996</v>
      </c>
      <c r="BT781" s="78">
        <v>1250</v>
      </c>
      <c r="BU781" s="74">
        <v>11.2</v>
      </c>
      <c r="BV781" s="74">
        <v>14.7</v>
      </c>
      <c r="BW781" s="74">
        <v>52.8</v>
      </c>
      <c r="BX781" s="74">
        <v>66.2</v>
      </c>
      <c r="BY781" s="74">
        <v>74.099999999999994</v>
      </c>
      <c r="BZ781" s="78">
        <v>1320</v>
      </c>
      <c r="CA781" s="74">
        <v>6.1</v>
      </c>
      <c r="CB781" s="78">
        <v>1240</v>
      </c>
      <c r="CC781" s="74">
        <v>16</v>
      </c>
      <c r="CD781" s="74">
        <v>12.8</v>
      </c>
      <c r="CE781" s="74">
        <v>60.4</v>
      </c>
      <c r="CF781" s="74">
        <v>68.099999999999994</v>
      </c>
      <c r="CG781" s="74">
        <v>71.2</v>
      </c>
      <c r="CH781" s="78">
        <v>1320</v>
      </c>
      <c r="CI781" s="74">
        <v>6.1</v>
      </c>
      <c r="CJ781" s="78">
        <v>1235</v>
      </c>
      <c r="CK781" s="74">
        <v>20.399999999999999</v>
      </c>
      <c r="CL781" s="74">
        <v>10.9</v>
      </c>
      <c r="CM781" s="74">
        <v>61.3</v>
      </c>
      <c r="CN781" s="74">
        <v>66.2</v>
      </c>
      <c r="CO781" s="74">
        <v>68.7</v>
      </c>
      <c r="CP781" s="78"/>
      <c r="CQ781" s="74"/>
      <c r="CR781" s="78"/>
      <c r="CS781" s="74"/>
      <c r="CT781" s="74"/>
      <c r="CU781" s="74"/>
      <c r="CV781" s="74"/>
      <c r="CW781" s="74"/>
    </row>
    <row r="782" spans="1:101" ht="16.5" x14ac:dyDescent="0.3">
      <c r="A782" s="74" t="s">
        <v>293</v>
      </c>
      <c r="B782" s="74">
        <v>83</v>
      </c>
      <c r="C782" s="74">
        <v>10007165</v>
      </c>
      <c r="D782" s="74" t="s">
        <v>27</v>
      </c>
      <c r="E782" s="74" t="s">
        <v>271</v>
      </c>
      <c r="F782" s="78">
        <v>1620</v>
      </c>
      <c r="G782" s="74">
        <v>3.8</v>
      </c>
      <c r="H782" s="78">
        <v>1560</v>
      </c>
      <c r="I782" s="74">
        <v>10.7</v>
      </c>
      <c r="J782" s="74">
        <v>14.8</v>
      </c>
      <c r="K782" s="74">
        <v>56.3</v>
      </c>
      <c r="L782" s="74">
        <v>66.8</v>
      </c>
      <c r="M782" s="74">
        <v>74.5</v>
      </c>
      <c r="N782" s="78">
        <v>1620</v>
      </c>
      <c r="O782" s="74">
        <v>4.2</v>
      </c>
      <c r="P782" s="78">
        <v>1550</v>
      </c>
      <c r="Q782" s="74">
        <v>14</v>
      </c>
      <c r="R782" s="74">
        <v>13</v>
      </c>
      <c r="S782" s="74">
        <v>61.3</v>
      </c>
      <c r="T782" s="74">
        <v>68.8</v>
      </c>
      <c r="U782" s="74">
        <v>73.099999999999994</v>
      </c>
      <c r="V782" s="78">
        <v>1620</v>
      </c>
      <c r="W782" s="74">
        <v>4.3</v>
      </c>
      <c r="X782" s="78">
        <v>1550</v>
      </c>
      <c r="Y782" s="74">
        <v>17.7</v>
      </c>
      <c r="Z782" s="74">
        <v>12.6</v>
      </c>
      <c r="AA782" s="74">
        <v>61.1</v>
      </c>
      <c r="AB782" s="74">
        <v>67</v>
      </c>
      <c r="AC782" s="74">
        <v>69.7</v>
      </c>
      <c r="AD782" s="78"/>
      <c r="AE782" s="74"/>
      <c r="AF782" s="78"/>
      <c r="AG782" s="74"/>
      <c r="AH782" s="74"/>
      <c r="AI782" s="74"/>
      <c r="AJ782" s="74"/>
      <c r="AK782" s="74"/>
      <c r="AL782" s="78">
        <v>1130</v>
      </c>
      <c r="AM782" s="74">
        <v>3.5</v>
      </c>
      <c r="AN782" s="78">
        <v>1090</v>
      </c>
      <c r="AO782" s="74">
        <v>11.7</v>
      </c>
      <c r="AP782" s="74">
        <v>16.8</v>
      </c>
      <c r="AQ782" s="74">
        <v>55.6</v>
      </c>
      <c r="AR782" s="74">
        <v>63.4</v>
      </c>
      <c r="AS782" s="74">
        <v>71.599999999999994</v>
      </c>
      <c r="AT782" s="78">
        <v>1130</v>
      </c>
      <c r="AU782" s="74">
        <v>3.7</v>
      </c>
      <c r="AV782" s="78">
        <v>1085</v>
      </c>
      <c r="AW782" s="74">
        <v>15.8</v>
      </c>
      <c r="AX782" s="74">
        <v>12.1</v>
      </c>
      <c r="AY782" s="74">
        <v>63.7</v>
      </c>
      <c r="AZ782" s="74">
        <v>69</v>
      </c>
      <c r="BA782" s="74">
        <v>72.099999999999994</v>
      </c>
      <c r="BB782" s="78">
        <v>1130</v>
      </c>
      <c r="BC782" s="74">
        <v>3.7</v>
      </c>
      <c r="BD782" s="78">
        <v>1085</v>
      </c>
      <c r="BE782" s="74">
        <v>19.2</v>
      </c>
      <c r="BF782" s="74">
        <v>9.6999999999999993</v>
      </c>
      <c r="BG782" s="74">
        <v>65.5</v>
      </c>
      <c r="BH782" s="74">
        <v>69.5</v>
      </c>
      <c r="BI782" s="74">
        <v>71.099999999999994</v>
      </c>
      <c r="BJ782" s="78"/>
      <c r="BK782" s="74"/>
      <c r="BL782" s="78"/>
      <c r="BM782" s="74"/>
      <c r="BN782" s="74"/>
      <c r="BO782" s="74"/>
      <c r="BP782" s="74"/>
      <c r="BQ782" s="74"/>
      <c r="BR782" s="78">
        <v>2750</v>
      </c>
      <c r="BS782" s="74">
        <v>3.6</v>
      </c>
      <c r="BT782" s="78">
        <v>2650</v>
      </c>
      <c r="BU782" s="74">
        <v>11.1</v>
      </c>
      <c r="BV782" s="74">
        <v>15.6</v>
      </c>
      <c r="BW782" s="74">
        <v>56</v>
      </c>
      <c r="BX782" s="74">
        <v>65.400000000000006</v>
      </c>
      <c r="BY782" s="74">
        <v>73.3</v>
      </c>
      <c r="BZ782" s="78">
        <v>2750</v>
      </c>
      <c r="CA782" s="74">
        <v>4</v>
      </c>
      <c r="CB782" s="78">
        <v>2640</v>
      </c>
      <c r="CC782" s="74">
        <v>14.7</v>
      </c>
      <c r="CD782" s="74">
        <v>12.6</v>
      </c>
      <c r="CE782" s="74">
        <v>62.3</v>
      </c>
      <c r="CF782" s="74">
        <v>68.900000000000006</v>
      </c>
      <c r="CG782" s="74">
        <v>72.7</v>
      </c>
      <c r="CH782" s="78">
        <v>2750</v>
      </c>
      <c r="CI782" s="74">
        <v>4.0999999999999996</v>
      </c>
      <c r="CJ782" s="78">
        <v>2635</v>
      </c>
      <c r="CK782" s="74">
        <v>18.399999999999999</v>
      </c>
      <c r="CL782" s="74">
        <v>11.4</v>
      </c>
      <c r="CM782" s="74">
        <v>62.9</v>
      </c>
      <c r="CN782" s="74">
        <v>68</v>
      </c>
      <c r="CO782" s="74">
        <v>70.3</v>
      </c>
      <c r="CP782" s="78"/>
      <c r="CQ782" s="74"/>
      <c r="CR782" s="78"/>
      <c r="CS782" s="74"/>
      <c r="CT782" s="74"/>
      <c r="CU782" s="74"/>
      <c r="CV782" s="74"/>
      <c r="CW782" s="74"/>
    </row>
    <row r="783" spans="1:101" ht="16.5" x14ac:dyDescent="0.3">
      <c r="A783" s="74" t="s">
        <v>293</v>
      </c>
      <c r="B783" s="74">
        <v>21</v>
      </c>
      <c r="C783" s="74">
        <v>10003614</v>
      </c>
      <c r="D783" s="74" t="s">
        <v>49</v>
      </c>
      <c r="E783" s="74" t="s">
        <v>273</v>
      </c>
      <c r="F783" s="78">
        <v>720</v>
      </c>
      <c r="G783" s="74">
        <v>3.2</v>
      </c>
      <c r="H783" s="78">
        <v>695</v>
      </c>
      <c r="I783" s="74">
        <v>6.3</v>
      </c>
      <c r="J783" s="74">
        <v>8</v>
      </c>
      <c r="K783" s="74">
        <v>65</v>
      </c>
      <c r="L783" s="74">
        <v>78.8</v>
      </c>
      <c r="M783" s="74">
        <v>85.7</v>
      </c>
      <c r="N783" s="78">
        <v>720</v>
      </c>
      <c r="O783" s="74">
        <v>3.8</v>
      </c>
      <c r="P783" s="78">
        <v>695</v>
      </c>
      <c r="Q783" s="74">
        <v>7.8</v>
      </c>
      <c r="R783" s="74">
        <v>8.5</v>
      </c>
      <c r="S783" s="74">
        <v>70</v>
      </c>
      <c r="T783" s="74">
        <v>80.7</v>
      </c>
      <c r="U783" s="74">
        <v>83.7</v>
      </c>
      <c r="V783" s="78">
        <v>720</v>
      </c>
      <c r="W783" s="74">
        <v>3.9</v>
      </c>
      <c r="X783" s="78">
        <v>690</v>
      </c>
      <c r="Y783" s="74">
        <v>10</v>
      </c>
      <c r="Z783" s="74">
        <v>9.1</v>
      </c>
      <c r="AA783" s="74">
        <v>71.2</v>
      </c>
      <c r="AB783" s="74">
        <v>79.2</v>
      </c>
      <c r="AC783" s="74">
        <v>80.900000000000006</v>
      </c>
      <c r="AD783" s="78"/>
      <c r="AE783" s="74"/>
      <c r="AF783" s="78"/>
      <c r="AG783" s="74"/>
      <c r="AH783" s="74"/>
      <c r="AI783" s="74"/>
      <c r="AJ783" s="74"/>
      <c r="AK783" s="74"/>
      <c r="AL783" s="78">
        <v>275</v>
      </c>
      <c r="AM783" s="74">
        <v>0.4</v>
      </c>
      <c r="AN783" s="78">
        <v>275</v>
      </c>
      <c r="AO783" s="74">
        <v>7.6</v>
      </c>
      <c r="AP783" s="74">
        <v>15.2</v>
      </c>
      <c r="AQ783" s="74">
        <v>62.7</v>
      </c>
      <c r="AR783" s="74">
        <v>73.2</v>
      </c>
      <c r="AS783" s="74">
        <v>77.2</v>
      </c>
      <c r="AT783" s="78">
        <v>275</v>
      </c>
      <c r="AU783" s="74">
        <v>0.4</v>
      </c>
      <c r="AV783" s="78">
        <v>275</v>
      </c>
      <c r="AW783" s="74">
        <v>10.1</v>
      </c>
      <c r="AX783" s="74">
        <v>12.7</v>
      </c>
      <c r="AY783" s="74">
        <v>65.900000000000006</v>
      </c>
      <c r="AZ783" s="74">
        <v>72.8</v>
      </c>
      <c r="BA783" s="74">
        <v>77.2</v>
      </c>
      <c r="BB783" s="78">
        <v>275</v>
      </c>
      <c r="BC783" s="74">
        <v>0.4</v>
      </c>
      <c r="BD783" s="78">
        <v>275</v>
      </c>
      <c r="BE783" s="74">
        <v>14.5</v>
      </c>
      <c r="BF783" s="74">
        <v>10.5</v>
      </c>
      <c r="BG783" s="74">
        <v>67</v>
      </c>
      <c r="BH783" s="74">
        <v>72.099999999999994</v>
      </c>
      <c r="BI783" s="74">
        <v>75</v>
      </c>
      <c r="BJ783" s="78"/>
      <c r="BK783" s="74"/>
      <c r="BL783" s="78"/>
      <c r="BM783" s="74"/>
      <c r="BN783" s="74"/>
      <c r="BO783" s="74"/>
      <c r="BP783" s="74"/>
      <c r="BQ783" s="74"/>
      <c r="BR783" s="78">
        <v>995</v>
      </c>
      <c r="BS783" s="74">
        <v>2.4</v>
      </c>
      <c r="BT783" s="78">
        <v>975</v>
      </c>
      <c r="BU783" s="74">
        <v>6.7</v>
      </c>
      <c r="BV783" s="74">
        <v>10.1</v>
      </c>
      <c r="BW783" s="74">
        <v>64.3</v>
      </c>
      <c r="BX783" s="74">
        <v>77.2</v>
      </c>
      <c r="BY783" s="74">
        <v>83.2</v>
      </c>
      <c r="BZ783" s="78">
        <v>995</v>
      </c>
      <c r="CA783" s="74">
        <v>2.8</v>
      </c>
      <c r="CB783" s="78">
        <v>970</v>
      </c>
      <c r="CC783" s="74">
        <v>8.5</v>
      </c>
      <c r="CD783" s="74">
        <v>9.6999999999999993</v>
      </c>
      <c r="CE783" s="74">
        <v>68.8</v>
      </c>
      <c r="CF783" s="74">
        <v>78.400000000000006</v>
      </c>
      <c r="CG783" s="74">
        <v>81.8</v>
      </c>
      <c r="CH783" s="78">
        <v>995</v>
      </c>
      <c r="CI783" s="74">
        <v>2.9</v>
      </c>
      <c r="CJ783" s="78">
        <v>970</v>
      </c>
      <c r="CK783" s="74">
        <v>11.3</v>
      </c>
      <c r="CL783" s="74">
        <v>9.5</v>
      </c>
      <c r="CM783" s="74">
        <v>70</v>
      </c>
      <c r="CN783" s="74">
        <v>77.2</v>
      </c>
      <c r="CO783" s="74">
        <v>79.2</v>
      </c>
      <c r="CP783" s="78"/>
      <c r="CQ783" s="74"/>
      <c r="CR783" s="78"/>
      <c r="CS783" s="74"/>
      <c r="CT783" s="74"/>
      <c r="CU783" s="74"/>
      <c r="CV783" s="74"/>
      <c r="CW783" s="74"/>
    </row>
    <row r="784" spans="1:101" ht="16.5" x14ac:dyDescent="0.3">
      <c r="A784" s="74" t="s">
        <v>293</v>
      </c>
      <c r="B784" s="74">
        <v>85</v>
      </c>
      <c r="C784" s="74">
        <v>10007166</v>
      </c>
      <c r="D784" s="74" t="s">
        <v>16</v>
      </c>
      <c r="E784" s="74" t="s">
        <v>275</v>
      </c>
      <c r="F784" s="78">
        <v>1625</v>
      </c>
      <c r="G784" s="74">
        <v>2.9</v>
      </c>
      <c r="H784" s="78">
        <v>1580</v>
      </c>
      <c r="I784" s="74">
        <v>6</v>
      </c>
      <c r="J784" s="74">
        <v>9.1999999999999993</v>
      </c>
      <c r="K784" s="74">
        <v>62.9</v>
      </c>
      <c r="L784" s="74">
        <v>78.7</v>
      </c>
      <c r="M784" s="74">
        <v>84.7</v>
      </c>
      <c r="N784" s="78">
        <v>1625</v>
      </c>
      <c r="O784" s="74">
        <v>3.2</v>
      </c>
      <c r="P784" s="78">
        <v>1575</v>
      </c>
      <c r="Q784" s="74">
        <v>8.3000000000000007</v>
      </c>
      <c r="R784" s="74">
        <v>8.6</v>
      </c>
      <c r="S784" s="74">
        <v>67</v>
      </c>
      <c r="T784" s="74">
        <v>79.3</v>
      </c>
      <c r="U784" s="74">
        <v>83.2</v>
      </c>
      <c r="V784" s="78">
        <v>1625</v>
      </c>
      <c r="W784" s="74">
        <v>3.2</v>
      </c>
      <c r="X784" s="78">
        <v>1575</v>
      </c>
      <c r="Y784" s="74">
        <v>11.6</v>
      </c>
      <c r="Z784" s="74">
        <v>7.4</v>
      </c>
      <c r="AA784" s="74">
        <v>70.5</v>
      </c>
      <c r="AB784" s="74">
        <v>78.5</v>
      </c>
      <c r="AC784" s="74">
        <v>81</v>
      </c>
      <c r="AD784" s="78"/>
      <c r="AE784" s="74"/>
      <c r="AF784" s="78"/>
      <c r="AG784" s="74"/>
      <c r="AH784" s="74"/>
      <c r="AI784" s="74"/>
      <c r="AJ784" s="74"/>
      <c r="AK784" s="74"/>
      <c r="AL784" s="78">
        <v>1075</v>
      </c>
      <c r="AM784" s="74">
        <v>1.4</v>
      </c>
      <c r="AN784" s="78">
        <v>1060</v>
      </c>
      <c r="AO784" s="74">
        <v>7.3</v>
      </c>
      <c r="AP784" s="74">
        <v>13.3</v>
      </c>
      <c r="AQ784" s="74">
        <v>61.4</v>
      </c>
      <c r="AR784" s="74">
        <v>72.599999999999994</v>
      </c>
      <c r="AS784" s="74">
        <v>79.400000000000006</v>
      </c>
      <c r="AT784" s="78">
        <v>1075</v>
      </c>
      <c r="AU784" s="74">
        <v>1.6</v>
      </c>
      <c r="AV784" s="78">
        <v>1060</v>
      </c>
      <c r="AW784" s="74">
        <v>10.3</v>
      </c>
      <c r="AX784" s="74">
        <v>11.4</v>
      </c>
      <c r="AY784" s="74">
        <v>66.3</v>
      </c>
      <c r="AZ784" s="74">
        <v>74.7</v>
      </c>
      <c r="BA784" s="74">
        <v>78.3</v>
      </c>
      <c r="BB784" s="78">
        <v>1075</v>
      </c>
      <c r="BC784" s="74">
        <v>1.7</v>
      </c>
      <c r="BD784" s="78">
        <v>1055</v>
      </c>
      <c r="BE784" s="74">
        <v>14.2</v>
      </c>
      <c r="BF784" s="74">
        <v>8.8000000000000007</v>
      </c>
      <c r="BG784" s="74">
        <v>69.400000000000006</v>
      </c>
      <c r="BH784" s="74">
        <v>74.400000000000006</v>
      </c>
      <c r="BI784" s="74">
        <v>77</v>
      </c>
      <c r="BJ784" s="78"/>
      <c r="BK784" s="74"/>
      <c r="BL784" s="78"/>
      <c r="BM784" s="74"/>
      <c r="BN784" s="74"/>
      <c r="BO784" s="74"/>
      <c r="BP784" s="74"/>
      <c r="BQ784" s="74"/>
      <c r="BR784" s="78">
        <v>2700</v>
      </c>
      <c r="BS784" s="74">
        <v>2.2999999999999998</v>
      </c>
      <c r="BT784" s="78">
        <v>2640</v>
      </c>
      <c r="BU784" s="74">
        <v>6.5</v>
      </c>
      <c r="BV784" s="74">
        <v>10.9</v>
      </c>
      <c r="BW784" s="74">
        <v>62.3</v>
      </c>
      <c r="BX784" s="74">
        <v>76.3</v>
      </c>
      <c r="BY784" s="74">
        <v>82.6</v>
      </c>
      <c r="BZ784" s="78">
        <v>2700</v>
      </c>
      <c r="CA784" s="74">
        <v>2.6</v>
      </c>
      <c r="CB784" s="78">
        <v>2635</v>
      </c>
      <c r="CC784" s="74">
        <v>9.1</v>
      </c>
      <c r="CD784" s="74">
        <v>9.6999999999999993</v>
      </c>
      <c r="CE784" s="74">
        <v>66.7</v>
      </c>
      <c r="CF784" s="74">
        <v>77.400000000000006</v>
      </c>
      <c r="CG784" s="74">
        <v>81.2</v>
      </c>
      <c r="CH784" s="78">
        <v>2700</v>
      </c>
      <c r="CI784" s="74">
        <v>2.6</v>
      </c>
      <c r="CJ784" s="78">
        <v>2630</v>
      </c>
      <c r="CK784" s="74">
        <v>12.7</v>
      </c>
      <c r="CL784" s="74">
        <v>7.9</v>
      </c>
      <c r="CM784" s="74">
        <v>70.099999999999994</v>
      </c>
      <c r="CN784" s="74">
        <v>76.900000000000006</v>
      </c>
      <c r="CO784" s="74">
        <v>79.400000000000006</v>
      </c>
      <c r="CP784" s="78"/>
      <c r="CQ784" s="74"/>
      <c r="CR784" s="78"/>
      <c r="CS784" s="74"/>
      <c r="CT784" s="74"/>
      <c r="CU784" s="74"/>
      <c r="CV784" s="74"/>
      <c r="CW784" s="74"/>
    </row>
    <row r="785" spans="1:101" ht="16.5" x14ac:dyDescent="0.3">
      <c r="A785" s="74" t="s">
        <v>293</v>
      </c>
      <c r="B785" s="74">
        <v>46</v>
      </c>
      <c r="C785" s="74">
        <v>10007139</v>
      </c>
      <c r="D785" s="74" t="s">
        <v>16</v>
      </c>
      <c r="E785" s="74" t="s">
        <v>277</v>
      </c>
      <c r="F785" s="78">
        <v>680</v>
      </c>
      <c r="G785" s="74">
        <v>3.5</v>
      </c>
      <c r="H785" s="78">
        <v>655</v>
      </c>
      <c r="I785" s="74">
        <v>8.3000000000000007</v>
      </c>
      <c r="J785" s="74">
        <v>7.2</v>
      </c>
      <c r="K785" s="74">
        <v>59.9</v>
      </c>
      <c r="L785" s="74">
        <v>79.099999999999994</v>
      </c>
      <c r="M785" s="74">
        <v>84.6</v>
      </c>
      <c r="N785" s="78">
        <v>680</v>
      </c>
      <c r="O785" s="74">
        <v>4.3</v>
      </c>
      <c r="P785" s="78">
        <v>650</v>
      </c>
      <c r="Q785" s="74">
        <v>11.6</v>
      </c>
      <c r="R785" s="74">
        <v>5.7</v>
      </c>
      <c r="S785" s="74">
        <v>65.8</v>
      </c>
      <c r="T785" s="74">
        <v>79.7</v>
      </c>
      <c r="U785" s="74">
        <v>82.7</v>
      </c>
      <c r="V785" s="78">
        <v>680</v>
      </c>
      <c r="W785" s="74">
        <v>4.3</v>
      </c>
      <c r="X785" s="78">
        <v>650</v>
      </c>
      <c r="Y785" s="74">
        <v>14.3</v>
      </c>
      <c r="Z785" s="74">
        <v>5.7</v>
      </c>
      <c r="AA785" s="74">
        <v>66.7</v>
      </c>
      <c r="AB785" s="74">
        <v>77.3</v>
      </c>
      <c r="AC785" s="74">
        <v>80</v>
      </c>
      <c r="AD785" s="78"/>
      <c r="AE785" s="74"/>
      <c r="AF785" s="78"/>
      <c r="AG785" s="74"/>
      <c r="AH785" s="74"/>
      <c r="AI785" s="74"/>
      <c r="AJ785" s="74"/>
      <c r="AK785" s="74"/>
      <c r="AL785" s="78">
        <v>295</v>
      </c>
      <c r="AM785" s="74">
        <v>1.3</v>
      </c>
      <c r="AN785" s="78">
        <v>295</v>
      </c>
      <c r="AO785" s="74">
        <v>9.6</v>
      </c>
      <c r="AP785" s="74">
        <v>12.6</v>
      </c>
      <c r="AQ785" s="74">
        <v>58.7</v>
      </c>
      <c r="AR785" s="74">
        <v>71.3</v>
      </c>
      <c r="AS785" s="74">
        <v>77.8</v>
      </c>
      <c r="AT785" s="78">
        <v>295</v>
      </c>
      <c r="AU785" s="74">
        <v>1.3</v>
      </c>
      <c r="AV785" s="78">
        <v>295</v>
      </c>
      <c r="AW785" s="74">
        <v>10.9</v>
      </c>
      <c r="AX785" s="74">
        <v>10.199999999999999</v>
      </c>
      <c r="AY785" s="74">
        <v>67.900000000000006</v>
      </c>
      <c r="AZ785" s="74">
        <v>77.5</v>
      </c>
      <c r="BA785" s="74">
        <v>78.8</v>
      </c>
      <c r="BB785" s="78">
        <v>295</v>
      </c>
      <c r="BC785" s="74">
        <v>1</v>
      </c>
      <c r="BD785" s="78">
        <v>295</v>
      </c>
      <c r="BE785" s="74">
        <v>14.6</v>
      </c>
      <c r="BF785" s="74">
        <v>3.7</v>
      </c>
      <c r="BG785" s="74">
        <v>74.5</v>
      </c>
      <c r="BH785" s="74">
        <v>78.900000000000006</v>
      </c>
      <c r="BI785" s="74">
        <v>81.599999999999994</v>
      </c>
      <c r="BJ785" s="78"/>
      <c r="BK785" s="74"/>
      <c r="BL785" s="78"/>
      <c r="BM785" s="74"/>
      <c r="BN785" s="74"/>
      <c r="BO785" s="74"/>
      <c r="BP785" s="74"/>
      <c r="BQ785" s="74"/>
      <c r="BR785" s="78">
        <v>975</v>
      </c>
      <c r="BS785" s="74">
        <v>2.9</v>
      </c>
      <c r="BT785" s="78">
        <v>945</v>
      </c>
      <c r="BU785" s="74">
        <v>8.6999999999999993</v>
      </c>
      <c r="BV785" s="74">
        <v>8.9</v>
      </c>
      <c r="BW785" s="74">
        <v>59.6</v>
      </c>
      <c r="BX785" s="74">
        <v>76.7</v>
      </c>
      <c r="BY785" s="74">
        <v>82.5</v>
      </c>
      <c r="BZ785" s="78">
        <v>975</v>
      </c>
      <c r="CA785" s="74">
        <v>3.4</v>
      </c>
      <c r="CB785" s="78">
        <v>940</v>
      </c>
      <c r="CC785" s="74">
        <v>11.4</v>
      </c>
      <c r="CD785" s="74">
        <v>7.1</v>
      </c>
      <c r="CE785" s="74">
        <v>66.5</v>
      </c>
      <c r="CF785" s="74">
        <v>79</v>
      </c>
      <c r="CG785" s="74">
        <v>81.5</v>
      </c>
      <c r="CH785" s="78">
        <v>975</v>
      </c>
      <c r="CI785" s="74">
        <v>3.3</v>
      </c>
      <c r="CJ785" s="78">
        <v>945</v>
      </c>
      <c r="CK785" s="74">
        <v>14.4</v>
      </c>
      <c r="CL785" s="74">
        <v>5.0999999999999996</v>
      </c>
      <c r="CM785" s="74">
        <v>69.099999999999994</v>
      </c>
      <c r="CN785" s="74">
        <v>77.8</v>
      </c>
      <c r="CO785" s="74">
        <v>80.5</v>
      </c>
      <c r="CP785" s="78"/>
      <c r="CQ785" s="74"/>
      <c r="CR785" s="78"/>
      <c r="CS785" s="74"/>
      <c r="CT785" s="74"/>
      <c r="CU785" s="74"/>
      <c r="CV785" s="74"/>
      <c r="CW785" s="74"/>
    </row>
    <row r="786" spans="1:101" ht="16.5" x14ac:dyDescent="0.3">
      <c r="A786" s="74" t="s">
        <v>293</v>
      </c>
      <c r="B786" s="74">
        <v>189</v>
      </c>
      <c r="C786" s="74">
        <v>10007657</v>
      </c>
      <c r="D786" s="74" t="s">
        <v>11</v>
      </c>
      <c r="E786" s="74" t="s">
        <v>279</v>
      </c>
      <c r="F786" s="78">
        <v>90</v>
      </c>
      <c r="G786" s="74">
        <v>2.2000000000000002</v>
      </c>
      <c r="H786" s="78">
        <v>90</v>
      </c>
      <c r="I786" s="74">
        <v>14.6</v>
      </c>
      <c r="J786" s="74">
        <v>10.1</v>
      </c>
      <c r="K786" s="74">
        <v>61.8</v>
      </c>
      <c r="L786" s="74">
        <v>70.8</v>
      </c>
      <c r="M786" s="74">
        <v>75.3</v>
      </c>
      <c r="N786" s="78">
        <v>90</v>
      </c>
      <c r="O786" s="74">
        <v>2.2000000000000002</v>
      </c>
      <c r="P786" s="78">
        <v>90</v>
      </c>
      <c r="Q786" s="74">
        <v>13.5</v>
      </c>
      <c r="R786" s="74">
        <v>9</v>
      </c>
      <c r="S786" s="74" t="s">
        <v>396</v>
      </c>
      <c r="T786" s="74" t="s">
        <v>396</v>
      </c>
      <c r="U786" s="74">
        <v>77.5</v>
      </c>
      <c r="V786" s="78">
        <v>90</v>
      </c>
      <c r="W786" s="74">
        <v>2.2000000000000002</v>
      </c>
      <c r="X786" s="78">
        <v>90</v>
      </c>
      <c r="Y786" s="74" t="s">
        <v>396</v>
      </c>
      <c r="Z786" s="74" t="s">
        <v>396</v>
      </c>
      <c r="AA786" s="74" t="s">
        <v>396</v>
      </c>
      <c r="AB786" s="74" t="s">
        <v>396</v>
      </c>
      <c r="AC786" s="74">
        <v>77.5</v>
      </c>
      <c r="AD786" s="78"/>
      <c r="AE786" s="74"/>
      <c r="AF786" s="78"/>
      <c r="AG786" s="74"/>
      <c r="AH786" s="74"/>
      <c r="AI786" s="74"/>
      <c r="AJ786" s="74"/>
      <c r="AK786" s="74"/>
      <c r="AL786" s="78">
        <v>75</v>
      </c>
      <c r="AM786" s="74">
        <v>1.3</v>
      </c>
      <c r="AN786" s="78">
        <v>75</v>
      </c>
      <c r="AO786" s="74">
        <v>11.8</v>
      </c>
      <c r="AP786" s="74">
        <v>15.8</v>
      </c>
      <c r="AQ786" s="74">
        <v>60.5</v>
      </c>
      <c r="AR786" s="74">
        <v>68.400000000000006</v>
      </c>
      <c r="AS786" s="74">
        <v>72.400000000000006</v>
      </c>
      <c r="AT786" s="78">
        <v>75</v>
      </c>
      <c r="AU786" s="74">
        <v>1.3</v>
      </c>
      <c r="AV786" s="78">
        <v>75</v>
      </c>
      <c r="AW786" s="74">
        <v>19.7</v>
      </c>
      <c r="AX786" s="74">
        <v>10.5</v>
      </c>
      <c r="AY786" s="74" t="s">
        <v>396</v>
      </c>
      <c r="AZ786" s="74" t="s">
        <v>396</v>
      </c>
      <c r="BA786" s="74">
        <v>69.7</v>
      </c>
      <c r="BB786" s="78">
        <v>75</v>
      </c>
      <c r="BC786" s="74">
        <v>1.3</v>
      </c>
      <c r="BD786" s="78">
        <v>75</v>
      </c>
      <c r="BE786" s="74" t="s">
        <v>396</v>
      </c>
      <c r="BF786" s="74" t="s">
        <v>396</v>
      </c>
      <c r="BG786" s="74" t="s">
        <v>396</v>
      </c>
      <c r="BH786" s="74" t="s">
        <v>396</v>
      </c>
      <c r="BI786" s="74">
        <v>71.099999999999994</v>
      </c>
      <c r="BJ786" s="78"/>
      <c r="BK786" s="74"/>
      <c r="BL786" s="78"/>
      <c r="BM786" s="74"/>
      <c r="BN786" s="74"/>
      <c r="BO786" s="74"/>
      <c r="BP786" s="74"/>
      <c r="BQ786" s="74"/>
      <c r="BR786" s="78">
        <v>170</v>
      </c>
      <c r="BS786" s="74">
        <v>1.8</v>
      </c>
      <c r="BT786" s="78">
        <v>165</v>
      </c>
      <c r="BU786" s="74">
        <v>13.3</v>
      </c>
      <c r="BV786" s="74">
        <v>12.7</v>
      </c>
      <c r="BW786" s="74">
        <v>61.2</v>
      </c>
      <c r="BX786" s="74">
        <v>69.7</v>
      </c>
      <c r="BY786" s="74">
        <v>73.900000000000006</v>
      </c>
      <c r="BZ786" s="78">
        <v>170</v>
      </c>
      <c r="CA786" s="74">
        <v>1.8</v>
      </c>
      <c r="CB786" s="78">
        <v>165</v>
      </c>
      <c r="CC786" s="74">
        <v>16.399999999999999</v>
      </c>
      <c r="CD786" s="74">
        <v>9.6999999999999993</v>
      </c>
      <c r="CE786" s="74">
        <v>66.7</v>
      </c>
      <c r="CF786" s="74">
        <v>72.099999999999994</v>
      </c>
      <c r="CG786" s="74">
        <v>73.900000000000006</v>
      </c>
      <c r="CH786" s="78">
        <v>170</v>
      </c>
      <c r="CI786" s="74">
        <v>1.8</v>
      </c>
      <c r="CJ786" s="78">
        <v>165</v>
      </c>
      <c r="CK786" s="74">
        <v>18.2</v>
      </c>
      <c r="CL786" s="74">
        <v>7.3</v>
      </c>
      <c r="CM786" s="74">
        <v>69.099999999999994</v>
      </c>
      <c r="CN786" s="74">
        <v>72.7</v>
      </c>
      <c r="CO786" s="74">
        <v>74.5</v>
      </c>
      <c r="CP786" s="78"/>
      <c r="CQ786" s="74"/>
      <c r="CR786" s="78"/>
      <c r="CS786" s="74"/>
      <c r="CT786" s="74"/>
      <c r="CU786" s="74"/>
      <c r="CV786" s="74"/>
      <c r="CW786" s="74"/>
    </row>
    <row r="787" spans="1:101" ht="16.5" x14ac:dyDescent="0.3">
      <c r="A787" s="74" t="s">
        <v>293</v>
      </c>
      <c r="B787" s="74">
        <v>13</v>
      </c>
      <c r="C787" s="74">
        <v>10007713</v>
      </c>
      <c r="D787" s="74" t="s">
        <v>46</v>
      </c>
      <c r="E787" s="74" t="s">
        <v>281</v>
      </c>
      <c r="F787" s="78">
        <v>790</v>
      </c>
      <c r="G787" s="74">
        <v>2.9</v>
      </c>
      <c r="H787" s="78">
        <v>765</v>
      </c>
      <c r="I787" s="74">
        <v>5.0999999999999996</v>
      </c>
      <c r="J787" s="74">
        <v>9.1</v>
      </c>
      <c r="K787" s="74">
        <v>63.7</v>
      </c>
      <c r="L787" s="74">
        <v>79.8</v>
      </c>
      <c r="M787" s="74">
        <v>85.8</v>
      </c>
      <c r="N787" s="78">
        <v>790</v>
      </c>
      <c r="O787" s="74">
        <v>2.9</v>
      </c>
      <c r="P787" s="78">
        <v>765</v>
      </c>
      <c r="Q787" s="74">
        <v>6.4</v>
      </c>
      <c r="R787" s="74">
        <v>8.6</v>
      </c>
      <c r="S787" s="74">
        <v>69.8</v>
      </c>
      <c r="T787" s="74">
        <v>80.900000000000006</v>
      </c>
      <c r="U787" s="74">
        <v>85</v>
      </c>
      <c r="V787" s="78">
        <v>790</v>
      </c>
      <c r="W787" s="74">
        <v>3</v>
      </c>
      <c r="X787" s="78">
        <v>765</v>
      </c>
      <c r="Y787" s="74">
        <v>10.6</v>
      </c>
      <c r="Z787" s="74">
        <v>6.7</v>
      </c>
      <c r="AA787" s="74">
        <v>74</v>
      </c>
      <c r="AB787" s="74">
        <v>80.8</v>
      </c>
      <c r="AC787" s="74">
        <v>82.7</v>
      </c>
      <c r="AD787" s="78"/>
      <c r="AE787" s="74"/>
      <c r="AF787" s="78"/>
      <c r="AG787" s="74"/>
      <c r="AH787" s="74"/>
      <c r="AI787" s="74"/>
      <c r="AJ787" s="74"/>
      <c r="AK787" s="74"/>
      <c r="AL787" s="78">
        <v>360</v>
      </c>
      <c r="AM787" s="74">
        <v>1.1000000000000001</v>
      </c>
      <c r="AN787" s="78">
        <v>355</v>
      </c>
      <c r="AO787" s="74">
        <v>7.3</v>
      </c>
      <c r="AP787" s="74">
        <v>14.9</v>
      </c>
      <c r="AQ787" s="74">
        <v>61.2</v>
      </c>
      <c r="AR787" s="74">
        <v>71.900000000000006</v>
      </c>
      <c r="AS787" s="74">
        <v>77.8</v>
      </c>
      <c r="AT787" s="78">
        <v>360</v>
      </c>
      <c r="AU787" s="74">
        <v>1.1000000000000001</v>
      </c>
      <c r="AV787" s="78">
        <v>355</v>
      </c>
      <c r="AW787" s="74">
        <v>9.8000000000000007</v>
      </c>
      <c r="AX787" s="74">
        <v>10.7</v>
      </c>
      <c r="AY787" s="74">
        <v>68.8</v>
      </c>
      <c r="AZ787" s="74">
        <v>75.8</v>
      </c>
      <c r="BA787" s="74">
        <v>79.5</v>
      </c>
      <c r="BB787" s="78">
        <v>360</v>
      </c>
      <c r="BC787" s="74">
        <v>1.4</v>
      </c>
      <c r="BD787" s="78">
        <v>355</v>
      </c>
      <c r="BE787" s="74">
        <v>13.8</v>
      </c>
      <c r="BF787" s="74">
        <v>6.5</v>
      </c>
      <c r="BG787" s="74">
        <v>72.099999999999994</v>
      </c>
      <c r="BH787" s="74">
        <v>76.3</v>
      </c>
      <c r="BI787" s="74">
        <v>79.7</v>
      </c>
      <c r="BJ787" s="78"/>
      <c r="BK787" s="74"/>
      <c r="BL787" s="78"/>
      <c r="BM787" s="74"/>
      <c r="BN787" s="74"/>
      <c r="BO787" s="74"/>
      <c r="BP787" s="74"/>
      <c r="BQ787" s="74"/>
      <c r="BR787" s="78">
        <v>1150</v>
      </c>
      <c r="BS787" s="74">
        <v>2.2999999999999998</v>
      </c>
      <c r="BT787" s="78">
        <v>1120</v>
      </c>
      <c r="BU787" s="74">
        <v>5.8</v>
      </c>
      <c r="BV787" s="74">
        <v>11</v>
      </c>
      <c r="BW787" s="74">
        <v>62.9</v>
      </c>
      <c r="BX787" s="74">
        <v>77.3</v>
      </c>
      <c r="BY787" s="74">
        <v>83.2</v>
      </c>
      <c r="BZ787" s="78">
        <v>1150</v>
      </c>
      <c r="CA787" s="74">
        <v>2.2999999999999998</v>
      </c>
      <c r="CB787" s="78">
        <v>1120</v>
      </c>
      <c r="CC787" s="74">
        <v>7.5</v>
      </c>
      <c r="CD787" s="74">
        <v>9.3000000000000007</v>
      </c>
      <c r="CE787" s="74">
        <v>69.5</v>
      </c>
      <c r="CF787" s="74">
        <v>79.3</v>
      </c>
      <c r="CG787" s="74">
        <v>83.2</v>
      </c>
      <c r="CH787" s="78">
        <v>1150</v>
      </c>
      <c r="CI787" s="74">
        <v>2.5</v>
      </c>
      <c r="CJ787" s="78">
        <v>1120</v>
      </c>
      <c r="CK787" s="74">
        <v>11.6</v>
      </c>
      <c r="CL787" s="74">
        <v>6.6</v>
      </c>
      <c r="CM787" s="74">
        <v>73.400000000000006</v>
      </c>
      <c r="CN787" s="74">
        <v>79.400000000000006</v>
      </c>
      <c r="CO787" s="74">
        <v>81.8</v>
      </c>
      <c r="CP787" s="78"/>
      <c r="CQ787" s="74"/>
      <c r="CR787" s="78"/>
      <c r="CS787" s="74"/>
      <c r="CT787" s="74"/>
      <c r="CU787" s="74"/>
      <c r="CV787" s="74"/>
      <c r="CW787" s="74"/>
    </row>
    <row r="788" spans="1:101" ht="16.5" x14ac:dyDescent="0.3">
      <c r="A788" s="74" t="s">
        <v>293</v>
      </c>
      <c r="B788" s="74">
        <v>164</v>
      </c>
      <c r="C788" s="74">
        <v>10007167</v>
      </c>
      <c r="D788" s="74" t="s">
        <v>46</v>
      </c>
      <c r="E788" s="74" t="s">
        <v>283</v>
      </c>
      <c r="F788" s="78">
        <v>1040</v>
      </c>
      <c r="G788" s="74">
        <v>1.7</v>
      </c>
      <c r="H788" s="78">
        <v>1020</v>
      </c>
      <c r="I788" s="74">
        <v>5.0999999999999996</v>
      </c>
      <c r="J788" s="74">
        <v>10.3</v>
      </c>
      <c r="K788" s="74">
        <v>43.7</v>
      </c>
      <c r="L788" s="74">
        <v>67.400000000000006</v>
      </c>
      <c r="M788" s="74">
        <v>84.6</v>
      </c>
      <c r="N788" s="78">
        <v>1040</v>
      </c>
      <c r="O788" s="74">
        <v>2.1</v>
      </c>
      <c r="P788" s="78">
        <v>1015</v>
      </c>
      <c r="Q788" s="74">
        <v>8</v>
      </c>
      <c r="R788" s="74">
        <v>7.4</v>
      </c>
      <c r="S788" s="74">
        <v>58</v>
      </c>
      <c r="T788" s="74">
        <v>76.7</v>
      </c>
      <c r="U788" s="74">
        <v>84.6</v>
      </c>
      <c r="V788" s="78">
        <v>1040</v>
      </c>
      <c r="W788" s="74">
        <v>2.4</v>
      </c>
      <c r="X788" s="78">
        <v>1015</v>
      </c>
      <c r="Y788" s="74">
        <v>11.5</v>
      </c>
      <c r="Z788" s="74">
        <v>8.1999999999999993</v>
      </c>
      <c r="AA788" s="74">
        <v>63</v>
      </c>
      <c r="AB788" s="74">
        <v>74.900000000000006</v>
      </c>
      <c r="AC788" s="74">
        <v>80.3</v>
      </c>
      <c r="AD788" s="78"/>
      <c r="AE788" s="74"/>
      <c r="AF788" s="78"/>
      <c r="AG788" s="74"/>
      <c r="AH788" s="74"/>
      <c r="AI788" s="74"/>
      <c r="AJ788" s="74"/>
      <c r="AK788" s="74"/>
      <c r="AL788" s="78">
        <v>850</v>
      </c>
      <c r="AM788" s="74">
        <v>0.6</v>
      </c>
      <c r="AN788" s="78">
        <v>845</v>
      </c>
      <c r="AO788" s="74">
        <v>6.8</v>
      </c>
      <c r="AP788" s="74">
        <v>9.8000000000000007</v>
      </c>
      <c r="AQ788" s="74">
        <v>46.8</v>
      </c>
      <c r="AR788" s="74">
        <v>65.900000000000006</v>
      </c>
      <c r="AS788" s="74">
        <v>83.4</v>
      </c>
      <c r="AT788" s="78">
        <v>850</v>
      </c>
      <c r="AU788" s="74">
        <v>0.9</v>
      </c>
      <c r="AV788" s="78">
        <v>845</v>
      </c>
      <c r="AW788" s="74">
        <v>8.6</v>
      </c>
      <c r="AX788" s="74">
        <v>6.8</v>
      </c>
      <c r="AY788" s="74">
        <v>61.5</v>
      </c>
      <c r="AZ788" s="74">
        <v>76.3</v>
      </c>
      <c r="BA788" s="74">
        <v>84.6</v>
      </c>
      <c r="BB788" s="78">
        <v>850</v>
      </c>
      <c r="BC788" s="74">
        <v>1.1000000000000001</v>
      </c>
      <c r="BD788" s="78">
        <v>845</v>
      </c>
      <c r="BE788" s="74">
        <v>11</v>
      </c>
      <c r="BF788" s="74">
        <v>8.1</v>
      </c>
      <c r="BG788" s="74">
        <v>66.099999999999994</v>
      </c>
      <c r="BH788" s="74">
        <v>75.2</v>
      </c>
      <c r="BI788" s="74">
        <v>80.900000000000006</v>
      </c>
      <c r="BJ788" s="78"/>
      <c r="BK788" s="74"/>
      <c r="BL788" s="78"/>
      <c r="BM788" s="74"/>
      <c r="BN788" s="74"/>
      <c r="BO788" s="74"/>
      <c r="BP788" s="74"/>
      <c r="BQ788" s="74"/>
      <c r="BR788" s="78">
        <v>1890</v>
      </c>
      <c r="BS788" s="74">
        <v>1.2</v>
      </c>
      <c r="BT788" s="78">
        <v>1865</v>
      </c>
      <c r="BU788" s="74">
        <v>5.9</v>
      </c>
      <c r="BV788" s="74">
        <v>10.1</v>
      </c>
      <c r="BW788" s="74">
        <v>45.1</v>
      </c>
      <c r="BX788" s="74">
        <v>66.7</v>
      </c>
      <c r="BY788" s="74">
        <v>84</v>
      </c>
      <c r="BZ788" s="78">
        <v>1890</v>
      </c>
      <c r="CA788" s="74">
        <v>1.6</v>
      </c>
      <c r="CB788" s="78">
        <v>1860</v>
      </c>
      <c r="CC788" s="74">
        <v>8.3000000000000007</v>
      </c>
      <c r="CD788" s="74">
        <v>7.1</v>
      </c>
      <c r="CE788" s="74">
        <v>59.6</v>
      </c>
      <c r="CF788" s="74">
        <v>76.5</v>
      </c>
      <c r="CG788" s="74">
        <v>84.6</v>
      </c>
      <c r="CH788" s="78">
        <v>1890</v>
      </c>
      <c r="CI788" s="74">
        <v>1.8</v>
      </c>
      <c r="CJ788" s="78">
        <v>1855</v>
      </c>
      <c r="CK788" s="74">
        <v>11.3</v>
      </c>
      <c r="CL788" s="74">
        <v>8.1</v>
      </c>
      <c r="CM788" s="74">
        <v>64.400000000000006</v>
      </c>
      <c r="CN788" s="74">
        <v>75.099999999999994</v>
      </c>
      <c r="CO788" s="74">
        <v>80.5</v>
      </c>
      <c r="CP788" s="78"/>
      <c r="CQ788" s="74"/>
      <c r="CR788" s="78"/>
      <c r="CS788" s="74"/>
      <c r="CT788" s="74"/>
      <c r="CU788" s="74"/>
      <c r="CV788" s="74"/>
      <c r="CW788" s="74"/>
    </row>
    <row r="789" spans="1:101" ht="16.5" x14ac:dyDescent="0.3">
      <c r="A789" s="74" t="s">
        <v>294</v>
      </c>
      <c r="B789" s="74">
        <v>47</v>
      </c>
      <c r="C789" s="74">
        <v>10000291</v>
      </c>
      <c r="D789" s="74" t="s">
        <v>11</v>
      </c>
      <c r="E789" s="74" t="s">
        <v>12</v>
      </c>
      <c r="F789" s="78">
        <v>1485</v>
      </c>
      <c r="G789" s="74">
        <v>3.6</v>
      </c>
      <c r="H789" s="78">
        <v>1430</v>
      </c>
      <c r="I789" s="74">
        <v>6.8</v>
      </c>
      <c r="J789" s="74">
        <v>9.6999999999999993</v>
      </c>
      <c r="K789" s="74">
        <v>62.1</v>
      </c>
      <c r="L789" s="74">
        <v>76.900000000000006</v>
      </c>
      <c r="M789" s="74">
        <v>83.5</v>
      </c>
      <c r="N789" s="78">
        <v>1485</v>
      </c>
      <c r="O789" s="74">
        <v>4</v>
      </c>
      <c r="P789" s="78">
        <v>1425</v>
      </c>
      <c r="Q789" s="74">
        <v>10.1</v>
      </c>
      <c r="R789" s="74">
        <v>6.6</v>
      </c>
      <c r="S789" s="74">
        <v>66.8</v>
      </c>
      <c r="T789" s="74">
        <v>79.099999999999994</v>
      </c>
      <c r="U789" s="74">
        <v>83.3</v>
      </c>
      <c r="V789" s="78" t="s">
        <v>13</v>
      </c>
      <c r="W789" s="74" t="s">
        <v>13</v>
      </c>
      <c r="X789" s="78" t="s">
        <v>13</v>
      </c>
      <c r="Y789" s="74" t="s">
        <v>13</v>
      </c>
      <c r="Z789" s="74" t="s">
        <v>13</v>
      </c>
      <c r="AA789" s="74" t="s">
        <v>13</v>
      </c>
      <c r="AB789" s="74" t="s">
        <v>13</v>
      </c>
      <c r="AC789" s="74" t="s">
        <v>13</v>
      </c>
      <c r="AD789" s="78"/>
      <c r="AE789" s="74"/>
      <c r="AF789" s="78"/>
      <c r="AG789" s="74"/>
      <c r="AH789" s="74"/>
      <c r="AI789" s="74"/>
      <c r="AJ789" s="74"/>
      <c r="AK789" s="74"/>
      <c r="AL789" s="78">
        <v>875</v>
      </c>
      <c r="AM789" s="74">
        <v>2.2999999999999998</v>
      </c>
      <c r="AN789" s="78">
        <v>855</v>
      </c>
      <c r="AO789" s="74">
        <v>6.8</v>
      </c>
      <c r="AP789" s="74">
        <v>12.5</v>
      </c>
      <c r="AQ789" s="74">
        <v>68.400000000000006</v>
      </c>
      <c r="AR789" s="74">
        <v>75.8</v>
      </c>
      <c r="AS789" s="74">
        <v>80.7</v>
      </c>
      <c r="AT789" s="78">
        <v>875</v>
      </c>
      <c r="AU789" s="74">
        <v>2.5</v>
      </c>
      <c r="AV789" s="78">
        <v>855</v>
      </c>
      <c r="AW789" s="74">
        <v>11.7</v>
      </c>
      <c r="AX789" s="74">
        <v>8.3000000000000007</v>
      </c>
      <c r="AY789" s="74">
        <v>70.900000000000006</v>
      </c>
      <c r="AZ789" s="74">
        <v>77.5</v>
      </c>
      <c r="BA789" s="74">
        <v>80</v>
      </c>
      <c r="BB789" s="78" t="s">
        <v>13</v>
      </c>
      <c r="BC789" s="74" t="s">
        <v>13</v>
      </c>
      <c r="BD789" s="78" t="s">
        <v>13</v>
      </c>
      <c r="BE789" s="74" t="s">
        <v>13</v>
      </c>
      <c r="BF789" s="74" t="s">
        <v>13</v>
      </c>
      <c r="BG789" s="74" t="s">
        <v>13</v>
      </c>
      <c r="BH789" s="74" t="s">
        <v>13</v>
      </c>
      <c r="BI789" s="74" t="s">
        <v>13</v>
      </c>
      <c r="BJ789" s="78"/>
      <c r="BK789" s="74"/>
      <c r="BL789" s="78"/>
      <c r="BM789" s="74"/>
      <c r="BN789" s="74"/>
      <c r="BO789" s="74"/>
      <c r="BP789" s="74"/>
      <c r="BQ789" s="74"/>
      <c r="BR789" s="78">
        <v>2360</v>
      </c>
      <c r="BS789" s="74">
        <v>3.1</v>
      </c>
      <c r="BT789" s="78">
        <v>2285</v>
      </c>
      <c r="BU789" s="74">
        <v>6.8</v>
      </c>
      <c r="BV789" s="74">
        <v>10.8</v>
      </c>
      <c r="BW789" s="74">
        <v>64.5</v>
      </c>
      <c r="BX789" s="74">
        <v>76.5</v>
      </c>
      <c r="BY789" s="74">
        <v>82.4</v>
      </c>
      <c r="BZ789" s="78">
        <v>2360</v>
      </c>
      <c r="CA789" s="74">
        <v>3.5</v>
      </c>
      <c r="CB789" s="78">
        <v>2275</v>
      </c>
      <c r="CC789" s="74">
        <v>10.7</v>
      </c>
      <c r="CD789" s="74">
        <v>7.2</v>
      </c>
      <c r="CE789" s="74">
        <v>68.3</v>
      </c>
      <c r="CF789" s="74">
        <v>78.5</v>
      </c>
      <c r="CG789" s="74">
        <v>82</v>
      </c>
      <c r="CH789" s="78" t="s">
        <v>13</v>
      </c>
      <c r="CI789" s="74" t="s">
        <v>13</v>
      </c>
      <c r="CJ789" s="78" t="s">
        <v>13</v>
      </c>
      <c r="CK789" s="74" t="s">
        <v>13</v>
      </c>
      <c r="CL789" s="74" t="s">
        <v>13</v>
      </c>
      <c r="CM789" s="74" t="s">
        <v>13</v>
      </c>
      <c r="CN789" s="74" t="s">
        <v>13</v>
      </c>
      <c r="CO789" s="74" t="s">
        <v>13</v>
      </c>
      <c r="CP789" s="78"/>
      <c r="CQ789" s="74"/>
      <c r="CR789" s="78"/>
      <c r="CS789" s="74"/>
      <c r="CT789" s="74"/>
      <c r="CU789" s="74"/>
      <c r="CV789" s="74"/>
      <c r="CW789" s="74"/>
    </row>
    <row r="790" spans="1:101" ht="16.5" x14ac:dyDescent="0.3">
      <c r="A790" s="74" t="s">
        <v>294</v>
      </c>
      <c r="B790" s="74">
        <v>108</v>
      </c>
      <c r="C790" s="74">
        <v>10007759</v>
      </c>
      <c r="D790" s="74" t="s">
        <v>16</v>
      </c>
      <c r="E790" s="74" t="s">
        <v>17</v>
      </c>
      <c r="F790" s="78">
        <v>770</v>
      </c>
      <c r="G790" s="74">
        <v>1.2</v>
      </c>
      <c r="H790" s="78">
        <v>760</v>
      </c>
      <c r="I790" s="74">
        <v>5.7</v>
      </c>
      <c r="J790" s="74">
        <v>10.199999999999999</v>
      </c>
      <c r="K790" s="74">
        <v>63.1</v>
      </c>
      <c r="L790" s="74">
        <v>76.099999999999994</v>
      </c>
      <c r="M790" s="74">
        <v>84.1</v>
      </c>
      <c r="N790" s="78">
        <v>770</v>
      </c>
      <c r="O790" s="74">
        <v>1.3</v>
      </c>
      <c r="P790" s="78">
        <v>760</v>
      </c>
      <c r="Q790" s="74">
        <v>10.5</v>
      </c>
      <c r="R790" s="74">
        <v>8.3000000000000007</v>
      </c>
      <c r="S790" s="74">
        <v>64.7</v>
      </c>
      <c r="T790" s="74">
        <v>77.2</v>
      </c>
      <c r="U790" s="74">
        <v>81.2</v>
      </c>
      <c r="V790" s="78" t="s">
        <v>13</v>
      </c>
      <c r="W790" s="74" t="s">
        <v>13</v>
      </c>
      <c r="X790" s="78" t="s">
        <v>13</v>
      </c>
      <c r="Y790" s="74" t="s">
        <v>13</v>
      </c>
      <c r="Z790" s="74" t="s">
        <v>13</v>
      </c>
      <c r="AA790" s="74" t="s">
        <v>13</v>
      </c>
      <c r="AB790" s="74" t="s">
        <v>13</v>
      </c>
      <c r="AC790" s="74" t="s">
        <v>13</v>
      </c>
      <c r="AD790" s="78"/>
      <c r="AE790" s="74"/>
      <c r="AF790" s="78"/>
      <c r="AG790" s="74"/>
      <c r="AH790" s="74"/>
      <c r="AI790" s="74"/>
      <c r="AJ790" s="74"/>
      <c r="AK790" s="74"/>
      <c r="AL790" s="78">
        <v>735</v>
      </c>
      <c r="AM790" s="74">
        <v>0.8</v>
      </c>
      <c r="AN790" s="78">
        <v>730</v>
      </c>
      <c r="AO790" s="74">
        <v>6.9</v>
      </c>
      <c r="AP790" s="74">
        <v>11</v>
      </c>
      <c r="AQ790" s="74">
        <v>66.099999999999994</v>
      </c>
      <c r="AR790" s="74">
        <v>75.400000000000006</v>
      </c>
      <c r="AS790" s="74">
        <v>82.2</v>
      </c>
      <c r="AT790" s="78">
        <v>735</v>
      </c>
      <c r="AU790" s="74">
        <v>1.4</v>
      </c>
      <c r="AV790" s="78">
        <v>725</v>
      </c>
      <c r="AW790" s="74">
        <v>11.6</v>
      </c>
      <c r="AX790" s="74">
        <v>7</v>
      </c>
      <c r="AY790" s="74">
        <v>72.099999999999994</v>
      </c>
      <c r="AZ790" s="74">
        <v>78.3</v>
      </c>
      <c r="BA790" s="74">
        <v>81.400000000000006</v>
      </c>
      <c r="BB790" s="78" t="s">
        <v>13</v>
      </c>
      <c r="BC790" s="74" t="s">
        <v>13</v>
      </c>
      <c r="BD790" s="78" t="s">
        <v>13</v>
      </c>
      <c r="BE790" s="74" t="s">
        <v>13</v>
      </c>
      <c r="BF790" s="74" t="s">
        <v>13</v>
      </c>
      <c r="BG790" s="74" t="s">
        <v>13</v>
      </c>
      <c r="BH790" s="74" t="s">
        <v>13</v>
      </c>
      <c r="BI790" s="74" t="s">
        <v>13</v>
      </c>
      <c r="BJ790" s="78"/>
      <c r="BK790" s="74"/>
      <c r="BL790" s="78"/>
      <c r="BM790" s="74"/>
      <c r="BN790" s="74"/>
      <c r="BO790" s="74"/>
      <c r="BP790" s="74"/>
      <c r="BQ790" s="74"/>
      <c r="BR790" s="78">
        <v>1505</v>
      </c>
      <c r="BS790" s="74">
        <v>1</v>
      </c>
      <c r="BT790" s="78">
        <v>1490</v>
      </c>
      <c r="BU790" s="74">
        <v>6.2</v>
      </c>
      <c r="BV790" s="74">
        <v>10.6</v>
      </c>
      <c r="BW790" s="74">
        <v>64.599999999999994</v>
      </c>
      <c r="BX790" s="74">
        <v>75.8</v>
      </c>
      <c r="BY790" s="74">
        <v>83.2</v>
      </c>
      <c r="BZ790" s="78">
        <v>1505</v>
      </c>
      <c r="CA790" s="74">
        <v>1.3</v>
      </c>
      <c r="CB790" s="78">
        <v>1485</v>
      </c>
      <c r="CC790" s="74">
        <v>11</v>
      </c>
      <c r="CD790" s="74">
        <v>7.7</v>
      </c>
      <c r="CE790" s="74">
        <v>68.400000000000006</v>
      </c>
      <c r="CF790" s="74">
        <v>77.8</v>
      </c>
      <c r="CG790" s="74">
        <v>81.3</v>
      </c>
      <c r="CH790" s="78" t="s">
        <v>13</v>
      </c>
      <c r="CI790" s="74" t="s">
        <v>13</v>
      </c>
      <c r="CJ790" s="78" t="s">
        <v>13</v>
      </c>
      <c r="CK790" s="74" t="s">
        <v>13</v>
      </c>
      <c r="CL790" s="74" t="s">
        <v>13</v>
      </c>
      <c r="CM790" s="74" t="s">
        <v>13</v>
      </c>
      <c r="CN790" s="74" t="s">
        <v>13</v>
      </c>
      <c r="CO790" s="74" t="s">
        <v>13</v>
      </c>
      <c r="CP790" s="78"/>
      <c r="CQ790" s="74"/>
      <c r="CR790" s="78"/>
      <c r="CS790" s="74"/>
      <c r="CT790" s="74"/>
      <c r="CU790" s="74"/>
      <c r="CV790" s="74"/>
      <c r="CW790" s="74"/>
    </row>
    <row r="791" spans="1:101" ht="16.5" x14ac:dyDescent="0.3">
      <c r="A791" s="74" t="s">
        <v>294</v>
      </c>
      <c r="B791" s="74">
        <v>48</v>
      </c>
      <c r="C791" s="74">
        <v>10000571</v>
      </c>
      <c r="D791" s="74" t="s">
        <v>19</v>
      </c>
      <c r="E791" s="74" t="s">
        <v>20</v>
      </c>
      <c r="F791" s="78">
        <v>855</v>
      </c>
      <c r="G791" s="74">
        <v>2.6</v>
      </c>
      <c r="H791" s="78">
        <v>830</v>
      </c>
      <c r="I791" s="74">
        <v>6.5</v>
      </c>
      <c r="J791" s="74">
        <v>10.1</v>
      </c>
      <c r="K791" s="74">
        <v>57.9</v>
      </c>
      <c r="L791" s="74">
        <v>77.599999999999994</v>
      </c>
      <c r="M791" s="74">
        <v>83.4</v>
      </c>
      <c r="N791" s="78">
        <v>855</v>
      </c>
      <c r="O791" s="74">
        <v>2.7</v>
      </c>
      <c r="P791" s="78">
        <v>830</v>
      </c>
      <c r="Q791" s="74">
        <v>9</v>
      </c>
      <c r="R791" s="74">
        <v>7.2</v>
      </c>
      <c r="S791" s="74">
        <v>70.2</v>
      </c>
      <c r="T791" s="74">
        <v>80.099999999999994</v>
      </c>
      <c r="U791" s="74">
        <v>83.8</v>
      </c>
      <c r="V791" s="78" t="s">
        <v>13</v>
      </c>
      <c r="W791" s="74" t="s">
        <v>13</v>
      </c>
      <c r="X791" s="78" t="s">
        <v>13</v>
      </c>
      <c r="Y791" s="74" t="s">
        <v>13</v>
      </c>
      <c r="Z791" s="74" t="s">
        <v>13</v>
      </c>
      <c r="AA791" s="74" t="s">
        <v>13</v>
      </c>
      <c r="AB791" s="74" t="s">
        <v>13</v>
      </c>
      <c r="AC791" s="74" t="s">
        <v>13</v>
      </c>
      <c r="AD791" s="78"/>
      <c r="AE791" s="74"/>
      <c r="AF791" s="78"/>
      <c r="AG791" s="74"/>
      <c r="AH791" s="74"/>
      <c r="AI791" s="74"/>
      <c r="AJ791" s="74"/>
      <c r="AK791" s="74"/>
      <c r="AL791" s="78">
        <v>390</v>
      </c>
      <c r="AM791" s="74">
        <v>1.3</v>
      </c>
      <c r="AN791" s="78">
        <v>385</v>
      </c>
      <c r="AO791" s="74">
        <v>6.5</v>
      </c>
      <c r="AP791" s="74">
        <v>16.8</v>
      </c>
      <c r="AQ791" s="74">
        <v>64.900000000000006</v>
      </c>
      <c r="AR791" s="74">
        <v>72.400000000000006</v>
      </c>
      <c r="AS791" s="74">
        <v>76.7</v>
      </c>
      <c r="AT791" s="78">
        <v>390</v>
      </c>
      <c r="AU791" s="74">
        <v>1.8</v>
      </c>
      <c r="AV791" s="78">
        <v>385</v>
      </c>
      <c r="AW791" s="74">
        <v>13.5</v>
      </c>
      <c r="AX791" s="74">
        <v>12.5</v>
      </c>
      <c r="AY791" s="74">
        <v>64.7</v>
      </c>
      <c r="AZ791" s="74">
        <v>71.2</v>
      </c>
      <c r="BA791" s="74">
        <v>74</v>
      </c>
      <c r="BB791" s="78" t="s">
        <v>13</v>
      </c>
      <c r="BC791" s="74" t="s">
        <v>13</v>
      </c>
      <c r="BD791" s="78" t="s">
        <v>13</v>
      </c>
      <c r="BE791" s="74" t="s">
        <v>13</v>
      </c>
      <c r="BF791" s="74" t="s">
        <v>13</v>
      </c>
      <c r="BG791" s="74" t="s">
        <v>13</v>
      </c>
      <c r="BH791" s="74" t="s">
        <v>13</v>
      </c>
      <c r="BI791" s="74" t="s">
        <v>13</v>
      </c>
      <c r="BJ791" s="78"/>
      <c r="BK791" s="74"/>
      <c r="BL791" s="78"/>
      <c r="BM791" s="74"/>
      <c r="BN791" s="74"/>
      <c r="BO791" s="74"/>
      <c r="BP791" s="74"/>
      <c r="BQ791" s="74"/>
      <c r="BR791" s="78">
        <v>1245</v>
      </c>
      <c r="BS791" s="74">
        <v>2.2000000000000002</v>
      </c>
      <c r="BT791" s="78">
        <v>1220</v>
      </c>
      <c r="BU791" s="74">
        <v>6.5</v>
      </c>
      <c r="BV791" s="74">
        <v>12.2</v>
      </c>
      <c r="BW791" s="74">
        <v>60.1</v>
      </c>
      <c r="BX791" s="74">
        <v>76</v>
      </c>
      <c r="BY791" s="74">
        <v>81.3</v>
      </c>
      <c r="BZ791" s="78">
        <v>1245</v>
      </c>
      <c r="CA791" s="74">
        <v>2.4</v>
      </c>
      <c r="CB791" s="78">
        <v>1215</v>
      </c>
      <c r="CC791" s="74">
        <v>10.4</v>
      </c>
      <c r="CD791" s="74">
        <v>8.9</v>
      </c>
      <c r="CE791" s="74">
        <v>68.400000000000006</v>
      </c>
      <c r="CF791" s="74">
        <v>77.3</v>
      </c>
      <c r="CG791" s="74">
        <v>80.7</v>
      </c>
      <c r="CH791" s="78" t="s">
        <v>13</v>
      </c>
      <c r="CI791" s="74" t="s">
        <v>13</v>
      </c>
      <c r="CJ791" s="78" t="s">
        <v>13</v>
      </c>
      <c r="CK791" s="74" t="s">
        <v>13</v>
      </c>
      <c r="CL791" s="74" t="s">
        <v>13</v>
      </c>
      <c r="CM791" s="74" t="s">
        <v>13</v>
      </c>
      <c r="CN791" s="74" t="s">
        <v>13</v>
      </c>
      <c r="CO791" s="74" t="s">
        <v>13</v>
      </c>
      <c r="CP791" s="78"/>
      <c r="CQ791" s="74"/>
      <c r="CR791" s="78"/>
      <c r="CS791" s="74"/>
      <c r="CT791" s="74"/>
      <c r="CU791" s="74"/>
      <c r="CV791" s="74"/>
      <c r="CW791" s="74"/>
    </row>
    <row r="792" spans="1:101" ht="16.5" x14ac:dyDescent="0.3">
      <c r="A792" s="74" t="s">
        <v>294</v>
      </c>
      <c r="B792" s="74">
        <v>109</v>
      </c>
      <c r="C792" s="74">
        <v>10007850</v>
      </c>
      <c r="D792" s="74" t="s">
        <v>19</v>
      </c>
      <c r="E792" s="74" t="s">
        <v>23</v>
      </c>
      <c r="F792" s="78">
        <v>720</v>
      </c>
      <c r="G792" s="74">
        <v>2.4</v>
      </c>
      <c r="H792" s="78">
        <v>700</v>
      </c>
      <c r="I792" s="74">
        <v>5.8</v>
      </c>
      <c r="J792" s="74">
        <v>8.1</v>
      </c>
      <c r="K792" s="74">
        <v>55.1</v>
      </c>
      <c r="L792" s="74">
        <v>74.5</v>
      </c>
      <c r="M792" s="74">
        <v>86</v>
      </c>
      <c r="N792" s="78">
        <v>720</v>
      </c>
      <c r="O792" s="74">
        <v>2.8</v>
      </c>
      <c r="P792" s="78">
        <v>700</v>
      </c>
      <c r="Q792" s="74">
        <v>7.9</v>
      </c>
      <c r="R792" s="74">
        <v>5.7</v>
      </c>
      <c r="S792" s="74">
        <v>61.7</v>
      </c>
      <c r="T792" s="74">
        <v>78.5</v>
      </c>
      <c r="U792" s="74">
        <v>86.4</v>
      </c>
      <c r="V792" s="78" t="s">
        <v>13</v>
      </c>
      <c r="W792" s="74" t="s">
        <v>13</v>
      </c>
      <c r="X792" s="78" t="s">
        <v>13</v>
      </c>
      <c r="Y792" s="74" t="s">
        <v>13</v>
      </c>
      <c r="Z792" s="74" t="s">
        <v>13</v>
      </c>
      <c r="AA792" s="74" t="s">
        <v>13</v>
      </c>
      <c r="AB792" s="74" t="s">
        <v>13</v>
      </c>
      <c r="AC792" s="74" t="s">
        <v>13</v>
      </c>
      <c r="AD792" s="78"/>
      <c r="AE792" s="74"/>
      <c r="AF792" s="78"/>
      <c r="AG792" s="74"/>
      <c r="AH792" s="74"/>
      <c r="AI792" s="74"/>
      <c r="AJ792" s="74"/>
      <c r="AK792" s="74"/>
      <c r="AL792" s="78">
        <v>930</v>
      </c>
      <c r="AM792" s="74">
        <v>1.2</v>
      </c>
      <c r="AN792" s="78">
        <v>920</v>
      </c>
      <c r="AO792" s="74">
        <v>8.4</v>
      </c>
      <c r="AP792" s="74">
        <v>7.2</v>
      </c>
      <c r="AQ792" s="74">
        <v>62</v>
      </c>
      <c r="AR792" s="74">
        <v>76.099999999999994</v>
      </c>
      <c r="AS792" s="74">
        <v>84.4</v>
      </c>
      <c r="AT792" s="78">
        <v>930</v>
      </c>
      <c r="AU792" s="74">
        <v>1.2</v>
      </c>
      <c r="AV792" s="78">
        <v>920</v>
      </c>
      <c r="AW792" s="74">
        <v>12.2</v>
      </c>
      <c r="AX792" s="74">
        <v>5.3</v>
      </c>
      <c r="AY792" s="74">
        <v>63.2</v>
      </c>
      <c r="AZ792" s="74">
        <v>76.099999999999994</v>
      </c>
      <c r="BA792" s="74">
        <v>82.5</v>
      </c>
      <c r="BB792" s="78" t="s">
        <v>13</v>
      </c>
      <c r="BC792" s="74" t="s">
        <v>13</v>
      </c>
      <c r="BD792" s="78" t="s">
        <v>13</v>
      </c>
      <c r="BE792" s="74" t="s">
        <v>13</v>
      </c>
      <c r="BF792" s="74" t="s">
        <v>13</v>
      </c>
      <c r="BG792" s="74" t="s">
        <v>13</v>
      </c>
      <c r="BH792" s="74" t="s">
        <v>13</v>
      </c>
      <c r="BI792" s="74" t="s">
        <v>13</v>
      </c>
      <c r="BJ792" s="78"/>
      <c r="BK792" s="74"/>
      <c r="BL792" s="78"/>
      <c r="BM792" s="74"/>
      <c r="BN792" s="74"/>
      <c r="BO792" s="74"/>
      <c r="BP792" s="74"/>
      <c r="BQ792" s="74"/>
      <c r="BR792" s="78">
        <v>1650</v>
      </c>
      <c r="BS792" s="74">
        <v>1.7</v>
      </c>
      <c r="BT792" s="78">
        <v>1620</v>
      </c>
      <c r="BU792" s="74">
        <v>7.3</v>
      </c>
      <c r="BV792" s="74">
        <v>7.6</v>
      </c>
      <c r="BW792" s="74">
        <v>59</v>
      </c>
      <c r="BX792" s="74">
        <v>75.400000000000006</v>
      </c>
      <c r="BY792" s="74">
        <v>85.1</v>
      </c>
      <c r="BZ792" s="78">
        <v>1650</v>
      </c>
      <c r="CA792" s="74">
        <v>1.9</v>
      </c>
      <c r="CB792" s="78">
        <v>1620</v>
      </c>
      <c r="CC792" s="74">
        <v>10.3</v>
      </c>
      <c r="CD792" s="74">
        <v>5.5</v>
      </c>
      <c r="CE792" s="74">
        <v>62.5</v>
      </c>
      <c r="CF792" s="74">
        <v>77.099999999999994</v>
      </c>
      <c r="CG792" s="74">
        <v>84.2</v>
      </c>
      <c r="CH792" s="78" t="s">
        <v>13</v>
      </c>
      <c r="CI792" s="74" t="s">
        <v>13</v>
      </c>
      <c r="CJ792" s="78" t="s">
        <v>13</v>
      </c>
      <c r="CK792" s="74" t="s">
        <v>13</v>
      </c>
      <c r="CL792" s="74" t="s">
        <v>13</v>
      </c>
      <c r="CM792" s="74" t="s">
        <v>13</v>
      </c>
      <c r="CN792" s="74" t="s">
        <v>13</v>
      </c>
      <c r="CO792" s="74" t="s">
        <v>13</v>
      </c>
      <c r="CP792" s="78"/>
      <c r="CQ792" s="74"/>
      <c r="CR792" s="78"/>
      <c r="CS792" s="74"/>
      <c r="CT792" s="74"/>
      <c r="CU792" s="74"/>
      <c r="CV792" s="74"/>
      <c r="CW792" s="74"/>
    </row>
    <row r="793" spans="1:101" ht="16.5" x14ac:dyDescent="0.3">
      <c r="A793" s="74" t="s">
        <v>294</v>
      </c>
      <c r="B793" s="74">
        <v>26</v>
      </c>
      <c r="C793" s="74">
        <v>10007152</v>
      </c>
      <c r="D793" s="74" t="s">
        <v>11</v>
      </c>
      <c r="E793" s="74" t="s">
        <v>25</v>
      </c>
      <c r="F793" s="78">
        <v>1075</v>
      </c>
      <c r="G793" s="74">
        <v>3.2</v>
      </c>
      <c r="H793" s="78">
        <v>1040</v>
      </c>
      <c r="I793" s="74">
        <v>9.8000000000000007</v>
      </c>
      <c r="J793" s="74">
        <v>10.3</v>
      </c>
      <c r="K793" s="74">
        <v>60.5</v>
      </c>
      <c r="L793" s="74">
        <v>76.3</v>
      </c>
      <c r="M793" s="74">
        <v>79.900000000000006</v>
      </c>
      <c r="N793" s="78">
        <v>1075</v>
      </c>
      <c r="O793" s="74">
        <v>3.3</v>
      </c>
      <c r="P793" s="78">
        <v>1040</v>
      </c>
      <c r="Q793" s="74">
        <v>13.4</v>
      </c>
      <c r="R793" s="74">
        <v>9</v>
      </c>
      <c r="S793" s="74">
        <v>62.9</v>
      </c>
      <c r="T793" s="74">
        <v>74.599999999999994</v>
      </c>
      <c r="U793" s="74">
        <v>77.599999999999994</v>
      </c>
      <c r="V793" s="78" t="s">
        <v>13</v>
      </c>
      <c r="W793" s="74" t="s">
        <v>13</v>
      </c>
      <c r="X793" s="78" t="s">
        <v>13</v>
      </c>
      <c r="Y793" s="74" t="s">
        <v>13</v>
      </c>
      <c r="Z793" s="74" t="s">
        <v>13</v>
      </c>
      <c r="AA793" s="74" t="s">
        <v>13</v>
      </c>
      <c r="AB793" s="74" t="s">
        <v>13</v>
      </c>
      <c r="AC793" s="74" t="s">
        <v>13</v>
      </c>
      <c r="AD793" s="78"/>
      <c r="AE793" s="74"/>
      <c r="AF793" s="78"/>
      <c r="AG793" s="74"/>
      <c r="AH793" s="74"/>
      <c r="AI793" s="74"/>
      <c r="AJ793" s="74"/>
      <c r="AK793" s="74"/>
      <c r="AL793" s="78">
        <v>480</v>
      </c>
      <c r="AM793" s="74">
        <v>1.3</v>
      </c>
      <c r="AN793" s="78">
        <v>475</v>
      </c>
      <c r="AO793" s="74">
        <v>9.6999999999999993</v>
      </c>
      <c r="AP793" s="74">
        <v>13.5</v>
      </c>
      <c r="AQ793" s="74">
        <v>63.9</v>
      </c>
      <c r="AR793" s="74">
        <v>73.400000000000006</v>
      </c>
      <c r="AS793" s="74">
        <v>76.8</v>
      </c>
      <c r="AT793" s="78">
        <v>480</v>
      </c>
      <c r="AU793" s="74">
        <v>1.3</v>
      </c>
      <c r="AV793" s="78">
        <v>475</v>
      </c>
      <c r="AW793" s="74">
        <v>14.6</v>
      </c>
      <c r="AX793" s="74">
        <v>8.4</v>
      </c>
      <c r="AY793" s="74">
        <v>68.599999999999994</v>
      </c>
      <c r="AZ793" s="74">
        <v>75.5</v>
      </c>
      <c r="BA793" s="74">
        <v>77</v>
      </c>
      <c r="BB793" s="78" t="s">
        <v>13</v>
      </c>
      <c r="BC793" s="74" t="s">
        <v>13</v>
      </c>
      <c r="BD793" s="78" t="s">
        <v>13</v>
      </c>
      <c r="BE793" s="74" t="s">
        <v>13</v>
      </c>
      <c r="BF793" s="74" t="s">
        <v>13</v>
      </c>
      <c r="BG793" s="74" t="s">
        <v>13</v>
      </c>
      <c r="BH793" s="74" t="s">
        <v>13</v>
      </c>
      <c r="BI793" s="74" t="s">
        <v>13</v>
      </c>
      <c r="BJ793" s="78"/>
      <c r="BK793" s="74"/>
      <c r="BL793" s="78"/>
      <c r="BM793" s="74"/>
      <c r="BN793" s="74"/>
      <c r="BO793" s="74"/>
      <c r="BP793" s="74"/>
      <c r="BQ793" s="74"/>
      <c r="BR793" s="78">
        <v>1555</v>
      </c>
      <c r="BS793" s="74">
        <v>2.6</v>
      </c>
      <c r="BT793" s="78">
        <v>1515</v>
      </c>
      <c r="BU793" s="74">
        <v>9.8000000000000007</v>
      </c>
      <c r="BV793" s="74">
        <v>11.3</v>
      </c>
      <c r="BW793" s="74">
        <v>61.6</v>
      </c>
      <c r="BX793" s="74">
        <v>75.400000000000006</v>
      </c>
      <c r="BY793" s="74">
        <v>78.900000000000006</v>
      </c>
      <c r="BZ793" s="78">
        <v>1555</v>
      </c>
      <c r="CA793" s="74">
        <v>2.7</v>
      </c>
      <c r="CB793" s="78">
        <v>1515</v>
      </c>
      <c r="CC793" s="74">
        <v>13.7</v>
      </c>
      <c r="CD793" s="74">
        <v>8.9</v>
      </c>
      <c r="CE793" s="74">
        <v>64.7</v>
      </c>
      <c r="CF793" s="74">
        <v>74.900000000000006</v>
      </c>
      <c r="CG793" s="74">
        <v>77.400000000000006</v>
      </c>
      <c r="CH793" s="78" t="s">
        <v>13</v>
      </c>
      <c r="CI793" s="74" t="s">
        <v>13</v>
      </c>
      <c r="CJ793" s="78" t="s">
        <v>13</v>
      </c>
      <c r="CK793" s="74" t="s">
        <v>13</v>
      </c>
      <c r="CL793" s="74" t="s">
        <v>13</v>
      </c>
      <c r="CM793" s="74" t="s">
        <v>13</v>
      </c>
      <c r="CN793" s="74" t="s">
        <v>13</v>
      </c>
      <c r="CO793" s="74" t="s">
        <v>13</v>
      </c>
      <c r="CP793" s="78"/>
      <c r="CQ793" s="74"/>
      <c r="CR793" s="78"/>
      <c r="CS793" s="74"/>
      <c r="CT793" s="74"/>
      <c r="CU793" s="74"/>
      <c r="CV793" s="74"/>
      <c r="CW793" s="74"/>
    </row>
    <row r="794" spans="1:101" ht="16.5" x14ac:dyDescent="0.3">
      <c r="A794" s="74" t="s">
        <v>294</v>
      </c>
      <c r="B794" s="74">
        <v>127</v>
      </c>
      <c r="C794" s="74">
        <v>10007760</v>
      </c>
      <c r="D794" s="74" t="s">
        <v>27</v>
      </c>
      <c r="E794" s="74" t="s">
        <v>28</v>
      </c>
      <c r="F794" s="78">
        <v>320</v>
      </c>
      <c r="G794" s="74">
        <v>10</v>
      </c>
      <c r="H794" s="78">
        <v>285</v>
      </c>
      <c r="I794" s="74">
        <v>13.9</v>
      </c>
      <c r="J794" s="74">
        <v>6.6</v>
      </c>
      <c r="K794" s="74">
        <v>49.5</v>
      </c>
      <c r="L794" s="74">
        <v>62.7</v>
      </c>
      <c r="M794" s="74">
        <v>79.400000000000006</v>
      </c>
      <c r="N794" s="78">
        <v>320</v>
      </c>
      <c r="O794" s="74">
        <v>11.3</v>
      </c>
      <c r="P794" s="78">
        <v>285</v>
      </c>
      <c r="Q794" s="74">
        <v>17.3</v>
      </c>
      <c r="R794" s="74">
        <v>9.1999999999999993</v>
      </c>
      <c r="S794" s="74">
        <v>54.8</v>
      </c>
      <c r="T794" s="74">
        <v>65</v>
      </c>
      <c r="U794" s="74">
        <v>73.5</v>
      </c>
      <c r="V794" s="78" t="s">
        <v>13</v>
      </c>
      <c r="W794" s="74" t="s">
        <v>13</v>
      </c>
      <c r="X794" s="78" t="s">
        <v>13</v>
      </c>
      <c r="Y794" s="74" t="s">
        <v>13</v>
      </c>
      <c r="Z794" s="74" t="s">
        <v>13</v>
      </c>
      <c r="AA794" s="74" t="s">
        <v>13</v>
      </c>
      <c r="AB794" s="74" t="s">
        <v>13</v>
      </c>
      <c r="AC794" s="74" t="s">
        <v>13</v>
      </c>
      <c r="AD794" s="78"/>
      <c r="AE794" s="74"/>
      <c r="AF794" s="78"/>
      <c r="AG794" s="74"/>
      <c r="AH794" s="74"/>
      <c r="AI794" s="74"/>
      <c r="AJ794" s="74"/>
      <c r="AK794" s="74"/>
      <c r="AL794" s="78">
        <v>270</v>
      </c>
      <c r="AM794" s="74">
        <v>3</v>
      </c>
      <c r="AN794" s="78">
        <v>260</v>
      </c>
      <c r="AO794" s="74">
        <v>13</v>
      </c>
      <c r="AP794" s="74">
        <v>8.8000000000000007</v>
      </c>
      <c r="AQ794" s="74">
        <v>45.8</v>
      </c>
      <c r="AR794" s="74">
        <v>67.2</v>
      </c>
      <c r="AS794" s="74">
        <v>78.2</v>
      </c>
      <c r="AT794" s="78">
        <v>270</v>
      </c>
      <c r="AU794" s="74">
        <v>3.7</v>
      </c>
      <c r="AV794" s="78">
        <v>260</v>
      </c>
      <c r="AW794" s="74">
        <v>21.2</v>
      </c>
      <c r="AX794" s="74">
        <v>8.1</v>
      </c>
      <c r="AY794" s="74">
        <v>48.1</v>
      </c>
      <c r="AZ794" s="74">
        <v>63.8</v>
      </c>
      <c r="BA794" s="74">
        <v>70.8</v>
      </c>
      <c r="BB794" s="78" t="s">
        <v>13</v>
      </c>
      <c r="BC794" s="74" t="s">
        <v>13</v>
      </c>
      <c r="BD794" s="78" t="s">
        <v>13</v>
      </c>
      <c r="BE794" s="74" t="s">
        <v>13</v>
      </c>
      <c r="BF794" s="74" t="s">
        <v>13</v>
      </c>
      <c r="BG794" s="74" t="s">
        <v>13</v>
      </c>
      <c r="BH794" s="74" t="s">
        <v>13</v>
      </c>
      <c r="BI794" s="74" t="s">
        <v>13</v>
      </c>
      <c r="BJ794" s="78"/>
      <c r="BK794" s="74"/>
      <c r="BL794" s="78"/>
      <c r="BM794" s="74"/>
      <c r="BN794" s="74"/>
      <c r="BO794" s="74"/>
      <c r="BP794" s="74"/>
      <c r="BQ794" s="74"/>
      <c r="BR794" s="78">
        <v>590</v>
      </c>
      <c r="BS794" s="74">
        <v>6.8</v>
      </c>
      <c r="BT794" s="78">
        <v>550</v>
      </c>
      <c r="BU794" s="74">
        <v>13.5</v>
      </c>
      <c r="BV794" s="74">
        <v>7.7</v>
      </c>
      <c r="BW794" s="74">
        <v>47.7</v>
      </c>
      <c r="BX794" s="74">
        <v>64.8</v>
      </c>
      <c r="BY794" s="74">
        <v>78.900000000000006</v>
      </c>
      <c r="BZ794" s="78">
        <v>590</v>
      </c>
      <c r="CA794" s="74">
        <v>7.8</v>
      </c>
      <c r="CB794" s="78">
        <v>545</v>
      </c>
      <c r="CC794" s="74">
        <v>19.2</v>
      </c>
      <c r="CD794" s="74">
        <v>8.6999999999999993</v>
      </c>
      <c r="CE794" s="74">
        <v>51.6</v>
      </c>
      <c r="CF794" s="74">
        <v>64.5</v>
      </c>
      <c r="CG794" s="74">
        <v>72.2</v>
      </c>
      <c r="CH794" s="78" t="s">
        <v>13</v>
      </c>
      <c r="CI794" s="74" t="s">
        <v>13</v>
      </c>
      <c r="CJ794" s="78" t="s">
        <v>13</v>
      </c>
      <c r="CK794" s="74" t="s">
        <v>13</v>
      </c>
      <c r="CL794" s="74" t="s">
        <v>13</v>
      </c>
      <c r="CM794" s="74" t="s">
        <v>13</v>
      </c>
      <c r="CN794" s="74" t="s">
        <v>13</v>
      </c>
      <c r="CO794" s="74" t="s">
        <v>13</v>
      </c>
      <c r="CP794" s="78"/>
      <c r="CQ794" s="74"/>
      <c r="CR794" s="78"/>
      <c r="CS794" s="74"/>
      <c r="CT794" s="74"/>
      <c r="CU794" s="74"/>
      <c r="CV794" s="74"/>
      <c r="CW794" s="74"/>
    </row>
    <row r="795" spans="1:101" ht="16.5" x14ac:dyDescent="0.3">
      <c r="A795" s="74" t="s">
        <v>294</v>
      </c>
      <c r="B795" s="74">
        <v>52</v>
      </c>
      <c r="C795" s="74">
        <v>10007140</v>
      </c>
      <c r="D795" s="74" t="s">
        <v>16</v>
      </c>
      <c r="E795" s="74" t="s">
        <v>30</v>
      </c>
      <c r="F795" s="78">
        <v>1905</v>
      </c>
      <c r="G795" s="74">
        <v>4</v>
      </c>
      <c r="H795" s="78">
        <v>1825</v>
      </c>
      <c r="I795" s="74">
        <v>6.7</v>
      </c>
      <c r="J795" s="74">
        <v>11.7</v>
      </c>
      <c r="K795" s="74">
        <v>63.1</v>
      </c>
      <c r="L795" s="74">
        <v>75.7</v>
      </c>
      <c r="M795" s="74">
        <v>81.599999999999994</v>
      </c>
      <c r="N795" s="78">
        <v>1905</v>
      </c>
      <c r="O795" s="74">
        <v>4.5</v>
      </c>
      <c r="P795" s="78">
        <v>1820</v>
      </c>
      <c r="Q795" s="74">
        <v>11.8</v>
      </c>
      <c r="R795" s="74">
        <v>8.1</v>
      </c>
      <c r="S795" s="74">
        <v>68.3</v>
      </c>
      <c r="T795" s="74">
        <v>77.5</v>
      </c>
      <c r="U795" s="74">
        <v>80.099999999999994</v>
      </c>
      <c r="V795" s="78" t="s">
        <v>13</v>
      </c>
      <c r="W795" s="74" t="s">
        <v>13</v>
      </c>
      <c r="X795" s="78" t="s">
        <v>13</v>
      </c>
      <c r="Y795" s="74" t="s">
        <v>13</v>
      </c>
      <c r="Z795" s="74" t="s">
        <v>13</v>
      </c>
      <c r="AA795" s="74" t="s">
        <v>13</v>
      </c>
      <c r="AB795" s="74" t="s">
        <v>13</v>
      </c>
      <c r="AC795" s="74" t="s">
        <v>13</v>
      </c>
      <c r="AD795" s="78"/>
      <c r="AE795" s="74"/>
      <c r="AF795" s="78"/>
      <c r="AG795" s="74"/>
      <c r="AH795" s="74"/>
      <c r="AI795" s="74"/>
      <c r="AJ795" s="74"/>
      <c r="AK795" s="74"/>
      <c r="AL795" s="78">
        <v>1170</v>
      </c>
      <c r="AM795" s="74">
        <v>2.6</v>
      </c>
      <c r="AN795" s="78">
        <v>1140</v>
      </c>
      <c r="AO795" s="74">
        <v>8.1999999999999993</v>
      </c>
      <c r="AP795" s="74">
        <v>12.1</v>
      </c>
      <c r="AQ795" s="74">
        <v>60.8</v>
      </c>
      <c r="AR795" s="74">
        <v>73.2</v>
      </c>
      <c r="AS795" s="74">
        <v>79.7</v>
      </c>
      <c r="AT795" s="78">
        <v>1170</v>
      </c>
      <c r="AU795" s="74">
        <v>3.1</v>
      </c>
      <c r="AV795" s="78">
        <v>1135</v>
      </c>
      <c r="AW795" s="74">
        <v>15.7</v>
      </c>
      <c r="AX795" s="74">
        <v>9.3000000000000007</v>
      </c>
      <c r="AY795" s="74">
        <v>66.7</v>
      </c>
      <c r="AZ795" s="74">
        <v>72.8</v>
      </c>
      <c r="BA795" s="74">
        <v>75</v>
      </c>
      <c r="BB795" s="78" t="s">
        <v>13</v>
      </c>
      <c r="BC795" s="74" t="s">
        <v>13</v>
      </c>
      <c r="BD795" s="78" t="s">
        <v>13</v>
      </c>
      <c r="BE795" s="74" t="s">
        <v>13</v>
      </c>
      <c r="BF795" s="74" t="s">
        <v>13</v>
      </c>
      <c r="BG795" s="74" t="s">
        <v>13</v>
      </c>
      <c r="BH795" s="74" t="s">
        <v>13</v>
      </c>
      <c r="BI795" s="74" t="s">
        <v>13</v>
      </c>
      <c r="BJ795" s="78"/>
      <c r="BK795" s="74"/>
      <c r="BL795" s="78"/>
      <c r="BM795" s="74"/>
      <c r="BN795" s="74"/>
      <c r="BO795" s="74"/>
      <c r="BP795" s="74"/>
      <c r="BQ795" s="74"/>
      <c r="BR795" s="78">
        <v>3075</v>
      </c>
      <c r="BS795" s="74">
        <v>3.5</v>
      </c>
      <c r="BT795" s="78">
        <v>2965</v>
      </c>
      <c r="BU795" s="74">
        <v>7.2</v>
      </c>
      <c r="BV795" s="74">
        <v>11.9</v>
      </c>
      <c r="BW795" s="74">
        <v>62.2</v>
      </c>
      <c r="BX795" s="74">
        <v>74.7</v>
      </c>
      <c r="BY795" s="74">
        <v>80.900000000000006</v>
      </c>
      <c r="BZ795" s="78">
        <v>3075</v>
      </c>
      <c r="CA795" s="74">
        <v>3.9</v>
      </c>
      <c r="CB795" s="78">
        <v>2950</v>
      </c>
      <c r="CC795" s="74">
        <v>13.3</v>
      </c>
      <c r="CD795" s="74">
        <v>8.6</v>
      </c>
      <c r="CE795" s="74">
        <v>67.599999999999994</v>
      </c>
      <c r="CF795" s="74">
        <v>75.7</v>
      </c>
      <c r="CG795" s="74">
        <v>78.099999999999994</v>
      </c>
      <c r="CH795" s="78" t="s">
        <v>13</v>
      </c>
      <c r="CI795" s="74" t="s">
        <v>13</v>
      </c>
      <c r="CJ795" s="78" t="s">
        <v>13</v>
      </c>
      <c r="CK795" s="74" t="s">
        <v>13</v>
      </c>
      <c r="CL795" s="74" t="s">
        <v>13</v>
      </c>
      <c r="CM795" s="74" t="s">
        <v>13</v>
      </c>
      <c r="CN795" s="74" t="s">
        <v>13</v>
      </c>
      <c r="CO795" s="74" t="s">
        <v>13</v>
      </c>
      <c r="CP795" s="78"/>
      <c r="CQ795" s="74"/>
      <c r="CR795" s="78"/>
      <c r="CS795" s="74"/>
      <c r="CT795" s="74"/>
      <c r="CU795" s="74"/>
      <c r="CV795" s="74"/>
      <c r="CW795" s="74"/>
    </row>
    <row r="796" spans="1:101" ht="16.5" x14ac:dyDescent="0.3">
      <c r="A796" s="74" t="s">
        <v>294</v>
      </c>
      <c r="B796" s="74">
        <v>110</v>
      </c>
      <c r="C796" s="74">
        <v>10006840</v>
      </c>
      <c r="D796" s="74" t="s">
        <v>16</v>
      </c>
      <c r="E796" s="74" t="s">
        <v>32</v>
      </c>
      <c r="F796" s="78">
        <v>2315</v>
      </c>
      <c r="G796" s="74">
        <v>1.3</v>
      </c>
      <c r="H796" s="78">
        <v>2285</v>
      </c>
      <c r="I796" s="74">
        <v>4.8</v>
      </c>
      <c r="J796" s="74">
        <v>10.5</v>
      </c>
      <c r="K796" s="74">
        <v>53.4</v>
      </c>
      <c r="L796" s="74">
        <v>73.2</v>
      </c>
      <c r="M796" s="74">
        <v>84.7</v>
      </c>
      <c r="N796" s="78">
        <v>2315</v>
      </c>
      <c r="O796" s="74">
        <v>1.3</v>
      </c>
      <c r="P796" s="78">
        <v>2285</v>
      </c>
      <c r="Q796" s="74">
        <v>8.1999999999999993</v>
      </c>
      <c r="R796" s="74">
        <v>6.5</v>
      </c>
      <c r="S796" s="74">
        <v>63.7</v>
      </c>
      <c r="T796" s="74">
        <v>79.599999999999994</v>
      </c>
      <c r="U796" s="74">
        <v>85.3</v>
      </c>
      <c r="V796" s="78" t="s">
        <v>13</v>
      </c>
      <c r="W796" s="74" t="s">
        <v>13</v>
      </c>
      <c r="X796" s="78" t="s">
        <v>13</v>
      </c>
      <c r="Y796" s="74" t="s">
        <v>13</v>
      </c>
      <c r="Z796" s="74" t="s">
        <v>13</v>
      </c>
      <c r="AA796" s="74" t="s">
        <v>13</v>
      </c>
      <c r="AB796" s="74" t="s">
        <v>13</v>
      </c>
      <c r="AC796" s="74" t="s">
        <v>13</v>
      </c>
      <c r="AD796" s="78"/>
      <c r="AE796" s="74"/>
      <c r="AF796" s="78"/>
      <c r="AG796" s="74"/>
      <c r="AH796" s="74"/>
      <c r="AI796" s="74"/>
      <c r="AJ796" s="74"/>
      <c r="AK796" s="74"/>
      <c r="AL796" s="78">
        <v>1670</v>
      </c>
      <c r="AM796" s="74">
        <v>0.4</v>
      </c>
      <c r="AN796" s="78">
        <v>1665</v>
      </c>
      <c r="AO796" s="74">
        <v>6.5</v>
      </c>
      <c r="AP796" s="74">
        <v>11.4</v>
      </c>
      <c r="AQ796" s="74">
        <v>52.1</v>
      </c>
      <c r="AR796" s="74">
        <v>69.2</v>
      </c>
      <c r="AS796" s="74">
        <v>82.1</v>
      </c>
      <c r="AT796" s="78">
        <v>1670</v>
      </c>
      <c r="AU796" s="74">
        <v>0.4</v>
      </c>
      <c r="AV796" s="78">
        <v>1665</v>
      </c>
      <c r="AW796" s="74">
        <v>10.5</v>
      </c>
      <c r="AX796" s="74">
        <v>7.2</v>
      </c>
      <c r="AY796" s="74">
        <v>64.900000000000006</v>
      </c>
      <c r="AZ796" s="74">
        <v>77.5</v>
      </c>
      <c r="BA796" s="74">
        <v>82.3</v>
      </c>
      <c r="BB796" s="78" t="s">
        <v>13</v>
      </c>
      <c r="BC796" s="74" t="s">
        <v>13</v>
      </c>
      <c r="BD796" s="78" t="s">
        <v>13</v>
      </c>
      <c r="BE796" s="74" t="s">
        <v>13</v>
      </c>
      <c r="BF796" s="74" t="s">
        <v>13</v>
      </c>
      <c r="BG796" s="74" t="s">
        <v>13</v>
      </c>
      <c r="BH796" s="74" t="s">
        <v>13</v>
      </c>
      <c r="BI796" s="74" t="s">
        <v>13</v>
      </c>
      <c r="BJ796" s="78"/>
      <c r="BK796" s="74"/>
      <c r="BL796" s="78"/>
      <c r="BM796" s="74"/>
      <c r="BN796" s="74"/>
      <c r="BO796" s="74"/>
      <c r="BP796" s="74"/>
      <c r="BQ796" s="74"/>
      <c r="BR796" s="78">
        <v>3985</v>
      </c>
      <c r="BS796" s="74">
        <v>0.9</v>
      </c>
      <c r="BT796" s="78">
        <v>3950</v>
      </c>
      <c r="BU796" s="74">
        <v>5.5</v>
      </c>
      <c r="BV796" s="74">
        <v>10.8</v>
      </c>
      <c r="BW796" s="74">
        <v>52.9</v>
      </c>
      <c r="BX796" s="74">
        <v>71.5</v>
      </c>
      <c r="BY796" s="74">
        <v>83.6</v>
      </c>
      <c r="BZ796" s="78">
        <v>3985</v>
      </c>
      <c r="CA796" s="74">
        <v>1</v>
      </c>
      <c r="CB796" s="78">
        <v>3950</v>
      </c>
      <c r="CC796" s="74">
        <v>9.1999999999999993</v>
      </c>
      <c r="CD796" s="74">
        <v>6.8</v>
      </c>
      <c r="CE796" s="74">
        <v>64.2</v>
      </c>
      <c r="CF796" s="74">
        <v>78.7</v>
      </c>
      <c r="CG796" s="74">
        <v>84</v>
      </c>
      <c r="CH796" s="78" t="s">
        <v>13</v>
      </c>
      <c r="CI796" s="74" t="s">
        <v>13</v>
      </c>
      <c r="CJ796" s="78" t="s">
        <v>13</v>
      </c>
      <c r="CK796" s="74" t="s">
        <v>13</v>
      </c>
      <c r="CL796" s="74" t="s">
        <v>13</v>
      </c>
      <c r="CM796" s="74" t="s">
        <v>13</v>
      </c>
      <c r="CN796" s="74" t="s">
        <v>13</v>
      </c>
      <c r="CO796" s="74" t="s">
        <v>13</v>
      </c>
      <c r="CP796" s="78"/>
      <c r="CQ796" s="74"/>
      <c r="CR796" s="78"/>
      <c r="CS796" s="74"/>
      <c r="CT796" s="74"/>
      <c r="CU796" s="74"/>
      <c r="CV796" s="74"/>
      <c r="CW796" s="74"/>
    </row>
    <row r="797" spans="1:101" ht="16.5" x14ac:dyDescent="0.3">
      <c r="A797" s="74" t="s">
        <v>294</v>
      </c>
      <c r="B797" s="74">
        <v>200</v>
      </c>
      <c r="C797" s="74">
        <v>10000712</v>
      </c>
      <c r="D797" s="74" t="s">
        <v>16</v>
      </c>
      <c r="E797" s="74" t="s">
        <v>34</v>
      </c>
      <c r="F797" s="78">
        <v>370</v>
      </c>
      <c r="G797" s="74">
        <v>3.2</v>
      </c>
      <c r="H797" s="78">
        <v>360</v>
      </c>
      <c r="I797" s="74">
        <v>5.9</v>
      </c>
      <c r="J797" s="74">
        <v>10.9</v>
      </c>
      <c r="K797" s="74" t="s">
        <v>396</v>
      </c>
      <c r="L797" s="74" t="s">
        <v>396</v>
      </c>
      <c r="M797" s="74">
        <v>83.2</v>
      </c>
      <c r="N797" s="78">
        <v>370</v>
      </c>
      <c r="O797" s="74">
        <v>3.2</v>
      </c>
      <c r="P797" s="78">
        <v>360</v>
      </c>
      <c r="Q797" s="74">
        <v>8.6999999999999993</v>
      </c>
      <c r="R797" s="74">
        <v>7.8</v>
      </c>
      <c r="S797" s="74" t="s">
        <v>396</v>
      </c>
      <c r="T797" s="74" t="s">
        <v>396</v>
      </c>
      <c r="U797" s="74">
        <v>83.5</v>
      </c>
      <c r="V797" s="78" t="s">
        <v>13</v>
      </c>
      <c r="W797" s="74" t="s">
        <v>13</v>
      </c>
      <c r="X797" s="78" t="s">
        <v>13</v>
      </c>
      <c r="Y797" s="74" t="s">
        <v>13</v>
      </c>
      <c r="Z797" s="74" t="s">
        <v>13</v>
      </c>
      <c r="AA797" s="74" t="s">
        <v>13</v>
      </c>
      <c r="AB797" s="74" t="s">
        <v>13</v>
      </c>
      <c r="AC797" s="74" t="s">
        <v>13</v>
      </c>
      <c r="AD797" s="78"/>
      <c r="AE797" s="74"/>
      <c r="AF797" s="78"/>
      <c r="AG797" s="74"/>
      <c r="AH797" s="74"/>
      <c r="AI797" s="74"/>
      <c r="AJ797" s="74"/>
      <c r="AK797" s="74"/>
      <c r="AL797" s="78">
        <v>120</v>
      </c>
      <c r="AM797" s="74">
        <v>3.4</v>
      </c>
      <c r="AN797" s="78">
        <v>115</v>
      </c>
      <c r="AO797" s="74">
        <v>6.1</v>
      </c>
      <c r="AP797" s="74">
        <v>17.399999999999999</v>
      </c>
      <c r="AQ797" s="74" t="s">
        <v>396</v>
      </c>
      <c r="AR797" s="74" t="s">
        <v>396</v>
      </c>
      <c r="AS797" s="74">
        <v>76.5</v>
      </c>
      <c r="AT797" s="78">
        <v>120</v>
      </c>
      <c r="AU797" s="74">
        <v>3.4</v>
      </c>
      <c r="AV797" s="78">
        <v>115</v>
      </c>
      <c r="AW797" s="74">
        <v>10.4</v>
      </c>
      <c r="AX797" s="74">
        <v>10.4</v>
      </c>
      <c r="AY797" s="74" t="s">
        <v>396</v>
      </c>
      <c r="AZ797" s="74" t="s">
        <v>396</v>
      </c>
      <c r="BA797" s="74">
        <v>79.099999999999994</v>
      </c>
      <c r="BB797" s="78" t="s">
        <v>13</v>
      </c>
      <c r="BC797" s="74" t="s">
        <v>13</v>
      </c>
      <c r="BD797" s="78" t="s">
        <v>13</v>
      </c>
      <c r="BE797" s="74" t="s">
        <v>13</v>
      </c>
      <c r="BF797" s="74" t="s">
        <v>13</v>
      </c>
      <c r="BG797" s="74" t="s">
        <v>13</v>
      </c>
      <c r="BH797" s="74" t="s">
        <v>13</v>
      </c>
      <c r="BI797" s="74" t="s">
        <v>13</v>
      </c>
      <c r="BJ797" s="78"/>
      <c r="BK797" s="74"/>
      <c r="BL797" s="78"/>
      <c r="BM797" s="74"/>
      <c r="BN797" s="74"/>
      <c r="BO797" s="74"/>
      <c r="BP797" s="74"/>
      <c r="BQ797" s="74"/>
      <c r="BR797" s="78">
        <v>490</v>
      </c>
      <c r="BS797" s="74">
        <v>3.3</v>
      </c>
      <c r="BT797" s="78">
        <v>475</v>
      </c>
      <c r="BU797" s="74">
        <v>5.9</v>
      </c>
      <c r="BV797" s="74">
        <v>12.5</v>
      </c>
      <c r="BW797" s="74">
        <v>71.2</v>
      </c>
      <c r="BX797" s="74">
        <v>77.8</v>
      </c>
      <c r="BY797" s="74">
        <v>81.599999999999994</v>
      </c>
      <c r="BZ797" s="78">
        <v>490</v>
      </c>
      <c r="CA797" s="74">
        <v>3.3</v>
      </c>
      <c r="CB797" s="78">
        <v>475</v>
      </c>
      <c r="CC797" s="74">
        <v>9.1</v>
      </c>
      <c r="CD797" s="74">
        <v>8.5</v>
      </c>
      <c r="CE797" s="74">
        <v>74.599999999999994</v>
      </c>
      <c r="CF797" s="74">
        <v>81</v>
      </c>
      <c r="CG797" s="74">
        <v>82.5</v>
      </c>
      <c r="CH797" s="78" t="s">
        <v>13</v>
      </c>
      <c r="CI797" s="74" t="s">
        <v>13</v>
      </c>
      <c r="CJ797" s="78" t="s">
        <v>13</v>
      </c>
      <c r="CK797" s="74" t="s">
        <v>13</v>
      </c>
      <c r="CL797" s="74" t="s">
        <v>13</v>
      </c>
      <c r="CM797" s="74" t="s">
        <v>13</v>
      </c>
      <c r="CN797" s="74" t="s">
        <v>13</v>
      </c>
      <c r="CO797" s="74" t="s">
        <v>13</v>
      </c>
      <c r="CP797" s="78"/>
      <c r="CQ797" s="74"/>
      <c r="CR797" s="78"/>
      <c r="CS797" s="74"/>
      <c r="CT797" s="74"/>
      <c r="CU797" s="74"/>
      <c r="CV797" s="74"/>
      <c r="CW797" s="74"/>
    </row>
    <row r="798" spans="1:101" ht="16.5" x14ac:dyDescent="0.3">
      <c r="A798" s="74" t="s">
        <v>294</v>
      </c>
      <c r="B798" s="74">
        <v>7</v>
      </c>
      <c r="C798" s="74">
        <v>10007811</v>
      </c>
      <c r="D798" s="74" t="s">
        <v>36</v>
      </c>
      <c r="E798" s="74" t="s">
        <v>37</v>
      </c>
      <c r="F798" s="78">
        <v>325</v>
      </c>
      <c r="G798" s="74">
        <v>3.4</v>
      </c>
      <c r="H798" s="78">
        <v>315</v>
      </c>
      <c r="I798" s="74">
        <v>5.7</v>
      </c>
      <c r="J798" s="74">
        <v>5.7</v>
      </c>
      <c r="K798" s="74" t="s">
        <v>396</v>
      </c>
      <c r="L798" s="74" t="s">
        <v>396</v>
      </c>
      <c r="M798" s="74">
        <v>88.5</v>
      </c>
      <c r="N798" s="78">
        <v>325</v>
      </c>
      <c r="O798" s="74">
        <v>3.4</v>
      </c>
      <c r="P798" s="78">
        <v>315</v>
      </c>
      <c r="Q798" s="74" t="s">
        <v>396</v>
      </c>
      <c r="R798" s="74" t="s">
        <v>396</v>
      </c>
      <c r="S798" s="74" t="s">
        <v>396</v>
      </c>
      <c r="T798" s="74" t="s">
        <v>396</v>
      </c>
      <c r="U798" s="74">
        <v>85</v>
      </c>
      <c r="V798" s="78" t="s">
        <v>13</v>
      </c>
      <c r="W798" s="74" t="s">
        <v>13</v>
      </c>
      <c r="X798" s="78" t="s">
        <v>13</v>
      </c>
      <c r="Y798" s="74" t="s">
        <v>13</v>
      </c>
      <c r="Z798" s="74" t="s">
        <v>13</v>
      </c>
      <c r="AA798" s="74" t="s">
        <v>13</v>
      </c>
      <c r="AB798" s="74" t="s">
        <v>13</v>
      </c>
      <c r="AC798" s="74" t="s">
        <v>13</v>
      </c>
      <c r="AD798" s="78"/>
      <c r="AE798" s="74"/>
      <c r="AF798" s="78"/>
      <c r="AG798" s="74"/>
      <c r="AH798" s="74"/>
      <c r="AI798" s="74"/>
      <c r="AJ798" s="74"/>
      <c r="AK798" s="74"/>
      <c r="AL798" s="78">
        <v>50</v>
      </c>
      <c r="AM798" s="74">
        <v>2</v>
      </c>
      <c r="AN798" s="78">
        <v>50</v>
      </c>
      <c r="AO798" s="74">
        <v>0</v>
      </c>
      <c r="AP798" s="74">
        <v>10</v>
      </c>
      <c r="AQ798" s="74" t="s">
        <v>396</v>
      </c>
      <c r="AR798" s="74" t="s">
        <v>396</v>
      </c>
      <c r="AS798" s="74">
        <v>90</v>
      </c>
      <c r="AT798" s="78">
        <v>50</v>
      </c>
      <c r="AU798" s="74">
        <v>2</v>
      </c>
      <c r="AV798" s="78">
        <v>50</v>
      </c>
      <c r="AW798" s="74" t="s">
        <v>396</v>
      </c>
      <c r="AX798" s="74" t="s">
        <v>396</v>
      </c>
      <c r="AY798" s="74" t="s">
        <v>396</v>
      </c>
      <c r="AZ798" s="74" t="s">
        <v>396</v>
      </c>
      <c r="BA798" s="74">
        <v>92</v>
      </c>
      <c r="BB798" s="78" t="s">
        <v>13</v>
      </c>
      <c r="BC798" s="74" t="s">
        <v>13</v>
      </c>
      <c r="BD798" s="78" t="s">
        <v>13</v>
      </c>
      <c r="BE798" s="74" t="s">
        <v>13</v>
      </c>
      <c r="BF798" s="74" t="s">
        <v>13</v>
      </c>
      <c r="BG798" s="74" t="s">
        <v>13</v>
      </c>
      <c r="BH798" s="74" t="s">
        <v>13</v>
      </c>
      <c r="BI798" s="74" t="s">
        <v>13</v>
      </c>
      <c r="BJ798" s="78"/>
      <c r="BK798" s="74"/>
      <c r="BL798" s="78"/>
      <c r="BM798" s="74"/>
      <c r="BN798" s="74"/>
      <c r="BO798" s="74"/>
      <c r="BP798" s="74"/>
      <c r="BQ798" s="74"/>
      <c r="BR798" s="78">
        <v>375</v>
      </c>
      <c r="BS798" s="74">
        <v>3.2</v>
      </c>
      <c r="BT798" s="78">
        <v>365</v>
      </c>
      <c r="BU798" s="74">
        <v>4.9000000000000004</v>
      </c>
      <c r="BV798" s="74">
        <v>6.3</v>
      </c>
      <c r="BW798" s="74">
        <v>65.099999999999994</v>
      </c>
      <c r="BX798" s="74">
        <v>83.2</v>
      </c>
      <c r="BY798" s="74">
        <v>88.7</v>
      </c>
      <c r="BZ798" s="78">
        <v>375</v>
      </c>
      <c r="CA798" s="74">
        <v>3.2</v>
      </c>
      <c r="CB798" s="78">
        <v>365</v>
      </c>
      <c r="CC798" s="74">
        <v>8.8000000000000007</v>
      </c>
      <c r="CD798" s="74">
        <v>5.2</v>
      </c>
      <c r="CE798" s="74">
        <v>75.5</v>
      </c>
      <c r="CF798" s="74">
        <v>84.1</v>
      </c>
      <c r="CG798" s="74">
        <v>86</v>
      </c>
      <c r="CH798" s="78" t="s">
        <v>13</v>
      </c>
      <c r="CI798" s="74" t="s">
        <v>13</v>
      </c>
      <c r="CJ798" s="78" t="s">
        <v>13</v>
      </c>
      <c r="CK798" s="74" t="s">
        <v>13</v>
      </c>
      <c r="CL798" s="74" t="s">
        <v>13</v>
      </c>
      <c r="CM798" s="74" t="s">
        <v>13</v>
      </c>
      <c r="CN798" s="74" t="s">
        <v>13</v>
      </c>
      <c r="CO798" s="74" t="s">
        <v>13</v>
      </c>
      <c r="CP798" s="78"/>
      <c r="CQ798" s="74"/>
      <c r="CR798" s="78"/>
      <c r="CS798" s="74"/>
      <c r="CT798" s="74"/>
      <c r="CU798" s="74"/>
      <c r="CV798" s="74"/>
      <c r="CW798" s="74"/>
    </row>
    <row r="799" spans="1:101" ht="16.5" x14ac:dyDescent="0.3">
      <c r="A799" s="74" t="s">
        <v>294</v>
      </c>
      <c r="B799" s="74">
        <v>49</v>
      </c>
      <c r="C799" s="74">
        <v>10006841</v>
      </c>
      <c r="D799" s="74" t="s">
        <v>39</v>
      </c>
      <c r="E799" s="74" t="s">
        <v>40</v>
      </c>
      <c r="F799" s="78">
        <v>490</v>
      </c>
      <c r="G799" s="74">
        <v>3.1</v>
      </c>
      <c r="H799" s="78">
        <v>475</v>
      </c>
      <c r="I799" s="74">
        <v>7.6</v>
      </c>
      <c r="J799" s="74">
        <v>13.1</v>
      </c>
      <c r="K799" s="74">
        <v>55</v>
      </c>
      <c r="L799" s="74">
        <v>72.900000000000006</v>
      </c>
      <c r="M799" s="74">
        <v>79.3</v>
      </c>
      <c r="N799" s="78">
        <v>490</v>
      </c>
      <c r="O799" s="74">
        <v>2.7</v>
      </c>
      <c r="P799" s="78">
        <v>475</v>
      </c>
      <c r="Q799" s="74">
        <v>9.3000000000000007</v>
      </c>
      <c r="R799" s="74">
        <v>10.7</v>
      </c>
      <c r="S799" s="74">
        <v>64.400000000000006</v>
      </c>
      <c r="T799" s="74">
        <v>74.900000000000006</v>
      </c>
      <c r="U799" s="74">
        <v>80</v>
      </c>
      <c r="V799" s="78" t="s">
        <v>13</v>
      </c>
      <c r="W799" s="74" t="s">
        <v>13</v>
      </c>
      <c r="X799" s="78" t="s">
        <v>13</v>
      </c>
      <c r="Y799" s="74" t="s">
        <v>13</v>
      </c>
      <c r="Z799" s="74" t="s">
        <v>13</v>
      </c>
      <c r="AA799" s="74" t="s">
        <v>13</v>
      </c>
      <c r="AB799" s="74" t="s">
        <v>13</v>
      </c>
      <c r="AC799" s="74" t="s">
        <v>13</v>
      </c>
      <c r="AD799" s="78"/>
      <c r="AE799" s="74"/>
      <c r="AF799" s="78"/>
      <c r="AG799" s="74"/>
      <c r="AH799" s="74"/>
      <c r="AI799" s="74"/>
      <c r="AJ799" s="74"/>
      <c r="AK799" s="74"/>
      <c r="AL799" s="78">
        <v>455</v>
      </c>
      <c r="AM799" s="74">
        <v>1.5</v>
      </c>
      <c r="AN799" s="78">
        <v>450</v>
      </c>
      <c r="AO799" s="74">
        <v>8</v>
      </c>
      <c r="AP799" s="74">
        <v>19.100000000000001</v>
      </c>
      <c r="AQ799" s="74">
        <v>56</v>
      </c>
      <c r="AR799" s="74">
        <v>67.099999999999994</v>
      </c>
      <c r="AS799" s="74">
        <v>72.900000000000006</v>
      </c>
      <c r="AT799" s="78">
        <v>455</v>
      </c>
      <c r="AU799" s="74">
        <v>1.5</v>
      </c>
      <c r="AV799" s="78">
        <v>450</v>
      </c>
      <c r="AW799" s="74">
        <v>12.2</v>
      </c>
      <c r="AX799" s="74">
        <v>13.3</v>
      </c>
      <c r="AY799" s="74">
        <v>62.9</v>
      </c>
      <c r="AZ799" s="74">
        <v>70.7</v>
      </c>
      <c r="BA799" s="74">
        <v>74.400000000000006</v>
      </c>
      <c r="BB799" s="78" t="s">
        <v>13</v>
      </c>
      <c r="BC799" s="74" t="s">
        <v>13</v>
      </c>
      <c r="BD799" s="78" t="s">
        <v>13</v>
      </c>
      <c r="BE799" s="74" t="s">
        <v>13</v>
      </c>
      <c r="BF799" s="74" t="s">
        <v>13</v>
      </c>
      <c r="BG799" s="74" t="s">
        <v>13</v>
      </c>
      <c r="BH799" s="74" t="s">
        <v>13</v>
      </c>
      <c r="BI799" s="74" t="s">
        <v>13</v>
      </c>
      <c r="BJ799" s="78"/>
      <c r="BK799" s="74"/>
      <c r="BL799" s="78"/>
      <c r="BM799" s="74"/>
      <c r="BN799" s="74"/>
      <c r="BO799" s="74"/>
      <c r="BP799" s="74"/>
      <c r="BQ799" s="74"/>
      <c r="BR799" s="78">
        <v>945</v>
      </c>
      <c r="BS799" s="74">
        <v>2.2999999999999998</v>
      </c>
      <c r="BT799" s="78">
        <v>925</v>
      </c>
      <c r="BU799" s="74">
        <v>7.8</v>
      </c>
      <c r="BV799" s="74">
        <v>16</v>
      </c>
      <c r="BW799" s="74">
        <v>55.5</v>
      </c>
      <c r="BX799" s="74">
        <v>70.099999999999994</v>
      </c>
      <c r="BY799" s="74">
        <v>76.2</v>
      </c>
      <c r="BZ799" s="78">
        <v>945</v>
      </c>
      <c r="CA799" s="74">
        <v>2.1</v>
      </c>
      <c r="CB799" s="78">
        <v>925</v>
      </c>
      <c r="CC799" s="74">
        <v>10.7</v>
      </c>
      <c r="CD799" s="74">
        <v>12</v>
      </c>
      <c r="CE799" s="74">
        <v>63.7</v>
      </c>
      <c r="CF799" s="74">
        <v>72.900000000000006</v>
      </c>
      <c r="CG799" s="74">
        <v>77.3</v>
      </c>
      <c r="CH799" s="78" t="s">
        <v>13</v>
      </c>
      <c r="CI799" s="74" t="s">
        <v>13</v>
      </c>
      <c r="CJ799" s="78" t="s">
        <v>13</v>
      </c>
      <c r="CK799" s="74" t="s">
        <v>13</v>
      </c>
      <c r="CL799" s="74" t="s">
        <v>13</v>
      </c>
      <c r="CM799" s="74" t="s">
        <v>13</v>
      </c>
      <c r="CN799" s="74" t="s">
        <v>13</v>
      </c>
      <c r="CO799" s="74" t="s">
        <v>13</v>
      </c>
      <c r="CP799" s="78"/>
      <c r="CQ799" s="74"/>
      <c r="CR799" s="78"/>
      <c r="CS799" s="74"/>
      <c r="CT799" s="74"/>
      <c r="CU799" s="74"/>
      <c r="CV799" s="74"/>
      <c r="CW799" s="74"/>
    </row>
    <row r="800" spans="1:101" ht="16.5" x14ac:dyDescent="0.3">
      <c r="A800" s="74" t="s">
        <v>294</v>
      </c>
      <c r="B800" s="74">
        <v>197</v>
      </c>
      <c r="C800" s="74">
        <v>10000385</v>
      </c>
      <c r="D800" s="74" t="s">
        <v>19</v>
      </c>
      <c r="E800" s="74" t="s">
        <v>42</v>
      </c>
      <c r="F800" s="78">
        <v>305</v>
      </c>
      <c r="G800" s="74">
        <v>0.3</v>
      </c>
      <c r="H800" s="78">
        <v>300</v>
      </c>
      <c r="I800" s="74">
        <v>8.3000000000000007</v>
      </c>
      <c r="J800" s="74">
        <v>13.2</v>
      </c>
      <c r="K800" s="74">
        <v>73.2</v>
      </c>
      <c r="L800" s="74">
        <v>76.8</v>
      </c>
      <c r="M800" s="74">
        <v>78.5</v>
      </c>
      <c r="N800" s="78">
        <v>305</v>
      </c>
      <c r="O800" s="74">
        <v>0.3</v>
      </c>
      <c r="P800" s="78">
        <v>300</v>
      </c>
      <c r="Q800" s="74">
        <v>12.3</v>
      </c>
      <c r="R800" s="74">
        <v>9.6</v>
      </c>
      <c r="S800" s="74" t="s">
        <v>396</v>
      </c>
      <c r="T800" s="74" t="s">
        <v>396</v>
      </c>
      <c r="U800" s="74">
        <v>78.099999999999994</v>
      </c>
      <c r="V800" s="78" t="s">
        <v>13</v>
      </c>
      <c r="W800" s="74" t="s">
        <v>13</v>
      </c>
      <c r="X800" s="78" t="s">
        <v>13</v>
      </c>
      <c r="Y800" s="74" t="s">
        <v>13</v>
      </c>
      <c r="Z800" s="74" t="s">
        <v>13</v>
      </c>
      <c r="AA800" s="74" t="s">
        <v>13</v>
      </c>
      <c r="AB800" s="74" t="s">
        <v>13</v>
      </c>
      <c r="AC800" s="74" t="s">
        <v>13</v>
      </c>
      <c r="AD800" s="78"/>
      <c r="AE800" s="74"/>
      <c r="AF800" s="78"/>
      <c r="AG800" s="74"/>
      <c r="AH800" s="74"/>
      <c r="AI800" s="74"/>
      <c r="AJ800" s="74"/>
      <c r="AK800" s="74"/>
      <c r="AL800" s="78">
        <v>205</v>
      </c>
      <c r="AM800" s="74">
        <v>2.4</v>
      </c>
      <c r="AN800" s="78">
        <v>200</v>
      </c>
      <c r="AO800" s="74">
        <v>13.9</v>
      </c>
      <c r="AP800" s="74">
        <v>22.9</v>
      </c>
      <c r="AQ800" s="74">
        <v>58.7</v>
      </c>
      <c r="AR800" s="74">
        <v>61.2</v>
      </c>
      <c r="AS800" s="74">
        <v>63.2</v>
      </c>
      <c r="AT800" s="78">
        <v>205</v>
      </c>
      <c r="AU800" s="74">
        <v>2.4</v>
      </c>
      <c r="AV800" s="78">
        <v>200</v>
      </c>
      <c r="AW800" s="74">
        <v>17.899999999999999</v>
      </c>
      <c r="AX800" s="74">
        <v>16.899999999999999</v>
      </c>
      <c r="AY800" s="74" t="s">
        <v>396</v>
      </c>
      <c r="AZ800" s="74" t="s">
        <v>396</v>
      </c>
      <c r="BA800" s="74">
        <v>65.2</v>
      </c>
      <c r="BB800" s="78" t="s">
        <v>13</v>
      </c>
      <c r="BC800" s="74" t="s">
        <v>13</v>
      </c>
      <c r="BD800" s="78" t="s">
        <v>13</v>
      </c>
      <c r="BE800" s="74" t="s">
        <v>13</v>
      </c>
      <c r="BF800" s="74" t="s">
        <v>13</v>
      </c>
      <c r="BG800" s="74" t="s">
        <v>13</v>
      </c>
      <c r="BH800" s="74" t="s">
        <v>13</v>
      </c>
      <c r="BI800" s="74" t="s">
        <v>13</v>
      </c>
      <c r="BJ800" s="78"/>
      <c r="BK800" s="74"/>
      <c r="BL800" s="78"/>
      <c r="BM800" s="74"/>
      <c r="BN800" s="74"/>
      <c r="BO800" s="74"/>
      <c r="BP800" s="74"/>
      <c r="BQ800" s="74"/>
      <c r="BR800" s="78">
        <v>510</v>
      </c>
      <c r="BS800" s="74">
        <v>1.2</v>
      </c>
      <c r="BT800" s="78">
        <v>505</v>
      </c>
      <c r="BU800" s="74">
        <v>10.5</v>
      </c>
      <c r="BV800" s="74">
        <v>17.100000000000001</v>
      </c>
      <c r="BW800" s="74">
        <v>67.400000000000006</v>
      </c>
      <c r="BX800" s="74">
        <v>70.599999999999994</v>
      </c>
      <c r="BY800" s="74">
        <v>72.400000000000006</v>
      </c>
      <c r="BZ800" s="78">
        <v>510</v>
      </c>
      <c r="CA800" s="74">
        <v>1.2</v>
      </c>
      <c r="CB800" s="78">
        <v>505</v>
      </c>
      <c r="CC800" s="74">
        <v>14.5</v>
      </c>
      <c r="CD800" s="74">
        <v>12.5</v>
      </c>
      <c r="CE800" s="74">
        <v>67.8</v>
      </c>
      <c r="CF800" s="74">
        <v>72</v>
      </c>
      <c r="CG800" s="74">
        <v>73</v>
      </c>
      <c r="CH800" s="78" t="s">
        <v>13</v>
      </c>
      <c r="CI800" s="74" t="s">
        <v>13</v>
      </c>
      <c r="CJ800" s="78" t="s">
        <v>13</v>
      </c>
      <c r="CK800" s="74" t="s">
        <v>13</v>
      </c>
      <c r="CL800" s="74" t="s">
        <v>13</v>
      </c>
      <c r="CM800" s="74" t="s">
        <v>13</v>
      </c>
      <c r="CN800" s="74" t="s">
        <v>13</v>
      </c>
      <c r="CO800" s="74" t="s">
        <v>13</v>
      </c>
      <c r="CP800" s="78"/>
      <c r="CQ800" s="74"/>
      <c r="CR800" s="78"/>
      <c r="CS800" s="74"/>
      <c r="CT800" s="74"/>
      <c r="CU800" s="74"/>
      <c r="CV800" s="74"/>
      <c r="CW800" s="74"/>
    </row>
    <row r="801" spans="1:101" ht="16.5" x14ac:dyDescent="0.3">
      <c r="A801" s="74" t="s">
        <v>294</v>
      </c>
      <c r="B801" s="74">
        <v>50</v>
      </c>
      <c r="C801" s="74">
        <v>10000824</v>
      </c>
      <c r="D801" s="74" t="s">
        <v>19</v>
      </c>
      <c r="E801" s="74" t="s">
        <v>44</v>
      </c>
      <c r="F801" s="78">
        <v>1470</v>
      </c>
      <c r="G801" s="74">
        <v>4.2</v>
      </c>
      <c r="H801" s="78">
        <v>1410</v>
      </c>
      <c r="I801" s="74">
        <v>6.3</v>
      </c>
      <c r="J801" s="74">
        <v>9.4</v>
      </c>
      <c r="K801" s="74">
        <v>66.900000000000006</v>
      </c>
      <c r="L801" s="74">
        <v>80</v>
      </c>
      <c r="M801" s="74">
        <v>84.4</v>
      </c>
      <c r="N801" s="78">
        <v>1470</v>
      </c>
      <c r="O801" s="74">
        <v>4.8</v>
      </c>
      <c r="P801" s="78">
        <v>1400</v>
      </c>
      <c r="Q801" s="74">
        <v>9.9</v>
      </c>
      <c r="R801" s="74">
        <v>7.8</v>
      </c>
      <c r="S801" s="74">
        <v>71.5</v>
      </c>
      <c r="T801" s="74">
        <v>80.599999999999994</v>
      </c>
      <c r="U801" s="74">
        <v>82.3</v>
      </c>
      <c r="V801" s="78" t="s">
        <v>13</v>
      </c>
      <c r="W801" s="74" t="s">
        <v>13</v>
      </c>
      <c r="X801" s="78" t="s">
        <v>13</v>
      </c>
      <c r="Y801" s="74" t="s">
        <v>13</v>
      </c>
      <c r="Z801" s="74" t="s">
        <v>13</v>
      </c>
      <c r="AA801" s="74" t="s">
        <v>13</v>
      </c>
      <c r="AB801" s="74" t="s">
        <v>13</v>
      </c>
      <c r="AC801" s="74" t="s">
        <v>13</v>
      </c>
      <c r="AD801" s="78"/>
      <c r="AE801" s="74"/>
      <c r="AF801" s="78"/>
      <c r="AG801" s="74"/>
      <c r="AH801" s="74"/>
      <c r="AI801" s="74"/>
      <c r="AJ801" s="74"/>
      <c r="AK801" s="74"/>
      <c r="AL801" s="78">
        <v>1165</v>
      </c>
      <c r="AM801" s="74">
        <v>1.3</v>
      </c>
      <c r="AN801" s="78">
        <v>1150</v>
      </c>
      <c r="AO801" s="74">
        <v>7.6</v>
      </c>
      <c r="AP801" s="74">
        <v>12.3</v>
      </c>
      <c r="AQ801" s="74">
        <v>70.5</v>
      </c>
      <c r="AR801" s="74">
        <v>76.8</v>
      </c>
      <c r="AS801" s="74">
        <v>80.099999999999994</v>
      </c>
      <c r="AT801" s="78">
        <v>1165</v>
      </c>
      <c r="AU801" s="74">
        <v>1.4</v>
      </c>
      <c r="AV801" s="78">
        <v>1150</v>
      </c>
      <c r="AW801" s="74">
        <v>12.3</v>
      </c>
      <c r="AX801" s="74">
        <v>10.7</v>
      </c>
      <c r="AY801" s="74">
        <v>71.7</v>
      </c>
      <c r="AZ801" s="74">
        <v>75.5</v>
      </c>
      <c r="BA801" s="74">
        <v>77</v>
      </c>
      <c r="BB801" s="78" t="s">
        <v>13</v>
      </c>
      <c r="BC801" s="74" t="s">
        <v>13</v>
      </c>
      <c r="BD801" s="78" t="s">
        <v>13</v>
      </c>
      <c r="BE801" s="74" t="s">
        <v>13</v>
      </c>
      <c r="BF801" s="74" t="s">
        <v>13</v>
      </c>
      <c r="BG801" s="74" t="s">
        <v>13</v>
      </c>
      <c r="BH801" s="74" t="s">
        <v>13</v>
      </c>
      <c r="BI801" s="74" t="s">
        <v>13</v>
      </c>
      <c r="BJ801" s="78"/>
      <c r="BK801" s="74"/>
      <c r="BL801" s="78"/>
      <c r="BM801" s="74"/>
      <c r="BN801" s="74"/>
      <c r="BO801" s="74"/>
      <c r="BP801" s="74"/>
      <c r="BQ801" s="74"/>
      <c r="BR801" s="78">
        <v>2635</v>
      </c>
      <c r="BS801" s="74">
        <v>2.9</v>
      </c>
      <c r="BT801" s="78">
        <v>2560</v>
      </c>
      <c r="BU801" s="74">
        <v>6.9</v>
      </c>
      <c r="BV801" s="74">
        <v>10.7</v>
      </c>
      <c r="BW801" s="74">
        <v>68.5</v>
      </c>
      <c r="BX801" s="74">
        <v>78.599999999999994</v>
      </c>
      <c r="BY801" s="74">
        <v>82.5</v>
      </c>
      <c r="BZ801" s="78">
        <v>2635</v>
      </c>
      <c r="CA801" s="74">
        <v>3.3</v>
      </c>
      <c r="CB801" s="78">
        <v>2550</v>
      </c>
      <c r="CC801" s="74">
        <v>10.9</v>
      </c>
      <c r="CD801" s="74">
        <v>9.1</v>
      </c>
      <c r="CE801" s="74">
        <v>71.599999999999994</v>
      </c>
      <c r="CF801" s="74">
        <v>78.3</v>
      </c>
      <c r="CG801" s="74">
        <v>79.900000000000006</v>
      </c>
      <c r="CH801" s="78" t="s">
        <v>13</v>
      </c>
      <c r="CI801" s="74" t="s">
        <v>13</v>
      </c>
      <c r="CJ801" s="78" t="s">
        <v>13</v>
      </c>
      <c r="CK801" s="74" t="s">
        <v>13</v>
      </c>
      <c r="CL801" s="74" t="s">
        <v>13</v>
      </c>
      <c r="CM801" s="74" t="s">
        <v>13</v>
      </c>
      <c r="CN801" s="74" t="s">
        <v>13</v>
      </c>
      <c r="CO801" s="74" t="s">
        <v>13</v>
      </c>
      <c r="CP801" s="78"/>
      <c r="CQ801" s="74"/>
      <c r="CR801" s="78"/>
      <c r="CS801" s="74"/>
      <c r="CT801" s="74"/>
      <c r="CU801" s="74"/>
      <c r="CV801" s="74"/>
      <c r="CW801" s="74"/>
    </row>
    <row r="802" spans="1:101" ht="16.5" x14ac:dyDescent="0.3">
      <c r="A802" s="74" t="s">
        <v>294</v>
      </c>
      <c r="B802" s="74">
        <v>111</v>
      </c>
      <c r="C802" s="74">
        <v>10007785</v>
      </c>
      <c r="D802" s="74" t="s">
        <v>46</v>
      </c>
      <c r="E802" s="74" t="s">
        <v>47</v>
      </c>
      <c r="F802" s="78">
        <v>910</v>
      </c>
      <c r="G802" s="74">
        <v>3.1</v>
      </c>
      <c r="H802" s="78">
        <v>880</v>
      </c>
      <c r="I802" s="74">
        <v>8.4</v>
      </c>
      <c r="J802" s="74">
        <v>10.5</v>
      </c>
      <c r="K802" s="74">
        <v>56.1</v>
      </c>
      <c r="L802" s="74">
        <v>72.900000000000006</v>
      </c>
      <c r="M802" s="74">
        <v>81.099999999999994</v>
      </c>
      <c r="N802" s="78">
        <v>910</v>
      </c>
      <c r="O802" s="74">
        <v>3.2</v>
      </c>
      <c r="P802" s="78">
        <v>880</v>
      </c>
      <c r="Q802" s="74">
        <v>12.9</v>
      </c>
      <c r="R802" s="74">
        <v>9</v>
      </c>
      <c r="S802" s="74">
        <v>59.7</v>
      </c>
      <c r="T802" s="74">
        <v>74</v>
      </c>
      <c r="U802" s="74">
        <v>78.099999999999994</v>
      </c>
      <c r="V802" s="78" t="s">
        <v>13</v>
      </c>
      <c r="W802" s="74" t="s">
        <v>13</v>
      </c>
      <c r="X802" s="78" t="s">
        <v>13</v>
      </c>
      <c r="Y802" s="74" t="s">
        <v>13</v>
      </c>
      <c r="Z802" s="74" t="s">
        <v>13</v>
      </c>
      <c r="AA802" s="74" t="s">
        <v>13</v>
      </c>
      <c r="AB802" s="74" t="s">
        <v>13</v>
      </c>
      <c r="AC802" s="74" t="s">
        <v>13</v>
      </c>
      <c r="AD802" s="78"/>
      <c r="AE802" s="74"/>
      <c r="AF802" s="78"/>
      <c r="AG802" s="74"/>
      <c r="AH802" s="74"/>
      <c r="AI802" s="74"/>
      <c r="AJ802" s="74"/>
      <c r="AK802" s="74"/>
      <c r="AL802" s="78">
        <v>640</v>
      </c>
      <c r="AM802" s="74">
        <v>2</v>
      </c>
      <c r="AN802" s="78">
        <v>630</v>
      </c>
      <c r="AO802" s="74">
        <v>6.7</v>
      </c>
      <c r="AP802" s="74">
        <v>15.8</v>
      </c>
      <c r="AQ802" s="74">
        <v>54.8</v>
      </c>
      <c r="AR802" s="74">
        <v>66.400000000000006</v>
      </c>
      <c r="AS802" s="74">
        <v>77.5</v>
      </c>
      <c r="AT802" s="78">
        <v>640</v>
      </c>
      <c r="AU802" s="74">
        <v>1.9</v>
      </c>
      <c r="AV802" s="78">
        <v>630</v>
      </c>
      <c r="AW802" s="74">
        <v>13.4</v>
      </c>
      <c r="AX802" s="74">
        <v>12.4</v>
      </c>
      <c r="AY802" s="74">
        <v>61.2</v>
      </c>
      <c r="AZ802" s="74">
        <v>69</v>
      </c>
      <c r="BA802" s="74">
        <v>74.2</v>
      </c>
      <c r="BB802" s="78" t="s">
        <v>13</v>
      </c>
      <c r="BC802" s="74" t="s">
        <v>13</v>
      </c>
      <c r="BD802" s="78" t="s">
        <v>13</v>
      </c>
      <c r="BE802" s="74" t="s">
        <v>13</v>
      </c>
      <c r="BF802" s="74" t="s">
        <v>13</v>
      </c>
      <c r="BG802" s="74" t="s">
        <v>13</v>
      </c>
      <c r="BH802" s="74" t="s">
        <v>13</v>
      </c>
      <c r="BI802" s="74" t="s">
        <v>13</v>
      </c>
      <c r="BJ802" s="78"/>
      <c r="BK802" s="74"/>
      <c r="BL802" s="78"/>
      <c r="BM802" s="74"/>
      <c r="BN802" s="74"/>
      <c r="BO802" s="74"/>
      <c r="BP802" s="74"/>
      <c r="BQ802" s="74"/>
      <c r="BR802" s="78">
        <v>1550</v>
      </c>
      <c r="BS802" s="74">
        <v>2.6</v>
      </c>
      <c r="BT802" s="78">
        <v>1510</v>
      </c>
      <c r="BU802" s="74">
        <v>7.7</v>
      </c>
      <c r="BV802" s="74">
        <v>12.7</v>
      </c>
      <c r="BW802" s="74">
        <v>55.6</v>
      </c>
      <c r="BX802" s="74">
        <v>70.2</v>
      </c>
      <c r="BY802" s="74">
        <v>79.599999999999994</v>
      </c>
      <c r="BZ802" s="78">
        <v>1550</v>
      </c>
      <c r="CA802" s="74">
        <v>2.6</v>
      </c>
      <c r="CB802" s="78">
        <v>1510</v>
      </c>
      <c r="CC802" s="74">
        <v>13.1</v>
      </c>
      <c r="CD802" s="74">
        <v>10.4</v>
      </c>
      <c r="CE802" s="74">
        <v>60.3</v>
      </c>
      <c r="CF802" s="74">
        <v>71.900000000000006</v>
      </c>
      <c r="CG802" s="74">
        <v>76.5</v>
      </c>
      <c r="CH802" s="78" t="s">
        <v>13</v>
      </c>
      <c r="CI802" s="74" t="s">
        <v>13</v>
      </c>
      <c r="CJ802" s="78" t="s">
        <v>13</v>
      </c>
      <c r="CK802" s="74" t="s">
        <v>13</v>
      </c>
      <c r="CL802" s="74" t="s">
        <v>13</v>
      </c>
      <c r="CM802" s="74" t="s">
        <v>13</v>
      </c>
      <c r="CN802" s="74" t="s">
        <v>13</v>
      </c>
      <c r="CO802" s="74" t="s">
        <v>13</v>
      </c>
      <c r="CP802" s="78"/>
      <c r="CQ802" s="74"/>
      <c r="CR802" s="78"/>
      <c r="CS802" s="74"/>
      <c r="CT802" s="74"/>
      <c r="CU802" s="74"/>
      <c r="CV802" s="74"/>
      <c r="CW802" s="74"/>
    </row>
    <row r="803" spans="1:101" ht="16.5" x14ac:dyDescent="0.3">
      <c r="A803" s="74" t="s">
        <v>294</v>
      </c>
      <c r="B803" s="74">
        <v>51</v>
      </c>
      <c r="C803" s="74">
        <v>10000886</v>
      </c>
      <c r="D803" s="74" t="s">
        <v>49</v>
      </c>
      <c r="E803" s="74" t="s">
        <v>50</v>
      </c>
      <c r="F803" s="78">
        <v>1685</v>
      </c>
      <c r="G803" s="74">
        <v>2.9</v>
      </c>
      <c r="H803" s="78">
        <v>1635</v>
      </c>
      <c r="I803" s="74">
        <v>7.6</v>
      </c>
      <c r="J803" s="74">
        <v>10.9</v>
      </c>
      <c r="K803" s="74">
        <v>65.099999999999994</v>
      </c>
      <c r="L803" s="74">
        <v>76</v>
      </c>
      <c r="M803" s="74">
        <v>81.5</v>
      </c>
      <c r="N803" s="78">
        <v>1685</v>
      </c>
      <c r="O803" s="74">
        <v>3.1</v>
      </c>
      <c r="P803" s="78">
        <v>1630</v>
      </c>
      <c r="Q803" s="74">
        <v>10.5</v>
      </c>
      <c r="R803" s="74">
        <v>8.8000000000000007</v>
      </c>
      <c r="S803" s="74">
        <v>66.900000000000006</v>
      </c>
      <c r="T803" s="74">
        <v>76.7</v>
      </c>
      <c r="U803" s="74">
        <v>80.599999999999994</v>
      </c>
      <c r="V803" s="78" t="s">
        <v>13</v>
      </c>
      <c r="W803" s="74" t="s">
        <v>13</v>
      </c>
      <c r="X803" s="78" t="s">
        <v>13</v>
      </c>
      <c r="Y803" s="74" t="s">
        <v>13</v>
      </c>
      <c r="Z803" s="74" t="s">
        <v>13</v>
      </c>
      <c r="AA803" s="74" t="s">
        <v>13</v>
      </c>
      <c r="AB803" s="74" t="s">
        <v>13</v>
      </c>
      <c r="AC803" s="74" t="s">
        <v>13</v>
      </c>
      <c r="AD803" s="78"/>
      <c r="AE803" s="74"/>
      <c r="AF803" s="78"/>
      <c r="AG803" s="74"/>
      <c r="AH803" s="74"/>
      <c r="AI803" s="74"/>
      <c r="AJ803" s="74"/>
      <c r="AK803" s="74"/>
      <c r="AL803" s="78">
        <v>1210</v>
      </c>
      <c r="AM803" s="74">
        <v>1.6</v>
      </c>
      <c r="AN803" s="78">
        <v>1190</v>
      </c>
      <c r="AO803" s="74">
        <v>10.4</v>
      </c>
      <c r="AP803" s="74">
        <v>14.2</v>
      </c>
      <c r="AQ803" s="74">
        <v>64.099999999999994</v>
      </c>
      <c r="AR803" s="74">
        <v>70.2</v>
      </c>
      <c r="AS803" s="74">
        <v>75.400000000000006</v>
      </c>
      <c r="AT803" s="78">
        <v>1210</v>
      </c>
      <c r="AU803" s="74">
        <v>1.8</v>
      </c>
      <c r="AV803" s="78">
        <v>1190</v>
      </c>
      <c r="AW803" s="74">
        <v>13.6</v>
      </c>
      <c r="AX803" s="74">
        <v>9.4</v>
      </c>
      <c r="AY803" s="74">
        <v>68</v>
      </c>
      <c r="AZ803" s="74">
        <v>73.5</v>
      </c>
      <c r="BA803" s="74">
        <v>77</v>
      </c>
      <c r="BB803" s="78" t="s">
        <v>13</v>
      </c>
      <c r="BC803" s="74" t="s">
        <v>13</v>
      </c>
      <c r="BD803" s="78" t="s">
        <v>13</v>
      </c>
      <c r="BE803" s="74" t="s">
        <v>13</v>
      </c>
      <c r="BF803" s="74" t="s">
        <v>13</v>
      </c>
      <c r="BG803" s="74" t="s">
        <v>13</v>
      </c>
      <c r="BH803" s="74" t="s">
        <v>13</v>
      </c>
      <c r="BI803" s="74" t="s">
        <v>13</v>
      </c>
      <c r="BJ803" s="78"/>
      <c r="BK803" s="74"/>
      <c r="BL803" s="78"/>
      <c r="BM803" s="74"/>
      <c r="BN803" s="74"/>
      <c r="BO803" s="74"/>
      <c r="BP803" s="74"/>
      <c r="BQ803" s="74"/>
      <c r="BR803" s="78">
        <v>2895</v>
      </c>
      <c r="BS803" s="74">
        <v>2.2999999999999998</v>
      </c>
      <c r="BT803" s="78">
        <v>2825</v>
      </c>
      <c r="BU803" s="74">
        <v>8.8000000000000007</v>
      </c>
      <c r="BV803" s="74">
        <v>12.3</v>
      </c>
      <c r="BW803" s="74">
        <v>64.7</v>
      </c>
      <c r="BX803" s="74">
        <v>73.599999999999994</v>
      </c>
      <c r="BY803" s="74">
        <v>78.900000000000006</v>
      </c>
      <c r="BZ803" s="78">
        <v>2895</v>
      </c>
      <c r="CA803" s="74">
        <v>2.6</v>
      </c>
      <c r="CB803" s="78">
        <v>2820</v>
      </c>
      <c r="CC803" s="74">
        <v>11.8</v>
      </c>
      <c r="CD803" s="74">
        <v>9.1</v>
      </c>
      <c r="CE803" s="74">
        <v>67.3</v>
      </c>
      <c r="CF803" s="74">
        <v>75.400000000000006</v>
      </c>
      <c r="CG803" s="74">
        <v>79.099999999999994</v>
      </c>
      <c r="CH803" s="78" t="s">
        <v>13</v>
      </c>
      <c r="CI803" s="74" t="s">
        <v>13</v>
      </c>
      <c r="CJ803" s="78" t="s">
        <v>13</v>
      </c>
      <c r="CK803" s="74" t="s">
        <v>13</v>
      </c>
      <c r="CL803" s="74" t="s">
        <v>13</v>
      </c>
      <c r="CM803" s="74" t="s">
        <v>13</v>
      </c>
      <c r="CN803" s="74" t="s">
        <v>13</v>
      </c>
      <c r="CO803" s="74" t="s">
        <v>13</v>
      </c>
      <c r="CP803" s="78"/>
      <c r="CQ803" s="74"/>
      <c r="CR803" s="78"/>
      <c r="CS803" s="74"/>
      <c r="CT803" s="74"/>
      <c r="CU803" s="74"/>
      <c r="CV803" s="74"/>
      <c r="CW803" s="74"/>
    </row>
    <row r="804" spans="1:101" ht="16.5" x14ac:dyDescent="0.3">
      <c r="A804" s="74" t="s">
        <v>294</v>
      </c>
      <c r="B804" s="74">
        <v>112</v>
      </c>
      <c r="C804" s="74">
        <v>10007786</v>
      </c>
      <c r="D804" s="74" t="s">
        <v>19</v>
      </c>
      <c r="E804" s="74" t="s">
        <v>52</v>
      </c>
      <c r="F804" s="78">
        <v>1590</v>
      </c>
      <c r="G804" s="74">
        <v>1.8</v>
      </c>
      <c r="H804" s="78">
        <v>1565</v>
      </c>
      <c r="I804" s="74">
        <v>5.4</v>
      </c>
      <c r="J804" s="74">
        <v>9.6999999999999993</v>
      </c>
      <c r="K804" s="74">
        <v>55.3</v>
      </c>
      <c r="L804" s="74">
        <v>74.5</v>
      </c>
      <c r="M804" s="74">
        <v>84.9</v>
      </c>
      <c r="N804" s="78">
        <v>1590</v>
      </c>
      <c r="O804" s="74">
        <v>2.2999999999999998</v>
      </c>
      <c r="P804" s="78">
        <v>1555</v>
      </c>
      <c r="Q804" s="74">
        <v>9.3000000000000007</v>
      </c>
      <c r="R804" s="74">
        <v>7.6</v>
      </c>
      <c r="S804" s="74">
        <v>61.6</v>
      </c>
      <c r="T804" s="74">
        <v>77.7</v>
      </c>
      <c r="U804" s="74">
        <v>83.1</v>
      </c>
      <c r="V804" s="78" t="s">
        <v>13</v>
      </c>
      <c r="W804" s="74" t="s">
        <v>13</v>
      </c>
      <c r="X804" s="78" t="s">
        <v>13</v>
      </c>
      <c r="Y804" s="74" t="s">
        <v>13</v>
      </c>
      <c r="Z804" s="74" t="s">
        <v>13</v>
      </c>
      <c r="AA804" s="74" t="s">
        <v>13</v>
      </c>
      <c r="AB804" s="74" t="s">
        <v>13</v>
      </c>
      <c r="AC804" s="74" t="s">
        <v>13</v>
      </c>
      <c r="AD804" s="78"/>
      <c r="AE804" s="74"/>
      <c r="AF804" s="78"/>
      <c r="AG804" s="74"/>
      <c r="AH804" s="74"/>
      <c r="AI804" s="74"/>
      <c r="AJ804" s="74"/>
      <c r="AK804" s="74"/>
      <c r="AL804" s="78">
        <v>1400</v>
      </c>
      <c r="AM804" s="74">
        <v>2.4</v>
      </c>
      <c r="AN804" s="78">
        <v>1370</v>
      </c>
      <c r="AO804" s="74">
        <v>7.5</v>
      </c>
      <c r="AP804" s="74">
        <v>11.2</v>
      </c>
      <c r="AQ804" s="74">
        <v>50.8</v>
      </c>
      <c r="AR804" s="74">
        <v>68.2</v>
      </c>
      <c r="AS804" s="74">
        <v>81.3</v>
      </c>
      <c r="AT804" s="78">
        <v>1400</v>
      </c>
      <c r="AU804" s="74">
        <v>2.2999999999999998</v>
      </c>
      <c r="AV804" s="78">
        <v>1370</v>
      </c>
      <c r="AW804" s="74">
        <v>11.6</v>
      </c>
      <c r="AX804" s="74">
        <v>6.8</v>
      </c>
      <c r="AY804" s="74">
        <v>59.4</v>
      </c>
      <c r="AZ804" s="74">
        <v>75</v>
      </c>
      <c r="BA804" s="74">
        <v>81.599999999999994</v>
      </c>
      <c r="BB804" s="78" t="s">
        <v>13</v>
      </c>
      <c r="BC804" s="74" t="s">
        <v>13</v>
      </c>
      <c r="BD804" s="78" t="s">
        <v>13</v>
      </c>
      <c r="BE804" s="74" t="s">
        <v>13</v>
      </c>
      <c r="BF804" s="74" t="s">
        <v>13</v>
      </c>
      <c r="BG804" s="74" t="s">
        <v>13</v>
      </c>
      <c r="BH804" s="74" t="s">
        <v>13</v>
      </c>
      <c r="BI804" s="74" t="s">
        <v>13</v>
      </c>
      <c r="BJ804" s="78"/>
      <c r="BK804" s="74"/>
      <c r="BL804" s="78"/>
      <c r="BM804" s="74"/>
      <c r="BN804" s="74"/>
      <c r="BO804" s="74"/>
      <c r="BP804" s="74"/>
      <c r="BQ804" s="74"/>
      <c r="BR804" s="78">
        <v>2995</v>
      </c>
      <c r="BS804" s="74">
        <v>2</v>
      </c>
      <c r="BT804" s="78">
        <v>2930</v>
      </c>
      <c r="BU804" s="74">
        <v>6.4</v>
      </c>
      <c r="BV804" s="74">
        <v>10.4</v>
      </c>
      <c r="BW804" s="74">
        <v>53.2</v>
      </c>
      <c r="BX804" s="74">
        <v>71.599999999999994</v>
      </c>
      <c r="BY804" s="74">
        <v>83.2</v>
      </c>
      <c r="BZ804" s="78">
        <v>2995</v>
      </c>
      <c r="CA804" s="74">
        <v>2.2999999999999998</v>
      </c>
      <c r="CB804" s="78">
        <v>2925</v>
      </c>
      <c r="CC804" s="74">
        <v>10.4</v>
      </c>
      <c r="CD804" s="74">
        <v>7.2</v>
      </c>
      <c r="CE804" s="74">
        <v>60.6</v>
      </c>
      <c r="CF804" s="74">
        <v>76.400000000000006</v>
      </c>
      <c r="CG804" s="74">
        <v>82.4</v>
      </c>
      <c r="CH804" s="78" t="s">
        <v>13</v>
      </c>
      <c r="CI804" s="74" t="s">
        <v>13</v>
      </c>
      <c r="CJ804" s="78" t="s">
        <v>13</v>
      </c>
      <c r="CK804" s="74" t="s">
        <v>13</v>
      </c>
      <c r="CL804" s="74" t="s">
        <v>13</v>
      </c>
      <c r="CM804" s="74" t="s">
        <v>13</v>
      </c>
      <c r="CN804" s="74" t="s">
        <v>13</v>
      </c>
      <c r="CO804" s="74" t="s">
        <v>13</v>
      </c>
      <c r="CP804" s="78"/>
      <c r="CQ804" s="74"/>
      <c r="CR804" s="78"/>
      <c r="CS804" s="74"/>
      <c r="CT804" s="74"/>
      <c r="CU804" s="74"/>
      <c r="CV804" s="74"/>
      <c r="CW804" s="74"/>
    </row>
    <row r="805" spans="1:101" ht="16.5" x14ac:dyDescent="0.3">
      <c r="A805" s="74" t="s">
        <v>294</v>
      </c>
      <c r="B805" s="74">
        <v>113</v>
      </c>
      <c r="C805" s="74">
        <v>10000961</v>
      </c>
      <c r="D805" s="74" t="s">
        <v>27</v>
      </c>
      <c r="E805" s="74" t="s">
        <v>54</v>
      </c>
      <c r="F805" s="78">
        <v>1335</v>
      </c>
      <c r="G805" s="74">
        <v>2</v>
      </c>
      <c r="H805" s="78">
        <v>1305</v>
      </c>
      <c r="I805" s="74">
        <v>7.3</v>
      </c>
      <c r="J805" s="74">
        <v>14.2</v>
      </c>
      <c r="K805" s="74">
        <v>59.8</v>
      </c>
      <c r="L805" s="74">
        <v>72.099999999999994</v>
      </c>
      <c r="M805" s="74">
        <v>78.400000000000006</v>
      </c>
      <c r="N805" s="78">
        <v>1335</v>
      </c>
      <c r="O805" s="74">
        <v>2</v>
      </c>
      <c r="P805" s="78">
        <v>1305</v>
      </c>
      <c r="Q805" s="74">
        <v>11</v>
      </c>
      <c r="R805" s="74">
        <v>9</v>
      </c>
      <c r="S805" s="74">
        <v>67.5</v>
      </c>
      <c r="T805" s="74">
        <v>76.7</v>
      </c>
      <c r="U805" s="74">
        <v>79.900000000000006</v>
      </c>
      <c r="V805" s="78" t="s">
        <v>13</v>
      </c>
      <c r="W805" s="74" t="s">
        <v>13</v>
      </c>
      <c r="X805" s="78" t="s">
        <v>13</v>
      </c>
      <c r="Y805" s="74" t="s">
        <v>13</v>
      </c>
      <c r="Z805" s="74" t="s">
        <v>13</v>
      </c>
      <c r="AA805" s="74" t="s">
        <v>13</v>
      </c>
      <c r="AB805" s="74" t="s">
        <v>13</v>
      </c>
      <c r="AC805" s="74" t="s">
        <v>13</v>
      </c>
      <c r="AD805" s="78"/>
      <c r="AE805" s="74"/>
      <c r="AF805" s="78"/>
      <c r="AG805" s="74"/>
      <c r="AH805" s="74"/>
      <c r="AI805" s="74"/>
      <c r="AJ805" s="74"/>
      <c r="AK805" s="74"/>
      <c r="AL805" s="78">
        <v>1145</v>
      </c>
      <c r="AM805" s="74">
        <v>1.1000000000000001</v>
      </c>
      <c r="AN805" s="78">
        <v>1135</v>
      </c>
      <c r="AO805" s="74">
        <v>8.4</v>
      </c>
      <c r="AP805" s="74">
        <v>13.7</v>
      </c>
      <c r="AQ805" s="74">
        <v>63.3</v>
      </c>
      <c r="AR805" s="74">
        <v>71.900000000000006</v>
      </c>
      <c r="AS805" s="74">
        <v>77.900000000000006</v>
      </c>
      <c r="AT805" s="78">
        <v>1145</v>
      </c>
      <c r="AU805" s="74">
        <v>1.2</v>
      </c>
      <c r="AV805" s="78">
        <v>1130</v>
      </c>
      <c r="AW805" s="74">
        <v>10.9</v>
      </c>
      <c r="AX805" s="74">
        <v>10.199999999999999</v>
      </c>
      <c r="AY805" s="74">
        <v>70.599999999999994</v>
      </c>
      <c r="AZ805" s="74">
        <v>76.400000000000006</v>
      </c>
      <c r="BA805" s="74">
        <v>78.900000000000006</v>
      </c>
      <c r="BB805" s="78" t="s">
        <v>13</v>
      </c>
      <c r="BC805" s="74" t="s">
        <v>13</v>
      </c>
      <c r="BD805" s="78" t="s">
        <v>13</v>
      </c>
      <c r="BE805" s="74" t="s">
        <v>13</v>
      </c>
      <c r="BF805" s="74" t="s">
        <v>13</v>
      </c>
      <c r="BG805" s="74" t="s">
        <v>13</v>
      </c>
      <c r="BH805" s="74" t="s">
        <v>13</v>
      </c>
      <c r="BI805" s="74" t="s">
        <v>13</v>
      </c>
      <c r="BJ805" s="78"/>
      <c r="BK805" s="74"/>
      <c r="BL805" s="78"/>
      <c r="BM805" s="74"/>
      <c r="BN805" s="74"/>
      <c r="BO805" s="74"/>
      <c r="BP805" s="74"/>
      <c r="BQ805" s="74"/>
      <c r="BR805" s="78">
        <v>2480</v>
      </c>
      <c r="BS805" s="74">
        <v>1.6</v>
      </c>
      <c r="BT805" s="78">
        <v>2440</v>
      </c>
      <c r="BU805" s="74">
        <v>7.8</v>
      </c>
      <c r="BV805" s="74">
        <v>14</v>
      </c>
      <c r="BW805" s="74">
        <v>61.4</v>
      </c>
      <c r="BX805" s="74">
        <v>72</v>
      </c>
      <c r="BY805" s="74">
        <v>78.2</v>
      </c>
      <c r="BZ805" s="78">
        <v>2480</v>
      </c>
      <c r="CA805" s="74">
        <v>1.7</v>
      </c>
      <c r="CB805" s="78">
        <v>2440</v>
      </c>
      <c r="CC805" s="74">
        <v>11</v>
      </c>
      <c r="CD805" s="74">
        <v>9.6</v>
      </c>
      <c r="CE805" s="74">
        <v>68.900000000000006</v>
      </c>
      <c r="CF805" s="74">
        <v>76.599999999999994</v>
      </c>
      <c r="CG805" s="74">
        <v>79.5</v>
      </c>
      <c r="CH805" s="78" t="s">
        <v>13</v>
      </c>
      <c r="CI805" s="74" t="s">
        <v>13</v>
      </c>
      <c r="CJ805" s="78" t="s">
        <v>13</v>
      </c>
      <c r="CK805" s="74" t="s">
        <v>13</v>
      </c>
      <c r="CL805" s="74" t="s">
        <v>13</v>
      </c>
      <c r="CM805" s="74" t="s">
        <v>13</v>
      </c>
      <c r="CN805" s="74" t="s">
        <v>13</v>
      </c>
      <c r="CO805" s="74" t="s">
        <v>13</v>
      </c>
      <c r="CP805" s="78"/>
      <c r="CQ805" s="74"/>
      <c r="CR805" s="78"/>
      <c r="CS805" s="74"/>
      <c r="CT805" s="74"/>
      <c r="CU805" s="74"/>
      <c r="CV805" s="74"/>
      <c r="CW805" s="74"/>
    </row>
    <row r="806" spans="1:101" ht="16.5" x14ac:dyDescent="0.3">
      <c r="A806" s="74" t="s">
        <v>294</v>
      </c>
      <c r="B806" s="74">
        <v>9</v>
      </c>
      <c r="C806" s="74">
        <v>10000975</v>
      </c>
      <c r="D806" s="74" t="s">
        <v>49</v>
      </c>
      <c r="E806" s="74" t="s">
        <v>56</v>
      </c>
      <c r="F806" s="78">
        <v>610</v>
      </c>
      <c r="G806" s="74">
        <v>4.5999999999999996</v>
      </c>
      <c r="H806" s="78">
        <v>580</v>
      </c>
      <c r="I806" s="74">
        <v>8.9</v>
      </c>
      <c r="J806" s="74">
        <v>13.6</v>
      </c>
      <c r="K806" s="74">
        <v>62.5</v>
      </c>
      <c r="L806" s="74">
        <v>72.7</v>
      </c>
      <c r="M806" s="74">
        <v>77.5</v>
      </c>
      <c r="N806" s="78">
        <v>610</v>
      </c>
      <c r="O806" s="74">
        <v>4.5999999999999996</v>
      </c>
      <c r="P806" s="78">
        <v>580</v>
      </c>
      <c r="Q806" s="74">
        <v>10.3</v>
      </c>
      <c r="R806" s="74">
        <v>8.8000000000000007</v>
      </c>
      <c r="S806" s="74">
        <v>68.900000000000006</v>
      </c>
      <c r="T806" s="74">
        <v>77.5</v>
      </c>
      <c r="U806" s="74">
        <v>80.900000000000006</v>
      </c>
      <c r="V806" s="78" t="s">
        <v>13</v>
      </c>
      <c r="W806" s="74" t="s">
        <v>13</v>
      </c>
      <c r="X806" s="78" t="s">
        <v>13</v>
      </c>
      <c r="Y806" s="74" t="s">
        <v>13</v>
      </c>
      <c r="Z806" s="74" t="s">
        <v>13</v>
      </c>
      <c r="AA806" s="74" t="s">
        <v>13</v>
      </c>
      <c r="AB806" s="74" t="s">
        <v>13</v>
      </c>
      <c r="AC806" s="74" t="s">
        <v>13</v>
      </c>
      <c r="AD806" s="78"/>
      <c r="AE806" s="74"/>
      <c r="AF806" s="78"/>
      <c r="AG806" s="74"/>
      <c r="AH806" s="74"/>
      <c r="AI806" s="74"/>
      <c r="AJ806" s="74"/>
      <c r="AK806" s="74"/>
      <c r="AL806" s="78">
        <v>470</v>
      </c>
      <c r="AM806" s="74">
        <v>1.3</v>
      </c>
      <c r="AN806" s="78">
        <v>460</v>
      </c>
      <c r="AO806" s="74">
        <v>11</v>
      </c>
      <c r="AP806" s="74">
        <v>13.4</v>
      </c>
      <c r="AQ806" s="74">
        <v>66.900000000000006</v>
      </c>
      <c r="AR806" s="74">
        <v>72.3</v>
      </c>
      <c r="AS806" s="74">
        <v>75.5</v>
      </c>
      <c r="AT806" s="78">
        <v>470</v>
      </c>
      <c r="AU806" s="74">
        <v>1.5</v>
      </c>
      <c r="AV806" s="78">
        <v>460</v>
      </c>
      <c r="AW806" s="74">
        <v>15</v>
      </c>
      <c r="AX806" s="74">
        <v>12.6</v>
      </c>
      <c r="AY806" s="74">
        <v>65.7</v>
      </c>
      <c r="AZ806" s="74">
        <v>70.3</v>
      </c>
      <c r="BA806" s="74">
        <v>72.5</v>
      </c>
      <c r="BB806" s="78" t="s">
        <v>13</v>
      </c>
      <c r="BC806" s="74" t="s">
        <v>13</v>
      </c>
      <c r="BD806" s="78" t="s">
        <v>13</v>
      </c>
      <c r="BE806" s="74" t="s">
        <v>13</v>
      </c>
      <c r="BF806" s="74" t="s">
        <v>13</v>
      </c>
      <c r="BG806" s="74" t="s">
        <v>13</v>
      </c>
      <c r="BH806" s="74" t="s">
        <v>13</v>
      </c>
      <c r="BI806" s="74" t="s">
        <v>13</v>
      </c>
      <c r="BJ806" s="78"/>
      <c r="BK806" s="74"/>
      <c r="BL806" s="78"/>
      <c r="BM806" s="74"/>
      <c r="BN806" s="74"/>
      <c r="BO806" s="74"/>
      <c r="BP806" s="74"/>
      <c r="BQ806" s="74"/>
      <c r="BR806" s="78">
        <v>1080</v>
      </c>
      <c r="BS806" s="74">
        <v>3.2</v>
      </c>
      <c r="BT806" s="78">
        <v>1045</v>
      </c>
      <c r="BU806" s="74">
        <v>9.9</v>
      </c>
      <c r="BV806" s="74">
        <v>13.5</v>
      </c>
      <c r="BW806" s="74">
        <v>64.5</v>
      </c>
      <c r="BX806" s="74">
        <v>72.5</v>
      </c>
      <c r="BY806" s="74">
        <v>76.599999999999994</v>
      </c>
      <c r="BZ806" s="78">
        <v>1080</v>
      </c>
      <c r="CA806" s="74">
        <v>3.2</v>
      </c>
      <c r="CB806" s="78">
        <v>1045</v>
      </c>
      <c r="CC806" s="74">
        <v>12.4</v>
      </c>
      <c r="CD806" s="74">
        <v>10.5</v>
      </c>
      <c r="CE806" s="74">
        <v>67.5</v>
      </c>
      <c r="CF806" s="74">
        <v>74.3</v>
      </c>
      <c r="CG806" s="74">
        <v>77.2</v>
      </c>
      <c r="CH806" s="78" t="s">
        <v>13</v>
      </c>
      <c r="CI806" s="74" t="s">
        <v>13</v>
      </c>
      <c r="CJ806" s="78" t="s">
        <v>13</v>
      </c>
      <c r="CK806" s="74" t="s">
        <v>13</v>
      </c>
      <c r="CL806" s="74" t="s">
        <v>13</v>
      </c>
      <c r="CM806" s="74" t="s">
        <v>13</v>
      </c>
      <c r="CN806" s="74" t="s">
        <v>13</v>
      </c>
      <c r="CO806" s="74" t="s">
        <v>13</v>
      </c>
      <c r="CP806" s="78"/>
      <c r="CQ806" s="74"/>
      <c r="CR806" s="78"/>
      <c r="CS806" s="74"/>
      <c r="CT806" s="74"/>
      <c r="CU806" s="74"/>
      <c r="CV806" s="74"/>
      <c r="CW806" s="74"/>
    </row>
    <row r="807" spans="1:101" ht="16.5" x14ac:dyDescent="0.3">
      <c r="A807" s="74" t="s">
        <v>294</v>
      </c>
      <c r="B807" s="74">
        <v>203</v>
      </c>
      <c r="C807" s="74">
        <v>10007787</v>
      </c>
      <c r="D807" s="74" t="s">
        <v>49</v>
      </c>
      <c r="E807" s="74" t="s">
        <v>58</v>
      </c>
      <c r="F807" s="78">
        <v>45</v>
      </c>
      <c r="G807" s="74">
        <v>6.5</v>
      </c>
      <c r="H807" s="78">
        <v>45</v>
      </c>
      <c r="I807" s="74" t="s">
        <v>396</v>
      </c>
      <c r="J807" s="74" t="s">
        <v>396</v>
      </c>
      <c r="K807" s="74">
        <v>30.2</v>
      </c>
      <c r="L807" s="74">
        <v>60.5</v>
      </c>
      <c r="M807" s="74">
        <v>76.7</v>
      </c>
      <c r="N807" s="78">
        <v>45</v>
      </c>
      <c r="O807" s="74">
        <v>8.6999999999999993</v>
      </c>
      <c r="P807" s="78">
        <v>40</v>
      </c>
      <c r="Q807" s="74" t="s">
        <v>396</v>
      </c>
      <c r="R807" s="74" t="s">
        <v>396</v>
      </c>
      <c r="S807" s="74" t="s">
        <v>396</v>
      </c>
      <c r="T807" s="74" t="s">
        <v>396</v>
      </c>
      <c r="U807" s="74">
        <v>81</v>
      </c>
      <c r="V807" s="78" t="s">
        <v>13</v>
      </c>
      <c r="W807" s="74" t="s">
        <v>13</v>
      </c>
      <c r="X807" s="78" t="s">
        <v>13</v>
      </c>
      <c r="Y807" s="74" t="s">
        <v>13</v>
      </c>
      <c r="Z807" s="74" t="s">
        <v>13</v>
      </c>
      <c r="AA807" s="74" t="s">
        <v>13</v>
      </c>
      <c r="AB807" s="74" t="s">
        <v>13</v>
      </c>
      <c r="AC807" s="74" t="s">
        <v>13</v>
      </c>
      <c r="AD807" s="78"/>
      <c r="AE807" s="74"/>
      <c r="AF807" s="78"/>
      <c r="AG807" s="74"/>
      <c r="AH807" s="74"/>
      <c r="AI807" s="74"/>
      <c r="AJ807" s="74"/>
      <c r="AK807" s="74"/>
      <c r="AL807" s="78">
        <v>35</v>
      </c>
      <c r="AM807" s="74">
        <v>5.7</v>
      </c>
      <c r="AN807" s="78">
        <v>35</v>
      </c>
      <c r="AO807" s="74" t="s">
        <v>396</v>
      </c>
      <c r="AP807" s="74" t="s">
        <v>396</v>
      </c>
      <c r="AQ807" s="74">
        <v>36.4</v>
      </c>
      <c r="AR807" s="74">
        <v>45.5</v>
      </c>
      <c r="AS807" s="74">
        <v>66.7</v>
      </c>
      <c r="AT807" s="78">
        <v>35</v>
      </c>
      <c r="AU807" s="74">
        <v>8.6</v>
      </c>
      <c r="AV807" s="78">
        <v>30</v>
      </c>
      <c r="AW807" s="74" t="s">
        <v>396</v>
      </c>
      <c r="AX807" s="74" t="s">
        <v>396</v>
      </c>
      <c r="AY807" s="74" t="s">
        <v>396</v>
      </c>
      <c r="AZ807" s="74" t="s">
        <v>396</v>
      </c>
      <c r="BA807" s="74">
        <v>59.4</v>
      </c>
      <c r="BB807" s="78" t="s">
        <v>13</v>
      </c>
      <c r="BC807" s="74" t="s">
        <v>13</v>
      </c>
      <c r="BD807" s="78" t="s">
        <v>13</v>
      </c>
      <c r="BE807" s="74" t="s">
        <v>13</v>
      </c>
      <c r="BF807" s="74" t="s">
        <v>13</v>
      </c>
      <c r="BG807" s="74" t="s">
        <v>13</v>
      </c>
      <c r="BH807" s="74" t="s">
        <v>13</v>
      </c>
      <c r="BI807" s="74" t="s">
        <v>13</v>
      </c>
      <c r="BJ807" s="78"/>
      <c r="BK807" s="74"/>
      <c r="BL807" s="78"/>
      <c r="BM807" s="74"/>
      <c r="BN807" s="74"/>
      <c r="BO807" s="74"/>
      <c r="BP807" s="74"/>
      <c r="BQ807" s="74"/>
      <c r="BR807" s="78">
        <v>80</v>
      </c>
      <c r="BS807" s="74">
        <v>6.2</v>
      </c>
      <c r="BT807" s="78">
        <v>75</v>
      </c>
      <c r="BU807" s="74">
        <v>17.100000000000001</v>
      </c>
      <c r="BV807" s="74">
        <v>10.5</v>
      </c>
      <c r="BW807" s="74">
        <v>32.9</v>
      </c>
      <c r="BX807" s="74">
        <v>53.9</v>
      </c>
      <c r="BY807" s="74">
        <v>72.400000000000006</v>
      </c>
      <c r="BZ807" s="78">
        <v>80</v>
      </c>
      <c r="CA807" s="74">
        <v>8.6</v>
      </c>
      <c r="CB807" s="78">
        <v>75</v>
      </c>
      <c r="CC807" s="74">
        <v>14.9</v>
      </c>
      <c r="CD807" s="74">
        <v>13.5</v>
      </c>
      <c r="CE807" s="74">
        <v>56.8</v>
      </c>
      <c r="CF807" s="74">
        <v>66.2</v>
      </c>
      <c r="CG807" s="74">
        <v>71.599999999999994</v>
      </c>
      <c r="CH807" s="78" t="s">
        <v>13</v>
      </c>
      <c r="CI807" s="74" t="s">
        <v>13</v>
      </c>
      <c r="CJ807" s="78" t="s">
        <v>13</v>
      </c>
      <c r="CK807" s="74" t="s">
        <v>13</v>
      </c>
      <c r="CL807" s="74" t="s">
        <v>13</v>
      </c>
      <c r="CM807" s="74" t="s">
        <v>13</v>
      </c>
      <c r="CN807" s="74" t="s">
        <v>13</v>
      </c>
      <c r="CO807" s="74" t="s">
        <v>13</v>
      </c>
      <c r="CP807" s="78"/>
      <c r="CQ807" s="74"/>
      <c r="CR807" s="78"/>
      <c r="CS807" s="74"/>
      <c r="CT807" s="74"/>
      <c r="CU807" s="74"/>
      <c r="CV807" s="74"/>
      <c r="CW807" s="74"/>
    </row>
    <row r="808" spans="1:101" ht="16.5" x14ac:dyDescent="0.3">
      <c r="A808" s="74" t="s">
        <v>294</v>
      </c>
      <c r="B808" s="74">
        <v>114</v>
      </c>
      <c r="C808" s="74">
        <v>10007788</v>
      </c>
      <c r="D808" s="74" t="s">
        <v>11</v>
      </c>
      <c r="E808" s="74" t="s">
        <v>60</v>
      </c>
      <c r="F808" s="78">
        <v>1410</v>
      </c>
      <c r="G808" s="74">
        <v>1.9</v>
      </c>
      <c r="H808" s="78">
        <v>1385</v>
      </c>
      <c r="I808" s="74">
        <v>7.8</v>
      </c>
      <c r="J808" s="74">
        <v>10.9</v>
      </c>
      <c r="K808" s="74">
        <v>43.5</v>
      </c>
      <c r="L808" s="74">
        <v>63.4</v>
      </c>
      <c r="M808" s="74">
        <v>81.3</v>
      </c>
      <c r="N808" s="78">
        <v>1410</v>
      </c>
      <c r="O808" s="74">
        <v>2.1</v>
      </c>
      <c r="P808" s="78">
        <v>1380</v>
      </c>
      <c r="Q808" s="74">
        <v>10.1</v>
      </c>
      <c r="R808" s="74">
        <v>6.8</v>
      </c>
      <c r="S808" s="74">
        <v>55.9</v>
      </c>
      <c r="T808" s="74">
        <v>73.2</v>
      </c>
      <c r="U808" s="74">
        <v>83.1</v>
      </c>
      <c r="V808" s="78" t="s">
        <v>13</v>
      </c>
      <c r="W808" s="74" t="s">
        <v>13</v>
      </c>
      <c r="X808" s="78" t="s">
        <v>13</v>
      </c>
      <c r="Y808" s="74" t="s">
        <v>13</v>
      </c>
      <c r="Z808" s="74" t="s">
        <v>13</v>
      </c>
      <c r="AA808" s="74" t="s">
        <v>13</v>
      </c>
      <c r="AB808" s="74" t="s">
        <v>13</v>
      </c>
      <c r="AC808" s="74" t="s">
        <v>13</v>
      </c>
      <c r="AD808" s="78"/>
      <c r="AE808" s="74"/>
      <c r="AF808" s="78"/>
      <c r="AG808" s="74"/>
      <c r="AH808" s="74"/>
      <c r="AI808" s="74"/>
      <c r="AJ808" s="74"/>
      <c r="AK808" s="74"/>
      <c r="AL808" s="78">
        <v>1385</v>
      </c>
      <c r="AM808" s="74">
        <v>0.5</v>
      </c>
      <c r="AN808" s="78">
        <v>1380</v>
      </c>
      <c r="AO808" s="74">
        <v>10.199999999999999</v>
      </c>
      <c r="AP808" s="74">
        <v>9.1</v>
      </c>
      <c r="AQ808" s="74">
        <v>46.2</v>
      </c>
      <c r="AR808" s="74">
        <v>61.5</v>
      </c>
      <c r="AS808" s="74">
        <v>80.7</v>
      </c>
      <c r="AT808" s="78">
        <v>1385</v>
      </c>
      <c r="AU808" s="74">
        <v>0.6</v>
      </c>
      <c r="AV808" s="78">
        <v>1375</v>
      </c>
      <c r="AW808" s="74">
        <v>13.3</v>
      </c>
      <c r="AX808" s="74">
        <v>6.8</v>
      </c>
      <c r="AY808" s="74">
        <v>52.9</v>
      </c>
      <c r="AZ808" s="74">
        <v>68.599999999999994</v>
      </c>
      <c r="BA808" s="74">
        <v>80</v>
      </c>
      <c r="BB808" s="78" t="s">
        <v>13</v>
      </c>
      <c r="BC808" s="74" t="s">
        <v>13</v>
      </c>
      <c r="BD808" s="78" t="s">
        <v>13</v>
      </c>
      <c r="BE808" s="74" t="s">
        <v>13</v>
      </c>
      <c r="BF808" s="74" t="s">
        <v>13</v>
      </c>
      <c r="BG808" s="74" t="s">
        <v>13</v>
      </c>
      <c r="BH808" s="74" t="s">
        <v>13</v>
      </c>
      <c r="BI808" s="74" t="s">
        <v>13</v>
      </c>
      <c r="BJ808" s="78"/>
      <c r="BK808" s="74"/>
      <c r="BL808" s="78"/>
      <c r="BM808" s="74"/>
      <c r="BN808" s="74"/>
      <c r="BO808" s="74"/>
      <c r="BP808" s="74"/>
      <c r="BQ808" s="74"/>
      <c r="BR808" s="78">
        <v>2795</v>
      </c>
      <c r="BS808" s="74">
        <v>1.2</v>
      </c>
      <c r="BT808" s="78">
        <v>2765</v>
      </c>
      <c r="BU808" s="74">
        <v>9</v>
      </c>
      <c r="BV808" s="74">
        <v>10</v>
      </c>
      <c r="BW808" s="74">
        <v>44.9</v>
      </c>
      <c r="BX808" s="74">
        <v>62.4</v>
      </c>
      <c r="BY808" s="74">
        <v>81</v>
      </c>
      <c r="BZ808" s="78">
        <v>2795</v>
      </c>
      <c r="CA808" s="74">
        <v>1.4</v>
      </c>
      <c r="CB808" s="78">
        <v>2760</v>
      </c>
      <c r="CC808" s="74">
        <v>11.7</v>
      </c>
      <c r="CD808" s="74">
        <v>6.8</v>
      </c>
      <c r="CE808" s="74">
        <v>54.4</v>
      </c>
      <c r="CF808" s="74">
        <v>70.900000000000006</v>
      </c>
      <c r="CG808" s="74">
        <v>81.5</v>
      </c>
      <c r="CH808" s="78" t="s">
        <v>13</v>
      </c>
      <c r="CI808" s="74" t="s">
        <v>13</v>
      </c>
      <c r="CJ808" s="78" t="s">
        <v>13</v>
      </c>
      <c r="CK808" s="74" t="s">
        <v>13</v>
      </c>
      <c r="CL808" s="74" t="s">
        <v>13</v>
      </c>
      <c r="CM808" s="74" t="s">
        <v>13</v>
      </c>
      <c r="CN808" s="74" t="s">
        <v>13</v>
      </c>
      <c r="CO808" s="74" t="s">
        <v>13</v>
      </c>
      <c r="CP808" s="78"/>
      <c r="CQ808" s="74"/>
      <c r="CR808" s="78"/>
      <c r="CS808" s="74"/>
      <c r="CT808" s="74"/>
      <c r="CU808" s="74"/>
      <c r="CV808" s="74"/>
      <c r="CW808" s="74"/>
    </row>
    <row r="809" spans="1:101" ht="16.5" x14ac:dyDescent="0.3">
      <c r="A809" s="74" t="s">
        <v>294</v>
      </c>
      <c r="B809" s="74">
        <v>188</v>
      </c>
      <c r="C809" s="74">
        <v>10003324</v>
      </c>
      <c r="D809" s="74" t="s">
        <v>27</v>
      </c>
      <c r="E809" s="74" t="s">
        <v>62</v>
      </c>
      <c r="F809" s="78" t="s">
        <v>13</v>
      </c>
      <c r="G809" s="74" t="s">
        <v>13</v>
      </c>
      <c r="H809" s="78" t="s">
        <v>13</v>
      </c>
      <c r="I809" s="74" t="s">
        <v>13</v>
      </c>
      <c r="J809" s="74" t="s">
        <v>13</v>
      </c>
      <c r="K809" s="74" t="s">
        <v>13</v>
      </c>
      <c r="L809" s="74" t="s">
        <v>13</v>
      </c>
      <c r="M809" s="74" t="s">
        <v>13</v>
      </c>
      <c r="N809" s="78" t="s">
        <v>13</v>
      </c>
      <c r="O809" s="74" t="s">
        <v>13</v>
      </c>
      <c r="P809" s="78" t="s">
        <v>13</v>
      </c>
      <c r="Q809" s="74" t="s">
        <v>13</v>
      </c>
      <c r="R809" s="74" t="s">
        <v>13</v>
      </c>
      <c r="S809" s="74" t="s">
        <v>13</v>
      </c>
      <c r="T809" s="74" t="s">
        <v>13</v>
      </c>
      <c r="U809" s="74" t="s">
        <v>13</v>
      </c>
      <c r="V809" s="78" t="s">
        <v>13</v>
      </c>
      <c r="W809" s="74" t="s">
        <v>13</v>
      </c>
      <c r="X809" s="78" t="s">
        <v>13</v>
      </c>
      <c r="Y809" s="74" t="s">
        <v>13</v>
      </c>
      <c r="Z809" s="74" t="s">
        <v>13</v>
      </c>
      <c r="AA809" s="74" t="s">
        <v>13</v>
      </c>
      <c r="AB809" s="74" t="s">
        <v>13</v>
      </c>
      <c r="AC809" s="74" t="s">
        <v>13</v>
      </c>
      <c r="AD809" s="78"/>
      <c r="AE809" s="74"/>
      <c r="AF809" s="78"/>
      <c r="AG809" s="74"/>
      <c r="AH809" s="74"/>
      <c r="AI809" s="74"/>
      <c r="AJ809" s="74"/>
      <c r="AK809" s="74"/>
      <c r="AL809" s="78" t="s">
        <v>13</v>
      </c>
      <c r="AM809" s="74" t="s">
        <v>13</v>
      </c>
      <c r="AN809" s="78" t="s">
        <v>13</v>
      </c>
      <c r="AO809" s="74" t="s">
        <v>13</v>
      </c>
      <c r="AP809" s="74" t="s">
        <v>13</v>
      </c>
      <c r="AQ809" s="74" t="s">
        <v>13</v>
      </c>
      <c r="AR809" s="74" t="s">
        <v>13</v>
      </c>
      <c r="AS809" s="74" t="s">
        <v>13</v>
      </c>
      <c r="AT809" s="78" t="s">
        <v>13</v>
      </c>
      <c r="AU809" s="74" t="s">
        <v>13</v>
      </c>
      <c r="AV809" s="78" t="s">
        <v>13</v>
      </c>
      <c r="AW809" s="74" t="s">
        <v>13</v>
      </c>
      <c r="AX809" s="74" t="s">
        <v>13</v>
      </c>
      <c r="AY809" s="74" t="s">
        <v>13</v>
      </c>
      <c r="AZ809" s="74" t="s">
        <v>13</v>
      </c>
      <c r="BA809" s="74" t="s">
        <v>13</v>
      </c>
      <c r="BB809" s="78" t="s">
        <v>13</v>
      </c>
      <c r="BC809" s="74" t="s">
        <v>13</v>
      </c>
      <c r="BD809" s="78" t="s">
        <v>13</v>
      </c>
      <c r="BE809" s="74" t="s">
        <v>13</v>
      </c>
      <c r="BF809" s="74" t="s">
        <v>13</v>
      </c>
      <c r="BG809" s="74" t="s">
        <v>13</v>
      </c>
      <c r="BH809" s="74" t="s">
        <v>13</v>
      </c>
      <c r="BI809" s="74" t="s">
        <v>13</v>
      </c>
      <c r="BJ809" s="78"/>
      <c r="BK809" s="74"/>
      <c r="BL809" s="78"/>
      <c r="BM809" s="74"/>
      <c r="BN809" s="74"/>
      <c r="BO809" s="74"/>
      <c r="BP809" s="74"/>
      <c r="BQ809" s="74"/>
      <c r="BR809" s="78" t="s">
        <v>13</v>
      </c>
      <c r="BS809" s="74" t="s">
        <v>13</v>
      </c>
      <c r="BT809" s="78" t="s">
        <v>13</v>
      </c>
      <c r="BU809" s="74" t="s">
        <v>13</v>
      </c>
      <c r="BV809" s="74" t="s">
        <v>13</v>
      </c>
      <c r="BW809" s="74" t="s">
        <v>13</v>
      </c>
      <c r="BX809" s="74" t="s">
        <v>13</v>
      </c>
      <c r="BY809" s="74" t="s">
        <v>13</v>
      </c>
      <c r="BZ809" s="78" t="s">
        <v>13</v>
      </c>
      <c r="CA809" s="74" t="s">
        <v>13</v>
      </c>
      <c r="CB809" s="78" t="s">
        <v>13</v>
      </c>
      <c r="CC809" s="74" t="s">
        <v>13</v>
      </c>
      <c r="CD809" s="74" t="s">
        <v>13</v>
      </c>
      <c r="CE809" s="74" t="s">
        <v>13</v>
      </c>
      <c r="CF809" s="74" t="s">
        <v>13</v>
      </c>
      <c r="CG809" s="74" t="s">
        <v>13</v>
      </c>
      <c r="CH809" s="78" t="s">
        <v>13</v>
      </c>
      <c r="CI809" s="74" t="s">
        <v>13</v>
      </c>
      <c r="CJ809" s="78" t="s">
        <v>13</v>
      </c>
      <c r="CK809" s="74" t="s">
        <v>13</v>
      </c>
      <c r="CL809" s="74" t="s">
        <v>13</v>
      </c>
      <c r="CM809" s="74" t="s">
        <v>13</v>
      </c>
      <c r="CN809" s="74" t="s">
        <v>13</v>
      </c>
      <c r="CO809" s="74" t="s">
        <v>13</v>
      </c>
      <c r="CP809" s="78"/>
      <c r="CQ809" s="74"/>
      <c r="CR809" s="78"/>
      <c r="CS809" s="74"/>
      <c r="CT809" s="74"/>
      <c r="CU809" s="74"/>
      <c r="CV809" s="74"/>
      <c r="CW809" s="74"/>
    </row>
    <row r="810" spans="1:101" ht="16.5" x14ac:dyDescent="0.3">
      <c r="A810" s="74" t="s">
        <v>294</v>
      </c>
      <c r="B810" s="74">
        <v>12</v>
      </c>
      <c r="C810" s="74">
        <v>10001143</v>
      </c>
      <c r="D810" s="74" t="s">
        <v>49</v>
      </c>
      <c r="E810" s="74" t="s">
        <v>64</v>
      </c>
      <c r="F810" s="78">
        <v>1435</v>
      </c>
      <c r="G810" s="74">
        <v>3.8</v>
      </c>
      <c r="H810" s="78">
        <v>1380</v>
      </c>
      <c r="I810" s="74">
        <v>5.5</v>
      </c>
      <c r="J810" s="74">
        <v>5.4</v>
      </c>
      <c r="K810" s="74">
        <v>67.599999999999994</v>
      </c>
      <c r="L810" s="74">
        <v>84</v>
      </c>
      <c r="M810" s="74">
        <v>89.1</v>
      </c>
      <c r="N810" s="78">
        <v>1435</v>
      </c>
      <c r="O810" s="74">
        <v>4.3</v>
      </c>
      <c r="P810" s="78">
        <v>1375</v>
      </c>
      <c r="Q810" s="74">
        <v>8.4</v>
      </c>
      <c r="R810" s="74">
        <v>6.3</v>
      </c>
      <c r="S810" s="74">
        <v>69.400000000000006</v>
      </c>
      <c r="T810" s="74">
        <v>82.3</v>
      </c>
      <c r="U810" s="74">
        <v>85.4</v>
      </c>
      <c r="V810" s="78" t="s">
        <v>13</v>
      </c>
      <c r="W810" s="74" t="s">
        <v>13</v>
      </c>
      <c r="X810" s="78" t="s">
        <v>13</v>
      </c>
      <c r="Y810" s="74" t="s">
        <v>13</v>
      </c>
      <c r="Z810" s="74" t="s">
        <v>13</v>
      </c>
      <c r="AA810" s="74" t="s">
        <v>13</v>
      </c>
      <c r="AB810" s="74" t="s">
        <v>13</v>
      </c>
      <c r="AC810" s="74" t="s">
        <v>13</v>
      </c>
      <c r="AD810" s="78"/>
      <c r="AE810" s="74"/>
      <c r="AF810" s="78"/>
      <c r="AG810" s="74"/>
      <c r="AH810" s="74"/>
      <c r="AI810" s="74"/>
      <c r="AJ810" s="74"/>
      <c r="AK810" s="74"/>
      <c r="AL810" s="78">
        <v>630</v>
      </c>
      <c r="AM810" s="74">
        <v>1.6</v>
      </c>
      <c r="AN810" s="78">
        <v>620</v>
      </c>
      <c r="AO810" s="74">
        <v>6.6</v>
      </c>
      <c r="AP810" s="74">
        <v>12.3</v>
      </c>
      <c r="AQ810" s="74">
        <v>64.099999999999994</v>
      </c>
      <c r="AR810" s="74">
        <v>75.3</v>
      </c>
      <c r="AS810" s="74">
        <v>81.099999999999994</v>
      </c>
      <c r="AT810" s="78">
        <v>630</v>
      </c>
      <c r="AU810" s="74">
        <v>1.7</v>
      </c>
      <c r="AV810" s="78">
        <v>620</v>
      </c>
      <c r="AW810" s="74">
        <v>11.5</v>
      </c>
      <c r="AX810" s="74">
        <v>11.2</v>
      </c>
      <c r="AY810" s="74">
        <v>68.8</v>
      </c>
      <c r="AZ810" s="74">
        <v>74.400000000000006</v>
      </c>
      <c r="BA810" s="74">
        <v>77.3</v>
      </c>
      <c r="BB810" s="78" t="s">
        <v>13</v>
      </c>
      <c r="BC810" s="74" t="s">
        <v>13</v>
      </c>
      <c r="BD810" s="78" t="s">
        <v>13</v>
      </c>
      <c r="BE810" s="74" t="s">
        <v>13</v>
      </c>
      <c r="BF810" s="74" t="s">
        <v>13</v>
      </c>
      <c r="BG810" s="74" t="s">
        <v>13</v>
      </c>
      <c r="BH810" s="74" t="s">
        <v>13</v>
      </c>
      <c r="BI810" s="74" t="s">
        <v>13</v>
      </c>
      <c r="BJ810" s="78"/>
      <c r="BK810" s="74"/>
      <c r="BL810" s="78"/>
      <c r="BM810" s="74"/>
      <c r="BN810" s="74"/>
      <c r="BO810" s="74"/>
      <c r="BP810" s="74"/>
      <c r="BQ810" s="74"/>
      <c r="BR810" s="78">
        <v>2065</v>
      </c>
      <c r="BS810" s="74">
        <v>3.1</v>
      </c>
      <c r="BT810" s="78">
        <v>2000</v>
      </c>
      <c r="BU810" s="74">
        <v>5.8</v>
      </c>
      <c r="BV810" s="74">
        <v>7.5</v>
      </c>
      <c r="BW810" s="74">
        <v>66.5</v>
      </c>
      <c r="BX810" s="74">
        <v>81.3</v>
      </c>
      <c r="BY810" s="74">
        <v>86.6</v>
      </c>
      <c r="BZ810" s="78">
        <v>2065</v>
      </c>
      <c r="CA810" s="74">
        <v>3.5</v>
      </c>
      <c r="CB810" s="78">
        <v>1990</v>
      </c>
      <c r="CC810" s="74">
        <v>9.3000000000000007</v>
      </c>
      <c r="CD810" s="74">
        <v>7.8</v>
      </c>
      <c r="CE810" s="74">
        <v>69.2</v>
      </c>
      <c r="CF810" s="74">
        <v>79.900000000000006</v>
      </c>
      <c r="CG810" s="74">
        <v>82.9</v>
      </c>
      <c r="CH810" s="78" t="s">
        <v>13</v>
      </c>
      <c r="CI810" s="74" t="s">
        <v>13</v>
      </c>
      <c r="CJ810" s="78" t="s">
        <v>13</v>
      </c>
      <c r="CK810" s="74" t="s">
        <v>13</v>
      </c>
      <c r="CL810" s="74" t="s">
        <v>13</v>
      </c>
      <c r="CM810" s="74" t="s">
        <v>13</v>
      </c>
      <c r="CN810" s="74" t="s">
        <v>13</v>
      </c>
      <c r="CO810" s="74" t="s">
        <v>13</v>
      </c>
      <c r="CP810" s="78"/>
      <c r="CQ810" s="74"/>
      <c r="CR810" s="78"/>
      <c r="CS810" s="74"/>
      <c r="CT810" s="74"/>
      <c r="CU810" s="74"/>
      <c r="CV810" s="74"/>
      <c r="CW810" s="74"/>
    </row>
    <row r="811" spans="1:101" ht="16.5" x14ac:dyDescent="0.3">
      <c r="A811" s="74" t="s">
        <v>294</v>
      </c>
      <c r="B811" s="74">
        <v>53</v>
      </c>
      <c r="C811" s="74">
        <v>10007141</v>
      </c>
      <c r="D811" s="74" t="s">
        <v>39</v>
      </c>
      <c r="E811" s="74" t="s">
        <v>66</v>
      </c>
      <c r="F811" s="78">
        <v>1845</v>
      </c>
      <c r="G811" s="74">
        <v>2.7</v>
      </c>
      <c r="H811" s="78">
        <v>1795</v>
      </c>
      <c r="I811" s="74">
        <v>7.2</v>
      </c>
      <c r="J811" s="74">
        <v>8.6</v>
      </c>
      <c r="K811" s="74">
        <v>62.1</v>
      </c>
      <c r="L811" s="74">
        <v>78.900000000000006</v>
      </c>
      <c r="M811" s="74">
        <v>84.1</v>
      </c>
      <c r="N811" s="78">
        <v>1845</v>
      </c>
      <c r="O811" s="74">
        <v>3</v>
      </c>
      <c r="P811" s="78">
        <v>1790</v>
      </c>
      <c r="Q811" s="74">
        <v>11.1</v>
      </c>
      <c r="R811" s="74">
        <v>7.4</v>
      </c>
      <c r="S811" s="74">
        <v>67.3</v>
      </c>
      <c r="T811" s="74">
        <v>77.900000000000006</v>
      </c>
      <c r="U811" s="74">
        <v>81.5</v>
      </c>
      <c r="V811" s="78" t="s">
        <v>13</v>
      </c>
      <c r="W811" s="74" t="s">
        <v>13</v>
      </c>
      <c r="X811" s="78" t="s">
        <v>13</v>
      </c>
      <c r="Y811" s="74" t="s">
        <v>13</v>
      </c>
      <c r="Z811" s="74" t="s">
        <v>13</v>
      </c>
      <c r="AA811" s="74" t="s">
        <v>13</v>
      </c>
      <c r="AB811" s="74" t="s">
        <v>13</v>
      </c>
      <c r="AC811" s="74" t="s">
        <v>13</v>
      </c>
      <c r="AD811" s="78"/>
      <c r="AE811" s="74"/>
      <c r="AF811" s="78"/>
      <c r="AG811" s="74"/>
      <c r="AH811" s="74"/>
      <c r="AI811" s="74"/>
      <c r="AJ811" s="74"/>
      <c r="AK811" s="74"/>
      <c r="AL811" s="78">
        <v>1360</v>
      </c>
      <c r="AM811" s="74">
        <v>1.3</v>
      </c>
      <c r="AN811" s="78">
        <v>1340</v>
      </c>
      <c r="AO811" s="74">
        <v>7.8</v>
      </c>
      <c r="AP811" s="74">
        <v>13.8</v>
      </c>
      <c r="AQ811" s="74">
        <v>60.3</v>
      </c>
      <c r="AR811" s="74">
        <v>72.5</v>
      </c>
      <c r="AS811" s="74">
        <v>78.400000000000006</v>
      </c>
      <c r="AT811" s="78">
        <v>1360</v>
      </c>
      <c r="AU811" s="74">
        <v>1.8</v>
      </c>
      <c r="AV811" s="78">
        <v>1335</v>
      </c>
      <c r="AW811" s="74">
        <v>12.9</v>
      </c>
      <c r="AX811" s="74">
        <v>8.8000000000000007</v>
      </c>
      <c r="AY811" s="74">
        <v>67.599999999999994</v>
      </c>
      <c r="AZ811" s="74">
        <v>75.099999999999994</v>
      </c>
      <c r="BA811" s="74">
        <v>78.3</v>
      </c>
      <c r="BB811" s="78" t="s">
        <v>13</v>
      </c>
      <c r="BC811" s="74" t="s">
        <v>13</v>
      </c>
      <c r="BD811" s="78" t="s">
        <v>13</v>
      </c>
      <c r="BE811" s="74" t="s">
        <v>13</v>
      </c>
      <c r="BF811" s="74" t="s">
        <v>13</v>
      </c>
      <c r="BG811" s="74" t="s">
        <v>13</v>
      </c>
      <c r="BH811" s="74" t="s">
        <v>13</v>
      </c>
      <c r="BI811" s="74" t="s">
        <v>13</v>
      </c>
      <c r="BJ811" s="78"/>
      <c r="BK811" s="74"/>
      <c r="BL811" s="78"/>
      <c r="BM811" s="74"/>
      <c r="BN811" s="74"/>
      <c r="BO811" s="74"/>
      <c r="BP811" s="74"/>
      <c r="BQ811" s="74"/>
      <c r="BR811" s="78">
        <v>3205</v>
      </c>
      <c r="BS811" s="74">
        <v>2.1</v>
      </c>
      <c r="BT811" s="78">
        <v>3135</v>
      </c>
      <c r="BU811" s="74">
        <v>7.5</v>
      </c>
      <c r="BV811" s="74">
        <v>10.8</v>
      </c>
      <c r="BW811" s="74">
        <v>61.4</v>
      </c>
      <c r="BX811" s="74">
        <v>76.2</v>
      </c>
      <c r="BY811" s="74">
        <v>81.7</v>
      </c>
      <c r="BZ811" s="78">
        <v>3205</v>
      </c>
      <c r="CA811" s="74">
        <v>2.5</v>
      </c>
      <c r="CB811" s="78">
        <v>3125</v>
      </c>
      <c r="CC811" s="74">
        <v>11.9</v>
      </c>
      <c r="CD811" s="74">
        <v>8</v>
      </c>
      <c r="CE811" s="74">
        <v>67.400000000000006</v>
      </c>
      <c r="CF811" s="74">
        <v>76.7</v>
      </c>
      <c r="CG811" s="74">
        <v>80.2</v>
      </c>
      <c r="CH811" s="78" t="s">
        <v>13</v>
      </c>
      <c r="CI811" s="74" t="s">
        <v>13</v>
      </c>
      <c r="CJ811" s="78" t="s">
        <v>13</v>
      </c>
      <c r="CK811" s="74" t="s">
        <v>13</v>
      </c>
      <c r="CL811" s="74" t="s">
        <v>13</v>
      </c>
      <c r="CM811" s="74" t="s">
        <v>13</v>
      </c>
      <c r="CN811" s="74" t="s">
        <v>13</v>
      </c>
      <c r="CO811" s="74" t="s">
        <v>13</v>
      </c>
      <c r="CP811" s="78"/>
      <c r="CQ811" s="74"/>
      <c r="CR811" s="78"/>
      <c r="CS811" s="74"/>
      <c r="CT811" s="74"/>
      <c r="CU811" s="74"/>
      <c r="CV811" s="74"/>
      <c r="CW811" s="74"/>
    </row>
    <row r="812" spans="1:101" ht="16.5" x14ac:dyDescent="0.3">
      <c r="A812" s="74" t="s">
        <v>294</v>
      </c>
      <c r="B812" s="74">
        <v>11</v>
      </c>
      <c r="C812" s="74">
        <v>10007848</v>
      </c>
      <c r="D812" s="74" t="s">
        <v>39</v>
      </c>
      <c r="E812" s="74" t="s">
        <v>68</v>
      </c>
      <c r="F812" s="78">
        <v>1160</v>
      </c>
      <c r="G812" s="74">
        <v>3.3</v>
      </c>
      <c r="H812" s="78">
        <v>1125</v>
      </c>
      <c r="I812" s="74">
        <v>4.7</v>
      </c>
      <c r="J812" s="74">
        <v>8.5</v>
      </c>
      <c r="K812" s="74">
        <v>61.7</v>
      </c>
      <c r="L812" s="74">
        <v>80.099999999999994</v>
      </c>
      <c r="M812" s="74">
        <v>86.8</v>
      </c>
      <c r="N812" s="78">
        <v>1160</v>
      </c>
      <c r="O812" s="74">
        <v>4</v>
      </c>
      <c r="P812" s="78">
        <v>1115</v>
      </c>
      <c r="Q812" s="74">
        <v>7.1</v>
      </c>
      <c r="R812" s="74">
        <v>6.8</v>
      </c>
      <c r="S812" s="74">
        <v>65.5</v>
      </c>
      <c r="T812" s="74">
        <v>82.8</v>
      </c>
      <c r="U812" s="74">
        <v>86.1</v>
      </c>
      <c r="V812" s="78" t="s">
        <v>13</v>
      </c>
      <c r="W812" s="74" t="s">
        <v>13</v>
      </c>
      <c r="X812" s="78" t="s">
        <v>13</v>
      </c>
      <c r="Y812" s="74" t="s">
        <v>13</v>
      </c>
      <c r="Z812" s="74" t="s">
        <v>13</v>
      </c>
      <c r="AA812" s="74" t="s">
        <v>13</v>
      </c>
      <c r="AB812" s="74" t="s">
        <v>13</v>
      </c>
      <c r="AC812" s="74" t="s">
        <v>13</v>
      </c>
      <c r="AD812" s="78"/>
      <c r="AE812" s="74"/>
      <c r="AF812" s="78"/>
      <c r="AG812" s="74"/>
      <c r="AH812" s="74"/>
      <c r="AI812" s="74"/>
      <c r="AJ812" s="74"/>
      <c r="AK812" s="74"/>
      <c r="AL812" s="78">
        <v>565</v>
      </c>
      <c r="AM812" s="74">
        <v>1.6</v>
      </c>
      <c r="AN812" s="78">
        <v>555</v>
      </c>
      <c r="AO812" s="74">
        <v>5.2</v>
      </c>
      <c r="AP812" s="74">
        <v>10.3</v>
      </c>
      <c r="AQ812" s="74">
        <v>61.4</v>
      </c>
      <c r="AR812" s="74">
        <v>76.8</v>
      </c>
      <c r="AS812" s="74">
        <v>84.5</v>
      </c>
      <c r="AT812" s="78">
        <v>565</v>
      </c>
      <c r="AU812" s="74">
        <v>2</v>
      </c>
      <c r="AV812" s="78">
        <v>555</v>
      </c>
      <c r="AW812" s="74">
        <v>9.9</v>
      </c>
      <c r="AX812" s="74">
        <v>8.5</v>
      </c>
      <c r="AY812" s="74">
        <v>69.599999999999994</v>
      </c>
      <c r="AZ812" s="74">
        <v>79.400000000000006</v>
      </c>
      <c r="BA812" s="74">
        <v>81.599999999999994</v>
      </c>
      <c r="BB812" s="78" t="s">
        <v>13</v>
      </c>
      <c r="BC812" s="74" t="s">
        <v>13</v>
      </c>
      <c r="BD812" s="78" t="s">
        <v>13</v>
      </c>
      <c r="BE812" s="74" t="s">
        <v>13</v>
      </c>
      <c r="BF812" s="74" t="s">
        <v>13</v>
      </c>
      <c r="BG812" s="74" t="s">
        <v>13</v>
      </c>
      <c r="BH812" s="74" t="s">
        <v>13</v>
      </c>
      <c r="BI812" s="74" t="s">
        <v>13</v>
      </c>
      <c r="BJ812" s="78"/>
      <c r="BK812" s="74"/>
      <c r="BL812" s="78"/>
      <c r="BM812" s="74"/>
      <c r="BN812" s="74"/>
      <c r="BO812" s="74"/>
      <c r="BP812" s="74"/>
      <c r="BQ812" s="74"/>
      <c r="BR812" s="78">
        <v>1725</v>
      </c>
      <c r="BS812" s="74">
        <v>2.7</v>
      </c>
      <c r="BT812" s="78">
        <v>1680</v>
      </c>
      <c r="BU812" s="74">
        <v>4.9000000000000004</v>
      </c>
      <c r="BV812" s="74">
        <v>9.1</v>
      </c>
      <c r="BW812" s="74">
        <v>61.6</v>
      </c>
      <c r="BX812" s="74">
        <v>79</v>
      </c>
      <c r="BY812" s="74">
        <v>86.1</v>
      </c>
      <c r="BZ812" s="78">
        <v>1725</v>
      </c>
      <c r="CA812" s="74">
        <v>3.3</v>
      </c>
      <c r="CB812" s="78">
        <v>1670</v>
      </c>
      <c r="CC812" s="74">
        <v>8</v>
      </c>
      <c r="CD812" s="74">
        <v>7.4</v>
      </c>
      <c r="CE812" s="74">
        <v>66.900000000000006</v>
      </c>
      <c r="CF812" s="74">
        <v>81.7</v>
      </c>
      <c r="CG812" s="74">
        <v>84.6</v>
      </c>
      <c r="CH812" s="78" t="s">
        <v>13</v>
      </c>
      <c r="CI812" s="74" t="s">
        <v>13</v>
      </c>
      <c r="CJ812" s="78" t="s">
        <v>13</v>
      </c>
      <c r="CK812" s="74" t="s">
        <v>13</v>
      </c>
      <c r="CL812" s="74" t="s">
        <v>13</v>
      </c>
      <c r="CM812" s="74" t="s">
        <v>13</v>
      </c>
      <c r="CN812" s="74" t="s">
        <v>13</v>
      </c>
      <c r="CO812" s="74" t="s">
        <v>13</v>
      </c>
      <c r="CP812" s="78"/>
      <c r="CQ812" s="74"/>
      <c r="CR812" s="78"/>
      <c r="CS812" s="74"/>
      <c r="CT812" s="74"/>
      <c r="CU812" s="74"/>
      <c r="CV812" s="74"/>
      <c r="CW812" s="74"/>
    </row>
    <row r="813" spans="1:101" ht="16.5" x14ac:dyDescent="0.3">
      <c r="A813" s="74" t="s">
        <v>294</v>
      </c>
      <c r="B813" s="74">
        <v>82</v>
      </c>
      <c r="C813" s="74">
        <v>10007137</v>
      </c>
      <c r="D813" s="74" t="s">
        <v>49</v>
      </c>
      <c r="E813" s="74" t="s">
        <v>70</v>
      </c>
      <c r="F813" s="78">
        <v>585</v>
      </c>
      <c r="G813" s="74">
        <v>0.7</v>
      </c>
      <c r="H813" s="78">
        <v>580</v>
      </c>
      <c r="I813" s="74">
        <v>7.8</v>
      </c>
      <c r="J813" s="74">
        <v>10</v>
      </c>
      <c r="K813" s="74">
        <v>61.7</v>
      </c>
      <c r="L813" s="74">
        <v>76.7</v>
      </c>
      <c r="M813" s="74">
        <v>82.2</v>
      </c>
      <c r="N813" s="78">
        <v>585</v>
      </c>
      <c r="O813" s="74">
        <v>0.7</v>
      </c>
      <c r="P813" s="78">
        <v>580</v>
      </c>
      <c r="Q813" s="74">
        <v>10.9</v>
      </c>
      <c r="R813" s="74">
        <v>7.3</v>
      </c>
      <c r="S813" s="74">
        <v>70.099999999999994</v>
      </c>
      <c r="T813" s="74">
        <v>78.900000000000006</v>
      </c>
      <c r="U813" s="74">
        <v>81.900000000000006</v>
      </c>
      <c r="V813" s="78" t="s">
        <v>13</v>
      </c>
      <c r="W813" s="74" t="s">
        <v>13</v>
      </c>
      <c r="X813" s="78" t="s">
        <v>13</v>
      </c>
      <c r="Y813" s="74" t="s">
        <v>13</v>
      </c>
      <c r="Z813" s="74" t="s">
        <v>13</v>
      </c>
      <c r="AA813" s="74" t="s">
        <v>13</v>
      </c>
      <c r="AB813" s="74" t="s">
        <v>13</v>
      </c>
      <c r="AC813" s="74" t="s">
        <v>13</v>
      </c>
      <c r="AD813" s="78"/>
      <c r="AE813" s="74"/>
      <c r="AF813" s="78"/>
      <c r="AG813" s="74"/>
      <c r="AH813" s="74"/>
      <c r="AI813" s="74"/>
      <c r="AJ813" s="74"/>
      <c r="AK813" s="74"/>
      <c r="AL813" s="78">
        <v>335</v>
      </c>
      <c r="AM813" s="74">
        <v>1.2</v>
      </c>
      <c r="AN813" s="78">
        <v>330</v>
      </c>
      <c r="AO813" s="74">
        <v>7.6</v>
      </c>
      <c r="AP813" s="74">
        <v>10.3</v>
      </c>
      <c r="AQ813" s="74">
        <v>67.099999999999994</v>
      </c>
      <c r="AR813" s="74">
        <v>75.8</v>
      </c>
      <c r="AS813" s="74">
        <v>82.2</v>
      </c>
      <c r="AT813" s="78">
        <v>335</v>
      </c>
      <c r="AU813" s="74">
        <v>1.2</v>
      </c>
      <c r="AV813" s="78">
        <v>330</v>
      </c>
      <c r="AW813" s="74">
        <v>10.3</v>
      </c>
      <c r="AX813" s="74">
        <v>8.5</v>
      </c>
      <c r="AY813" s="74">
        <v>68.900000000000006</v>
      </c>
      <c r="AZ813" s="74">
        <v>78.900000000000006</v>
      </c>
      <c r="BA813" s="74">
        <v>81.3</v>
      </c>
      <c r="BB813" s="78" t="s">
        <v>13</v>
      </c>
      <c r="BC813" s="74" t="s">
        <v>13</v>
      </c>
      <c r="BD813" s="78" t="s">
        <v>13</v>
      </c>
      <c r="BE813" s="74" t="s">
        <v>13</v>
      </c>
      <c r="BF813" s="74" t="s">
        <v>13</v>
      </c>
      <c r="BG813" s="74" t="s">
        <v>13</v>
      </c>
      <c r="BH813" s="74" t="s">
        <v>13</v>
      </c>
      <c r="BI813" s="74" t="s">
        <v>13</v>
      </c>
      <c r="BJ813" s="78"/>
      <c r="BK813" s="74"/>
      <c r="BL813" s="78"/>
      <c r="BM813" s="74"/>
      <c r="BN813" s="74"/>
      <c r="BO813" s="74"/>
      <c r="BP813" s="74"/>
      <c r="BQ813" s="74"/>
      <c r="BR813" s="78">
        <v>920</v>
      </c>
      <c r="BS813" s="74">
        <v>0.9</v>
      </c>
      <c r="BT813" s="78">
        <v>910</v>
      </c>
      <c r="BU813" s="74">
        <v>7.7</v>
      </c>
      <c r="BV813" s="74">
        <v>10.1</v>
      </c>
      <c r="BW813" s="74">
        <v>63.6</v>
      </c>
      <c r="BX813" s="74">
        <v>76.400000000000006</v>
      </c>
      <c r="BY813" s="74">
        <v>82.2</v>
      </c>
      <c r="BZ813" s="78">
        <v>920</v>
      </c>
      <c r="CA813" s="74">
        <v>0.9</v>
      </c>
      <c r="CB813" s="78">
        <v>910</v>
      </c>
      <c r="CC813" s="74">
        <v>10.7</v>
      </c>
      <c r="CD813" s="74">
        <v>7.7</v>
      </c>
      <c r="CE813" s="74">
        <v>69.7</v>
      </c>
      <c r="CF813" s="74">
        <v>78.900000000000006</v>
      </c>
      <c r="CG813" s="74">
        <v>81.599999999999994</v>
      </c>
      <c r="CH813" s="78" t="s">
        <v>13</v>
      </c>
      <c r="CI813" s="74" t="s">
        <v>13</v>
      </c>
      <c r="CJ813" s="78" t="s">
        <v>13</v>
      </c>
      <c r="CK813" s="74" t="s">
        <v>13</v>
      </c>
      <c r="CL813" s="74" t="s">
        <v>13</v>
      </c>
      <c r="CM813" s="74" t="s">
        <v>13</v>
      </c>
      <c r="CN813" s="74" t="s">
        <v>13</v>
      </c>
      <c r="CO813" s="74" t="s">
        <v>13</v>
      </c>
      <c r="CP813" s="78"/>
      <c r="CQ813" s="74"/>
      <c r="CR813" s="78"/>
      <c r="CS813" s="74"/>
      <c r="CT813" s="74"/>
      <c r="CU813" s="74"/>
      <c r="CV813" s="74"/>
      <c r="CW813" s="74"/>
    </row>
    <row r="814" spans="1:101" ht="16.5" x14ac:dyDescent="0.3">
      <c r="A814" s="74" t="s">
        <v>294</v>
      </c>
      <c r="B814" s="74">
        <v>115</v>
      </c>
      <c r="C814" s="74">
        <v>10001478</v>
      </c>
      <c r="D814" s="74" t="s">
        <v>27</v>
      </c>
      <c r="E814" s="74" t="s">
        <v>72</v>
      </c>
      <c r="F814" s="78">
        <v>795</v>
      </c>
      <c r="G814" s="74">
        <v>3.6</v>
      </c>
      <c r="H814" s="78">
        <v>765</v>
      </c>
      <c r="I814" s="74">
        <v>9.1</v>
      </c>
      <c r="J814" s="74">
        <v>10.4</v>
      </c>
      <c r="K814" s="74">
        <v>58.8</v>
      </c>
      <c r="L814" s="74">
        <v>72.2</v>
      </c>
      <c r="M814" s="74">
        <v>80.400000000000006</v>
      </c>
      <c r="N814" s="78">
        <v>795</v>
      </c>
      <c r="O814" s="74">
        <v>4.3</v>
      </c>
      <c r="P814" s="78">
        <v>760</v>
      </c>
      <c r="Q814" s="74">
        <v>11</v>
      </c>
      <c r="R814" s="74">
        <v>7.1</v>
      </c>
      <c r="S814" s="74">
        <v>62.5</v>
      </c>
      <c r="T814" s="74">
        <v>78</v>
      </c>
      <c r="U814" s="74">
        <v>81.900000000000006</v>
      </c>
      <c r="V814" s="78" t="s">
        <v>13</v>
      </c>
      <c r="W814" s="74" t="s">
        <v>13</v>
      </c>
      <c r="X814" s="78" t="s">
        <v>13</v>
      </c>
      <c r="Y814" s="74" t="s">
        <v>13</v>
      </c>
      <c r="Z814" s="74" t="s">
        <v>13</v>
      </c>
      <c r="AA814" s="74" t="s">
        <v>13</v>
      </c>
      <c r="AB814" s="74" t="s">
        <v>13</v>
      </c>
      <c r="AC814" s="74" t="s">
        <v>13</v>
      </c>
      <c r="AD814" s="78"/>
      <c r="AE814" s="74"/>
      <c r="AF814" s="78"/>
      <c r="AG814" s="74"/>
      <c r="AH814" s="74"/>
      <c r="AI814" s="74"/>
      <c r="AJ814" s="74"/>
      <c r="AK814" s="74"/>
      <c r="AL814" s="78">
        <v>555</v>
      </c>
      <c r="AM814" s="74">
        <v>1.6</v>
      </c>
      <c r="AN814" s="78">
        <v>545</v>
      </c>
      <c r="AO814" s="74">
        <v>9</v>
      </c>
      <c r="AP814" s="74">
        <v>13.6</v>
      </c>
      <c r="AQ814" s="74">
        <v>57.2</v>
      </c>
      <c r="AR814" s="74">
        <v>68.8</v>
      </c>
      <c r="AS814" s="74">
        <v>77.400000000000006</v>
      </c>
      <c r="AT814" s="78">
        <v>555</v>
      </c>
      <c r="AU814" s="74">
        <v>2.2000000000000002</v>
      </c>
      <c r="AV814" s="78">
        <v>540</v>
      </c>
      <c r="AW814" s="74">
        <v>14.6</v>
      </c>
      <c r="AX814" s="74">
        <v>10.3</v>
      </c>
      <c r="AY814" s="74">
        <v>67.5</v>
      </c>
      <c r="AZ814" s="74">
        <v>72.7</v>
      </c>
      <c r="BA814" s="74">
        <v>75.099999999999994</v>
      </c>
      <c r="BB814" s="78" t="s">
        <v>13</v>
      </c>
      <c r="BC814" s="74" t="s">
        <v>13</v>
      </c>
      <c r="BD814" s="78" t="s">
        <v>13</v>
      </c>
      <c r="BE814" s="74" t="s">
        <v>13</v>
      </c>
      <c r="BF814" s="74" t="s">
        <v>13</v>
      </c>
      <c r="BG814" s="74" t="s">
        <v>13</v>
      </c>
      <c r="BH814" s="74" t="s">
        <v>13</v>
      </c>
      <c r="BI814" s="74" t="s">
        <v>13</v>
      </c>
      <c r="BJ814" s="78"/>
      <c r="BK814" s="74"/>
      <c r="BL814" s="78"/>
      <c r="BM814" s="74"/>
      <c r="BN814" s="74"/>
      <c r="BO814" s="74"/>
      <c r="BP814" s="74"/>
      <c r="BQ814" s="74"/>
      <c r="BR814" s="78">
        <v>1350</v>
      </c>
      <c r="BS814" s="74">
        <v>2.8</v>
      </c>
      <c r="BT814" s="78">
        <v>1310</v>
      </c>
      <c r="BU814" s="74">
        <v>9.1</v>
      </c>
      <c r="BV814" s="74">
        <v>11.7</v>
      </c>
      <c r="BW814" s="74">
        <v>58.2</v>
      </c>
      <c r="BX814" s="74">
        <v>70.8</v>
      </c>
      <c r="BY814" s="74">
        <v>79.2</v>
      </c>
      <c r="BZ814" s="78">
        <v>1350</v>
      </c>
      <c r="CA814" s="74">
        <v>3.4</v>
      </c>
      <c r="CB814" s="78">
        <v>1305</v>
      </c>
      <c r="CC814" s="74">
        <v>12.5</v>
      </c>
      <c r="CD814" s="74">
        <v>8.4</v>
      </c>
      <c r="CE814" s="74">
        <v>64.599999999999994</v>
      </c>
      <c r="CF814" s="74">
        <v>75.8</v>
      </c>
      <c r="CG814" s="74">
        <v>79.099999999999994</v>
      </c>
      <c r="CH814" s="78" t="s">
        <v>13</v>
      </c>
      <c r="CI814" s="74" t="s">
        <v>13</v>
      </c>
      <c r="CJ814" s="78" t="s">
        <v>13</v>
      </c>
      <c r="CK814" s="74" t="s">
        <v>13</v>
      </c>
      <c r="CL814" s="74" t="s">
        <v>13</v>
      </c>
      <c r="CM814" s="74" t="s">
        <v>13</v>
      </c>
      <c r="CN814" s="74" t="s">
        <v>13</v>
      </c>
      <c r="CO814" s="74" t="s">
        <v>13</v>
      </c>
      <c r="CP814" s="78"/>
      <c r="CQ814" s="74"/>
      <c r="CR814" s="78"/>
      <c r="CS814" s="74"/>
      <c r="CT814" s="74"/>
      <c r="CU814" s="74"/>
      <c r="CV814" s="74"/>
      <c r="CW814" s="74"/>
    </row>
    <row r="815" spans="1:101" ht="16.5" x14ac:dyDescent="0.3">
      <c r="A815" s="74" t="s">
        <v>294</v>
      </c>
      <c r="B815" s="74">
        <v>199</v>
      </c>
      <c r="C815" s="74">
        <v>10001653</v>
      </c>
      <c r="D815" s="74" t="s">
        <v>27</v>
      </c>
      <c r="E815" s="74" t="s">
        <v>74</v>
      </c>
      <c r="F815" s="78">
        <v>115</v>
      </c>
      <c r="G815" s="74">
        <v>2.6</v>
      </c>
      <c r="H815" s="78">
        <v>110</v>
      </c>
      <c r="I815" s="74">
        <v>5.4</v>
      </c>
      <c r="J815" s="74">
        <v>12.6</v>
      </c>
      <c r="K815" s="74">
        <v>69.400000000000006</v>
      </c>
      <c r="L815" s="74">
        <v>78.400000000000006</v>
      </c>
      <c r="M815" s="74">
        <v>82</v>
      </c>
      <c r="N815" s="78">
        <v>115</v>
      </c>
      <c r="O815" s="74">
        <v>2.6</v>
      </c>
      <c r="P815" s="78">
        <v>110</v>
      </c>
      <c r="Q815" s="74">
        <v>16.2</v>
      </c>
      <c r="R815" s="74">
        <v>13.5</v>
      </c>
      <c r="S815" s="74" t="s">
        <v>396</v>
      </c>
      <c r="T815" s="74" t="s">
        <v>396</v>
      </c>
      <c r="U815" s="74">
        <v>70.3</v>
      </c>
      <c r="V815" s="78" t="s">
        <v>13</v>
      </c>
      <c r="W815" s="74" t="s">
        <v>13</v>
      </c>
      <c r="X815" s="78" t="s">
        <v>13</v>
      </c>
      <c r="Y815" s="74" t="s">
        <v>13</v>
      </c>
      <c r="Z815" s="74" t="s">
        <v>13</v>
      </c>
      <c r="AA815" s="74" t="s">
        <v>13</v>
      </c>
      <c r="AB815" s="74" t="s">
        <v>13</v>
      </c>
      <c r="AC815" s="74" t="s">
        <v>13</v>
      </c>
      <c r="AD815" s="78"/>
      <c r="AE815" s="74"/>
      <c r="AF815" s="78"/>
      <c r="AG815" s="74"/>
      <c r="AH815" s="74"/>
      <c r="AI815" s="74"/>
      <c r="AJ815" s="74"/>
      <c r="AK815" s="74"/>
      <c r="AL815" s="78">
        <v>80</v>
      </c>
      <c r="AM815" s="74">
        <v>1.3</v>
      </c>
      <c r="AN815" s="78">
        <v>80</v>
      </c>
      <c r="AO815" s="74">
        <v>7.7</v>
      </c>
      <c r="AP815" s="74">
        <v>17.899999999999999</v>
      </c>
      <c r="AQ815" s="74">
        <v>64.099999999999994</v>
      </c>
      <c r="AR815" s="74">
        <v>70.5</v>
      </c>
      <c r="AS815" s="74">
        <v>74.400000000000006</v>
      </c>
      <c r="AT815" s="78">
        <v>80</v>
      </c>
      <c r="AU815" s="74">
        <v>1.3</v>
      </c>
      <c r="AV815" s="78">
        <v>80</v>
      </c>
      <c r="AW815" s="74">
        <v>14.1</v>
      </c>
      <c r="AX815" s="74">
        <v>11.5</v>
      </c>
      <c r="AY815" s="74" t="s">
        <v>396</v>
      </c>
      <c r="AZ815" s="74" t="s">
        <v>396</v>
      </c>
      <c r="BA815" s="74">
        <v>74.400000000000006</v>
      </c>
      <c r="BB815" s="78" t="s">
        <v>13</v>
      </c>
      <c r="BC815" s="74" t="s">
        <v>13</v>
      </c>
      <c r="BD815" s="78" t="s">
        <v>13</v>
      </c>
      <c r="BE815" s="74" t="s">
        <v>13</v>
      </c>
      <c r="BF815" s="74" t="s">
        <v>13</v>
      </c>
      <c r="BG815" s="74" t="s">
        <v>13</v>
      </c>
      <c r="BH815" s="74" t="s">
        <v>13</v>
      </c>
      <c r="BI815" s="74" t="s">
        <v>13</v>
      </c>
      <c r="BJ815" s="78"/>
      <c r="BK815" s="74"/>
      <c r="BL815" s="78"/>
      <c r="BM815" s="74"/>
      <c r="BN815" s="74"/>
      <c r="BO815" s="74"/>
      <c r="BP815" s="74"/>
      <c r="BQ815" s="74"/>
      <c r="BR815" s="78">
        <v>195</v>
      </c>
      <c r="BS815" s="74">
        <v>2.1</v>
      </c>
      <c r="BT815" s="78">
        <v>190</v>
      </c>
      <c r="BU815" s="74">
        <v>6.3</v>
      </c>
      <c r="BV815" s="74">
        <v>14.8</v>
      </c>
      <c r="BW815" s="74">
        <v>67.2</v>
      </c>
      <c r="BX815" s="74">
        <v>75.099999999999994</v>
      </c>
      <c r="BY815" s="74">
        <v>78.8</v>
      </c>
      <c r="BZ815" s="78">
        <v>195</v>
      </c>
      <c r="CA815" s="74">
        <v>2.1</v>
      </c>
      <c r="CB815" s="78">
        <v>190</v>
      </c>
      <c r="CC815" s="74">
        <v>15.3</v>
      </c>
      <c r="CD815" s="74">
        <v>12.7</v>
      </c>
      <c r="CE815" s="74" t="s">
        <v>396</v>
      </c>
      <c r="CF815" s="74" t="s">
        <v>396</v>
      </c>
      <c r="CG815" s="74">
        <v>72</v>
      </c>
      <c r="CH815" s="78" t="s">
        <v>13</v>
      </c>
      <c r="CI815" s="74" t="s">
        <v>13</v>
      </c>
      <c r="CJ815" s="78" t="s">
        <v>13</v>
      </c>
      <c r="CK815" s="74" t="s">
        <v>13</v>
      </c>
      <c r="CL815" s="74" t="s">
        <v>13</v>
      </c>
      <c r="CM815" s="74" t="s">
        <v>13</v>
      </c>
      <c r="CN815" s="74" t="s">
        <v>13</v>
      </c>
      <c r="CO815" s="74" t="s">
        <v>13</v>
      </c>
      <c r="CP815" s="78"/>
      <c r="CQ815" s="74"/>
      <c r="CR815" s="78"/>
      <c r="CS815" s="74"/>
      <c r="CT815" s="74"/>
      <c r="CU815" s="74"/>
      <c r="CV815" s="74"/>
      <c r="CW815" s="74"/>
    </row>
    <row r="816" spans="1:101" ht="16.5" x14ac:dyDescent="0.3">
      <c r="A816" s="74" t="s">
        <v>294</v>
      </c>
      <c r="B816" s="74">
        <v>201</v>
      </c>
      <c r="C816" s="74">
        <v>10007761</v>
      </c>
      <c r="D816" s="74" t="s">
        <v>27</v>
      </c>
      <c r="E816" s="74" t="s">
        <v>76</v>
      </c>
      <c r="F816" s="78">
        <v>30</v>
      </c>
      <c r="G816" s="74" t="s">
        <v>396</v>
      </c>
      <c r="H816" s="78" t="s">
        <v>396</v>
      </c>
      <c r="I816" s="74" t="s">
        <v>396</v>
      </c>
      <c r="J816" s="74" t="s">
        <v>396</v>
      </c>
      <c r="K816" s="74" t="s">
        <v>396</v>
      </c>
      <c r="L816" s="74" t="s">
        <v>396</v>
      </c>
      <c r="M816" s="74" t="s">
        <v>396</v>
      </c>
      <c r="N816" s="78">
        <v>30</v>
      </c>
      <c r="O816" s="74" t="s">
        <v>396</v>
      </c>
      <c r="P816" s="78" t="s">
        <v>396</v>
      </c>
      <c r="Q816" s="74" t="s">
        <v>396</v>
      </c>
      <c r="R816" s="74" t="s">
        <v>396</v>
      </c>
      <c r="S816" s="74" t="s">
        <v>396</v>
      </c>
      <c r="T816" s="74" t="s">
        <v>396</v>
      </c>
      <c r="U816" s="74" t="s">
        <v>396</v>
      </c>
      <c r="V816" s="78" t="s">
        <v>13</v>
      </c>
      <c r="W816" s="74" t="s">
        <v>13</v>
      </c>
      <c r="X816" s="78" t="s">
        <v>13</v>
      </c>
      <c r="Y816" s="74" t="s">
        <v>13</v>
      </c>
      <c r="Z816" s="74" t="s">
        <v>13</v>
      </c>
      <c r="AA816" s="74" t="s">
        <v>13</v>
      </c>
      <c r="AB816" s="74" t="s">
        <v>13</v>
      </c>
      <c r="AC816" s="74" t="s">
        <v>13</v>
      </c>
      <c r="AD816" s="78"/>
      <c r="AE816" s="74"/>
      <c r="AF816" s="78"/>
      <c r="AG816" s="74"/>
      <c r="AH816" s="74"/>
      <c r="AI816" s="74"/>
      <c r="AJ816" s="74"/>
      <c r="AK816" s="74"/>
      <c r="AL816" s="78">
        <v>10</v>
      </c>
      <c r="AM816" s="74" t="s">
        <v>396</v>
      </c>
      <c r="AN816" s="78" t="s">
        <v>396</v>
      </c>
      <c r="AO816" s="74" t="s">
        <v>396</v>
      </c>
      <c r="AP816" s="74" t="s">
        <v>396</v>
      </c>
      <c r="AQ816" s="74" t="s">
        <v>396</v>
      </c>
      <c r="AR816" s="74" t="s">
        <v>396</v>
      </c>
      <c r="AS816" s="74" t="s">
        <v>396</v>
      </c>
      <c r="AT816" s="78">
        <v>10</v>
      </c>
      <c r="AU816" s="74" t="s">
        <v>396</v>
      </c>
      <c r="AV816" s="78" t="s">
        <v>396</v>
      </c>
      <c r="AW816" s="74" t="s">
        <v>396</v>
      </c>
      <c r="AX816" s="74" t="s">
        <v>396</v>
      </c>
      <c r="AY816" s="74" t="s">
        <v>396</v>
      </c>
      <c r="AZ816" s="74" t="s">
        <v>396</v>
      </c>
      <c r="BA816" s="74" t="s">
        <v>396</v>
      </c>
      <c r="BB816" s="78" t="s">
        <v>13</v>
      </c>
      <c r="BC816" s="74" t="s">
        <v>13</v>
      </c>
      <c r="BD816" s="78" t="s">
        <v>13</v>
      </c>
      <c r="BE816" s="74" t="s">
        <v>13</v>
      </c>
      <c r="BF816" s="74" t="s">
        <v>13</v>
      </c>
      <c r="BG816" s="74" t="s">
        <v>13</v>
      </c>
      <c r="BH816" s="74" t="s">
        <v>13</v>
      </c>
      <c r="BI816" s="74" t="s">
        <v>13</v>
      </c>
      <c r="BJ816" s="78"/>
      <c r="BK816" s="74"/>
      <c r="BL816" s="78"/>
      <c r="BM816" s="74"/>
      <c r="BN816" s="74"/>
      <c r="BO816" s="74"/>
      <c r="BP816" s="74"/>
      <c r="BQ816" s="74"/>
      <c r="BR816" s="78">
        <v>45</v>
      </c>
      <c r="BS816" s="74">
        <v>2.2999999999999998</v>
      </c>
      <c r="BT816" s="78">
        <v>40</v>
      </c>
      <c r="BU816" s="74">
        <v>14.3</v>
      </c>
      <c r="BV816" s="74">
        <v>11.9</v>
      </c>
      <c r="BW816" s="74">
        <v>33.299999999999997</v>
      </c>
      <c r="BX816" s="74">
        <v>54.8</v>
      </c>
      <c r="BY816" s="74">
        <v>73.8</v>
      </c>
      <c r="BZ816" s="78">
        <v>45</v>
      </c>
      <c r="CA816" s="74">
        <v>2.2999999999999998</v>
      </c>
      <c r="CB816" s="78">
        <v>40</v>
      </c>
      <c r="CC816" s="74" t="s">
        <v>396</v>
      </c>
      <c r="CD816" s="74" t="s">
        <v>396</v>
      </c>
      <c r="CE816" s="74">
        <v>57.1</v>
      </c>
      <c r="CF816" s="74">
        <v>66.7</v>
      </c>
      <c r="CG816" s="74">
        <v>73.8</v>
      </c>
      <c r="CH816" s="78" t="s">
        <v>13</v>
      </c>
      <c r="CI816" s="74" t="s">
        <v>13</v>
      </c>
      <c r="CJ816" s="78" t="s">
        <v>13</v>
      </c>
      <c r="CK816" s="74" t="s">
        <v>13</v>
      </c>
      <c r="CL816" s="74" t="s">
        <v>13</v>
      </c>
      <c r="CM816" s="74" t="s">
        <v>13</v>
      </c>
      <c r="CN816" s="74" t="s">
        <v>13</v>
      </c>
      <c r="CO816" s="74" t="s">
        <v>13</v>
      </c>
      <c r="CP816" s="78"/>
      <c r="CQ816" s="74"/>
      <c r="CR816" s="78"/>
      <c r="CS816" s="74"/>
      <c r="CT816" s="74"/>
      <c r="CU816" s="74"/>
      <c r="CV816" s="74"/>
      <c r="CW816" s="74"/>
    </row>
    <row r="817" spans="1:101" ht="16.5" x14ac:dyDescent="0.3">
      <c r="A817" s="74" t="s">
        <v>294</v>
      </c>
      <c r="B817" s="74">
        <v>56</v>
      </c>
      <c r="C817" s="74">
        <v>10001726</v>
      </c>
      <c r="D817" s="74" t="s">
        <v>16</v>
      </c>
      <c r="E817" s="74" t="s">
        <v>78</v>
      </c>
      <c r="F817" s="78">
        <v>1390</v>
      </c>
      <c r="G817" s="74">
        <v>2.4</v>
      </c>
      <c r="H817" s="78">
        <v>1355</v>
      </c>
      <c r="I817" s="74">
        <v>6.8</v>
      </c>
      <c r="J817" s="74">
        <v>10.3</v>
      </c>
      <c r="K817" s="74">
        <v>62</v>
      </c>
      <c r="L817" s="74">
        <v>77.7</v>
      </c>
      <c r="M817" s="74">
        <v>82.9</v>
      </c>
      <c r="N817" s="78">
        <v>1390</v>
      </c>
      <c r="O817" s="74">
        <v>2.7</v>
      </c>
      <c r="P817" s="78">
        <v>1355</v>
      </c>
      <c r="Q817" s="74">
        <v>9.1999999999999993</v>
      </c>
      <c r="R817" s="74">
        <v>8.5</v>
      </c>
      <c r="S817" s="74">
        <v>68.400000000000006</v>
      </c>
      <c r="T817" s="74">
        <v>78</v>
      </c>
      <c r="U817" s="74">
        <v>82.3</v>
      </c>
      <c r="V817" s="78" t="s">
        <v>13</v>
      </c>
      <c r="W817" s="74" t="s">
        <v>13</v>
      </c>
      <c r="X817" s="78" t="s">
        <v>13</v>
      </c>
      <c r="Y817" s="74" t="s">
        <v>13</v>
      </c>
      <c r="Z817" s="74" t="s">
        <v>13</v>
      </c>
      <c r="AA817" s="74" t="s">
        <v>13</v>
      </c>
      <c r="AB817" s="74" t="s">
        <v>13</v>
      </c>
      <c r="AC817" s="74" t="s">
        <v>13</v>
      </c>
      <c r="AD817" s="78"/>
      <c r="AE817" s="74"/>
      <c r="AF817" s="78"/>
      <c r="AG817" s="74"/>
      <c r="AH817" s="74"/>
      <c r="AI817" s="74"/>
      <c r="AJ817" s="74"/>
      <c r="AK817" s="74"/>
      <c r="AL817" s="78">
        <v>1255</v>
      </c>
      <c r="AM817" s="74">
        <v>2.4</v>
      </c>
      <c r="AN817" s="78">
        <v>1225</v>
      </c>
      <c r="AO817" s="74">
        <v>7.3</v>
      </c>
      <c r="AP817" s="74">
        <v>12.7</v>
      </c>
      <c r="AQ817" s="74">
        <v>61.3</v>
      </c>
      <c r="AR817" s="74">
        <v>73.5</v>
      </c>
      <c r="AS817" s="74">
        <v>80</v>
      </c>
      <c r="AT817" s="78">
        <v>1255</v>
      </c>
      <c r="AU817" s="74">
        <v>2.5</v>
      </c>
      <c r="AV817" s="78">
        <v>1225</v>
      </c>
      <c r="AW817" s="74">
        <v>10.1</v>
      </c>
      <c r="AX817" s="74">
        <v>8.8000000000000007</v>
      </c>
      <c r="AY817" s="74">
        <v>71.099999999999994</v>
      </c>
      <c r="AZ817" s="74">
        <v>78.3</v>
      </c>
      <c r="BA817" s="74">
        <v>81</v>
      </c>
      <c r="BB817" s="78" t="s">
        <v>13</v>
      </c>
      <c r="BC817" s="74" t="s">
        <v>13</v>
      </c>
      <c r="BD817" s="78" t="s">
        <v>13</v>
      </c>
      <c r="BE817" s="74" t="s">
        <v>13</v>
      </c>
      <c r="BF817" s="74" t="s">
        <v>13</v>
      </c>
      <c r="BG817" s="74" t="s">
        <v>13</v>
      </c>
      <c r="BH817" s="74" t="s">
        <v>13</v>
      </c>
      <c r="BI817" s="74" t="s">
        <v>13</v>
      </c>
      <c r="BJ817" s="78"/>
      <c r="BK817" s="74"/>
      <c r="BL817" s="78"/>
      <c r="BM817" s="74"/>
      <c r="BN817" s="74"/>
      <c r="BO817" s="74"/>
      <c r="BP817" s="74"/>
      <c r="BQ817" s="74"/>
      <c r="BR817" s="78">
        <v>2645</v>
      </c>
      <c r="BS817" s="74">
        <v>2.4</v>
      </c>
      <c r="BT817" s="78">
        <v>2585</v>
      </c>
      <c r="BU817" s="74">
        <v>7</v>
      </c>
      <c r="BV817" s="74">
        <v>11.5</v>
      </c>
      <c r="BW817" s="74">
        <v>61.7</v>
      </c>
      <c r="BX817" s="74">
        <v>75.7</v>
      </c>
      <c r="BY817" s="74">
        <v>81.5</v>
      </c>
      <c r="BZ817" s="78">
        <v>2645</v>
      </c>
      <c r="CA817" s="74">
        <v>2.6</v>
      </c>
      <c r="CB817" s="78">
        <v>2575</v>
      </c>
      <c r="CC817" s="74">
        <v>9.6</v>
      </c>
      <c r="CD817" s="74">
        <v>8.6999999999999993</v>
      </c>
      <c r="CE817" s="74">
        <v>69.7</v>
      </c>
      <c r="CF817" s="74">
        <v>78.2</v>
      </c>
      <c r="CG817" s="74">
        <v>81.7</v>
      </c>
      <c r="CH817" s="78" t="s">
        <v>13</v>
      </c>
      <c r="CI817" s="74" t="s">
        <v>13</v>
      </c>
      <c r="CJ817" s="78" t="s">
        <v>13</v>
      </c>
      <c r="CK817" s="74" t="s">
        <v>13</v>
      </c>
      <c r="CL817" s="74" t="s">
        <v>13</v>
      </c>
      <c r="CM817" s="74" t="s">
        <v>13</v>
      </c>
      <c r="CN817" s="74" t="s">
        <v>13</v>
      </c>
      <c r="CO817" s="74" t="s">
        <v>13</v>
      </c>
      <c r="CP817" s="78"/>
      <c r="CQ817" s="74"/>
      <c r="CR817" s="78"/>
      <c r="CS817" s="74"/>
      <c r="CT817" s="74"/>
      <c r="CU817" s="74"/>
      <c r="CV817" s="74"/>
      <c r="CW817" s="74"/>
    </row>
    <row r="818" spans="1:101" ht="16.5" x14ac:dyDescent="0.3">
      <c r="A818" s="74" t="s">
        <v>294</v>
      </c>
      <c r="B818" s="74">
        <v>2</v>
      </c>
      <c r="C818" s="74">
        <v>10007822</v>
      </c>
      <c r="D818" s="74" t="s">
        <v>11</v>
      </c>
      <c r="E818" s="74" t="s">
        <v>80</v>
      </c>
      <c r="F818" s="78" t="s">
        <v>13</v>
      </c>
      <c r="G818" s="74" t="s">
        <v>13</v>
      </c>
      <c r="H818" s="78" t="s">
        <v>13</v>
      </c>
      <c r="I818" s="74" t="s">
        <v>13</v>
      </c>
      <c r="J818" s="74" t="s">
        <v>13</v>
      </c>
      <c r="K818" s="74" t="s">
        <v>13</v>
      </c>
      <c r="L818" s="74" t="s">
        <v>13</v>
      </c>
      <c r="M818" s="74" t="s">
        <v>13</v>
      </c>
      <c r="N818" s="78" t="s">
        <v>13</v>
      </c>
      <c r="O818" s="74" t="s">
        <v>13</v>
      </c>
      <c r="P818" s="78" t="s">
        <v>13</v>
      </c>
      <c r="Q818" s="74" t="s">
        <v>13</v>
      </c>
      <c r="R818" s="74" t="s">
        <v>13</v>
      </c>
      <c r="S818" s="74" t="s">
        <v>13</v>
      </c>
      <c r="T818" s="74" t="s">
        <v>13</v>
      </c>
      <c r="U818" s="74" t="s">
        <v>13</v>
      </c>
      <c r="V818" s="78" t="s">
        <v>13</v>
      </c>
      <c r="W818" s="74" t="s">
        <v>13</v>
      </c>
      <c r="X818" s="78" t="s">
        <v>13</v>
      </c>
      <c r="Y818" s="74" t="s">
        <v>13</v>
      </c>
      <c r="Z818" s="74" t="s">
        <v>13</v>
      </c>
      <c r="AA818" s="74" t="s">
        <v>13</v>
      </c>
      <c r="AB818" s="74" t="s">
        <v>13</v>
      </c>
      <c r="AC818" s="74" t="s">
        <v>13</v>
      </c>
      <c r="AD818" s="78"/>
      <c r="AE818" s="74"/>
      <c r="AF818" s="78"/>
      <c r="AG818" s="74"/>
      <c r="AH818" s="74"/>
      <c r="AI818" s="74"/>
      <c r="AJ818" s="74"/>
      <c r="AK818" s="74"/>
      <c r="AL818" s="78" t="s">
        <v>13</v>
      </c>
      <c r="AM818" s="74" t="s">
        <v>13</v>
      </c>
      <c r="AN818" s="78" t="s">
        <v>13</v>
      </c>
      <c r="AO818" s="74" t="s">
        <v>13</v>
      </c>
      <c r="AP818" s="74" t="s">
        <v>13</v>
      </c>
      <c r="AQ818" s="74" t="s">
        <v>13</v>
      </c>
      <c r="AR818" s="74" t="s">
        <v>13</v>
      </c>
      <c r="AS818" s="74" t="s">
        <v>13</v>
      </c>
      <c r="AT818" s="78" t="s">
        <v>13</v>
      </c>
      <c r="AU818" s="74" t="s">
        <v>13</v>
      </c>
      <c r="AV818" s="78" t="s">
        <v>13</v>
      </c>
      <c r="AW818" s="74" t="s">
        <v>13</v>
      </c>
      <c r="AX818" s="74" t="s">
        <v>13</v>
      </c>
      <c r="AY818" s="74" t="s">
        <v>13</v>
      </c>
      <c r="AZ818" s="74" t="s">
        <v>13</v>
      </c>
      <c r="BA818" s="74" t="s">
        <v>13</v>
      </c>
      <c r="BB818" s="78" t="s">
        <v>13</v>
      </c>
      <c r="BC818" s="74" t="s">
        <v>13</v>
      </c>
      <c r="BD818" s="78" t="s">
        <v>13</v>
      </c>
      <c r="BE818" s="74" t="s">
        <v>13</v>
      </c>
      <c r="BF818" s="74" t="s">
        <v>13</v>
      </c>
      <c r="BG818" s="74" t="s">
        <v>13</v>
      </c>
      <c r="BH818" s="74" t="s">
        <v>13</v>
      </c>
      <c r="BI818" s="74" t="s">
        <v>13</v>
      </c>
      <c r="BJ818" s="78"/>
      <c r="BK818" s="74"/>
      <c r="BL818" s="78"/>
      <c r="BM818" s="74"/>
      <c r="BN818" s="74"/>
      <c r="BO818" s="74"/>
      <c r="BP818" s="74"/>
      <c r="BQ818" s="74"/>
      <c r="BR818" s="78" t="s">
        <v>13</v>
      </c>
      <c r="BS818" s="74" t="s">
        <v>13</v>
      </c>
      <c r="BT818" s="78" t="s">
        <v>13</v>
      </c>
      <c r="BU818" s="74" t="s">
        <v>13</v>
      </c>
      <c r="BV818" s="74" t="s">
        <v>13</v>
      </c>
      <c r="BW818" s="74" t="s">
        <v>13</v>
      </c>
      <c r="BX818" s="74" t="s">
        <v>13</v>
      </c>
      <c r="BY818" s="74" t="s">
        <v>13</v>
      </c>
      <c r="BZ818" s="78" t="s">
        <v>13</v>
      </c>
      <c r="CA818" s="74" t="s">
        <v>13</v>
      </c>
      <c r="CB818" s="78" t="s">
        <v>13</v>
      </c>
      <c r="CC818" s="74" t="s">
        <v>13</v>
      </c>
      <c r="CD818" s="74" t="s">
        <v>13</v>
      </c>
      <c r="CE818" s="74" t="s">
        <v>13</v>
      </c>
      <c r="CF818" s="74" t="s">
        <v>13</v>
      </c>
      <c r="CG818" s="74" t="s">
        <v>13</v>
      </c>
      <c r="CH818" s="78" t="s">
        <v>13</v>
      </c>
      <c r="CI818" s="74" t="s">
        <v>13</v>
      </c>
      <c r="CJ818" s="78" t="s">
        <v>13</v>
      </c>
      <c r="CK818" s="74" t="s">
        <v>13</v>
      </c>
      <c r="CL818" s="74" t="s">
        <v>13</v>
      </c>
      <c r="CM818" s="74" t="s">
        <v>13</v>
      </c>
      <c r="CN818" s="74" t="s">
        <v>13</v>
      </c>
      <c r="CO818" s="74" t="s">
        <v>13</v>
      </c>
      <c r="CP818" s="78"/>
      <c r="CQ818" s="74"/>
      <c r="CR818" s="78"/>
      <c r="CS818" s="74"/>
      <c r="CT818" s="74"/>
      <c r="CU818" s="74"/>
      <c r="CV818" s="74"/>
      <c r="CW818" s="74"/>
    </row>
    <row r="819" spans="1:101" ht="16.5" x14ac:dyDescent="0.3">
      <c r="A819" s="74" t="s">
        <v>294</v>
      </c>
      <c r="B819" s="74">
        <v>206</v>
      </c>
      <c r="C819" s="74">
        <v>10006427</v>
      </c>
      <c r="D819" s="74" t="s">
        <v>49</v>
      </c>
      <c r="E819" s="74" t="s">
        <v>82</v>
      </c>
      <c r="F819" s="78">
        <v>805</v>
      </c>
      <c r="G819" s="74">
        <v>2.6</v>
      </c>
      <c r="H819" s="78">
        <v>780</v>
      </c>
      <c r="I819" s="74">
        <v>7.4</v>
      </c>
      <c r="J819" s="74">
        <v>14.5</v>
      </c>
      <c r="K819" s="74">
        <v>72.099999999999994</v>
      </c>
      <c r="L819" s="74">
        <v>76.3</v>
      </c>
      <c r="M819" s="74">
        <v>78.099999999999994</v>
      </c>
      <c r="N819" s="78">
        <v>805</v>
      </c>
      <c r="O819" s="74">
        <v>2.5</v>
      </c>
      <c r="P819" s="78">
        <v>785</v>
      </c>
      <c r="Q819" s="74">
        <v>12.3</v>
      </c>
      <c r="R819" s="74">
        <v>10.199999999999999</v>
      </c>
      <c r="S819" s="74">
        <v>73.3</v>
      </c>
      <c r="T819" s="74">
        <v>75.5</v>
      </c>
      <c r="U819" s="74">
        <v>77.5</v>
      </c>
      <c r="V819" s="78" t="s">
        <v>13</v>
      </c>
      <c r="W819" s="74" t="s">
        <v>13</v>
      </c>
      <c r="X819" s="78" t="s">
        <v>13</v>
      </c>
      <c r="Y819" s="74" t="s">
        <v>13</v>
      </c>
      <c r="Z819" s="74" t="s">
        <v>13</v>
      </c>
      <c r="AA819" s="74" t="s">
        <v>13</v>
      </c>
      <c r="AB819" s="74" t="s">
        <v>13</v>
      </c>
      <c r="AC819" s="74" t="s">
        <v>13</v>
      </c>
      <c r="AD819" s="78"/>
      <c r="AE819" s="74"/>
      <c r="AF819" s="78"/>
      <c r="AG819" s="74"/>
      <c r="AH819" s="74"/>
      <c r="AI819" s="74"/>
      <c r="AJ819" s="74"/>
      <c r="AK819" s="74"/>
      <c r="AL819" s="78">
        <v>395</v>
      </c>
      <c r="AM819" s="74">
        <v>1.5</v>
      </c>
      <c r="AN819" s="78">
        <v>385</v>
      </c>
      <c r="AO819" s="74">
        <v>9</v>
      </c>
      <c r="AP819" s="74">
        <v>17.8</v>
      </c>
      <c r="AQ819" s="74">
        <v>64.900000000000006</v>
      </c>
      <c r="AR819" s="74">
        <v>69.3</v>
      </c>
      <c r="AS819" s="74">
        <v>73.099999999999994</v>
      </c>
      <c r="AT819" s="78">
        <v>395</v>
      </c>
      <c r="AU819" s="74">
        <v>1.8</v>
      </c>
      <c r="AV819" s="78">
        <v>385</v>
      </c>
      <c r="AW819" s="74">
        <v>13.5</v>
      </c>
      <c r="AX819" s="74">
        <v>11.7</v>
      </c>
      <c r="AY819" s="74">
        <v>68.7</v>
      </c>
      <c r="AZ819" s="74">
        <v>72.8</v>
      </c>
      <c r="BA819" s="74">
        <v>74.900000000000006</v>
      </c>
      <c r="BB819" s="78" t="s">
        <v>13</v>
      </c>
      <c r="BC819" s="74" t="s">
        <v>13</v>
      </c>
      <c r="BD819" s="78" t="s">
        <v>13</v>
      </c>
      <c r="BE819" s="74" t="s">
        <v>13</v>
      </c>
      <c r="BF819" s="74" t="s">
        <v>13</v>
      </c>
      <c r="BG819" s="74" t="s">
        <v>13</v>
      </c>
      <c r="BH819" s="74" t="s">
        <v>13</v>
      </c>
      <c r="BI819" s="74" t="s">
        <v>13</v>
      </c>
      <c r="BJ819" s="78"/>
      <c r="BK819" s="74"/>
      <c r="BL819" s="78"/>
      <c r="BM819" s="74"/>
      <c r="BN819" s="74"/>
      <c r="BO819" s="74"/>
      <c r="BP819" s="74"/>
      <c r="BQ819" s="74"/>
      <c r="BR819" s="78">
        <v>1195</v>
      </c>
      <c r="BS819" s="74">
        <v>2.2999999999999998</v>
      </c>
      <c r="BT819" s="78">
        <v>1170</v>
      </c>
      <c r="BU819" s="74">
        <v>8</v>
      </c>
      <c r="BV819" s="74">
        <v>15.6</v>
      </c>
      <c r="BW819" s="74">
        <v>69.7</v>
      </c>
      <c r="BX819" s="74">
        <v>74</v>
      </c>
      <c r="BY819" s="74">
        <v>76.5</v>
      </c>
      <c r="BZ819" s="78">
        <v>1195</v>
      </c>
      <c r="CA819" s="74">
        <v>2.2999999999999998</v>
      </c>
      <c r="CB819" s="78">
        <v>1170</v>
      </c>
      <c r="CC819" s="74">
        <v>12.7</v>
      </c>
      <c r="CD819" s="74">
        <v>10.7</v>
      </c>
      <c r="CE819" s="74">
        <v>71.8</v>
      </c>
      <c r="CF819" s="74">
        <v>74.599999999999994</v>
      </c>
      <c r="CG819" s="74">
        <v>76.599999999999994</v>
      </c>
      <c r="CH819" s="78" t="s">
        <v>13</v>
      </c>
      <c r="CI819" s="74" t="s">
        <v>13</v>
      </c>
      <c r="CJ819" s="78" t="s">
        <v>13</v>
      </c>
      <c r="CK819" s="74" t="s">
        <v>13</v>
      </c>
      <c r="CL819" s="74" t="s">
        <v>13</v>
      </c>
      <c r="CM819" s="74" t="s">
        <v>13</v>
      </c>
      <c r="CN819" s="74" t="s">
        <v>13</v>
      </c>
      <c r="CO819" s="74" t="s">
        <v>13</v>
      </c>
      <c r="CP819" s="78"/>
      <c r="CQ819" s="74"/>
      <c r="CR819" s="78"/>
      <c r="CS819" s="74"/>
      <c r="CT819" s="74"/>
      <c r="CU819" s="74"/>
      <c r="CV819" s="74"/>
      <c r="CW819" s="74"/>
    </row>
    <row r="820" spans="1:101" ht="16.5" x14ac:dyDescent="0.3">
      <c r="A820" s="74" t="s">
        <v>294</v>
      </c>
      <c r="B820" s="74">
        <v>38</v>
      </c>
      <c r="C820" s="74">
        <v>10007842</v>
      </c>
      <c r="D820" s="74" t="s">
        <v>39</v>
      </c>
      <c r="E820" s="74" t="s">
        <v>84</v>
      </c>
      <c r="F820" s="78">
        <v>1000</v>
      </c>
      <c r="G820" s="74">
        <v>2.9</v>
      </c>
      <c r="H820" s="78">
        <v>970</v>
      </c>
      <c r="I820" s="74">
        <v>6.9</v>
      </c>
      <c r="J820" s="74">
        <v>8.1</v>
      </c>
      <c r="K820" s="74">
        <v>68.400000000000006</v>
      </c>
      <c r="L820" s="74">
        <v>80.900000000000006</v>
      </c>
      <c r="M820" s="74">
        <v>85</v>
      </c>
      <c r="N820" s="78">
        <v>1000</v>
      </c>
      <c r="O820" s="74">
        <v>3</v>
      </c>
      <c r="P820" s="78">
        <v>970</v>
      </c>
      <c r="Q820" s="74">
        <v>10.7</v>
      </c>
      <c r="R820" s="74">
        <v>6.8</v>
      </c>
      <c r="S820" s="74">
        <v>70.3</v>
      </c>
      <c r="T820" s="74">
        <v>80.900000000000006</v>
      </c>
      <c r="U820" s="74">
        <v>82.5</v>
      </c>
      <c r="V820" s="78" t="s">
        <v>13</v>
      </c>
      <c r="W820" s="74" t="s">
        <v>13</v>
      </c>
      <c r="X820" s="78" t="s">
        <v>13</v>
      </c>
      <c r="Y820" s="74" t="s">
        <v>13</v>
      </c>
      <c r="Z820" s="74" t="s">
        <v>13</v>
      </c>
      <c r="AA820" s="74" t="s">
        <v>13</v>
      </c>
      <c r="AB820" s="74" t="s">
        <v>13</v>
      </c>
      <c r="AC820" s="74" t="s">
        <v>13</v>
      </c>
      <c r="AD820" s="78"/>
      <c r="AE820" s="74"/>
      <c r="AF820" s="78"/>
      <c r="AG820" s="74"/>
      <c r="AH820" s="74"/>
      <c r="AI820" s="74"/>
      <c r="AJ820" s="74"/>
      <c r="AK820" s="74"/>
      <c r="AL820" s="78">
        <v>420</v>
      </c>
      <c r="AM820" s="74">
        <v>1.9</v>
      </c>
      <c r="AN820" s="78">
        <v>410</v>
      </c>
      <c r="AO820" s="74">
        <v>6.6</v>
      </c>
      <c r="AP820" s="74">
        <v>9.8000000000000007</v>
      </c>
      <c r="AQ820" s="74">
        <v>65.599999999999994</v>
      </c>
      <c r="AR820" s="74">
        <v>80.7</v>
      </c>
      <c r="AS820" s="74">
        <v>83.7</v>
      </c>
      <c r="AT820" s="78">
        <v>420</v>
      </c>
      <c r="AU820" s="74">
        <v>2.4</v>
      </c>
      <c r="AV820" s="78">
        <v>410</v>
      </c>
      <c r="AW820" s="74">
        <v>12.3</v>
      </c>
      <c r="AX820" s="74">
        <v>8.3000000000000007</v>
      </c>
      <c r="AY820" s="74">
        <v>67.900000000000006</v>
      </c>
      <c r="AZ820" s="74">
        <v>77.900000000000006</v>
      </c>
      <c r="BA820" s="74">
        <v>79.400000000000006</v>
      </c>
      <c r="BB820" s="78" t="s">
        <v>13</v>
      </c>
      <c r="BC820" s="74" t="s">
        <v>13</v>
      </c>
      <c r="BD820" s="78" t="s">
        <v>13</v>
      </c>
      <c r="BE820" s="74" t="s">
        <v>13</v>
      </c>
      <c r="BF820" s="74" t="s">
        <v>13</v>
      </c>
      <c r="BG820" s="74" t="s">
        <v>13</v>
      </c>
      <c r="BH820" s="74" t="s">
        <v>13</v>
      </c>
      <c r="BI820" s="74" t="s">
        <v>13</v>
      </c>
      <c r="BJ820" s="78"/>
      <c r="BK820" s="74"/>
      <c r="BL820" s="78"/>
      <c r="BM820" s="74"/>
      <c r="BN820" s="74"/>
      <c r="BO820" s="74"/>
      <c r="BP820" s="74"/>
      <c r="BQ820" s="74"/>
      <c r="BR820" s="78">
        <v>1420</v>
      </c>
      <c r="BS820" s="74">
        <v>2.6</v>
      </c>
      <c r="BT820" s="78">
        <v>1380</v>
      </c>
      <c r="BU820" s="74">
        <v>6.8</v>
      </c>
      <c r="BV820" s="74">
        <v>8.6</v>
      </c>
      <c r="BW820" s="74">
        <v>67.599999999999994</v>
      </c>
      <c r="BX820" s="74">
        <v>80.900000000000006</v>
      </c>
      <c r="BY820" s="74">
        <v>84.6</v>
      </c>
      <c r="BZ820" s="78">
        <v>1420</v>
      </c>
      <c r="CA820" s="74">
        <v>2.8</v>
      </c>
      <c r="CB820" s="78">
        <v>1380</v>
      </c>
      <c r="CC820" s="74">
        <v>11.2</v>
      </c>
      <c r="CD820" s="74">
        <v>7.3</v>
      </c>
      <c r="CE820" s="74">
        <v>69.599999999999994</v>
      </c>
      <c r="CF820" s="74">
        <v>80</v>
      </c>
      <c r="CG820" s="74">
        <v>81.599999999999994</v>
      </c>
      <c r="CH820" s="78" t="s">
        <v>13</v>
      </c>
      <c r="CI820" s="74" t="s">
        <v>13</v>
      </c>
      <c r="CJ820" s="78" t="s">
        <v>13</v>
      </c>
      <c r="CK820" s="74" t="s">
        <v>13</v>
      </c>
      <c r="CL820" s="74" t="s">
        <v>13</v>
      </c>
      <c r="CM820" s="74" t="s">
        <v>13</v>
      </c>
      <c r="CN820" s="74" t="s">
        <v>13</v>
      </c>
      <c r="CO820" s="74" t="s">
        <v>13</v>
      </c>
      <c r="CP820" s="78"/>
      <c r="CQ820" s="74"/>
      <c r="CR820" s="78"/>
      <c r="CS820" s="74"/>
      <c r="CT820" s="74"/>
      <c r="CU820" s="74"/>
      <c r="CV820" s="74"/>
      <c r="CW820" s="74"/>
    </row>
    <row r="821" spans="1:101" ht="16.5" x14ac:dyDescent="0.3">
      <c r="A821" s="74" t="s">
        <v>294</v>
      </c>
      <c r="B821" s="74">
        <v>68</v>
      </c>
      <c r="C821" s="74">
        <v>10001883</v>
      </c>
      <c r="D821" s="74" t="s">
        <v>36</v>
      </c>
      <c r="E821" s="74" t="s">
        <v>86</v>
      </c>
      <c r="F821" s="78">
        <v>1930</v>
      </c>
      <c r="G821" s="74">
        <v>3.8</v>
      </c>
      <c r="H821" s="78">
        <v>1855</v>
      </c>
      <c r="I821" s="74">
        <v>6.8</v>
      </c>
      <c r="J821" s="74">
        <v>11.8</v>
      </c>
      <c r="K821" s="74">
        <v>64.400000000000006</v>
      </c>
      <c r="L821" s="74">
        <v>75.900000000000006</v>
      </c>
      <c r="M821" s="74">
        <v>81.400000000000006</v>
      </c>
      <c r="N821" s="78">
        <v>1930</v>
      </c>
      <c r="O821" s="74">
        <v>4</v>
      </c>
      <c r="P821" s="78">
        <v>1850</v>
      </c>
      <c r="Q821" s="74">
        <v>10.7</v>
      </c>
      <c r="R821" s="74">
        <v>6.5</v>
      </c>
      <c r="S821" s="74">
        <v>70.099999999999994</v>
      </c>
      <c r="T821" s="74">
        <v>80.099999999999994</v>
      </c>
      <c r="U821" s="74">
        <v>82.8</v>
      </c>
      <c r="V821" s="78" t="s">
        <v>13</v>
      </c>
      <c r="W821" s="74" t="s">
        <v>13</v>
      </c>
      <c r="X821" s="78" t="s">
        <v>13</v>
      </c>
      <c r="Y821" s="74" t="s">
        <v>13</v>
      </c>
      <c r="Z821" s="74" t="s">
        <v>13</v>
      </c>
      <c r="AA821" s="74" t="s">
        <v>13</v>
      </c>
      <c r="AB821" s="74" t="s">
        <v>13</v>
      </c>
      <c r="AC821" s="74" t="s">
        <v>13</v>
      </c>
      <c r="AD821" s="78"/>
      <c r="AE821" s="74"/>
      <c r="AF821" s="78"/>
      <c r="AG821" s="74"/>
      <c r="AH821" s="74"/>
      <c r="AI821" s="74"/>
      <c r="AJ821" s="74"/>
      <c r="AK821" s="74"/>
      <c r="AL821" s="78">
        <v>1395</v>
      </c>
      <c r="AM821" s="74">
        <v>1.6</v>
      </c>
      <c r="AN821" s="78">
        <v>1370</v>
      </c>
      <c r="AO821" s="74">
        <v>7.7</v>
      </c>
      <c r="AP821" s="74">
        <v>12.8</v>
      </c>
      <c r="AQ821" s="74">
        <v>61.3</v>
      </c>
      <c r="AR821" s="74">
        <v>72.099999999999994</v>
      </c>
      <c r="AS821" s="74">
        <v>79.5</v>
      </c>
      <c r="AT821" s="78">
        <v>1395</v>
      </c>
      <c r="AU821" s="74">
        <v>1.8</v>
      </c>
      <c r="AV821" s="78">
        <v>1370</v>
      </c>
      <c r="AW821" s="74">
        <v>12.3</v>
      </c>
      <c r="AX821" s="74">
        <v>9.6</v>
      </c>
      <c r="AY821" s="74">
        <v>69.7</v>
      </c>
      <c r="AZ821" s="74">
        <v>76.2</v>
      </c>
      <c r="BA821" s="74">
        <v>78.099999999999994</v>
      </c>
      <c r="BB821" s="78" t="s">
        <v>13</v>
      </c>
      <c r="BC821" s="74" t="s">
        <v>13</v>
      </c>
      <c r="BD821" s="78" t="s">
        <v>13</v>
      </c>
      <c r="BE821" s="74" t="s">
        <v>13</v>
      </c>
      <c r="BF821" s="74" t="s">
        <v>13</v>
      </c>
      <c r="BG821" s="74" t="s">
        <v>13</v>
      </c>
      <c r="BH821" s="74" t="s">
        <v>13</v>
      </c>
      <c r="BI821" s="74" t="s">
        <v>13</v>
      </c>
      <c r="BJ821" s="78"/>
      <c r="BK821" s="74"/>
      <c r="BL821" s="78"/>
      <c r="BM821" s="74"/>
      <c r="BN821" s="74"/>
      <c r="BO821" s="74"/>
      <c r="BP821" s="74"/>
      <c r="BQ821" s="74"/>
      <c r="BR821" s="78">
        <v>3325</v>
      </c>
      <c r="BS821" s="74">
        <v>2.9</v>
      </c>
      <c r="BT821" s="78">
        <v>3230</v>
      </c>
      <c r="BU821" s="74">
        <v>7.2</v>
      </c>
      <c r="BV821" s="74">
        <v>12.2</v>
      </c>
      <c r="BW821" s="74">
        <v>63.1</v>
      </c>
      <c r="BX821" s="74">
        <v>74.3</v>
      </c>
      <c r="BY821" s="74">
        <v>80.599999999999994</v>
      </c>
      <c r="BZ821" s="78">
        <v>3325</v>
      </c>
      <c r="CA821" s="74">
        <v>3.1</v>
      </c>
      <c r="CB821" s="78">
        <v>3220</v>
      </c>
      <c r="CC821" s="74">
        <v>11.4</v>
      </c>
      <c r="CD821" s="74">
        <v>7.8</v>
      </c>
      <c r="CE821" s="74">
        <v>69.900000000000006</v>
      </c>
      <c r="CF821" s="74">
        <v>78.400000000000006</v>
      </c>
      <c r="CG821" s="74">
        <v>80.8</v>
      </c>
      <c r="CH821" s="78" t="s">
        <v>13</v>
      </c>
      <c r="CI821" s="74" t="s">
        <v>13</v>
      </c>
      <c r="CJ821" s="78" t="s">
        <v>13</v>
      </c>
      <c r="CK821" s="74" t="s">
        <v>13</v>
      </c>
      <c r="CL821" s="74" t="s">
        <v>13</v>
      </c>
      <c r="CM821" s="74" t="s">
        <v>13</v>
      </c>
      <c r="CN821" s="74" t="s">
        <v>13</v>
      </c>
      <c r="CO821" s="74" t="s">
        <v>13</v>
      </c>
      <c r="CP821" s="78"/>
      <c r="CQ821" s="74"/>
      <c r="CR821" s="78"/>
      <c r="CS821" s="74"/>
      <c r="CT821" s="74"/>
      <c r="CU821" s="74"/>
      <c r="CV821" s="74"/>
      <c r="CW821" s="74"/>
    </row>
    <row r="822" spans="1:101" ht="16.5" x14ac:dyDescent="0.3">
      <c r="A822" s="74" t="s">
        <v>294</v>
      </c>
      <c r="B822" s="74">
        <v>57</v>
      </c>
      <c r="C822" s="74">
        <v>10007851</v>
      </c>
      <c r="D822" s="74" t="s">
        <v>36</v>
      </c>
      <c r="E822" s="74" t="s">
        <v>88</v>
      </c>
      <c r="F822" s="78">
        <v>1175</v>
      </c>
      <c r="G822" s="74">
        <v>2.9</v>
      </c>
      <c r="H822" s="78">
        <v>1145</v>
      </c>
      <c r="I822" s="74">
        <v>6.7</v>
      </c>
      <c r="J822" s="74">
        <v>9.9</v>
      </c>
      <c r="K822" s="74">
        <v>66.599999999999994</v>
      </c>
      <c r="L822" s="74">
        <v>78.099999999999994</v>
      </c>
      <c r="M822" s="74">
        <v>83.4</v>
      </c>
      <c r="N822" s="78">
        <v>1175</v>
      </c>
      <c r="O822" s="74">
        <v>3.1</v>
      </c>
      <c r="P822" s="78">
        <v>1140</v>
      </c>
      <c r="Q822" s="74">
        <v>11</v>
      </c>
      <c r="R822" s="74">
        <v>7</v>
      </c>
      <c r="S822" s="74">
        <v>71.2</v>
      </c>
      <c r="T822" s="74">
        <v>80.3</v>
      </c>
      <c r="U822" s="74">
        <v>82</v>
      </c>
      <c r="V822" s="78" t="s">
        <v>13</v>
      </c>
      <c r="W822" s="74" t="s">
        <v>13</v>
      </c>
      <c r="X822" s="78" t="s">
        <v>13</v>
      </c>
      <c r="Y822" s="74" t="s">
        <v>13</v>
      </c>
      <c r="Z822" s="74" t="s">
        <v>13</v>
      </c>
      <c r="AA822" s="74" t="s">
        <v>13</v>
      </c>
      <c r="AB822" s="74" t="s">
        <v>13</v>
      </c>
      <c r="AC822" s="74" t="s">
        <v>13</v>
      </c>
      <c r="AD822" s="78"/>
      <c r="AE822" s="74"/>
      <c r="AF822" s="78"/>
      <c r="AG822" s="74"/>
      <c r="AH822" s="74"/>
      <c r="AI822" s="74"/>
      <c r="AJ822" s="74"/>
      <c r="AK822" s="74"/>
      <c r="AL822" s="78">
        <v>765</v>
      </c>
      <c r="AM822" s="74">
        <v>2</v>
      </c>
      <c r="AN822" s="78">
        <v>750</v>
      </c>
      <c r="AO822" s="74">
        <v>6.1</v>
      </c>
      <c r="AP822" s="74">
        <v>11</v>
      </c>
      <c r="AQ822" s="74">
        <v>68.099999999999994</v>
      </c>
      <c r="AR822" s="74">
        <v>77.400000000000006</v>
      </c>
      <c r="AS822" s="74">
        <v>82.8</v>
      </c>
      <c r="AT822" s="78">
        <v>765</v>
      </c>
      <c r="AU822" s="74">
        <v>2.2000000000000002</v>
      </c>
      <c r="AV822" s="78">
        <v>750</v>
      </c>
      <c r="AW822" s="74">
        <v>9.1999999999999993</v>
      </c>
      <c r="AX822" s="74">
        <v>7.7</v>
      </c>
      <c r="AY822" s="74">
        <v>73.5</v>
      </c>
      <c r="AZ822" s="74">
        <v>79.7</v>
      </c>
      <c r="BA822" s="74">
        <v>83.1</v>
      </c>
      <c r="BB822" s="78" t="s">
        <v>13</v>
      </c>
      <c r="BC822" s="74" t="s">
        <v>13</v>
      </c>
      <c r="BD822" s="78" t="s">
        <v>13</v>
      </c>
      <c r="BE822" s="74" t="s">
        <v>13</v>
      </c>
      <c r="BF822" s="74" t="s">
        <v>13</v>
      </c>
      <c r="BG822" s="74" t="s">
        <v>13</v>
      </c>
      <c r="BH822" s="74" t="s">
        <v>13</v>
      </c>
      <c r="BI822" s="74" t="s">
        <v>13</v>
      </c>
      <c r="BJ822" s="78"/>
      <c r="BK822" s="74"/>
      <c r="BL822" s="78"/>
      <c r="BM822" s="74"/>
      <c r="BN822" s="74"/>
      <c r="BO822" s="74"/>
      <c r="BP822" s="74"/>
      <c r="BQ822" s="74"/>
      <c r="BR822" s="78">
        <v>1945</v>
      </c>
      <c r="BS822" s="74">
        <v>2.5</v>
      </c>
      <c r="BT822" s="78">
        <v>1895</v>
      </c>
      <c r="BU822" s="74">
        <v>6.5</v>
      </c>
      <c r="BV822" s="74">
        <v>10.3</v>
      </c>
      <c r="BW822" s="74">
        <v>67.2</v>
      </c>
      <c r="BX822" s="74">
        <v>77.8</v>
      </c>
      <c r="BY822" s="74">
        <v>83.2</v>
      </c>
      <c r="BZ822" s="78">
        <v>1945</v>
      </c>
      <c r="CA822" s="74">
        <v>2.7</v>
      </c>
      <c r="CB822" s="78">
        <v>1890</v>
      </c>
      <c r="CC822" s="74">
        <v>10.3</v>
      </c>
      <c r="CD822" s="74">
        <v>7.3</v>
      </c>
      <c r="CE822" s="74">
        <v>72.099999999999994</v>
      </c>
      <c r="CF822" s="74">
        <v>80.099999999999994</v>
      </c>
      <c r="CG822" s="74">
        <v>82.4</v>
      </c>
      <c r="CH822" s="78" t="s">
        <v>13</v>
      </c>
      <c r="CI822" s="74" t="s">
        <v>13</v>
      </c>
      <c r="CJ822" s="78" t="s">
        <v>13</v>
      </c>
      <c r="CK822" s="74" t="s">
        <v>13</v>
      </c>
      <c r="CL822" s="74" t="s">
        <v>13</v>
      </c>
      <c r="CM822" s="74" t="s">
        <v>13</v>
      </c>
      <c r="CN822" s="74" t="s">
        <v>13</v>
      </c>
      <c r="CO822" s="74" t="s">
        <v>13</v>
      </c>
      <c r="CP822" s="78"/>
      <c r="CQ822" s="74"/>
      <c r="CR822" s="78"/>
      <c r="CS822" s="74"/>
      <c r="CT822" s="74"/>
      <c r="CU822" s="74"/>
      <c r="CV822" s="74"/>
      <c r="CW822" s="74"/>
    </row>
    <row r="823" spans="1:101" ht="16.5" x14ac:dyDescent="0.3">
      <c r="A823" s="74" t="s">
        <v>294</v>
      </c>
      <c r="B823" s="74">
        <v>116</v>
      </c>
      <c r="C823" s="74">
        <v>10007143</v>
      </c>
      <c r="D823" s="74" t="s">
        <v>90</v>
      </c>
      <c r="E823" s="74" t="s">
        <v>91</v>
      </c>
      <c r="F823" s="78">
        <v>1525</v>
      </c>
      <c r="G823" s="74">
        <v>1.4</v>
      </c>
      <c r="H823" s="78">
        <v>1505</v>
      </c>
      <c r="I823" s="74">
        <v>6.4</v>
      </c>
      <c r="J823" s="74">
        <v>9.5</v>
      </c>
      <c r="K823" s="74">
        <v>48.5</v>
      </c>
      <c r="L823" s="74">
        <v>71</v>
      </c>
      <c r="M823" s="74">
        <v>84.1</v>
      </c>
      <c r="N823" s="78">
        <v>1525</v>
      </c>
      <c r="O823" s="74">
        <v>2</v>
      </c>
      <c r="P823" s="78">
        <v>1495</v>
      </c>
      <c r="Q823" s="74">
        <v>8</v>
      </c>
      <c r="R823" s="74">
        <v>7.6</v>
      </c>
      <c r="S823" s="74">
        <v>63.8</v>
      </c>
      <c r="T823" s="74">
        <v>77.900000000000006</v>
      </c>
      <c r="U823" s="74">
        <v>84.5</v>
      </c>
      <c r="V823" s="78" t="s">
        <v>13</v>
      </c>
      <c r="W823" s="74" t="s">
        <v>13</v>
      </c>
      <c r="X823" s="78" t="s">
        <v>13</v>
      </c>
      <c r="Y823" s="74" t="s">
        <v>13</v>
      </c>
      <c r="Z823" s="74" t="s">
        <v>13</v>
      </c>
      <c r="AA823" s="74" t="s">
        <v>13</v>
      </c>
      <c r="AB823" s="74" t="s">
        <v>13</v>
      </c>
      <c r="AC823" s="74" t="s">
        <v>13</v>
      </c>
      <c r="AD823" s="78"/>
      <c r="AE823" s="74"/>
      <c r="AF823" s="78"/>
      <c r="AG823" s="74"/>
      <c r="AH823" s="74"/>
      <c r="AI823" s="74"/>
      <c r="AJ823" s="74"/>
      <c r="AK823" s="74"/>
      <c r="AL823" s="78">
        <v>1430</v>
      </c>
      <c r="AM823" s="74">
        <v>1</v>
      </c>
      <c r="AN823" s="78">
        <v>1415</v>
      </c>
      <c r="AO823" s="74">
        <v>6.6</v>
      </c>
      <c r="AP823" s="74">
        <v>8.9</v>
      </c>
      <c r="AQ823" s="74">
        <v>51.4</v>
      </c>
      <c r="AR823" s="74">
        <v>69.5</v>
      </c>
      <c r="AS823" s="74">
        <v>84.4</v>
      </c>
      <c r="AT823" s="78">
        <v>1430</v>
      </c>
      <c r="AU823" s="74">
        <v>0.9</v>
      </c>
      <c r="AV823" s="78">
        <v>1415</v>
      </c>
      <c r="AW823" s="74">
        <v>9.6999999999999993</v>
      </c>
      <c r="AX823" s="74">
        <v>7.8</v>
      </c>
      <c r="AY823" s="74">
        <v>65.2</v>
      </c>
      <c r="AZ823" s="74">
        <v>76.3</v>
      </c>
      <c r="BA823" s="74">
        <v>82.5</v>
      </c>
      <c r="BB823" s="78" t="s">
        <v>13</v>
      </c>
      <c r="BC823" s="74" t="s">
        <v>13</v>
      </c>
      <c r="BD823" s="78" t="s">
        <v>13</v>
      </c>
      <c r="BE823" s="74" t="s">
        <v>13</v>
      </c>
      <c r="BF823" s="74" t="s">
        <v>13</v>
      </c>
      <c r="BG823" s="74" t="s">
        <v>13</v>
      </c>
      <c r="BH823" s="74" t="s">
        <v>13</v>
      </c>
      <c r="BI823" s="74" t="s">
        <v>13</v>
      </c>
      <c r="BJ823" s="78"/>
      <c r="BK823" s="74"/>
      <c r="BL823" s="78"/>
      <c r="BM823" s="74"/>
      <c r="BN823" s="74"/>
      <c r="BO823" s="74"/>
      <c r="BP823" s="74"/>
      <c r="BQ823" s="74"/>
      <c r="BR823" s="78">
        <v>2955</v>
      </c>
      <c r="BS823" s="74">
        <v>1.2</v>
      </c>
      <c r="BT823" s="78">
        <v>2920</v>
      </c>
      <c r="BU823" s="74">
        <v>6.5</v>
      </c>
      <c r="BV823" s="74">
        <v>9.1999999999999993</v>
      </c>
      <c r="BW823" s="74">
        <v>49.9</v>
      </c>
      <c r="BX823" s="74">
        <v>70.3</v>
      </c>
      <c r="BY823" s="74">
        <v>84.2</v>
      </c>
      <c r="BZ823" s="78">
        <v>2955</v>
      </c>
      <c r="CA823" s="74">
        <v>1.5</v>
      </c>
      <c r="CB823" s="78">
        <v>2910</v>
      </c>
      <c r="CC823" s="74">
        <v>8.8000000000000007</v>
      </c>
      <c r="CD823" s="74">
        <v>7.7</v>
      </c>
      <c r="CE823" s="74">
        <v>64.5</v>
      </c>
      <c r="CF823" s="74">
        <v>77.099999999999994</v>
      </c>
      <c r="CG823" s="74">
        <v>83.5</v>
      </c>
      <c r="CH823" s="78" t="s">
        <v>13</v>
      </c>
      <c r="CI823" s="74" t="s">
        <v>13</v>
      </c>
      <c r="CJ823" s="78" t="s">
        <v>13</v>
      </c>
      <c r="CK823" s="74" t="s">
        <v>13</v>
      </c>
      <c r="CL823" s="74" t="s">
        <v>13</v>
      </c>
      <c r="CM823" s="74" t="s">
        <v>13</v>
      </c>
      <c r="CN823" s="74" t="s">
        <v>13</v>
      </c>
      <c r="CO823" s="74" t="s">
        <v>13</v>
      </c>
      <c r="CP823" s="78"/>
      <c r="CQ823" s="74"/>
      <c r="CR823" s="78"/>
      <c r="CS823" s="74"/>
      <c r="CT823" s="74"/>
      <c r="CU823" s="74"/>
      <c r="CV823" s="74"/>
      <c r="CW823" s="74"/>
    </row>
    <row r="824" spans="1:101" ht="16.5" x14ac:dyDescent="0.3">
      <c r="A824" s="74" t="s">
        <v>294</v>
      </c>
      <c r="B824" s="74">
        <v>117</v>
      </c>
      <c r="C824" s="74">
        <v>10007789</v>
      </c>
      <c r="D824" s="74" t="s">
        <v>11</v>
      </c>
      <c r="E824" s="74" t="s">
        <v>93</v>
      </c>
      <c r="F824" s="78">
        <v>1385</v>
      </c>
      <c r="G824" s="74">
        <v>2.6</v>
      </c>
      <c r="H824" s="78">
        <v>1345</v>
      </c>
      <c r="I824" s="74">
        <v>5.2</v>
      </c>
      <c r="J824" s="74">
        <v>11.1</v>
      </c>
      <c r="K824" s="74">
        <v>55.5</v>
      </c>
      <c r="L824" s="74">
        <v>75.5</v>
      </c>
      <c r="M824" s="74">
        <v>83.7</v>
      </c>
      <c r="N824" s="78">
        <v>1385</v>
      </c>
      <c r="O824" s="74">
        <v>2.9</v>
      </c>
      <c r="P824" s="78">
        <v>1345</v>
      </c>
      <c r="Q824" s="74">
        <v>10.3</v>
      </c>
      <c r="R824" s="74">
        <v>5.9</v>
      </c>
      <c r="S824" s="74">
        <v>67.099999999999994</v>
      </c>
      <c r="T824" s="74">
        <v>80.3</v>
      </c>
      <c r="U824" s="74">
        <v>83.8</v>
      </c>
      <c r="V824" s="78" t="s">
        <v>13</v>
      </c>
      <c r="W824" s="74" t="s">
        <v>13</v>
      </c>
      <c r="X824" s="78" t="s">
        <v>13</v>
      </c>
      <c r="Y824" s="74" t="s">
        <v>13</v>
      </c>
      <c r="Z824" s="74" t="s">
        <v>13</v>
      </c>
      <c r="AA824" s="74" t="s">
        <v>13</v>
      </c>
      <c r="AB824" s="74" t="s">
        <v>13</v>
      </c>
      <c r="AC824" s="74" t="s">
        <v>13</v>
      </c>
      <c r="AD824" s="78"/>
      <c r="AE824" s="74"/>
      <c r="AF824" s="78"/>
      <c r="AG824" s="74"/>
      <c r="AH824" s="74"/>
      <c r="AI824" s="74"/>
      <c r="AJ824" s="74"/>
      <c r="AK824" s="74"/>
      <c r="AL824" s="78">
        <v>985</v>
      </c>
      <c r="AM824" s="74">
        <v>0.8</v>
      </c>
      <c r="AN824" s="78">
        <v>975</v>
      </c>
      <c r="AO824" s="74">
        <v>7.2</v>
      </c>
      <c r="AP824" s="74">
        <v>11.7</v>
      </c>
      <c r="AQ824" s="74">
        <v>52.5</v>
      </c>
      <c r="AR824" s="74">
        <v>68</v>
      </c>
      <c r="AS824" s="74">
        <v>81.2</v>
      </c>
      <c r="AT824" s="78">
        <v>985</v>
      </c>
      <c r="AU824" s="74">
        <v>1</v>
      </c>
      <c r="AV824" s="78">
        <v>975</v>
      </c>
      <c r="AW824" s="74">
        <v>13.8</v>
      </c>
      <c r="AX824" s="74">
        <v>8.1999999999999993</v>
      </c>
      <c r="AY824" s="74">
        <v>64.2</v>
      </c>
      <c r="AZ824" s="74">
        <v>73.2</v>
      </c>
      <c r="BA824" s="74">
        <v>77.900000000000006</v>
      </c>
      <c r="BB824" s="78" t="s">
        <v>13</v>
      </c>
      <c r="BC824" s="74" t="s">
        <v>13</v>
      </c>
      <c r="BD824" s="78" t="s">
        <v>13</v>
      </c>
      <c r="BE824" s="74" t="s">
        <v>13</v>
      </c>
      <c r="BF824" s="74" t="s">
        <v>13</v>
      </c>
      <c r="BG824" s="74" t="s">
        <v>13</v>
      </c>
      <c r="BH824" s="74" t="s">
        <v>13</v>
      </c>
      <c r="BI824" s="74" t="s">
        <v>13</v>
      </c>
      <c r="BJ824" s="78"/>
      <c r="BK824" s="74"/>
      <c r="BL824" s="78"/>
      <c r="BM824" s="74"/>
      <c r="BN824" s="74"/>
      <c r="BO824" s="74"/>
      <c r="BP824" s="74"/>
      <c r="BQ824" s="74"/>
      <c r="BR824" s="78">
        <v>2370</v>
      </c>
      <c r="BS824" s="74">
        <v>1.9</v>
      </c>
      <c r="BT824" s="78">
        <v>2325</v>
      </c>
      <c r="BU824" s="74">
        <v>6</v>
      </c>
      <c r="BV824" s="74">
        <v>11.4</v>
      </c>
      <c r="BW824" s="74">
        <v>54.2</v>
      </c>
      <c r="BX824" s="74">
        <v>72.3</v>
      </c>
      <c r="BY824" s="74">
        <v>82.6</v>
      </c>
      <c r="BZ824" s="78">
        <v>2370</v>
      </c>
      <c r="CA824" s="74">
        <v>2.1</v>
      </c>
      <c r="CB824" s="78">
        <v>2320</v>
      </c>
      <c r="CC824" s="74">
        <v>11.8</v>
      </c>
      <c r="CD824" s="74">
        <v>6.9</v>
      </c>
      <c r="CE824" s="74">
        <v>65.900000000000006</v>
      </c>
      <c r="CF824" s="74">
        <v>77.3</v>
      </c>
      <c r="CG824" s="74">
        <v>81.400000000000006</v>
      </c>
      <c r="CH824" s="78" t="s">
        <v>13</v>
      </c>
      <c r="CI824" s="74" t="s">
        <v>13</v>
      </c>
      <c r="CJ824" s="78" t="s">
        <v>13</v>
      </c>
      <c r="CK824" s="74" t="s">
        <v>13</v>
      </c>
      <c r="CL824" s="74" t="s">
        <v>13</v>
      </c>
      <c r="CM824" s="74" t="s">
        <v>13</v>
      </c>
      <c r="CN824" s="74" t="s">
        <v>13</v>
      </c>
      <c r="CO824" s="74" t="s">
        <v>13</v>
      </c>
      <c r="CP824" s="78"/>
      <c r="CQ824" s="74"/>
      <c r="CR824" s="78"/>
      <c r="CS824" s="74"/>
      <c r="CT824" s="74"/>
      <c r="CU824" s="74"/>
      <c r="CV824" s="74"/>
      <c r="CW824" s="74"/>
    </row>
    <row r="825" spans="1:101" ht="16.5" x14ac:dyDescent="0.3">
      <c r="A825" s="74" t="s">
        <v>294</v>
      </c>
      <c r="B825" s="74">
        <v>58</v>
      </c>
      <c r="C825" s="74">
        <v>10007144</v>
      </c>
      <c r="D825" s="74" t="s">
        <v>27</v>
      </c>
      <c r="E825" s="74" t="s">
        <v>95</v>
      </c>
      <c r="F825" s="78">
        <v>1340</v>
      </c>
      <c r="G825" s="74">
        <v>3.7</v>
      </c>
      <c r="H825" s="78">
        <v>1290</v>
      </c>
      <c r="I825" s="74">
        <v>9.5</v>
      </c>
      <c r="J825" s="74">
        <v>17.2</v>
      </c>
      <c r="K825" s="74">
        <v>55.8</v>
      </c>
      <c r="L825" s="74">
        <v>66</v>
      </c>
      <c r="M825" s="74">
        <v>73.400000000000006</v>
      </c>
      <c r="N825" s="78">
        <v>1340</v>
      </c>
      <c r="O825" s="74">
        <v>4.5</v>
      </c>
      <c r="P825" s="78">
        <v>1280</v>
      </c>
      <c r="Q825" s="74">
        <v>12.1</v>
      </c>
      <c r="R825" s="74">
        <v>15.4</v>
      </c>
      <c r="S825" s="74">
        <v>60.6</v>
      </c>
      <c r="T825" s="74">
        <v>69.099999999999994</v>
      </c>
      <c r="U825" s="74">
        <v>72.5</v>
      </c>
      <c r="V825" s="78" t="s">
        <v>13</v>
      </c>
      <c r="W825" s="74" t="s">
        <v>13</v>
      </c>
      <c r="X825" s="78" t="s">
        <v>13</v>
      </c>
      <c r="Y825" s="74" t="s">
        <v>13</v>
      </c>
      <c r="Z825" s="74" t="s">
        <v>13</v>
      </c>
      <c r="AA825" s="74" t="s">
        <v>13</v>
      </c>
      <c r="AB825" s="74" t="s">
        <v>13</v>
      </c>
      <c r="AC825" s="74" t="s">
        <v>13</v>
      </c>
      <c r="AD825" s="78"/>
      <c r="AE825" s="74"/>
      <c r="AF825" s="78"/>
      <c r="AG825" s="74"/>
      <c r="AH825" s="74"/>
      <c r="AI825" s="74"/>
      <c r="AJ825" s="74"/>
      <c r="AK825" s="74"/>
      <c r="AL825" s="78">
        <v>1030</v>
      </c>
      <c r="AM825" s="74">
        <v>6.5</v>
      </c>
      <c r="AN825" s="78">
        <v>965</v>
      </c>
      <c r="AO825" s="74">
        <v>12.8</v>
      </c>
      <c r="AP825" s="74">
        <v>19.100000000000001</v>
      </c>
      <c r="AQ825" s="74">
        <v>48.9</v>
      </c>
      <c r="AR825" s="74">
        <v>59.2</v>
      </c>
      <c r="AS825" s="74">
        <v>68.099999999999994</v>
      </c>
      <c r="AT825" s="78">
        <v>1030</v>
      </c>
      <c r="AU825" s="74">
        <v>7.1</v>
      </c>
      <c r="AV825" s="78">
        <v>955</v>
      </c>
      <c r="AW825" s="74">
        <v>21</v>
      </c>
      <c r="AX825" s="74">
        <v>16</v>
      </c>
      <c r="AY825" s="74">
        <v>52</v>
      </c>
      <c r="AZ825" s="74">
        <v>58.5</v>
      </c>
      <c r="BA825" s="74">
        <v>63</v>
      </c>
      <c r="BB825" s="78" t="s">
        <v>13</v>
      </c>
      <c r="BC825" s="74" t="s">
        <v>13</v>
      </c>
      <c r="BD825" s="78" t="s">
        <v>13</v>
      </c>
      <c r="BE825" s="74" t="s">
        <v>13</v>
      </c>
      <c r="BF825" s="74" t="s">
        <v>13</v>
      </c>
      <c r="BG825" s="74" t="s">
        <v>13</v>
      </c>
      <c r="BH825" s="74" t="s">
        <v>13</v>
      </c>
      <c r="BI825" s="74" t="s">
        <v>13</v>
      </c>
      <c r="BJ825" s="78"/>
      <c r="BK825" s="74"/>
      <c r="BL825" s="78"/>
      <c r="BM825" s="74"/>
      <c r="BN825" s="74"/>
      <c r="BO825" s="74"/>
      <c r="BP825" s="74"/>
      <c r="BQ825" s="74"/>
      <c r="BR825" s="78">
        <v>2370</v>
      </c>
      <c r="BS825" s="74">
        <v>4.9000000000000004</v>
      </c>
      <c r="BT825" s="78">
        <v>2255</v>
      </c>
      <c r="BU825" s="74">
        <v>10.9</v>
      </c>
      <c r="BV825" s="74">
        <v>18</v>
      </c>
      <c r="BW825" s="74">
        <v>52.8</v>
      </c>
      <c r="BX825" s="74">
        <v>63.1</v>
      </c>
      <c r="BY825" s="74">
        <v>71.099999999999994</v>
      </c>
      <c r="BZ825" s="78">
        <v>2370</v>
      </c>
      <c r="CA825" s="74">
        <v>5.6</v>
      </c>
      <c r="CB825" s="78">
        <v>2235</v>
      </c>
      <c r="CC825" s="74">
        <v>15.9</v>
      </c>
      <c r="CD825" s="74">
        <v>15.6</v>
      </c>
      <c r="CE825" s="74">
        <v>57</v>
      </c>
      <c r="CF825" s="74">
        <v>64.599999999999994</v>
      </c>
      <c r="CG825" s="74">
        <v>68.400000000000006</v>
      </c>
      <c r="CH825" s="78" t="s">
        <v>13</v>
      </c>
      <c r="CI825" s="74" t="s">
        <v>13</v>
      </c>
      <c r="CJ825" s="78" t="s">
        <v>13</v>
      </c>
      <c r="CK825" s="74" t="s">
        <v>13</v>
      </c>
      <c r="CL825" s="74" t="s">
        <v>13</v>
      </c>
      <c r="CM825" s="74" t="s">
        <v>13</v>
      </c>
      <c r="CN825" s="74" t="s">
        <v>13</v>
      </c>
      <c r="CO825" s="74" t="s">
        <v>13</v>
      </c>
      <c r="CP825" s="78"/>
      <c r="CQ825" s="74"/>
      <c r="CR825" s="78"/>
      <c r="CS825" s="74"/>
      <c r="CT825" s="74"/>
      <c r="CU825" s="74"/>
      <c r="CV825" s="74"/>
      <c r="CW825" s="74"/>
    </row>
    <row r="826" spans="1:101" ht="16.5" x14ac:dyDescent="0.3">
      <c r="A826" s="74" t="s">
        <v>294</v>
      </c>
      <c r="B826" s="74">
        <v>16</v>
      </c>
      <c r="C826" s="74">
        <v>10007823</v>
      </c>
      <c r="D826" s="74" t="s">
        <v>39</v>
      </c>
      <c r="E826" s="74" t="s">
        <v>97</v>
      </c>
      <c r="F826" s="78">
        <v>1390</v>
      </c>
      <c r="G826" s="74">
        <v>2.1</v>
      </c>
      <c r="H826" s="78">
        <v>1365</v>
      </c>
      <c r="I826" s="74">
        <v>5.5</v>
      </c>
      <c r="J826" s="74">
        <v>6.8</v>
      </c>
      <c r="K826" s="74">
        <v>59.1</v>
      </c>
      <c r="L826" s="74">
        <v>81.3</v>
      </c>
      <c r="M826" s="74">
        <v>87.7</v>
      </c>
      <c r="N826" s="78">
        <v>1390</v>
      </c>
      <c r="O826" s="74">
        <v>2.9</v>
      </c>
      <c r="P826" s="78">
        <v>1350</v>
      </c>
      <c r="Q826" s="74">
        <v>9.6</v>
      </c>
      <c r="R826" s="74">
        <v>5.6</v>
      </c>
      <c r="S826" s="74">
        <v>68.2</v>
      </c>
      <c r="T826" s="74">
        <v>81.099999999999994</v>
      </c>
      <c r="U826" s="74">
        <v>84.8</v>
      </c>
      <c r="V826" s="78" t="s">
        <v>13</v>
      </c>
      <c r="W826" s="74" t="s">
        <v>13</v>
      </c>
      <c r="X826" s="78" t="s">
        <v>13</v>
      </c>
      <c r="Y826" s="74" t="s">
        <v>13</v>
      </c>
      <c r="Z826" s="74" t="s">
        <v>13</v>
      </c>
      <c r="AA826" s="74" t="s">
        <v>13</v>
      </c>
      <c r="AB826" s="74" t="s">
        <v>13</v>
      </c>
      <c r="AC826" s="74" t="s">
        <v>13</v>
      </c>
      <c r="AD826" s="78"/>
      <c r="AE826" s="74"/>
      <c r="AF826" s="78"/>
      <c r="AG826" s="74"/>
      <c r="AH826" s="74"/>
      <c r="AI826" s="74"/>
      <c r="AJ826" s="74"/>
      <c r="AK826" s="74"/>
      <c r="AL826" s="78">
        <v>555</v>
      </c>
      <c r="AM826" s="74">
        <v>1.4</v>
      </c>
      <c r="AN826" s="78">
        <v>545</v>
      </c>
      <c r="AO826" s="74">
        <v>5</v>
      </c>
      <c r="AP826" s="74">
        <v>13.4</v>
      </c>
      <c r="AQ826" s="74">
        <v>65.099999999999994</v>
      </c>
      <c r="AR826" s="74">
        <v>77.599999999999994</v>
      </c>
      <c r="AS826" s="74">
        <v>81.7</v>
      </c>
      <c r="AT826" s="78">
        <v>555</v>
      </c>
      <c r="AU826" s="74">
        <v>1.4</v>
      </c>
      <c r="AV826" s="78">
        <v>545</v>
      </c>
      <c r="AW826" s="74">
        <v>10.3</v>
      </c>
      <c r="AX826" s="74">
        <v>7.9</v>
      </c>
      <c r="AY826" s="74">
        <v>71.900000000000006</v>
      </c>
      <c r="AZ826" s="74">
        <v>78.900000000000006</v>
      </c>
      <c r="BA826" s="74">
        <v>81.8</v>
      </c>
      <c r="BB826" s="78" t="s">
        <v>13</v>
      </c>
      <c r="BC826" s="74" t="s">
        <v>13</v>
      </c>
      <c r="BD826" s="78" t="s">
        <v>13</v>
      </c>
      <c r="BE826" s="74" t="s">
        <v>13</v>
      </c>
      <c r="BF826" s="74" t="s">
        <v>13</v>
      </c>
      <c r="BG826" s="74" t="s">
        <v>13</v>
      </c>
      <c r="BH826" s="74" t="s">
        <v>13</v>
      </c>
      <c r="BI826" s="74" t="s">
        <v>13</v>
      </c>
      <c r="BJ826" s="78"/>
      <c r="BK826" s="74"/>
      <c r="BL826" s="78"/>
      <c r="BM826" s="74"/>
      <c r="BN826" s="74"/>
      <c r="BO826" s="74"/>
      <c r="BP826" s="74"/>
      <c r="BQ826" s="74"/>
      <c r="BR826" s="78">
        <v>1945</v>
      </c>
      <c r="BS826" s="74">
        <v>1.9</v>
      </c>
      <c r="BT826" s="78">
        <v>1910</v>
      </c>
      <c r="BU826" s="74">
        <v>5.3</v>
      </c>
      <c r="BV826" s="74">
        <v>8.6999999999999993</v>
      </c>
      <c r="BW826" s="74">
        <v>60.8</v>
      </c>
      <c r="BX826" s="74">
        <v>80.2</v>
      </c>
      <c r="BY826" s="74">
        <v>86</v>
      </c>
      <c r="BZ826" s="78">
        <v>1945</v>
      </c>
      <c r="CA826" s="74">
        <v>2.5</v>
      </c>
      <c r="CB826" s="78">
        <v>1895</v>
      </c>
      <c r="CC826" s="74">
        <v>9.8000000000000007</v>
      </c>
      <c r="CD826" s="74">
        <v>6.3</v>
      </c>
      <c r="CE826" s="74">
        <v>69.3</v>
      </c>
      <c r="CF826" s="74">
        <v>80.400000000000006</v>
      </c>
      <c r="CG826" s="74">
        <v>83.9</v>
      </c>
      <c r="CH826" s="78" t="s">
        <v>13</v>
      </c>
      <c r="CI826" s="74" t="s">
        <v>13</v>
      </c>
      <c r="CJ826" s="78" t="s">
        <v>13</v>
      </c>
      <c r="CK826" s="74" t="s">
        <v>13</v>
      </c>
      <c r="CL826" s="74" t="s">
        <v>13</v>
      </c>
      <c r="CM826" s="74" t="s">
        <v>13</v>
      </c>
      <c r="CN826" s="74" t="s">
        <v>13</v>
      </c>
      <c r="CO826" s="74" t="s">
        <v>13</v>
      </c>
      <c r="CP826" s="78"/>
      <c r="CQ826" s="74"/>
      <c r="CR826" s="78"/>
      <c r="CS826" s="74"/>
      <c r="CT826" s="74"/>
      <c r="CU826" s="74"/>
      <c r="CV826" s="74"/>
      <c r="CW826" s="74"/>
    </row>
    <row r="827" spans="1:101" ht="16.5" x14ac:dyDescent="0.3">
      <c r="A827" s="74" t="s">
        <v>294</v>
      </c>
      <c r="B827" s="74">
        <v>118</v>
      </c>
      <c r="C827" s="74">
        <v>10007791</v>
      </c>
      <c r="D827" s="74" t="s">
        <v>11</v>
      </c>
      <c r="E827" s="74" t="s">
        <v>99</v>
      </c>
      <c r="F827" s="78">
        <v>945</v>
      </c>
      <c r="G827" s="74">
        <v>2.8</v>
      </c>
      <c r="H827" s="78">
        <v>920</v>
      </c>
      <c r="I827" s="74">
        <v>6.5</v>
      </c>
      <c r="J827" s="74">
        <v>12.6</v>
      </c>
      <c r="K827" s="74">
        <v>61.5</v>
      </c>
      <c r="L827" s="74">
        <v>73.3</v>
      </c>
      <c r="M827" s="74">
        <v>80.8</v>
      </c>
      <c r="N827" s="78">
        <v>945</v>
      </c>
      <c r="O827" s="74">
        <v>3.2</v>
      </c>
      <c r="P827" s="78">
        <v>915</v>
      </c>
      <c r="Q827" s="74">
        <v>10.5</v>
      </c>
      <c r="R827" s="74">
        <v>9</v>
      </c>
      <c r="S827" s="74">
        <v>67.2</v>
      </c>
      <c r="T827" s="74">
        <v>77</v>
      </c>
      <c r="U827" s="74">
        <v>80.5</v>
      </c>
      <c r="V827" s="78" t="s">
        <v>13</v>
      </c>
      <c r="W827" s="74" t="s">
        <v>13</v>
      </c>
      <c r="X827" s="78" t="s">
        <v>13</v>
      </c>
      <c r="Y827" s="74" t="s">
        <v>13</v>
      </c>
      <c r="Z827" s="74" t="s">
        <v>13</v>
      </c>
      <c r="AA827" s="74" t="s">
        <v>13</v>
      </c>
      <c r="AB827" s="74" t="s">
        <v>13</v>
      </c>
      <c r="AC827" s="74" t="s">
        <v>13</v>
      </c>
      <c r="AD827" s="78"/>
      <c r="AE827" s="74"/>
      <c r="AF827" s="78"/>
      <c r="AG827" s="74"/>
      <c r="AH827" s="74"/>
      <c r="AI827" s="74"/>
      <c r="AJ827" s="74"/>
      <c r="AK827" s="74"/>
      <c r="AL827" s="78">
        <v>700</v>
      </c>
      <c r="AM827" s="74">
        <v>1.3</v>
      </c>
      <c r="AN827" s="78">
        <v>690</v>
      </c>
      <c r="AO827" s="74">
        <v>6.1</v>
      </c>
      <c r="AP827" s="74">
        <v>12.8</v>
      </c>
      <c r="AQ827" s="74">
        <v>58.1</v>
      </c>
      <c r="AR827" s="74">
        <v>70.900000000000006</v>
      </c>
      <c r="AS827" s="74">
        <v>81.2</v>
      </c>
      <c r="AT827" s="78">
        <v>700</v>
      </c>
      <c r="AU827" s="74">
        <v>1.9</v>
      </c>
      <c r="AV827" s="78">
        <v>685</v>
      </c>
      <c r="AW827" s="74">
        <v>11.4</v>
      </c>
      <c r="AX827" s="74">
        <v>10.5</v>
      </c>
      <c r="AY827" s="74">
        <v>66.599999999999994</v>
      </c>
      <c r="AZ827" s="74">
        <v>74.5</v>
      </c>
      <c r="BA827" s="74">
        <v>78.099999999999994</v>
      </c>
      <c r="BB827" s="78" t="s">
        <v>13</v>
      </c>
      <c r="BC827" s="74" t="s">
        <v>13</v>
      </c>
      <c r="BD827" s="78" t="s">
        <v>13</v>
      </c>
      <c r="BE827" s="74" t="s">
        <v>13</v>
      </c>
      <c r="BF827" s="74" t="s">
        <v>13</v>
      </c>
      <c r="BG827" s="74" t="s">
        <v>13</v>
      </c>
      <c r="BH827" s="74" t="s">
        <v>13</v>
      </c>
      <c r="BI827" s="74" t="s">
        <v>13</v>
      </c>
      <c r="BJ827" s="78"/>
      <c r="BK827" s="74"/>
      <c r="BL827" s="78"/>
      <c r="BM827" s="74"/>
      <c r="BN827" s="74"/>
      <c r="BO827" s="74"/>
      <c r="BP827" s="74"/>
      <c r="BQ827" s="74"/>
      <c r="BR827" s="78">
        <v>1645</v>
      </c>
      <c r="BS827" s="74">
        <v>2.1</v>
      </c>
      <c r="BT827" s="78">
        <v>1610</v>
      </c>
      <c r="BU827" s="74">
        <v>6.3</v>
      </c>
      <c r="BV827" s="74">
        <v>12.7</v>
      </c>
      <c r="BW827" s="74">
        <v>60</v>
      </c>
      <c r="BX827" s="74">
        <v>72.3</v>
      </c>
      <c r="BY827" s="74">
        <v>81</v>
      </c>
      <c r="BZ827" s="78">
        <v>1645</v>
      </c>
      <c r="CA827" s="74">
        <v>2.6</v>
      </c>
      <c r="CB827" s="78">
        <v>1600</v>
      </c>
      <c r="CC827" s="74">
        <v>10.9</v>
      </c>
      <c r="CD827" s="74">
        <v>9.6</v>
      </c>
      <c r="CE827" s="74">
        <v>67</v>
      </c>
      <c r="CF827" s="74">
        <v>76</v>
      </c>
      <c r="CG827" s="74">
        <v>79.5</v>
      </c>
      <c r="CH827" s="78" t="s">
        <v>13</v>
      </c>
      <c r="CI827" s="74" t="s">
        <v>13</v>
      </c>
      <c r="CJ827" s="78" t="s">
        <v>13</v>
      </c>
      <c r="CK827" s="74" t="s">
        <v>13</v>
      </c>
      <c r="CL827" s="74" t="s">
        <v>13</v>
      </c>
      <c r="CM827" s="74" t="s">
        <v>13</v>
      </c>
      <c r="CN827" s="74" t="s">
        <v>13</v>
      </c>
      <c r="CO827" s="74" t="s">
        <v>13</v>
      </c>
      <c r="CP827" s="78"/>
      <c r="CQ827" s="74"/>
      <c r="CR827" s="78"/>
      <c r="CS827" s="74"/>
      <c r="CT827" s="74"/>
      <c r="CU827" s="74"/>
      <c r="CV827" s="74"/>
      <c r="CW827" s="74"/>
    </row>
    <row r="828" spans="1:101" ht="16.5" x14ac:dyDescent="0.3">
      <c r="A828" s="74" t="s">
        <v>294</v>
      </c>
      <c r="B828" s="74">
        <v>119</v>
      </c>
      <c r="C828" s="74">
        <v>10007792</v>
      </c>
      <c r="D828" s="74" t="s">
        <v>19</v>
      </c>
      <c r="E828" s="74" t="s">
        <v>101</v>
      </c>
      <c r="F828" s="78">
        <v>1580</v>
      </c>
      <c r="G828" s="74">
        <v>1.5</v>
      </c>
      <c r="H828" s="78">
        <v>1555</v>
      </c>
      <c r="I828" s="74">
        <v>6.2</v>
      </c>
      <c r="J828" s="74">
        <v>9.1</v>
      </c>
      <c r="K828" s="74">
        <v>53.1</v>
      </c>
      <c r="L828" s="74">
        <v>73.2</v>
      </c>
      <c r="M828" s="74">
        <v>84.8</v>
      </c>
      <c r="N828" s="78">
        <v>1580</v>
      </c>
      <c r="O828" s="74">
        <v>1.7</v>
      </c>
      <c r="P828" s="78">
        <v>1550</v>
      </c>
      <c r="Q828" s="74">
        <v>9.6999999999999993</v>
      </c>
      <c r="R828" s="74">
        <v>7</v>
      </c>
      <c r="S828" s="74">
        <v>66.7</v>
      </c>
      <c r="T828" s="74">
        <v>78.900000000000006</v>
      </c>
      <c r="U828" s="74">
        <v>83.3</v>
      </c>
      <c r="V828" s="78" t="s">
        <v>13</v>
      </c>
      <c r="W828" s="74" t="s">
        <v>13</v>
      </c>
      <c r="X828" s="78" t="s">
        <v>13</v>
      </c>
      <c r="Y828" s="74" t="s">
        <v>13</v>
      </c>
      <c r="Z828" s="74" t="s">
        <v>13</v>
      </c>
      <c r="AA828" s="74" t="s">
        <v>13</v>
      </c>
      <c r="AB828" s="74" t="s">
        <v>13</v>
      </c>
      <c r="AC828" s="74" t="s">
        <v>13</v>
      </c>
      <c r="AD828" s="78"/>
      <c r="AE828" s="74"/>
      <c r="AF828" s="78"/>
      <c r="AG828" s="74"/>
      <c r="AH828" s="74"/>
      <c r="AI828" s="74"/>
      <c r="AJ828" s="74"/>
      <c r="AK828" s="74"/>
      <c r="AL828" s="78">
        <v>1320</v>
      </c>
      <c r="AM828" s="74">
        <v>1.3</v>
      </c>
      <c r="AN828" s="78">
        <v>1300</v>
      </c>
      <c r="AO828" s="74">
        <v>9.1</v>
      </c>
      <c r="AP828" s="74">
        <v>10.4</v>
      </c>
      <c r="AQ828" s="74">
        <v>50.2</v>
      </c>
      <c r="AR828" s="74">
        <v>68.599999999999994</v>
      </c>
      <c r="AS828" s="74">
        <v>80.5</v>
      </c>
      <c r="AT828" s="78">
        <v>1320</v>
      </c>
      <c r="AU828" s="74">
        <v>1.4</v>
      </c>
      <c r="AV828" s="78">
        <v>1300</v>
      </c>
      <c r="AW828" s="74">
        <v>12.4</v>
      </c>
      <c r="AX828" s="74">
        <v>8.6</v>
      </c>
      <c r="AY828" s="74">
        <v>64.8</v>
      </c>
      <c r="AZ828" s="74">
        <v>74.900000000000006</v>
      </c>
      <c r="BA828" s="74">
        <v>79</v>
      </c>
      <c r="BB828" s="78" t="s">
        <v>13</v>
      </c>
      <c r="BC828" s="74" t="s">
        <v>13</v>
      </c>
      <c r="BD828" s="78" t="s">
        <v>13</v>
      </c>
      <c r="BE828" s="74" t="s">
        <v>13</v>
      </c>
      <c r="BF828" s="74" t="s">
        <v>13</v>
      </c>
      <c r="BG828" s="74" t="s">
        <v>13</v>
      </c>
      <c r="BH828" s="74" t="s">
        <v>13</v>
      </c>
      <c r="BI828" s="74" t="s">
        <v>13</v>
      </c>
      <c r="BJ828" s="78"/>
      <c r="BK828" s="74"/>
      <c r="BL828" s="78"/>
      <c r="BM828" s="74"/>
      <c r="BN828" s="74"/>
      <c r="BO828" s="74"/>
      <c r="BP828" s="74"/>
      <c r="BQ828" s="74"/>
      <c r="BR828" s="78">
        <v>2895</v>
      </c>
      <c r="BS828" s="74">
        <v>1.4</v>
      </c>
      <c r="BT828" s="78">
        <v>2855</v>
      </c>
      <c r="BU828" s="74">
        <v>7.5</v>
      </c>
      <c r="BV828" s="74">
        <v>9.6999999999999993</v>
      </c>
      <c r="BW828" s="74">
        <v>51.8</v>
      </c>
      <c r="BX828" s="74">
        <v>71.099999999999994</v>
      </c>
      <c r="BY828" s="74">
        <v>82.8</v>
      </c>
      <c r="BZ828" s="78">
        <v>2895</v>
      </c>
      <c r="CA828" s="74">
        <v>1.6</v>
      </c>
      <c r="CB828" s="78">
        <v>2850</v>
      </c>
      <c r="CC828" s="74">
        <v>10.9</v>
      </c>
      <c r="CD828" s="74">
        <v>7.7</v>
      </c>
      <c r="CE828" s="74">
        <v>65.8</v>
      </c>
      <c r="CF828" s="74">
        <v>77.099999999999994</v>
      </c>
      <c r="CG828" s="74">
        <v>81.3</v>
      </c>
      <c r="CH828" s="78" t="s">
        <v>13</v>
      </c>
      <c r="CI828" s="74" t="s">
        <v>13</v>
      </c>
      <c r="CJ828" s="78" t="s">
        <v>13</v>
      </c>
      <c r="CK828" s="74" t="s">
        <v>13</v>
      </c>
      <c r="CL828" s="74" t="s">
        <v>13</v>
      </c>
      <c r="CM828" s="74" t="s">
        <v>13</v>
      </c>
      <c r="CN828" s="74" t="s">
        <v>13</v>
      </c>
      <c r="CO828" s="74" t="s">
        <v>13</v>
      </c>
      <c r="CP828" s="78"/>
      <c r="CQ828" s="74"/>
      <c r="CR828" s="78"/>
      <c r="CS828" s="74"/>
      <c r="CT828" s="74"/>
      <c r="CU828" s="74"/>
      <c r="CV828" s="74"/>
      <c r="CW828" s="74"/>
    </row>
    <row r="829" spans="1:101" ht="16.5" x14ac:dyDescent="0.3">
      <c r="A829" s="74" t="s">
        <v>294</v>
      </c>
      <c r="B829" s="74">
        <v>17</v>
      </c>
      <c r="C829" s="74">
        <v>10008640</v>
      </c>
      <c r="D829" s="74" t="s">
        <v>19</v>
      </c>
      <c r="E829" s="74" t="s">
        <v>103</v>
      </c>
      <c r="F829" s="78">
        <v>435</v>
      </c>
      <c r="G829" s="74">
        <v>2.8</v>
      </c>
      <c r="H829" s="78">
        <v>425</v>
      </c>
      <c r="I829" s="74">
        <v>8.5</v>
      </c>
      <c r="J829" s="74">
        <v>19.3</v>
      </c>
      <c r="K829" s="74">
        <v>63</v>
      </c>
      <c r="L829" s="74">
        <v>68.2</v>
      </c>
      <c r="M829" s="74">
        <v>72.2</v>
      </c>
      <c r="N829" s="78">
        <v>435</v>
      </c>
      <c r="O829" s="74">
        <v>2.8</v>
      </c>
      <c r="P829" s="78">
        <v>425</v>
      </c>
      <c r="Q829" s="74">
        <v>15.6</v>
      </c>
      <c r="R829" s="74">
        <v>13.4</v>
      </c>
      <c r="S829" s="74">
        <v>63</v>
      </c>
      <c r="T829" s="74">
        <v>68.400000000000006</v>
      </c>
      <c r="U829" s="74">
        <v>71</v>
      </c>
      <c r="V829" s="78" t="s">
        <v>13</v>
      </c>
      <c r="W829" s="74" t="s">
        <v>13</v>
      </c>
      <c r="X829" s="78" t="s">
        <v>13</v>
      </c>
      <c r="Y829" s="74" t="s">
        <v>13</v>
      </c>
      <c r="Z829" s="74" t="s">
        <v>13</v>
      </c>
      <c r="AA829" s="74" t="s">
        <v>13</v>
      </c>
      <c r="AB829" s="74" t="s">
        <v>13</v>
      </c>
      <c r="AC829" s="74" t="s">
        <v>13</v>
      </c>
      <c r="AD829" s="78"/>
      <c r="AE829" s="74"/>
      <c r="AF829" s="78"/>
      <c r="AG829" s="74"/>
      <c r="AH829" s="74"/>
      <c r="AI829" s="74"/>
      <c r="AJ829" s="74"/>
      <c r="AK829" s="74"/>
      <c r="AL829" s="78">
        <v>330</v>
      </c>
      <c r="AM829" s="74">
        <v>2.4</v>
      </c>
      <c r="AN829" s="78">
        <v>320</v>
      </c>
      <c r="AO829" s="74">
        <v>10.6</v>
      </c>
      <c r="AP829" s="74">
        <v>18.7</v>
      </c>
      <c r="AQ829" s="74">
        <v>62</v>
      </c>
      <c r="AR829" s="74">
        <v>67</v>
      </c>
      <c r="AS829" s="74">
        <v>70.7</v>
      </c>
      <c r="AT829" s="78">
        <v>330</v>
      </c>
      <c r="AU829" s="74">
        <v>2.1</v>
      </c>
      <c r="AV829" s="78">
        <v>320</v>
      </c>
      <c r="AW829" s="74">
        <v>17.100000000000001</v>
      </c>
      <c r="AX829" s="74">
        <v>16.5</v>
      </c>
      <c r="AY829" s="74">
        <v>57.5</v>
      </c>
      <c r="AZ829" s="74">
        <v>63.7</v>
      </c>
      <c r="BA829" s="74">
        <v>66.5</v>
      </c>
      <c r="BB829" s="78" t="s">
        <v>13</v>
      </c>
      <c r="BC829" s="74" t="s">
        <v>13</v>
      </c>
      <c r="BD829" s="78" t="s">
        <v>13</v>
      </c>
      <c r="BE829" s="74" t="s">
        <v>13</v>
      </c>
      <c r="BF829" s="74" t="s">
        <v>13</v>
      </c>
      <c r="BG829" s="74" t="s">
        <v>13</v>
      </c>
      <c r="BH829" s="74" t="s">
        <v>13</v>
      </c>
      <c r="BI829" s="74" t="s">
        <v>13</v>
      </c>
      <c r="BJ829" s="78"/>
      <c r="BK829" s="74"/>
      <c r="BL829" s="78"/>
      <c r="BM829" s="74"/>
      <c r="BN829" s="74"/>
      <c r="BO829" s="74"/>
      <c r="BP829" s="74"/>
      <c r="BQ829" s="74"/>
      <c r="BR829" s="78">
        <v>765</v>
      </c>
      <c r="BS829" s="74">
        <v>2.6</v>
      </c>
      <c r="BT829" s="78">
        <v>745</v>
      </c>
      <c r="BU829" s="74">
        <v>9.4</v>
      </c>
      <c r="BV829" s="74">
        <v>19.100000000000001</v>
      </c>
      <c r="BW829" s="74">
        <v>62.6</v>
      </c>
      <c r="BX829" s="74">
        <v>67.7</v>
      </c>
      <c r="BY829" s="74">
        <v>71.5</v>
      </c>
      <c r="BZ829" s="78">
        <v>765</v>
      </c>
      <c r="CA829" s="74">
        <v>2.5</v>
      </c>
      <c r="CB829" s="78">
        <v>745</v>
      </c>
      <c r="CC829" s="74">
        <v>16.2</v>
      </c>
      <c r="CD829" s="74">
        <v>14.7</v>
      </c>
      <c r="CE829" s="74">
        <v>60.6</v>
      </c>
      <c r="CF829" s="74">
        <v>66.400000000000006</v>
      </c>
      <c r="CG829" s="74">
        <v>69</v>
      </c>
      <c r="CH829" s="78" t="s">
        <v>13</v>
      </c>
      <c r="CI829" s="74" t="s">
        <v>13</v>
      </c>
      <c r="CJ829" s="78" t="s">
        <v>13</v>
      </c>
      <c r="CK829" s="74" t="s">
        <v>13</v>
      </c>
      <c r="CL829" s="74" t="s">
        <v>13</v>
      </c>
      <c r="CM829" s="74" t="s">
        <v>13</v>
      </c>
      <c r="CN829" s="74" t="s">
        <v>13</v>
      </c>
      <c r="CO829" s="74" t="s">
        <v>13</v>
      </c>
      <c r="CP829" s="78"/>
      <c r="CQ829" s="74"/>
      <c r="CR829" s="78"/>
      <c r="CS829" s="74"/>
      <c r="CT829" s="74"/>
      <c r="CU829" s="74"/>
      <c r="CV829" s="74"/>
      <c r="CW829" s="74"/>
    </row>
    <row r="830" spans="1:101" ht="16.5" x14ac:dyDescent="0.3">
      <c r="A830" s="74" t="s">
        <v>294</v>
      </c>
      <c r="B830" s="74">
        <v>229</v>
      </c>
      <c r="C830" s="74">
        <v>10004511</v>
      </c>
      <c r="D830" s="74" t="s">
        <v>49</v>
      </c>
      <c r="E830" s="74" t="s">
        <v>105</v>
      </c>
      <c r="F830" s="78" t="s">
        <v>13</v>
      </c>
      <c r="G830" s="74" t="s">
        <v>13</v>
      </c>
      <c r="H830" s="78" t="s">
        <v>13</v>
      </c>
      <c r="I830" s="74" t="s">
        <v>13</v>
      </c>
      <c r="J830" s="74" t="s">
        <v>13</v>
      </c>
      <c r="K830" s="74" t="s">
        <v>13</v>
      </c>
      <c r="L830" s="74" t="s">
        <v>13</v>
      </c>
      <c r="M830" s="74" t="s">
        <v>13</v>
      </c>
      <c r="N830" s="78" t="s">
        <v>13</v>
      </c>
      <c r="O830" s="74" t="s">
        <v>13</v>
      </c>
      <c r="P830" s="78" t="s">
        <v>13</v>
      </c>
      <c r="Q830" s="74" t="s">
        <v>13</v>
      </c>
      <c r="R830" s="74" t="s">
        <v>13</v>
      </c>
      <c r="S830" s="74" t="s">
        <v>13</v>
      </c>
      <c r="T830" s="74" t="s">
        <v>13</v>
      </c>
      <c r="U830" s="74" t="s">
        <v>13</v>
      </c>
      <c r="V830" s="78" t="s">
        <v>13</v>
      </c>
      <c r="W830" s="74" t="s">
        <v>13</v>
      </c>
      <c r="X830" s="78" t="s">
        <v>13</v>
      </c>
      <c r="Y830" s="74" t="s">
        <v>13</v>
      </c>
      <c r="Z830" s="74" t="s">
        <v>13</v>
      </c>
      <c r="AA830" s="74" t="s">
        <v>13</v>
      </c>
      <c r="AB830" s="74" t="s">
        <v>13</v>
      </c>
      <c r="AC830" s="74" t="s">
        <v>13</v>
      </c>
      <c r="AD830" s="78"/>
      <c r="AE830" s="74"/>
      <c r="AF830" s="78"/>
      <c r="AG830" s="74"/>
      <c r="AH830" s="74"/>
      <c r="AI830" s="74"/>
      <c r="AJ830" s="74"/>
      <c r="AK830" s="74"/>
      <c r="AL830" s="78" t="s">
        <v>13</v>
      </c>
      <c r="AM830" s="74" t="s">
        <v>13</v>
      </c>
      <c r="AN830" s="78" t="s">
        <v>13</v>
      </c>
      <c r="AO830" s="74" t="s">
        <v>13</v>
      </c>
      <c r="AP830" s="74" t="s">
        <v>13</v>
      </c>
      <c r="AQ830" s="74" t="s">
        <v>13</v>
      </c>
      <c r="AR830" s="74" t="s">
        <v>13</v>
      </c>
      <c r="AS830" s="74" t="s">
        <v>13</v>
      </c>
      <c r="AT830" s="78" t="s">
        <v>13</v>
      </c>
      <c r="AU830" s="74" t="s">
        <v>13</v>
      </c>
      <c r="AV830" s="78" t="s">
        <v>13</v>
      </c>
      <c r="AW830" s="74" t="s">
        <v>13</v>
      </c>
      <c r="AX830" s="74" t="s">
        <v>13</v>
      </c>
      <c r="AY830" s="74" t="s">
        <v>13</v>
      </c>
      <c r="AZ830" s="74" t="s">
        <v>13</v>
      </c>
      <c r="BA830" s="74" t="s">
        <v>13</v>
      </c>
      <c r="BB830" s="78" t="s">
        <v>13</v>
      </c>
      <c r="BC830" s="74" t="s">
        <v>13</v>
      </c>
      <c r="BD830" s="78" t="s">
        <v>13</v>
      </c>
      <c r="BE830" s="74" t="s">
        <v>13</v>
      </c>
      <c r="BF830" s="74" t="s">
        <v>13</v>
      </c>
      <c r="BG830" s="74" t="s">
        <v>13</v>
      </c>
      <c r="BH830" s="74" t="s">
        <v>13</v>
      </c>
      <c r="BI830" s="74" t="s">
        <v>13</v>
      </c>
      <c r="BJ830" s="78"/>
      <c r="BK830" s="74"/>
      <c r="BL830" s="78"/>
      <c r="BM830" s="74"/>
      <c r="BN830" s="74"/>
      <c r="BO830" s="74"/>
      <c r="BP830" s="74"/>
      <c r="BQ830" s="74"/>
      <c r="BR830" s="78" t="s">
        <v>13</v>
      </c>
      <c r="BS830" s="74" t="s">
        <v>13</v>
      </c>
      <c r="BT830" s="78" t="s">
        <v>13</v>
      </c>
      <c r="BU830" s="74" t="s">
        <v>13</v>
      </c>
      <c r="BV830" s="74" t="s">
        <v>13</v>
      </c>
      <c r="BW830" s="74" t="s">
        <v>13</v>
      </c>
      <c r="BX830" s="74" t="s">
        <v>13</v>
      </c>
      <c r="BY830" s="74" t="s">
        <v>13</v>
      </c>
      <c r="BZ830" s="78" t="s">
        <v>13</v>
      </c>
      <c r="CA830" s="74" t="s">
        <v>13</v>
      </c>
      <c r="CB830" s="78" t="s">
        <v>13</v>
      </c>
      <c r="CC830" s="74" t="s">
        <v>13</v>
      </c>
      <c r="CD830" s="74" t="s">
        <v>13</v>
      </c>
      <c r="CE830" s="74" t="s">
        <v>13</v>
      </c>
      <c r="CF830" s="74" t="s">
        <v>13</v>
      </c>
      <c r="CG830" s="74" t="s">
        <v>13</v>
      </c>
      <c r="CH830" s="78" t="s">
        <v>13</v>
      </c>
      <c r="CI830" s="74" t="s">
        <v>13</v>
      </c>
      <c r="CJ830" s="78" t="s">
        <v>13</v>
      </c>
      <c r="CK830" s="74" t="s">
        <v>13</v>
      </c>
      <c r="CL830" s="74" t="s">
        <v>13</v>
      </c>
      <c r="CM830" s="74" t="s">
        <v>13</v>
      </c>
      <c r="CN830" s="74" t="s">
        <v>13</v>
      </c>
      <c r="CO830" s="74" t="s">
        <v>13</v>
      </c>
      <c r="CP830" s="78"/>
      <c r="CQ830" s="74"/>
      <c r="CR830" s="78"/>
      <c r="CS830" s="74"/>
      <c r="CT830" s="74"/>
      <c r="CU830" s="74"/>
      <c r="CV830" s="74"/>
      <c r="CW830" s="74"/>
    </row>
    <row r="831" spans="1:101" ht="16.5" x14ac:dyDescent="0.3">
      <c r="A831" s="74" t="s">
        <v>294</v>
      </c>
      <c r="B831" s="74">
        <v>54</v>
      </c>
      <c r="C831" s="74">
        <v>10007145</v>
      </c>
      <c r="D831" s="74" t="s">
        <v>19</v>
      </c>
      <c r="E831" s="74" t="s">
        <v>107</v>
      </c>
      <c r="F831" s="78">
        <v>915</v>
      </c>
      <c r="G831" s="74">
        <v>2.4</v>
      </c>
      <c r="H831" s="78">
        <v>895</v>
      </c>
      <c r="I831" s="74">
        <v>5.6</v>
      </c>
      <c r="J831" s="74">
        <v>7.6</v>
      </c>
      <c r="K831" s="74">
        <v>69.5</v>
      </c>
      <c r="L831" s="74">
        <v>82.8</v>
      </c>
      <c r="M831" s="74">
        <v>86.8</v>
      </c>
      <c r="N831" s="78">
        <v>915</v>
      </c>
      <c r="O831" s="74">
        <v>2.5</v>
      </c>
      <c r="P831" s="78">
        <v>895</v>
      </c>
      <c r="Q831" s="74">
        <v>8.8000000000000007</v>
      </c>
      <c r="R831" s="74">
        <v>5.8</v>
      </c>
      <c r="S831" s="74">
        <v>73</v>
      </c>
      <c r="T831" s="74">
        <v>82.8</v>
      </c>
      <c r="U831" s="74">
        <v>85.3</v>
      </c>
      <c r="V831" s="78" t="s">
        <v>13</v>
      </c>
      <c r="W831" s="74" t="s">
        <v>13</v>
      </c>
      <c r="X831" s="78" t="s">
        <v>13</v>
      </c>
      <c r="Y831" s="74" t="s">
        <v>13</v>
      </c>
      <c r="Z831" s="74" t="s">
        <v>13</v>
      </c>
      <c r="AA831" s="74" t="s">
        <v>13</v>
      </c>
      <c r="AB831" s="74" t="s">
        <v>13</v>
      </c>
      <c r="AC831" s="74" t="s">
        <v>13</v>
      </c>
      <c r="AD831" s="78"/>
      <c r="AE831" s="74"/>
      <c r="AF831" s="78"/>
      <c r="AG831" s="74"/>
      <c r="AH831" s="74"/>
      <c r="AI831" s="74"/>
      <c r="AJ831" s="74"/>
      <c r="AK831" s="74"/>
      <c r="AL831" s="78">
        <v>625</v>
      </c>
      <c r="AM831" s="74">
        <v>1.4</v>
      </c>
      <c r="AN831" s="78">
        <v>615</v>
      </c>
      <c r="AO831" s="74">
        <v>6.7</v>
      </c>
      <c r="AP831" s="74">
        <v>12.3</v>
      </c>
      <c r="AQ831" s="74">
        <v>67.2</v>
      </c>
      <c r="AR831" s="74">
        <v>77.400000000000006</v>
      </c>
      <c r="AS831" s="74">
        <v>81</v>
      </c>
      <c r="AT831" s="78">
        <v>625</v>
      </c>
      <c r="AU831" s="74">
        <v>1.6</v>
      </c>
      <c r="AV831" s="78">
        <v>615</v>
      </c>
      <c r="AW831" s="74">
        <v>10.6</v>
      </c>
      <c r="AX831" s="74">
        <v>10.4</v>
      </c>
      <c r="AY831" s="74">
        <v>72.8</v>
      </c>
      <c r="AZ831" s="74">
        <v>77.599999999999994</v>
      </c>
      <c r="BA831" s="74">
        <v>79</v>
      </c>
      <c r="BB831" s="78" t="s">
        <v>13</v>
      </c>
      <c r="BC831" s="74" t="s">
        <v>13</v>
      </c>
      <c r="BD831" s="78" t="s">
        <v>13</v>
      </c>
      <c r="BE831" s="74" t="s">
        <v>13</v>
      </c>
      <c r="BF831" s="74" t="s">
        <v>13</v>
      </c>
      <c r="BG831" s="74" t="s">
        <v>13</v>
      </c>
      <c r="BH831" s="74" t="s">
        <v>13</v>
      </c>
      <c r="BI831" s="74" t="s">
        <v>13</v>
      </c>
      <c r="BJ831" s="78"/>
      <c r="BK831" s="74"/>
      <c r="BL831" s="78"/>
      <c r="BM831" s="74"/>
      <c r="BN831" s="74"/>
      <c r="BO831" s="74"/>
      <c r="BP831" s="74"/>
      <c r="BQ831" s="74"/>
      <c r="BR831" s="78">
        <v>1540</v>
      </c>
      <c r="BS831" s="74">
        <v>2</v>
      </c>
      <c r="BT831" s="78">
        <v>1510</v>
      </c>
      <c r="BU831" s="74">
        <v>6</v>
      </c>
      <c r="BV831" s="74">
        <v>9.5</v>
      </c>
      <c r="BW831" s="74">
        <v>68.599999999999994</v>
      </c>
      <c r="BX831" s="74">
        <v>80.599999999999994</v>
      </c>
      <c r="BY831" s="74">
        <v>84.4</v>
      </c>
      <c r="BZ831" s="78">
        <v>1540</v>
      </c>
      <c r="CA831" s="74">
        <v>2.1</v>
      </c>
      <c r="CB831" s="78">
        <v>1510</v>
      </c>
      <c r="CC831" s="74">
        <v>9.5</v>
      </c>
      <c r="CD831" s="74">
        <v>7.7</v>
      </c>
      <c r="CE831" s="74">
        <v>73</v>
      </c>
      <c r="CF831" s="74">
        <v>80.599999999999994</v>
      </c>
      <c r="CG831" s="74">
        <v>82.8</v>
      </c>
      <c r="CH831" s="78" t="s">
        <v>13</v>
      </c>
      <c r="CI831" s="74" t="s">
        <v>13</v>
      </c>
      <c r="CJ831" s="78" t="s">
        <v>13</v>
      </c>
      <c r="CK831" s="74" t="s">
        <v>13</v>
      </c>
      <c r="CL831" s="74" t="s">
        <v>13</v>
      </c>
      <c r="CM831" s="74" t="s">
        <v>13</v>
      </c>
      <c r="CN831" s="74" t="s">
        <v>13</v>
      </c>
      <c r="CO831" s="74" t="s">
        <v>13</v>
      </c>
      <c r="CP831" s="78"/>
      <c r="CQ831" s="74"/>
      <c r="CR831" s="78"/>
      <c r="CS831" s="74"/>
      <c r="CT831" s="74"/>
      <c r="CU831" s="74"/>
      <c r="CV831" s="74"/>
      <c r="CW831" s="74"/>
    </row>
    <row r="832" spans="1:101" ht="16.5" x14ac:dyDescent="0.3">
      <c r="A832" s="74" t="s">
        <v>294</v>
      </c>
      <c r="B832" s="74">
        <v>131</v>
      </c>
      <c r="C832" s="74">
        <v>10002718</v>
      </c>
      <c r="D832" s="74" t="s">
        <v>27</v>
      </c>
      <c r="E832" s="74" t="s">
        <v>109</v>
      </c>
      <c r="F832" s="78">
        <v>640</v>
      </c>
      <c r="G832" s="74">
        <v>1.6</v>
      </c>
      <c r="H832" s="78">
        <v>630</v>
      </c>
      <c r="I832" s="74">
        <v>8.1999999999999993</v>
      </c>
      <c r="J832" s="74">
        <v>13.6</v>
      </c>
      <c r="K832" s="74">
        <v>56</v>
      </c>
      <c r="L832" s="74">
        <v>69.099999999999994</v>
      </c>
      <c r="M832" s="74">
        <v>78.2</v>
      </c>
      <c r="N832" s="78">
        <v>640</v>
      </c>
      <c r="O832" s="74">
        <v>2.2000000000000002</v>
      </c>
      <c r="P832" s="78">
        <v>630</v>
      </c>
      <c r="Q832" s="74">
        <v>12.6</v>
      </c>
      <c r="R832" s="74">
        <v>10.5</v>
      </c>
      <c r="S832" s="74">
        <v>60.5</v>
      </c>
      <c r="T832" s="74">
        <v>72</v>
      </c>
      <c r="U832" s="74">
        <v>76.900000000000006</v>
      </c>
      <c r="V832" s="78" t="s">
        <v>13</v>
      </c>
      <c r="W832" s="74" t="s">
        <v>13</v>
      </c>
      <c r="X832" s="78" t="s">
        <v>13</v>
      </c>
      <c r="Y832" s="74" t="s">
        <v>13</v>
      </c>
      <c r="Z832" s="74" t="s">
        <v>13</v>
      </c>
      <c r="AA832" s="74" t="s">
        <v>13</v>
      </c>
      <c r="AB832" s="74" t="s">
        <v>13</v>
      </c>
      <c r="AC832" s="74" t="s">
        <v>13</v>
      </c>
      <c r="AD832" s="78"/>
      <c r="AE832" s="74"/>
      <c r="AF832" s="78"/>
      <c r="AG832" s="74"/>
      <c r="AH832" s="74"/>
      <c r="AI832" s="74"/>
      <c r="AJ832" s="74"/>
      <c r="AK832" s="74"/>
      <c r="AL832" s="78">
        <v>320</v>
      </c>
      <c r="AM832" s="74">
        <v>2.2000000000000002</v>
      </c>
      <c r="AN832" s="78">
        <v>310</v>
      </c>
      <c r="AO832" s="74">
        <v>7.1</v>
      </c>
      <c r="AP832" s="74">
        <v>16.7</v>
      </c>
      <c r="AQ832" s="74">
        <v>50.8</v>
      </c>
      <c r="AR832" s="74">
        <v>63.3</v>
      </c>
      <c r="AS832" s="74">
        <v>76.2</v>
      </c>
      <c r="AT832" s="78">
        <v>320</v>
      </c>
      <c r="AU832" s="74">
        <v>2.8</v>
      </c>
      <c r="AV832" s="78">
        <v>310</v>
      </c>
      <c r="AW832" s="74">
        <v>16.5</v>
      </c>
      <c r="AX832" s="74">
        <v>10.7</v>
      </c>
      <c r="AY832" s="74">
        <v>59.5</v>
      </c>
      <c r="AZ832" s="74">
        <v>68</v>
      </c>
      <c r="BA832" s="74">
        <v>72.8</v>
      </c>
      <c r="BB832" s="78" t="s">
        <v>13</v>
      </c>
      <c r="BC832" s="74" t="s">
        <v>13</v>
      </c>
      <c r="BD832" s="78" t="s">
        <v>13</v>
      </c>
      <c r="BE832" s="74" t="s">
        <v>13</v>
      </c>
      <c r="BF832" s="74" t="s">
        <v>13</v>
      </c>
      <c r="BG832" s="74" t="s">
        <v>13</v>
      </c>
      <c r="BH832" s="74" t="s">
        <v>13</v>
      </c>
      <c r="BI832" s="74" t="s">
        <v>13</v>
      </c>
      <c r="BJ832" s="78"/>
      <c r="BK832" s="74"/>
      <c r="BL832" s="78"/>
      <c r="BM832" s="74"/>
      <c r="BN832" s="74"/>
      <c r="BO832" s="74"/>
      <c r="BP832" s="74"/>
      <c r="BQ832" s="74"/>
      <c r="BR832" s="78">
        <v>960</v>
      </c>
      <c r="BS832" s="74">
        <v>1.8</v>
      </c>
      <c r="BT832" s="78">
        <v>945</v>
      </c>
      <c r="BU832" s="74">
        <v>7.8</v>
      </c>
      <c r="BV832" s="74">
        <v>14.6</v>
      </c>
      <c r="BW832" s="74">
        <v>54.3</v>
      </c>
      <c r="BX832" s="74">
        <v>67.2</v>
      </c>
      <c r="BY832" s="74">
        <v>77.5</v>
      </c>
      <c r="BZ832" s="78">
        <v>960</v>
      </c>
      <c r="CA832" s="74">
        <v>2.4</v>
      </c>
      <c r="CB832" s="78">
        <v>935</v>
      </c>
      <c r="CC832" s="74">
        <v>13.9</v>
      </c>
      <c r="CD832" s="74">
        <v>10.6</v>
      </c>
      <c r="CE832" s="74">
        <v>60.2</v>
      </c>
      <c r="CF832" s="74">
        <v>70.7</v>
      </c>
      <c r="CG832" s="74">
        <v>75.599999999999994</v>
      </c>
      <c r="CH832" s="78" t="s">
        <v>13</v>
      </c>
      <c r="CI832" s="74" t="s">
        <v>13</v>
      </c>
      <c r="CJ832" s="78" t="s">
        <v>13</v>
      </c>
      <c r="CK832" s="74" t="s">
        <v>13</v>
      </c>
      <c r="CL832" s="74" t="s">
        <v>13</v>
      </c>
      <c r="CM832" s="74" t="s">
        <v>13</v>
      </c>
      <c r="CN832" s="74" t="s">
        <v>13</v>
      </c>
      <c r="CO832" s="74" t="s">
        <v>13</v>
      </c>
      <c r="CP832" s="78"/>
      <c r="CQ832" s="74"/>
      <c r="CR832" s="78"/>
      <c r="CS832" s="74"/>
      <c r="CT832" s="74"/>
      <c r="CU832" s="74"/>
      <c r="CV832" s="74"/>
      <c r="CW832" s="74"/>
    </row>
    <row r="833" spans="1:101" ht="16.5" x14ac:dyDescent="0.3">
      <c r="A833" s="74" t="s">
        <v>294</v>
      </c>
      <c r="B833" s="74">
        <v>59</v>
      </c>
      <c r="C833" s="74">
        <v>10007146</v>
      </c>
      <c r="D833" s="74" t="s">
        <v>27</v>
      </c>
      <c r="E833" s="74" t="s">
        <v>111</v>
      </c>
      <c r="F833" s="78">
        <v>1660</v>
      </c>
      <c r="G833" s="74">
        <v>3.8</v>
      </c>
      <c r="H833" s="78">
        <v>1595</v>
      </c>
      <c r="I833" s="74">
        <v>8.5</v>
      </c>
      <c r="J833" s="74">
        <v>12.9</v>
      </c>
      <c r="K833" s="74">
        <v>60.2</v>
      </c>
      <c r="L833" s="74">
        <v>72.400000000000006</v>
      </c>
      <c r="M833" s="74">
        <v>78.7</v>
      </c>
      <c r="N833" s="78">
        <v>1660</v>
      </c>
      <c r="O833" s="74">
        <v>4.4000000000000004</v>
      </c>
      <c r="P833" s="78">
        <v>1585</v>
      </c>
      <c r="Q833" s="74">
        <v>12.9</v>
      </c>
      <c r="R833" s="74">
        <v>9.9</v>
      </c>
      <c r="S833" s="74">
        <v>64.2</v>
      </c>
      <c r="T833" s="74">
        <v>72.900000000000006</v>
      </c>
      <c r="U833" s="74">
        <v>77.2</v>
      </c>
      <c r="V833" s="78" t="s">
        <v>13</v>
      </c>
      <c r="W833" s="74" t="s">
        <v>13</v>
      </c>
      <c r="X833" s="78" t="s">
        <v>13</v>
      </c>
      <c r="Y833" s="74" t="s">
        <v>13</v>
      </c>
      <c r="Z833" s="74" t="s">
        <v>13</v>
      </c>
      <c r="AA833" s="74" t="s">
        <v>13</v>
      </c>
      <c r="AB833" s="74" t="s">
        <v>13</v>
      </c>
      <c r="AC833" s="74" t="s">
        <v>13</v>
      </c>
      <c r="AD833" s="78"/>
      <c r="AE833" s="74"/>
      <c r="AF833" s="78"/>
      <c r="AG833" s="74"/>
      <c r="AH833" s="74"/>
      <c r="AI833" s="74"/>
      <c r="AJ833" s="74"/>
      <c r="AK833" s="74"/>
      <c r="AL833" s="78">
        <v>1180</v>
      </c>
      <c r="AM833" s="74">
        <v>3.4</v>
      </c>
      <c r="AN833" s="78">
        <v>1140</v>
      </c>
      <c r="AO833" s="74">
        <v>9.9</v>
      </c>
      <c r="AP833" s="74">
        <v>17.7</v>
      </c>
      <c r="AQ833" s="74">
        <v>56.2</v>
      </c>
      <c r="AR833" s="74">
        <v>65.599999999999994</v>
      </c>
      <c r="AS833" s="74">
        <v>72.400000000000006</v>
      </c>
      <c r="AT833" s="78">
        <v>1180</v>
      </c>
      <c r="AU833" s="74">
        <v>3.9</v>
      </c>
      <c r="AV833" s="78">
        <v>1135</v>
      </c>
      <c r="AW833" s="74">
        <v>15.4</v>
      </c>
      <c r="AX833" s="74">
        <v>12.1</v>
      </c>
      <c r="AY833" s="74">
        <v>62.1</v>
      </c>
      <c r="AZ833" s="74">
        <v>68.7</v>
      </c>
      <c r="BA833" s="74">
        <v>72.400000000000006</v>
      </c>
      <c r="BB833" s="78" t="s">
        <v>13</v>
      </c>
      <c r="BC833" s="74" t="s">
        <v>13</v>
      </c>
      <c r="BD833" s="78" t="s">
        <v>13</v>
      </c>
      <c r="BE833" s="74" t="s">
        <v>13</v>
      </c>
      <c r="BF833" s="74" t="s">
        <v>13</v>
      </c>
      <c r="BG833" s="74" t="s">
        <v>13</v>
      </c>
      <c r="BH833" s="74" t="s">
        <v>13</v>
      </c>
      <c r="BI833" s="74" t="s">
        <v>13</v>
      </c>
      <c r="BJ833" s="78"/>
      <c r="BK833" s="74"/>
      <c r="BL833" s="78"/>
      <c r="BM833" s="74"/>
      <c r="BN833" s="74"/>
      <c r="BO833" s="74"/>
      <c r="BP833" s="74"/>
      <c r="BQ833" s="74"/>
      <c r="BR833" s="78">
        <v>2840</v>
      </c>
      <c r="BS833" s="74">
        <v>3.6</v>
      </c>
      <c r="BT833" s="78">
        <v>2735</v>
      </c>
      <c r="BU833" s="74">
        <v>9.1</v>
      </c>
      <c r="BV833" s="74">
        <v>14.9</v>
      </c>
      <c r="BW833" s="74">
        <v>58.5</v>
      </c>
      <c r="BX833" s="74">
        <v>69.599999999999994</v>
      </c>
      <c r="BY833" s="74">
        <v>76.099999999999994</v>
      </c>
      <c r="BZ833" s="78">
        <v>2840</v>
      </c>
      <c r="CA833" s="74">
        <v>4.2</v>
      </c>
      <c r="CB833" s="78">
        <v>2720</v>
      </c>
      <c r="CC833" s="74">
        <v>14</v>
      </c>
      <c r="CD833" s="74">
        <v>10.8</v>
      </c>
      <c r="CE833" s="74">
        <v>63.3</v>
      </c>
      <c r="CF833" s="74">
        <v>71.2</v>
      </c>
      <c r="CG833" s="74">
        <v>75.2</v>
      </c>
      <c r="CH833" s="78" t="s">
        <v>13</v>
      </c>
      <c r="CI833" s="74" t="s">
        <v>13</v>
      </c>
      <c r="CJ833" s="78" t="s">
        <v>13</v>
      </c>
      <c r="CK833" s="74" t="s">
        <v>13</v>
      </c>
      <c r="CL833" s="74" t="s">
        <v>13</v>
      </c>
      <c r="CM833" s="74" t="s">
        <v>13</v>
      </c>
      <c r="CN833" s="74" t="s">
        <v>13</v>
      </c>
      <c r="CO833" s="74" t="s">
        <v>13</v>
      </c>
      <c r="CP833" s="78"/>
      <c r="CQ833" s="74"/>
      <c r="CR833" s="78"/>
      <c r="CS833" s="74"/>
      <c r="CT833" s="74"/>
      <c r="CU833" s="74"/>
      <c r="CV833" s="74"/>
      <c r="CW833" s="74"/>
    </row>
    <row r="834" spans="1:101" ht="16.5" x14ac:dyDescent="0.3">
      <c r="A834" s="74" t="s">
        <v>294</v>
      </c>
      <c r="B834" s="74">
        <v>208</v>
      </c>
      <c r="C834" s="74">
        <v>10007825</v>
      </c>
      <c r="D834" s="74" t="s">
        <v>27</v>
      </c>
      <c r="E834" s="74" t="s">
        <v>113</v>
      </c>
      <c r="F834" s="78">
        <v>40</v>
      </c>
      <c r="G834" s="74">
        <v>0</v>
      </c>
      <c r="H834" s="78">
        <v>40</v>
      </c>
      <c r="I834" s="74" t="s">
        <v>396</v>
      </c>
      <c r="J834" s="74" t="s">
        <v>396</v>
      </c>
      <c r="K834" s="74">
        <v>57.1</v>
      </c>
      <c r="L834" s="74">
        <v>78.599999999999994</v>
      </c>
      <c r="M834" s="74">
        <v>85.7</v>
      </c>
      <c r="N834" s="78">
        <v>40</v>
      </c>
      <c r="O834" s="74">
        <v>2.4</v>
      </c>
      <c r="P834" s="78">
        <v>40</v>
      </c>
      <c r="Q834" s="74">
        <v>12.2</v>
      </c>
      <c r="R834" s="74">
        <v>12.2</v>
      </c>
      <c r="S834" s="74" t="s">
        <v>396</v>
      </c>
      <c r="T834" s="74" t="s">
        <v>396</v>
      </c>
      <c r="U834" s="74">
        <v>75.599999999999994</v>
      </c>
      <c r="V834" s="78" t="s">
        <v>13</v>
      </c>
      <c r="W834" s="74" t="s">
        <v>13</v>
      </c>
      <c r="X834" s="78" t="s">
        <v>13</v>
      </c>
      <c r="Y834" s="74" t="s">
        <v>13</v>
      </c>
      <c r="Z834" s="74" t="s">
        <v>13</v>
      </c>
      <c r="AA834" s="74" t="s">
        <v>13</v>
      </c>
      <c r="AB834" s="74" t="s">
        <v>13</v>
      </c>
      <c r="AC834" s="74" t="s">
        <v>13</v>
      </c>
      <c r="AD834" s="78"/>
      <c r="AE834" s="74"/>
      <c r="AF834" s="78"/>
      <c r="AG834" s="74"/>
      <c r="AH834" s="74"/>
      <c r="AI834" s="74"/>
      <c r="AJ834" s="74"/>
      <c r="AK834" s="74"/>
      <c r="AL834" s="78">
        <v>45</v>
      </c>
      <c r="AM834" s="74">
        <v>0</v>
      </c>
      <c r="AN834" s="78">
        <v>45</v>
      </c>
      <c r="AO834" s="74" t="s">
        <v>396</v>
      </c>
      <c r="AP834" s="74" t="s">
        <v>396</v>
      </c>
      <c r="AQ834" s="74">
        <v>53.5</v>
      </c>
      <c r="AR834" s="74">
        <v>60.5</v>
      </c>
      <c r="AS834" s="74">
        <v>69.8</v>
      </c>
      <c r="AT834" s="78">
        <v>45</v>
      </c>
      <c r="AU834" s="74">
        <v>2.2999999999999998</v>
      </c>
      <c r="AV834" s="78">
        <v>40</v>
      </c>
      <c r="AW834" s="74">
        <v>11.9</v>
      </c>
      <c r="AX834" s="74">
        <v>14.3</v>
      </c>
      <c r="AY834" s="74" t="s">
        <v>396</v>
      </c>
      <c r="AZ834" s="74" t="s">
        <v>396</v>
      </c>
      <c r="BA834" s="74">
        <v>73.8</v>
      </c>
      <c r="BB834" s="78" t="s">
        <v>13</v>
      </c>
      <c r="BC834" s="74" t="s">
        <v>13</v>
      </c>
      <c r="BD834" s="78" t="s">
        <v>13</v>
      </c>
      <c r="BE834" s="74" t="s">
        <v>13</v>
      </c>
      <c r="BF834" s="74" t="s">
        <v>13</v>
      </c>
      <c r="BG834" s="74" t="s">
        <v>13</v>
      </c>
      <c r="BH834" s="74" t="s">
        <v>13</v>
      </c>
      <c r="BI834" s="74" t="s">
        <v>13</v>
      </c>
      <c r="BJ834" s="78"/>
      <c r="BK834" s="74"/>
      <c r="BL834" s="78"/>
      <c r="BM834" s="74"/>
      <c r="BN834" s="74"/>
      <c r="BO834" s="74"/>
      <c r="BP834" s="74"/>
      <c r="BQ834" s="74"/>
      <c r="BR834" s="78">
        <v>85</v>
      </c>
      <c r="BS834" s="74">
        <v>0</v>
      </c>
      <c r="BT834" s="78">
        <v>85</v>
      </c>
      <c r="BU834" s="74">
        <v>8.1999999999999993</v>
      </c>
      <c r="BV834" s="74">
        <v>14.1</v>
      </c>
      <c r="BW834" s="74">
        <v>55.3</v>
      </c>
      <c r="BX834" s="74">
        <v>69.400000000000006</v>
      </c>
      <c r="BY834" s="74">
        <v>77.599999999999994</v>
      </c>
      <c r="BZ834" s="78">
        <v>85</v>
      </c>
      <c r="CA834" s="74">
        <v>2.4</v>
      </c>
      <c r="CB834" s="78">
        <v>85</v>
      </c>
      <c r="CC834" s="74">
        <v>12</v>
      </c>
      <c r="CD834" s="74">
        <v>13.3</v>
      </c>
      <c r="CE834" s="74">
        <v>63.9</v>
      </c>
      <c r="CF834" s="74">
        <v>69.900000000000006</v>
      </c>
      <c r="CG834" s="74">
        <v>74.7</v>
      </c>
      <c r="CH834" s="78" t="s">
        <v>13</v>
      </c>
      <c r="CI834" s="74" t="s">
        <v>13</v>
      </c>
      <c r="CJ834" s="78" t="s">
        <v>13</v>
      </c>
      <c r="CK834" s="74" t="s">
        <v>13</v>
      </c>
      <c r="CL834" s="74" t="s">
        <v>13</v>
      </c>
      <c r="CM834" s="74" t="s">
        <v>13</v>
      </c>
      <c r="CN834" s="74" t="s">
        <v>13</v>
      </c>
      <c r="CO834" s="74" t="s">
        <v>13</v>
      </c>
      <c r="CP834" s="78"/>
      <c r="CQ834" s="74"/>
      <c r="CR834" s="78"/>
      <c r="CS834" s="74"/>
      <c r="CT834" s="74"/>
      <c r="CU834" s="74"/>
      <c r="CV834" s="74"/>
      <c r="CW834" s="74"/>
    </row>
    <row r="835" spans="1:101" ht="16.5" x14ac:dyDescent="0.3">
      <c r="A835" s="74" t="s">
        <v>294</v>
      </c>
      <c r="B835" s="74">
        <v>18</v>
      </c>
      <c r="C835" s="74">
        <v>10040812</v>
      </c>
      <c r="D835" s="74" t="s">
        <v>16</v>
      </c>
      <c r="E835" s="74" t="s">
        <v>115</v>
      </c>
      <c r="F835" s="78">
        <v>120</v>
      </c>
      <c r="G835" s="74">
        <v>1.7</v>
      </c>
      <c r="H835" s="78">
        <v>115</v>
      </c>
      <c r="I835" s="74">
        <v>4.3</v>
      </c>
      <c r="J835" s="74">
        <v>8.6</v>
      </c>
      <c r="K835" s="74">
        <v>76.7</v>
      </c>
      <c r="L835" s="74">
        <v>83.6</v>
      </c>
      <c r="M835" s="74">
        <v>87.1</v>
      </c>
      <c r="N835" s="78">
        <v>120</v>
      </c>
      <c r="O835" s="74">
        <v>1.7</v>
      </c>
      <c r="P835" s="78">
        <v>115</v>
      </c>
      <c r="Q835" s="74">
        <v>9.5</v>
      </c>
      <c r="R835" s="74">
        <v>4.3</v>
      </c>
      <c r="S835" s="74" t="s">
        <v>396</v>
      </c>
      <c r="T835" s="74" t="s">
        <v>396</v>
      </c>
      <c r="U835" s="74">
        <v>86.2</v>
      </c>
      <c r="V835" s="78" t="s">
        <v>13</v>
      </c>
      <c r="W835" s="74" t="s">
        <v>13</v>
      </c>
      <c r="X835" s="78" t="s">
        <v>13</v>
      </c>
      <c r="Y835" s="74" t="s">
        <v>13</v>
      </c>
      <c r="Z835" s="74" t="s">
        <v>13</v>
      </c>
      <c r="AA835" s="74" t="s">
        <v>13</v>
      </c>
      <c r="AB835" s="74" t="s">
        <v>13</v>
      </c>
      <c r="AC835" s="74" t="s">
        <v>13</v>
      </c>
      <c r="AD835" s="78"/>
      <c r="AE835" s="74"/>
      <c r="AF835" s="78"/>
      <c r="AG835" s="74"/>
      <c r="AH835" s="74"/>
      <c r="AI835" s="74"/>
      <c r="AJ835" s="74"/>
      <c r="AK835" s="74"/>
      <c r="AL835" s="78">
        <v>175</v>
      </c>
      <c r="AM835" s="74">
        <v>0.6</v>
      </c>
      <c r="AN835" s="78">
        <v>170</v>
      </c>
      <c r="AO835" s="74">
        <v>18.600000000000001</v>
      </c>
      <c r="AP835" s="74">
        <v>9.3000000000000007</v>
      </c>
      <c r="AQ835" s="74">
        <v>57</v>
      </c>
      <c r="AR835" s="74">
        <v>66.3</v>
      </c>
      <c r="AS835" s="74">
        <v>72.099999999999994</v>
      </c>
      <c r="AT835" s="78">
        <v>175</v>
      </c>
      <c r="AU835" s="74">
        <v>0.6</v>
      </c>
      <c r="AV835" s="78">
        <v>170</v>
      </c>
      <c r="AW835" s="74">
        <v>21.5</v>
      </c>
      <c r="AX835" s="74">
        <v>3.5</v>
      </c>
      <c r="AY835" s="74" t="s">
        <v>396</v>
      </c>
      <c r="AZ835" s="74" t="s">
        <v>396</v>
      </c>
      <c r="BA835" s="74">
        <v>75</v>
      </c>
      <c r="BB835" s="78" t="s">
        <v>13</v>
      </c>
      <c r="BC835" s="74" t="s">
        <v>13</v>
      </c>
      <c r="BD835" s="78" t="s">
        <v>13</v>
      </c>
      <c r="BE835" s="74" t="s">
        <v>13</v>
      </c>
      <c r="BF835" s="74" t="s">
        <v>13</v>
      </c>
      <c r="BG835" s="74" t="s">
        <v>13</v>
      </c>
      <c r="BH835" s="74" t="s">
        <v>13</v>
      </c>
      <c r="BI835" s="74" t="s">
        <v>13</v>
      </c>
      <c r="BJ835" s="78"/>
      <c r="BK835" s="74"/>
      <c r="BL835" s="78"/>
      <c r="BM835" s="74"/>
      <c r="BN835" s="74"/>
      <c r="BO835" s="74"/>
      <c r="BP835" s="74"/>
      <c r="BQ835" s="74"/>
      <c r="BR835" s="78">
        <v>290</v>
      </c>
      <c r="BS835" s="74">
        <v>1</v>
      </c>
      <c r="BT835" s="78">
        <v>290</v>
      </c>
      <c r="BU835" s="74">
        <v>12.8</v>
      </c>
      <c r="BV835" s="74">
        <v>9</v>
      </c>
      <c r="BW835" s="74">
        <v>64.900000000000006</v>
      </c>
      <c r="BX835" s="74">
        <v>73.3</v>
      </c>
      <c r="BY835" s="74">
        <v>78.099999999999994</v>
      </c>
      <c r="BZ835" s="78">
        <v>290</v>
      </c>
      <c r="CA835" s="74">
        <v>1</v>
      </c>
      <c r="CB835" s="78">
        <v>290</v>
      </c>
      <c r="CC835" s="74">
        <v>16.7</v>
      </c>
      <c r="CD835" s="74">
        <v>3.8</v>
      </c>
      <c r="CE835" s="74">
        <v>71.900000000000006</v>
      </c>
      <c r="CF835" s="74">
        <v>77.400000000000006</v>
      </c>
      <c r="CG835" s="74">
        <v>79.5</v>
      </c>
      <c r="CH835" s="78" t="s">
        <v>13</v>
      </c>
      <c r="CI835" s="74" t="s">
        <v>13</v>
      </c>
      <c r="CJ835" s="78" t="s">
        <v>13</v>
      </c>
      <c r="CK835" s="74" t="s">
        <v>13</v>
      </c>
      <c r="CL835" s="74" t="s">
        <v>13</v>
      </c>
      <c r="CM835" s="74" t="s">
        <v>13</v>
      </c>
      <c r="CN835" s="74" t="s">
        <v>13</v>
      </c>
      <c r="CO835" s="74" t="s">
        <v>13</v>
      </c>
      <c r="CP835" s="78"/>
      <c r="CQ835" s="74"/>
      <c r="CR835" s="78"/>
      <c r="CS835" s="74"/>
      <c r="CT835" s="74"/>
      <c r="CU835" s="74"/>
      <c r="CV835" s="74"/>
      <c r="CW835" s="74"/>
    </row>
    <row r="836" spans="1:101" ht="16.5" x14ac:dyDescent="0.3">
      <c r="A836" s="74" t="s">
        <v>294</v>
      </c>
      <c r="B836" s="74">
        <v>60</v>
      </c>
      <c r="C836" s="74">
        <v>10007147</v>
      </c>
      <c r="D836" s="74" t="s">
        <v>11</v>
      </c>
      <c r="E836" s="74" t="s">
        <v>117</v>
      </c>
      <c r="F836" s="78">
        <v>1900</v>
      </c>
      <c r="G836" s="74">
        <v>3.2</v>
      </c>
      <c r="H836" s="78">
        <v>1840</v>
      </c>
      <c r="I836" s="74">
        <v>6.9</v>
      </c>
      <c r="J836" s="74">
        <v>10</v>
      </c>
      <c r="K836" s="74">
        <v>64.599999999999994</v>
      </c>
      <c r="L836" s="74">
        <v>77.5</v>
      </c>
      <c r="M836" s="74">
        <v>83.1</v>
      </c>
      <c r="N836" s="78">
        <v>1900</v>
      </c>
      <c r="O836" s="74">
        <v>3.5</v>
      </c>
      <c r="P836" s="78">
        <v>1830</v>
      </c>
      <c r="Q836" s="74">
        <v>10</v>
      </c>
      <c r="R836" s="74">
        <v>8.1999999999999993</v>
      </c>
      <c r="S836" s="74">
        <v>69.400000000000006</v>
      </c>
      <c r="T836" s="74">
        <v>79.2</v>
      </c>
      <c r="U836" s="74">
        <v>81.8</v>
      </c>
      <c r="V836" s="78" t="s">
        <v>13</v>
      </c>
      <c r="W836" s="74" t="s">
        <v>13</v>
      </c>
      <c r="X836" s="78" t="s">
        <v>13</v>
      </c>
      <c r="Y836" s="74" t="s">
        <v>13</v>
      </c>
      <c r="Z836" s="74" t="s">
        <v>13</v>
      </c>
      <c r="AA836" s="74" t="s">
        <v>13</v>
      </c>
      <c r="AB836" s="74" t="s">
        <v>13</v>
      </c>
      <c r="AC836" s="74" t="s">
        <v>13</v>
      </c>
      <c r="AD836" s="78"/>
      <c r="AE836" s="74"/>
      <c r="AF836" s="78"/>
      <c r="AG836" s="74"/>
      <c r="AH836" s="74"/>
      <c r="AI836" s="74"/>
      <c r="AJ836" s="74"/>
      <c r="AK836" s="74"/>
      <c r="AL836" s="78">
        <v>1440</v>
      </c>
      <c r="AM836" s="74">
        <v>1.5</v>
      </c>
      <c r="AN836" s="78">
        <v>1420</v>
      </c>
      <c r="AO836" s="74">
        <v>8.4</v>
      </c>
      <c r="AP836" s="74">
        <v>12.8</v>
      </c>
      <c r="AQ836" s="74">
        <v>66.900000000000006</v>
      </c>
      <c r="AR836" s="74">
        <v>74.599999999999994</v>
      </c>
      <c r="AS836" s="74">
        <v>78.900000000000006</v>
      </c>
      <c r="AT836" s="78">
        <v>1440</v>
      </c>
      <c r="AU836" s="74">
        <v>1.8</v>
      </c>
      <c r="AV836" s="78">
        <v>1415</v>
      </c>
      <c r="AW836" s="74">
        <v>12.1</v>
      </c>
      <c r="AX836" s="74">
        <v>9.8000000000000007</v>
      </c>
      <c r="AY836" s="74">
        <v>71.2</v>
      </c>
      <c r="AZ836" s="74">
        <v>76.5</v>
      </c>
      <c r="BA836" s="74">
        <v>78.099999999999994</v>
      </c>
      <c r="BB836" s="78" t="s">
        <v>13</v>
      </c>
      <c r="BC836" s="74" t="s">
        <v>13</v>
      </c>
      <c r="BD836" s="78" t="s">
        <v>13</v>
      </c>
      <c r="BE836" s="74" t="s">
        <v>13</v>
      </c>
      <c r="BF836" s="74" t="s">
        <v>13</v>
      </c>
      <c r="BG836" s="74" t="s">
        <v>13</v>
      </c>
      <c r="BH836" s="74" t="s">
        <v>13</v>
      </c>
      <c r="BI836" s="74" t="s">
        <v>13</v>
      </c>
      <c r="BJ836" s="78"/>
      <c r="BK836" s="74"/>
      <c r="BL836" s="78"/>
      <c r="BM836" s="74"/>
      <c r="BN836" s="74"/>
      <c r="BO836" s="74"/>
      <c r="BP836" s="74"/>
      <c r="BQ836" s="74"/>
      <c r="BR836" s="78">
        <v>3340</v>
      </c>
      <c r="BS836" s="74">
        <v>2.5</v>
      </c>
      <c r="BT836" s="78">
        <v>3255</v>
      </c>
      <c r="BU836" s="74">
        <v>7.6</v>
      </c>
      <c r="BV836" s="74">
        <v>11.2</v>
      </c>
      <c r="BW836" s="74">
        <v>65.599999999999994</v>
      </c>
      <c r="BX836" s="74">
        <v>76.2</v>
      </c>
      <c r="BY836" s="74">
        <v>81.2</v>
      </c>
      <c r="BZ836" s="78">
        <v>3340</v>
      </c>
      <c r="CA836" s="74">
        <v>2.8</v>
      </c>
      <c r="CB836" s="78">
        <v>3245</v>
      </c>
      <c r="CC836" s="74">
        <v>10.9</v>
      </c>
      <c r="CD836" s="74">
        <v>8.9</v>
      </c>
      <c r="CE836" s="74">
        <v>70.2</v>
      </c>
      <c r="CF836" s="74">
        <v>78</v>
      </c>
      <c r="CG836" s="74">
        <v>80.2</v>
      </c>
      <c r="CH836" s="78" t="s">
        <v>13</v>
      </c>
      <c r="CI836" s="74" t="s">
        <v>13</v>
      </c>
      <c r="CJ836" s="78" t="s">
        <v>13</v>
      </c>
      <c r="CK836" s="74" t="s">
        <v>13</v>
      </c>
      <c r="CL836" s="74" t="s">
        <v>13</v>
      </c>
      <c r="CM836" s="74" t="s">
        <v>13</v>
      </c>
      <c r="CN836" s="74" t="s">
        <v>13</v>
      </c>
      <c r="CO836" s="74" t="s">
        <v>13</v>
      </c>
      <c r="CP836" s="78"/>
      <c r="CQ836" s="74"/>
      <c r="CR836" s="78"/>
      <c r="CS836" s="74"/>
      <c r="CT836" s="74"/>
      <c r="CU836" s="74"/>
      <c r="CV836" s="74"/>
      <c r="CW836" s="74"/>
    </row>
    <row r="837" spans="1:101" ht="16.5" x14ac:dyDescent="0.3">
      <c r="A837" s="74" t="s">
        <v>294</v>
      </c>
      <c r="B837" s="74">
        <v>205</v>
      </c>
      <c r="C837" s="74">
        <v>10007765</v>
      </c>
      <c r="D837" s="74" t="s">
        <v>27</v>
      </c>
      <c r="E837" s="74" t="s">
        <v>119</v>
      </c>
      <c r="F837" s="78">
        <v>35</v>
      </c>
      <c r="G837" s="74">
        <v>0</v>
      </c>
      <c r="H837" s="78">
        <v>35</v>
      </c>
      <c r="I837" s="74" t="s">
        <v>396</v>
      </c>
      <c r="J837" s="74" t="s">
        <v>396</v>
      </c>
      <c r="K837" s="74">
        <v>47.2</v>
      </c>
      <c r="L837" s="74">
        <v>55.6</v>
      </c>
      <c r="M837" s="74">
        <v>77.8</v>
      </c>
      <c r="N837" s="78">
        <v>35</v>
      </c>
      <c r="O837" s="74">
        <v>0</v>
      </c>
      <c r="P837" s="78">
        <v>35</v>
      </c>
      <c r="Q837" s="74">
        <v>19.399999999999999</v>
      </c>
      <c r="R837" s="74">
        <v>11.1</v>
      </c>
      <c r="S837" s="74">
        <v>47.2</v>
      </c>
      <c r="T837" s="74">
        <v>58.3</v>
      </c>
      <c r="U837" s="74">
        <v>69.400000000000006</v>
      </c>
      <c r="V837" s="78" t="s">
        <v>13</v>
      </c>
      <c r="W837" s="74" t="s">
        <v>13</v>
      </c>
      <c r="X837" s="78" t="s">
        <v>13</v>
      </c>
      <c r="Y837" s="74" t="s">
        <v>13</v>
      </c>
      <c r="Z837" s="74" t="s">
        <v>13</v>
      </c>
      <c r="AA837" s="74" t="s">
        <v>13</v>
      </c>
      <c r="AB837" s="74" t="s">
        <v>13</v>
      </c>
      <c r="AC837" s="74" t="s">
        <v>13</v>
      </c>
      <c r="AD837" s="78"/>
      <c r="AE837" s="74"/>
      <c r="AF837" s="78"/>
      <c r="AG837" s="74"/>
      <c r="AH837" s="74"/>
      <c r="AI837" s="74"/>
      <c r="AJ837" s="74"/>
      <c r="AK837" s="74"/>
      <c r="AL837" s="78">
        <v>65</v>
      </c>
      <c r="AM837" s="74">
        <v>4.8</v>
      </c>
      <c r="AN837" s="78">
        <v>60</v>
      </c>
      <c r="AO837" s="74" t="s">
        <v>396</v>
      </c>
      <c r="AP837" s="74" t="s">
        <v>396</v>
      </c>
      <c r="AQ837" s="74">
        <v>30</v>
      </c>
      <c r="AR837" s="74">
        <v>63.3</v>
      </c>
      <c r="AS837" s="74">
        <v>80</v>
      </c>
      <c r="AT837" s="78">
        <v>65</v>
      </c>
      <c r="AU837" s="74">
        <v>4.8</v>
      </c>
      <c r="AV837" s="78">
        <v>60</v>
      </c>
      <c r="AW837" s="74">
        <v>15</v>
      </c>
      <c r="AX837" s="74">
        <v>11.7</v>
      </c>
      <c r="AY837" s="74">
        <v>50</v>
      </c>
      <c r="AZ837" s="74">
        <v>58.3</v>
      </c>
      <c r="BA837" s="74">
        <v>73.3</v>
      </c>
      <c r="BB837" s="78" t="s">
        <v>13</v>
      </c>
      <c r="BC837" s="74" t="s">
        <v>13</v>
      </c>
      <c r="BD837" s="78" t="s">
        <v>13</v>
      </c>
      <c r="BE837" s="74" t="s">
        <v>13</v>
      </c>
      <c r="BF837" s="74" t="s">
        <v>13</v>
      </c>
      <c r="BG837" s="74" t="s">
        <v>13</v>
      </c>
      <c r="BH837" s="74" t="s">
        <v>13</v>
      </c>
      <c r="BI837" s="74" t="s">
        <v>13</v>
      </c>
      <c r="BJ837" s="78"/>
      <c r="BK837" s="74"/>
      <c r="BL837" s="78"/>
      <c r="BM837" s="74"/>
      <c r="BN837" s="74"/>
      <c r="BO837" s="74"/>
      <c r="BP837" s="74"/>
      <c r="BQ837" s="74"/>
      <c r="BR837" s="78">
        <v>100</v>
      </c>
      <c r="BS837" s="74">
        <v>3</v>
      </c>
      <c r="BT837" s="78">
        <v>95</v>
      </c>
      <c r="BU837" s="74">
        <v>6.3</v>
      </c>
      <c r="BV837" s="74">
        <v>14.6</v>
      </c>
      <c r="BW837" s="74">
        <v>36.5</v>
      </c>
      <c r="BX837" s="74">
        <v>60.4</v>
      </c>
      <c r="BY837" s="74">
        <v>79.2</v>
      </c>
      <c r="BZ837" s="78">
        <v>100</v>
      </c>
      <c r="CA837" s="74">
        <v>3</v>
      </c>
      <c r="CB837" s="78">
        <v>95</v>
      </c>
      <c r="CC837" s="74">
        <v>16.7</v>
      </c>
      <c r="CD837" s="74">
        <v>11.5</v>
      </c>
      <c r="CE837" s="74">
        <v>49</v>
      </c>
      <c r="CF837" s="74">
        <v>58.3</v>
      </c>
      <c r="CG837" s="74">
        <v>71.900000000000006</v>
      </c>
      <c r="CH837" s="78" t="s">
        <v>13</v>
      </c>
      <c r="CI837" s="74" t="s">
        <v>13</v>
      </c>
      <c r="CJ837" s="78" t="s">
        <v>13</v>
      </c>
      <c r="CK837" s="74" t="s">
        <v>13</v>
      </c>
      <c r="CL837" s="74" t="s">
        <v>13</v>
      </c>
      <c r="CM837" s="74" t="s">
        <v>13</v>
      </c>
      <c r="CN837" s="74" t="s">
        <v>13</v>
      </c>
      <c r="CO837" s="74" t="s">
        <v>13</v>
      </c>
      <c r="CP837" s="78"/>
      <c r="CQ837" s="74"/>
      <c r="CR837" s="78"/>
      <c r="CS837" s="74"/>
      <c r="CT837" s="74"/>
      <c r="CU837" s="74"/>
      <c r="CV837" s="74"/>
      <c r="CW837" s="74"/>
    </row>
    <row r="838" spans="1:101" ht="16.5" x14ac:dyDescent="0.3">
      <c r="A838" s="74" t="s">
        <v>294</v>
      </c>
      <c r="B838" s="74">
        <v>61</v>
      </c>
      <c r="C838" s="74">
        <v>10007148</v>
      </c>
      <c r="D838" s="74" t="s">
        <v>46</v>
      </c>
      <c r="E838" s="74" t="s">
        <v>121</v>
      </c>
      <c r="F838" s="78">
        <v>1630</v>
      </c>
      <c r="G838" s="74">
        <v>2</v>
      </c>
      <c r="H838" s="78">
        <v>1595</v>
      </c>
      <c r="I838" s="74">
        <v>6.3</v>
      </c>
      <c r="J838" s="74">
        <v>9.4</v>
      </c>
      <c r="K838" s="74">
        <v>63.7</v>
      </c>
      <c r="L838" s="74">
        <v>78.099999999999994</v>
      </c>
      <c r="M838" s="74">
        <v>84.3</v>
      </c>
      <c r="N838" s="78">
        <v>1630</v>
      </c>
      <c r="O838" s="74">
        <v>2.2000000000000002</v>
      </c>
      <c r="P838" s="78">
        <v>1595</v>
      </c>
      <c r="Q838" s="74">
        <v>8.8000000000000007</v>
      </c>
      <c r="R838" s="74">
        <v>7.6</v>
      </c>
      <c r="S838" s="74">
        <v>69.3</v>
      </c>
      <c r="T838" s="74">
        <v>80.2</v>
      </c>
      <c r="U838" s="74">
        <v>83.6</v>
      </c>
      <c r="V838" s="78" t="s">
        <v>13</v>
      </c>
      <c r="W838" s="74" t="s">
        <v>13</v>
      </c>
      <c r="X838" s="78" t="s">
        <v>13</v>
      </c>
      <c r="Y838" s="74" t="s">
        <v>13</v>
      </c>
      <c r="Z838" s="74" t="s">
        <v>13</v>
      </c>
      <c r="AA838" s="74" t="s">
        <v>13</v>
      </c>
      <c r="AB838" s="74" t="s">
        <v>13</v>
      </c>
      <c r="AC838" s="74" t="s">
        <v>13</v>
      </c>
      <c r="AD838" s="78"/>
      <c r="AE838" s="74"/>
      <c r="AF838" s="78"/>
      <c r="AG838" s="74"/>
      <c r="AH838" s="74"/>
      <c r="AI838" s="74"/>
      <c r="AJ838" s="74"/>
      <c r="AK838" s="74"/>
      <c r="AL838" s="78">
        <v>1270</v>
      </c>
      <c r="AM838" s="74">
        <v>1.2</v>
      </c>
      <c r="AN838" s="78">
        <v>1255</v>
      </c>
      <c r="AO838" s="74">
        <v>8.5</v>
      </c>
      <c r="AP838" s="74">
        <v>11.5</v>
      </c>
      <c r="AQ838" s="74">
        <v>59.5</v>
      </c>
      <c r="AR838" s="74">
        <v>71.7</v>
      </c>
      <c r="AS838" s="74">
        <v>79.900000000000006</v>
      </c>
      <c r="AT838" s="78">
        <v>1270</v>
      </c>
      <c r="AU838" s="74">
        <v>1.5</v>
      </c>
      <c r="AV838" s="78">
        <v>1250</v>
      </c>
      <c r="AW838" s="74">
        <v>11.3</v>
      </c>
      <c r="AX838" s="74">
        <v>9</v>
      </c>
      <c r="AY838" s="74">
        <v>67.7</v>
      </c>
      <c r="AZ838" s="74">
        <v>75.3</v>
      </c>
      <c r="BA838" s="74">
        <v>79.599999999999994</v>
      </c>
      <c r="BB838" s="78" t="s">
        <v>13</v>
      </c>
      <c r="BC838" s="74" t="s">
        <v>13</v>
      </c>
      <c r="BD838" s="78" t="s">
        <v>13</v>
      </c>
      <c r="BE838" s="74" t="s">
        <v>13</v>
      </c>
      <c r="BF838" s="74" t="s">
        <v>13</v>
      </c>
      <c r="BG838" s="74" t="s">
        <v>13</v>
      </c>
      <c r="BH838" s="74" t="s">
        <v>13</v>
      </c>
      <c r="BI838" s="74" t="s">
        <v>13</v>
      </c>
      <c r="BJ838" s="78"/>
      <c r="BK838" s="74"/>
      <c r="BL838" s="78"/>
      <c r="BM838" s="74"/>
      <c r="BN838" s="74"/>
      <c r="BO838" s="74"/>
      <c r="BP838" s="74"/>
      <c r="BQ838" s="74"/>
      <c r="BR838" s="78">
        <v>2900</v>
      </c>
      <c r="BS838" s="74">
        <v>1.7</v>
      </c>
      <c r="BT838" s="78">
        <v>2855</v>
      </c>
      <c r="BU838" s="74">
        <v>7.3</v>
      </c>
      <c r="BV838" s="74">
        <v>10.3</v>
      </c>
      <c r="BW838" s="74">
        <v>61.9</v>
      </c>
      <c r="BX838" s="74">
        <v>75.3</v>
      </c>
      <c r="BY838" s="74">
        <v>82.4</v>
      </c>
      <c r="BZ838" s="78">
        <v>2900</v>
      </c>
      <c r="CA838" s="74">
        <v>1.9</v>
      </c>
      <c r="CB838" s="78">
        <v>2845</v>
      </c>
      <c r="CC838" s="74">
        <v>9.9</v>
      </c>
      <c r="CD838" s="74">
        <v>8.1999999999999993</v>
      </c>
      <c r="CE838" s="74">
        <v>68.599999999999994</v>
      </c>
      <c r="CF838" s="74">
        <v>78.099999999999994</v>
      </c>
      <c r="CG838" s="74">
        <v>81.8</v>
      </c>
      <c r="CH838" s="78" t="s">
        <v>13</v>
      </c>
      <c r="CI838" s="74" t="s">
        <v>13</v>
      </c>
      <c r="CJ838" s="78" t="s">
        <v>13</v>
      </c>
      <c r="CK838" s="74" t="s">
        <v>13</v>
      </c>
      <c r="CL838" s="74" t="s">
        <v>13</v>
      </c>
      <c r="CM838" s="74" t="s">
        <v>13</v>
      </c>
      <c r="CN838" s="74" t="s">
        <v>13</v>
      </c>
      <c r="CO838" s="74" t="s">
        <v>13</v>
      </c>
      <c r="CP838" s="78"/>
      <c r="CQ838" s="74"/>
      <c r="CR838" s="78"/>
      <c r="CS838" s="74"/>
      <c r="CT838" s="74"/>
      <c r="CU838" s="74"/>
      <c r="CV838" s="74"/>
      <c r="CW838" s="74"/>
    </row>
    <row r="839" spans="1:101" ht="16.5" x14ac:dyDescent="0.3">
      <c r="A839" s="74" t="s">
        <v>294</v>
      </c>
      <c r="B839" s="74">
        <v>120</v>
      </c>
      <c r="C839" s="74">
        <v>10007149</v>
      </c>
      <c r="D839" s="74" t="s">
        <v>46</v>
      </c>
      <c r="E839" s="74" t="s">
        <v>123</v>
      </c>
      <c r="F839" s="78">
        <v>1475</v>
      </c>
      <c r="G839" s="74">
        <v>1.5</v>
      </c>
      <c r="H839" s="78">
        <v>1450</v>
      </c>
      <c r="I839" s="74">
        <v>5.5</v>
      </c>
      <c r="J839" s="74">
        <v>8.8000000000000007</v>
      </c>
      <c r="K839" s="74">
        <v>59.4</v>
      </c>
      <c r="L839" s="74">
        <v>78.8</v>
      </c>
      <c r="M839" s="74">
        <v>85.7</v>
      </c>
      <c r="N839" s="78">
        <v>1475</v>
      </c>
      <c r="O839" s="74">
        <v>1.9</v>
      </c>
      <c r="P839" s="78">
        <v>1445</v>
      </c>
      <c r="Q839" s="74">
        <v>7.5</v>
      </c>
      <c r="R839" s="74">
        <v>7.1</v>
      </c>
      <c r="S839" s="74">
        <v>68.400000000000006</v>
      </c>
      <c r="T839" s="74">
        <v>82.7</v>
      </c>
      <c r="U839" s="74">
        <v>85.4</v>
      </c>
      <c r="V839" s="78" t="s">
        <v>13</v>
      </c>
      <c r="W839" s="74" t="s">
        <v>13</v>
      </c>
      <c r="X839" s="78" t="s">
        <v>13</v>
      </c>
      <c r="Y839" s="74" t="s">
        <v>13</v>
      </c>
      <c r="Z839" s="74" t="s">
        <v>13</v>
      </c>
      <c r="AA839" s="74" t="s">
        <v>13</v>
      </c>
      <c r="AB839" s="74" t="s">
        <v>13</v>
      </c>
      <c r="AC839" s="74" t="s">
        <v>13</v>
      </c>
      <c r="AD839" s="78"/>
      <c r="AE839" s="74"/>
      <c r="AF839" s="78"/>
      <c r="AG839" s="74"/>
      <c r="AH839" s="74"/>
      <c r="AI839" s="74"/>
      <c r="AJ839" s="74"/>
      <c r="AK839" s="74"/>
      <c r="AL839" s="78">
        <v>1170</v>
      </c>
      <c r="AM839" s="74">
        <v>1</v>
      </c>
      <c r="AN839" s="78">
        <v>1160</v>
      </c>
      <c r="AO839" s="74">
        <v>6.4</v>
      </c>
      <c r="AP839" s="74">
        <v>13.3</v>
      </c>
      <c r="AQ839" s="74">
        <v>57.4</v>
      </c>
      <c r="AR839" s="74">
        <v>70.7</v>
      </c>
      <c r="AS839" s="74">
        <v>80.3</v>
      </c>
      <c r="AT839" s="78">
        <v>1170</v>
      </c>
      <c r="AU839" s="74">
        <v>1.1000000000000001</v>
      </c>
      <c r="AV839" s="78">
        <v>1155</v>
      </c>
      <c r="AW839" s="74">
        <v>9.1999999999999993</v>
      </c>
      <c r="AX839" s="74">
        <v>8.5</v>
      </c>
      <c r="AY839" s="74">
        <v>68</v>
      </c>
      <c r="AZ839" s="74">
        <v>78</v>
      </c>
      <c r="BA839" s="74">
        <v>82.3</v>
      </c>
      <c r="BB839" s="78" t="s">
        <v>13</v>
      </c>
      <c r="BC839" s="74" t="s">
        <v>13</v>
      </c>
      <c r="BD839" s="78" t="s">
        <v>13</v>
      </c>
      <c r="BE839" s="74" t="s">
        <v>13</v>
      </c>
      <c r="BF839" s="74" t="s">
        <v>13</v>
      </c>
      <c r="BG839" s="74" t="s">
        <v>13</v>
      </c>
      <c r="BH839" s="74" t="s">
        <v>13</v>
      </c>
      <c r="BI839" s="74" t="s">
        <v>13</v>
      </c>
      <c r="BJ839" s="78"/>
      <c r="BK839" s="74"/>
      <c r="BL839" s="78"/>
      <c r="BM839" s="74"/>
      <c r="BN839" s="74"/>
      <c r="BO839" s="74"/>
      <c r="BP839" s="74"/>
      <c r="BQ839" s="74"/>
      <c r="BR839" s="78">
        <v>2645</v>
      </c>
      <c r="BS839" s="74">
        <v>1.3</v>
      </c>
      <c r="BT839" s="78">
        <v>2610</v>
      </c>
      <c r="BU839" s="74">
        <v>5.9</v>
      </c>
      <c r="BV839" s="74">
        <v>10.8</v>
      </c>
      <c r="BW839" s="74">
        <v>58.5</v>
      </c>
      <c r="BX839" s="74">
        <v>75.2</v>
      </c>
      <c r="BY839" s="74">
        <v>83.3</v>
      </c>
      <c r="BZ839" s="78">
        <v>2645</v>
      </c>
      <c r="CA839" s="74">
        <v>1.6</v>
      </c>
      <c r="CB839" s="78">
        <v>2600</v>
      </c>
      <c r="CC839" s="74">
        <v>8.3000000000000007</v>
      </c>
      <c r="CD839" s="74">
        <v>7.7</v>
      </c>
      <c r="CE839" s="74">
        <v>68.2</v>
      </c>
      <c r="CF839" s="74">
        <v>80.599999999999994</v>
      </c>
      <c r="CG839" s="74">
        <v>84</v>
      </c>
      <c r="CH839" s="78" t="s">
        <v>13</v>
      </c>
      <c r="CI839" s="74" t="s">
        <v>13</v>
      </c>
      <c r="CJ839" s="78" t="s">
        <v>13</v>
      </c>
      <c r="CK839" s="74" t="s">
        <v>13</v>
      </c>
      <c r="CL839" s="74" t="s">
        <v>13</v>
      </c>
      <c r="CM839" s="74" t="s">
        <v>13</v>
      </c>
      <c r="CN839" s="74" t="s">
        <v>13</v>
      </c>
      <c r="CO839" s="74" t="s">
        <v>13</v>
      </c>
      <c r="CP839" s="78"/>
      <c r="CQ839" s="74"/>
      <c r="CR839" s="78"/>
      <c r="CS839" s="74"/>
      <c r="CT839" s="74"/>
      <c r="CU839" s="74"/>
      <c r="CV839" s="74"/>
      <c r="CW839" s="74"/>
    </row>
    <row r="840" spans="1:101" ht="16.5" x14ac:dyDescent="0.3">
      <c r="A840" s="74" t="s">
        <v>294</v>
      </c>
      <c r="B840" s="74">
        <v>132</v>
      </c>
      <c r="C840" s="74">
        <v>10003270</v>
      </c>
      <c r="D840" s="74" t="s">
        <v>27</v>
      </c>
      <c r="E840" s="74" t="s">
        <v>125</v>
      </c>
      <c r="F840" s="78">
        <v>560</v>
      </c>
      <c r="G840" s="74">
        <v>3</v>
      </c>
      <c r="H840" s="78">
        <v>545</v>
      </c>
      <c r="I840" s="74">
        <v>4.4000000000000004</v>
      </c>
      <c r="J840" s="74">
        <v>4.8</v>
      </c>
      <c r="K840" s="74">
        <v>42.2</v>
      </c>
      <c r="L840" s="74">
        <v>70.099999999999994</v>
      </c>
      <c r="M840" s="74">
        <v>90.8</v>
      </c>
      <c r="N840" s="78">
        <v>560</v>
      </c>
      <c r="O840" s="74">
        <v>3.7</v>
      </c>
      <c r="P840" s="78">
        <v>540</v>
      </c>
      <c r="Q840" s="74">
        <v>7.4</v>
      </c>
      <c r="R840" s="74">
        <v>4.8</v>
      </c>
      <c r="S840" s="74">
        <v>68.8</v>
      </c>
      <c r="T840" s="74">
        <v>79.5</v>
      </c>
      <c r="U840" s="74">
        <v>87.8</v>
      </c>
      <c r="V840" s="78" t="s">
        <v>13</v>
      </c>
      <c r="W840" s="74" t="s">
        <v>13</v>
      </c>
      <c r="X840" s="78" t="s">
        <v>13</v>
      </c>
      <c r="Y840" s="74" t="s">
        <v>13</v>
      </c>
      <c r="Z840" s="74" t="s">
        <v>13</v>
      </c>
      <c r="AA840" s="74" t="s">
        <v>13</v>
      </c>
      <c r="AB840" s="74" t="s">
        <v>13</v>
      </c>
      <c r="AC840" s="74" t="s">
        <v>13</v>
      </c>
      <c r="AD840" s="78"/>
      <c r="AE840" s="74"/>
      <c r="AF840" s="78"/>
      <c r="AG840" s="74"/>
      <c r="AH840" s="74"/>
      <c r="AI840" s="74"/>
      <c r="AJ840" s="74"/>
      <c r="AK840" s="74"/>
      <c r="AL840" s="78">
        <v>920</v>
      </c>
      <c r="AM840" s="74">
        <v>1.8</v>
      </c>
      <c r="AN840" s="78">
        <v>905</v>
      </c>
      <c r="AO840" s="74">
        <v>6.3</v>
      </c>
      <c r="AP840" s="74">
        <v>5.7</v>
      </c>
      <c r="AQ840" s="74">
        <v>49</v>
      </c>
      <c r="AR840" s="74">
        <v>71.5</v>
      </c>
      <c r="AS840" s="74">
        <v>88</v>
      </c>
      <c r="AT840" s="78">
        <v>920</v>
      </c>
      <c r="AU840" s="74">
        <v>2</v>
      </c>
      <c r="AV840" s="78">
        <v>905</v>
      </c>
      <c r="AW840" s="74">
        <v>9.6999999999999993</v>
      </c>
      <c r="AX840" s="74">
        <v>6.4</v>
      </c>
      <c r="AY840" s="74">
        <v>60.2</v>
      </c>
      <c r="AZ840" s="74">
        <v>74.900000000000006</v>
      </c>
      <c r="BA840" s="74">
        <v>83.8</v>
      </c>
      <c r="BB840" s="78" t="s">
        <v>13</v>
      </c>
      <c r="BC840" s="74" t="s">
        <v>13</v>
      </c>
      <c r="BD840" s="78" t="s">
        <v>13</v>
      </c>
      <c r="BE840" s="74" t="s">
        <v>13</v>
      </c>
      <c r="BF840" s="74" t="s">
        <v>13</v>
      </c>
      <c r="BG840" s="74" t="s">
        <v>13</v>
      </c>
      <c r="BH840" s="74" t="s">
        <v>13</v>
      </c>
      <c r="BI840" s="74" t="s">
        <v>13</v>
      </c>
      <c r="BJ840" s="78"/>
      <c r="BK840" s="74"/>
      <c r="BL840" s="78"/>
      <c r="BM840" s="74"/>
      <c r="BN840" s="74"/>
      <c r="BO840" s="74"/>
      <c r="BP840" s="74"/>
      <c r="BQ840" s="74"/>
      <c r="BR840" s="78">
        <v>1485</v>
      </c>
      <c r="BS840" s="74">
        <v>2.2999999999999998</v>
      </c>
      <c r="BT840" s="78">
        <v>1450</v>
      </c>
      <c r="BU840" s="74">
        <v>5.6</v>
      </c>
      <c r="BV840" s="74">
        <v>5.4</v>
      </c>
      <c r="BW840" s="74">
        <v>46.4</v>
      </c>
      <c r="BX840" s="74">
        <v>71</v>
      </c>
      <c r="BY840" s="74">
        <v>89</v>
      </c>
      <c r="BZ840" s="78">
        <v>1485</v>
      </c>
      <c r="CA840" s="74">
        <v>2.6</v>
      </c>
      <c r="CB840" s="78">
        <v>1445</v>
      </c>
      <c r="CC840" s="74">
        <v>8.9</v>
      </c>
      <c r="CD840" s="74">
        <v>5.8</v>
      </c>
      <c r="CE840" s="74">
        <v>63.4</v>
      </c>
      <c r="CF840" s="74">
        <v>76.599999999999994</v>
      </c>
      <c r="CG840" s="74">
        <v>85.3</v>
      </c>
      <c r="CH840" s="78" t="s">
        <v>13</v>
      </c>
      <c r="CI840" s="74" t="s">
        <v>13</v>
      </c>
      <c r="CJ840" s="78" t="s">
        <v>13</v>
      </c>
      <c r="CK840" s="74" t="s">
        <v>13</v>
      </c>
      <c r="CL840" s="74" t="s">
        <v>13</v>
      </c>
      <c r="CM840" s="74" t="s">
        <v>13</v>
      </c>
      <c r="CN840" s="74" t="s">
        <v>13</v>
      </c>
      <c r="CO840" s="74" t="s">
        <v>13</v>
      </c>
      <c r="CP840" s="78"/>
      <c r="CQ840" s="74"/>
      <c r="CR840" s="78"/>
      <c r="CS840" s="74"/>
      <c r="CT840" s="74"/>
      <c r="CU840" s="74"/>
      <c r="CV840" s="74"/>
      <c r="CW840" s="74"/>
    </row>
    <row r="841" spans="1:101" ht="16.5" x14ac:dyDescent="0.3">
      <c r="A841" s="74" t="s">
        <v>294</v>
      </c>
      <c r="B841" s="74">
        <v>121</v>
      </c>
      <c r="C841" s="74">
        <v>10007767</v>
      </c>
      <c r="D841" s="74" t="s">
        <v>16</v>
      </c>
      <c r="E841" s="74" t="s">
        <v>127</v>
      </c>
      <c r="F841" s="78">
        <v>760</v>
      </c>
      <c r="G841" s="74">
        <v>2.8</v>
      </c>
      <c r="H841" s="78">
        <v>740</v>
      </c>
      <c r="I841" s="74">
        <v>6.2</v>
      </c>
      <c r="J841" s="74">
        <v>7.2</v>
      </c>
      <c r="K841" s="74">
        <v>53.5</v>
      </c>
      <c r="L841" s="74">
        <v>77.5</v>
      </c>
      <c r="M841" s="74">
        <v>86.6</v>
      </c>
      <c r="N841" s="78">
        <v>760</v>
      </c>
      <c r="O841" s="74">
        <v>2.6</v>
      </c>
      <c r="P841" s="78">
        <v>740</v>
      </c>
      <c r="Q841" s="74">
        <v>8.5</v>
      </c>
      <c r="R841" s="74">
        <v>4.7</v>
      </c>
      <c r="S841" s="74">
        <v>67</v>
      </c>
      <c r="T841" s="74">
        <v>82.8</v>
      </c>
      <c r="U841" s="74">
        <v>86.7</v>
      </c>
      <c r="V841" s="78" t="s">
        <v>13</v>
      </c>
      <c r="W841" s="74" t="s">
        <v>13</v>
      </c>
      <c r="X841" s="78" t="s">
        <v>13</v>
      </c>
      <c r="Y841" s="74" t="s">
        <v>13</v>
      </c>
      <c r="Z841" s="74" t="s">
        <v>13</v>
      </c>
      <c r="AA841" s="74" t="s">
        <v>13</v>
      </c>
      <c r="AB841" s="74" t="s">
        <v>13</v>
      </c>
      <c r="AC841" s="74" t="s">
        <v>13</v>
      </c>
      <c r="AD841" s="78"/>
      <c r="AE841" s="74"/>
      <c r="AF841" s="78"/>
      <c r="AG841" s="74"/>
      <c r="AH841" s="74"/>
      <c r="AI841" s="74"/>
      <c r="AJ841" s="74"/>
      <c r="AK841" s="74"/>
      <c r="AL841" s="78">
        <v>435</v>
      </c>
      <c r="AM841" s="74">
        <v>0.9</v>
      </c>
      <c r="AN841" s="78">
        <v>430</v>
      </c>
      <c r="AO841" s="74">
        <v>4.4000000000000004</v>
      </c>
      <c r="AP841" s="74">
        <v>10</v>
      </c>
      <c r="AQ841" s="74">
        <v>54.5</v>
      </c>
      <c r="AR841" s="74">
        <v>72.400000000000006</v>
      </c>
      <c r="AS841" s="74">
        <v>85.6</v>
      </c>
      <c r="AT841" s="78">
        <v>435</v>
      </c>
      <c r="AU841" s="74">
        <v>1.6</v>
      </c>
      <c r="AV841" s="78">
        <v>430</v>
      </c>
      <c r="AW841" s="74">
        <v>7.9</v>
      </c>
      <c r="AX841" s="74">
        <v>8.1999999999999993</v>
      </c>
      <c r="AY841" s="74">
        <v>65</v>
      </c>
      <c r="AZ841" s="74">
        <v>79.900000000000006</v>
      </c>
      <c r="BA841" s="74">
        <v>83.9</v>
      </c>
      <c r="BB841" s="78" t="s">
        <v>13</v>
      </c>
      <c r="BC841" s="74" t="s">
        <v>13</v>
      </c>
      <c r="BD841" s="78" t="s">
        <v>13</v>
      </c>
      <c r="BE841" s="74" t="s">
        <v>13</v>
      </c>
      <c r="BF841" s="74" t="s">
        <v>13</v>
      </c>
      <c r="BG841" s="74" t="s">
        <v>13</v>
      </c>
      <c r="BH841" s="74" t="s">
        <v>13</v>
      </c>
      <c r="BI841" s="74" t="s">
        <v>13</v>
      </c>
      <c r="BJ841" s="78"/>
      <c r="BK841" s="74"/>
      <c r="BL841" s="78"/>
      <c r="BM841" s="74"/>
      <c r="BN841" s="74"/>
      <c r="BO841" s="74"/>
      <c r="BP841" s="74"/>
      <c r="BQ841" s="74"/>
      <c r="BR841" s="78">
        <v>1195</v>
      </c>
      <c r="BS841" s="74">
        <v>2.1</v>
      </c>
      <c r="BT841" s="78">
        <v>1170</v>
      </c>
      <c r="BU841" s="74">
        <v>5.6</v>
      </c>
      <c r="BV841" s="74">
        <v>8.1999999999999993</v>
      </c>
      <c r="BW841" s="74">
        <v>53.9</v>
      </c>
      <c r="BX841" s="74">
        <v>75.599999999999994</v>
      </c>
      <c r="BY841" s="74">
        <v>86.2</v>
      </c>
      <c r="BZ841" s="78">
        <v>1195</v>
      </c>
      <c r="CA841" s="74">
        <v>2.2999999999999998</v>
      </c>
      <c r="CB841" s="78">
        <v>1165</v>
      </c>
      <c r="CC841" s="74">
        <v>8.3000000000000007</v>
      </c>
      <c r="CD841" s="74">
        <v>6</v>
      </c>
      <c r="CE841" s="74">
        <v>66.2</v>
      </c>
      <c r="CF841" s="74">
        <v>81.7</v>
      </c>
      <c r="CG841" s="74">
        <v>85.7</v>
      </c>
      <c r="CH841" s="78" t="s">
        <v>13</v>
      </c>
      <c r="CI841" s="74" t="s">
        <v>13</v>
      </c>
      <c r="CJ841" s="78" t="s">
        <v>13</v>
      </c>
      <c r="CK841" s="74" t="s">
        <v>13</v>
      </c>
      <c r="CL841" s="74" t="s">
        <v>13</v>
      </c>
      <c r="CM841" s="74" t="s">
        <v>13</v>
      </c>
      <c r="CN841" s="74" t="s">
        <v>13</v>
      </c>
      <c r="CO841" s="74" t="s">
        <v>13</v>
      </c>
      <c r="CP841" s="78"/>
      <c r="CQ841" s="74"/>
      <c r="CR841" s="78"/>
      <c r="CS841" s="74"/>
      <c r="CT841" s="74"/>
      <c r="CU841" s="74"/>
      <c r="CV841" s="74"/>
      <c r="CW841" s="74"/>
    </row>
    <row r="842" spans="1:101" ht="16.5" x14ac:dyDescent="0.3">
      <c r="A842" s="74" t="s">
        <v>294</v>
      </c>
      <c r="B842" s="74">
        <v>122</v>
      </c>
      <c r="C842" s="74">
        <v>10007150</v>
      </c>
      <c r="D842" s="74" t="s">
        <v>49</v>
      </c>
      <c r="E842" s="74" t="s">
        <v>129</v>
      </c>
      <c r="F842" s="78">
        <v>1615</v>
      </c>
      <c r="G842" s="74">
        <v>1.6</v>
      </c>
      <c r="H842" s="78">
        <v>1590</v>
      </c>
      <c r="I842" s="74">
        <v>5.7</v>
      </c>
      <c r="J842" s="74">
        <v>11.1</v>
      </c>
      <c r="K842" s="74">
        <v>59.4</v>
      </c>
      <c r="L842" s="74">
        <v>75.5</v>
      </c>
      <c r="M842" s="74">
        <v>83.1</v>
      </c>
      <c r="N842" s="78">
        <v>1615</v>
      </c>
      <c r="O842" s="74">
        <v>1.8</v>
      </c>
      <c r="P842" s="78">
        <v>1585</v>
      </c>
      <c r="Q842" s="74">
        <v>8.3000000000000007</v>
      </c>
      <c r="R842" s="74">
        <v>9.1999999999999993</v>
      </c>
      <c r="S842" s="74">
        <v>67.5</v>
      </c>
      <c r="T842" s="74">
        <v>78.400000000000006</v>
      </c>
      <c r="U842" s="74">
        <v>82.5</v>
      </c>
      <c r="V842" s="78" t="s">
        <v>13</v>
      </c>
      <c r="W842" s="74" t="s">
        <v>13</v>
      </c>
      <c r="X842" s="78" t="s">
        <v>13</v>
      </c>
      <c r="Y842" s="74" t="s">
        <v>13</v>
      </c>
      <c r="Z842" s="74" t="s">
        <v>13</v>
      </c>
      <c r="AA842" s="74" t="s">
        <v>13</v>
      </c>
      <c r="AB842" s="74" t="s">
        <v>13</v>
      </c>
      <c r="AC842" s="74" t="s">
        <v>13</v>
      </c>
      <c r="AD842" s="78"/>
      <c r="AE842" s="74"/>
      <c r="AF842" s="78"/>
      <c r="AG842" s="74"/>
      <c r="AH842" s="74"/>
      <c r="AI842" s="74"/>
      <c r="AJ842" s="74"/>
      <c r="AK842" s="74"/>
      <c r="AL842" s="78">
        <v>1305</v>
      </c>
      <c r="AM842" s="74">
        <v>1.5</v>
      </c>
      <c r="AN842" s="78">
        <v>1285</v>
      </c>
      <c r="AO842" s="74">
        <v>8</v>
      </c>
      <c r="AP842" s="74">
        <v>14.6</v>
      </c>
      <c r="AQ842" s="74">
        <v>54.2</v>
      </c>
      <c r="AR842" s="74">
        <v>67.2</v>
      </c>
      <c r="AS842" s="74">
        <v>77.400000000000006</v>
      </c>
      <c r="AT842" s="78">
        <v>1305</v>
      </c>
      <c r="AU842" s="74">
        <v>1.6</v>
      </c>
      <c r="AV842" s="78">
        <v>1285</v>
      </c>
      <c r="AW842" s="74">
        <v>13</v>
      </c>
      <c r="AX842" s="74">
        <v>8.8000000000000007</v>
      </c>
      <c r="AY842" s="74">
        <v>64.5</v>
      </c>
      <c r="AZ842" s="74">
        <v>73.3</v>
      </c>
      <c r="BA842" s="74">
        <v>78.2</v>
      </c>
      <c r="BB842" s="78" t="s">
        <v>13</v>
      </c>
      <c r="BC842" s="74" t="s">
        <v>13</v>
      </c>
      <c r="BD842" s="78" t="s">
        <v>13</v>
      </c>
      <c r="BE842" s="74" t="s">
        <v>13</v>
      </c>
      <c r="BF842" s="74" t="s">
        <v>13</v>
      </c>
      <c r="BG842" s="74" t="s">
        <v>13</v>
      </c>
      <c r="BH842" s="74" t="s">
        <v>13</v>
      </c>
      <c r="BI842" s="74" t="s">
        <v>13</v>
      </c>
      <c r="BJ842" s="78"/>
      <c r="BK842" s="74"/>
      <c r="BL842" s="78"/>
      <c r="BM842" s="74"/>
      <c r="BN842" s="74"/>
      <c r="BO842" s="74"/>
      <c r="BP842" s="74"/>
      <c r="BQ842" s="74"/>
      <c r="BR842" s="78">
        <v>2920</v>
      </c>
      <c r="BS842" s="74">
        <v>1.5</v>
      </c>
      <c r="BT842" s="78">
        <v>2875</v>
      </c>
      <c r="BU842" s="74">
        <v>6.7</v>
      </c>
      <c r="BV842" s="74">
        <v>12.7</v>
      </c>
      <c r="BW842" s="74">
        <v>57.1</v>
      </c>
      <c r="BX842" s="74">
        <v>71.8</v>
      </c>
      <c r="BY842" s="74">
        <v>80.599999999999994</v>
      </c>
      <c r="BZ842" s="78">
        <v>2920</v>
      </c>
      <c r="CA842" s="74">
        <v>1.7</v>
      </c>
      <c r="CB842" s="78">
        <v>2870</v>
      </c>
      <c r="CC842" s="74">
        <v>10.4</v>
      </c>
      <c r="CD842" s="74">
        <v>9</v>
      </c>
      <c r="CE842" s="74">
        <v>66.099999999999994</v>
      </c>
      <c r="CF842" s="74">
        <v>76.099999999999994</v>
      </c>
      <c r="CG842" s="74">
        <v>80.599999999999994</v>
      </c>
      <c r="CH842" s="78" t="s">
        <v>13</v>
      </c>
      <c r="CI842" s="74" t="s">
        <v>13</v>
      </c>
      <c r="CJ842" s="78" t="s">
        <v>13</v>
      </c>
      <c r="CK842" s="74" t="s">
        <v>13</v>
      </c>
      <c r="CL842" s="74" t="s">
        <v>13</v>
      </c>
      <c r="CM842" s="74" t="s">
        <v>13</v>
      </c>
      <c r="CN842" s="74" t="s">
        <v>13</v>
      </c>
      <c r="CO842" s="74" t="s">
        <v>13</v>
      </c>
      <c r="CP842" s="78"/>
      <c r="CQ842" s="74"/>
      <c r="CR842" s="78"/>
      <c r="CS842" s="74"/>
      <c r="CT842" s="74"/>
      <c r="CU842" s="74"/>
      <c r="CV842" s="74"/>
      <c r="CW842" s="74"/>
    </row>
    <row r="843" spans="1:101" ht="16.5" x14ac:dyDescent="0.3">
      <c r="A843" s="74" t="s">
        <v>294</v>
      </c>
      <c r="B843" s="74">
        <v>134</v>
      </c>
      <c r="C843" s="74">
        <v>10003645</v>
      </c>
      <c r="D843" s="74" t="s">
        <v>27</v>
      </c>
      <c r="E843" s="74" t="s">
        <v>131</v>
      </c>
      <c r="F843" s="78">
        <v>1580</v>
      </c>
      <c r="G843" s="74">
        <v>2.8</v>
      </c>
      <c r="H843" s="78">
        <v>1535</v>
      </c>
      <c r="I843" s="74">
        <v>5.7</v>
      </c>
      <c r="J843" s="74">
        <v>13.1</v>
      </c>
      <c r="K843" s="74">
        <v>47.1</v>
      </c>
      <c r="L843" s="74">
        <v>64.599999999999994</v>
      </c>
      <c r="M843" s="74">
        <v>81.2</v>
      </c>
      <c r="N843" s="78">
        <v>1580</v>
      </c>
      <c r="O843" s="74">
        <v>3.5</v>
      </c>
      <c r="P843" s="78">
        <v>1525</v>
      </c>
      <c r="Q843" s="74">
        <v>10.5</v>
      </c>
      <c r="R843" s="74">
        <v>8.1</v>
      </c>
      <c r="S843" s="74">
        <v>55.6</v>
      </c>
      <c r="T843" s="74">
        <v>74.099999999999994</v>
      </c>
      <c r="U843" s="74">
        <v>81.400000000000006</v>
      </c>
      <c r="V843" s="78" t="s">
        <v>13</v>
      </c>
      <c r="W843" s="74" t="s">
        <v>13</v>
      </c>
      <c r="X843" s="78" t="s">
        <v>13</v>
      </c>
      <c r="Y843" s="74" t="s">
        <v>13</v>
      </c>
      <c r="Z843" s="74" t="s">
        <v>13</v>
      </c>
      <c r="AA843" s="74" t="s">
        <v>13</v>
      </c>
      <c r="AB843" s="74" t="s">
        <v>13</v>
      </c>
      <c r="AC843" s="74" t="s">
        <v>13</v>
      </c>
      <c r="AD843" s="78"/>
      <c r="AE843" s="74"/>
      <c r="AF843" s="78"/>
      <c r="AG843" s="74"/>
      <c r="AH843" s="74"/>
      <c r="AI843" s="74"/>
      <c r="AJ843" s="74"/>
      <c r="AK843" s="74"/>
      <c r="AL843" s="78">
        <v>1105</v>
      </c>
      <c r="AM843" s="74">
        <v>1.1000000000000001</v>
      </c>
      <c r="AN843" s="78">
        <v>1090</v>
      </c>
      <c r="AO843" s="74">
        <v>7.3</v>
      </c>
      <c r="AP843" s="74">
        <v>12.9</v>
      </c>
      <c r="AQ843" s="74">
        <v>43.8</v>
      </c>
      <c r="AR843" s="74">
        <v>58.4</v>
      </c>
      <c r="AS843" s="74">
        <v>79.7</v>
      </c>
      <c r="AT843" s="78">
        <v>1105</v>
      </c>
      <c r="AU843" s="74">
        <v>1.5</v>
      </c>
      <c r="AV843" s="78">
        <v>1085</v>
      </c>
      <c r="AW843" s="74">
        <v>15.5</v>
      </c>
      <c r="AX843" s="74">
        <v>9</v>
      </c>
      <c r="AY843" s="74">
        <v>50.8</v>
      </c>
      <c r="AZ843" s="74">
        <v>68.099999999999994</v>
      </c>
      <c r="BA843" s="74">
        <v>75.5</v>
      </c>
      <c r="BB843" s="78" t="s">
        <v>13</v>
      </c>
      <c r="BC843" s="74" t="s">
        <v>13</v>
      </c>
      <c r="BD843" s="78" t="s">
        <v>13</v>
      </c>
      <c r="BE843" s="74" t="s">
        <v>13</v>
      </c>
      <c r="BF843" s="74" t="s">
        <v>13</v>
      </c>
      <c r="BG843" s="74" t="s">
        <v>13</v>
      </c>
      <c r="BH843" s="74" t="s">
        <v>13</v>
      </c>
      <c r="BI843" s="74" t="s">
        <v>13</v>
      </c>
      <c r="BJ843" s="78"/>
      <c r="BK843" s="74"/>
      <c r="BL843" s="78"/>
      <c r="BM843" s="74"/>
      <c r="BN843" s="74"/>
      <c r="BO843" s="74"/>
      <c r="BP843" s="74"/>
      <c r="BQ843" s="74"/>
      <c r="BR843" s="78">
        <v>2685</v>
      </c>
      <c r="BS843" s="74">
        <v>2.1</v>
      </c>
      <c r="BT843" s="78">
        <v>2625</v>
      </c>
      <c r="BU843" s="74">
        <v>6.4</v>
      </c>
      <c r="BV843" s="74">
        <v>13</v>
      </c>
      <c r="BW843" s="74">
        <v>45.7</v>
      </c>
      <c r="BX843" s="74">
        <v>62</v>
      </c>
      <c r="BY843" s="74">
        <v>80.599999999999994</v>
      </c>
      <c r="BZ843" s="78">
        <v>2685</v>
      </c>
      <c r="CA843" s="74">
        <v>2.7</v>
      </c>
      <c r="CB843" s="78">
        <v>2610</v>
      </c>
      <c r="CC843" s="74">
        <v>12.6</v>
      </c>
      <c r="CD843" s="74">
        <v>8.5</v>
      </c>
      <c r="CE843" s="74">
        <v>53.6</v>
      </c>
      <c r="CF843" s="74">
        <v>71.599999999999994</v>
      </c>
      <c r="CG843" s="74">
        <v>79</v>
      </c>
      <c r="CH843" s="78" t="s">
        <v>13</v>
      </c>
      <c r="CI843" s="74" t="s">
        <v>13</v>
      </c>
      <c r="CJ843" s="78" t="s">
        <v>13</v>
      </c>
      <c r="CK843" s="74" t="s">
        <v>13</v>
      </c>
      <c r="CL843" s="74" t="s">
        <v>13</v>
      </c>
      <c r="CM843" s="74" t="s">
        <v>13</v>
      </c>
      <c r="CN843" s="74" t="s">
        <v>13</v>
      </c>
      <c r="CO843" s="74" t="s">
        <v>13</v>
      </c>
      <c r="CP843" s="78"/>
      <c r="CQ843" s="74"/>
      <c r="CR843" s="78"/>
      <c r="CS843" s="74"/>
      <c r="CT843" s="74"/>
      <c r="CU843" s="74"/>
      <c r="CV843" s="74"/>
      <c r="CW843" s="74"/>
    </row>
    <row r="844" spans="1:101" ht="16.5" x14ac:dyDescent="0.3">
      <c r="A844" s="74" t="s">
        <v>294</v>
      </c>
      <c r="B844" s="74">
        <v>63</v>
      </c>
      <c r="C844" s="74">
        <v>10003678</v>
      </c>
      <c r="D844" s="74" t="s">
        <v>27</v>
      </c>
      <c r="E844" s="74" t="s">
        <v>133</v>
      </c>
      <c r="F844" s="78">
        <v>1925</v>
      </c>
      <c r="G844" s="74">
        <v>2.5</v>
      </c>
      <c r="H844" s="78">
        <v>1875</v>
      </c>
      <c r="I844" s="74">
        <v>7</v>
      </c>
      <c r="J844" s="74">
        <v>12.1</v>
      </c>
      <c r="K844" s="74">
        <v>60.6</v>
      </c>
      <c r="L844" s="74">
        <v>74.3</v>
      </c>
      <c r="M844" s="74">
        <v>80.900000000000006</v>
      </c>
      <c r="N844" s="78">
        <v>1925</v>
      </c>
      <c r="O844" s="74">
        <v>2.5</v>
      </c>
      <c r="P844" s="78">
        <v>1875</v>
      </c>
      <c r="Q844" s="74">
        <v>11.6</v>
      </c>
      <c r="R844" s="74">
        <v>8.6999999999999993</v>
      </c>
      <c r="S844" s="74">
        <v>65.3</v>
      </c>
      <c r="T844" s="74">
        <v>75.900000000000006</v>
      </c>
      <c r="U844" s="74">
        <v>79.7</v>
      </c>
      <c r="V844" s="78" t="s">
        <v>13</v>
      </c>
      <c r="W844" s="74" t="s">
        <v>13</v>
      </c>
      <c r="X844" s="78" t="s">
        <v>13</v>
      </c>
      <c r="Y844" s="74" t="s">
        <v>13</v>
      </c>
      <c r="Z844" s="74" t="s">
        <v>13</v>
      </c>
      <c r="AA844" s="74" t="s">
        <v>13</v>
      </c>
      <c r="AB844" s="74" t="s">
        <v>13</v>
      </c>
      <c r="AC844" s="74" t="s">
        <v>13</v>
      </c>
      <c r="AD844" s="78"/>
      <c r="AE844" s="74"/>
      <c r="AF844" s="78"/>
      <c r="AG844" s="74"/>
      <c r="AH844" s="74"/>
      <c r="AI844" s="74"/>
      <c r="AJ844" s="74"/>
      <c r="AK844" s="74"/>
      <c r="AL844" s="78">
        <v>1660</v>
      </c>
      <c r="AM844" s="74">
        <v>1.7</v>
      </c>
      <c r="AN844" s="78">
        <v>1630</v>
      </c>
      <c r="AO844" s="74">
        <v>8.3000000000000007</v>
      </c>
      <c r="AP844" s="74">
        <v>15.9</v>
      </c>
      <c r="AQ844" s="74">
        <v>56</v>
      </c>
      <c r="AR844" s="74">
        <v>66.7</v>
      </c>
      <c r="AS844" s="74">
        <v>75.7</v>
      </c>
      <c r="AT844" s="78">
        <v>1660</v>
      </c>
      <c r="AU844" s="74">
        <v>1.9</v>
      </c>
      <c r="AV844" s="78">
        <v>1630</v>
      </c>
      <c r="AW844" s="74">
        <v>14.5</v>
      </c>
      <c r="AX844" s="74">
        <v>12.6</v>
      </c>
      <c r="AY844" s="74">
        <v>64.099999999999994</v>
      </c>
      <c r="AZ844" s="74">
        <v>69.7</v>
      </c>
      <c r="BA844" s="74">
        <v>72.8</v>
      </c>
      <c r="BB844" s="78" t="s">
        <v>13</v>
      </c>
      <c r="BC844" s="74" t="s">
        <v>13</v>
      </c>
      <c r="BD844" s="78" t="s">
        <v>13</v>
      </c>
      <c r="BE844" s="74" t="s">
        <v>13</v>
      </c>
      <c r="BF844" s="74" t="s">
        <v>13</v>
      </c>
      <c r="BG844" s="74" t="s">
        <v>13</v>
      </c>
      <c r="BH844" s="74" t="s">
        <v>13</v>
      </c>
      <c r="BI844" s="74" t="s">
        <v>13</v>
      </c>
      <c r="BJ844" s="78"/>
      <c r="BK844" s="74"/>
      <c r="BL844" s="78"/>
      <c r="BM844" s="74"/>
      <c r="BN844" s="74"/>
      <c r="BO844" s="74"/>
      <c r="BP844" s="74"/>
      <c r="BQ844" s="74"/>
      <c r="BR844" s="78">
        <v>3585</v>
      </c>
      <c r="BS844" s="74">
        <v>2.1</v>
      </c>
      <c r="BT844" s="78">
        <v>3505</v>
      </c>
      <c r="BU844" s="74">
        <v>7.6</v>
      </c>
      <c r="BV844" s="74">
        <v>13.9</v>
      </c>
      <c r="BW844" s="74">
        <v>58.5</v>
      </c>
      <c r="BX844" s="74">
        <v>70.8</v>
      </c>
      <c r="BY844" s="74">
        <v>78.5</v>
      </c>
      <c r="BZ844" s="78">
        <v>3585</v>
      </c>
      <c r="CA844" s="74">
        <v>2.2000000000000002</v>
      </c>
      <c r="CB844" s="78">
        <v>3505</v>
      </c>
      <c r="CC844" s="74">
        <v>13</v>
      </c>
      <c r="CD844" s="74">
        <v>10.5</v>
      </c>
      <c r="CE844" s="74">
        <v>64.8</v>
      </c>
      <c r="CF844" s="74">
        <v>73</v>
      </c>
      <c r="CG844" s="74">
        <v>76.5</v>
      </c>
      <c r="CH844" s="78" t="s">
        <v>13</v>
      </c>
      <c r="CI844" s="74" t="s">
        <v>13</v>
      </c>
      <c r="CJ844" s="78" t="s">
        <v>13</v>
      </c>
      <c r="CK844" s="74" t="s">
        <v>13</v>
      </c>
      <c r="CL844" s="74" t="s">
        <v>13</v>
      </c>
      <c r="CM844" s="74" t="s">
        <v>13</v>
      </c>
      <c r="CN844" s="74" t="s">
        <v>13</v>
      </c>
      <c r="CO844" s="74" t="s">
        <v>13</v>
      </c>
      <c r="CP844" s="78"/>
      <c r="CQ844" s="74"/>
      <c r="CR844" s="78"/>
      <c r="CS844" s="74"/>
      <c r="CT844" s="74"/>
      <c r="CU844" s="74"/>
      <c r="CV844" s="74"/>
      <c r="CW844" s="74"/>
    </row>
    <row r="845" spans="1:101" ht="16.5" x14ac:dyDescent="0.3">
      <c r="A845" s="74" t="s">
        <v>294</v>
      </c>
      <c r="B845" s="74">
        <v>123</v>
      </c>
      <c r="C845" s="74">
        <v>10007768</v>
      </c>
      <c r="D845" s="74" t="s">
        <v>39</v>
      </c>
      <c r="E845" s="74" t="s">
        <v>135</v>
      </c>
      <c r="F845" s="78">
        <v>1060</v>
      </c>
      <c r="G845" s="74">
        <v>1.2</v>
      </c>
      <c r="H845" s="78">
        <v>1045</v>
      </c>
      <c r="I845" s="74">
        <v>5.5</v>
      </c>
      <c r="J845" s="74">
        <v>8</v>
      </c>
      <c r="K845" s="74">
        <v>50.2</v>
      </c>
      <c r="L845" s="74">
        <v>75.099999999999994</v>
      </c>
      <c r="M845" s="74">
        <v>86.4</v>
      </c>
      <c r="N845" s="78">
        <v>1060</v>
      </c>
      <c r="O845" s="74">
        <v>1.5</v>
      </c>
      <c r="P845" s="78">
        <v>1045</v>
      </c>
      <c r="Q845" s="74">
        <v>9.1</v>
      </c>
      <c r="R845" s="74">
        <v>7.8</v>
      </c>
      <c r="S845" s="74">
        <v>65.7</v>
      </c>
      <c r="T845" s="74">
        <v>79.099999999999994</v>
      </c>
      <c r="U845" s="74">
        <v>83.1</v>
      </c>
      <c r="V845" s="78" t="s">
        <v>13</v>
      </c>
      <c r="W845" s="74" t="s">
        <v>13</v>
      </c>
      <c r="X845" s="78" t="s">
        <v>13</v>
      </c>
      <c r="Y845" s="74" t="s">
        <v>13</v>
      </c>
      <c r="Z845" s="74" t="s">
        <v>13</v>
      </c>
      <c r="AA845" s="74" t="s">
        <v>13</v>
      </c>
      <c r="AB845" s="74" t="s">
        <v>13</v>
      </c>
      <c r="AC845" s="74" t="s">
        <v>13</v>
      </c>
      <c r="AD845" s="78"/>
      <c r="AE845" s="74"/>
      <c r="AF845" s="78"/>
      <c r="AG845" s="74"/>
      <c r="AH845" s="74"/>
      <c r="AI845" s="74"/>
      <c r="AJ845" s="74"/>
      <c r="AK845" s="74"/>
      <c r="AL845" s="78">
        <v>855</v>
      </c>
      <c r="AM845" s="74">
        <v>0.4</v>
      </c>
      <c r="AN845" s="78">
        <v>850</v>
      </c>
      <c r="AO845" s="74">
        <v>6.3</v>
      </c>
      <c r="AP845" s="74">
        <v>11.5</v>
      </c>
      <c r="AQ845" s="74">
        <v>52.5</v>
      </c>
      <c r="AR845" s="74">
        <v>70.599999999999994</v>
      </c>
      <c r="AS845" s="74">
        <v>82.1</v>
      </c>
      <c r="AT845" s="78">
        <v>855</v>
      </c>
      <c r="AU845" s="74">
        <v>0.4</v>
      </c>
      <c r="AV845" s="78">
        <v>850</v>
      </c>
      <c r="AW845" s="74">
        <v>10.1</v>
      </c>
      <c r="AX845" s="74">
        <v>8.9</v>
      </c>
      <c r="AY845" s="74">
        <v>67</v>
      </c>
      <c r="AZ845" s="74">
        <v>77</v>
      </c>
      <c r="BA845" s="74">
        <v>81</v>
      </c>
      <c r="BB845" s="78" t="s">
        <v>13</v>
      </c>
      <c r="BC845" s="74" t="s">
        <v>13</v>
      </c>
      <c r="BD845" s="78" t="s">
        <v>13</v>
      </c>
      <c r="BE845" s="74" t="s">
        <v>13</v>
      </c>
      <c r="BF845" s="74" t="s">
        <v>13</v>
      </c>
      <c r="BG845" s="74" t="s">
        <v>13</v>
      </c>
      <c r="BH845" s="74" t="s">
        <v>13</v>
      </c>
      <c r="BI845" s="74" t="s">
        <v>13</v>
      </c>
      <c r="BJ845" s="78"/>
      <c r="BK845" s="74"/>
      <c r="BL845" s="78"/>
      <c r="BM845" s="74"/>
      <c r="BN845" s="74"/>
      <c r="BO845" s="74"/>
      <c r="BP845" s="74"/>
      <c r="BQ845" s="74"/>
      <c r="BR845" s="78">
        <v>1915</v>
      </c>
      <c r="BS845" s="74">
        <v>0.8</v>
      </c>
      <c r="BT845" s="78">
        <v>1895</v>
      </c>
      <c r="BU845" s="74">
        <v>5.9</v>
      </c>
      <c r="BV845" s="74">
        <v>9.6</v>
      </c>
      <c r="BW845" s="74">
        <v>51.2</v>
      </c>
      <c r="BX845" s="74">
        <v>73.099999999999994</v>
      </c>
      <c r="BY845" s="74">
        <v>84.5</v>
      </c>
      <c r="BZ845" s="78">
        <v>1915</v>
      </c>
      <c r="CA845" s="74">
        <v>1</v>
      </c>
      <c r="CB845" s="78">
        <v>1895</v>
      </c>
      <c r="CC845" s="74">
        <v>9.6</v>
      </c>
      <c r="CD845" s="74">
        <v>8.3000000000000007</v>
      </c>
      <c r="CE845" s="74">
        <v>66.3</v>
      </c>
      <c r="CF845" s="74">
        <v>78.099999999999994</v>
      </c>
      <c r="CG845" s="74">
        <v>82.2</v>
      </c>
      <c r="CH845" s="78" t="s">
        <v>13</v>
      </c>
      <c r="CI845" s="74" t="s">
        <v>13</v>
      </c>
      <c r="CJ845" s="78" t="s">
        <v>13</v>
      </c>
      <c r="CK845" s="74" t="s">
        <v>13</v>
      </c>
      <c r="CL845" s="74" t="s">
        <v>13</v>
      </c>
      <c r="CM845" s="74" t="s">
        <v>13</v>
      </c>
      <c r="CN845" s="74" t="s">
        <v>13</v>
      </c>
      <c r="CO845" s="74" t="s">
        <v>13</v>
      </c>
      <c r="CP845" s="78"/>
      <c r="CQ845" s="74"/>
      <c r="CR845" s="78"/>
      <c r="CS845" s="74"/>
      <c r="CT845" s="74"/>
      <c r="CU845" s="74"/>
      <c r="CV845" s="74"/>
      <c r="CW845" s="74"/>
    </row>
    <row r="846" spans="1:101" ht="16.5" x14ac:dyDescent="0.3">
      <c r="A846" s="74" t="s">
        <v>294</v>
      </c>
      <c r="B846" s="74">
        <v>211</v>
      </c>
      <c r="C846" s="74">
        <v>10003854</v>
      </c>
      <c r="D846" s="74" t="s">
        <v>46</v>
      </c>
      <c r="E846" s="74" t="s">
        <v>137</v>
      </c>
      <c r="F846" s="78" t="s">
        <v>13</v>
      </c>
      <c r="G846" s="74" t="s">
        <v>13</v>
      </c>
      <c r="H846" s="78" t="s">
        <v>13</v>
      </c>
      <c r="I846" s="74" t="s">
        <v>13</v>
      </c>
      <c r="J846" s="74" t="s">
        <v>13</v>
      </c>
      <c r="K846" s="74" t="s">
        <v>13</v>
      </c>
      <c r="L846" s="74" t="s">
        <v>13</v>
      </c>
      <c r="M846" s="74" t="s">
        <v>13</v>
      </c>
      <c r="N846" s="78" t="s">
        <v>13</v>
      </c>
      <c r="O846" s="74" t="s">
        <v>13</v>
      </c>
      <c r="P846" s="78" t="s">
        <v>13</v>
      </c>
      <c r="Q846" s="74" t="s">
        <v>13</v>
      </c>
      <c r="R846" s="74" t="s">
        <v>13</v>
      </c>
      <c r="S846" s="74" t="s">
        <v>13</v>
      </c>
      <c r="T846" s="74" t="s">
        <v>13</v>
      </c>
      <c r="U846" s="74" t="s">
        <v>13</v>
      </c>
      <c r="V846" s="78" t="s">
        <v>13</v>
      </c>
      <c r="W846" s="74" t="s">
        <v>13</v>
      </c>
      <c r="X846" s="78" t="s">
        <v>13</v>
      </c>
      <c r="Y846" s="74" t="s">
        <v>13</v>
      </c>
      <c r="Z846" s="74" t="s">
        <v>13</v>
      </c>
      <c r="AA846" s="74" t="s">
        <v>13</v>
      </c>
      <c r="AB846" s="74" t="s">
        <v>13</v>
      </c>
      <c r="AC846" s="74" t="s">
        <v>13</v>
      </c>
      <c r="AD846" s="78"/>
      <c r="AE846" s="74"/>
      <c r="AF846" s="78"/>
      <c r="AG846" s="74"/>
      <c r="AH846" s="74"/>
      <c r="AI846" s="74"/>
      <c r="AJ846" s="74"/>
      <c r="AK846" s="74"/>
      <c r="AL846" s="78" t="s">
        <v>13</v>
      </c>
      <c r="AM846" s="74" t="s">
        <v>13</v>
      </c>
      <c r="AN846" s="78" t="s">
        <v>13</v>
      </c>
      <c r="AO846" s="74" t="s">
        <v>13</v>
      </c>
      <c r="AP846" s="74" t="s">
        <v>13</v>
      </c>
      <c r="AQ846" s="74" t="s">
        <v>13</v>
      </c>
      <c r="AR846" s="74" t="s">
        <v>13</v>
      </c>
      <c r="AS846" s="74" t="s">
        <v>13</v>
      </c>
      <c r="AT846" s="78" t="s">
        <v>13</v>
      </c>
      <c r="AU846" s="74" t="s">
        <v>13</v>
      </c>
      <c r="AV846" s="78" t="s">
        <v>13</v>
      </c>
      <c r="AW846" s="74" t="s">
        <v>13</v>
      </c>
      <c r="AX846" s="74" t="s">
        <v>13</v>
      </c>
      <c r="AY846" s="74" t="s">
        <v>13</v>
      </c>
      <c r="AZ846" s="74" t="s">
        <v>13</v>
      </c>
      <c r="BA846" s="74" t="s">
        <v>13</v>
      </c>
      <c r="BB846" s="78" t="s">
        <v>13</v>
      </c>
      <c r="BC846" s="74" t="s">
        <v>13</v>
      </c>
      <c r="BD846" s="78" t="s">
        <v>13</v>
      </c>
      <c r="BE846" s="74" t="s">
        <v>13</v>
      </c>
      <c r="BF846" s="74" t="s">
        <v>13</v>
      </c>
      <c r="BG846" s="74" t="s">
        <v>13</v>
      </c>
      <c r="BH846" s="74" t="s">
        <v>13</v>
      </c>
      <c r="BI846" s="74" t="s">
        <v>13</v>
      </c>
      <c r="BJ846" s="78"/>
      <c r="BK846" s="74"/>
      <c r="BL846" s="78"/>
      <c r="BM846" s="74"/>
      <c r="BN846" s="74"/>
      <c r="BO846" s="74"/>
      <c r="BP846" s="74"/>
      <c r="BQ846" s="74"/>
      <c r="BR846" s="78" t="s">
        <v>13</v>
      </c>
      <c r="BS846" s="74" t="s">
        <v>13</v>
      </c>
      <c r="BT846" s="78" t="s">
        <v>13</v>
      </c>
      <c r="BU846" s="74" t="s">
        <v>13</v>
      </c>
      <c r="BV846" s="74" t="s">
        <v>13</v>
      </c>
      <c r="BW846" s="74" t="s">
        <v>13</v>
      </c>
      <c r="BX846" s="74" t="s">
        <v>13</v>
      </c>
      <c r="BY846" s="74" t="s">
        <v>13</v>
      </c>
      <c r="BZ846" s="78" t="s">
        <v>13</v>
      </c>
      <c r="CA846" s="74" t="s">
        <v>13</v>
      </c>
      <c r="CB846" s="78" t="s">
        <v>13</v>
      </c>
      <c r="CC846" s="74" t="s">
        <v>13</v>
      </c>
      <c r="CD846" s="74" t="s">
        <v>13</v>
      </c>
      <c r="CE846" s="74" t="s">
        <v>13</v>
      </c>
      <c r="CF846" s="74" t="s">
        <v>13</v>
      </c>
      <c r="CG846" s="74" t="s">
        <v>13</v>
      </c>
      <c r="CH846" s="78" t="s">
        <v>13</v>
      </c>
      <c r="CI846" s="74" t="s">
        <v>13</v>
      </c>
      <c r="CJ846" s="78" t="s">
        <v>13</v>
      </c>
      <c r="CK846" s="74" t="s">
        <v>13</v>
      </c>
      <c r="CL846" s="74" t="s">
        <v>13</v>
      </c>
      <c r="CM846" s="74" t="s">
        <v>13</v>
      </c>
      <c r="CN846" s="74" t="s">
        <v>13</v>
      </c>
      <c r="CO846" s="74" t="s">
        <v>13</v>
      </c>
      <c r="CP846" s="78"/>
      <c r="CQ846" s="74"/>
      <c r="CR846" s="78"/>
      <c r="CS846" s="74"/>
      <c r="CT846" s="74"/>
      <c r="CU846" s="74"/>
      <c r="CV846" s="74"/>
      <c r="CW846" s="74"/>
    </row>
    <row r="847" spans="1:101" ht="16.5" x14ac:dyDescent="0.3">
      <c r="A847" s="74" t="s">
        <v>294</v>
      </c>
      <c r="B847" s="74">
        <v>64</v>
      </c>
      <c r="C847" s="74">
        <v>10003861</v>
      </c>
      <c r="D847" s="74" t="s">
        <v>46</v>
      </c>
      <c r="E847" s="74" t="s">
        <v>139</v>
      </c>
      <c r="F847" s="78">
        <v>2390</v>
      </c>
      <c r="G847" s="74">
        <v>3</v>
      </c>
      <c r="H847" s="78">
        <v>2320</v>
      </c>
      <c r="I847" s="74">
        <v>5.9</v>
      </c>
      <c r="J847" s="74">
        <v>10.1</v>
      </c>
      <c r="K847" s="74">
        <v>67.5</v>
      </c>
      <c r="L847" s="74">
        <v>79.7</v>
      </c>
      <c r="M847" s="74">
        <v>84</v>
      </c>
      <c r="N847" s="78">
        <v>2390</v>
      </c>
      <c r="O847" s="74">
        <v>3.1</v>
      </c>
      <c r="P847" s="78">
        <v>2320</v>
      </c>
      <c r="Q847" s="74">
        <v>8.9</v>
      </c>
      <c r="R847" s="74">
        <v>7</v>
      </c>
      <c r="S847" s="74">
        <v>71</v>
      </c>
      <c r="T847" s="74">
        <v>81.5</v>
      </c>
      <c r="U847" s="74">
        <v>84.1</v>
      </c>
      <c r="V847" s="78" t="s">
        <v>13</v>
      </c>
      <c r="W847" s="74" t="s">
        <v>13</v>
      </c>
      <c r="X847" s="78" t="s">
        <v>13</v>
      </c>
      <c r="Y847" s="74" t="s">
        <v>13</v>
      </c>
      <c r="Z847" s="74" t="s">
        <v>13</v>
      </c>
      <c r="AA847" s="74" t="s">
        <v>13</v>
      </c>
      <c r="AB847" s="74" t="s">
        <v>13</v>
      </c>
      <c r="AC847" s="74" t="s">
        <v>13</v>
      </c>
      <c r="AD847" s="78"/>
      <c r="AE847" s="74"/>
      <c r="AF847" s="78"/>
      <c r="AG847" s="74"/>
      <c r="AH847" s="74"/>
      <c r="AI847" s="74"/>
      <c r="AJ847" s="74"/>
      <c r="AK847" s="74"/>
      <c r="AL847" s="78">
        <v>2195</v>
      </c>
      <c r="AM847" s="74">
        <v>1.6</v>
      </c>
      <c r="AN847" s="78">
        <v>2160</v>
      </c>
      <c r="AO847" s="74">
        <v>8.3000000000000007</v>
      </c>
      <c r="AP847" s="74">
        <v>13.9</v>
      </c>
      <c r="AQ847" s="74">
        <v>64.2</v>
      </c>
      <c r="AR847" s="74">
        <v>73.099999999999994</v>
      </c>
      <c r="AS847" s="74">
        <v>77.8</v>
      </c>
      <c r="AT847" s="78">
        <v>2195</v>
      </c>
      <c r="AU847" s="74">
        <v>1.7</v>
      </c>
      <c r="AV847" s="78">
        <v>2155</v>
      </c>
      <c r="AW847" s="74">
        <v>13.6</v>
      </c>
      <c r="AX847" s="74">
        <v>9.8000000000000007</v>
      </c>
      <c r="AY847" s="74">
        <v>67.8</v>
      </c>
      <c r="AZ847" s="74">
        <v>73.900000000000006</v>
      </c>
      <c r="BA847" s="74">
        <v>76.5</v>
      </c>
      <c r="BB847" s="78" t="s">
        <v>13</v>
      </c>
      <c r="BC847" s="74" t="s">
        <v>13</v>
      </c>
      <c r="BD847" s="78" t="s">
        <v>13</v>
      </c>
      <c r="BE847" s="74" t="s">
        <v>13</v>
      </c>
      <c r="BF847" s="74" t="s">
        <v>13</v>
      </c>
      <c r="BG847" s="74" t="s">
        <v>13</v>
      </c>
      <c r="BH847" s="74" t="s">
        <v>13</v>
      </c>
      <c r="BI847" s="74" t="s">
        <v>13</v>
      </c>
      <c r="BJ847" s="78"/>
      <c r="BK847" s="74"/>
      <c r="BL847" s="78"/>
      <c r="BM847" s="74"/>
      <c r="BN847" s="74"/>
      <c r="BO847" s="74"/>
      <c r="BP847" s="74"/>
      <c r="BQ847" s="74"/>
      <c r="BR847" s="78">
        <v>4585</v>
      </c>
      <c r="BS847" s="74">
        <v>2.2999999999999998</v>
      </c>
      <c r="BT847" s="78">
        <v>4480</v>
      </c>
      <c r="BU847" s="74">
        <v>7.1</v>
      </c>
      <c r="BV847" s="74">
        <v>11.9</v>
      </c>
      <c r="BW847" s="74">
        <v>65.900000000000006</v>
      </c>
      <c r="BX847" s="74">
        <v>76.5</v>
      </c>
      <c r="BY847" s="74">
        <v>81</v>
      </c>
      <c r="BZ847" s="78">
        <v>4585</v>
      </c>
      <c r="CA847" s="74">
        <v>2.4</v>
      </c>
      <c r="CB847" s="78">
        <v>4475</v>
      </c>
      <c r="CC847" s="74">
        <v>11.2</v>
      </c>
      <c r="CD847" s="74">
        <v>8.4</v>
      </c>
      <c r="CE847" s="74">
        <v>69.5</v>
      </c>
      <c r="CF847" s="74">
        <v>77.8</v>
      </c>
      <c r="CG847" s="74">
        <v>80.5</v>
      </c>
      <c r="CH847" s="78" t="s">
        <v>13</v>
      </c>
      <c r="CI847" s="74" t="s">
        <v>13</v>
      </c>
      <c r="CJ847" s="78" t="s">
        <v>13</v>
      </c>
      <c r="CK847" s="74" t="s">
        <v>13</v>
      </c>
      <c r="CL847" s="74" t="s">
        <v>13</v>
      </c>
      <c r="CM847" s="74" t="s">
        <v>13</v>
      </c>
      <c r="CN847" s="74" t="s">
        <v>13</v>
      </c>
      <c r="CO847" s="74" t="s">
        <v>13</v>
      </c>
      <c r="CP847" s="78"/>
      <c r="CQ847" s="74"/>
      <c r="CR847" s="78"/>
      <c r="CS847" s="74"/>
      <c r="CT847" s="74"/>
      <c r="CU847" s="74"/>
      <c r="CV847" s="74"/>
      <c r="CW847" s="74"/>
    </row>
    <row r="848" spans="1:101" ht="16.5" x14ac:dyDescent="0.3">
      <c r="A848" s="74" t="s">
        <v>294</v>
      </c>
      <c r="B848" s="74">
        <v>124</v>
      </c>
      <c r="C848" s="74">
        <v>10007795</v>
      </c>
      <c r="D848" s="74" t="s">
        <v>46</v>
      </c>
      <c r="E848" s="74" t="s">
        <v>141</v>
      </c>
      <c r="F848" s="78">
        <v>3315</v>
      </c>
      <c r="G848" s="74">
        <v>1.6</v>
      </c>
      <c r="H848" s="78">
        <v>3260</v>
      </c>
      <c r="I848" s="74">
        <v>6.7</v>
      </c>
      <c r="J848" s="74">
        <v>10.4</v>
      </c>
      <c r="K848" s="74">
        <v>55</v>
      </c>
      <c r="L848" s="74">
        <v>72.8</v>
      </c>
      <c r="M848" s="74">
        <v>83</v>
      </c>
      <c r="N848" s="78">
        <v>3315</v>
      </c>
      <c r="O848" s="74">
        <v>1.7</v>
      </c>
      <c r="P848" s="78">
        <v>3260</v>
      </c>
      <c r="Q848" s="74">
        <v>10.6</v>
      </c>
      <c r="R848" s="74">
        <v>7.5</v>
      </c>
      <c r="S848" s="74">
        <v>64.599999999999994</v>
      </c>
      <c r="T848" s="74">
        <v>76.8</v>
      </c>
      <c r="U848" s="74">
        <v>82</v>
      </c>
      <c r="V848" s="78" t="s">
        <v>13</v>
      </c>
      <c r="W848" s="74" t="s">
        <v>13</v>
      </c>
      <c r="X848" s="78" t="s">
        <v>13</v>
      </c>
      <c r="Y848" s="74" t="s">
        <v>13</v>
      </c>
      <c r="Z848" s="74" t="s">
        <v>13</v>
      </c>
      <c r="AA848" s="74" t="s">
        <v>13</v>
      </c>
      <c r="AB848" s="74" t="s">
        <v>13</v>
      </c>
      <c r="AC848" s="74" t="s">
        <v>13</v>
      </c>
      <c r="AD848" s="78"/>
      <c r="AE848" s="74"/>
      <c r="AF848" s="78"/>
      <c r="AG848" s="74"/>
      <c r="AH848" s="74"/>
      <c r="AI848" s="74"/>
      <c r="AJ848" s="74"/>
      <c r="AK848" s="74"/>
      <c r="AL848" s="78">
        <v>2185</v>
      </c>
      <c r="AM848" s="74">
        <v>1.3</v>
      </c>
      <c r="AN848" s="78">
        <v>2160</v>
      </c>
      <c r="AO848" s="74">
        <v>7.6</v>
      </c>
      <c r="AP848" s="74">
        <v>13.1</v>
      </c>
      <c r="AQ848" s="74">
        <v>54.1</v>
      </c>
      <c r="AR848" s="74">
        <v>68.400000000000006</v>
      </c>
      <c r="AS848" s="74">
        <v>79.3</v>
      </c>
      <c r="AT848" s="78">
        <v>2185</v>
      </c>
      <c r="AU848" s="74">
        <v>1.4</v>
      </c>
      <c r="AV848" s="78">
        <v>2155</v>
      </c>
      <c r="AW848" s="74">
        <v>12.1</v>
      </c>
      <c r="AX848" s="74">
        <v>9</v>
      </c>
      <c r="AY848" s="74">
        <v>64.3</v>
      </c>
      <c r="AZ848" s="74">
        <v>73.900000000000006</v>
      </c>
      <c r="BA848" s="74">
        <v>78.900000000000006</v>
      </c>
      <c r="BB848" s="78" t="s">
        <v>13</v>
      </c>
      <c r="BC848" s="74" t="s">
        <v>13</v>
      </c>
      <c r="BD848" s="78" t="s">
        <v>13</v>
      </c>
      <c r="BE848" s="74" t="s">
        <v>13</v>
      </c>
      <c r="BF848" s="74" t="s">
        <v>13</v>
      </c>
      <c r="BG848" s="74" t="s">
        <v>13</v>
      </c>
      <c r="BH848" s="74" t="s">
        <v>13</v>
      </c>
      <c r="BI848" s="74" t="s">
        <v>13</v>
      </c>
      <c r="BJ848" s="78"/>
      <c r="BK848" s="74"/>
      <c r="BL848" s="78"/>
      <c r="BM848" s="74"/>
      <c r="BN848" s="74"/>
      <c r="BO848" s="74"/>
      <c r="BP848" s="74"/>
      <c r="BQ848" s="74"/>
      <c r="BR848" s="78">
        <v>5500</v>
      </c>
      <c r="BS848" s="74">
        <v>1.5</v>
      </c>
      <c r="BT848" s="78">
        <v>5420</v>
      </c>
      <c r="BU848" s="74">
        <v>7</v>
      </c>
      <c r="BV848" s="74">
        <v>11.5</v>
      </c>
      <c r="BW848" s="74">
        <v>54.6</v>
      </c>
      <c r="BX848" s="74">
        <v>71</v>
      </c>
      <c r="BY848" s="74">
        <v>81.5</v>
      </c>
      <c r="BZ848" s="78">
        <v>5500</v>
      </c>
      <c r="CA848" s="74">
        <v>1.6</v>
      </c>
      <c r="CB848" s="78">
        <v>5415</v>
      </c>
      <c r="CC848" s="74">
        <v>11.2</v>
      </c>
      <c r="CD848" s="74">
        <v>8.1</v>
      </c>
      <c r="CE848" s="74">
        <v>64.5</v>
      </c>
      <c r="CF848" s="74">
        <v>75.599999999999994</v>
      </c>
      <c r="CG848" s="74">
        <v>80.8</v>
      </c>
      <c r="CH848" s="78" t="s">
        <v>13</v>
      </c>
      <c r="CI848" s="74" t="s">
        <v>13</v>
      </c>
      <c r="CJ848" s="78" t="s">
        <v>13</v>
      </c>
      <c r="CK848" s="74" t="s">
        <v>13</v>
      </c>
      <c r="CL848" s="74" t="s">
        <v>13</v>
      </c>
      <c r="CM848" s="74" t="s">
        <v>13</v>
      </c>
      <c r="CN848" s="74" t="s">
        <v>13</v>
      </c>
      <c r="CO848" s="74" t="s">
        <v>13</v>
      </c>
      <c r="CP848" s="78"/>
      <c r="CQ848" s="74"/>
      <c r="CR848" s="78"/>
      <c r="CS848" s="74"/>
      <c r="CT848" s="74"/>
      <c r="CU848" s="74"/>
      <c r="CV848" s="74"/>
      <c r="CW848" s="74"/>
    </row>
    <row r="849" spans="1:101" ht="16.5" x14ac:dyDescent="0.3">
      <c r="A849" s="74" t="s">
        <v>294</v>
      </c>
      <c r="B849" s="74">
        <v>40</v>
      </c>
      <c r="C849" s="74">
        <v>10003863</v>
      </c>
      <c r="D849" s="74" t="s">
        <v>46</v>
      </c>
      <c r="E849" s="74" t="s">
        <v>143</v>
      </c>
      <c r="F849" s="78">
        <v>320</v>
      </c>
      <c r="G849" s="74">
        <v>0.9</v>
      </c>
      <c r="H849" s="78">
        <v>320</v>
      </c>
      <c r="I849" s="74">
        <v>6.3</v>
      </c>
      <c r="J849" s="74">
        <v>9.6999999999999993</v>
      </c>
      <c r="K849" s="74">
        <v>68.900000000000006</v>
      </c>
      <c r="L849" s="74">
        <v>79.900000000000006</v>
      </c>
      <c r="M849" s="74">
        <v>84</v>
      </c>
      <c r="N849" s="78">
        <v>320</v>
      </c>
      <c r="O849" s="74">
        <v>0.9</v>
      </c>
      <c r="P849" s="78">
        <v>320</v>
      </c>
      <c r="Q849" s="74">
        <v>9.6999999999999993</v>
      </c>
      <c r="R849" s="74">
        <v>6.9</v>
      </c>
      <c r="S849" s="74">
        <v>72.3</v>
      </c>
      <c r="T849" s="74">
        <v>79.2</v>
      </c>
      <c r="U849" s="74">
        <v>83.3</v>
      </c>
      <c r="V849" s="78" t="s">
        <v>13</v>
      </c>
      <c r="W849" s="74" t="s">
        <v>13</v>
      </c>
      <c r="X849" s="78" t="s">
        <v>13</v>
      </c>
      <c r="Y849" s="74" t="s">
        <v>13</v>
      </c>
      <c r="Z849" s="74" t="s">
        <v>13</v>
      </c>
      <c r="AA849" s="74" t="s">
        <v>13</v>
      </c>
      <c r="AB849" s="74" t="s">
        <v>13</v>
      </c>
      <c r="AC849" s="74" t="s">
        <v>13</v>
      </c>
      <c r="AD849" s="78"/>
      <c r="AE849" s="74"/>
      <c r="AF849" s="78"/>
      <c r="AG849" s="74"/>
      <c r="AH849" s="74"/>
      <c r="AI849" s="74"/>
      <c r="AJ849" s="74"/>
      <c r="AK849" s="74"/>
      <c r="AL849" s="78">
        <v>185</v>
      </c>
      <c r="AM849" s="74">
        <v>0</v>
      </c>
      <c r="AN849" s="78">
        <v>185</v>
      </c>
      <c r="AO849" s="74">
        <v>6</v>
      </c>
      <c r="AP849" s="74">
        <v>12.5</v>
      </c>
      <c r="AQ849" s="74">
        <v>72.3</v>
      </c>
      <c r="AR849" s="74">
        <v>77.7</v>
      </c>
      <c r="AS849" s="74">
        <v>81.5</v>
      </c>
      <c r="AT849" s="78">
        <v>185</v>
      </c>
      <c r="AU849" s="74">
        <v>0</v>
      </c>
      <c r="AV849" s="78">
        <v>185</v>
      </c>
      <c r="AW849" s="74">
        <v>13.6</v>
      </c>
      <c r="AX849" s="74">
        <v>10.3</v>
      </c>
      <c r="AY849" s="74">
        <v>71.7</v>
      </c>
      <c r="AZ849" s="74">
        <v>74.5</v>
      </c>
      <c r="BA849" s="74">
        <v>76.099999999999994</v>
      </c>
      <c r="BB849" s="78" t="s">
        <v>13</v>
      </c>
      <c r="BC849" s="74" t="s">
        <v>13</v>
      </c>
      <c r="BD849" s="78" t="s">
        <v>13</v>
      </c>
      <c r="BE849" s="74" t="s">
        <v>13</v>
      </c>
      <c r="BF849" s="74" t="s">
        <v>13</v>
      </c>
      <c r="BG849" s="74" t="s">
        <v>13</v>
      </c>
      <c r="BH849" s="74" t="s">
        <v>13</v>
      </c>
      <c r="BI849" s="74" t="s">
        <v>13</v>
      </c>
      <c r="BJ849" s="78"/>
      <c r="BK849" s="74"/>
      <c r="BL849" s="78"/>
      <c r="BM849" s="74"/>
      <c r="BN849" s="74"/>
      <c r="BO849" s="74"/>
      <c r="BP849" s="74"/>
      <c r="BQ849" s="74"/>
      <c r="BR849" s="78">
        <v>505</v>
      </c>
      <c r="BS849" s="74">
        <v>0.6</v>
      </c>
      <c r="BT849" s="78">
        <v>500</v>
      </c>
      <c r="BU849" s="74">
        <v>6.2</v>
      </c>
      <c r="BV849" s="74">
        <v>10.8</v>
      </c>
      <c r="BW849" s="74">
        <v>70.099999999999994</v>
      </c>
      <c r="BX849" s="74">
        <v>79.099999999999994</v>
      </c>
      <c r="BY849" s="74">
        <v>83.1</v>
      </c>
      <c r="BZ849" s="78">
        <v>505</v>
      </c>
      <c r="CA849" s="74">
        <v>0.6</v>
      </c>
      <c r="CB849" s="78">
        <v>500</v>
      </c>
      <c r="CC849" s="74">
        <v>11.2</v>
      </c>
      <c r="CD849" s="74">
        <v>8.1999999999999993</v>
      </c>
      <c r="CE849" s="74">
        <v>72.099999999999994</v>
      </c>
      <c r="CF849" s="74">
        <v>77.5</v>
      </c>
      <c r="CG849" s="74">
        <v>80.7</v>
      </c>
      <c r="CH849" s="78" t="s">
        <v>13</v>
      </c>
      <c r="CI849" s="74" t="s">
        <v>13</v>
      </c>
      <c r="CJ849" s="78" t="s">
        <v>13</v>
      </c>
      <c r="CK849" s="74" t="s">
        <v>13</v>
      </c>
      <c r="CL849" s="74" t="s">
        <v>13</v>
      </c>
      <c r="CM849" s="74" t="s">
        <v>13</v>
      </c>
      <c r="CN849" s="74" t="s">
        <v>13</v>
      </c>
      <c r="CO849" s="74" t="s">
        <v>13</v>
      </c>
      <c r="CP849" s="78"/>
      <c r="CQ849" s="74"/>
      <c r="CR849" s="78"/>
      <c r="CS849" s="74"/>
      <c r="CT849" s="74"/>
      <c r="CU849" s="74"/>
      <c r="CV849" s="74"/>
      <c r="CW849" s="74"/>
    </row>
    <row r="850" spans="1:101" ht="16.5" x14ac:dyDescent="0.3">
      <c r="A850" s="74" t="s">
        <v>294</v>
      </c>
      <c r="B850" s="74">
        <v>125</v>
      </c>
      <c r="C850" s="74">
        <v>10007796</v>
      </c>
      <c r="D850" s="74" t="s">
        <v>36</v>
      </c>
      <c r="E850" s="74" t="s">
        <v>145</v>
      </c>
      <c r="F850" s="78">
        <v>1095</v>
      </c>
      <c r="G850" s="74">
        <v>2.1</v>
      </c>
      <c r="H850" s="78">
        <v>1070</v>
      </c>
      <c r="I850" s="74">
        <v>4.7</v>
      </c>
      <c r="J850" s="74">
        <v>10.6</v>
      </c>
      <c r="K850" s="74">
        <v>50.7</v>
      </c>
      <c r="L850" s="74">
        <v>72.7</v>
      </c>
      <c r="M850" s="74">
        <v>84.8</v>
      </c>
      <c r="N850" s="78">
        <v>1095</v>
      </c>
      <c r="O850" s="74">
        <v>2.2000000000000002</v>
      </c>
      <c r="P850" s="78">
        <v>1070</v>
      </c>
      <c r="Q850" s="74">
        <v>7.9</v>
      </c>
      <c r="R850" s="74">
        <v>6.7</v>
      </c>
      <c r="S850" s="74">
        <v>66.8</v>
      </c>
      <c r="T850" s="74">
        <v>79.7</v>
      </c>
      <c r="U850" s="74">
        <v>85.4</v>
      </c>
      <c r="V850" s="78" t="s">
        <v>13</v>
      </c>
      <c r="W850" s="74" t="s">
        <v>13</v>
      </c>
      <c r="X850" s="78" t="s">
        <v>13</v>
      </c>
      <c r="Y850" s="74" t="s">
        <v>13</v>
      </c>
      <c r="Z850" s="74" t="s">
        <v>13</v>
      </c>
      <c r="AA850" s="74" t="s">
        <v>13</v>
      </c>
      <c r="AB850" s="74" t="s">
        <v>13</v>
      </c>
      <c r="AC850" s="74" t="s">
        <v>13</v>
      </c>
      <c r="AD850" s="78"/>
      <c r="AE850" s="74"/>
      <c r="AF850" s="78"/>
      <c r="AG850" s="74"/>
      <c r="AH850" s="74"/>
      <c r="AI850" s="74"/>
      <c r="AJ850" s="74"/>
      <c r="AK850" s="74"/>
      <c r="AL850" s="78">
        <v>980</v>
      </c>
      <c r="AM850" s="74">
        <v>1.7</v>
      </c>
      <c r="AN850" s="78">
        <v>965</v>
      </c>
      <c r="AO850" s="74">
        <v>5.8</v>
      </c>
      <c r="AP850" s="74">
        <v>12.1</v>
      </c>
      <c r="AQ850" s="74">
        <v>53.3</v>
      </c>
      <c r="AR850" s="74">
        <v>68.599999999999994</v>
      </c>
      <c r="AS850" s="74">
        <v>82.1</v>
      </c>
      <c r="AT850" s="78">
        <v>980</v>
      </c>
      <c r="AU850" s="74">
        <v>1.7</v>
      </c>
      <c r="AV850" s="78">
        <v>965</v>
      </c>
      <c r="AW850" s="74">
        <v>7.7</v>
      </c>
      <c r="AX850" s="74">
        <v>10.6</v>
      </c>
      <c r="AY850" s="74">
        <v>65.7</v>
      </c>
      <c r="AZ850" s="74">
        <v>76.2</v>
      </c>
      <c r="BA850" s="74">
        <v>81.7</v>
      </c>
      <c r="BB850" s="78" t="s">
        <v>13</v>
      </c>
      <c r="BC850" s="74" t="s">
        <v>13</v>
      </c>
      <c r="BD850" s="78" t="s">
        <v>13</v>
      </c>
      <c r="BE850" s="74" t="s">
        <v>13</v>
      </c>
      <c r="BF850" s="74" t="s">
        <v>13</v>
      </c>
      <c r="BG850" s="74" t="s">
        <v>13</v>
      </c>
      <c r="BH850" s="74" t="s">
        <v>13</v>
      </c>
      <c r="BI850" s="74" t="s">
        <v>13</v>
      </c>
      <c r="BJ850" s="78"/>
      <c r="BK850" s="74"/>
      <c r="BL850" s="78"/>
      <c r="BM850" s="74"/>
      <c r="BN850" s="74"/>
      <c r="BO850" s="74"/>
      <c r="BP850" s="74"/>
      <c r="BQ850" s="74"/>
      <c r="BR850" s="78">
        <v>2075</v>
      </c>
      <c r="BS850" s="74">
        <v>1.9</v>
      </c>
      <c r="BT850" s="78">
        <v>2035</v>
      </c>
      <c r="BU850" s="74">
        <v>5.2</v>
      </c>
      <c r="BV850" s="74">
        <v>11.3</v>
      </c>
      <c r="BW850" s="74">
        <v>51.9</v>
      </c>
      <c r="BX850" s="74">
        <v>70.8</v>
      </c>
      <c r="BY850" s="74">
        <v>83.5</v>
      </c>
      <c r="BZ850" s="78">
        <v>2075</v>
      </c>
      <c r="CA850" s="74">
        <v>2</v>
      </c>
      <c r="CB850" s="78">
        <v>2035</v>
      </c>
      <c r="CC850" s="74">
        <v>7.8</v>
      </c>
      <c r="CD850" s="74">
        <v>8.6</v>
      </c>
      <c r="CE850" s="74">
        <v>66.3</v>
      </c>
      <c r="CF850" s="74">
        <v>78.099999999999994</v>
      </c>
      <c r="CG850" s="74">
        <v>83.7</v>
      </c>
      <c r="CH850" s="78" t="s">
        <v>13</v>
      </c>
      <c r="CI850" s="74" t="s">
        <v>13</v>
      </c>
      <c r="CJ850" s="78" t="s">
        <v>13</v>
      </c>
      <c r="CK850" s="74" t="s">
        <v>13</v>
      </c>
      <c r="CL850" s="74" t="s">
        <v>13</v>
      </c>
      <c r="CM850" s="74" t="s">
        <v>13</v>
      </c>
      <c r="CN850" s="74" t="s">
        <v>13</v>
      </c>
      <c r="CO850" s="74" t="s">
        <v>13</v>
      </c>
      <c r="CP850" s="78"/>
      <c r="CQ850" s="74"/>
      <c r="CR850" s="78"/>
      <c r="CS850" s="74"/>
      <c r="CT850" s="74"/>
      <c r="CU850" s="74"/>
      <c r="CV850" s="74"/>
      <c r="CW850" s="74"/>
    </row>
    <row r="851" spans="1:101" ht="16.5" x14ac:dyDescent="0.3">
      <c r="A851" s="74" t="s">
        <v>294</v>
      </c>
      <c r="B851" s="74">
        <v>62</v>
      </c>
      <c r="C851" s="74">
        <v>10007151</v>
      </c>
      <c r="D851" s="74" t="s">
        <v>36</v>
      </c>
      <c r="E851" s="74" t="s">
        <v>147</v>
      </c>
      <c r="F851" s="78">
        <v>1380</v>
      </c>
      <c r="G851" s="74">
        <v>1.9</v>
      </c>
      <c r="H851" s="78">
        <v>1355</v>
      </c>
      <c r="I851" s="74">
        <v>6.3</v>
      </c>
      <c r="J851" s="74">
        <v>11.1</v>
      </c>
      <c r="K851" s="74">
        <v>64.599999999999994</v>
      </c>
      <c r="L851" s="74">
        <v>77.099999999999994</v>
      </c>
      <c r="M851" s="74">
        <v>82.5</v>
      </c>
      <c r="N851" s="78">
        <v>1380</v>
      </c>
      <c r="O851" s="74">
        <v>2.2000000000000002</v>
      </c>
      <c r="P851" s="78">
        <v>1350</v>
      </c>
      <c r="Q851" s="74">
        <v>9.6999999999999993</v>
      </c>
      <c r="R851" s="74">
        <v>7.4</v>
      </c>
      <c r="S851" s="74">
        <v>69.5</v>
      </c>
      <c r="T851" s="74">
        <v>80</v>
      </c>
      <c r="U851" s="74">
        <v>82.9</v>
      </c>
      <c r="V851" s="78" t="s">
        <v>13</v>
      </c>
      <c r="W851" s="74" t="s">
        <v>13</v>
      </c>
      <c r="X851" s="78" t="s">
        <v>13</v>
      </c>
      <c r="Y851" s="74" t="s">
        <v>13</v>
      </c>
      <c r="Z851" s="74" t="s">
        <v>13</v>
      </c>
      <c r="AA851" s="74" t="s">
        <v>13</v>
      </c>
      <c r="AB851" s="74" t="s">
        <v>13</v>
      </c>
      <c r="AC851" s="74" t="s">
        <v>13</v>
      </c>
      <c r="AD851" s="78"/>
      <c r="AE851" s="74"/>
      <c r="AF851" s="78"/>
      <c r="AG851" s="74"/>
      <c r="AH851" s="74"/>
      <c r="AI851" s="74"/>
      <c r="AJ851" s="74"/>
      <c r="AK851" s="74"/>
      <c r="AL851" s="78">
        <v>1015</v>
      </c>
      <c r="AM851" s="74">
        <v>1.9</v>
      </c>
      <c r="AN851" s="78">
        <v>995</v>
      </c>
      <c r="AO851" s="74">
        <v>7</v>
      </c>
      <c r="AP851" s="74">
        <v>14.2</v>
      </c>
      <c r="AQ851" s="74">
        <v>62.4</v>
      </c>
      <c r="AR851" s="74">
        <v>74.400000000000006</v>
      </c>
      <c r="AS851" s="74">
        <v>78.8</v>
      </c>
      <c r="AT851" s="78">
        <v>1015</v>
      </c>
      <c r="AU851" s="74">
        <v>2</v>
      </c>
      <c r="AV851" s="78">
        <v>995</v>
      </c>
      <c r="AW851" s="74">
        <v>8.6999999999999993</v>
      </c>
      <c r="AX851" s="74">
        <v>8.1</v>
      </c>
      <c r="AY851" s="74">
        <v>72.7</v>
      </c>
      <c r="AZ851" s="74">
        <v>79.8</v>
      </c>
      <c r="BA851" s="74">
        <v>83.3</v>
      </c>
      <c r="BB851" s="78" t="s">
        <v>13</v>
      </c>
      <c r="BC851" s="74" t="s">
        <v>13</v>
      </c>
      <c r="BD851" s="78" t="s">
        <v>13</v>
      </c>
      <c r="BE851" s="74" t="s">
        <v>13</v>
      </c>
      <c r="BF851" s="74" t="s">
        <v>13</v>
      </c>
      <c r="BG851" s="74" t="s">
        <v>13</v>
      </c>
      <c r="BH851" s="74" t="s">
        <v>13</v>
      </c>
      <c r="BI851" s="74" t="s">
        <v>13</v>
      </c>
      <c r="BJ851" s="78"/>
      <c r="BK851" s="74"/>
      <c r="BL851" s="78"/>
      <c r="BM851" s="74"/>
      <c r="BN851" s="74"/>
      <c r="BO851" s="74"/>
      <c r="BP851" s="74"/>
      <c r="BQ851" s="74"/>
      <c r="BR851" s="78">
        <v>2395</v>
      </c>
      <c r="BS851" s="74">
        <v>1.9</v>
      </c>
      <c r="BT851" s="78">
        <v>2350</v>
      </c>
      <c r="BU851" s="74">
        <v>6.6</v>
      </c>
      <c r="BV851" s="74">
        <v>12.4</v>
      </c>
      <c r="BW851" s="74">
        <v>63.7</v>
      </c>
      <c r="BX851" s="74">
        <v>76</v>
      </c>
      <c r="BY851" s="74">
        <v>80.900000000000006</v>
      </c>
      <c r="BZ851" s="78">
        <v>2395</v>
      </c>
      <c r="CA851" s="74">
        <v>2.1</v>
      </c>
      <c r="CB851" s="78">
        <v>2345</v>
      </c>
      <c r="CC851" s="74">
        <v>9.3000000000000007</v>
      </c>
      <c r="CD851" s="74">
        <v>7.7</v>
      </c>
      <c r="CE851" s="74">
        <v>70.8</v>
      </c>
      <c r="CF851" s="74">
        <v>79.900000000000006</v>
      </c>
      <c r="CG851" s="74">
        <v>83.1</v>
      </c>
      <c r="CH851" s="78" t="s">
        <v>13</v>
      </c>
      <c r="CI851" s="74" t="s">
        <v>13</v>
      </c>
      <c r="CJ851" s="78" t="s">
        <v>13</v>
      </c>
      <c r="CK851" s="74" t="s">
        <v>13</v>
      </c>
      <c r="CL851" s="74" t="s">
        <v>13</v>
      </c>
      <c r="CM851" s="74" t="s">
        <v>13</v>
      </c>
      <c r="CN851" s="74" t="s">
        <v>13</v>
      </c>
      <c r="CO851" s="74" t="s">
        <v>13</v>
      </c>
      <c r="CP851" s="78"/>
      <c r="CQ851" s="74"/>
      <c r="CR851" s="78"/>
      <c r="CS851" s="74"/>
      <c r="CT851" s="74"/>
      <c r="CU851" s="74"/>
      <c r="CV851" s="74"/>
      <c r="CW851" s="74"/>
    </row>
    <row r="852" spans="1:101" ht="16.5" x14ac:dyDescent="0.3">
      <c r="A852" s="74" t="s">
        <v>294</v>
      </c>
      <c r="B852" s="74">
        <v>23</v>
      </c>
      <c r="C852" s="74">
        <v>10003956</v>
      </c>
      <c r="D852" s="74" t="s">
        <v>39</v>
      </c>
      <c r="E852" s="74" t="s">
        <v>149</v>
      </c>
      <c r="F852" s="78">
        <v>825</v>
      </c>
      <c r="G852" s="74">
        <v>2.1</v>
      </c>
      <c r="H852" s="78">
        <v>805</v>
      </c>
      <c r="I852" s="74">
        <v>6.7</v>
      </c>
      <c r="J852" s="74">
        <v>9.8000000000000007</v>
      </c>
      <c r="K852" s="74">
        <v>59.1</v>
      </c>
      <c r="L852" s="74">
        <v>76.5</v>
      </c>
      <c r="M852" s="74">
        <v>83.5</v>
      </c>
      <c r="N852" s="78">
        <v>825</v>
      </c>
      <c r="O852" s="74">
        <v>2.2999999999999998</v>
      </c>
      <c r="P852" s="78">
        <v>805</v>
      </c>
      <c r="Q852" s="74">
        <v>9.6999999999999993</v>
      </c>
      <c r="R852" s="74">
        <v>10.1</v>
      </c>
      <c r="S852" s="74">
        <v>65</v>
      </c>
      <c r="T852" s="74">
        <v>74.8</v>
      </c>
      <c r="U852" s="74">
        <v>80.2</v>
      </c>
      <c r="V852" s="78" t="s">
        <v>13</v>
      </c>
      <c r="W852" s="74" t="s">
        <v>13</v>
      </c>
      <c r="X852" s="78" t="s">
        <v>13</v>
      </c>
      <c r="Y852" s="74" t="s">
        <v>13</v>
      </c>
      <c r="Z852" s="74" t="s">
        <v>13</v>
      </c>
      <c r="AA852" s="74" t="s">
        <v>13</v>
      </c>
      <c r="AB852" s="74" t="s">
        <v>13</v>
      </c>
      <c r="AC852" s="74" t="s">
        <v>13</v>
      </c>
      <c r="AD852" s="78"/>
      <c r="AE852" s="74"/>
      <c r="AF852" s="78"/>
      <c r="AG852" s="74"/>
      <c r="AH852" s="74"/>
      <c r="AI852" s="74"/>
      <c r="AJ852" s="74"/>
      <c r="AK852" s="74"/>
      <c r="AL852" s="78">
        <v>295</v>
      </c>
      <c r="AM852" s="74">
        <v>2.4</v>
      </c>
      <c r="AN852" s="78">
        <v>285</v>
      </c>
      <c r="AO852" s="74">
        <v>3.1</v>
      </c>
      <c r="AP852" s="74">
        <v>20.2</v>
      </c>
      <c r="AQ852" s="74">
        <v>55.7</v>
      </c>
      <c r="AR852" s="74">
        <v>68.599999999999994</v>
      </c>
      <c r="AS852" s="74">
        <v>76.7</v>
      </c>
      <c r="AT852" s="78">
        <v>295</v>
      </c>
      <c r="AU852" s="74">
        <v>2.7</v>
      </c>
      <c r="AV852" s="78">
        <v>285</v>
      </c>
      <c r="AW852" s="74">
        <v>11.5</v>
      </c>
      <c r="AX852" s="74">
        <v>10.5</v>
      </c>
      <c r="AY852" s="74">
        <v>63.6</v>
      </c>
      <c r="AZ852" s="74">
        <v>70.599999999999994</v>
      </c>
      <c r="BA852" s="74">
        <v>78</v>
      </c>
      <c r="BB852" s="78" t="s">
        <v>13</v>
      </c>
      <c r="BC852" s="74" t="s">
        <v>13</v>
      </c>
      <c r="BD852" s="78" t="s">
        <v>13</v>
      </c>
      <c r="BE852" s="74" t="s">
        <v>13</v>
      </c>
      <c r="BF852" s="74" t="s">
        <v>13</v>
      </c>
      <c r="BG852" s="74" t="s">
        <v>13</v>
      </c>
      <c r="BH852" s="74" t="s">
        <v>13</v>
      </c>
      <c r="BI852" s="74" t="s">
        <v>13</v>
      </c>
      <c r="BJ852" s="78"/>
      <c r="BK852" s="74"/>
      <c r="BL852" s="78"/>
      <c r="BM852" s="74"/>
      <c r="BN852" s="74"/>
      <c r="BO852" s="74"/>
      <c r="BP852" s="74"/>
      <c r="BQ852" s="74"/>
      <c r="BR852" s="78">
        <v>1120</v>
      </c>
      <c r="BS852" s="74">
        <v>2.1</v>
      </c>
      <c r="BT852" s="78">
        <v>1095</v>
      </c>
      <c r="BU852" s="74">
        <v>5.8</v>
      </c>
      <c r="BV852" s="74">
        <v>12.5</v>
      </c>
      <c r="BW852" s="74">
        <v>58.2</v>
      </c>
      <c r="BX852" s="74">
        <v>74.400000000000006</v>
      </c>
      <c r="BY852" s="74">
        <v>81.7</v>
      </c>
      <c r="BZ852" s="78">
        <v>1120</v>
      </c>
      <c r="CA852" s="74">
        <v>2.4</v>
      </c>
      <c r="CB852" s="78">
        <v>1090</v>
      </c>
      <c r="CC852" s="74">
        <v>10.199999999999999</v>
      </c>
      <c r="CD852" s="74">
        <v>10.199999999999999</v>
      </c>
      <c r="CE852" s="74">
        <v>64.599999999999994</v>
      </c>
      <c r="CF852" s="74">
        <v>73.7</v>
      </c>
      <c r="CG852" s="74">
        <v>79.7</v>
      </c>
      <c r="CH852" s="78" t="s">
        <v>13</v>
      </c>
      <c r="CI852" s="74" t="s">
        <v>13</v>
      </c>
      <c r="CJ852" s="78" t="s">
        <v>13</v>
      </c>
      <c r="CK852" s="74" t="s">
        <v>13</v>
      </c>
      <c r="CL852" s="74" t="s">
        <v>13</v>
      </c>
      <c r="CM852" s="74" t="s">
        <v>13</v>
      </c>
      <c r="CN852" s="74" t="s">
        <v>13</v>
      </c>
      <c r="CO852" s="74" t="s">
        <v>13</v>
      </c>
      <c r="CP852" s="78"/>
      <c r="CQ852" s="74"/>
      <c r="CR852" s="78"/>
      <c r="CS852" s="74"/>
      <c r="CT852" s="74"/>
      <c r="CU852" s="74"/>
      <c r="CV852" s="74"/>
      <c r="CW852" s="74"/>
    </row>
    <row r="853" spans="1:101" ht="16.5" x14ac:dyDescent="0.3">
      <c r="A853" s="74" t="s">
        <v>294</v>
      </c>
      <c r="B853" s="74">
        <v>65</v>
      </c>
      <c r="C853" s="74">
        <v>10003957</v>
      </c>
      <c r="D853" s="74" t="s">
        <v>39</v>
      </c>
      <c r="E853" s="74" t="s">
        <v>151</v>
      </c>
      <c r="F853" s="78">
        <v>2125</v>
      </c>
      <c r="G853" s="74">
        <v>2.9</v>
      </c>
      <c r="H853" s="78">
        <v>2060</v>
      </c>
      <c r="I853" s="74">
        <v>6.7</v>
      </c>
      <c r="J853" s="74">
        <v>10.7</v>
      </c>
      <c r="K853" s="74">
        <v>62.5</v>
      </c>
      <c r="L853" s="74">
        <v>76.3</v>
      </c>
      <c r="M853" s="74">
        <v>82.6</v>
      </c>
      <c r="N853" s="78">
        <v>2125</v>
      </c>
      <c r="O853" s="74">
        <v>3.3</v>
      </c>
      <c r="P853" s="78">
        <v>2055</v>
      </c>
      <c r="Q853" s="74">
        <v>10.7</v>
      </c>
      <c r="R853" s="74">
        <v>9.1</v>
      </c>
      <c r="S853" s="74">
        <v>64.599999999999994</v>
      </c>
      <c r="T853" s="74">
        <v>76.400000000000006</v>
      </c>
      <c r="U853" s="74">
        <v>80.2</v>
      </c>
      <c r="V853" s="78" t="s">
        <v>13</v>
      </c>
      <c r="W853" s="74" t="s">
        <v>13</v>
      </c>
      <c r="X853" s="78" t="s">
        <v>13</v>
      </c>
      <c r="Y853" s="74" t="s">
        <v>13</v>
      </c>
      <c r="Z853" s="74" t="s">
        <v>13</v>
      </c>
      <c r="AA853" s="74" t="s">
        <v>13</v>
      </c>
      <c r="AB853" s="74" t="s">
        <v>13</v>
      </c>
      <c r="AC853" s="74" t="s">
        <v>13</v>
      </c>
      <c r="AD853" s="78"/>
      <c r="AE853" s="74"/>
      <c r="AF853" s="78"/>
      <c r="AG853" s="74"/>
      <c r="AH853" s="74"/>
      <c r="AI853" s="74"/>
      <c r="AJ853" s="74"/>
      <c r="AK853" s="74"/>
      <c r="AL853" s="78">
        <v>1890</v>
      </c>
      <c r="AM853" s="74">
        <v>1.5</v>
      </c>
      <c r="AN853" s="78">
        <v>1860</v>
      </c>
      <c r="AO853" s="74">
        <v>7.1</v>
      </c>
      <c r="AP853" s="74">
        <v>13.1</v>
      </c>
      <c r="AQ853" s="74">
        <v>62.4</v>
      </c>
      <c r="AR853" s="74">
        <v>72.900000000000006</v>
      </c>
      <c r="AS853" s="74">
        <v>79.8</v>
      </c>
      <c r="AT853" s="78">
        <v>1890</v>
      </c>
      <c r="AU853" s="74">
        <v>1.6</v>
      </c>
      <c r="AV853" s="78">
        <v>1860</v>
      </c>
      <c r="AW853" s="74">
        <v>12.2</v>
      </c>
      <c r="AX853" s="74">
        <v>8.8000000000000007</v>
      </c>
      <c r="AY853" s="74">
        <v>68.3</v>
      </c>
      <c r="AZ853" s="74">
        <v>75.7</v>
      </c>
      <c r="BA853" s="74">
        <v>79</v>
      </c>
      <c r="BB853" s="78" t="s">
        <v>13</v>
      </c>
      <c r="BC853" s="74" t="s">
        <v>13</v>
      </c>
      <c r="BD853" s="78" t="s">
        <v>13</v>
      </c>
      <c r="BE853" s="74" t="s">
        <v>13</v>
      </c>
      <c r="BF853" s="74" t="s">
        <v>13</v>
      </c>
      <c r="BG853" s="74" t="s">
        <v>13</v>
      </c>
      <c r="BH853" s="74" t="s">
        <v>13</v>
      </c>
      <c r="BI853" s="74" t="s">
        <v>13</v>
      </c>
      <c r="BJ853" s="78"/>
      <c r="BK853" s="74"/>
      <c r="BL853" s="78"/>
      <c r="BM853" s="74"/>
      <c r="BN853" s="74"/>
      <c r="BO853" s="74"/>
      <c r="BP853" s="74"/>
      <c r="BQ853" s="74"/>
      <c r="BR853" s="78">
        <v>4010</v>
      </c>
      <c r="BS853" s="74">
        <v>2.2000000000000002</v>
      </c>
      <c r="BT853" s="78">
        <v>3920</v>
      </c>
      <c r="BU853" s="74">
        <v>6.9</v>
      </c>
      <c r="BV853" s="74">
        <v>11.8</v>
      </c>
      <c r="BW853" s="74">
        <v>62.5</v>
      </c>
      <c r="BX853" s="74">
        <v>74.7</v>
      </c>
      <c r="BY853" s="74">
        <v>81.3</v>
      </c>
      <c r="BZ853" s="78">
        <v>4010</v>
      </c>
      <c r="CA853" s="74">
        <v>2.5</v>
      </c>
      <c r="CB853" s="78">
        <v>3910</v>
      </c>
      <c r="CC853" s="74">
        <v>11.4</v>
      </c>
      <c r="CD853" s="74">
        <v>8.9</v>
      </c>
      <c r="CE853" s="74">
        <v>66.400000000000006</v>
      </c>
      <c r="CF853" s="74">
        <v>76</v>
      </c>
      <c r="CG853" s="74">
        <v>79.599999999999994</v>
      </c>
      <c r="CH853" s="78" t="s">
        <v>13</v>
      </c>
      <c r="CI853" s="74" t="s">
        <v>13</v>
      </c>
      <c r="CJ853" s="78" t="s">
        <v>13</v>
      </c>
      <c r="CK853" s="74" t="s">
        <v>13</v>
      </c>
      <c r="CL853" s="74" t="s">
        <v>13</v>
      </c>
      <c r="CM853" s="74" t="s">
        <v>13</v>
      </c>
      <c r="CN853" s="74" t="s">
        <v>13</v>
      </c>
      <c r="CO853" s="74" t="s">
        <v>13</v>
      </c>
      <c r="CP853" s="78"/>
      <c r="CQ853" s="74"/>
      <c r="CR853" s="78"/>
      <c r="CS853" s="74"/>
      <c r="CT853" s="74"/>
      <c r="CU853" s="74"/>
      <c r="CV853" s="74"/>
      <c r="CW853" s="74"/>
    </row>
    <row r="854" spans="1:101" ht="16.5" x14ac:dyDescent="0.3">
      <c r="A854" s="74" t="s">
        <v>294</v>
      </c>
      <c r="B854" s="74">
        <v>209</v>
      </c>
      <c r="C854" s="74">
        <v>10003945</v>
      </c>
      <c r="D854" s="74" t="s">
        <v>39</v>
      </c>
      <c r="E854" s="74" t="s">
        <v>153</v>
      </c>
      <c r="F854" s="78">
        <v>85</v>
      </c>
      <c r="G854" s="74">
        <v>2.4</v>
      </c>
      <c r="H854" s="78">
        <v>80</v>
      </c>
      <c r="I854" s="74">
        <v>9.8000000000000007</v>
      </c>
      <c r="J854" s="74">
        <v>24.4</v>
      </c>
      <c r="K854" s="74" t="s">
        <v>396</v>
      </c>
      <c r="L854" s="74" t="s">
        <v>396</v>
      </c>
      <c r="M854" s="74">
        <v>65.900000000000006</v>
      </c>
      <c r="N854" s="78">
        <v>85</v>
      </c>
      <c r="O854" s="74">
        <v>2.4</v>
      </c>
      <c r="P854" s="78">
        <v>80</v>
      </c>
      <c r="Q854" s="74">
        <v>14.6</v>
      </c>
      <c r="R854" s="74">
        <v>11</v>
      </c>
      <c r="S854" s="74" t="s">
        <v>396</v>
      </c>
      <c r="T854" s="74" t="s">
        <v>396</v>
      </c>
      <c r="U854" s="74">
        <v>74.400000000000006</v>
      </c>
      <c r="V854" s="78" t="s">
        <v>13</v>
      </c>
      <c r="W854" s="74" t="s">
        <v>13</v>
      </c>
      <c r="X854" s="78" t="s">
        <v>13</v>
      </c>
      <c r="Y854" s="74" t="s">
        <v>13</v>
      </c>
      <c r="Z854" s="74" t="s">
        <v>13</v>
      </c>
      <c r="AA854" s="74" t="s">
        <v>13</v>
      </c>
      <c r="AB854" s="74" t="s">
        <v>13</v>
      </c>
      <c r="AC854" s="74" t="s">
        <v>13</v>
      </c>
      <c r="AD854" s="78"/>
      <c r="AE854" s="74"/>
      <c r="AF854" s="78"/>
      <c r="AG854" s="74"/>
      <c r="AH854" s="74"/>
      <c r="AI854" s="74"/>
      <c r="AJ854" s="74"/>
      <c r="AK854" s="74"/>
      <c r="AL854" s="78">
        <v>75</v>
      </c>
      <c r="AM854" s="74">
        <v>1.4</v>
      </c>
      <c r="AN854" s="78">
        <v>75</v>
      </c>
      <c r="AO854" s="74">
        <v>11</v>
      </c>
      <c r="AP854" s="74">
        <v>21.9</v>
      </c>
      <c r="AQ854" s="74" t="s">
        <v>396</v>
      </c>
      <c r="AR854" s="74" t="s">
        <v>396</v>
      </c>
      <c r="AS854" s="74">
        <v>67.099999999999994</v>
      </c>
      <c r="AT854" s="78">
        <v>75</v>
      </c>
      <c r="AU854" s="74">
        <v>1.4</v>
      </c>
      <c r="AV854" s="78">
        <v>75</v>
      </c>
      <c r="AW854" s="74">
        <v>16.399999999999999</v>
      </c>
      <c r="AX854" s="74">
        <v>23.3</v>
      </c>
      <c r="AY854" s="74" t="s">
        <v>396</v>
      </c>
      <c r="AZ854" s="74" t="s">
        <v>396</v>
      </c>
      <c r="BA854" s="74">
        <v>60.3</v>
      </c>
      <c r="BB854" s="78" t="s">
        <v>13</v>
      </c>
      <c r="BC854" s="74" t="s">
        <v>13</v>
      </c>
      <c r="BD854" s="78" t="s">
        <v>13</v>
      </c>
      <c r="BE854" s="74" t="s">
        <v>13</v>
      </c>
      <c r="BF854" s="74" t="s">
        <v>13</v>
      </c>
      <c r="BG854" s="74" t="s">
        <v>13</v>
      </c>
      <c r="BH854" s="74" t="s">
        <v>13</v>
      </c>
      <c r="BI854" s="74" t="s">
        <v>13</v>
      </c>
      <c r="BJ854" s="78"/>
      <c r="BK854" s="74"/>
      <c r="BL854" s="78"/>
      <c r="BM854" s="74"/>
      <c r="BN854" s="74"/>
      <c r="BO854" s="74"/>
      <c r="BP854" s="74"/>
      <c r="BQ854" s="74"/>
      <c r="BR854" s="78">
        <v>160</v>
      </c>
      <c r="BS854" s="74">
        <v>1.9</v>
      </c>
      <c r="BT854" s="78">
        <v>155</v>
      </c>
      <c r="BU854" s="74">
        <v>10.3</v>
      </c>
      <c r="BV854" s="74">
        <v>23.2</v>
      </c>
      <c r="BW854" s="74" t="s">
        <v>396</v>
      </c>
      <c r="BX854" s="74" t="s">
        <v>396</v>
      </c>
      <c r="BY854" s="74">
        <v>66.5</v>
      </c>
      <c r="BZ854" s="78">
        <v>160</v>
      </c>
      <c r="CA854" s="74">
        <v>1.9</v>
      </c>
      <c r="CB854" s="78">
        <v>155</v>
      </c>
      <c r="CC854" s="74">
        <v>15.5</v>
      </c>
      <c r="CD854" s="74">
        <v>16.8</v>
      </c>
      <c r="CE854" s="74">
        <v>61.3</v>
      </c>
      <c r="CF854" s="74">
        <v>64.5</v>
      </c>
      <c r="CG854" s="74">
        <v>67.7</v>
      </c>
      <c r="CH854" s="78" t="s">
        <v>13</v>
      </c>
      <c r="CI854" s="74" t="s">
        <v>13</v>
      </c>
      <c r="CJ854" s="78" t="s">
        <v>13</v>
      </c>
      <c r="CK854" s="74" t="s">
        <v>13</v>
      </c>
      <c r="CL854" s="74" t="s">
        <v>13</v>
      </c>
      <c r="CM854" s="74" t="s">
        <v>13</v>
      </c>
      <c r="CN854" s="74" t="s">
        <v>13</v>
      </c>
      <c r="CO854" s="74" t="s">
        <v>13</v>
      </c>
      <c r="CP854" s="78"/>
      <c r="CQ854" s="74"/>
      <c r="CR854" s="78"/>
      <c r="CS854" s="74"/>
      <c r="CT854" s="74"/>
      <c r="CU854" s="74"/>
      <c r="CV854" s="74"/>
      <c r="CW854" s="74"/>
    </row>
    <row r="855" spans="1:101" ht="16.5" x14ac:dyDescent="0.3">
      <c r="A855" s="74" t="s">
        <v>294</v>
      </c>
      <c r="B855" s="74">
        <v>126</v>
      </c>
      <c r="C855" s="74">
        <v>10006842</v>
      </c>
      <c r="D855" s="74" t="s">
        <v>39</v>
      </c>
      <c r="E855" s="74" t="s">
        <v>155</v>
      </c>
      <c r="F855" s="78">
        <v>1820</v>
      </c>
      <c r="G855" s="74">
        <v>1.9</v>
      </c>
      <c r="H855" s="78">
        <v>1785</v>
      </c>
      <c r="I855" s="74">
        <v>6.3</v>
      </c>
      <c r="J855" s="74">
        <v>9.1999999999999993</v>
      </c>
      <c r="K855" s="74">
        <v>55.6</v>
      </c>
      <c r="L855" s="74">
        <v>74.900000000000006</v>
      </c>
      <c r="M855" s="74">
        <v>84.5</v>
      </c>
      <c r="N855" s="78">
        <v>1820</v>
      </c>
      <c r="O855" s="74">
        <v>2</v>
      </c>
      <c r="P855" s="78">
        <v>1785</v>
      </c>
      <c r="Q855" s="74">
        <v>10.8</v>
      </c>
      <c r="R855" s="74">
        <v>8.1</v>
      </c>
      <c r="S855" s="74">
        <v>60.8</v>
      </c>
      <c r="T855" s="74">
        <v>74.5</v>
      </c>
      <c r="U855" s="74">
        <v>81.099999999999994</v>
      </c>
      <c r="V855" s="78" t="s">
        <v>13</v>
      </c>
      <c r="W855" s="74" t="s">
        <v>13</v>
      </c>
      <c r="X855" s="78" t="s">
        <v>13</v>
      </c>
      <c r="Y855" s="74" t="s">
        <v>13</v>
      </c>
      <c r="Z855" s="74" t="s">
        <v>13</v>
      </c>
      <c r="AA855" s="74" t="s">
        <v>13</v>
      </c>
      <c r="AB855" s="74" t="s">
        <v>13</v>
      </c>
      <c r="AC855" s="74" t="s">
        <v>13</v>
      </c>
      <c r="AD855" s="78"/>
      <c r="AE855" s="74"/>
      <c r="AF855" s="78"/>
      <c r="AG855" s="74"/>
      <c r="AH855" s="74"/>
      <c r="AI855" s="74"/>
      <c r="AJ855" s="74"/>
      <c r="AK855" s="74"/>
      <c r="AL855" s="78">
        <v>1400</v>
      </c>
      <c r="AM855" s="74">
        <v>1.1000000000000001</v>
      </c>
      <c r="AN855" s="78">
        <v>1385</v>
      </c>
      <c r="AO855" s="74">
        <v>6.4</v>
      </c>
      <c r="AP855" s="74">
        <v>11.4</v>
      </c>
      <c r="AQ855" s="74">
        <v>55.8</v>
      </c>
      <c r="AR855" s="74">
        <v>71.400000000000006</v>
      </c>
      <c r="AS855" s="74">
        <v>82.3</v>
      </c>
      <c r="AT855" s="78">
        <v>1400</v>
      </c>
      <c r="AU855" s="74">
        <v>1.1000000000000001</v>
      </c>
      <c r="AV855" s="78">
        <v>1380</v>
      </c>
      <c r="AW855" s="74">
        <v>11.8</v>
      </c>
      <c r="AX855" s="74">
        <v>8.6999999999999993</v>
      </c>
      <c r="AY855" s="74">
        <v>61.9</v>
      </c>
      <c r="AZ855" s="74">
        <v>72.7</v>
      </c>
      <c r="BA855" s="74">
        <v>79.5</v>
      </c>
      <c r="BB855" s="78" t="s">
        <v>13</v>
      </c>
      <c r="BC855" s="74" t="s">
        <v>13</v>
      </c>
      <c r="BD855" s="78" t="s">
        <v>13</v>
      </c>
      <c r="BE855" s="74" t="s">
        <v>13</v>
      </c>
      <c r="BF855" s="74" t="s">
        <v>13</v>
      </c>
      <c r="BG855" s="74" t="s">
        <v>13</v>
      </c>
      <c r="BH855" s="74" t="s">
        <v>13</v>
      </c>
      <c r="BI855" s="74" t="s">
        <v>13</v>
      </c>
      <c r="BJ855" s="78"/>
      <c r="BK855" s="74"/>
      <c r="BL855" s="78"/>
      <c r="BM855" s="74"/>
      <c r="BN855" s="74"/>
      <c r="BO855" s="74"/>
      <c r="BP855" s="74"/>
      <c r="BQ855" s="74"/>
      <c r="BR855" s="78">
        <v>3215</v>
      </c>
      <c r="BS855" s="74">
        <v>1.5</v>
      </c>
      <c r="BT855" s="78">
        <v>3170</v>
      </c>
      <c r="BU855" s="74">
        <v>6.3</v>
      </c>
      <c r="BV855" s="74">
        <v>10.199999999999999</v>
      </c>
      <c r="BW855" s="74">
        <v>55.7</v>
      </c>
      <c r="BX855" s="74">
        <v>73.400000000000006</v>
      </c>
      <c r="BY855" s="74">
        <v>83.5</v>
      </c>
      <c r="BZ855" s="78">
        <v>3215</v>
      </c>
      <c r="CA855" s="74">
        <v>1.6</v>
      </c>
      <c r="CB855" s="78">
        <v>3165</v>
      </c>
      <c r="CC855" s="74">
        <v>11.2</v>
      </c>
      <c r="CD855" s="74">
        <v>8.3000000000000007</v>
      </c>
      <c r="CE855" s="74">
        <v>61.3</v>
      </c>
      <c r="CF855" s="74">
        <v>73.7</v>
      </c>
      <c r="CG855" s="74">
        <v>80.400000000000006</v>
      </c>
      <c r="CH855" s="78" t="s">
        <v>13</v>
      </c>
      <c r="CI855" s="74" t="s">
        <v>13</v>
      </c>
      <c r="CJ855" s="78" t="s">
        <v>13</v>
      </c>
      <c r="CK855" s="74" t="s">
        <v>13</v>
      </c>
      <c r="CL855" s="74" t="s">
        <v>13</v>
      </c>
      <c r="CM855" s="74" t="s">
        <v>13</v>
      </c>
      <c r="CN855" s="74" t="s">
        <v>13</v>
      </c>
      <c r="CO855" s="74" t="s">
        <v>13</v>
      </c>
      <c r="CP855" s="78"/>
      <c r="CQ855" s="74"/>
      <c r="CR855" s="78"/>
      <c r="CS855" s="74"/>
      <c r="CT855" s="74"/>
      <c r="CU855" s="74"/>
      <c r="CV855" s="74"/>
      <c r="CW855" s="74"/>
    </row>
    <row r="856" spans="1:101" ht="16.5" x14ac:dyDescent="0.3">
      <c r="A856" s="74" t="s">
        <v>294</v>
      </c>
      <c r="B856" s="74">
        <v>24</v>
      </c>
      <c r="C856" s="74">
        <v>10007162</v>
      </c>
      <c r="D856" s="74" t="s">
        <v>27</v>
      </c>
      <c r="E856" s="74" t="s">
        <v>157</v>
      </c>
      <c r="F856" s="78">
        <v>1505</v>
      </c>
      <c r="G856" s="74">
        <v>2.9</v>
      </c>
      <c r="H856" s="78">
        <v>1460</v>
      </c>
      <c r="I856" s="74">
        <v>10.5</v>
      </c>
      <c r="J856" s="74">
        <v>20.100000000000001</v>
      </c>
      <c r="K856" s="74">
        <v>62.1</v>
      </c>
      <c r="L856" s="74">
        <v>65.8</v>
      </c>
      <c r="M856" s="74">
        <v>69.400000000000006</v>
      </c>
      <c r="N856" s="78">
        <v>1505</v>
      </c>
      <c r="O856" s="74">
        <v>2.9</v>
      </c>
      <c r="P856" s="78">
        <v>1460</v>
      </c>
      <c r="Q856" s="74">
        <v>17.3</v>
      </c>
      <c r="R856" s="74">
        <v>12.4</v>
      </c>
      <c r="S856" s="74">
        <v>63.7</v>
      </c>
      <c r="T856" s="74">
        <v>67.5</v>
      </c>
      <c r="U856" s="74">
        <v>70.3</v>
      </c>
      <c r="V856" s="78" t="s">
        <v>13</v>
      </c>
      <c r="W856" s="74" t="s">
        <v>13</v>
      </c>
      <c r="X856" s="78" t="s">
        <v>13</v>
      </c>
      <c r="Y856" s="74" t="s">
        <v>13</v>
      </c>
      <c r="Z856" s="74" t="s">
        <v>13</v>
      </c>
      <c r="AA856" s="74" t="s">
        <v>13</v>
      </c>
      <c r="AB856" s="74" t="s">
        <v>13</v>
      </c>
      <c r="AC856" s="74" t="s">
        <v>13</v>
      </c>
      <c r="AD856" s="78"/>
      <c r="AE856" s="74"/>
      <c r="AF856" s="78"/>
      <c r="AG856" s="74"/>
      <c r="AH856" s="74"/>
      <c r="AI856" s="74"/>
      <c r="AJ856" s="74"/>
      <c r="AK856" s="74"/>
      <c r="AL856" s="78">
        <v>660</v>
      </c>
      <c r="AM856" s="74">
        <v>3.3</v>
      </c>
      <c r="AN856" s="78">
        <v>640</v>
      </c>
      <c r="AO856" s="74">
        <v>14.7</v>
      </c>
      <c r="AP856" s="74">
        <v>22.4</v>
      </c>
      <c r="AQ856" s="74">
        <v>56.3</v>
      </c>
      <c r="AR856" s="74">
        <v>60.3</v>
      </c>
      <c r="AS856" s="74">
        <v>62.9</v>
      </c>
      <c r="AT856" s="78">
        <v>660</v>
      </c>
      <c r="AU856" s="74">
        <v>3.3</v>
      </c>
      <c r="AV856" s="78">
        <v>640</v>
      </c>
      <c r="AW856" s="74">
        <v>21.5</v>
      </c>
      <c r="AX856" s="74">
        <v>17.399999999999999</v>
      </c>
      <c r="AY856" s="74">
        <v>57.1</v>
      </c>
      <c r="AZ856" s="74">
        <v>58.9</v>
      </c>
      <c r="BA856" s="74">
        <v>61.1</v>
      </c>
      <c r="BB856" s="78" t="s">
        <v>13</v>
      </c>
      <c r="BC856" s="74" t="s">
        <v>13</v>
      </c>
      <c r="BD856" s="78" t="s">
        <v>13</v>
      </c>
      <c r="BE856" s="74" t="s">
        <v>13</v>
      </c>
      <c r="BF856" s="74" t="s">
        <v>13</v>
      </c>
      <c r="BG856" s="74" t="s">
        <v>13</v>
      </c>
      <c r="BH856" s="74" t="s">
        <v>13</v>
      </c>
      <c r="BI856" s="74" t="s">
        <v>13</v>
      </c>
      <c r="BJ856" s="78"/>
      <c r="BK856" s="74"/>
      <c r="BL856" s="78"/>
      <c r="BM856" s="74"/>
      <c r="BN856" s="74"/>
      <c r="BO856" s="74"/>
      <c r="BP856" s="74"/>
      <c r="BQ856" s="74"/>
      <c r="BR856" s="78">
        <v>2165</v>
      </c>
      <c r="BS856" s="74">
        <v>3</v>
      </c>
      <c r="BT856" s="78">
        <v>2100</v>
      </c>
      <c r="BU856" s="74">
        <v>11.8</v>
      </c>
      <c r="BV856" s="74">
        <v>20.8</v>
      </c>
      <c r="BW856" s="74">
        <v>60.3</v>
      </c>
      <c r="BX856" s="74">
        <v>64.099999999999994</v>
      </c>
      <c r="BY856" s="74">
        <v>67.400000000000006</v>
      </c>
      <c r="BZ856" s="78">
        <v>2165</v>
      </c>
      <c r="CA856" s="74">
        <v>3</v>
      </c>
      <c r="CB856" s="78">
        <v>2100</v>
      </c>
      <c r="CC856" s="74">
        <v>18.5</v>
      </c>
      <c r="CD856" s="74">
        <v>13.9</v>
      </c>
      <c r="CE856" s="74">
        <v>61.7</v>
      </c>
      <c r="CF856" s="74">
        <v>64.900000000000006</v>
      </c>
      <c r="CG856" s="74">
        <v>67.5</v>
      </c>
      <c r="CH856" s="78" t="s">
        <v>13</v>
      </c>
      <c r="CI856" s="74" t="s">
        <v>13</v>
      </c>
      <c r="CJ856" s="78" t="s">
        <v>13</v>
      </c>
      <c r="CK856" s="74" t="s">
        <v>13</v>
      </c>
      <c r="CL856" s="74" t="s">
        <v>13</v>
      </c>
      <c r="CM856" s="74" t="s">
        <v>13</v>
      </c>
      <c r="CN856" s="74" t="s">
        <v>13</v>
      </c>
      <c r="CO856" s="74" t="s">
        <v>13</v>
      </c>
      <c r="CP856" s="78"/>
      <c r="CQ856" s="74"/>
      <c r="CR856" s="78"/>
      <c r="CS856" s="74"/>
      <c r="CT856" s="74"/>
      <c r="CU856" s="74"/>
      <c r="CV856" s="74"/>
      <c r="CW856" s="74"/>
    </row>
    <row r="857" spans="1:101" ht="16.5" x14ac:dyDescent="0.3">
      <c r="A857" s="74" t="s">
        <v>294</v>
      </c>
      <c r="B857" s="74">
        <v>135</v>
      </c>
      <c r="C857" s="74">
        <v>10007769</v>
      </c>
      <c r="D857" s="74" t="s">
        <v>27</v>
      </c>
      <c r="E857" s="74" t="s">
        <v>159</v>
      </c>
      <c r="F857" s="78" t="s">
        <v>13</v>
      </c>
      <c r="G857" s="74" t="s">
        <v>13</v>
      </c>
      <c r="H857" s="78" t="s">
        <v>13</v>
      </c>
      <c r="I857" s="74" t="s">
        <v>13</v>
      </c>
      <c r="J857" s="74" t="s">
        <v>13</v>
      </c>
      <c r="K857" s="74" t="s">
        <v>13</v>
      </c>
      <c r="L857" s="74" t="s">
        <v>13</v>
      </c>
      <c r="M857" s="74" t="s">
        <v>13</v>
      </c>
      <c r="N857" s="78" t="s">
        <v>13</v>
      </c>
      <c r="O857" s="74" t="s">
        <v>13</v>
      </c>
      <c r="P857" s="78" t="s">
        <v>13</v>
      </c>
      <c r="Q857" s="74" t="s">
        <v>13</v>
      </c>
      <c r="R857" s="74" t="s">
        <v>13</v>
      </c>
      <c r="S857" s="74" t="s">
        <v>13</v>
      </c>
      <c r="T857" s="74" t="s">
        <v>13</v>
      </c>
      <c r="U857" s="74" t="s">
        <v>13</v>
      </c>
      <c r="V857" s="78" t="s">
        <v>13</v>
      </c>
      <c r="W857" s="74" t="s">
        <v>13</v>
      </c>
      <c r="X857" s="78" t="s">
        <v>13</v>
      </c>
      <c r="Y857" s="74" t="s">
        <v>13</v>
      </c>
      <c r="Z857" s="74" t="s">
        <v>13</v>
      </c>
      <c r="AA857" s="74" t="s">
        <v>13</v>
      </c>
      <c r="AB857" s="74" t="s">
        <v>13</v>
      </c>
      <c r="AC857" s="74" t="s">
        <v>13</v>
      </c>
      <c r="AD857" s="78"/>
      <c r="AE857" s="74"/>
      <c r="AF857" s="78"/>
      <c r="AG857" s="74"/>
      <c r="AH857" s="74"/>
      <c r="AI857" s="74"/>
      <c r="AJ857" s="74"/>
      <c r="AK857" s="74"/>
      <c r="AL857" s="78" t="s">
        <v>13</v>
      </c>
      <c r="AM857" s="74" t="s">
        <v>13</v>
      </c>
      <c r="AN857" s="78" t="s">
        <v>13</v>
      </c>
      <c r="AO857" s="74" t="s">
        <v>13</v>
      </c>
      <c r="AP857" s="74" t="s">
        <v>13</v>
      </c>
      <c r="AQ857" s="74" t="s">
        <v>13</v>
      </c>
      <c r="AR857" s="74" t="s">
        <v>13</v>
      </c>
      <c r="AS857" s="74" t="s">
        <v>13</v>
      </c>
      <c r="AT857" s="78" t="s">
        <v>13</v>
      </c>
      <c r="AU857" s="74" t="s">
        <v>13</v>
      </c>
      <c r="AV857" s="78" t="s">
        <v>13</v>
      </c>
      <c r="AW857" s="74" t="s">
        <v>13</v>
      </c>
      <c r="AX857" s="74" t="s">
        <v>13</v>
      </c>
      <c r="AY857" s="74" t="s">
        <v>13</v>
      </c>
      <c r="AZ857" s="74" t="s">
        <v>13</v>
      </c>
      <c r="BA857" s="74" t="s">
        <v>13</v>
      </c>
      <c r="BB857" s="78" t="s">
        <v>13</v>
      </c>
      <c r="BC857" s="74" t="s">
        <v>13</v>
      </c>
      <c r="BD857" s="78" t="s">
        <v>13</v>
      </c>
      <c r="BE857" s="74" t="s">
        <v>13</v>
      </c>
      <c r="BF857" s="74" t="s">
        <v>13</v>
      </c>
      <c r="BG857" s="74" t="s">
        <v>13</v>
      </c>
      <c r="BH857" s="74" t="s">
        <v>13</v>
      </c>
      <c r="BI857" s="74" t="s">
        <v>13</v>
      </c>
      <c r="BJ857" s="78"/>
      <c r="BK857" s="74"/>
      <c r="BL857" s="78"/>
      <c r="BM857" s="74"/>
      <c r="BN857" s="74"/>
      <c r="BO857" s="74"/>
      <c r="BP857" s="74"/>
      <c r="BQ857" s="74"/>
      <c r="BR857" s="78" t="s">
        <v>13</v>
      </c>
      <c r="BS857" s="74" t="s">
        <v>13</v>
      </c>
      <c r="BT857" s="78" t="s">
        <v>13</v>
      </c>
      <c r="BU857" s="74" t="s">
        <v>13</v>
      </c>
      <c r="BV857" s="74" t="s">
        <v>13</v>
      </c>
      <c r="BW857" s="74" t="s">
        <v>13</v>
      </c>
      <c r="BX857" s="74" t="s">
        <v>13</v>
      </c>
      <c r="BY857" s="74" t="s">
        <v>13</v>
      </c>
      <c r="BZ857" s="78" t="s">
        <v>13</v>
      </c>
      <c r="CA857" s="74" t="s">
        <v>13</v>
      </c>
      <c r="CB857" s="78" t="s">
        <v>13</v>
      </c>
      <c r="CC857" s="74" t="s">
        <v>13</v>
      </c>
      <c r="CD857" s="74" t="s">
        <v>13</v>
      </c>
      <c r="CE857" s="74" t="s">
        <v>13</v>
      </c>
      <c r="CF857" s="74" t="s">
        <v>13</v>
      </c>
      <c r="CG857" s="74" t="s">
        <v>13</v>
      </c>
      <c r="CH857" s="78" t="s">
        <v>13</v>
      </c>
      <c r="CI857" s="74" t="s">
        <v>13</v>
      </c>
      <c r="CJ857" s="78" t="s">
        <v>13</v>
      </c>
      <c r="CK857" s="74" t="s">
        <v>13</v>
      </c>
      <c r="CL857" s="74" t="s">
        <v>13</v>
      </c>
      <c r="CM857" s="74" t="s">
        <v>13</v>
      </c>
      <c r="CN857" s="74" t="s">
        <v>13</v>
      </c>
      <c r="CO857" s="74" t="s">
        <v>13</v>
      </c>
      <c r="CP857" s="78"/>
      <c r="CQ857" s="74"/>
      <c r="CR857" s="78"/>
      <c r="CS857" s="74"/>
      <c r="CT857" s="74"/>
      <c r="CU857" s="74"/>
      <c r="CV857" s="74"/>
      <c r="CW857" s="74"/>
    </row>
    <row r="858" spans="1:101" ht="16.5" x14ac:dyDescent="0.3">
      <c r="A858" s="74" t="s">
        <v>294</v>
      </c>
      <c r="B858" s="74">
        <v>151</v>
      </c>
      <c r="C858" s="74">
        <v>10007797</v>
      </c>
      <c r="D858" s="74" t="s">
        <v>27</v>
      </c>
      <c r="E858" s="74" t="s">
        <v>161</v>
      </c>
      <c r="F858" s="78" t="s">
        <v>13</v>
      </c>
      <c r="G858" s="74" t="s">
        <v>13</v>
      </c>
      <c r="H858" s="78" t="s">
        <v>13</v>
      </c>
      <c r="I858" s="74" t="s">
        <v>13</v>
      </c>
      <c r="J858" s="74" t="s">
        <v>13</v>
      </c>
      <c r="K858" s="74" t="s">
        <v>13</v>
      </c>
      <c r="L858" s="74" t="s">
        <v>13</v>
      </c>
      <c r="M858" s="74" t="s">
        <v>13</v>
      </c>
      <c r="N858" s="78" t="s">
        <v>13</v>
      </c>
      <c r="O858" s="74" t="s">
        <v>13</v>
      </c>
      <c r="P858" s="78" t="s">
        <v>13</v>
      </c>
      <c r="Q858" s="74" t="s">
        <v>13</v>
      </c>
      <c r="R858" s="74" t="s">
        <v>13</v>
      </c>
      <c r="S858" s="74" t="s">
        <v>13</v>
      </c>
      <c r="T858" s="74" t="s">
        <v>13</v>
      </c>
      <c r="U858" s="74" t="s">
        <v>13</v>
      </c>
      <c r="V858" s="78" t="s">
        <v>13</v>
      </c>
      <c r="W858" s="74" t="s">
        <v>13</v>
      </c>
      <c r="X858" s="78" t="s">
        <v>13</v>
      </c>
      <c r="Y858" s="74" t="s">
        <v>13</v>
      </c>
      <c r="Z858" s="74" t="s">
        <v>13</v>
      </c>
      <c r="AA858" s="74" t="s">
        <v>13</v>
      </c>
      <c r="AB858" s="74" t="s">
        <v>13</v>
      </c>
      <c r="AC858" s="74" t="s">
        <v>13</v>
      </c>
      <c r="AD858" s="78"/>
      <c r="AE858" s="74"/>
      <c r="AF858" s="78"/>
      <c r="AG858" s="74"/>
      <c r="AH858" s="74"/>
      <c r="AI858" s="74"/>
      <c r="AJ858" s="74"/>
      <c r="AK858" s="74"/>
      <c r="AL858" s="78" t="s">
        <v>13</v>
      </c>
      <c r="AM858" s="74" t="s">
        <v>13</v>
      </c>
      <c r="AN858" s="78" t="s">
        <v>13</v>
      </c>
      <c r="AO858" s="74" t="s">
        <v>13</v>
      </c>
      <c r="AP858" s="74" t="s">
        <v>13</v>
      </c>
      <c r="AQ858" s="74" t="s">
        <v>13</v>
      </c>
      <c r="AR858" s="74" t="s">
        <v>13</v>
      </c>
      <c r="AS858" s="74" t="s">
        <v>13</v>
      </c>
      <c r="AT858" s="78" t="s">
        <v>13</v>
      </c>
      <c r="AU858" s="74" t="s">
        <v>13</v>
      </c>
      <c r="AV858" s="78" t="s">
        <v>13</v>
      </c>
      <c r="AW858" s="74" t="s">
        <v>13</v>
      </c>
      <c r="AX858" s="74" t="s">
        <v>13</v>
      </c>
      <c r="AY858" s="74" t="s">
        <v>13</v>
      </c>
      <c r="AZ858" s="74" t="s">
        <v>13</v>
      </c>
      <c r="BA858" s="74" t="s">
        <v>13</v>
      </c>
      <c r="BB858" s="78" t="s">
        <v>13</v>
      </c>
      <c r="BC858" s="74" t="s">
        <v>13</v>
      </c>
      <c r="BD858" s="78" t="s">
        <v>13</v>
      </c>
      <c r="BE858" s="74" t="s">
        <v>13</v>
      </c>
      <c r="BF858" s="74" t="s">
        <v>13</v>
      </c>
      <c r="BG858" s="74" t="s">
        <v>13</v>
      </c>
      <c r="BH858" s="74" t="s">
        <v>13</v>
      </c>
      <c r="BI858" s="74" t="s">
        <v>13</v>
      </c>
      <c r="BJ858" s="78"/>
      <c r="BK858" s="74"/>
      <c r="BL858" s="78"/>
      <c r="BM858" s="74"/>
      <c r="BN858" s="74"/>
      <c r="BO858" s="74"/>
      <c r="BP858" s="74"/>
      <c r="BQ858" s="74"/>
      <c r="BR858" s="78" t="s">
        <v>13</v>
      </c>
      <c r="BS858" s="74" t="s">
        <v>13</v>
      </c>
      <c r="BT858" s="78" t="s">
        <v>13</v>
      </c>
      <c r="BU858" s="74" t="s">
        <v>13</v>
      </c>
      <c r="BV858" s="74" t="s">
        <v>13</v>
      </c>
      <c r="BW858" s="74" t="s">
        <v>13</v>
      </c>
      <c r="BX858" s="74" t="s">
        <v>13</v>
      </c>
      <c r="BY858" s="74" t="s">
        <v>13</v>
      </c>
      <c r="BZ858" s="78" t="s">
        <v>13</v>
      </c>
      <c r="CA858" s="74" t="s">
        <v>13</v>
      </c>
      <c r="CB858" s="78" t="s">
        <v>13</v>
      </c>
      <c r="CC858" s="74" t="s">
        <v>13</v>
      </c>
      <c r="CD858" s="74" t="s">
        <v>13</v>
      </c>
      <c r="CE858" s="74" t="s">
        <v>13</v>
      </c>
      <c r="CF858" s="74" t="s">
        <v>13</v>
      </c>
      <c r="CG858" s="74" t="s">
        <v>13</v>
      </c>
      <c r="CH858" s="78" t="s">
        <v>13</v>
      </c>
      <c r="CI858" s="74" t="s">
        <v>13</v>
      </c>
      <c r="CJ858" s="78" t="s">
        <v>13</v>
      </c>
      <c r="CK858" s="74" t="s">
        <v>13</v>
      </c>
      <c r="CL858" s="74" t="s">
        <v>13</v>
      </c>
      <c r="CM858" s="74" t="s">
        <v>13</v>
      </c>
      <c r="CN858" s="74" t="s">
        <v>13</v>
      </c>
      <c r="CO858" s="74" t="s">
        <v>13</v>
      </c>
      <c r="CP858" s="78"/>
      <c r="CQ858" s="74"/>
      <c r="CR858" s="78"/>
      <c r="CS858" s="74"/>
      <c r="CT858" s="74"/>
      <c r="CU858" s="74"/>
      <c r="CV858" s="74"/>
      <c r="CW858" s="74"/>
    </row>
    <row r="859" spans="1:101" ht="16.5" x14ac:dyDescent="0.3">
      <c r="A859" s="74" t="s">
        <v>294</v>
      </c>
      <c r="B859" s="74">
        <v>202</v>
      </c>
      <c r="C859" s="74">
        <v>10004048</v>
      </c>
      <c r="D859" s="74" t="s">
        <v>27</v>
      </c>
      <c r="E859" s="74" t="s">
        <v>163</v>
      </c>
      <c r="F859" s="78">
        <v>1650</v>
      </c>
      <c r="G859" s="74">
        <v>5.4</v>
      </c>
      <c r="H859" s="78">
        <v>1565</v>
      </c>
      <c r="I859" s="74">
        <v>12.9</v>
      </c>
      <c r="J859" s="74">
        <v>19.100000000000001</v>
      </c>
      <c r="K859" s="74">
        <v>53.4</v>
      </c>
      <c r="L859" s="74">
        <v>62.1</v>
      </c>
      <c r="M859" s="74">
        <v>68.099999999999994</v>
      </c>
      <c r="N859" s="78">
        <v>1650</v>
      </c>
      <c r="O859" s="74">
        <v>5.6</v>
      </c>
      <c r="P859" s="78">
        <v>1560</v>
      </c>
      <c r="Q859" s="74">
        <v>16.8</v>
      </c>
      <c r="R859" s="74">
        <v>14.3</v>
      </c>
      <c r="S859" s="74">
        <v>59</v>
      </c>
      <c r="T859" s="74">
        <v>64.599999999999994</v>
      </c>
      <c r="U859" s="74">
        <v>68.900000000000006</v>
      </c>
      <c r="V859" s="78" t="s">
        <v>13</v>
      </c>
      <c r="W859" s="74" t="s">
        <v>13</v>
      </c>
      <c r="X859" s="78" t="s">
        <v>13</v>
      </c>
      <c r="Y859" s="74" t="s">
        <v>13</v>
      </c>
      <c r="Z859" s="74" t="s">
        <v>13</v>
      </c>
      <c r="AA859" s="74" t="s">
        <v>13</v>
      </c>
      <c r="AB859" s="74" t="s">
        <v>13</v>
      </c>
      <c r="AC859" s="74" t="s">
        <v>13</v>
      </c>
      <c r="AD859" s="78"/>
      <c r="AE859" s="74"/>
      <c r="AF859" s="78"/>
      <c r="AG859" s="74"/>
      <c r="AH859" s="74"/>
      <c r="AI859" s="74"/>
      <c r="AJ859" s="74"/>
      <c r="AK859" s="74"/>
      <c r="AL859" s="78">
        <v>1085</v>
      </c>
      <c r="AM859" s="74">
        <v>5</v>
      </c>
      <c r="AN859" s="78">
        <v>1030</v>
      </c>
      <c r="AO859" s="74">
        <v>11.2</v>
      </c>
      <c r="AP859" s="74">
        <v>20.5</v>
      </c>
      <c r="AQ859" s="74">
        <v>50.5</v>
      </c>
      <c r="AR859" s="74">
        <v>59.4</v>
      </c>
      <c r="AS859" s="74">
        <v>68.3</v>
      </c>
      <c r="AT859" s="78">
        <v>1085</v>
      </c>
      <c r="AU859" s="74">
        <v>5.8</v>
      </c>
      <c r="AV859" s="78">
        <v>1020</v>
      </c>
      <c r="AW859" s="74">
        <v>18.600000000000001</v>
      </c>
      <c r="AX859" s="74">
        <v>14.6</v>
      </c>
      <c r="AY859" s="74">
        <v>56.8</v>
      </c>
      <c r="AZ859" s="74">
        <v>63.2</v>
      </c>
      <c r="BA859" s="74">
        <v>66.8</v>
      </c>
      <c r="BB859" s="78" t="s">
        <v>13</v>
      </c>
      <c r="BC859" s="74" t="s">
        <v>13</v>
      </c>
      <c r="BD859" s="78" t="s">
        <v>13</v>
      </c>
      <c r="BE859" s="74" t="s">
        <v>13</v>
      </c>
      <c r="BF859" s="74" t="s">
        <v>13</v>
      </c>
      <c r="BG859" s="74" t="s">
        <v>13</v>
      </c>
      <c r="BH859" s="74" t="s">
        <v>13</v>
      </c>
      <c r="BI859" s="74" t="s">
        <v>13</v>
      </c>
      <c r="BJ859" s="78"/>
      <c r="BK859" s="74"/>
      <c r="BL859" s="78"/>
      <c r="BM859" s="74"/>
      <c r="BN859" s="74"/>
      <c r="BO859" s="74"/>
      <c r="BP859" s="74"/>
      <c r="BQ859" s="74"/>
      <c r="BR859" s="78">
        <v>2735</v>
      </c>
      <c r="BS859" s="74">
        <v>5.2</v>
      </c>
      <c r="BT859" s="78">
        <v>2595</v>
      </c>
      <c r="BU859" s="74">
        <v>12.2</v>
      </c>
      <c r="BV859" s="74">
        <v>19.600000000000001</v>
      </c>
      <c r="BW859" s="74">
        <v>52.2</v>
      </c>
      <c r="BX859" s="74">
        <v>61</v>
      </c>
      <c r="BY859" s="74">
        <v>68.2</v>
      </c>
      <c r="BZ859" s="78">
        <v>2735</v>
      </c>
      <c r="CA859" s="74">
        <v>5.7</v>
      </c>
      <c r="CB859" s="78">
        <v>2580</v>
      </c>
      <c r="CC859" s="74">
        <v>17.5</v>
      </c>
      <c r="CD859" s="74">
        <v>14.4</v>
      </c>
      <c r="CE859" s="74">
        <v>58.1</v>
      </c>
      <c r="CF859" s="74">
        <v>64</v>
      </c>
      <c r="CG859" s="74">
        <v>68.099999999999994</v>
      </c>
      <c r="CH859" s="78" t="s">
        <v>13</v>
      </c>
      <c r="CI859" s="74" t="s">
        <v>13</v>
      </c>
      <c r="CJ859" s="78" t="s">
        <v>13</v>
      </c>
      <c r="CK859" s="74" t="s">
        <v>13</v>
      </c>
      <c r="CL859" s="74" t="s">
        <v>13</v>
      </c>
      <c r="CM859" s="74" t="s">
        <v>13</v>
      </c>
      <c r="CN859" s="74" t="s">
        <v>13</v>
      </c>
      <c r="CO859" s="74" t="s">
        <v>13</v>
      </c>
      <c r="CP859" s="78"/>
      <c r="CQ859" s="74"/>
      <c r="CR859" s="78"/>
      <c r="CS859" s="74"/>
      <c r="CT859" s="74"/>
      <c r="CU859" s="74"/>
      <c r="CV859" s="74"/>
      <c r="CW859" s="74"/>
    </row>
    <row r="860" spans="1:101" ht="16.5" x14ac:dyDescent="0.3">
      <c r="A860" s="74" t="s">
        <v>294</v>
      </c>
      <c r="B860" s="74">
        <v>76</v>
      </c>
      <c r="C860" s="74">
        <v>10004078</v>
      </c>
      <c r="D860" s="74" t="s">
        <v>27</v>
      </c>
      <c r="E860" s="74" t="s">
        <v>165</v>
      </c>
      <c r="F860" s="78">
        <v>1555</v>
      </c>
      <c r="G860" s="74">
        <v>6.7</v>
      </c>
      <c r="H860" s="78">
        <v>1450</v>
      </c>
      <c r="I860" s="74">
        <v>7.9</v>
      </c>
      <c r="J860" s="74">
        <v>15.6</v>
      </c>
      <c r="K860" s="74">
        <v>51.5</v>
      </c>
      <c r="L860" s="74">
        <v>69.2</v>
      </c>
      <c r="M860" s="74">
        <v>76.400000000000006</v>
      </c>
      <c r="N860" s="78">
        <v>1555</v>
      </c>
      <c r="O860" s="74">
        <v>7.7</v>
      </c>
      <c r="P860" s="78">
        <v>1435</v>
      </c>
      <c r="Q860" s="74">
        <v>11.4</v>
      </c>
      <c r="R860" s="74">
        <v>11.4</v>
      </c>
      <c r="S860" s="74">
        <v>57</v>
      </c>
      <c r="T860" s="74">
        <v>72.8</v>
      </c>
      <c r="U860" s="74">
        <v>77.2</v>
      </c>
      <c r="V860" s="78" t="s">
        <v>13</v>
      </c>
      <c r="W860" s="74" t="s">
        <v>13</v>
      </c>
      <c r="X860" s="78" t="s">
        <v>13</v>
      </c>
      <c r="Y860" s="74" t="s">
        <v>13</v>
      </c>
      <c r="Z860" s="74" t="s">
        <v>13</v>
      </c>
      <c r="AA860" s="74" t="s">
        <v>13</v>
      </c>
      <c r="AB860" s="74" t="s">
        <v>13</v>
      </c>
      <c r="AC860" s="74" t="s">
        <v>13</v>
      </c>
      <c r="AD860" s="78"/>
      <c r="AE860" s="74"/>
      <c r="AF860" s="78"/>
      <c r="AG860" s="74"/>
      <c r="AH860" s="74"/>
      <c r="AI860" s="74"/>
      <c r="AJ860" s="74"/>
      <c r="AK860" s="74"/>
      <c r="AL860" s="78">
        <v>1090</v>
      </c>
      <c r="AM860" s="74">
        <v>6.3</v>
      </c>
      <c r="AN860" s="78">
        <v>1020</v>
      </c>
      <c r="AO860" s="74">
        <v>11.2</v>
      </c>
      <c r="AP860" s="74">
        <v>17</v>
      </c>
      <c r="AQ860" s="74">
        <v>51</v>
      </c>
      <c r="AR860" s="74">
        <v>64.400000000000006</v>
      </c>
      <c r="AS860" s="74">
        <v>71.8</v>
      </c>
      <c r="AT860" s="78">
        <v>1090</v>
      </c>
      <c r="AU860" s="74">
        <v>7</v>
      </c>
      <c r="AV860" s="78">
        <v>1015</v>
      </c>
      <c r="AW860" s="74">
        <v>15.9</v>
      </c>
      <c r="AX860" s="74">
        <v>13.7</v>
      </c>
      <c r="AY860" s="74">
        <v>58.1</v>
      </c>
      <c r="AZ860" s="74">
        <v>66.8</v>
      </c>
      <c r="BA860" s="74">
        <v>70.400000000000006</v>
      </c>
      <c r="BB860" s="78" t="s">
        <v>13</v>
      </c>
      <c r="BC860" s="74" t="s">
        <v>13</v>
      </c>
      <c r="BD860" s="78" t="s">
        <v>13</v>
      </c>
      <c r="BE860" s="74" t="s">
        <v>13</v>
      </c>
      <c r="BF860" s="74" t="s">
        <v>13</v>
      </c>
      <c r="BG860" s="74" t="s">
        <v>13</v>
      </c>
      <c r="BH860" s="74" t="s">
        <v>13</v>
      </c>
      <c r="BI860" s="74" t="s">
        <v>13</v>
      </c>
      <c r="BJ860" s="78"/>
      <c r="BK860" s="74"/>
      <c r="BL860" s="78"/>
      <c r="BM860" s="74"/>
      <c r="BN860" s="74"/>
      <c r="BO860" s="74"/>
      <c r="BP860" s="74"/>
      <c r="BQ860" s="74"/>
      <c r="BR860" s="78">
        <v>2645</v>
      </c>
      <c r="BS860" s="74">
        <v>6.5</v>
      </c>
      <c r="BT860" s="78">
        <v>2475</v>
      </c>
      <c r="BU860" s="74">
        <v>9.3000000000000007</v>
      </c>
      <c r="BV860" s="74">
        <v>16.2</v>
      </c>
      <c r="BW860" s="74">
        <v>51.3</v>
      </c>
      <c r="BX860" s="74">
        <v>67.2</v>
      </c>
      <c r="BY860" s="74">
        <v>74.5</v>
      </c>
      <c r="BZ860" s="78">
        <v>2645</v>
      </c>
      <c r="CA860" s="74">
        <v>7.4</v>
      </c>
      <c r="CB860" s="78">
        <v>2450</v>
      </c>
      <c r="CC860" s="74">
        <v>13.3</v>
      </c>
      <c r="CD860" s="74">
        <v>12.3</v>
      </c>
      <c r="CE860" s="74">
        <v>57.4</v>
      </c>
      <c r="CF860" s="74">
        <v>70.3</v>
      </c>
      <c r="CG860" s="74">
        <v>74.400000000000006</v>
      </c>
      <c r="CH860" s="78" t="s">
        <v>13</v>
      </c>
      <c r="CI860" s="74" t="s">
        <v>13</v>
      </c>
      <c r="CJ860" s="78" t="s">
        <v>13</v>
      </c>
      <c r="CK860" s="74" t="s">
        <v>13</v>
      </c>
      <c r="CL860" s="74" t="s">
        <v>13</v>
      </c>
      <c r="CM860" s="74" t="s">
        <v>13</v>
      </c>
      <c r="CN860" s="74" t="s">
        <v>13</v>
      </c>
      <c r="CO860" s="74" t="s">
        <v>13</v>
      </c>
      <c r="CP860" s="78"/>
      <c r="CQ860" s="74"/>
      <c r="CR860" s="78"/>
      <c r="CS860" s="74"/>
      <c r="CT860" s="74"/>
      <c r="CU860" s="74"/>
      <c r="CV860" s="74"/>
      <c r="CW860" s="74"/>
    </row>
    <row r="861" spans="1:101" ht="16.5" x14ac:dyDescent="0.3">
      <c r="A861" s="74" t="s">
        <v>294</v>
      </c>
      <c r="B861" s="74">
        <v>137</v>
      </c>
      <c r="C861" s="74">
        <v>10004063</v>
      </c>
      <c r="D861" s="74" t="s">
        <v>27</v>
      </c>
      <c r="E861" s="74" t="s">
        <v>167</v>
      </c>
      <c r="F861" s="78">
        <v>320</v>
      </c>
      <c r="G861" s="74">
        <v>2.5</v>
      </c>
      <c r="H861" s="78">
        <v>315</v>
      </c>
      <c r="I861" s="74">
        <v>10.199999999999999</v>
      </c>
      <c r="J861" s="74">
        <v>10.5</v>
      </c>
      <c r="K861" s="74">
        <v>55.4</v>
      </c>
      <c r="L861" s="74">
        <v>67.8</v>
      </c>
      <c r="M861" s="74">
        <v>79.3</v>
      </c>
      <c r="N861" s="78">
        <v>320</v>
      </c>
      <c r="O861" s="74">
        <v>2.8</v>
      </c>
      <c r="P861" s="78">
        <v>315</v>
      </c>
      <c r="Q861" s="74">
        <v>10.5</v>
      </c>
      <c r="R861" s="74">
        <v>9.6</v>
      </c>
      <c r="S861" s="74">
        <v>71.2</v>
      </c>
      <c r="T861" s="74">
        <v>75.7</v>
      </c>
      <c r="U861" s="74">
        <v>79.900000000000006</v>
      </c>
      <c r="V861" s="78" t="s">
        <v>13</v>
      </c>
      <c r="W861" s="74" t="s">
        <v>13</v>
      </c>
      <c r="X861" s="78" t="s">
        <v>13</v>
      </c>
      <c r="Y861" s="74" t="s">
        <v>13</v>
      </c>
      <c r="Z861" s="74" t="s">
        <v>13</v>
      </c>
      <c r="AA861" s="74" t="s">
        <v>13</v>
      </c>
      <c r="AB861" s="74" t="s">
        <v>13</v>
      </c>
      <c r="AC861" s="74" t="s">
        <v>13</v>
      </c>
      <c r="AD861" s="78"/>
      <c r="AE861" s="74"/>
      <c r="AF861" s="78"/>
      <c r="AG861" s="74"/>
      <c r="AH861" s="74"/>
      <c r="AI861" s="74"/>
      <c r="AJ861" s="74"/>
      <c r="AK861" s="74"/>
      <c r="AL861" s="78">
        <v>315</v>
      </c>
      <c r="AM861" s="74">
        <v>1.6</v>
      </c>
      <c r="AN861" s="78">
        <v>310</v>
      </c>
      <c r="AO861" s="74">
        <v>12.9</v>
      </c>
      <c r="AP861" s="74">
        <v>9.6999999999999993</v>
      </c>
      <c r="AQ861" s="74">
        <v>57</v>
      </c>
      <c r="AR861" s="74">
        <v>68</v>
      </c>
      <c r="AS861" s="74">
        <v>77.3</v>
      </c>
      <c r="AT861" s="78">
        <v>315</v>
      </c>
      <c r="AU861" s="74">
        <v>1.6</v>
      </c>
      <c r="AV861" s="78">
        <v>310</v>
      </c>
      <c r="AW861" s="74">
        <v>15.5</v>
      </c>
      <c r="AX861" s="74">
        <v>5.5</v>
      </c>
      <c r="AY861" s="74">
        <v>68.599999999999994</v>
      </c>
      <c r="AZ861" s="74">
        <v>74.400000000000006</v>
      </c>
      <c r="BA861" s="74">
        <v>79</v>
      </c>
      <c r="BB861" s="78" t="s">
        <v>13</v>
      </c>
      <c r="BC861" s="74" t="s">
        <v>13</v>
      </c>
      <c r="BD861" s="78" t="s">
        <v>13</v>
      </c>
      <c r="BE861" s="74" t="s">
        <v>13</v>
      </c>
      <c r="BF861" s="74" t="s">
        <v>13</v>
      </c>
      <c r="BG861" s="74" t="s">
        <v>13</v>
      </c>
      <c r="BH861" s="74" t="s">
        <v>13</v>
      </c>
      <c r="BI861" s="74" t="s">
        <v>13</v>
      </c>
      <c r="BJ861" s="78"/>
      <c r="BK861" s="74"/>
      <c r="BL861" s="78"/>
      <c r="BM861" s="74"/>
      <c r="BN861" s="74"/>
      <c r="BO861" s="74"/>
      <c r="BP861" s="74"/>
      <c r="BQ861" s="74"/>
      <c r="BR861" s="78">
        <v>635</v>
      </c>
      <c r="BS861" s="74">
        <v>2</v>
      </c>
      <c r="BT861" s="78">
        <v>625</v>
      </c>
      <c r="BU861" s="74">
        <v>11.6</v>
      </c>
      <c r="BV861" s="74">
        <v>10.1</v>
      </c>
      <c r="BW861" s="74">
        <v>56.2</v>
      </c>
      <c r="BX861" s="74">
        <v>67.900000000000006</v>
      </c>
      <c r="BY861" s="74">
        <v>78.3</v>
      </c>
      <c r="BZ861" s="78">
        <v>635</v>
      </c>
      <c r="CA861" s="74">
        <v>2.2000000000000002</v>
      </c>
      <c r="CB861" s="78">
        <v>620</v>
      </c>
      <c r="CC861" s="74">
        <v>13</v>
      </c>
      <c r="CD861" s="74">
        <v>7.6</v>
      </c>
      <c r="CE861" s="74">
        <v>69.900000000000006</v>
      </c>
      <c r="CF861" s="74">
        <v>75.099999999999994</v>
      </c>
      <c r="CG861" s="74">
        <v>79.400000000000006</v>
      </c>
      <c r="CH861" s="78" t="s">
        <v>13</v>
      </c>
      <c r="CI861" s="74" t="s">
        <v>13</v>
      </c>
      <c r="CJ861" s="78" t="s">
        <v>13</v>
      </c>
      <c r="CK861" s="74" t="s">
        <v>13</v>
      </c>
      <c r="CL861" s="74" t="s">
        <v>13</v>
      </c>
      <c r="CM861" s="74" t="s">
        <v>13</v>
      </c>
      <c r="CN861" s="74" t="s">
        <v>13</v>
      </c>
      <c r="CO861" s="74" t="s">
        <v>13</v>
      </c>
      <c r="CP861" s="78"/>
      <c r="CQ861" s="74"/>
      <c r="CR861" s="78"/>
      <c r="CS861" s="74"/>
      <c r="CT861" s="74"/>
      <c r="CU861" s="74"/>
      <c r="CV861" s="74"/>
      <c r="CW861" s="74"/>
    </row>
    <row r="862" spans="1:101" ht="16.5" x14ac:dyDescent="0.3">
      <c r="A862" s="74" t="s">
        <v>294</v>
      </c>
      <c r="B862" s="74">
        <v>138</v>
      </c>
      <c r="C862" s="74">
        <v>10007771</v>
      </c>
      <c r="D862" s="74" t="s">
        <v>27</v>
      </c>
      <c r="E862" s="74" t="s">
        <v>169</v>
      </c>
      <c r="F862" s="78" t="s">
        <v>13</v>
      </c>
      <c r="G862" s="74" t="s">
        <v>13</v>
      </c>
      <c r="H862" s="78" t="s">
        <v>13</v>
      </c>
      <c r="I862" s="74" t="s">
        <v>13</v>
      </c>
      <c r="J862" s="74" t="s">
        <v>13</v>
      </c>
      <c r="K862" s="74" t="s">
        <v>13</v>
      </c>
      <c r="L862" s="74" t="s">
        <v>13</v>
      </c>
      <c r="M862" s="74" t="s">
        <v>13</v>
      </c>
      <c r="N862" s="78" t="s">
        <v>13</v>
      </c>
      <c r="O862" s="74" t="s">
        <v>13</v>
      </c>
      <c r="P862" s="78" t="s">
        <v>13</v>
      </c>
      <c r="Q862" s="74" t="s">
        <v>13</v>
      </c>
      <c r="R862" s="74" t="s">
        <v>13</v>
      </c>
      <c r="S862" s="74" t="s">
        <v>13</v>
      </c>
      <c r="T862" s="74" t="s">
        <v>13</v>
      </c>
      <c r="U862" s="74" t="s">
        <v>13</v>
      </c>
      <c r="V862" s="78" t="s">
        <v>13</v>
      </c>
      <c r="W862" s="74" t="s">
        <v>13</v>
      </c>
      <c r="X862" s="78" t="s">
        <v>13</v>
      </c>
      <c r="Y862" s="74" t="s">
        <v>13</v>
      </c>
      <c r="Z862" s="74" t="s">
        <v>13</v>
      </c>
      <c r="AA862" s="74" t="s">
        <v>13</v>
      </c>
      <c r="AB862" s="74" t="s">
        <v>13</v>
      </c>
      <c r="AC862" s="74" t="s">
        <v>13</v>
      </c>
      <c r="AD862" s="78"/>
      <c r="AE862" s="74"/>
      <c r="AF862" s="78"/>
      <c r="AG862" s="74"/>
      <c r="AH862" s="74"/>
      <c r="AI862" s="74"/>
      <c r="AJ862" s="74"/>
      <c r="AK862" s="74"/>
      <c r="AL862" s="78" t="s">
        <v>13</v>
      </c>
      <c r="AM862" s="74" t="s">
        <v>13</v>
      </c>
      <c r="AN862" s="78" t="s">
        <v>13</v>
      </c>
      <c r="AO862" s="74" t="s">
        <v>13</v>
      </c>
      <c r="AP862" s="74" t="s">
        <v>13</v>
      </c>
      <c r="AQ862" s="74" t="s">
        <v>13</v>
      </c>
      <c r="AR862" s="74" t="s">
        <v>13</v>
      </c>
      <c r="AS862" s="74" t="s">
        <v>13</v>
      </c>
      <c r="AT862" s="78" t="s">
        <v>13</v>
      </c>
      <c r="AU862" s="74" t="s">
        <v>13</v>
      </c>
      <c r="AV862" s="78" t="s">
        <v>13</v>
      </c>
      <c r="AW862" s="74" t="s">
        <v>13</v>
      </c>
      <c r="AX862" s="74" t="s">
        <v>13</v>
      </c>
      <c r="AY862" s="74" t="s">
        <v>13</v>
      </c>
      <c r="AZ862" s="74" t="s">
        <v>13</v>
      </c>
      <c r="BA862" s="74" t="s">
        <v>13</v>
      </c>
      <c r="BB862" s="78" t="s">
        <v>13</v>
      </c>
      <c r="BC862" s="74" t="s">
        <v>13</v>
      </c>
      <c r="BD862" s="78" t="s">
        <v>13</v>
      </c>
      <c r="BE862" s="74" t="s">
        <v>13</v>
      </c>
      <c r="BF862" s="74" t="s">
        <v>13</v>
      </c>
      <c r="BG862" s="74" t="s">
        <v>13</v>
      </c>
      <c r="BH862" s="74" t="s">
        <v>13</v>
      </c>
      <c r="BI862" s="74" t="s">
        <v>13</v>
      </c>
      <c r="BJ862" s="78"/>
      <c r="BK862" s="74"/>
      <c r="BL862" s="78"/>
      <c r="BM862" s="74"/>
      <c r="BN862" s="74"/>
      <c r="BO862" s="74"/>
      <c r="BP862" s="74"/>
      <c r="BQ862" s="74"/>
      <c r="BR862" s="78" t="s">
        <v>13</v>
      </c>
      <c r="BS862" s="74" t="s">
        <v>13</v>
      </c>
      <c r="BT862" s="78" t="s">
        <v>13</v>
      </c>
      <c r="BU862" s="74" t="s">
        <v>13</v>
      </c>
      <c r="BV862" s="74" t="s">
        <v>13</v>
      </c>
      <c r="BW862" s="74" t="s">
        <v>13</v>
      </c>
      <c r="BX862" s="74" t="s">
        <v>13</v>
      </c>
      <c r="BY862" s="74" t="s">
        <v>13</v>
      </c>
      <c r="BZ862" s="78" t="s">
        <v>13</v>
      </c>
      <c r="CA862" s="74" t="s">
        <v>13</v>
      </c>
      <c r="CB862" s="78" t="s">
        <v>13</v>
      </c>
      <c r="CC862" s="74" t="s">
        <v>13</v>
      </c>
      <c r="CD862" s="74" t="s">
        <v>13</v>
      </c>
      <c r="CE862" s="74" t="s">
        <v>13</v>
      </c>
      <c r="CF862" s="74" t="s">
        <v>13</v>
      </c>
      <c r="CG862" s="74" t="s">
        <v>13</v>
      </c>
      <c r="CH862" s="78" t="s">
        <v>13</v>
      </c>
      <c r="CI862" s="74" t="s">
        <v>13</v>
      </c>
      <c r="CJ862" s="78" t="s">
        <v>13</v>
      </c>
      <c r="CK862" s="74" t="s">
        <v>13</v>
      </c>
      <c r="CL862" s="74" t="s">
        <v>13</v>
      </c>
      <c r="CM862" s="74" t="s">
        <v>13</v>
      </c>
      <c r="CN862" s="74" t="s">
        <v>13</v>
      </c>
      <c r="CO862" s="74" t="s">
        <v>13</v>
      </c>
      <c r="CP862" s="78"/>
      <c r="CQ862" s="74"/>
      <c r="CR862" s="78"/>
      <c r="CS862" s="74"/>
      <c r="CT862" s="74"/>
      <c r="CU862" s="74"/>
      <c r="CV862" s="74"/>
      <c r="CW862" s="74"/>
    </row>
    <row r="863" spans="1:101" ht="16.5" x14ac:dyDescent="0.3">
      <c r="A863" s="74" t="s">
        <v>294</v>
      </c>
      <c r="B863" s="74">
        <v>152</v>
      </c>
      <c r="C863" s="74">
        <v>10004113</v>
      </c>
      <c r="D863" s="74" t="s">
        <v>36</v>
      </c>
      <c r="E863" s="74" t="s">
        <v>171</v>
      </c>
      <c r="F863" s="78">
        <v>1095</v>
      </c>
      <c r="G863" s="74">
        <v>1.7</v>
      </c>
      <c r="H863" s="78">
        <v>1075</v>
      </c>
      <c r="I863" s="74">
        <v>6.1</v>
      </c>
      <c r="J863" s="74">
        <v>9.6</v>
      </c>
      <c r="K863" s="74">
        <v>57.7</v>
      </c>
      <c r="L863" s="74">
        <v>75.8</v>
      </c>
      <c r="M863" s="74">
        <v>84.3</v>
      </c>
      <c r="N863" s="78">
        <v>1095</v>
      </c>
      <c r="O863" s="74">
        <v>2.1</v>
      </c>
      <c r="P863" s="78">
        <v>1070</v>
      </c>
      <c r="Q863" s="74">
        <v>10.6</v>
      </c>
      <c r="R863" s="74">
        <v>7.5</v>
      </c>
      <c r="S863" s="74">
        <v>66.599999999999994</v>
      </c>
      <c r="T863" s="74">
        <v>78.3</v>
      </c>
      <c r="U863" s="74">
        <v>82</v>
      </c>
      <c r="V863" s="78" t="s">
        <v>13</v>
      </c>
      <c r="W863" s="74" t="s">
        <v>13</v>
      </c>
      <c r="X863" s="78" t="s">
        <v>13</v>
      </c>
      <c r="Y863" s="74" t="s">
        <v>13</v>
      </c>
      <c r="Z863" s="74" t="s">
        <v>13</v>
      </c>
      <c r="AA863" s="74" t="s">
        <v>13</v>
      </c>
      <c r="AB863" s="74" t="s">
        <v>13</v>
      </c>
      <c r="AC863" s="74" t="s">
        <v>13</v>
      </c>
      <c r="AD863" s="78"/>
      <c r="AE863" s="74"/>
      <c r="AF863" s="78"/>
      <c r="AG863" s="74"/>
      <c r="AH863" s="74"/>
      <c r="AI863" s="74"/>
      <c r="AJ863" s="74"/>
      <c r="AK863" s="74"/>
      <c r="AL863" s="78">
        <v>1655</v>
      </c>
      <c r="AM863" s="74">
        <v>0.4</v>
      </c>
      <c r="AN863" s="78">
        <v>1650</v>
      </c>
      <c r="AO863" s="74">
        <v>8.8000000000000007</v>
      </c>
      <c r="AP863" s="74">
        <v>9.5</v>
      </c>
      <c r="AQ863" s="74">
        <v>62.2</v>
      </c>
      <c r="AR863" s="74">
        <v>75.3</v>
      </c>
      <c r="AS863" s="74">
        <v>81.8</v>
      </c>
      <c r="AT863" s="78">
        <v>1655</v>
      </c>
      <c r="AU863" s="74">
        <v>0.5</v>
      </c>
      <c r="AV863" s="78">
        <v>1645</v>
      </c>
      <c r="AW863" s="74">
        <v>11.4</v>
      </c>
      <c r="AX863" s="74">
        <v>6.4</v>
      </c>
      <c r="AY863" s="74">
        <v>70.099999999999994</v>
      </c>
      <c r="AZ863" s="74">
        <v>79.2</v>
      </c>
      <c r="BA863" s="74">
        <v>82.1</v>
      </c>
      <c r="BB863" s="78" t="s">
        <v>13</v>
      </c>
      <c r="BC863" s="74" t="s">
        <v>13</v>
      </c>
      <c r="BD863" s="78" t="s">
        <v>13</v>
      </c>
      <c r="BE863" s="74" t="s">
        <v>13</v>
      </c>
      <c r="BF863" s="74" t="s">
        <v>13</v>
      </c>
      <c r="BG863" s="74" t="s">
        <v>13</v>
      </c>
      <c r="BH863" s="74" t="s">
        <v>13</v>
      </c>
      <c r="BI863" s="74" t="s">
        <v>13</v>
      </c>
      <c r="BJ863" s="78"/>
      <c r="BK863" s="74"/>
      <c r="BL863" s="78"/>
      <c r="BM863" s="74"/>
      <c r="BN863" s="74"/>
      <c r="BO863" s="74"/>
      <c r="BP863" s="74"/>
      <c r="BQ863" s="74"/>
      <c r="BR863" s="78">
        <v>2750</v>
      </c>
      <c r="BS863" s="74">
        <v>0.9</v>
      </c>
      <c r="BT863" s="78">
        <v>2725</v>
      </c>
      <c r="BU863" s="74">
        <v>7.7</v>
      </c>
      <c r="BV863" s="74">
        <v>9.5</v>
      </c>
      <c r="BW863" s="74">
        <v>60.4</v>
      </c>
      <c r="BX863" s="74">
        <v>75.5</v>
      </c>
      <c r="BY863" s="74">
        <v>82.8</v>
      </c>
      <c r="BZ863" s="78">
        <v>2750</v>
      </c>
      <c r="CA863" s="74">
        <v>1.2</v>
      </c>
      <c r="CB863" s="78">
        <v>2720</v>
      </c>
      <c r="CC863" s="74">
        <v>11.1</v>
      </c>
      <c r="CD863" s="74">
        <v>6.8</v>
      </c>
      <c r="CE863" s="74">
        <v>68.7</v>
      </c>
      <c r="CF863" s="74">
        <v>78.8</v>
      </c>
      <c r="CG863" s="74">
        <v>82.1</v>
      </c>
      <c r="CH863" s="78" t="s">
        <v>13</v>
      </c>
      <c r="CI863" s="74" t="s">
        <v>13</v>
      </c>
      <c r="CJ863" s="78" t="s">
        <v>13</v>
      </c>
      <c r="CK863" s="74" t="s">
        <v>13</v>
      </c>
      <c r="CL863" s="74" t="s">
        <v>13</v>
      </c>
      <c r="CM863" s="74" t="s">
        <v>13</v>
      </c>
      <c r="CN863" s="74" t="s">
        <v>13</v>
      </c>
      <c r="CO863" s="74" t="s">
        <v>13</v>
      </c>
      <c r="CP863" s="78"/>
      <c r="CQ863" s="74"/>
      <c r="CR863" s="78"/>
      <c r="CS863" s="74"/>
      <c r="CT863" s="74"/>
      <c r="CU863" s="74"/>
      <c r="CV863" s="74"/>
      <c r="CW863" s="74"/>
    </row>
    <row r="864" spans="1:101" ht="16.5" x14ac:dyDescent="0.3">
      <c r="A864" s="74" t="s">
        <v>294</v>
      </c>
      <c r="B864" s="74">
        <v>66</v>
      </c>
      <c r="C864" s="74">
        <v>10004180</v>
      </c>
      <c r="D864" s="74" t="s">
        <v>39</v>
      </c>
      <c r="E864" s="74" t="s">
        <v>173</v>
      </c>
      <c r="F864" s="78">
        <v>3495</v>
      </c>
      <c r="G864" s="74">
        <v>2.4</v>
      </c>
      <c r="H864" s="78">
        <v>3410</v>
      </c>
      <c r="I864" s="74">
        <v>6.1</v>
      </c>
      <c r="J864" s="74">
        <v>10.7</v>
      </c>
      <c r="K864" s="74">
        <v>65.400000000000006</v>
      </c>
      <c r="L864" s="74">
        <v>77.7</v>
      </c>
      <c r="M864" s="74">
        <v>83.2</v>
      </c>
      <c r="N864" s="78">
        <v>3495</v>
      </c>
      <c r="O864" s="74">
        <v>2.7</v>
      </c>
      <c r="P864" s="78">
        <v>3400</v>
      </c>
      <c r="Q864" s="74">
        <v>10.1</v>
      </c>
      <c r="R864" s="74">
        <v>8.4</v>
      </c>
      <c r="S864" s="74">
        <v>70.099999999999994</v>
      </c>
      <c r="T864" s="74">
        <v>78.5</v>
      </c>
      <c r="U864" s="74">
        <v>81.5</v>
      </c>
      <c r="V864" s="78" t="s">
        <v>13</v>
      </c>
      <c r="W864" s="74" t="s">
        <v>13</v>
      </c>
      <c r="X864" s="78" t="s">
        <v>13</v>
      </c>
      <c r="Y864" s="74" t="s">
        <v>13</v>
      </c>
      <c r="Z864" s="74" t="s">
        <v>13</v>
      </c>
      <c r="AA864" s="74" t="s">
        <v>13</v>
      </c>
      <c r="AB864" s="74" t="s">
        <v>13</v>
      </c>
      <c r="AC864" s="74" t="s">
        <v>13</v>
      </c>
      <c r="AD864" s="78"/>
      <c r="AE864" s="74"/>
      <c r="AF864" s="78"/>
      <c r="AG864" s="74"/>
      <c r="AH864" s="74"/>
      <c r="AI864" s="74"/>
      <c r="AJ864" s="74"/>
      <c r="AK864" s="74"/>
      <c r="AL864" s="78">
        <v>2235</v>
      </c>
      <c r="AM864" s="74">
        <v>1.2</v>
      </c>
      <c r="AN864" s="78">
        <v>2210</v>
      </c>
      <c r="AO864" s="74">
        <v>7.6</v>
      </c>
      <c r="AP864" s="74">
        <v>13</v>
      </c>
      <c r="AQ864" s="74">
        <v>62.2</v>
      </c>
      <c r="AR864" s="74">
        <v>73.3</v>
      </c>
      <c r="AS864" s="74">
        <v>79.5</v>
      </c>
      <c r="AT864" s="78">
        <v>2235</v>
      </c>
      <c r="AU864" s="74">
        <v>1.4</v>
      </c>
      <c r="AV864" s="78">
        <v>2205</v>
      </c>
      <c r="AW864" s="74">
        <v>11.7</v>
      </c>
      <c r="AX864" s="74">
        <v>10.1</v>
      </c>
      <c r="AY864" s="74">
        <v>67.599999999999994</v>
      </c>
      <c r="AZ864" s="74">
        <v>75.099999999999994</v>
      </c>
      <c r="BA864" s="74">
        <v>78.2</v>
      </c>
      <c r="BB864" s="78" t="s">
        <v>13</v>
      </c>
      <c r="BC864" s="74" t="s">
        <v>13</v>
      </c>
      <c r="BD864" s="78" t="s">
        <v>13</v>
      </c>
      <c r="BE864" s="74" t="s">
        <v>13</v>
      </c>
      <c r="BF864" s="74" t="s">
        <v>13</v>
      </c>
      <c r="BG864" s="74" t="s">
        <v>13</v>
      </c>
      <c r="BH864" s="74" t="s">
        <v>13</v>
      </c>
      <c r="BI864" s="74" t="s">
        <v>13</v>
      </c>
      <c r="BJ864" s="78"/>
      <c r="BK864" s="74"/>
      <c r="BL864" s="78"/>
      <c r="BM864" s="74"/>
      <c r="BN864" s="74"/>
      <c r="BO864" s="74"/>
      <c r="BP864" s="74"/>
      <c r="BQ864" s="74"/>
      <c r="BR864" s="78">
        <v>5730</v>
      </c>
      <c r="BS864" s="74">
        <v>2</v>
      </c>
      <c r="BT864" s="78">
        <v>5620</v>
      </c>
      <c r="BU864" s="74">
        <v>6.7</v>
      </c>
      <c r="BV864" s="74">
        <v>11.6</v>
      </c>
      <c r="BW864" s="74">
        <v>64.099999999999994</v>
      </c>
      <c r="BX864" s="74">
        <v>75.900000000000006</v>
      </c>
      <c r="BY864" s="74">
        <v>81.7</v>
      </c>
      <c r="BZ864" s="78">
        <v>5730</v>
      </c>
      <c r="CA864" s="74">
        <v>2.2000000000000002</v>
      </c>
      <c r="CB864" s="78">
        <v>5605</v>
      </c>
      <c r="CC864" s="74">
        <v>10.7</v>
      </c>
      <c r="CD864" s="74">
        <v>9.1</v>
      </c>
      <c r="CE864" s="74">
        <v>69.099999999999994</v>
      </c>
      <c r="CF864" s="74">
        <v>77.2</v>
      </c>
      <c r="CG864" s="74">
        <v>80.2</v>
      </c>
      <c r="CH864" s="78" t="s">
        <v>13</v>
      </c>
      <c r="CI864" s="74" t="s">
        <v>13</v>
      </c>
      <c r="CJ864" s="78" t="s">
        <v>13</v>
      </c>
      <c r="CK864" s="74" t="s">
        <v>13</v>
      </c>
      <c r="CL864" s="74" t="s">
        <v>13</v>
      </c>
      <c r="CM864" s="74" t="s">
        <v>13</v>
      </c>
      <c r="CN864" s="74" t="s">
        <v>13</v>
      </c>
      <c r="CO864" s="74" t="s">
        <v>13</v>
      </c>
      <c r="CP864" s="78"/>
      <c r="CQ864" s="74"/>
      <c r="CR864" s="78"/>
      <c r="CS864" s="74"/>
      <c r="CT864" s="74"/>
      <c r="CU864" s="74"/>
      <c r="CV864" s="74"/>
      <c r="CW864" s="74"/>
    </row>
    <row r="865" spans="1:101" ht="16.5" x14ac:dyDescent="0.3">
      <c r="A865" s="74" t="s">
        <v>294</v>
      </c>
      <c r="B865" s="74">
        <v>204</v>
      </c>
      <c r="C865" s="74">
        <v>10007798</v>
      </c>
      <c r="D865" s="74" t="s">
        <v>39</v>
      </c>
      <c r="E865" s="74" t="s">
        <v>175</v>
      </c>
      <c r="F865" s="78">
        <v>3175</v>
      </c>
      <c r="G865" s="74">
        <v>2.6</v>
      </c>
      <c r="H865" s="78">
        <v>3090</v>
      </c>
      <c r="I865" s="74">
        <v>6.8</v>
      </c>
      <c r="J865" s="74">
        <v>10.199999999999999</v>
      </c>
      <c r="K865" s="74">
        <v>53.7</v>
      </c>
      <c r="L865" s="74">
        <v>73</v>
      </c>
      <c r="M865" s="74">
        <v>83</v>
      </c>
      <c r="N865" s="78">
        <v>3175</v>
      </c>
      <c r="O865" s="74">
        <v>2.7</v>
      </c>
      <c r="P865" s="78">
        <v>3085</v>
      </c>
      <c r="Q865" s="74">
        <v>10.199999999999999</v>
      </c>
      <c r="R865" s="74">
        <v>6</v>
      </c>
      <c r="S865" s="74">
        <v>64.099999999999994</v>
      </c>
      <c r="T865" s="74">
        <v>78.3</v>
      </c>
      <c r="U865" s="74">
        <v>83.8</v>
      </c>
      <c r="V865" s="78" t="s">
        <v>13</v>
      </c>
      <c r="W865" s="74" t="s">
        <v>13</v>
      </c>
      <c r="X865" s="78" t="s">
        <v>13</v>
      </c>
      <c r="Y865" s="74" t="s">
        <v>13</v>
      </c>
      <c r="Z865" s="74" t="s">
        <v>13</v>
      </c>
      <c r="AA865" s="74" t="s">
        <v>13</v>
      </c>
      <c r="AB865" s="74" t="s">
        <v>13</v>
      </c>
      <c r="AC865" s="74" t="s">
        <v>13</v>
      </c>
      <c r="AD865" s="78"/>
      <c r="AE865" s="74"/>
      <c r="AF865" s="78"/>
      <c r="AG865" s="74"/>
      <c r="AH865" s="74"/>
      <c r="AI865" s="74"/>
      <c r="AJ865" s="74"/>
      <c r="AK865" s="74"/>
      <c r="AL865" s="78">
        <v>2545</v>
      </c>
      <c r="AM865" s="74">
        <v>1.3</v>
      </c>
      <c r="AN865" s="78">
        <v>2515</v>
      </c>
      <c r="AO865" s="74">
        <v>8.4</v>
      </c>
      <c r="AP865" s="74">
        <v>10.7</v>
      </c>
      <c r="AQ865" s="74">
        <v>53.2</v>
      </c>
      <c r="AR865" s="74">
        <v>67.900000000000006</v>
      </c>
      <c r="AS865" s="74">
        <v>80.900000000000006</v>
      </c>
      <c r="AT865" s="78">
        <v>2545</v>
      </c>
      <c r="AU865" s="74">
        <v>1.5</v>
      </c>
      <c r="AV865" s="78">
        <v>2505</v>
      </c>
      <c r="AW865" s="74">
        <v>12.3</v>
      </c>
      <c r="AX865" s="74">
        <v>7.5</v>
      </c>
      <c r="AY865" s="74">
        <v>62.9</v>
      </c>
      <c r="AZ865" s="74">
        <v>74.2</v>
      </c>
      <c r="BA865" s="74">
        <v>80.2</v>
      </c>
      <c r="BB865" s="78" t="s">
        <v>13</v>
      </c>
      <c r="BC865" s="74" t="s">
        <v>13</v>
      </c>
      <c r="BD865" s="78" t="s">
        <v>13</v>
      </c>
      <c r="BE865" s="74" t="s">
        <v>13</v>
      </c>
      <c r="BF865" s="74" t="s">
        <v>13</v>
      </c>
      <c r="BG865" s="74" t="s">
        <v>13</v>
      </c>
      <c r="BH865" s="74" t="s">
        <v>13</v>
      </c>
      <c r="BI865" s="74" t="s">
        <v>13</v>
      </c>
      <c r="BJ865" s="78"/>
      <c r="BK865" s="74"/>
      <c r="BL865" s="78"/>
      <c r="BM865" s="74"/>
      <c r="BN865" s="74"/>
      <c r="BO865" s="74"/>
      <c r="BP865" s="74"/>
      <c r="BQ865" s="74"/>
      <c r="BR865" s="78">
        <v>5720</v>
      </c>
      <c r="BS865" s="74">
        <v>2</v>
      </c>
      <c r="BT865" s="78">
        <v>5605</v>
      </c>
      <c r="BU865" s="74">
        <v>7.5</v>
      </c>
      <c r="BV865" s="74">
        <v>10.4</v>
      </c>
      <c r="BW865" s="74">
        <v>53.5</v>
      </c>
      <c r="BX865" s="74">
        <v>70.7</v>
      </c>
      <c r="BY865" s="74">
        <v>82.1</v>
      </c>
      <c r="BZ865" s="78">
        <v>5720</v>
      </c>
      <c r="CA865" s="74">
        <v>2.2000000000000002</v>
      </c>
      <c r="CB865" s="78">
        <v>5595</v>
      </c>
      <c r="CC865" s="74">
        <v>11.1</v>
      </c>
      <c r="CD865" s="74">
        <v>6.7</v>
      </c>
      <c r="CE865" s="74">
        <v>63.5</v>
      </c>
      <c r="CF865" s="74">
        <v>76.5</v>
      </c>
      <c r="CG865" s="74">
        <v>82.2</v>
      </c>
      <c r="CH865" s="78" t="s">
        <v>13</v>
      </c>
      <c r="CI865" s="74" t="s">
        <v>13</v>
      </c>
      <c r="CJ865" s="78" t="s">
        <v>13</v>
      </c>
      <c r="CK865" s="74" t="s">
        <v>13</v>
      </c>
      <c r="CL865" s="74" t="s">
        <v>13</v>
      </c>
      <c r="CM865" s="74" t="s">
        <v>13</v>
      </c>
      <c r="CN865" s="74" t="s">
        <v>13</v>
      </c>
      <c r="CO865" s="74" t="s">
        <v>13</v>
      </c>
      <c r="CP865" s="78"/>
      <c r="CQ865" s="74"/>
      <c r="CR865" s="78"/>
      <c r="CS865" s="74"/>
      <c r="CT865" s="74"/>
      <c r="CU865" s="74"/>
      <c r="CV865" s="74"/>
      <c r="CW865" s="74"/>
    </row>
    <row r="866" spans="1:101" ht="16.5" x14ac:dyDescent="0.3">
      <c r="A866" s="74" t="s">
        <v>294</v>
      </c>
      <c r="B866" s="74">
        <v>67</v>
      </c>
      <c r="C866" s="74">
        <v>10004351</v>
      </c>
      <c r="D866" s="74" t="s">
        <v>27</v>
      </c>
      <c r="E866" s="74" t="s">
        <v>177</v>
      </c>
      <c r="F866" s="78">
        <v>1605</v>
      </c>
      <c r="G866" s="74">
        <v>3.9</v>
      </c>
      <c r="H866" s="78">
        <v>1540</v>
      </c>
      <c r="I866" s="74">
        <v>8.8000000000000007</v>
      </c>
      <c r="J866" s="74">
        <v>15</v>
      </c>
      <c r="K866" s="74">
        <v>61.9</v>
      </c>
      <c r="L866" s="74">
        <v>71.099999999999994</v>
      </c>
      <c r="M866" s="74">
        <v>76.3</v>
      </c>
      <c r="N866" s="78">
        <v>1605</v>
      </c>
      <c r="O866" s="74">
        <v>4.4000000000000004</v>
      </c>
      <c r="P866" s="78">
        <v>1535</v>
      </c>
      <c r="Q866" s="74">
        <v>13.9</v>
      </c>
      <c r="R866" s="74">
        <v>12.1</v>
      </c>
      <c r="S866" s="74">
        <v>64.7</v>
      </c>
      <c r="T866" s="74">
        <v>71.7</v>
      </c>
      <c r="U866" s="74">
        <v>73.900000000000006</v>
      </c>
      <c r="V866" s="78" t="s">
        <v>13</v>
      </c>
      <c r="W866" s="74" t="s">
        <v>13</v>
      </c>
      <c r="X866" s="78" t="s">
        <v>13</v>
      </c>
      <c r="Y866" s="74" t="s">
        <v>13</v>
      </c>
      <c r="Z866" s="74" t="s">
        <v>13</v>
      </c>
      <c r="AA866" s="74" t="s">
        <v>13</v>
      </c>
      <c r="AB866" s="74" t="s">
        <v>13</v>
      </c>
      <c r="AC866" s="74" t="s">
        <v>13</v>
      </c>
      <c r="AD866" s="78"/>
      <c r="AE866" s="74"/>
      <c r="AF866" s="78"/>
      <c r="AG866" s="74"/>
      <c r="AH866" s="74"/>
      <c r="AI866" s="74"/>
      <c r="AJ866" s="74"/>
      <c r="AK866" s="74"/>
      <c r="AL866" s="78">
        <v>1055</v>
      </c>
      <c r="AM866" s="74">
        <v>3.6</v>
      </c>
      <c r="AN866" s="78">
        <v>1015</v>
      </c>
      <c r="AO866" s="74">
        <v>14.6</v>
      </c>
      <c r="AP866" s="74">
        <v>17.8</v>
      </c>
      <c r="AQ866" s="74">
        <v>56.7</v>
      </c>
      <c r="AR866" s="74">
        <v>62.1</v>
      </c>
      <c r="AS866" s="74">
        <v>67.599999999999994</v>
      </c>
      <c r="AT866" s="78">
        <v>1055</v>
      </c>
      <c r="AU866" s="74">
        <v>3.6</v>
      </c>
      <c r="AV866" s="78">
        <v>1015</v>
      </c>
      <c r="AW866" s="74">
        <v>19.899999999999999</v>
      </c>
      <c r="AX866" s="74">
        <v>13.5</v>
      </c>
      <c r="AY866" s="74">
        <v>61.4</v>
      </c>
      <c r="AZ866" s="74">
        <v>65</v>
      </c>
      <c r="BA866" s="74">
        <v>66.7</v>
      </c>
      <c r="BB866" s="78" t="s">
        <v>13</v>
      </c>
      <c r="BC866" s="74" t="s">
        <v>13</v>
      </c>
      <c r="BD866" s="78" t="s">
        <v>13</v>
      </c>
      <c r="BE866" s="74" t="s">
        <v>13</v>
      </c>
      <c r="BF866" s="74" t="s">
        <v>13</v>
      </c>
      <c r="BG866" s="74" t="s">
        <v>13</v>
      </c>
      <c r="BH866" s="74" t="s">
        <v>13</v>
      </c>
      <c r="BI866" s="74" t="s">
        <v>13</v>
      </c>
      <c r="BJ866" s="78"/>
      <c r="BK866" s="74"/>
      <c r="BL866" s="78"/>
      <c r="BM866" s="74"/>
      <c r="BN866" s="74"/>
      <c r="BO866" s="74"/>
      <c r="BP866" s="74"/>
      <c r="BQ866" s="74"/>
      <c r="BR866" s="78">
        <v>2660</v>
      </c>
      <c r="BS866" s="74">
        <v>3.8</v>
      </c>
      <c r="BT866" s="78">
        <v>2560</v>
      </c>
      <c r="BU866" s="74">
        <v>11.1</v>
      </c>
      <c r="BV866" s="74">
        <v>16.100000000000001</v>
      </c>
      <c r="BW866" s="74">
        <v>59.8</v>
      </c>
      <c r="BX866" s="74">
        <v>67.5</v>
      </c>
      <c r="BY866" s="74">
        <v>72.8</v>
      </c>
      <c r="BZ866" s="78">
        <v>2660</v>
      </c>
      <c r="CA866" s="74">
        <v>4.0999999999999996</v>
      </c>
      <c r="CB866" s="78">
        <v>2550</v>
      </c>
      <c r="CC866" s="74">
        <v>16.3</v>
      </c>
      <c r="CD866" s="74">
        <v>12.7</v>
      </c>
      <c r="CE866" s="74">
        <v>63.4</v>
      </c>
      <c r="CF866" s="74">
        <v>69</v>
      </c>
      <c r="CG866" s="74">
        <v>71</v>
      </c>
      <c r="CH866" s="78" t="s">
        <v>13</v>
      </c>
      <c r="CI866" s="74" t="s">
        <v>13</v>
      </c>
      <c r="CJ866" s="78" t="s">
        <v>13</v>
      </c>
      <c r="CK866" s="74" t="s">
        <v>13</v>
      </c>
      <c r="CL866" s="74" t="s">
        <v>13</v>
      </c>
      <c r="CM866" s="74" t="s">
        <v>13</v>
      </c>
      <c r="CN866" s="74" t="s">
        <v>13</v>
      </c>
      <c r="CO866" s="74" t="s">
        <v>13</v>
      </c>
      <c r="CP866" s="78"/>
      <c r="CQ866" s="74"/>
      <c r="CR866" s="78"/>
      <c r="CS866" s="74"/>
      <c r="CT866" s="74"/>
      <c r="CU866" s="74"/>
      <c r="CV866" s="74"/>
      <c r="CW866" s="74"/>
    </row>
    <row r="867" spans="1:101" ht="16.5" x14ac:dyDescent="0.3">
      <c r="A867" s="74" t="s">
        <v>294</v>
      </c>
      <c r="B867" s="74">
        <v>154</v>
      </c>
      <c r="C867" s="74">
        <v>10007799</v>
      </c>
      <c r="D867" s="74" t="s">
        <v>90</v>
      </c>
      <c r="E867" s="74" t="s">
        <v>179</v>
      </c>
      <c r="F867" s="78">
        <v>1795</v>
      </c>
      <c r="G867" s="74">
        <v>2.2999999999999998</v>
      </c>
      <c r="H867" s="78">
        <v>1755</v>
      </c>
      <c r="I867" s="74">
        <v>6.5</v>
      </c>
      <c r="J867" s="74">
        <v>9.6999999999999993</v>
      </c>
      <c r="K867" s="74">
        <v>55.6</v>
      </c>
      <c r="L867" s="74">
        <v>72.900000000000006</v>
      </c>
      <c r="M867" s="74">
        <v>83.8</v>
      </c>
      <c r="N867" s="78">
        <v>1795</v>
      </c>
      <c r="O867" s="74">
        <v>2.6</v>
      </c>
      <c r="P867" s="78">
        <v>1750</v>
      </c>
      <c r="Q867" s="74">
        <v>11.4</v>
      </c>
      <c r="R867" s="74">
        <v>7.1</v>
      </c>
      <c r="S867" s="74">
        <v>63.5</v>
      </c>
      <c r="T867" s="74">
        <v>76.400000000000006</v>
      </c>
      <c r="U867" s="74">
        <v>81.5</v>
      </c>
      <c r="V867" s="78" t="s">
        <v>13</v>
      </c>
      <c r="W867" s="74" t="s">
        <v>13</v>
      </c>
      <c r="X867" s="78" t="s">
        <v>13</v>
      </c>
      <c r="Y867" s="74" t="s">
        <v>13</v>
      </c>
      <c r="Z867" s="74" t="s">
        <v>13</v>
      </c>
      <c r="AA867" s="74" t="s">
        <v>13</v>
      </c>
      <c r="AB867" s="74" t="s">
        <v>13</v>
      </c>
      <c r="AC867" s="74" t="s">
        <v>13</v>
      </c>
      <c r="AD867" s="78"/>
      <c r="AE867" s="74"/>
      <c r="AF867" s="78"/>
      <c r="AG867" s="74"/>
      <c r="AH867" s="74"/>
      <c r="AI867" s="74"/>
      <c r="AJ867" s="74"/>
      <c r="AK867" s="74"/>
      <c r="AL867" s="78">
        <v>1630</v>
      </c>
      <c r="AM867" s="74">
        <v>1.5</v>
      </c>
      <c r="AN867" s="78">
        <v>1605</v>
      </c>
      <c r="AO867" s="74">
        <v>6.7</v>
      </c>
      <c r="AP867" s="74">
        <v>11.8</v>
      </c>
      <c r="AQ867" s="74">
        <v>54.2</v>
      </c>
      <c r="AR867" s="74">
        <v>69.900000000000006</v>
      </c>
      <c r="AS867" s="74">
        <v>81.400000000000006</v>
      </c>
      <c r="AT867" s="78">
        <v>1630</v>
      </c>
      <c r="AU867" s="74">
        <v>1.8</v>
      </c>
      <c r="AV867" s="78">
        <v>1600</v>
      </c>
      <c r="AW867" s="74">
        <v>12.6</v>
      </c>
      <c r="AX867" s="74">
        <v>6.8</v>
      </c>
      <c r="AY867" s="74">
        <v>65.3</v>
      </c>
      <c r="AZ867" s="74">
        <v>75.400000000000006</v>
      </c>
      <c r="BA867" s="74">
        <v>80.599999999999994</v>
      </c>
      <c r="BB867" s="78" t="s">
        <v>13</v>
      </c>
      <c r="BC867" s="74" t="s">
        <v>13</v>
      </c>
      <c r="BD867" s="78" t="s">
        <v>13</v>
      </c>
      <c r="BE867" s="74" t="s">
        <v>13</v>
      </c>
      <c r="BF867" s="74" t="s">
        <v>13</v>
      </c>
      <c r="BG867" s="74" t="s">
        <v>13</v>
      </c>
      <c r="BH867" s="74" t="s">
        <v>13</v>
      </c>
      <c r="BI867" s="74" t="s">
        <v>13</v>
      </c>
      <c r="BJ867" s="78"/>
      <c r="BK867" s="74"/>
      <c r="BL867" s="78"/>
      <c r="BM867" s="74"/>
      <c r="BN867" s="74"/>
      <c r="BO867" s="74"/>
      <c r="BP867" s="74"/>
      <c r="BQ867" s="74"/>
      <c r="BR867" s="78">
        <v>3430</v>
      </c>
      <c r="BS867" s="74">
        <v>1.9</v>
      </c>
      <c r="BT867" s="78">
        <v>3360</v>
      </c>
      <c r="BU867" s="74">
        <v>6.6</v>
      </c>
      <c r="BV867" s="74">
        <v>10.7</v>
      </c>
      <c r="BW867" s="74">
        <v>54.9</v>
      </c>
      <c r="BX867" s="74">
        <v>71.5</v>
      </c>
      <c r="BY867" s="74">
        <v>82.7</v>
      </c>
      <c r="BZ867" s="78">
        <v>3430</v>
      </c>
      <c r="CA867" s="74">
        <v>2.2000000000000002</v>
      </c>
      <c r="CB867" s="78">
        <v>3350</v>
      </c>
      <c r="CC867" s="74">
        <v>12</v>
      </c>
      <c r="CD867" s="74">
        <v>7</v>
      </c>
      <c r="CE867" s="74">
        <v>64.400000000000006</v>
      </c>
      <c r="CF867" s="74">
        <v>75.900000000000006</v>
      </c>
      <c r="CG867" s="74">
        <v>81.099999999999994</v>
      </c>
      <c r="CH867" s="78" t="s">
        <v>13</v>
      </c>
      <c r="CI867" s="74" t="s">
        <v>13</v>
      </c>
      <c r="CJ867" s="78" t="s">
        <v>13</v>
      </c>
      <c r="CK867" s="74" t="s">
        <v>13</v>
      </c>
      <c r="CL867" s="74" t="s">
        <v>13</v>
      </c>
      <c r="CM867" s="74" t="s">
        <v>13</v>
      </c>
      <c r="CN867" s="74" t="s">
        <v>13</v>
      </c>
      <c r="CO867" s="74" t="s">
        <v>13</v>
      </c>
      <c r="CP867" s="78"/>
      <c r="CQ867" s="74"/>
      <c r="CR867" s="78"/>
      <c r="CS867" s="74"/>
      <c r="CT867" s="74"/>
      <c r="CU867" s="74"/>
      <c r="CV867" s="74"/>
      <c r="CW867" s="74"/>
    </row>
    <row r="868" spans="1:101" ht="16.5" x14ac:dyDescent="0.3">
      <c r="A868" s="74" t="s">
        <v>294</v>
      </c>
      <c r="B868" s="74">
        <v>28</v>
      </c>
      <c r="C868" s="74">
        <v>10007832</v>
      </c>
      <c r="D868" s="74" t="s">
        <v>16</v>
      </c>
      <c r="E868" s="74" t="s">
        <v>181</v>
      </c>
      <c r="F868" s="78">
        <v>375</v>
      </c>
      <c r="G868" s="74">
        <v>3.2</v>
      </c>
      <c r="H868" s="78">
        <v>365</v>
      </c>
      <c r="I868" s="74">
        <v>4.9000000000000004</v>
      </c>
      <c r="J868" s="74">
        <v>10.4</v>
      </c>
      <c r="K868" s="74">
        <v>62.4</v>
      </c>
      <c r="L868" s="74">
        <v>79.400000000000006</v>
      </c>
      <c r="M868" s="74">
        <v>84.6</v>
      </c>
      <c r="N868" s="78">
        <v>375</v>
      </c>
      <c r="O868" s="74">
        <v>3.5</v>
      </c>
      <c r="P868" s="78">
        <v>365</v>
      </c>
      <c r="Q868" s="74">
        <v>9.1</v>
      </c>
      <c r="R868" s="74">
        <v>7.2</v>
      </c>
      <c r="S868" s="74">
        <v>70.8</v>
      </c>
      <c r="T868" s="74">
        <v>79.3</v>
      </c>
      <c r="U868" s="74">
        <v>83.7</v>
      </c>
      <c r="V868" s="78" t="s">
        <v>13</v>
      </c>
      <c r="W868" s="74" t="s">
        <v>13</v>
      </c>
      <c r="X868" s="78" t="s">
        <v>13</v>
      </c>
      <c r="Y868" s="74" t="s">
        <v>13</v>
      </c>
      <c r="Z868" s="74" t="s">
        <v>13</v>
      </c>
      <c r="AA868" s="74" t="s">
        <v>13</v>
      </c>
      <c r="AB868" s="74" t="s">
        <v>13</v>
      </c>
      <c r="AC868" s="74" t="s">
        <v>13</v>
      </c>
      <c r="AD868" s="78"/>
      <c r="AE868" s="74"/>
      <c r="AF868" s="78"/>
      <c r="AG868" s="74"/>
      <c r="AH868" s="74"/>
      <c r="AI868" s="74"/>
      <c r="AJ868" s="74"/>
      <c r="AK868" s="74"/>
      <c r="AL868" s="78">
        <v>95</v>
      </c>
      <c r="AM868" s="74">
        <v>1</v>
      </c>
      <c r="AN868" s="78">
        <v>95</v>
      </c>
      <c r="AO868" s="74">
        <v>7.3</v>
      </c>
      <c r="AP868" s="74">
        <v>8.3000000000000007</v>
      </c>
      <c r="AQ868" s="74">
        <v>59.4</v>
      </c>
      <c r="AR868" s="74">
        <v>78.099999999999994</v>
      </c>
      <c r="AS868" s="74">
        <v>84.4</v>
      </c>
      <c r="AT868" s="78">
        <v>95</v>
      </c>
      <c r="AU868" s="74">
        <v>1</v>
      </c>
      <c r="AV868" s="78">
        <v>95</v>
      </c>
      <c r="AW868" s="74">
        <v>10.4</v>
      </c>
      <c r="AX868" s="74">
        <v>8.3000000000000007</v>
      </c>
      <c r="AY868" s="74">
        <v>61.5</v>
      </c>
      <c r="AZ868" s="74">
        <v>77.099999999999994</v>
      </c>
      <c r="BA868" s="74">
        <v>81.3</v>
      </c>
      <c r="BB868" s="78" t="s">
        <v>13</v>
      </c>
      <c r="BC868" s="74" t="s">
        <v>13</v>
      </c>
      <c r="BD868" s="78" t="s">
        <v>13</v>
      </c>
      <c r="BE868" s="74" t="s">
        <v>13</v>
      </c>
      <c r="BF868" s="74" t="s">
        <v>13</v>
      </c>
      <c r="BG868" s="74" t="s">
        <v>13</v>
      </c>
      <c r="BH868" s="74" t="s">
        <v>13</v>
      </c>
      <c r="BI868" s="74" t="s">
        <v>13</v>
      </c>
      <c r="BJ868" s="78"/>
      <c r="BK868" s="74"/>
      <c r="BL868" s="78"/>
      <c r="BM868" s="74"/>
      <c r="BN868" s="74"/>
      <c r="BO868" s="74"/>
      <c r="BP868" s="74"/>
      <c r="BQ868" s="74"/>
      <c r="BR868" s="78">
        <v>475</v>
      </c>
      <c r="BS868" s="74">
        <v>2.7</v>
      </c>
      <c r="BT868" s="78">
        <v>460</v>
      </c>
      <c r="BU868" s="74">
        <v>5.4</v>
      </c>
      <c r="BV868" s="74">
        <v>10</v>
      </c>
      <c r="BW868" s="74">
        <v>61.7</v>
      </c>
      <c r="BX868" s="74">
        <v>79.099999999999994</v>
      </c>
      <c r="BY868" s="74">
        <v>84.6</v>
      </c>
      <c r="BZ868" s="78">
        <v>475</v>
      </c>
      <c r="CA868" s="74">
        <v>3</v>
      </c>
      <c r="CB868" s="78">
        <v>460</v>
      </c>
      <c r="CC868" s="74">
        <v>9.4</v>
      </c>
      <c r="CD868" s="74">
        <v>7.4</v>
      </c>
      <c r="CE868" s="74">
        <v>68.8</v>
      </c>
      <c r="CF868" s="74">
        <v>78.900000000000006</v>
      </c>
      <c r="CG868" s="74">
        <v>83.2</v>
      </c>
      <c r="CH868" s="78" t="s">
        <v>13</v>
      </c>
      <c r="CI868" s="74" t="s">
        <v>13</v>
      </c>
      <c r="CJ868" s="78" t="s">
        <v>13</v>
      </c>
      <c r="CK868" s="74" t="s">
        <v>13</v>
      </c>
      <c r="CL868" s="74" t="s">
        <v>13</v>
      </c>
      <c r="CM868" s="74" t="s">
        <v>13</v>
      </c>
      <c r="CN868" s="74" t="s">
        <v>13</v>
      </c>
      <c r="CO868" s="74" t="s">
        <v>13</v>
      </c>
      <c r="CP868" s="78"/>
      <c r="CQ868" s="74"/>
      <c r="CR868" s="78"/>
      <c r="CS868" s="74"/>
      <c r="CT868" s="74"/>
      <c r="CU868" s="74"/>
      <c r="CV868" s="74"/>
      <c r="CW868" s="74"/>
    </row>
    <row r="869" spans="1:101" ht="16.5" x14ac:dyDescent="0.3">
      <c r="A869" s="74" t="s">
        <v>294</v>
      </c>
      <c r="B869" s="74">
        <v>27</v>
      </c>
      <c r="C869" s="74">
        <v>10007138</v>
      </c>
      <c r="D869" s="74" t="s">
        <v>36</v>
      </c>
      <c r="E869" s="74" t="s">
        <v>183</v>
      </c>
      <c r="F869" s="78">
        <v>1240</v>
      </c>
      <c r="G869" s="74">
        <v>2.7</v>
      </c>
      <c r="H869" s="78">
        <v>1205</v>
      </c>
      <c r="I869" s="74">
        <v>6.7</v>
      </c>
      <c r="J869" s="74">
        <v>8.6</v>
      </c>
      <c r="K869" s="74">
        <v>67.400000000000006</v>
      </c>
      <c r="L869" s="74">
        <v>79.400000000000006</v>
      </c>
      <c r="M869" s="74">
        <v>84.7</v>
      </c>
      <c r="N869" s="78">
        <v>1240</v>
      </c>
      <c r="O869" s="74">
        <v>2.9</v>
      </c>
      <c r="P869" s="78">
        <v>1200</v>
      </c>
      <c r="Q869" s="74">
        <v>9</v>
      </c>
      <c r="R869" s="74">
        <v>7.8</v>
      </c>
      <c r="S869" s="74">
        <v>70.400000000000006</v>
      </c>
      <c r="T869" s="74">
        <v>80.599999999999994</v>
      </c>
      <c r="U869" s="74">
        <v>83.2</v>
      </c>
      <c r="V869" s="78" t="s">
        <v>13</v>
      </c>
      <c r="W869" s="74" t="s">
        <v>13</v>
      </c>
      <c r="X869" s="78" t="s">
        <v>13</v>
      </c>
      <c r="Y869" s="74" t="s">
        <v>13</v>
      </c>
      <c r="Z869" s="74" t="s">
        <v>13</v>
      </c>
      <c r="AA869" s="74" t="s">
        <v>13</v>
      </c>
      <c r="AB869" s="74" t="s">
        <v>13</v>
      </c>
      <c r="AC869" s="74" t="s">
        <v>13</v>
      </c>
      <c r="AD869" s="78"/>
      <c r="AE869" s="74"/>
      <c r="AF869" s="78"/>
      <c r="AG869" s="74"/>
      <c r="AH869" s="74"/>
      <c r="AI869" s="74"/>
      <c r="AJ869" s="74"/>
      <c r="AK869" s="74"/>
      <c r="AL869" s="78">
        <v>505</v>
      </c>
      <c r="AM869" s="74">
        <v>2.2000000000000002</v>
      </c>
      <c r="AN869" s="78">
        <v>490</v>
      </c>
      <c r="AO869" s="74">
        <v>8.6999999999999993</v>
      </c>
      <c r="AP869" s="74">
        <v>13.6</v>
      </c>
      <c r="AQ869" s="74">
        <v>61.6</v>
      </c>
      <c r="AR869" s="74">
        <v>72.8</v>
      </c>
      <c r="AS869" s="74">
        <v>77.599999999999994</v>
      </c>
      <c r="AT869" s="78">
        <v>505</v>
      </c>
      <c r="AU869" s="74">
        <v>3</v>
      </c>
      <c r="AV869" s="78">
        <v>490</v>
      </c>
      <c r="AW869" s="74">
        <v>13.1</v>
      </c>
      <c r="AX869" s="74">
        <v>10.9</v>
      </c>
      <c r="AY869" s="74">
        <v>65.599999999999994</v>
      </c>
      <c r="AZ869" s="74">
        <v>73.8</v>
      </c>
      <c r="BA869" s="74">
        <v>76</v>
      </c>
      <c r="BB869" s="78" t="s">
        <v>13</v>
      </c>
      <c r="BC869" s="74" t="s">
        <v>13</v>
      </c>
      <c r="BD869" s="78" t="s">
        <v>13</v>
      </c>
      <c r="BE869" s="74" t="s">
        <v>13</v>
      </c>
      <c r="BF869" s="74" t="s">
        <v>13</v>
      </c>
      <c r="BG869" s="74" t="s">
        <v>13</v>
      </c>
      <c r="BH869" s="74" t="s">
        <v>13</v>
      </c>
      <c r="BI869" s="74" t="s">
        <v>13</v>
      </c>
      <c r="BJ869" s="78"/>
      <c r="BK869" s="74"/>
      <c r="BL869" s="78"/>
      <c r="BM869" s="74"/>
      <c r="BN869" s="74"/>
      <c r="BO869" s="74"/>
      <c r="BP869" s="74"/>
      <c r="BQ869" s="74"/>
      <c r="BR869" s="78">
        <v>1740</v>
      </c>
      <c r="BS869" s="74">
        <v>2.6</v>
      </c>
      <c r="BT869" s="78">
        <v>1695</v>
      </c>
      <c r="BU869" s="74">
        <v>7.3</v>
      </c>
      <c r="BV869" s="74">
        <v>10</v>
      </c>
      <c r="BW869" s="74">
        <v>65.7</v>
      </c>
      <c r="BX869" s="74">
        <v>77.5</v>
      </c>
      <c r="BY869" s="74">
        <v>82.7</v>
      </c>
      <c r="BZ869" s="78">
        <v>1740</v>
      </c>
      <c r="CA869" s="74">
        <v>2.9</v>
      </c>
      <c r="CB869" s="78">
        <v>1690</v>
      </c>
      <c r="CC869" s="74">
        <v>10.199999999999999</v>
      </c>
      <c r="CD869" s="74">
        <v>8.6999999999999993</v>
      </c>
      <c r="CE869" s="74">
        <v>69</v>
      </c>
      <c r="CF869" s="74">
        <v>78.599999999999994</v>
      </c>
      <c r="CG869" s="74">
        <v>81.099999999999994</v>
      </c>
      <c r="CH869" s="78" t="s">
        <v>13</v>
      </c>
      <c r="CI869" s="74" t="s">
        <v>13</v>
      </c>
      <c r="CJ869" s="78" t="s">
        <v>13</v>
      </c>
      <c r="CK869" s="74" t="s">
        <v>13</v>
      </c>
      <c r="CL869" s="74" t="s">
        <v>13</v>
      </c>
      <c r="CM869" s="74" t="s">
        <v>13</v>
      </c>
      <c r="CN869" s="74" t="s">
        <v>13</v>
      </c>
      <c r="CO869" s="74" t="s">
        <v>13</v>
      </c>
      <c r="CP869" s="78"/>
      <c r="CQ869" s="74"/>
      <c r="CR869" s="78"/>
      <c r="CS869" s="74"/>
      <c r="CT869" s="74"/>
      <c r="CU869" s="74"/>
      <c r="CV869" s="74"/>
      <c r="CW869" s="74"/>
    </row>
    <row r="870" spans="1:101" ht="16.5" x14ac:dyDescent="0.3">
      <c r="A870" s="74" t="s">
        <v>294</v>
      </c>
      <c r="B870" s="74">
        <v>69</v>
      </c>
      <c r="C870" s="74">
        <v>10001282</v>
      </c>
      <c r="D870" s="74" t="s">
        <v>90</v>
      </c>
      <c r="E870" s="74" t="s">
        <v>185</v>
      </c>
      <c r="F870" s="78">
        <v>2515</v>
      </c>
      <c r="G870" s="74">
        <v>2.5</v>
      </c>
      <c r="H870" s="78">
        <v>2455</v>
      </c>
      <c r="I870" s="74">
        <v>6.2</v>
      </c>
      <c r="J870" s="74">
        <v>9</v>
      </c>
      <c r="K870" s="74">
        <v>63.9</v>
      </c>
      <c r="L870" s="74">
        <v>78.7</v>
      </c>
      <c r="M870" s="74">
        <v>84.8</v>
      </c>
      <c r="N870" s="78">
        <v>2515</v>
      </c>
      <c r="O870" s="74">
        <v>2.9</v>
      </c>
      <c r="P870" s="78">
        <v>2440</v>
      </c>
      <c r="Q870" s="74">
        <v>9.8000000000000007</v>
      </c>
      <c r="R870" s="74">
        <v>6.5</v>
      </c>
      <c r="S870" s="74">
        <v>67.8</v>
      </c>
      <c r="T870" s="74">
        <v>80.400000000000006</v>
      </c>
      <c r="U870" s="74">
        <v>83.8</v>
      </c>
      <c r="V870" s="78" t="s">
        <v>13</v>
      </c>
      <c r="W870" s="74" t="s">
        <v>13</v>
      </c>
      <c r="X870" s="78" t="s">
        <v>13</v>
      </c>
      <c r="Y870" s="74" t="s">
        <v>13</v>
      </c>
      <c r="Z870" s="74" t="s">
        <v>13</v>
      </c>
      <c r="AA870" s="74" t="s">
        <v>13</v>
      </c>
      <c r="AB870" s="74" t="s">
        <v>13</v>
      </c>
      <c r="AC870" s="74" t="s">
        <v>13</v>
      </c>
      <c r="AD870" s="78"/>
      <c r="AE870" s="74"/>
      <c r="AF870" s="78"/>
      <c r="AG870" s="74"/>
      <c r="AH870" s="74"/>
      <c r="AI870" s="74"/>
      <c r="AJ870" s="74"/>
      <c r="AK870" s="74"/>
      <c r="AL870" s="78">
        <v>1870</v>
      </c>
      <c r="AM870" s="74">
        <v>1.4</v>
      </c>
      <c r="AN870" s="78">
        <v>1845</v>
      </c>
      <c r="AO870" s="74">
        <v>7.6</v>
      </c>
      <c r="AP870" s="74">
        <v>10.5</v>
      </c>
      <c r="AQ870" s="74">
        <v>64.7</v>
      </c>
      <c r="AR870" s="74">
        <v>75.400000000000006</v>
      </c>
      <c r="AS870" s="74">
        <v>81.900000000000006</v>
      </c>
      <c r="AT870" s="78">
        <v>1870</v>
      </c>
      <c r="AU870" s="74">
        <v>1.5</v>
      </c>
      <c r="AV870" s="78">
        <v>1840</v>
      </c>
      <c r="AW870" s="74">
        <v>11.3</v>
      </c>
      <c r="AX870" s="74">
        <v>7.3</v>
      </c>
      <c r="AY870" s="74">
        <v>70.599999999999994</v>
      </c>
      <c r="AZ870" s="74">
        <v>78.400000000000006</v>
      </c>
      <c r="BA870" s="74">
        <v>81.400000000000006</v>
      </c>
      <c r="BB870" s="78" t="s">
        <v>13</v>
      </c>
      <c r="BC870" s="74" t="s">
        <v>13</v>
      </c>
      <c r="BD870" s="78" t="s">
        <v>13</v>
      </c>
      <c r="BE870" s="74" t="s">
        <v>13</v>
      </c>
      <c r="BF870" s="74" t="s">
        <v>13</v>
      </c>
      <c r="BG870" s="74" t="s">
        <v>13</v>
      </c>
      <c r="BH870" s="74" t="s">
        <v>13</v>
      </c>
      <c r="BI870" s="74" t="s">
        <v>13</v>
      </c>
      <c r="BJ870" s="78"/>
      <c r="BK870" s="74"/>
      <c r="BL870" s="78"/>
      <c r="BM870" s="74"/>
      <c r="BN870" s="74"/>
      <c r="BO870" s="74"/>
      <c r="BP870" s="74"/>
      <c r="BQ870" s="74"/>
      <c r="BR870" s="78">
        <v>4385</v>
      </c>
      <c r="BS870" s="74">
        <v>2</v>
      </c>
      <c r="BT870" s="78">
        <v>4295</v>
      </c>
      <c r="BU870" s="74">
        <v>6.8</v>
      </c>
      <c r="BV870" s="74">
        <v>9.6</v>
      </c>
      <c r="BW870" s="74">
        <v>64.2</v>
      </c>
      <c r="BX870" s="74">
        <v>77.3</v>
      </c>
      <c r="BY870" s="74">
        <v>83.6</v>
      </c>
      <c r="BZ870" s="78">
        <v>4385</v>
      </c>
      <c r="CA870" s="74">
        <v>2.2999999999999998</v>
      </c>
      <c r="CB870" s="78">
        <v>4285</v>
      </c>
      <c r="CC870" s="74">
        <v>10.4</v>
      </c>
      <c r="CD870" s="74">
        <v>6.8</v>
      </c>
      <c r="CE870" s="74">
        <v>69</v>
      </c>
      <c r="CF870" s="74">
        <v>79.599999999999994</v>
      </c>
      <c r="CG870" s="74">
        <v>82.8</v>
      </c>
      <c r="CH870" s="78" t="s">
        <v>13</v>
      </c>
      <c r="CI870" s="74" t="s">
        <v>13</v>
      </c>
      <c r="CJ870" s="78" t="s">
        <v>13</v>
      </c>
      <c r="CK870" s="74" t="s">
        <v>13</v>
      </c>
      <c r="CL870" s="74" t="s">
        <v>13</v>
      </c>
      <c r="CM870" s="74" t="s">
        <v>13</v>
      </c>
      <c r="CN870" s="74" t="s">
        <v>13</v>
      </c>
      <c r="CO870" s="74" t="s">
        <v>13</v>
      </c>
      <c r="CP870" s="78"/>
      <c r="CQ870" s="74"/>
      <c r="CR870" s="78"/>
      <c r="CS870" s="74"/>
      <c r="CT870" s="74"/>
      <c r="CU870" s="74"/>
      <c r="CV870" s="74"/>
      <c r="CW870" s="74"/>
    </row>
    <row r="871" spans="1:101" ht="16.5" x14ac:dyDescent="0.3">
      <c r="A871" s="74" t="s">
        <v>294</v>
      </c>
      <c r="B871" s="74">
        <v>190</v>
      </c>
      <c r="C871" s="74">
        <v>10004775</v>
      </c>
      <c r="D871" s="74" t="s">
        <v>11</v>
      </c>
      <c r="E871" s="74" t="s">
        <v>187</v>
      </c>
      <c r="F871" s="78">
        <v>210</v>
      </c>
      <c r="G871" s="74">
        <v>1.9</v>
      </c>
      <c r="H871" s="78">
        <v>205</v>
      </c>
      <c r="I871" s="74">
        <v>8.6999999999999993</v>
      </c>
      <c r="J871" s="74">
        <v>18</v>
      </c>
      <c r="K871" s="74">
        <v>66</v>
      </c>
      <c r="L871" s="74">
        <v>69.400000000000006</v>
      </c>
      <c r="M871" s="74">
        <v>73.3</v>
      </c>
      <c r="N871" s="78">
        <v>210</v>
      </c>
      <c r="O871" s="74">
        <v>1.9</v>
      </c>
      <c r="P871" s="78">
        <v>205</v>
      </c>
      <c r="Q871" s="74">
        <v>15</v>
      </c>
      <c r="R871" s="74">
        <v>14.1</v>
      </c>
      <c r="S871" s="74">
        <v>62.1</v>
      </c>
      <c r="T871" s="74">
        <v>68</v>
      </c>
      <c r="U871" s="74">
        <v>70.900000000000006</v>
      </c>
      <c r="V871" s="78" t="s">
        <v>13</v>
      </c>
      <c r="W871" s="74" t="s">
        <v>13</v>
      </c>
      <c r="X871" s="78" t="s">
        <v>13</v>
      </c>
      <c r="Y871" s="74" t="s">
        <v>13</v>
      </c>
      <c r="Z871" s="74" t="s">
        <v>13</v>
      </c>
      <c r="AA871" s="74" t="s">
        <v>13</v>
      </c>
      <c r="AB871" s="74" t="s">
        <v>13</v>
      </c>
      <c r="AC871" s="74" t="s">
        <v>13</v>
      </c>
      <c r="AD871" s="78"/>
      <c r="AE871" s="74"/>
      <c r="AF871" s="78"/>
      <c r="AG871" s="74"/>
      <c r="AH871" s="74"/>
      <c r="AI871" s="74"/>
      <c r="AJ871" s="74"/>
      <c r="AK871" s="74"/>
      <c r="AL871" s="78">
        <v>160</v>
      </c>
      <c r="AM871" s="74">
        <v>1.2</v>
      </c>
      <c r="AN871" s="78">
        <v>160</v>
      </c>
      <c r="AO871" s="74">
        <v>8.8000000000000007</v>
      </c>
      <c r="AP871" s="74">
        <v>20</v>
      </c>
      <c r="AQ871" s="74">
        <v>64.400000000000006</v>
      </c>
      <c r="AR871" s="74">
        <v>69.400000000000006</v>
      </c>
      <c r="AS871" s="74">
        <v>71.3</v>
      </c>
      <c r="AT871" s="78">
        <v>160</v>
      </c>
      <c r="AU871" s="74">
        <v>1.2</v>
      </c>
      <c r="AV871" s="78">
        <v>160</v>
      </c>
      <c r="AW871" s="74">
        <v>13.8</v>
      </c>
      <c r="AX871" s="74">
        <v>8.8000000000000007</v>
      </c>
      <c r="AY871" s="74">
        <v>73.8</v>
      </c>
      <c r="AZ871" s="74">
        <v>75.599999999999994</v>
      </c>
      <c r="BA871" s="74">
        <v>77.5</v>
      </c>
      <c r="BB871" s="78" t="s">
        <v>13</v>
      </c>
      <c r="BC871" s="74" t="s">
        <v>13</v>
      </c>
      <c r="BD871" s="78" t="s">
        <v>13</v>
      </c>
      <c r="BE871" s="74" t="s">
        <v>13</v>
      </c>
      <c r="BF871" s="74" t="s">
        <v>13</v>
      </c>
      <c r="BG871" s="74" t="s">
        <v>13</v>
      </c>
      <c r="BH871" s="74" t="s">
        <v>13</v>
      </c>
      <c r="BI871" s="74" t="s">
        <v>13</v>
      </c>
      <c r="BJ871" s="78"/>
      <c r="BK871" s="74"/>
      <c r="BL871" s="78"/>
      <c r="BM871" s="74"/>
      <c r="BN871" s="74"/>
      <c r="BO871" s="74"/>
      <c r="BP871" s="74"/>
      <c r="BQ871" s="74"/>
      <c r="BR871" s="78">
        <v>370</v>
      </c>
      <c r="BS871" s="74">
        <v>1.6</v>
      </c>
      <c r="BT871" s="78">
        <v>365</v>
      </c>
      <c r="BU871" s="74">
        <v>8.6999999999999993</v>
      </c>
      <c r="BV871" s="74">
        <v>18.899999999999999</v>
      </c>
      <c r="BW871" s="74">
        <v>65.3</v>
      </c>
      <c r="BX871" s="74">
        <v>69.400000000000006</v>
      </c>
      <c r="BY871" s="74">
        <v>72.400000000000006</v>
      </c>
      <c r="BZ871" s="78">
        <v>370</v>
      </c>
      <c r="CA871" s="74">
        <v>1.6</v>
      </c>
      <c r="CB871" s="78">
        <v>365</v>
      </c>
      <c r="CC871" s="74">
        <v>14.5</v>
      </c>
      <c r="CD871" s="74">
        <v>11.7</v>
      </c>
      <c r="CE871" s="74">
        <v>67.2</v>
      </c>
      <c r="CF871" s="74">
        <v>71.3</v>
      </c>
      <c r="CG871" s="74">
        <v>73.8</v>
      </c>
      <c r="CH871" s="78" t="s">
        <v>13</v>
      </c>
      <c r="CI871" s="74" t="s">
        <v>13</v>
      </c>
      <c r="CJ871" s="78" t="s">
        <v>13</v>
      </c>
      <c r="CK871" s="74" t="s">
        <v>13</v>
      </c>
      <c r="CL871" s="74" t="s">
        <v>13</v>
      </c>
      <c r="CM871" s="74" t="s">
        <v>13</v>
      </c>
      <c r="CN871" s="74" t="s">
        <v>13</v>
      </c>
      <c r="CO871" s="74" t="s">
        <v>13</v>
      </c>
      <c r="CP871" s="78"/>
      <c r="CQ871" s="74"/>
      <c r="CR871" s="78"/>
      <c r="CS871" s="74"/>
      <c r="CT871" s="74"/>
      <c r="CU871" s="74"/>
      <c r="CV871" s="74"/>
      <c r="CW871" s="74"/>
    </row>
    <row r="872" spans="1:101" ht="16.5" x14ac:dyDescent="0.3">
      <c r="A872" s="74" t="s">
        <v>294</v>
      </c>
      <c r="B872" s="74">
        <v>155</v>
      </c>
      <c r="C872" s="74">
        <v>10007154</v>
      </c>
      <c r="D872" s="74" t="s">
        <v>36</v>
      </c>
      <c r="E872" s="74" t="s">
        <v>189</v>
      </c>
      <c r="F872" s="78">
        <v>2235</v>
      </c>
      <c r="G872" s="74">
        <v>2</v>
      </c>
      <c r="H872" s="78">
        <v>2190</v>
      </c>
      <c r="I872" s="74">
        <v>6.3</v>
      </c>
      <c r="J872" s="74">
        <v>10.6</v>
      </c>
      <c r="K872" s="74">
        <v>54.6</v>
      </c>
      <c r="L872" s="74">
        <v>72.099999999999994</v>
      </c>
      <c r="M872" s="74">
        <v>83</v>
      </c>
      <c r="N872" s="78">
        <v>2235</v>
      </c>
      <c r="O872" s="74">
        <v>2.5</v>
      </c>
      <c r="P872" s="78">
        <v>2180</v>
      </c>
      <c r="Q872" s="74">
        <v>9.3000000000000007</v>
      </c>
      <c r="R872" s="74">
        <v>6.4</v>
      </c>
      <c r="S872" s="74">
        <v>65.2</v>
      </c>
      <c r="T872" s="74">
        <v>79.400000000000006</v>
      </c>
      <c r="U872" s="74">
        <v>84.3</v>
      </c>
      <c r="V872" s="78" t="s">
        <v>13</v>
      </c>
      <c r="W872" s="74" t="s">
        <v>13</v>
      </c>
      <c r="X872" s="78" t="s">
        <v>13</v>
      </c>
      <c r="Y872" s="74" t="s">
        <v>13</v>
      </c>
      <c r="Z872" s="74" t="s">
        <v>13</v>
      </c>
      <c r="AA872" s="74" t="s">
        <v>13</v>
      </c>
      <c r="AB872" s="74" t="s">
        <v>13</v>
      </c>
      <c r="AC872" s="74" t="s">
        <v>13</v>
      </c>
      <c r="AD872" s="78"/>
      <c r="AE872" s="74"/>
      <c r="AF872" s="78"/>
      <c r="AG872" s="74"/>
      <c r="AH872" s="74"/>
      <c r="AI872" s="74"/>
      <c r="AJ872" s="74"/>
      <c r="AK872" s="74"/>
      <c r="AL872" s="78">
        <v>1995</v>
      </c>
      <c r="AM872" s="74">
        <v>1</v>
      </c>
      <c r="AN872" s="78">
        <v>1975</v>
      </c>
      <c r="AO872" s="74">
        <v>9.1999999999999993</v>
      </c>
      <c r="AP872" s="74">
        <v>9</v>
      </c>
      <c r="AQ872" s="74">
        <v>55.1</v>
      </c>
      <c r="AR872" s="74">
        <v>70.099999999999994</v>
      </c>
      <c r="AS872" s="74">
        <v>81.8</v>
      </c>
      <c r="AT872" s="78">
        <v>1995</v>
      </c>
      <c r="AU872" s="74">
        <v>1.3</v>
      </c>
      <c r="AV872" s="78">
        <v>1970</v>
      </c>
      <c r="AW872" s="74">
        <v>11.5</v>
      </c>
      <c r="AX872" s="74">
        <v>7.6</v>
      </c>
      <c r="AY872" s="74">
        <v>66.599999999999994</v>
      </c>
      <c r="AZ872" s="74">
        <v>76.3</v>
      </c>
      <c r="BA872" s="74">
        <v>80.900000000000006</v>
      </c>
      <c r="BB872" s="78" t="s">
        <v>13</v>
      </c>
      <c r="BC872" s="74" t="s">
        <v>13</v>
      </c>
      <c r="BD872" s="78" t="s">
        <v>13</v>
      </c>
      <c r="BE872" s="74" t="s">
        <v>13</v>
      </c>
      <c r="BF872" s="74" t="s">
        <v>13</v>
      </c>
      <c r="BG872" s="74" t="s">
        <v>13</v>
      </c>
      <c r="BH872" s="74" t="s">
        <v>13</v>
      </c>
      <c r="BI872" s="74" t="s">
        <v>13</v>
      </c>
      <c r="BJ872" s="78"/>
      <c r="BK872" s="74"/>
      <c r="BL872" s="78"/>
      <c r="BM872" s="74"/>
      <c r="BN872" s="74"/>
      <c r="BO872" s="74"/>
      <c r="BP872" s="74"/>
      <c r="BQ872" s="74"/>
      <c r="BR872" s="78">
        <v>4235</v>
      </c>
      <c r="BS872" s="74">
        <v>1.5</v>
      </c>
      <c r="BT872" s="78">
        <v>4170</v>
      </c>
      <c r="BU872" s="74">
        <v>7.7</v>
      </c>
      <c r="BV872" s="74">
        <v>9.9</v>
      </c>
      <c r="BW872" s="74">
        <v>54.8</v>
      </c>
      <c r="BX872" s="74">
        <v>71.099999999999994</v>
      </c>
      <c r="BY872" s="74">
        <v>82.5</v>
      </c>
      <c r="BZ872" s="78">
        <v>4235</v>
      </c>
      <c r="CA872" s="74">
        <v>1.9</v>
      </c>
      <c r="CB872" s="78">
        <v>4150</v>
      </c>
      <c r="CC872" s="74">
        <v>10.4</v>
      </c>
      <c r="CD872" s="74">
        <v>6.9</v>
      </c>
      <c r="CE872" s="74">
        <v>65.8</v>
      </c>
      <c r="CF872" s="74">
        <v>78</v>
      </c>
      <c r="CG872" s="74">
        <v>82.7</v>
      </c>
      <c r="CH872" s="78" t="s">
        <v>13</v>
      </c>
      <c r="CI872" s="74" t="s">
        <v>13</v>
      </c>
      <c r="CJ872" s="78" t="s">
        <v>13</v>
      </c>
      <c r="CK872" s="74" t="s">
        <v>13</v>
      </c>
      <c r="CL872" s="74" t="s">
        <v>13</v>
      </c>
      <c r="CM872" s="74" t="s">
        <v>13</v>
      </c>
      <c r="CN872" s="74" t="s">
        <v>13</v>
      </c>
      <c r="CO872" s="74" t="s">
        <v>13</v>
      </c>
      <c r="CP872" s="78"/>
      <c r="CQ872" s="74"/>
      <c r="CR872" s="78"/>
      <c r="CS872" s="74"/>
      <c r="CT872" s="74"/>
      <c r="CU872" s="74"/>
      <c r="CV872" s="74"/>
      <c r="CW872" s="74"/>
    </row>
    <row r="873" spans="1:101" ht="16.5" x14ac:dyDescent="0.3">
      <c r="A873" s="74" t="s">
        <v>294</v>
      </c>
      <c r="B873" s="74">
        <v>71</v>
      </c>
      <c r="C873" s="74">
        <v>10004797</v>
      </c>
      <c r="D873" s="74" t="s">
        <v>36</v>
      </c>
      <c r="E873" s="74" t="s">
        <v>191</v>
      </c>
      <c r="F873" s="78">
        <v>2315</v>
      </c>
      <c r="G873" s="74">
        <v>1.7</v>
      </c>
      <c r="H873" s="78">
        <v>2275</v>
      </c>
      <c r="I873" s="74">
        <v>5.6</v>
      </c>
      <c r="J873" s="74">
        <v>11.1</v>
      </c>
      <c r="K873" s="74">
        <v>66.099999999999994</v>
      </c>
      <c r="L873" s="74">
        <v>78.099999999999994</v>
      </c>
      <c r="M873" s="74">
        <v>83.3</v>
      </c>
      <c r="N873" s="78">
        <v>2315</v>
      </c>
      <c r="O873" s="74">
        <v>1.9</v>
      </c>
      <c r="P873" s="78">
        <v>2270</v>
      </c>
      <c r="Q873" s="74">
        <v>8.3000000000000007</v>
      </c>
      <c r="R873" s="74">
        <v>8.1999999999999993</v>
      </c>
      <c r="S873" s="74">
        <v>71.8</v>
      </c>
      <c r="T873" s="74">
        <v>80.3</v>
      </c>
      <c r="U873" s="74">
        <v>83.5</v>
      </c>
      <c r="V873" s="78" t="s">
        <v>13</v>
      </c>
      <c r="W873" s="74" t="s">
        <v>13</v>
      </c>
      <c r="X873" s="78" t="s">
        <v>13</v>
      </c>
      <c r="Y873" s="74" t="s">
        <v>13</v>
      </c>
      <c r="Z873" s="74" t="s">
        <v>13</v>
      </c>
      <c r="AA873" s="74" t="s">
        <v>13</v>
      </c>
      <c r="AB873" s="74" t="s">
        <v>13</v>
      </c>
      <c r="AC873" s="74" t="s">
        <v>13</v>
      </c>
      <c r="AD873" s="78"/>
      <c r="AE873" s="74"/>
      <c r="AF873" s="78"/>
      <c r="AG873" s="74"/>
      <c r="AH873" s="74"/>
      <c r="AI873" s="74"/>
      <c r="AJ873" s="74"/>
      <c r="AK873" s="74"/>
      <c r="AL873" s="78">
        <v>1835</v>
      </c>
      <c r="AM873" s="74">
        <v>1.3</v>
      </c>
      <c r="AN873" s="78">
        <v>1815</v>
      </c>
      <c r="AO873" s="74">
        <v>6.8</v>
      </c>
      <c r="AP873" s="74">
        <v>11.4</v>
      </c>
      <c r="AQ873" s="74">
        <v>66.2</v>
      </c>
      <c r="AR873" s="74">
        <v>76.2</v>
      </c>
      <c r="AS873" s="74">
        <v>81.8</v>
      </c>
      <c r="AT873" s="78">
        <v>1835</v>
      </c>
      <c r="AU873" s="74">
        <v>1.3</v>
      </c>
      <c r="AV873" s="78">
        <v>1815</v>
      </c>
      <c r="AW873" s="74">
        <v>10.4</v>
      </c>
      <c r="AX873" s="74">
        <v>7.2</v>
      </c>
      <c r="AY873" s="74">
        <v>72.5</v>
      </c>
      <c r="AZ873" s="74">
        <v>79.400000000000006</v>
      </c>
      <c r="BA873" s="74">
        <v>82.4</v>
      </c>
      <c r="BB873" s="78" t="s">
        <v>13</v>
      </c>
      <c r="BC873" s="74" t="s">
        <v>13</v>
      </c>
      <c r="BD873" s="78" t="s">
        <v>13</v>
      </c>
      <c r="BE873" s="74" t="s">
        <v>13</v>
      </c>
      <c r="BF873" s="74" t="s">
        <v>13</v>
      </c>
      <c r="BG873" s="74" t="s">
        <v>13</v>
      </c>
      <c r="BH873" s="74" t="s">
        <v>13</v>
      </c>
      <c r="BI873" s="74" t="s">
        <v>13</v>
      </c>
      <c r="BJ873" s="78"/>
      <c r="BK873" s="74"/>
      <c r="BL873" s="78"/>
      <c r="BM873" s="74"/>
      <c r="BN873" s="74"/>
      <c r="BO873" s="74"/>
      <c r="BP873" s="74"/>
      <c r="BQ873" s="74"/>
      <c r="BR873" s="78">
        <v>4150</v>
      </c>
      <c r="BS873" s="74">
        <v>1.5</v>
      </c>
      <c r="BT873" s="78">
        <v>4085</v>
      </c>
      <c r="BU873" s="74">
        <v>6.1</v>
      </c>
      <c r="BV873" s="74">
        <v>11.2</v>
      </c>
      <c r="BW873" s="74">
        <v>66.2</v>
      </c>
      <c r="BX873" s="74">
        <v>77.3</v>
      </c>
      <c r="BY873" s="74">
        <v>82.7</v>
      </c>
      <c r="BZ873" s="78">
        <v>4150</v>
      </c>
      <c r="CA873" s="74">
        <v>1.6</v>
      </c>
      <c r="CB873" s="78">
        <v>4080</v>
      </c>
      <c r="CC873" s="74">
        <v>9.1999999999999993</v>
      </c>
      <c r="CD873" s="74">
        <v>7.8</v>
      </c>
      <c r="CE873" s="74">
        <v>72.099999999999994</v>
      </c>
      <c r="CF873" s="74">
        <v>79.900000000000006</v>
      </c>
      <c r="CG873" s="74">
        <v>83</v>
      </c>
      <c r="CH873" s="78" t="s">
        <v>13</v>
      </c>
      <c r="CI873" s="74" t="s">
        <v>13</v>
      </c>
      <c r="CJ873" s="78" t="s">
        <v>13</v>
      </c>
      <c r="CK873" s="74" t="s">
        <v>13</v>
      </c>
      <c r="CL873" s="74" t="s">
        <v>13</v>
      </c>
      <c r="CM873" s="74" t="s">
        <v>13</v>
      </c>
      <c r="CN873" s="74" t="s">
        <v>13</v>
      </c>
      <c r="CO873" s="74" t="s">
        <v>13</v>
      </c>
      <c r="CP873" s="78"/>
      <c r="CQ873" s="74"/>
      <c r="CR873" s="78"/>
      <c r="CS873" s="74"/>
      <c r="CT873" s="74"/>
      <c r="CU873" s="74"/>
      <c r="CV873" s="74"/>
      <c r="CW873" s="74"/>
    </row>
    <row r="874" spans="1:101" ht="16.5" x14ac:dyDescent="0.3">
      <c r="A874" s="74" t="s">
        <v>294</v>
      </c>
      <c r="B874" s="74">
        <v>1</v>
      </c>
      <c r="C874" s="74">
        <v>10007773</v>
      </c>
      <c r="D874" s="74" t="s">
        <v>49</v>
      </c>
      <c r="E874" s="74" t="s">
        <v>193</v>
      </c>
      <c r="F874" s="78">
        <v>5655</v>
      </c>
      <c r="G874" s="74">
        <v>6</v>
      </c>
      <c r="H874" s="78">
        <v>5320</v>
      </c>
      <c r="I874" s="74">
        <v>11.8</v>
      </c>
      <c r="J874" s="74">
        <v>5.8</v>
      </c>
      <c r="K874" s="74">
        <v>45.4</v>
      </c>
      <c r="L874" s="74">
        <v>70.5</v>
      </c>
      <c r="M874" s="74">
        <v>82.3</v>
      </c>
      <c r="N874" s="78">
        <v>5655</v>
      </c>
      <c r="O874" s="74">
        <v>6.9</v>
      </c>
      <c r="P874" s="78">
        <v>5265</v>
      </c>
      <c r="Q874" s="74">
        <v>16.5</v>
      </c>
      <c r="R874" s="74">
        <v>6.7</v>
      </c>
      <c r="S874" s="74">
        <v>56.9</v>
      </c>
      <c r="T874" s="74">
        <v>71.2</v>
      </c>
      <c r="U874" s="74">
        <v>76.8</v>
      </c>
      <c r="V874" s="78" t="s">
        <v>13</v>
      </c>
      <c r="W874" s="74" t="s">
        <v>13</v>
      </c>
      <c r="X874" s="78" t="s">
        <v>13</v>
      </c>
      <c r="Y874" s="74" t="s">
        <v>13</v>
      </c>
      <c r="Z874" s="74" t="s">
        <v>13</v>
      </c>
      <c r="AA874" s="74" t="s">
        <v>13</v>
      </c>
      <c r="AB874" s="74" t="s">
        <v>13</v>
      </c>
      <c r="AC874" s="74" t="s">
        <v>13</v>
      </c>
      <c r="AD874" s="78"/>
      <c r="AE874" s="74"/>
      <c r="AF874" s="78"/>
      <c r="AG874" s="74"/>
      <c r="AH874" s="74"/>
      <c r="AI874" s="74"/>
      <c r="AJ874" s="74"/>
      <c r="AK874" s="74"/>
      <c r="AL874" s="78">
        <v>3310</v>
      </c>
      <c r="AM874" s="74">
        <v>2.5</v>
      </c>
      <c r="AN874" s="78">
        <v>3225</v>
      </c>
      <c r="AO874" s="74">
        <v>11.1</v>
      </c>
      <c r="AP874" s="74">
        <v>5.0999999999999996</v>
      </c>
      <c r="AQ874" s="74">
        <v>46.4</v>
      </c>
      <c r="AR874" s="74">
        <v>72.5</v>
      </c>
      <c r="AS874" s="74">
        <v>83.8</v>
      </c>
      <c r="AT874" s="78">
        <v>3310</v>
      </c>
      <c r="AU874" s="74">
        <v>3.2</v>
      </c>
      <c r="AV874" s="78">
        <v>3205</v>
      </c>
      <c r="AW874" s="74">
        <v>15.6</v>
      </c>
      <c r="AX874" s="74">
        <v>5.7</v>
      </c>
      <c r="AY874" s="74">
        <v>57.6</v>
      </c>
      <c r="AZ874" s="74">
        <v>72.599999999999994</v>
      </c>
      <c r="BA874" s="74">
        <v>78.7</v>
      </c>
      <c r="BB874" s="78" t="s">
        <v>13</v>
      </c>
      <c r="BC874" s="74" t="s">
        <v>13</v>
      </c>
      <c r="BD874" s="78" t="s">
        <v>13</v>
      </c>
      <c r="BE874" s="74" t="s">
        <v>13</v>
      </c>
      <c r="BF874" s="74" t="s">
        <v>13</v>
      </c>
      <c r="BG874" s="74" t="s">
        <v>13</v>
      </c>
      <c r="BH874" s="74" t="s">
        <v>13</v>
      </c>
      <c r="BI874" s="74" t="s">
        <v>13</v>
      </c>
      <c r="BJ874" s="78"/>
      <c r="BK874" s="74"/>
      <c r="BL874" s="78"/>
      <c r="BM874" s="74"/>
      <c r="BN874" s="74"/>
      <c r="BO874" s="74"/>
      <c r="BP874" s="74"/>
      <c r="BQ874" s="74"/>
      <c r="BR874" s="78">
        <v>8965</v>
      </c>
      <c r="BS874" s="74">
        <v>4.7</v>
      </c>
      <c r="BT874" s="78">
        <v>8540</v>
      </c>
      <c r="BU874" s="74">
        <v>11.6</v>
      </c>
      <c r="BV874" s="74">
        <v>5.5</v>
      </c>
      <c r="BW874" s="74">
        <v>45.8</v>
      </c>
      <c r="BX874" s="74">
        <v>71.2</v>
      </c>
      <c r="BY874" s="74">
        <v>82.9</v>
      </c>
      <c r="BZ874" s="78">
        <v>8965</v>
      </c>
      <c r="CA874" s="74">
        <v>5.5</v>
      </c>
      <c r="CB874" s="78">
        <v>8470</v>
      </c>
      <c r="CC874" s="74">
        <v>16.100000000000001</v>
      </c>
      <c r="CD874" s="74">
        <v>6.3</v>
      </c>
      <c r="CE874" s="74">
        <v>57.1</v>
      </c>
      <c r="CF874" s="74">
        <v>71.7</v>
      </c>
      <c r="CG874" s="74">
        <v>77.599999999999994</v>
      </c>
      <c r="CH874" s="78" t="s">
        <v>13</v>
      </c>
      <c r="CI874" s="74" t="s">
        <v>13</v>
      </c>
      <c r="CJ874" s="78" t="s">
        <v>13</v>
      </c>
      <c r="CK874" s="74" t="s">
        <v>13</v>
      </c>
      <c r="CL874" s="74" t="s">
        <v>13</v>
      </c>
      <c r="CM874" s="74" t="s">
        <v>13</v>
      </c>
      <c r="CN874" s="74" t="s">
        <v>13</v>
      </c>
      <c r="CO874" s="74" t="s">
        <v>13</v>
      </c>
      <c r="CP874" s="78"/>
      <c r="CQ874" s="74"/>
      <c r="CR874" s="78"/>
      <c r="CS874" s="74"/>
      <c r="CT874" s="74"/>
      <c r="CU874" s="74"/>
      <c r="CV874" s="74"/>
      <c r="CW874" s="74"/>
    </row>
    <row r="875" spans="1:101" ht="16.5" x14ac:dyDescent="0.3">
      <c r="A875" s="74" t="s">
        <v>294</v>
      </c>
      <c r="B875" s="74">
        <v>72</v>
      </c>
      <c r="C875" s="74">
        <v>10004930</v>
      </c>
      <c r="D875" s="74" t="s">
        <v>49</v>
      </c>
      <c r="E875" s="74" t="s">
        <v>195</v>
      </c>
      <c r="F875" s="78">
        <v>1295</v>
      </c>
      <c r="G875" s="74">
        <v>3</v>
      </c>
      <c r="H875" s="78">
        <v>1255</v>
      </c>
      <c r="I875" s="74">
        <v>7.4</v>
      </c>
      <c r="J875" s="74">
        <v>7.6</v>
      </c>
      <c r="K875" s="74">
        <v>64.400000000000006</v>
      </c>
      <c r="L875" s="74">
        <v>78.5</v>
      </c>
      <c r="M875" s="74">
        <v>85</v>
      </c>
      <c r="N875" s="78">
        <v>1295</v>
      </c>
      <c r="O875" s="74">
        <v>3.1</v>
      </c>
      <c r="P875" s="78">
        <v>1255</v>
      </c>
      <c r="Q875" s="74">
        <v>10.5</v>
      </c>
      <c r="R875" s="74">
        <v>6.9</v>
      </c>
      <c r="S875" s="74">
        <v>67.900000000000006</v>
      </c>
      <c r="T875" s="74">
        <v>77.2</v>
      </c>
      <c r="U875" s="74">
        <v>82.6</v>
      </c>
      <c r="V875" s="78" t="s">
        <v>13</v>
      </c>
      <c r="W875" s="74" t="s">
        <v>13</v>
      </c>
      <c r="X875" s="78" t="s">
        <v>13</v>
      </c>
      <c r="Y875" s="74" t="s">
        <v>13</v>
      </c>
      <c r="Z875" s="74" t="s">
        <v>13</v>
      </c>
      <c r="AA875" s="74" t="s">
        <v>13</v>
      </c>
      <c r="AB875" s="74" t="s">
        <v>13</v>
      </c>
      <c r="AC875" s="74" t="s">
        <v>13</v>
      </c>
      <c r="AD875" s="78"/>
      <c r="AE875" s="74"/>
      <c r="AF875" s="78"/>
      <c r="AG875" s="74"/>
      <c r="AH875" s="74"/>
      <c r="AI875" s="74"/>
      <c r="AJ875" s="74"/>
      <c r="AK875" s="74"/>
      <c r="AL875" s="78">
        <v>1015</v>
      </c>
      <c r="AM875" s="74">
        <v>1.8</v>
      </c>
      <c r="AN875" s="78">
        <v>995</v>
      </c>
      <c r="AO875" s="74">
        <v>8.4</v>
      </c>
      <c r="AP875" s="74">
        <v>10.4</v>
      </c>
      <c r="AQ875" s="74">
        <v>63.7</v>
      </c>
      <c r="AR875" s="74">
        <v>74.8</v>
      </c>
      <c r="AS875" s="74">
        <v>81.099999999999994</v>
      </c>
      <c r="AT875" s="78">
        <v>1015</v>
      </c>
      <c r="AU875" s="74">
        <v>2.2000000000000002</v>
      </c>
      <c r="AV875" s="78">
        <v>995</v>
      </c>
      <c r="AW875" s="74">
        <v>11.8</v>
      </c>
      <c r="AX875" s="74">
        <v>7.4</v>
      </c>
      <c r="AY875" s="74">
        <v>70.400000000000006</v>
      </c>
      <c r="AZ875" s="74">
        <v>77</v>
      </c>
      <c r="BA875" s="74">
        <v>80.900000000000006</v>
      </c>
      <c r="BB875" s="78" t="s">
        <v>13</v>
      </c>
      <c r="BC875" s="74" t="s">
        <v>13</v>
      </c>
      <c r="BD875" s="78" t="s">
        <v>13</v>
      </c>
      <c r="BE875" s="74" t="s">
        <v>13</v>
      </c>
      <c r="BF875" s="74" t="s">
        <v>13</v>
      </c>
      <c r="BG875" s="74" t="s">
        <v>13</v>
      </c>
      <c r="BH875" s="74" t="s">
        <v>13</v>
      </c>
      <c r="BI875" s="74" t="s">
        <v>13</v>
      </c>
      <c r="BJ875" s="78"/>
      <c r="BK875" s="74"/>
      <c r="BL875" s="78"/>
      <c r="BM875" s="74"/>
      <c r="BN875" s="74"/>
      <c r="BO875" s="74"/>
      <c r="BP875" s="74"/>
      <c r="BQ875" s="74"/>
      <c r="BR875" s="78">
        <v>2310</v>
      </c>
      <c r="BS875" s="74">
        <v>2.5</v>
      </c>
      <c r="BT875" s="78">
        <v>2255</v>
      </c>
      <c r="BU875" s="74">
        <v>7.9</v>
      </c>
      <c r="BV875" s="74">
        <v>8.8000000000000007</v>
      </c>
      <c r="BW875" s="74">
        <v>64.099999999999994</v>
      </c>
      <c r="BX875" s="74">
        <v>76.900000000000006</v>
      </c>
      <c r="BY875" s="74">
        <v>83.3</v>
      </c>
      <c r="BZ875" s="78">
        <v>2310</v>
      </c>
      <c r="CA875" s="74">
        <v>2.7</v>
      </c>
      <c r="CB875" s="78">
        <v>2250</v>
      </c>
      <c r="CC875" s="74">
        <v>11.1</v>
      </c>
      <c r="CD875" s="74">
        <v>7.1</v>
      </c>
      <c r="CE875" s="74">
        <v>69</v>
      </c>
      <c r="CF875" s="74">
        <v>77.099999999999994</v>
      </c>
      <c r="CG875" s="74">
        <v>81.8</v>
      </c>
      <c r="CH875" s="78" t="s">
        <v>13</v>
      </c>
      <c r="CI875" s="74" t="s">
        <v>13</v>
      </c>
      <c r="CJ875" s="78" t="s">
        <v>13</v>
      </c>
      <c r="CK875" s="74" t="s">
        <v>13</v>
      </c>
      <c r="CL875" s="74" t="s">
        <v>13</v>
      </c>
      <c r="CM875" s="74" t="s">
        <v>13</v>
      </c>
      <c r="CN875" s="74" t="s">
        <v>13</v>
      </c>
      <c r="CO875" s="74" t="s">
        <v>13</v>
      </c>
      <c r="CP875" s="78"/>
      <c r="CQ875" s="74"/>
      <c r="CR875" s="78"/>
      <c r="CS875" s="74"/>
      <c r="CT875" s="74"/>
      <c r="CU875" s="74"/>
      <c r="CV875" s="74"/>
      <c r="CW875" s="74"/>
    </row>
    <row r="876" spans="1:101" ht="16.5" x14ac:dyDescent="0.3">
      <c r="A876" s="74" t="s">
        <v>294</v>
      </c>
      <c r="B876" s="74">
        <v>156</v>
      </c>
      <c r="C876" s="74">
        <v>10007774</v>
      </c>
      <c r="D876" s="74" t="s">
        <v>49</v>
      </c>
      <c r="E876" s="74" t="s">
        <v>197</v>
      </c>
      <c r="F876" s="78">
        <v>1325</v>
      </c>
      <c r="G876" s="74">
        <v>2.2999999999999998</v>
      </c>
      <c r="H876" s="78">
        <v>1295</v>
      </c>
      <c r="I876" s="74">
        <v>8.1999999999999993</v>
      </c>
      <c r="J876" s="74">
        <v>10.5</v>
      </c>
      <c r="K876" s="74">
        <v>44.3</v>
      </c>
      <c r="L876" s="74">
        <v>62.9</v>
      </c>
      <c r="M876" s="74">
        <v>81.3</v>
      </c>
      <c r="N876" s="78">
        <v>1325</v>
      </c>
      <c r="O876" s="74">
        <v>2.2000000000000002</v>
      </c>
      <c r="P876" s="78">
        <v>1295</v>
      </c>
      <c r="Q876" s="74">
        <v>10.3</v>
      </c>
      <c r="R876" s="74">
        <v>7.6</v>
      </c>
      <c r="S876" s="74">
        <v>54.9</v>
      </c>
      <c r="T876" s="74">
        <v>73.8</v>
      </c>
      <c r="U876" s="74">
        <v>82</v>
      </c>
      <c r="V876" s="78" t="s">
        <v>13</v>
      </c>
      <c r="W876" s="74" t="s">
        <v>13</v>
      </c>
      <c r="X876" s="78" t="s">
        <v>13</v>
      </c>
      <c r="Y876" s="74" t="s">
        <v>13</v>
      </c>
      <c r="Z876" s="74" t="s">
        <v>13</v>
      </c>
      <c r="AA876" s="74" t="s">
        <v>13</v>
      </c>
      <c r="AB876" s="74" t="s">
        <v>13</v>
      </c>
      <c r="AC876" s="74" t="s">
        <v>13</v>
      </c>
      <c r="AD876" s="78"/>
      <c r="AE876" s="74"/>
      <c r="AF876" s="78"/>
      <c r="AG876" s="74"/>
      <c r="AH876" s="74"/>
      <c r="AI876" s="74"/>
      <c r="AJ876" s="74"/>
      <c r="AK876" s="74"/>
      <c r="AL876" s="78">
        <v>1535</v>
      </c>
      <c r="AM876" s="74">
        <v>0.9</v>
      </c>
      <c r="AN876" s="78">
        <v>1520</v>
      </c>
      <c r="AO876" s="74">
        <v>10.8</v>
      </c>
      <c r="AP876" s="74">
        <v>8.5</v>
      </c>
      <c r="AQ876" s="74">
        <v>43.3</v>
      </c>
      <c r="AR876" s="74">
        <v>60.6</v>
      </c>
      <c r="AS876" s="74">
        <v>80.7</v>
      </c>
      <c r="AT876" s="78">
        <v>1535</v>
      </c>
      <c r="AU876" s="74">
        <v>1</v>
      </c>
      <c r="AV876" s="78">
        <v>1515</v>
      </c>
      <c r="AW876" s="74">
        <v>11.5</v>
      </c>
      <c r="AX876" s="74">
        <v>6</v>
      </c>
      <c r="AY876" s="74">
        <v>55</v>
      </c>
      <c r="AZ876" s="74">
        <v>73.400000000000006</v>
      </c>
      <c r="BA876" s="74">
        <v>82.5</v>
      </c>
      <c r="BB876" s="78" t="s">
        <v>13</v>
      </c>
      <c r="BC876" s="74" t="s">
        <v>13</v>
      </c>
      <c r="BD876" s="78" t="s">
        <v>13</v>
      </c>
      <c r="BE876" s="74" t="s">
        <v>13</v>
      </c>
      <c r="BF876" s="74" t="s">
        <v>13</v>
      </c>
      <c r="BG876" s="74" t="s">
        <v>13</v>
      </c>
      <c r="BH876" s="74" t="s">
        <v>13</v>
      </c>
      <c r="BI876" s="74" t="s">
        <v>13</v>
      </c>
      <c r="BJ876" s="78"/>
      <c r="BK876" s="74"/>
      <c r="BL876" s="78"/>
      <c r="BM876" s="74"/>
      <c r="BN876" s="74"/>
      <c r="BO876" s="74"/>
      <c r="BP876" s="74"/>
      <c r="BQ876" s="74"/>
      <c r="BR876" s="78">
        <v>2860</v>
      </c>
      <c r="BS876" s="74">
        <v>1.5</v>
      </c>
      <c r="BT876" s="78">
        <v>2815</v>
      </c>
      <c r="BU876" s="74">
        <v>9.6</v>
      </c>
      <c r="BV876" s="74">
        <v>9.4</v>
      </c>
      <c r="BW876" s="74">
        <v>43.7</v>
      </c>
      <c r="BX876" s="74">
        <v>61.6</v>
      </c>
      <c r="BY876" s="74">
        <v>81</v>
      </c>
      <c r="BZ876" s="78">
        <v>2860</v>
      </c>
      <c r="CA876" s="74">
        <v>1.6</v>
      </c>
      <c r="CB876" s="78">
        <v>2815</v>
      </c>
      <c r="CC876" s="74">
        <v>11</v>
      </c>
      <c r="CD876" s="74">
        <v>6.8</v>
      </c>
      <c r="CE876" s="74">
        <v>55</v>
      </c>
      <c r="CF876" s="74">
        <v>73.599999999999994</v>
      </c>
      <c r="CG876" s="74">
        <v>82.3</v>
      </c>
      <c r="CH876" s="78" t="s">
        <v>13</v>
      </c>
      <c r="CI876" s="74" t="s">
        <v>13</v>
      </c>
      <c r="CJ876" s="78" t="s">
        <v>13</v>
      </c>
      <c r="CK876" s="74" t="s">
        <v>13</v>
      </c>
      <c r="CL876" s="74" t="s">
        <v>13</v>
      </c>
      <c r="CM876" s="74" t="s">
        <v>13</v>
      </c>
      <c r="CN876" s="74" t="s">
        <v>13</v>
      </c>
      <c r="CO876" s="74" t="s">
        <v>13</v>
      </c>
      <c r="CP876" s="78"/>
      <c r="CQ876" s="74"/>
      <c r="CR876" s="78"/>
      <c r="CS876" s="74"/>
      <c r="CT876" s="74"/>
      <c r="CU876" s="74"/>
      <c r="CV876" s="74"/>
      <c r="CW876" s="74"/>
    </row>
    <row r="877" spans="1:101" ht="16.5" x14ac:dyDescent="0.3">
      <c r="A877" s="74" t="s">
        <v>294</v>
      </c>
      <c r="B877" s="74">
        <v>230</v>
      </c>
      <c r="C877" s="74">
        <v>10005127</v>
      </c>
      <c r="D877" s="74" t="s">
        <v>19</v>
      </c>
      <c r="E877" s="74" t="s">
        <v>199</v>
      </c>
      <c r="F877" s="78" t="s">
        <v>13</v>
      </c>
      <c r="G877" s="74" t="s">
        <v>13</v>
      </c>
      <c r="H877" s="78" t="s">
        <v>13</v>
      </c>
      <c r="I877" s="74" t="s">
        <v>13</v>
      </c>
      <c r="J877" s="74" t="s">
        <v>13</v>
      </c>
      <c r="K877" s="74" t="s">
        <v>13</v>
      </c>
      <c r="L877" s="74" t="s">
        <v>13</v>
      </c>
      <c r="M877" s="74" t="s">
        <v>13</v>
      </c>
      <c r="N877" s="78" t="s">
        <v>13</v>
      </c>
      <c r="O877" s="74" t="s">
        <v>13</v>
      </c>
      <c r="P877" s="78" t="s">
        <v>13</v>
      </c>
      <c r="Q877" s="74" t="s">
        <v>13</v>
      </c>
      <c r="R877" s="74" t="s">
        <v>13</v>
      </c>
      <c r="S877" s="74" t="s">
        <v>13</v>
      </c>
      <c r="T877" s="74" t="s">
        <v>13</v>
      </c>
      <c r="U877" s="74" t="s">
        <v>13</v>
      </c>
      <c r="V877" s="78" t="s">
        <v>13</v>
      </c>
      <c r="W877" s="74" t="s">
        <v>13</v>
      </c>
      <c r="X877" s="78" t="s">
        <v>13</v>
      </c>
      <c r="Y877" s="74" t="s">
        <v>13</v>
      </c>
      <c r="Z877" s="74" t="s">
        <v>13</v>
      </c>
      <c r="AA877" s="74" t="s">
        <v>13</v>
      </c>
      <c r="AB877" s="74" t="s">
        <v>13</v>
      </c>
      <c r="AC877" s="74" t="s">
        <v>13</v>
      </c>
      <c r="AD877" s="78"/>
      <c r="AE877" s="74"/>
      <c r="AF877" s="78"/>
      <c r="AG877" s="74"/>
      <c r="AH877" s="74"/>
      <c r="AI877" s="74"/>
      <c r="AJ877" s="74"/>
      <c r="AK877" s="74"/>
      <c r="AL877" s="78" t="s">
        <v>13</v>
      </c>
      <c r="AM877" s="74" t="s">
        <v>13</v>
      </c>
      <c r="AN877" s="78" t="s">
        <v>13</v>
      </c>
      <c r="AO877" s="74" t="s">
        <v>13</v>
      </c>
      <c r="AP877" s="74" t="s">
        <v>13</v>
      </c>
      <c r="AQ877" s="74" t="s">
        <v>13</v>
      </c>
      <c r="AR877" s="74" t="s">
        <v>13</v>
      </c>
      <c r="AS877" s="74" t="s">
        <v>13</v>
      </c>
      <c r="AT877" s="78" t="s">
        <v>13</v>
      </c>
      <c r="AU877" s="74" t="s">
        <v>13</v>
      </c>
      <c r="AV877" s="78" t="s">
        <v>13</v>
      </c>
      <c r="AW877" s="74" t="s">
        <v>13</v>
      </c>
      <c r="AX877" s="74" t="s">
        <v>13</v>
      </c>
      <c r="AY877" s="74" t="s">
        <v>13</v>
      </c>
      <c r="AZ877" s="74" t="s">
        <v>13</v>
      </c>
      <c r="BA877" s="74" t="s">
        <v>13</v>
      </c>
      <c r="BB877" s="78" t="s">
        <v>13</v>
      </c>
      <c r="BC877" s="74" t="s">
        <v>13</v>
      </c>
      <c r="BD877" s="78" t="s">
        <v>13</v>
      </c>
      <c r="BE877" s="74" t="s">
        <v>13</v>
      </c>
      <c r="BF877" s="74" t="s">
        <v>13</v>
      </c>
      <c r="BG877" s="74" t="s">
        <v>13</v>
      </c>
      <c r="BH877" s="74" t="s">
        <v>13</v>
      </c>
      <c r="BI877" s="74" t="s">
        <v>13</v>
      </c>
      <c r="BJ877" s="78"/>
      <c r="BK877" s="74"/>
      <c r="BL877" s="78"/>
      <c r="BM877" s="74"/>
      <c r="BN877" s="74"/>
      <c r="BO877" s="74"/>
      <c r="BP877" s="74"/>
      <c r="BQ877" s="74"/>
      <c r="BR877" s="78" t="s">
        <v>13</v>
      </c>
      <c r="BS877" s="74" t="s">
        <v>13</v>
      </c>
      <c r="BT877" s="78" t="s">
        <v>13</v>
      </c>
      <c r="BU877" s="74" t="s">
        <v>13</v>
      </c>
      <c r="BV877" s="74" t="s">
        <v>13</v>
      </c>
      <c r="BW877" s="74" t="s">
        <v>13</v>
      </c>
      <c r="BX877" s="74" t="s">
        <v>13</v>
      </c>
      <c r="BY877" s="74" t="s">
        <v>13</v>
      </c>
      <c r="BZ877" s="78" t="s">
        <v>13</v>
      </c>
      <c r="CA877" s="74" t="s">
        <v>13</v>
      </c>
      <c r="CB877" s="78" t="s">
        <v>13</v>
      </c>
      <c r="CC877" s="74" t="s">
        <v>13</v>
      </c>
      <c r="CD877" s="74" t="s">
        <v>13</v>
      </c>
      <c r="CE877" s="74" t="s">
        <v>13</v>
      </c>
      <c r="CF877" s="74" t="s">
        <v>13</v>
      </c>
      <c r="CG877" s="74" t="s">
        <v>13</v>
      </c>
      <c r="CH877" s="78" t="s">
        <v>13</v>
      </c>
      <c r="CI877" s="74" t="s">
        <v>13</v>
      </c>
      <c r="CJ877" s="78" t="s">
        <v>13</v>
      </c>
      <c r="CK877" s="74" t="s">
        <v>13</v>
      </c>
      <c r="CL877" s="74" t="s">
        <v>13</v>
      </c>
      <c r="CM877" s="74" t="s">
        <v>13</v>
      </c>
      <c r="CN877" s="74" t="s">
        <v>13</v>
      </c>
      <c r="CO877" s="74" t="s">
        <v>13</v>
      </c>
      <c r="CP877" s="78"/>
      <c r="CQ877" s="74"/>
      <c r="CR877" s="78"/>
      <c r="CS877" s="74"/>
      <c r="CT877" s="74"/>
      <c r="CU877" s="74"/>
      <c r="CV877" s="74"/>
      <c r="CW877" s="74"/>
    </row>
    <row r="878" spans="1:101" ht="16.5" x14ac:dyDescent="0.3">
      <c r="A878" s="74" t="s">
        <v>294</v>
      </c>
      <c r="B878" s="74">
        <v>73</v>
      </c>
      <c r="C878" s="74">
        <v>10007801</v>
      </c>
      <c r="D878" s="74" t="s">
        <v>19</v>
      </c>
      <c r="E878" s="74" t="s">
        <v>201</v>
      </c>
      <c r="F878" s="78">
        <v>2215</v>
      </c>
      <c r="G878" s="74">
        <v>2.2999999999999998</v>
      </c>
      <c r="H878" s="78">
        <v>2165</v>
      </c>
      <c r="I878" s="74">
        <v>7</v>
      </c>
      <c r="J878" s="74">
        <v>10.9</v>
      </c>
      <c r="K878" s="74">
        <v>62.2</v>
      </c>
      <c r="L878" s="74">
        <v>75.900000000000006</v>
      </c>
      <c r="M878" s="74">
        <v>82.1</v>
      </c>
      <c r="N878" s="78">
        <v>2215</v>
      </c>
      <c r="O878" s="74">
        <v>2.5</v>
      </c>
      <c r="P878" s="78">
        <v>2160</v>
      </c>
      <c r="Q878" s="74">
        <v>10.1</v>
      </c>
      <c r="R878" s="74">
        <v>7.5</v>
      </c>
      <c r="S878" s="74">
        <v>66.900000000000006</v>
      </c>
      <c r="T878" s="74">
        <v>78.900000000000006</v>
      </c>
      <c r="U878" s="74">
        <v>82.4</v>
      </c>
      <c r="V878" s="78" t="s">
        <v>13</v>
      </c>
      <c r="W878" s="74" t="s">
        <v>13</v>
      </c>
      <c r="X878" s="78" t="s">
        <v>13</v>
      </c>
      <c r="Y878" s="74" t="s">
        <v>13</v>
      </c>
      <c r="Z878" s="74" t="s">
        <v>13</v>
      </c>
      <c r="AA878" s="74" t="s">
        <v>13</v>
      </c>
      <c r="AB878" s="74" t="s">
        <v>13</v>
      </c>
      <c r="AC878" s="74" t="s">
        <v>13</v>
      </c>
      <c r="AD878" s="78"/>
      <c r="AE878" s="74"/>
      <c r="AF878" s="78"/>
      <c r="AG878" s="74"/>
      <c r="AH878" s="74"/>
      <c r="AI878" s="74"/>
      <c r="AJ878" s="74"/>
      <c r="AK878" s="74"/>
      <c r="AL878" s="78">
        <v>1640</v>
      </c>
      <c r="AM878" s="74">
        <v>1.2</v>
      </c>
      <c r="AN878" s="78">
        <v>1620</v>
      </c>
      <c r="AO878" s="74">
        <v>8.9</v>
      </c>
      <c r="AP878" s="74">
        <v>12.8</v>
      </c>
      <c r="AQ878" s="74">
        <v>60.1</v>
      </c>
      <c r="AR878" s="74">
        <v>71.5</v>
      </c>
      <c r="AS878" s="74">
        <v>78.3</v>
      </c>
      <c r="AT878" s="78">
        <v>1640</v>
      </c>
      <c r="AU878" s="74">
        <v>1.2</v>
      </c>
      <c r="AV878" s="78">
        <v>1620</v>
      </c>
      <c r="AW878" s="74">
        <v>11.9</v>
      </c>
      <c r="AX878" s="74">
        <v>9.8000000000000007</v>
      </c>
      <c r="AY878" s="74">
        <v>66.5</v>
      </c>
      <c r="AZ878" s="74">
        <v>74.099999999999994</v>
      </c>
      <c r="BA878" s="74">
        <v>78.3</v>
      </c>
      <c r="BB878" s="78" t="s">
        <v>13</v>
      </c>
      <c r="BC878" s="74" t="s">
        <v>13</v>
      </c>
      <c r="BD878" s="78" t="s">
        <v>13</v>
      </c>
      <c r="BE878" s="74" t="s">
        <v>13</v>
      </c>
      <c r="BF878" s="74" t="s">
        <v>13</v>
      </c>
      <c r="BG878" s="74" t="s">
        <v>13</v>
      </c>
      <c r="BH878" s="74" t="s">
        <v>13</v>
      </c>
      <c r="BI878" s="74" t="s">
        <v>13</v>
      </c>
      <c r="BJ878" s="78"/>
      <c r="BK878" s="74"/>
      <c r="BL878" s="78"/>
      <c r="BM878" s="74"/>
      <c r="BN878" s="74"/>
      <c r="BO878" s="74"/>
      <c r="BP878" s="74"/>
      <c r="BQ878" s="74"/>
      <c r="BR878" s="78">
        <v>3855</v>
      </c>
      <c r="BS878" s="74">
        <v>1.9</v>
      </c>
      <c r="BT878" s="78">
        <v>3780</v>
      </c>
      <c r="BU878" s="74">
        <v>7.8</v>
      </c>
      <c r="BV878" s="74">
        <v>11.7</v>
      </c>
      <c r="BW878" s="74">
        <v>61.3</v>
      </c>
      <c r="BX878" s="74">
        <v>74</v>
      </c>
      <c r="BY878" s="74">
        <v>80.5</v>
      </c>
      <c r="BZ878" s="78">
        <v>3855</v>
      </c>
      <c r="CA878" s="74">
        <v>1.9</v>
      </c>
      <c r="CB878" s="78">
        <v>3780</v>
      </c>
      <c r="CC878" s="74">
        <v>10.9</v>
      </c>
      <c r="CD878" s="74">
        <v>8.4</v>
      </c>
      <c r="CE878" s="74">
        <v>66.8</v>
      </c>
      <c r="CF878" s="74">
        <v>76.8</v>
      </c>
      <c r="CG878" s="74">
        <v>80.7</v>
      </c>
      <c r="CH878" s="78" t="s">
        <v>13</v>
      </c>
      <c r="CI878" s="74" t="s">
        <v>13</v>
      </c>
      <c r="CJ878" s="78" t="s">
        <v>13</v>
      </c>
      <c r="CK878" s="74" t="s">
        <v>13</v>
      </c>
      <c r="CL878" s="74" t="s">
        <v>13</v>
      </c>
      <c r="CM878" s="74" t="s">
        <v>13</v>
      </c>
      <c r="CN878" s="74" t="s">
        <v>13</v>
      </c>
      <c r="CO878" s="74" t="s">
        <v>13</v>
      </c>
      <c r="CP878" s="78"/>
      <c r="CQ878" s="74"/>
      <c r="CR878" s="78"/>
      <c r="CS878" s="74"/>
      <c r="CT878" s="74"/>
      <c r="CU878" s="74"/>
      <c r="CV878" s="74"/>
      <c r="CW878" s="74"/>
    </row>
    <row r="879" spans="1:101" ht="16.5" x14ac:dyDescent="0.3">
      <c r="A879" s="74" t="s">
        <v>294</v>
      </c>
      <c r="B879" s="74">
        <v>74</v>
      </c>
      <c r="C879" s="74">
        <v>10007155</v>
      </c>
      <c r="D879" s="74" t="s">
        <v>49</v>
      </c>
      <c r="E879" s="74" t="s">
        <v>203</v>
      </c>
      <c r="F879" s="78">
        <v>1840</v>
      </c>
      <c r="G879" s="74">
        <v>3.2</v>
      </c>
      <c r="H879" s="78">
        <v>1780</v>
      </c>
      <c r="I879" s="74">
        <v>5.7</v>
      </c>
      <c r="J879" s="74">
        <v>9.3000000000000007</v>
      </c>
      <c r="K879" s="74">
        <v>65.599999999999994</v>
      </c>
      <c r="L879" s="74">
        <v>78.400000000000006</v>
      </c>
      <c r="M879" s="74">
        <v>85</v>
      </c>
      <c r="N879" s="78">
        <v>1840</v>
      </c>
      <c r="O879" s="74">
        <v>3.6</v>
      </c>
      <c r="P879" s="78">
        <v>1775</v>
      </c>
      <c r="Q879" s="74">
        <v>8.4</v>
      </c>
      <c r="R879" s="74">
        <v>6.1</v>
      </c>
      <c r="S879" s="74">
        <v>72.7</v>
      </c>
      <c r="T879" s="74">
        <v>82.8</v>
      </c>
      <c r="U879" s="74">
        <v>85.5</v>
      </c>
      <c r="V879" s="78" t="s">
        <v>13</v>
      </c>
      <c r="W879" s="74" t="s">
        <v>13</v>
      </c>
      <c r="X879" s="78" t="s">
        <v>13</v>
      </c>
      <c r="Y879" s="74" t="s">
        <v>13</v>
      </c>
      <c r="Z879" s="74" t="s">
        <v>13</v>
      </c>
      <c r="AA879" s="74" t="s">
        <v>13</v>
      </c>
      <c r="AB879" s="74" t="s">
        <v>13</v>
      </c>
      <c r="AC879" s="74" t="s">
        <v>13</v>
      </c>
      <c r="AD879" s="78"/>
      <c r="AE879" s="74"/>
      <c r="AF879" s="78"/>
      <c r="AG879" s="74"/>
      <c r="AH879" s="74"/>
      <c r="AI879" s="74"/>
      <c r="AJ879" s="74"/>
      <c r="AK879" s="74"/>
      <c r="AL879" s="78">
        <v>1870</v>
      </c>
      <c r="AM879" s="74">
        <v>1.2</v>
      </c>
      <c r="AN879" s="78">
        <v>1845</v>
      </c>
      <c r="AO879" s="74">
        <v>7.6</v>
      </c>
      <c r="AP879" s="74">
        <v>12.2</v>
      </c>
      <c r="AQ879" s="74">
        <v>63.6</v>
      </c>
      <c r="AR879" s="74">
        <v>73.5</v>
      </c>
      <c r="AS879" s="74">
        <v>80.2</v>
      </c>
      <c r="AT879" s="78">
        <v>1870</v>
      </c>
      <c r="AU879" s="74">
        <v>1.2</v>
      </c>
      <c r="AV879" s="78">
        <v>1845</v>
      </c>
      <c r="AW879" s="74">
        <v>11</v>
      </c>
      <c r="AX879" s="74">
        <v>9</v>
      </c>
      <c r="AY879" s="74">
        <v>69.8</v>
      </c>
      <c r="AZ879" s="74">
        <v>76.400000000000006</v>
      </c>
      <c r="BA879" s="74">
        <v>80</v>
      </c>
      <c r="BB879" s="78" t="s">
        <v>13</v>
      </c>
      <c r="BC879" s="74" t="s">
        <v>13</v>
      </c>
      <c r="BD879" s="78" t="s">
        <v>13</v>
      </c>
      <c r="BE879" s="74" t="s">
        <v>13</v>
      </c>
      <c r="BF879" s="74" t="s">
        <v>13</v>
      </c>
      <c r="BG879" s="74" t="s">
        <v>13</v>
      </c>
      <c r="BH879" s="74" t="s">
        <v>13</v>
      </c>
      <c r="BI879" s="74" t="s">
        <v>13</v>
      </c>
      <c r="BJ879" s="78"/>
      <c r="BK879" s="74"/>
      <c r="BL879" s="78"/>
      <c r="BM879" s="74"/>
      <c r="BN879" s="74"/>
      <c r="BO879" s="74"/>
      <c r="BP879" s="74"/>
      <c r="BQ879" s="74"/>
      <c r="BR879" s="78">
        <v>3710</v>
      </c>
      <c r="BS879" s="74">
        <v>2.2000000000000002</v>
      </c>
      <c r="BT879" s="78">
        <v>3625</v>
      </c>
      <c r="BU879" s="74">
        <v>6.7</v>
      </c>
      <c r="BV879" s="74">
        <v>10.8</v>
      </c>
      <c r="BW879" s="74">
        <v>64.599999999999994</v>
      </c>
      <c r="BX879" s="74">
        <v>75.900000000000006</v>
      </c>
      <c r="BY879" s="74">
        <v>82.5</v>
      </c>
      <c r="BZ879" s="78">
        <v>3710</v>
      </c>
      <c r="CA879" s="74">
        <v>2.4</v>
      </c>
      <c r="CB879" s="78">
        <v>3620</v>
      </c>
      <c r="CC879" s="74">
        <v>9.6999999999999993</v>
      </c>
      <c r="CD879" s="74">
        <v>7.6</v>
      </c>
      <c r="CE879" s="74">
        <v>71.2</v>
      </c>
      <c r="CF879" s="74">
        <v>79.599999999999994</v>
      </c>
      <c r="CG879" s="74">
        <v>82.7</v>
      </c>
      <c r="CH879" s="78" t="s">
        <v>13</v>
      </c>
      <c r="CI879" s="74" t="s">
        <v>13</v>
      </c>
      <c r="CJ879" s="78" t="s">
        <v>13</v>
      </c>
      <c r="CK879" s="74" t="s">
        <v>13</v>
      </c>
      <c r="CL879" s="74" t="s">
        <v>13</v>
      </c>
      <c r="CM879" s="74" t="s">
        <v>13</v>
      </c>
      <c r="CN879" s="74" t="s">
        <v>13</v>
      </c>
      <c r="CO879" s="74" t="s">
        <v>13</v>
      </c>
      <c r="CP879" s="78"/>
      <c r="CQ879" s="74"/>
      <c r="CR879" s="78"/>
      <c r="CS879" s="74"/>
      <c r="CT879" s="74"/>
      <c r="CU879" s="74"/>
      <c r="CV879" s="74"/>
      <c r="CW879" s="74"/>
    </row>
    <row r="880" spans="1:101" ht="16.5" x14ac:dyDescent="0.3">
      <c r="A880" s="74" t="s">
        <v>294</v>
      </c>
      <c r="B880" s="74">
        <v>139</v>
      </c>
      <c r="C880" s="74">
        <v>10007775</v>
      </c>
      <c r="D880" s="74" t="s">
        <v>27</v>
      </c>
      <c r="E880" s="74" t="s">
        <v>205</v>
      </c>
      <c r="F880" s="78">
        <v>1280</v>
      </c>
      <c r="G880" s="74">
        <v>1.9</v>
      </c>
      <c r="H880" s="78">
        <v>1255</v>
      </c>
      <c r="I880" s="74">
        <v>6.6</v>
      </c>
      <c r="J880" s="74">
        <v>15.1</v>
      </c>
      <c r="K880" s="74">
        <v>49</v>
      </c>
      <c r="L880" s="74">
        <v>66.099999999999994</v>
      </c>
      <c r="M880" s="74">
        <v>78.3</v>
      </c>
      <c r="N880" s="78">
        <v>1280</v>
      </c>
      <c r="O880" s="74">
        <v>2</v>
      </c>
      <c r="P880" s="78">
        <v>1255</v>
      </c>
      <c r="Q880" s="74">
        <v>11.3</v>
      </c>
      <c r="R880" s="74">
        <v>9.6999999999999993</v>
      </c>
      <c r="S880" s="74">
        <v>64.599999999999994</v>
      </c>
      <c r="T880" s="74">
        <v>72.900000000000006</v>
      </c>
      <c r="U880" s="74">
        <v>78.900000000000006</v>
      </c>
      <c r="V880" s="78" t="s">
        <v>13</v>
      </c>
      <c r="W880" s="74" t="s">
        <v>13</v>
      </c>
      <c r="X880" s="78" t="s">
        <v>13</v>
      </c>
      <c r="Y880" s="74" t="s">
        <v>13</v>
      </c>
      <c r="Z880" s="74" t="s">
        <v>13</v>
      </c>
      <c r="AA880" s="74" t="s">
        <v>13</v>
      </c>
      <c r="AB880" s="74" t="s">
        <v>13</v>
      </c>
      <c r="AC880" s="74" t="s">
        <v>13</v>
      </c>
      <c r="AD880" s="78"/>
      <c r="AE880" s="74"/>
      <c r="AF880" s="78"/>
      <c r="AG880" s="74"/>
      <c r="AH880" s="74"/>
      <c r="AI880" s="74"/>
      <c r="AJ880" s="74"/>
      <c r="AK880" s="74"/>
      <c r="AL880" s="78">
        <v>1105</v>
      </c>
      <c r="AM880" s="74">
        <v>1.5</v>
      </c>
      <c r="AN880" s="78">
        <v>1090</v>
      </c>
      <c r="AO880" s="74">
        <v>7.8</v>
      </c>
      <c r="AP880" s="74">
        <v>16.3</v>
      </c>
      <c r="AQ880" s="74">
        <v>44.1</v>
      </c>
      <c r="AR880" s="74">
        <v>60.5</v>
      </c>
      <c r="AS880" s="74">
        <v>75.900000000000006</v>
      </c>
      <c r="AT880" s="78">
        <v>1105</v>
      </c>
      <c r="AU880" s="74">
        <v>2.1</v>
      </c>
      <c r="AV880" s="78">
        <v>1080</v>
      </c>
      <c r="AW880" s="74">
        <v>14.4</v>
      </c>
      <c r="AX880" s="74">
        <v>10.8</v>
      </c>
      <c r="AY880" s="74">
        <v>59</v>
      </c>
      <c r="AZ880" s="74">
        <v>68.099999999999994</v>
      </c>
      <c r="BA880" s="74">
        <v>74.8</v>
      </c>
      <c r="BB880" s="78" t="s">
        <v>13</v>
      </c>
      <c r="BC880" s="74" t="s">
        <v>13</v>
      </c>
      <c r="BD880" s="78" t="s">
        <v>13</v>
      </c>
      <c r="BE880" s="74" t="s">
        <v>13</v>
      </c>
      <c r="BF880" s="74" t="s">
        <v>13</v>
      </c>
      <c r="BG880" s="74" t="s">
        <v>13</v>
      </c>
      <c r="BH880" s="74" t="s">
        <v>13</v>
      </c>
      <c r="BI880" s="74" t="s">
        <v>13</v>
      </c>
      <c r="BJ880" s="78"/>
      <c r="BK880" s="74"/>
      <c r="BL880" s="78"/>
      <c r="BM880" s="74"/>
      <c r="BN880" s="74"/>
      <c r="BO880" s="74"/>
      <c r="BP880" s="74"/>
      <c r="BQ880" s="74"/>
      <c r="BR880" s="78">
        <v>2385</v>
      </c>
      <c r="BS880" s="74">
        <v>1.7</v>
      </c>
      <c r="BT880" s="78">
        <v>2345</v>
      </c>
      <c r="BU880" s="74">
        <v>7.2</v>
      </c>
      <c r="BV880" s="74">
        <v>15.6</v>
      </c>
      <c r="BW880" s="74">
        <v>46.7</v>
      </c>
      <c r="BX880" s="74">
        <v>63.5</v>
      </c>
      <c r="BY880" s="74">
        <v>77.2</v>
      </c>
      <c r="BZ880" s="78">
        <v>2385</v>
      </c>
      <c r="CA880" s="74">
        <v>2.1</v>
      </c>
      <c r="CB880" s="78">
        <v>2335</v>
      </c>
      <c r="CC880" s="74">
        <v>12.8</v>
      </c>
      <c r="CD880" s="74">
        <v>10.199999999999999</v>
      </c>
      <c r="CE880" s="74">
        <v>62</v>
      </c>
      <c r="CF880" s="74">
        <v>70.7</v>
      </c>
      <c r="CG880" s="74">
        <v>77</v>
      </c>
      <c r="CH880" s="78" t="s">
        <v>13</v>
      </c>
      <c r="CI880" s="74" t="s">
        <v>13</v>
      </c>
      <c r="CJ880" s="78" t="s">
        <v>13</v>
      </c>
      <c r="CK880" s="74" t="s">
        <v>13</v>
      </c>
      <c r="CL880" s="74" t="s">
        <v>13</v>
      </c>
      <c r="CM880" s="74" t="s">
        <v>13</v>
      </c>
      <c r="CN880" s="74" t="s">
        <v>13</v>
      </c>
      <c r="CO880" s="74" t="s">
        <v>13</v>
      </c>
      <c r="CP880" s="78"/>
      <c r="CQ880" s="74"/>
      <c r="CR880" s="78"/>
      <c r="CS880" s="74"/>
      <c r="CT880" s="74"/>
      <c r="CU880" s="74"/>
      <c r="CV880" s="74"/>
      <c r="CW880" s="74"/>
    </row>
    <row r="881" spans="1:101" ht="16.5" x14ac:dyDescent="0.3">
      <c r="A881" s="74" t="s">
        <v>294</v>
      </c>
      <c r="B881" s="74">
        <v>30</v>
      </c>
      <c r="C881" s="74">
        <v>10005389</v>
      </c>
      <c r="D881" s="74" t="s">
        <v>27</v>
      </c>
      <c r="E881" s="74" t="s">
        <v>207</v>
      </c>
      <c r="F881" s="78">
        <v>105</v>
      </c>
      <c r="G881" s="74">
        <v>2.8</v>
      </c>
      <c r="H881" s="78">
        <v>105</v>
      </c>
      <c r="I881" s="74">
        <v>11.5</v>
      </c>
      <c r="J881" s="74">
        <v>12.5</v>
      </c>
      <c r="K881" s="74" t="s">
        <v>396</v>
      </c>
      <c r="L881" s="74" t="s">
        <v>396</v>
      </c>
      <c r="M881" s="74">
        <v>76</v>
      </c>
      <c r="N881" s="78">
        <v>105</v>
      </c>
      <c r="O881" s="74">
        <v>3.7</v>
      </c>
      <c r="P881" s="78">
        <v>105</v>
      </c>
      <c r="Q881" s="74">
        <v>9.6999999999999993</v>
      </c>
      <c r="R881" s="74">
        <v>13.6</v>
      </c>
      <c r="S881" s="74" t="s">
        <v>396</v>
      </c>
      <c r="T881" s="74" t="s">
        <v>396</v>
      </c>
      <c r="U881" s="74">
        <v>76.7</v>
      </c>
      <c r="V881" s="78" t="s">
        <v>13</v>
      </c>
      <c r="W881" s="74" t="s">
        <v>13</v>
      </c>
      <c r="X881" s="78" t="s">
        <v>13</v>
      </c>
      <c r="Y881" s="74" t="s">
        <v>13</v>
      </c>
      <c r="Z881" s="74" t="s">
        <v>13</v>
      </c>
      <c r="AA881" s="74" t="s">
        <v>13</v>
      </c>
      <c r="AB881" s="74" t="s">
        <v>13</v>
      </c>
      <c r="AC881" s="74" t="s">
        <v>13</v>
      </c>
      <c r="AD881" s="78"/>
      <c r="AE881" s="74"/>
      <c r="AF881" s="78"/>
      <c r="AG881" s="74"/>
      <c r="AH881" s="74"/>
      <c r="AI881" s="74"/>
      <c r="AJ881" s="74"/>
      <c r="AK881" s="74"/>
      <c r="AL881" s="78">
        <v>135</v>
      </c>
      <c r="AM881" s="74">
        <v>2.2000000000000002</v>
      </c>
      <c r="AN881" s="78">
        <v>135</v>
      </c>
      <c r="AO881" s="74">
        <v>11.2</v>
      </c>
      <c r="AP881" s="74">
        <v>14.2</v>
      </c>
      <c r="AQ881" s="74" t="s">
        <v>396</v>
      </c>
      <c r="AR881" s="74" t="s">
        <v>396</v>
      </c>
      <c r="AS881" s="74">
        <v>74.599999999999994</v>
      </c>
      <c r="AT881" s="78">
        <v>135</v>
      </c>
      <c r="AU881" s="74">
        <v>2.2000000000000002</v>
      </c>
      <c r="AV881" s="78">
        <v>135</v>
      </c>
      <c r="AW881" s="74">
        <v>14.2</v>
      </c>
      <c r="AX881" s="74">
        <v>10.4</v>
      </c>
      <c r="AY881" s="74" t="s">
        <v>396</v>
      </c>
      <c r="AZ881" s="74" t="s">
        <v>396</v>
      </c>
      <c r="BA881" s="74">
        <v>75.400000000000006</v>
      </c>
      <c r="BB881" s="78" t="s">
        <v>13</v>
      </c>
      <c r="BC881" s="74" t="s">
        <v>13</v>
      </c>
      <c r="BD881" s="78" t="s">
        <v>13</v>
      </c>
      <c r="BE881" s="74" t="s">
        <v>13</v>
      </c>
      <c r="BF881" s="74" t="s">
        <v>13</v>
      </c>
      <c r="BG881" s="74" t="s">
        <v>13</v>
      </c>
      <c r="BH881" s="74" t="s">
        <v>13</v>
      </c>
      <c r="BI881" s="74" t="s">
        <v>13</v>
      </c>
      <c r="BJ881" s="78"/>
      <c r="BK881" s="74"/>
      <c r="BL881" s="78"/>
      <c r="BM881" s="74"/>
      <c r="BN881" s="74"/>
      <c r="BO881" s="74"/>
      <c r="BP881" s="74"/>
      <c r="BQ881" s="74"/>
      <c r="BR881" s="78">
        <v>245</v>
      </c>
      <c r="BS881" s="74">
        <v>2.5</v>
      </c>
      <c r="BT881" s="78">
        <v>240</v>
      </c>
      <c r="BU881" s="74">
        <v>11.3</v>
      </c>
      <c r="BV881" s="74">
        <v>13.4</v>
      </c>
      <c r="BW881" s="74">
        <v>68.900000000000006</v>
      </c>
      <c r="BX881" s="74">
        <v>72.3</v>
      </c>
      <c r="BY881" s="74">
        <v>75.2</v>
      </c>
      <c r="BZ881" s="78">
        <v>245</v>
      </c>
      <c r="CA881" s="74">
        <v>2.9</v>
      </c>
      <c r="CB881" s="78">
        <v>235</v>
      </c>
      <c r="CC881" s="74">
        <v>12.2</v>
      </c>
      <c r="CD881" s="74">
        <v>11.8</v>
      </c>
      <c r="CE881" s="74" t="s">
        <v>396</v>
      </c>
      <c r="CF881" s="74" t="s">
        <v>396</v>
      </c>
      <c r="CG881" s="74">
        <v>75.900000000000006</v>
      </c>
      <c r="CH881" s="78" t="s">
        <v>13</v>
      </c>
      <c r="CI881" s="74" t="s">
        <v>13</v>
      </c>
      <c r="CJ881" s="78" t="s">
        <v>13</v>
      </c>
      <c r="CK881" s="74" t="s">
        <v>13</v>
      </c>
      <c r="CL881" s="74" t="s">
        <v>13</v>
      </c>
      <c r="CM881" s="74" t="s">
        <v>13</v>
      </c>
      <c r="CN881" s="74" t="s">
        <v>13</v>
      </c>
      <c r="CO881" s="74" t="s">
        <v>13</v>
      </c>
      <c r="CP881" s="78"/>
      <c r="CQ881" s="74"/>
      <c r="CR881" s="78"/>
      <c r="CS881" s="74"/>
      <c r="CT881" s="74"/>
      <c r="CU881" s="74"/>
      <c r="CV881" s="74"/>
      <c r="CW881" s="74"/>
    </row>
    <row r="882" spans="1:101" ht="16.5" x14ac:dyDescent="0.3">
      <c r="A882" s="74" t="s">
        <v>294</v>
      </c>
      <c r="B882" s="74">
        <v>157</v>
      </c>
      <c r="C882" s="74">
        <v>10007802</v>
      </c>
      <c r="D882" s="74" t="s">
        <v>49</v>
      </c>
      <c r="E882" s="74" t="s">
        <v>209</v>
      </c>
      <c r="F882" s="78">
        <v>1325</v>
      </c>
      <c r="G882" s="74">
        <v>1.7</v>
      </c>
      <c r="H882" s="78">
        <v>1305</v>
      </c>
      <c r="I882" s="74">
        <v>6.5</v>
      </c>
      <c r="J882" s="74">
        <v>9.6999999999999993</v>
      </c>
      <c r="K882" s="74">
        <v>59.1</v>
      </c>
      <c r="L882" s="74">
        <v>75.7</v>
      </c>
      <c r="M882" s="74">
        <v>83.7</v>
      </c>
      <c r="N882" s="78">
        <v>1325</v>
      </c>
      <c r="O882" s="74">
        <v>1.7</v>
      </c>
      <c r="P882" s="78">
        <v>1305</v>
      </c>
      <c r="Q882" s="74">
        <v>9.6999999999999993</v>
      </c>
      <c r="R882" s="74">
        <v>6</v>
      </c>
      <c r="S882" s="74">
        <v>69.3</v>
      </c>
      <c r="T882" s="74">
        <v>79.900000000000006</v>
      </c>
      <c r="U882" s="74">
        <v>84.4</v>
      </c>
      <c r="V882" s="78" t="s">
        <v>13</v>
      </c>
      <c r="W882" s="74" t="s">
        <v>13</v>
      </c>
      <c r="X882" s="78" t="s">
        <v>13</v>
      </c>
      <c r="Y882" s="74" t="s">
        <v>13</v>
      </c>
      <c r="Z882" s="74" t="s">
        <v>13</v>
      </c>
      <c r="AA882" s="74" t="s">
        <v>13</v>
      </c>
      <c r="AB882" s="74" t="s">
        <v>13</v>
      </c>
      <c r="AC882" s="74" t="s">
        <v>13</v>
      </c>
      <c r="AD882" s="78"/>
      <c r="AE882" s="74"/>
      <c r="AF882" s="78"/>
      <c r="AG882" s="74"/>
      <c r="AH882" s="74"/>
      <c r="AI882" s="74"/>
      <c r="AJ882" s="74"/>
      <c r="AK882" s="74"/>
      <c r="AL882" s="78">
        <v>1025</v>
      </c>
      <c r="AM882" s="74">
        <v>1.6</v>
      </c>
      <c r="AN882" s="78">
        <v>1005</v>
      </c>
      <c r="AO882" s="74">
        <v>7.8</v>
      </c>
      <c r="AP882" s="74">
        <v>12.2</v>
      </c>
      <c r="AQ882" s="74">
        <v>59.7</v>
      </c>
      <c r="AR882" s="74">
        <v>71.2</v>
      </c>
      <c r="AS882" s="74">
        <v>79.900000000000006</v>
      </c>
      <c r="AT882" s="78">
        <v>1025</v>
      </c>
      <c r="AU882" s="74">
        <v>1.6</v>
      </c>
      <c r="AV882" s="78">
        <v>1005</v>
      </c>
      <c r="AW882" s="74">
        <v>11.1</v>
      </c>
      <c r="AX882" s="74">
        <v>8.3000000000000007</v>
      </c>
      <c r="AY882" s="74">
        <v>68.5</v>
      </c>
      <c r="AZ882" s="74">
        <v>74.900000000000006</v>
      </c>
      <c r="BA882" s="74">
        <v>80.5</v>
      </c>
      <c r="BB882" s="78" t="s">
        <v>13</v>
      </c>
      <c r="BC882" s="74" t="s">
        <v>13</v>
      </c>
      <c r="BD882" s="78" t="s">
        <v>13</v>
      </c>
      <c r="BE882" s="74" t="s">
        <v>13</v>
      </c>
      <c r="BF882" s="74" t="s">
        <v>13</v>
      </c>
      <c r="BG882" s="74" t="s">
        <v>13</v>
      </c>
      <c r="BH882" s="74" t="s">
        <v>13</v>
      </c>
      <c r="BI882" s="74" t="s">
        <v>13</v>
      </c>
      <c r="BJ882" s="78"/>
      <c r="BK882" s="74"/>
      <c r="BL882" s="78"/>
      <c r="BM882" s="74"/>
      <c r="BN882" s="74"/>
      <c r="BO882" s="74"/>
      <c r="BP882" s="74"/>
      <c r="BQ882" s="74"/>
      <c r="BR882" s="78">
        <v>2350</v>
      </c>
      <c r="BS882" s="74">
        <v>1.7</v>
      </c>
      <c r="BT882" s="78">
        <v>2310</v>
      </c>
      <c r="BU882" s="74">
        <v>7.1</v>
      </c>
      <c r="BV882" s="74">
        <v>10.8</v>
      </c>
      <c r="BW882" s="74">
        <v>59.4</v>
      </c>
      <c r="BX882" s="74">
        <v>73.7</v>
      </c>
      <c r="BY882" s="74">
        <v>82.1</v>
      </c>
      <c r="BZ882" s="78">
        <v>2350</v>
      </c>
      <c r="CA882" s="74">
        <v>1.6</v>
      </c>
      <c r="CB882" s="78">
        <v>2310</v>
      </c>
      <c r="CC882" s="74">
        <v>10.3</v>
      </c>
      <c r="CD882" s="74">
        <v>7</v>
      </c>
      <c r="CE882" s="74">
        <v>68.900000000000006</v>
      </c>
      <c r="CF882" s="74">
        <v>77.7</v>
      </c>
      <c r="CG882" s="74">
        <v>82.7</v>
      </c>
      <c r="CH882" s="78" t="s">
        <v>13</v>
      </c>
      <c r="CI882" s="74" t="s">
        <v>13</v>
      </c>
      <c r="CJ882" s="78" t="s">
        <v>13</v>
      </c>
      <c r="CK882" s="74" t="s">
        <v>13</v>
      </c>
      <c r="CL882" s="74" t="s">
        <v>13</v>
      </c>
      <c r="CM882" s="74" t="s">
        <v>13</v>
      </c>
      <c r="CN882" s="74" t="s">
        <v>13</v>
      </c>
      <c r="CO882" s="74" t="s">
        <v>13</v>
      </c>
      <c r="CP882" s="78"/>
      <c r="CQ882" s="74"/>
      <c r="CR882" s="78"/>
      <c r="CS882" s="74"/>
      <c r="CT882" s="74"/>
      <c r="CU882" s="74"/>
      <c r="CV882" s="74"/>
      <c r="CW882" s="74"/>
    </row>
    <row r="883" spans="1:101" ht="16.5" x14ac:dyDescent="0.3">
      <c r="A883" s="74" t="s">
        <v>294</v>
      </c>
      <c r="B883" s="74">
        <v>31</v>
      </c>
      <c r="C883" s="74">
        <v>10007776</v>
      </c>
      <c r="D883" s="74" t="s">
        <v>27</v>
      </c>
      <c r="E883" s="74" t="s">
        <v>211</v>
      </c>
      <c r="F883" s="78">
        <v>1105</v>
      </c>
      <c r="G883" s="74">
        <v>1.9</v>
      </c>
      <c r="H883" s="78">
        <v>1085</v>
      </c>
      <c r="I883" s="74">
        <v>5.6</v>
      </c>
      <c r="J883" s="74">
        <v>10.7</v>
      </c>
      <c r="K883" s="74">
        <v>67.2</v>
      </c>
      <c r="L883" s="74">
        <v>77.2</v>
      </c>
      <c r="M883" s="74">
        <v>83.7</v>
      </c>
      <c r="N883" s="78">
        <v>1105</v>
      </c>
      <c r="O883" s="74">
        <v>1.8</v>
      </c>
      <c r="P883" s="78">
        <v>1085</v>
      </c>
      <c r="Q883" s="74">
        <v>8.6999999999999993</v>
      </c>
      <c r="R883" s="74">
        <v>8.6999999999999993</v>
      </c>
      <c r="S883" s="74">
        <v>70.2</v>
      </c>
      <c r="T883" s="74">
        <v>78.7</v>
      </c>
      <c r="U883" s="74">
        <v>82.6</v>
      </c>
      <c r="V883" s="78" t="s">
        <v>13</v>
      </c>
      <c r="W883" s="74" t="s">
        <v>13</v>
      </c>
      <c r="X883" s="78" t="s">
        <v>13</v>
      </c>
      <c r="Y883" s="74" t="s">
        <v>13</v>
      </c>
      <c r="Z883" s="74" t="s">
        <v>13</v>
      </c>
      <c r="AA883" s="74" t="s">
        <v>13</v>
      </c>
      <c r="AB883" s="74" t="s">
        <v>13</v>
      </c>
      <c r="AC883" s="74" t="s">
        <v>13</v>
      </c>
      <c r="AD883" s="78"/>
      <c r="AE883" s="74"/>
      <c r="AF883" s="78"/>
      <c r="AG883" s="74"/>
      <c r="AH883" s="74"/>
      <c r="AI883" s="74"/>
      <c r="AJ883" s="74"/>
      <c r="AK883" s="74"/>
      <c r="AL883" s="78">
        <v>360</v>
      </c>
      <c r="AM883" s="74">
        <v>1.9</v>
      </c>
      <c r="AN883" s="78">
        <v>350</v>
      </c>
      <c r="AO883" s="74">
        <v>8.1999999999999993</v>
      </c>
      <c r="AP883" s="74">
        <v>17.600000000000001</v>
      </c>
      <c r="AQ883" s="74">
        <v>60.5</v>
      </c>
      <c r="AR883" s="74">
        <v>67.900000000000006</v>
      </c>
      <c r="AS883" s="74">
        <v>74.099999999999994</v>
      </c>
      <c r="AT883" s="78">
        <v>360</v>
      </c>
      <c r="AU883" s="74">
        <v>1.9</v>
      </c>
      <c r="AV883" s="78">
        <v>350</v>
      </c>
      <c r="AW883" s="74">
        <v>11.1</v>
      </c>
      <c r="AX883" s="74">
        <v>13.4</v>
      </c>
      <c r="AY883" s="74">
        <v>67.599999999999994</v>
      </c>
      <c r="AZ883" s="74">
        <v>72.2</v>
      </c>
      <c r="BA883" s="74">
        <v>75.599999999999994</v>
      </c>
      <c r="BB883" s="78" t="s">
        <v>13</v>
      </c>
      <c r="BC883" s="74" t="s">
        <v>13</v>
      </c>
      <c r="BD883" s="78" t="s">
        <v>13</v>
      </c>
      <c r="BE883" s="74" t="s">
        <v>13</v>
      </c>
      <c r="BF883" s="74" t="s">
        <v>13</v>
      </c>
      <c r="BG883" s="74" t="s">
        <v>13</v>
      </c>
      <c r="BH883" s="74" t="s">
        <v>13</v>
      </c>
      <c r="BI883" s="74" t="s">
        <v>13</v>
      </c>
      <c r="BJ883" s="78"/>
      <c r="BK883" s="74"/>
      <c r="BL883" s="78"/>
      <c r="BM883" s="74"/>
      <c r="BN883" s="74"/>
      <c r="BO883" s="74"/>
      <c r="BP883" s="74"/>
      <c r="BQ883" s="74"/>
      <c r="BR883" s="78">
        <v>1465</v>
      </c>
      <c r="BS883" s="74">
        <v>1.9</v>
      </c>
      <c r="BT883" s="78">
        <v>1435</v>
      </c>
      <c r="BU883" s="74">
        <v>6.3</v>
      </c>
      <c r="BV883" s="74">
        <v>12.4</v>
      </c>
      <c r="BW883" s="74">
        <v>65.599999999999994</v>
      </c>
      <c r="BX883" s="74">
        <v>74.900000000000006</v>
      </c>
      <c r="BY883" s="74">
        <v>81.400000000000006</v>
      </c>
      <c r="BZ883" s="78">
        <v>1465</v>
      </c>
      <c r="CA883" s="74">
        <v>1.8</v>
      </c>
      <c r="CB883" s="78">
        <v>1440</v>
      </c>
      <c r="CC883" s="74">
        <v>9.1999999999999993</v>
      </c>
      <c r="CD883" s="74">
        <v>9.9</v>
      </c>
      <c r="CE883" s="74">
        <v>69.5</v>
      </c>
      <c r="CF883" s="74">
        <v>77.099999999999994</v>
      </c>
      <c r="CG883" s="74">
        <v>80.900000000000006</v>
      </c>
      <c r="CH883" s="78" t="s">
        <v>13</v>
      </c>
      <c r="CI883" s="74" t="s">
        <v>13</v>
      </c>
      <c r="CJ883" s="78" t="s">
        <v>13</v>
      </c>
      <c r="CK883" s="74" t="s">
        <v>13</v>
      </c>
      <c r="CL883" s="74" t="s">
        <v>13</v>
      </c>
      <c r="CM883" s="74" t="s">
        <v>13</v>
      </c>
      <c r="CN883" s="74" t="s">
        <v>13</v>
      </c>
      <c r="CO883" s="74" t="s">
        <v>13</v>
      </c>
      <c r="CP883" s="78"/>
      <c r="CQ883" s="74"/>
      <c r="CR883" s="78"/>
      <c r="CS883" s="74"/>
      <c r="CT883" s="74"/>
      <c r="CU883" s="74"/>
      <c r="CV883" s="74"/>
      <c r="CW883" s="74"/>
    </row>
    <row r="884" spans="1:101" ht="16.5" x14ac:dyDescent="0.3">
      <c r="A884" s="74" t="s">
        <v>294</v>
      </c>
      <c r="B884" s="74">
        <v>32</v>
      </c>
      <c r="C884" s="74">
        <v>10005523</v>
      </c>
      <c r="D884" s="74" t="s">
        <v>27</v>
      </c>
      <c r="E884" s="74" t="s">
        <v>213</v>
      </c>
      <c r="F884" s="78">
        <v>110</v>
      </c>
      <c r="G884" s="74">
        <v>6.3</v>
      </c>
      <c r="H884" s="78">
        <v>105</v>
      </c>
      <c r="I884" s="74">
        <v>12.5</v>
      </c>
      <c r="J884" s="74">
        <v>16.3</v>
      </c>
      <c r="K884" s="74" t="s">
        <v>396</v>
      </c>
      <c r="L884" s="74" t="s">
        <v>396</v>
      </c>
      <c r="M884" s="74">
        <v>71.2</v>
      </c>
      <c r="N884" s="78">
        <v>110</v>
      </c>
      <c r="O884" s="74">
        <v>6.3</v>
      </c>
      <c r="P884" s="78">
        <v>105</v>
      </c>
      <c r="Q884" s="74">
        <v>18.3</v>
      </c>
      <c r="R884" s="74">
        <v>17.3</v>
      </c>
      <c r="S884" s="74" t="s">
        <v>396</v>
      </c>
      <c r="T884" s="74" t="s">
        <v>396</v>
      </c>
      <c r="U884" s="74">
        <v>64.400000000000006</v>
      </c>
      <c r="V884" s="78" t="s">
        <v>13</v>
      </c>
      <c r="W884" s="74" t="s">
        <v>13</v>
      </c>
      <c r="X884" s="78" t="s">
        <v>13</v>
      </c>
      <c r="Y884" s="74" t="s">
        <v>13</v>
      </c>
      <c r="Z884" s="74" t="s">
        <v>13</v>
      </c>
      <c r="AA884" s="74" t="s">
        <v>13</v>
      </c>
      <c r="AB884" s="74" t="s">
        <v>13</v>
      </c>
      <c r="AC884" s="74" t="s">
        <v>13</v>
      </c>
      <c r="AD884" s="78"/>
      <c r="AE884" s="74"/>
      <c r="AF884" s="78"/>
      <c r="AG884" s="74"/>
      <c r="AH884" s="74"/>
      <c r="AI884" s="74"/>
      <c r="AJ884" s="74"/>
      <c r="AK884" s="74"/>
      <c r="AL884" s="78">
        <v>80</v>
      </c>
      <c r="AM884" s="74">
        <v>1.2</v>
      </c>
      <c r="AN884" s="78">
        <v>80</v>
      </c>
      <c r="AO884" s="74">
        <v>7.5</v>
      </c>
      <c r="AP884" s="74">
        <v>18.8</v>
      </c>
      <c r="AQ884" s="74" t="s">
        <v>396</v>
      </c>
      <c r="AR884" s="74" t="s">
        <v>396</v>
      </c>
      <c r="AS884" s="74">
        <v>73.8</v>
      </c>
      <c r="AT884" s="78">
        <v>80</v>
      </c>
      <c r="AU884" s="74">
        <v>1.2</v>
      </c>
      <c r="AV884" s="78">
        <v>80</v>
      </c>
      <c r="AW884" s="74">
        <v>16.3</v>
      </c>
      <c r="AX884" s="74">
        <v>12.5</v>
      </c>
      <c r="AY884" s="74" t="s">
        <v>396</v>
      </c>
      <c r="AZ884" s="74" t="s">
        <v>396</v>
      </c>
      <c r="BA884" s="74">
        <v>71.3</v>
      </c>
      <c r="BB884" s="78" t="s">
        <v>13</v>
      </c>
      <c r="BC884" s="74" t="s">
        <v>13</v>
      </c>
      <c r="BD884" s="78" t="s">
        <v>13</v>
      </c>
      <c r="BE884" s="74" t="s">
        <v>13</v>
      </c>
      <c r="BF884" s="74" t="s">
        <v>13</v>
      </c>
      <c r="BG884" s="74" t="s">
        <v>13</v>
      </c>
      <c r="BH884" s="74" t="s">
        <v>13</v>
      </c>
      <c r="BI884" s="74" t="s">
        <v>13</v>
      </c>
      <c r="BJ884" s="78"/>
      <c r="BK884" s="74"/>
      <c r="BL884" s="78"/>
      <c r="BM884" s="74"/>
      <c r="BN884" s="74"/>
      <c r="BO884" s="74"/>
      <c r="BP884" s="74"/>
      <c r="BQ884" s="74"/>
      <c r="BR884" s="78">
        <v>190</v>
      </c>
      <c r="BS884" s="74">
        <v>4.2</v>
      </c>
      <c r="BT884" s="78">
        <v>185</v>
      </c>
      <c r="BU884" s="74">
        <v>10.3</v>
      </c>
      <c r="BV884" s="74">
        <v>17.399999999999999</v>
      </c>
      <c r="BW884" s="74" t="s">
        <v>396</v>
      </c>
      <c r="BX884" s="74" t="s">
        <v>396</v>
      </c>
      <c r="BY884" s="74">
        <v>72.3</v>
      </c>
      <c r="BZ884" s="78">
        <v>190</v>
      </c>
      <c r="CA884" s="74">
        <v>4.2</v>
      </c>
      <c r="CB884" s="78">
        <v>185</v>
      </c>
      <c r="CC884" s="74">
        <v>17.399999999999999</v>
      </c>
      <c r="CD884" s="74">
        <v>15.2</v>
      </c>
      <c r="CE884" s="74">
        <v>63</v>
      </c>
      <c r="CF884" s="74">
        <v>65.8</v>
      </c>
      <c r="CG884" s="74">
        <v>67.400000000000006</v>
      </c>
      <c r="CH884" s="78" t="s">
        <v>13</v>
      </c>
      <c r="CI884" s="74" t="s">
        <v>13</v>
      </c>
      <c r="CJ884" s="78" t="s">
        <v>13</v>
      </c>
      <c r="CK884" s="74" t="s">
        <v>13</v>
      </c>
      <c r="CL884" s="74" t="s">
        <v>13</v>
      </c>
      <c r="CM884" s="74" t="s">
        <v>13</v>
      </c>
      <c r="CN884" s="74" t="s">
        <v>13</v>
      </c>
      <c r="CO884" s="74" t="s">
        <v>13</v>
      </c>
      <c r="CP884" s="78"/>
      <c r="CQ884" s="74"/>
      <c r="CR884" s="78"/>
      <c r="CS884" s="74"/>
      <c r="CT884" s="74"/>
      <c r="CU884" s="74"/>
      <c r="CV884" s="74"/>
      <c r="CW884" s="74"/>
    </row>
    <row r="885" spans="1:101" ht="16.5" x14ac:dyDescent="0.3">
      <c r="A885" s="74" t="s">
        <v>294</v>
      </c>
      <c r="B885" s="74">
        <v>33</v>
      </c>
      <c r="C885" s="74">
        <v>10007835</v>
      </c>
      <c r="D885" s="74" t="s">
        <v>27</v>
      </c>
      <c r="E885" s="74" t="s">
        <v>215</v>
      </c>
      <c r="F885" s="78">
        <v>30</v>
      </c>
      <c r="G885" s="74" t="s">
        <v>396</v>
      </c>
      <c r="H885" s="78" t="s">
        <v>396</v>
      </c>
      <c r="I885" s="74" t="s">
        <v>396</v>
      </c>
      <c r="J885" s="74" t="s">
        <v>396</v>
      </c>
      <c r="K885" s="74" t="s">
        <v>396</v>
      </c>
      <c r="L885" s="74" t="s">
        <v>396</v>
      </c>
      <c r="M885" s="74" t="s">
        <v>396</v>
      </c>
      <c r="N885" s="78">
        <v>30</v>
      </c>
      <c r="O885" s="74" t="s">
        <v>396</v>
      </c>
      <c r="P885" s="78" t="s">
        <v>396</v>
      </c>
      <c r="Q885" s="74" t="s">
        <v>396</v>
      </c>
      <c r="R885" s="74" t="s">
        <v>396</v>
      </c>
      <c r="S885" s="74" t="s">
        <v>396</v>
      </c>
      <c r="T885" s="74" t="s">
        <v>396</v>
      </c>
      <c r="U885" s="74" t="s">
        <v>396</v>
      </c>
      <c r="V885" s="78" t="s">
        <v>13</v>
      </c>
      <c r="W885" s="74" t="s">
        <v>13</v>
      </c>
      <c r="X885" s="78" t="s">
        <v>13</v>
      </c>
      <c r="Y885" s="74" t="s">
        <v>13</v>
      </c>
      <c r="Z885" s="74" t="s">
        <v>13</v>
      </c>
      <c r="AA885" s="74" t="s">
        <v>13</v>
      </c>
      <c r="AB885" s="74" t="s">
        <v>13</v>
      </c>
      <c r="AC885" s="74" t="s">
        <v>13</v>
      </c>
      <c r="AD885" s="78"/>
      <c r="AE885" s="74"/>
      <c r="AF885" s="78"/>
      <c r="AG885" s="74"/>
      <c r="AH885" s="74"/>
      <c r="AI885" s="74"/>
      <c r="AJ885" s="74"/>
      <c r="AK885" s="74"/>
      <c r="AL885" s="78">
        <v>15</v>
      </c>
      <c r="AM885" s="74" t="s">
        <v>396</v>
      </c>
      <c r="AN885" s="78" t="s">
        <v>396</v>
      </c>
      <c r="AO885" s="74" t="s">
        <v>396</v>
      </c>
      <c r="AP885" s="74" t="s">
        <v>396</v>
      </c>
      <c r="AQ885" s="74" t="s">
        <v>396</v>
      </c>
      <c r="AR885" s="74" t="s">
        <v>396</v>
      </c>
      <c r="AS885" s="74" t="s">
        <v>396</v>
      </c>
      <c r="AT885" s="78">
        <v>15</v>
      </c>
      <c r="AU885" s="74" t="s">
        <v>396</v>
      </c>
      <c r="AV885" s="78" t="s">
        <v>396</v>
      </c>
      <c r="AW885" s="74" t="s">
        <v>396</v>
      </c>
      <c r="AX885" s="74" t="s">
        <v>396</v>
      </c>
      <c r="AY885" s="74" t="s">
        <v>396</v>
      </c>
      <c r="AZ885" s="74" t="s">
        <v>396</v>
      </c>
      <c r="BA885" s="74" t="s">
        <v>396</v>
      </c>
      <c r="BB885" s="78" t="s">
        <v>13</v>
      </c>
      <c r="BC885" s="74" t="s">
        <v>13</v>
      </c>
      <c r="BD885" s="78" t="s">
        <v>13</v>
      </c>
      <c r="BE885" s="74" t="s">
        <v>13</v>
      </c>
      <c r="BF885" s="74" t="s">
        <v>13</v>
      </c>
      <c r="BG885" s="74" t="s">
        <v>13</v>
      </c>
      <c r="BH885" s="74" t="s">
        <v>13</v>
      </c>
      <c r="BI885" s="74" t="s">
        <v>13</v>
      </c>
      <c r="BJ885" s="78"/>
      <c r="BK885" s="74"/>
      <c r="BL885" s="78"/>
      <c r="BM885" s="74"/>
      <c r="BN885" s="74"/>
      <c r="BO885" s="74"/>
      <c r="BP885" s="74"/>
      <c r="BQ885" s="74"/>
      <c r="BR885" s="78">
        <v>45</v>
      </c>
      <c r="BS885" s="74">
        <v>0</v>
      </c>
      <c r="BT885" s="78">
        <v>45</v>
      </c>
      <c r="BU885" s="74">
        <v>15.2</v>
      </c>
      <c r="BV885" s="74">
        <v>8.6999999999999993</v>
      </c>
      <c r="BW885" s="74">
        <v>21.7</v>
      </c>
      <c r="BX885" s="74">
        <v>54.3</v>
      </c>
      <c r="BY885" s="74">
        <v>76.099999999999994</v>
      </c>
      <c r="BZ885" s="78">
        <v>45</v>
      </c>
      <c r="CA885" s="74">
        <v>2.2000000000000002</v>
      </c>
      <c r="CB885" s="78">
        <v>45</v>
      </c>
      <c r="CC885" s="74">
        <v>31.1</v>
      </c>
      <c r="CD885" s="74">
        <v>8.9</v>
      </c>
      <c r="CE885" s="74" t="s">
        <v>396</v>
      </c>
      <c r="CF885" s="74" t="s">
        <v>396</v>
      </c>
      <c r="CG885" s="74">
        <v>60</v>
      </c>
      <c r="CH885" s="78" t="s">
        <v>13</v>
      </c>
      <c r="CI885" s="74" t="s">
        <v>13</v>
      </c>
      <c r="CJ885" s="78" t="s">
        <v>13</v>
      </c>
      <c r="CK885" s="74" t="s">
        <v>13</v>
      </c>
      <c r="CL885" s="74" t="s">
        <v>13</v>
      </c>
      <c r="CM885" s="74" t="s">
        <v>13</v>
      </c>
      <c r="CN885" s="74" t="s">
        <v>13</v>
      </c>
      <c r="CO885" s="74" t="s">
        <v>13</v>
      </c>
      <c r="CP885" s="78"/>
      <c r="CQ885" s="74"/>
      <c r="CR885" s="78"/>
      <c r="CS885" s="74"/>
      <c r="CT885" s="74"/>
      <c r="CU885" s="74"/>
      <c r="CV885" s="74"/>
      <c r="CW885" s="74"/>
    </row>
    <row r="886" spans="1:101" ht="16.5" x14ac:dyDescent="0.3">
      <c r="A886" s="74" t="s">
        <v>294</v>
      </c>
      <c r="B886" s="74">
        <v>195</v>
      </c>
      <c r="C886" s="74">
        <v>10005545</v>
      </c>
      <c r="D886" s="74" t="s">
        <v>19</v>
      </c>
      <c r="E886" s="74" t="s">
        <v>217</v>
      </c>
      <c r="F886" s="78">
        <v>80</v>
      </c>
      <c r="G886" s="74">
        <v>1.3</v>
      </c>
      <c r="H886" s="78">
        <v>75</v>
      </c>
      <c r="I886" s="74">
        <v>10.4</v>
      </c>
      <c r="J886" s="74">
        <v>11.7</v>
      </c>
      <c r="K886" s="74" t="s">
        <v>396</v>
      </c>
      <c r="L886" s="74" t="s">
        <v>396</v>
      </c>
      <c r="M886" s="74">
        <v>77.900000000000006</v>
      </c>
      <c r="N886" s="78">
        <v>80</v>
      </c>
      <c r="O886" s="74">
        <v>1.3</v>
      </c>
      <c r="P886" s="78">
        <v>75</v>
      </c>
      <c r="Q886" s="74">
        <v>11.7</v>
      </c>
      <c r="R886" s="74">
        <v>3.9</v>
      </c>
      <c r="S886" s="74" t="s">
        <v>396</v>
      </c>
      <c r="T886" s="74" t="s">
        <v>396</v>
      </c>
      <c r="U886" s="74">
        <v>84.4</v>
      </c>
      <c r="V886" s="78" t="s">
        <v>13</v>
      </c>
      <c r="W886" s="74" t="s">
        <v>13</v>
      </c>
      <c r="X886" s="78" t="s">
        <v>13</v>
      </c>
      <c r="Y886" s="74" t="s">
        <v>13</v>
      </c>
      <c r="Z886" s="74" t="s">
        <v>13</v>
      </c>
      <c r="AA886" s="74" t="s">
        <v>13</v>
      </c>
      <c r="AB886" s="74" t="s">
        <v>13</v>
      </c>
      <c r="AC886" s="74" t="s">
        <v>13</v>
      </c>
      <c r="AD886" s="78"/>
      <c r="AE886" s="74"/>
      <c r="AF886" s="78"/>
      <c r="AG886" s="74"/>
      <c r="AH886" s="74"/>
      <c r="AI886" s="74"/>
      <c r="AJ886" s="74"/>
      <c r="AK886" s="74"/>
      <c r="AL886" s="78">
        <v>80</v>
      </c>
      <c r="AM886" s="74">
        <v>3.7</v>
      </c>
      <c r="AN886" s="78">
        <v>80</v>
      </c>
      <c r="AO886" s="74">
        <v>16.7</v>
      </c>
      <c r="AP886" s="74">
        <v>9</v>
      </c>
      <c r="AQ886" s="74" t="s">
        <v>396</v>
      </c>
      <c r="AR886" s="74" t="s">
        <v>396</v>
      </c>
      <c r="AS886" s="74">
        <v>74.400000000000006</v>
      </c>
      <c r="AT886" s="78">
        <v>80</v>
      </c>
      <c r="AU886" s="74">
        <v>3.7</v>
      </c>
      <c r="AV886" s="78">
        <v>80</v>
      </c>
      <c r="AW886" s="74">
        <v>16.7</v>
      </c>
      <c r="AX886" s="74">
        <v>10.3</v>
      </c>
      <c r="AY886" s="74" t="s">
        <v>396</v>
      </c>
      <c r="AZ886" s="74" t="s">
        <v>396</v>
      </c>
      <c r="BA886" s="74">
        <v>73.099999999999994</v>
      </c>
      <c r="BB886" s="78" t="s">
        <v>13</v>
      </c>
      <c r="BC886" s="74" t="s">
        <v>13</v>
      </c>
      <c r="BD886" s="78" t="s">
        <v>13</v>
      </c>
      <c r="BE886" s="74" t="s">
        <v>13</v>
      </c>
      <c r="BF886" s="74" t="s">
        <v>13</v>
      </c>
      <c r="BG886" s="74" t="s">
        <v>13</v>
      </c>
      <c r="BH886" s="74" t="s">
        <v>13</v>
      </c>
      <c r="BI886" s="74" t="s">
        <v>13</v>
      </c>
      <c r="BJ886" s="78"/>
      <c r="BK886" s="74"/>
      <c r="BL886" s="78"/>
      <c r="BM886" s="74"/>
      <c r="BN886" s="74"/>
      <c r="BO886" s="74"/>
      <c r="BP886" s="74"/>
      <c r="BQ886" s="74"/>
      <c r="BR886" s="78">
        <v>160</v>
      </c>
      <c r="BS886" s="74">
        <v>2.5</v>
      </c>
      <c r="BT886" s="78">
        <v>155</v>
      </c>
      <c r="BU886" s="74">
        <v>13.5</v>
      </c>
      <c r="BV886" s="74">
        <v>10.3</v>
      </c>
      <c r="BW886" s="74">
        <v>66.5</v>
      </c>
      <c r="BX886" s="74">
        <v>72.3</v>
      </c>
      <c r="BY886" s="74">
        <v>76.099999999999994</v>
      </c>
      <c r="BZ886" s="78">
        <v>160</v>
      </c>
      <c r="CA886" s="74">
        <v>2.5</v>
      </c>
      <c r="CB886" s="78">
        <v>155</v>
      </c>
      <c r="CC886" s="74">
        <v>14.2</v>
      </c>
      <c r="CD886" s="74">
        <v>7.1</v>
      </c>
      <c r="CE886" s="74">
        <v>72.900000000000006</v>
      </c>
      <c r="CF886" s="74">
        <v>74.8</v>
      </c>
      <c r="CG886" s="74">
        <v>78.7</v>
      </c>
      <c r="CH886" s="78" t="s">
        <v>13</v>
      </c>
      <c r="CI886" s="74" t="s">
        <v>13</v>
      </c>
      <c r="CJ886" s="78" t="s">
        <v>13</v>
      </c>
      <c r="CK886" s="74" t="s">
        <v>13</v>
      </c>
      <c r="CL886" s="74" t="s">
        <v>13</v>
      </c>
      <c r="CM886" s="74" t="s">
        <v>13</v>
      </c>
      <c r="CN886" s="74" t="s">
        <v>13</v>
      </c>
      <c r="CO886" s="74" t="s">
        <v>13</v>
      </c>
      <c r="CP886" s="78"/>
      <c r="CQ886" s="74"/>
      <c r="CR886" s="78"/>
      <c r="CS886" s="74"/>
      <c r="CT886" s="74"/>
      <c r="CU886" s="74"/>
      <c r="CV886" s="74"/>
      <c r="CW886" s="74"/>
    </row>
    <row r="887" spans="1:101" ht="16.5" x14ac:dyDescent="0.3">
      <c r="A887" s="74" t="s">
        <v>294</v>
      </c>
      <c r="B887" s="74">
        <v>3</v>
      </c>
      <c r="C887" s="74">
        <v>10007777</v>
      </c>
      <c r="D887" s="74" t="s">
        <v>27</v>
      </c>
      <c r="E887" s="74" t="s">
        <v>219</v>
      </c>
      <c r="F887" s="78" t="s">
        <v>13</v>
      </c>
      <c r="G887" s="74" t="s">
        <v>13</v>
      </c>
      <c r="H887" s="78" t="s">
        <v>13</v>
      </c>
      <c r="I887" s="74" t="s">
        <v>13</v>
      </c>
      <c r="J887" s="74" t="s">
        <v>13</v>
      </c>
      <c r="K887" s="74" t="s">
        <v>13</v>
      </c>
      <c r="L887" s="74" t="s">
        <v>13</v>
      </c>
      <c r="M887" s="74" t="s">
        <v>13</v>
      </c>
      <c r="N887" s="78" t="s">
        <v>13</v>
      </c>
      <c r="O887" s="74" t="s">
        <v>13</v>
      </c>
      <c r="P887" s="78" t="s">
        <v>13</v>
      </c>
      <c r="Q887" s="74" t="s">
        <v>13</v>
      </c>
      <c r="R887" s="74" t="s">
        <v>13</v>
      </c>
      <c r="S887" s="74" t="s">
        <v>13</v>
      </c>
      <c r="T887" s="74" t="s">
        <v>13</v>
      </c>
      <c r="U887" s="74" t="s">
        <v>13</v>
      </c>
      <c r="V887" s="78" t="s">
        <v>13</v>
      </c>
      <c r="W887" s="74" t="s">
        <v>13</v>
      </c>
      <c r="X887" s="78" t="s">
        <v>13</v>
      </c>
      <c r="Y887" s="74" t="s">
        <v>13</v>
      </c>
      <c r="Z887" s="74" t="s">
        <v>13</v>
      </c>
      <c r="AA887" s="74" t="s">
        <v>13</v>
      </c>
      <c r="AB887" s="74" t="s">
        <v>13</v>
      </c>
      <c r="AC887" s="74" t="s">
        <v>13</v>
      </c>
      <c r="AD887" s="78"/>
      <c r="AE887" s="74"/>
      <c r="AF887" s="78"/>
      <c r="AG887" s="74"/>
      <c r="AH887" s="74"/>
      <c r="AI887" s="74"/>
      <c r="AJ887" s="74"/>
      <c r="AK887" s="74"/>
      <c r="AL887" s="78" t="s">
        <v>13</v>
      </c>
      <c r="AM887" s="74" t="s">
        <v>13</v>
      </c>
      <c r="AN887" s="78" t="s">
        <v>13</v>
      </c>
      <c r="AO887" s="74" t="s">
        <v>13</v>
      </c>
      <c r="AP887" s="74" t="s">
        <v>13</v>
      </c>
      <c r="AQ887" s="74" t="s">
        <v>13</v>
      </c>
      <c r="AR887" s="74" t="s">
        <v>13</v>
      </c>
      <c r="AS887" s="74" t="s">
        <v>13</v>
      </c>
      <c r="AT887" s="78" t="s">
        <v>13</v>
      </c>
      <c r="AU887" s="74" t="s">
        <v>13</v>
      </c>
      <c r="AV887" s="78" t="s">
        <v>13</v>
      </c>
      <c r="AW887" s="74" t="s">
        <v>13</v>
      </c>
      <c r="AX887" s="74" t="s">
        <v>13</v>
      </c>
      <c r="AY887" s="74" t="s">
        <v>13</v>
      </c>
      <c r="AZ887" s="74" t="s">
        <v>13</v>
      </c>
      <c r="BA887" s="74" t="s">
        <v>13</v>
      </c>
      <c r="BB887" s="78" t="s">
        <v>13</v>
      </c>
      <c r="BC887" s="74" t="s">
        <v>13</v>
      </c>
      <c r="BD887" s="78" t="s">
        <v>13</v>
      </c>
      <c r="BE887" s="74" t="s">
        <v>13</v>
      </c>
      <c r="BF887" s="74" t="s">
        <v>13</v>
      </c>
      <c r="BG887" s="74" t="s">
        <v>13</v>
      </c>
      <c r="BH887" s="74" t="s">
        <v>13</v>
      </c>
      <c r="BI887" s="74" t="s">
        <v>13</v>
      </c>
      <c r="BJ887" s="78"/>
      <c r="BK887" s="74"/>
      <c r="BL887" s="78"/>
      <c r="BM887" s="74"/>
      <c r="BN887" s="74"/>
      <c r="BO887" s="74"/>
      <c r="BP887" s="74"/>
      <c r="BQ887" s="74"/>
      <c r="BR887" s="78" t="s">
        <v>13</v>
      </c>
      <c r="BS887" s="74" t="s">
        <v>13</v>
      </c>
      <c r="BT887" s="78" t="s">
        <v>13</v>
      </c>
      <c r="BU887" s="74" t="s">
        <v>13</v>
      </c>
      <c r="BV887" s="74" t="s">
        <v>13</v>
      </c>
      <c r="BW887" s="74" t="s">
        <v>13</v>
      </c>
      <c r="BX887" s="74" t="s">
        <v>13</v>
      </c>
      <c r="BY887" s="74" t="s">
        <v>13</v>
      </c>
      <c r="BZ887" s="78" t="s">
        <v>13</v>
      </c>
      <c r="CA887" s="74" t="s">
        <v>13</v>
      </c>
      <c r="CB887" s="78" t="s">
        <v>13</v>
      </c>
      <c r="CC887" s="74" t="s">
        <v>13</v>
      </c>
      <c r="CD887" s="74" t="s">
        <v>13</v>
      </c>
      <c r="CE887" s="74" t="s">
        <v>13</v>
      </c>
      <c r="CF887" s="74" t="s">
        <v>13</v>
      </c>
      <c r="CG887" s="74" t="s">
        <v>13</v>
      </c>
      <c r="CH887" s="78" t="s">
        <v>13</v>
      </c>
      <c r="CI887" s="74" t="s">
        <v>13</v>
      </c>
      <c r="CJ887" s="78" t="s">
        <v>13</v>
      </c>
      <c r="CK887" s="74" t="s">
        <v>13</v>
      </c>
      <c r="CL887" s="74" t="s">
        <v>13</v>
      </c>
      <c r="CM887" s="74" t="s">
        <v>13</v>
      </c>
      <c r="CN887" s="74" t="s">
        <v>13</v>
      </c>
      <c r="CO887" s="74" t="s">
        <v>13</v>
      </c>
      <c r="CP887" s="78"/>
      <c r="CQ887" s="74"/>
      <c r="CR887" s="78"/>
      <c r="CS887" s="74"/>
      <c r="CT887" s="74"/>
      <c r="CU887" s="74"/>
      <c r="CV887" s="74"/>
      <c r="CW887" s="74"/>
    </row>
    <row r="888" spans="1:101" ht="16.5" x14ac:dyDescent="0.3">
      <c r="A888" s="74" t="s">
        <v>294</v>
      </c>
      <c r="B888" s="74">
        <v>34</v>
      </c>
      <c r="C888" s="74">
        <v>10007778</v>
      </c>
      <c r="D888" s="74" t="s">
        <v>27</v>
      </c>
      <c r="E888" s="74" t="s">
        <v>221</v>
      </c>
      <c r="F888" s="78">
        <v>30</v>
      </c>
      <c r="G888" s="74" t="s">
        <v>396</v>
      </c>
      <c r="H888" s="78" t="s">
        <v>396</v>
      </c>
      <c r="I888" s="74" t="s">
        <v>396</v>
      </c>
      <c r="J888" s="74" t="s">
        <v>396</v>
      </c>
      <c r="K888" s="74" t="s">
        <v>396</v>
      </c>
      <c r="L888" s="74" t="s">
        <v>396</v>
      </c>
      <c r="M888" s="74" t="s">
        <v>396</v>
      </c>
      <c r="N888" s="78">
        <v>30</v>
      </c>
      <c r="O888" s="74" t="s">
        <v>396</v>
      </c>
      <c r="P888" s="78" t="s">
        <v>396</v>
      </c>
      <c r="Q888" s="74" t="s">
        <v>396</v>
      </c>
      <c r="R888" s="74" t="s">
        <v>396</v>
      </c>
      <c r="S888" s="74" t="s">
        <v>396</v>
      </c>
      <c r="T888" s="74" t="s">
        <v>396</v>
      </c>
      <c r="U888" s="74" t="s">
        <v>396</v>
      </c>
      <c r="V888" s="78" t="s">
        <v>13</v>
      </c>
      <c r="W888" s="74" t="s">
        <v>13</v>
      </c>
      <c r="X888" s="78" t="s">
        <v>13</v>
      </c>
      <c r="Y888" s="74" t="s">
        <v>13</v>
      </c>
      <c r="Z888" s="74" t="s">
        <v>13</v>
      </c>
      <c r="AA888" s="74" t="s">
        <v>13</v>
      </c>
      <c r="AB888" s="74" t="s">
        <v>13</v>
      </c>
      <c r="AC888" s="74" t="s">
        <v>13</v>
      </c>
      <c r="AD888" s="78"/>
      <c r="AE888" s="74"/>
      <c r="AF888" s="78"/>
      <c r="AG888" s="74"/>
      <c r="AH888" s="74"/>
      <c r="AI888" s="74"/>
      <c r="AJ888" s="74"/>
      <c r="AK888" s="74"/>
      <c r="AL888" s="78">
        <v>20</v>
      </c>
      <c r="AM888" s="74" t="s">
        <v>396</v>
      </c>
      <c r="AN888" s="78" t="s">
        <v>396</v>
      </c>
      <c r="AO888" s="74" t="s">
        <v>396</v>
      </c>
      <c r="AP888" s="74" t="s">
        <v>396</v>
      </c>
      <c r="AQ888" s="74" t="s">
        <v>396</v>
      </c>
      <c r="AR888" s="74" t="s">
        <v>396</v>
      </c>
      <c r="AS888" s="74" t="s">
        <v>396</v>
      </c>
      <c r="AT888" s="78">
        <v>20</v>
      </c>
      <c r="AU888" s="74" t="s">
        <v>396</v>
      </c>
      <c r="AV888" s="78" t="s">
        <v>396</v>
      </c>
      <c r="AW888" s="74" t="s">
        <v>396</v>
      </c>
      <c r="AX888" s="74" t="s">
        <v>396</v>
      </c>
      <c r="AY888" s="74" t="s">
        <v>396</v>
      </c>
      <c r="AZ888" s="74" t="s">
        <v>396</v>
      </c>
      <c r="BA888" s="74" t="s">
        <v>396</v>
      </c>
      <c r="BB888" s="78" t="s">
        <v>13</v>
      </c>
      <c r="BC888" s="74" t="s">
        <v>13</v>
      </c>
      <c r="BD888" s="78" t="s">
        <v>13</v>
      </c>
      <c r="BE888" s="74" t="s">
        <v>13</v>
      </c>
      <c r="BF888" s="74" t="s">
        <v>13</v>
      </c>
      <c r="BG888" s="74" t="s">
        <v>13</v>
      </c>
      <c r="BH888" s="74" t="s">
        <v>13</v>
      </c>
      <c r="BI888" s="74" t="s">
        <v>13</v>
      </c>
      <c r="BJ888" s="78"/>
      <c r="BK888" s="74"/>
      <c r="BL888" s="78"/>
      <c r="BM888" s="74"/>
      <c r="BN888" s="74"/>
      <c r="BO888" s="74"/>
      <c r="BP888" s="74"/>
      <c r="BQ888" s="74"/>
      <c r="BR888" s="78">
        <v>55</v>
      </c>
      <c r="BS888" s="74">
        <v>1.9</v>
      </c>
      <c r="BT888" s="78">
        <v>50</v>
      </c>
      <c r="BU888" s="74">
        <v>15.4</v>
      </c>
      <c r="BV888" s="74">
        <v>9.6</v>
      </c>
      <c r="BW888" s="74">
        <v>25</v>
      </c>
      <c r="BX888" s="74">
        <v>51.9</v>
      </c>
      <c r="BY888" s="74">
        <v>75</v>
      </c>
      <c r="BZ888" s="78">
        <v>55</v>
      </c>
      <c r="CA888" s="74">
        <v>1.9</v>
      </c>
      <c r="CB888" s="78">
        <v>50</v>
      </c>
      <c r="CC888" s="74">
        <v>25</v>
      </c>
      <c r="CD888" s="74">
        <v>15.4</v>
      </c>
      <c r="CE888" s="74" t="s">
        <v>396</v>
      </c>
      <c r="CF888" s="74" t="s">
        <v>396</v>
      </c>
      <c r="CG888" s="74">
        <v>59.6</v>
      </c>
      <c r="CH888" s="78" t="s">
        <v>13</v>
      </c>
      <c r="CI888" s="74" t="s">
        <v>13</v>
      </c>
      <c r="CJ888" s="78" t="s">
        <v>13</v>
      </c>
      <c r="CK888" s="74" t="s">
        <v>13</v>
      </c>
      <c r="CL888" s="74" t="s">
        <v>13</v>
      </c>
      <c r="CM888" s="74" t="s">
        <v>13</v>
      </c>
      <c r="CN888" s="74" t="s">
        <v>13</v>
      </c>
      <c r="CO888" s="74" t="s">
        <v>13</v>
      </c>
      <c r="CP888" s="78"/>
      <c r="CQ888" s="74"/>
      <c r="CR888" s="78"/>
      <c r="CS888" s="74"/>
      <c r="CT888" s="74"/>
      <c r="CU888" s="74"/>
      <c r="CV888" s="74"/>
      <c r="CW888" s="74"/>
    </row>
    <row r="889" spans="1:101" ht="16.5" x14ac:dyDescent="0.3">
      <c r="A889" s="74" t="s">
        <v>294</v>
      </c>
      <c r="B889" s="74">
        <v>10</v>
      </c>
      <c r="C889" s="74">
        <v>10007816</v>
      </c>
      <c r="D889" s="74" t="s">
        <v>27</v>
      </c>
      <c r="E889" s="74" t="s">
        <v>223</v>
      </c>
      <c r="F889" s="78">
        <v>110</v>
      </c>
      <c r="G889" s="74">
        <v>1.8</v>
      </c>
      <c r="H889" s="78">
        <v>110</v>
      </c>
      <c r="I889" s="74">
        <v>7.4</v>
      </c>
      <c r="J889" s="74">
        <v>17.600000000000001</v>
      </c>
      <c r="K889" s="74" t="s">
        <v>396</v>
      </c>
      <c r="L889" s="74" t="s">
        <v>396</v>
      </c>
      <c r="M889" s="74">
        <v>75</v>
      </c>
      <c r="N889" s="78">
        <v>110</v>
      </c>
      <c r="O889" s="74">
        <v>2.7</v>
      </c>
      <c r="P889" s="78">
        <v>105</v>
      </c>
      <c r="Q889" s="74">
        <v>11.2</v>
      </c>
      <c r="R889" s="74">
        <v>13.1</v>
      </c>
      <c r="S889" s="74" t="s">
        <v>396</v>
      </c>
      <c r="T889" s="74" t="s">
        <v>396</v>
      </c>
      <c r="U889" s="74">
        <v>75.7</v>
      </c>
      <c r="V889" s="78" t="s">
        <v>13</v>
      </c>
      <c r="W889" s="74" t="s">
        <v>13</v>
      </c>
      <c r="X889" s="78" t="s">
        <v>13</v>
      </c>
      <c r="Y889" s="74" t="s">
        <v>13</v>
      </c>
      <c r="Z889" s="74" t="s">
        <v>13</v>
      </c>
      <c r="AA889" s="74" t="s">
        <v>13</v>
      </c>
      <c r="AB889" s="74" t="s">
        <v>13</v>
      </c>
      <c r="AC889" s="74" t="s">
        <v>13</v>
      </c>
      <c r="AD889" s="78"/>
      <c r="AE889" s="74"/>
      <c r="AF889" s="78"/>
      <c r="AG889" s="74"/>
      <c r="AH889" s="74"/>
      <c r="AI889" s="74"/>
      <c r="AJ889" s="74"/>
      <c r="AK889" s="74"/>
      <c r="AL889" s="78">
        <v>55</v>
      </c>
      <c r="AM889" s="74">
        <v>0</v>
      </c>
      <c r="AN889" s="78">
        <v>55</v>
      </c>
      <c r="AO889" s="74">
        <v>14</v>
      </c>
      <c r="AP889" s="74">
        <v>8.8000000000000007</v>
      </c>
      <c r="AQ889" s="74" t="s">
        <v>396</v>
      </c>
      <c r="AR889" s="74" t="s">
        <v>396</v>
      </c>
      <c r="AS889" s="74">
        <v>77.2</v>
      </c>
      <c r="AT889" s="78">
        <v>55</v>
      </c>
      <c r="AU889" s="74">
        <v>0</v>
      </c>
      <c r="AV889" s="78">
        <v>55</v>
      </c>
      <c r="AW889" s="74">
        <v>17.5</v>
      </c>
      <c r="AX889" s="74">
        <v>8.8000000000000007</v>
      </c>
      <c r="AY889" s="74" t="s">
        <v>396</v>
      </c>
      <c r="AZ889" s="74" t="s">
        <v>396</v>
      </c>
      <c r="BA889" s="74">
        <v>73.7</v>
      </c>
      <c r="BB889" s="78" t="s">
        <v>13</v>
      </c>
      <c r="BC889" s="74" t="s">
        <v>13</v>
      </c>
      <c r="BD889" s="78" t="s">
        <v>13</v>
      </c>
      <c r="BE889" s="74" t="s">
        <v>13</v>
      </c>
      <c r="BF889" s="74" t="s">
        <v>13</v>
      </c>
      <c r="BG889" s="74" t="s">
        <v>13</v>
      </c>
      <c r="BH889" s="74" t="s">
        <v>13</v>
      </c>
      <c r="BI889" s="74" t="s">
        <v>13</v>
      </c>
      <c r="BJ889" s="78"/>
      <c r="BK889" s="74"/>
      <c r="BL889" s="78"/>
      <c r="BM889" s="74"/>
      <c r="BN889" s="74"/>
      <c r="BO889" s="74"/>
      <c r="BP889" s="74"/>
      <c r="BQ889" s="74"/>
      <c r="BR889" s="78">
        <v>165</v>
      </c>
      <c r="BS889" s="74">
        <v>1.2</v>
      </c>
      <c r="BT889" s="78">
        <v>165</v>
      </c>
      <c r="BU889" s="74">
        <v>9.6999999999999993</v>
      </c>
      <c r="BV889" s="74">
        <v>14.5</v>
      </c>
      <c r="BW889" s="74" t="s">
        <v>396</v>
      </c>
      <c r="BX889" s="74" t="s">
        <v>396</v>
      </c>
      <c r="BY889" s="74">
        <v>75.8</v>
      </c>
      <c r="BZ889" s="78">
        <v>165</v>
      </c>
      <c r="CA889" s="74">
        <v>1.8</v>
      </c>
      <c r="CB889" s="78">
        <v>165</v>
      </c>
      <c r="CC889" s="74">
        <v>13.4</v>
      </c>
      <c r="CD889" s="74">
        <v>11.6</v>
      </c>
      <c r="CE889" s="74" t="s">
        <v>396</v>
      </c>
      <c r="CF889" s="74" t="s">
        <v>396</v>
      </c>
      <c r="CG889" s="74">
        <v>75</v>
      </c>
      <c r="CH889" s="78" t="s">
        <v>13</v>
      </c>
      <c r="CI889" s="74" t="s">
        <v>13</v>
      </c>
      <c r="CJ889" s="78" t="s">
        <v>13</v>
      </c>
      <c r="CK889" s="74" t="s">
        <v>13</v>
      </c>
      <c r="CL889" s="74" t="s">
        <v>13</v>
      </c>
      <c r="CM889" s="74" t="s">
        <v>13</v>
      </c>
      <c r="CN889" s="74" t="s">
        <v>13</v>
      </c>
      <c r="CO889" s="74" t="s">
        <v>13</v>
      </c>
      <c r="CP889" s="78"/>
      <c r="CQ889" s="74"/>
      <c r="CR889" s="78"/>
      <c r="CS889" s="74"/>
      <c r="CT889" s="74"/>
      <c r="CU889" s="74"/>
      <c r="CV889" s="74"/>
      <c r="CW889" s="74"/>
    </row>
    <row r="890" spans="1:101" ht="16.5" x14ac:dyDescent="0.3">
      <c r="A890" s="74" t="s">
        <v>294</v>
      </c>
      <c r="B890" s="74">
        <v>141</v>
      </c>
      <c r="C890" s="74">
        <v>10005553</v>
      </c>
      <c r="D890" s="74" t="s">
        <v>49</v>
      </c>
      <c r="E890" s="74" t="s">
        <v>225</v>
      </c>
      <c r="F890" s="78">
        <v>830</v>
      </c>
      <c r="G890" s="74">
        <v>1.8</v>
      </c>
      <c r="H890" s="78">
        <v>815</v>
      </c>
      <c r="I890" s="74">
        <v>8.3000000000000007</v>
      </c>
      <c r="J890" s="74">
        <v>12.1</v>
      </c>
      <c r="K890" s="74">
        <v>49.1</v>
      </c>
      <c r="L890" s="74">
        <v>70.099999999999994</v>
      </c>
      <c r="M890" s="74">
        <v>79.599999999999994</v>
      </c>
      <c r="N890" s="78">
        <v>830</v>
      </c>
      <c r="O890" s="74">
        <v>2.2999999999999998</v>
      </c>
      <c r="P890" s="78">
        <v>815</v>
      </c>
      <c r="Q890" s="74">
        <v>10</v>
      </c>
      <c r="R890" s="74">
        <v>9.1999999999999993</v>
      </c>
      <c r="S890" s="74">
        <v>64.3</v>
      </c>
      <c r="T890" s="74">
        <v>75.900000000000006</v>
      </c>
      <c r="U890" s="74">
        <v>80.8</v>
      </c>
      <c r="V890" s="78" t="s">
        <v>13</v>
      </c>
      <c r="W890" s="74" t="s">
        <v>13</v>
      </c>
      <c r="X890" s="78" t="s">
        <v>13</v>
      </c>
      <c r="Y890" s="74" t="s">
        <v>13</v>
      </c>
      <c r="Z890" s="74" t="s">
        <v>13</v>
      </c>
      <c r="AA890" s="74" t="s">
        <v>13</v>
      </c>
      <c r="AB890" s="74" t="s">
        <v>13</v>
      </c>
      <c r="AC890" s="74" t="s">
        <v>13</v>
      </c>
      <c r="AD890" s="78"/>
      <c r="AE890" s="74"/>
      <c r="AF890" s="78"/>
      <c r="AG890" s="74"/>
      <c r="AH890" s="74"/>
      <c r="AI890" s="74"/>
      <c r="AJ890" s="74"/>
      <c r="AK890" s="74"/>
      <c r="AL890" s="78">
        <v>505</v>
      </c>
      <c r="AM890" s="74">
        <v>1.8</v>
      </c>
      <c r="AN890" s="78">
        <v>495</v>
      </c>
      <c r="AO890" s="74">
        <v>10.7</v>
      </c>
      <c r="AP890" s="74">
        <v>13.1</v>
      </c>
      <c r="AQ890" s="74">
        <v>39.200000000000003</v>
      </c>
      <c r="AR890" s="74">
        <v>60</v>
      </c>
      <c r="AS890" s="74">
        <v>76.2</v>
      </c>
      <c r="AT890" s="78">
        <v>505</v>
      </c>
      <c r="AU890" s="74">
        <v>2.2000000000000002</v>
      </c>
      <c r="AV890" s="78">
        <v>495</v>
      </c>
      <c r="AW890" s="74">
        <v>14.8</v>
      </c>
      <c r="AX890" s="74">
        <v>10.3</v>
      </c>
      <c r="AY890" s="74">
        <v>61.1</v>
      </c>
      <c r="AZ890" s="74">
        <v>69.8</v>
      </c>
      <c r="BA890" s="74">
        <v>74.8</v>
      </c>
      <c r="BB890" s="78" t="s">
        <v>13</v>
      </c>
      <c r="BC890" s="74" t="s">
        <v>13</v>
      </c>
      <c r="BD890" s="78" t="s">
        <v>13</v>
      </c>
      <c r="BE890" s="74" t="s">
        <v>13</v>
      </c>
      <c r="BF890" s="74" t="s">
        <v>13</v>
      </c>
      <c r="BG890" s="74" t="s">
        <v>13</v>
      </c>
      <c r="BH890" s="74" t="s">
        <v>13</v>
      </c>
      <c r="BI890" s="74" t="s">
        <v>13</v>
      </c>
      <c r="BJ890" s="78"/>
      <c r="BK890" s="74"/>
      <c r="BL890" s="78"/>
      <c r="BM890" s="74"/>
      <c r="BN890" s="74"/>
      <c r="BO890" s="74"/>
      <c r="BP890" s="74"/>
      <c r="BQ890" s="74"/>
      <c r="BR890" s="78">
        <v>1335</v>
      </c>
      <c r="BS890" s="74">
        <v>1.8</v>
      </c>
      <c r="BT890" s="78">
        <v>1310</v>
      </c>
      <c r="BU890" s="74">
        <v>9.1999999999999993</v>
      </c>
      <c r="BV890" s="74">
        <v>12.5</v>
      </c>
      <c r="BW890" s="74">
        <v>45.4</v>
      </c>
      <c r="BX890" s="74">
        <v>66.3</v>
      </c>
      <c r="BY890" s="74">
        <v>78.3</v>
      </c>
      <c r="BZ890" s="78">
        <v>1335</v>
      </c>
      <c r="CA890" s="74">
        <v>2.2000000000000002</v>
      </c>
      <c r="CB890" s="78">
        <v>1305</v>
      </c>
      <c r="CC890" s="74">
        <v>11.8</v>
      </c>
      <c r="CD890" s="74">
        <v>9.6</v>
      </c>
      <c r="CE890" s="74">
        <v>63.1</v>
      </c>
      <c r="CF890" s="74">
        <v>73.599999999999994</v>
      </c>
      <c r="CG890" s="74">
        <v>78.599999999999994</v>
      </c>
      <c r="CH890" s="78" t="s">
        <v>13</v>
      </c>
      <c r="CI890" s="74" t="s">
        <v>13</v>
      </c>
      <c r="CJ890" s="78" t="s">
        <v>13</v>
      </c>
      <c r="CK890" s="74" t="s">
        <v>13</v>
      </c>
      <c r="CL890" s="74" t="s">
        <v>13</v>
      </c>
      <c r="CM890" s="74" t="s">
        <v>13</v>
      </c>
      <c r="CN890" s="74" t="s">
        <v>13</v>
      </c>
      <c r="CO890" s="74" t="s">
        <v>13</v>
      </c>
      <c r="CP890" s="78"/>
      <c r="CQ890" s="74"/>
      <c r="CR890" s="78"/>
      <c r="CS890" s="74"/>
      <c r="CT890" s="74"/>
      <c r="CU890" s="74"/>
      <c r="CV890" s="74"/>
      <c r="CW890" s="74"/>
    </row>
    <row r="891" spans="1:101" ht="16.5" x14ac:dyDescent="0.3">
      <c r="A891" s="74" t="s">
        <v>294</v>
      </c>
      <c r="B891" s="74">
        <v>35</v>
      </c>
      <c r="C891" s="74">
        <v>10007837</v>
      </c>
      <c r="D891" s="74" t="s">
        <v>39</v>
      </c>
      <c r="E891" s="74" t="s">
        <v>227</v>
      </c>
      <c r="F891" s="78">
        <v>70</v>
      </c>
      <c r="G891" s="74">
        <v>1.4</v>
      </c>
      <c r="H891" s="78">
        <v>70</v>
      </c>
      <c r="I891" s="74">
        <v>7</v>
      </c>
      <c r="J891" s="74">
        <v>8.5</v>
      </c>
      <c r="K891" s="74">
        <v>25.4</v>
      </c>
      <c r="L891" s="74">
        <v>60.6</v>
      </c>
      <c r="M891" s="74">
        <v>84.5</v>
      </c>
      <c r="N891" s="78">
        <v>70</v>
      </c>
      <c r="O891" s="74">
        <v>4.2</v>
      </c>
      <c r="P891" s="78">
        <v>70</v>
      </c>
      <c r="Q891" s="74" t="s">
        <v>396</v>
      </c>
      <c r="R891" s="74" t="s">
        <v>396</v>
      </c>
      <c r="S891" s="74" t="s">
        <v>396</v>
      </c>
      <c r="T891" s="74" t="s">
        <v>396</v>
      </c>
      <c r="U891" s="74">
        <v>76.8</v>
      </c>
      <c r="V891" s="78" t="s">
        <v>13</v>
      </c>
      <c r="W891" s="74" t="s">
        <v>13</v>
      </c>
      <c r="X891" s="78" t="s">
        <v>13</v>
      </c>
      <c r="Y891" s="74" t="s">
        <v>13</v>
      </c>
      <c r="Z891" s="74" t="s">
        <v>13</v>
      </c>
      <c r="AA891" s="74" t="s">
        <v>13</v>
      </c>
      <c r="AB891" s="74" t="s">
        <v>13</v>
      </c>
      <c r="AC891" s="74" t="s">
        <v>13</v>
      </c>
      <c r="AD891" s="78"/>
      <c r="AE891" s="74"/>
      <c r="AF891" s="78"/>
      <c r="AG891" s="74"/>
      <c r="AH891" s="74"/>
      <c r="AI891" s="74"/>
      <c r="AJ891" s="74"/>
      <c r="AK891" s="74"/>
      <c r="AL891" s="78">
        <v>40</v>
      </c>
      <c r="AM891" s="74">
        <v>0</v>
      </c>
      <c r="AN891" s="78">
        <v>40</v>
      </c>
      <c r="AO891" s="74">
        <v>7.7</v>
      </c>
      <c r="AP891" s="74">
        <v>10.3</v>
      </c>
      <c r="AQ891" s="74">
        <v>30.8</v>
      </c>
      <c r="AR891" s="74">
        <v>56.4</v>
      </c>
      <c r="AS891" s="74">
        <v>82.1</v>
      </c>
      <c r="AT891" s="78">
        <v>40</v>
      </c>
      <c r="AU891" s="74">
        <v>0</v>
      </c>
      <c r="AV891" s="78">
        <v>40</v>
      </c>
      <c r="AW891" s="74" t="s">
        <v>396</v>
      </c>
      <c r="AX891" s="74" t="s">
        <v>396</v>
      </c>
      <c r="AY891" s="74" t="s">
        <v>396</v>
      </c>
      <c r="AZ891" s="74" t="s">
        <v>396</v>
      </c>
      <c r="BA891" s="74">
        <v>66.7</v>
      </c>
      <c r="BB891" s="78" t="s">
        <v>13</v>
      </c>
      <c r="BC891" s="74" t="s">
        <v>13</v>
      </c>
      <c r="BD891" s="78" t="s">
        <v>13</v>
      </c>
      <c r="BE891" s="74" t="s">
        <v>13</v>
      </c>
      <c r="BF891" s="74" t="s">
        <v>13</v>
      </c>
      <c r="BG891" s="74" t="s">
        <v>13</v>
      </c>
      <c r="BH891" s="74" t="s">
        <v>13</v>
      </c>
      <c r="BI891" s="74" t="s">
        <v>13</v>
      </c>
      <c r="BJ891" s="78"/>
      <c r="BK891" s="74"/>
      <c r="BL891" s="78"/>
      <c r="BM891" s="74"/>
      <c r="BN891" s="74"/>
      <c r="BO891" s="74"/>
      <c r="BP891" s="74"/>
      <c r="BQ891" s="74"/>
      <c r="BR891" s="78">
        <v>110</v>
      </c>
      <c r="BS891" s="74">
        <v>0.9</v>
      </c>
      <c r="BT891" s="78">
        <v>110</v>
      </c>
      <c r="BU891" s="74">
        <v>7.3</v>
      </c>
      <c r="BV891" s="74">
        <v>9.1</v>
      </c>
      <c r="BW891" s="74">
        <v>27.3</v>
      </c>
      <c r="BX891" s="74">
        <v>59.1</v>
      </c>
      <c r="BY891" s="74">
        <v>83.6</v>
      </c>
      <c r="BZ891" s="78">
        <v>110</v>
      </c>
      <c r="CA891" s="74">
        <v>2.7</v>
      </c>
      <c r="CB891" s="78">
        <v>110</v>
      </c>
      <c r="CC891" s="74">
        <v>21.3</v>
      </c>
      <c r="CD891" s="74">
        <v>5.6</v>
      </c>
      <c r="CE891" s="74">
        <v>54.6</v>
      </c>
      <c r="CF891" s="74">
        <v>63</v>
      </c>
      <c r="CG891" s="74">
        <v>73.099999999999994</v>
      </c>
      <c r="CH891" s="78" t="s">
        <v>13</v>
      </c>
      <c r="CI891" s="74" t="s">
        <v>13</v>
      </c>
      <c r="CJ891" s="78" t="s">
        <v>13</v>
      </c>
      <c r="CK891" s="74" t="s">
        <v>13</v>
      </c>
      <c r="CL891" s="74" t="s">
        <v>13</v>
      </c>
      <c r="CM891" s="74" t="s">
        <v>13</v>
      </c>
      <c r="CN891" s="74" t="s">
        <v>13</v>
      </c>
      <c r="CO891" s="74" t="s">
        <v>13</v>
      </c>
      <c r="CP891" s="78"/>
      <c r="CQ891" s="74"/>
      <c r="CR891" s="78"/>
      <c r="CS891" s="74"/>
      <c r="CT891" s="74"/>
      <c r="CU891" s="74"/>
      <c r="CV891" s="74"/>
      <c r="CW891" s="74"/>
    </row>
    <row r="892" spans="1:101" ht="16.5" x14ac:dyDescent="0.3">
      <c r="A892" s="74" t="s">
        <v>294</v>
      </c>
      <c r="B892" s="74">
        <v>143</v>
      </c>
      <c r="C892" s="74">
        <v>10007779</v>
      </c>
      <c r="D892" s="74" t="s">
        <v>27</v>
      </c>
      <c r="E892" s="74" t="s">
        <v>229</v>
      </c>
      <c r="F892" s="78">
        <v>225</v>
      </c>
      <c r="G892" s="74">
        <v>2.6</v>
      </c>
      <c r="H892" s="78">
        <v>220</v>
      </c>
      <c r="I892" s="74" t="s">
        <v>396</v>
      </c>
      <c r="J892" s="74" t="s">
        <v>396</v>
      </c>
      <c r="K892" s="74">
        <v>66.5</v>
      </c>
      <c r="L892" s="74">
        <v>80.5</v>
      </c>
      <c r="M892" s="74">
        <v>87.8</v>
      </c>
      <c r="N892" s="78">
        <v>225</v>
      </c>
      <c r="O892" s="74">
        <v>3.1</v>
      </c>
      <c r="P892" s="78">
        <v>220</v>
      </c>
      <c r="Q892" s="74">
        <v>7.3</v>
      </c>
      <c r="R892" s="74">
        <v>5</v>
      </c>
      <c r="S892" s="74">
        <v>70.900000000000006</v>
      </c>
      <c r="T892" s="74">
        <v>80.5</v>
      </c>
      <c r="U892" s="74">
        <v>87.7</v>
      </c>
      <c r="V892" s="78" t="s">
        <v>13</v>
      </c>
      <c r="W892" s="74" t="s">
        <v>13</v>
      </c>
      <c r="X892" s="78" t="s">
        <v>13</v>
      </c>
      <c r="Y892" s="74" t="s">
        <v>13</v>
      </c>
      <c r="Z892" s="74" t="s">
        <v>13</v>
      </c>
      <c r="AA892" s="74" t="s">
        <v>13</v>
      </c>
      <c r="AB892" s="74" t="s">
        <v>13</v>
      </c>
      <c r="AC892" s="74" t="s">
        <v>13</v>
      </c>
      <c r="AD892" s="78"/>
      <c r="AE892" s="74"/>
      <c r="AF892" s="78"/>
      <c r="AG892" s="74"/>
      <c r="AH892" s="74"/>
      <c r="AI892" s="74"/>
      <c r="AJ892" s="74"/>
      <c r="AK892" s="74"/>
      <c r="AL892" s="78">
        <v>40</v>
      </c>
      <c r="AM892" s="74">
        <v>0</v>
      </c>
      <c r="AN892" s="78">
        <v>40</v>
      </c>
      <c r="AO892" s="74" t="s">
        <v>396</v>
      </c>
      <c r="AP892" s="74" t="s">
        <v>396</v>
      </c>
      <c r="AQ892" s="74">
        <v>60.5</v>
      </c>
      <c r="AR892" s="74">
        <v>76.3</v>
      </c>
      <c r="AS892" s="74">
        <v>89.5</v>
      </c>
      <c r="AT892" s="78">
        <v>40</v>
      </c>
      <c r="AU892" s="74">
        <v>0</v>
      </c>
      <c r="AV892" s="78">
        <v>40</v>
      </c>
      <c r="AW892" s="74">
        <v>0</v>
      </c>
      <c r="AX892" s="74">
        <v>10.5</v>
      </c>
      <c r="AY892" s="74">
        <v>60.5</v>
      </c>
      <c r="AZ892" s="74">
        <v>81.599999999999994</v>
      </c>
      <c r="BA892" s="74">
        <v>89.5</v>
      </c>
      <c r="BB892" s="78" t="s">
        <v>13</v>
      </c>
      <c r="BC892" s="74" t="s">
        <v>13</v>
      </c>
      <c r="BD892" s="78" t="s">
        <v>13</v>
      </c>
      <c r="BE892" s="74" t="s">
        <v>13</v>
      </c>
      <c r="BF892" s="74" t="s">
        <v>13</v>
      </c>
      <c r="BG892" s="74" t="s">
        <v>13</v>
      </c>
      <c r="BH892" s="74" t="s">
        <v>13</v>
      </c>
      <c r="BI892" s="74" t="s">
        <v>13</v>
      </c>
      <c r="BJ892" s="78"/>
      <c r="BK892" s="74"/>
      <c r="BL892" s="78"/>
      <c r="BM892" s="74"/>
      <c r="BN892" s="74"/>
      <c r="BO892" s="74"/>
      <c r="BP892" s="74"/>
      <c r="BQ892" s="74"/>
      <c r="BR892" s="78">
        <v>265</v>
      </c>
      <c r="BS892" s="74">
        <v>2.2999999999999998</v>
      </c>
      <c r="BT892" s="78">
        <v>260</v>
      </c>
      <c r="BU892" s="74">
        <v>3.9</v>
      </c>
      <c r="BV892" s="74">
        <v>8.1</v>
      </c>
      <c r="BW892" s="74">
        <v>65.599999999999994</v>
      </c>
      <c r="BX892" s="74">
        <v>79.900000000000006</v>
      </c>
      <c r="BY892" s="74">
        <v>88</v>
      </c>
      <c r="BZ892" s="78">
        <v>265</v>
      </c>
      <c r="CA892" s="74">
        <v>2.6</v>
      </c>
      <c r="CB892" s="78">
        <v>260</v>
      </c>
      <c r="CC892" s="74">
        <v>6.2</v>
      </c>
      <c r="CD892" s="74">
        <v>5.8</v>
      </c>
      <c r="CE892" s="74">
        <v>69.400000000000006</v>
      </c>
      <c r="CF892" s="74">
        <v>80.599999999999994</v>
      </c>
      <c r="CG892" s="74">
        <v>88</v>
      </c>
      <c r="CH892" s="78" t="s">
        <v>13</v>
      </c>
      <c r="CI892" s="74" t="s">
        <v>13</v>
      </c>
      <c r="CJ892" s="78" t="s">
        <v>13</v>
      </c>
      <c r="CK892" s="74" t="s">
        <v>13</v>
      </c>
      <c r="CL892" s="74" t="s">
        <v>13</v>
      </c>
      <c r="CM892" s="74" t="s">
        <v>13</v>
      </c>
      <c r="CN892" s="74" t="s">
        <v>13</v>
      </c>
      <c r="CO892" s="74" t="s">
        <v>13</v>
      </c>
      <c r="CP892" s="78"/>
      <c r="CQ892" s="74"/>
      <c r="CR892" s="78"/>
      <c r="CS892" s="74"/>
      <c r="CT892" s="74"/>
      <c r="CU892" s="74"/>
      <c r="CV892" s="74"/>
      <c r="CW892" s="74"/>
    </row>
    <row r="893" spans="1:101" ht="16.5" x14ac:dyDescent="0.3">
      <c r="A893" s="74" t="s">
        <v>294</v>
      </c>
      <c r="B893" s="74">
        <v>145</v>
      </c>
      <c r="C893" s="74">
        <v>10007782</v>
      </c>
      <c r="D893" s="74" t="s">
        <v>27</v>
      </c>
      <c r="E893" s="74" t="s">
        <v>231</v>
      </c>
      <c r="F893" s="78">
        <v>300</v>
      </c>
      <c r="G893" s="74">
        <v>1.7</v>
      </c>
      <c r="H893" s="78">
        <v>295</v>
      </c>
      <c r="I893" s="74">
        <v>5.0999999999999996</v>
      </c>
      <c r="J893" s="74">
        <v>8.4</v>
      </c>
      <c r="K893" s="74">
        <v>62</v>
      </c>
      <c r="L893" s="74">
        <v>79.5</v>
      </c>
      <c r="M893" s="74">
        <v>86.5</v>
      </c>
      <c r="N893" s="78">
        <v>300</v>
      </c>
      <c r="O893" s="74">
        <v>1.7</v>
      </c>
      <c r="P893" s="78">
        <v>295</v>
      </c>
      <c r="Q893" s="74">
        <v>8.4</v>
      </c>
      <c r="R893" s="74">
        <v>3.4</v>
      </c>
      <c r="S893" s="74">
        <v>65.3</v>
      </c>
      <c r="T893" s="74">
        <v>81.099999999999994</v>
      </c>
      <c r="U893" s="74">
        <v>88.2</v>
      </c>
      <c r="V893" s="78" t="s">
        <v>13</v>
      </c>
      <c r="W893" s="74" t="s">
        <v>13</v>
      </c>
      <c r="X893" s="78" t="s">
        <v>13</v>
      </c>
      <c r="Y893" s="74" t="s">
        <v>13</v>
      </c>
      <c r="Z893" s="74" t="s">
        <v>13</v>
      </c>
      <c r="AA893" s="74" t="s">
        <v>13</v>
      </c>
      <c r="AB893" s="74" t="s">
        <v>13</v>
      </c>
      <c r="AC893" s="74" t="s">
        <v>13</v>
      </c>
      <c r="AD893" s="78"/>
      <c r="AE893" s="74"/>
      <c r="AF893" s="78"/>
      <c r="AG893" s="74"/>
      <c r="AH893" s="74"/>
      <c r="AI893" s="74"/>
      <c r="AJ893" s="74"/>
      <c r="AK893" s="74"/>
      <c r="AL893" s="78">
        <v>205</v>
      </c>
      <c r="AM893" s="74">
        <v>1.9</v>
      </c>
      <c r="AN893" s="78">
        <v>205</v>
      </c>
      <c r="AO893" s="74">
        <v>4.4000000000000004</v>
      </c>
      <c r="AP893" s="74">
        <v>5.9</v>
      </c>
      <c r="AQ893" s="74">
        <v>58.6</v>
      </c>
      <c r="AR893" s="74">
        <v>77.3</v>
      </c>
      <c r="AS893" s="74">
        <v>89.7</v>
      </c>
      <c r="AT893" s="78">
        <v>205</v>
      </c>
      <c r="AU893" s="74">
        <v>1.9</v>
      </c>
      <c r="AV893" s="78">
        <v>205</v>
      </c>
      <c r="AW893" s="74">
        <v>9.4</v>
      </c>
      <c r="AX893" s="74">
        <v>5.4</v>
      </c>
      <c r="AY893" s="74">
        <v>52.2</v>
      </c>
      <c r="AZ893" s="74">
        <v>75.900000000000006</v>
      </c>
      <c r="BA893" s="74">
        <v>85.2</v>
      </c>
      <c r="BB893" s="78" t="s">
        <v>13</v>
      </c>
      <c r="BC893" s="74" t="s">
        <v>13</v>
      </c>
      <c r="BD893" s="78" t="s">
        <v>13</v>
      </c>
      <c r="BE893" s="74" t="s">
        <v>13</v>
      </c>
      <c r="BF893" s="74" t="s">
        <v>13</v>
      </c>
      <c r="BG893" s="74" t="s">
        <v>13</v>
      </c>
      <c r="BH893" s="74" t="s">
        <v>13</v>
      </c>
      <c r="BI893" s="74" t="s">
        <v>13</v>
      </c>
      <c r="BJ893" s="78"/>
      <c r="BK893" s="74"/>
      <c r="BL893" s="78"/>
      <c r="BM893" s="74"/>
      <c r="BN893" s="74"/>
      <c r="BO893" s="74"/>
      <c r="BP893" s="74"/>
      <c r="BQ893" s="74"/>
      <c r="BR893" s="78">
        <v>510</v>
      </c>
      <c r="BS893" s="74">
        <v>1.8</v>
      </c>
      <c r="BT893" s="78">
        <v>500</v>
      </c>
      <c r="BU893" s="74">
        <v>4.8</v>
      </c>
      <c r="BV893" s="74">
        <v>7.4</v>
      </c>
      <c r="BW893" s="74">
        <v>60.6</v>
      </c>
      <c r="BX893" s="74">
        <v>78.599999999999994</v>
      </c>
      <c r="BY893" s="74">
        <v>87.8</v>
      </c>
      <c r="BZ893" s="78">
        <v>510</v>
      </c>
      <c r="CA893" s="74">
        <v>1.8</v>
      </c>
      <c r="CB893" s="78">
        <v>500</v>
      </c>
      <c r="CC893" s="74">
        <v>8.8000000000000007</v>
      </c>
      <c r="CD893" s="74">
        <v>4.2</v>
      </c>
      <c r="CE893" s="74">
        <v>60</v>
      </c>
      <c r="CF893" s="74">
        <v>79</v>
      </c>
      <c r="CG893" s="74">
        <v>87</v>
      </c>
      <c r="CH893" s="78" t="s">
        <v>13</v>
      </c>
      <c r="CI893" s="74" t="s">
        <v>13</v>
      </c>
      <c r="CJ893" s="78" t="s">
        <v>13</v>
      </c>
      <c r="CK893" s="74" t="s">
        <v>13</v>
      </c>
      <c r="CL893" s="74" t="s">
        <v>13</v>
      </c>
      <c r="CM893" s="74" t="s">
        <v>13</v>
      </c>
      <c r="CN893" s="74" t="s">
        <v>13</v>
      </c>
      <c r="CO893" s="74" t="s">
        <v>13</v>
      </c>
      <c r="CP893" s="78"/>
      <c r="CQ893" s="74"/>
      <c r="CR893" s="78"/>
      <c r="CS893" s="74"/>
      <c r="CT893" s="74"/>
      <c r="CU893" s="74"/>
      <c r="CV893" s="74"/>
      <c r="CW893" s="74"/>
    </row>
    <row r="894" spans="1:101" ht="16.5" x14ac:dyDescent="0.3">
      <c r="A894" s="74" t="s">
        <v>294</v>
      </c>
      <c r="B894" s="74">
        <v>39</v>
      </c>
      <c r="C894" s="74">
        <v>10007843</v>
      </c>
      <c r="D894" s="74" t="s">
        <v>27</v>
      </c>
      <c r="E894" s="74" t="s">
        <v>233</v>
      </c>
      <c r="F894" s="78">
        <v>445</v>
      </c>
      <c r="G894" s="74">
        <v>2.5</v>
      </c>
      <c r="H894" s="78">
        <v>435</v>
      </c>
      <c r="I894" s="74">
        <v>6.7</v>
      </c>
      <c r="J894" s="74">
        <v>8</v>
      </c>
      <c r="K894" s="74">
        <v>71</v>
      </c>
      <c r="L894" s="74">
        <v>81.400000000000006</v>
      </c>
      <c r="M894" s="74">
        <v>85.3</v>
      </c>
      <c r="N894" s="78">
        <v>445</v>
      </c>
      <c r="O894" s="74">
        <v>2.9</v>
      </c>
      <c r="P894" s="78">
        <v>435</v>
      </c>
      <c r="Q894" s="74">
        <v>9.9</v>
      </c>
      <c r="R894" s="74">
        <v>6.9</v>
      </c>
      <c r="S894" s="74">
        <v>69.5</v>
      </c>
      <c r="T894" s="74">
        <v>81.3</v>
      </c>
      <c r="U894" s="74">
        <v>83.1</v>
      </c>
      <c r="V894" s="78" t="s">
        <v>13</v>
      </c>
      <c r="W894" s="74" t="s">
        <v>13</v>
      </c>
      <c r="X894" s="78" t="s">
        <v>13</v>
      </c>
      <c r="Y894" s="74" t="s">
        <v>13</v>
      </c>
      <c r="Z894" s="74" t="s">
        <v>13</v>
      </c>
      <c r="AA894" s="74" t="s">
        <v>13</v>
      </c>
      <c r="AB894" s="74" t="s">
        <v>13</v>
      </c>
      <c r="AC894" s="74" t="s">
        <v>13</v>
      </c>
      <c r="AD894" s="78"/>
      <c r="AE894" s="74"/>
      <c r="AF894" s="78"/>
      <c r="AG894" s="74"/>
      <c r="AH894" s="74"/>
      <c r="AI894" s="74"/>
      <c r="AJ894" s="74"/>
      <c r="AK894" s="74"/>
      <c r="AL894" s="78">
        <v>230</v>
      </c>
      <c r="AM894" s="74">
        <v>0.4</v>
      </c>
      <c r="AN894" s="78">
        <v>230</v>
      </c>
      <c r="AO894" s="74">
        <v>9.1</v>
      </c>
      <c r="AP894" s="74">
        <v>11.3</v>
      </c>
      <c r="AQ894" s="74">
        <v>70.400000000000006</v>
      </c>
      <c r="AR894" s="74">
        <v>76.5</v>
      </c>
      <c r="AS894" s="74">
        <v>79.599999999999994</v>
      </c>
      <c r="AT894" s="78">
        <v>230</v>
      </c>
      <c r="AU894" s="74">
        <v>0.4</v>
      </c>
      <c r="AV894" s="78">
        <v>230</v>
      </c>
      <c r="AW894" s="74">
        <v>12.2</v>
      </c>
      <c r="AX894" s="74">
        <v>8.3000000000000007</v>
      </c>
      <c r="AY894" s="74">
        <v>70</v>
      </c>
      <c r="AZ894" s="74">
        <v>78.3</v>
      </c>
      <c r="BA894" s="74">
        <v>79.599999999999994</v>
      </c>
      <c r="BB894" s="78" t="s">
        <v>13</v>
      </c>
      <c r="BC894" s="74" t="s">
        <v>13</v>
      </c>
      <c r="BD894" s="78" t="s">
        <v>13</v>
      </c>
      <c r="BE894" s="74" t="s">
        <v>13</v>
      </c>
      <c r="BF894" s="74" t="s">
        <v>13</v>
      </c>
      <c r="BG894" s="74" t="s">
        <v>13</v>
      </c>
      <c r="BH894" s="74" t="s">
        <v>13</v>
      </c>
      <c r="BI894" s="74" t="s">
        <v>13</v>
      </c>
      <c r="BJ894" s="78"/>
      <c r="BK894" s="74"/>
      <c r="BL894" s="78"/>
      <c r="BM894" s="74"/>
      <c r="BN894" s="74"/>
      <c r="BO894" s="74"/>
      <c r="BP894" s="74"/>
      <c r="BQ894" s="74"/>
      <c r="BR894" s="78">
        <v>675</v>
      </c>
      <c r="BS894" s="74">
        <v>1.8</v>
      </c>
      <c r="BT894" s="78">
        <v>665</v>
      </c>
      <c r="BU894" s="74">
        <v>7.5</v>
      </c>
      <c r="BV894" s="74">
        <v>9.1999999999999993</v>
      </c>
      <c r="BW894" s="74">
        <v>70.8</v>
      </c>
      <c r="BX894" s="74">
        <v>79.7</v>
      </c>
      <c r="BY894" s="74">
        <v>83.3</v>
      </c>
      <c r="BZ894" s="78">
        <v>675</v>
      </c>
      <c r="CA894" s="74">
        <v>2.1</v>
      </c>
      <c r="CB894" s="78">
        <v>665</v>
      </c>
      <c r="CC894" s="74">
        <v>10.7</v>
      </c>
      <c r="CD894" s="74">
        <v>7.4</v>
      </c>
      <c r="CE894" s="74">
        <v>69.7</v>
      </c>
      <c r="CF894" s="74">
        <v>80.2</v>
      </c>
      <c r="CG894" s="74">
        <v>81.900000000000006</v>
      </c>
      <c r="CH894" s="78" t="s">
        <v>13</v>
      </c>
      <c r="CI894" s="74" t="s">
        <v>13</v>
      </c>
      <c r="CJ894" s="78" t="s">
        <v>13</v>
      </c>
      <c r="CK894" s="74" t="s">
        <v>13</v>
      </c>
      <c r="CL894" s="74" t="s">
        <v>13</v>
      </c>
      <c r="CM894" s="74" t="s">
        <v>13</v>
      </c>
      <c r="CN894" s="74" t="s">
        <v>13</v>
      </c>
      <c r="CO894" s="74" t="s">
        <v>13</v>
      </c>
      <c r="CP894" s="78"/>
      <c r="CQ894" s="74"/>
      <c r="CR894" s="78"/>
      <c r="CS894" s="74"/>
      <c r="CT894" s="74"/>
      <c r="CU894" s="74"/>
      <c r="CV894" s="74"/>
      <c r="CW894" s="74"/>
    </row>
    <row r="895" spans="1:101" ht="16.5" x14ac:dyDescent="0.3">
      <c r="A895" s="74" t="s">
        <v>294</v>
      </c>
      <c r="B895" s="74">
        <v>158</v>
      </c>
      <c r="C895" s="74">
        <v>10007156</v>
      </c>
      <c r="D895" s="74" t="s">
        <v>39</v>
      </c>
      <c r="E895" s="74" t="s">
        <v>235</v>
      </c>
      <c r="F895" s="78">
        <v>1740</v>
      </c>
      <c r="G895" s="74">
        <v>3.4</v>
      </c>
      <c r="H895" s="78">
        <v>1680</v>
      </c>
      <c r="I895" s="74">
        <v>7.8</v>
      </c>
      <c r="J895" s="74">
        <v>9.6999999999999993</v>
      </c>
      <c r="K895" s="74">
        <v>66.2</v>
      </c>
      <c r="L895" s="74">
        <v>77.2</v>
      </c>
      <c r="M895" s="74">
        <v>82.5</v>
      </c>
      <c r="N895" s="78">
        <v>1740</v>
      </c>
      <c r="O895" s="74">
        <v>3.3</v>
      </c>
      <c r="P895" s="78">
        <v>1685</v>
      </c>
      <c r="Q895" s="74">
        <v>10.7</v>
      </c>
      <c r="R895" s="74">
        <v>7.7</v>
      </c>
      <c r="S895" s="74">
        <v>64.099999999999994</v>
      </c>
      <c r="T895" s="74">
        <v>77.599999999999994</v>
      </c>
      <c r="U895" s="74">
        <v>81.5</v>
      </c>
      <c r="V895" s="78" t="s">
        <v>13</v>
      </c>
      <c r="W895" s="74" t="s">
        <v>13</v>
      </c>
      <c r="X895" s="78" t="s">
        <v>13</v>
      </c>
      <c r="Y895" s="74" t="s">
        <v>13</v>
      </c>
      <c r="Z895" s="74" t="s">
        <v>13</v>
      </c>
      <c r="AA895" s="74" t="s">
        <v>13</v>
      </c>
      <c r="AB895" s="74" t="s">
        <v>13</v>
      </c>
      <c r="AC895" s="74" t="s">
        <v>13</v>
      </c>
      <c r="AD895" s="78"/>
      <c r="AE895" s="74"/>
      <c r="AF895" s="78"/>
      <c r="AG895" s="74"/>
      <c r="AH895" s="74"/>
      <c r="AI895" s="74"/>
      <c r="AJ895" s="74"/>
      <c r="AK895" s="74"/>
      <c r="AL895" s="78">
        <v>1375</v>
      </c>
      <c r="AM895" s="74">
        <v>1.9</v>
      </c>
      <c r="AN895" s="78">
        <v>1345</v>
      </c>
      <c r="AO895" s="74">
        <v>8.4</v>
      </c>
      <c r="AP895" s="74">
        <v>13.9</v>
      </c>
      <c r="AQ895" s="74">
        <v>63.3</v>
      </c>
      <c r="AR895" s="74">
        <v>72.099999999999994</v>
      </c>
      <c r="AS895" s="74">
        <v>77.7</v>
      </c>
      <c r="AT895" s="78">
        <v>1375</v>
      </c>
      <c r="AU895" s="74">
        <v>2.1</v>
      </c>
      <c r="AV895" s="78">
        <v>1345</v>
      </c>
      <c r="AW895" s="74">
        <v>12</v>
      </c>
      <c r="AX895" s="74">
        <v>11.2</v>
      </c>
      <c r="AY895" s="74">
        <v>66</v>
      </c>
      <c r="AZ895" s="74">
        <v>73.2</v>
      </c>
      <c r="BA895" s="74">
        <v>76.900000000000006</v>
      </c>
      <c r="BB895" s="78" t="s">
        <v>13</v>
      </c>
      <c r="BC895" s="74" t="s">
        <v>13</v>
      </c>
      <c r="BD895" s="78" t="s">
        <v>13</v>
      </c>
      <c r="BE895" s="74" t="s">
        <v>13</v>
      </c>
      <c r="BF895" s="74" t="s">
        <v>13</v>
      </c>
      <c r="BG895" s="74" t="s">
        <v>13</v>
      </c>
      <c r="BH895" s="74" t="s">
        <v>13</v>
      </c>
      <c r="BI895" s="74" t="s">
        <v>13</v>
      </c>
      <c r="BJ895" s="78"/>
      <c r="BK895" s="74"/>
      <c r="BL895" s="78"/>
      <c r="BM895" s="74"/>
      <c r="BN895" s="74"/>
      <c r="BO895" s="74"/>
      <c r="BP895" s="74"/>
      <c r="BQ895" s="74"/>
      <c r="BR895" s="78">
        <v>3115</v>
      </c>
      <c r="BS895" s="74">
        <v>2.7</v>
      </c>
      <c r="BT895" s="78">
        <v>3030</v>
      </c>
      <c r="BU895" s="74">
        <v>8.1</v>
      </c>
      <c r="BV895" s="74">
        <v>11.6</v>
      </c>
      <c r="BW895" s="74">
        <v>64.900000000000006</v>
      </c>
      <c r="BX895" s="74">
        <v>74.900000000000006</v>
      </c>
      <c r="BY895" s="74">
        <v>80.400000000000006</v>
      </c>
      <c r="BZ895" s="78">
        <v>3115</v>
      </c>
      <c r="CA895" s="74">
        <v>2.8</v>
      </c>
      <c r="CB895" s="78">
        <v>3030</v>
      </c>
      <c r="CC895" s="74">
        <v>11.3</v>
      </c>
      <c r="CD895" s="74">
        <v>9.1999999999999993</v>
      </c>
      <c r="CE895" s="74">
        <v>64.900000000000006</v>
      </c>
      <c r="CF895" s="74">
        <v>75.7</v>
      </c>
      <c r="CG895" s="74">
        <v>79.5</v>
      </c>
      <c r="CH895" s="78" t="s">
        <v>13</v>
      </c>
      <c r="CI895" s="74" t="s">
        <v>13</v>
      </c>
      <c r="CJ895" s="78" t="s">
        <v>13</v>
      </c>
      <c r="CK895" s="74" t="s">
        <v>13</v>
      </c>
      <c r="CL895" s="74" t="s">
        <v>13</v>
      </c>
      <c r="CM895" s="74" t="s">
        <v>13</v>
      </c>
      <c r="CN895" s="74" t="s">
        <v>13</v>
      </c>
      <c r="CO895" s="74" t="s">
        <v>13</v>
      </c>
      <c r="CP895" s="78"/>
      <c r="CQ895" s="74"/>
      <c r="CR895" s="78"/>
      <c r="CS895" s="74"/>
      <c r="CT895" s="74"/>
      <c r="CU895" s="74"/>
      <c r="CV895" s="74"/>
      <c r="CW895" s="74"/>
    </row>
    <row r="896" spans="1:101" ht="16.5" x14ac:dyDescent="0.3">
      <c r="A896" s="74" t="s">
        <v>294</v>
      </c>
      <c r="B896" s="74">
        <v>146</v>
      </c>
      <c r="C896" s="74">
        <v>10007780</v>
      </c>
      <c r="D896" s="74" t="s">
        <v>27</v>
      </c>
      <c r="E896" s="74" t="s">
        <v>237</v>
      </c>
      <c r="F896" s="78">
        <v>265</v>
      </c>
      <c r="G896" s="74">
        <v>2.6</v>
      </c>
      <c r="H896" s="78">
        <v>260</v>
      </c>
      <c r="I896" s="74">
        <v>12.4</v>
      </c>
      <c r="J896" s="74">
        <v>17.399999999999999</v>
      </c>
      <c r="K896" s="74">
        <v>42.1</v>
      </c>
      <c r="L896" s="74">
        <v>57.1</v>
      </c>
      <c r="M896" s="74">
        <v>70.3</v>
      </c>
      <c r="N896" s="78">
        <v>265</v>
      </c>
      <c r="O896" s="74">
        <v>2.6</v>
      </c>
      <c r="P896" s="78">
        <v>260</v>
      </c>
      <c r="Q896" s="74">
        <v>18.5</v>
      </c>
      <c r="R896" s="74">
        <v>9.6999999999999993</v>
      </c>
      <c r="S896" s="74">
        <v>52.1</v>
      </c>
      <c r="T896" s="74">
        <v>64.099999999999994</v>
      </c>
      <c r="U896" s="74">
        <v>71.8</v>
      </c>
      <c r="V896" s="78" t="s">
        <v>13</v>
      </c>
      <c r="W896" s="74" t="s">
        <v>13</v>
      </c>
      <c r="X896" s="78" t="s">
        <v>13</v>
      </c>
      <c r="Y896" s="74" t="s">
        <v>13</v>
      </c>
      <c r="Z896" s="74" t="s">
        <v>13</v>
      </c>
      <c r="AA896" s="74" t="s">
        <v>13</v>
      </c>
      <c r="AB896" s="74" t="s">
        <v>13</v>
      </c>
      <c r="AC896" s="74" t="s">
        <v>13</v>
      </c>
      <c r="AD896" s="78"/>
      <c r="AE896" s="74"/>
      <c r="AF896" s="78"/>
      <c r="AG896" s="74"/>
      <c r="AH896" s="74"/>
      <c r="AI896" s="74"/>
      <c r="AJ896" s="74"/>
      <c r="AK896" s="74"/>
      <c r="AL896" s="78">
        <v>200</v>
      </c>
      <c r="AM896" s="74">
        <v>1.5</v>
      </c>
      <c r="AN896" s="78">
        <v>195</v>
      </c>
      <c r="AO896" s="74">
        <v>20</v>
      </c>
      <c r="AP896" s="74">
        <v>18.5</v>
      </c>
      <c r="AQ896" s="74">
        <v>34.9</v>
      </c>
      <c r="AR896" s="74">
        <v>48.2</v>
      </c>
      <c r="AS896" s="74">
        <v>61.5</v>
      </c>
      <c r="AT896" s="78">
        <v>200</v>
      </c>
      <c r="AU896" s="74">
        <v>2</v>
      </c>
      <c r="AV896" s="78">
        <v>195</v>
      </c>
      <c r="AW896" s="74">
        <v>32</v>
      </c>
      <c r="AX896" s="74">
        <v>11.3</v>
      </c>
      <c r="AY896" s="74">
        <v>36.1</v>
      </c>
      <c r="AZ896" s="74">
        <v>47.9</v>
      </c>
      <c r="BA896" s="74">
        <v>56.7</v>
      </c>
      <c r="BB896" s="78" t="s">
        <v>13</v>
      </c>
      <c r="BC896" s="74" t="s">
        <v>13</v>
      </c>
      <c r="BD896" s="78" t="s">
        <v>13</v>
      </c>
      <c r="BE896" s="74" t="s">
        <v>13</v>
      </c>
      <c r="BF896" s="74" t="s">
        <v>13</v>
      </c>
      <c r="BG896" s="74" t="s">
        <v>13</v>
      </c>
      <c r="BH896" s="74" t="s">
        <v>13</v>
      </c>
      <c r="BI896" s="74" t="s">
        <v>13</v>
      </c>
      <c r="BJ896" s="78"/>
      <c r="BK896" s="74"/>
      <c r="BL896" s="78"/>
      <c r="BM896" s="74"/>
      <c r="BN896" s="74"/>
      <c r="BO896" s="74"/>
      <c r="BP896" s="74"/>
      <c r="BQ896" s="74"/>
      <c r="BR896" s="78">
        <v>465</v>
      </c>
      <c r="BS896" s="74">
        <v>2.2000000000000002</v>
      </c>
      <c r="BT896" s="78">
        <v>455</v>
      </c>
      <c r="BU896" s="74">
        <v>15.6</v>
      </c>
      <c r="BV896" s="74">
        <v>17.8</v>
      </c>
      <c r="BW896" s="74">
        <v>39</v>
      </c>
      <c r="BX896" s="74">
        <v>53.3</v>
      </c>
      <c r="BY896" s="74">
        <v>66.5</v>
      </c>
      <c r="BZ896" s="78">
        <v>465</v>
      </c>
      <c r="CA896" s="74">
        <v>2.4</v>
      </c>
      <c r="CB896" s="78">
        <v>455</v>
      </c>
      <c r="CC896" s="74">
        <v>24.3</v>
      </c>
      <c r="CD896" s="74">
        <v>10.4</v>
      </c>
      <c r="CE896" s="74">
        <v>45.3</v>
      </c>
      <c r="CF896" s="74">
        <v>57.2</v>
      </c>
      <c r="CG896" s="74">
        <v>65.3</v>
      </c>
      <c r="CH896" s="78" t="s">
        <v>13</v>
      </c>
      <c r="CI896" s="74" t="s">
        <v>13</v>
      </c>
      <c r="CJ896" s="78" t="s">
        <v>13</v>
      </c>
      <c r="CK896" s="74" t="s">
        <v>13</v>
      </c>
      <c r="CL896" s="74" t="s">
        <v>13</v>
      </c>
      <c r="CM896" s="74" t="s">
        <v>13</v>
      </c>
      <c r="CN896" s="74" t="s">
        <v>13</v>
      </c>
      <c r="CO896" s="74" t="s">
        <v>13</v>
      </c>
      <c r="CP896" s="78"/>
      <c r="CQ896" s="74"/>
      <c r="CR896" s="78"/>
      <c r="CS896" s="74"/>
      <c r="CT896" s="74"/>
      <c r="CU896" s="74"/>
      <c r="CV896" s="74"/>
      <c r="CW896" s="74"/>
    </row>
    <row r="897" spans="1:101" ht="16.5" x14ac:dyDescent="0.3">
      <c r="A897" s="74" t="s">
        <v>294</v>
      </c>
      <c r="B897" s="74">
        <v>75</v>
      </c>
      <c r="C897" s="74">
        <v>10005790</v>
      </c>
      <c r="D897" s="74" t="s">
        <v>46</v>
      </c>
      <c r="E897" s="74" t="s">
        <v>239</v>
      </c>
      <c r="F897" s="78">
        <v>2440</v>
      </c>
      <c r="G897" s="74">
        <v>1.9</v>
      </c>
      <c r="H897" s="78">
        <v>2395</v>
      </c>
      <c r="I897" s="74">
        <v>5</v>
      </c>
      <c r="J897" s="74">
        <v>9.3000000000000007</v>
      </c>
      <c r="K897" s="74">
        <v>66</v>
      </c>
      <c r="L897" s="74">
        <v>80</v>
      </c>
      <c r="M897" s="74">
        <v>85.7</v>
      </c>
      <c r="N897" s="78">
        <v>2440</v>
      </c>
      <c r="O897" s="74">
        <v>2</v>
      </c>
      <c r="P897" s="78">
        <v>2390</v>
      </c>
      <c r="Q897" s="74">
        <v>9.1</v>
      </c>
      <c r="R897" s="74">
        <v>5.9</v>
      </c>
      <c r="S897" s="74">
        <v>70.8</v>
      </c>
      <c r="T897" s="74">
        <v>81.900000000000006</v>
      </c>
      <c r="U897" s="74">
        <v>85</v>
      </c>
      <c r="V897" s="78" t="s">
        <v>13</v>
      </c>
      <c r="W897" s="74" t="s">
        <v>13</v>
      </c>
      <c r="X897" s="78" t="s">
        <v>13</v>
      </c>
      <c r="Y897" s="74" t="s">
        <v>13</v>
      </c>
      <c r="Z897" s="74" t="s">
        <v>13</v>
      </c>
      <c r="AA897" s="74" t="s">
        <v>13</v>
      </c>
      <c r="AB897" s="74" t="s">
        <v>13</v>
      </c>
      <c r="AC897" s="74" t="s">
        <v>13</v>
      </c>
      <c r="AD897" s="78"/>
      <c r="AE897" s="74"/>
      <c r="AF897" s="78"/>
      <c r="AG897" s="74"/>
      <c r="AH897" s="74"/>
      <c r="AI897" s="74"/>
      <c r="AJ897" s="74"/>
      <c r="AK897" s="74"/>
      <c r="AL897" s="78">
        <v>2325</v>
      </c>
      <c r="AM897" s="74">
        <v>0.9</v>
      </c>
      <c r="AN897" s="78">
        <v>2305</v>
      </c>
      <c r="AO897" s="74">
        <v>5.7</v>
      </c>
      <c r="AP897" s="74">
        <v>11.9</v>
      </c>
      <c r="AQ897" s="74">
        <v>68</v>
      </c>
      <c r="AR897" s="74">
        <v>77.599999999999994</v>
      </c>
      <c r="AS897" s="74">
        <v>82.4</v>
      </c>
      <c r="AT897" s="78">
        <v>2325</v>
      </c>
      <c r="AU897" s="74">
        <v>1.2</v>
      </c>
      <c r="AV897" s="78">
        <v>2295</v>
      </c>
      <c r="AW897" s="74">
        <v>9.8000000000000007</v>
      </c>
      <c r="AX897" s="74">
        <v>8.6</v>
      </c>
      <c r="AY897" s="74">
        <v>72.7</v>
      </c>
      <c r="AZ897" s="74">
        <v>79.3</v>
      </c>
      <c r="BA897" s="74">
        <v>81.599999999999994</v>
      </c>
      <c r="BB897" s="78" t="s">
        <v>13</v>
      </c>
      <c r="BC897" s="74" t="s">
        <v>13</v>
      </c>
      <c r="BD897" s="78" t="s">
        <v>13</v>
      </c>
      <c r="BE897" s="74" t="s">
        <v>13</v>
      </c>
      <c r="BF897" s="74" t="s">
        <v>13</v>
      </c>
      <c r="BG897" s="74" t="s">
        <v>13</v>
      </c>
      <c r="BH897" s="74" t="s">
        <v>13</v>
      </c>
      <c r="BI897" s="74" t="s">
        <v>13</v>
      </c>
      <c r="BJ897" s="78"/>
      <c r="BK897" s="74"/>
      <c r="BL897" s="78"/>
      <c r="BM897" s="74"/>
      <c r="BN897" s="74"/>
      <c r="BO897" s="74"/>
      <c r="BP897" s="74"/>
      <c r="BQ897" s="74"/>
      <c r="BR897" s="78">
        <v>4765</v>
      </c>
      <c r="BS897" s="74">
        <v>1.4</v>
      </c>
      <c r="BT897" s="78">
        <v>4695</v>
      </c>
      <c r="BU897" s="74">
        <v>5.3</v>
      </c>
      <c r="BV897" s="74">
        <v>10.6</v>
      </c>
      <c r="BW897" s="74">
        <v>67</v>
      </c>
      <c r="BX897" s="74">
        <v>78.900000000000006</v>
      </c>
      <c r="BY897" s="74">
        <v>84.1</v>
      </c>
      <c r="BZ897" s="78">
        <v>4765</v>
      </c>
      <c r="CA897" s="74">
        <v>1.6</v>
      </c>
      <c r="CB897" s="78">
        <v>4685</v>
      </c>
      <c r="CC897" s="74">
        <v>9.4</v>
      </c>
      <c r="CD897" s="74">
        <v>7.2</v>
      </c>
      <c r="CE897" s="74">
        <v>71.7</v>
      </c>
      <c r="CF897" s="74">
        <v>80.599999999999994</v>
      </c>
      <c r="CG897" s="74">
        <v>83.3</v>
      </c>
      <c r="CH897" s="78" t="s">
        <v>13</v>
      </c>
      <c r="CI897" s="74" t="s">
        <v>13</v>
      </c>
      <c r="CJ897" s="78" t="s">
        <v>13</v>
      </c>
      <c r="CK897" s="74" t="s">
        <v>13</v>
      </c>
      <c r="CL897" s="74" t="s">
        <v>13</v>
      </c>
      <c r="CM897" s="74" t="s">
        <v>13</v>
      </c>
      <c r="CN897" s="74" t="s">
        <v>13</v>
      </c>
      <c r="CO897" s="74" t="s">
        <v>13</v>
      </c>
      <c r="CP897" s="78"/>
      <c r="CQ897" s="74"/>
      <c r="CR897" s="78"/>
      <c r="CS897" s="74"/>
      <c r="CT897" s="74"/>
      <c r="CU897" s="74"/>
      <c r="CV897" s="74"/>
      <c r="CW897" s="74"/>
    </row>
    <row r="898" spans="1:101" ht="16.5" x14ac:dyDescent="0.3">
      <c r="A898" s="74" t="s">
        <v>294</v>
      </c>
      <c r="B898" s="74">
        <v>159</v>
      </c>
      <c r="C898" s="74">
        <v>10007157</v>
      </c>
      <c r="D898" s="74" t="s">
        <v>46</v>
      </c>
      <c r="E898" s="74" t="s">
        <v>241</v>
      </c>
      <c r="F898" s="78">
        <v>2145</v>
      </c>
      <c r="G898" s="74">
        <v>2.6</v>
      </c>
      <c r="H898" s="78">
        <v>2090</v>
      </c>
      <c r="I898" s="74">
        <v>4.8</v>
      </c>
      <c r="J898" s="74">
        <v>8.4</v>
      </c>
      <c r="K898" s="74">
        <v>53</v>
      </c>
      <c r="L898" s="74">
        <v>75.5</v>
      </c>
      <c r="M898" s="74">
        <v>86.8</v>
      </c>
      <c r="N898" s="78">
        <v>2145</v>
      </c>
      <c r="O898" s="74">
        <v>2.9</v>
      </c>
      <c r="P898" s="78">
        <v>2080</v>
      </c>
      <c r="Q898" s="74">
        <v>7.8</v>
      </c>
      <c r="R898" s="74">
        <v>6.4</v>
      </c>
      <c r="S898" s="74">
        <v>64</v>
      </c>
      <c r="T898" s="74">
        <v>79.2</v>
      </c>
      <c r="U898" s="74">
        <v>85.7</v>
      </c>
      <c r="V898" s="78" t="s">
        <v>13</v>
      </c>
      <c r="W898" s="74" t="s">
        <v>13</v>
      </c>
      <c r="X898" s="78" t="s">
        <v>13</v>
      </c>
      <c r="Y898" s="74" t="s">
        <v>13</v>
      </c>
      <c r="Z898" s="74" t="s">
        <v>13</v>
      </c>
      <c r="AA898" s="74" t="s">
        <v>13</v>
      </c>
      <c r="AB898" s="74" t="s">
        <v>13</v>
      </c>
      <c r="AC898" s="74" t="s">
        <v>13</v>
      </c>
      <c r="AD898" s="78"/>
      <c r="AE898" s="74"/>
      <c r="AF898" s="78"/>
      <c r="AG898" s="74"/>
      <c r="AH898" s="74"/>
      <c r="AI898" s="74"/>
      <c r="AJ898" s="74"/>
      <c r="AK898" s="74"/>
      <c r="AL898" s="78">
        <v>1870</v>
      </c>
      <c r="AM898" s="74">
        <v>1.2</v>
      </c>
      <c r="AN898" s="78">
        <v>1845</v>
      </c>
      <c r="AO898" s="74">
        <v>6</v>
      </c>
      <c r="AP898" s="74">
        <v>11.7</v>
      </c>
      <c r="AQ898" s="74">
        <v>54.3</v>
      </c>
      <c r="AR898" s="74">
        <v>69.400000000000006</v>
      </c>
      <c r="AS898" s="74">
        <v>82.3</v>
      </c>
      <c r="AT898" s="78">
        <v>1870</v>
      </c>
      <c r="AU898" s="74">
        <v>1.5</v>
      </c>
      <c r="AV898" s="78">
        <v>1840</v>
      </c>
      <c r="AW898" s="74">
        <v>11.6</v>
      </c>
      <c r="AX898" s="74">
        <v>7.4</v>
      </c>
      <c r="AY898" s="74">
        <v>62.2</v>
      </c>
      <c r="AZ898" s="74">
        <v>73.599999999999994</v>
      </c>
      <c r="BA898" s="74">
        <v>81</v>
      </c>
      <c r="BB898" s="78" t="s">
        <v>13</v>
      </c>
      <c r="BC898" s="74" t="s">
        <v>13</v>
      </c>
      <c r="BD898" s="78" t="s">
        <v>13</v>
      </c>
      <c r="BE898" s="74" t="s">
        <v>13</v>
      </c>
      <c r="BF898" s="74" t="s">
        <v>13</v>
      </c>
      <c r="BG898" s="74" t="s">
        <v>13</v>
      </c>
      <c r="BH898" s="74" t="s">
        <v>13</v>
      </c>
      <c r="BI898" s="74" t="s">
        <v>13</v>
      </c>
      <c r="BJ898" s="78"/>
      <c r="BK898" s="74"/>
      <c r="BL898" s="78"/>
      <c r="BM898" s="74"/>
      <c r="BN898" s="74"/>
      <c r="BO898" s="74"/>
      <c r="BP898" s="74"/>
      <c r="BQ898" s="74"/>
      <c r="BR898" s="78">
        <v>4015</v>
      </c>
      <c r="BS898" s="74">
        <v>1.9</v>
      </c>
      <c r="BT898" s="78">
        <v>3935</v>
      </c>
      <c r="BU898" s="74">
        <v>5.4</v>
      </c>
      <c r="BV898" s="74">
        <v>10</v>
      </c>
      <c r="BW898" s="74">
        <v>53.6</v>
      </c>
      <c r="BX898" s="74">
        <v>72.7</v>
      </c>
      <c r="BY898" s="74">
        <v>84.7</v>
      </c>
      <c r="BZ898" s="78">
        <v>4015</v>
      </c>
      <c r="CA898" s="74">
        <v>2.2999999999999998</v>
      </c>
      <c r="CB898" s="78">
        <v>3920</v>
      </c>
      <c r="CC898" s="74">
        <v>9.6</v>
      </c>
      <c r="CD898" s="74">
        <v>6.9</v>
      </c>
      <c r="CE898" s="74">
        <v>63.2</v>
      </c>
      <c r="CF898" s="74">
        <v>76.599999999999994</v>
      </c>
      <c r="CG898" s="74">
        <v>83.5</v>
      </c>
      <c r="CH898" s="78" t="s">
        <v>13</v>
      </c>
      <c r="CI898" s="74" t="s">
        <v>13</v>
      </c>
      <c r="CJ898" s="78" t="s">
        <v>13</v>
      </c>
      <c r="CK898" s="74" t="s">
        <v>13</v>
      </c>
      <c r="CL898" s="74" t="s">
        <v>13</v>
      </c>
      <c r="CM898" s="74" t="s">
        <v>13</v>
      </c>
      <c r="CN898" s="74" t="s">
        <v>13</v>
      </c>
      <c r="CO898" s="74" t="s">
        <v>13</v>
      </c>
      <c r="CP898" s="78"/>
      <c r="CQ898" s="74"/>
      <c r="CR898" s="78"/>
      <c r="CS898" s="74"/>
      <c r="CT898" s="74"/>
      <c r="CU898" s="74"/>
      <c r="CV898" s="74"/>
      <c r="CW898" s="74"/>
    </row>
    <row r="899" spans="1:101" ht="16.5" x14ac:dyDescent="0.3">
      <c r="A899" s="74" t="s">
        <v>294</v>
      </c>
      <c r="B899" s="74">
        <v>37</v>
      </c>
      <c r="C899" s="74">
        <v>10006022</v>
      </c>
      <c r="D899" s="74" t="s">
        <v>49</v>
      </c>
      <c r="E899" s="74" t="s">
        <v>243</v>
      </c>
      <c r="F899" s="78">
        <v>930</v>
      </c>
      <c r="G899" s="74">
        <v>2.6</v>
      </c>
      <c r="H899" s="78">
        <v>905</v>
      </c>
      <c r="I899" s="74">
        <v>7.6</v>
      </c>
      <c r="J899" s="74">
        <v>14.2</v>
      </c>
      <c r="K899" s="74">
        <v>70.7</v>
      </c>
      <c r="L899" s="74">
        <v>75.900000000000006</v>
      </c>
      <c r="M899" s="74">
        <v>78.2</v>
      </c>
      <c r="N899" s="78">
        <v>930</v>
      </c>
      <c r="O899" s="74">
        <v>2.7</v>
      </c>
      <c r="P899" s="78">
        <v>905</v>
      </c>
      <c r="Q899" s="74">
        <v>11.3</v>
      </c>
      <c r="R899" s="74">
        <v>8.6999999999999993</v>
      </c>
      <c r="S899" s="74">
        <v>73</v>
      </c>
      <c r="T899" s="74">
        <v>78.400000000000006</v>
      </c>
      <c r="U899" s="74">
        <v>80</v>
      </c>
      <c r="V899" s="78" t="s">
        <v>13</v>
      </c>
      <c r="W899" s="74" t="s">
        <v>13</v>
      </c>
      <c r="X899" s="78" t="s">
        <v>13</v>
      </c>
      <c r="Y899" s="74" t="s">
        <v>13</v>
      </c>
      <c r="Z899" s="74" t="s">
        <v>13</v>
      </c>
      <c r="AA899" s="74" t="s">
        <v>13</v>
      </c>
      <c r="AB899" s="74" t="s">
        <v>13</v>
      </c>
      <c r="AC899" s="74" t="s">
        <v>13</v>
      </c>
      <c r="AD899" s="78"/>
      <c r="AE899" s="74"/>
      <c r="AF899" s="78"/>
      <c r="AG899" s="74"/>
      <c r="AH899" s="74"/>
      <c r="AI899" s="74"/>
      <c r="AJ899" s="74"/>
      <c r="AK899" s="74"/>
      <c r="AL899" s="78">
        <v>1045</v>
      </c>
      <c r="AM899" s="74">
        <v>1.4</v>
      </c>
      <c r="AN899" s="78">
        <v>1030</v>
      </c>
      <c r="AO899" s="74">
        <v>8</v>
      </c>
      <c r="AP899" s="74">
        <v>17.399999999999999</v>
      </c>
      <c r="AQ899" s="74">
        <v>65.5</v>
      </c>
      <c r="AR899" s="74">
        <v>71.099999999999994</v>
      </c>
      <c r="AS899" s="74">
        <v>74.7</v>
      </c>
      <c r="AT899" s="78">
        <v>1045</v>
      </c>
      <c r="AU899" s="74">
        <v>1.4</v>
      </c>
      <c r="AV899" s="78">
        <v>1030</v>
      </c>
      <c r="AW899" s="74">
        <v>14.2</v>
      </c>
      <c r="AX899" s="74">
        <v>12</v>
      </c>
      <c r="AY899" s="74">
        <v>69.3</v>
      </c>
      <c r="AZ899" s="74">
        <v>72.8</v>
      </c>
      <c r="BA899" s="74">
        <v>73.8</v>
      </c>
      <c r="BB899" s="78" t="s">
        <v>13</v>
      </c>
      <c r="BC899" s="74" t="s">
        <v>13</v>
      </c>
      <c r="BD899" s="78" t="s">
        <v>13</v>
      </c>
      <c r="BE899" s="74" t="s">
        <v>13</v>
      </c>
      <c r="BF899" s="74" t="s">
        <v>13</v>
      </c>
      <c r="BG899" s="74" t="s">
        <v>13</v>
      </c>
      <c r="BH899" s="74" t="s">
        <v>13</v>
      </c>
      <c r="BI899" s="74" t="s">
        <v>13</v>
      </c>
      <c r="BJ899" s="78"/>
      <c r="BK899" s="74"/>
      <c r="BL899" s="78"/>
      <c r="BM899" s="74"/>
      <c r="BN899" s="74"/>
      <c r="BO899" s="74"/>
      <c r="BP899" s="74"/>
      <c r="BQ899" s="74"/>
      <c r="BR899" s="78">
        <v>1975</v>
      </c>
      <c r="BS899" s="74">
        <v>2</v>
      </c>
      <c r="BT899" s="78">
        <v>1935</v>
      </c>
      <c r="BU899" s="74">
        <v>7.8</v>
      </c>
      <c r="BV899" s="74">
        <v>15.9</v>
      </c>
      <c r="BW899" s="74">
        <v>67.900000000000006</v>
      </c>
      <c r="BX899" s="74">
        <v>73.3</v>
      </c>
      <c r="BY899" s="74">
        <v>76.3</v>
      </c>
      <c r="BZ899" s="78">
        <v>1975</v>
      </c>
      <c r="CA899" s="74">
        <v>2</v>
      </c>
      <c r="CB899" s="78">
        <v>1935</v>
      </c>
      <c r="CC899" s="74">
        <v>12.8</v>
      </c>
      <c r="CD899" s="74">
        <v>10.5</v>
      </c>
      <c r="CE899" s="74">
        <v>71</v>
      </c>
      <c r="CF899" s="74">
        <v>75.400000000000006</v>
      </c>
      <c r="CG899" s="74">
        <v>76.7</v>
      </c>
      <c r="CH899" s="78" t="s">
        <v>13</v>
      </c>
      <c r="CI899" s="74" t="s">
        <v>13</v>
      </c>
      <c r="CJ899" s="78" t="s">
        <v>13</v>
      </c>
      <c r="CK899" s="74" t="s">
        <v>13</v>
      </c>
      <c r="CL899" s="74" t="s">
        <v>13</v>
      </c>
      <c r="CM899" s="74" t="s">
        <v>13</v>
      </c>
      <c r="CN899" s="74" t="s">
        <v>13</v>
      </c>
      <c r="CO899" s="74" t="s">
        <v>13</v>
      </c>
      <c r="CP899" s="78"/>
      <c r="CQ899" s="74"/>
      <c r="CR899" s="78"/>
      <c r="CS899" s="74"/>
      <c r="CT899" s="74"/>
      <c r="CU899" s="74"/>
      <c r="CV899" s="74"/>
      <c r="CW899" s="74"/>
    </row>
    <row r="900" spans="1:101" ht="16.5" x14ac:dyDescent="0.3">
      <c r="A900" s="74" t="s">
        <v>294</v>
      </c>
      <c r="B900" s="74">
        <v>160</v>
      </c>
      <c r="C900" s="74">
        <v>10007158</v>
      </c>
      <c r="D900" s="74" t="s">
        <v>49</v>
      </c>
      <c r="E900" s="74" t="s">
        <v>245</v>
      </c>
      <c r="F900" s="78">
        <v>1930</v>
      </c>
      <c r="G900" s="74">
        <v>2.5</v>
      </c>
      <c r="H900" s="78">
        <v>1880</v>
      </c>
      <c r="I900" s="74">
        <v>7.1</v>
      </c>
      <c r="J900" s="74">
        <v>8.5</v>
      </c>
      <c r="K900" s="74">
        <v>58.9</v>
      </c>
      <c r="L900" s="74">
        <v>76.099999999999994</v>
      </c>
      <c r="M900" s="74">
        <v>84.4</v>
      </c>
      <c r="N900" s="78">
        <v>1930</v>
      </c>
      <c r="O900" s="74">
        <v>3</v>
      </c>
      <c r="P900" s="78">
        <v>1870</v>
      </c>
      <c r="Q900" s="74">
        <v>9.8000000000000007</v>
      </c>
      <c r="R900" s="74">
        <v>5.5</v>
      </c>
      <c r="S900" s="74">
        <v>67.099999999999994</v>
      </c>
      <c r="T900" s="74">
        <v>79.900000000000006</v>
      </c>
      <c r="U900" s="74">
        <v>84.7</v>
      </c>
      <c r="V900" s="78" t="s">
        <v>13</v>
      </c>
      <c r="W900" s="74" t="s">
        <v>13</v>
      </c>
      <c r="X900" s="78" t="s">
        <v>13</v>
      </c>
      <c r="Y900" s="74" t="s">
        <v>13</v>
      </c>
      <c r="Z900" s="74" t="s">
        <v>13</v>
      </c>
      <c r="AA900" s="74" t="s">
        <v>13</v>
      </c>
      <c r="AB900" s="74" t="s">
        <v>13</v>
      </c>
      <c r="AC900" s="74" t="s">
        <v>13</v>
      </c>
      <c r="AD900" s="78"/>
      <c r="AE900" s="74"/>
      <c r="AF900" s="78"/>
      <c r="AG900" s="74"/>
      <c r="AH900" s="74"/>
      <c r="AI900" s="74"/>
      <c r="AJ900" s="74"/>
      <c r="AK900" s="74"/>
      <c r="AL900" s="78">
        <v>1385</v>
      </c>
      <c r="AM900" s="74">
        <v>1.1000000000000001</v>
      </c>
      <c r="AN900" s="78">
        <v>1370</v>
      </c>
      <c r="AO900" s="74">
        <v>6.7</v>
      </c>
      <c r="AP900" s="74">
        <v>9.5</v>
      </c>
      <c r="AQ900" s="74">
        <v>58.4</v>
      </c>
      <c r="AR900" s="74">
        <v>73.900000000000006</v>
      </c>
      <c r="AS900" s="74">
        <v>83.8</v>
      </c>
      <c r="AT900" s="78">
        <v>1385</v>
      </c>
      <c r="AU900" s="74">
        <v>1.2</v>
      </c>
      <c r="AV900" s="78">
        <v>1370</v>
      </c>
      <c r="AW900" s="74">
        <v>10.6</v>
      </c>
      <c r="AX900" s="74">
        <v>6.6</v>
      </c>
      <c r="AY900" s="74">
        <v>66.8</v>
      </c>
      <c r="AZ900" s="74">
        <v>78.2</v>
      </c>
      <c r="BA900" s="74">
        <v>82.8</v>
      </c>
      <c r="BB900" s="78" t="s">
        <v>13</v>
      </c>
      <c r="BC900" s="74" t="s">
        <v>13</v>
      </c>
      <c r="BD900" s="78" t="s">
        <v>13</v>
      </c>
      <c r="BE900" s="74" t="s">
        <v>13</v>
      </c>
      <c r="BF900" s="74" t="s">
        <v>13</v>
      </c>
      <c r="BG900" s="74" t="s">
        <v>13</v>
      </c>
      <c r="BH900" s="74" t="s">
        <v>13</v>
      </c>
      <c r="BI900" s="74" t="s">
        <v>13</v>
      </c>
      <c r="BJ900" s="78"/>
      <c r="BK900" s="74"/>
      <c r="BL900" s="78"/>
      <c r="BM900" s="74"/>
      <c r="BN900" s="74"/>
      <c r="BO900" s="74"/>
      <c r="BP900" s="74"/>
      <c r="BQ900" s="74"/>
      <c r="BR900" s="78">
        <v>3315</v>
      </c>
      <c r="BS900" s="74">
        <v>1.9</v>
      </c>
      <c r="BT900" s="78">
        <v>3250</v>
      </c>
      <c r="BU900" s="74">
        <v>7</v>
      </c>
      <c r="BV900" s="74">
        <v>8.9</v>
      </c>
      <c r="BW900" s="74">
        <v>58.7</v>
      </c>
      <c r="BX900" s="74">
        <v>75.099999999999994</v>
      </c>
      <c r="BY900" s="74">
        <v>84.1</v>
      </c>
      <c r="BZ900" s="78">
        <v>3315</v>
      </c>
      <c r="CA900" s="74">
        <v>2.2000000000000002</v>
      </c>
      <c r="CB900" s="78">
        <v>3240</v>
      </c>
      <c r="CC900" s="74">
        <v>10.1</v>
      </c>
      <c r="CD900" s="74">
        <v>6</v>
      </c>
      <c r="CE900" s="74">
        <v>67</v>
      </c>
      <c r="CF900" s="74">
        <v>79.2</v>
      </c>
      <c r="CG900" s="74">
        <v>83.9</v>
      </c>
      <c r="CH900" s="78" t="s">
        <v>13</v>
      </c>
      <c r="CI900" s="74" t="s">
        <v>13</v>
      </c>
      <c r="CJ900" s="78" t="s">
        <v>13</v>
      </c>
      <c r="CK900" s="74" t="s">
        <v>13</v>
      </c>
      <c r="CL900" s="74" t="s">
        <v>13</v>
      </c>
      <c r="CM900" s="74" t="s">
        <v>13</v>
      </c>
      <c r="CN900" s="74" t="s">
        <v>13</v>
      </c>
      <c r="CO900" s="74" t="s">
        <v>13</v>
      </c>
      <c r="CP900" s="78"/>
      <c r="CQ900" s="74"/>
      <c r="CR900" s="78"/>
      <c r="CS900" s="74"/>
      <c r="CT900" s="74"/>
      <c r="CU900" s="74"/>
      <c r="CV900" s="74"/>
      <c r="CW900" s="74"/>
    </row>
    <row r="901" spans="1:101" ht="16.5" x14ac:dyDescent="0.3">
      <c r="A901" s="74" t="s">
        <v>294</v>
      </c>
      <c r="B901" s="74">
        <v>77</v>
      </c>
      <c r="C901" s="74">
        <v>10006299</v>
      </c>
      <c r="D901" s="74" t="s">
        <v>16</v>
      </c>
      <c r="E901" s="74" t="s">
        <v>247</v>
      </c>
      <c r="F901" s="78">
        <v>1075</v>
      </c>
      <c r="G901" s="74">
        <v>3.8</v>
      </c>
      <c r="H901" s="78">
        <v>1035</v>
      </c>
      <c r="I901" s="74">
        <v>5</v>
      </c>
      <c r="J901" s="74">
        <v>8</v>
      </c>
      <c r="K901" s="74">
        <v>65.599999999999994</v>
      </c>
      <c r="L901" s="74">
        <v>81</v>
      </c>
      <c r="M901" s="74">
        <v>86.9</v>
      </c>
      <c r="N901" s="78">
        <v>1075</v>
      </c>
      <c r="O901" s="74">
        <v>4.4000000000000004</v>
      </c>
      <c r="P901" s="78">
        <v>1025</v>
      </c>
      <c r="Q901" s="74">
        <v>8.5</v>
      </c>
      <c r="R901" s="74">
        <v>7.9</v>
      </c>
      <c r="S901" s="74">
        <v>68.400000000000006</v>
      </c>
      <c r="T901" s="74">
        <v>80.3</v>
      </c>
      <c r="U901" s="74">
        <v>83.6</v>
      </c>
      <c r="V901" s="78" t="s">
        <v>13</v>
      </c>
      <c r="W901" s="74" t="s">
        <v>13</v>
      </c>
      <c r="X901" s="78" t="s">
        <v>13</v>
      </c>
      <c r="Y901" s="74" t="s">
        <v>13</v>
      </c>
      <c r="Z901" s="74" t="s">
        <v>13</v>
      </c>
      <c r="AA901" s="74" t="s">
        <v>13</v>
      </c>
      <c r="AB901" s="74" t="s">
        <v>13</v>
      </c>
      <c r="AC901" s="74" t="s">
        <v>13</v>
      </c>
      <c r="AD901" s="78"/>
      <c r="AE901" s="74"/>
      <c r="AF901" s="78"/>
      <c r="AG901" s="74"/>
      <c r="AH901" s="74"/>
      <c r="AI901" s="74"/>
      <c r="AJ901" s="74"/>
      <c r="AK901" s="74"/>
      <c r="AL901" s="78">
        <v>1135</v>
      </c>
      <c r="AM901" s="74">
        <v>1.1000000000000001</v>
      </c>
      <c r="AN901" s="78">
        <v>1120</v>
      </c>
      <c r="AO901" s="74">
        <v>7.6</v>
      </c>
      <c r="AP901" s="74">
        <v>12.5</v>
      </c>
      <c r="AQ901" s="74">
        <v>66</v>
      </c>
      <c r="AR901" s="74">
        <v>75</v>
      </c>
      <c r="AS901" s="74">
        <v>79.900000000000006</v>
      </c>
      <c r="AT901" s="78">
        <v>1135</v>
      </c>
      <c r="AU901" s="74">
        <v>1.4</v>
      </c>
      <c r="AV901" s="78">
        <v>1120</v>
      </c>
      <c r="AW901" s="74">
        <v>11.6</v>
      </c>
      <c r="AX901" s="74">
        <v>8.4</v>
      </c>
      <c r="AY901" s="74">
        <v>71.099999999999994</v>
      </c>
      <c r="AZ901" s="74">
        <v>77.900000000000006</v>
      </c>
      <c r="BA901" s="74">
        <v>80</v>
      </c>
      <c r="BB901" s="78" t="s">
        <v>13</v>
      </c>
      <c r="BC901" s="74" t="s">
        <v>13</v>
      </c>
      <c r="BD901" s="78" t="s">
        <v>13</v>
      </c>
      <c r="BE901" s="74" t="s">
        <v>13</v>
      </c>
      <c r="BF901" s="74" t="s">
        <v>13</v>
      </c>
      <c r="BG901" s="74" t="s">
        <v>13</v>
      </c>
      <c r="BH901" s="74" t="s">
        <v>13</v>
      </c>
      <c r="BI901" s="74" t="s">
        <v>13</v>
      </c>
      <c r="BJ901" s="78"/>
      <c r="BK901" s="74"/>
      <c r="BL901" s="78"/>
      <c r="BM901" s="74"/>
      <c r="BN901" s="74"/>
      <c r="BO901" s="74"/>
      <c r="BP901" s="74"/>
      <c r="BQ901" s="74"/>
      <c r="BR901" s="78">
        <v>2210</v>
      </c>
      <c r="BS901" s="74">
        <v>2.4</v>
      </c>
      <c r="BT901" s="78">
        <v>2155</v>
      </c>
      <c r="BU901" s="74">
        <v>6.4</v>
      </c>
      <c r="BV901" s="74">
        <v>10.3</v>
      </c>
      <c r="BW901" s="74">
        <v>65.8</v>
      </c>
      <c r="BX901" s="74">
        <v>77.900000000000006</v>
      </c>
      <c r="BY901" s="74">
        <v>83.3</v>
      </c>
      <c r="BZ901" s="78">
        <v>2210</v>
      </c>
      <c r="CA901" s="74">
        <v>2.9</v>
      </c>
      <c r="CB901" s="78">
        <v>2145</v>
      </c>
      <c r="CC901" s="74">
        <v>10.1</v>
      </c>
      <c r="CD901" s="74">
        <v>8.1999999999999993</v>
      </c>
      <c r="CE901" s="74">
        <v>69.8</v>
      </c>
      <c r="CF901" s="74">
        <v>79.099999999999994</v>
      </c>
      <c r="CG901" s="74">
        <v>81.7</v>
      </c>
      <c r="CH901" s="78" t="s">
        <v>13</v>
      </c>
      <c r="CI901" s="74" t="s">
        <v>13</v>
      </c>
      <c r="CJ901" s="78" t="s">
        <v>13</v>
      </c>
      <c r="CK901" s="74" t="s">
        <v>13</v>
      </c>
      <c r="CL901" s="74" t="s">
        <v>13</v>
      </c>
      <c r="CM901" s="74" t="s">
        <v>13</v>
      </c>
      <c r="CN901" s="74" t="s">
        <v>13</v>
      </c>
      <c r="CO901" s="74" t="s">
        <v>13</v>
      </c>
      <c r="CP901" s="78"/>
      <c r="CQ901" s="74"/>
      <c r="CR901" s="78"/>
      <c r="CS901" s="74"/>
      <c r="CT901" s="74"/>
      <c r="CU901" s="74"/>
      <c r="CV901" s="74"/>
      <c r="CW901" s="74"/>
    </row>
    <row r="902" spans="1:101" ht="16.5" x14ac:dyDescent="0.3">
      <c r="A902" s="74" t="s">
        <v>294</v>
      </c>
      <c r="B902" s="74">
        <v>14</v>
      </c>
      <c r="C902" s="74">
        <v>10037449</v>
      </c>
      <c r="D902" s="74" t="s">
        <v>19</v>
      </c>
      <c r="E902" s="74" t="s">
        <v>249</v>
      </c>
      <c r="F902" s="78">
        <v>370</v>
      </c>
      <c r="G902" s="74">
        <v>2.2000000000000002</v>
      </c>
      <c r="H902" s="78">
        <v>365</v>
      </c>
      <c r="I902" s="74">
        <v>5.5</v>
      </c>
      <c r="J902" s="74">
        <v>3.8</v>
      </c>
      <c r="K902" s="74">
        <v>50.8</v>
      </c>
      <c r="L902" s="74">
        <v>83.2</v>
      </c>
      <c r="M902" s="74">
        <v>90.7</v>
      </c>
      <c r="N902" s="78">
        <v>370</v>
      </c>
      <c r="O902" s="74">
        <v>3.2</v>
      </c>
      <c r="P902" s="78">
        <v>360</v>
      </c>
      <c r="Q902" s="74">
        <v>8.6</v>
      </c>
      <c r="R902" s="74">
        <v>8.6</v>
      </c>
      <c r="S902" s="74">
        <v>72.8</v>
      </c>
      <c r="T902" s="74">
        <v>79.400000000000006</v>
      </c>
      <c r="U902" s="74">
        <v>82.8</v>
      </c>
      <c r="V902" s="78" t="s">
        <v>13</v>
      </c>
      <c r="W902" s="74" t="s">
        <v>13</v>
      </c>
      <c r="X902" s="78" t="s">
        <v>13</v>
      </c>
      <c r="Y902" s="74" t="s">
        <v>13</v>
      </c>
      <c r="Z902" s="74" t="s">
        <v>13</v>
      </c>
      <c r="AA902" s="74" t="s">
        <v>13</v>
      </c>
      <c r="AB902" s="74" t="s">
        <v>13</v>
      </c>
      <c r="AC902" s="74" t="s">
        <v>13</v>
      </c>
      <c r="AD902" s="78"/>
      <c r="AE902" s="74"/>
      <c r="AF902" s="78"/>
      <c r="AG902" s="74"/>
      <c r="AH902" s="74"/>
      <c r="AI902" s="74"/>
      <c r="AJ902" s="74"/>
      <c r="AK902" s="74"/>
      <c r="AL902" s="78">
        <v>205</v>
      </c>
      <c r="AM902" s="74">
        <v>1.5</v>
      </c>
      <c r="AN902" s="78">
        <v>205</v>
      </c>
      <c r="AO902" s="74">
        <v>7.9</v>
      </c>
      <c r="AP902" s="74">
        <v>11.3</v>
      </c>
      <c r="AQ902" s="74">
        <v>49.3</v>
      </c>
      <c r="AR902" s="74">
        <v>74.400000000000006</v>
      </c>
      <c r="AS902" s="74">
        <v>80.8</v>
      </c>
      <c r="AT902" s="78">
        <v>205</v>
      </c>
      <c r="AU902" s="74">
        <v>1</v>
      </c>
      <c r="AV902" s="78">
        <v>205</v>
      </c>
      <c r="AW902" s="74">
        <v>9.8000000000000007</v>
      </c>
      <c r="AX902" s="74">
        <v>9.3000000000000007</v>
      </c>
      <c r="AY902" s="74">
        <v>66.7</v>
      </c>
      <c r="AZ902" s="74">
        <v>77</v>
      </c>
      <c r="BA902" s="74">
        <v>80.900000000000006</v>
      </c>
      <c r="BB902" s="78" t="s">
        <v>13</v>
      </c>
      <c r="BC902" s="74" t="s">
        <v>13</v>
      </c>
      <c r="BD902" s="78" t="s">
        <v>13</v>
      </c>
      <c r="BE902" s="74" t="s">
        <v>13</v>
      </c>
      <c r="BF902" s="74" t="s">
        <v>13</v>
      </c>
      <c r="BG902" s="74" t="s">
        <v>13</v>
      </c>
      <c r="BH902" s="74" t="s">
        <v>13</v>
      </c>
      <c r="BI902" s="74" t="s">
        <v>13</v>
      </c>
      <c r="BJ902" s="78"/>
      <c r="BK902" s="74"/>
      <c r="BL902" s="78"/>
      <c r="BM902" s="74"/>
      <c r="BN902" s="74"/>
      <c r="BO902" s="74"/>
      <c r="BP902" s="74"/>
      <c r="BQ902" s="74"/>
      <c r="BR902" s="78">
        <v>580</v>
      </c>
      <c r="BS902" s="74">
        <v>1.9</v>
      </c>
      <c r="BT902" s="78">
        <v>565</v>
      </c>
      <c r="BU902" s="74">
        <v>6.3</v>
      </c>
      <c r="BV902" s="74">
        <v>6.5</v>
      </c>
      <c r="BW902" s="74">
        <v>50.3</v>
      </c>
      <c r="BX902" s="74">
        <v>80.099999999999994</v>
      </c>
      <c r="BY902" s="74">
        <v>87.1</v>
      </c>
      <c r="BZ902" s="78">
        <v>580</v>
      </c>
      <c r="CA902" s="74">
        <v>2.4</v>
      </c>
      <c r="CB902" s="78">
        <v>565</v>
      </c>
      <c r="CC902" s="74">
        <v>9</v>
      </c>
      <c r="CD902" s="74">
        <v>8.9</v>
      </c>
      <c r="CE902" s="74">
        <v>70.599999999999994</v>
      </c>
      <c r="CF902" s="74">
        <v>78.5</v>
      </c>
      <c r="CG902" s="74">
        <v>82.1</v>
      </c>
      <c r="CH902" s="78" t="s">
        <v>13</v>
      </c>
      <c r="CI902" s="74" t="s">
        <v>13</v>
      </c>
      <c r="CJ902" s="78" t="s">
        <v>13</v>
      </c>
      <c r="CK902" s="74" t="s">
        <v>13</v>
      </c>
      <c r="CL902" s="74" t="s">
        <v>13</v>
      </c>
      <c r="CM902" s="74" t="s">
        <v>13</v>
      </c>
      <c r="CN902" s="74" t="s">
        <v>13</v>
      </c>
      <c r="CO902" s="74" t="s">
        <v>13</v>
      </c>
      <c r="CP902" s="78"/>
      <c r="CQ902" s="74"/>
      <c r="CR902" s="78"/>
      <c r="CS902" s="74"/>
      <c r="CT902" s="74"/>
      <c r="CU902" s="74"/>
      <c r="CV902" s="74"/>
      <c r="CW902" s="74"/>
    </row>
    <row r="903" spans="1:101" ht="16.5" x14ac:dyDescent="0.3">
      <c r="A903" s="74" t="s">
        <v>294</v>
      </c>
      <c r="B903" s="74">
        <v>210</v>
      </c>
      <c r="C903" s="74">
        <v>10014001</v>
      </c>
      <c r="D903" s="74" t="s">
        <v>11</v>
      </c>
      <c r="E903" s="74" t="s">
        <v>251</v>
      </c>
      <c r="F903" s="78">
        <v>440</v>
      </c>
      <c r="G903" s="74">
        <v>4.3</v>
      </c>
      <c r="H903" s="78">
        <v>420</v>
      </c>
      <c r="I903" s="74">
        <v>8.8000000000000007</v>
      </c>
      <c r="J903" s="74">
        <v>6.4</v>
      </c>
      <c r="K903" s="74">
        <v>62.8</v>
      </c>
      <c r="L903" s="74">
        <v>77.8</v>
      </c>
      <c r="M903" s="74">
        <v>84.7</v>
      </c>
      <c r="N903" s="78">
        <v>440</v>
      </c>
      <c r="O903" s="74">
        <v>4.8</v>
      </c>
      <c r="P903" s="78">
        <v>415</v>
      </c>
      <c r="Q903" s="74">
        <v>12</v>
      </c>
      <c r="R903" s="74">
        <v>6.7</v>
      </c>
      <c r="S903" s="74" t="s">
        <v>396</v>
      </c>
      <c r="T903" s="74" t="s">
        <v>396</v>
      </c>
      <c r="U903" s="74">
        <v>81.3</v>
      </c>
      <c r="V903" s="78" t="s">
        <v>13</v>
      </c>
      <c r="W903" s="74" t="s">
        <v>13</v>
      </c>
      <c r="X903" s="78" t="s">
        <v>13</v>
      </c>
      <c r="Y903" s="74" t="s">
        <v>13</v>
      </c>
      <c r="Z903" s="74" t="s">
        <v>13</v>
      </c>
      <c r="AA903" s="74" t="s">
        <v>13</v>
      </c>
      <c r="AB903" s="74" t="s">
        <v>13</v>
      </c>
      <c r="AC903" s="74" t="s">
        <v>13</v>
      </c>
      <c r="AD903" s="78"/>
      <c r="AE903" s="74"/>
      <c r="AF903" s="78"/>
      <c r="AG903" s="74"/>
      <c r="AH903" s="74"/>
      <c r="AI903" s="74"/>
      <c r="AJ903" s="74"/>
      <c r="AK903" s="74"/>
      <c r="AL903" s="78">
        <v>175</v>
      </c>
      <c r="AM903" s="74">
        <v>0</v>
      </c>
      <c r="AN903" s="78">
        <v>175</v>
      </c>
      <c r="AO903" s="74">
        <v>8.6</v>
      </c>
      <c r="AP903" s="74">
        <v>17.7</v>
      </c>
      <c r="AQ903" s="74">
        <v>59.4</v>
      </c>
      <c r="AR903" s="74">
        <v>70.3</v>
      </c>
      <c r="AS903" s="74">
        <v>73.7</v>
      </c>
      <c r="AT903" s="78">
        <v>175</v>
      </c>
      <c r="AU903" s="74">
        <v>0</v>
      </c>
      <c r="AV903" s="78">
        <v>175</v>
      </c>
      <c r="AW903" s="74">
        <v>13.1</v>
      </c>
      <c r="AX903" s="74">
        <v>8</v>
      </c>
      <c r="AY903" s="74" t="s">
        <v>396</v>
      </c>
      <c r="AZ903" s="74" t="s">
        <v>396</v>
      </c>
      <c r="BA903" s="74">
        <v>78.900000000000006</v>
      </c>
      <c r="BB903" s="78" t="s">
        <v>13</v>
      </c>
      <c r="BC903" s="74" t="s">
        <v>13</v>
      </c>
      <c r="BD903" s="78" t="s">
        <v>13</v>
      </c>
      <c r="BE903" s="74" t="s">
        <v>13</v>
      </c>
      <c r="BF903" s="74" t="s">
        <v>13</v>
      </c>
      <c r="BG903" s="74" t="s">
        <v>13</v>
      </c>
      <c r="BH903" s="74" t="s">
        <v>13</v>
      </c>
      <c r="BI903" s="74" t="s">
        <v>13</v>
      </c>
      <c r="BJ903" s="78"/>
      <c r="BK903" s="74"/>
      <c r="BL903" s="78"/>
      <c r="BM903" s="74"/>
      <c r="BN903" s="74"/>
      <c r="BO903" s="74"/>
      <c r="BP903" s="74"/>
      <c r="BQ903" s="74"/>
      <c r="BR903" s="78">
        <v>615</v>
      </c>
      <c r="BS903" s="74">
        <v>3.1</v>
      </c>
      <c r="BT903" s="78">
        <v>595</v>
      </c>
      <c r="BU903" s="74">
        <v>8.8000000000000007</v>
      </c>
      <c r="BV903" s="74">
        <v>9.8000000000000007</v>
      </c>
      <c r="BW903" s="74">
        <v>61.8</v>
      </c>
      <c r="BX903" s="74">
        <v>75.599999999999994</v>
      </c>
      <c r="BY903" s="74">
        <v>81.5</v>
      </c>
      <c r="BZ903" s="78">
        <v>615</v>
      </c>
      <c r="CA903" s="74">
        <v>3.4</v>
      </c>
      <c r="CB903" s="78">
        <v>590</v>
      </c>
      <c r="CC903" s="74">
        <v>12.3</v>
      </c>
      <c r="CD903" s="74">
        <v>7.1</v>
      </c>
      <c r="CE903" s="74">
        <v>68.8</v>
      </c>
      <c r="CF903" s="74">
        <v>77.7</v>
      </c>
      <c r="CG903" s="74">
        <v>80.599999999999994</v>
      </c>
      <c r="CH903" s="78" t="s">
        <v>13</v>
      </c>
      <c r="CI903" s="74" t="s">
        <v>13</v>
      </c>
      <c r="CJ903" s="78" t="s">
        <v>13</v>
      </c>
      <c r="CK903" s="74" t="s">
        <v>13</v>
      </c>
      <c r="CL903" s="74" t="s">
        <v>13</v>
      </c>
      <c r="CM903" s="74" t="s">
        <v>13</v>
      </c>
      <c r="CN903" s="74" t="s">
        <v>13</v>
      </c>
      <c r="CO903" s="74" t="s">
        <v>13</v>
      </c>
      <c r="CP903" s="78"/>
      <c r="CQ903" s="74"/>
      <c r="CR903" s="78"/>
      <c r="CS903" s="74"/>
      <c r="CT903" s="74"/>
      <c r="CU903" s="74"/>
      <c r="CV903" s="74"/>
      <c r="CW903" s="74"/>
    </row>
    <row r="904" spans="1:101" ht="16.5" x14ac:dyDescent="0.3">
      <c r="A904" s="74" t="s">
        <v>294</v>
      </c>
      <c r="B904" s="74">
        <v>78</v>
      </c>
      <c r="C904" s="74">
        <v>10007159</v>
      </c>
      <c r="D904" s="74" t="s">
        <v>90</v>
      </c>
      <c r="E904" s="74" t="s">
        <v>253</v>
      </c>
      <c r="F904" s="78">
        <v>1130</v>
      </c>
      <c r="G904" s="74">
        <v>3.6</v>
      </c>
      <c r="H904" s="78">
        <v>1090</v>
      </c>
      <c r="I904" s="74">
        <v>6.4</v>
      </c>
      <c r="J904" s="74">
        <v>11.9</v>
      </c>
      <c r="K904" s="74">
        <v>61.9</v>
      </c>
      <c r="L904" s="74">
        <v>76</v>
      </c>
      <c r="M904" s="74">
        <v>81.599999999999994</v>
      </c>
      <c r="N904" s="78">
        <v>1130</v>
      </c>
      <c r="O904" s="74">
        <v>4</v>
      </c>
      <c r="P904" s="78">
        <v>1085</v>
      </c>
      <c r="Q904" s="74">
        <v>11.8</v>
      </c>
      <c r="R904" s="74">
        <v>6.8</v>
      </c>
      <c r="S904" s="74">
        <v>68.8</v>
      </c>
      <c r="T904" s="74">
        <v>79.099999999999994</v>
      </c>
      <c r="U904" s="74">
        <v>81.400000000000006</v>
      </c>
      <c r="V904" s="78" t="s">
        <v>13</v>
      </c>
      <c r="W904" s="74" t="s">
        <v>13</v>
      </c>
      <c r="X904" s="78" t="s">
        <v>13</v>
      </c>
      <c r="Y904" s="74" t="s">
        <v>13</v>
      </c>
      <c r="Z904" s="74" t="s">
        <v>13</v>
      </c>
      <c r="AA904" s="74" t="s">
        <v>13</v>
      </c>
      <c r="AB904" s="74" t="s">
        <v>13</v>
      </c>
      <c r="AC904" s="74" t="s">
        <v>13</v>
      </c>
      <c r="AD904" s="78"/>
      <c r="AE904" s="74"/>
      <c r="AF904" s="78"/>
      <c r="AG904" s="74"/>
      <c r="AH904" s="74"/>
      <c r="AI904" s="74"/>
      <c r="AJ904" s="74"/>
      <c r="AK904" s="74"/>
      <c r="AL904" s="78">
        <v>785</v>
      </c>
      <c r="AM904" s="74">
        <v>3.2</v>
      </c>
      <c r="AN904" s="78">
        <v>760</v>
      </c>
      <c r="AO904" s="74">
        <v>7</v>
      </c>
      <c r="AP904" s="74">
        <v>13.1</v>
      </c>
      <c r="AQ904" s="74">
        <v>63.9</v>
      </c>
      <c r="AR904" s="74">
        <v>74.3</v>
      </c>
      <c r="AS904" s="74">
        <v>79.900000000000006</v>
      </c>
      <c r="AT904" s="78">
        <v>785</v>
      </c>
      <c r="AU904" s="74">
        <v>3.6</v>
      </c>
      <c r="AV904" s="78">
        <v>755</v>
      </c>
      <c r="AW904" s="74">
        <v>11.9</v>
      </c>
      <c r="AX904" s="74">
        <v>8.6</v>
      </c>
      <c r="AY904" s="74">
        <v>70.099999999999994</v>
      </c>
      <c r="AZ904" s="74">
        <v>76.2</v>
      </c>
      <c r="BA904" s="74">
        <v>79.5</v>
      </c>
      <c r="BB904" s="78" t="s">
        <v>13</v>
      </c>
      <c r="BC904" s="74" t="s">
        <v>13</v>
      </c>
      <c r="BD904" s="78" t="s">
        <v>13</v>
      </c>
      <c r="BE904" s="74" t="s">
        <v>13</v>
      </c>
      <c r="BF904" s="74" t="s">
        <v>13</v>
      </c>
      <c r="BG904" s="74" t="s">
        <v>13</v>
      </c>
      <c r="BH904" s="74" t="s">
        <v>13</v>
      </c>
      <c r="BI904" s="74" t="s">
        <v>13</v>
      </c>
      <c r="BJ904" s="78"/>
      <c r="BK904" s="74"/>
      <c r="BL904" s="78"/>
      <c r="BM904" s="74"/>
      <c r="BN904" s="74"/>
      <c r="BO904" s="74"/>
      <c r="BP904" s="74"/>
      <c r="BQ904" s="74"/>
      <c r="BR904" s="78">
        <v>1910</v>
      </c>
      <c r="BS904" s="74">
        <v>3.5</v>
      </c>
      <c r="BT904" s="78">
        <v>1845</v>
      </c>
      <c r="BU904" s="74">
        <v>6.7</v>
      </c>
      <c r="BV904" s="74">
        <v>12.4</v>
      </c>
      <c r="BW904" s="74">
        <v>62.7</v>
      </c>
      <c r="BX904" s="74">
        <v>75.3</v>
      </c>
      <c r="BY904" s="74">
        <v>80.900000000000006</v>
      </c>
      <c r="BZ904" s="78">
        <v>1910</v>
      </c>
      <c r="CA904" s="74">
        <v>3.8</v>
      </c>
      <c r="CB904" s="78">
        <v>1840</v>
      </c>
      <c r="CC904" s="74">
        <v>11.9</v>
      </c>
      <c r="CD904" s="74">
        <v>7.6</v>
      </c>
      <c r="CE904" s="74">
        <v>69.3</v>
      </c>
      <c r="CF904" s="74">
        <v>77.900000000000006</v>
      </c>
      <c r="CG904" s="74">
        <v>80.599999999999994</v>
      </c>
      <c r="CH904" s="78" t="s">
        <v>13</v>
      </c>
      <c r="CI904" s="74" t="s">
        <v>13</v>
      </c>
      <c r="CJ904" s="78" t="s">
        <v>13</v>
      </c>
      <c r="CK904" s="74" t="s">
        <v>13</v>
      </c>
      <c r="CL904" s="74" t="s">
        <v>13</v>
      </c>
      <c r="CM904" s="74" t="s">
        <v>13</v>
      </c>
      <c r="CN904" s="74" t="s">
        <v>13</v>
      </c>
      <c r="CO904" s="74" t="s">
        <v>13</v>
      </c>
      <c r="CP904" s="78"/>
      <c r="CQ904" s="74"/>
      <c r="CR904" s="78"/>
      <c r="CS904" s="74"/>
      <c r="CT904" s="74"/>
      <c r="CU904" s="74"/>
      <c r="CV904" s="74"/>
      <c r="CW904" s="74"/>
    </row>
    <row r="905" spans="1:101" ht="16.5" x14ac:dyDescent="0.3">
      <c r="A905" s="74" t="s">
        <v>294</v>
      </c>
      <c r="B905" s="74">
        <v>161</v>
      </c>
      <c r="C905" s="74">
        <v>10007160</v>
      </c>
      <c r="D905" s="74" t="s">
        <v>49</v>
      </c>
      <c r="E905" s="74" t="s">
        <v>255</v>
      </c>
      <c r="F905" s="78">
        <v>845</v>
      </c>
      <c r="G905" s="74">
        <v>4.3</v>
      </c>
      <c r="H905" s="78">
        <v>810</v>
      </c>
      <c r="I905" s="74">
        <v>9.3000000000000007</v>
      </c>
      <c r="J905" s="74">
        <v>7.3</v>
      </c>
      <c r="K905" s="74">
        <v>61.4</v>
      </c>
      <c r="L905" s="74">
        <v>76.7</v>
      </c>
      <c r="M905" s="74">
        <v>83.5</v>
      </c>
      <c r="N905" s="78">
        <v>845</v>
      </c>
      <c r="O905" s="74">
        <v>5.2</v>
      </c>
      <c r="P905" s="78">
        <v>800</v>
      </c>
      <c r="Q905" s="74">
        <v>11.6</v>
      </c>
      <c r="R905" s="74">
        <v>6.7</v>
      </c>
      <c r="S905" s="74">
        <v>63.6</v>
      </c>
      <c r="T905" s="74">
        <v>77.7</v>
      </c>
      <c r="U905" s="74">
        <v>81.7</v>
      </c>
      <c r="V905" s="78" t="s">
        <v>13</v>
      </c>
      <c r="W905" s="74" t="s">
        <v>13</v>
      </c>
      <c r="X905" s="78" t="s">
        <v>13</v>
      </c>
      <c r="Y905" s="74" t="s">
        <v>13</v>
      </c>
      <c r="Z905" s="74" t="s">
        <v>13</v>
      </c>
      <c r="AA905" s="74" t="s">
        <v>13</v>
      </c>
      <c r="AB905" s="74" t="s">
        <v>13</v>
      </c>
      <c r="AC905" s="74" t="s">
        <v>13</v>
      </c>
      <c r="AD905" s="78"/>
      <c r="AE905" s="74"/>
      <c r="AF905" s="78"/>
      <c r="AG905" s="74"/>
      <c r="AH905" s="74"/>
      <c r="AI905" s="74"/>
      <c r="AJ905" s="74"/>
      <c r="AK905" s="74"/>
      <c r="AL905" s="78">
        <v>700</v>
      </c>
      <c r="AM905" s="74">
        <v>2</v>
      </c>
      <c r="AN905" s="78">
        <v>685</v>
      </c>
      <c r="AO905" s="74">
        <v>9.1</v>
      </c>
      <c r="AP905" s="74">
        <v>10.5</v>
      </c>
      <c r="AQ905" s="74">
        <v>58.1</v>
      </c>
      <c r="AR905" s="74">
        <v>70.900000000000006</v>
      </c>
      <c r="AS905" s="74">
        <v>80.400000000000006</v>
      </c>
      <c r="AT905" s="78">
        <v>700</v>
      </c>
      <c r="AU905" s="74">
        <v>2.2999999999999998</v>
      </c>
      <c r="AV905" s="78">
        <v>685</v>
      </c>
      <c r="AW905" s="74">
        <v>14.1</v>
      </c>
      <c r="AX905" s="74">
        <v>9.8000000000000007</v>
      </c>
      <c r="AY905" s="74">
        <v>62.8</v>
      </c>
      <c r="AZ905" s="74">
        <v>71.3</v>
      </c>
      <c r="BA905" s="74">
        <v>76.099999999999994</v>
      </c>
      <c r="BB905" s="78" t="s">
        <v>13</v>
      </c>
      <c r="BC905" s="74" t="s">
        <v>13</v>
      </c>
      <c r="BD905" s="78" t="s">
        <v>13</v>
      </c>
      <c r="BE905" s="74" t="s">
        <v>13</v>
      </c>
      <c r="BF905" s="74" t="s">
        <v>13</v>
      </c>
      <c r="BG905" s="74" t="s">
        <v>13</v>
      </c>
      <c r="BH905" s="74" t="s">
        <v>13</v>
      </c>
      <c r="BI905" s="74" t="s">
        <v>13</v>
      </c>
      <c r="BJ905" s="78"/>
      <c r="BK905" s="74"/>
      <c r="BL905" s="78"/>
      <c r="BM905" s="74"/>
      <c r="BN905" s="74"/>
      <c r="BO905" s="74"/>
      <c r="BP905" s="74"/>
      <c r="BQ905" s="74"/>
      <c r="BR905" s="78">
        <v>1545</v>
      </c>
      <c r="BS905" s="74">
        <v>3.2</v>
      </c>
      <c r="BT905" s="78">
        <v>1495</v>
      </c>
      <c r="BU905" s="74">
        <v>9.1999999999999993</v>
      </c>
      <c r="BV905" s="74">
        <v>8.8000000000000007</v>
      </c>
      <c r="BW905" s="74">
        <v>59.9</v>
      </c>
      <c r="BX905" s="74">
        <v>74</v>
      </c>
      <c r="BY905" s="74">
        <v>82.1</v>
      </c>
      <c r="BZ905" s="78">
        <v>1545</v>
      </c>
      <c r="CA905" s="74">
        <v>3.9</v>
      </c>
      <c r="CB905" s="78">
        <v>1485</v>
      </c>
      <c r="CC905" s="74">
        <v>12.7</v>
      </c>
      <c r="CD905" s="74">
        <v>8.1</v>
      </c>
      <c r="CE905" s="74">
        <v>63.2</v>
      </c>
      <c r="CF905" s="74">
        <v>74.7</v>
      </c>
      <c r="CG905" s="74">
        <v>79.099999999999994</v>
      </c>
      <c r="CH905" s="78" t="s">
        <v>13</v>
      </c>
      <c r="CI905" s="74" t="s">
        <v>13</v>
      </c>
      <c r="CJ905" s="78" t="s">
        <v>13</v>
      </c>
      <c r="CK905" s="74" t="s">
        <v>13</v>
      </c>
      <c r="CL905" s="74" t="s">
        <v>13</v>
      </c>
      <c r="CM905" s="74" t="s">
        <v>13</v>
      </c>
      <c r="CN905" s="74" t="s">
        <v>13</v>
      </c>
      <c r="CO905" s="74" t="s">
        <v>13</v>
      </c>
      <c r="CP905" s="78"/>
      <c r="CQ905" s="74"/>
      <c r="CR905" s="78"/>
      <c r="CS905" s="74"/>
      <c r="CT905" s="74"/>
      <c r="CU905" s="74"/>
      <c r="CV905" s="74"/>
      <c r="CW905" s="74"/>
    </row>
    <row r="906" spans="1:101" ht="16.5" x14ac:dyDescent="0.3">
      <c r="A906" s="74" t="s">
        <v>294</v>
      </c>
      <c r="B906" s="74">
        <v>162</v>
      </c>
      <c r="C906" s="74">
        <v>10007806</v>
      </c>
      <c r="D906" s="74" t="s">
        <v>49</v>
      </c>
      <c r="E906" s="74" t="s">
        <v>257</v>
      </c>
      <c r="F906" s="78">
        <v>1155</v>
      </c>
      <c r="G906" s="74">
        <v>1.5</v>
      </c>
      <c r="H906" s="78">
        <v>1140</v>
      </c>
      <c r="I906" s="74">
        <v>6.5</v>
      </c>
      <c r="J906" s="74">
        <v>13.7</v>
      </c>
      <c r="K906" s="74">
        <v>52.5</v>
      </c>
      <c r="L906" s="74">
        <v>69.5</v>
      </c>
      <c r="M906" s="74">
        <v>79.8</v>
      </c>
      <c r="N906" s="78">
        <v>1155</v>
      </c>
      <c r="O906" s="74">
        <v>1.6</v>
      </c>
      <c r="P906" s="78">
        <v>1135</v>
      </c>
      <c r="Q906" s="74">
        <v>10.7</v>
      </c>
      <c r="R906" s="74">
        <v>9.1</v>
      </c>
      <c r="S906" s="74">
        <v>59.8</v>
      </c>
      <c r="T906" s="74">
        <v>74.8</v>
      </c>
      <c r="U906" s="74">
        <v>80.099999999999994</v>
      </c>
      <c r="V906" s="78" t="s">
        <v>13</v>
      </c>
      <c r="W906" s="74" t="s">
        <v>13</v>
      </c>
      <c r="X906" s="78" t="s">
        <v>13</v>
      </c>
      <c r="Y906" s="74" t="s">
        <v>13</v>
      </c>
      <c r="Z906" s="74" t="s">
        <v>13</v>
      </c>
      <c r="AA906" s="74" t="s">
        <v>13</v>
      </c>
      <c r="AB906" s="74" t="s">
        <v>13</v>
      </c>
      <c r="AC906" s="74" t="s">
        <v>13</v>
      </c>
      <c r="AD906" s="78"/>
      <c r="AE906" s="74"/>
      <c r="AF906" s="78"/>
      <c r="AG906" s="74"/>
      <c r="AH906" s="74"/>
      <c r="AI906" s="74"/>
      <c r="AJ906" s="74"/>
      <c r="AK906" s="74"/>
      <c r="AL906" s="78">
        <v>795</v>
      </c>
      <c r="AM906" s="74">
        <v>1.5</v>
      </c>
      <c r="AN906" s="78">
        <v>780</v>
      </c>
      <c r="AO906" s="74">
        <v>7.3</v>
      </c>
      <c r="AP906" s="74">
        <v>11.7</v>
      </c>
      <c r="AQ906" s="74">
        <v>53.9</v>
      </c>
      <c r="AR906" s="74">
        <v>69.7</v>
      </c>
      <c r="AS906" s="74">
        <v>81</v>
      </c>
      <c r="AT906" s="78">
        <v>795</v>
      </c>
      <c r="AU906" s="74">
        <v>2</v>
      </c>
      <c r="AV906" s="78">
        <v>775</v>
      </c>
      <c r="AW906" s="74">
        <v>11.1</v>
      </c>
      <c r="AX906" s="74">
        <v>10</v>
      </c>
      <c r="AY906" s="74">
        <v>61.1</v>
      </c>
      <c r="AZ906" s="74">
        <v>72.5</v>
      </c>
      <c r="BA906" s="74">
        <v>78.900000000000006</v>
      </c>
      <c r="BB906" s="78" t="s">
        <v>13</v>
      </c>
      <c r="BC906" s="74" t="s">
        <v>13</v>
      </c>
      <c r="BD906" s="78" t="s">
        <v>13</v>
      </c>
      <c r="BE906" s="74" t="s">
        <v>13</v>
      </c>
      <c r="BF906" s="74" t="s">
        <v>13</v>
      </c>
      <c r="BG906" s="74" t="s">
        <v>13</v>
      </c>
      <c r="BH906" s="74" t="s">
        <v>13</v>
      </c>
      <c r="BI906" s="74" t="s">
        <v>13</v>
      </c>
      <c r="BJ906" s="78"/>
      <c r="BK906" s="74"/>
      <c r="BL906" s="78"/>
      <c r="BM906" s="74"/>
      <c r="BN906" s="74"/>
      <c r="BO906" s="74"/>
      <c r="BP906" s="74"/>
      <c r="BQ906" s="74"/>
      <c r="BR906" s="78">
        <v>1950</v>
      </c>
      <c r="BS906" s="74">
        <v>1.5</v>
      </c>
      <c r="BT906" s="78">
        <v>1920</v>
      </c>
      <c r="BU906" s="74">
        <v>6.8</v>
      </c>
      <c r="BV906" s="74">
        <v>12.9</v>
      </c>
      <c r="BW906" s="74">
        <v>53.1</v>
      </c>
      <c r="BX906" s="74">
        <v>69.599999999999994</v>
      </c>
      <c r="BY906" s="74">
        <v>80.3</v>
      </c>
      <c r="BZ906" s="78">
        <v>1950</v>
      </c>
      <c r="CA906" s="74">
        <v>1.7</v>
      </c>
      <c r="CB906" s="78">
        <v>1915</v>
      </c>
      <c r="CC906" s="74">
        <v>10.9</v>
      </c>
      <c r="CD906" s="74">
        <v>9.5</v>
      </c>
      <c r="CE906" s="74">
        <v>60.3</v>
      </c>
      <c r="CF906" s="74">
        <v>73.900000000000006</v>
      </c>
      <c r="CG906" s="74">
        <v>79.599999999999994</v>
      </c>
      <c r="CH906" s="78" t="s">
        <v>13</v>
      </c>
      <c r="CI906" s="74" t="s">
        <v>13</v>
      </c>
      <c r="CJ906" s="78" t="s">
        <v>13</v>
      </c>
      <c r="CK906" s="74" t="s">
        <v>13</v>
      </c>
      <c r="CL906" s="74" t="s">
        <v>13</v>
      </c>
      <c r="CM906" s="74" t="s">
        <v>13</v>
      </c>
      <c r="CN906" s="74" t="s">
        <v>13</v>
      </c>
      <c r="CO906" s="74" t="s">
        <v>13</v>
      </c>
      <c r="CP906" s="78"/>
      <c r="CQ906" s="74"/>
      <c r="CR906" s="78"/>
      <c r="CS906" s="74"/>
      <c r="CT906" s="74"/>
      <c r="CU906" s="74"/>
      <c r="CV906" s="74"/>
      <c r="CW906" s="74"/>
    </row>
    <row r="907" spans="1:101" ht="16.5" x14ac:dyDescent="0.3">
      <c r="A907" s="74" t="s">
        <v>294</v>
      </c>
      <c r="B907" s="74">
        <v>79</v>
      </c>
      <c r="C907" s="74">
        <v>10007161</v>
      </c>
      <c r="D907" s="74" t="s">
        <v>90</v>
      </c>
      <c r="E907" s="74" t="s">
        <v>259</v>
      </c>
      <c r="F907" s="78">
        <v>1330</v>
      </c>
      <c r="G907" s="74">
        <v>3.4</v>
      </c>
      <c r="H907" s="78">
        <v>1285</v>
      </c>
      <c r="I907" s="74">
        <v>5.7</v>
      </c>
      <c r="J907" s="74">
        <v>5.8</v>
      </c>
      <c r="K907" s="74">
        <v>56.2</v>
      </c>
      <c r="L907" s="74">
        <v>81.2</v>
      </c>
      <c r="M907" s="74">
        <v>88.5</v>
      </c>
      <c r="N907" s="78">
        <v>1330</v>
      </c>
      <c r="O907" s="74">
        <v>3.8</v>
      </c>
      <c r="P907" s="78">
        <v>1280</v>
      </c>
      <c r="Q907" s="74">
        <v>7.9</v>
      </c>
      <c r="R907" s="74">
        <v>5.6</v>
      </c>
      <c r="S907" s="74">
        <v>63.4</v>
      </c>
      <c r="T907" s="74">
        <v>82.6</v>
      </c>
      <c r="U907" s="74">
        <v>86.6</v>
      </c>
      <c r="V907" s="78" t="s">
        <v>13</v>
      </c>
      <c r="W907" s="74" t="s">
        <v>13</v>
      </c>
      <c r="X907" s="78" t="s">
        <v>13</v>
      </c>
      <c r="Y907" s="74" t="s">
        <v>13</v>
      </c>
      <c r="Z907" s="74" t="s">
        <v>13</v>
      </c>
      <c r="AA907" s="74" t="s">
        <v>13</v>
      </c>
      <c r="AB907" s="74" t="s">
        <v>13</v>
      </c>
      <c r="AC907" s="74" t="s">
        <v>13</v>
      </c>
      <c r="AD907" s="78"/>
      <c r="AE907" s="74"/>
      <c r="AF907" s="78"/>
      <c r="AG907" s="74"/>
      <c r="AH907" s="74"/>
      <c r="AI907" s="74"/>
      <c r="AJ907" s="74"/>
      <c r="AK907" s="74"/>
      <c r="AL907" s="78">
        <v>860</v>
      </c>
      <c r="AM907" s="74">
        <v>1</v>
      </c>
      <c r="AN907" s="78">
        <v>850</v>
      </c>
      <c r="AO907" s="74">
        <v>7.9</v>
      </c>
      <c r="AP907" s="74">
        <v>13.6</v>
      </c>
      <c r="AQ907" s="74">
        <v>57.6</v>
      </c>
      <c r="AR907" s="74">
        <v>72.8</v>
      </c>
      <c r="AS907" s="74">
        <v>78.5</v>
      </c>
      <c r="AT907" s="78">
        <v>860</v>
      </c>
      <c r="AU907" s="74">
        <v>1</v>
      </c>
      <c r="AV907" s="78">
        <v>850</v>
      </c>
      <c r="AW907" s="74">
        <v>10.4</v>
      </c>
      <c r="AX907" s="74">
        <v>10.9</v>
      </c>
      <c r="AY907" s="74">
        <v>69.099999999999994</v>
      </c>
      <c r="AZ907" s="74">
        <v>76.2</v>
      </c>
      <c r="BA907" s="74">
        <v>78.7</v>
      </c>
      <c r="BB907" s="78" t="s">
        <v>13</v>
      </c>
      <c r="BC907" s="74" t="s">
        <v>13</v>
      </c>
      <c r="BD907" s="78" t="s">
        <v>13</v>
      </c>
      <c r="BE907" s="74" t="s">
        <v>13</v>
      </c>
      <c r="BF907" s="74" t="s">
        <v>13</v>
      </c>
      <c r="BG907" s="74" t="s">
        <v>13</v>
      </c>
      <c r="BH907" s="74" t="s">
        <v>13</v>
      </c>
      <c r="BI907" s="74" t="s">
        <v>13</v>
      </c>
      <c r="BJ907" s="78"/>
      <c r="BK907" s="74"/>
      <c r="BL907" s="78"/>
      <c r="BM907" s="74"/>
      <c r="BN907" s="74"/>
      <c r="BO907" s="74"/>
      <c r="BP907" s="74"/>
      <c r="BQ907" s="74"/>
      <c r="BR907" s="78">
        <v>2190</v>
      </c>
      <c r="BS907" s="74">
        <v>2.5</v>
      </c>
      <c r="BT907" s="78">
        <v>2135</v>
      </c>
      <c r="BU907" s="74">
        <v>6.6</v>
      </c>
      <c r="BV907" s="74">
        <v>8.9</v>
      </c>
      <c r="BW907" s="74">
        <v>56.8</v>
      </c>
      <c r="BX907" s="74">
        <v>77.8</v>
      </c>
      <c r="BY907" s="74">
        <v>84.5</v>
      </c>
      <c r="BZ907" s="78">
        <v>2190</v>
      </c>
      <c r="CA907" s="74">
        <v>2.7</v>
      </c>
      <c r="CB907" s="78">
        <v>2130</v>
      </c>
      <c r="CC907" s="74">
        <v>8.9</v>
      </c>
      <c r="CD907" s="74">
        <v>7.7</v>
      </c>
      <c r="CE907" s="74">
        <v>65.7</v>
      </c>
      <c r="CF907" s="74">
        <v>80</v>
      </c>
      <c r="CG907" s="74">
        <v>83.4</v>
      </c>
      <c r="CH907" s="78" t="s">
        <v>13</v>
      </c>
      <c r="CI907" s="74" t="s">
        <v>13</v>
      </c>
      <c r="CJ907" s="78" t="s">
        <v>13</v>
      </c>
      <c r="CK907" s="74" t="s">
        <v>13</v>
      </c>
      <c r="CL907" s="74" t="s">
        <v>13</v>
      </c>
      <c r="CM907" s="74" t="s">
        <v>13</v>
      </c>
      <c r="CN907" s="74" t="s">
        <v>13</v>
      </c>
      <c r="CO907" s="74" t="s">
        <v>13</v>
      </c>
      <c r="CP907" s="78"/>
      <c r="CQ907" s="74"/>
      <c r="CR907" s="78"/>
      <c r="CS907" s="74"/>
      <c r="CT907" s="74"/>
      <c r="CU907" s="74"/>
      <c r="CV907" s="74"/>
      <c r="CW907" s="74"/>
    </row>
    <row r="908" spans="1:101" ht="16.5" x14ac:dyDescent="0.3">
      <c r="A908" s="74" t="s">
        <v>294</v>
      </c>
      <c r="B908" s="74">
        <v>41</v>
      </c>
      <c r="C908" s="74">
        <v>10008017</v>
      </c>
      <c r="D908" s="74" t="s">
        <v>27</v>
      </c>
      <c r="E908" s="74" t="s">
        <v>261</v>
      </c>
      <c r="F908" s="78">
        <v>80</v>
      </c>
      <c r="G908" s="74">
        <v>2.5</v>
      </c>
      <c r="H908" s="78">
        <v>80</v>
      </c>
      <c r="I908" s="74" t="s">
        <v>396</v>
      </c>
      <c r="J908" s="74" t="s">
        <v>396</v>
      </c>
      <c r="K908" s="74">
        <v>55.7</v>
      </c>
      <c r="L908" s="74">
        <v>70.900000000000006</v>
      </c>
      <c r="M908" s="74">
        <v>75.900000000000006</v>
      </c>
      <c r="N908" s="78">
        <v>80</v>
      </c>
      <c r="O908" s="74">
        <v>2.5</v>
      </c>
      <c r="P908" s="78">
        <v>80</v>
      </c>
      <c r="Q908" s="74">
        <v>19</v>
      </c>
      <c r="R908" s="74">
        <v>12.7</v>
      </c>
      <c r="S908" s="74" t="s">
        <v>396</v>
      </c>
      <c r="T908" s="74" t="s">
        <v>396</v>
      </c>
      <c r="U908" s="74">
        <v>68.400000000000006</v>
      </c>
      <c r="V908" s="78" t="s">
        <v>13</v>
      </c>
      <c r="W908" s="74" t="s">
        <v>13</v>
      </c>
      <c r="X908" s="78" t="s">
        <v>13</v>
      </c>
      <c r="Y908" s="74" t="s">
        <v>13</v>
      </c>
      <c r="Z908" s="74" t="s">
        <v>13</v>
      </c>
      <c r="AA908" s="74" t="s">
        <v>13</v>
      </c>
      <c r="AB908" s="74" t="s">
        <v>13</v>
      </c>
      <c r="AC908" s="74" t="s">
        <v>13</v>
      </c>
      <c r="AD908" s="78"/>
      <c r="AE908" s="74"/>
      <c r="AF908" s="78"/>
      <c r="AG908" s="74"/>
      <c r="AH908" s="74"/>
      <c r="AI908" s="74"/>
      <c r="AJ908" s="74"/>
      <c r="AK908" s="74"/>
      <c r="AL908" s="78">
        <v>45</v>
      </c>
      <c r="AM908" s="74">
        <v>0</v>
      </c>
      <c r="AN908" s="78">
        <v>45</v>
      </c>
      <c r="AO908" s="74" t="s">
        <v>396</v>
      </c>
      <c r="AP908" s="74" t="s">
        <v>396</v>
      </c>
      <c r="AQ908" s="74">
        <v>60</v>
      </c>
      <c r="AR908" s="74">
        <v>68.900000000000006</v>
      </c>
      <c r="AS908" s="74">
        <v>82.2</v>
      </c>
      <c r="AT908" s="78">
        <v>45</v>
      </c>
      <c r="AU908" s="74">
        <v>2.2000000000000002</v>
      </c>
      <c r="AV908" s="78">
        <v>45</v>
      </c>
      <c r="AW908" s="74">
        <v>20.5</v>
      </c>
      <c r="AX908" s="74">
        <v>20.5</v>
      </c>
      <c r="AY908" s="74" t="s">
        <v>396</v>
      </c>
      <c r="AZ908" s="74" t="s">
        <v>396</v>
      </c>
      <c r="BA908" s="74">
        <v>59.1</v>
      </c>
      <c r="BB908" s="78" t="s">
        <v>13</v>
      </c>
      <c r="BC908" s="74" t="s">
        <v>13</v>
      </c>
      <c r="BD908" s="78" t="s">
        <v>13</v>
      </c>
      <c r="BE908" s="74" t="s">
        <v>13</v>
      </c>
      <c r="BF908" s="74" t="s">
        <v>13</v>
      </c>
      <c r="BG908" s="74" t="s">
        <v>13</v>
      </c>
      <c r="BH908" s="74" t="s">
        <v>13</v>
      </c>
      <c r="BI908" s="74" t="s">
        <v>13</v>
      </c>
      <c r="BJ908" s="78"/>
      <c r="BK908" s="74"/>
      <c r="BL908" s="78"/>
      <c r="BM908" s="74"/>
      <c r="BN908" s="74"/>
      <c r="BO908" s="74"/>
      <c r="BP908" s="74"/>
      <c r="BQ908" s="74"/>
      <c r="BR908" s="78">
        <v>125</v>
      </c>
      <c r="BS908" s="74">
        <v>1.6</v>
      </c>
      <c r="BT908" s="78">
        <v>125</v>
      </c>
      <c r="BU908" s="74">
        <v>11.3</v>
      </c>
      <c r="BV908" s="74">
        <v>10.5</v>
      </c>
      <c r="BW908" s="74">
        <v>57.3</v>
      </c>
      <c r="BX908" s="74">
        <v>70.2</v>
      </c>
      <c r="BY908" s="74">
        <v>78.2</v>
      </c>
      <c r="BZ908" s="78">
        <v>125</v>
      </c>
      <c r="CA908" s="74">
        <v>2.4</v>
      </c>
      <c r="CB908" s="78">
        <v>125</v>
      </c>
      <c r="CC908" s="74">
        <v>19.5</v>
      </c>
      <c r="CD908" s="74">
        <v>15.4</v>
      </c>
      <c r="CE908" s="74" t="s">
        <v>396</v>
      </c>
      <c r="CF908" s="74" t="s">
        <v>396</v>
      </c>
      <c r="CG908" s="74">
        <v>65</v>
      </c>
      <c r="CH908" s="78" t="s">
        <v>13</v>
      </c>
      <c r="CI908" s="74" t="s">
        <v>13</v>
      </c>
      <c r="CJ908" s="78" t="s">
        <v>13</v>
      </c>
      <c r="CK908" s="74" t="s">
        <v>13</v>
      </c>
      <c r="CL908" s="74" t="s">
        <v>13</v>
      </c>
      <c r="CM908" s="74" t="s">
        <v>13</v>
      </c>
      <c r="CN908" s="74" t="s">
        <v>13</v>
      </c>
      <c r="CO908" s="74" t="s">
        <v>13</v>
      </c>
      <c r="CP908" s="78"/>
      <c r="CQ908" s="74"/>
      <c r="CR908" s="78"/>
      <c r="CS908" s="74"/>
      <c r="CT908" s="74"/>
      <c r="CU908" s="74"/>
      <c r="CV908" s="74"/>
      <c r="CW908" s="74"/>
    </row>
    <row r="909" spans="1:101" ht="16.5" x14ac:dyDescent="0.3">
      <c r="A909" s="74" t="s">
        <v>294</v>
      </c>
      <c r="B909" s="74">
        <v>149</v>
      </c>
      <c r="C909" s="74">
        <v>10007784</v>
      </c>
      <c r="D909" s="74" t="s">
        <v>27</v>
      </c>
      <c r="E909" s="74" t="s">
        <v>263</v>
      </c>
      <c r="F909" s="78">
        <v>1365</v>
      </c>
      <c r="G909" s="74">
        <v>2.2000000000000002</v>
      </c>
      <c r="H909" s="78">
        <v>1335</v>
      </c>
      <c r="I909" s="74">
        <v>6.3</v>
      </c>
      <c r="J909" s="74">
        <v>10.6</v>
      </c>
      <c r="K909" s="74">
        <v>44.4</v>
      </c>
      <c r="L909" s="74">
        <v>62.9</v>
      </c>
      <c r="M909" s="74">
        <v>83.2</v>
      </c>
      <c r="N909" s="78">
        <v>1365</v>
      </c>
      <c r="O909" s="74">
        <v>2.2999999999999998</v>
      </c>
      <c r="P909" s="78">
        <v>1335</v>
      </c>
      <c r="Q909" s="74">
        <v>10</v>
      </c>
      <c r="R909" s="74">
        <v>7.1</v>
      </c>
      <c r="S909" s="74">
        <v>57.2</v>
      </c>
      <c r="T909" s="74">
        <v>75.599999999999994</v>
      </c>
      <c r="U909" s="74">
        <v>82.9</v>
      </c>
      <c r="V909" s="78" t="s">
        <v>13</v>
      </c>
      <c r="W909" s="74" t="s">
        <v>13</v>
      </c>
      <c r="X909" s="78" t="s">
        <v>13</v>
      </c>
      <c r="Y909" s="74" t="s">
        <v>13</v>
      </c>
      <c r="Z909" s="74" t="s">
        <v>13</v>
      </c>
      <c r="AA909" s="74" t="s">
        <v>13</v>
      </c>
      <c r="AB909" s="74" t="s">
        <v>13</v>
      </c>
      <c r="AC909" s="74" t="s">
        <v>13</v>
      </c>
      <c r="AD909" s="78"/>
      <c r="AE909" s="74"/>
      <c r="AF909" s="78"/>
      <c r="AG909" s="74"/>
      <c r="AH909" s="74"/>
      <c r="AI909" s="74"/>
      <c r="AJ909" s="74"/>
      <c r="AK909" s="74"/>
      <c r="AL909" s="78">
        <v>1205</v>
      </c>
      <c r="AM909" s="74">
        <v>2.2000000000000002</v>
      </c>
      <c r="AN909" s="78">
        <v>1175</v>
      </c>
      <c r="AO909" s="74">
        <v>7.9</v>
      </c>
      <c r="AP909" s="74">
        <v>10.3</v>
      </c>
      <c r="AQ909" s="74">
        <v>43.7</v>
      </c>
      <c r="AR909" s="74">
        <v>60.9</v>
      </c>
      <c r="AS909" s="74">
        <v>81.8</v>
      </c>
      <c r="AT909" s="78">
        <v>1205</v>
      </c>
      <c r="AU909" s="74">
        <v>2.4</v>
      </c>
      <c r="AV909" s="78">
        <v>1175</v>
      </c>
      <c r="AW909" s="74">
        <v>12.6</v>
      </c>
      <c r="AX909" s="74">
        <v>5.9</v>
      </c>
      <c r="AY909" s="74">
        <v>52.5</v>
      </c>
      <c r="AZ909" s="74">
        <v>72.900000000000006</v>
      </c>
      <c r="BA909" s="74">
        <v>81.5</v>
      </c>
      <c r="BB909" s="78" t="s">
        <v>13</v>
      </c>
      <c r="BC909" s="74" t="s">
        <v>13</v>
      </c>
      <c r="BD909" s="78" t="s">
        <v>13</v>
      </c>
      <c r="BE909" s="74" t="s">
        <v>13</v>
      </c>
      <c r="BF909" s="74" t="s">
        <v>13</v>
      </c>
      <c r="BG909" s="74" t="s">
        <v>13</v>
      </c>
      <c r="BH909" s="74" t="s">
        <v>13</v>
      </c>
      <c r="BI909" s="74" t="s">
        <v>13</v>
      </c>
      <c r="BJ909" s="78"/>
      <c r="BK909" s="74"/>
      <c r="BL909" s="78"/>
      <c r="BM909" s="74"/>
      <c r="BN909" s="74"/>
      <c r="BO909" s="74"/>
      <c r="BP909" s="74"/>
      <c r="BQ909" s="74"/>
      <c r="BR909" s="78">
        <v>2570</v>
      </c>
      <c r="BS909" s="74">
        <v>2.2000000000000002</v>
      </c>
      <c r="BT909" s="78">
        <v>2515</v>
      </c>
      <c r="BU909" s="74">
        <v>7</v>
      </c>
      <c r="BV909" s="74">
        <v>10.4</v>
      </c>
      <c r="BW909" s="74">
        <v>44.1</v>
      </c>
      <c r="BX909" s="74">
        <v>62</v>
      </c>
      <c r="BY909" s="74">
        <v>82.5</v>
      </c>
      <c r="BZ909" s="78">
        <v>2570</v>
      </c>
      <c r="CA909" s="74">
        <v>2.4</v>
      </c>
      <c r="CB909" s="78">
        <v>2510</v>
      </c>
      <c r="CC909" s="74">
        <v>11.2</v>
      </c>
      <c r="CD909" s="74">
        <v>6.5</v>
      </c>
      <c r="CE909" s="74">
        <v>55</v>
      </c>
      <c r="CF909" s="74">
        <v>74.3</v>
      </c>
      <c r="CG909" s="74">
        <v>82.3</v>
      </c>
      <c r="CH909" s="78" t="s">
        <v>13</v>
      </c>
      <c r="CI909" s="74" t="s">
        <v>13</v>
      </c>
      <c r="CJ909" s="78" t="s">
        <v>13</v>
      </c>
      <c r="CK909" s="74" t="s">
        <v>13</v>
      </c>
      <c r="CL909" s="74" t="s">
        <v>13</v>
      </c>
      <c r="CM909" s="74" t="s">
        <v>13</v>
      </c>
      <c r="CN909" s="74" t="s">
        <v>13</v>
      </c>
      <c r="CO909" s="74" t="s">
        <v>13</v>
      </c>
      <c r="CP909" s="78"/>
      <c r="CQ909" s="74"/>
      <c r="CR909" s="78"/>
      <c r="CS909" s="74"/>
      <c r="CT909" s="74"/>
      <c r="CU909" s="74"/>
      <c r="CV909" s="74"/>
      <c r="CW909" s="74"/>
    </row>
    <row r="910" spans="1:101" ht="16.5" x14ac:dyDescent="0.3">
      <c r="A910" s="74" t="s">
        <v>294</v>
      </c>
      <c r="B910" s="74">
        <v>163</v>
      </c>
      <c r="C910" s="74">
        <v>10007163</v>
      </c>
      <c r="D910" s="74" t="s">
        <v>16</v>
      </c>
      <c r="E910" s="74" t="s">
        <v>265</v>
      </c>
      <c r="F910" s="78">
        <v>1240</v>
      </c>
      <c r="G910" s="74">
        <v>1.8</v>
      </c>
      <c r="H910" s="78">
        <v>1220</v>
      </c>
      <c r="I910" s="74">
        <v>6.6</v>
      </c>
      <c r="J910" s="74">
        <v>9.3000000000000007</v>
      </c>
      <c r="K910" s="74">
        <v>54.3</v>
      </c>
      <c r="L910" s="74">
        <v>73.5</v>
      </c>
      <c r="M910" s="74">
        <v>84</v>
      </c>
      <c r="N910" s="78">
        <v>1240</v>
      </c>
      <c r="O910" s="74">
        <v>2</v>
      </c>
      <c r="P910" s="78">
        <v>1215</v>
      </c>
      <c r="Q910" s="74">
        <v>10.4</v>
      </c>
      <c r="R910" s="74">
        <v>7.4</v>
      </c>
      <c r="S910" s="74">
        <v>64.3</v>
      </c>
      <c r="T910" s="74">
        <v>77.599999999999994</v>
      </c>
      <c r="U910" s="74">
        <v>82.2</v>
      </c>
      <c r="V910" s="78" t="s">
        <v>13</v>
      </c>
      <c r="W910" s="74" t="s">
        <v>13</v>
      </c>
      <c r="X910" s="78" t="s">
        <v>13</v>
      </c>
      <c r="Y910" s="74" t="s">
        <v>13</v>
      </c>
      <c r="Z910" s="74" t="s">
        <v>13</v>
      </c>
      <c r="AA910" s="74" t="s">
        <v>13</v>
      </c>
      <c r="AB910" s="74" t="s">
        <v>13</v>
      </c>
      <c r="AC910" s="74" t="s">
        <v>13</v>
      </c>
      <c r="AD910" s="78"/>
      <c r="AE910" s="74"/>
      <c r="AF910" s="78"/>
      <c r="AG910" s="74"/>
      <c r="AH910" s="74"/>
      <c r="AI910" s="74"/>
      <c r="AJ910" s="74"/>
      <c r="AK910" s="74"/>
      <c r="AL910" s="78">
        <v>1345</v>
      </c>
      <c r="AM910" s="74">
        <v>1.3</v>
      </c>
      <c r="AN910" s="78">
        <v>1330</v>
      </c>
      <c r="AO910" s="74">
        <v>7.4</v>
      </c>
      <c r="AP910" s="74">
        <v>10.8</v>
      </c>
      <c r="AQ910" s="74">
        <v>53.8</v>
      </c>
      <c r="AR910" s="74">
        <v>69.7</v>
      </c>
      <c r="AS910" s="74">
        <v>81.900000000000006</v>
      </c>
      <c r="AT910" s="78">
        <v>1345</v>
      </c>
      <c r="AU910" s="74">
        <v>1.5</v>
      </c>
      <c r="AV910" s="78">
        <v>1325</v>
      </c>
      <c r="AW910" s="74">
        <v>10.6</v>
      </c>
      <c r="AX910" s="74">
        <v>7.4</v>
      </c>
      <c r="AY910" s="74">
        <v>64.8</v>
      </c>
      <c r="AZ910" s="74">
        <v>75.3</v>
      </c>
      <c r="BA910" s="74">
        <v>82</v>
      </c>
      <c r="BB910" s="78" t="s">
        <v>13</v>
      </c>
      <c r="BC910" s="74" t="s">
        <v>13</v>
      </c>
      <c r="BD910" s="78" t="s">
        <v>13</v>
      </c>
      <c r="BE910" s="74" t="s">
        <v>13</v>
      </c>
      <c r="BF910" s="74" t="s">
        <v>13</v>
      </c>
      <c r="BG910" s="74" t="s">
        <v>13</v>
      </c>
      <c r="BH910" s="74" t="s">
        <v>13</v>
      </c>
      <c r="BI910" s="74" t="s">
        <v>13</v>
      </c>
      <c r="BJ910" s="78"/>
      <c r="BK910" s="74"/>
      <c r="BL910" s="78"/>
      <c r="BM910" s="74"/>
      <c r="BN910" s="74"/>
      <c r="BO910" s="74"/>
      <c r="BP910" s="74"/>
      <c r="BQ910" s="74"/>
      <c r="BR910" s="78">
        <v>2585</v>
      </c>
      <c r="BS910" s="74">
        <v>1.5</v>
      </c>
      <c r="BT910" s="78">
        <v>2550</v>
      </c>
      <c r="BU910" s="74">
        <v>7</v>
      </c>
      <c r="BV910" s="74">
        <v>10.1</v>
      </c>
      <c r="BW910" s="74">
        <v>54.1</v>
      </c>
      <c r="BX910" s="74">
        <v>71.5</v>
      </c>
      <c r="BY910" s="74">
        <v>82.9</v>
      </c>
      <c r="BZ910" s="78">
        <v>2585</v>
      </c>
      <c r="CA910" s="74">
        <v>1.7</v>
      </c>
      <c r="CB910" s="78">
        <v>2540</v>
      </c>
      <c r="CC910" s="74">
        <v>10.5</v>
      </c>
      <c r="CD910" s="74">
        <v>7.4</v>
      </c>
      <c r="CE910" s="74">
        <v>64.599999999999994</v>
      </c>
      <c r="CF910" s="74">
        <v>76.400000000000006</v>
      </c>
      <c r="CG910" s="74">
        <v>82.1</v>
      </c>
      <c r="CH910" s="78" t="s">
        <v>13</v>
      </c>
      <c r="CI910" s="74" t="s">
        <v>13</v>
      </c>
      <c r="CJ910" s="78" t="s">
        <v>13</v>
      </c>
      <c r="CK910" s="74" t="s">
        <v>13</v>
      </c>
      <c r="CL910" s="74" t="s">
        <v>13</v>
      </c>
      <c r="CM910" s="74" t="s">
        <v>13</v>
      </c>
      <c r="CN910" s="74" t="s">
        <v>13</v>
      </c>
      <c r="CO910" s="74" t="s">
        <v>13</v>
      </c>
      <c r="CP910" s="78"/>
      <c r="CQ910" s="74"/>
      <c r="CR910" s="78"/>
      <c r="CS910" s="74"/>
      <c r="CT910" s="74"/>
      <c r="CU910" s="74"/>
      <c r="CV910" s="74"/>
      <c r="CW910" s="74"/>
    </row>
    <row r="911" spans="1:101" ht="16.5" x14ac:dyDescent="0.3">
      <c r="A911" s="74" t="s">
        <v>294</v>
      </c>
      <c r="B911" s="74">
        <v>81</v>
      </c>
      <c r="C911" s="74">
        <v>10007164</v>
      </c>
      <c r="D911" s="74" t="s">
        <v>19</v>
      </c>
      <c r="E911" s="74" t="s">
        <v>267</v>
      </c>
      <c r="F911" s="78">
        <v>2430</v>
      </c>
      <c r="G911" s="74">
        <v>3</v>
      </c>
      <c r="H911" s="78">
        <v>2355</v>
      </c>
      <c r="I911" s="74">
        <v>6.3</v>
      </c>
      <c r="J911" s="74">
        <v>10.199999999999999</v>
      </c>
      <c r="K911" s="74">
        <v>64.400000000000006</v>
      </c>
      <c r="L911" s="74">
        <v>77.5</v>
      </c>
      <c r="M911" s="74">
        <v>83.5</v>
      </c>
      <c r="N911" s="78">
        <v>2430</v>
      </c>
      <c r="O911" s="74">
        <v>3.3</v>
      </c>
      <c r="P911" s="78">
        <v>2350</v>
      </c>
      <c r="Q911" s="74">
        <v>9.3000000000000007</v>
      </c>
      <c r="R911" s="74">
        <v>7.2</v>
      </c>
      <c r="S911" s="74">
        <v>67.3</v>
      </c>
      <c r="T911" s="74">
        <v>79.7</v>
      </c>
      <c r="U911" s="74">
        <v>83.5</v>
      </c>
      <c r="V911" s="78" t="s">
        <v>13</v>
      </c>
      <c r="W911" s="74" t="s">
        <v>13</v>
      </c>
      <c r="X911" s="78" t="s">
        <v>13</v>
      </c>
      <c r="Y911" s="74" t="s">
        <v>13</v>
      </c>
      <c r="Z911" s="74" t="s">
        <v>13</v>
      </c>
      <c r="AA911" s="74" t="s">
        <v>13</v>
      </c>
      <c r="AB911" s="74" t="s">
        <v>13</v>
      </c>
      <c r="AC911" s="74" t="s">
        <v>13</v>
      </c>
      <c r="AD911" s="78"/>
      <c r="AE911" s="74"/>
      <c r="AF911" s="78"/>
      <c r="AG911" s="74"/>
      <c r="AH911" s="74"/>
      <c r="AI911" s="74"/>
      <c r="AJ911" s="74"/>
      <c r="AK911" s="74"/>
      <c r="AL911" s="78">
        <v>1875</v>
      </c>
      <c r="AM911" s="74">
        <v>1.3</v>
      </c>
      <c r="AN911" s="78">
        <v>1850</v>
      </c>
      <c r="AO911" s="74">
        <v>7.9</v>
      </c>
      <c r="AP911" s="74">
        <v>12.2</v>
      </c>
      <c r="AQ911" s="74">
        <v>64.3</v>
      </c>
      <c r="AR911" s="74">
        <v>74.599999999999994</v>
      </c>
      <c r="AS911" s="74">
        <v>79.8</v>
      </c>
      <c r="AT911" s="78">
        <v>1875</v>
      </c>
      <c r="AU911" s="74">
        <v>1.3</v>
      </c>
      <c r="AV911" s="78">
        <v>1850</v>
      </c>
      <c r="AW911" s="74">
        <v>11.5</v>
      </c>
      <c r="AX911" s="74">
        <v>8.1999999999999993</v>
      </c>
      <c r="AY911" s="74">
        <v>70.2</v>
      </c>
      <c r="AZ911" s="74">
        <v>77.2</v>
      </c>
      <c r="BA911" s="74">
        <v>80.3</v>
      </c>
      <c r="BB911" s="78" t="s">
        <v>13</v>
      </c>
      <c r="BC911" s="74" t="s">
        <v>13</v>
      </c>
      <c r="BD911" s="78" t="s">
        <v>13</v>
      </c>
      <c r="BE911" s="74" t="s">
        <v>13</v>
      </c>
      <c r="BF911" s="74" t="s">
        <v>13</v>
      </c>
      <c r="BG911" s="74" t="s">
        <v>13</v>
      </c>
      <c r="BH911" s="74" t="s">
        <v>13</v>
      </c>
      <c r="BI911" s="74" t="s">
        <v>13</v>
      </c>
      <c r="BJ911" s="78"/>
      <c r="BK911" s="74"/>
      <c r="BL911" s="78"/>
      <c r="BM911" s="74"/>
      <c r="BN911" s="74"/>
      <c r="BO911" s="74"/>
      <c r="BP911" s="74"/>
      <c r="BQ911" s="74"/>
      <c r="BR911" s="78">
        <v>4305</v>
      </c>
      <c r="BS911" s="74">
        <v>2.2999999999999998</v>
      </c>
      <c r="BT911" s="78">
        <v>4205</v>
      </c>
      <c r="BU911" s="74">
        <v>7</v>
      </c>
      <c r="BV911" s="74">
        <v>11.1</v>
      </c>
      <c r="BW911" s="74">
        <v>64.400000000000006</v>
      </c>
      <c r="BX911" s="74">
        <v>76.2</v>
      </c>
      <c r="BY911" s="74">
        <v>81.900000000000006</v>
      </c>
      <c r="BZ911" s="78">
        <v>4305</v>
      </c>
      <c r="CA911" s="74">
        <v>2.4</v>
      </c>
      <c r="CB911" s="78">
        <v>4200</v>
      </c>
      <c r="CC911" s="74">
        <v>10.3</v>
      </c>
      <c r="CD911" s="74">
        <v>7.6</v>
      </c>
      <c r="CE911" s="74">
        <v>68.599999999999994</v>
      </c>
      <c r="CF911" s="74">
        <v>78.599999999999994</v>
      </c>
      <c r="CG911" s="74">
        <v>82.1</v>
      </c>
      <c r="CH911" s="78" t="s">
        <v>13</v>
      </c>
      <c r="CI911" s="74" t="s">
        <v>13</v>
      </c>
      <c r="CJ911" s="78" t="s">
        <v>13</v>
      </c>
      <c r="CK911" s="74" t="s">
        <v>13</v>
      </c>
      <c r="CL911" s="74" t="s">
        <v>13</v>
      </c>
      <c r="CM911" s="74" t="s">
        <v>13</v>
      </c>
      <c r="CN911" s="74" t="s">
        <v>13</v>
      </c>
      <c r="CO911" s="74" t="s">
        <v>13</v>
      </c>
      <c r="CP911" s="78"/>
      <c r="CQ911" s="74"/>
      <c r="CR911" s="78"/>
      <c r="CS911" s="74"/>
      <c r="CT911" s="74"/>
      <c r="CU911" s="74"/>
      <c r="CV911" s="74"/>
      <c r="CW911" s="74"/>
    </row>
    <row r="912" spans="1:101" ht="16.5" x14ac:dyDescent="0.3">
      <c r="A912" s="74" t="s">
        <v>294</v>
      </c>
      <c r="B912" s="74">
        <v>80</v>
      </c>
      <c r="C912" s="74">
        <v>10006566</v>
      </c>
      <c r="D912" s="74" t="s">
        <v>27</v>
      </c>
      <c r="E912" s="74" t="s">
        <v>269</v>
      </c>
      <c r="F912" s="78">
        <v>810</v>
      </c>
      <c r="G912" s="74">
        <v>4.8</v>
      </c>
      <c r="H912" s="78">
        <v>770</v>
      </c>
      <c r="I912" s="74">
        <v>13.1</v>
      </c>
      <c r="J912" s="74">
        <v>12.5</v>
      </c>
      <c r="K912" s="74">
        <v>56.4</v>
      </c>
      <c r="L912" s="74">
        <v>68.7</v>
      </c>
      <c r="M912" s="74">
        <v>74.400000000000006</v>
      </c>
      <c r="N912" s="78">
        <v>810</v>
      </c>
      <c r="O912" s="74">
        <v>5.4</v>
      </c>
      <c r="P912" s="78">
        <v>765</v>
      </c>
      <c r="Q912" s="74">
        <v>15.7</v>
      </c>
      <c r="R912" s="74">
        <v>11.4</v>
      </c>
      <c r="S912" s="74">
        <v>60.7</v>
      </c>
      <c r="T912" s="74">
        <v>70.2</v>
      </c>
      <c r="U912" s="74">
        <v>72.900000000000006</v>
      </c>
      <c r="V912" s="78" t="s">
        <v>13</v>
      </c>
      <c r="W912" s="74" t="s">
        <v>13</v>
      </c>
      <c r="X912" s="78" t="s">
        <v>13</v>
      </c>
      <c r="Y912" s="74" t="s">
        <v>13</v>
      </c>
      <c r="Z912" s="74" t="s">
        <v>13</v>
      </c>
      <c r="AA912" s="74" t="s">
        <v>13</v>
      </c>
      <c r="AB912" s="74" t="s">
        <v>13</v>
      </c>
      <c r="AC912" s="74" t="s">
        <v>13</v>
      </c>
      <c r="AD912" s="78"/>
      <c r="AE912" s="74"/>
      <c r="AF912" s="78"/>
      <c r="AG912" s="74"/>
      <c r="AH912" s="74"/>
      <c r="AI912" s="74"/>
      <c r="AJ912" s="74"/>
      <c r="AK912" s="74"/>
      <c r="AL912" s="78">
        <v>540</v>
      </c>
      <c r="AM912" s="74">
        <v>2.8</v>
      </c>
      <c r="AN912" s="78">
        <v>525</v>
      </c>
      <c r="AO912" s="74">
        <v>11.6</v>
      </c>
      <c r="AP912" s="74">
        <v>18.100000000000001</v>
      </c>
      <c r="AQ912" s="74">
        <v>57.4</v>
      </c>
      <c r="AR912" s="74">
        <v>63.5</v>
      </c>
      <c r="AS912" s="74">
        <v>70.2</v>
      </c>
      <c r="AT912" s="78">
        <v>540</v>
      </c>
      <c r="AU912" s="74">
        <v>2.8</v>
      </c>
      <c r="AV912" s="78">
        <v>525</v>
      </c>
      <c r="AW912" s="74">
        <v>16</v>
      </c>
      <c r="AX912" s="74">
        <v>13.4</v>
      </c>
      <c r="AY912" s="74">
        <v>64.3</v>
      </c>
      <c r="AZ912" s="74">
        <v>67.900000000000006</v>
      </c>
      <c r="BA912" s="74">
        <v>70.599999999999994</v>
      </c>
      <c r="BB912" s="78" t="s">
        <v>13</v>
      </c>
      <c r="BC912" s="74" t="s">
        <v>13</v>
      </c>
      <c r="BD912" s="78" t="s">
        <v>13</v>
      </c>
      <c r="BE912" s="74" t="s">
        <v>13</v>
      </c>
      <c r="BF912" s="74" t="s">
        <v>13</v>
      </c>
      <c r="BG912" s="74" t="s">
        <v>13</v>
      </c>
      <c r="BH912" s="74" t="s">
        <v>13</v>
      </c>
      <c r="BI912" s="74" t="s">
        <v>13</v>
      </c>
      <c r="BJ912" s="78"/>
      <c r="BK912" s="74"/>
      <c r="BL912" s="78"/>
      <c r="BM912" s="74"/>
      <c r="BN912" s="74"/>
      <c r="BO912" s="74"/>
      <c r="BP912" s="74"/>
      <c r="BQ912" s="74"/>
      <c r="BR912" s="78">
        <v>1345</v>
      </c>
      <c r="BS912" s="74">
        <v>4</v>
      </c>
      <c r="BT912" s="78">
        <v>1295</v>
      </c>
      <c r="BU912" s="74">
        <v>12.5</v>
      </c>
      <c r="BV912" s="74">
        <v>14.8</v>
      </c>
      <c r="BW912" s="74">
        <v>56.8</v>
      </c>
      <c r="BX912" s="74">
        <v>66.599999999999994</v>
      </c>
      <c r="BY912" s="74">
        <v>72.7</v>
      </c>
      <c r="BZ912" s="78">
        <v>1345</v>
      </c>
      <c r="CA912" s="74">
        <v>4.4000000000000004</v>
      </c>
      <c r="CB912" s="78">
        <v>1290</v>
      </c>
      <c r="CC912" s="74">
        <v>15.8</v>
      </c>
      <c r="CD912" s="74">
        <v>12.2</v>
      </c>
      <c r="CE912" s="74">
        <v>62.2</v>
      </c>
      <c r="CF912" s="74">
        <v>69.3</v>
      </c>
      <c r="CG912" s="74">
        <v>72</v>
      </c>
      <c r="CH912" s="78" t="s">
        <v>13</v>
      </c>
      <c r="CI912" s="74" t="s">
        <v>13</v>
      </c>
      <c r="CJ912" s="78" t="s">
        <v>13</v>
      </c>
      <c r="CK912" s="74" t="s">
        <v>13</v>
      </c>
      <c r="CL912" s="74" t="s">
        <v>13</v>
      </c>
      <c r="CM912" s="74" t="s">
        <v>13</v>
      </c>
      <c r="CN912" s="74" t="s">
        <v>13</v>
      </c>
      <c r="CO912" s="74" t="s">
        <v>13</v>
      </c>
      <c r="CP912" s="78"/>
      <c r="CQ912" s="74"/>
      <c r="CR912" s="78"/>
      <c r="CS912" s="74"/>
      <c r="CT912" s="74"/>
      <c r="CU912" s="74"/>
      <c r="CV912" s="74"/>
      <c r="CW912" s="74"/>
    </row>
    <row r="913" spans="1:101" ht="16.5" x14ac:dyDescent="0.3">
      <c r="A913" s="74" t="s">
        <v>294</v>
      </c>
      <c r="B913" s="74">
        <v>83</v>
      </c>
      <c r="C913" s="74">
        <v>10007165</v>
      </c>
      <c r="D913" s="74" t="s">
        <v>27</v>
      </c>
      <c r="E913" s="74" t="s">
        <v>271</v>
      </c>
      <c r="F913" s="78">
        <v>1495</v>
      </c>
      <c r="G913" s="74">
        <v>4.0999999999999996</v>
      </c>
      <c r="H913" s="78">
        <v>1435</v>
      </c>
      <c r="I913" s="74">
        <v>9.5</v>
      </c>
      <c r="J913" s="74">
        <v>17.100000000000001</v>
      </c>
      <c r="K913" s="74">
        <v>55.5</v>
      </c>
      <c r="L913" s="74">
        <v>66.2</v>
      </c>
      <c r="M913" s="74">
        <v>73.400000000000006</v>
      </c>
      <c r="N913" s="78">
        <v>1495</v>
      </c>
      <c r="O913" s="74">
        <v>4.3</v>
      </c>
      <c r="P913" s="78">
        <v>1430</v>
      </c>
      <c r="Q913" s="74">
        <v>14.6</v>
      </c>
      <c r="R913" s="74">
        <v>12.6</v>
      </c>
      <c r="S913" s="74">
        <v>61.3</v>
      </c>
      <c r="T913" s="74">
        <v>68.2</v>
      </c>
      <c r="U913" s="74">
        <v>72.8</v>
      </c>
      <c r="V913" s="78" t="s">
        <v>13</v>
      </c>
      <c r="W913" s="74" t="s">
        <v>13</v>
      </c>
      <c r="X913" s="78" t="s">
        <v>13</v>
      </c>
      <c r="Y913" s="74" t="s">
        <v>13</v>
      </c>
      <c r="Z913" s="74" t="s">
        <v>13</v>
      </c>
      <c r="AA913" s="74" t="s">
        <v>13</v>
      </c>
      <c r="AB913" s="74" t="s">
        <v>13</v>
      </c>
      <c r="AC913" s="74" t="s">
        <v>13</v>
      </c>
      <c r="AD913" s="78"/>
      <c r="AE913" s="74"/>
      <c r="AF913" s="78"/>
      <c r="AG913" s="74"/>
      <c r="AH913" s="74"/>
      <c r="AI913" s="74"/>
      <c r="AJ913" s="74"/>
      <c r="AK913" s="74"/>
      <c r="AL913" s="78">
        <v>1115</v>
      </c>
      <c r="AM913" s="74">
        <v>2.7</v>
      </c>
      <c r="AN913" s="78">
        <v>1085</v>
      </c>
      <c r="AO913" s="74">
        <v>10.3</v>
      </c>
      <c r="AP913" s="74">
        <v>17.5</v>
      </c>
      <c r="AQ913" s="74">
        <v>57.3</v>
      </c>
      <c r="AR913" s="74">
        <v>65.7</v>
      </c>
      <c r="AS913" s="74">
        <v>72.2</v>
      </c>
      <c r="AT913" s="78">
        <v>1115</v>
      </c>
      <c r="AU913" s="74">
        <v>2.7</v>
      </c>
      <c r="AV913" s="78">
        <v>1085</v>
      </c>
      <c r="AW913" s="74">
        <v>14.6</v>
      </c>
      <c r="AX913" s="74">
        <v>12.9</v>
      </c>
      <c r="AY913" s="74">
        <v>64.900000000000006</v>
      </c>
      <c r="AZ913" s="74">
        <v>71.099999999999994</v>
      </c>
      <c r="BA913" s="74">
        <v>72.5</v>
      </c>
      <c r="BB913" s="78" t="s">
        <v>13</v>
      </c>
      <c r="BC913" s="74" t="s">
        <v>13</v>
      </c>
      <c r="BD913" s="78" t="s">
        <v>13</v>
      </c>
      <c r="BE913" s="74" t="s">
        <v>13</v>
      </c>
      <c r="BF913" s="74" t="s">
        <v>13</v>
      </c>
      <c r="BG913" s="74" t="s">
        <v>13</v>
      </c>
      <c r="BH913" s="74" t="s">
        <v>13</v>
      </c>
      <c r="BI913" s="74" t="s">
        <v>13</v>
      </c>
      <c r="BJ913" s="78"/>
      <c r="BK913" s="74"/>
      <c r="BL913" s="78"/>
      <c r="BM913" s="74"/>
      <c r="BN913" s="74"/>
      <c r="BO913" s="74"/>
      <c r="BP913" s="74"/>
      <c r="BQ913" s="74"/>
      <c r="BR913" s="78">
        <v>2610</v>
      </c>
      <c r="BS913" s="74">
        <v>3.5</v>
      </c>
      <c r="BT913" s="78">
        <v>2520</v>
      </c>
      <c r="BU913" s="74">
        <v>9.9</v>
      </c>
      <c r="BV913" s="74">
        <v>17.2</v>
      </c>
      <c r="BW913" s="74">
        <v>56.3</v>
      </c>
      <c r="BX913" s="74">
        <v>66</v>
      </c>
      <c r="BY913" s="74">
        <v>72.900000000000006</v>
      </c>
      <c r="BZ913" s="78">
        <v>2610</v>
      </c>
      <c r="CA913" s="74">
        <v>3.6</v>
      </c>
      <c r="CB913" s="78">
        <v>2515</v>
      </c>
      <c r="CC913" s="74">
        <v>14.6</v>
      </c>
      <c r="CD913" s="74">
        <v>12.7</v>
      </c>
      <c r="CE913" s="74">
        <v>62.9</v>
      </c>
      <c r="CF913" s="74">
        <v>69.5</v>
      </c>
      <c r="CG913" s="74">
        <v>72.7</v>
      </c>
      <c r="CH913" s="78" t="s">
        <v>13</v>
      </c>
      <c r="CI913" s="74" t="s">
        <v>13</v>
      </c>
      <c r="CJ913" s="78" t="s">
        <v>13</v>
      </c>
      <c r="CK913" s="74" t="s">
        <v>13</v>
      </c>
      <c r="CL913" s="74" t="s">
        <v>13</v>
      </c>
      <c r="CM913" s="74" t="s">
        <v>13</v>
      </c>
      <c r="CN913" s="74" t="s">
        <v>13</v>
      </c>
      <c r="CO913" s="74" t="s">
        <v>13</v>
      </c>
      <c r="CP913" s="78"/>
      <c r="CQ913" s="74"/>
      <c r="CR913" s="78"/>
      <c r="CS913" s="74"/>
      <c r="CT913" s="74"/>
      <c r="CU913" s="74"/>
      <c r="CV913" s="74"/>
      <c r="CW913" s="74"/>
    </row>
    <row r="914" spans="1:101" ht="16.5" x14ac:dyDescent="0.3">
      <c r="A914" s="74" t="s">
        <v>294</v>
      </c>
      <c r="B914" s="74">
        <v>21</v>
      </c>
      <c r="C914" s="74">
        <v>10003614</v>
      </c>
      <c r="D914" s="74" t="s">
        <v>49</v>
      </c>
      <c r="E914" s="74" t="s">
        <v>273</v>
      </c>
      <c r="F914" s="78">
        <v>725</v>
      </c>
      <c r="G914" s="74">
        <v>3</v>
      </c>
      <c r="H914" s="78">
        <v>705</v>
      </c>
      <c r="I914" s="74">
        <v>5.8</v>
      </c>
      <c r="J914" s="74">
        <v>7.5</v>
      </c>
      <c r="K914" s="74">
        <v>67.900000000000006</v>
      </c>
      <c r="L914" s="74">
        <v>81.099999999999994</v>
      </c>
      <c r="M914" s="74">
        <v>86.6</v>
      </c>
      <c r="N914" s="78">
        <v>725</v>
      </c>
      <c r="O914" s="74">
        <v>3.2</v>
      </c>
      <c r="P914" s="78">
        <v>700</v>
      </c>
      <c r="Q914" s="74">
        <v>9.1</v>
      </c>
      <c r="R914" s="74">
        <v>8.1</v>
      </c>
      <c r="S914" s="74">
        <v>72.599999999999994</v>
      </c>
      <c r="T914" s="74">
        <v>80.8</v>
      </c>
      <c r="U914" s="74">
        <v>82.8</v>
      </c>
      <c r="V914" s="78" t="s">
        <v>13</v>
      </c>
      <c r="W914" s="74" t="s">
        <v>13</v>
      </c>
      <c r="X914" s="78" t="s">
        <v>13</v>
      </c>
      <c r="Y914" s="74" t="s">
        <v>13</v>
      </c>
      <c r="Z914" s="74" t="s">
        <v>13</v>
      </c>
      <c r="AA914" s="74" t="s">
        <v>13</v>
      </c>
      <c r="AB914" s="74" t="s">
        <v>13</v>
      </c>
      <c r="AC914" s="74" t="s">
        <v>13</v>
      </c>
      <c r="AD914" s="78"/>
      <c r="AE914" s="74"/>
      <c r="AF914" s="78"/>
      <c r="AG914" s="74"/>
      <c r="AH914" s="74"/>
      <c r="AI914" s="74"/>
      <c r="AJ914" s="74"/>
      <c r="AK914" s="74"/>
      <c r="AL914" s="78">
        <v>325</v>
      </c>
      <c r="AM914" s="74">
        <v>0.3</v>
      </c>
      <c r="AN914" s="78">
        <v>325</v>
      </c>
      <c r="AO914" s="74">
        <v>7.7</v>
      </c>
      <c r="AP914" s="74">
        <v>13.9</v>
      </c>
      <c r="AQ914" s="74">
        <v>62.5</v>
      </c>
      <c r="AR914" s="74">
        <v>72.099999999999994</v>
      </c>
      <c r="AS914" s="74">
        <v>78.3</v>
      </c>
      <c r="AT914" s="78">
        <v>325</v>
      </c>
      <c r="AU914" s="74">
        <v>0.6</v>
      </c>
      <c r="AV914" s="78">
        <v>320</v>
      </c>
      <c r="AW914" s="74">
        <v>10.9</v>
      </c>
      <c r="AX914" s="74">
        <v>9.3000000000000007</v>
      </c>
      <c r="AY914" s="74">
        <v>69.900000000000006</v>
      </c>
      <c r="AZ914" s="74">
        <v>76.7</v>
      </c>
      <c r="BA914" s="74">
        <v>79.8</v>
      </c>
      <c r="BB914" s="78" t="s">
        <v>13</v>
      </c>
      <c r="BC914" s="74" t="s">
        <v>13</v>
      </c>
      <c r="BD914" s="78" t="s">
        <v>13</v>
      </c>
      <c r="BE914" s="74" t="s">
        <v>13</v>
      </c>
      <c r="BF914" s="74" t="s">
        <v>13</v>
      </c>
      <c r="BG914" s="74" t="s">
        <v>13</v>
      </c>
      <c r="BH914" s="74" t="s">
        <v>13</v>
      </c>
      <c r="BI914" s="74" t="s">
        <v>13</v>
      </c>
      <c r="BJ914" s="78"/>
      <c r="BK914" s="74"/>
      <c r="BL914" s="78"/>
      <c r="BM914" s="74"/>
      <c r="BN914" s="74"/>
      <c r="BO914" s="74"/>
      <c r="BP914" s="74"/>
      <c r="BQ914" s="74"/>
      <c r="BR914" s="78">
        <v>1050</v>
      </c>
      <c r="BS914" s="74">
        <v>2.2000000000000002</v>
      </c>
      <c r="BT914" s="78">
        <v>1025</v>
      </c>
      <c r="BU914" s="74">
        <v>6.4</v>
      </c>
      <c r="BV914" s="74">
        <v>9.6</v>
      </c>
      <c r="BW914" s="74">
        <v>66.2</v>
      </c>
      <c r="BX914" s="74">
        <v>78.3</v>
      </c>
      <c r="BY914" s="74">
        <v>84</v>
      </c>
      <c r="BZ914" s="78">
        <v>1050</v>
      </c>
      <c r="CA914" s="74">
        <v>2.4</v>
      </c>
      <c r="CB914" s="78">
        <v>1025</v>
      </c>
      <c r="CC914" s="74">
        <v>9.6999999999999993</v>
      </c>
      <c r="CD914" s="74">
        <v>8.5</v>
      </c>
      <c r="CE914" s="74">
        <v>71.8</v>
      </c>
      <c r="CF914" s="74">
        <v>79.5</v>
      </c>
      <c r="CG914" s="74">
        <v>81.8</v>
      </c>
      <c r="CH914" s="78" t="s">
        <v>13</v>
      </c>
      <c r="CI914" s="74" t="s">
        <v>13</v>
      </c>
      <c r="CJ914" s="78" t="s">
        <v>13</v>
      </c>
      <c r="CK914" s="74" t="s">
        <v>13</v>
      </c>
      <c r="CL914" s="74" t="s">
        <v>13</v>
      </c>
      <c r="CM914" s="74" t="s">
        <v>13</v>
      </c>
      <c r="CN914" s="74" t="s">
        <v>13</v>
      </c>
      <c r="CO914" s="74" t="s">
        <v>13</v>
      </c>
      <c r="CP914" s="78"/>
      <c r="CQ914" s="74"/>
      <c r="CR914" s="78"/>
      <c r="CS914" s="74"/>
      <c r="CT914" s="74"/>
      <c r="CU914" s="74"/>
      <c r="CV914" s="74"/>
      <c r="CW914" s="74"/>
    </row>
    <row r="915" spans="1:101" ht="16.5" x14ac:dyDescent="0.3">
      <c r="A915" s="74" t="s">
        <v>294</v>
      </c>
      <c r="B915" s="74">
        <v>85</v>
      </c>
      <c r="C915" s="74">
        <v>10007166</v>
      </c>
      <c r="D915" s="74" t="s">
        <v>16</v>
      </c>
      <c r="E915" s="74" t="s">
        <v>275</v>
      </c>
      <c r="F915" s="78">
        <v>1745</v>
      </c>
      <c r="G915" s="74">
        <v>2.6</v>
      </c>
      <c r="H915" s="78">
        <v>1700</v>
      </c>
      <c r="I915" s="74">
        <v>7.6</v>
      </c>
      <c r="J915" s="74">
        <v>9.9</v>
      </c>
      <c r="K915" s="74">
        <v>61.3</v>
      </c>
      <c r="L915" s="74">
        <v>77.099999999999994</v>
      </c>
      <c r="M915" s="74">
        <v>82.4</v>
      </c>
      <c r="N915" s="78">
        <v>1745</v>
      </c>
      <c r="O915" s="74">
        <v>3.1</v>
      </c>
      <c r="P915" s="78">
        <v>1690</v>
      </c>
      <c r="Q915" s="74">
        <v>9.3000000000000007</v>
      </c>
      <c r="R915" s="74">
        <v>8.6999999999999993</v>
      </c>
      <c r="S915" s="74">
        <v>68.7</v>
      </c>
      <c r="T915" s="74">
        <v>79.5</v>
      </c>
      <c r="U915" s="74">
        <v>82</v>
      </c>
      <c r="V915" s="78" t="s">
        <v>13</v>
      </c>
      <c r="W915" s="74" t="s">
        <v>13</v>
      </c>
      <c r="X915" s="78" t="s">
        <v>13</v>
      </c>
      <c r="Y915" s="74" t="s">
        <v>13</v>
      </c>
      <c r="Z915" s="74" t="s">
        <v>13</v>
      </c>
      <c r="AA915" s="74" t="s">
        <v>13</v>
      </c>
      <c r="AB915" s="74" t="s">
        <v>13</v>
      </c>
      <c r="AC915" s="74" t="s">
        <v>13</v>
      </c>
      <c r="AD915" s="78"/>
      <c r="AE915" s="74"/>
      <c r="AF915" s="78"/>
      <c r="AG915" s="74"/>
      <c r="AH915" s="74"/>
      <c r="AI915" s="74"/>
      <c r="AJ915" s="74"/>
      <c r="AK915" s="74"/>
      <c r="AL915" s="78">
        <v>1130</v>
      </c>
      <c r="AM915" s="74">
        <v>1.2</v>
      </c>
      <c r="AN915" s="78">
        <v>1115</v>
      </c>
      <c r="AO915" s="74">
        <v>7.6</v>
      </c>
      <c r="AP915" s="74">
        <v>14</v>
      </c>
      <c r="AQ915" s="74">
        <v>58.4</v>
      </c>
      <c r="AR915" s="74">
        <v>70.900000000000006</v>
      </c>
      <c r="AS915" s="74">
        <v>78.400000000000006</v>
      </c>
      <c r="AT915" s="78">
        <v>1130</v>
      </c>
      <c r="AU915" s="74">
        <v>1.9</v>
      </c>
      <c r="AV915" s="78">
        <v>1110</v>
      </c>
      <c r="AW915" s="74">
        <v>11</v>
      </c>
      <c r="AX915" s="74">
        <v>10.6</v>
      </c>
      <c r="AY915" s="74">
        <v>69.3</v>
      </c>
      <c r="AZ915" s="74">
        <v>75.400000000000006</v>
      </c>
      <c r="BA915" s="74">
        <v>78.400000000000006</v>
      </c>
      <c r="BB915" s="78" t="s">
        <v>13</v>
      </c>
      <c r="BC915" s="74" t="s">
        <v>13</v>
      </c>
      <c r="BD915" s="78" t="s">
        <v>13</v>
      </c>
      <c r="BE915" s="74" t="s">
        <v>13</v>
      </c>
      <c r="BF915" s="74" t="s">
        <v>13</v>
      </c>
      <c r="BG915" s="74" t="s">
        <v>13</v>
      </c>
      <c r="BH915" s="74" t="s">
        <v>13</v>
      </c>
      <c r="BI915" s="74" t="s">
        <v>13</v>
      </c>
      <c r="BJ915" s="78"/>
      <c r="BK915" s="74"/>
      <c r="BL915" s="78"/>
      <c r="BM915" s="74"/>
      <c r="BN915" s="74"/>
      <c r="BO915" s="74"/>
      <c r="BP915" s="74"/>
      <c r="BQ915" s="74"/>
      <c r="BR915" s="78">
        <v>2875</v>
      </c>
      <c r="BS915" s="74">
        <v>2.1</v>
      </c>
      <c r="BT915" s="78">
        <v>2815</v>
      </c>
      <c r="BU915" s="74">
        <v>7.6</v>
      </c>
      <c r="BV915" s="74">
        <v>11.5</v>
      </c>
      <c r="BW915" s="74">
        <v>60.2</v>
      </c>
      <c r="BX915" s="74">
        <v>74.599999999999994</v>
      </c>
      <c r="BY915" s="74">
        <v>80.8</v>
      </c>
      <c r="BZ915" s="78">
        <v>2875</v>
      </c>
      <c r="CA915" s="74">
        <v>2.6</v>
      </c>
      <c r="CB915" s="78">
        <v>2800</v>
      </c>
      <c r="CC915" s="74">
        <v>10</v>
      </c>
      <c r="CD915" s="74">
        <v>9.5</v>
      </c>
      <c r="CE915" s="74">
        <v>68.900000000000006</v>
      </c>
      <c r="CF915" s="74">
        <v>77.900000000000006</v>
      </c>
      <c r="CG915" s="74">
        <v>80.599999999999994</v>
      </c>
      <c r="CH915" s="78" t="s">
        <v>13</v>
      </c>
      <c r="CI915" s="74" t="s">
        <v>13</v>
      </c>
      <c r="CJ915" s="78" t="s">
        <v>13</v>
      </c>
      <c r="CK915" s="74" t="s">
        <v>13</v>
      </c>
      <c r="CL915" s="74" t="s">
        <v>13</v>
      </c>
      <c r="CM915" s="74" t="s">
        <v>13</v>
      </c>
      <c r="CN915" s="74" t="s">
        <v>13</v>
      </c>
      <c r="CO915" s="74" t="s">
        <v>13</v>
      </c>
      <c r="CP915" s="78"/>
      <c r="CQ915" s="74"/>
      <c r="CR915" s="78"/>
      <c r="CS915" s="74"/>
      <c r="CT915" s="74"/>
      <c r="CU915" s="74"/>
      <c r="CV915" s="74"/>
      <c r="CW915" s="74"/>
    </row>
    <row r="916" spans="1:101" ht="16.5" x14ac:dyDescent="0.3">
      <c r="A916" s="74" t="s">
        <v>294</v>
      </c>
      <c r="B916" s="74">
        <v>46</v>
      </c>
      <c r="C916" s="74">
        <v>10007139</v>
      </c>
      <c r="D916" s="74" t="s">
        <v>16</v>
      </c>
      <c r="E916" s="74" t="s">
        <v>277</v>
      </c>
      <c r="F916" s="78">
        <v>810</v>
      </c>
      <c r="G916" s="74">
        <v>3.1</v>
      </c>
      <c r="H916" s="78">
        <v>785</v>
      </c>
      <c r="I916" s="74">
        <v>5.3</v>
      </c>
      <c r="J916" s="74">
        <v>8.1</v>
      </c>
      <c r="K916" s="74">
        <v>61.6</v>
      </c>
      <c r="L916" s="74">
        <v>81</v>
      </c>
      <c r="M916" s="74">
        <v>86.5</v>
      </c>
      <c r="N916" s="78">
        <v>810</v>
      </c>
      <c r="O916" s="74">
        <v>3.3</v>
      </c>
      <c r="P916" s="78">
        <v>785</v>
      </c>
      <c r="Q916" s="74">
        <v>8.5</v>
      </c>
      <c r="R916" s="74">
        <v>6.8</v>
      </c>
      <c r="S916" s="74">
        <v>71.2</v>
      </c>
      <c r="T916" s="74">
        <v>81.900000000000006</v>
      </c>
      <c r="U916" s="74">
        <v>84.7</v>
      </c>
      <c r="V916" s="78" t="s">
        <v>13</v>
      </c>
      <c r="W916" s="74" t="s">
        <v>13</v>
      </c>
      <c r="X916" s="78" t="s">
        <v>13</v>
      </c>
      <c r="Y916" s="74" t="s">
        <v>13</v>
      </c>
      <c r="Z916" s="74" t="s">
        <v>13</v>
      </c>
      <c r="AA916" s="74" t="s">
        <v>13</v>
      </c>
      <c r="AB916" s="74" t="s">
        <v>13</v>
      </c>
      <c r="AC916" s="74" t="s">
        <v>13</v>
      </c>
      <c r="AD916" s="78"/>
      <c r="AE916" s="74"/>
      <c r="AF916" s="78"/>
      <c r="AG916" s="74"/>
      <c r="AH916" s="74"/>
      <c r="AI916" s="74"/>
      <c r="AJ916" s="74"/>
      <c r="AK916" s="74"/>
      <c r="AL916" s="78">
        <v>340</v>
      </c>
      <c r="AM916" s="74">
        <v>1.2</v>
      </c>
      <c r="AN916" s="78">
        <v>335</v>
      </c>
      <c r="AO916" s="74">
        <v>5.7</v>
      </c>
      <c r="AP916" s="74">
        <v>12.2</v>
      </c>
      <c r="AQ916" s="74">
        <v>64.8</v>
      </c>
      <c r="AR916" s="74">
        <v>76.7</v>
      </c>
      <c r="AS916" s="74">
        <v>82.1</v>
      </c>
      <c r="AT916" s="78">
        <v>340</v>
      </c>
      <c r="AU916" s="74">
        <v>1.2</v>
      </c>
      <c r="AV916" s="78">
        <v>335</v>
      </c>
      <c r="AW916" s="74">
        <v>9.6</v>
      </c>
      <c r="AX916" s="74">
        <v>8.4</v>
      </c>
      <c r="AY916" s="74">
        <v>71</v>
      </c>
      <c r="AZ916" s="74">
        <v>80</v>
      </c>
      <c r="BA916" s="74">
        <v>82.1</v>
      </c>
      <c r="BB916" s="78" t="s">
        <v>13</v>
      </c>
      <c r="BC916" s="74" t="s">
        <v>13</v>
      </c>
      <c r="BD916" s="78" t="s">
        <v>13</v>
      </c>
      <c r="BE916" s="74" t="s">
        <v>13</v>
      </c>
      <c r="BF916" s="74" t="s">
        <v>13</v>
      </c>
      <c r="BG916" s="74" t="s">
        <v>13</v>
      </c>
      <c r="BH916" s="74" t="s">
        <v>13</v>
      </c>
      <c r="BI916" s="74" t="s">
        <v>13</v>
      </c>
      <c r="BJ916" s="78"/>
      <c r="BK916" s="74"/>
      <c r="BL916" s="78"/>
      <c r="BM916" s="74"/>
      <c r="BN916" s="74"/>
      <c r="BO916" s="74"/>
      <c r="BP916" s="74"/>
      <c r="BQ916" s="74"/>
      <c r="BR916" s="78">
        <v>1150</v>
      </c>
      <c r="BS916" s="74">
        <v>2.5</v>
      </c>
      <c r="BT916" s="78">
        <v>1120</v>
      </c>
      <c r="BU916" s="74">
        <v>5.4</v>
      </c>
      <c r="BV916" s="74">
        <v>9.4</v>
      </c>
      <c r="BW916" s="74">
        <v>62.5</v>
      </c>
      <c r="BX916" s="74">
        <v>79.8</v>
      </c>
      <c r="BY916" s="74">
        <v>85.2</v>
      </c>
      <c r="BZ916" s="78">
        <v>1150</v>
      </c>
      <c r="CA916" s="74">
        <v>2.7</v>
      </c>
      <c r="CB916" s="78">
        <v>1120</v>
      </c>
      <c r="CC916" s="74">
        <v>8.8000000000000007</v>
      </c>
      <c r="CD916" s="74">
        <v>7.2</v>
      </c>
      <c r="CE916" s="74">
        <v>71.099999999999994</v>
      </c>
      <c r="CF916" s="74">
        <v>81.3</v>
      </c>
      <c r="CG916" s="74">
        <v>83.9</v>
      </c>
      <c r="CH916" s="78" t="s">
        <v>13</v>
      </c>
      <c r="CI916" s="74" t="s">
        <v>13</v>
      </c>
      <c r="CJ916" s="78" t="s">
        <v>13</v>
      </c>
      <c r="CK916" s="74" t="s">
        <v>13</v>
      </c>
      <c r="CL916" s="74" t="s">
        <v>13</v>
      </c>
      <c r="CM916" s="74" t="s">
        <v>13</v>
      </c>
      <c r="CN916" s="74" t="s">
        <v>13</v>
      </c>
      <c r="CO916" s="74" t="s">
        <v>13</v>
      </c>
      <c r="CP916" s="78"/>
      <c r="CQ916" s="74"/>
      <c r="CR916" s="78"/>
      <c r="CS916" s="74"/>
      <c r="CT916" s="74"/>
      <c r="CU916" s="74"/>
      <c r="CV916" s="74"/>
      <c r="CW916" s="74"/>
    </row>
    <row r="917" spans="1:101" ht="16.5" x14ac:dyDescent="0.3">
      <c r="A917" s="74" t="s">
        <v>294</v>
      </c>
      <c r="B917" s="74">
        <v>189</v>
      </c>
      <c r="C917" s="74">
        <v>10007657</v>
      </c>
      <c r="D917" s="74" t="s">
        <v>11</v>
      </c>
      <c r="E917" s="74" t="s">
        <v>279</v>
      </c>
      <c r="F917" s="78">
        <v>95</v>
      </c>
      <c r="G917" s="74">
        <v>3.2</v>
      </c>
      <c r="H917" s="78">
        <v>90</v>
      </c>
      <c r="I917" s="74">
        <v>9.8000000000000007</v>
      </c>
      <c r="J917" s="74">
        <v>13</v>
      </c>
      <c r="K917" s="74" t="s">
        <v>396</v>
      </c>
      <c r="L917" s="74" t="s">
        <v>396</v>
      </c>
      <c r="M917" s="74">
        <v>77.2</v>
      </c>
      <c r="N917" s="78">
        <v>95</v>
      </c>
      <c r="O917" s="74">
        <v>3.2</v>
      </c>
      <c r="P917" s="78">
        <v>90</v>
      </c>
      <c r="Q917" s="74">
        <v>10.9</v>
      </c>
      <c r="R917" s="74">
        <v>9.8000000000000007</v>
      </c>
      <c r="S917" s="74" t="s">
        <v>396</v>
      </c>
      <c r="T917" s="74" t="s">
        <v>396</v>
      </c>
      <c r="U917" s="74">
        <v>79.3</v>
      </c>
      <c r="V917" s="78" t="s">
        <v>13</v>
      </c>
      <c r="W917" s="74" t="s">
        <v>13</v>
      </c>
      <c r="X917" s="78" t="s">
        <v>13</v>
      </c>
      <c r="Y917" s="74" t="s">
        <v>13</v>
      </c>
      <c r="Z917" s="74" t="s">
        <v>13</v>
      </c>
      <c r="AA917" s="74" t="s">
        <v>13</v>
      </c>
      <c r="AB917" s="74" t="s">
        <v>13</v>
      </c>
      <c r="AC917" s="74" t="s">
        <v>13</v>
      </c>
      <c r="AD917" s="78"/>
      <c r="AE917" s="74"/>
      <c r="AF917" s="78"/>
      <c r="AG917" s="74"/>
      <c r="AH917" s="74"/>
      <c r="AI917" s="74"/>
      <c r="AJ917" s="74"/>
      <c r="AK917" s="74"/>
      <c r="AL917" s="78">
        <v>60</v>
      </c>
      <c r="AM917" s="74">
        <v>1.7</v>
      </c>
      <c r="AN917" s="78">
        <v>60</v>
      </c>
      <c r="AO917" s="74">
        <v>19</v>
      </c>
      <c r="AP917" s="74">
        <v>15.5</v>
      </c>
      <c r="AQ917" s="74" t="s">
        <v>396</v>
      </c>
      <c r="AR917" s="74" t="s">
        <v>396</v>
      </c>
      <c r="AS917" s="74">
        <v>65.5</v>
      </c>
      <c r="AT917" s="78">
        <v>60</v>
      </c>
      <c r="AU917" s="74">
        <v>1.7</v>
      </c>
      <c r="AV917" s="78">
        <v>60</v>
      </c>
      <c r="AW917" s="74">
        <v>20.7</v>
      </c>
      <c r="AX917" s="74">
        <v>6.9</v>
      </c>
      <c r="AY917" s="74" t="s">
        <v>396</v>
      </c>
      <c r="AZ917" s="74" t="s">
        <v>396</v>
      </c>
      <c r="BA917" s="74">
        <v>72.400000000000006</v>
      </c>
      <c r="BB917" s="78" t="s">
        <v>13</v>
      </c>
      <c r="BC917" s="74" t="s">
        <v>13</v>
      </c>
      <c r="BD917" s="78" t="s">
        <v>13</v>
      </c>
      <c r="BE917" s="74" t="s">
        <v>13</v>
      </c>
      <c r="BF917" s="74" t="s">
        <v>13</v>
      </c>
      <c r="BG917" s="74" t="s">
        <v>13</v>
      </c>
      <c r="BH917" s="74" t="s">
        <v>13</v>
      </c>
      <c r="BI917" s="74" t="s">
        <v>13</v>
      </c>
      <c r="BJ917" s="78"/>
      <c r="BK917" s="74"/>
      <c r="BL917" s="78"/>
      <c r="BM917" s="74"/>
      <c r="BN917" s="74"/>
      <c r="BO917" s="74"/>
      <c r="BP917" s="74"/>
      <c r="BQ917" s="74"/>
      <c r="BR917" s="78">
        <v>155</v>
      </c>
      <c r="BS917" s="74">
        <v>2.6</v>
      </c>
      <c r="BT917" s="78">
        <v>150</v>
      </c>
      <c r="BU917" s="74">
        <v>13.3</v>
      </c>
      <c r="BV917" s="74">
        <v>14</v>
      </c>
      <c r="BW917" s="74">
        <v>58</v>
      </c>
      <c r="BX917" s="74">
        <v>68.7</v>
      </c>
      <c r="BY917" s="74">
        <v>72.7</v>
      </c>
      <c r="BZ917" s="78">
        <v>155</v>
      </c>
      <c r="CA917" s="74">
        <v>2.6</v>
      </c>
      <c r="CB917" s="78">
        <v>150</v>
      </c>
      <c r="CC917" s="74">
        <v>14.7</v>
      </c>
      <c r="CD917" s="74">
        <v>8.6999999999999993</v>
      </c>
      <c r="CE917" s="74">
        <v>61.3</v>
      </c>
      <c r="CF917" s="74">
        <v>73.3</v>
      </c>
      <c r="CG917" s="74">
        <v>76.7</v>
      </c>
      <c r="CH917" s="78" t="s">
        <v>13</v>
      </c>
      <c r="CI917" s="74" t="s">
        <v>13</v>
      </c>
      <c r="CJ917" s="78" t="s">
        <v>13</v>
      </c>
      <c r="CK917" s="74" t="s">
        <v>13</v>
      </c>
      <c r="CL917" s="74" t="s">
        <v>13</v>
      </c>
      <c r="CM917" s="74" t="s">
        <v>13</v>
      </c>
      <c r="CN917" s="74" t="s">
        <v>13</v>
      </c>
      <c r="CO917" s="74" t="s">
        <v>13</v>
      </c>
      <c r="CP917" s="78"/>
      <c r="CQ917" s="74"/>
      <c r="CR917" s="78"/>
      <c r="CS917" s="74"/>
      <c r="CT917" s="74"/>
      <c r="CU917" s="74"/>
      <c r="CV917" s="74"/>
      <c r="CW917" s="74"/>
    </row>
    <row r="918" spans="1:101" ht="16.5" x14ac:dyDescent="0.3">
      <c r="A918" s="74" t="s">
        <v>294</v>
      </c>
      <c r="B918" s="74">
        <v>13</v>
      </c>
      <c r="C918" s="74">
        <v>10007713</v>
      </c>
      <c r="D918" s="74" t="s">
        <v>46</v>
      </c>
      <c r="E918" s="74" t="s">
        <v>281</v>
      </c>
      <c r="F918" s="78">
        <v>850</v>
      </c>
      <c r="G918" s="74">
        <v>2</v>
      </c>
      <c r="H918" s="78">
        <v>835</v>
      </c>
      <c r="I918" s="74">
        <v>4.9000000000000004</v>
      </c>
      <c r="J918" s="74">
        <v>10.6</v>
      </c>
      <c r="K918" s="74">
        <v>68.099999999999994</v>
      </c>
      <c r="L918" s="74">
        <v>79.7</v>
      </c>
      <c r="M918" s="74">
        <v>84.5</v>
      </c>
      <c r="N918" s="78">
        <v>850</v>
      </c>
      <c r="O918" s="74">
        <v>2.4</v>
      </c>
      <c r="P918" s="78">
        <v>830</v>
      </c>
      <c r="Q918" s="74">
        <v>9</v>
      </c>
      <c r="R918" s="74">
        <v>7.5</v>
      </c>
      <c r="S918" s="74">
        <v>70.3</v>
      </c>
      <c r="T918" s="74">
        <v>81.099999999999994</v>
      </c>
      <c r="U918" s="74">
        <v>83.5</v>
      </c>
      <c r="V918" s="78" t="s">
        <v>13</v>
      </c>
      <c r="W918" s="74" t="s">
        <v>13</v>
      </c>
      <c r="X918" s="78" t="s">
        <v>13</v>
      </c>
      <c r="Y918" s="74" t="s">
        <v>13</v>
      </c>
      <c r="Z918" s="74" t="s">
        <v>13</v>
      </c>
      <c r="AA918" s="74" t="s">
        <v>13</v>
      </c>
      <c r="AB918" s="74" t="s">
        <v>13</v>
      </c>
      <c r="AC918" s="74" t="s">
        <v>13</v>
      </c>
      <c r="AD918" s="78"/>
      <c r="AE918" s="74"/>
      <c r="AF918" s="78"/>
      <c r="AG918" s="74"/>
      <c r="AH918" s="74"/>
      <c r="AI918" s="74"/>
      <c r="AJ918" s="74"/>
      <c r="AK918" s="74"/>
      <c r="AL918" s="78">
        <v>355</v>
      </c>
      <c r="AM918" s="74">
        <v>1.1000000000000001</v>
      </c>
      <c r="AN918" s="78">
        <v>350</v>
      </c>
      <c r="AO918" s="74">
        <v>6.3</v>
      </c>
      <c r="AP918" s="74">
        <v>11.6</v>
      </c>
      <c r="AQ918" s="74">
        <v>69.599999999999994</v>
      </c>
      <c r="AR918" s="74">
        <v>77</v>
      </c>
      <c r="AS918" s="74">
        <v>82.1</v>
      </c>
      <c r="AT918" s="78">
        <v>355</v>
      </c>
      <c r="AU918" s="74">
        <v>0.8</v>
      </c>
      <c r="AV918" s="78">
        <v>355</v>
      </c>
      <c r="AW918" s="74">
        <v>12.5</v>
      </c>
      <c r="AX918" s="74">
        <v>9.3000000000000007</v>
      </c>
      <c r="AY918" s="74">
        <v>67.400000000000006</v>
      </c>
      <c r="AZ918" s="74">
        <v>76.2</v>
      </c>
      <c r="BA918" s="74">
        <v>78.2</v>
      </c>
      <c r="BB918" s="78" t="s">
        <v>13</v>
      </c>
      <c r="BC918" s="74" t="s">
        <v>13</v>
      </c>
      <c r="BD918" s="78" t="s">
        <v>13</v>
      </c>
      <c r="BE918" s="74" t="s">
        <v>13</v>
      </c>
      <c r="BF918" s="74" t="s">
        <v>13</v>
      </c>
      <c r="BG918" s="74" t="s">
        <v>13</v>
      </c>
      <c r="BH918" s="74" t="s">
        <v>13</v>
      </c>
      <c r="BI918" s="74" t="s">
        <v>13</v>
      </c>
      <c r="BJ918" s="78"/>
      <c r="BK918" s="74"/>
      <c r="BL918" s="78"/>
      <c r="BM918" s="74"/>
      <c r="BN918" s="74"/>
      <c r="BO918" s="74"/>
      <c r="BP918" s="74"/>
      <c r="BQ918" s="74"/>
      <c r="BR918" s="78">
        <v>1205</v>
      </c>
      <c r="BS918" s="74">
        <v>1.7</v>
      </c>
      <c r="BT918" s="78">
        <v>1185</v>
      </c>
      <c r="BU918" s="74">
        <v>5.3</v>
      </c>
      <c r="BV918" s="74">
        <v>10.9</v>
      </c>
      <c r="BW918" s="74">
        <v>68.5</v>
      </c>
      <c r="BX918" s="74">
        <v>78.900000000000006</v>
      </c>
      <c r="BY918" s="74">
        <v>83.8</v>
      </c>
      <c r="BZ918" s="78">
        <v>1205</v>
      </c>
      <c r="CA918" s="74">
        <v>1.9</v>
      </c>
      <c r="CB918" s="78">
        <v>1185</v>
      </c>
      <c r="CC918" s="74">
        <v>10.1</v>
      </c>
      <c r="CD918" s="74">
        <v>8</v>
      </c>
      <c r="CE918" s="74">
        <v>69.400000000000006</v>
      </c>
      <c r="CF918" s="74">
        <v>79.599999999999994</v>
      </c>
      <c r="CG918" s="74">
        <v>81.900000000000006</v>
      </c>
      <c r="CH918" s="78" t="s">
        <v>13</v>
      </c>
      <c r="CI918" s="74" t="s">
        <v>13</v>
      </c>
      <c r="CJ918" s="78" t="s">
        <v>13</v>
      </c>
      <c r="CK918" s="74" t="s">
        <v>13</v>
      </c>
      <c r="CL918" s="74" t="s">
        <v>13</v>
      </c>
      <c r="CM918" s="74" t="s">
        <v>13</v>
      </c>
      <c r="CN918" s="74" t="s">
        <v>13</v>
      </c>
      <c r="CO918" s="74" t="s">
        <v>13</v>
      </c>
      <c r="CP918" s="78"/>
      <c r="CQ918" s="74"/>
      <c r="CR918" s="78"/>
      <c r="CS918" s="74"/>
      <c r="CT918" s="74"/>
      <c r="CU918" s="74"/>
      <c r="CV918" s="74"/>
      <c r="CW918" s="74"/>
    </row>
    <row r="919" spans="1:101" ht="16.5" x14ac:dyDescent="0.3">
      <c r="A919" s="74" t="s">
        <v>294</v>
      </c>
      <c r="B919" s="74">
        <v>164</v>
      </c>
      <c r="C919" s="74">
        <v>10007167</v>
      </c>
      <c r="D919" s="74" t="s">
        <v>46</v>
      </c>
      <c r="E919" s="74" t="s">
        <v>283</v>
      </c>
      <c r="F919" s="78">
        <v>1135</v>
      </c>
      <c r="G919" s="74">
        <v>1.1000000000000001</v>
      </c>
      <c r="H919" s="78">
        <v>1125</v>
      </c>
      <c r="I919" s="74">
        <v>6.8</v>
      </c>
      <c r="J919" s="74">
        <v>9.1999999999999993</v>
      </c>
      <c r="K919" s="74">
        <v>44.3</v>
      </c>
      <c r="L919" s="74">
        <v>68.7</v>
      </c>
      <c r="M919" s="74">
        <v>84.1</v>
      </c>
      <c r="N919" s="78">
        <v>1135</v>
      </c>
      <c r="O919" s="74">
        <v>1.1000000000000001</v>
      </c>
      <c r="P919" s="78">
        <v>1120</v>
      </c>
      <c r="Q919" s="74">
        <v>7.7</v>
      </c>
      <c r="R919" s="74">
        <v>5.3</v>
      </c>
      <c r="S919" s="74">
        <v>61.4</v>
      </c>
      <c r="T919" s="74">
        <v>79.900000000000006</v>
      </c>
      <c r="U919" s="74">
        <v>87.1</v>
      </c>
      <c r="V919" s="78" t="s">
        <v>13</v>
      </c>
      <c r="W919" s="74" t="s">
        <v>13</v>
      </c>
      <c r="X919" s="78" t="s">
        <v>13</v>
      </c>
      <c r="Y919" s="74" t="s">
        <v>13</v>
      </c>
      <c r="Z919" s="74" t="s">
        <v>13</v>
      </c>
      <c r="AA919" s="74" t="s">
        <v>13</v>
      </c>
      <c r="AB919" s="74" t="s">
        <v>13</v>
      </c>
      <c r="AC919" s="74" t="s">
        <v>13</v>
      </c>
      <c r="AD919" s="78"/>
      <c r="AE919" s="74"/>
      <c r="AF919" s="78"/>
      <c r="AG919" s="74"/>
      <c r="AH919" s="74"/>
      <c r="AI919" s="74"/>
      <c r="AJ919" s="74"/>
      <c r="AK919" s="74"/>
      <c r="AL919" s="78">
        <v>1010</v>
      </c>
      <c r="AM919" s="74">
        <v>0.5</v>
      </c>
      <c r="AN919" s="78">
        <v>1005</v>
      </c>
      <c r="AO919" s="74">
        <v>8.6</v>
      </c>
      <c r="AP919" s="74">
        <v>9.8000000000000007</v>
      </c>
      <c r="AQ919" s="74">
        <v>44.6</v>
      </c>
      <c r="AR919" s="74">
        <v>65</v>
      </c>
      <c r="AS919" s="74">
        <v>81.5</v>
      </c>
      <c r="AT919" s="78">
        <v>1010</v>
      </c>
      <c r="AU919" s="74">
        <v>0.6</v>
      </c>
      <c r="AV919" s="78">
        <v>1005</v>
      </c>
      <c r="AW919" s="74">
        <v>11.1</v>
      </c>
      <c r="AX919" s="74">
        <v>7.2</v>
      </c>
      <c r="AY919" s="74">
        <v>61.2</v>
      </c>
      <c r="AZ919" s="74">
        <v>73.5</v>
      </c>
      <c r="BA919" s="74">
        <v>81.7</v>
      </c>
      <c r="BB919" s="78" t="s">
        <v>13</v>
      </c>
      <c r="BC919" s="74" t="s">
        <v>13</v>
      </c>
      <c r="BD919" s="78" t="s">
        <v>13</v>
      </c>
      <c r="BE919" s="74" t="s">
        <v>13</v>
      </c>
      <c r="BF919" s="74" t="s">
        <v>13</v>
      </c>
      <c r="BG919" s="74" t="s">
        <v>13</v>
      </c>
      <c r="BH919" s="74" t="s">
        <v>13</v>
      </c>
      <c r="BI919" s="74" t="s">
        <v>13</v>
      </c>
      <c r="BJ919" s="78"/>
      <c r="BK919" s="74"/>
      <c r="BL919" s="78"/>
      <c r="BM919" s="74"/>
      <c r="BN919" s="74"/>
      <c r="BO919" s="74"/>
      <c r="BP919" s="74"/>
      <c r="BQ919" s="74"/>
      <c r="BR919" s="78">
        <v>2145</v>
      </c>
      <c r="BS919" s="74">
        <v>0.8</v>
      </c>
      <c r="BT919" s="78">
        <v>2130</v>
      </c>
      <c r="BU919" s="74">
        <v>7.7</v>
      </c>
      <c r="BV919" s="74">
        <v>9.5</v>
      </c>
      <c r="BW919" s="74">
        <v>44.5</v>
      </c>
      <c r="BX919" s="74">
        <v>67</v>
      </c>
      <c r="BY919" s="74">
        <v>82.9</v>
      </c>
      <c r="BZ919" s="78">
        <v>2145</v>
      </c>
      <c r="CA919" s="74">
        <v>0.9</v>
      </c>
      <c r="CB919" s="78">
        <v>2125</v>
      </c>
      <c r="CC919" s="74">
        <v>9.3000000000000007</v>
      </c>
      <c r="CD919" s="74">
        <v>6.2</v>
      </c>
      <c r="CE919" s="74">
        <v>61.3</v>
      </c>
      <c r="CF919" s="74">
        <v>76.900000000000006</v>
      </c>
      <c r="CG919" s="74">
        <v>84.5</v>
      </c>
      <c r="CH919" s="78" t="s">
        <v>13</v>
      </c>
      <c r="CI919" s="74" t="s">
        <v>13</v>
      </c>
      <c r="CJ919" s="78" t="s">
        <v>13</v>
      </c>
      <c r="CK919" s="74" t="s">
        <v>13</v>
      </c>
      <c r="CL919" s="74" t="s">
        <v>13</v>
      </c>
      <c r="CM919" s="74" t="s">
        <v>13</v>
      </c>
      <c r="CN919" s="74" t="s">
        <v>13</v>
      </c>
      <c r="CO919" s="74" t="s">
        <v>13</v>
      </c>
      <c r="CP919" s="78"/>
      <c r="CQ919" s="74"/>
      <c r="CR919" s="78"/>
      <c r="CS919" s="74"/>
      <c r="CT919" s="74"/>
      <c r="CU919" s="74"/>
      <c r="CV919" s="74"/>
      <c r="CW919" s="74"/>
    </row>
    <row r="920" spans="1:101" ht="16.5" x14ac:dyDescent="0.3">
      <c r="A920" s="74" t="s">
        <v>295</v>
      </c>
      <c r="B920" s="74">
        <v>47</v>
      </c>
      <c r="C920" s="74">
        <v>10000291</v>
      </c>
      <c r="D920" s="74" t="s">
        <v>11</v>
      </c>
      <c r="E920" s="74" t="s">
        <v>12</v>
      </c>
      <c r="F920" s="78">
        <v>1525</v>
      </c>
      <c r="G920" s="74">
        <v>7.1</v>
      </c>
      <c r="H920" s="78">
        <v>1415</v>
      </c>
      <c r="I920" s="74">
        <v>7.8</v>
      </c>
      <c r="J920" s="74">
        <v>8.6</v>
      </c>
      <c r="K920" s="74">
        <v>65.7</v>
      </c>
      <c r="L920" s="74">
        <v>78.400000000000006</v>
      </c>
      <c r="M920" s="74">
        <v>83.6</v>
      </c>
      <c r="N920" s="78">
        <v>1525</v>
      </c>
      <c r="O920" s="74">
        <v>7.4</v>
      </c>
      <c r="P920" s="78">
        <v>1410</v>
      </c>
      <c r="Q920" s="74">
        <v>11.2</v>
      </c>
      <c r="R920" s="74">
        <v>6.9</v>
      </c>
      <c r="S920" s="74">
        <v>67.900000000000006</v>
      </c>
      <c r="T920" s="74">
        <v>77.7</v>
      </c>
      <c r="U920" s="74">
        <v>81.900000000000006</v>
      </c>
      <c r="V920" s="78" t="s">
        <v>13</v>
      </c>
      <c r="W920" s="74" t="s">
        <v>13</v>
      </c>
      <c r="X920" s="78" t="s">
        <v>13</v>
      </c>
      <c r="Y920" s="74" t="s">
        <v>13</v>
      </c>
      <c r="Z920" s="74" t="s">
        <v>13</v>
      </c>
      <c r="AA920" s="74" t="s">
        <v>13</v>
      </c>
      <c r="AB920" s="74" t="s">
        <v>13</v>
      </c>
      <c r="AC920" s="74" t="s">
        <v>13</v>
      </c>
      <c r="AD920" s="78"/>
      <c r="AE920" s="74"/>
      <c r="AF920" s="78"/>
      <c r="AG920" s="74"/>
      <c r="AH920" s="74"/>
      <c r="AI920" s="74"/>
      <c r="AJ920" s="74"/>
      <c r="AK920" s="74"/>
      <c r="AL920" s="78">
        <v>915</v>
      </c>
      <c r="AM920" s="74">
        <v>3.3</v>
      </c>
      <c r="AN920" s="78">
        <v>885</v>
      </c>
      <c r="AO920" s="74">
        <v>8</v>
      </c>
      <c r="AP920" s="74">
        <v>12.7</v>
      </c>
      <c r="AQ920" s="74">
        <v>67.400000000000006</v>
      </c>
      <c r="AR920" s="74">
        <v>74.5</v>
      </c>
      <c r="AS920" s="74">
        <v>79.3</v>
      </c>
      <c r="AT920" s="78">
        <v>915</v>
      </c>
      <c r="AU920" s="74">
        <v>3.3</v>
      </c>
      <c r="AV920" s="78">
        <v>885</v>
      </c>
      <c r="AW920" s="74">
        <v>11.3</v>
      </c>
      <c r="AX920" s="74">
        <v>9.9</v>
      </c>
      <c r="AY920" s="74">
        <v>71.3</v>
      </c>
      <c r="AZ920" s="74">
        <v>76.400000000000006</v>
      </c>
      <c r="BA920" s="74">
        <v>78.8</v>
      </c>
      <c r="BB920" s="78" t="s">
        <v>13</v>
      </c>
      <c r="BC920" s="74" t="s">
        <v>13</v>
      </c>
      <c r="BD920" s="78" t="s">
        <v>13</v>
      </c>
      <c r="BE920" s="74" t="s">
        <v>13</v>
      </c>
      <c r="BF920" s="74" t="s">
        <v>13</v>
      </c>
      <c r="BG920" s="74" t="s">
        <v>13</v>
      </c>
      <c r="BH920" s="74" t="s">
        <v>13</v>
      </c>
      <c r="BI920" s="74" t="s">
        <v>13</v>
      </c>
      <c r="BJ920" s="78"/>
      <c r="BK920" s="74"/>
      <c r="BL920" s="78"/>
      <c r="BM920" s="74"/>
      <c r="BN920" s="74"/>
      <c r="BO920" s="74"/>
      <c r="BP920" s="74"/>
      <c r="BQ920" s="74"/>
      <c r="BR920" s="78">
        <v>2435</v>
      </c>
      <c r="BS920" s="74">
        <v>5.7</v>
      </c>
      <c r="BT920" s="78">
        <v>2300</v>
      </c>
      <c r="BU920" s="74">
        <v>7.9</v>
      </c>
      <c r="BV920" s="74">
        <v>10.199999999999999</v>
      </c>
      <c r="BW920" s="74">
        <v>66.400000000000006</v>
      </c>
      <c r="BX920" s="74">
        <v>76.900000000000006</v>
      </c>
      <c r="BY920" s="74">
        <v>81.900000000000006</v>
      </c>
      <c r="BZ920" s="78">
        <v>2435</v>
      </c>
      <c r="CA920" s="74">
        <v>5.9</v>
      </c>
      <c r="CB920" s="78">
        <v>2295</v>
      </c>
      <c r="CC920" s="74">
        <v>11.3</v>
      </c>
      <c r="CD920" s="74">
        <v>8</v>
      </c>
      <c r="CE920" s="74">
        <v>69.3</v>
      </c>
      <c r="CF920" s="74">
        <v>77.2</v>
      </c>
      <c r="CG920" s="74">
        <v>80.7</v>
      </c>
      <c r="CH920" s="78" t="s">
        <v>13</v>
      </c>
      <c r="CI920" s="74" t="s">
        <v>13</v>
      </c>
      <c r="CJ920" s="78" t="s">
        <v>13</v>
      </c>
      <c r="CK920" s="74" t="s">
        <v>13</v>
      </c>
      <c r="CL920" s="74" t="s">
        <v>13</v>
      </c>
      <c r="CM920" s="74" t="s">
        <v>13</v>
      </c>
      <c r="CN920" s="74" t="s">
        <v>13</v>
      </c>
      <c r="CO920" s="74" t="s">
        <v>13</v>
      </c>
      <c r="CP920" s="78"/>
      <c r="CQ920" s="74"/>
      <c r="CR920" s="78"/>
      <c r="CS920" s="74"/>
      <c r="CT920" s="74"/>
      <c r="CU920" s="74"/>
      <c r="CV920" s="74"/>
      <c r="CW920" s="74"/>
    </row>
    <row r="921" spans="1:101" ht="16.5" x14ac:dyDescent="0.3">
      <c r="A921" s="74" t="s">
        <v>295</v>
      </c>
      <c r="B921" s="74">
        <v>108</v>
      </c>
      <c r="C921" s="74">
        <v>10007759</v>
      </c>
      <c r="D921" s="74" t="s">
        <v>16</v>
      </c>
      <c r="E921" s="74" t="s">
        <v>17</v>
      </c>
      <c r="F921" s="78">
        <v>670</v>
      </c>
      <c r="G921" s="74">
        <v>1.8</v>
      </c>
      <c r="H921" s="78">
        <v>660</v>
      </c>
      <c r="I921" s="74">
        <v>7</v>
      </c>
      <c r="J921" s="74">
        <v>10.199999999999999</v>
      </c>
      <c r="K921" s="74">
        <v>58.3</v>
      </c>
      <c r="L921" s="74">
        <v>72.400000000000006</v>
      </c>
      <c r="M921" s="74">
        <v>82.9</v>
      </c>
      <c r="N921" s="78">
        <v>670</v>
      </c>
      <c r="O921" s="74">
        <v>2.1</v>
      </c>
      <c r="P921" s="78">
        <v>660</v>
      </c>
      <c r="Q921" s="74">
        <v>12.5</v>
      </c>
      <c r="R921" s="74">
        <v>9.1</v>
      </c>
      <c r="S921" s="74">
        <v>62.8</v>
      </c>
      <c r="T921" s="74">
        <v>73.900000000000006</v>
      </c>
      <c r="U921" s="74">
        <v>78.400000000000006</v>
      </c>
      <c r="V921" s="78" t="s">
        <v>13</v>
      </c>
      <c r="W921" s="74" t="s">
        <v>13</v>
      </c>
      <c r="X921" s="78" t="s">
        <v>13</v>
      </c>
      <c r="Y921" s="74" t="s">
        <v>13</v>
      </c>
      <c r="Z921" s="74" t="s">
        <v>13</v>
      </c>
      <c r="AA921" s="74" t="s">
        <v>13</v>
      </c>
      <c r="AB921" s="74" t="s">
        <v>13</v>
      </c>
      <c r="AC921" s="74" t="s">
        <v>13</v>
      </c>
      <c r="AD921" s="78"/>
      <c r="AE921" s="74"/>
      <c r="AF921" s="78"/>
      <c r="AG921" s="74"/>
      <c r="AH921" s="74"/>
      <c r="AI921" s="74"/>
      <c r="AJ921" s="74"/>
      <c r="AK921" s="74"/>
      <c r="AL921" s="78">
        <v>715</v>
      </c>
      <c r="AM921" s="74">
        <v>1.7</v>
      </c>
      <c r="AN921" s="78">
        <v>705</v>
      </c>
      <c r="AO921" s="74">
        <v>7.7</v>
      </c>
      <c r="AP921" s="74">
        <v>12.4</v>
      </c>
      <c r="AQ921" s="74">
        <v>63.9</v>
      </c>
      <c r="AR921" s="74">
        <v>72</v>
      </c>
      <c r="AS921" s="74">
        <v>80</v>
      </c>
      <c r="AT921" s="78">
        <v>715</v>
      </c>
      <c r="AU921" s="74">
        <v>1.5</v>
      </c>
      <c r="AV921" s="78">
        <v>705</v>
      </c>
      <c r="AW921" s="74">
        <v>12.8</v>
      </c>
      <c r="AX921" s="74">
        <v>8.4</v>
      </c>
      <c r="AY921" s="74">
        <v>67.900000000000006</v>
      </c>
      <c r="AZ921" s="74">
        <v>74.5</v>
      </c>
      <c r="BA921" s="74">
        <v>78.900000000000006</v>
      </c>
      <c r="BB921" s="78" t="s">
        <v>13</v>
      </c>
      <c r="BC921" s="74" t="s">
        <v>13</v>
      </c>
      <c r="BD921" s="78" t="s">
        <v>13</v>
      </c>
      <c r="BE921" s="74" t="s">
        <v>13</v>
      </c>
      <c r="BF921" s="74" t="s">
        <v>13</v>
      </c>
      <c r="BG921" s="74" t="s">
        <v>13</v>
      </c>
      <c r="BH921" s="74" t="s">
        <v>13</v>
      </c>
      <c r="BI921" s="74" t="s">
        <v>13</v>
      </c>
      <c r="BJ921" s="78"/>
      <c r="BK921" s="74"/>
      <c r="BL921" s="78"/>
      <c r="BM921" s="74"/>
      <c r="BN921" s="74"/>
      <c r="BO921" s="74"/>
      <c r="BP921" s="74"/>
      <c r="BQ921" s="74"/>
      <c r="BR921" s="78">
        <v>1390</v>
      </c>
      <c r="BS921" s="74">
        <v>1.7</v>
      </c>
      <c r="BT921" s="78">
        <v>1365</v>
      </c>
      <c r="BU921" s="74">
        <v>7.3</v>
      </c>
      <c r="BV921" s="74">
        <v>11.3</v>
      </c>
      <c r="BW921" s="74">
        <v>61.2</v>
      </c>
      <c r="BX921" s="74">
        <v>72.2</v>
      </c>
      <c r="BY921" s="74">
        <v>81.400000000000006</v>
      </c>
      <c r="BZ921" s="78">
        <v>1390</v>
      </c>
      <c r="CA921" s="74">
        <v>1.8</v>
      </c>
      <c r="CB921" s="78">
        <v>1365</v>
      </c>
      <c r="CC921" s="74">
        <v>12.6</v>
      </c>
      <c r="CD921" s="74">
        <v>8.6999999999999993</v>
      </c>
      <c r="CE921" s="74">
        <v>65.400000000000006</v>
      </c>
      <c r="CF921" s="74">
        <v>74.2</v>
      </c>
      <c r="CG921" s="74">
        <v>78.7</v>
      </c>
      <c r="CH921" s="78" t="s">
        <v>13</v>
      </c>
      <c r="CI921" s="74" t="s">
        <v>13</v>
      </c>
      <c r="CJ921" s="78" t="s">
        <v>13</v>
      </c>
      <c r="CK921" s="74" t="s">
        <v>13</v>
      </c>
      <c r="CL921" s="74" t="s">
        <v>13</v>
      </c>
      <c r="CM921" s="74" t="s">
        <v>13</v>
      </c>
      <c r="CN921" s="74" t="s">
        <v>13</v>
      </c>
      <c r="CO921" s="74" t="s">
        <v>13</v>
      </c>
      <c r="CP921" s="78"/>
      <c r="CQ921" s="74"/>
      <c r="CR921" s="78"/>
      <c r="CS921" s="74"/>
      <c r="CT921" s="74"/>
      <c r="CU921" s="74"/>
      <c r="CV921" s="74"/>
      <c r="CW921" s="74"/>
    </row>
    <row r="922" spans="1:101" ht="16.5" x14ac:dyDescent="0.3">
      <c r="A922" s="74" t="s">
        <v>295</v>
      </c>
      <c r="B922" s="74">
        <v>48</v>
      </c>
      <c r="C922" s="74">
        <v>10000571</v>
      </c>
      <c r="D922" s="74" t="s">
        <v>19</v>
      </c>
      <c r="E922" s="74" t="s">
        <v>20</v>
      </c>
      <c r="F922" s="78">
        <v>915</v>
      </c>
      <c r="G922" s="74">
        <v>2.9</v>
      </c>
      <c r="H922" s="78">
        <v>890</v>
      </c>
      <c r="I922" s="74">
        <v>6.4</v>
      </c>
      <c r="J922" s="74">
        <v>9.6999999999999993</v>
      </c>
      <c r="K922" s="74">
        <v>58.7</v>
      </c>
      <c r="L922" s="74">
        <v>76.3</v>
      </c>
      <c r="M922" s="74">
        <v>83.9</v>
      </c>
      <c r="N922" s="78">
        <v>915</v>
      </c>
      <c r="O922" s="74">
        <v>3.4</v>
      </c>
      <c r="P922" s="78">
        <v>885</v>
      </c>
      <c r="Q922" s="74">
        <v>9.4</v>
      </c>
      <c r="R922" s="74">
        <v>11.7</v>
      </c>
      <c r="S922" s="74">
        <v>68.2</v>
      </c>
      <c r="T922" s="74">
        <v>75.400000000000006</v>
      </c>
      <c r="U922" s="74">
        <v>78.900000000000006</v>
      </c>
      <c r="V922" s="78" t="s">
        <v>13</v>
      </c>
      <c r="W922" s="74" t="s">
        <v>13</v>
      </c>
      <c r="X922" s="78" t="s">
        <v>13</v>
      </c>
      <c r="Y922" s="74" t="s">
        <v>13</v>
      </c>
      <c r="Z922" s="74" t="s">
        <v>13</v>
      </c>
      <c r="AA922" s="74" t="s">
        <v>13</v>
      </c>
      <c r="AB922" s="74" t="s">
        <v>13</v>
      </c>
      <c r="AC922" s="74" t="s">
        <v>13</v>
      </c>
      <c r="AD922" s="78"/>
      <c r="AE922" s="74"/>
      <c r="AF922" s="78"/>
      <c r="AG922" s="74"/>
      <c r="AH922" s="74"/>
      <c r="AI922" s="74"/>
      <c r="AJ922" s="74"/>
      <c r="AK922" s="74"/>
      <c r="AL922" s="78">
        <v>400</v>
      </c>
      <c r="AM922" s="74">
        <v>3.5</v>
      </c>
      <c r="AN922" s="78">
        <v>385</v>
      </c>
      <c r="AO922" s="74">
        <v>8.6</v>
      </c>
      <c r="AP922" s="74">
        <v>16.100000000000001</v>
      </c>
      <c r="AQ922" s="74">
        <v>59.7</v>
      </c>
      <c r="AR922" s="74">
        <v>70.900000000000006</v>
      </c>
      <c r="AS922" s="74">
        <v>75.3</v>
      </c>
      <c r="AT922" s="78">
        <v>400</v>
      </c>
      <c r="AU922" s="74">
        <v>3.8</v>
      </c>
      <c r="AV922" s="78">
        <v>385</v>
      </c>
      <c r="AW922" s="74">
        <v>11.5</v>
      </c>
      <c r="AX922" s="74">
        <v>12.2</v>
      </c>
      <c r="AY922" s="74">
        <v>68</v>
      </c>
      <c r="AZ922" s="74">
        <v>73.7</v>
      </c>
      <c r="BA922" s="74">
        <v>76.3</v>
      </c>
      <c r="BB922" s="78" t="s">
        <v>13</v>
      </c>
      <c r="BC922" s="74" t="s">
        <v>13</v>
      </c>
      <c r="BD922" s="78" t="s">
        <v>13</v>
      </c>
      <c r="BE922" s="74" t="s">
        <v>13</v>
      </c>
      <c r="BF922" s="74" t="s">
        <v>13</v>
      </c>
      <c r="BG922" s="74" t="s">
        <v>13</v>
      </c>
      <c r="BH922" s="74" t="s">
        <v>13</v>
      </c>
      <c r="BI922" s="74" t="s">
        <v>13</v>
      </c>
      <c r="BJ922" s="78"/>
      <c r="BK922" s="74"/>
      <c r="BL922" s="78"/>
      <c r="BM922" s="74"/>
      <c r="BN922" s="74"/>
      <c r="BO922" s="74"/>
      <c r="BP922" s="74"/>
      <c r="BQ922" s="74"/>
      <c r="BR922" s="78">
        <v>1315</v>
      </c>
      <c r="BS922" s="74">
        <v>3.1</v>
      </c>
      <c r="BT922" s="78">
        <v>1275</v>
      </c>
      <c r="BU922" s="74">
        <v>7.1</v>
      </c>
      <c r="BV922" s="74">
        <v>11.6</v>
      </c>
      <c r="BW922" s="74">
        <v>59</v>
      </c>
      <c r="BX922" s="74">
        <v>74.7</v>
      </c>
      <c r="BY922" s="74">
        <v>81.3</v>
      </c>
      <c r="BZ922" s="78">
        <v>1315</v>
      </c>
      <c r="CA922" s="74">
        <v>3.5</v>
      </c>
      <c r="CB922" s="78">
        <v>1270</v>
      </c>
      <c r="CC922" s="74">
        <v>10</v>
      </c>
      <c r="CD922" s="74">
        <v>11.9</v>
      </c>
      <c r="CE922" s="74">
        <v>68.099999999999994</v>
      </c>
      <c r="CF922" s="74">
        <v>74.900000000000006</v>
      </c>
      <c r="CG922" s="74">
        <v>78.099999999999994</v>
      </c>
      <c r="CH922" s="78" t="s">
        <v>13</v>
      </c>
      <c r="CI922" s="74" t="s">
        <v>13</v>
      </c>
      <c r="CJ922" s="78" t="s">
        <v>13</v>
      </c>
      <c r="CK922" s="74" t="s">
        <v>13</v>
      </c>
      <c r="CL922" s="74" t="s">
        <v>13</v>
      </c>
      <c r="CM922" s="74" t="s">
        <v>13</v>
      </c>
      <c r="CN922" s="74" t="s">
        <v>13</v>
      </c>
      <c r="CO922" s="74" t="s">
        <v>13</v>
      </c>
      <c r="CP922" s="78"/>
      <c r="CQ922" s="74"/>
      <c r="CR922" s="78"/>
      <c r="CS922" s="74"/>
      <c r="CT922" s="74"/>
      <c r="CU922" s="74"/>
      <c r="CV922" s="74"/>
      <c r="CW922" s="74"/>
    </row>
    <row r="923" spans="1:101" ht="16.5" x14ac:dyDescent="0.3">
      <c r="A923" s="74" t="s">
        <v>295</v>
      </c>
      <c r="B923" s="74">
        <v>109</v>
      </c>
      <c r="C923" s="74">
        <v>10007850</v>
      </c>
      <c r="D923" s="74" t="s">
        <v>19</v>
      </c>
      <c r="E923" s="74" t="s">
        <v>23</v>
      </c>
      <c r="F923" s="78">
        <v>750</v>
      </c>
      <c r="G923" s="74">
        <v>2</v>
      </c>
      <c r="H923" s="78">
        <v>735</v>
      </c>
      <c r="I923" s="74">
        <v>6.6</v>
      </c>
      <c r="J923" s="74">
        <v>7.3</v>
      </c>
      <c r="K923" s="74">
        <v>55.6</v>
      </c>
      <c r="L923" s="74">
        <v>75.3</v>
      </c>
      <c r="M923" s="74">
        <v>86</v>
      </c>
      <c r="N923" s="78">
        <v>750</v>
      </c>
      <c r="O923" s="74">
        <v>2.5</v>
      </c>
      <c r="P923" s="78">
        <v>735</v>
      </c>
      <c r="Q923" s="74">
        <v>9.5</v>
      </c>
      <c r="R923" s="74">
        <v>4.2</v>
      </c>
      <c r="S923" s="74">
        <v>62.5</v>
      </c>
      <c r="T923" s="74">
        <v>79.3</v>
      </c>
      <c r="U923" s="74">
        <v>86.2</v>
      </c>
      <c r="V923" s="78" t="s">
        <v>13</v>
      </c>
      <c r="W923" s="74" t="s">
        <v>13</v>
      </c>
      <c r="X923" s="78" t="s">
        <v>13</v>
      </c>
      <c r="Y923" s="74" t="s">
        <v>13</v>
      </c>
      <c r="Z923" s="74" t="s">
        <v>13</v>
      </c>
      <c r="AA923" s="74" t="s">
        <v>13</v>
      </c>
      <c r="AB923" s="74" t="s">
        <v>13</v>
      </c>
      <c r="AC923" s="74" t="s">
        <v>13</v>
      </c>
      <c r="AD923" s="78"/>
      <c r="AE923" s="74"/>
      <c r="AF923" s="78"/>
      <c r="AG923" s="74"/>
      <c r="AH923" s="74"/>
      <c r="AI923" s="74"/>
      <c r="AJ923" s="74"/>
      <c r="AK923" s="74"/>
      <c r="AL923" s="78">
        <v>890</v>
      </c>
      <c r="AM923" s="74">
        <v>2</v>
      </c>
      <c r="AN923" s="78">
        <v>875</v>
      </c>
      <c r="AO923" s="74">
        <v>8.9</v>
      </c>
      <c r="AP923" s="74">
        <v>7.8</v>
      </c>
      <c r="AQ923" s="74">
        <v>62</v>
      </c>
      <c r="AR923" s="74">
        <v>74.5</v>
      </c>
      <c r="AS923" s="74">
        <v>83.3</v>
      </c>
      <c r="AT923" s="78">
        <v>890</v>
      </c>
      <c r="AU923" s="74">
        <v>2.1</v>
      </c>
      <c r="AV923" s="78">
        <v>870</v>
      </c>
      <c r="AW923" s="74">
        <v>12.2</v>
      </c>
      <c r="AX923" s="74">
        <v>5</v>
      </c>
      <c r="AY923" s="74">
        <v>66.099999999999994</v>
      </c>
      <c r="AZ923" s="74">
        <v>77.599999999999994</v>
      </c>
      <c r="BA923" s="74">
        <v>82.8</v>
      </c>
      <c r="BB923" s="78" t="s">
        <v>13</v>
      </c>
      <c r="BC923" s="74" t="s">
        <v>13</v>
      </c>
      <c r="BD923" s="78" t="s">
        <v>13</v>
      </c>
      <c r="BE923" s="74" t="s">
        <v>13</v>
      </c>
      <c r="BF923" s="74" t="s">
        <v>13</v>
      </c>
      <c r="BG923" s="74" t="s">
        <v>13</v>
      </c>
      <c r="BH923" s="74" t="s">
        <v>13</v>
      </c>
      <c r="BI923" s="74" t="s">
        <v>13</v>
      </c>
      <c r="BJ923" s="78"/>
      <c r="BK923" s="74"/>
      <c r="BL923" s="78"/>
      <c r="BM923" s="74"/>
      <c r="BN923" s="74"/>
      <c r="BO923" s="74"/>
      <c r="BP923" s="74"/>
      <c r="BQ923" s="74"/>
      <c r="BR923" s="78">
        <v>1645</v>
      </c>
      <c r="BS923" s="74">
        <v>2</v>
      </c>
      <c r="BT923" s="78">
        <v>1610</v>
      </c>
      <c r="BU923" s="74">
        <v>7.9</v>
      </c>
      <c r="BV923" s="74">
        <v>7.6</v>
      </c>
      <c r="BW923" s="74">
        <v>59.1</v>
      </c>
      <c r="BX923" s="74">
        <v>74.8</v>
      </c>
      <c r="BY923" s="74">
        <v>84.5</v>
      </c>
      <c r="BZ923" s="78">
        <v>1645</v>
      </c>
      <c r="CA923" s="74">
        <v>2.2999999999999998</v>
      </c>
      <c r="CB923" s="78">
        <v>1605</v>
      </c>
      <c r="CC923" s="74">
        <v>11</v>
      </c>
      <c r="CD923" s="74">
        <v>4.7</v>
      </c>
      <c r="CE923" s="74">
        <v>64.400000000000006</v>
      </c>
      <c r="CF923" s="74">
        <v>78.400000000000006</v>
      </c>
      <c r="CG923" s="74">
        <v>84.4</v>
      </c>
      <c r="CH923" s="78" t="s">
        <v>13</v>
      </c>
      <c r="CI923" s="74" t="s">
        <v>13</v>
      </c>
      <c r="CJ923" s="78" t="s">
        <v>13</v>
      </c>
      <c r="CK923" s="74" t="s">
        <v>13</v>
      </c>
      <c r="CL923" s="74" t="s">
        <v>13</v>
      </c>
      <c r="CM923" s="74" t="s">
        <v>13</v>
      </c>
      <c r="CN923" s="74" t="s">
        <v>13</v>
      </c>
      <c r="CO923" s="74" t="s">
        <v>13</v>
      </c>
      <c r="CP923" s="78"/>
      <c r="CQ923" s="74"/>
      <c r="CR923" s="78"/>
      <c r="CS923" s="74"/>
      <c r="CT923" s="74"/>
      <c r="CU923" s="74"/>
      <c r="CV923" s="74"/>
      <c r="CW923" s="74"/>
    </row>
    <row r="924" spans="1:101" ht="16.5" x14ac:dyDescent="0.3">
      <c r="A924" s="74" t="s">
        <v>295</v>
      </c>
      <c r="B924" s="74">
        <v>26</v>
      </c>
      <c r="C924" s="74">
        <v>10007152</v>
      </c>
      <c r="D924" s="74" t="s">
        <v>11</v>
      </c>
      <c r="E924" s="74" t="s">
        <v>25</v>
      </c>
      <c r="F924" s="78">
        <v>1180</v>
      </c>
      <c r="G924" s="74">
        <v>4.8</v>
      </c>
      <c r="H924" s="78">
        <v>1125</v>
      </c>
      <c r="I924" s="74">
        <v>8.6999999999999993</v>
      </c>
      <c r="J924" s="74">
        <v>11.7</v>
      </c>
      <c r="K924" s="74">
        <v>61.2</v>
      </c>
      <c r="L924" s="74">
        <v>74.599999999999994</v>
      </c>
      <c r="M924" s="74">
        <v>79.599999999999994</v>
      </c>
      <c r="N924" s="78">
        <v>1180</v>
      </c>
      <c r="O924" s="74">
        <v>5</v>
      </c>
      <c r="P924" s="78">
        <v>1125</v>
      </c>
      <c r="Q924" s="74">
        <v>12.2</v>
      </c>
      <c r="R924" s="74">
        <v>9.6</v>
      </c>
      <c r="S924" s="74">
        <v>64.599999999999994</v>
      </c>
      <c r="T924" s="74">
        <v>74.400000000000006</v>
      </c>
      <c r="U924" s="74">
        <v>78.2</v>
      </c>
      <c r="V924" s="78" t="s">
        <v>13</v>
      </c>
      <c r="W924" s="74" t="s">
        <v>13</v>
      </c>
      <c r="X924" s="78" t="s">
        <v>13</v>
      </c>
      <c r="Y924" s="74" t="s">
        <v>13</v>
      </c>
      <c r="Z924" s="74" t="s">
        <v>13</v>
      </c>
      <c r="AA924" s="74" t="s">
        <v>13</v>
      </c>
      <c r="AB924" s="74" t="s">
        <v>13</v>
      </c>
      <c r="AC924" s="74" t="s">
        <v>13</v>
      </c>
      <c r="AD924" s="78"/>
      <c r="AE924" s="74"/>
      <c r="AF924" s="78"/>
      <c r="AG924" s="74"/>
      <c r="AH924" s="74"/>
      <c r="AI924" s="74"/>
      <c r="AJ924" s="74"/>
      <c r="AK924" s="74"/>
      <c r="AL924" s="78">
        <v>535</v>
      </c>
      <c r="AM924" s="74">
        <v>1.9</v>
      </c>
      <c r="AN924" s="78">
        <v>525</v>
      </c>
      <c r="AO924" s="74">
        <v>10.1</v>
      </c>
      <c r="AP924" s="74">
        <v>15.5</v>
      </c>
      <c r="AQ924" s="74">
        <v>61.1</v>
      </c>
      <c r="AR924" s="74">
        <v>69.3</v>
      </c>
      <c r="AS924" s="74">
        <v>74.400000000000006</v>
      </c>
      <c r="AT924" s="78">
        <v>535</v>
      </c>
      <c r="AU924" s="74">
        <v>1.9</v>
      </c>
      <c r="AV924" s="78">
        <v>525</v>
      </c>
      <c r="AW924" s="74">
        <v>13.5</v>
      </c>
      <c r="AX924" s="74">
        <v>11.6</v>
      </c>
      <c r="AY924" s="74">
        <v>69.3</v>
      </c>
      <c r="AZ924" s="74">
        <v>73.3</v>
      </c>
      <c r="BA924" s="74">
        <v>74.8</v>
      </c>
      <c r="BB924" s="78" t="s">
        <v>13</v>
      </c>
      <c r="BC924" s="74" t="s">
        <v>13</v>
      </c>
      <c r="BD924" s="78" t="s">
        <v>13</v>
      </c>
      <c r="BE924" s="74" t="s">
        <v>13</v>
      </c>
      <c r="BF924" s="74" t="s">
        <v>13</v>
      </c>
      <c r="BG924" s="74" t="s">
        <v>13</v>
      </c>
      <c r="BH924" s="74" t="s">
        <v>13</v>
      </c>
      <c r="BI924" s="74" t="s">
        <v>13</v>
      </c>
      <c r="BJ924" s="78"/>
      <c r="BK924" s="74"/>
      <c r="BL924" s="78"/>
      <c r="BM924" s="74"/>
      <c r="BN924" s="74"/>
      <c r="BO924" s="74"/>
      <c r="BP924" s="74"/>
      <c r="BQ924" s="74"/>
      <c r="BR924" s="78">
        <v>1715</v>
      </c>
      <c r="BS924" s="74">
        <v>3.9</v>
      </c>
      <c r="BT924" s="78">
        <v>1650</v>
      </c>
      <c r="BU924" s="74">
        <v>9.1999999999999993</v>
      </c>
      <c r="BV924" s="74">
        <v>12.9</v>
      </c>
      <c r="BW924" s="74">
        <v>61.1</v>
      </c>
      <c r="BX924" s="74">
        <v>72.900000000000006</v>
      </c>
      <c r="BY924" s="74">
        <v>77.900000000000006</v>
      </c>
      <c r="BZ924" s="78">
        <v>1715</v>
      </c>
      <c r="CA924" s="74">
        <v>4</v>
      </c>
      <c r="CB924" s="78">
        <v>1645</v>
      </c>
      <c r="CC924" s="74">
        <v>12.6</v>
      </c>
      <c r="CD924" s="74">
        <v>10.3</v>
      </c>
      <c r="CE924" s="74">
        <v>66.099999999999994</v>
      </c>
      <c r="CF924" s="74">
        <v>74.099999999999994</v>
      </c>
      <c r="CG924" s="74">
        <v>77.099999999999994</v>
      </c>
      <c r="CH924" s="78" t="s">
        <v>13</v>
      </c>
      <c r="CI924" s="74" t="s">
        <v>13</v>
      </c>
      <c r="CJ924" s="78" t="s">
        <v>13</v>
      </c>
      <c r="CK924" s="74" t="s">
        <v>13</v>
      </c>
      <c r="CL924" s="74" t="s">
        <v>13</v>
      </c>
      <c r="CM924" s="74" t="s">
        <v>13</v>
      </c>
      <c r="CN924" s="74" t="s">
        <v>13</v>
      </c>
      <c r="CO924" s="74" t="s">
        <v>13</v>
      </c>
      <c r="CP924" s="78"/>
      <c r="CQ924" s="74"/>
      <c r="CR924" s="78"/>
      <c r="CS924" s="74"/>
      <c r="CT924" s="74"/>
      <c r="CU924" s="74"/>
      <c r="CV924" s="74"/>
      <c r="CW924" s="74"/>
    </row>
    <row r="925" spans="1:101" ht="16.5" x14ac:dyDescent="0.3">
      <c r="A925" s="74" t="s">
        <v>295</v>
      </c>
      <c r="B925" s="74">
        <v>127</v>
      </c>
      <c r="C925" s="74">
        <v>10007760</v>
      </c>
      <c r="D925" s="74" t="s">
        <v>27</v>
      </c>
      <c r="E925" s="74" t="s">
        <v>28</v>
      </c>
      <c r="F925" s="78">
        <v>300</v>
      </c>
      <c r="G925" s="74">
        <v>10.4</v>
      </c>
      <c r="H925" s="78">
        <v>265</v>
      </c>
      <c r="I925" s="74">
        <v>9.6999999999999993</v>
      </c>
      <c r="J925" s="74">
        <v>8.6</v>
      </c>
      <c r="K925" s="74">
        <v>44.2</v>
      </c>
      <c r="L925" s="74">
        <v>69.3</v>
      </c>
      <c r="M925" s="74">
        <v>81.599999999999994</v>
      </c>
      <c r="N925" s="78">
        <v>300</v>
      </c>
      <c r="O925" s="74">
        <v>11.7</v>
      </c>
      <c r="P925" s="78">
        <v>265</v>
      </c>
      <c r="Q925" s="74">
        <v>14.4</v>
      </c>
      <c r="R925" s="74">
        <v>9.9</v>
      </c>
      <c r="S925" s="74">
        <v>52.1</v>
      </c>
      <c r="T925" s="74">
        <v>66.5</v>
      </c>
      <c r="U925" s="74">
        <v>75.7</v>
      </c>
      <c r="V925" s="78" t="s">
        <v>13</v>
      </c>
      <c r="W925" s="74" t="s">
        <v>13</v>
      </c>
      <c r="X925" s="78" t="s">
        <v>13</v>
      </c>
      <c r="Y925" s="74" t="s">
        <v>13</v>
      </c>
      <c r="Z925" s="74" t="s">
        <v>13</v>
      </c>
      <c r="AA925" s="74" t="s">
        <v>13</v>
      </c>
      <c r="AB925" s="74" t="s">
        <v>13</v>
      </c>
      <c r="AC925" s="74" t="s">
        <v>13</v>
      </c>
      <c r="AD925" s="78"/>
      <c r="AE925" s="74"/>
      <c r="AF925" s="78"/>
      <c r="AG925" s="74"/>
      <c r="AH925" s="74"/>
      <c r="AI925" s="74"/>
      <c r="AJ925" s="74"/>
      <c r="AK925" s="74"/>
      <c r="AL925" s="78">
        <v>225</v>
      </c>
      <c r="AM925" s="74">
        <v>4.4000000000000004</v>
      </c>
      <c r="AN925" s="78">
        <v>215</v>
      </c>
      <c r="AO925" s="74">
        <v>9.1999999999999993</v>
      </c>
      <c r="AP925" s="74">
        <v>6</v>
      </c>
      <c r="AQ925" s="74">
        <v>50.2</v>
      </c>
      <c r="AR925" s="74">
        <v>70.5</v>
      </c>
      <c r="AS925" s="74">
        <v>84.8</v>
      </c>
      <c r="AT925" s="78">
        <v>225</v>
      </c>
      <c r="AU925" s="74">
        <v>4.8</v>
      </c>
      <c r="AV925" s="78">
        <v>215</v>
      </c>
      <c r="AW925" s="74">
        <v>15.7</v>
      </c>
      <c r="AX925" s="74">
        <v>7.4</v>
      </c>
      <c r="AY925" s="74">
        <v>56</v>
      </c>
      <c r="AZ925" s="74">
        <v>69.900000000000006</v>
      </c>
      <c r="BA925" s="74">
        <v>76.900000000000006</v>
      </c>
      <c r="BB925" s="78" t="s">
        <v>13</v>
      </c>
      <c r="BC925" s="74" t="s">
        <v>13</v>
      </c>
      <c r="BD925" s="78" t="s">
        <v>13</v>
      </c>
      <c r="BE925" s="74" t="s">
        <v>13</v>
      </c>
      <c r="BF925" s="74" t="s">
        <v>13</v>
      </c>
      <c r="BG925" s="74" t="s">
        <v>13</v>
      </c>
      <c r="BH925" s="74" t="s">
        <v>13</v>
      </c>
      <c r="BI925" s="74" t="s">
        <v>13</v>
      </c>
      <c r="BJ925" s="78"/>
      <c r="BK925" s="74"/>
      <c r="BL925" s="78"/>
      <c r="BM925" s="74"/>
      <c r="BN925" s="74"/>
      <c r="BO925" s="74"/>
      <c r="BP925" s="74"/>
      <c r="BQ925" s="74"/>
      <c r="BR925" s="78">
        <v>525</v>
      </c>
      <c r="BS925" s="74">
        <v>7.8</v>
      </c>
      <c r="BT925" s="78">
        <v>485</v>
      </c>
      <c r="BU925" s="74">
        <v>9.5</v>
      </c>
      <c r="BV925" s="74">
        <v>7.4</v>
      </c>
      <c r="BW925" s="74">
        <v>46.9</v>
      </c>
      <c r="BX925" s="74">
        <v>69.8</v>
      </c>
      <c r="BY925" s="74">
        <v>83.1</v>
      </c>
      <c r="BZ925" s="78">
        <v>525</v>
      </c>
      <c r="CA925" s="74">
        <v>8.8000000000000007</v>
      </c>
      <c r="CB925" s="78">
        <v>480</v>
      </c>
      <c r="CC925" s="74">
        <v>15</v>
      </c>
      <c r="CD925" s="74">
        <v>8.8000000000000007</v>
      </c>
      <c r="CE925" s="74">
        <v>53.9</v>
      </c>
      <c r="CF925" s="74">
        <v>68.099999999999994</v>
      </c>
      <c r="CG925" s="74">
        <v>76.2</v>
      </c>
      <c r="CH925" s="78" t="s">
        <v>13</v>
      </c>
      <c r="CI925" s="74" t="s">
        <v>13</v>
      </c>
      <c r="CJ925" s="78" t="s">
        <v>13</v>
      </c>
      <c r="CK925" s="74" t="s">
        <v>13</v>
      </c>
      <c r="CL925" s="74" t="s">
        <v>13</v>
      </c>
      <c r="CM925" s="74" t="s">
        <v>13</v>
      </c>
      <c r="CN925" s="74" t="s">
        <v>13</v>
      </c>
      <c r="CO925" s="74" t="s">
        <v>13</v>
      </c>
      <c r="CP925" s="78"/>
      <c r="CQ925" s="74"/>
      <c r="CR925" s="78"/>
      <c r="CS925" s="74"/>
      <c r="CT925" s="74"/>
      <c r="CU925" s="74"/>
      <c r="CV925" s="74"/>
      <c r="CW925" s="74"/>
    </row>
    <row r="926" spans="1:101" ht="16.5" x14ac:dyDescent="0.3">
      <c r="A926" s="74" t="s">
        <v>295</v>
      </c>
      <c r="B926" s="74">
        <v>52</v>
      </c>
      <c r="C926" s="74">
        <v>10007140</v>
      </c>
      <c r="D926" s="74" t="s">
        <v>16</v>
      </c>
      <c r="E926" s="74" t="s">
        <v>30</v>
      </c>
      <c r="F926" s="78">
        <v>2095</v>
      </c>
      <c r="G926" s="74">
        <v>4.9000000000000004</v>
      </c>
      <c r="H926" s="78">
        <v>1990</v>
      </c>
      <c r="I926" s="74">
        <v>6.2</v>
      </c>
      <c r="J926" s="74">
        <v>10.3</v>
      </c>
      <c r="K926" s="74">
        <v>66.2</v>
      </c>
      <c r="L926" s="74">
        <v>78.400000000000006</v>
      </c>
      <c r="M926" s="74">
        <v>83.4</v>
      </c>
      <c r="N926" s="78">
        <v>2095</v>
      </c>
      <c r="O926" s="74">
        <v>5.0999999999999996</v>
      </c>
      <c r="P926" s="78">
        <v>1990</v>
      </c>
      <c r="Q926" s="74">
        <v>8.9</v>
      </c>
      <c r="R926" s="74">
        <v>8.9</v>
      </c>
      <c r="S926" s="74">
        <v>68.5</v>
      </c>
      <c r="T926" s="74">
        <v>79.2</v>
      </c>
      <c r="U926" s="74">
        <v>82.3</v>
      </c>
      <c r="V926" s="78" t="s">
        <v>13</v>
      </c>
      <c r="W926" s="74" t="s">
        <v>13</v>
      </c>
      <c r="X926" s="78" t="s">
        <v>13</v>
      </c>
      <c r="Y926" s="74" t="s">
        <v>13</v>
      </c>
      <c r="Z926" s="74" t="s">
        <v>13</v>
      </c>
      <c r="AA926" s="74" t="s">
        <v>13</v>
      </c>
      <c r="AB926" s="74" t="s">
        <v>13</v>
      </c>
      <c r="AC926" s="74" t="s">
        <v>13</v>
      </c>
      <c r="AD926" s="78"/>
      <c r="AE926" s="74"/>
      <c r="AF926" s="78"/>
      <c r="AG926" s="74"/>
      <c r="AH926" s="74"/>
      <c r="AI926" s="74"/>
      <c r="AJ926" s="74"/>
      <c r="AK926" s="74"/>
      <c r="AL926" s="78">
        <v>1200</v>
      </c>
      <c r="AM926" s="74">
        <v>2.4</v>
      </c>
      <c r="AN926" s="78">
        <v>1170</v>
      </c>
      <c r="AO926" s="74">
        <v>9.6</v>
      </c>
      <c r="AP926" s="74">
        <v>14.3</v>
      </c>
      <c r="AQ926" s="74">
        <v>61.4</v>
      </c>
      <c r="AR926" s="74">
        <v>70.599999999999994</v>
      </c>
      <c r="AS926" s="74">
        <v>76.2</v>
      </c>
      <c r="AT926" s="78">
        <v>1200</v>
      </c>
      <c r="AU926" s="74">
        <v>2.6</v>
      </c>
      <c r="AV926" s="78">
        <v>1170</v>
      </c>
      <c r="AW926" s="74">
        <v>13.4</v>
      </c>
      <c r="AX926" s="74">
        <v>9.3000000000000007</v>
      </c>
      <c r="AY926" s="74">
        <v>68.3</v>
      </c>
      <c r="AZ926" s="74">
        <v>75.099999999999994</v>
      </c>
      <c r="BA926" s="74">
        <v>77.2</v>
      </c>
      <c r="BB926" s="78" t="s">
        <v>13</v>
      </c>
      <c r="BC926" s="74" t="s">
        <v>13</v>
      </c>
      <c r="BD926" s="78" t="s">
        <v>13</v>
      </c>
      <c r="BE926" s="74" t="s">
        <v>13</v>
      </c>
      <c r="BF926" s="74" t="s">
        <v>13</v>
      </c>
      <c r="BG926" s="74" t="s">
        <v>13</v>
      </c>
      <c r="BH926" s="74" t="s">
        <v>13</v>
      </c>
      <c r="BI926" s="74" t="s">
        <v>13</v>
      </c>
      <c r="BJ926" s="78"/>
      <c r="BK926" s="74"/>
      <c r="BL926" s="78"/>
      <c r="BM926" s="74"/>
      <c r="BN926" s="74"/>
      <c r="BO926" s="74"/>
      <c r="BP926" s="74"/>
      <c r="BQ926" s="74"/>
      <c r="BR926" s="78">
        <v>3295</v>
      </c>
      <c r="BS926" s="74">
        <v>4</v>
      </c>
      <c r="BT926" s="78">
        <v>3165</v>
      </c>
      <c r="BU926" s="74">
        <v>7.5</v>
      </c>
      <c r="BV926" s="74">
        <v>11.8</v>
      </c>
      <c r="BW926" s="74">
        <v>64.400000000000006</v>
      </c>
      <c r="BX926" s="74">
        <v>75.5</v>
      </c>
      <c r="BY926" s="74">
        <v>80.7</v>
      </c>
      <c r="BZ926" s="78">
        <v>3295</v>
      </c>
      <c r="CA926" s="74">
        <v>4.2</v>
      </c>
      <c r="CB926" s="78">
        <v>3155</v>
      </c>
      <c r="CC926" s="74">
        <v>10.5</v>
      </c>
      <c r="CD926" s="74">
        <v>9</v>
      </c>
      <c r="CE926" s="74">
        <v>68.400000000000006</v>
      </c>
      <c r="CF926" s="74">
        <v>77.7</v>
      </c>
      <c r="CG926" s="74">
        <v>80.400000000000006</v>
      </c>
      <c r="CH926" s="78" t="s">
        <v>13</v>
      </c>
      <c r="CI926" s="74" t="s">
        <v>13</v>
      </c>
      <c r="CJ926" s="78" t="s">
        <v>13</v>
      </c>
      <c r="CK926" s="74" t="s">
        <v>13</v>
      </c>
      <c r="CL926" s="74" t="s">
        <v>13</v>
      </c>
      <c r="CM926" s="74" t="s">
        <v>13</v>
      </c>
      <c r="CN926" s="74" t="s">
        <v>13</v>
      </c>
      <c r="CO926" s="74" t="s">
        <v>13</v>
      </c>
      <c r="CP926" s="78"/>
      <c r="CQ926" s="74"/>
      <c r="CR926" s="78"/>
      <c r="CS926" s="74"/>
      <c r="CT926" s="74"/>
      <c r="CU926" s="74"/>
      <c r="CV926" s="74"/>
      <c r="CW926" s="74"/>
    </row>
    <row r="927" spans="1:101" ht="16.5" x14ac:dyDescent="0.3">
      <c r="A927" s="74" t="s">
        <v>295</v>
      </c>
      <c r="B927" s="74">
        <v>110</v>
      </c>
      <c r="C927" s="74">
        <v>10006840</v>
      </c>
      <c r="D927" s="74" t="s">
        <v>16</v>
      </c>
      <c r="E927" s="74" t="s">
        <v>32</v>
      </c>
      <c r="F927" s="78">
        <v>2625</v>
      </c>
      <c r="G927" s="74">
        <v>2.2000000000000002</v>
      </c>
      <c r="H927" s="78">
        <v>2565</v>
      </c>
      <c r="I927" s="74">
        <v>5.6</v>
      </c>
      <c r="J927" s="74">
        <v>10.4</v>
      </c>
      <c r="K927" s="74">
        <v>54.4</v>
      </c>
      <c r="L927" s="74">
        <v>74.599999999999994</v>
      </c>
      <c r="M927" s="74">
        <v>84.1</v>
      </c>
      <c r="N927" s="78">
        <v>2625</v>
      </c>
      <c r="O927" s="74">
        <v>2.2999999999999998</v>
      </c>
      <c r="P927" s="78">
        <v>2565</v>
      </c>
      <c r="Q927" s="74">
        <v>9</v>
      </c>
      <c r="R927" s="74">
        <v>9.1</v>
      </c>
      <c r="S927" s="74">
        <v>64.7</v>
      </c>
      <c r="T927" s="74">
        <v>76.599999999999994</v>
      </c>
      <c r="U927" s="74">
        <v>81.900000000000006</v>
      </c>
      <c r="V927" s="78" t="s">
        <v>13</v>
      </c>
      <c r="W927" s="74" t="s">
        <v>13</v>
      </c>
      <c r="X927" s="78" t="s">
        <v>13</v>
      </c>
      <c r="Y927" s="74" t="s">
        <v>13</v>
      </c>
      <c r="Z927" s="74" t="s">
        <v>13</v>
      </c>
      <c r="AA927" s="74" t="s">
        <v>13</v>
      </c>
      <c r="AB927" s="74" t="s">
        <v>13</v>
      </c>
      <c r="AC927" s="74" t="s">
        <v>13</v>
      </c>
      <c r="AD927" s="78"/>
      <c r="AE927" s="74"/>
      <c r="AF927" s="78"/>
      <c r="AG927" s="74"/>
      <c r="AH927" s="74"/>
      <c r="AI927" s="74"/>
      <c r="AJ927" s="74"/>
      <c r="AK927" s="74"/>
      <c r="AL927" s="78">
        <v>1805</v>
      </c>
      <c r="AM927" s="74">
        <v>1.6</v>
      </c>
      <c r="AN927" s="78">
        <v>1775</v>
      </c>
      <c r="AO927" s="74">
        <v>6.5</v>
      </c>
      <c r="AP927" s="74">
        <v>11.9</v>
      </c>
      <c r="AQ927" s="74">
        <v>55.2</v>
      </c>
      <c r="AR927" s="74">
        <v>71.8</v>
      </c>
      <c r="AS927" s="74">
        <v>81.599999999999994</v>
      </c>
      <c r="AT927" s="78">
        <v>1805</v>
      </c>
      <c r="AU927" s="74">
        <v>1.8</v>
      </c>
      <c r="AV927" s="78">
        <v>1770</v>
      </c>
      <c r="AW927" s="74">
        <v>9.8000000000000007</v>
      </c>
      <c r="AX927" s="74">
        <v>7.1</v>
      </c>
      <c r="AY927" s="74">
        <v>65.7</v>
      </c>
      <c r="AZ927" s="74">
        <v>77.5</v>
      </c>
      <c r="BA927" s="74">
        <v>83.2</v>
      </c>
      <c r="BB927" s="78" t="s">
        <v>13</v>
      </c>
      <c r="BC927" s="74" t="s">
        <v>13</v>
      </c>
      <c r="BD927" s="78" t="s">
        <v>13</v>
      </c>
      <c r="BE927" s="74" t="s">
        <v>13</v>
      </c>
      <c r="BF927" s="74" t="s">
        <v>13</v>
      </c>
      <c r="BG927" s="74" t="s">
        <v>13</v>
      </c>
      <c r="BH927" s="74" t="s">
        <v>13</v>
      </c>
      <c r="BI927" s="74" t="s">
        <v>13</v>
      </c>
      <c r="BJ927" s="78"/>
      <c r="BK927" s="74"/>
      <c r="BL927" s="78"/>
      <c r="BM927" s="74"/>
      <c r="BN927" s="74"/>
      <c r="BO927" s="74"/>
      <c r="BP927" s="74"/>
      <c r="BQ927" s="74"/>
      <c r="BR927" s="78">
        <v>4430</v>
      </c>
      <c r="BS927" s="74">
        <v>2</v>
      </c>
      <c r="BT927" s="78">
        <v>4340</v>
      </c>
      <c r="BU927" s="74">
        <v>5.9</v>
      </c>
      <c r="BV927" s="74">
        <v>11</v>
      </c>
      <c r="BW927" s="74">
        <v>54.7</v>
      </c>
      <c r="BX927" s="74">
        <v>73.5</v>
      </c>
      <c r="BY927" s="74">
        <v>83.1</v>
      </c>
      <c r="BZ927" s="78">
        <v>4430</v>
      </c>
      <c r="CA927" s="74">
        <v>2.1</v>
      </c>
      <c r="CB927" s="78">
        <v>4335</v>
      </c>
      <c r="CC927" s="74">
        <v>9.3000000000000007</v>
      </c>
      <c r="CD927" s="74">
        <v>8.3000000000000007</v>
      </c>
      <c r="CE927" s="74">
        <v>65.099999999999994</v>
      </c>
      <c r="CF927" s="74">
        <v>76.900000000000006</v>
      </c>
      <c r="CG927" s="74">
        <v>82.4</v>
      </c>
      <c r="CH927" s="78" t="s">
        <v>13</v>
      </c>
      <c r="CI927" s="74" t="s">
        <v>13</v>
      </c>
      <c r="CJ927" s="78" t="s">
        <v>13</v>
      </c>
      <c r="CK927" s="74" t="s">
        <v>13</v>
      </c>
      <c r="CL927" s="74" t="s">
        <v>13</v>
      </c>
      <c r="CM927" s="74" t="s">
        <v>13</v>
      </c>
      <c r="CN927" s="74" t="s">
        <v>13</v>
      </c>
      <c r="CO927" s="74" t="s">
        <v>13</v>
      </c>
      <c r="CP927" s="78"/>
      <c r="CQ927" s="74"/>
      <c r="CR927" s="78"/>
      <c r="CS927" s="74"/>
      <c r="CT927" s="74"/>
      <c r="CU927" s="74"/>
      <c r="CV927" s="74"/>
      <c r="CW927" s="74"/>
    </row>
    <row r="928" spans="1:101" ht="16.5" x14ac:dyDescent="0.3">
      <c r="A928" s="74" t="s">
        <v>295</v>
      </c>
      <c r="B928" s="74">
        <v>200</v>
      </c>
      <c r="C928" s="74">
        <v>10000712</v>
      </c>
      <c r="D928" s="74" t="s">
        <v>16</v>
      </c>
      <c r="E928" s="74" t="s">
        <v>34</v>
      </c>
      <c r="F928" s="78">
        <v>430</v>
      </c>
      <c r="G928" s="74">
        <v>6.7</v>
      </c>
      <c r="H928" s="78">
        <v>400</v>
      </c>
      <c r="I928" s="74">
        <v>8</v>
      </c>
      <c r="J928" s="74">
        <v>16.7</v>
      </c>
      <c r="K928" s="74">
        <v>65.8</v>
      </c>
      <c r="L928" s="74">
        <v>73.099999999999994</v>
      </c>
      <c r="M928" s="74">
        <v>75.3</v>
      </c>
      <c r="N928" s="78">
        <v>430</v>
      </c>
      <c r="O928" s="74">
        <v>6.7</v>
      </c>
      <c r="P928" s="78">
        <v>400</v>
      </c>
      <c r="Q928" s="74">
        <v>10.5</v>
      </c>
      <c r="R928" s="74">
        <v>11.5</v>
      </c>
      <c r="S928" s="74" t="s">
        <v>396</v>
      </c>
      <c r="T928" s="74" t="s">
        <v>396</v>
      </c>
      <c r="U928" s="74">
        <v>78.099999999999994</v>
      </c>
      <c r="V928" s="78" t="s">
        <v>13</v>
      </c>
      <c r="W928" s="74" t="s">
        <v>13</v>
      </c>
      <c r="X928" s="78" t="s">
        <v>13</v>
      </c>
      <c r="Y928" s="74" t="s">
        <v>13</v>
      </c>
      <c r="Z928" s="74" t="s">
        <v>13</v>
      </c>
      <c r="AA928" s="74" t="s">
        <v>13</v>
      </c>
      <c r="AB928" s="74" t="s">
        <v>13</v>
      </c>
      <c r="AC928" s="74" t="s">
        <v>13</v>
      </c>
      <c r="AD928" s="78"/>
      <c r="AE928" s="74"/>
      <c r="AF928" s="78"/>
      <c r="AG928" s="74"/>
      <c r="AH928" s="74"/>
      <c r="AI928" s="74"/>
      <c r="AJ928" s="74"/>
      <c r="AK928" s="74"/>
      <c r="AL928" s="78">
        <v>160</v>
      </c>
      <c r="AM928" s="74">
        <v>3.8</v>
      </c>
      <c r="AN928" s="78">
        <v>150</v>
      </c>
      <c r="AO928" s="74">
        <v>5.9</v>
      </c>
      <c r="AP928" s="74">
        <v>10.5</v>
      </c>
      <c r="AQ928" s="74">
        <v>71.7</v>
      </c>
      <c r="AR928" s="74">
        <v>78.900000000000006</v>
      </c>
      <c r="AS928" s="74">
        <v>83.6</v>
      </c>
      <c r="AT928" s="78">
        <v>160</v>
      </c>
      <c r="AU928" s="74">
        <v>3.8</v>
      </c>
      <c r="AV928" s="78">
        <v>150</v>
      </c>
      <c r="AW928" s="74">
        <v>14.5</v>
      </c>
      <c r="AX928" s="74">
        <v>9.9</v>
      </c>
      <c r="AY928" s="74" t="s">
        <v>396</v>
      </c>
      <c r="AZ928" s="74" t="s">
        <v>396</v>
      </c>
      <c r="BA928" s="74">
        <v>75.7</v>
      </c>
      <c r="BB928" s="78" t="s">
        <v>13</v>
      </c>
      <c r="BC928" s="74" t="s">
        <v>13</v>
      </c>
      <c r="BD928" s="78" t="s">
        <v>13</v>
      </c>
      <c r="BE928" s="74" t="s">
        <v>13</v>
      </c>
      <c r="BF928" s="74" t="s">
        <v>13</v>
      </c>
      <c r="BG928" s="74" t="s">
        <v>13</v>
      </c>
      <c r="BH928" s="74" t="s">
        <v>13</v>
      </c>
      <c r="BI928" s="74" t="s">
        <v>13</v>
      </c>
      <c r="BJ928" s="78"/>
      <c r="BK928" s="74"/>
      <c r="BL928" s="78"/>
      <c r="BM928" s="74"/>
      <c r="BN928" s="74"/>
      <c r="BO928" s="74"/>
      <c r="BP928" s="74"/>
      <c r="BQ928" s="74"/>
      <c r="BR928" s="78">
        <v>590</v>
      </c>
      <c r="BS928" s="74">
        <v>6</v>
      </c>
      <c r="BT928" s="78">
        <v>555</v>
      </c>
      <c r="BU928" s="74">
        <v>7.4</v>
      </c>
      <c r="BV928" s="74">
        <v>15</v>
      </c>
      <c r="BW928" s="74">
        <v>67.5</v>
      </c>
      <c r="BX928" s="74">
        <v>74.7</v>
      </c>
      <c r="BY928" s="74">
        <v>77.599999999999994</v>
      </c>
      <c r="BZ928" s="78">
        <v>590</v>
      </c>
      <c r="CA928" s="74">
        <v>6</v>
      </c>
      <c r="CB928" s="78">
        <v>555</v>
      </c>
      <c r="CC928" s="74">
        <v>11.6</v>
      </c>
      <c r="CD928" s="74">
        <v>11</v>
      </c>
      <c r="CE928" s="74">
        <v>70.900000000000006</v>
      </c>
      <c r="CF928" s="74">
        <v>75.2</v>
      </c>
      <c r="CG928" s="74">
        <v>77.400000000000006</v>
      </c>
      <c r="CH928" s="78" t="s">
        <v>13</v>
      </c>
      <c r="CI928" s="74" t="s">
        <v>13</v>
      </c>
      <c r="CJ928" s="78" t="s">
        <v>13</v>
      </c>
      <c r="CK928" s="74" t="s">
        <v>13</v>
      </c>
      <c r="CL928" s="74" t="s">
        <v>13</v>
      </c>
      <c r="CM928" s="74" t="s">
        <v>13</v>
      </c>
      <c r="CN928" s="74" t="s">
        <v>13</v>
      </c>
      <c r="CO928" s="74" t="s">
        <v>13</v>
      </c>
      <c r="CP928" s="78"/>
      <c r="CQ928" s="74"/>
      <c r="CR928" s="78"/>
      <c r="CS928" s="74"/>
      <c r="CT928" s="74"/>
      <c r="CU928" s="74"/>
      <c r="CV928" s="74"/>
      <c r="CW928" s="74"/>
    </row>
    <row r="929" spans="1:101" ht="16.5" x14ac:dyDescent="0.3">
      <c r="A929" s="74" t="s">
        <v>295</v>
      </c>
      <c r="B929" s="74">
        <v>7</v>
      </c>
      <c r="C929" s="74">
        <v>10007811</v>
      </c>
      <c r="D929" s="74" t="s">
        <v>36</v>
      </c>
      <c r="E929" s="74" t="s">
        <v>37</v>
      </c>
      <c r="F929" s="78">
        <v>370</v>
      </c>
      <c r="G929" s="74">
        <v>3.2</v>
      </c>
      <c r="H929" s="78">
        <v>360</v>
      </c>
      <c r="I929" s="74">
        <v>6.7</v>
      </c>
      <c r="J929" s="74">
        <v>6.1</v>
      </c>
      <c r="K929" s="74">
        <v>51.5</v>
      </c>
      <c r="L929" s="74">
        <v>81.099999999999994</v>
      </c>
      <c r="M929" s="74">
        <v>87.2</v>
      </c>
      <c r="N929" s="78">
        <v>370</v>
      </c>
      <c r="O929" s="74">
        <v>3.5</v>
      </c>
      <c r="P929" s="78">
        <v>360</v>
      </c>
      <c r="Q929" s="74">
        <v>8.9</v>
      </c>
      <c r="R929" s="74">
        <v>14</v>
      </c>
      <c r="S929" s="74" t="s">
        <v>396</v>
      </c>
      <c r="T929" s="74" t="s">
        <v>396</v>
      </c>
      <c r="U929" s="74">
        <v>77.099999999999994</v>
      </c>
      <c r="V929" s="78" t="s">
        <v>13</v>
      </c>
      <c r="W929" s="74" t="s">
        <v>13</v>
      </c>
      <c r="X929" s="78" t="s">
        <v>13</v>
      </c>
      <c r="Y929" s="74" t="s">
        <v>13</v>
      </c>
      <c r="Z929" s="74" t="s">
        <v>13</v>
      </c>
      <c r="AA929" s="74" t="s">
        <v>13</v>
      </c>
      <c r="AB929" s="74" t="s">
        <v>13</v>
      </c>
      <c r="AC929" s="74" t="s">
        <v>13</v>
      </c>
      <c r="AD929" s="78"/>
      <c r="AE929" s="74"/>
      <c r="AF929" s="78"/>
      <c r="AG929" s="74"/>
      <c r="AH929" s="74"/>
      <c r="AI929" s="74"/>
      <c r="AJ929" s="74"/>
      <c r="AK929" s="74"/>
      <c r="AL929" s="78">
        <v>60</v>
      </c>
      <c r="AM929" s="74">
        <v>3.3</v>
      </c>
      <c r="AN929" s="78">
        <v>60</v>
      </c>
      <c r="AO929" s="74">
        <v>6.9</v>
      </c>
      <c r="AP929" s="74">
        <v>8.6</v>
      </c>
      <c r="AQ929" s="74">
        <v>46.6</v>
      </c>
      <c r="AR929" s="74">
        <v>72.400000000000006</v>
      </c>
      <c r="AS929" s="74">
        <v>84.5</v>
      </c>
      <c r="AT929" s="78">
        <v>60</v>
      </c>
      <c r="AU929" s="74">
        <v>5</v>
      </c>
      <c r="AV929" s="78">
        <v>55</v>
      </c>
      <c r="AW929" s="74">
        <v>7</v>
      </c>
      <c r="AX929" s="74">
        <v>15.8</v>
      </c>
      <c r="AY929" s="74" t="s">
        <v>396</v>
      </c>
      <c r="AZ929" s="74" t="s">
        <v>396</v>
      </c>
      <c r="BA929" s="74">
        <v>77.2</v>
      </c>
      <c r="BB929" s="78" t="s">
        <v>13</v>
      </c>
      <c r="BC929" s="74" t="s">
        <v>13</v>
      </c>
      <c r="BD929" s="78" t="s">
        <v>13</v>
      </c>
      <c r="BE929" s="74" t="s">
        <v>13</v>
      </c>
      <c r="BF929" s="74" t="s">
        <v>13</v>
      </c>
      <c r="BG929" s="74" t="s">
        <v>13</v>
      </c>
      <c r="BH929" s="74" t="s">
        <v>13</v>
      </c>
      <c r="BI929" s="74" t="s">
        <v>13</v>
      </c>
      <c r="BJ929" s="78"/>
      <c r="BK929" s="74"/>
      <c r="BL929" s="78"/>
      <c r="BM929" s="74"/>
      <c r="BN929" s="74"/>
      <c r="BO929" s="74"/>
      <c r="BP929" s="74"/>
      <c r="BQ929" s="74"/>
      <c r="BR929" s="78">
        <v>430</v>
      </c>
      <c r="BS929" s="74">
        <v>3.2</v>
      </c>
      <c r="BT929" s="78">
        <v>415</v>
      </c>
      <c r="BU929" s="74">
        <v>6.7</v>
      </c>
      <c r="BV929" s="74">
        <v>6.5</v>
      </c>
      <c r="BW929" s="74">
        <v>50.8</v>
      </c>
      <c r="BX929" s="74">
        <v>79.900000000000006</v>
      </c>
      <c r="BY929" s="74">
        <v>86.8</v>
      </c>
      <c r="BZ929" s="78">
        <v>430</v>
      </c>
      <c r="CA929" s="74">
        <v>3.7</v>
      </c>
      <c r="CB929" s="78">
        <v>415</v>
      </c>
      <c r="CC929" s="74">
        <v>8.6999999999999993</v>
      </c>
      <c r="CD929" s="74">
        <v>14.2</v>
      </c>
      <c r="CE929" s="74">
        <v>68</v>
      </c>
      <c r="CF929" s="74">
        <v>75.2</v>
      </c>
      <c r="CG929" s="74">
        <v>77.099999999999994</v>
      </c>
      <c r="CH929" s="78" t="s">
        <v>13</v>
      </c>
      <c r="CI929" s="74" t="s">
        <v>13</v>
      </c>
      <c r="CJ929" s="78" t="s">
        <v>13</v>
      </c>
      <c r="CK929" s="74" t="s">
        <v>13</v>
      </c>
      <c r="CL929" s="74" t="s">
        <v>13</v>
      </c>
      <c r="CM929" s="74" t="s">
        <v>13</v>
      </c>
      <c r="CN929" s="74" t="s">
        <v>13</v>
      </c>
      <c r="CO929" s="74" t="s">
        <v>13</v>
      </c>
      <c r="CP929" s="78"/>
      <c r="CQ929" s="74"/>
      <c r="CR929" s="78"/>
      <c r="CS929" s="74"/>
      <c r="CT929" s="74"/>
      <c r="CU929" s="74"/>
      <c r="CV929" s="74"/>
      <c r="CW929" s="74"/>
    </row>
    <row r="930" spans="1:101" ht="16.5" x14ac:dyDescent="0.3">
      <c r="A930" s="74" t="s">
        <v>295</v>
      </c>
      <c r="B930" s="74">
        <v>49</v>
      </c>
      <c r="C930" s="74">
        <v>10006841</v>
      </c>
      <c r="D930" s="74" t="s">
        <v>39</v>
      </c>
      <c r="E930" s="74" t="s">
        <v>40</v>
      </c>
      <c r="F930" s="78">
        <v>480</v>
      </c>
      <c r="G930" s="74">
        <v>3.7</v>
      </c>
      <c r="H930" s="78">
        <v>465</v>
      </c>
      <c r="I930" s="74">
        <v>9.9</v>
      </c>
      <c r="J930" s="74">
        <v>11.6</v>
      </c>
      <c r="K930" s="74">
        <v>57.5</v>
      </c>
      <c r="L930" s="74">
        <v>73.099999999999994</v>
      </c>
      <c r="M930" s="74">
        <v>78.400000000000006</v>
      </c>
      <c r="N930" s="78">
        <v>480</v>
      </c>
      <c r="O930" s="74">
        <v>3.7</v>
      </c>
      <c r="P930" s="78">
        <v>465</v>
      </c>
      <c r="Q930" s="74">
        <v>12.3</v>
      </c>
      <c r="R930" s="74">
        <v>9.6999999999999993</v>
      </c>
      <c r="S930" s="74">
        <v>64.400000000000006</v>
      </c>
      <c r="T930" s="74">
        <v>74.400000000000006</v>
      </c>
      <c r="U930" s="74">
        <v>78</v>
      </c>
      <c r="V930" s="78" t="s">
        <v>13</v>
      </c>
      <c r="W930" s="74" t="s">
        <v>13</v>
      </c>
      <c r="X930" s="78" t="s">
        <v>13</v>
      </c>
      <c r="Y930" s="74" t="s">
        <v>13</v>
      </c>
      <c r="Z930" s="74" t="s">
        <v>13</v>
      </c>
      <c r="AA930" s="74" t="s">
        <v>13</v>
      </c>
      <c r="AB930" s="74" t="s">
        <v>13</v>
      </c>
      <c r="AC930" s="74" t="s">
        <v>13</v>
      </c>
      <c r="AD930" s="78"/>
      <c r="AE930" s="74"/>
      <c r="AF930" s="78"/>
      <c r="AG930" s="74"/>
      <c r="AH930" s="74"/>
      <c r="AI930" s="74"/>
      <c r="AJ930" s="74"/>
      <c r="AK930" s="74"/>
      <c r="AL930" s="78">
        <v>395</v>
      </c>
      <c r="AM930" s="74">
        <v>3.8</v>
      </c>
      <c r="AN930" s="78">
        <v>380</v>
      </c>
      <c r="AO930" s="74">
        <v>11.8</v>
      </c>
      <c r="AP930" s="74">
        <v>15.7</v>
      </c>
      <c r="AQ930" s="74">
        <v>56.5</v>
      </c>
      <c r="AR930" s="74">
        <v>66.2</v>
      </c>
      <c r="AS930" s="74">
        <v>72.5</v>
      </c>
      <c r="AT930" s="78">
        <v>395</v>
      </c>
      <c r="AU930" s="74">
        <v>4</v>
      </c>
      <c r="AV930" s="78">
        <v>380</v>
      </c>
      <c r="AW930" s="74">
        <v>14.7</v>
      </c>
      <c r="AX930" s="74">
        <v>13.4</v>
      </c>
      <c r="AY930" s="74">
        <v>62.7</v>
      </c>
      <c r="AZ930" s="74">
        <v>69.3</v>
      </c>
      <c r="BA930" s="74">
        <v>71.900000000000006</v>
      </c>
      <c r="BB930" s="78" t="s">
        <v>13</v>
      </c>
      <c r="BC930" s="74" t="s">
        <v>13</v>
      </c>
      <c r="BD930" s="78" t="s">
        <v>13</v>
      </c>
      <c r="BE930" s="74" t="s">
        <v>13</v>
      </c>
      <c r="BF930" s="74" t="s">
        <v>13</v>
      </c>
      <c r="BG930" s="74" t="s">
        <v>13</v>
      </c>
      <c r="BH930" s="74" t="s">
        <v>13</v>
      </c>
      <c r="BI930" s="74" t="s">
        <v>13</v>
      </c>
      <c r="BJ930" s="78"/>
      <c r="BK930" s="74"/>
      <c r="BL930" s="78"/>
      <c r="BM930" s="74"/>
      <c r="BN930" s="74"/>
      <c r="BO930" s="74"/>
      <c r="BP930" s="74"/>
      <c r="BQ930" s="74"/>
      <c r="BR930" s="78">
        <v>880</v>
      </c>
      <c r="BS930" s="74">
        <v>3.8</v>
      </c>
      <c r="BT930" s="78">
        <v>845</v>
      </c>
      <c r="BU930" s="74">
        <v>10.8</v>
      </c>
      <c r="BV930" s="74">
        <v>13.5</v>
      </c>
      <c r="BW930" s="74">
        <v>57.1</v>
      </c>
      <c r="BX930" s="74">
        <v>70</v>
      </c>
      <c r="BY930" s="74">
        <v>75.8</v>
      </c>
      <c r="BZ930" s="78">
        <v>880</v>
      </c>
      <c r="CA930" s="74">
        <v>3.9</v>
      </c>
      <c r="CB930" s="78">
        <v>845</v>
      </c>
      <c r="CC930" s="74">
        <v>13.4</v>
      </c>
      <c r="CD930" s="74">
        <v>11.4</v>
      </c>
      <c r="CE930" s="74">
        <v>63.7</v>
      </c>
      <c r="CF930" s="74">
        <v>72.099999999999994</v>
      </c>
      <c r="CG930" s="74">
        <v>75.3</v>
      </c>
      <c r="CH930" s="78" t="s">
        <v>13</v>
      </c>
      <c r="CI930" s="74" t="s">
        <v>13</v>
      </c>
      <c r="CJ930" s="78" t="s">
        <v>13</v>
      </c>
      <c r="CK930" s="74" t="s">
        <v>13</v>
      </c>
      <c r="CL930" s="74" t="s">
        <v>13</v>
      </c>
      <c r="CM930" s="74" t="s">
        <v>13</v>
      </c>
      <c r="CN930" s="74" t="s">
        <v>13</v>
      </c>
      <c r="CO930" s="74" t="s">
        <v>13</v>
      </c>
      <c r="CP930" s="78"/>
      <c r="CQ930" s="74"/>
      <c r="CR930" s="78"/>
      <c r="CS930" s="74"/>
      <c r="CT930" s="74"/>
      <c r="CU930" s="74"/>
      <c r="CV930" s="74"/>
      <c r="CW930" s="74"/>
    </row>
    <row r="931" spans="1:101" ht="16.5" x14ac:dyDescent="0.3">
      <c r="A931" s="74" t="s">
        <v>295</v>
      </c>
      <c r="B931" s="74">
        <v>197</v>
      </c>
      <c r="C931" s="74">
        <v>10000385</v>
      </c>
      <c r="D931" s="74" t="s">
        <v>19</v>
      </c>
      <c r="E931" s="74" t="s">
        <v>42</v>
      </c>
      <c r="F931" s="78">
        <v>385</v>
      </c>
      <c r="G931" s="74">
        <v>2.6</v>
      </c>
      <c r="H931" s="78">
        <v>375</v>
      </c>
      <c r="I931" s="74">
        <v>11.1</v>
      </c>
      <c r="J931" s="74">
        <v>18</v>
      </c>
      <c r="K931" s="74">
        <v>63.9</v>
      </c>
      <c r="L931" s="74">
        <v>68.2</v>
      </c>
      <c r="M931" s="74">
        <v>70.8</v>
      </c>
      <c r="N931" s="78">
        <v>385</v>
      </c>
      <c r="O931" s="74">
        <v>2.6</v>
      </c>
      <c r="P931" s="78">
        <v>375</v>
      </c>
      <c r="Q931" s="74">
        <v>13.3</v>
      </c>
      <c r="R931" s="74">
        <v>11.9</v>
      </c>
      <c r="S931" s="74">
        <v>69</v>
      </c>
      <c r="T931" s="74">
        <v>73.7</v>
      </c>
      <c r="U931" s="74">
        <v>74.8</v>
      </c>
      <c r="V931" s="78" t="s">
        <v>13</v>
      </c>
      <c r="W931" s="74" t="s">
        <v>13</v>
      </c>
      <c r="X931" s="78" t="s">
        <v>13</v>
      </c>
      <c r="Y931" s="74" t="s">
        <v>13</v>
      </c>
      <c r="Z931" s="74" t="s">
        <v>13</v>
      </c>
      <c r="AA931" s="74" t="s">
        <v>13</v>
      </c>
      <c r="AB931" s="74" t="s">
        <v>13</v>
      </c>
      <c r="AC931" s="74" t="s">
        <v>13</v>
      </c>
      <c r="AD931" s="78"/>
      <c r="AE931" s="74"/>
      <c r="AF931" s="78"/>
      <c r="AG931" s="74"/>
      <c r="AH931" s="74"/>
      <c r="AI931" s="74"/>
      <c r="AJ931" s="74"/>
      <c r="AK931" s="74"/>
      <c r="AL931" s="78">
        <v>240</v>
      </c>
      <c r="AM931" s="74">
        <v>3.8</v>
      </c>
      <c r="AN931" s="78">
        <v>230</v>
      </c>
      <c r="AO931" s="74">
        <v>12.7</v>
      </c>
      <c r="AP931" s="74">
        <v>22.3</v>
      </c>
      <c r="AQ931" s="74">
        <v>59.4</v>
      </c>
      <c r="AR931" s="74">
        <v>62</v>
      </c>
      <c r="AS931" s="74">
        <v>65.099999999999994</v>
      </c>
      <c r="AT931" s="78">
        <v>240</v>
      </c>
      <c r="AU931" s="74">
        <v>3.8</v>
      </c>
      <c r="AV931" s="78">
        <v>230</v>
      </c>
      <c r="AW931" s="74">
        <v>14.8</v>
      </c>
      <c r="AX931" s="74">
        <v>13.1</v>
      </c>
      <c r="AY931" s="74">
        <v>66.8</v>
      </c>
      <c r="AZ931" s="74">
        <v>70.7</v>
      </c>
      <c r="BA931" s="74">
        <v>72.099999999999994</v>
      </c>
      <c r="BB931" s="78" t="s">
        <v>13</v>
      </c>
      <c r="BC931" s="74" t="s">
        <v>13</v>
      </c>
      <c r="BD931" s="78" t="s">
        <v>13</v>
      </c>
      <c r="BE931" s="74" t="s">
        <v>13</v>
      </c>
      <c r="BF931" s="74" t="s">
        <v>13</v>
      </c>
      <c r="BG931" s="74" t="s">
        <v>13</v>
      </c>
      <c r="BH931" s="74" t="s">
        <v>13</v>
      </c>
      <c r="BI931" s="74" t="s">
        <v>13</v>
      </c>
      <c r="BJ931" s="78"/>
      <c r="BK931" s="74"/>
      <c r="BL931" s="78"/>
      <c r="BM931" s="74"/>
      <c r="BN931" s="74"/>
      <c r="BO931" s="74"/>
      <c r="BP931" s="74"/>
      <c r="BQ931" s="74"/>
      <c r="BR931" s="78">
        <v>625</v>
      </c>
      <c r="BS931" s="74">
        <v>3</v>
      </c>
      <c r="BT931" s="78">
        <v>605</v>
      </c>
      <c r="BU931" s="74">
        <v>11.7</v>
      </c>
      <c r="BV931" s="74">
        <v>19.600000000000001</v>
      </c>
      <c r="BW931" s="74">
        <v>62.2</v>
      </c>
      <c r="BX931" s="74">
        <v>65.8</v>
      </c>
      <c r="BY931" s="74">
        <v>68.599999999999994</v>
      </c>
      <c r="BZ931" s="78">
        <v>625</v>
      </c>
      <c r="CA931" s="74">
        <v>3</v>
      </c>
      <c r="CB931" s="78">
        <v>605</v>
      </c>
      <c r="CC931" s="74">
        <v>13.9</v>
      </c>
      <c r="CD931" s="74">
        <v>12.4</v>
      </c>
      <c r="CE931" s="74">
        <v>68.2</v>
      </c>
      <c r="CF931" s="74">
        <v>72.599999999999994</v>
      </c>
      <c r="CG931" s="74">
        <v>73.8</v>
      </c>
      <c r="CH931" s="78" t="s">
        <v>13</v>
      </c>
      <c r="CI931" s="74" t="s">
        <v>13</v>
      </c>
      <c r="CJ931" s="78" t="s">
        <v>13</v>
      </c>
      <c r="CK931" s="74" t="s">
        <v>13</v>
      </c>
      <c r="CL931" s="74" t="s">
        <v>13</v>
      </c>
      <c r="CM931" s="74" t="s">
        <v>13</v>
      </c>
      <c r="CN931" s="74" t="s">
        <v>13</v>
      </c>
      <c r="CO931" s="74" t="s">
        <v>13</v>
      </c>
      <c r="CP931" s="78"/>
      <c r="CQ931" s="74"/>
      <c r="CR931" s="78"/>
      <c r="CS931" s="74"/>
      <c r="CT931" s="74"/>
      <c r="CU931" s="74"/>
      <c r="CV931" s="74"/>
      <c r="CW931" s="74"/>
    </row>
    <row r="932" spans="1:101" ht="16.5" x14ac:dyDescent="0.3">
      <c r="A932" s="74" t="s">
        <v>295</v>
      </c>
      <c r="B932" s="74">
        <v>50</v>
      </c>
      <c r="C932" s="74">
        <v>10000824</v>
      </c>
      <c r="D932" s="74" t="s">
        <v>19</v>
      </c>
      <c r="E932" s="74" t="s">
        <v>44</v>
      </c>
      <c r="F932" s="78">
        <v>1395</v>
      </c>
      <c r="G932" s="74">
        <v>3.2</v>
      </c>
      <c r="H932" s="78">
        <v>1350</v>
      </c>
      <c r="I932" s="74">
        <v>8.1999999999999993</v>
      </c>
      <c r="J932" s="74">
        <v>10.199999999999999</v>
      </c>
      <c r="K932" s="74">
        <v>68.3</v>
      </c>
      <c r="L932" s="74">
        <v>77.7</v>
      </c>
      <c r="M932" s="74">
        <v>81.7</v>
      </c>
      <c r="N932" s="78">
        <v>1395</v>
      </c>
      <c r="O932" s="74">
        <v>3.2</v>
      </c>
      <c r="P932" s="78">
        <v>1350</v>
      </c>
      <c r="Q932" s="74">
        <v>11</v>
      </c>
      <c r="R932" s="74">
        <v>8.6999999999999993</v>
      </c>
      <c r="S932" s="74">
        <v>70.5</v>
      </c>
      <c r="T932" s="74">
        <v>78.400000000000006</v>
      </c>
      <c r="U932" s="74">
        <v>80.400000000000006</v>
      </c>
      <c r="V932" s="78" t="s">
        <v>13</v>
      </c>
      <c r="W932" s="74" t="s">
        <v>13</v>
      </c>
      <c r="X932" s="78" t="s">
        <v>13</v>
      </c>
      <c r="Y932" s="74" t="s">
        <v>13</v>
      </c>
      <c r="Z932" s="74" t="s">
        <v>13</v>
      </c>
      <c r="AA932" s="74" t="s">
        <v>13</v>
      </c>
      <c r="AB932" s="74" t="s">
        <v>13</v>
      </c>
      <c r="AC932" s="74" t="s">
        <v>13</v>
      </c>
      <c r="AD932" s="78"/>
      <c r="AE932" s="74"/>
      <c r="AF932" s="78"/>
      <c r="AG932" s="74"/>
      <c r="AH932" s="74"/>
      <c r="AI932" s="74"/>
      <c r="AJ932" s="74"/>
      <c r="AK932" s="74"/>
      <c r="AL932" s="78">
        <v>1140</v>
      </c>
      <c r="AM932" s="74">
        <v>2.4</v>
      </c>
      <c r="AN932" s="78">
        <v>1115</v>
      </c>
      <c r="AO932" s="74">
        <v>6.5</v>
      </c>
      <c r="AP932" s="74">
        <v>14</v>
      </c>
      <c r="AQ932" s="74">
        <v>70.099999999999994</v>
      </c>
      <c r="AR932" s="74">
        <v>76</v>
      </c>
      <c r="AS932" s="74">
        <v>79.5</v>
      </c>
      <c r="AT932" s="78">
        <v>1140</v>
      </c>
      <c r="AU932" s="74">
        <v>2.5</v>
      </c>
      <c r="AV932" s="78">
        <v>1115</v>
      </c>
      <c r="AW932" s="74">
        <v>11.2</v>
      </c>
      <c r="AX932" s="74">
        <v>8.9</v>
      </c>
      <c r="AY932" s="74">
        <v>73.7</v>
      </c>
      <c r="AZ932" s="74">
        <v>78.400000000000006</v>
      </c>
      <c r="BA932" s="74">
        <v>79.900000000000006</v>
      </c>
      <c r="BB932" s="78" t="s">
        <v>13</v>
      </c>
      <c r="BC932" s="74" t="s">
        <v>13</v>
      </c>
      <c r="BD932" s="78" t="s">
        <v>13</v>
      </c>
      <c r="BE932" s="74" t="s">
        <v>13</v>
      </c>
      <c r="BF932" s="74" t="s">
        <v>13</v>
      </c>
      <c r="BG932" s="74" t="s">
        <v>13</v>
      </c>
      <c r="BH932" s="74" t="s">
        <v>13</v>
      </c>
      <c r="BI932" s="74" t="s">
        <v>13</v>
      </c>
      <c r="BJ932" s="78"/>
      <c r="BK932" s="74"/>
      <c r="BL932" s="78"/>
      <c r="BM932" s="74"/>
      <c r="BN932" s="74"/>
      <c r="BO932" s="74"/>
      <c r="BP932" s="74"/>
      <c r="BQ932" s="74"/>
      <c r="BR932" s="78">
        <v>2535</v>
      </c>
      <c r="BS932" s="74">
        <v>2.8</v>
      </c>
      <c r="BT932" s="78">
        <v>2465</v>
      </c>
      <c r="BU932" s="74">
        <v>7.4</v>
      </c>
      <c r="BV932" s="74">
        <v>11.9</v>
      </c>
      <c r="BW932" s="74">
        <v>69.099999999999994</v>
      </c>
      <c r="BX932" s="74">
        <v>76.900000000000006</v>
      </c>
      <c r="BY932" s="74">
        <v>80.7</v>
      </c>
      <c r="BZ932" s="78">
        <v>2535</v>
      </c>
      <c r="CA932" s="74">
        <v>2.8</v>
      </c>
      <c r="CB932" s="78">
        <v>2465</v>
      </c>
      <c r="CC932" s="74">
        <v>11.1</v>
      </c>
      <c r="CD932" s="74">
        <v>8.8000000000000007</v>
      </c>
      <c r="CE932" s="74">
        <v>71.900000000000006</v>
      </c>
      <c r="CF932" s="74">
        <v>78.400000000000006</v>
      </c>
      <c r="CG932" s="74">
        <v>80.099999999999994</v>
      </c>
      <c r="CH932" s="78" t="s">
        <v>13</v>
      </c>
      <c r="CI932" s="74" t="s">
        <v>13</v>
      </c>
      <c r="CJ932" s="78" t="s">
        <v>13</v>
      </c>
      <c r="CK932" s="74" t="s">
        <v>13</v>
      </c>
      <c r="CL932" s="74" t="s">
        <v>13</v>
      </c>
      <c r="CM932" s="74" t="s">
        <v>13</v>
      </c>
      <c r="CN932" s="74" t="s">
        <v>13</v>
      </c>
      <c r="CO932" s="74" t="s">
        <v>13</v>
      </c>
      <c r="CP932" s="78"/>
      <c r="CQ932" s="74"/>
      <c r="CR932" s="78"/>
      <c r="CS932" s="74"/>
      <c r="CT932" s="74"/>
      <c r="CU932" s="74"/>
      <c r="CV932" s="74"/>
      <c r="CW932" s="74"/>
    </row>
    <row r="933" spans="1:101" ht="16.5" x14ac:dyDescent="0.3">
      <c r="A933" s="74" t="s">
        <v>295</v>
      </c>
      <c r="B933" s="74">
        <v>111</v>
      </c>
      <c r="C933" s="74">
        <v>10007785</v>
      </c>
      <c r="D933" s="74" t="s">
        <v>46</v>
      </c>
      <c r="E933" s="74" t="s">
        <v>47</v>
      </c>
      <c r="F933" s="78">
        <v>985</v>
      </c>
      <c r="G933" s="74">
        <v>3.9</v>
      </c>
      <c r="H933" s="78">
        <v>950</v>
      </c>
      <c r="I933" s="74">
        <v>7.7</v>
      </c>
      <c r="J933" s="74">
        <v>13.4</v>
      </c>
      <c r="K933" s="74">
        <v>55.7</v>
      </c>
      <c r="L933" s="74">
        <v>71.900000000000006</v>
      </c>
      <c r="M933" s="74">
        <v>78.900000000000006</v>
      </c>
      <c r="N933" s="78">
        <v>985</v>
      </c>
      <c r="O933" s="74">
        <v>3.7</v>
      </c>
      <c r="P933" s="78">
        <v>950</v>
      </c>
      <c r="Q933" s="74">
        <v>11.5</v>
      </c>
      <c r="R933" s="74">
        <v>8.9</v>
      </c>
      <c r="S933" s="74">
        <v>59.3</v>
      </c>
      <c r="T933" s="74">
        <v>74.900000000000006</v>
      </c>
      <c r="U933" s="74">
        <v>79.599999999999994</v>
      </c>
      <c r="V933" s="78" t="s">
        <v>13</v>
      </c>
      <c r="W933" s="74" t="s">
        <v>13</v>
      </c>
      <c r="X933" s="78" t="s">
        <v>13</v>
      </c>
      <c r="Y933" s="74" t="s">
        <v>13</v>
      </c>
      <c r="Z933" s="74" t="s">
        <v>13</v>
      </c>
      <c r="AA933" s="74" t="s">
        <v>13</v>
      </c>
      <c r="AB933" s="74" t="s">
        <v>13</v>
      </c>
      <c r="AC933" s="74" t="s">
        <v>13</v>
      </c>
      <c r="AD933" s="78"/>
      <c r="AE933" s="74"/>
      <c r="AF933" s="78"/>
      <c r="AG933" s="74"/>
      <c r="AH933" s="74"/>
      <c r="AI933" s="74"/>
      <c r="AJ933" s="74"/>
      <c r="AK933" s="74"/>
      <c r="AL933" s="78">
        <v>715</v>
      </c>
      <c r="AM933" s="74">
        <v>1.1000000000000001</v>
      </c>
      <c r="AN933" s="78">
        <v>705</v>
      </c>
      <c r="AO933" s="74">
        <v>9.1999999999999993</v>
      </c>
      <c r="AP933" s="74">
        <v>16.3</v>
      </c>
      <c r="AQ933" s="74">
        <v>53.5</v>
      </c>
      <c r="AR933" s="74">
        <v>66.8</v>
      </c>
      <c r="AS933" s="74">
        <v>74.5</v>
      </c>
      <c r="AT933" s="78">
        <v>715</v>
      </c>
      <c r="AU933" s="74">
        <v>1.4</v>
      </c>
      <c r="AV933" s="78">
        <v>705</v>
      </c>
      <c r="AW933" s="74">
        <v>13.9</v>
      </c>
      <c r="AX933" s="74">
        <v>10.9</v>
      </c>
      <c r="AY933" s="74">
        <v>65</v>
      </c>
      <c r="AZ933" s="74">
        <v>72.099999999999994</v>
      </c>
      <c r="BA933" s="74">
        <v>75.2</v>
      </c>
      <c r="BB933" s="78" t="s">
        <v>13</v>
      </c>
      <c r="BC933" s="74" t="s">
        <v>13</v>
      </c>
      <c r="BD933" s="78" t="s">
        <v>13</v>
      </c>
      <c r="BE933" s="74" t="s">
        <v>13</v>
      </c>
      <c r="BF933" s="74" t="s">
        <v>13</v>
      </c>
      <c r="BG933" s="74" t="s">
        <v>13</v>
      </c>
      <c r="BH933" s="74" t="s">
        <v>13</v>
      </c>
      <c r="BI933" s="74" t="s">
        <v>13</v>
      </c>
      <c r="BJ933" s="78"/>
      <c r="BK933" s="74"/>
      <c r="BL933" s="78"/>
      <c r="BM933" s="74"/>
      <c r="BN933" s="74"/>
      <c r="BO933" s="74"/>
      <c r="BP933" s="74"/>
      <c r="BQ933" s="74"/>
      <c r="BR933" s="78">
        <v>1700</v>
      </c>
      <c r="BS933" s="74">
        <v>2.7</v>
      </c>
      <c r="BT933" s="78">
        <v>1655</v>
      </c>
      <c r="BU933" s="74">
        <v>8.3000000000000007</v>
      </c>
      <c r="BV933" s="74">
        <v>14.6</v>
      </c>
      <c r="BW933" s="74">
        <v>54.7</v>
      </c>
      <c r="BX933" s="74">
        <v>69.7</v>
      </c>
      <c r="BY933" s="74">
        <v>77</v>
      </c>
      <c r="BZ933" s="78">
        <v>1700</v>
      </c>
      <c r="CA933" s="74">
        <v>2.7</v>
      </c>
      <c r="CB933" s="78">
        <v>1655</v>
      </c>
      <c r="CC933" s="74">
        <v>12.5</v>
      </c>
      <c r="CD933" s="74">
        <v>9.8000000000000007</v>
      </c>
      <c r="CE933" s="74">
        <v>61.7</v>
      </c>
      <c r="CF933" s="74">
        <v>73.7</v>
      </c>
      <c r="CG933" s="74">
        <v>77.7</v>
      </c>
      <c r="CH933" s="78" t="s">
        <v>13</v>
      </c>
      <c r="CI933" s="74" t="s">
        <v>13</v>
      </c>
      <c r="CJ933" s="78" t="s">
        <v>13</v>
      </c>
      <c r="CK933" s="74" t="s">
        <v>13</v>
      </c>
      <c r="CL933" s="74" t="s">
        <v>13</v>
      </c>
      <c r="CM933" s="74" t="s">
        <v>13</v>
      </c>
      <c r="CN933" s="74" t="s">
        <v>13</v>
      </c>
      <c r="CO933" s="74" t="s">
        <v>13</v>
      </c>
      <c r="CP933" s="78"/>
      <c r="CQ933" s="74"/>
      <c r="CR933" s="78"/>
      <c r="CS933" s="74"/>
      <c r="CT933" s="74"/>
      <c r="CU933" s="74"/>
      <c r="CV933" s="74"/>
      <c r="CW933" s="74"/>
    </row>
    <row r="934" spans="1:101" ht="16.5" x14ac:dyDescent="0.3">
      <c r="A934" s="74" t="s">
        <v>295</v>
      </c>
      <c r="B934" s="74">
        <v>51</v>
      </c>
      <c r="C934" s="74">
        <v>10000886</v>
      </c>
      <c r="D934" s="74" t="s">
        <v>49</v>
      </c>
      <c r="E934" s="74" t="s">
        <v>50</v>
      </c>
      <c r="F934" s="78">
        <v>1730</v>
      </c>
      <c r="G934" s="74">
        <v>4</v>
      </c>
      <c r="H934" s="78">
        <v>1660</v>
      </c>
      <c r="I934" s="74">
        <v>6.9</v>
      </c>
      <c r="J934" s="74">
        <v>11.9</v>
      </c>
      <c r="K934" s="74">
        <v>66.7</v>
      </c>
      <c r="L934" s="74">
        <v>76.400000000000006</v>
      </c>
      <c r="M934" s="74">
        <v>81.3</v>
      </c>
      <c r="N934" s="78">
        <v>1730</v>
      </c>
      <c r="O934" s="74">
        <v>4.0999999999999996</v>
      </c>
      <c r="P934" s="78">
        <v>1660</v>
      </c>
      <c r="Q934" s="74">
        <v>10.6</v>
      </c>
      <c r="R934" s="74">
        <v>9.4</v>
      </c>
      <c r="S934" s="74">
        <v>67.7</v>
      </c>
      <c r="T934" s="74">
        <v>76.599999999999994</v>
      </c>
      <c r="U934" s="74">
        <v>80</v>
      </c>
      <c r="V934" s="78" t="s">
        <v>13</v>
      </c>
      <c r="W934" s="74" t="s">
        <v>13</v>
      </c>
      <c r="X934" s="78" t="s">
        <v>13</v>
      </c>
      <c r="Y934" s="74" t="s">
        <v>13</v>
      </c>
      <c r="Z934" s="74" t="s">
        <v>13</v>
      </c>
      <c r="AA934" s="74" t="s">
        <v>13</v>
      </c>
      <c r="AB934" s="74" t="s">
        <v>13</v>
      </c>
      <c r="AC934" s="74" t="s">
        <v>13</v>
      </c>
      <c r="AD934" s="78"/>
      <c r="AE934" s="74"/>
      <c r="AF934" s="78"/>
      <c r="AG934" s="74"/>
      <c r="AH934" s="74"/>
      <c r="AI934" s="74"/>
      <c r="AJ934" s="74"/>
      <c r="AK934" s="74"/>
      <c r="AL934" s="78">
        <v>1215</v>
      </c>
      <c r="AM934" s="74">
        <v>2.5</v>
      </c>
      <c r="AN934" s="78">
        <v>1185</v>
      </c>
      <c r="AO934" s="74">
        <v>9.1999999999999993</v>
      </c>
      <c r="AP934" s="74">
        <v>16</v>
      </c>
      <c r="AQ934" s="74">
        <v>63.6</v>
      </c>
      <c r="AR934" s="74">
        <v>70.2</v>
      </c>
      <c r="AS934" s="74">
        <v>74.8</v>
      </c>
      <c r="AT934" s="78">
        <v>1215</v>
      </c>
      <c r="AU934" s="74">
        <v>2.6</v>
      </c>
      <c r="AV934" s="78">
        <v>1180</v>
      </c>
      <c r="AW934" s="74">
        <v>12.9</v>
      </c>
      <c r="AX934" s="74">
        <v>11.5</v>
      </c>
      <c r="AY934" s="74">
        <v>67.099999999999994</v>
      </c>
      <c r="AZ934" s="74">
        <v>72.099999999999994</v>
      </c>
      <c r="BA934" s="74">
        <v>75.599999999999994</v>
      </c>
      <c r="BB934" s="78" t="s">
        <v>13</v>
      </c>
      <c r="BC934" s="74" t="s">
        <v>13</v>
      </c>
      <c r="BD934" s="78" t="s">
        <v>13</v>
      </c>
      <c r="BE934" s="74" t="s">
        <v>13</v>
      </c>
      <c r="BF934" s="74" t="s">
        <v>13</v>
      </c>
      <c r="BG934" s="74" t="s">
        <v>13</v>
      </c>
      <c r="BH934" s="74" t="s">
        <v>13</v>
      </c>
      <c r="BI934" s="74" t="s">
        <v>13</v>
      </c>
      <c r="BJ934" s="78"/>
      <c r="BK934" s="74"/>
      <c r="BL934" s="78"/>
      <c r="BM934" s="74"/>
      <c r="BN934" s="74"/>
      <c r="BO934" s="74"/>
      <c r="BP934" s="74"/>
      <c r="BQ934" s="74"/>
      <c r="BR934" s="78">
        <v>2940</v>
      </c>
      <c r="BS934" s="74">
        <v>3.4</v>
      </c>
      <c r="BT934" s="78">
        <v>2845</v>
      </c>
      <c r="BU934" s="74">
        <v>7.8</v>
      </c>
      <c r="BV934" s="74">
        <v>13.6</v>
      </c>
      <c r="BW934" s="74">
        <v>65.400000000000006</v>
      </c>
      <c r="BX934" s="74">
        <v>73.8</v>
      </c>
      <c r="BY934" s="74">
        <v>78.599999999999994</v>
      </c>
      <c r="BZ934" s="78">
        <v>2940</v>
      </c>
      <c r="CA934" s="74">
        <v>3.5</v>
      </c>
      <c r="CB934" s="78">
        <v>2840</v>
      </c>
      <c r="CC934" s="74">
        <v>11.6</v>
      </c>
      <c r="CD934" s="74">
        <v>10.3</v>
      </c>
      <c r="CE934" s="74">
        <v>67.5</v>
      </c>
      <c r="CF934" s="74">
        <v>74.7</v>
      </c>
      <c r="CG934" s="74">
        <v>78.2</v>
      </c>
      <c r="CH934" s="78" t="s">
        <v>13</v>
      </c>
      <c r="CI934" s="74" t="s">
        <v>13</v>
      </c>
      <c r="CJ934" s="78" t="s">
        <v>13</v>
      </c>
      <c r="CK934" s="74" t="s">
        <v>13</v>
      </c>
      <c r="CL934" s="74" t="s">
        <v>13</v>
      </c>
      <c r="CM934" s="74" t="s">
        <v>13</v>
      </c>
      <c r="CN934" s="74" t="s">
        <v>13</v>
      </c>
      <c r="CO934" s="74" t="s">
        <v>13</v>
      </c>
      <c r="CP934" s="78"/>
      <c r="CQ934" s="74"/>
      <c r="CR934" s="78"/>
      <c r="CS934" s="74"/>
      <c r="CT934" s="74"/>
      <c r="CU934" s="74"/>
      <c r="CV934" s="74"/>
      <c r="CW934" s="74"/>
    </row>
    <row r="935" spans="1:101" ht="16.5" x14ac:dyDescent="0.3">
      <c r="A935" s="74" t="s">
        <v>295</v>
      </c>
      <c r="B935" s="74">
        <v>112</v>
      </c>
      <c r="C935" s="74">
        <v>10007786</v>
      </c>
      <c r="D935" s="74" t="s">
        <v>19</v>
      </c>
      <c r="E935" s="74" t="s">
        <v>52</v>
      </c>
      <c r="F935" s="78">
        <v>1555</v>
      </c>
      <c r="G935" s="74">
        <v>3.2</v>
      </c>
      <c r="H935" s="78">
        <v>1505</v>
      </c>
      <c r="I935" s="74">
        <v>6.2</v>
      </c>
      <c r="J935" s="74">
        <v>10</v>
      </c>
      <c r="K935" s="74">
        <v>54.1</v>
      </c>
      <c r="L935" s="74">
        <v>70.099999999999994</v>
      </c>
      <c r="M935" s="74">
        <v>83.8</v>
      </c>
      <c r="N935" s="78">
        <v>1555</v>
      </c>
      <c r="O935" s="74">
        <v>3.3</v>
      </c>
      <c r="P935" s="78">
        <v>1505</v>
      </c>
      <c r="Q935" s="74">
        <v>9.4</v>
      </c>
      <c r="R935" s="74">
        <v>8.8000000000000007</v>
      </c>
      <c r="S935" s="74">
        <v>59.8</v>
      </c>
      <c r="T935" s="74">
        <v>75.8</v>
      </c>
      <c r="U935" s="74">
        <v>81.8</v>
      </c>
      <c r="V935" s="78" t="s">
        <v>13</v>
      </c>
      <c r="W935" s="74" t="s">
        <v>13</v>
      </c>
      <c r="X935" s="78" t="s">
        <v>13</v>
      </c>
      <c r="Y935" s="74" t="s">
        <v>13</v>
      </c>
      <c r="Z935" s="74" t="s">
        <v>13</v>
      </c>
      <c r="AA935" s="74" t="s">
        <v>13</v>
      </c>
      <c r="AB935" s="74" t="s">
        <v>13</v>
      </c>
      <c r="AC935" s="74" t="s">
        <v>13</v>
      </c>
      <c r="AD935" s="78"/>
      <c r="AE935" s="74"/>
      <c r="AF935" s="78"/>
      <c r="AG935" s="74"/>
      <c r="AH935" s="74"/>
      <c r="AI935" s="74"/>
      <c r="AJ935" s="74"/>
      <c r="AK935" s="74"/>
      <c r="AL935" s="78">
        <v>1470</v>
      </c>
      <c r="AM935" s="74">
        <v>2.4</v>
      </c>
      <c r="AN935" s="78">
        <v>1435</v>
      </c>
      <c r="AO935" s="74">
        <v>7</v>
      </c>
      <c r="AP935" s="74">
        <v>11.7</v>
      </c>
      <c r="AQ935" s="74">
        <v>52.2</v>
      </c>
      <c r="AR935" s="74">
        <v>67.599999999999994</v>
      </c>
      <c r="AS935" s="74">
        <v>81.3</v>
      </c>
      <c r="AT935" s="78">
        <v>1470</v>
      </c>
      <c r="AU935" s="74">
        <v>2.7</v>
      </c>
      <c r="AV935" s="78">
        <v>1430</v>
      </c>
      <c r="AW935" s="74">
        <v>11.3</v>
      </c>
      <c r="AX935" s="74">
        <v>6.6</v>
      </c>
      <c r="AY935" s="74">
        <v>60.7</v>
      </c>
      <c r="AZ935" s="74">
        <v>75.7</v>
      </c>
      <c r="BA935" s="74">
        <v>82.1</v>
      </c>
      <c r="BB935" s="78" t="s">
        <v>13</v>
      </c>
      <c r="BC935" s="74" t="s">
        <v>13</v>
      </c>
      <c r="BD935" s="78" t="s">
        <v>13</v>
      </c>
      <c r="BE935" s="74" t="s">
        <v>13</v>
      </c>
      <c r="BF935" s="74" t="s">
        <v>13</v>
      </c>
      <c r="BG935" s="74" t="s">
        <v>13</v>
      </c>
      <c r="BH935" s="74" t="s">
        <v>13</v>
      </c>
      <c r="BI935" s="74" t="s">
        <v>13</v>
      </c>
      <c r="BJ935" s="78"/>
      <c r="BK935" s="74"/>
      <c r="BL935" s="78"/>
      <c r="BM935" s="74"/>
      <c r="BN935" s="74"/>
      <c r="BO935" s="74"/>
      <c r="BP935" s="74"/>
      <c r="BQ935" s="74"/>
      <c r="BR935" s="78">
        <v>3025</v>
      </c>
      <c r="BS935" s="74">
        <v>2.8</v>
      </c>
      <c r="BT935" s="78">
        <v>2940</v>
      </c>
      <c r="BU935" s="74">
        <v>6.6</v>
      </c>
      <c r="BV935" s="74">
        <v>10.8</v>
      </c>
      <c r="BW935" s="74">
        <v>53.1</v>
      </c>
      <c r="BX935" s="74">
        <v>68.900000000000006</v>
      </c>
      <c r="BY935" s="74">
        <v>82.6</v>
      </c>
      <c r="BZ935" s="78">
        <v>3025</v>
      </c>
      <c r="CA935" s="74">
        <v>3</v>
      </c>
      <c r="CB935" s="78">
        <v>2935</v>
      </c>
      <c r="CC935" s="74">
        <v>10.3</v>
      </c>
      <c r="CD935" s="74">
        <v>7.7</v>
      </c>
      <c r="CE935" s="74">
        <v>60.2</v>
      </c>
      <c r="CF935" s="74">
        <v>75.7</v>
      </c>
      <c r="CG935" s="74">
        <v>81.900000000000006</v>
      </c>
      <c r="CH935" s="78" t="s">
        <v>13</v>
      </c>
      <c r="CI935" s="74" t="s">
        <v>13</v>
      </c>
      <c r="CJ935" s="78" t="s">
        <v>13</v>
      </c>
      <c r="CK935" s="74" t="s">
        <v>13</v>
      </c>
      <c r="CL935" s="74" t="s">
        <v>13</v>
      </c>
      <c r="CM935" s="74" t="s">
        <v>13</v>
      </c>
      <c r="CN935" s="74" t="s">
        <v>13</v>
      </c>
      <c r="CO935" s="74" t="s">
        <v>13</v>
      </c>
      <c r="CP935" s="78"/>
      <c r="CQ935" s="74"/>
      <c r="CR935" s="78"/>
      <c r="CS935" s="74"/>
      <c r="CT935" s="74"/>
      <c r="CU935" s="74"/>
      <c r="CV935" s="74"/>
      <c r="CW935" s="74"/>
    </row>
    <row r="936" spans="1:101" ht="16.5" x14ac:dyDescent="0.3">
      <c r="A936" s="74" t="s">
        <v>295</v>
      </c>
      <c r="B936" s="74">
        <v>113</v>
      </c>
      <c r="C936" s="74">
        <v>10000961</v>
      </c>
      <c r="D936" s="74" t="s">
        <v>27</v>
      </c>
      <c r="E936" s="74" t="s">
        <v>54</v>
      </c>
      <c r="F936" s="78">
        <v>1225</v>
      </c>
      <c r="G936" s="74">
        <v>3.4</v>
      </c>
      <c r="H936" s="78">
        <v>1180</v>
      </c>
      <c r="I936" s="74">
        <v>5.2</v>
      </c>
      <c r="J936" s="74">
        <v>13.2</v>
      </c>
      <c r="K936" s="74">
        <v>64.099999999999994</v>
      </c>
      <c r="L936" s="74">
        <v>74.400000000000006</v>
      </c>
      <c r="M936" s="74">
        <v>81.599999999999994</v>
      </c>
      <c r="N936" s="78">
        <v>1225</v>
      </c>
      <c r="O936" s="74">
        <v>3.7</v>
      </c>
      <c r="P936" s="78">
        <v>1180</v>
      </c>
      <c r="Q936" s="74">
        <v>8.9</v>
      </c>
      <c r="R936" s="74">
        <v>11.7</v>
      </c>
      <c r="S936" s="74">
        <v>68.099999999999994</v>
      </c>
      <c r="T936" s="74">
        <v>75.7</v>
      </c>
      <c r="U936" s="74">
        <v>79.400000000000006</v>
      </c>
      <c r="V936" s="78" t="s">
        <v>13</v>
      </c>
      <c r="W936" s="74" t="s">
        <v>13</v>
      </c>
      <c r="X936" s="78" t="s">
        <v>13</v>
      </c>
      <c r="Y936" s="74" t="s">
        <v>13</v>
      </c>
      <c r="Z936" s="74" t="s">
        <v>13</v>
      </c>
      <c r="AA936" s="74" t="s">
        <v>13</v>
      </c>
      <c r="AB936" s="74" t="s">
        <v>13</v>
      </c>
      <c r="AC936" s="74" t="s">
        <v>13</v>
      </c>
      <c r="AD936" s="78"/>
      <c r="AE936" s="74"/>
      <c r="AF936" s="78"/>
      <c r="AG936" s="74"/>
      <c r="AH936" s="74"/>
      <c r="AI936" s="74"/>
      <c r="AJ936" s="74"/>
      <c r="AK936" s="74"/>
      <c r="AL936" s="78">
        <v>1120</v>
      </c>
      <c r="AM936" s="74">
        <v>2</v>
      </c>
      <c r="AN936" s="78">
        <v>1100</v>
      </c>
      <c r="AO936" s="74">
        <v>7.7</v>
      </c>
      <c r="AP936" s="74">
        <v>16</v>
      </c>
      <c r="AQ936" s="74">
        <v>64.099999999999994</v>
      </c>
      <c r="AR936" s="74">
        <v>71.2</v>
      </c>
      <c r="AS936" s="74">
        <v>76.3</v>
      </c>
      <c r="AT936" s="78">
        <v>1120</v>
      </c>
      <c r="AU936" s="74">
        <v>2.1</v>
      </c>
      <c r="AV936" s="78">
        <v>1095</v>
      </c>
      <c r="AW936" s="74">
        <v>11.4</v>
      </c>
      <c r="AX936" s="74">
        <v>11.5</v>
      </c>
      <c r="AY936" s="74">
        <v>70.8</v>
      </c>
      <c r="AZ936" s="74">
        <v>74.099999999999994</v>
      </c>
      <c r="BA936" s="74">
        <v>77.099999999999994</v>
      </c>
      <c r="BB936" s="78" t="s">
        <v>13</v>
      </c>
      <c r="BC936" s="74" t="s">
        <v>13</v>
      </c>
      <c r="BD936" s="78" t="s">
        <v>13</v>
      </c>
      <c r="BE936" s="74" t="s">
        <v>13</v>
      </c>
      <c r="BF936" s="74" t="s">
        <v>13</v>
      </c>
      <c r="BG936" s="74" t="s">
        <v>13</v>
      </c>
      <c r="BH936" s="74" t="s">
        <v>13</v>
      </c>
      <c r="BI936" s="74" t="s">
        <v>13</v>
      </c>
      <c r="BJ936" s="78"/>
      <c r="BK936" s="74"/>
      <c r="BL936" s="78"/>
      <c r="BM936" s="74"/>
      <c r="BN936" s="74"/>
      <c r="BO936" s="74"/>
      <c r="BP936" s="74"/>
      <c r="BQ936" s="74"/>
      <c r="BR936" s="78">
        <v>2345</v>
      </c>
      <c r="BS936" s="74">
        <v>2.7</v>
      </c>
      <c r="BT936" s="78">
        <v>2280</v>
      </c>
      <c r="BU936" s="74">
        <v>6.4</v>
      </c>
      <c r="BV936" s="74">
        <v>14.6</v>
      </c>
      <c r="BW936" s="74">
        <v>64.099999999999994</v>
      </c>
      <c r="BX936" s="74">
        <v>72.900000000000006</v>
      </c>
      <c r="BY936" s="74">
        <v>79.099999999999994</v>
      </c>
      <c r="BZ936" s="78">
        <v>2345</v>
      </c>
      <c r="CA936" s="74">
        <v>2.9</v>
      </c>
      <c r="CB936" s="78">
        <v>2275</v>
      </c>
      <c r="CC936" s="74">
        <v>10.1</v>
      </c>
      <c r="CD936" s="74">
        <v>11.6</v>
      </c>
      <c r="CE936" s="74">
        <v>69.400000000000006</v>
      </c>
      <c r="CF936" s="74">
        <v>74.900000000000006</v>
      </c>
      <c r="CG936" s="74">
        <v>78.3</v>
      </c>
      <c r="CH936" s="78" t="s">
        <v>13</v>
      </c>
      <c r="CI936" s="74" t="s">
        <v>13</v>
      </c>
      <c r="CJ936" s="78" t="s">
        <v>13</v>
      </c>
      <c r="CK936" s="74" t="s">
        <v>13</v>
      </c>
      <c r="CL936" s="74" t="s">
        <v>13</v>
      </c>
      <c r="CM936" s="74" t="s">
        <v>13</v>
      </c>
      <c r="CN936" s="74" t="s">
        <v>13</v>
      </c>
      <c r="CO936" s="74" t="s">
        <v>13</v>
      </c>
      <c r="CP936" s="78"/>
      <c r="CQ936" s="74"/>
      <c r="CR936" s="78"/>
      <c r="CS936" s="74"/>
      <c r="CT936" s="74"/>
      <c r="CU936" s="74"/>
      <c r="CV936" s="74"/>
      <c r="CW936" s="74"/>
    </row>
    <row r="937" spans="1:101" ht="16.5" x14ac:dyDescent="0.3">
      <c r="A937" s="74" t="s">
        <v>295</v>
      </c>
      <c r="B937" s="74">
        <v>9</v>
      </c>
      <c r="C937" s="74">
        <v>10000975</v>
      </c>
      <c r="D937" s="74" t="s">
        <v>49</v>
      </c>
      <c r="E937" s="74" t="s">
        <v>56</v>
      </c>
      <c r="F937" s="78">
        <v>625</v>
      </c>
      <c r="G937" s="74">
        <v>6.6</v>
      </c>
      <c r="H937" s="78">
        <v>580</v>
      </c>
      <c r="I937" s="74">
        <v>9.6</v>
      </c>
      <c r="J937" s="74">
        <v>13.4</v>
      </c>
      <c r="K937" s="74">
        <v>64.8</v>
      </c>
      <c r="L937" s="74">
        <v>74.2</v>
      </c>
      <c r="M937" s="74">
        <v>77</v>
      </c>
      <c r="N937" s="78">
        <v>625</v>
      </c>
      <c r="O937" s="74">
        <v>6.6</v>
      </c>
      <c r="P937" s="78">
        <v>580</v>
      </c>
      <c r="Q937" s="74">
        <v>12.7</v>
      </c>
      <c r="R937" s="74">
        <v>10.5</v>
      </c>
      <c r="S937" s="74">
        <v>67.400000000000006</v>
      </c>
      <c r="T937" s="74">
        <v>74.599999999999994</v>
      </c>
      <c r="U937" s="74">
        <v>76.8</v>
      </c>
      <c r="V937" s="78" t="s">
        <v>13</v>
      </c>
      <c r="W937" s="74" t="s">
        <v>13</v>
      </c>
      <c r="X937" s="78" t="s">
        <v>13</v>
      </c>
      <c r="Y937" s="74" t="s">
        <v>13</v>
      </c>
      <c r="Z937" s="74" t="s">
        <v>13</v>
      </c>
      <c r="AA937" s="74" t="s">
        <v>13</v>
      </c>
      <c r="AB937" s="74" t="s">
        <v>13</v>
      </c>
      <c r="AC937" s="74" t="s">
        <v>13</v>
      </c>
      <c r="AD937" s="78"/>
      <c r="AE937" s="74"/>
      <c r="AF937" s="78"/>
      <c r="AG937" s="74"/>
      <c r="AH937" s="74"/>
      <c r="AI937" s="74"/>
      <c r="AJ937" s="74"/>
      <c r="AK937" s="74"/>
      <c r="AL937" s="78">
        <v>500</v>
      </c>
      <c r="AM937" s="74">
        <v>1.4</v>
      </c>
      <c r="AN937" s="78">
        <v>490</v>
      </c>
      <c r="AO937" s="74">
        <v>8.6</v>
      </c>
      <c r="AP937" s="74">
        <v>16.3</v>
      </c>
      <c r="AQ937" s="74">
        <v>63.1</v>
      </c>
      <c r="AR937" s="74">
        <v>72.5</v>
      </c>
      <c r="AS937" s="74">
        <v>75.2</v>
      </c>
      <c r="AT937" s="78">
        <v>500</v>
      </c>
      <c r="AU937" s="74">
        <v>1.6</v>
      </c>
      <c r="AV937" s="78">
        <v>490</v>
      </c>
      <c r="AW937" s="74">
        <v>14.9</v>
      </c>
      <c r="AX937" s="74">
        <v>10.6</v>
      </c>
      <c r="AY937" s="74">
        <v>68.599999999999994</v>
      </c>
      <c r="AZ937" s="74">
        <v>73.3</v>
      </c>
      <c r="BA937" s="74">
        <v>74.5</v>
      </c>
      <c r="BB937" s="78" t="s">
        <v>13</v>
      </c>
      <c r="BC937" s="74" t="s">
        <v>13</v>
      </c>
      <c r="BD937" s="78" t="s">
        <v>13</v>
      </c>
      <c r="BE937" s="74" t="s">
        <v>13</v>
      </c>
      <c r="BF937" s="74" t="s">
        <v>13</v>
      </c>
      <c r="BG937" s="74" t="s">
        <v>13</v>
      </c>
      <c r="BH937" s="74" t="s">
        <v>13</v>
      </c>
      <c r="BI937" s="74" t="s">
        <v>13</v>
      </c>
      <c r="BJ937" s="78"/>
      <c r="BK937" s="74"/>
      <c r="BL937" s="78"/>
      <c r="BM937" s="74"/>
      <c r="BN937" s="74"/>
      <c r="BO937" s="74"/>
      <c r="BP937" s="74"/>
      <c r="BQ937" s="74"/>
      <c r="BR937" s="78">
        <v>1120</v>
      </c>
      <c r="BS937" s="74">
        <v>4.3</v>
      </c>
      <c r="BT937" s="78">
        <v>1075</v>
      </c>
      <c r="BU937" s="74">
        <v>9.1</v>
      </c>
      <c r="BV937" s="74">
        <v>14.7</v>
      </c>
      <c r="BW937" s="74">
        <v>64</v>
      </c>
      <c r="BX937" s="74">
        <v>73.400000000000006</v>
      </c>
      <c r="BY937" s="74">
        <v>76.099999999999994</v>
      </c>
      <c r="BZ937" s="78">
        <v>1120</v>
      </c>
      <c r="CA937" s="74">
        <v>4.4000000000000004</v>
      </c>
      <c r="CB937" s="78">
        <v>1070</v>
      </c>
      <c r="CC937" s="74">
        <v>13.7</v>
      </c>
      <c r="CD937" s="74">
        <v>10.5</v>
      </c>
      <c r="CE937" s="74">
        <v>67.900000000000006</v>
      </c>
      <c r="CF937" s="74">
        <v>74</v>
      </c>
      <c r="CG937" s="74">
        <v>75.7</v>
      </c>
      <c r="CH937" s="78" t="s">
        <v>13</v>
      </c>
      <c r="CI937" s="74" t="s">
        <v>13</v>
      </c>
      <c r="CJ937" s="78" t="s">
        <v>13</v>
      </c>
      <c r="CK937" s="74" t="s">
        <v>13</v>
      </c>
      <c r="CL937" s="74" t="s">
        <v>13</v>
      </c>
      <c r="CM937" s="74" t="s">
        <v>13</v>
      </c>
      <c r="CN937" s="74" t="s">
        <v>13</v>
      </c>
      <c r="CO937" s="74" t="s">
        <v>13</v>
      </c>
      <c r="CP937" s="78"/>
      <c r="CQ937" s="74"/>
      <c r="CR937" s="78"/>
      <c r="CS937" s="74"/>
      <c r="CT937" s="74"/>
      <c r="CU937" s="74"/>
      <c r="CV937" s="74"/>
      <c r="CW937" s="74"/>
    </row>
    <row r="938" spans="1:101" ht="16.5" x14ac:dyDescent="0.3">
      <c r="A938" s="74" t="s">
        <v>295</v>
      </c>
      <c r="B938" s="74">
        <v>203</v>
      </c>
      <c r="C938" s="74">
        <v>10007787</v>
      </c>
      <c r="D938" s="74" t="s">
        <v>49</v>
      </c>
      <c r="E938" s="74" t="s">
        <v>58</v>
      </c>
      <c r="F938" s="78">
        <v>45</v>
      </c>
      <c r="G938" s="74">
        <v>7</v>
      </c>
      <c r="H938" s="78">
        <v>40</v>
      </c>
      <c r="I938" s="74">
        <v>12.5</v>
      </c>
      <c r="J938" s="74">
        <v>7.5</v>
      </c>
      <c r="K938" s="74" t="s">
        <v>396</v>
      </c>
      <c r="L938" s="74" t="s">
        <v>396</v>
      </c>
      <c r="M938" s="74">
        <v>80</v>
      </c>
      <c r="N938" s="78">
        <v>45</v>
      </c>
      <c r="O938" s="74">
        <v>7</v>
      </c>
      <c r="P938" s="78">
        <v>40</v>
      </c>
      <c r="Q938" s="74">
        <v>17.5</v>
      </c>
      <c r="R938" s="74">
        <v>10</v>
      </c>
      <c r="S938" s="74" t="s">
        <v>396</v>
      </c>
      <c r="T938" s="74" t="s">
        <v>396</v>
      </c>
      <c r="U938" s="74">
        <v>72.5</v>
      </c>
      <c r="V938" s="78" t="s">
        <v>13</v>
      </c>
      <c r="W938" s="74" t="s">
        <v>13</v>
      </c>
      <c r="X938" s="78" t="s">
        <v>13</v>
      </c>
      <c r="Y938" s="74" t="s">
        <v>13</v>
      </c>
      <c r="Z938" s="74" t="s">
        <v>13</v>
      </c>
      <c r="AA938" s="74" t="s">
        <v>13</v>
      </c>
      <c r="AB938" s="74" t="s">
        <v>13</v>
      </c>
      <c r="AC938" s="74" t="s">
        <v>13</v>
      </c>
      <c r="AD938" s="78"/>
      <c r="AE938" s="74"/>
      <c r="AF938" s="78"/>
      <c r="AG938" s="74"/>
      <c r="AH938" s="74"/>
      <c r="AI938" s="74"/>
      <c r="AJ938" s="74"/>
      <c r="AK938" s="74"/>
      <c r="AL938" s="78">
        <v>55</v>
      </c>
      <c r="AM938" s="74">
        <v>13.2</v>
      </c>
      <c r="AN938" s="78">
        <v>45</v>
      </c>
      <c r="AO938" s="74">
        <v>26.1</v>
      </c>
      <c r="AP938" s="74">
        <v>10.9</v>
      </c>
      <c r="AQ938" s="74" t="s">
        <v>396</v>
      </c>
      <c r="AR938" s="74" t="s">
        <v>396</v>
      </c>
      <c r="AS938" s="74">
        <v>63</v>
      </c>
      <c r="AT938" s="78">
        <v>55</v>
      </c>
      <c r="AU938" s="74">
        <v>13.2</v>
      </c>
      <c r="AV938" s="78">
        <v>45</v>
      </c>
      <c r="AW938" s="74">
        <v>17.399999999999999</v>
      </c>
      <c r="AX938" s="74">
        <v>10.9</v>
      </c>
      <c r="AY938" s="74" t="s">
        <v>396</v>
      </c>
      <c r="AZ938" s="74" t="s">
        <v>396</v>
      </c>
      <c r="BA938" s="74">
        <v>71.7</v>
      </c>
      <c r="BB938" s="78" t="s">
        <v>13</v>
      </c>
      <c r="BC938" s="74" t="s">
        <v>13</v>
      </c>
      <c r="BD938" s="78" t="s">
        <v>13</v>
      </c>
      <c r="BE938" s="74" t="s">
        <v>13</v>
      </c>
      <c r="BF938" s="74" t="s">
        <v>13</v>
      </c>
      <c r="BG938" s="74" t="s">
        <v>13</v>
      </c>
      <c r="BH938" s="74" t="s">
        <v>13</v>
      </c>
      <c r="BI938" s="74" t="s">
        <v>13</v>
      </c>
      <c r="BJ938" s="78"/>
      <c r="BK938" s="74"/>
      <c r="BL938" s="78"/>
      <c r="BM938" s="74"/>
      <c r="BN938" s="74"/>
      <c r="BO938" s="74"/>
      <c r="BP938" s="74"/>
      <c r="BQ938" s="74"/>
      <c r="BR938" s="78">
        <v>95</v>
      </c>
      <c r="BS938" s="74">
        <v>10.4</v>
      </c>
      <c r="BT938" s="78">
        <v>85</v>
      </c>
      <c r="BU938" s="74">
        <v>19.8</v>
      </c>
      <c r="BV938" s="74">
        <v>9.3000000000000007</v>
      </c>
      <c r="BW938" s="74">
        <v>41.9</v>
      </c>
      <c r="BX938" s="74">
        <v>55.8</v>
      </c>
      <c r="BY938" s="74">
        <v>70.900000000000006</v>
      </c>
      <c r="BZ938" s="78">
        <v>95</v>
      </c>
      <c r="CA938" s="74">
        <v>10.4</v>
      </c>
      <c r="CB938" s="78">
        <v>85</v>
      </c>
      <c r="CC938" s="74">
        <v>17.399999999999999</v>
      </c>
      <c r="CD938" s="74">
        <v>10.5</v>
      </c>
      <c r="CE938" s="74">
        <v>53.5</v>
      </c>
      <c r="CF938" s="74">
        <v>66.3</v>
      </c>
      <c r="CG938" s="74">
        <v>72.099999999999994</v>
      </c>
      <c r="CH938" s="78" t="s">
        <v>13</v>
      </c>
      <c r="CI938" s="74" t="s">
        <v>13</v>
      </c>
      <c r="CJ938" s="78" t="s">
        <v>13</v>
      </c>
      <c r="CK938" s="74" t="s">
        <v>13</v>
      </c>
      <c r="CL938" s="74" t="s">
        <v>13</v>
      </c>
      <c r="CM938" s="74" t="s">
        <v>13</v>
      </c>
      <c r="CN938" s="74" t="s">
        <v>13</v>
      </c>
      <c r="CO938" s="74" t="s">
        <v>13</v>
      </c>
      <c r="CP938" s="78"/>
      <c r="CQ938" s="74"/>
      <c r="CR938" s="78"/>
      <c r="CS938" s="74"/>
      <c r="CT938" s="74"/>
      <c r="CU938" s="74"/>
      <c r="CV938" s="74"/>
      <c r="CW938" s="74"/>
    </row>
    <row r="939" spans="1:101" ht="16.5" x14ac:dyDescent="0.3">
      <c r="A939" s="74" t="s">
        <v>295</v>
      </c>
      <c r="B939" s="74">
        <v>114</v>
      </c>
      <c r="C939" s="74">
        <v>10007788</v>
      </c>
      <c r="D939" s="74" t="s">
        <v>11</v>
      </c>
      <c r="E939" s="74" t="s">
        <v>60</v>
      </c>
      <c r="F939" s="78">
        <v>1320</v>
      </c>
      <c r="G939" s="74">
        <v>3.3</v>
      </c>
      <c r="H939" s="78">
        <v>1280</v>
      </c>
      <c r="I939" s="74">
        <v>9.4</v>
      </c>
      <c r="J939" s="74">
        <v>9.6</v>
      </c>
      <c r="K939" s="74">
        <v>45.1</v>
      </c>
      <c r="L939" s="74">
        <v>63.3</v>
      </c>
      <c r="M939" s="74">
        <v>81</v>
      </c>
      <c r="N939" s="78">
        <v>1320</v>
      </c>
      <c r="O939" s="74">
        <v>3.4</v>
      </c>
      <c r="P939" s="78">
        <v>1275</v>
      </c>
      <c r="Q939" s="74">
        <v>10.8</v>
      </c>
      <c r="R939" s="74">
        <v>6.7</v>
      </c>
      <c r="S939" s="74">
        <v>54</v>
      </c>
      <c r="T939" s="74">
        <v>73.099999999999994</v>
      </c>
      <c r="U939" s="74">
        <v>82.5</v>
      </c>
      <c r="V939" s="78" t="s">
        <v>13</v>
      </c>
      <c r="W939" s="74" t="s">
        <v>13</v>
      </c>
      <c r="X939" s="78" t="s">
        <v>13</v>
      </c>
      <c r="Y939" s="74" t="s">
        <v>13</v>
      </c>
      <c r="Z939" s="74" t="s">
        <v>13</v>
      </c>
      <c r="AA939" s="74" t="s">
        <v>13</v>
      </c>
      <c r="AB939" s="74" t="s">
        <v>13</v>
      </c>
      <c r="AC939" s="74" t="s">
        <v>13</v>
      </c>
      <c r="AD939" s="78"/>
      <c r="AE939" s="74"/>
      <c r="AF939" s="78"/>
      <c r="AG939" s="74"/>
      <c r="AH939" s="74"/>
      <c r="AI939" s="74"/>
      <c r="AJ939" s="74"/>
      <c r="AK939" s="74"/>
      <c r="AL939" s="78">
        <v>1465</v>
      </c>
      <c r="AM939" s="74">
        <v>2.6</v>
      </c>
      <c r="AN939" s="78">
        <v>1430</v>
      </c>
      <c r="AO939" s="74">
        <v>10.1</v>
      </c>
      <c r="AP939" s="74">
        <v>9.3000000000000007</v>
      </c>
      <c r="AQ939" s="74">
        <v>46.8</v>
      </c>
      <c r="AR939" s="74">
        <v>62.7</v>
      </c>
      <c r="AS939" s="74">
        <v>80.599999999999994</v>
      </c>
      <c r="AT939" s="78">
        <v>1465</v>
      </c>
      <c r="AU939" s="74">
        <v>2.9</v>
      </c>
      <c r="AV939" s="78">
        <v>1425</v>
      </c>
      <c r="AW939" s="74">
        <v>12.8</v>
      </c>
      <c r="AX939" s="74">
        <v>7.1</v>
      </c>
      <c r="AY939" s="74">
        <v>51.4</v>
      </c>
      <c r="AZ939" s="74">
        <v>70.2</v>
      </c>
      <c r="BA939" s="74">
        <v>80.099999999999994</v>
      </c>
      <c r="BB939" s="78" t="s">
        <v>13</v>
      </c>
      <c r="BC939" s="74" t="s">
        <v>13</v>
      </c>
      <c r="BD939" s="78" t="s">
        <v>13</v>
      </c>
      <c r="BE939" s="74" t="s">
        <v>13</v>
      </c>
      <c r="BF939" s="74" t="s">
        <v>13</v>
      </c>
      <c r="BG939" s="74" t="s">
        <v>13</v>
      </c>
      <c r="BH939" s="74" t="s">
        <v>13</v>
      </c>
      <c r="BI939" s="74" t="s">
        <v>13</v>
      </c>
      <c r="BJ939" s="78"/>
      <c r="BK939" s="74"/>
      <c r="BL939" s="78"/>
      <c r="BM939" s="74"/>
      <c r="BN939" s="74"/>
      <c r="BO939" s="74"/>
      <c r="BP939" s="74"/>
      <c r="BQ939" s="74"/>
      <c r="BR939" s="78">
        <v>2790</v>
      </c>
      <c r="BS939" s="74">
        <v>2.9</v>
      </c>
      <c r="BT939" s="78">
        <v>2705</v>
      </c>
      <c r="BU939" s="74">
        <v>9.8000000000000007</v>
      </c>
      <c r="BV939" s="74">
        <v>9.5</v>
      </c>
      <c r="BW939" s="74">
        <v>46</v>
      </c>
      <c r="BX939" s="74">
        <v>63</v>
      </c>
      <c r="BY939" s="74">
        <v>80.8</v>
      </c>
      <c r="BZ939" s="78">
        <v>2790</v>
      </c>
      <c r="CA939" s="74">
        <v>3.1</v>
      </c>
      <c r="CB939" s="78">
        <v>2700</v>
      </c>
      <c r="CC939" s="74">
        <v>11.9</v>
      </c>
      <c r="CD939" s="74">
        <v>6.9</v>
      </c>
      <c r="CE939" s="74">
        <v>52.6</v>
      </c>
      <c r="CF939" s="74">
        <v>71.599999999999994</v>
      </c>
      <c r="CG939" s="74">
        <v>81.2</v>
      </c>
      <c r="CH939" s="78" t="s">
        <v>13</v>
      </c>
      <c r="CI939" s="74" t="s">
        <v>13</v>
      </c>
      <c r="CJ939" s="78" t="s">
        <v>13</v>
      </c>
      <c r="CK939" s="74" t="s">
        <v>13</v>
      </c>
      <c r="CL939" s="74" t="s">
        <v>13</v>
      </c>
      <c r="CM939" s="74" t="s">
        <v>13</v>
      </c>
      <c r="CN939" s="74" t="s">
        <v>13</v>
      </c>
      <c r="CO939" s="74" t="s">
        <v>13</v>
      </c>
      <c r="CP939" s="78"/>
      <c r="CQ939" s="74"/>
      <c r="CR939" s="78"/>
      <c r="CS939" s="74"/>
      <c r="CT939" s="74"/>
      <c r="CU939" s="74"/>
      <c r="CV939" s="74"/>
      <c r="CW939" s="74"/>
    </row>
    <row r="940" spans="1:101" ht="16.5" x14ac:dyDescent="0.3">
      <c r="A940" s="74" t="s">
        <v>295</v>
      </c>
      <c r="B940" s="74">
        <v>188</v>
      </c>
      <c r="C940" s="74">
        <v>10003324</v>
      </c>
      <c r="D940" s="74" t="s">
        <v>27</v>
      </c>
      <c r="E940" s="74" t="s">
        <v>62</v>
      </c>
      <c r="F940" s="78" t="s">
        <v>13</v>
      </c>
      <c r="G940" s="74" t="s">
        <v>13</v>
      </c>
      <c r="H940" s="78" t="s">
        <v>13</v>
      </c>
      <c r="I940" s="74" t="s">
        <v>13</v>
      </c>
      <c r="J940" s="74" t="s">
        <v>13</v>
      </c>
      <c r="K940" s="74" t="s">
        <v>13</v>
      </c>
      <c r="L940" s="74" t="s">
        <v>13</v>
      </c>
      <c r="M940" s="74" t="s">
        <v>13</v>
      </c>
      <c r="N940" s="78" t="s">
        <v>13</v>
      </c>
      <c r="O940" s="74" t="s">
        <v>13</v>
      </c>
      <c r="P940" s="78" t="s">
        <v>13</v>
      </c>
      <c r="Q940" s="74" t="s">
        <v>13</v>
      </c>
      <c r="R940" s="74" t="s">
        <v>13</v>
      </c>
      <c r="S940" s="74" t="s">
        <v>13</v>
      </c>
      <c r="T940" s="74" t="s">
        <v>13</v>
      </c>
      <c r="U940" s="74" t="s">
        <v>13</v>
      </c>
      <c r="V940" s="78" t="s">
        <v>13</v>
      </c>
      <c r="W940" s="74" t="s">
        <v>13</v>
      </c>
      <c r="X940" s="78" t="s">
        <v>13</v>
      </c>
      <c r="Y940" s="74" t="s">
        <v>13</v>
      </c>
      <c r="Z940" s="74" t="s">
        <v>13</v>
      </c>
      <c r="AA940" s="74" t="s">
        <v>13</v>
      </c>
      <c r="AB940" s="74" t="s">
        <v>13</v>
      </c>
      <c r="AC940" s="74" t="s">
        <v>13</v>
      </c>
      <c r="AD940" s="78"/>
      <c r="AE940" s="74"/>
      <c r="AF940" s="78"/>
      <c r="AG940" s="74"/>
      <c r="AH940" s="74"/>
      <c r="AI940" s="74"/>
      <c r="AJ940" s="74"/>
      <c r="AK940" s="74"/>
      <c r="AL940" s="78" t="s">
        <v>13</v>
      </c>
      <c r="AM940" s="74" t="s">
        <v>13</v>
      </c>
      <c r="AN940" s="78" t="s">
        <v>13</v>
      </c>
      <c r="AO940" s="74" t="s">
        <v>13</v>
      </c>
      <c r="AP940" s="74" t="s">
        <v>13</v>
      </c>
      <c r="AQ940" s="74" t="s">
        <v>13</v>
      </c>
      <c r="AR940" s="74" t="s">
        <v>13</v>
      </c>
      <c r="AS940" s="74" t="s">
        <v>13</v>
      </c>
      <c r="AT940" s="78" t="s">
        <v>13</v>
      </c>
      <c r="AU940" s="74" t="s">
        <v>13</v>
      </c>
      <c r="AV940" s="78" t="s">
        <v>13</v>
      </c>
      <c r="AW940" s="74" t="s">
        <v>13</v>
      </c>
      <c r="AX940" s="74" t="s">
        <v>13</v>
      </c>
      <c r="AY940" s="74" t="s">
        <v>13</v>
      </c>
      <c r="AZ940" s="74" t="s">
        <v>13</v>
      </c>
      <c r="BA940" s="74" t="s">
        <v>13</v>
      </c>
      <c r="BB940" s="78" t="s">
        <v>13</v>
      </c>
      <c r="BC940" s="74" t="s">
        <v>13</v>
      </c>
      <c r="BD940" s="78" t="s">
        <v>13</v>
      </c>
      <c r="BE940" s="74" t="s">
        <v>13</v>
      </c>
      <c r="BF940" s="74" t="s">
        <v>13</v>
      </c>
      <c r="BG940" s="74" t="s">
        <v>13</v>
      </c>
      <c r="BH940" s="74" t="s">
        <v>13</v>
      </c>
      <c r="BI940" s="74" t="s">
        <v>13</v>
      </c>
      <c r="BJ940" s="78"/>
      <c r="BK940" s="74"/>
      <c r="BL940" s="78"/>
      <c r="BM940" s="74"/>
      <c r="BN940" s="74"/>
      <c r="BO940" s="74"/>
      <c r="BP940" s="74"/>
      <c r="BQ940" s="74"/>
      <c r="BR940" s="78" t="s">
        <v>13</v>
      </c>
      <c r="BS940" s="74" t="s">
        <v>13</v>
      </c>
      <c r="BT940" s="78" t="s">
        <v>13</v>
      </c>
      <c r="BU940" s="74" t="s">
        <v>13</v>
      </c>
      <c r="BV940" s="74" t="s">
        <v>13</v>
      </c>
      <c r="BW940" s="74" t="s">
        <v>13</v>
      </c>
      <c r="BX940" s="74" t="s">
        <v>13</v>
      </c>
      <c r="BY940" s="74" t="s">
        <v>13</v>
      </c>
      <c r="BZ940" s="78" t="s">
        <v>13</v>
      </c>
      <c r="CA940" s="74" t="s">
        <v>13</v>
      </c>
      <c r="CB940" s="78" t="s">
        <v>13</v>
      </c>
      <c r="CC940" s="74" t="s">
        <v>13</v>
      </c>
      <c r="CD940" s="74" t="s">
        <v>13</v>
      </c>
      <c r="CE940" s="74" t="s">
        <v>13</v>
      </c>
      <c r="CF940" s="74" t="s">
        <v>13</v>
      </c>
      <c r="CG940" s="74" t="s">
        <v>13</v>
      </c>
      <c r="CH940" s="78" t="s">
        <v>13</v>
      </c>
      <c r="CI940" s="74" t="s">
        <v>13</v>
      </c>
      <c r="CJ940" s="78" t="s">
        <v>13</v>
      </c>
      <c r="CK940" s="74" t="s">
        <v>13</v>
      </c>
      <c r="CL940" s="74" t="s">
        <v>13</v>
      </c>
      <c r="CM940" s="74" t="s">
        <v>13</v>
      </c>
      <c r="CN940" s="74" t="s">
        <v>13</v>
      </c>
      <c r="CO940" s="74" t="s">
        <v>13</v>
      </c>
      <c r="CP940" s="78"/>
      <c r="CQ940" s="74"/>
      <c r="CR940" s="78"/>
      <c r="CS940" s="74"/>
      <c r="CT940" s="74"/>
      <c r="CU940" s="74"/>
      <c r="CV940" s="74"/>
      <c r="CW940" s="74"/>
    </row>
    <row r="941" spans="1:101" ht="16.5" x14ac:dyDescent="0.3">
      <c r="A941" s="74" t="s">
        <v>295</v>
      </c>
      <c r="B941" s="74">
        <v>12</v>
      </c>
      <c r="C941" s="74">
        <v>10001143</v>
      </c>
      <c r="D941" s="74" t="s">
        <v>49</v>
      </c>
      <c r="E941" s="74" t="s">
        <v>64</v>
      </c>
      <c r="F941" s="78">
        <v>1650</v>
      </c>
      <c r="G941" s="74">
        <v>5.8</v>
      </c>
      <c r="H941" s="78">
        <v>1555</v>
      </c>
      <c r="I941" s="74">
        <v>6.9</v>
      </c>
      <c r="J941" s="74">
        <v>7.3</v>
      </c>
      <c r="K941" s="74">
        <v>69.5</v>
      </c>
      <c r="L941" s="74">
        <v>82.4</v>
      </c>
      <c r="M941" s="74">
        <v>85.8</v>
      </c>
      <c r="N941" s="78">
        <v>1650</v>
      </c>
      <c r="O941" s="74">
        <v>6</v>
      </c>
      <c r="P941" s="78">
        <v>1550</v>
      </c>
      <c r="Q941" s="74">
        <v>9.6999999999999993</v>
      </c>
      <c r="R941" s="74">
        <v>6.6</v>
      </c>
      <c r="S941" s="74">
        <v>69.2</v>
      </c>
      <c r="T941" s="74">
        <v>80.400000000000006</v>
      </c>
      <c r="U941" s="74">
        <v>83.7</v>
      </c>
      <c r="V941" s="78" t="s">
        <v>13</v>
      </c>
      <c r="W941" s="74" t="s">
        <v>13</v>
      </c>
      <c r="X941" s="78" t="s">
        <v>13</v>
      </c>
      <c r="Y941" s="74" t="s">
        <v>13</v>
      </c>
      <c r="Z941" s="74" t="s">
        <v>13</v>
      </c>
      <c r="AA941" s="74" t="s">
        <v>13</v>
      </c>
      <c r="AB941" s="74" t="s">
        <v>13</v>
      </c>
      <c r="AC941" s="74" t="s">
        <v>13</v>
      </c>
      <c r="AD941" s="78"/>
      <c r="AE941" s="74"/>
      <c r="AF941" s="78"/>
      <c r="AG941" s="74"/>
      <c r="AH941" s="74"/>
      <c r="AI941" s="74"/>
      <c r="AJ941" s="74"/>
      <c r="AK941" s="74"/>
      <c r="AL941" s="78">
        <v>680</v>
      </c>
      <c r="AM941" s="74">
        <v>3.8</v>
      </c>
      <c r="AN941" s="78">
        <v>655</v>
      </c>
      <c r="AO941" s="74">
        <v>5.7</v>
      </c>
      <c r="AP941" s="74">
        <v>12.4</v>
      </c>
      <c r="AQ941" s="74">
        <v>69.400000000000006</v>
      </c>
      <c r="AR941" s="74">
        <v>78.7</v>
      </c>
      <c r="AS941" s="74">
        <v>82</v>
      </c>
      <c r="AT941" s="78">
        <v>680</v>
      </c>
      <c r="AU941" s="74">
        <v>3.7</v>
      </c>
      <c r="AV941" s="78">
        <v>655</v>
      </c>
      <c r="AW941" s="74">
        <v>7.8</v>
      </c>
      <c r="AX941" s="74">
        <v>10.4</v>
      </c>
      <c r="AY941" s="74">
        <v>70.5</v>
      </c>
      <c r="AZ941" s="74">
        <v>79.8</v>
      </c>
      <c r="BA941" s="74">
        <v>81.8</v>
      </c>
      <c r="BB941" s="78" t="s">
        <v>13</v>
      </c>
      <c r="BC941" s="74" t="s">
        <v>13</v>
      </c>
      <c r="BD941" s="78" t="s">
        <v>13</v>
      </c>
      <c r="BE941" s="74" t="s">
        <v>13</v>
      </c>
      <c r="BF941" s="74" t="s">
        <v>13</v>
      </c>
      <c r="BG941" s="74" t="s">
        <v>13</v>
      </c>
      <c r="BH941" s="74" t="s">
        <v>13</v>
      </c>
      <c r="BI941" s="74" t="s">
        <v>13</v>
      </c>
      <c r="BJ941" s="78"/>
      <c r="BK941" s="74"/>
      <c r="BL941" s="78"/>
      <c r="BM941" s="74"/>
      <c r="BN941" s="74"/>
      <c r="BO941" s="74"/>
      <c r="BP941" s="74"/>
      <c r="BQ941" s="74"/>
      <c r="BR941" s="78">
        <v>2330</v>
      </c>
      <c r="BS941" s="74">
        <v>5.2</v>
      </c>
      <c r="BT941" s="78">
        <v>2210</v>
      </c>
      <c r="BU941" s="74">
        <v>6.6</v>
      </c>
      <c r="BV941" s="74">
        <v>8.8000000000000007</v>
      </c>
      <c r="BW941" s="74">
        <v>69.5</v>
      </c>
      <c r="BX941" s="74">
        <v>81.3</v>
      </c>
      <c r="BY941" s="74">
        <v>84.6</v>
      </c>
      <c r="BZ941" s="78">
        <v>2330</v>
      </c>
      <c r="CA941" s="74">
        <v>5.3</v>
      </c>
      <c r="CB941" s="78">
        <v>2205</v>
      </c>
      <c r="CC941" s="74">
        <v>9.1999999999999993</v>
      </c>
      <c r="CD941" s="74">
        <v>7.7</v>
      </c>
      <c r="CE941" s="74">
        <v>69.599999999999994</v>
      </c>
      <c r="CF941" s="74">
        <v>80.2</v>
      </c>
      <c r="CG941" s="74">
        <v>83.1</v>
      </c>
      <c r="CH941" s="78" t="s">
        <v>13</v>
      </c>
      <c r="CI941" s="74" t="s">
        <v>13</v>
      </c>
      <c r="CJ941" s="78" t="s">
        <v>13</v>
      </c>
      <c r="CK941" s="74" t="s">
        <v>13</v>
      </c>
      <c r="CL941" s="74" t="s">
        <v>13</v>
      </c>
      <c r="CM941" s="74" t="s">
        <v>13</v>
      </c>
      <c r="CN941" s="74" t="s">
        <v>13</v>
      </c>
      <c r="CO941" s="74" t="s">
        <v>13</v>
      </c>
      <c r="CP941" s="78"/>
      <c r="CQ941" s="74"/>
      <c r="CR941" s="78"/>
      <c r="CS941" s="74"/>
      <c r="CT941" s="74"/>
      <c r="CU941" s="74"/>
      <c r="CV941" s="74"/>
      <c r="CW941" s="74"/>
    </row>
    <row r="942" spans="1:101" ht="16.5" x14ac:dyDescent="0.3">
      <c r="A942" s="74" t="s">
        <v>295</v>
      </c>
      <c r="B942" s="74">
        <v>53</v>
      </c>
      <c r="C942" s="74">
        <v>10007141</v>
      </c>
      <c r="D942" s="74" t="s">
        <v>39</v>
      </c>
      <c r="E942" s="74" t="s">
        <v>66</v>
      </c>
      <c r="F942" s="78">
        <v>2295</v>
      </c>
      <c r="G942" s="74">
        <v>3.1</v>
      </c>
      <c r="H942" s="78">
        <v>2225</v>
      </c>
      <c r="I942" s="74">
        <v>7.2</v>
      </c>
      <c r="J942" s="74">
        <v>11.2</v>
      </c>
      <c r="K942" s="74">
        <v>59.6</v>
      </c>
      <c r="L942" s="74">
        <v>75.400000000000006</v>
      </c>
      <c r="M942" s="74">
        <v>81.599999999999994</v>
      </c>
      <c r="N942" s="78">
        <v>2295</v>
      </c>
      <c r="O942" s="74">
        <v>3.2</v>
      </c>
      <c r="P942" s="78">
        <v>2220</v>
      </c>
      <c r="Q942" s="74">
        <v>10.4</v>
      </c>
      <c r="R942" s="74">
        <v>7.7</v>
      </c>
      <c r="S942" s="74">
        <v>65.599999999999994</v>
      </c>
      <c r="T942" s="74">
        <v>78.3</v>
      </c>
      <c r="U942" s="74">
        <v>81.900000000000006</v>
      </c>
      <c r="V942" s="78" t="s">
        <v>13</v>
      </c>
      <c r="W942" s="74" t="s">
        <v>13</v>
      </c>
      <c r="X942" s="78" t="s">
        <v>13</v>
      </c>
      <c r="Y942" s="74" t="s">
        <v>13</v>
      </c>
      <c r="Z942" s="74" t="s">
        <v>13</v>
      </c>
      <c r="AA942" s="74" t="s">
        <v>13</v>
      </c>
      <c r="AB942" s="74" t="s">
        <v>13</v>
      </c>
      <c r="AC942" s="74" t="s">
        <v>13</v>
      </c>
      <c r="AD942" s="78"/>
      <c r="AE942" s="74"/>
      <c r="AF942" s="78"/>
      <c r="AG942" s="74"/>
      <c r="AH942" s="74"/>
      <c r="AI942" s="74"/>
      <c r="AJ942" s="74"/>
      <c r="AK942" s="74"/>
      <c r="AL942" s="78">
        <v>1835</v>
      </c>
      <c r="AM942" s="74">
        <v>2.2000000000000002</v>
      </c>
      <c r="AN942" s="78">
        <v>1795</v>
      </c>
      <c r="AO942" s="74">
        <v>7.5</v>
      </c>
      <c r="AP942" s="74">
        <v>14.2</v>
      </c>
      <c r="AQ942" s="74">
        <v>60.7</v>
      </c>
      <c r="AR942" s="74">
        <v>72.8</v>
      </c>
      <c r="AS942" s="74">
        <v>78.3</v>
      </c>
      <c r="AT942" s="78">
        <v>1835</v>
      </c>
      <c r="AU942" s="74">
        <v>2.5</v>
      </c>
      <c r="AV942" s="78">
        <v>1790</v>
      </c>
      <c r="AW942" s="74">
        <v>12.3</v>
      </c>
      <c r="AX942" s="74">
        <v>10.1</v>
      </c>
      <c r="AY942" s="74">
        <v>68.099999999999994</v>
      </c>
      <c r="AZ942" s="74">
        <v>75</v>
      </c>
      <c r="BA942" s="74">
        <v>77.599999999999994</v>
      </c>
      <c r="BB942" s="78" t="s">
        <v>13</v>
      </c>
      <c r="BC942" s="74" t="s">
        <v>13</v>
      </c>
      <c r="BD942" s="78" t="s">
        <v>13</v>
      </c>
      <c r="BE942" s="74" t="s">
        <v>13</v>
      </c>
      <c r="BF942" s="74" t="s">
        <v>13</v>
      </c>
      <c r="BG942" s="74" t="s">
        <v>13</v>
      </c>
      <c r="BH942" s="74" t="s">
        <v>13</v>
      </c>
      <c r="BI942" s="74" t="s">
        <v>13</v>
      </c>
      <c r="BJ942" s="78"/>
      <c r="BK942" s="74"/>
      <c r="BL942" s="78"/>
      <c r="BM942" s="74"/>
      <c r="BN942" s="74"/>
      <c r="BO942" s="74"/>
      <c r="BP942" s="74"/>
      <c r="BQ942" s="74"/>
      <c r="BR942" s="78">
        <v>4130</v>
      </c>
      <c r="BS942" s="74">
        <v>2.7</v>
      </c>
      <c r="BT942" s="78">
        <v>4015</v>
      </c>
      <c r="BU942" s="74">
        <v>7.3</v>
      </c>
      <c r="BV942" s="74">
        <v>12.6</v>
      </c>
      <c r="BW942" s="74">
        <v>60.1</v>
      </c>
      <c r="BX942" s="74">
        <v>74.3</v>
      </c>
      <c r="BY942" s="74">
        <v>80.099999999999994</v>
      </c>
      <c r="BZ942" s="78">
        <v>4130</v>
      </c>
      <c r="CA942" s="74">
        <v>2.9</v>
      </c>
      <c r="CB942" s="78">
        <v>4010</v>
      </c>
      <c r="CC942" s="74">
        <v>11.2</v>
      </c>
      <c r="CD942" s="74">
        <v>8.8000000000000007</v>
      </c>
      <c r="CE942" s="74">
        <v>66.7</v>
      </c>
      <c r="CF942" s="74">
        <v>76.8</v>
      </c>
      <c r="CG942" s="74">
        <v>80</v>
      </c>
      <c r="CH942" s="78" t="s">
        <v>13</v>
      </c>
      <c r="CI942" s="74" t="s">
        <v>13</v>
      </c>
      <c r="CJ942" s="78" t="s">
        <v>13</v>
      </c>
      <c r="CK942" s="74" t="s">
        <v>13</v>
      </c>
      <c r="CL942" s="74" t="s">
        <v>13</v>
      </c>
      <c r="CM942" s="74" t="s">
        <v>13</v>
      </c>
      <c r="CN942" s="74" t="s">
        <v>13</v>
      </c>
      <c r="CO942" s="74" t="s">
        <v>13</v>
      </c>
      <c r="CP942" s="78"/>
      <c r="CQ942" s="74"/>
      <c r="CR942" s="78"/>
      <c r="CS942" s="74"/>
      <c r="CT942" s="74"/>
      <c r="CU942" s="74"/>
      <c r="CV942" s="74"/>
      <c r="CW942" s="74"/>
    </row>
    <row r="943" spans="1:101" ht="16.5" x14ac:dyDescent="0.3">
      <c r="A943" s="74" t="s">
        <v>295</v>
      </c>
      <c r="B943" s="74">
        <v>11</v>
      </c>
      <c r="C943" s="74">
        <v>10007848</v>
      </c>
      <c r="D943" s="74" t="s">
        <v>39</v>
      </c>
      <c r="E943" s="74" t="s">
        <v>68</v>
      </c>
      <c r="F943" s="78">
        <v>1170</v>
      </c>
      <c r="G943" s="74">
        <v>5.6</v>
      </c>
      <c r="H943" s="78">
        <v>1105</v>
      </c>
      <c r="I943" s="74">
        <v>5.3</v>
      </c>
      <c r="J943" s="74">
        <v>7.7</v>
      </c>
      <c r="K943" s="74">
        <v>65.400000000000006</v>
      </c>
      <c r="L943" s="74">
        <v>81.400000000000006</v>
      </c>
      <c r="M943" s="74">
        <v>87</v>
      </c>
      <c r="N943" s="78">
        <v>1170</v>
      </c>
      <c r="O943" s="74">
        <v>5.9</v>
      </c>
      <c r="P943" s="78">
        <v>1100</v>
      </c>
      <c r="Q943" s="74">
        <v>7.4</v>
      </c>
      <c r="R943" s="74">
        <v>6.1</v>
      </c>
      <c r="S943" s="74">
        <v>68.7</v>
      </c>
      <c r="T943" s="74">
        <v>82.5</v>
      </c>
      <c r="U943" s="74">
        <v>86.5</v>
      </c>
      <c r="V943" s="78" t="s">
        <v>13</v>
      </c>
      <c r="W943" s="74" t="s">
        <v>13</v>
      </c>
      <c r="X943" s="78" t="s">
        <v>13</v>
      </c>
      <c r="Y943" s="74" t="s">
        <v>13</v>
      </c>
      <c r="Z943" s="74" t="s">
        <v>13</v>
      </c>
      <c r="AA943" s="74" t="s">
        <v>13</v>
      </c>
      <c r="AB943" s="74" t="s">
        <v>13</v>
      </c>
      <c r="AC943" s="74" t="s">
        <v>13</v>
      </c>
      <c r="AD943" s="78"/>
      <c r="AE943" s="74"/>
      <c r="AF943" s="78"/>
      <c r="AG943" s="74"/>
      <c r="AH943" s="74"/>
      <c r="AI943" s="74"/>
      <c r="AJ943" s="74"/>
      <c r="AK943" s="74"/>
      <c r="AL943" s="78">
        <v>485</v>
      </c>
      <c r="AM943" s="74">
        <v>5.6</v>
      </c>
      <c r="AN943" s="78">
        <v>460</v>
      </c>
      <c r="AO943" s="74">
        <v>5.9</v>
      </c>
      <c r="AP943" s="74">
        <v>12.4</v>
      </c>
      <c r="AQ943" s="74">
        <v>59.5</v>
      </c>
      <c r="AR943" s="74">
        <v>74.7</v>
      </c>
      <c r="AS943" s="74">
        <v>81.7</v>
      </c>
      <c r="AT943" s="78">
        <v>485</v>
      </c>
      <c r="AU943" s="74">
        <v>5.8</v>
      </c>
      <c r="AV943" s="78">
        <v>460</v>
      </c>
      <c r="AW943" s="74">
        <v>7.4</v>
      </c>
      <c r="AX943" s="74">
        <v>9.6</v>
      </c>
      <c r="AY943" s="74">
        <v>69.900000000000006</v>
      </c>
      <c r="AZ943" s="74">
        <v>77.7</v>
      </c>
      <c r="BA943" s="74">
        <v>83</v>
      </c>
      <c r="BB943" s="78" t="s">
        <v>13</v>
      </c>
      <c r="BC943" s="74" t="s">
        <v>13</v>
      </c>
      <c r="BD943" s="78" t="s">
        <v>13</v>
      </c>
      <c r="BE943" s="74" t="s">
        <v>13</v>
      </c>
      <c r="BF943" s="74" t="s">
        <v>13</v>
      </c>
      <c r="BG943" s="74" t="s">
        <v>13</v>
      </c>
      <c r="BH943" s="74" t="s">
        <v>13</v>
      </c>
      <c r="BI943" s="74" t="s">
        <v>13</v>
      </c>
      <c r="BJ943" s="78"/>
      <c r="BK943" s="74"/>
      <c r="BL943" s="78"/>
      <c r="BM943" s="74"/>
      <c r="BN943" s="74"/>
      <c r="BO943" s="74"/>
      <c r="BP943" s="74"/>
      <c r="BQ943" s="74"/>
      <c r="BR943" s="78">
        <v>1655</v>
      </c>
      <c r="BS943" s="74">
        <v>5.6</v>
      </c>
      <c r="BT943" s="78">
        <v>1565</v>
      </c>
      <c r="BU943" s="74">
        <v>5.5</v>
      </c>
      <c r="BV943" s="74">
        <v>9.1</v>
      </c>
      <c r="BW943" s="74">
        <v>63.7</v>
      </c>
      <c r="BX943" s="74">
        <v>79.400000000000006</v>
      </c>
      <c r="BY943" s="74">
        <v>85.4</v>
      </c>
      <c r="BZ943" s="78">
        <v>1655</v>
      </c>
      <c r="CA943" s="74">
        <v>5.9</v>
      </c>
      <c r="CB943" s="78">
        <v>1560</v>
      </c>
      <c r="CC943" s="74">
        <v>7.4</v>
      </c>
      <c r="CD943" s="74">
        <v>7.1</v>
      </c>
      <c r="CE943" s="74">
        <v>69</v>
      </c>
      <c r="CF943" s="74">
        <v>81.099999999999994</v>
      </c>
      <c r="CG943" s="74">
        <v>85.4</v>
      </c>
      <c r="CH943" s="78" t="s">
        <v>13</v>
      </c>
      <c r="CI943" s="74" t="s">
        <v>13</v>
      </c>
      <c r="CJ943" s="78" t="s">
        <v>13</v>
      </c>
      <c r="CK943" s="74" t="s">
        <v>13</v>
      </c>
      <c r="CL943" s="74" t="s">
        <v>13</v>
      </c>
      <c r="CM943" s="74" t="s">
        <v>13</v>
      </c>
      <c r="CN943" s="74" t="s">
        <v>13</v>
      </c>
      <c r="CO943" s="74" t="s">
        <v>13</v>
      </c>
      <c r="CP943" s="78"/>
      <c r="CQ943" s="74"/>
      <c r="CR943" s="78"/>
      <c r="CS943" s="74"/>
      <c r="CT943" s="74"/>
      <c r="CU943" s="74"/>
      <c r="CV943" s="74"/>
      <c r="CW943" s="74"/>
    </row>
    <row r="944" spans="1:101" ht="16.5" x14ac:dyDescent="0.3">
      <c r="A944" s="74" t="s">
        <v>295</v>
      </c>
      <c r="B944" s="74">
        <v>82</v>
      </c>
      <c r="C944" s="74">
        <v>10007137</v>
      </c>
      <c r="D944" s="74" t="s">
        <v>49</v>
      </c>
      <c r="E944" s="74" t="s">
        <v>70</v>
      </c>
      <c r="F944" s="78">
        <v>600</v>
      </c>
      <c r="G944" s="74">
        <v>3.5</v>
      </c>
      <c r="H944" s="78">
        <v>575</v>
      </c>
      <c r="I944" s="74">
        <v>8.5</v>
      </c>
      <c r="J944" s="74">
        <v>11.3</v>
      </c>
      <c r="K944" s="74">
        <v>66</v>
      </c>
      <c r="L944" s="74">
        <v>77.5</v>
      </c>
      <c r="M944" s="74">
        <v>80.2</v>
      </c>
      <c r="N944" s="78">
        <v>600</v>
      </c>
      <c r="O944" s="74">
        <v>3.5</v>
      </c>
      <c r="P944" s="78">
        <v>575</v>
      </c>
      <c r="Q944" s="74">
        <v>10.6</v>
      </c>
      <c r="R944" s="74">
        <v>9.4</v>
      </c>
      <c r="S944" s="74">
        <v>70.900000000000006</v>
      </c>
      <c r="T944" s="74">
        <v>77.3</v>
      </c>
      <c r="U944" s="74">
        <v>80.099999999999994</v>
      </c>
      <c r="V944" s="78" t="s">
        <v>13</v>
      </c>
      <c r="W944" s="74" t="s">
        <v>13</v>
      </c>
      <c r="X944" s="78" t="s">
        <v>13</v>
      </c>
      <c r="Y944" s="74" t="s">
        <v>13</v>
      </c>
      <c r="Z944" s="74" t="s">
        <v>13</v>
      </c>
      <c r="AA944" s="74" t="s">
        <v>13</v>
      </c>
      <c r="AB944" s="74" t="s">
        <v>13</v>
      </c>
      <c r="AC944" s="74" t="s">
        <v>13</v>
      </c>
      <c r="AD944" s="78"/>
      <c r="AE944" s="74"/>
      <c r="AF944" s="78"/>
      <c r="AG944" s="74"/>
      <c r="AH944" s="74"/>
      <c r="AI944" s="74"/>
      <c r="AJ944" s="74"/>
      <c r="AK944" s="74"/>
      <c r="AL944" s="78">
        <v>370</v>
      </c>
      <c r="AM944" s="74">
        <v>1.6</v>
      </c>
      <c r="AN944" s="78">
        <v>365</v>
      </c>
      <c r="AO944" s="74">
        <v>4.4000000000000004</v>
      </c>
      <c r="AP944" s="74">
        <v>18.600000000000001</v>
      </c>
      <c r="AQ944" s="74">
        <v>62.2</v>
      </c>
      <c r="AR944" s="74">
        <v>72.599999999999994</v>
      </c>
      <c r="AS944" s="74">
        <v>77</v>
      </c>
      <c r="AT944" s="78">
        <v>370</v>
      </c>
      <c r="AU944" s="74">
        <v>1.9</v>
      </c>
      <c r="AV944" s="78">
        <v>365</v>
      </c>
      <c r="AW944" s="74">
        <v>7.1</v>
      </c>
      <c r="AX944" s="74">
        <v>11.8</v>
      </c>
      <c r="AY944" s="74">
        <v>72.5</v>
      </c>
      <c r="AZ944" s="74">
        <v>79.400000000000006</v>
      </c>
      <c r="BA944" s="74">
        <v>81</v>
      </c>
      <c r="BB944" s="78" t="s">
        <v>13</v>
      </c>
      <c r="BC944" s="74" t="s">
        <v>13</v>
      </c>
      <c r="BD944" s="78" t="s">
        <v>13</v>
      </c>
      <c r="BE944" s="74" t="s">
        <v>13</v>
      </c>
      <c r="BF944" s="74" t="s">
        <v>13</v>
      </c>
      <c r="BG944" s="74" t="s">
        <v>13</v>
      </c>
      <c r="BH944" s="74" t="s">
        <v>13</v>
      </c>
      <c r="BI944" s="74" t="s">
        <v>13</v>
      </c>
      <c r="BJ944" s="78"/>
      <c r="BK944" s="74"/>
      <c r="BL944" s="78"/>
      <c r="BM944" s="74"/>
      <c r="BN944" s="74"/>
      <c r="BO944" s="74"/>
      <c r="BP944" s="74"/>
      <c r="BQ944" s="74"/>
      <c r="BR944" s="78">
        <v>970</v>
      </c>
      <c r="BS944" s="74">
        <v>2.8</v>
      </c>
      <c r="BT944" s="78">
        <v>940</v>
      </c>
      <c r="BU944" s="74">
        <v>6.9</v>
      </c>
      <c r="BV944" s="74">
        <v>14.1</v>
      </c>
      <c r="BW944" s="74">
        <v>64.5</v>
      </c>
      <c r="BX944" s="74">
        <v>75.599999999999994</v>
      </c>
      <c r="BY944" s="74">
        <v>79</v>
      </c>
      <c r="BZ944" s="78">
        <v>970</v>
      </c>
      <c r="CA944" s="74">
        <v>2.9</v>
      </c>
      <c r="CB944" s="78">
        <v>940</v>
      </c>
      <c r="CC944" s="74">
        <v>9.1999999999999993</v>
      </c>
      <c r="CD944" s="74">
        <v>10.3</v>
      </c>
      <c r="CE944" s="74">
        <v>71.5</v>
      </c>
      <c r="CF944" s="74">
        <v>78.099999999999994</v>
      </c>
      <c r="CG944" s="74">
        <v>80.400000000000006</v>
      </c>
      <c r="CH944" s="78" t="s">
        <v>13</v>
      </c>
      <c r="CI944" s="74" t="s">
        <v>13</v>
      </c>
      <c r="CJ944" s="78" t="s">
        <v>13</v>
      </c>
      <c r="CK944" s="74" t="s">
        <v>13</v>
      </c>
      <c r="CL944" s="74" t="s">
        <v>13</v>
      </c>
      <c r="CM944" s="74" t="s">
        <v>13</v>
      </c>
      <c r="CN944" s="74" t="s">
        <v>13</v>
      </c>
      <c r="CO944" s="74" t="s">
        <v>13</v>
      </c>
      <c r="CP944" s="78"/>
      <c r="CQ944" s="74"/>
      <c r="CR944" s="78"/>
      <c r="CS944" s="74"/>
      <c r="CT944" s="74"/>
      <c r="CU944" s="74"/>
      <c r="CV944" s="74"/>
      <c r="CW944" s="74"/>
    </row>
    <row r="945" spans="1:101" ht="16.5" x14ac:dyDescent="0.3">
      <c r="A945" s="74" t="s">
        <v>295</v>
      </c>
      <c r="B945" s="74">
        <v>115</v>
      </c>
      <c r="C945" s="74">
        <v>10001478</v>
      </c>
      <c r="D945" s="74" t="s">
        <v>27</v>
      </c>
      <c r="E945" s="74" t="s">
        <v>72</v>
      </c>
      <c r="F945" s="78">
        <v>855</v>
      </c>
      <c r="G945" s="74">
        <v>4.2</v>
      </c>
      <c r="H945" s="78">
        <v>820</v>
      </c>
      <c r="I945" s="74">
        <v>6.1</v>
      </c>
      <c r="J945" s="74">
        <v>11.1</v>
      </c>
      <c r="K945" s="74">
        <v>60.4</v>
      </c>
      <c r="L945" s="74">
        <v>75.099999999999994</v>
      </c>
      <c r="M945" s="74">
        <v>82.8</v>
      </c>
      <c r="N945" s="78">
        <v>855</v>
      </c>
      <c r="O945" s="74">
        <v>4.3</v>
      </c>
      <c r="P945" s="78">
        <v>820</v>
      </c>
      <c r="Q945" s="74">
        <v>10</v>
      </c>
      <c r="R945" s="74">
        <v>11</v>
      </c>
      <c r="S945" s="74">
        <v>60</v>
      </c>
      <c r="T945" s="74">
        <v>75</v>
      </c>
      <c r="U945" s="74">
        <v>79</v>
      </c>
      <c r="V945" s="78" t="s">
        <v>13</v>
      </c>
      <c r="W945" s="74" t="s">
        <v>13</v>
      </c>
      <c r="X945" s="78" t="s">
        <v>13</v>
      </c>
      <c r="Y945" s="74" t="s">
        <v>13</v>
      </c>
      <c r="Z945" s="74" t="s">
        <v>13</v>
      </c>
      <c r="AA945" s="74" t="s">
        <v>13</v>
      </c>
      <c r="AB945" s="74" t="s">
        <v>13</v>
      </c>
      <c r="AC945" s="74" t="s">
        <v>13</v>
      </c>
      <c r="AD945" s="78"/>
      <c r="AE945" s="74"/>
      <c r="AF945" s="78"/>
      <c r="AG945" s="74"/>
      <c r="AH945" s="74"/>
      <c r="AI945" s="74"/>
      <c r="AJ945" s="74"/>
      <c r="AK945" s="74"/>
      <c r="AL945" s="78">
        <v>570</v>
      </c>
      <c r="AM945" s="74">
        <v>3.7</v>
      </c>
      <c r="AN945" s="78">
        <v>550</v>
      </c>
      <c r="AO945" s="74">
        <v>9.1</v>
      </c>
      <c r="AP945" s="74">
        <v>15.1</v>
      </c>
      <c r="AQ945" s="74">
        <v>55.3</v>
      </c>
      <c r="AR945" s="74">
        <v>67.8</v>
      </c>
      <c r="AS945" s="74">
        <v>75.8</v>
      </c>
      <c r="AT945" s="78">
        <v>570</v>
      </c>
      <c r="AU945" s="74">
        <v>4.2</v>
      </c>
      <c r="AV945" s="78">
        <v>545</v>
      </c>
      <c r="AW945" s="74">
        <v>13.9</v>
      </c>
      <c r="AX945" s="74">
        <v>11.2</v>
      </c>
      <c r="AY945" s="74">
        <v>67.8</v>
      </c>
      <c r="AZ945" s="74">
        <v>73.3</v>
      </c>
      <c r="BA945" s="74">
        <v>75</v>
      </c>
      <c r="BB945" s="78" t="s">
        <v>13</v>
      </c>
      <c r="BC945" s="74" t="s">
        <v>13</v>
      </c>
      <c r="BD945" s="78" t="s">
        <v>13</v>
      </c>
      <c r="BE945" s="74" t="s">
        <v>13</v>
      </c>
      <c r="BF945" s="74" t="s">
        <v>13</v>
      </c>
      <c r="BG945" s="74" t="s">
        <v>13</v>
      </c>
      <c r="BH945" s="74" t="s">
        <v>13</v>
      </c>
      <c r="BI945" s="74" t="s">
        <v>13</v>
      </c>
      <c r="BJ945" s="78"/>
      <c r="BK945" s="74"/>
      <c r="BL945" s="78"/>
      <c r="BM945" s="74"/>
      <c r="BN945" s="74"/>
      <c r="BO945" s="74"/>
      <c r="BP945" s="74"/>
      <c r="BQ945" s="74"/>
      <c r="BR945" s="78">
        <v>1425</v>
      </c>
      <c r="BS945" s="74">
        <v>4</v>
      </c>
      <c r="BT945" s="78">
        <v>1370</v>
      </c>
      <c r="BU945" s="74">
        <v>7.3</v>
      </c>
      <c r="BV945" s="74">
        <v>12.7</v>
      </c>
      <c r="BW945" s="74">
        <v>58.3</v>
      </c>
      <c r="BX945" s="74">
        <v>72.2</v>
      </c>
      <c r="BY945" s="74">
        <v>80</v>
      </c>
      <c r="BZ945" s="78">
        <v>1425</v>
      </c>
      <c r="CA945" s="74">
        <v>4.3</v>
      </c>
      <c r="CB945" s="78">
        <v>1365</v>
      </c>
      <c r="CC945" s="74">
        <v>11.6</v>
      </c>
      <c r="CD945" s="74">
        <v>11.1</v>
      </c>
      <c r="CE945" s="74">
        <v>63.1</v>
      </c>
      <c r="CF945" s="74">
        <v>74.3</v>
      </c>
      <c r="CG945" s="74">
        <v>77.400000000000006</v>
      </c>
      <c r="CH945" s="78" t="s">
        <v>13</v>
      </c>
      <c r="CI945" s="74" t="s">
        <v>13</v>
      </c>
      <c r="CJ945" s="78" t="s">
        <v>13</v>
      </c>
      <c r="CK945" s="74" t="s">
        <v>13</v>
      </c>
      <c r="CL945" s="74" t="s">
        <v>13</v>
      </c>
      <c r="CM945" s="74" t="s">
        <v>13</v>
      </c>
      <c r="CN945" s="74" t="s">
        <v>13</v>
      </c>
      <c r="CO945" s="74" t="s">
        <v>13</v>
      </c>
      <c r="CP945" s="78"/>
      <c r="CQ945" s="74"/>
      <c r="CR945" s="78"/>
      <c r="CS945" s="74"/>
      <c r="CT945" s="74"/>
      <c r="CU945" s="74"/>
      <c r="CV945" s="74"/>
      <c r="CW945" s="74"/>
    </row>
    <row r="946" spans="1:101" ht="16.5" x14ac:dyDescent="0.3">
      <c r="A946" s="74" t="s">
        <v>295</v>
      </c>
      <c r="B946" s="74">
        <v>199</v>
      </c>
      <c r="C946" s="74">
        <v>10001653</v>
      </c>
      <c r="D946" s="74" t="s">
        <v>27</v>
      </c>
      <c r="E946" s="74" t="s">
        <v>74</v>
      </c>
      <c r="F946" s="78">
        <v>95</v>
      </c>
      <c r="G946" s="74">
        <v>7.4</v>
      </c>
      <c r="H946" s="78">
        <v>90</v>
      </c>
      <c r="I946" s="74">
        <v>9.1</v>
      </c>
      <c r="J946" s="74">
        <v>25</v>
      </c>
      <c r="K946" s="74">
        <v>47.7</v>
      </c>
      <c r="L946" s="74">
        <v>61.4</v>
      </c>
      <c r="M946" s="74">
        <v>65.900000000000006</v>
      </c>
      <c r="N946" s="78">
        <v>95</v>
      </c>
      <c r="O946" s="74">
        <v>7.4</v>
      </c>
      <c r="P946" s="78">
        <v>90</v>
      </c>
      <c r="Q946" s="74">
        <v>23.9</v>
      </c>
      <c r="R946" s="74">
        <v>18.2</v>
      </c>
      <c r="S946" s="74" t="s">
        <v>396</v>
      </c>
      <c r="T946" s="74" t="s">
        <v>396</v>
      </c>
      <c r="U946" s="74">
        <v>58</v>
      </c>
      <c r="V946" s="78" t="s">
        <v>13</v>
      </c>
      <c r="W946" s="74" t="s">
        <v>13</v>
      </c>
      <c r="X946" s="78" t="s">
        <v>13</v>
      </c>
      <c r="Y946" s="74" t="s">
        <v>13</v>
      </c>
      <c r="Z946" s="74" t="s">
        <v>13</v>
      </c>
      <c r="AA946" s="74" t="s">
        <v>13</v>
      </c>
      <c r="AB946" s="74" t="s">
        <v>13</v>
      </c>
      <c r="AC946" s="74" t="s">
        <v>13</v>
      </c>
      <c r="AD946" s="78"/>
      <c r="AE946" s="74"/>
      <c r="AF946" s="78"/>
      <c r="AG946" s="74"/>
      <c r="AH946" s="74"/>
      <c r="AI946" s="74"/>
      <c r="AJ946" s="74"/>
      <c r="AK946" s="74"/>
      <c r="AL946" s="78">
        <v>60</v>
      </c>
      <c r="AM946" s="74">
        <v>4.9000000000000004</v>
      </c>
      <c r="AN946" s="78">
        <v>60</v>
      </c>
      <c r="AO946" s="74">
        <v>13.8</v>
      </c>
      <c r="AP946" s="74">
        <v>29.3</v>
      </c>
      <c r="AQ946" s="74">
        <v>41.4</v>
      </c>
      <c r="AR946" s="74">
        <v>51.7</v>
      </c>
      <c r="AS946" s="74">
        <v>56.9</v>
      </c>
      <c r="AT946" s="78">
        <v>60</v>
      </c>
      <c r="AU946" s="74">
        <v>4.9000000000000004</v>
      </c>
      <c r="AV946" s="78">
        <v>60</v>
      </c>
      <c r="AW946" s="74">
        <v>31</v>
      </c>
      <c r="AX946" s="74">
        <v>22.4</v>
      </c>
      <c r="AY946" s="74" t="s">
        <v>396</v>
      </c>
      <c r="AZ946" s="74" t="s">
        <v>396</v>
      </c>
      <c r="BA946" s="74">
        <v>46.6</v>
      </c>
      <c r="BB946" s="78" t="s">
        <v>13</v>
      </c>
      <c r="BC946" s="74" t="s">
        <v>13</v>
      </c>
      <c r="BD946" s="78" t="s">
        <v>13</v>
      </c>
      <c r="BE946" s="74" t="s">
        <v>13</v>
      </c>
      <c r="BF946" s="74" t="s">
        <v>13</v>
      </c>
      <c r="BG946" s="74" t="s">
        <v>13</v>
      </c>
      <c r="BH946" s="74" t="s">
        <v>13</v>
      </c>
      <c r="BI946" s="74" t="s">
        <v>13</v>
      </c>
      <c r="BJ946" s="78"/>
      <c r="BK946" s="74"/>
      <c r="BL946" s="78"/>
      <c r="BM946" s="74"/>
      <c r="BN946" s="74"/>
      <c r="BO946" s="74"/>
      <c r="BP946" s="74"/>
      <c r="BQ946" s="74"/>
      <c r="BR946" s="78">
        <v>155</v>
      </c>
      <c r="BS946" s="74">
        <v>6.4</v>
      </c>
      <c r="BT946" s="78">
        <v>145</v>
      </c>
      <c r="BU946" s="74">
        <v>11</v>
      </c>
      <c r="BV946" s="74">
        <v>26.7</v>
      </c>
      <c r="BW946" s="74">
        <v>45.2</v>
      </c>
      <c r="BX946" s="74">
        <v>57.5</v>
      </c>
      <c r="BY946" s="74">
        <v>62.3</v>
      </c>
      <c r="BZ946" s="78">
        <v>155</v>
      </c>
      <c r="CA946" s="74">
        <v>6.4</v>
      </c>
      <c r="CB946" s="78">
        <v>145</v>
      </c>
      <c r="CC946" s="74">
        <v>26.7</v>
      </c>
      <c r="CD946" s="74">
        <v>19.899999999999999</v>
      </c>
      <c r="CE946" s="74">
        <v>47.3</v>
      </c>
      <c r="CF946" s="74">
        <v>50</v>
      </c>
      <c r="CG946" s="74">
        <v>53.4</v>
      </c>
      <c r="CH946" s="78" t="s">
        <v>13</v>
      </c>
      <c r="CI946" s="74" t="s">
        <v>13</v>
      </c>
      <c r="CJ946" s="78" t="s">
        <v>13</v>
      </c>
      <c r="CK946" s="74" t="s">
        <v>13</v>
      </c>
      <c r="CL946" s="74" t="s">
        <v>13</v>
      </c>
      <c r="CM946" s="74" t="s">
        <v>13</v>
      </c>
      <c r="CN946" s="74" t="s">
        <v>13</v>
      </c>
      <c r="CO946" s="74" t="s">
        <v>13</v>
      </c>
      <c r="CP946" s="78"/>
      <c r="CQ946" s="74"/>
      <c r="CR946" s="78"/>
      <c r="CS946" s="74"/>
      <c r="CT946" s="74"/>
      <c r="CU946" s="74"/>
      <c r="CV946" s="74"/>
      <c r="CW946" s="74"/>
    </row>
    <row r="947" spans="1:101" ht="16.5" x14ac:dyDescent="0.3">
      <c r="A947" s="74" t="s">
        <v>295</v>
      </c>
      <c r="B947" s="74">
        <v>201</v>
      </c>
      <c r="C947" s="74">
        <v>10007761</v>
      </c>
      <c r="D947" s="74" t="s">
        <v>27</v>
      </c>
      <c r="E947" s="74" t="s">
        <v>76</v>
      </c>
      <c r="F947" s="78">
        <v>40</v>
      </c>
      <c r="G947" s="74" t="s">
        <v>396</v>
      </c>
      <c r="H947" s="78" t="s">
        <v>396</v>
      </c>
      <c r="I947" s="74" t="s">
        <v>396</v>
      </c>
      <c r="J947" s="74" t="s">
        <v>396</v>
      </c>
      <c r="K947" s="74" t="s">
        <v>396</v>
      </c>
      <c r="L947" s="74" t="s">
        <v>396</v>
      </c>
      <c r="M947" s="74" t="s">
        <v>396</v>
      </c>
      <c r="N947" s="78">
        <v>40</v>
      </c>
      <c r="O947" s="74" t="s">
        <v>396</v>
      </c>
      <c r="P947" s="78" t="s">
        <v>396</v>
      </c>
      <c r="Q947" s="74" t="s">
        <v>396</v>
      </c>
      <c r="R947" s="74" t="s">
        <v>396</v>
      </c>
      <c r="S947" s="74" t="s">
        <v>396</v>
      </c>
      <c r="T947" s="74" t="s">
        <v>396</v>
      </c>
      <c r="U947" s="74" t="s">
        <v>396</v>
      </c>
      <c r="V947" s="78" t="s">
        <v>13</v>
      </c>
      <c r="W947" s="74" t="s">
        <v>13</v>
      </c>
      <c r="X947" s="78" t="s">
        <v>13</v>
      </c>
      <c r="Y947" s="74" t="s">
        <v>13</v>
      </c>
      <c r="Z947" s="74" t="s">
        <v>13</v>
      </c>
      <c r="AA947" s="74" t="s">
        <v>13</v>
      </c>
      <c r="AB947" s="74" t="s">
        <v>13</v>
      </c>
      <c r="AC947" s="74" t="s">
        <v>13</v>
      </c>
      <c r="AD947" s="78"/>
      <c r="AE947" s="74"/>
      <c r="AF947" s="78"/>
      <c r="AG947" s="74"/>
      <c r="AH947" s="74"/>
      <c r="AI947" s="74"/>
      <c r="AJ947" s="74"/>
      <c r="AK947" s="74"/>
      <c r="AL947" s="78">
        <v>10</v>
      </c>
      <c r="AM947" s="74" t="s">
        <v>396</v>
      </c>
      <c r="AN947" s="78" t="s">
        <v>396</v>
      </c>
      <c r="AO947" s="74" t="s">
        <v>396</v>
      </c>
      <c r="AP947" s="74" t="s">
        <v>396</v>
      </c>
      <c r="AQ947" s="74" t="s">
        <v>396</v>
      </c>
      <c r="AR947" s="74" t="s">
        <v>396</v>
      </c>
      <c r="AS947" s="74" t="s">
        <v>396</v>
      </c>
      <c r="AT947" s="78">
        <v>10</v>
      </c>
      <c r="AU947" s="74" t="s">
        <v>396</v>
      </c>
      <c r="AV947" s="78" t="s">
        <v>396</v>
      </c>
      <c r="AW947" s="74" t="s">
        <v>396</v>
      </c>
      <c r="AX947" s="74" t="s">
        <v>396</v>
      </c>
      <c r="AY947" s="74" t="s">
        <v>396</v>
      </c>
      <c r="AZ947" s="74" t="s">
        <v>396</v>
      </c>
      <c r="BA947" s="74" t="s">
        <v>396</v>
      </c>
      <c r="BB947" s="78" t="s">
        <v>13</v>
      </c>
      <c r="BC947" s="74" t="s">
        <v>13</v>
      </c>
      <c r="BD947" s="78" t="s">
        <v>13</v>
      </c>
      <c r="BE947" s="74" t="s">
        <v>13</v>
      </c>
      <c r="BF947" s="74" t="s">
        <v>13</v>
      </c>
      <c r="BG947" s="74" t="s">
        <v>13</v>
      </c>
      <c r="BH947" s="74" t="s">
        <v>13</v>
      </c>
      <c r="BI947" s="74" t="s">
        <v>13</v>
      </c>
      <c r="BJ947" s="78"/>
      <c r="BK947" s="74"/>
      <c r="BL947" s="78"/>
      <c r="BM947" s="74"/>
      <c r="BN947" s="74"/>
      <c r="BO947" s="74"/>
      <c r="BP947" s="74"/>
      <c r="BQ947" s="74"/>
      <c r="BR947" s="78">
        <v>50</v>
      </c>
      <c r="BS947" s="74">
        <v>4.0999999999999996</v>
      </c>
      <c r="BT947" s="78">
        <v>45</v>
      </c>
      <c r="BU947" s="74">
        <v>10.6</v>
      </c>
      <c r="BV947" s="74">
        <v>19.100000000000001</v>
      </c>
      <c r="BW947" s="74">
        <v>23.4</v>
      </c>
      <c r="BX947" s="74">
        <v>53.2</v>
      </c>
      <c r="BY947" s="74">
        <v>70.2</v>
      </c>
      <c r="BZ947" s="78">
        <v>50</v>
      </c>
      <c r="CA947" s="74">
        <v>4.0999999999999996</v>
      </c>
      <c r="CB947" s="78">
        <v>45</v>
      </c>
      <c r="CC947" s="74">
        <v>25.5</v>
      </c>
      <c r="CD947" s="74">
        <v>10.6</v>
      </c>
      <c r="CE947" s="74">
        <v>48.9</v>
      </c>
      <c r="CF947" s="74">
        <v>57.4</v>
      </c>
      <c r="CG947" s="74">
        <v>63.8</v>
      </c>
      <c r="CH947" s="78" t="s">
        <v>13</v>
      </c>
      <c r="CI947" s="74" t="s">
        <v>13</v>
      </c>
      <c r="CJ947" s="78" t="s">
        <v>13</v>
      </c>
      <c r="CK947" s="74" t="s">
        <v>13</v>
      </c>
      <c r="CL947" s="74" t="s">
        <v>13</v>
      </c>
      <c r="CM947" s="74" t="s">
        <v>13</v>
      </c>
      <c r="CN947" s="74" t="s">
        <v>13</v>
      </c>
      <c r="CO947" s="74" t="s">
        <v>13</v>
      </c>
      <c r="CP947" s="78"/>
      <c r="CQ947" s="74"/>
      <c r="CR947" s="78"/>
      <c r="CS947" s="74"/>
      <c r="CT947" s="74"/>
      <c r="CU947" s="74"/>
      <c r="CV947" s="74"/>
      <c r="CW947" s="74"/>
    </row>
    <row r="948" spans="1:101" ht="16.5" x14ac:dyDescent="0.3">
      <c r="A948" s="74" t="s">
        <v>295</v>
      </c>
      <c r="B948" s="74">
        <v>56</v>
      </c>
      <c r="C948" s="74">
        <v>10001726</v>
      </c>
      <c r="D948" s="74" t="s">
        <v>16</v>
      </c>
      <c r="E948" s="74" t="s">
        <v>78</v>
      </c>
      <c r="F948" s="78">
        <v>1410</v>
      </c>
      <c r="G948" s="74">
        <v>3.9</v>
      </c>
      <c r="H948" s="78">
        <v>1355</v>
      </c>
      <c r="I948" s="74">
        <v>4.7</v>
      </c>
      <c r="J948" s="74">
        <v>12.4</v>
      </c>
      <c r="K948" s="74">
        <v>60</v>
      </c>
      <c r="L948" s="74">
        <v>75.900000000000006</v>
      </c>
      <c r="M948" s="74">
        <v>82.9</v>
      </c>
      <c r="N948" s="78">
        <v>1410</v>
      </c>
      <c r="O948" s="74">
        <v>4.3</v>
      </c>
      <c r="P948" s="78">
        <v>1350</v>
      </c>
      <c r="Q948" s="74">
        <v>7.9</v>
      </c>
      <c r="R948" s="74">
        <v>7.6</v>
      </c>
      <c r="S948" s="74">
        <v>69.5</v>
      </c>
      <c r="T948" s="74">
        <v>80.7</v>
      </c>
      <c r="U948" s="74">
        <v>84.5</v>
      </c>
      <c r="V948" s="78" t="s">
        <v>13</v>
      </c>
      <c r="W948" s="74" t="s">
        <v>13</v>
      </c>
      <c r="X948" s="78" t="s">
        <v>13</v>
      </c>
      <c r="Y948" s="74" t="s">
        <v>13</v>
      </c>
      <c r="Z948" s="74" t="s">
        <v>13</v>
      </c>
      <c r="AA948" s="74" t="s">
        <v>13</v>
      </c>
      <c r="AB948" s="74" t="s">
        <v>13</v>
      </c>
      <c r="AC948" s="74" t="s">
        <v>13</v>
      </c>
      <c r="AD948" s="78"/>
      <c r="AE948" s="74"/>
      <c r="AF948" s="78"/>
      <c r="AG948" s="74"/>
      <c r="AH948" s="74"/>
      <c r="AI948" s="74"/>
      <c r="AJ948" s="74"/>
      <c r="AK948" s="74"/>
      <c r="AL948" s="78">
        <v>1400</v>
      </c>
      <c r="AM948" s="74">
        <v>2.9</v>
      </c>
      <c r="AN948" s="78">
        <v>1360</v>
      </c>
      <c r="AO948" s="74">
        <v>6.8</v>
      </c>
      <c r="AP948" s="74">
        <v>15</v>
      </c>
      <c r="AQ948" s="74">
        <v>61.6</v>
      </c>
      <c r="AR948" s="74">
        <v>71.7</v>
      </c>
      <c r="AS948" s="74">
        <v>78.2</v>
      </c>
      <c r="AT948" s="78">
        <v>1400</v>
      </c>
      <c r="AU948" s="74">
        <v>3</v>
      </c>
      <c r="AV948" s="78">
        <v>1360</v>
      </c>
      <c r="AW948" s="74">
        <v>12.6</v>
      </c>
      <c r="AX948" s="74">
        <v>11.1</v>
      </c>
      <c r="AY948" s="74">
        <v>67.5</v>
      </c>
      <c r="AZ948" s="74">
        <v>73.7</v>
      </c>
      <c r="BA948" s="74">
        <v>76.3</v>
      </c>
      <c r="BB948" s="78" t="s">
        <v>13</v>
      </c>
      <c r="BC948" s="74" t="s">
        <v>13</v>
      </c>
      <c r="BD948" s="78" t="s">
        <v>13</v>
      </c>
      <c r="BE948" s="74" t="s">
        <v>13</v>
      </c>
      <c r="BF948" s="74" t="s">
        <v>13</v>
      </c>
      <c r="BG948" s="74" t="s">
        <v>13</v>
      </c>
      <c r="BH948" s="74" t="s">
        <v>13</v>
      </c>
      <c r="BI948" s="74" t="s">
        <v>13</v>
      </c>
      <c r="BJ948" s="78"/>
      <c r="BK948" s="74"/>
      <c r="BL948" s="78"/>
      <c r="BM948" s="74"/>
      <c r="BN948" s="74"/>
      <c r="BO948" s="74"/>
      <c r="BP948" s="74"/>
      <c r="BQ948" s="74"/>
      <c r="BR948" s="78">
        <v>2810</v>
      </c>
      <c r="BS948" s="74">
        <v>3.4</v>
      </c>
      <c r="BT948" s="78">
        <v>2715</v>
      </c>
      <c r="BU948" s="74">
        <v>5.7</v>
      </c>
      <c r="BV948" s="74">
        <v>13.7</v>
      </c>
      <c r="BW948" s="74">
        <v>60.8</v>
      </c>
      <c r="BX948" s="74">
        <v>73.8</v>
      </c>
      <c r="BY948" s="74">
        <v>80.599999999999994</v>
      </c>
      <c r="BZ948" s="78">
        <v>2810</v>
      </c>
      <c r="CA948" s="74">
        <v>3.7</v>
      </c>
      <c r="CB948" s="78">
        <v>2710</v>
      </c>
      <c r="CC948" s="74">
        <v>10.3</v>
      </c>
      <c r="CD948" s="74">
        <v>9.3000000000000007</v>
      </c>
      <c r="CE948" s="74">
        <v>68.5</v>
      </c>
      <c r="CF948" s="74">
        <v>77.2</v>
      </c>
      <c r="CG948" s="74">
        <v>80.400000000000006</v>
      </c>
      <c r="CH948" s="78" t="s">
        <v>13</v>
      </c>
      <c r="CI948" s="74" t="s">
        <v>13</v>
      </c>
      <c r="CJ948" s="78" t="s">
        <v>13</v>
      </c>
      <c r="CK948" s="74" t="s">
        <v>13</v>
      </c>
      <c r="CL948" s="74" t="s">
        <v>13</v>
      </c>
      <c r="CM948" s="74" t="s">
        <v>13</v>
      </c>
      <c r="CN948" s="74" t="s">
        <v>13</v>
      </c>
      <c r="CO948" s="74" t="s">
        <v>13</v>
      </c>
      <c r="CP948" s="78"/>
      <c r="CQ948" s="74"/>
      <c r="CR948" s="78"/>
      <c r="CS948" s="74"/>
      <c r="CT948" s="74"/>
      <c r="CU948" s="74"/>
      <c r="CV948" s="74"/>
      <c r="CW948" s="74"/>
    </row>
    <row r="949" spans="1:101" ht="16.5" x14ac:dyDescent="0.3">
      <c r="A949" s="74" t="s">
        <v>295</v>
      </c>
      <c r="B949" s="74">
        <v>2</v>
      </c>
      <c r="C949" s="74">
        <v>10007822</v>
      </c>
      <c r="D949" s="74" t="s">
        <v>11</v>
      </c>
      <c r="E949" s="74" t="s">
        <v>80</v>
      </c>
      <c r="F949" s="78" t="s">
        <v>13</v>
      </c>
      <c r="G949" s="74" t="s">
        <v>13</v>
      </c>
      <c r="H949" s="78" t="s">
        <v>13</v>
      </c>
      <c r="I949" s="74" t="s">
        <v>13</v>
      </c>
      <c r="J949" s="74" t="s">
        <v>13</v>
      </c>
      <c r="K949" s="74" t="s">
        <v>13</v>
      </c>
      <c r="L949" s="74" t="s">
        <v>13</v>
      </c>
      <c r="M949" s="74" t="s">
        <v>13</v>
      </c>
      <c r="N949" s="78" t="s">
        <v>13</v>
      </c>
      <c r="O949" s="74" t="s">
        <v>13</v>
      </c>
      <c r="P949" s="78" t="s">
        <v>13</v>
      </c>
      <c r="Q949" s="74" t="s">
        <v>13</v>
      </c>
      <c r="R949" s="74" t="s">
        <v>13</v>
      </c>
      <c r="S949" s="74" t="s">
        <v>13</v>
      </c>
      <c r="T949" s="74" t="s">
        <v>13</v>
      </c>
      <c r="U949" s="74" t="s">
        <v>13</v>
      </c>
      <c r="V949" s="78" t="s">
        <v>13</v>
      </c>
      <c r="W949" s="74" t="s">
        <v>13</v>
      </c>
      <c r="X949" s="78" t="s">
        <v>13</v>
      </c>
      <c r="Y949" s="74" t="s">
        <v>13</v>
      </c>
      <c r="Z949" s="74" t="s">
        <v>13</v>
      </c>
      <c r="AA949" s="74" t="s">
        <v>13</v>
      </c>
      <c r="AB949" s="74" t="s">
        <v>13</v>
      </c>
      <c r="AC949" s="74" t="s">
        <v>13</v>
      </c>
      <c r="AD949" s="78"/>
      <c r="AE949" s="74"/>
      <c r="AF949" s="78"/>
      <c r="AG949" s="74"/>
      <c r="AH949" s="74"/>
      <c r="AI949" s="74"/>
      <c r="AJ949" s="74"/>
      <c r="AK949" s="74"/>
      <c r="AL949" s="78" t="s">
        <v>13</v>
      </c>
      <c r="AM949" s="74" t="s">
        <v>13</v>
      </c>
      <c r="AN949" s="78" t="s">
        <v>13</v>
      </c>
      <c r="AO949" s="74" t="s">
        <v>13</v>
      </c>
      <c r="AP949" s="74" t="s">
        <v>13</v>
      </c>
      <c r="AQ949" s="74" t="s">
        <v>13</v>
      </c>
      <c r="AR949" s="74" t="s">
        <v>13</v>
      </c>
      <c r="AS949" s="74" t="s">
        <v>13</v>
      </c>
      <c r="AT949" s="78" t="s">
        <v>13</v>
      </c>
      <c r="AU949" s="74" t="s">
        <v>13</v>
      </c>
      <c r="AV949" s="78" t="s">
        <v>13</v>
      </c>
      <c r="AW949" s="74" t="s">
        <v>13</v>
      </c>
      <c r="AX949" s="74" t="s">
        <v>13</v>
      </c>
      <c r="AY949" s="74" t="s">
        <v>13</v>
      </c>
      <c r="AZ949" s="74" t="s">
        <v>13</v>
      </c>
      <c r="BA949" s="74" t="s">
        <v>13</v>
      </c>
      <c r="BB949" s="78" t="s">
        <v>13</v>
      </c>
      <c r="BC949" s="74" t="s">
        <v>13</v>
      </c>
      <c r="BD949" s="78" t="s">
        <v>13</v>
      </c>
      <c r="BE949" s="74" t="s">
        <v>13</v>
      </c>
      <c r="BF949" s="74" t="s">
        <v>13</v>
      </c>
      <c r="BG949" s="74" t="s">
        <v>13</v>
      </c>
      <c r="BH949" s="74" t="s">
        <v>13</v>
      </c>
      <c r="BI949" s="74" t="s">
        <v>13</v>
      </c>
      <c r="BJ949" s="78"/>
      <c r="BK949" s="74"/>
      <c r="BL949" s="78"/>
      <c r="BM949" s="74"/>
      <c r="BN949" s="74"/>
      <c r="BO949" s="74"/>
      <c r="BP949" s="74"/>
      <c r="BQ949" s="74"/>
      <c r="BR949" s="78" t="s">
        <v>13</v>
      </c>
      <c r="BS949" s="74" t="s">
        <v>13</v>
      </c>
      <c r="BT949" s="78" t="s">
        <v>13</v>
      </c>
      <c r="BU949" s="74" t="s">
        <v>13</v>
      </c>
      <c r="BV949" s="74" t="s">
        <v>13</v>
      </c>
      <c r="BW949" s="74" t="s">
        <v>13</v>
      </c>
      <c r="BX949" s="74" t="s">
        <v>13</v>
      </c>
      <c r="BY949" s="74" t="s">
        <v>13</v>
      </c>
      <c r="BZ949" s="78" t="s">
        <v>13</v>
      </c>
      <c r="CA949" s="74" t="s">
        <v>13</v>
      </c>
      <c r="CB949" s="78" t="s">
        <v>13</v>
      </c>
      <c r="CC949" s="74" t="s">
        <v>13</v>
      </c>
      <c r="CD949" s="74" t="s">
        <v>13</v>
      </c>
      <c r="CE949" s="74" t="s">
        <v>13</v>
      </c>
      <c r="CF949" s="74" t="s">
        <v>13</v>
      </c>
      <c r="CG949" s="74" t="s">
        <v>13</v>
      </c>
      <c r="CH949" s="78" t="s">
        <v>13</v>
      </c>
      <c r="CI949" s="74" t="s">
        <v>13</v>
      </c>
      <c r="CJ949" s="78" t="s">
        <v>13</v>
      </c>
      <c r="CK949" s="74" t="s">
        <v>13</v>
      </c>
      <c r="CL949" s="74" t="s">
        <v>13</v>
      </c>
      <c r="CM949" s="74" t="s">
        <v>13</v>
      </c>
      <c r="CN949" s="74" t="s">
        <v>13</v>
      </c>
      <c r="CO949" s="74" t="s">
        <v>13</v>
      </c>
      <c r="CP949" s="78"/>
      <c r="CQ949" s="74"/>
      <c r="CR949" s="78"/>
      <c r="CS949" s="74"/>
      <c r="CT949" s="74"/>
      <c r="CU949" s="74"/>
      <c r="CV949" s="74"/>
      <c r="CW949" s="74"/>
    </row>
    <row r="950" spans="1:101" ht="16.5" x14ac:dyDescent="0.3">
      <c r="A950" s="74" t="s">
        <v>295</v>
      </c>
      <c r="B950" s="74">
        <v>206</v>
      </c>
      <c r="C950" s="74">
        <v>10006427</v>
      </c>
      <c r="D950" s="74" t="s">
        <v>49</v>
      </c>
      <c r="E950" s="74" t="s">
        <v>82</v>
      </c>
      <c r="F950" s="78">
        <v>720</v>
      </c>
      <c r="G950" s="74">
        <v>3.9</v>
      </c>
      <c r="H950" s="78">
        <v>690</v>
      </c>
      <c r="I950" s="74">
        <v>9.1</v>
      </c>
      <c r="J950" s="74">
        <v>14.9</v>
      </c>
      <c r="K950" s="74">
        <v>68.099999999999994</v>
      </c>
      <c r="L950" s="74">
        <v>73.2</v>
      </c>
      <c r="M950" s="74">
        <v>75.900000000000006</v>
      </c>
      <c r="N950" s="78">
        <v>720</v>
      </c>
      <c r="O950" s="74">
        <v>3.9</v>
      </c>
      <c r="P950" s="78">
        <v>690</v>
      </c>
      <c r="Q950" s="74">
        <v>12.5</v>
      </c>
      <c r="R950" s="74">
        <v>11.9</v>
      </c>
      <c r="S950" s="74">
        <v>70.099999999999994</v>
      </c>
      <c r="T950" s="74">
        <v>74.599999999999994</v>
      </c>
      <c r="U950" s="74">
        <v>75.7</v>
      </c>
      <c r="V950" s="78" t="s">
        <v>13</v>
      </c>
      <c r="W950" s="74" t="s">
        <v>13</v>
      </c>
      <c r="X950" s="78" t="s">
        <v>13</v>
      </c>
      <c r="Y950" s="74" t="s">
        <v>13</v>
      </c>
      <c r="Z950" s="74" t="s">
        <v>13</v>
      </c>
      <c r="AA950" s="74" t="s">
        <v>13</v>
      </c>
      <c r="AB950" s="74" t="s">
        <v>13</v>
      </c>
      <c r="AC950" s="74" t="s">
        <v>13</v>
      </c>
      <c r="AD950" s="78"/>
      <c r="AE950" s="74"/>
      <c r="AF950" s="78"/>
      <c r="AG950" s="74"/>
      <c r="AH950" s="74"/>
      <c r="AI950" s="74"/>
      <c r="AJ950" s="74"/>
      <c r="AK950" s="74"/>
      <c r="AL950" s="78">
        <v>350</v>
      </c>
      <c r="AM950" s="74">
        <v>2</v>
      </c>
      <c r="AN950" s="78">
        <v>345</v>
      </c>
      <c r="AO950" s="74">
        <v>8.5</v>
      </c>
      <c r="AP950" s="74">
        <v>22.4</v>
      </c>
      <c r="AQ950" s="74">
        <v>63.3</v>
      </c>
      <c r="AR950" s="74">
        <v>65.599999999999994</v>
      </c>
      <c r="AS950" s="74">
        <v>69.099999999999994</v>
      </c>
      <c r="AT950" s="78">
        <v>350</v>
      </c>
      <c r="AU950" s="74">
        <v>2</v>
      </c>
      <c r="AV950" s="78">
        <v>345</v>
      </c>
      <c r="AW950" s="74">
        <v>14.6</v>
      </c>
      <c r="AX950" s="74">
        <v>13.4</v>
      </c>
      <c r="AY950" s="74">
        <v>65.900000000000006</v>
      </c>
      <c r="AZ950" s="74">
        <v>71.099999999999994</v>
      </c>
      <c r="BA950" s="74">
        <v>72</v>
      </c>
      <c r="BB950" s="78" t="s">
        <v>13</v>
      </c>
      <c r="BC950" s="74" t="s">
        <v>13</v>
      </c>
      <c r="BD950" s="78" t="s">
        <v>13</v>
      </c>
      <c r="BE950" s="74" t="s">
        <v>13</v>
      </c>
      <c r="BF950" s="74" t="s">
        <v>13</v>
      </c>
      <c r="BG950" s="74" t="s">
        <v>13</v>
      </c>
      <c r="BH950" s="74" t="s">
        <v>13</v>
      </c>
      <c r="BI950" s="74" t="s">
        <v>13</v>
      </c>
      <c r="BJ950" s="78"/>
      <c r="BK950" s="74"/>
      <c r="BL950" s="78"/>
      <c r="BM950" s="74"/>
      <c r="BN950" s="74"/>
      <c r="BO950" s="74"/>
      <c r="BP950" s="74"/>
      <c r="BQ950" s="74"/>
      <c r="BR950" s="78">
        <v>1070</v>
      </c>
      <c r="BS950" s="74">
        <v>3.3</v>
      </c>
      <c r="BT950" s="78">
        <v>1035</v>
      </c>
      <c r="BU950" s="74">
        <v>8.9</v>
      </c>
      <c r="BV950" s="74">
        <v>17.399999999999999</v>
      </c>
      <c r="BW950" s="74">
        <v>66.5</v>
      </c>
      <c r="BX950" s="74">
        <v>70.7</v>
      </c>
      <c r="BY950" s="74">
        <v>73.7</v>
      </c>
      <c r="BZ950" s="78">
        <v>1070</v>
      </c>
      <c r="CA950" s="74">
        <v>3.3</v>
      </c>
      <c r="CB950" s="78">
        <v>1035</v>
      </c>
      <c r="CC950" s="74">
        <v>13.2</v>
      </c>
      <c r="CD950" s="74">
        <v>12.4</v>
      </c>
      <c r="CE950" s="74">
        <v>68.7</v>
      </c>
      <c r="CF950" s="74">
        <v>73.5</v>
      </c>
      <c r="CG950" s="74">
        <v>74.400000000000006</v>
      </c>
      <c r="CH950" s="78" t="s">
        <v>13</v>
      </c>
      <c r="CI950" s="74" t="s">
        <v>13</v>
      </c>
      <c r="CJ950" s="78" t="s">
        <v>13</v>
      </c>
      <c r="CK950" s="74" t="s">
        <v>13</v>
      </c>
      <c r="CL950" s="74" t="s">
        <v>13</v>
      </c>
      <c r="CM950" s="74" t="s">
        <v>13</v>
      </c>
      <c r="CN950" s="74" t="s">
        <v>13</v>
      </c>
      <c r="CO950" s="74" t="s">
        <v>13</v>
      </c>
      <c r="CP950" s="78"/>
      <c r="CQ950" s="74"/>
      <c r="CR950" s="78"/>
      <c r="CS950" s="74"/>
      <c r="CT950" s="74"/>
      <c r="CU950" s="74"/>
      <c r="CV950" s="74"/>
      <c r="CW950" s="74"/>
    </row>
    <row r="951" spans="1:101" ht="16.5" x14ac:dyDescent="0.3">
      <c r="A951" s="74" t="s">
        <v>295</v>
      </c>
      <c r="B951" s="74">
        <v>38</v>
      </c>
      <c r="C951" s="74">
        <v>10007842</v>
      </c>
      <c r="D951" s="74" t="s">
        <v>39</v>
      </c>
      <c r="E951" s="74" t="s">
        <v>84</v>
      </c>
      <c r="F951" s="78">
        <v>1070</v>
      </c>
      <c r="G951" s="74">
        <v>5.6</v>
      </c>
      <c r="H951" s="78">
        <v>1010</v>
      </c>
      <c r="I951" s="74">
        <v>6.2</v>
      </c>
      <c r="J951" s="74">
        <v>9.1999999999999993</v>
      </c>
      <c r="K951" s="74">
        <v>74</v>
      </c>
      <c r="L951" s="74">
        <v>81.599999999999994</v>
      </c>
      <c r="M951" s="74">
        <v>84.6</v>
      </c>
      <c r="N951" s="78">
        <v>1070</v>
      </c>
      <c r="O951" s="74">
        <v>5.7</v>
      </c>
      <c r="P951" s="78">
        <v>1010</v>
      </c>
      <c r="Q951" s="74">
        <v>9.8000000000000007</v>
      </c>
      <c r="R951" s="74">
        <v>6.8</v>
      </c>
      <c r="S951" s="74">
        <v>72</v>
      </c>
      <c r="T951" s="74">
        <v>80.900000000000006</v>
      </c>
      <c r="U951" s="74">
        <v>83.4</v>
      </c>
      <c r="V951" s="78" t="s">
        <v>13</v>
      </c>
      <c r="W951" s="74" t="s">
        <v>13</v>
      </c>
      <c r="X951" s="78" t="s">
        <v>13</v>
      </c>
      <c r="Y951" s="74" t="s">
        <v>13</v>
      </c>
      <c r="Z951" s="74" t="s">
        <v>13</v>
      </c>
      <c r="AA951" s="74" t="s">
        <v>13</v>
      </c>
      <c r="AB951" s="74" t="s">
        <v>13</v>
      </c>
      <c r="AC951" s="74" t="s">
        <v>13</v>
      </c>
      <c r="AD951" s="78"/>
      <c r="AE951" s="74"/>
      <c r="AF951" s="78"/>
      <c r="AG951" s="74"/>
      <c r="AH951" s="74"/>
      <c r="AI951" s="74"/>
      <c r="AJ951" s="74"/>
      <c r="AK951" s="74"/>
      <c r="AL951" s="78">
        <v>450</v>
      </c>
      <c r="AM951" s="74">
        <v>2.4</v>
      </c>
      <c r="AN951" s="78">
        <v>440</v>
      </c>
      <c r="AO951" s="74">
        <v>7.8</v>
      </c>
      <c r="AP951" s="74">
        <v>14.2</v>
      </c>
      <c r="AQ951" s="74">
        <v>62.1</v>
      </c>
      <c r="AR951" s="74">
        <v>72.599999999999994</v>
      </c>
      <c r="AS951" s="74">
        <v>78.099999999999994</v>
      </c>
      <c r="AT951" s="78">
        <v>450</v>
      </c>
      <c r="AU951" s="74">
        <v>2.9</v>
      </c>
      <c r="AV951" s="78">
        <v>435</v>
      </c>
      <c r="AW951" s="74">
        <v>12.6</v>
      </c>
      <c r="AX951" s="74">
        <v>10.1</v>
      </c>
      <c r="AY951" s="74">
        <v>67.2</v>
      </c>
      <c r="AZ951" s="74">
        <v>74.3</v>
      </c>
      <c r="BA951" s="74">
        <v>77.3</v>
      </c>
      <c r="BB951" s="78" t="s">
        <v>13</v>
      </c>
      <c r="BC951" s="74" t="s">
        <v>13</v>
      </c>
      <c r="BD951" s="78" t="s">
        <v>13</v>
      </c>
      <c r="BE951" s="74" t="s">
        <v>13</v>
      </c>
      <c r="BF951" s="74" t="s">
        <v>13</v>
      </c>
      <c r="BG951" s="74" t="s">
        <v>13</v>
      </c>
      <c r="BH951" s="74" t="s">
        <v>13</v>
      </c>
      <c r="BI951" s="74" t="s">
        <v>13</v>
      </c>
      <c r="BJ951" s="78"/>
      <c r="BK951" s="74"/>
      <c r="BL951" s="78"/>
      <c r="BM951" s="74"/>
      <c r="BN951" s="74"/>
      <c r="BO951" s="74"/>
      <c r="BP951" s="74"/>
      <c r="BQ951" s="74"/>
      <c r="BR951" s="78">
        <v>1520</v>
      </c>
      <c r="BS951" s="74">
        <v>4.7</v>
      </c>
      <c r="BT951" s="78">
        <v>1450</v>
      </c>
      <c r="BU951" s="74">
        <v>6.7</v>
      </c>
      <c r="BV951" s="74">
        <v>10.7</v>
      </c>
      <c r="BW951" s="74">
        <v>70.400000000000006</v>
      </c>
      <c r="BX951" s="74">
        <v>78.900000000000006</v>
      </c>
      <c r="BY951" s="74">
        <v>82.6</v>
      </c>
      <c r="BZ951" s="78">
        <v>1520</v>
      </c>
      <c r="CA951" s="74">
        <v>4.9000000000000004</v>
      </c>
      <c r="CB951" s="78">
        <v>1445</v>
      </c>
      <c r="CC951" s="74">
        <v>10.6</v>
      </c>
      <c r="CD951" s="74">
        <v>7.8</v>
      </c>
      <c r="CE951" s="74">
        <v>70.599999999999994</v>
      </c>
      <c r="CF951" s="74">
        <v>78.900000000000006</v>
      </c>
      <c r="CG951" s="74">
        <v>81.5</v>
      </c>
      <c r="CH951" s="78" t="s">
        <v>13</v>
      </c>
      <c r="CI951" s="74" t="s">
        <v>13</v>
      </c>
      <c r="CJ951" s="78" t="s">
        <v>13</v>
      </c>
      <c r="CK951" s="74" t="s">
        <v>13</v>
      </c>
      <c r="CL951" s="74" t="s">
        <v>13</v>
      </c>
      <c r="CM951" s="74" t="s">
        <v>13</v>
      </c>
      <c r="CN951" s="74" t="s">
        <v>13</v>
      </c>
      <c r="CO951" s="74" t="s">
        <v>13</v>
      </c>
      <c r="CP951" s="78"/>
      <c r="CQ951" s="74"/>
      <c r="CR951" s="78"/>
      <c r="CS951" s="74"/>
      <c r="CT951" s="74"/>
      <c r="CU951" s="74"/>
      <c r="CV951" s="74"/>
      <c r="CW951" s="74"/>
    </row>
    <row r="952" spans="1:101" ht="16.5" x14ac:dyDescent="0.3">
      <c r="A952" s="74" t="s">
        <v>295</v>
      </c>
      <c r="B952" s="74">
        <v>68</v>
      </c>
      <c r="C952" s="74">
        <v>10001883</v>
      </c>
      <c r="D952" s="74" t="s">
        <v>36</v>
      </c>
      <c r="E952" s="74" t="s">
        <v>86</v>
      </c>
      <c r="F952" s="78">
        <v>1845</v>
      </c>
      <c r="G952" s="74">
        <v>4</v>
      </c>
      <c r="H952" s="78">
        <v>1770</v>
      </c>
      <c r="I952" s="74">
        <v>6.3</v>
      </c>
      <c r="J952" s="74">
        <v>11.2</v>
      </c>
      <c r="K952" s="74">
        <v>65.400000000000006</v>
      </c>
      <c r="L952" s="74">
        <v>76.400000000000006</v>
      </c>
      <c r="M952" s="74">
        <v>82.5</v>
      </c>
      <c r="N952" s="78">
        <v>1845</v>
      </c>
      <c r="O952" s="74">
        <v>4.2</v>
      </c>
      <c r="P952" s="78">
        <v>1765</v>
      </c>
      <c r="Q952" s="74">
        <v>8.8000000000000007</v>
      </c>
      <c r="R952" s="74">
        <v>9.4</v>
      </c>
      <c r="S952" s="74">
        <v>70.5</v>
      </c>
      <c r="T952" s="74">
        <v>78.8</v>
      </c>
      <c r="U952" s="74">
        <v>81.8</v>
      </c>
      <c r="V952" s="78" t="s">
        <v>13</v>
      </c>
      <c r="W952" s="74" t="s">
        <v>13</v>
      </c>
      <c r="X952" s="78" t="s">
        <v>13</v>
      </c>
      <c r="Y952" s="74" t="s">
        <v>13</v>
      </c>
      <c r="Z952" s="74" t="s">
        <v>13</v>
      </c>
      <c r="AA952" s="74" t="s">
        <v>13</v>
      </c>
      <c r="AB952" s="74" t="s">
        <v>13</v>
      </c>
      <c r="AC952" s="74" t="s">
        <v>13</v>
      </c>
      <c r="AD952" s="78"/>
      <c r="AE952" s="74"/>
      <c r="AF952" s="78"/>
      <c r="AG952" s="74"/>
      <c r="AH952" s="74"/>
      <c r="AI952" s="74"/>
      <c r="AJ952" s="74"/>
      <c r="AK952" s="74"/>
      <c r="AL952" s="78">
        <v>1300</v>
      </c>
      <c r="AM952" s="74">
        <v>2.1</v>
      </c>
      <c r="AN952" s="78">
        <v>1270</v>
      </c>
      <c r="AO952" s="74">
        <v>7.6</v>
      </c>
      <c r="AP952" s="74">
        <v>16</v>
      </c>
      <c r="AQ952" s="74">
        <v>59.5</v>
      </c>
      <c r="AR952" s="74">
        <v>68.7</v>
      </c>
      <c r="AS952" s="74">
        <v>76.5</v>
      </c>
      <c r="AT952" s="78">
        <v>1300</v>
      </c>
      <c r="AU952" s="74">
        <v>2.2000000000000002</v>
      </c>
      <c r="AV952" s="78">
        <v>1270</v>
      </c>
      <c r="AW952" s="74">
        <v>12.4</v>
      </c>
      <c r="AX952" s="74">
        <v>10.199999999999999</v>
      </c>
      <c r="AY952" s="74">
        <v>69.400000000000006</v>
      </c>
      <c r="AZ952" s="74">
        <v>74.7</v>
      </c>
      <c r="BA952" s="74">
        <v>77.5</v>
      </c>
      <c r="BB952" s="78" t="s">
        <v>13</v>
      </c>
      <c r="BC952" s="74" t="s">
        <v>13</v>
      </c>
      <c r="BD952" s="78" t="s">
        <v>13</v>
      </c>
      <c r="BE952" s="74" t="s">
        <v>13</v>
      </c>
      <c r="BF952" s="74" t="s">
        <v>13</v>
      </c>
      <c r="BG952" s="74" t="s">
        <v>13</v>
      </c>
      <c r="BH952" s="74" t="s">
        <v>13</v>
      </c>
      <c r="BI952" s="74" t="s">
        <v>13</v>
      </c>
      <c r="BJ952" s="78"/>
      <c r="BK952" s="74"/>
      <c r="BL952" s="78"/>
      <c r="BM952" s="74"/>
      <c r="BN952" s="74"/>
      <c r="BO952" s="74"/>
      <c r="BP952" s="74"/>
      <c r="BQ952" s="74"/>
      <c r="BR952" s="78">
        <v>3140</v>
      </c>
      <c r="BS952" s="74">
        <v>3.2</v>
      </c>
      <c r="BT952" s="78">
        <v>3040</v>
      </c>
      <c r="BU952" s="74">
        <v>6.8</v>
      </c>
      <c r="BV952" s="74">
        <v>13.2</v>
      </c>
      <c r="BW952" s="74">
        <v>62.9</v>
      </c>
      <c r="BX952" s="74">
        <v>73.2</v>
      </c>
      <c r="BY952" s="74">
        <v>80</v>
      </c>
      <c r="BZ952" s="78">
        <v>3140</v>
      </c>
      <c r="CA952" s="74">
        <v>3.4</v>
      </c>
      <c r="CB952" s="78">
        <v>3035</v>
      </c>
      <c r="CC952" s="74">
        <v>10.3</v>
      </c>
      <c r="CD952" s="74">
        <v>9.6999999999999993</v>
      </c>
      <c r="CE952" s="74">
        <v>70</v>
      </c>
      <c r="CF952" s="74">
        <v>77.099999999999994</v>
      </c>
      <c r="CG952" s="74">
        <v>80</v>
      </c>
      <c r="CH952" s="78" t="s">
        <v>13</v>
      </c>
      <c r="CI952" s="74" t="s">
        <v>13</v>
      </c>
      <c r="CJ952" s="78" t="s">
        <v>13</v>
      </c>
      <c r="CK952" s="74" t="s">
        <v>13</v>
      </c>
      <c r="CL952" s="74" t="s">
        <v>13</v>
      </c>
      <c r="CM952" s="74" t="s">
        <v>13</v>
      </c>
      <c r="CN952" s="74" t="s">
        <v>13</v>
      </c>
      <c r="CO952" s="74" t="s">
        <v>13</v>
      </c>
      <c r="CP952" s="78"/>
      <c r="CQ952" s="74"/>
      <c r="CR952" s="78"/>
      <c r="CS952" s="74"/>
      <c r="CT952" s="74"/>
      <c r="CU952" s="74"/>
      <c r="CV952" s="74"/>
      <c r="CW952" s="74"/>
    </row>
    <row r="953" spans="1:101" ht="16.5" x14ac:dyDescent="0.3">
      <c r="A953" s="74" t="s">
        <v>295</v>
      </c>
      <c r="B953" s="74">
        <v>57</v>
      </c>
      <c r="C953" s="74">
        <v>10007851</v>
      </c>
      <c r="D953" s="74" t="s">
        <v>36</v>
      </c>
      <c r="E953" s="74" t="s">
        <v>88</v>
      </c>
      <c r="F953" s="78">
        <v>1580</v>
      </c>
      <c r="G953" s="74">
        <v>5.3</v>
      </c>
      <c r="H953" s="78">
        <v>1500</v>
      </c>
      <c r="I953" s="74">
        <v>7.6</v>
      </c>
      <c r="J953" s="74">
        <v>10.1</v>
      </c>
      <c r="K953" s="74">
        <v>65.2</v>
      </c>
      <c r="L953" s="74">
        <v>77.8</v>
      </c>
      <c r="M953" s="74">
        <v>82.3</v>
      </c>
      <c r="N953" s="78">
        <v>1580</v>
      </c>
      <c r="O953" s="74">
        <v>5.3</v>
      </c>
      <c r="P953" s="78">
        <v>1500</v>
      </c>
      <c r="Q953" s="74">
        <v>9.1999999999999993</v>
      </c>
      <c r="R953" s="74">
        <v>8.1999999999999993</v>
      </c>
      <c r="S953" s="74">
        <v>70.400000000000006</v>
      </c>
      <c r="T953" s="74">
        <v>80.3</v>
      </c>
      <c r="U953" s="74">
        <v>82.6</v>
      </c>
      <c r="V953" s="78" t="s">
        <v>13</v>
      </c>
      <c r="W953" s="74" t="s">
        <v>13</v>
      </c>
      <c r="X953" s="78" t="s">
        <v>13</v>
      </c>
      <c r="Y953" s="74" t="s">
        <v>13</v>
      </c>
      <c r="Z953" s="74" t="s">
        <v>13</v>
      </c>
      <c r="AA953" s="74" t="s">
        <v>13</v>
      </c>
      <c r="AB953" s="74" t="s">
        <v>13</v>
      </c>
      <c r="AC953" s="74" t="s">
        <v>13</v>
      </c>
      <c r="AD953" s="78"/>
      <c r="AE953" s="74"/>
      <c r="AF953" s="78"/>
      <c r="AG953" s="74"/>
      <c r="AH953" s="74"/>
      <c r="AI953" s="74"/>
      <c r="AJ953" s="74"/>
      <c r="AK953" s="74"/>
      <c r="AL953" s="78">
        <v>1120</v>
      </c>
      <c r="AM953" s="74">
        <v>3.1</v>
      </c>
      <c r="AN953" s="78">
        <v>1085</v>
      </c>
      <c r="AO953" s="74">
        <v>6.5</v>
      </c>
      <c r="AP953" s="74">
        <v>16</v>
      </c>
      <c r="AQ953" s="74">
        <v>63.5</v>
      </c>
      <c r="AR953" s="74">
        <v>73.400000000000006</v>
      </c>
      <c r="AS953" s="74">
        <v>77.5</v>
      </c>
      <c r="AT953" s="78">
        <v>1120</v>
      </c>
      <c r="AU953" s="74">
        <v>3.1</v>
      </c>
      <c r="AV953" s="78">
        <v>1085</v>
      </c>
      <c r="AW953" s="74">
        <v>9.9</v>
      </c>
      <c r="AX953" s="74">
        <v>11.1</v>
      </c>
      <c r="AY953" s="74">
        <v>71.2</v>
      </c>
      <c r="AZ953" s="74">
        <v>77.599999999999994</v>
      </c>
      <c r="BA953" s="74">
        <v>79.099999999999994</v>
      </c>
      <c r="BB953" s="78" t="s">
        <v>13</v>
      </c>
      <c r="BC953" s="74" t="s">
        <v>13</v>
      </c>
      <c r="BD953" s="78" t="s">
        <v>13</v>
      </c>
      <c r="BE953" s="74" t="s">
        <v>13</v>
      </c>
      <c r="BF953" s="74" t="s">
        <v>13</v>
      </c>
      <c r="BG953" s="74" t="s">
        <v>13</v>
      </c>
      <c r="BH953" s="74" t="s">
        <v>13</v>
      </c>
      <c r="BI953" s="74" t="s">
        <v>13</v>
      </c>
      <c r="BJ953" s="78"/>
      <c r="BK953" s="74"/>
      <c r="BL953" s="78"/>
      <c r="BM953" s="74"/>
      <c r="BN953" s="74"/>
      <c r="BO953" s="74"/>
      <c r="BP953" s="74"/>
      <c r="BQ953" s="74"/>
      <c r="BR953" s="78">
        <v>2700</v>
      </c>
      <c r="BS953" s="74">
        <v>4.4000000000000004</v>
      </c>
      <c r="BT953" s="78">
        <v>2580</v>
      </c>
      <c r="BU953" s="74">
        <v>7.2</v>
      </c>
      <c r="BV953" s="74">
        <v>12.5</v>
      </c>
      <c r="BW953" s="74">
        <v>64.400000000000006</v>
      </c>
      <c r="BX953" s="74">
        <v>76</v>
      </c>
      <c r="BY953" s="74">
        <v>80.3</v>
      </c>
      <c r="BZ953" s="78">
        <v>2700</v>
      </c>
      <c r="CA953" s="74">
        <v>4.4000000000000004</v>
      </c>
      <c r="CB953" s="78">
        <v>2580</v>
      </c>
      <c r="CC953" s="74">
        <v>9.5</v>
      </c>
      <c r="CD953" s="74">
        <v>9.4</v>
      </c>
      <c r="CE953" s="74">
        <v>70.7</v>
      </c>
      <c r="CF953" s="74">
        <v>79.2</v>
      </c>
      <c r="CG953" s="74">
        <v>81.099999999999994</v>
      </c>
      <c r="CH953" s="78" t="s">
        <v>13</v>
      </c>
      <c r="CI953" s="74" t="s">
        <v>13</v>
      </c>
      <c r="CJ953" s="78" t="s">
        <v>13</v>
      </c>
      <c r="CK953" s="74" t="s">
        <v>13</v>
      </c>
      <c r="CL953" s="74" t="s">
        <v>13</v>
      </c>
      <c r="CM953" s="74" t="s">
        <v>13</v>
      </c>
      <c r="CN953" s="74" t="s">
        <v>13</v>
      </c>
      <c r="CO953" s="74" t="s">
        <v>13</v>
      </c>
      <c r="CP953" s="78"/>
      <c r="CQ953" s="74"/>
      <c r="CR953" s="78"/>
      <c r="CS953" s="74"/>
      <c r="CT953" s="74"/>
      <c r="CU953" s="74"/>
      <c r="CV953" s="74"/>
      <c r="CW953" s="74"/>
    </row>
    <row r="954" spans="1:101" ht="16.5" x14ac:dyDescent="0.3">
      <c r="A954" s="74" t="s">
        <v>295</v>
      </c>
      <c r="B954" s="74">
        <v>116</v>
      </c>
      <c r="C954" s="74">
        <v>10007143</v>
      </c>
      <c r="D954" s="74" t="s">
        <v>90</v>
      </c>
      <c r="E954" s="74" t="s">
        <v>91</v>
      </c>
      <c r="F954" s="78">
        <v>1475</v>
      </c>
      <c r="G954" s="74">
        <v>2.4</v>
      </c>
      <c r="H954" s="78">
        <v>1440</v>
      </c>
      <c r="I954" s="74">
        <v>7.5</v>
      </c>
      <c r="J954" s="74">
        <v>9.9</v>
      </c>
      <c r="K954" s="74">
        <v>47.5</v>
      </c>
      <c r="L954" s="74">
        <v>69.900000000000006</v>
      </c>
      <c r="M954" s="74">
        <v>82.6</v>
      </c>
      <c r="N954" s="78">
        <v>1475</v>
      </c>
      <c r="O954" s="74">
        <v>2.9</v>
      </c>
      <c r="P954" s="78">
        <v>1430</v>
      </c>
      <c r="Q954" s="74">
        <v>7.7</v>
      </c>
      <c r="R954" s="74">
        <v>8.1999999999999993</v>
      </c>
      <c r="S954" s="74">
        <v>63.1</v>
      </c>
      <c r="T954" s="74">
        <v>78.599999999999994</v>
      </c>
      <c r="U954" s="74">
        <v>84.1</v>
      </c>
      <c r="V954" s="78" t="s">
        <v>13</v>
      </c>
      <c r="W954" s="74" t="s">
        <v>13</v>
      </c>
      <c r="X954" s="78" t="s">
        <v>13</v>
      </c>
      <c r="Y954" s="74" t="s">
        <v>13</v>
      </c>
      <c r="Z954" s="74" t="s">
        <v>13</v>
      </c>
      <c r="AA954" s="74" t="s">
        <v>13</v>
      </c>
      <c r="AB954" s="74" t="s">
        <v>13</v>
      </c>
      <c r="AC954" s="74" t="s">
        <v>13</v>
      </c>
      <c r="AD954" s="78"/>
      <c r="AE954" s="74"/>
      <c r="AF954" s="78"/>
      <c r="AG954" s="74"/>
      <c r="AH954" s="74"/>
      <c r="AI954" s="74"/>
      <c r="AJ954" s="74"/>
      <c r="AK954" s="74"/>
      <c r="AL954" s="78">
        <v>1350</v>
      </c>
      <c r="AM954" s="74">
        <v>2.7</v>
      </c>
      <c r="AN954" s="78">
        <v>1315</v>
      </c>
      <c r="AO954" s="74">
        <v>7.8</v>
      </c>
      <c r="AP954" s="74">
        <v>10.4</v>
      </c>
      <c r="AQ954" s="74">
        <v>50.8</v>
      </c>
      <c r="AR954" s="74">
        <v>68.599999999999994</v>
      </c>
      <c r="AS954" s="74">
        <v>81.7</v>
      </c>
      <c r="AT954" s="78">
        <v>1350</v>
      </c>
      <c r="AU954" s="74">
        <v>3</v>
      </c>
      <c r="AV954" s="78">
        <v>1310</v>
      </c>
      <c r="AW954" s="74">
        <v>9.6999999999999993</v>
      </c>
      <c r="AX954" s="74">
        <v>6.8</v>
      </c>
      <c r="AY954" s="74">
        <v>67.599999999999994</v>
      </c>
      <c r="AZ954" s="74">
        <v>78.599999999999994</v>
      </c>
      <c r="BA954" s="74">
        <v>83.5</v>
      </c>
      <c r="BB954" s="78" t="s">
        <v>13</v>
      </c>
      <c r="BC954" s="74" t="s">
        <v>13</v>
      </c>
      <c r="BD954" s="78" t="s">
        <v>13</v>
      </c>
      <c r="BE954" s="74" t="s">
        <v>13</v>
      </c>
      <c r="BF954" s="74" t="s">
        <v>13</v>
      </c>
      <c r="BG954" s="74" t="s">
        <v>13</v>
      </c>
      <c r="BH954" s="74" t="s">
        <v>13</v>
      </c>
      <c r="BI954" s="74" t="s">
        <v>13</v>
      </c>
      <c r="BJ954" s="78"/>
      <c r="BK954" s="74"/>
      <c r="BL954" s="78"/>
      <c r="BM954" s="74"/>
      <c r="BN954" s="74"/>
      <c r="BO954" s="74"/>
      <c r="BP954" s="74"/>
      <c r="BQ954" s="74"/>
      <c r="BR954" s="78">
        <v>2825</v>
      </c>
      <c r="BS954" s="74">
        <v>2.6</v>
      </c>
      <c r="BT954" s="78">
        <v>2755</v>
      </c>
      <c r="BU954" s="74">
        <v>7.7</v>
      </c>
      <c r="BV954" s="74">
        <v>10.199999999999999</v>
      </c>
      <c r="BW954" s="74">
        <v>49.1</v>
      </c>
      <c r="BX954" s="74">
        <v>69.3</v>
      </c>
      <c r="BY954" s="74">
        <v>82.2</v>
      </c>
      <c r="BZ954" s="78">
        <v>2825</v>
      </c>
      <c r="CA954" s="74">
        <v>2.9</v>
      </c>
      <c r="CB954" s="78">
        <v>2745</v>
      </c>
      <c r="CC954" s="74">
        <v>8.6</v>
      </c>
      <c r="CD954" s="74">
        <v>7.5</v>
      </c>
      <c r="CE954" s="74">
        <v>65.3</v>
      </c>
      <c r="CF954" s="74">
        <v>78.599999999999994</v>
      </c>
      <c r="CG954" s="74">
        <v>83.8</v>
      </c>
      <c r="CH954" s="78" t="s">
        <v>13</v>
      </c>
      <c r="CI954" s="74" t="s">
        <v>13</v>
      </c>
      <c r="CJ954" s="78" t="s">
        <v>13</v>
      </c>
      <c r="CK954" s="74" t="s">
        <v>13</v>
      </c>
      <c r="CL954" s="74" t="s">
        <v>13</v>
      </c>
      <c r="CM954" s="74" t="s">
        <v>13</v>
      </c>
      <c r="CN954" s="74" t="s">
        <v>13</v>
      </c>
      <c r="CO954" s="74" t="s">
        <v>13</v>
      </c>
      <c r="CP954" s="78"/>
      <c r="CQ954" s="74"/>
      <c r="CR954" s="78"/>
      <c r="CS954" s="74"/>
      <c r="CT954" s="74"/>
      <c r="CU954" s="74"/>
      <c r="CV954" s="74"/>
      <c r="CW954" s="74"/>
    </row>
    <row r="955" spans="1:101" ht="16.5" x14ac:dyDescent="0.3">
      <c r="A955" s="74" t="s">
        <v>295</v>
      </c>
      <c r="B955" s="74">
        <v>117</v>
      </c>
      <c r="C955" s="74">
        <v>10007789</v>
      </c>
      <c r="D955" s="74" t="s">
        <v>11</v>
      </c>
      <c r="E955" s="74" t="s">
        <v>93</v>
      </c>
      <c r="F955" s="78">
        <v>1470</v>
      </c>
      <c r="G955" s="74">
        <v>4.3</v>
      </c>
      <c r="H955" s="78">
        <v>1410</v>
      </c>
      <c r="I955" s="74">
        <v>5.8</v>
      </c>
      <c r="J955" s="74">
        <v>9.3000000000000007</v>
      </c>
      <c r="K955" s="74">
        <v>56.8</v>
      </c>
      <c r="L955" s="74">
        <v>77.099999999999994</v>
      </c>
      <c r="M955" s="74">
        <v>84.9</v>
      </c>
      <c r="N955" s="78">
        <v>1470</v>
      </c>
      <c r="O955" s="74">
        <v>4.5999999999999996</v>
      </c>
      <c r="P955" s="78">
        <v>1405</v>
      </c>
      <c r="Q955" s="74">
        <v>8.4</v>
      </c>
      <c r="R955" s="74">
        <v>7.9</v>
      </c>
      <c r="S955" s="74">
        <v>67.8</v>
      </c>
      <c r="T955" s="74">
        <v>79.8</v>
      </c>
      <c r="U955" s="74">
        <v>83.7</v>
      </c>
      <c r="V955" s="78" t="s">
        <v>13</v>
      </c>
      <c r="W955" s="74" t="s">
        <v>13</v>
      </c>
      <c r="X955" s="78" t="s">
        <v>13</v>
      </c>
      <c r="Y955" s="74" t="s">
        <v>13</v>
      </c>
      <c r="Z955" s="74" t="s">
        <v>13</v>
      </c>
      <c r="AA955" s="74" t="s">
        <v>13</v>
      </c>
      <c r="AB955" s="74" t="s">
        <v>13</v>
      </c>
      <c r="AC955" s="74" t="s">
        <v>13</v>
      </c>
      <c r="AD955" s="78"/>
      <c r="AE955" s="74"/>
      <c r="AF955" s="78"/>
      <c r="AG955" s="74"/>
      <c r="AH955" s="74"/>
      <c r="AI955" s="74"/>
      <c r="AJ955" s="74"/>
      <c r="AK955" s="74"/>
      <c r="AL955" s="78">
        <v>1060</v>
      </c>
      <c r="AM955" s="74">
        <v>1.5</v>
      </c>
      <c r="AN955" s="78">
        <v>1045</v>
      </c>
      <c r="AO955" s="74">
        <v>7.2</v>
      </c>
      <c r="AP955" s="74">
        <v>13.8</v>
      </c>
      <c r="AQ955" s="74">
        <v>54.6</v>
      </c>
      <c r="AR955" s="74">
        <v>68.5</v>
      </c>
      <c r="AS955" s="74">
        <v>79</v>
      </c>
      <c r="AT955" s="78">
        <v>1060</v>
      </c>
      <c r="AU955" s="74">
        <v>1.5</v>
      </c>
      <c r="AV955" s="78">
        <v>1045</v>
      </c>
      <c r="AW955" s="74">
        <v>12.5</v>
      </c>
      <c r="AX955" s="74">
        <v>9.6999999999999993</v>
      </c>
      <c r="AY955" s="74">
        <v>65</v>
      </c>
      <c r="AZ955" s="74">
        <v>72.400000000000006</v>
      </c>
      <c r="BA955" s="74">
        <v>77.8</v>
      </c>
      <c r="BB955" s="78" t="s">
        <v>13</v>
      </c>
      <c r="BC955" s="74" t="s">
        <v>13</v>
      </c>
      <c r="BD955" s="78" t="s">
        <v>13</v>
      </c>
      <c r="BE955" s="74" t="s">
        <v>13</v>
      </c>
      <c r="BF955" s="74" t="s">
        <v>13</v>
      </c>
      <c r="BG955" s="74" t="s">
        <v>13</v>
      </c>
      <c r="BH955" s="74" t="s">
        <v>13</v>
      </c>
      <c r="BI955" s="74" t="s">
        <v>13</v>
      </c>
      <c r="BJ955" s="78"/>
      <c r="BK955" s="74"/>
      <c r="BL955" s="78"/>
      <c r="BM955" s="74"/>
      <c r="BN955" s="74"/>
      <c r="BO955" s="74"/>
      <c r="BP955" s="74"/>
      <c r="BQ955" s="74"/>
      <c r="BR955" s="78">
        <v>2535</v>
      </c>
      <c r="BS955" s="74">
        <v>3.1</v>
      </c>
      <c r="BT955" s="78">
        <v>2455</v>
      </c>
      <c r="BU955" s="74">
        <v>6.4</v>
      </c>
      <c r="BV955" s="74">
        <v>11.2</v>
      </c>
      <c r="BW955" s="74">
        <v>55.9</v>
      </c>
      <c r="BX955" s="74">
        <v>73.400000000000006</v>
      </c>
      <c r="BY955" s="74">
        <v>82.4</v>
      </c>
      <c r="BZ955" s="78">
        <v>2535</v>
      </c>
      <c r="CA955" s="74">
        <v>3.3</v>
      </c>
      <c r="CB955" s="78">
        <v>2450</v>
      </c>
      <c r="CC955" s="74">
        <v>10.199999999999999</v>
      </c>
      <c r="CD955" s="74">
        <v>8.6999999999999993</v>
      </c>
      <c r="CE955" s="74">
        <v>66.599999999999994</v>
      </c>
      <c r="CF955" s="74">
        <v>76.7</v>
      </c>
      <c r="CG955" s="74">
        <v>81.2</v>
      </c>
      <c r="CH955" s="78" t="s">
        <v>13</v>
      </c>
      <c r="CI955" s="74" t="s">
        <v>13</v>
      </c>
      <c r="CJ955" s="78" t="s">
        <v>13</v>
      </c>
      <c r="CK955" s="74" t="s">
        <v>13</v>
      </c>
      <c r="CL955" s="74" t="s">
        <v>13</v>
      </c>
      <c r="CM955" s="74" t="s">
        <v>13</v>
      </c>
      <c r="CN955" s="74" t="s">
        <v>13</v>
      </c>
      <c r="CO955" s="74" t="s">
        <v>13</v>
      </c>
      <c r="CP955" s="78"/>
      <c r="CQ955" s="74"/>
      <c r="CR955" s="78"/>
      <c r="CS955" s="74"/>
      <c r="CT955" s="74"/>
      <c r="CU955" s="74"/>
      <c r="CV955" s="74"/>
      <c r="CW955" s="74"/>
    </row>
    <row r="956" spans="1:101" ht="16.5" x14ac:dyDescent="0.3">
      <c r="A956" s="74" t="s">
        <v>295</v>
      </c>
      <c r="B956" s="74">
        <v>58</v>
      </c>
      <c r="C956" s="74">
        <v>10007144</v>
      </c>
      <c r="D956" s="74" t="s">
        <v>27</v>
      </c>
      <c r="E956" s="74" t="s">
        <v>95</v>
      </c>
      <c r="F956" s="78">
        <v>1525</v>
      </c>
      <c r="G956" s="74">
        <v>4</v>
      </c>
      <c r="H956" s="78">
        <v>1465</v>
      </c>
      <c r="I956" s="74">
        <v>8.9</v>
      </c>
      <c r="J956" s="74">
        <v>20.8</v>
      </c>
      <c r="K956" s="74">
        <v>52.3</v>
      </c>
      <c r="L956" s="74">
        <v>62.4</v>
      </c>
      <c r="M956" s="74">
        <v>70.2</v>
      </c>
      <c r="N956" s="78">
        <v>1525</v>
      </c>
      <c r="O956" s="74">
        <v>4.7</v>
      </c>
      <c r="P956" s="78">
        <v>1455</v>
      </c>
      <c r="Q956" s="74">
        <v>12.7</v>
      </c>
      <c r="R956" s="74">
        <v>16.8</v>
      </c>
      <c r="S956" s="74">
        <v>59.6</v>
      </c>
      <c r="T956" s="74">
        <v>66.599999999999994</v>
      </c>
      <c r="U956" s="74">
        <v>70.5</v>
      </c>
      <c r="V956" s="78" t="s">
        <v>13</v>
      </c>
      <c r="W956" s="74" t="s">
        <v>13</v>
      </c>
      <c r="X956" s="78" t="s">
        <v>13</v>
      </c>
      <c r="Y956" s="74" t="s">
        <v>13</v>
      </c>
      <c r="Z956" s="74" t="s">
        <v>13</v>
      </c>
      <c r="AA956" s="74" t="s">
        <v>13</v>
      </c>
      <c r="AB956" s="74" t="s">
        <v>13</v>
      </c>
      <c r="AC956" s="74" t="s">
        <v>13</v>
      </c>
      <c r="AD956" s="78"/>
      <c r="AE956" s="74"/>
      <c r="AF956" s="78"/>
      <c r="AG956" s="74"/>
      <c r="AH956" s="74"/>
      <c r="AI956" s="74"/>
      <c r="AJ956" s="74"/>
      <c r="AK956" s="74"/>
      <c r="AL956" s="78">
        <v>1030</v>
      </c>
      <c r="AM956" s="74">
        <v>5.2</v>
      </c>
      <c r="AN956" s="78">
        <v>975</v>
      </c>
      <c r="AO956" s="74">
        <v>13.1</v>
      </c>
      <c r="AP956" s="74">
        <v>18.600000000000001</v>
      </c>
      <c r="AQ956" s="74">
        <v>50.7</v>
      </c>
      <c r="AR956" s="74">
        <v>60.3</v>
      </c>
      <c r="AS956" s="74">
        <v>68.2</v>
      </c>
      <c r="AT956" s="78">
        <v>1030</v>
      </c>
      <c r="AU956" s="74">
        <v>5.6</v>
      </c>
      <c r="AV956" s="78">
        <v>970</v>
      </c>
      <c r="AW956" s="74">
        <v>20</v>
      </c>
      <c r="AX956" s="74">
        <v>14.4</v>
      </c>
      <c r="AY956" s="74">
        <v>55.5</v>
      </c>
      <c r="AZ956" s="74">
        <v>61.1</v>
      </c>
      <c r="BA956" s="74">
        <v>65.599999999999994</v>
      </c>
      <c r="BB956" s="78" t="s">
        <v>13</v>
      </c>
      <c r="BC956" s="74" t="s">
        <v>13</v>
      </c>
      <c r="BD956" s="78" t="s">
        <v>13</v>
      </c>
      <c r="BE956" s="74" t="s">
        <v>13</v>
      </c>
      <c r="BF956" s="74" t="s">
        <v>13</v>
      </c>
      <c r="BG956" s="74" t="s">
        <v>13</v>
      </c>
      <c r="BH956" s="74" t="s">
        <v>13</v>
      </c>
      <c r="BI956" s="74" t="s">
        <v>13</v>
      </c>
      <c r="BJ956" s="78"/>
      <c r="BK956" s="74"/>
      <c r="BL956" s="78"/>
      <c r="BM956" s="74"/>
      <c r="BN956" s="74"/>
      <c r="BO956" s="74"/>
      <c r="BP956" s="74"/>
      <c r="BQ956" s="74"/>
      <c r="BR956" s="78">
        <v>2555</v>
      </c>
      <c r="BS956" s="74">
        <v>4.5</v>
      </c>
      <c r="BT956" s="78">
        <v>2440</v>
      </c>
      <c r="BU956" s="74">
        <v>10.6</v>
      </c>
      <c r="BV956" s="74">
        <v>20</v>
      </c>
      <c r="BW956" s="74">
        <v>51.6</v>
      </c>
      <c r="BX956" s="74">
        <v>61.6</v>
      </c>
      <c r="BY956" s="74">
        <v>69.400000000000006</v>
      </c>
      <c r="BZ956" s="78">
        <v>2555</v>
      </c>
      <c r="CA956" s="74">
        <v>5.0999999999999996</v>
      </c>
      <c r="CB956" s="78">
        <v>2425</v>
      </c>
      <c r="CC956" s="74">
        <v>15.6</v>
      </c>
      <c r="CD956" s="74">
        <v>15.8</v>
      </c>
      <c r="CE956" s="74">
        <v>57.9</v>
      </c>
      <c r="CF956" s="74">
        <v>64.400000000000006</v>
      </c>
      <c r="CG956" s="74">
        <v>68.599999999999994</v>
      </c>
      <c r="CH956" s="78" t="s">
        <v>13</v>
      </c>
      <c r="CI956" s="74" t="s">
        <v>13</v>
      </c>
      <c r="CJ956" s="78" t="s">
        <v>13</v>
      </c>
      <c r="CK956" s="74" t="s">
        <v>13</v>
      </c>
      <c r="CL956" s="74" t="s">
        <v>13</v>
      </c>
      <c r="CM956" s="74" t="s">
        <v>13</v>
      </c>
      <c r="CN956" s="74" t="s">
        <v>13</v>
      </c>
      <c r="CO956" s="74" t="s">
        <v>13</v>
      </c>
      <c r="CP956" s="78"/>
      <c r="CQ956" s="74"/>
      <c r="CR956" s="78"/>
      <c r="CS956" s="74"/>
      <c r="CT956" s="74"/>
      <c r="CU956" s="74"/>
      <c r="CV956" s="74"/>
      <c r="CW956" s="74"/>
    </row>
    <row r="957" spans="1:101" ht="16.5" x14ac:dyDescent="0.3">
      <c r="A957" s="74" t="s">
        <v>295</v>
      </c>
      <c r="B957" s="74">
        <v>16</v>
      </c>
      <c r="C957" s="74">
        <v>10007823</v>
      </c>
      <c r="D957" s="74" t="s">
        <v>39</v>
      </c>
      <c r="E957" s="74" t="s">
        <v>97</v>
      </c>
      <c r="F957" s="78">
        <v>1510</v>
      </c>
      <c r="G957" s="74">
        <v>2.9</v>
      </c>
      <c r="H957" s="78">
        <v>1465</v>
      </c>
      <c r="I957" s="74">
        <v>5.7</v>
      </c>
      <c r="J957" s="74">
        <v>8.1999999999999993</v>
      </c>
      <c r="K957" s="74">
        <v>68.7</v>
      </c>
      <c r="L957" s="74">
        <v>82.4</v>
      </c>
      <c r="M957" s="74">
        <v>86.1</v>
      </c>
      <c r="N957" s="78">
        <v>1510</v>
      </c>
      <c r="O957" s="74">
        <v>3</v>
      </c>
      <c r="P957" s="78">
        <v>1465</v>
      </c>
      <c r="Q957" s="74">
        <v>8.5</v>
      </c>
      <c r="R957" s="74">
        <v>7.4</v>
      </c>
      <c r="S957" s="74">
        <v>72</v>
      </c>
      <c r="T957" s="74">
        <v>81.3</v>
      </c>
      <c r="U957" s="74">
        <v>84.1</v>
      </c>
      <c r="V957" s="78" t="s">
        <v>13</v>
      </c>
      <c r="W957" s="74" t="s">
        <v>13</v>
      </c>
      <c r="X957" s="78" t="s">
        <v>13</v>
      </c>
      <c r="Y957" s="74" t="s">
        <v>13</v>
      </c>
      <c r="Z957" s="74" t="s">
        <v>13</v>
      </c>
      <c r="AA957" s="74" t="s">
        <v>13</v>
      </c>
      <c r="AB957" s="74" t="s">
        <v>13</v>
      </c>
      <c r="AC957" s="74" t="s">
        <v>13</v>
      </c>
      <c r="AD957" s="78"/>
      <c r="AE957" s="74"/>
      <c r="AF957" s="78"/>
      <c r="AG957" s="74"/>
      <c r="AH957" s="74"/>
      <c r="AI957" s="74"/>
      <c r="AJ957" s="74"/>
      <c r="AK957" s="74"/>
      <c r="AL957" s="78">
        <v>625</v>
      </c>
      <c r="AM957" s="74">
        <v>1.8</v>
      </c>
      <c r="AN957" s="78">
        <v>610</v>
      </c>
      <c r="AO957" s="74">
        <v>5.2</v>
      </c>
      <c r="AP957" s="74">
        <v>17.2</v>
      </c>
      <c r="AQ957" s="74">
        <v>63.6</v>
      </c>
      <c r="AR957" s="74">
        <v>73.7</v>
      </c>
      <c r="AS957" s="74">
        <v>77.599999999999994</v>
      </c>
      <c r="AT957" s="78">
        <v>625</v>
      </c>
      <c r="AU957" s="74">
        <v>1.8</v>
      </c>
      <c r="AV957" s="78">
        <v>610</v>
      </c>
      <c r="AW957" s="74">
        <v>11.1</v>
      </c>
      <c r="AX957" s="74">
        <v>10.5</v>
      </c>
      <c r="AY957" s="74">
        <v>68.5</v>
      </c>
      <c r="AZ957" s="74">
        <v>75.5</v>
      </c>
      <c r="BA957" s="74">
        <v>78.400000000000006</v>
      </c>
      <c r="BB957" s="78" t="s">
        <v>13</v>
      </c>
      <c r="BC957" s="74" t="s">
        <v>13</v>
      </c>
      <c r="BD957" s="78" t="s">
        <v>13</v>
      </c>
      <c r="BE957" s="74" t="s">
        <v>13</v>
      </c>
      <c r="BF957" s="74" t="s">
        <v>13</v>
      </c>
      <c r="BG957" s="74" t="s">
        <v>13</v>
      </c>
      <c r="BH957" s="74" t="s">
        <v>13</v>
      </c>
      <c r="BI957" s="74" t="s">
        <v>13</v>
      </c>
      <c r="BJ957" s="78"/>
      <c r="BK957" s="74"/>
      <c r="BL957" s="78"/>
      <c r="BM957" s="74"/>
      <c r="BN957" s="74"/>
      <c r="BO957" s="74"/>
      <c r="BP957" s="74"/>
      <c r="BQ957" s="74"/>
      <c r="BR957" s="78">
        <v>2130</v>
      </c>
      <c r="BS957" s="74">
        <v>2.6</v>
      </c>
      <c r="BT957" s="78">
        <v>2075</v>
      </c>
      <c r="BU957" s="74">
        <v>5.5</v>
      </c>
      <c r="BV957" s="74">
        <v>10.8</v>
      </c>
      <c r="BW957" s="74">
        <v>67.2</v>
      </c>
      <c r="BX957" s="74">
        <v>79.8</v>
      </c>
      <c r="BY957" s="74">
        <v>83.6</v>
      </c>
      <c r="BZ957" s="78">
        <v>2130</v>
      </c>
      <c r="CA957" s="74">
        <v>2.7</v>
      </c>
      <c r="CB957" s="78">
        <v>2075</v>
      </c>
      <c r="CC957" s="74">
        <v>9.3000000000000007</v>
      </c>
      <c r="CD957" s="74">
        <v>8.3000000000000007</v>
      </c>
      <c r="CE957" s="74">
        <v>71</v>
      </c>
      <c r="CF957" s="74">
        <v>79.599999999999994</v>
      </c>
      <c r="CG957" s="74">
        <v>82.5</v>
      </c>
      <c r="CH957" s="78" t="s">
        <v>13</v>
      </c>
      <c r="CI957" s="74" t="s">
        <v>13</v>
      </c>
      <c r="CJ957" s="78" t="s">
        <v>13</v>
      </c>
      <c r="CK957" s="74" t="s">
        <v>13</v>
      </c>
      <c r="CL957" s="74" t="s">
        <v>13</v>
      </c>
      <c r="CM957" s="74" t="s">
        <v>13</v>
      </c>
      <c r="CN957" s="74" t="s">
        <v>13</v>
      </c>
      <c r="CO957" s="74" t="s">
        <v>13</v>
      </c>
      <c r="CP957" s="78"/>
      <c r="CQ957" s="74"/>
      <c r="CR957" s="78"/>
      <c r="CS957" s="74"/>
      <c r="CT957" s="74"/>
      <c r="CU957" s="74"/>
      <c r="CV957" s="74"/>
      <c r="CW957" s="74"/>
    </row>
    <row r="958" spans="1:101" ht="16.5" x14ac:dyDescent="0.3">
      <c r="A958" s="74" t="s">
        <v>295</v>
      </c>
      <c r="B958" s="74">
        <v>118</v>
      </c>
      <c r="C958" s="74">
        <v>10007791</v>
      </c>
      <c r="D958" s="74" t="s">
        <v>11</v>
      </c>
      <c r="E958" s="74" t="s">
        <v>99</v>
      </c>
      <c r="F958" s="78">
        <v>965</v>
      </c>
      <c r="G958" s="74">
        <v>5.5</v>
      </c>
      <c r="H958" s="78">
        <v>915</v>
      </c>
      <c r="I958" s="74">
        <v>7.6</v>
      </c>
      <c r="J958" s="74">
        <v>10.4</v>
      </c>
      <c r="K958" s="74">
        <v>60.9</v>
      </c>
      <c r="L958" s="74">
        <v>75.2</v>
      </c>
      <c r="M958" s="74">
        <v>82</v>
      </c>
      <c r="N958" s="78">
        <v>965</v>
      </c>
      <c r="O958" s="74">
        <v>6.1</v>
      </c>
      <c r="P958" s="78">
        <v>905</v>
      </c>
      <c r="Q958" s="74">
        <v>9.1999999999999993</v>
      </c>
      <c r="R958" s="74">
        <v>11.7</v>
      </c>
      <c r="S958" s="74">
        <v>67.099999999999994</v>
      </c>
      <c r="T958" s="74">
        <v>75.900000000000006</v>
      </c>
      <c r="U958" s="74">
        <v>79.2</v>
      </c>
      <c r="V958" s="78" t="s">
        <v>13</v>
      </c>
      <c r="W958" s="74" t="s">
        <v>13</v>
      </c>
      <c r="X958" s="78" t="s">
        <v>13</v>
      </c>
      <c r="Y958" s="74" t="s">
        <v>13</v>
      </c>
      <c r="Z958" s="74" t="s">
        <v>13</v>
      </c>
      <c r="AA958" s="74" t="s">
        <v>13</v>
      </c>
      <c r="AB958" s="74" t="s">
        <v>13</v>
      </c>
      <c r="AC958" s="74" t="s">
        <v>13</v>
      </c>
      <c r="AD958" s="78"/>
      <c r="AE958" s="74"/>
      <c r="AF958" s="78"/>
      <c r="AG958" s="74"/>
      <c r="AH958" s="74"/>
      <c r="AI958" s="74"/>
      <c r="AJ958" s="74"/>
      <c r="AK958" s="74"/>
      <c r="AL958" s="78">
        <v>765</v>
      </c>
      <c r="AM958" s="74">
        <v>3</v>
      </c>
      <c r="AN958" s="78">
        <v>740</v>
      </c>
      <c r="AO958" s="74">
        <v>6.7</v>
      </c>
      <c r="AP958" s="74">
        <v>13.6</v>
      </c>
      <c r="AQ958" s="74">
        <v>58.2</v>
      </c>
      <c r="AR958" s="74">
        <v>69.900000000000006</v>
      </c>
      <c r="AS958" s="74">
        <v>79.599999999999994</v>
      </c>
      <c r="AT958" s="78">
        <v>765</v>
      </c>
      <c r="AU958" s="74">
        <v>3</v>
      </c>
      <c r="AV958" s="78">
        <v>740</v>
      </c>
      <c r="AW958" s="74">
        <v>12.8</v>
      </c>
      <c r="AX958" s="74">
        <v>10</v>
      </c>
      <c r="AY958" s="74">
        <v>68</v>
      </c>
      <c r="AZ958" s="74">
        <v>74.400000000000006</v>
      </c>
      <c r="BA958" s="74">
        <v>77.2</v>
      </c>
      <c r="BB958" s="78" t="s">
        <v>13</v>
      </c>
      <c r="BC958" s="74" t="s">
        <v>13</v>
      </c>
      <c r="BD958" s="78" t="s">
        <v>13</v>
      </c>
      <c r="BE958" s="74" t="s">
        <v>13</v>
      </c>
      <c r="BF958" s="74" t="s">
        <v>13</v>
      </c>
      <c r="BG958" s="74" t="s">
        <v>13</v>
      </c>
      <c r="BH958" s="74" t="s">
        <v>13</v>
      </c>
      <c r="BI958" s="74" t="s">
        <v>13</v>
      </c>
      <c r="BJ958" s="78"/>
      <c r="BK958" s="74"/>
      <c r="BL958" s="78"/>
      <c r="BM958" s="74"/>
      <c r="BN958" s="74"/>
      <c r="BO958" s="74"/>
      <c r="BP958" s="74"/>
      <c r="BQ958" s="74"/>
      <c r="BR958" s="78">
        <v>1730</v>
      </c>
      <c r="BS958" s="74">
        <v>4.4000000000000004</v>
      </c>
      <c r="BT958" s="78">
        <v>1655</v>
      </c>
      <c r="BU958" s="74">
        <v>7.2</v>
      </c>
      <c r="BV958" s="74">
        <v>11.9</v>
      </c>
      <c r="BW958" s="74">
        <v>59.7</v>
      </c>
      <c r="BX958" s="74">
        <v>72.900000000000006</v>
      </c>
      <c r="BY958" s="74">
        <v>81</v>
      </c>
      <c r="BZ958" s="78">
        <v>1730</v>
      </c>
      <c r="CA958" s="74">
        <v>4.7</v>
      </c>
      <c r="CB958" s="78">
        <v>1650</v>
      </c>
      <c r="CC958" s="74">
        <v>10.8</v>
      </c>
      <c r="CD958" s="74">
        <v>10.9</v>
      </c>
      <c r="CE958" s="74">
        <v>67.5</v>
      </c>
      <c r="CF958" s="74">
        <v>75.2</v>
      </c>
      <c r="CG958" s="74">
        <v>78.3</v>
      </c>
      <c r="CH958" s="78" t="s">
        <v>13</v>
      </c>
      <c r="CI958" s="74" t="s">
        <v>13</v>
      </c>
      <c r="CJ958" s="78" t="s">
        <v>13</v>
      </c>
      <c r="CK958" s="74" t="s">
        <v>13</v>
      </c>
      <c r="CL958" s="74" t="s">
        <v>13</v>
      </c>
      <c r="CM958" s="74" t="s">
        <v>13</v>
      </c>
      <c r="CN958" s="74" t="s">
        <v>13</v>
      </c>
      <c r="CO958" s="74" t="s">
        <v>13</v>
      </c>
      <c r="CP958" s="78"/>
      <c r="CQ958" s="74"/>
      <c r="CR958" s="78"/>
      <c r="CS958" s="74"/>
      <c r="CT958" s="74"/>
      <c r="CU958" s="74"/>
      <c r="CV958" s="74"/>
      <c r="CW958" s="74"/>
    </row>
    <row r="959" spans="1:101" ht="16.5" x14ac:dyDescent="0.3">
      <c r="A959" s="74" t="s">
        <v>295</v>
      </c>
      <c r="B959" s="74">
        <v>119</v>
      </c>
      <c r="C959" s="74">
        <v>10007792</v>
      </c>
      <c r="D959" s="74" t="s">
        <v>19</v>
      </c>
      <c r="E959" s="74" t="s">
        <v>101</v>
      </c>
      <c r="F959" s="78">
        <v>1680</v>
      </c>
      <c r="G959" s="74">
        <v>3.3</v>
      </c>
      <c r="H959" s="78">
        <v>1625</v>
      </c>
      <c r="I959" s="74">
        <v>6</v>
      </c>
      <c r="J959" s="74">
        <v>10</v>
      </c>
      <c r="K959" s="74">
        <v>52.5</v>
      </c>
      <c r="L959" s="74">
        <v>71.599999999999994</v>
      </c>
      <c r="M959" s="74">
        <v>84.1</v>
      </c>
      <c r="N959" s="78">
        <v>1680</v>
      </c>
      <c r="O959" s="74">
        <v>3.7</v>
      </c>
      <c r="P959" s="78">
        <v>1620</v>
      </c>
      <c r="Q959" s="74">
        <v>9.3000000000000007</v>
      </c>
      <c r="R959" s="74">
        <v>9.5</v>
      </c>
      <c r="S959" s="74">
        <v>65.7</v>
      </c>
      <c r="T959" s="74">
        <v>76.8</v>
      </c>
      <c r="U959" s="74">
        <v>81.2</v>
      </c>
      <c r="V959" s="78" t="s">
        <v>13</v>
      </c>
      <c r="W959" s="74" t="s">
        <v>13</v>
      </c>
      <c r="X959" s="78" t="s">
        <v>13</v>
      </c>
      <c r="Y959" s="74" t="s">
        <v>13</v>
      </c>
      <c r="Z959" s="74" t="s">
        <v>13</v>
      </c>
      <c r="AA959" s="74" t="s">
        <v>13</v>
      </c>
      <c r="AB959" s="74" t="s">
        <v>13</v>
      </c>
      <c r="AC959" s="74" t="s">
        <v>13</v>
      </c>
      <c r="AD959" s="78"/>
      <c r="AE959" s="74"/>
      <c r="AF959" s="78"/>
      <c r="AG959" s="74"/>
      <c r="AH959" s="74"/>
      <c r="AI959" s="74"/>
      <c r="AJ959" s="74"/>
      <c r="AK959" s="74"/>
      <c r="AL959" s="78">
        <v>1365</v>
      </c>
      <c r="AM959" s="74">
        <v>2.2999999999999998</v>
      </c>
      <c r="AN959" s="78">
        <v>1330</v>
      </c>
      <c r="AO959" s="74">
        <v>8.6999999999999993</v>
      </c>
      <c r="AP959" s="74">
        <v>11.6</v>
      </c>
      <c r="AQ959" s="74">
        <v>49.6</v>
      </c>
      <c r="AR959" s="74">
        <v>68.400000000000006</v>
      </c>
      <c r="AS959" s="74">
        <v>79.7</v>
      </c>
      <c r="AT959" s="78">
        <v>1365</v>
      </c>
      <c r="AU959" s="74">
        <v>2.6</v>
      </c>
      <c r="AV959" s="78">
        <v>1330</v>
      </c>
      <c r="AW959" s="74">
        <v>12.1</v>
      </c>
      <c r="AX959" s="74">
        <v>8.6</v>
      </c>
      <c r="AY959" s="74">
        <v>63.8</v>
      </c>
      <c r="AZ959" s="74">
        <v>74</v>
      </c>
      <c r="BA959" s="74">
        <v>79.3</v>
      </c>
      <c r="BB959" s="78" t="s">
        <v>13</v>
      </c>
      <c r="BC959" s="74" t="s">
        <v>13</v>
      </c>
      <c r="BD959" s="78" t="s">
        <v>13</v>
      </c>
      <c r="BE959" s="74" t="s">
        <v>13</v>
      </c>
      <c r="BF959" s="74" t="s">
        <v>13</v>
      </c>
      <c r="BG959" s="74" t="s">
        <v>13</v>
      </c>
      <c r="BH959" s="74" t="s">
        <v>13</v>
      </c>
      <c r="BI959" s="74" t="s">
        <v>13</v>
      </c>
      <c r="BJ959" s="78"/>
      <c r="BK959" s="74"/>
      <c r="BL959" s="78"/>
      <c r="BM959" s="74"/>
      <c r="BN959" s="74"/>
      <c r="BO959" s="74"/>
      <c r="BP959" s="74"/>
      <c r="BQ959" s="74"/>
      <c r="BR959" s="78">
        <v>3045</v>
      </c>
      <c r="BS959" s="74">
        <v>2.9</v>
      </c>
      <c r="BT959" s="78">
        <v>2960</v>
      </c>
      <c r="BU959" s="74">
        <v>7.2</v>
      </c>
      <c r="BV959" s="74">
        <v>10.7</v>
      </c>
      <c r="BW959" s="74">
        <v>51.2</v>
      </c>
      <c r="BX959" s="74">
        <v>70.099999999999994</v>
      </c>
      <c r="BY959" s="74">
        <v>82.1</v>
      </c>
      <c r="BZ959" s="78">
        <v>3045</v>
      </c>
      <c r="CA959" s="74">
        <v>3.3</v>
      </c>
      <c r="CB959" s="78">
        <v>2945</v>
      </c>
      <c r="CC959" s="74">
        <v>10.6</v>
      </c>
      <c r="CD959" s="74">
        <v>9.1</v>
      </c>
      <c r="CE959" s="74">
        <v>64.8</v>
      </c>
      <c r="CF959" s="74">
        <v>75.599999999999994</v>
      </c>
      <c r="CG959" s="74">
        <v>80.400000000000006</v>
      </c>
      <c r="CH959" s="78" t="s">
        <v>13</v>
      </c>
      <c r="CI959" s="74" t="s">
        <v>13</v>
      </c>
      <c r="CJ959" s="78" t="s">
        <v>13</v>
      </c>
      <c r="CK959" s="74" t="s">
        <v>13</v>
      </c>
      <c r="CL959" s="74" t="s">
        <v>13</v>
      </c>
      <c r="CM959" s="74" t="s">
        <v>13</v>
      </c>
      <c r="CN959" s="74" t="s">
        <v>13</v>
      </c>
      <c r="CO959" s="74" t="s">
        <v>13</v>
      </c>
      <c r="CP959" s="78"/>
      <c r="CQ959" s="74"/>
      <c r="CR959" s="78"/>
      <c r="CS959" s="74"/>
      <c r="CT959" s="74"/>
      <c r="CU959" s="74"/>
      <c r="CV959" s="74"/>
      <c r="CW959" s="74"/>
    </row>
    <row r="960" spans="1:101" ht="16.5" x14ac:dyDescent="0.3">
      <c r="A960" s="74" t="s">
        <v>295</v>
      </c>
      <c r="B960" s="74">
        <v>17</v>
      </c>
      <c r="C960" s="74">
        <v>10008640</v>
      </c>
      <c r="D960" s="74" t="s">
        <v>19</v>
      </c>
      <c r="E960" s="74" t="s">
        <v>103</v>
      </c>
      <c r="F960" s="78">
        <v>455</v>
      </c>
      <c r="G960" s="74">
        <v>4.4000000000000004</v>
      </c>
      <c r="H960" s="78">
        <v>435</v>
      </c>
      <c r="I960" s="74">
        <v>8.3000000000000007</v>
      </c>
      <c r="J960" s="74">
        <v>21.4</v>
      </c>
      <c r="K960" s="74">
        <v>60.6</v>
      </c>
      <c r="L960" s="74">
        <v>66.099999999999994</v>
      </c>
      <c r="M960" s="74">
        <v>70.3</v>
      </c>
      <c r="N960" s="78">
        <v>455</v>
      </c>
      <c r="O960" s="74">
        <v>4.4000000000000004</v>
      </c>
      <c r="P960" s="78">
        <v>435</v>
      </c>
      <c r="Q960" s="74">
        <v>12.9</v>
      </c>
      <c r="R960" s="74">
        <v>15</v>
      </c>
      <c r="S960" s="74">
        <v>66.400000000000006</v>
      </c>
      <c r="T960" s="74">
        <v>69.400000000000006</v>
      </c>
      <c r="U960" s="74">
        <v>72.099999999999994</v>
      </c>
      <c r="V960" s="78" t="s">
        <v>13</v>
      </c>
      <c r="W960" s="74" t="s">
        <v>13</v>
      </c>
      <c r="X960" s="78" t="s">
        <v>13</v>
      </c>
      <c r="Y960" s="74" t="s">
        <v>13</v>
      </c>
      <c r="Z960" s="74" t="s">
        <v>13</v>
      </c>
      <c r="AA960" s="74" t="s">
        <v>13</v>
      </c>
      <c r="AB960" s="74" t="s">
        <v>13</v>
      </c>
      <c r="AC960" s="74" t="s">
        <v>13</v>
      </c>
      <c r="AD960" s="78"/>
      <c r="AE960" s="74"/>
      <c r="AF960" s="78"/>
      <c r="AG960" s="74"/>
      <c r="AH960" s="74"/>
      <c r="AI960" s="74"/>
      <c r="AJ960" s="74"/>
      <c r="AK960" s="74"/>
      <c r="AL960" s="78">
        <v>320</v>
      </c>
      <c r="AM960" s="74">
        <v>3.1</v>
      </c>
      <c r="AN960" s="78">
        <v>310</v>
      </c>
      <c r="AO960" s="74">
        <v>13.1</v>
      </c>
      <c r="AP960" s="74">
        <v>24</v>
      </c>
      <c r="AQ960" s="74">
        <v>56.1</v>
      </c>
      <c r="AR960" s="74">
        <v>61.2</v>
      </c>
      <c r="AS960" s="74">
        <v>62.8</v>
      </c>
      <c r="AT960" s="78">
        <v>320</v>
      </c>
      <c r="AU960" s="74">
        <v>3.4</v>
      </c>
      <c r="AV960" s="78">
        <v>310</v>
      </c>
      <c r="AW960" s="74">
        <v>14.1</v>
      </c>
      <c r="AX960" s="74">
        <v>20.9</v>
      </c>
      <c r="AY960" s="74">
        <v>59.5</v>
      </c>
      <c r="AZ960" s="74">
        <v>64</v>
      </c>
      <c r="BA960" s="74">
        <v>65</v>
      </c>
      <c r="BB960" s="78" t="s">
        <v>13</v>
      </c>
      <c r="BC960" s="74" t="s">
        <v>13</v>
      </c>
      <c r="BD960" s="78" t="s">
        <v>13</v>
      </c>
      <c r="BE960" s="74" t="s">
        <v>13</v>
      </c>
      <c r="BF960" s="74" t="s">
        <v>13</v>
      </c>
      <c r="BG960" s="74" t="s">
        <v>13</v>
      </c>
      <c r="BH960" s="74" t="s">
        <v>13</v>
      </c>
      <c r="BI960" s="74" t="s">
        <v>13</v>
      </c>
      <c r="BJ960" s="78"/>
      <c r="BK960" s="74"/>
      <c r="BL960" s="78"/>
      <c r="BM960" s="74"/>
      <c r="BN960" s="74"/>
      <c r="BO960" s="74"/>
      <c r="BP960" s="74"/>
      <c r="BQ960" s="74"/>
      <c r="BR960" s="78">
        <v>775</v>
      </c>
      <c r="BS960" s="74">
        <v>3.9</v>
      </c>
      <c r="BT960" s="78">
        <v>745</v>
      </c>
      <c r="BU960" s="74">
        <v>10.3</v>
      </c>
      <c r="BV960" s="74">
        <v>22.5</v>
      </c>
      <c r="BW960" s="74">
        <v>58.7</v>
      </c>
      <c r="BX960" s="74">
        <v>64.099999999999994</v>
      </c>
      <c r="BY960" s="74">
        <v>67.2</v>
      </c>
      <c r="BZ960" s="78">
        <v>775</v>
      </c>
      <c r="CA960" s="74">
        <v>4</v>
      </c>
      <c r="CB960" s="78">
        <v>745</v>
      </c>
      <c r="CC960" s="74">
        <v>13.4</v>
      </c>
      <c r="CD960" s="74">
        <v>17.399999999999999</v>
      </c>
      <c r="CE960" s="74">
        <v>63.5</v>
      </c>
      <c r="CF960" s="74">
        <v>67.099999999999994</v>
      </c>
      <c r="CG960" s="74">
        <v>69.099999999999994</v>
      </c>
      <c r="CH960" s="78" t="s">
        <v>13</v>
      </c>
      <c r="CI960" s="74" t="s">
        <v>13</v>
      </c>
      <c r="CJ960" s="78" t="s">
        <v>13</v>
      </c>
      <c r="CK960" s="74" t="s">
        <v>13</v>
      </c>
      <c r="CL960" s="74" t="s">
        <v>13</v>
      </c>
      <c r="CM960" s="74" t="s">
        <v>13</v>
      </c>
      <c r="CN960" s="74" t="s">
        <v>13</v>
      </c>
      <c r="CO960" s="74" t="s">
        <v>13</v>
      </c>
      <c r="CP960" s="78"/>
      <c r="CQ960" s="74"/>
      <c r="CR960" s="78"/>
      <c r="CS960" s="74"/>
      <c r="CT960" s="74"/>
      <c r="CU960" s="74"/>
      <c r="CV960" s="74"/>
      <c r="CW960" s="74"/>
    </row>
    <row r="961" spans="1:101" ht="16.5" x14ac:dyDescent="0.3">
      <c r="A961" s="74" t="s">
        <v>295</v>
      </c>
      <c r="B961" s="74">
        <v>229</v>
      </c>
      <c r="C961" s="74">
        <v>10004511</v>
      </c>
      <c r="D961" s="74" t="s">
        <v>49</v>
      </c>
      <c r="E961" s="74" t="s">
        <v>105</v>
      </c>
      <c r="F961" s="78" t="s">
        <v>13</v>
      </c>
      <c r="G961" s="74" t="s">
        <v>13</v>
      </c>
      <c r="H961" s="78" t="s">
        <v>13</v>
      </c>
      <c r="I961" s="74" t="s">
        <v>13</v>
      </c>
      <c r="J961" s="74" t="s">
        <v>13</v>
      </c>
      <c r="K961" s="74" t="s">
        <v>13</v>
      </c>
      <c r="L961" s="74" t="s">
        <v>13</v>
      </c>
      <c r="M961" s="74" t="s">
        <v>13</v>
      </c>
      <c r="N961" s="78" t="s">
        <v>13</v>
      </c>
      <c r="O961" s="74" t="s">
        <v>13</v>
      </c>
      <c r="P961" s="78" t="s">
        <v>13</v>
      </c>
      <c r="Q961" s="74" t="s">
        <v>13</v>
      </c>
      <c r="R961" s="74" t="s">
        <v>13</v>
      </c>
      <c r="S961" s="74" t="s">
        <v>13</v>
      </c>
      <c r="T961" s="74" t="s">
        <v>13</v>
      </c>
      <c r="U961" s="74" t="s">
        <v>13</v>
      </c>
      <c r="V961" s="78" t="s">
        <v>13</v>
      </c>
      <c r="W961" s="74" t="s">
        <v>13</v>
      </c>
      <c r="X961" s="78" t="s">
        <v>13</v>
      </c>
      <c r="Y961" s="74" t="s">
        <v>13</v>
      </c>
      <c r="Z961" s="74" t="s">
        <v>13</v>
      </c>
      <c r="AA961" s="74" t="s">
        <v>13</v>
      </c>
      <c r="AB961" s="74" t="s">
        <v>13</v>
      </c>
      <c r="AC961" s="74" t="s">
        <v>13</v>
      </c>
      <c r="AD961" s="78"/>
      <c r="AE961" s="74"/>
      <c r="AF961" s="78"/>
      <c r="AG961" s="74"/>
      <c r="AH961" s="74"/>
      <c r="AI961" s="74"/>
      <c r="AJ961" s="74"/>
      <c r="AK961" s="74"/>
      <c r="AL961" s="78" t="s">
        <v>13</v>
      </c>
      <c r="AM961" s="74" t="s">
        <v>13</v>
      </c>
      <c r="AN961" s="78" t="s">
        <v>13</v>
      </c>
      <c r="AO961" s="74" t="s">
        <v>13</v>
      </c>
      <c r="AP961" s="74" t="s">
        <v>13</v>
      </c>
      <c r="AQ961" s="74" t="s">
        <v>13</v>
      </c>
      <c r="AR961" s="74" t="s">
        <v>13</v>
      </c>
      <c r="AS961" s="74" t="s">
        <v>13</v>
      </c>
      <c r="AT961" s="78" t="s">
        <v>13</v>
      </c>
      <c r="AU961" s="74" t="s">
        <v>13</v>
      </c>
      <c r="AV961" s="78" t="s">
        <v>13</v>
      </c>
      <c r="AW961" s="74" t="s">
        <v>13</v>
      </c>
      <c r="AX961" s="74" t="s">
        <v>13</v>
      </c>
      <c r="AY961" s="74" t="s">
        <v>13</v>
      </c>
      <c r="AZ961" s="74" t="s">
        <v>13</v>
      </c>
      <c r="BA961" s="74" t="s">
        <v>13</v>
      </c>
      <c r="BB961" s="78" t="s">
        <v>13</v>
      </c>
      <c r="BC961" s="74" t="s">
        <v>13</v>
      </c>
      <c r="BD961" s="78" t="s">
        <v>13</v>
      </c>
      <c r="BE961" s="74" t="s">
        <v>13</v>
      </c>
      <c r="BF961" s="74" t="s">
        <v>13</v>
      </c>
      <c r="BG961" s="74" t="s">
        <v>13</v>
      </c>
      <c r="BH961" s="74" t="s">
        <v>13</v>
      </c>
      <c r="BI961" s="74" t="s">
        <v>13</v>
      </c>
      <c r="BJ961" s="78"/>
      <c r="BK961" s="74"/>
      <c r="BL961" s="78"/>
      <c r="BM961" s="74"/>
      <c r="BN961" s="74"/>
      <c r="BO961" s="74"/>
      <c r="BP961" s="74"/>
      <c r="BQ961" s="74"/>
      <c r="BR961" s="78" t="s">
        <v>13</v>
      </c>
      <c r="BS961" s="74" t="s">
        <v>13</v>
      </c>
      <c r="BT961" s="78" t="s">
        <v>13</v>
      </c>
      <c r="BU961" s="74" t="s">
        <v>13</v>
      </c>
      <c r="BV961" s="74" t="s">
        <v>13</v>
      </c>
      <c r="BW961" s="74" t="s">
        <v>13</v>
      </c>
      <c r="BX961" s="74" t="s">
        <v>13</v>
      </c>
      <c r="BY961" s="74" t="s">
        <v>13</v>
      </c>
      <c r="BZ961" s="78" t="s">
        <v>13</v>
      </c>
      <c r="CA961" s="74" t="s">
        <v>13</v>
      </c>
      <c r="CB961" s="78" t="s">
        <v>13</v>
      </c>
      <c r="CC961" s="74" t="s">
        <v>13</v>
      </c>
      <c r="CD961" s="74" t="s">
        <v>13</v>
      </c>
      <c r="CE961" s="74" t="s">
        <v>13</v>
      </c>
      <c r="CF961" s="74" t="s">
        <v>13</v>
      </c>
      <c r="CG961" s="74" t="s">
        <v>13</v>
      </c>
      <c r="CH961" s="78" t="s">
        <v>13</v>
      </c>
      <c r="CI961" s="74" t="s">
        <v>13</v>
      </c>
      <c r="CJ961" s="78" t="s">
        <v>13</v>
      </c>
      <c r="CK961" s="74" t="s">
        <v>13</v>
      </c>
      <c r="CL961" s="74" t="s">
        <v>13</v>
      </c>
      <c r="CM961" s="74" t="s">
        <v>13</v>
      </c>
      <c r="CN961" s="74" t="s">
        <v>13</v>
      </c>
      <c r="CO961" s="74" t="s">
        <v>13</v>
      </c>
      <c r="CP961" s="78"/>
      <c r="CQ961" s="74"/>
      <c r="CR961" s="78"/>
      <c r="CS961" s="74"/>
      <c r="CT961" s="74"/>
      <c r="CU961" s="74"/>
      <c r="CV961" s="74"/>
      <c r="CW961" s="74"/>
    </row>
    <row r="962" spans="1:101" ht="16.5" x14ac:dyDescent="0.3">
      <c r="A962" s="74" t="s">
        <v>295</v>
      </c>
      <c r="B962" s="74">
        <v>54</v>
      </c>
      <c r="C962" s="74">
        <v>10007145</v>
      </c>
      <c r="D962" s="74" t="s">
        <v>19</v>
      </c>
      <c r="E962" s="74" t="s">
        <v>107</v>
      </c>
      <c r="F962" s="78">
        <v>830</v>
      </c>
      <c r="G962" s="74">
        <v>4.7</v>
      </c>
      <c r="H962" s="78">
        <v>790</v>
      </c>
      <c r="I962" s="74">
        <v>5.4</v>
      </c>
      <c r="J962" s="74">
        <v>12</v>
      </c>
      <c r="K962" s="74">
        <v>68.8</v>
      </c>
      <c r="L962" s="74">
        <v>79</v>
      </c>
      <c r="M962" s="74">
        <v>82.6</v>
      </c>
      <c r="N962" s="78">
        <v>830</v>
      </c>
      <c r="O962" s="74">
        <v>4.7</v>
      </c>
      <c r="P962" s="78">
        <v>790</v>
      </c>
      <c r="Q962" s="74">
        <v>10</v>
      </c>
      <c r="R962" s="74">
        <v>7.7</v>
      </c>
      <c r="S962" s="74">
        <v>71.900000000000006</v>
      </c>
      <c r="T962" s="74">
        <v>79.5</v>
      </c>
      <c r="U962" s="74">
        <v>82.3</v>
      </c>
      <c r="V962" s="78" t="s">
        <v>13</v>
      </c>
      <c r="W962" s="74" t="s">
        <v>13</v>
      </c>
      <c r="X962" s="78" t="s">
        <v>13</v>
      </c>
      <c r="Y962" s="74" t="s">
        <v>13</v>
      </c>
      <c r="Z962" s="74" t="s">
        <v>13</v>
      </c>
      <c r="AA962" s="74" t="s">
        <v>13</v>
      </c>
      <c r="AB962" s="74" t="s">
        <v>13</v>
      </c>
      <c r="AC962" s="74" t="s">
        <v>13</v>
      </c>
      <c r="AD962" s="78"/>
      <c r="AE962" s="74"/>
      <c r="AF962" s="78"/>
      <c r="AG962" s="74"/>
      <c r="AH962" s="74"/>
      <c r="AI962" s="74"/>
      <c r="AJ962" s="74"/>
      <c r="AK962" s="74"/>
      <c r="AL962" s="78">
        <v>575</v>
      </c>
      <c r="AM962" s="74">
        <v>1.7</v>
      </c>
      <c r="AN962" s="78">
        <v>565</v>
      </c>
      <c r="AO962" s="74">
        <v>6.4</v>
      </c>
      <c r="AP962" s="74">
        <v>15.1</v>
      </c>
      <c r="AQ962" s="74">
        <v>64.5</v>
      </c>
      <c r="AR962" s="74">
        <v>74.099999999999994</v>
      </c>
      <c r="AS962" s="74">
        <v>78.5</v>
      </c>
      <c r="AT962" s="78">
        <v>575</v>
      </c>
      <c r="AU962" s="74">
        <v>1.7</v>
      </c>
      <c r="AV962" s="78">
        <v>565</v>
      </c>
      <c r="AW962" s="74">
        <v>12.1</v>
      </c>
      <c r="AX962" s="74">
        <v>9.9</v>
      </c>
      <c r="AY962" s="74">
        <v>68.2</v>
      </c>
      <c r="AZ962" s="74">
        <v>75.099999999999994</v>
      </c>
      <c r="BA962" s="74">
        <v>78</v>
      </c>
      <c r="BB962" s="78" t="s">
        <v>13</v>
      </c>
      <c r="BC962" s="74" t="s">
        <v>13</v>
      </c>
      <c r="BD962" s="78" t="s">
        <v>13</v>
      </c>
      <c r="BE962" s="74" t="s">
        <v>13</v>
      </c>
      <c r="BF962" s="74" t="s">
        <v>13</v>
      </c>
      <c r="BG962" s="74" t="s">
        <v>13</v>
      </c>
      <c r="BH962" s="74" t="s">
        <v>13</v>
      </c>
      <c r="BI962" s="74" t="s">
        <v>13</v>
      </c>
      <c r="BJ962" s="78"/>
      <c r="BK962" s="74"/>
      <c r="BL962" s="78"/>
      <c r="BM962" s="74"/>
      <c r="BN962" s="74"/>
      <c r="BO962" s="74"/>
      <c r="BP962" s="74"/>
      <c r="BQ962" s="74"/>
      <c r="BR962" s="78">
        <v>1405</v>
      </c>
      <c r="BS962" s="74">
        <v>3.5</v>
      </c>
      <c r="BT962" s="78">
        <v>1355</v>
      </c>
      <c r="BU962" s="74">
        <v>5.8</v>
      </c>
      <c r="BV962" s="74">
        <v>13.3</v>
      </c>
      <c r="BW962" s="74">
        <v>67</v>
      </c>
      <c r="BX962" s="74">
        <v>77</v>
      </c>
      <c r="BY962" s="74">
        <v>80.900000000000006</v>
      </c>
      <c r="BZ962" s="78">
        <v>1405</v>
      </c>
      <c r="CA962" s="74">
        <v>3.5</v>
      </c>
      <c r="CB962" s="78">
        <v>1355</v>
      </c>
      <c r="CC962" s="74">
        <v>10.9</v>
      </c>
      <c r="CD962" s="74">
        <v>8.6</v>
      </c>
      <c r="CE962" s="74">
        <v>70.400000000000006</v>
      </c>
      <c r="CF962" s="74">
        <v>77.7</v>
      </c>
      <c r="CG962" s="74">
        <v>80.5</v>
      </c>
      <c r="CH962" s="78" t="s">
        <v>13</v>
      </c>
      <c r="CI962" s="74" t="s">
        <v>13</v>
      </c>
      <c r="CJ962" s="78" t="s">
        <v>13</v>
      </c>
      <c r="CK962" s="74" t="s">
        <v>13</v>
      </c>
      <c r="CL962" s="74" t="s">
        <v>13</v>
      </c>
      <c r="CM962" s="74" t="s">
        <v>13</v>
      </c>
      <c r="CN962" s="74" t="s">
        <v>13</v>
      </c>
      <c r="CO962" s="74" t="s">
        <v>13</v>
      </c>
      <c r="CP962" s="78"/>
      <c r="CQ962" s="74"/>
      <c r="CR962" s="78"/>
      <c r="CS962" s="74"/>
      <c r="CT962" s="74"/>
      <c r="CU962" s="74"/>
      <c r="CV962" s="74"/>
      <c r="CW962" s="74"/>
    </row>
    <row r="963" spans="1:101" ht="16.5" x14ac:dyDescent="0.3">
      <c r="A963" s="74" t="s">
        <v>295</v>
      </c>
      <c r="B963" s="74">
        <v>131</v>
      </c>
      <c r="C963" s="74">
        <v>10002718</v>
      </c>
      <c r="D963" s="74" t="s">
        <v>27</v>
      </c>
      <c r="E963" s="74" t="s">
        <v>109</v>
      </c>
      <c r="F963" s="78">
        <v>740</v>
      </c>
      <c r="G963" s="74">
        <v>4.2</v>
      </c>
      <c r="H963" s="78">
        <v>710</v>
      </c>
      <c r="I963" s="74">
        <v>8.9</v>
      </c>
      <c r="J963" s="74">
        <v>14.4</v>
      </c>
      <c r="K963" s="74">
        <v>52</v>
      </c>
      <c r="L963" s="74">
        <v>67.900000000000006</v>
      </c>
      <c r="M963" s="74">
        <v>76.7</v>
      </c>
      <c r="N963" s="78">
        <v>740</v>
      </c>
      <c r="O963" s="74">
        <v>4.7</v>
      </c>
      <c r="P963" s="78">
        <v>705</v>
      </c>
      <c r="Q963" s="74">
        <v>13.5</v>
      </c>
      <c r="R963" s="74">
        <v>10.5</v>
      </c>
      <c r="S963" s="74">
        <v>59.4</v>
      </c>
      <c r="T963" s="74">
        <v>70</v>
      </c>
      <c r="U963" s="74">
        <v>76</v>
      </c>
      <c r="V963" s="78" t="s">
        <v>13</v>
      </c>
      <c r="W963" s="74" t="s">
        <v>13</v>
      </c>
      <c r="X963" s="78" t="s">
        <v>13</v>
      </c>
      <c r="Y963" s="74" t="s">
        <v>13</v>
      </c>
      <c r="Z963" s="74" t="s">
        <v>13</v>
      </c>
      <c r="AA963" s="74" t="s">
        <v>13</v>
      </c>
      <c r="AB963" s="74" t="s">
        <v>13</v>
      </c>
      <c r="AC963" s="74" t="s">
        <v>13</v>
      </c>
      <c r="AD963" s="78"/>
      <c r="AE963" s="74"/>
      <c r="AF963" s="78"/>
      <c r="AG963" s="74"/>
      <c r="AH963" s="74"/>
      <c r="AI963" s="74"/>
      <c r="AJ963" s="74"/>
      <c r="AK963" s="74"/>
      <c r="AL963" s="78">
        <v>375</v>
      </c>
      <c r="AM963" s="74">
        <v>2.9</v>
      </c>
      <c r="AN963" s="78">
        <v>365</v>
      </c>
      <c r="AO963" s="74">
        <v>9.1</v>
      </c>
      <c r="AP963" s="74">
        <v>15.7</v>
      </c>
      <c r="AQ963" s="74">
        <v>54.7</v>
      </c>
      <c r="AR963" s="74">
        <v>65.7</v>
      </c>
      <c r="AS963" s="74">
        <v>75.3</v>
      </c>
      <c r="AT963" s="78">
        <v>375</v>
      </c>
      <c r="AU963" s="74">
        <v>3.5</v>
      </c>
      <c r="AV963" s="78">
        <v>360</v>
      </c>
      <c r="AW963" s="74">
        <v>12.2</v>
      </c>
      <c r="AX963" s="74">
        <v>13.8</v>
      </c>
      <c r="AY963" s="74">
        <v>60.2</v>
      </c>
      <c r="AZ963" s="74">
        <v>68.2</v>
      </c>
      <c r="BA963" s="74">
        <v>74</v>
      </c>
      <c r="BB963" s="78" t="s">
        <v>13</v>
      </c>
      <c r="BC963" s="74" t="s">
        <v>13</v>
      </c>
      <c r="BD963" s="78" t="s">
        <v>13</v>
      </c>
      <c r="BE963" s="74" t="s">
        <v>13</v>
      </c>
      <c r="BF963" s="74" t="s">
        <v>13</v>
      </c>
      <c r="BG963" s="74" t="s">
        <v>13</v>
      </c>
      <c r="BH963" s="74" t="s">
        <v>13</v>
      </c>
      <c r="BI963" s="74" t="s">
        <v>13</v>
      </c>
      <c r="BJ963" s="78"/>
      <c r="BK963" s="74"/>
      <c r="BL963" s="78"/>
      <c r="BM963" s="74"/>
      <c r="BN963" s="74"/>
      <c r="BO963" s="74"/>
      <c r="BP963" s="74"/>
      <c r="BQ963" s="74"/>
      <c r="BR963" s="78">
        <v>1115</v>
      </c>
      <c r="BS963" s="74">
        <v>3.8</v>
      </c>
      <c r="BT963" s="78">
        <v>1070</v>
      </c>
      <c r="BU963" s="74">
        <v>9</v>
      </c>
      <c r="BV963" s="74">
        <v>14.8</v>
      </c>
      <c r="BW963" s="74">
        <v>52.9</v>
      </c>
      <c r="BX963" s="74">
        <v>67.2</v>
      </c>
      <c r="BY963" s="74">
        <v>76.2</v>
      </c>
      <c r="BZ963" s="78">
        <v>1115</v>
      </c>
      <c r="CA963" s="74">
        <v>4.3</v>
      </c>
      <c r="CB963" s="78">
        <v>1065</v>
      </c>
      <c r="CC963" s="74">
        <v>13</v>
      </c>
      <c r="CD963" s="74">
        <v>11.6</v>
      </c>
      <c r="CE963" s="74">
        <v>59.7</v>
      </c>
      <c r="CF963" s="74">
        <v>69.400000000000006</v>
      </c>
      <c r="CG963" s="74">
        <v>75.3</v>
      </c>
      <c r="CH963" s="78" t="s">
        <v>13</v>
      </c>
      <c r="CI963" s="74" t="s">
        <v>13</v>
      </c>
      <c r="CJ963" s="78" t="s">
        <v>13</v>
      </c>
      <c r="CK963" s="74" t="s">
        <v>13</v>
      </c>
      <c r="CL963" s="74" t="s">
        <v>13</v>
      </c>
      <c r="CM963" s="74" t="s">
        <v>13</v>
      </c>
      <c r="CN963" s="74" t="s">
        <v>13</v>
      </c>
      <c r="CO963" s="74" t="s">
        <v>13</v>
      </c>
      <c r="CP963" s="78"/>
      <c r="CQ963" s="74"/>
      <c r="CR963" s="78"/>
      <c r="CS963" s="74"/>
      <c r="CT963" s="74"/>
      <c r="CU963" s="74"/>
      <c r="CV963" s="74"/>
      <c r="CW963" s="74"/>
    </row>
    <row r="964" spans="1:101" ht="16.5" x14ac:dyDescent="0.3">
      <c r="A964" s="74" t="s">
        <v>295</v>
      </c>
      <c r="B964" s="74">
        <v>59</v>
      </c>
      <c r="C964" s="74">
        <v>10007146</v>
      </c>
      <c r="D964" s="74" t="s">
        <v>27</v>
      </c>
      <c r="E964" s="74" t="s">
        <v>111</v>
      </c>
      <c r="F964" s="78">
        <v>1825</v>
      </c>
      <c r="G964" s="74">
        <v>6</v>
      </c>
      <c r="H964" s="78">
        <v>1715</v>
      </c>
      <c r="I964" s="74">
        <v>9.6</v>
      </c>
      <c r="J964" s="74">
        <v>14.2</v>
      </c>
      <c r="K964" s="74">
        <v>58.1</v>
      </c>
      <c r="L964" s="74">
        <v>69.5</v>
      </c>
      <c r="M964" s="74">
        <v>76.099999999999994</v>
      </c>
      <c r="N964" s="78">
        <v>1825</v>
      </c>
      <c r="O964" s="74">
        <v>6.1</v>
      </c>
      <c r="P964" s="78">
        <v>1710</v>
      </c>
      <c r="Q964" s="74">
        <v>14</v>
      </c>
      <c r="R964" s="74">
        <v>11.6</v>
      </c>
      <c r="S964" s="74">
        <v>61.2</v>
      </c>
      <c r="T964" s="74">
        <v>71</v>
      </c>
      <c r="U964" s="74">
        <v>74.400000000000006</v>
      </c>
      <c r="V964" s="78" t="s">
        <v>13</v>
      </c>
      <c r="W964" s="74" t="s">
        <v>13</v>
      </c>
      <c r="X964" s="78" t="s">
        <v>13</v>
      </c>
      <c r="Y964" s="74" t="s">
        <v>13</v>
      </c>
      <c r="Z964" s="74" t="s">
        <v>13</v>
      </c>
      <c r="AA964" s="74" t="s">
        <v>13</v>
      </c>
      <c r="AB964" s="74" t="s">
        <v>13</v>
      </c>
      <c r="AC964" s="74" t="s">
        <v>13</v>
      </c>
      <c r="AD964" s="78"/>
      <c r="AE964" s="74"/>
      <c r="AF964" s="78"/>
      <c r="AG964" s="74"/>
      <c r="AH964" s="74"/>
      <c r="AI964" s="74"/>
      <c r="AJ964" s="74"/>
      <c r="AK964" s="74"/>
      <c r="AL964" s="78">
        <v>1360</v>
      </c>
      <c r="AM964" s="74">
        <v>4.7</v>
      </c>
      <c r="AN964" s="78">
        <v>1300</v>
      </c>
      <c r="AO964" s="74">
        <v>11.2</v>
      </c>
      <c r="AP964" s="74">
        <v>17.3</v>
      </c>
      <c r="AQ964" s="74">
        <v>54</v>
      </c>
      <c r="AR964" s="74">
        <v>62.9</v>
      </c>
      <c r="AS964" s="74">
        <v>71.599999999999994</v>
      </c>
      <c r="AT964" s="78">
        <v>1360</v>
      </c>
      <c r="AU964" s="74">
        <v>5</v>
      </c>
      <c r="AV964" s="78">
        <v>1295</v>
      </c>
      <c r="AW964" s="74">
        <v>17.399999999999999</v>
      </c>
      <c r="AX964" s="74">
        <v>12.2</v>
      </c>
      <c r="AY964" s="74">
        <v>59.8</v>
      </c>
      <c r="AZ964" s="74">
        <v>66.599999999999994</v>
      </c>
      <c r="BA964" s="74">
        <v>70.400000000000006</v>
      </c>
      <c r="BB964" s="78" t="s">
        <v>13</v>
      </c>
      <c r="BC964" s="74" t="s">
        <v>13</v>
      </c>
      <c r="BD964" s="78" t="s">
        <v>13</v>
      </c>
      <c r="BE964" s="74" t="s">
        <v>13</v>
      </c>
      <c r="BF964" s="74" t="s">
        <v>13</v>
      </c>
      <c r="BG964" s="74" t="s">
        <v>13</v>
      </c>
      <c r="BH964" s="74" t="s">
        <v>13</v>
      </c>
      <c r="BI964" s="74" t="s">
        <v>13</v>
      </c>
      <c r="BJ964" s="78"/>
      <c r="BK964" s="74"/>
      <c r="BL964" s="78"/>
      <c r="BM964" s="74"/>
      <c r="BN964" s="74"/>
      <c r="BO964" s="74"/>
      <c r="BP964" s="74"/>
      <c r="BQ964" s="74"/>
      <c r="BR964" s="78">
        <v>3185</v>
      </c>
      <c r="BS964" s="74">
        <v>5.5</v>
      </c>
      <c r="BT964" s="78">
        <v>3010</v>
      </c>
      <c r="BU964" s="74">
        <v>10.3</v>
      </c>
      <c r="BV964" s="74">
        <v>15.5</v>
      </c>
      <c r="BW964" s="74">
        <v>56.4</v>
      </c>
      <c r="BX964" s="74">
        <v>66.7</v>
      </c>
      <c r="BY964" s="74">
        <v>74.2</v>
      </c>
      <c r="BZ964" s="78">
        <v>3185</v>
      </c>
      <c r="CA964" s="74">
        <v>5.6</v>
      </c>
      <c r="CB964" s="78">
        <v>3005</v>
      </c>
      <c r="CC964" s="74">
        <v>15.4</v>
      </c>
      <c r="CD964" s="74">
        <v>11.9</v>
      </c>
      <c r="CE964" s="74">
        <v>60.6</v>
      </c>
      <c r="CF964" s="74">
        <v>69.099999999999994</v>
      </c>
      <c r="CG964" s="74">
        <v>72.7</v>
      </c>
      <c r="CH964" s="78" t="s">
        <v>13</v>
      </c>
      <c r="CI964" s="74" t="s">
        <v>13</v>
      </c>
      <c r="CJ964" s="78" t="s">
        <v>13</v>
      </c>
      <c r="CK964" s="74" t="s">
        <v>13</v>
      </c>
      <c r="CL964" s="74" t="s">
        <v>13</v>
      </c>
      <c r="CM964" s="74" t="s">
        <v>13</v>
      </c>
      <c r="CN964" s="74" t="s">
        <v>13</v>
      </c>
      <c r="CO964" s="74" t="s">
        <v>13</v>
      </c>
      <c r="CP964" s="78"/>
      <c r="CQ964" s="74"/>
      <c r="CR964" s="78"/>
      <c r="CS964" s="74"/>
      <c r="CT964" s="74"/>
      <c r="CU964" s="74"/>
      <c r="CV964" s="74"/>
      <c r="CW964" s="74"/>
    </row>
    <row r="965" spans="1:101" ht="16.5" x14ac:dyDescent="0.3">
      <c r="A965" s="74" t="s">
        <v>295</v>
      </c>
      <c r="B965" s="74">
        <v>208</v>
      </c>
      <c r="C965" s="74">
        <v>10007825</v>
      </c>
      <c r="D965" s="74" t="s">
        <v>27</v>
      </c>
      <c r="E965" s="74" t="s">
        <v>113</v>
      </c>
      <c r="F965" s="78">
        <v>50</v>
      </c>
      <c r="G965" s="74">
        <v>4.0999999999999996</v>
      </c>
      <c r="H965" s="78">
        <v>45</v>
      </c>
      <c r="I965" s="74">
        <v>14.9</v>
      </c>
      <c r="J965" s="74">
        <v>6.4</v>
      </c>
      <c r="K965" s="74" t="s">
        <v>396</v>
      </c>
      <c r="L965" s="74" t="s">
        <v>396</v>
      </c>
      <c r="M965" s="74">
        <v>78.7</v>
      </c>
      <c r="N965" s="78">
        <v>50</v>
      </c>
      <c r="O965" s="74">
        <v>4.0999999999999996</v>
      </c>
      <c r="P965" s="78">
        <v>45</v>
      </c>
      <c r="Q965" s="74">
        <v>19.100000000000001</v>
      </c>
      <c r="R965" s="74">
        <v>23.4</v>
      </c>
      <c r="S965" s="74" t="s">
        <v>396</v>
      </c>
      <c r="T965" s="74" t="s">
        <v>396</v>
      </c>
      <c r="U965" s="74">
        <v>57.4</v>
      </c>
      <c r="V965" s="78" t="s">
        <v>13</v>
      </c>
      <c r="W965" s="74" t="s">
        <v>13</v>
      </c>
      <c r="X965" s="78" t="s">
        <v>13</v>
      </c>
      <c r="Y965" s="74" t="s">
        <v>13</v>
      </c>
      <c r="Z965" s="74" t="s">
        <v>13</v>
      </c>
      <c r="AA965" s="74" t="s">
        <v>13</v>
      </c>
      <c r="AB965" s="74" t="s">
        <v>13</v>
      </c>
      <c r="AC965" s="74" t="s">
        <v>13</v>
      </c>
      <c r="AD965" s="78"/>
      <c r="AE965" s="74"/>
      <c r="AF965" s="78"/>
      <c r="AG965" s="74"/>
      <c r="AH965" s="74"/>
      <c r="AI965" s="74"/>
      <c r="AJ965" s="74"/>
      <c r="AK965" s="74"/>
      <c r="AL965" s="78">
        <v>55</v>
      </c>
      <c r="AM965" s="74">
        <v>1.8</v>
      </c>
      <c r="AN965" s="78">
        <v>55</v>
      </c>
      <c r="AO965" s="74">
        <v>16.7</v>
      </c>
      <c r="AP965" s="74">
        <v>11.1</v>
      </c>
      <c r="AQ965" s="74" t="s">
        <v>396</v>
      </c>
      <c r="AR965" s="74" t="s">
        <v>396</v>
      </c>
      <c r="AS965" s="74">
        <v>72.2</v>
      </c>
      <c r="AT965" s="78">
        <v>55</v>
      </c>
      <c r="AU965" s="74">
        <v>1.8</v>
      </c>
      <c r="AV965" s="78">
        <v>55</v>
      </c>
      <c r="AW965" s="74">
        <v>27.8</v>
      </c>
      <c r="AX965" s="74">
        <v>24.1</v>
      </c>
      <c r="AY965" s="74" t="s">
        <v>396</v>
      </c>
      <c r="AZ965" s="74" t="s">
        <v>396</v>
      </c>
      <c r="BA965" s="74">
        <v>48.1</v>
      </c>
      <c r="BB965" s="78" t="s">
        <v>13</v>
      </c>
      <c r="BC965" s="74" t="s">
        <v>13</v>
      </c>
      <c r="BD965" s="78" t="s">
        <v>13</v>
      </c>
      <c r="BE965" s="74" t="s">
        <v>13</v>
      </c>
      <c r="BF965" s="74" t="s">
        <v>13</v>
      </c>
      <c r="BG965" s="74" t="s">
        <v>13</v>
      </c>
      <c r="BH965" s="74" t="s">
        <v>13</v>
      </c>
      <c r="BI965" s="74" t="s">
        <v>13</v>
      </c>
      <c r="BJ965" s="78"/>
      <c r="BK965" s="74"/>
      <c r="BL965" s="78"/>
      <c r="BM965" s="74"/>
      <c r="BN965" s="74"/>
      <c r="BO965" s="74"/>
      <c r="BP965" s="74"/>
      <c r="BQ965" s="74"/>
      <c r="BR965" s="78">
        <v>105</v>
      </c>
      <c r="BS965" s="74">
        <v>2.9</v>
      </c>
      <c r="BT965" s="78">
        <v>100</v>
      </c>
      <c r="BU965" s="74">
        <v>15.8</v>
      </c>
      <c r="BV965" s="74">
        <v>8.9</v>
      </c>
      <c r="BW965" s="74">
        <v>51.5</v>
      </c>
      <c r="BX965" s="74">
        <v>69.3</v>
      </c>
      <c r="BY965" s="74">
        <v>75.2</v>
      </c>
      <c r="BZ965" s="78">
        <v>105</v>
      </c>
      <c r="CA965" s="74">
        <v>2.9</v>
      </c>
      <c r="CB965" s="78">
        <v>100</v>
      </c>
      <c r="CC965" s="74">
        <v>23.8</v>
      </c>
      <c r="CD965" s="74">
        <v>23.8</v>
      </c>
      <c r="CE965" s="74">
        <v>37.6</v>
      </c>
      <c r="CF965" s="74">
        <v>46.5</v>
      </c>
      <c r="CG965" s="74">
        <v>52.5</v>
      </c>
      <c r="CH965" s="78" t="s">
        <v>13</v>
      </c>
      <c r="CI965" s="74" t="s">
        <v>13</v>
      </c>
      <c r="CJ965" s="78" t="s">
        <v>13</v>
      </c>
      <c r="CK965" s="74" t="s">
        <v>13</v>
      </c>
      <c r="CL965" s="74" t="s">
        <v>13</v>
      </c>
      <c r="CM965" s="74" t="s">
        <v>13</v>
      </c>
      <c r="CN965" s="74" t="s">
        <v>13</v>
      </c>
      <c r="CO965" s="74" t="s">
        <v>13</v>
      </c>
      <c r="CP965" s="78"/>
      <c r="CQ965" s="74"/>
      <c r="CR965" s="78"/>
      <c r="CS965" s="74"/>
      <c r="CT965" s="74"/>
      <c r="CU965" s="74"/>
      <c r="CV965" s="74"/>
      <c r="CW965" s="74"/>
    </row>
    <row r="966" spans="1:101" ht="16.5" x14ac:dyDescent="0.3">
      <c r="A966" s="74" t="s">
        <v>295</v>
      </c>
      <c r="B966" s="74">
        <v>18</v>
      </c>
      <c r="C966" s="74">
        <v>10040812</v>
      </c>
      <c r="D966" s="74" t="s">
        <v>16</v>
      </c>
      <c r="E966" s="74" t="s">
        <v>115</v>
      </c>
      <c r="F966" s="78">
        <v>155</v>
      </c>
      <c r="G966" s="74">
        <v>4.5</v>
      </c>
      <c r="H966" s="78">
        <v>150</v>
      </c>
      <c r="I966" s="74">
        <v>8.6999999999999993</v>
      </c>
      <c r="J966" s="74">
        <v>13.3</v>
      </c>
      <c r="K966" s="74">
        <v>64.7</v>
      </c>
      <c r="L966" s="74">
        <v>74</v>
      </c>
      <c r="M966" s="74">
        <v>78</v>
      </c>
      <c r="N966" s="78">
        <v>155</v>
      </c>
      <c r="O966" s="74">
        <v>3.8</v>
      </c>
      <c r="P966" s="78">
        <v>150</v>
      </c>
      <c r="Q966" s="74">
        <v>9.9</v>
      </c>
      <c r="R966" s="74">
        <v>6.6</v>
      </c>
      <c r="S966" s="74">
        <v>74.2</v>
      </c>
      <c r="T966" s="74">
        <v>79.5</v>
      </c>
      <c r="U966" s="74">
        <v>83.4</v>
      </c>
      <c r="V966" s="78" t="s">
        <v>13</v>
      </c>
      <c r="W966" s="74" t="s">
        <v>13</v>
      </c>
      <c r="X966" s="78" t="s">
        <v>13</v>
      </c>
      <c r="Y966" s="74" t="s">
        <v>13</v>
      </c>
      <c r="Z966" s="74" t="s">
        <v>13</v>
      </c>
      <c r="AA966" s="74" t="s">
        <v>13</v>
      </c>
      <c r="AB966" s="74" t="s">
        <v>13</v>
      </c>
      <c r="AC966" s="74" t="s">
        <v>13</v>
      </c>
      <c r="AD966" s="78"/>
      <c r="AE966" s="74"/>
      <c r="AF966" s="78"/>
      <c r="AG966" s="74"/>
      <c r="AH966" s="74"/>
      <c r="AI966" s="74"/>
      <c r="AJ966" s="74"/>
      <c r="AK966" s="74"/>
      <c r="AL966" s="78">
        <v>150</v>
      </c>
      <c r="AM966" s="74">
        <v>0.7</v>
      </c>
      <c r="AN966" s="78">
        <v>150</v>
      </c>
      <c r="AO966" s="74">
        <v>15.4</v>
      </c>
      <c r="AP966" s="74">
        <v>12.8</v>
      </c>
      <c r="AQ966" s="74">
        <v>56.4</v>
      </c>
      <c r="AR966" s="74">
        <v>65.8</v>
      </c>
      <c r="AS966" s="74">
        <v>71.8</v>
      </c>
      <c r="AT966" s="78">
        <v>150</v>
      </c>
      <c r="AU966" s="74">
        <v>0.7</v>
      </c>
      <c r="AV966" s="78">
        <v>150</v>
      </c>
      <c r="AW966" s="74">
        <v>21.5</v>
      </c>
      <c r="AX966" s="74">
        <v>3.4</v>
      </c>
      <c r="AY966" s="74">
        <v>61.1</v>
      </c>
      <c r="AZ966" s="74">
        <v>71.8</v>
      </c>
      <c r="BA966" s="74">
        <v>75.2</v>
      </c>
      <c r="BB966" s="78" t="s">
        <v>13</v>
      </c>
      <c r="BC966" s="74" t="s">
        <v>13</v>
      </c>
      <c r="BD966" s="78" t="s">
        <v>13</v>
      </c>
      <c r="BE966" s="74" t="s">
        <v>13</v>
      </c>
      <c r="BF966" s="74" t="s">
        <v>13</v>
      </c>
      <c r="BG966" s="74" t="s">
        <v>13</v>
      </c>
      <c r="BH966" s="74" t="s">
        <v>13</v>
      </c>
      <c r="BI966" s="74" t="s">
        <v>13</v>
      </c>
      <c r="BJ966" s="78"/>
      <c r="BK966" s="74"/>
      <c r="BL966" s="78"/>
      <c r="BM966" s="74"/>
      <c r="BN966" s="74"/>
      <c r="BO966" s="74"/>
      <c r="BP966" s="74"/>
      <c r="BQ966" s="74"/>
      <c r="BR966" s="78">
        <v>305</v>
      </c>
      <c r="BS966" s="74">
        <v>2.6</v>
      </c>
      <c r="BT966" s="78">
        <v>300</v>
      </c>
      <c r="BU966" s="74">
        <v>12</v>
      </c>
      <c r="BV966" s="74">
        <v>13</v>
      </c>
      <c r="BW966" s="74">
        <v>60.5</v>
      </c>
      <c r="BX966" s="74">
        <v>69.900000000000006</v>
      </c>
      <c r="BY966" s="74">
        <v>74.900000000000006</v>
      </c>
      <c r="BZ966" s="78">
        <v>305</v>
      </c>
      <c r="CA966" s="74">
        <v>2.2999999999999998</v>
      </c>
      <c r="CB966" s="78">
        <v>300</v>
      </c>
      <c r="CC966" s="74">
        <v>15.7</v>
      </c>
      <c r="CD966" s="74">
        <v>5</v>
      </c>
      <c r="CE966" s="74">
        <v>67.7</v>
      </c>
      <c r="CF966" s="74">
        <v>75.7</v>
      </c>
      <c r="CG966" s="74">
        <v>79.3</v>
      </c>
      <c r="CH966" s="78" t="s">
        <v>13</v>
      </c>
      <c r="CI966" s="74" t="s">
        <v>13</v>
      </c>
      <c r="CJ966" s="78" t="s">
        <v>13</v>
      </c>
      <c r="CK966" s="74" t="s">
        <v>13</v>
      </c>
      <c r="CL966" s="74" t="s">
        <v>13</v>
      </c>
      <c r="CM966" s="74" t="s">
        <v>13</v>
      </c>
      <c r="CN966" s="74" t="s">
        <v>13</v>
      </c>
      <c r="CO966" s="74" t="s">
        <v>13</v>
      </c>
      <c r="CP966" s="78"/>
      <c r="CQ966" s="74"/>
      <c r="CR966" s="78"/>
      <c r="CS966" s="74"/>
      <c r="CT966" s="74"/>
      <c r="CU966" s="74"/>
      <c r="CV966" s="74"/>
      <c r="CW966" s="74"/>
    </row>
    <row r="967" spans="1:101" ht="16.5" x14ac:dyDescent="0.3">
      <c r="A967" s="74" t="s">
        <v>295</v>
      </c>
      <c r="B967" s="74">
        <v>60</v>
      </c>
      <c r="C967" s="74">
        <v>10007147</v>
      </c>
      <c r="D967" s="74" t="s">
        <v>11</v>
      </c>
      <c r="E967" s="74" t="s">
        <v>117</v>
      </c>
      <c r="F967" s="78">
        <v>1930</v>
      </c>
      <c r="G967" s="74">
        <v>4.0999999999999996</v>
      </c>
      <c r="H967" s="78">
        <v>1850</v>
      </c>
      <c r="I967" s="74">
        <v>5.8</v>
      </c>
      <c r="J967" s="74">
        <v>11.9</v>
      </c>
      <c r="K967" s="74">
        <v>65.400000000000006</v>
      </c>
      <c r="L967" s="74">
        <v>76.900000000000006</v>
      </c>
      <c r="M967" s="74">
        <v>82.3</v>
      </c>
      <c r="N967" s="78">
        <v>1930</v>
      </c>
      <c r="O967" s="74">
        <v>4.0999999999999996</v>
      </c>
      <c r="P967" s="78">
        <v>1850</v>
      </c>
      <c r="Q967" s="74">
        <v>10.199999999999999</v>
      </c>
      <c r="R967" s="74">
        <v>9.8000000000000007</v>
      </c>
      <c r="S967" s="74">
        <v>67.400000000000006</v>
      </c>
      <c r="T967" s="74">
        <v>77</v>
      </c>
      <c r="U967" s="74">
        <v>80</v>
      </c>
      <c r="V967" s="78" t="s">
        <v>13</v>
      </c>
      <c r="W967" s="74" t="s">
        <v>13</v>
      </c>
      <c r="X967" s="78" t="s">
        <v>13</v>
      </c>
      <c r="Y967" s="74" t="s">
        <v>13</v>
      </c>
      <c r="Z967" s="74" t="s">
        <v>13</v>
      </c>
      <c r="AA967" s="74" t="s">
        <v>13</v>
      </c>
      <c r="AB967" s="74" t="s">
        <v>13</v>
      </c>
      <c r="AC967" s="74" t="s">
        <v>13</v>
      </c>
      <c r="AD967" s="78"/>
      <c r="AE967" s="74"/>
      <c r="AF967" s="78"/>
      <c r="AG967" s="74"/>
      <c r="AH967" s="74"/>
      <c r="AI967" s="74"/>
      <c r="AJ967" s="74"/>
      <c r="AK967" s="74"/>
      <c r="AL967" s="78">
        <v>1435</v>
      </c>
      <c r="AM967" s="74">
        <v>1.9</v>
      </c>
      <c r="AN967" s="78">
        <v>1410</v>
      </c>
      <c r="AO967" s="74">
        <v>7.5</v>
      </c>
      <c r="AP967" s="74">
        <v>16.3</v>
      </c>
      <c r="AQ967" s="74">
        <v>62.8</v>
      </c>
      <c r="AR967" s="74">
        <v>71.400000000000006</v>
      </c>
      <c r="AS967" s="74">
        <v>76.3</v>
      </c>
      <c r="AT967" s="78">
        <v>1435</v>
      </c>
      <c r="AU967" s="74">
        <v>2.4</v>
      </c>
      <c r="AV967" s="78">
        <v>1400</v>
      </c>
      <c r="AW967" s="74">
        <v>11.6</v>
      </c>
      <c r="AX967" s="74">
        <v>11</v>
      </c>
      <c r="AY967" s="74">
        <v>69.400000000000006</v>
      </c>
      <c r="AZ967" s="74">
        <v>75.3</v>
      </c>
      <c r="BA967" s="74">
        <v>77.400000000000006</v>
      </c>
      <c r="BB967" s="78" t="s">
        <v>13</v>
      </c>
      <c r="BC967" s="74" t="s">
        <v>13</v>
      </c>
      <c r="BD967" s="78" t="s">
        <v>13</v>
      </c>
      <c r="BE967" s="74" t="s">
        <v>13</v>
      </c>
      <c r="BF967" s="74" t="s">
        <v>13</v>
      </c>
      <c r="BG967" s="74" t="s">
        <v>13</v>
      </c>
      <c r="BH967" s="74" t="s">
        <v>13</v>
      </c>
      <c r="BI967" s="74" t="s">
        <v>13</v>
      </c>
      <c r="BJ967" s="78"/>
      <c r="BK967" s="74"/>
      <c r="BL967" s="78"/>
      <c r="BM967" s="74"/>
      <c r="BN967" s="74"/>
      <c r="BO967" s="74"/>
      <c r="BP967" s="74"/>
      <c r="BQ967" s="74"/>
      <c r="BR967" s="78">
        <v>3365</v>
      </c>
      <c r="BS967" s="74">
        <v>3.2</v>
      </c>
      <c r="BT967" s="78">
        <v>3260</v>
      </c>
      <c r="BU967" s="74">
        <v>6.5</v>
      </c>
      <c r="BV967" s="74">
        <v>13.8</v>
      </c>
      <c r="BW967" s="74">
        <v>64.3</v>
      </c>
      <c r="BX967" s="74">
        <v>74.5</v>
      </c>
      <c r="BY967" s="74">
        <v>79.7</v>
      </c>
      <c r="BZ967" s="78">
        <v>3365</v>
      </c>
      <c r="CA967" s="74">
        <v>3.4</v>
      </c>
      <c r="CB967" s="78">
        <v>3250</v>
      </c>
      <c r="CC967" s="74">
        <v>10.8</v>
      </c>
      <c r="CD967" s="74">
        <v>10.3</v>
      </c>
      <c r="CE967" s="74">
        <v>68.3</v>
      </c>
      <c r="CF967" s="74">
        <v>76.3</v>
      </c>
      <c r="CG967" s="74">
        <v>78.900000000000006</v>
      </c>
      <c r="CH967" s="78" t="s">
        <v>13</v>
      </c>
      <c r="CI967" s="74" t="s">
        <v>13</v>
      </c>
      <c r="CJ967" s="78" t="s">
        <v>13</v>
      </c>
      <c r="CK967" s="74" t="s">
        <v>13</v>
      </c>
      <c r="CL967" s="74" t="s">
        <v>13</v>
      </c>
      <c r="CM967" s="74" t="s">
        <v>13</v>
      </c>
      <c r="CN967" s="74" t="s">
        <v>13</v>
      </c>
      <c r="CO967" s="74" t="s">
        <v>13</v>
      </c>
      <c r="CP967" s="78"/>
      <c r="CQ967" s="74"/>
      <c r="CR967" s="78"/>
      <c r="CS967" s="74"/>
      <c r="CT967" s="74"/>
      <c r="CU967" s="74"/>
      <c r="CV967" s="74"/>
      <c r="CW967" s="74"/>
    </row>
    <row r="968" spans="1:101" ht="16.5" x14ac:dyDescent="0.3">
      <c r="A968" s="74" t="s">
        <v>295</v>
      </c>
      <c r="B968" s="74">
        <v>205</v>
      </c>
      <c r="C968" s="74">
        <v>10007765</v>
      </c>
      <c r="D968" s="74" t="s">
        <v>27</v>
      </c>
      <c r="E968" s="74" t="s">
        <v>119</v>
      </c>
      <c r="F968" s="78">
        <v>55</v>
      </c>
      <c r="G968" s="74">
        <v>0</v>
      </c>
      <c r="H968" s="78">
        <v>55</v>
      </c>
      <c r="I968" s="74">
        <v>5.6</v>
      </c>
      <c r="J968" s="74">
        <v>7.4</v>
      </c>
      <c r="K968" s="74">
        <v>40.700000000000003</v>
      </c>
      <c r="L968" s="74">
        <v>75.900000000000006</v>
      </c>
      <c r="M968" s="74">
        <v>87</v>
      </c>
      <c r="N968" s="78">
        <v>55</v>
      </c>
      <c r="O968" s="74">
        <v>1.9</v>
      </c>
      <c r="P968" s="78">
        <v>55</v>
      </c>
      <c r="Q968" s="74">
        <v>7.5</v>
      </c>
      <c r="R968" s="74">
        <v>5.7</v>
      </c>
      <c r="S968" s="74">
        <v>52.8</v>
      </c>
      <c r="T968" s="74">
        <v>77.400000000000006</v>
      </c>
      <c r="U968" s="74">
        <v>86.8</v>
      </c>
      <c r="V968" s="78" t="s">
        <v>13</v>
      </c>
      <c r="W968" s="74" t="s">
        <v>13</v>
      </c>
      <c r="X968" s="78" t="s">
        <v>13</v>
      </c>
      <c r="Y968" s="74" t="s">
        <v>13</v>
      </c>
      <c r="Z968" s="74" t="s">
        <v>13</v>
      </c>
      <c r="AA968" s="74" t="s">
        <v>13</v>
      </c>
      <c r="AB968" s="74" t="s">
        <v>13</v>
      </c>
      <c r="AC968" s="74" t="s">
        <v>13</v>
      </c>
      <c r="AD968" s="78"/>
      <c r="AE968" s="74"/>
      <c r="AF968" s="78"/>
      <c r="AG968" s="74"/>
      <c r="AH968" s="74"/>
      <c r="AI968" s="74"/>
      <c r="AJ968" s="74"/>
      <c r="AK968" s="74"/>
      <c r="AL968" s="78">
        <v>65</v>
      </c>
      <c r="AM968" s="74">
        <v>6.3</v>
      </c>
      <c r="AN968" s="78">
        <v>60</v>
      </c>
      <c r="AO968" s="74">
        <v>13.6</v>
      </c>
      <c r="AP968" s="74">
        <v>10.199999999999999</v>
      </c>
      <c r="AQ968" s="74">
        <v>40.700000000000003</v>
      </c>
      <c r="AR968" s="74">
        <v>59.3</v>
      </c>
      <c r="AS968" s="74">
        <v>76.3</v>
      </c>
      <c r="AT968" s="78">
        <v>65</v>
      </c>
      <c r="AU968" s="74">
        <v>6.3</v>
      </c>
      <c r="AV968" s="78">
        <v>60</v>
      </c>
      <c r="AW968" s="74">
        <v>15.3</v>
      </c>
      <c r="AX968" s="74">
        <v>11.9</v>
      </c>
      <c r="AY968" s="74">
        <v>49.2</v>
      </c>
      <c r="AZ968" s="74">
        <v>64.400000000000006</v>
      </c>
      <c r="BA968" s="74">
        <v>72.900000000000006</v>
      </c>
      <c r="BB968" s="78" t="s">
        <v>13</v>
      </c>
      <c r="BC968" s="74" t="s">
        <v>13</v>
      </c>
      <c r="BD968" s="78" t="s">
        <v>13</v>
      </c>
      <c r="BE968" s="74" t="s">
        <v>13</v>
      </c>
      <c r="BF968" s="74" t="s">
        <v>13</v>
      </c>
      <c r="BG968" s="74" t="s">
        <v>13</v>
      </c>
      <c r="BH968" s="74" t="s">
        <v>13</v>
      </c>
      <c r="BI968" s="74" t="s">
        <v>13</v>
      </c>
      <c r="BJ968" s="78"/>
      <c r="BK968" s="74"/>
      <c r="BL968" s="78"/>
      <c r="BM968" s="74"/>
      <c r="BN968" s="74"/>
      <c r="BO968" s="74"/>
      <c r="BP968" s="74"/>
      <c r="BQ968" s="74"/>
      <c r="BR968" s="78">
        <v>115</v>
      </c>
      <c r="BS968" s="74">
        <v>3.4</v>
      </c>
      <c r="BT968" s="78">
        <v>115</v>
      </c>
      <c r="BU968" s="74">
        <v>9.6999999999999993</v>
      </c>
      <c r="BV968" s="74">
        <v>8.8000000000000007</v>
      </c>
      <c r="BW968" s="74">
        <v>40.700000000000003</v>
      </c>
      <c r="BX968" s="74">
        <v>67.3</v>
      </c>
      <c r="BY968" s="74">
        <v>81.400000000000006</v>
      </c>
      <c r="BZ968" s="78">
        <v>115</v>
      </c>
      <c r="CA968" s="74">
        <v>4.3</v>
      </c>
      <c r="CB968" s="78">
        <v>110</v>
      </c>
      <c r="CC968" s="74">
        <v>11.6</v>
      </c>
      <c r="CD968" s="74">
        <v>8.9</v>
      </c>
      <c r="CE968" s="74">
        <v>50.9</v>
      </c>
      <c r="CF968" s="74">
        <v>70.5</v>
      </c>
      <c r="CG968" s="74">
        <v>79.5</v>
      </c>
      <c r="CH968" s="78" t="s">
        <v>13</v>
      </c>
      <c r="CI968" s="74" t="s">
        <v>13</v>
      </c>
      <c r="CJ968" s="78" t="s">
        <v>13</v>
      </c>
      <c r="CK968" s="74" t="s">
        <v>13</v>
      </c>
      <c r="CL968" s="74" t="s">
        <v>13</v>
      </c>
      <c r="CM968" s="74" t="s">
        <v>13</v>
      </c>
      <c r="CN968" s="74" t="s">
        <v>13</v>
      </c>
      <c r="CO968" s="74" t="s">
        <v>13</v>
      </c>
      <c r="CP968" s="78"/>
      <c r="CQ968" s="74"/>
      <c r="CR968" s="78"/>
      <c r="CS968" s="74"/>
      <c r="CT968" s="74"/>
      <c r="CU968" s="74"/>
      <c r="CV968" s="74"/>
      <c r="CW968" s="74"/>
    </row>
    <row r="969" spans="1:101" ht="16.5" x14ac:dyDescent="0.3">
      <c r="A969" s="74" t="s">
        <v>295</v>
      </c>
      <c r="B969" s="74">
        <v>61</v>
      </c>
      <c r="C969" s="74">
        <v>10007148</v>
      </c>
      <c r="D969" s="74" t="s">
        <v>46</v>
      </c>
      <c r="E969" s="74" t="s">
        <v>121</v>
      </c>
      <c r="F969" s="78">
        <v>1660</v>
      </c>
      <c r="G969" s="74">
        <v>2.2999999999999998</v>
      </c>
      <c r="H969" s="78">
        <v>1620</v>
      </c>
      <c r="I969" s="74">
        <v>6.9</v>
      </c>
      <c r="J969" s="74">
        <v>10.9</v>
      </c>
      <c r="K969" s="74">
        <v>65.3</v>
      </c>
      <c r="L969" s="74">
        <v>76.599999999999994</v>
      </c>
      <c r="M969" s="74">
        <v>82.2</v>
      </c>
      <c r="N969" s="78">
        <v>1660</v>
      </c>
      <c r="O969" s="74">
        <v>2.5</v>
      </c>
      <c r="P969" s="78">
        <v>1620</v>
      </c>
      <c r="Q969" s="74">
        <v>9.8000000000000007</v>
      </c>
      <c r="R969" s="74">
        <v>8.8000000000000007</v>
      </c>
      <c r="S969" s="74">
        <v>67.900000000000006</v>
      </c>
      <c r="T969" s="74">
        <v>77.5</v>
      </c>
      <c r="U969" s="74">
        <v>81.400000000000006</v>
      </c>
      <c r="V969" s="78" t="s">
        <v>13</v>
      </c>
      <c r="W969" s="74" t="s">
        <v>13</v>
      </c>
      <c r="X969" s="78" t="s">
        <v>13</v>
      </c>
      <c r="Y969" s="74" t="s">
        <v>13</v>
      </c>
      <c r="Z969" s="74" t="s">
        <v>13</v>
      </c>
      <c r="AA969" s="74" t="s">
        <v>13</v>
      </c>
      <c r="AB969" s="74" t="s">
        <v>13</v>
      </c>
      <c r="AC969" s="74" t="s">
        <v>13</v>
      </c>
      <c r="AD969" s="78"/>
      <c r="AE969" s="74"/>
      <c r="AF969" s="78"/>
      <c r="AG969" s="74"/>
      <c r="AH969" s="74"/>
      <c r="AI969" s="74"/>
      <c r="AJ969" s="74"/>
      <c r="AK969" s="74"/>
      <c r="AL969" s="78">
        <v>1195</v>
      </c>
      <c r="AM969" s="74">
        <v>1.6</v>
      </c>
      <c r="AN969" s="78">
        <v>1180</v>
      </c>
      <c r="AO969" s="74">
        <v>8.1999999999999993</v>
      </c>
      <c r="AP969" s="74">
        <v>14.4</v>
      </c>
      <c r="AQ969" s="74">
        <v>60.4</v>
      </c>
      <c r="AR969" s="74">
        <v>69.599999999999994</v>
      </c>
      <c r="AS969" s="74">
        <v>77.3</v>
      </c>
      <c r="AT969" s="78">
        <v>1195</v>
      </c>
      <c r="AU969" s="74">
        <v>1.8</v>
      </c>
      <c r="AV969" s="78">
        <v>1175</v>
      </c>
      <c r="AW969" s="74">
        <v>12.1</v>
      </c>
      <c r="AX969" s="74">
        <v>11.1</v>
      </c>
      <c r="AY969" s="74">
        <v>66.3</v>
      </c>
      <c r="AZ969" s="74">
        <v>73.5</v>
      </c>
      <c r="BA969" s="74">
        <v>76.900000000000006</v>
      </c>
      <c r="BB969" s="78" t="s">
        <v>13</v>
      </c>
      <c r="BC969" s="74" t="s">
        <v>13</v>
      </c>
      <c r="BD969" s="78" t="s">
        <v>13</v>
      </c>
      <c r="BE969" s="74" t="s">
        <v>13</v>
      </c>
      <c r="BF969" s="74" t="s">
        <v>13</v>
      </c>
      <c r="BG969" s="74" t="s">
        <v>13</v>
      </c>
      <c r="BH969" s="74" t="s">
        <v>13</v>
      </c>
      <c r="BI969" s="74" t="s">
        <v>13</v>
      </c>
      <c r="BJ969" s="78"/>
      <c r="BK969" s="74"/>
      <c r="BL969" s="78"/>
      <c r="BM969" s="74"/>
      <c r="BN969" s="74"/>
      <c r="BO969" s="74"/>
      <c r="BP969" s="74"/>
      <c r="BQ969" s="74"/>
      <c r="BR969" s="78">
        <v>2855</v>
      </c>
      <c r="BS969" s="74">
        <v>2</v>
      </c>
      <c r="BT969" s="78">
        <v>2800</v>
      </c>
      <c r="BU969" s="74">
        <v>7.5</v>
      </c>
      <c r="BV969" s="74">
        <v>12.4</v>
      </c>
      <c r="BW969" s="74">
        <v>63.2</v>
      </c>
      <c r="BX969" s="74">
        <v>73.599999999999994</v>
      </c>
      <c r="BY969" s="74">
        <v>80.2</v>
      </c>
      <c r="BZ969" s="78">
        <v>2855</v>
      </c>
      <c r="CA969" s="74">
        <v>2.2000000000000002</v>
      </c>
      <c r="CB969" s="78">
        <v>2795</v>
      </c>
      <c r="CC969" s="74">
        <v>10.8</v>
      </c>
      <c r="CD969" s="74">
        <v>9.6999999999999993</v>
      </c>
      <c r="CE969" s="74">
        <v>67.2</v>
      </c>
      <c r="CF969" s="74">
        <v>75.8</v>
      </c>
      <c r="CG969" s="74">
        <v>79.5</v>
      </c>
      <c r="CH969" s="78" t="s">
        <v>13</v>
      </c>
      <c r="CI969" s="74" t="s">
        <v>13</v>
      </c>
      <c r="CJ969" s="78" t="s">
        <v>13</v>
      </c>
      <c r="CK969" s="74" t="s">
        <v>13</v>
      </c>
      <c r="CL969" s="74" t="s">
        <v>13</v>
      </c>
      <c r="CM969" s="74" t="s">
        <v>13</v>
      </c>
      <c r="CN969" s="74" t="s">
        <v>13</v>
      </c>
      <c r="CO969" s="74" t="s">
        <v>13</v>
      </c>
      <c r="CP969" s="78"/>
      <c r="CQ969" s="74"/>
      <c r="CR969" s="78"/>
      <c r="CS969" s="74"/>
      <c r="CT969" s="74"/>
      <c r="CU969" s="74"/>
      <c r="CV969" s="74"/>
      <c r="CW969" s="74"/>
    </row>
    <row r="970" spans="1:101" ht="16.5" x14ac:dyDescent="0.3">
      <c r="A970" s="74" t="s">
        <v>295</v>
      </c>
      <c r="B970" s="74">
        <v>120</v>
      </c>
      <c r="C970" s="74">
        <v>10007149</v>
      </c>
      <c r="D970" s="74" t="s">
        <v>46</v>
      </c>
      <c r="E970" s="74" t="s">
        <v>123</v>
      </c>
      <c r="F970" s="78">
        <v>1565</v>
      </c>
      <c r="G970" s="74">
        <v>4.5999999999999996</v>
      </c>
      <c r="H970" s="78">
        <v>1490</v>
      </c>
      <c r="I970" s="74">
        <v>5</v>
      </c>
      <c r="J970" s="74">
        <v>9.8000000000000007</v>
      </c>
      <c r="K970" s="74">
        <v>59.8</v>
      </c>
      <c r="L970" s="74">
        <v>77.099999999999994</v>
      </c>
      <c r="M970" s="74">
        <v>85.3</v>
      </c>
      <c r="N970" s="78">
        <v>1565</v>
      </c>
      <c r="O970" s="74">
        <v>4.8</v>
      </c>
      <c r="P970" s="78">
        <v>1490</v>
      </c>
      <c r="Q970" s="74">
        <v>9.9</v>
      </c>
      <c r="R970" s="74">
        <v>6.9</v>
      </c>
      <c r="S970" s="74">
        <v>66.400000000000006</v>
      </c>
      <c r="T970" s="74">
        <v>79</v>
      </c>
      <c r="U970" s="74">
        <v>83.3</v>
      </c>
      <c r="V970" s="78" t="s">
        <v>13</v>
      </c>
      <c r="W970" s="74" t="s">
        <v>13</v>
      </c>
      <c r="X970" s="78" t="s">
        <v>13</v>
      </c>
      <c r="Y970" s="74" t="s">
        <v>13</v>
      </c>
      <c r="Z970" s="74" t="s">
        <v>13</v>
      </c>
      <c r="AA970" s="74" t="s">
        <v>13</v>
      </c>
      <c r="AB970" s="74" t="s">
        <v>13</v>
      </c>
      <c r="AC970" s="74" t="s">
        <v>13</v>
      </c>
      <c r="AD970" s="78"/>
      <c r="AE970" s="74"/>
      <c r="AF970" s="78"/>
      <c r="AG970" s="74"/>
      <c r="AH970" s="74"/>
      <c r="AI970" s="74"/>
      <c r="AJ970" s="74"/>
      <c r="AK970" s="74"/>
      <c r="AL970" s="78">
        <v>1275</v>
      </c>
      <c r="AM970" s="74">
        <v>1.7</v>
      </c>
      <c r="AN970" s="78">
        <v>1255</v>
      </c>
      <c r="AO970" s="74">
        <v>5.3</v>
      </c>
      <c r="AP970" s="74">
        <v>14.4</v>
      </c>
      <c r="AQ970" s="74">
        <v>57.5</v>
      </c>
      <c r="AR970" s="74">
        <v>71.2</v>
      </c>
      <c r="AS970" s="74">
        <v>80.2</v>
      </c>
      <c r="AT970" s="78">
        <v>1275</v>
      </c>
      <c r="AU970" s="74">
        <v>2</v>
      </c>
      <c r="AV970" s="78">
        <v>1250</v>
      </c>
      <c r="AW970" s="74">
        <v>8.9</v>
      </c>
      <c r="AX970" s="74">
        <v>10.6</v>
      </c>
      <c r="AY970" s="74">
        <v>67.3</v>
      </c>
      <c r="AZ970" s="74">
        <v>76.5</v>
      </c>
      <c r="BA970" s="74">
        <v>80.5</v>
      </c>
      <c r="BB970" s="78" t="s">
        <v>13</v>
      </c>
      <c r="BC970" s="74" t="s">
        <v>13</v>
      </c>
      <c r="BD970" s="78" t="s">
        <v>13</v>
      </c>
      <c r="BE970" s="74" t="s">
        <v>13</v>
      </c>
      <c r="BF970" s="74" t="s">
        <v>13</v>
      </c>
      <c r="BG970" s="74" t="s">
        <v>13</v>
      </c>
      <c r="BH970" s="74" t="s">
        <v>13</v>
      </c>
      <c r="BI970" s="74" t="s">
        <v>13</v>
      </c>
      <c r="BJ970" s="78"/>
      <c r="BK970" s="74"/>
      <c r="BL970" s="78"/>
      <c r="BM970" s="74"/>
      <c r="BN970" s="74"/>
      <c r="BO970" s="74"/>
      <c r="BP970" s="74"/>
      <c r="BQ970" s="74"/>
      <c r="BR970" s="78">
        <v>2840</v>
      </c>
      <c r="BS970" s="74">
        <v>3.3</v>
      </c>
      <c r="BT970" s="78">
        <v>2745</v>
      </c>
      <c r="BU970" s="74">
        <v>5.0999999999999996</v>
      </c>
      <c r="BV970" s="74">
        <v>11.9</v>
      </c>
      <c r="BW970" s="74">
        <v>58.8</v>
      </c>
      <c r="BX970" s="74">
        <v>74.400000000000006</v>
      </c>
      <c r="BY970" s="74">
        <v>83</v>
      </c>
      <c r="BZ970" s="78">
        <v>2840</v>
      </c>
      <c r="CA970" s="74">
        <v>3.6</v>
      </c>
      <c r="CB970" s="78">
        <v>2740</v>
      </c>
      <c r="CC970" s="74">
        <v>9.4</v>
      </c>
      <c r="CD970" s="74">
        <v>8.5</v>
      </c>
      <c r="CE970" s="74">
        <v>66.8</v>
      </c>
      <c r="CF970" s="74">
        <v>77.8</v>
      </c>
      <c r="CG970" s="74">
        <v>82</v>
      </c>
      <c r="CH970" s="78" t="s">
        <v>13</v>
      </c>
      <c r="CI970" s="74" t="s">
        <v>13</v>
      </c>
      <c r="CJ970" s="78" t="s">
        <v>13</v>
      </c>
      <c r="CK970" s="74" t="s">
        <v>13</v>
      </c>
      <c r="CL970" s="74" t="s">
        <v>13</v>
      </c>
      <c r="CM970" s="74" t="s">
        <v>13</v>
      </c>
      <c r="CN970" s="74" t="s">
        <v>13</v>
      </c>
      <c r="CO970" s="74" t="s">
        <v>13</v>
      </c>
      <c r="CP970" s="78"/>
      <c r="CQ970" s="74"/>
      <c r="CR970" s="78"/>
      <c r="CS970" s="74"/>
      <c r="CT970" s="74"/>
      <c r="CU970" s="74"/>
      <c r="CV970" s="74"/>
      <c r="CW970" s="74"/>
    </row>
    <row r="971" spans="1:101" ht="16.5" x14ac:dyDescent="0.3">
      <c r="A971" s="74" t="s">
        <v>295</v>
      </c>
      <c r="B971" s="74">
        <v>132</v>
      </c>
      <c r="C971" s="74">
        <v>10003270</v>
      </c>
      <c r="D971" s="74" t="s">
        <v>27</v>
      </c>
      <c r="E971" s="74" t="s">
        <v>125</v>
      </c>
      <c r="F971" s="78">
        <v>565</v>
      </c>
      <c r="G971" s="74">
        <v>2</v>
      </c>
      <c r="H971" s="78">
        <v>550</v>
      </c>
      <c r="I971" s="74">
        <v>5.4</v>
      </c>
      <c r="J971" s="74">
        <v>4.5</v>
      </c>
      <c r="K971" s="74">
        <v>45.7</v>
      </c>
      <c r="L971" s="74">
        <v>63.4</v>
      </c>
      <c r="M971" s="74">
        <v>90</v>
      </c>
      <c r="N971" s="78">
        <v>565</v>
      </c>
      <c r="O971" s="74">
        <v>2.2999999999999998</v>
      </c>
      <c r="P971" s="78">
        <v>550</v>
      </c>
      <c r="Q971" s="74">
        <v>7.5</v>
      </c>
      <c r="R971" s="74">
        <v>8.4</v>
      </c>
      <c r="S971" s="74">
        <v>62.7</v>
      </c>
      <c r="T971" s="74">
        <v>75.5</v>
      </c>
      <c r="U971" s="74">
        <v>84.2</v>
      </c>
      <c r="V971" s="78" t="s">
        <v>13</v>
      </c>
      <c r="W971" s="74" t="s">
        <v>13</v>
      </c>
      <c r="X971" s="78" t="s">
        <v>13</v>
      </c>
      <c r="Y971" s="74" t="s">
        <v>13</v>
      </c>
      <c r="Z971" s="74" t="s">
        <v>13</v>
      </c>
      <c r="AA971" s="74" t="s">
        <v>13</v>
      </c>
      <c r="AB971" s="74" t="s">
        <v>13</v>
      </c>
      <c r="AC971" s="74" t="s">
        <v>13</v>
      </c>
      <c r="AD971" s="78"/>
      <c r="AE971" s="74"/>
      <c r="AF971" s="78"/>
      <c r="AG971" s="74"/>
      <c r="AH971" s="74"/>
      <c r="AI971" s="74"/>
      <c r="AJ971" s="74"/>
      <c r="AK971" s="74"/>
      <c r="AL971" s="78">
        <v>1050</v>
      </c>
      <c r="AM971" s="74">
        <v>0.8</v>
      </c>
      <c r="AN971" s="78">
        <v>1045</v>
      </c>
      <c r="AO971" s="74">
        <v>6.6</v>
      </c>
      <c r="AP971" s="74">
        <v>7.6</v>
      </c>
      <c r="AQ971" s="74">
        <v>46.7</v>
      </c>
      <c r="AR971" s="74">
        <v>62.6</v>
      </c>
      <c r="AS971" s="74">
        <v>85.8</v>
      </c>
      <c r="AT971" s="78">
        <v>1050</v>
      </c>
      <c r="AU971" s="74">
        <v>1</v>
      </c>
      <c r="AV971" s="78">
        <v>1040</v>
      </c>
      <c r="AW971" s="74">
        <v>11.2</v>
      </c>
      <c r="AX971" s="74">
        <v>7.6</v>
      </c>
      <c r="AY971" s="74">
        <v>58.5</v>
      </c>
      <c r="AZ971" s="74">
        <v>72</v>
      </c>
      <c r="BA971" s="74">
        <v>81.2</v>
      </c>
      <c r="BB971" s="78" t="s">
        <v>13</v>
      </c>
      <c r="BC971" s="74" t="s">
        <v>13</v>
      </c>
      <c r="BD971" s="78" t="s">
        <v>13</v>
      </c>
      <c r="BE971" s="74" t="s">
        <v>13</v>
      </c>
      <c r="BF971" s="74" t="s">
        <v>13</v>
      </c>
      <c r="BG971" s="74" t="s">
        <v>13</v>
      </c>
      <c r="BH971" s="74" t="s">
        <v>13</v>
      </c>
      <c r="BI971" s="74" t="s">
        <v>13</v>
      </c>
      <c r="BJ971" s="78"/>
      <c r="BK971" s="74"/>
      <c r="BL971" s="78"/>
      <c r="BM971" s="74"/>
      <c r="BN971" s="74"/>
      <c r="BO971" s="74"/>
      <c r="BP971" s="74"/>
      <c r="BQ971" s="74"/>
      <c r="BR971" s="78">
        <v>1615</v>
      </c>
      <c r="BS971" s="74">
        <v>1.2</v>
      </c>
      <c r="BT971" s="78">
        <v>1595</v>
      </c>
      <c r="BU971" s="74">
        <v>6.2</v>
      </c>
      <c r="BV971" s="74">
        <v>6.5</v>
      </c>
      <c r="BW971" s="74">
        <v>46.4</v>
      </c>
      <c r="BX971" s="74">
        <v>62.9</v>
      </c>
      <c r="BY971" s="74">
        <v>87.3</v>
      </c>
      <c r="BZ971" s="78">
        <v>1615</v>
      </c>
      <c r="CA971" s="74">
        <v>1.5</v>
      </c>
      <c r="CB971" s="78">
        <v>1590</v>
      </c>
      <c r="CC971" s="74">
        <v>9.9</v>
      </c>
      <c r="CD971" s="74">
        <v>7.9</v>
      </c>
      <c r="CE971" s="74">
        <v>60</v>
      </c>
      <c r="CF971" s="74">
        <v>73.2</v>
      </c>
      <c r="CG971" s="74">
        <v>82.2</v>
      </c>
      <c r="CH971" s="78" t="s">
        <v>13</v>
      </c>
      <c r="CI971" s="74" t="s">
        <v>13</v>
      </c>
      <c r="CJ971" s="78" t="s">
        <v>13</v>
      </c>
      <c r="CK971" s="74" t="s">
        <v>13</v>
      </c>
      <c r="CL971" s="74" t="s">
        <v>13</v>
      </c>
      <c r="CM971" s="74" t="s">
        <v>13</v>
      </c>
      <c r="CN971" s="74" t="s">
        <v>13</v>
      </c>
      <c r="CO971" s="74" t="s">
        <v>13</v>
      </c>
      <c r="CP971" s="78"/>
      <c r="CQ971" s="74"/>
      <c r="CR971" s="78"/>
      <c r="CS971" s="74"/>
      <c r="CT971" s="74"/>
      <c r="CU971" s="74"/>
      <c r="CV971" s="74"/>
      <c r="CW971" s="74"/>
    </row>
    <row r="972" spans="1:101" ht="16.5" x14ac:dyDescent="0.3">
      <c r="A972" s="74" t="s">
        <v>295</v>
      </c>
      <c r="B972" s="74">
        <v>121</v>
      </c>
      <c r="C972" s="74">
        <v>10007767</v>
      </c>
      <c r="D972" s="74" t="s">
        <v>16</v>
      </c>
      <c r="E972" s="74" t="s">
        <v>127</v>
      </c>
      <c r="F972" s="78">
        <v>720</v>
      </c>
      <c r="G972" s="74">
        <v>2.8</v>
      </c>
      <c r="H972" s="78">
        <v>700</v>
      </c>
      <c r="I972" s="74">
        <v>4.5999999999999996</v>
      </c>
      <c r="J972" s="74">
        <v>7.7</v>
      </c>
      <c r="K972" s="74">
        <v>51.9</v>
      </c>
      <c r="L972" s="74">
        <v>75.8</v>
      </c>
      <c r="M972" s="74">
        <v>87.7</v>
      </c>
      <c r="N972" s="78">
        <v>720</v>
      </c>
      <c r="O972" s="74">
        <v>3</v>
      </c>
      <c r="P972" s="78">
        <v>700</v>
      </c>
      <c r="Q972" s="74">
        <v>8.6999999999999993</v>
      </c>
      <c r="R972" s="74">
        <v>8.3000000000000007</v>
      </c>
      <c r="S972" s="74">
        <v>64</v>
      </c>
      <c r="T972" s="74">
        <v>78</v>
      </c>
      <c r="U972" s="74">
        <v>83</v>
      </c>
      <c r="V972" s="78" t="s">
        <v>13</v>
      </c>
      <c r="W972" s="74" t="s">
        <v>13</v>
      </c>
      <c r="X972" s="78" t="s">
        <v>13</v>
      </c>
      <c r="Y972" s="74" t="s">
        <v>13</v>
      </c>
      <c r="Z972" s="74" t="s">
        <v>13</v>
      </c>
      <c r="AA972" s="74" t="s">
        <v>13</v>
      </c>
      <c r="AB972" s="74" t="s">
        <v>13</v>
      </c>
      <c r="AC972" s="74" t="s">
        <v>13</v>
      </c>
      <c r="AD972" s="78"/>
      <c r="AE972" s="74"/>
      <c r="AF972" s="78"/>
      <c r="AG972" s="74"/>
      <c r="AH972" s="74"/>
      <c r="AI972" s="74"/>
      <c r="AJ972" s="74"/>
      <c r="AK972" s="74"/>
      <c r="AL972" s="78">
        <v>540</v>
      </c>
      <c r="AM972" s="74">
        <v>1.3</v>
      </c>
      <c r="AN972" s="78">
        <v>530</v>
      </c>
      <c r="AO972" s="74">
        <v>4</v>
      </c>
      <c r="AP972" s="74">
        <v>11.1</v>
      </c>
      <c r="AQ972" s="74">
        <v>55.7</v>
      </c>
      <c r="AR972" s="74">
        <v>71.2</v>
      </c>
      <c r="AS972" s="74">
        <v>84.9</v>
      </c>
      <c r="AT972" s="78">
        <v>540</v>
      </c>
      <c r="AU972" s="74">
        <v>1.5</v>
      </c>
      <c r="AV972" s="78">
        <v>530</v>
      </c>
      <c r="AW972" s="74">
        <v>8.6999999999999993</v>
      </c>
      <c r="AX972" s="74">
        <v>10</v>
      </c>
      <c r="AY972" s="74">
        <v>66</v>
      </c>
      <c r="AZ972" s="74">
        <v>76.400000000000006</v>
      </c>
      <c r="BA972" s="74">
        <v>81.3</v>
      </c>
      <c r="BB972" s="78" t="s">
        <v>13</v>
      </c>
      <c r="BC972" s="74" t="s">
        <v>13</v>
      </c>
      <c r="BD972" s="78" t="s">
        <v>13</v>
      </c>
      <c r="BE972" s="74" t="s">
        <v>13</v>
      </c>
      <c r="BF972" s="74" t="s">
        <v>13</v>
      </c>
      <c r="BG972" s="74" t="s">
        <v>13</v>
      </c>
      <c r="BH972" s="74" t="s">
        <v>13</v>
      </c>
      <c r="BI972" s="74" t="s">
        <v>13</v>
      </c>
      <c r="BJ972" s="78"/>
      <c r="BK972" s="74"/>
      <c r="BL972" s="78"/>
      <c r="BM972" s="74"/>
      <c r="BN972" s="74"/>
      <c r="BO972" s="74"/>
      <c r="BP972" s="74"/>
      <c r="BQ972" s="74"/>
      <c r="BR972" s="78">
        <v>1260</v>
      </c>
      <c r="BS972" s="74">
        <v>2.1</v>
      </c>
      <c r="BT972" s="78">
        <v>1235</v>
      </c>
      <c r="BU972" s="74">
        <v>4.3</v>
      </c>
      <c r="BV972" s="74">
        <v>9.1999999999999993</v>
      </c>
      <c r="BW972" s="74">
        <v>53.5</v>
      </c>
      <c r="BX972" s="74">
        <v>73.8</v>
      </c>
      <c r="BY972" s="74">
        <v>86.5</v>
      </c>
      <c r="BZ972" s="78">
        <v>1260</v>
      </c>
      <c r="CA972" s="74">
        <v>2.4</v>
      </c>
      <c r="CB972" s="78">
        <v>1230</v>
      </c>
      <c r="CC972" s="74">
        <v>8.6999999999999993</v>
      </c>
      <c r="CD972" s="74">
        <v>9</v>
      </c>
      <c r="CE972" s="74">
        <v>64.900000000000006</v>
      </c>
      <c r="CF972" s="74">
        <v>77.3</v>
      </c>
      <c r="CG972" s="74">
        <v>82.3</v>
      </c>
      <c r="CH972" s="78" t="s">
        <v>13</v>
      </c>
      <c r="CI972" s="74" t="s">
        <v>13</v>
      </c>
      <c r="CJ972" s="78" t="s">
        <v>13</v>
      </c>
      <c r="CK972" s="74" t="s">
        <v>13</v>
      </c>
      <c r="CL972" s="74" t="s">
        <v>13</v>
      </c>
      <c r="CM972" s="74" t="s">
        <v>13</v>
      </c>
      <c r="CN972" s="74" t="s">
        <v>13</v>
      </c>
      <c r="CO972" s="74" t="s">
        <v>13</v>
      </c>
      <c r="CP972" s="78"/>
      <c r="CQ972" s="74"/>
      <c r="CR972" s="78"/>
      <c r="CS972" s="74"/>
      <c r="CT972" s="74"/>
      <c r="CU972" s="74"/>
      <c r="CV972" s="74"/>
      <c r="CW972" s="74"/>
    </row>
    <row r="973" spans="1:101" ht="16.5" x14ac:dyDescent="0.3">
      <c r="A973" s="74" t="s">
        <v>295</v>
      </c>
      <c r="B973" s="74">
        <v>122</v>
      </c>
      <c r="C973" s="74">
        <v>10007150</v>
      </c>
      <c r="D973" s="74" t="s">
        <v>49</v>
      </c>
      <c r="E973" s="74" t="s">
        <v>129</v>
      </c>
      <c r="F973" s="78">
        <v>1690</v>
      </c>
      <c r="G973" s="74">
        <v>2.9</v>
      </c>
      <c r="H973" s="78">
        <v>1640</v>
      </c>
      <c r="I973" s="74">
        <v>6.5</v>
      </c>
      <c r="J973" s="74">
        <v>11.8</v>
      </c>
      <c r="K973" s="74">
        <v>57</v>
      </c>
      <c r="L973" s="74">
        <v>71.900000000000006</v>
      </c>
      <c r="M973" s="74">
        <v>81.8</v>
      </c>
      <c r="N973" s="78">
        <v>1690</v>
      </c>
      <c r="O973" s="74">
        <v>3.2</v>
      </c>
      <c r="P973" s="78">
        <v>1635</v>
      </c>
      <c r="Q973" s="74">
        <v>9.6999999999999993</v>
      </c>
      <c r="R973" s="74">
        <v>9.1999999999999993</v>
      </c>
      <c r="S973" s="74">
        <v>64.3</v>
      </c>
      <c r="T973" s="74">
        <v>75.400000000000006</v>
      </c>
      <c r="U973" s="74">
        <v>81.099999999999994</v>
      </c>
      <c r="V973" s="78" t="s">
        <v>13</v>
      </c>
      <c r="W973" s="74" t="s">
        <v>13</v>
      </c>
      <c r="X973" s="78" t="s">
        <v>13</v>
      </c>
      <c r="Y973" s="74" t="s">
        <v>13</v>
      </c>
      <c r="Z973" s="74" t="s">
        <v>13</v>
      </c>
      <c r="AA973" s="74" t="s">
        <v>13</v>
      </c>
      <c r="AB973" s="74" t="s">
        <v>13</v>
      </c>
      <c r="AC973" s="74" t="s">
        <v>13</v>
      </c>
      <c r="AD973" s="78"/>
      <c r="AE973" s="74"/>
      <c r="AF973" s="78"/>
      <c r="AG973" s="74"/>
      <c r="AH973" s="74"/>
      <c r="AI973" s="74"/>
      <c r="AJ973" s="74"/>
      <c r="AK973" s="74"/>
      <c r="AL973" s="78">
        <v>1360</v>
      </c>
      <c r="AM973" s="74">
        <v>1.7</v>
      </c>
      <c r="AN973" s="78">
        <v>1335</v>
      </c>
      <c r="AO973" s="74">
        <v>7</v>
      </c>
      <c r="AP973" s="74">
        <v>13.7</v>
      </c>
      <c r="AQ973" s="74">
        <v>54.8</v>
      </c>
      <c r="AR973" s="74">
        <v>67.3</v>
      </c>
      <c r="AS973" s="74">
        <v>79.400000000000006</v>
      </c>
      <c r="AT973" s="78">
        <v>1360</v>
      </c>
      <c r="AU973" s="74">
        <v>1.8</v>
      </c>
      <c r="AV973" s="78">
        <v>1335</v>
      </c>
      <c r="AW973" s="74">
        <v>11.8</v>
      </c>
      <c r="AX973" s="74">
        <v>8.6</v>
      </c>
      <c r="AY973" s="74">
        <v>67.099999999999994</v>
      </c>
      <c r="AZ973" s="74">
        <v>75.900000000000006</v>
      </c>
      <c r="BA973" s="74">
        <v>79.599999999999994</v>
      </c>
      <c r="BB973" s="78" t="s">
        <v>13</v>
      </c>
      <c r="BC973" s="74" t="s">
        <v>13</v>
      </c>
      <c r="BD973" s="78" t="s">
        <v>13</v>
      </c>
      <c r="BE973" s="74" t="s">
        <v>13</v>
      </c>
      <c r="BF973" s="74" t="s">
        <v>13</v>
      </c>
      <c r="BG973" s="74" t="s">
        <v>13</v>
      </c>
      <c r="BH973" s="74" t="s">
        <v>13</v>
      </c>
      <c r="BI973" s="74" t="s">
        <v>13</v>
      </c>
      <c r="BJ973" s="78"/>
      <c r="BK973" s="74"/>
      <c r="BL973" s="78"/>
      <c r="BM973" s="74"/>
      <c r="BN973" s="74"/>
      <c r="BO973" s="74"/>
      <c r="BP973" s="74"/>
      <c r="BQ973" s="74"/>
      <c r="BR973" s="78">
        <v>3050</v>
      </c>
      <c r="BS973" s="74">
        <v>2.4</v>
      </c>
      <c r="BT973" s="78">
        <v>2980</v>
      </c>
      <c r="BU973" s="74">
        <v>6.7</v>
      </c>
      <c r="BV973" s="74">
        <v>12.6</v>
      </c>
      <c r="BW973" s="74">
        <v>56</v>
      </c>
      <c r="BX973" s="74">
        <v>69.900000000000006</v>
      </c>
      <c r="BY973" s="74">
        <v>80.7</v>
      </c>
      <c r="BZ973" s="78">
        <v>3050</v>
      </c>
      <c r="CA973" s="74">
        <v>2.6</v>
      </c>
      <c r="CB973" s="78">
        <v>2975</v>
      </c>
      <c r="CC973" s="74">
        <v>10.7</v>
      </c>
      <c r="CD973" s="74">
        <v>8.9</v>
      </c>
      <c r="CE973" s="74">
        <v>65.5</v>
      </c>
      <c r="CF973" s="74">
        <v>75.599999999999994</v>
      </c>
      <c r="CG973" s="74">
        <v>80.400000000000006</v>
      </c>
      <c r="CH973" s="78" t="s">
        <v>13</v>
      </c>
      <c r="CI973" s="74" t="s">
        <v>13</v>
      </c>
      <c r="CJ973" s="78" t="s">
        <v>13</v>
      </c>
      <c r="CK973" s="74" t="s">
        <v>13</v>
      </c>
      <c r="CL973" s="74" t="s">
        <v>13</v>
      </c>
      <c r="CM973" s="74" t="s">
        <v>13</v>
      </c>
      <c r="CN973" s="74" t="s">
        <v>13</v>
      </c>
      <c r="CO973" s="74" t="s">
        <v>13</v>
      </c>
      <c r="CP973" s="78"/>
      <c r="CQ973" s="74"/>
      <c r="CR973" s="78"/>
      <c r="CS973" s="74"/>
      <c r="CT973" s="74"/>
      <c r="CU973" s="74"/>
      <c r="CV973" s="74"/>
      <c r="CW973" s="74"/>
    </row>
    <row r="974" spans="1:101" ht="16.5" x14ac:dyDescent="0.3">
      <c r="A974" s="74" t="s">
        <v>295</v>
      </c>
      <c r="B974" s="74">
        <v>134</v>
      </c>
      <c r="C974" s="74">
        <v>10003645</v>
      </c>
      <c r="D974" s="74" t="s">
        <v>27</v>
      </c>
      <c r="E974" s="74" t="s">
        <v>131</v>
      </c>
      <c r="F974" s="78">
        <v>1695</v>
      </c>
      <c r="G974" s="74">
        <v>2.4</v>
      </c>
      <c r="H974" s="78">
        <v>1655</v>
      </c>
      <c r="I974" s="74">
        <v>6.9</v>
      </c>
      <c r="J974" s="74">
        <v>10.9</v>
      </c>
      <c r="K974" s="74">
        <v>47.4</v>
      </c>
      <c r="L974" s="74">
        <v>67.2</v>
      </c>
      <c r="M974" s="74">
        <v>82.2</v>
      </c>
      <c r="N974" s="78">
        <v>1695</v>
      </c>
      <c r="O974" s="74">
        <v>2.8</v>
      </c>
      <c r="P974" s="78">
        <v>1650</v>
      </c>
      <c r="Q974" s="74">
        <v>11.1</v>
      </c>
      <c r="R974" s="74">
        <v>9.1</v>
      </c>
      <c r="S974" s="74">
        <v>55.1</v>
      </c>
      <c r="T974" s="74">
        <v>73.8</v>
      </c>
      <c r="U974" s="74">
        <v>79.8</v>
      </c>
      <c r="V974" s="78" t="s">
        <v>13</v>
      </c>
      <c r="W974" s="74" t="s">
        <v>13</v>
      </c>
      <c r="X974" s="78" t="s">
        <v>13</v>
      </c>
      <c r="Y974" s="74" t="s">
        <v>13</v>
      </c>
      <c r="Z974" s="74" t="s">
        <v>13</v>
      </c>
      <c r="AA974" s="74" t="s">
        <v>13</v>
      </c>
      <c r="AB974" s="74" t="s">
        <v>13</v>
      </c>
      <c r="AC974" s="74" t="s">
        <v>13</v>
      </c>
      <c r="AD974" s="78"/>
      <c r="AE974" s="74"/>
      <c r="AF974" s="78"/>
      <c r="AG974" s="74"/>
      <c r="AH974" s="74"/>
      <c r="AI974" s="74"/>
      <c r="AJ974" s="74"/>
      <c r="AK974" s="74"/>
      <c r="AL974" s="78">
        <v>1065</v>
      </c>
      <c r="AM974" s="74">
        <v>1.7</v>
      </c>
      <c r="AN974" s="78">
        <v>1050</v>
      </c>
      <c r="AO974" s="74">
        <v>6.3</v>
      </c>
      <c r="AP974" s="74">
        <v>13</v>
      </c>
      <c r="AQ974" s="74">
        <v>43.9</v>
      </c>
      <c r="AR974" s="74">
        <v>62</v>
      </c>
      <c r="AS974" s="74">
        <v>80.7</v>
      </c>
      <c r="AT974" s="78">
        <v>1065</v>
      </c>
      <c r="AU974" s="74">
        <v>2</v>
      </c>
      <c r="AV974" s="78">
        <v>1045</v>
      </c>
      <c r="AW974" s="74">
        <v>13</v>
      </c>
      <c r="AX974" s="74">
        <v>7.8</v>
      </c>
      <c r="AY974" s="74">
        <v>54.8</v>
      </c>
      <c r="AZ974" s="74">
        <v>70.900000000000006</v>
      </c>
      <c r="BA974" s="74">
        <v>79.2</v>
      </c>
      <c r="BB974" s="78" t="s">
        <v>13</v>
      </c>
      <c r="BC974" s="74" t="s">
        <v>13</v>
      </c>
      <c r="BD974" s="78" t="s">
        <v>13</v>
      </c>
      <c r="BE974" s="74" t="s">
        <v>13</v>
      </c>
      <c r="BF974" s="74" t="s">
        <v>13</v>
      </c>
      <c r="BG974" s="74" t="s">
        <v>13</v>
      </c>
      <c r="BH974" s="74" t="s">
        <v>13</v>
      </c>
      <c r="BI974" s="74" t="s">
        <v>13</v>
      </c>
      <c r="BJ974" s="78"/>
      <c r="BK974" s="74"/>
      <c r="BL974" s="78"/>
      <c r="BM974" s="74"/>
      <c r="BN974" s="74"/>
      <c r="BO974" s="74"/>
      <c r="BP974" s="74"/>
      <c r="BQ974" s="74"/>
      <c r="BR974" s="78">
        <v>2765</v>
      </c>
      <c r="BS974" s="74">
        <v>2.1</v>
      </c>
      <c r="BT974" s="78">
        <v>2705</v>
      </c>
      <c r="BU974" s="74">
        <v>6.7</v>
      </c>
      <c r="BV974" s="74">
        <v>11.7</v>
      </c>
      <c r="BW974" s="74">
        <v>46</v>
      </c>
      <c r="BX974" s="74">
        <v>65.2</v>
      </c>
      <c r="BY974" s="74">
        <v>81.7</v>
      </c>
      <c r="BZ974" s="78">
        <v>2765</v>
      </c>
      <c r="CA974" s="74">
        <v>2.5</v>
      </c>
      <c r="CB974" s="78">
        <v>2695</v>
      </c>
      <c r="CC974" s="74">
        <v>11.8</v>
      </c>
      <c r="CD974" s="74">
        <v>8.6</v>
      </c>
      <c r="CE974" s="74">
        <v>55</v>
      </c>
      <c r="CF974" s="74">
        <v>72.7</v>
      </c>
      <c r="CG974" s="74">
        <v>79.599999999999994</v>
      </c>
      <c r="CH974" s="78" t="s">
        <v>13</v>
      </c>
      <c r="CI974" s="74" t="s">
        <v>13</v>
      </c>
      <c r="CJ974" s="78" t="s">
        <v>13</v>
      </c>
      <c r="CK974" s="74" t="s">
        <v>13</v>
      </c>
      <c r="CL974" s="74" t="s">
        <v>13</v>
      </c>
      <c r="CM974" s="74" t="s">
        <v>13</v>
      </c>
      <c r="CN974" s="74" t="s">
        <v>13</v>
      </c>
      <c r="CO974" s="74" t="s">
        <v>13</v>
      </c>
      <c r="CP974" s="78"/>
      <c r="CQ974" s="74"/>
      <c r="CR974" s="78"/>
      <c r="CS974" s="74"/>
      <c r="CT974" s="74"/>
      <c r="CU974" s="74"/>
      <c r="CV974" s="74"/>
      <c r="CW974" s="74"/>
    </row>
    <row r="975" spans="1:101" ht="16.5" x14ac:dyDescent="0.3">
      <c r="A975" s="74" t="s">
        <v>295</v>
      </c>
      <c r="B975" s="74">
        <v>63</v>
      </c>
      <c r="C975" s="74">
        <v>10003678</v>
      </c>
      <c r="D975" s="74" t="s">
        <v>27</v>
      </c>
      <c r="E975" s="74" t="s">
        <v>133</v>
      </c>
      <c r="F975" s="78">
        <v>2015</v>
      </c>
      <c r="G975" s="74">
        <v>4.3</v>
      </c>
      <c r="H975" s="78">
        <v>1930</v>
      </c>
      <c r="I975" s="74">
        <v>7.5</v>
      </c>
      <c r="J975" s="74">
        <v>14.9</v>
      </c>
      <c r="K975" s="74">
        <v>58.1</v>
      </c>
      <c r="L975" s="74">
        <v>69.8</v>
      </c>
      <c r="M975" s="74">
        <v>77.7</v>
      </c>
      <c r="N975" s="78">
        <v>2015</v>
      </c>
      <c r="O975" s="74">
        <v>4.5</v>
      </c>
      <c r="P975" s="78">
        <v>1925</v>
      </c>
      <c r="Q975" s="74">
        <v>13.9</v>
      </c>
      <c r="R975" s="74">
        <v>10</v>
      </c>
      <c r="S975" s="74">
        <v>63.8</v>
      </c>
      <c r="T975" s="74">
        <v>72.7</v>
      </c>
      <c r="U975" s="74">
        <v>76.099999999999994</v>
      </c>
      <c r="V975" s="78" t="s">
        <v>13</v>
      </c>
      <c r="W975" s="74" t="s">
        <v>13</v>
      </c>
      <c r="X975" s="78" t="s">
        <v>13</v>
      </c>
      <c r="Y975" s="74" t="s">
        <v>13</v>
      </c>
      <c r="Z975" s="74" t="s">
        <v>13</v>
      </c>
      <c r="AA975" s="74" t="s">
        <v>13</v>
      </c>
      <c r="AB975" s="74" t="s">
        <v>13</v>
      </c>
      <c r="AC975" s="74" t="s">
        <v>13</v>
      </c>
      <c r="AD975" s="78"/>
      <c r="AE975" s="74"/>
      <c r="AF975" s="78"/>
      <c r="AG975" s="74"/>
      <c r="AH975" s="74"/>
      <c r="AI975" s="74"/>
      <c r="AJ975" s="74"/>
      <c r="AK975" s="74"/>
      <c r="AL975" s="78">
        <v>1660</v>
      </c>
      <c r="AM975" s="74">
        <v>3.7</v>
      </c>
      <c r="AN975" s="78">
        <v>1600</v>
      </c>
      <c r="AO975" s="74">
        <v>8.4</v>
      </c>
      <c r="AP975" s="74">
        <v>16</v>
      </c>
      <c r="AQ975" s="74">
        <v>57.4</v>
      </c>
      <c r="AR975" s="74">
        <v>67.400000000000006</v>
      </c>
      <c r="AS975" s="74">
        <v>75.5</v>
      </c>
      <c r="AT975" s="78">
        <v>1660</v>
      </c>
      <c r="AU975" s="74">
        <v>3.6</v>
      </c>
      <c r="AV975" s="78">
        <v>1600</v>
      </c>
      <c r="AW975" s="74">
        <v>12.8</v>
      </c>
      <c r="AX975" s="74">
        <v>11.7</v>
      </c>
      <c r="AY975" s="74">
        <v>66.599999999999994</v>
      </c>
      <c r="AZ975" s="74">
        <v>72.099999999999994</v>
      </c>
      <c r="BA975" s="74">
        <v>75.5</v>
      </c>
      <c r="BB975" s="78" t="s">
        <v>13</v>
      </c>
      <c r="BC975" s="74" t="s">
        <v>13</v>
      </c>
      <c r="BD975" s="78" t="s">
        <v>13</v>
      </c>
      <c r="BE975" s="74" t="s">
        <v>13</v>
      </c>
      <c r="BF975" s="74" t="s">
        <v>13</v>
      </c>
      <c r="BG975" s="74" t="s">
        <v>13</v>
      </c>
      <c r="BH975" s="74" t="s">
        <v>13</v>
      </c>
      <c r="BI975" s="74" t="s">
        <v>13</v>
      </c>
      <c r="BJ975" s="78"/>
      <c r="BK975" s="74"/>
      <c r="BL975" s="78"/>
      <c r="BM975" s="74"/>
      <c r="BN975" s="74"/>
      <c r="BO975" s="74"/>
      <c r="BP975" s="74"/>
      <c r="BQ975" s="74"/>
      <c r="BR975" s="78">
        <v>3675</v>
      </c>
      <c r="BS975" s="74">
        <v>4</v>
      </c>
      <c r="BT975" s="78">
        <v>3530</v>
      </c>
      <c r="BU975" s="74">
        <v>7.9</v>
      </c>
      <c r="BV975" s="74">
        <v>15.4</v>
      </c>
      <c r="BW975" s="74">
        <v>57.8</v>
      </c>
      <c r="BX975" s="74">
        <v>68.7</v>
      </c>
      <c r="BY975" s="74">
        <v>76.7</v>
      </c>
      <c r="BZ975" s="78">
        <v>3675</v>
      </c>
      <c r="CA975" s="74">
        <v>4.0999999999999996</v>
      </c>
      <c r="CB975" s="78">
        <v>3525</v>
      </c>
      <c r="CC975" s="74">
        <v>13.4</v>
      </c>
      <c r="CD975" s="74">
        <v>10.7</v>
      </c>
      <c r="CE975" s="74">
        <v>65.099999999999994</v>
      </c>
      <c r="CF975" s="74">
        <v>72.400000000000006</v>
      </c>
      <c r="CG975" s="74">
        <v>75.8</v>
      </c>
      <c r="CH975" s="78" t="s">
        <v>13</v>
      </c>
      <c r="CI975" s="74" t="s">
        <v>13</v>
      </c>
      <c r="CJ975" s="78" t="s">
        <v>13</v>
      </c>
      <c r="CK975" s="74" t="s">
        <v>13</v>
      </c>
      <c r="CL975" s="74" t="s">
        <v>13</v>
      </c>
      <c r="CM975" s="74" t="s">
        <v>13</v>
      </c>
      <c r="CN975" s="74" t="s">
        <v>13</v>
      </c>
      <c r="CO975" s="74" t="s">
        <v>13</v>
      </c>
      <c r="CP975" s="78"/>
      <c r="CQ975" s="74"/>
      <c r="CR975" s="78"/>
      <c r="CS975" s="74"/>
      <c r="CT975" s="74"/>
      <c r="CU975" s="74"/>
      <c r="CV975" s="74"/>
      <c r="CW975" s="74"/>
    </row>
    <row r="976" spans="1:101" ht="16.5" x14ac:dyDescent="0.3">
      <c r="A976" s="74" t="s">
        <v>295</v>
      </c>
      <c r="B976" s="74">
        <v>123</v>
      </c>
      <c r="C976" s="74">
        <v>10007768</v>
      </c>
      <c r="D976" s="74" t="s">
        <v>39</v>
      </c>
      <c r="E976" s="74" t="s">
        <v>135</v>
      </c>
      <c r="F976" s="78">
        <v>1175</v>
      </c>
      <c r="G976" s="74">
        <v>2.8</v>
      </c>
      <c r="H976" s="78">
        <v>1140</v>
      </c>
      <c r="I976" s="74">
        <v>5.5</v>
      </c>
      <c r="J976" s="74">
        <v>9.4</v>
      </c>
      <c r="K976" s="74">
        <v>53.2</v>
      </c>
      <c r="L976" s="74">
        <v>75.900000000000006</v>
      </c>
      <c r="M976" s="74">
        <v>85.1</v>
      </c>
      <c r="N976" s="78">
        <v>1175</v>
      </c>
      <c r="O976" s="74">
        <v>2.9</v>
      </c>
      <c r="P976" s="78">
        <v>1140</v>
      </c>
      <c r="Q976" s="74">
        <v>8.4</v>
      </c>
      <c r="R976" s="74">
        <v>6.6</v>
      </c>
      <c r="S976" s="74">
        <v>68.400000000000006</v>
      </c>
      <c r="T976" s="74">
        <v>80.3</v>
      </c>
      <c r="U976" s="74">
        <v>85</v>
      </c>
      <c r="V976" s="78" t="s">
        <v>13</v>
      </c>
      <c r="W976" s="74" t="s">
        <v>13</v>
      </c>
      <c r="X976" s="78" t="s">
        <v>13</v>
      </c>
      <c r="Y976" s="74" t="s">
        <v>13</v>
      </c>
      <c r="Z976" s="74" t="s">
        <v>13</v>
      </c>
      <c r="AA976" s="74" t="s">
        <v>13</v>
      </c>
      <c r="AB976" s="74" t="s">
        <v>13</v>
      </c>
      <c r="AC976" s="74" t="s">
        <v>13</v>
      </c>
      <c r="AD976" s="78"/>
      <c r="AE976" s="74"/>
      <c r="AF976" s="78"/>
      <c r="AG976" s="74"/>
      <c r="AH976" s="74"/>
      <c r="AI976" s="74"/>
      <c r="AJ976" s="74"/>
      <c r="AK976" s="74"/>
      <c r="AL976" s="78">
        <v>925</v>
      </c>
      <c r="AM976" s="74">
        <v>1.3</v>
      </c>
      <c r="AN976" s="78">
        <v>915</v>
      </c>
      <c r="AO976" s="74">
        <v>5.5</v>
      </c>
      <c r="AP976" s="74">
        <v>13.1</v>
      </c>
      <c r="AQ976" s="74">
        <v>55.7</v>
      </c>
      <c r="AR976" s="74">
        <v>72</v>
      </c>
      <c r="AS976" s="74">
        <v>81.400000000000006</v>
      </c>
      <c r="AT976" s="78">
        <v>925</v>
      </c>
      <c r="AU976" s="74">
        <v>1.4</v>
      </c>
      <c r="AV976" s="78">
        <v>915</v>
      </c>
      <c r="AW976" s="74">
        <v>9.4</v>
      </c>
      <c r="AX976" s="74">
        <v>8.6</v>
      </c>
      <c r="AY976" s="74">
        <v>66.8</v>
      </c>
      <c r="AZ976" s="74">
        <v>75.7</v>
      </c>
      <c r="BA976" s="74">
        <v>81.900000000000006</v>
      </c>
      <c r="BB976" s="78" t="s">
        <v>13</v>
      </c>
      <c r="BC976" s="74" t="s">
        <v>13</v>
      </c>
      <c r="BD976" s="78" t="s">
        <v>13</v>
      </c>
      <c r="BE976" s="74" t="s">
        <v>13</v>
      </c>
      <c r="BF976" s="74" t="s">
        <v>13</v>
      </c>
      <c r="BG976" s="74" t="s">
        <v>13</v>
      </c>
      <c r="BH976" s="74" t="s">
        <v>13</v>
      </c>
      <c r="BI976" s="74" t="s">
        <v>13</v>
      </c>
      <c r="BJ976" s="78"/>
      <c r="BK976" s="74"/>
      <c r="BL976" s="78"/>
      <c r="BM976" s="74"/>
      <c r="BN976" s="74"/>
      <c r="BO976" s="74"/>
      <c r="BP976" s="74"/>
      <c r="BQ976" s="74"/>
      <c r="BR976" s="78">
        <v>2100</v>
      </c>
      <c r="BS976" s="74">
        <v>2.1</v>
      </c>
      <c r="BT976" s="78">
        <v>2055</v>
      </c>
      <c r="BU976" s="74">
        <v>5.5</v>
      </c>
      <c r="BV976" s="74">
        <v>11</v>
      </c>
      <c r="BW976" s="74">
        <v>54.3</v>
      </c>
      <c r="BX976" s="74">
        <v>74.2</v>
      </c>
      <c r="BY976" s="74">
        <v>83.5</v>
      </c>
      <c r="BZ976" s="78">
        <v>2100</v>
      </c>
      <c r="CA976" s="74">
        <v>2.2000000000000002</v>
      </c>
      <c r="CB976" s="78">
        <v>2055</v>
      </c>
      <c r="CC976" s="74">
        <v>8.9</v>
      </c>
      <c r="CD976" s="74">
        <v>7.5</v>
      </c>
      <c r="CE976" s="74">
        <v>67.7</v>
      </c>
      <c r="CF976" s="74">
        <v>78.2</v>
      </c>
      <c r="CG976" s="74">
        <v>83.6</v>
      </c>
      <c r="CH976" s="78" t="s">
        <v>13</v>
      </c>
      <c r="CI976" s="74" t="s">
        <v>13</v>
      </c>
      <c r="CJ976" s="78" t="s">
        <v>13</v>
      </c>
      <c r="CK976" s="74" t="s">
        <v>13</v>
      </c>
      <c r="CL976" s="74" t="s">
        <v>13</v>
      </c>
      <c r="CM976" s="74" t="s">
        <v>13</v>
      </c>
      <c r="CN976" s="74" t="s">
        <v>13</v>
      </c>
      <c r="CO976" s="74" t="s">
        <v>13</v>
      </c>
      <c r="CP976" s="78"/>
      <c r="CQ976" s="74"/>
      <c r="CR976" s="78"/>
      <c r="CS976" s="74"/>
      <c r="CT976" s="74"/>
      <c r="CU976" s="74"/>
      <c r="CV976" s="74"/>
      <c r="CW976" s="74"/>
    </row>
    <row r="977" spans="1:101" ht="16.5" x14ac:dyDescent="0.3">
      <c r="A977" s="74" t="s">
        <v>295</v>
      </c>
      <c r="B977" s="74">
        <v>211</v>
      </c>
      <c r="C977" s="74">
        <v>10003854</v>
      </c>
      <c r="D977" s="74" t="s">
        <v>46</v>
      </c>
      <c r="E977" s="74" t="s">
        <v>137</v>
      </c>
      <c r="F977" s="78" t="s">
        <v>13</v>
      </c>
      <c r="G977" s="74" t="s">
        <v>13</v>
      </c>
      <c r="H977" s="78" t="s">
        <v>13</v>
      </c>
      <c r="I977" s="74" t="s">
        <v>13</v>
      </c>
      <c r="J977" s="74" t="s">
        <v>13</v>
      </c>
      <c r="K977" s="74" t="s">
        <v>13</v>
      </c>
      <c r="L977" s="74" t="s">
        <v>13</v>
      </c>
      <c r="M977" s="74" t="s">
        <v>13</v>
      </c>
      <c r="N977" s="78" t="s">
        <v>13</v>
      </c>
      <c r="O977" s="74" t="s">
        <v>13</v>
      </c>
      <c r="P977" s="78" t="s">
        <v>13</v>
      </c>
      <c r="Q977" s="74" t="s">
        <v>13</v>
      </c>
      <c r="R977" s="74" t="s">
        <v>13</v>
      </c>
      <c r="S977" s="74" t="s">
        <v>13</v>
      </c>
      <c r="T977" s="74" t="s">
        <v>13</v>
      </c>
      <c r="U977" s="74" t="s">
        <v>13</v>
      </c>
      <c r="V977" s="78" t="s">
        <v>13</v>
      </c>
      <c r="W977" s="74" t="s">
        <v>13</v>
      </c>
      <c r="X977" s="78" t="s">
        <v>13</v>
      </c>
      <c r="Y977" s="74" t="s">
        <v>13</v>
      </c>
      <c r="Z977" s="74" t="s">
        <v>13</v>
      </c>
      <c r="AA977" s="74" t="s">
        <v>13</v>
      </c>
      <c r="AB977" s="74" t="s">
        <v>13</v>
      </c>
      <c r="AC977" s="74" t="s">
        <v>13</v>
      </c>
      <c r="AD977" s="78"/>
      <c r="AE977" s="74"/>
      <c r="AF977" s="78"/>
      <c r="AG977" s="74"/>
      <c r="AH977" s="74"/>
      <c r="AI977" s="74"/>
      <c r="AJ977" s="74"/>
      <c r="AK977" s="74"/>
      <c r="AL977" s="78" t="s">
        <v>13</v>
      </c>
      <c r="AM977" s="74" t="s">
        <v>13</v>
      </c>
      <c r="AN977" s="78" t="s">
        <v>13</v>
      </c>
      <c r="AO977" s="74" t="s">
        <v>13</v>
      </c>
      <c r="AP977" s="74" t="s">
        <v>13</v>
      </c>
      <c r="AQ977" s="74" t="s">
        <v>13</v>
      </c>
      <c r="AR977" s="74" t="s">
        <v>13</v>
      </c>
      <c r="AS977" s="74" t="s">
        <v>13</v>
      </c>
      <c r="AT977" s="78" t="s">
        <v>13</v>
      </c>
      <c r="AU977" s="74" t="s">
        <v>13</v>
      </c>
      <c r="AV977" s="78" t="s">
        <v>13</v>
      </c>
      <c r="AW977" s="74" t="s">
        <v>13</v>
      </c>
      <c r="AX977" s="74" t="s">
        <v>13</v>
      </c>
      <c r="AY977" s="74" t="s">
        <v>13</v>
      </c>
      <c r="AZ977" s="74" t="s">
        <v>13</v>
      </c>
      <c r="BA977" s="74" t="s">
        <v>13</v>
      </c>
      <c r="BB977" s="78" t="s">
        <v>13</v>
      </c>
      <c r="BC977" s="74" t="s">
        <v>13</v>
      </c>
      <c r="BD977" s="78" t="s">
        <v>13</v>
      </c>
      <c r="BE977" s="74" t="s">
        <v>13</v>
      </c>
      <c r="BF977" s="74" t="s">
        <v>13</v>
      </c>
      <c r="BG977" s="74" t="s">
        <v>13</v>
      </c>
      <c r="BH977" s="74" t="s">
        <v>13</v>
      </c>
      <c r="BI977" s="74" t="s">
        <v>13</v>
      </c>
      <c r="BJ977" s="78"/>
      <c r="BK977" s="74"/>
      <c r="BL977" s="78"/>
      <c r="BM977" s="74"/>
      <c r="BN977" s="74"/>
      <c r="BO977" s="74"/>
      <c r="BP977" s="74"/>
      <c r="BQ977" s="74"/>
      <c r="BR977" s="78" t="s">
        <v>13</v>
      </c>
      <c r="BS977" s="74" t="s">
        <v>13</v>
      </c>
      <c r="BT977" s="78" t="s">
        <v>13</v>
      </c>
      <c r="BU977" s="74" t="s">
        <v>13</v>
      </c>
      <c r="BV977" s="74" t="s">
        <v>13</v>
      </c>
      <c r="BW977" s="74" t="s">
        <v>13</v>
      </c>
      <c r="BX977" s="74" t="s">
        <v>13</v>
      </c>
      <c r="BY977" s="74" t="s">
        <v>13</v>
      </c>
      <c r="BZ977" s="78" t="s">
        <v>13</v>
      </c>
      <c r="CA977" s="74" t="s">
        <v>13</v>
      </c>
      <c r="CB977" s="78" t="s">
        <v>13</v>
      </c>
      <c r="CC977" s="74" t="s">
        <v>13</v>
      </c>
      <c r="CD977" s="74" t="s">
        <v>13</v>
      </c>
      <c r="CE977" s="74" t="s">
        <v>13</v>
      </c>
      <c r="CF977" s="74" t="s">
        <v>13</v>
      </c>
      <c r="CG977" s="74" t="s">
        <v>13</v>
      </c>
      <c r="CH977" s="78" t="s">
        <v>13</v>
      </c>
      <c r="CI977" s="74" t="s">
        <v>13</v>
      </c>
      <c r="CJ977" s="78" t="s">
        <v>13</v>
      </c>
      <c r="CK977" s="74" t="s">
        <v>13</v>
      </c>
      <c r="CL977" s="74" t="s">
        <v>13</v>
      </c>
      <c r="CM977" s="74" t="s">
        <v>13</v>
      </c>
      <c r="CN977" s="74" t="s">
        <v>13</v>
      </c>
      <c r="CO977" s="74" t="s">
        <v>13</v>
      </c>
      <c r="CP977" s="78"/>
      <c r="CQ977" s="74"/>
      <c r="CR977" s="78"/>
      <c r="CS977" s="74"/>
      <c r="CT977" s="74"/>
      <c r="CU977" s="74"/>
      <c r="CV977" s="74"/>
      <c r="CW977" s="74"/>
    </row>
    <row r="978" spans="1:101" ht="16.5" x14ac:dyDescent="0.3">
      <c r="A978" s="74" t="s">
        <v>295</v>
      </c>
      <c r="B978" s="74">
        <v>64</v>
      </c>
      <c r="C978" s="74">
        <v>10003861</v>
      </c>
      <c r="D978" s="74" t="s">
        <v>46</v>
      </c>
      <c r="E978" s="74" t="s">
        <v>139</v>
      </c>
      <c r="F978" s="78">
        <v>2525</v>
      </c>
      <c r="G978" s="74">
        <v>3</v>
      </c>
      <c r="H978" s="78">
        <v>2450</v>
      </c>
      <c r="I978" s="74">
        <v>6.5</v>
      </c>
      <c r="J978" s="74">
        <v>11.8</v>
      </c>
      <c r="K978" s="74">
        <v>67.599999999999994</v>
      </c>
      <c r="L978" s="74">
        <v>77.900000000000006</v>
      </c>
      <c r="M978" s="74">
        <v>81.8</v>
      </c>
      <c r="N978" s="78">
        <v>2525</v>
      </c>
      <c r="O978" s="74">
        <v>3.1</v>
      </c>
      <c r="P978" s="78">
        <v>2450</v>
      </c>
      <c r="Q978" s="74">
        <v>11.4</v>
      </c>
      <c r="R978" s="74">
        <v>8.5</v>
      </c>
      <c r="S978" s="74">
        <v>67.900000000000006</v>
      </c>
      <c r="T978" s="74">
        <v>77.099999999999994</v>
      </c>
      <c r="U978" s="74">
        <v>80</v>
      </c>
      <c r="V978" s="78" t="s">
        <v>13</v>
      </c>
      <c r="W978" s="74" t="s">
        <v>13</v>
      </c>
      <c r="X978" s="78" t="s">
        <v>13</v>
      </c>
      <c r="Y978" s="74" t="s">
        <v>13</v>
      </c>
      <c r="Z978" s="74" t="s">
        <v>13</v>
      </c>
      <c r="AA978" s="74" t="s">
        <v>13</v>
      </c>
      <c r="AB978" s="74" t="s">
        <v>13</v>
      </c>
      <c r="AC978" s="74" t="s">
        <v>13</v>
      </c>
      <c r="AD978" s="78"/>
      <c r="AE978" s="74"/>
      <c r="AF978" s="78"/>
      <c r="AG978" s="74"/>
      <c r="AH978" s="74"/>
      <c r="AI978" s="74"/>
      <c r="AJ978" s="74"/>
      <c r="AK978" s="74"/>
      <c r="AL978" s="78">
        <v>2245</v>
      </c>
      <c r="AM978" s="74">
        <v>2.6</v>
      </c>
      <c r="AN978" s="78">
        <v>2190</v>
      </c>
      <c r="AO978" s="74">
        <v>7.6</v>
      </c>
      <c r="AP978" s="74">
        <v>16</v>
      </c>
      <c r="AQ978" s="74">
        <v>63.5</v>
      </c>
      <c r="AR978" s="74">
        <v>71.400000000000006</v>
      </c>
      <c r="AS978" s="74">
        <v>76.3</v>
      </c>
      <c r="AT978" s="78">
        <v>2245</v>
      </c>
      <c r="AU978" s="74">
        <v>2.8</v>
      </c>
      <c r="AV978" s="78">
        <v>2185</v>
      </c>
      <c r="AW978" s="74">
        <v>13.8</v>
      </c>
      <c r="AX978" s="74">
        <v>11.4</v>
      </c>
      <c r="AY978" s="74">
        <v>65.400000000000006</v>
      </c>
      <c r="AZ978" s="74">
        <v>72.099999999999994</v>
      </c>
      <c r="BA978" s="74">
        <v>74.8</v>
      </c>
      <c r="BB978" s="78" t="s">
        <v>13</v>
      </c>
      <c r="BC978" s="74" t="s">
        <v>13</v>
      </c>
      <c r="BD978" s="78" t="s">
        <v>13</v>
      </c>
      <c r="BE978" s="74" t="s">
        <v>13</v>
      </c>
      <c r="BF978" s="74" t="s">
        <v>13</v>
      </c>
      <c r="BG978" s="74" t="s">
        <v>13</v>
      </c>
      <c r="BH978" s="74" t="s">
        <v>13</v>
      </c>
      <c r="BI978" s="74" t="s">
        <v>13</v>
      </c>
      <c r="BJ978" s="78"/>
      <c r="BK978" s="74"/>
      <c r="BL978" s="78"/>
      <c r="BM978" s="74"/>
      <c r="BN978" s="74"/>
      <c r="BO978" s="74"/>
      <c r="BP978" s="74"/>
      <c r="BQ978" s="74"/>
      <c r="BR978" s="78">
        <v>4775</v>
      </c>
      <c r="BS978" s="74">
        <v>2.8</v>
      </c>
      <c r="BT978" s="78">
        <v>4640</v>
      </c>
      <c r="BU978" s="74">
        <v>7</v>
      </c>
      <c r="BV978" s="74">
        <v>13.8</v>
      </c>
      <c r="BW978" s="74">
        <v>65.7</v>
      </c>
      <c r="BX978" s="74">
        <v>74.8</v>
      </c>
      <c r="BY978" s="74">
        <v>79.2</v>
      </c>
      <c r="BZ978" s="78">
        <v>4775</v>
      </c>
      <c r="CA978" s="74">
        <v>3</v>
      </c>
      <c r="CB978" s="78">
        <v>4635</v>
      </c>
      <c r="CC978" s="74">
        <v>12.5</v>
      </c>
      <c r="CD978" s="74">
        <v>9.9</v>
      </c>
      <c r="CE978" s="74">
        <v>66.7</v>
      </c>
      <c r="CF978" s="74">
        <v>74.7</v>
      </c>
      <c r="CG978" s="74">
        <v>77.599999999999994</v>
      </c>
      <c r="CH978" s="78" t="s">
        <v>13</v>
      </c>
      <c r="CI978" s="74" t="s">
        <v>13</v>
      </c>
      <c r="CJ978" s="78" t="s">
        <v>13</v>
      </c>
      <c r="CK978" s="74" t="s">
        <v>13</v>
      </c>
      <c r="CL978" s="74" t="s">
        <v>13</v>
      </c>
      <c r="CM978" s="74" t="s">
        <v>13</v>
      </c>
      <c r="CN978" s="74" t="s">
        <v>13</v>
      </c>
      <c r="CO978" s="74" t="s">
        <v>13</v>
      </c>
      <c r="CP978" s="78"/>
      <c r="CQ978" s="74"/>
      <c r="CR978" s="78"/>
      <c r="CS978" s="74"/>
      <c r="CT978" s="74"/>
      <c r="CU978" s="74"/>
      <c r="CV978" s="74"/>
      <c r="CW978" s="74"/>
    </row>
    <row r="979" spans="1:101" ht="16.5" x14ac:dyDescent="0.3">
      <c r="A979" s="74" t="s">
        <v>295</v>
      </c>
      <c r="B979" s="74">
        <v>124</v>
      </c>
      <c r="C979" s="74">
        <v>10007795</v>
      </c>
      <c r="D979" s="74" t="s">
        <v>46</v>
      </c>
      <c r="E979" s="74" t="s">
        <v>141</v>
      </c>
      <c r="F979" s="78">
        <v>3405</v>
      </c>
      <c r="G979" s="74">
        <v>3.4</v>
      </c>
      <c r="H979" s="78">
        <v>3285</v>
      </c>
      <c r="I979" s="74">
        <v>5.7</v>
      </c>
      <c r="J979" s="74">
        <v>11.1</v>
      </c>
      <c r="K979" s="74">
        <v>55.2</v>
      </c>
      <c r="L979" s="74">
        <v>74.3</v>
      </c>
      <c r="M979" s="74">
        <v>83.2</v>
      </c>
      <c r="N979" s="78">
        <v>3405</v>
      </c>
      <c r="O979" s="74">
        <v>3.8</v>
      </c>
      <c r="P979" s="78">
        <v>3275</v>
      </c>
      <c r="Q979" s="74">
        <v>9.6999999999999993</v>
      </c>
      <c r="R979" s="74">
        <v>8</v>
      </c>
      <c r="S979" s="74">
        <v>64.7</v>
      </c>
      <c r="T979" s="74">
        <v>76.900000000000006</v>
      </c>
      <c r="U979" s="74">
        <v>82.3</v>
      </c>
      <c r="V979" s="78" t="s">
        <v>13</v>
      </c>
      <c r="W979" s="74" t="s">
        <v>13</v>
      </c>
      <c r="X979" s="78" t="s">
        <v>13</v>
      </c>
      <c r="Y979" s="74" t="s">
        <v>13</v>
      </c>
      <c r="Z979" s="74" t="s">
        <v>13</v>
      </c>
      <c r="AA979" s="74" t="s">
        <v>13</v>
      </c>
      <c r="AB979" s="74" t="s">
        <v>13</v>
      </c>
      <c r="AC979" s="74" t="s">
        <v>13</v>
      </c>
      <c r="AD979" s="78"/>
      <c r="AE979" s="74"/>
      <c r="AF979" s="78"/>
      <c r="AG979" s="74"/>
      <c r="AH979" s="74"/>
      <c r="AI979" s="74"/>
      <c r="AJ979" s="74"/>
      <c r="AK979" s="74"/>
      <c r="AL979" s="78">
        <v>2250</v>
      </c>
      <c r="AM979" s="74">
        <v>2.2999999999999998</v>
      </c>
      <c r="AN979" s="78">
        <v>2200</v>
      </c>
      <c r="AO979" s="74">
        <v>7.4</v>
      </c>
      <c r="AP979" s="74">
        <v>14.1</v>
      </c>
      <c r="AQ979" s="74">
        <v>52.8</v>
      </c>
      <c r="AR979" s="74">
        <v>67.400000000000006</v>
      </c>
      <c r="AS979" s="74">
        <v>78.5</v>
      </c>
      <c r="AT979" s="78">
        <v>2250</v>
      </c>
      <c r="AU979" s="74">
        <v>2.6</v>
      </c>
      <c r="AV979" s="78">
        <v>2190</v>
      </c>
      <c r="AW979" s="74">
        <v>12.5</v>
      </c>
      <c r="AX979" s="74">
        <v>9.3000000000000007</v>
      </c>
      <c r="AY979" s="74">
        <v>64.2</v>
      </c>
      <c r="AZ979" s="74">
        <v>73.2</v>
      </c>
      <c r="BA979" s="74">
        <v>78.2</v>
      </c>
      <c r="BB979" s="78" t="s">
        <v>13</v>
      </c>
      <c r="BC979" s="74" t="s">
        <v>13</v>
      </c>
      <c r="BD979" s="78" t="s">
        <v>13</v>
      </c>
      <c r="BE979" s="74" t="s">
        <v>13</v>
      </c>
      <c r="BF979" s="74" t="s">
        <v>13</v>
      </c>
      <c r="BG979" s="74" t="s">
        <v>13</v>
      </c>
      <c r="BH979" s="74" t="s">
        <v>13</v>
      </c>
      <c r="BI979" s="74" t="s">
        <v>13</v>
      </c>
      <c r="BJ979" s="78"/>
      <c r="BK979" s="74"/>
      <c r="BL979" s="78"/>
      <c r="BM979" s="74"/>
      <c r="BN979" s="74"/>
      <c r="BO979" s="74"/>
      <c r="BP979" s="74"/>
      <c r="BQ979" s="74"/>
      <c r="BR979" s="78">
        <v>5650</v>
      </c>
      <c r="BS979" s="74">
        <v>3</v>
      </c>
      <c r="BT979" s="78">
        <v>5485</v>
      </c>
      <c r="BU979" s="74">
        <v>6.4</v>
      </c>
      <c r="BV979" s="74">
        <v>12.3</v>
      </c>
      <c r="BW979" s="74">
        <v>54.3</v>
      </c>
      <c r="BX979" s="74">
        <v>71.5</v>
      </c>
      <c r="BY979" s="74">
        <v>81.3</v>
      </c>
      <c r="BZ979" s="78">
        <v>5650</v>
      </c>
      <c r="CA979" s="74">
        <v>3.3</v>
      </c>
      <c r="CB979" s="78">
        <v>5465</v>
      </c>
      <c r="CC979" s="74">
        <v>10.8</v>
      </c>
      <c r="CD979" s="74">
        <v>8.5</v>
      </c>
      <c r="CE979" s="74">
        <v>64.5</v>
      </c>
      <c r="CF979" s="74">
        <v>75.400000000000006</v>
      </c>
      <c r="CG979" s="74">
        <v>80.7</v>
      </c>
      <c r="CH979" s="78" t="s">
        <v>13</v>
      </c>
      <c r="CI979" s="74" t="s">
        <v>13</v>
      </c>
      <c r="CJ979" s="78" t="s">
        <v>13</v>
      </c>
      <c r="CK979" s="74" t="s">
        <v>13</v>
      </c>
      <c r="CL979" s="74" t="s">
        <v>13</v>
      </c>
      <c r="CM979" s="74" t="s">
        <v>13</v>
      </c>
      <c r="CN979" s="74" t="s">
        <v>13</v>
      </c>
      <c r="CO979" s="74" t="s">
        <v>13</v>
      </c>
      <c r="CP979" s="78"/>
      <c r="CQ979" s="74"/>
      <c r="CR979" s="78"/>
      <c r="CS979" s="74"/>
      <c r="CT979" s="74"/>
      <c r="CU979" s="74"/>
      <c r="CV979" s="74"/>
      <c r="CW979" s="74"/>
    </row>
    <row r="980" spans="1:101" ht="16.5" x14ac:dyDescent="0.3">
      <c r="A980" s="74" t="s">
        <v>295</v>
      </c>
      <c r="B980" s="74">
        <v>40</v>
      </c>
      <c r="C980" s="74">
        <v>10003863</v>
      </c>
      <c r="D980" s="74" t="s">
        <v>46</v>
      </c>
      <c r="E980" s="74" t="s">
        <v>143</v>
      </c>
      <c r="F980" s="78">
        <v>375</v>
      </c>
      <c r="G980" s="74">
        <v>2.1</v>
      </c>
      <c r="H980" s="78">
        <v>370</v>
      </c>
      <c r="I980" s="74">
        <v>4.9000000000000004</v>
      </c>
      <c r="J980" s="74">
        <v>8.9</v>
      </c>
      <c r="K980" s="74">
        <v>69.400000000000006</v>
      </c>
      <c r="L980" s="74">
        <v>81.599999999999994</v>
      </c>
      <c r="M980" s="74">
        <v>86.2</v>
      </c>
      <c r="N980" s="78">
        <v>375</v>
      </c>
      <c r="O980" s="74">
        <v>2.7</v>
      </c>
      <c r="P980" s="78">
        <v>365</v>
      </c>
      <c r="Q980" s="74">
        <v>9</v>
      </c>
      <c r="R980" s="74">
        <v>7.9</v>
      </c>
      <c r="S980" s="74">
        <v>72.5</v>
      </c>
      <c r="T980" s="74">
        <v>80.900000000000006</v>
      </c>
      <c r="U980" s="74">
        <v>83.1</v>
      </c>
      <c r="V980" s="78" t="s">
        <v>13</v>
      </c>
      <c r="W980" s="74" t="s">
        <v>13</v>
      </c>
      <c r="X980" s="78" t="s">
        <v>13</v>
      </c>
      <c r="Y980" s="74" t="s">
        <v>13</v>
      </c>
      <c r="Z980" s="74" t="s">
        <v>13</v>
      </c>
      <c r="AA980" s="74" t="s">
        <v>13</v>
      </c>
      <c r="AB980" s="74" t="s">
        <v>13</v>
      </c>
      <c r="AC980" s="74" t="s">
        <v>13</v>
      </c>
      <c r="AD980" s="78"/>
      <c r="AE980" s="74"/>
      <c r="AF980" s="78"/>
      <c r="AG980" s="74"/>
      <c r="AH980" s="74"/>
      <c r="AI980" s="74"/>
      <c r="AJ980" s="74"/>
      <c r="AK980" s="74"/>
      <c r="AL980" s="78">
        <v>190</v>
      </c>
      <c r="AM980" s="74">
        <v>2.1</v>
      </c>
      <c r="AN980" s="78">
        <v>185</v>
      </c>
      <c r="AO980" s="74">
        <v>5.4</v>
      </c>
      <c r="AP980" s="74">
        <v>12.4</v>
      </c>
      <c r="AQ980" s="74">
        <v>71.900000000000006</v>
      </c>
      <c r="AR980" s="74">
        <v>78.900000000000006</v>
      </c>
      <c r="AS980" s="74">
        <v>82.2</v>
      </c>
      <c r="AT980" s="78">
        <v>190</v>
      </c>
      <c r="AU980" s="74">
        <v>2.1</v>
      </c>
      <c r="AV980" s="78">
        <v>185</v>
      </c>
      <c r="AW980" s="74">
        <v>13</v>
      </c>
      <c r="AX980" s="74">
        <v>11.4</v>
      </c>
      <c r="AY980" s="74">
        <v>68.099999999999994</v>
      </c>
      <c r="AZ980" s="74">
        <v>73.5</v>
      </c>
      <c r="BA980" s="74">
        <v>75.7</v>
      </c>
      <c r="BB980" s="78" t="s">
        <v>13</v>
      </c>
      <c r="BC980" s="74" t="s">
        <v>13</v>
      </c>
      <c r="BD980" s="78" t="s">
        <v>13</v>
      </c>
      <c r="BE980" s="74" t="s">
        <v>13</v>
      </c>
      <c r="BF980" s="74" t="s">
        <v>13</v>
      </c>
      <c r="BG980" s="74" t="s">
        <v>13</v>
      </c>
      <c r="BH980" s="74" t="s">
        <v>13</v>
      </c>
      <c r="BI980" s="74" t="s">
        <v>13</v>
      </c>
      <c r="BJ980" s="78"/>
      <c r="BK980" s="74"/>
      <c r="BL980" s="78"/>
      <c r="BM980" s="74"/>
      <c r="BN980" s="74"/>
      <c r="BO980" s="74"/>
      <c r="BP980" s="74"/>
      <c r="BQ980" s="74"/>
      <c r="BR980" s="78">
        <v>565</v>
      </c>
      <c r="BS980" s="74">
        <v>2.1</v>
      </c>
      <c r="BT980" s="78">
        <v>555</v>
      </c>
      <c r="BU980" s="74">
        <v>5.0999999999999996</v>
      </c>
      <c r="BV980" s="74">
        <v>10.1</v>
      </c>
      <c r="BW980" s="74">
        <v>70.2</v>
      </c>
      <c r="BX980" s="74">
        <v>80.7</v>
      </c>
      <c r="BY980" s="74">
        <v>84.8</v>
      </c>
      <c r="BZ980" s="78">
        <v>565</v>
      </c>
      <c r="CA980" s="74">
        <v>2.5</v>
      </c>
      <c r="CB980" s="78">
        <v>550</v>
      </c>
      <c r="CC980" s="74">
        <v>10.3</v>
      </c>
      <c r="CD980" s="74">
        <v>9.1</v>
      </c>
      <c r="CE980" s="74">
        <v>71</v>
      </c>
      <c r="CF980" s="74">
        <v>78.400000000000006</v>
      </c>
      <c r="CG980" s="74">
        <v>80.599999999999994</v>
      </c>
      <c r="CH980" s="78" t="s">
        <v>13</v>
      </c>
      <c r="CI980" s="74" t="s">
        <v>13</v>
      </c>
      <c r="CJ980" s="78" t="s">
        <v>13</v>
      </c>
      <c r="CK980" s="74" t="s">
        <v>13</v>
      </c>
      <c r="CL980" s="74" t="s">
        <v>13</v>
      </c>
      <c r="CM980" s="74" t="s">
        <v>13</v>
      </c>
      <c r="CN980" s="74" t="s">
        <v>13</v>
      </c>
      <c r="CO980" s="74" t="s">
        <v>13</v>
      </c>
      <c r="CP980" s="78"/>
      <c r="CQ980" s="74"/>
      <c r="CR980" s="78"/>
      <c r="CS980" s="74"/>
      <c r="CT980" s="74"/>
      <c r="CU980" s="74"/>
      <c r="CV980" s="74"/>
      <c r="CW980" s="74"/>
    </row>
    <row r="981" spans="1:101" ht="16.5" x14ac:dyDescent="0.3">
      <c r="A981" s="74" t="s">
        <v>295</v>
      </c>
      <c r="B981" s="74">
        <v>125</v>
      </c>
      <c r="C981" s="74">
        <v>10007796</v>
      </c>
      <c r="D981" s="74" t="s">
        <v>36</v>
      </c>
      <c r="E981" s="74" t="s">
        <v>145</v>
      </c>
      <c r="F981" s="78">
        <v>1140</v>
      </c>
      <c r="G981" s="74">
        <v>3.8</v>
      </c>
      <c r="H981" s="78">
        <v>1100</v>
      </c>
      <c r="I981" s="74">
        <v>5.2</v>
      </c>
      <c r="J981" s="74">
        <v>11</v>
      </c>
      <c r="K981" s="74">
        <v>53.7</v>
      </c>
      <c r="L981" s="74">
        <v>74</v>
      </c>
      <c r="M981" s="74">
        <v>83.8</v>
      </c>
      <c r="N981" s="78">
        <v>1140</v>
      </c>
      <c r="O981" s="74">
        <v>4.0999999999999996</v>
      </c>
      <c r="P981" s="78">
        <v>1095</v>
      </c>
      <c r="Q981" s="74">
        <v>9</v>
      </c>
      <c r="R981" s="74">
        <v>9.4</v>
      </c>
      <c r="S981" s="74">
        <v>64.400000000000006</v>
      </c>
      <c r="T981" s="74">
        <v>78</v>
      </c>
      <c r="U981" s="74">
        <v>81.599999999999994</v>
      </c>
      <c r="V981" s="78" t="s">
        <v>13</v>
      </c>
      <c r="W981" s="74" t="s">
        <v>13</v>
      </c>
      <c r="X981" s="78" t="s">
        <v>13</v>
      </c>
      <c r="Y981" s="74" t="s">
        <v>13</v>
      </c>
      <c r="Z981" s="74" t="s">
        <v>13</v>
      </c>
      <c r="AA981" s="74" t="s">
        <v>13</v>
      </c>
      <c r="AB981" s="74" t="s">
        <v>13</v>
      </c>
      <c r="AC981" s="74" t="s">
        <v>13</v>
      </c>
      <c r="AD981" s="78"/>
      <c r="AE981" s="74"/>
      <c r="AF981" s="78"/>
      <c r="AG981" s="74"/>
      <c r="AH981" s="74"/>
      <c r="AI981" s="74"/>
      <c r="AJ981" s="74"/>
      <c r="AK981" s="74"/>
      <c r="AL981" s="78">
        <v>1090</v>
      </c>
      <c r="AM981" s="74">
        <v>1.7</v>
      </c>
      <c r="AN981" s="78">
        <v>1070</v>
      </c>
      <c r="AO981" s="74">
        <v>5.7</v>
      </c>
      <c r="AP981" s="74">
        <v>12.9</v>
      </c>
      <c r="AQ981" s="74">
        <v>54.4</v>
      </c>
      <c r="AR981" s="74">
        <v>67.900000000000006</v>
      </c>
      <c r="AS981" s="74">
        <v>81.400000000000006</v>
      </c>
      <c r="AT981" s="78">
        <v>1090</v>
      </c>
      <c r="AU981" s="74">
        <v>2.4</v>
      </c>
      <c r="AV981" s="78">
        <v>1060</v>
      </c>
      <c r="AW981" s="74">
        <v>9.3000000000000007</v>
      </c>
      <c r="AX981" s="74">
        <v>10.6</v>
      </c>
      <c r="AY981" s="74">
        <v>64.3</v>
      </c>
      <c r="AZ981" s="74">
        <v>74.599999999999994</v>
      </c>
      <c r="BA981" s="74">
        <v>80</v>
      </c>
      <c r="BB981" s="78" t="s">
        <v>13</v>
      </c>
      <c r="BC981" s="74" t="s">
        <v>13</v>
      </c>
      <c r="BD981" s="78" t="s">
        <v>13</v>
      </c>
      <c r="BE981" s="74" t="s">
        <v>13</v>
      </c>
      <c r="BF981" s="74" t="s">
        <v>13</v>
      </c>
      <c r="BG981" s="74" t="s">
        <v>13</v>
      </c>
      <c r="BH981" s="74" t="s">
        <v>13</v>
      </c>
      <c r="BI981" s="74" t="s">
        <v>13</v>
      </c>
      <c r="BJ981" s="78"/>
      <c r="BK981" s="74"/>
      <c r="BL981" s="78"/>
      <c r="BM981" s="74"/>
      <c r="BN981" s="74"/>
      <c r="BO981" s="74"/>
      <c r="BP981" s="74"/>
      <c r="BQ981" s="74"/>
      <c r="BR981" s="78">
        <v>2230</v>
      </c>
      <c r="BS981" s="74">
        <v>2.8</v>
      </c>
      <c r="BT981" s="78">
        <v>2165</v>
      </c>
      <c r="BU981" s="74">
        <v>5.4</v>
      </c>
      <c r="BV981" s="74">
        <v>12</v>
      </c>
      <c r="BW981" s="74">
        <v>54.1</v>
      </c>
      <c r="BX981" s="74">
        <v>71</v>
      </c>
      <c r="BY981" s="74">
        <v>82.6</v>
      </c>
      <c r="BZ981" s="78">
        <v>2230</v>
      </c>
      <c r="CA981" s="74">
        <v>3.3</v>
      </c>
      <c r="CB981" s="78">
        <v>2155</v>
      </c>
      <c r="CC981" s="74">
        <v>9.1</v>
      </c>
      <c r="CD981" s="74">
        <v>10</v>
      </c>
      <c r="CE981" s="74">
        <v>64.400000000000006</v>
      </c>
      <c r="CF981" s="74">
        <v>76.3</v>
      </c>
      <c r="CG981" s="74">
        <v>80.8</v>
      </c>
      <c r="CH981" s="78" t="s">
        <v>13</v>
      </c>
      <c r="CI981" s="74" t="s">
        <v>13</v>
      </c>
      <c r="CJ981" s="78" t="s">
        <v>13</v>
      </c>
      <c r="CK981" s="74" t="s">
        <v>13</v>
      </c>
      <c r="CL981" s="74" t="s">
        <v>13</v>
      </c>
      <c r="CM981" s="74" t="s">
        <v>13</v>
      </c>
      <c r="CN981" s="74" t="s">
        <v>13</v>
      </c>
      <c r="CO981" s="74" t="s">
        <v>13</v>
      </c>
      <c r="CP981" s="78"/>
      <c r="CQ981" s="74"/>
      <c r="CR981" s="78"/>
      <c r="CS981" s="74"/>
      <c r="CT981" s="74"/>
      <c r="CU981" s="74"/>
      <c r="CV981" s="74"/>
      <c r="CW981" s="74"/>
    </row>
    <row r="982" spans="1:101" ht="16.5" x14ac:dyDescent="0.3">
      <c r="A982" s="74" t="s">
        <v>295</v>
      </c>
      <c r="B982" s="74">
        <v>62</v>
      </c>
      <c r="C982" s="74">
        <v>10007151</v>
      </c>
      <c r="D982" s="74" t="s">
        <v>36</v>
      </c>
      <c r="E982" s="74" t="s">
        <v>147</v>
      </c>
      <c r="F982" s="78">
        <v>1405</v>
      </c>
      <c r="G982" s="74">
        <v>3.6</v>
      </c>
      <c r="H982" s="78">
        <v>1350</v>
      </c>
      <c r="I982" s="74">
        <v>7.3</v>
      </c>
      <c r="J982" s="74">
        <v>9.9</v>
      </c>
      <c r="K982" s="74">
        <v>66.599999999999994</v>
      </c>
      <c r="L982" s="74">
        <v>78.599999999999994</v>
      </c>
      <c r="M982" s="74">
        <v>82.8</v>
      </c>
      <c r="N982" s="78">
        <v>1405</v>
      </c>
      <c r="O982" s="74">
        <v>3.7</v>
      </c>
      <c r="P982" s="78">
        <v>1350</v>
      </c>
      <c r="Q982" s="74">
        <v>9.1999999999999993</v>
      </c>
      <c r="R982" s="74">
        <v>8.1999999999999993</v>
      </c>
      <c r="S982" s="74">
        <v>70.099999999999994</v>
      </c>
      <c r="T982" s="74">
        <v>79.7</v>
      </c>
      <c r="U982" s="74">
        <v>82.6</v>
      </c>
      <c r="V982" s="78" t="s">
        <v>13</v>
      </c>
      <c r="W982" s="74" t="s">
        <v>13</v>
      </c>
      <c r="X982" s="78" t="s">
        <v>13</v>
      </c>
      <c r="Y982" s="74" t="s">
        <v>13</v>
      </c>
      <c r="Z982" s="74" t="s">
        <v>13</v>
      </c>
      <c r="AA982" s="74" t="s">
        <v>13</v>
      </c>
      <c r="AB982" s="74" t="s">
        <v>13</v>
      </c>
      <c r="AC982" s="74" t="s">
        <v>13</v>
      </c>
      <c r="AD982" s="78"/>
      <c r="AE982" s="74"/>
      <c r="AF982" s="78"/>
      <c r="AG982" s="74"/>
      <c r="AH982" s="74"/>
      <c r="AI982" s="74"/>
      <c r="AJ982" s="74"/>
      <c r="AK982" s="74"/>
      <c r="AL982" s="78">
        <v>930</v>
      </c>
      <c r="AM982" s="74">
        <v>2.4</v>
      </c>
      <c r="AN982" s="78">
        <v>910</v>
      </c>
      <c r="AO982" s="74">
        <v>6.9</v>
      </c>
      <c r="AP982" s="74">
        <v>13.7</v>
      </c>
      <c r="AQ982" s="74">
        <v>62.1</v>
      </c>
      <c r="AR982" s="74">
        <v>72.900000000000006</v>
      </c>
      <c r="AS982" s="74">
        <v>79.3</v>
      </c>
      <c r="AT982" s="78">
        <v>930</v>
      </c>
      <c r="AU982" s="74">
        <v>2.6</v>
      </c>
      <c r="AV982" s="78">
        <v>910</v>
      </c>
      <c r="AW982" s="74">
        <v>9.1</v>
      </c>
      <c r="AX982" s="74">
        <v>8.9</v>
      </c>
      <c r="AY982" s="74">
        <v>68.099999999999994</v>
      </c>
      <c r="AZ982" s="74">
        <v>78.400000000000006</v>
      </c>
      <c r="BA982" s="74">
        <v>81.900000000000006</v>
      </c>
      <c r="BB982" s="78" t="s">
        <v>13</v>
      </c>
      <c r="BC982" s="74" t="s">
        <v>13</v>
      </c>
      <c r="BD982" s="78" t="s">
        <v>13</v>
      </c>
      <c r="BE982" s="74" t="s">
        <v>13</v>
      </c>
      <c r="BF982" s="74" t="s">
        <v>13</v>
      </c>
      <c r="BG982" s="74" t="s">
        <v>13</v>
      </c>
      <c r="BH982" s="74" t="s">
        <v>13</v>
      </c>
      <c r="BI982" s="74" t="s">
        <v>13</v>
      </c>
      <c r="BJ982" s="78"/>
      <c r="BK982" s="74"/>
      <c r="BL982" s="78"/>
      <c r="BM982" s="74"/>
      <c r="BN982" s="74"/>
      <c r="BO982" s="74"/>
      <c r="BP982" s="74"/>
      <c r="BQ982" s="74"/>
      <c r="BR982" s="78">
        <v>2335</v>
      </c>
      <c r="BS982" s="74">
        <v>3.1</v>
      </c>
      <c r="BT982" s="78">
        <v>2260</v>
      </c>
      <c r="BU982" s="74">
        <v>7.2</v>
      </c>
      <c r="BV982" s="74">
        <v>11.5</v>
      </c>
      <c r="BW982" s="74">
        <v>64.8</v>
      </c>
      <c r="BX982" s="74">
        <v>76.3</v>
      </c>
      <c r="BY982" s="74">
        <v>81.400000000000006</v>
      </c>
      <c r="BZ982" s="78">
        <v>2335</v>
      </c>
      <c r="CA982" s="74">
        <v>3.3</v>
      </c>
      <c r="CB982" s="78">
        <v>2260</v>
      </c>
      <c r="CC982" s="74">
        <v>9.1999999999999993</v>
      </c>
      <c r="CD982" s="74">
        <v>8.5</v>
      </c>
      <c r="CE982" s="74">
        <v>69.3</v>
      </c>
      <c r="CF982" s="74">
        <v>79.2</v>
      </c>
      <c r="CG982" s="74">
        <v>82.3</v>
      </c>
      <c r="CH982" s="78" t="s">
        <v>13</v>
      </c>
      <c r="CI982" s="74" t="s">
        <v>13</v>
      </c>
      <c r="CJ982" s="78" t="s">
        <v>13</v>
      </c>
      <c r="CK982" s="74" t="s">
        <v>13</v>
      </c>
      <c r="CL982" s="74" t="s">
        <v>13</v>
      </c>
      <c r="CM982" s="74" t="s">
        <v>13</v>
      </c>
      <c r="CN982" s="74" t="s">
        <v>13</v>
      </c>
      <c r="CO982" s="74" t="s">
        <v>13</v>
      </c>
      <c r="CP982" s="78"/>
      <c r="CQ982" s="74"/>
      <c r="CR982" s="78"/>
      <c r="CS982" s="74"/>
      <c r="CT982" s="74"/>
      <c r="CU982" s="74"/>
      <c r="CV982" s="74"/>
      <c r="CW982" s="74"/>
    </row>
    <row r="983" spans="1:101" ht="16.5" x14ac:dyDescent="0.3">
      <c r="A983" s="74" t="s">
        <v>295</v>
      </c>
      <c r="B983" s="74">
        <v>23</v>
      </c>
      <c r="C983" s="74">
        <v>10003956</v>
      </c>
      <c r="D983" s="74" t="s">
        <v>39</v>
      </c>
      <c r="E983" s="74" t="s">
        <v>149</v>
      </c>
      <c r="F983" s="78">
        <v>925</v>
      </c>
      <c r="G983" s="74">
        <v>2.1</v>
      </c>
      <c r="H983" s="78">
        <v>905</v>
      </c>
      <c r="I983" s="74">
        <v>6.1</v>
      </c>
      <c r="J983" s="74">
        <v>11.1</v>
      </c>
      <c r="K983" s="74">
        <v>60.3</v>
      </c>
      <c r="L983" s="74">
        <v>75.8</v>
      </c>
      <c r="M983" s="74">
        <v>82.8</v>
      </c>
      <c r="N983" s="78">
        <v>925</v>
      </c>
      <c r="O983" s="74">
        <v>2.4</v>
      </c>
      <c r="P983" s="78">
        <v>905</v>
      </c>
      <c r="Q983" s="74">
        <v>10.9</v>
      </c>
      <c r="R983" s="74">
        <v>10.1</v>
      </c>
      <c r="S983" s="74">
        <v>67</v>
      </c>
      <c r="T983" s="74">
        <v>76.099999999999994</v>
      </c>
      <c r="U983" s="74">
        <v>79.099999999999994</v>
      </c>
      <c r="V983" s="78" t="s">
        <v>13</v>
      </c>
      <c r="W983" s="74" t="s">
        <v>13</v>
      </c>
      <c r="X983" s="78" t="s">
        <v>13</v>
      </c>
      <c r="Y983" s="74" t="s">
        <v>13</v>
      </c>
      <c r="Z983" s="74" t="s">
        <v>13</v>
      </c>
      <c r="AA983" s="74" t="s">
        <v>13</v>
      </c>
      <c r="AB983" s="74" t="s">
        <v>13</v>
      </c>
      <c r="AC983" s="74" t="s">
        <v>13</v>
      </c>
      <c r="AD983" s="78"/>
      <c r="AE983" s="74"/>
      <c r="AF983" s="78"/>
      <c r="AG983" s="74"/>
      <c r="AH983" s="74"/>
      <c r="AI983" s="74"/>
      <c r="AJ983" s="74"/>
      <c r="AK983" s="74"/>
      <c r="AL983" s="78">
        <v>300</v>
      </c>
      <c r="AM983" s="74">
        <v>2</v>
      </c>
      <c r="AN983" s="78">
        <v>295</v>
      </c>
      <c r="AO983" s="74">
        <v>8.8000000000000007</v>
      </c>
      <c r="AP983" s="74">
        <v>14.5</v>
      </c>
      <c r="AQ983" s="74">
        <v>55.1</v>
      </c>
      <c r="AR983" s="74">
        <v>69.900000000000006</v>
      </c>
      <c r="AS983" s="74">
        <v>76.7</v>
      </c>
      <c r="AT983" s="78">
        <v>300</v>
      </c>
      <c r="AU983" s="74">
        <v>2.2999999999999998</v>
      </c>
      <c r="AV983" s="78">
        <v>295</v>
      </c>
      <c r="AW983" s="74">
        <v>9.8000000000000007</v>
      </c>
      <c r="AX983" s="74">
        <v>13.2</v>
      </c>
      <c r="AY983" s="74">
        <v>68.8</v>
      </c>
      <c r="AZ983" s="74">
        <v>74.599999999999994</v>
      </c>
      <c r="BA983" s="74">
        <v>76.900000000000006</v>
      </c>
      <c r="BB983" s="78" t="s">
        <v>13</v>
      </c>
      <c r="BC983" s="74" t="s">
        <v>13</v>
      </c>
      <c r="BD983" s="78" t="s">
        <v>13</v>
      </c>
      <c r="BE983" s="74" t="s">
        <v>13</v>
      </c>
      <c r="BF983" s="74" t="s">
        <v>13</v>
      </c>
      <c r="BG983" s="74" t="s">
        <v>13</v>
      </c>
      <c r="BH983" s="74" t="s">
        <v>13</v>
      </c>
      <c r="BI983" s="74" t="s">
        <v>13</v>
      </c>
      <c r="BJ983" s="78"/>
      <c r="BK983" s="74"/>
      <c r="BL983" s="78"/>
      <c r="BM983" s="74"/>
      <c r="BN983" s="74"/>
      <c r="BO983" s="74"/>
      <c r="BP983" s="74"/>
      <c r="BQ983" s="74"/>
      <c r="BR983" s="78">
        <v>1225</v>
      </c>
      <c r="BS983" s="74">
        <v>2</v>
      </c>
      <c r="BT983" s="78">
        <v>1200</v>
      </c>
      <c r="BU983" s="74">
        <v>6.7</v>
      </c>
      <c r="BV983" s="74">
        <v>12</v>
      </c>
      <c r="BW983" s="74">
        <v>59</v>
      </c>
      <c r="BX983" s="74">
        <v>74.400000000000006</v>
      </c>
      <c r="BY983" s="74">
        <v>81.3</v>
      </c>
      <c r="BZ983" s="78">
        <v>1225</v>
      </c>
      <c r="CA983" s="74">
        <v>2.4</v>
      </c>
      <c r="CB983" s="78">
        <v>1200</v>
      </c>
      <c r="CC983" s="74">
        <v>10.6</v>
      </c>
      <c r="CD983" s="74">
        <v>10.9</v>
      </c>
      <c r="CE983" s="74">
        <v>67.400000000000006</v>
      </c>
      <c r="CF983" s="74">
        <v>75.7</v>
      </c>
      <c r="CG983" s="74">
        <v>78.5</v>
      </c>
      <c r="CH983" s="78" t="s">
        <v>13</v>
      </c>
      <c r="CI983" s="74" t="s">
        <v>13</v>
      </c>
      <c r="CJ983" s="78" t="s">
        <v>13</v>
      </c>
      <c r="CK983" s="74" t="s">
        <v>13</v>
      </c>
      <c r="CL983" s="74" t="s">
        <v>13</v>
      </c>
      <c r="CM983" s="74" t="s">
        <v>13</v>
      </c>
      <c r="CN983" s="74" t="s">
        <v>13</v>
      </c>
      <c r="CO983" s="74" t="s">
        <v>13</v>
      </c>
      <c r="CP983" s="78"/>
      <c r="CQ983" s="74"/>
      <c r="CR983" s="78"/>
      <c r="CS983" s="74"/>
      <c r="CT983" s="74"/>
      <c r="CU983" s="74"/>
      <c r="CV983" s="74"/>
      <c r="CW983" s="74"/>
    </row>
    <row r="984" spans="1:101" ht="16.5" x14ac:dyDescent="0.3">
      <c r="A984" s="74" t="s">
        <v>295</v>
      </c>
      <c r="B984" s="74">
        <v>65</v>
      </c>
      <c r="C984" s="74">
        <v>10003957</v>
      </c>
      <c r="D984" s="74" t="s">
        <v>39</v>
      </c>
      <c r="E984" s="74" t="s">
        <v>151</v>
      </c>
      <c r="F984" s="78">
        <v>2315</v>
      </c>
      <c r="G984" s="74">
        <v>3.5</v>
      </c>
      <c r="H984" s="78">
        <v>2230</v>
      </c>
      <c r="I984" s="74">
        <v>7.1</v>
      </c>
      <c r="J984" s="74">
        <v>12.1</v>
      </c>
      <c r="K984" s="74">
        <v>61</v>
      </c>
      <c r="L984" s="74">
        <v>74.3</v>
      </c>
      <c r="M984" s="74">
        <v>80.8</v>
      </c>
      <c r="N984" s="78">
        <v>2315</v>
      </c>
      <c r="O984" s="74">
        <v>3.8</v>
      </c>
      <c r="P984" s="78">
        <v>2225</v>
      </c>
      <c r="Q984" s="74">
        <v>11.2</v>
      </c>
      <c r="R984" s="74">
        <v>8.5</v>
      </c>
      <c r="S984" s="74">
        <v>64.400000000000006</v>
      </c>
      <c r="T984" s="74">
        <v>76.3</v>
      </c>
      <c r="U984" s="74">
        <v>80.400000000000006</v>
      </c>
      <c r="V984" s="78" t="s">
        <v>13</v>
      </c>
      <c r="W984" s="74" t="s">
        <v>13</v>
      </c>
      <c r="X984" s="78" t="s">
        <v>13</v>
      </c>
      <c r="Y984" s="74" t="s">
        <v>13</v>
      </c>
      <c r="Z984" s="74" t="s">
        <v>13</v>
      </c>
      <c r="AA984" s="74" t="s">
        <v>13</v>
      </c>
      <c r="AB984" s="74" t="s">
        <v>13</v>
      </c>
      <c r="AC984" s="74" t="s">
        <v>13</v>
      </c>
      <c r="AD984" s="78"/>
      <c r="AE984" s="74"/>
      <c r="AF984" s="78"/>
      <c r="AG984" s="74"/>
      <c r="AH984" s="74"/>
      <c r="AI984" s="74"/>
      <c r="AJ984" s="74"/>
      <c r="AK984" s="74"/>
      <c r="AL984" s="78">
        <v>1995</v>
      </c>
      <c r="AM984" s="74">
        <v>2.6</v>
      </c>
      <c r="AN984" s="78">
        <v>1940</v>
      </c>
      <c r="AO984" s="74">
        <v>8.3000000000000007</v>
      </c>
      <c r="AP984" s="74">
        <v>14.9</v>
      </c>
      <c r="AQ984" s="74">
        <v>60.8</v>
      </c>
      <c r="AR984" s="74">
        <v>70.400000000000006</v>
      </c>
      <c r="AS984" s="74">
        <v>76.8</v>
      </c>
      <c r="AT984" s="78">
        <v>1995</v>
      </c>
      <c r="AU984" s="74">
        <v>2.8</v>
      </c>
      <c r="AV984" s="78">
        <v>1940</v>
      </c>
      <c r="AW984" s="74">
        <v>12.3</v>
      </c>
      <c r="AX984" s="74">
        <v>11.4</v>
      </c>
      <c r="AY984" s="74">
        <v>65.2</v>
      </c>
      <c r="AZ984" s="74">
        <v>73.2</v>
      </c>
      <c r="BA984" s="74">
        <v>76.3</v>
      </c>
      <c r="BB984" s="78" t="s">
        <v>13</v>
      </c>
      <c r="BC984" s="74" t="s">
        <v>13</v>
      </c>
      <c r="BD984" s="78" t="s">
        <v>13</v>
      </c>
      <c r="BE984" s="74" t="s">
        <v>13</v>
      </c>
      <c r="BF984" s="74" t="s">
        <v>13</v>
      </c>
      <c r="BG984" s="74" t="s">
        <v>13</v>
      </c>
      <c r="BH984" s="74" t="s">
        <v>13</v>
      </c>
      <c r="BI984" s="74" t="s">
        <v>13</v>
      </c>
      <c r="BJ984" s="78"/>
      <c r="BK984" s="74"/>
      <c r="BL984" s="78"/>
      <c r="BM984" s="74"/>
      <c r="BN984" s="74"/>
      <c r="BO984" s="74"/>
      <c r="BP984" s="74"/>
      <c r="BQ984" s="74"/>
      <c r="BR984" s="78">
        <v>4305</v>
      </c>
      <c r="BS984" s="74">
        <v>3.1</v>
      </c>
      <c r="BT984" s="78">
        <v>4170</v>
      </c>
      <c r="BU984" s="74">
        <v>7.7</v>
      </c>
      <c r="BV984" s="74">
        <v>13.4</v>
      </c>
      <c r="BW984" s="74">
        <v>60.9</v>
      </c>
      <c r="BX984" s="74">
        <v>72.5</v>
      </c>
      <c r="BY984" s="74">
        <v>79</v>
      </c>
      <c r="BZ984" s="78">
        <v>4305</v>
      </c>
      <c r="CA984" s="74">
        <v>3.3</v>
      </c>
      <c r="CB984" s="78">
        <v>4160</v>
      </c>
      <c r="CC984" s="74">
        <v>11.7</v>
      </c>
      <c r="CD984" s="74">
        <v>9.8000000000000007</v>
      </c>
      <c r="CE984" s="74">
        <v>64.8</v>
      </c>
      <c r="CF984" s="74">
        <v>74.900000000000006</v>
      </c>
      <c r="CG984" s="74">
        <v>78.5</v>
      </c>
      <c r="CH984" s="78" t="s">
        <v>13</v>
      </c>
      <c r="CI984" s="74" t="s">
        <v>13</v>
      </c>
      <c r="CJ984" s="78" t="s">
        <v>13</v>
      </c>
      <c r="CK984" s="74" t="s">
        <v>13</v>
      </c>
      <c r="CL984" s="74" t="s">
        <v>13</v>
      </c>
      <c r="CM984" s="74" t="s">
        <v>13</v>
      </c>
      <c r="CN984" s="74" t="s">
        <v>13</v>
      </c>
      <c r="CO984" s="74" t="s">
        <v>13</v>
      </c>
      <c r="CP984" s="78"/>
      <c r="CQ984" s="74"/>
      <c r="CR984" s="78"/>
      <c r="CS984" s="74"/>
      <c r="CT984" s="74"/>
      <c r="CU984" s="74"/>
      <c r="CV984" s="74"/>
      <c r="CW984" s="74"/>
    </row>
    <row r="985" spans="1:101" ht="16.5" x14ac:dyDescent="0.3">
      <c r="A985" s="74" t="s">
        <v>295</v>
      </c>
      <c r="B985" s="74">
        <v>209</v>
      </c>
      <c r="C985" s="74">
        <v>10003945</v>
      </c>
      <c r="D985" s="74" t="s">
        <v>39</v>
      </c>
      <c r="E985" s="74" t="s">
        <v>153</v>
      </c>
      <c r="F985" s="78">
        <v>80</v>
      </c>
      <c r="G985" s="74">
        <v>5.0999999999999996</v>
      </c>
      <c r="H985" s="78">
        <v>75</v>
      </c>
      <c r="I985" s="74">
        <v>8</v>
      </c>
      <c r="J985" s="74">
        <v>26.7</v>
      </c>
      <c r="K985" s="74" t="s">
        <v>396</v>
      </c>
      <c r="L985" s="74" t="s">
        <v>396</v>
      </c>
      <c r="M985" s="74">
        <v>65.3</v>
      </c>
      <c r="N985" s="78">
        <v>80</v>
      </c>
      <c r="O985" s="74">
        <v>5.0999999999999996</v>
      </c>
      <c r="P985" s="78">
        <v>75</v>
      </c>
      <c r="Q985" s="74">
        <v>21.3</v>
      </c>
      <c r="R985" s="74">
        <v>10.7</v>
      </c>
      <c r="S985" s="74" t="s">
        <v>396</v>
      </c>
      <c r="T985" s="74" t="s">
        <v>396</v>
      </c>
      <c r="U985" s="74">
        <v>68</v>
      </c>
      <c r="V985" s="78" t="s">
        <v>13</v>
      </c>
      <c r="W985" s="74" t="s">
        <v>13</v>
      </c>
      <c r="X985" s="78" t="s">
        <v>13</v>
      </c>
      <c r="Y985" s="74" t="s">
        <v>13</v>
      </c>
      <c r="Z985" s="74" t="s">
        <v>13</v>
      </c>
      <c r="AA985" s="74" t="s">
        <v>13</v>
      </c>
      <c r="AB985" s="74" t="s">
        <v>13</v>
      </c>
      <c r="AC985" s="74" t="s">
        <v>13</v>
      </c>
      <c r="AD985" s="78"/>
      <c r="AE985" s="74"/>
      <c r="AF985" s="78"/>
      <c r="AG985" s="74"/>
      <c r="AH985" s="74"/>
      <c r="AI985" s="74"/>
      <c r="AJ985" s="74"/>
      <c r="AK985" s="74"/>
      <c r="AL985" s="78">
        <v>85</v>
      </c>
      <c r="AM985" s="74">
        <v>2.2999999999999998</v>
      </c>
      <c r="AN985" s="78">
        <v>85</v>
      </c>
      <c r="AO985" s="74">
        <v>22.4</v>
      </c>
      <c r="AP985" s="74">
        <v>23.5</v>
      </c>
      <c r="AQ985" s="74" t="s">
        <v>396</v>
      </c>
      <c r="AR985" s="74" t="s">
        <v>396</v>
      </c>
      <c r="AS985" s="74">
        <v>54.1</v>
      </c>
      <c r="AT985" s="78">
        <v>85</v>
      </c>
      <c r="AU985" s="74">
        <v>2.2999999999999998</v>
      </c>
      <c r="AV985" s="78">
        <v>85</v>
      </c>
      <c r="AW985" s="74">
        <v>30.6</v>
      </c>
      <c r="AX985" s="74">
        <v>10.6</v>
      </c>
      <c r="AY985" s="74" t="s">
        <v>396</v>
      </c>
      <c r="AZ985" s="74" t="s">
        <v>396</v>
      </c>
      <c r="BA985" s="74">
        <v>58.8</v>
      </c>
      <c r="BB985" s="78" t="s">
        <v>13</v>
      </c>
      <c r="BC985" s="74" t="s">
        <v>13</v>
      </c>
      <c r="BD985" s="78" t="s">
        <v>13</v>
      </c>
      <c r="BE985" s="74" t="s">
        <v>13</v>
      </c>
      <c r="BF985" s="74" t="s">
        <v>13</v>
      </c>
      <c r="BG985" s="74" t="s">
        <v>13</v>
      </c>
      <c r="BH985" s="74" t="s">
        <v>13</v>
      </c>
      <c r="BI985" s="74" t="s">
        <v>13</v>
      </c>
      <c r="BJ985" s="78"/>
      <c r="BK985" s="74"/>
      <c r="BL985" s="78"/>
      <c r="BM985" s="74"/>
      <c r="BN985" s="74"/>
      <c r="BO985" s="74"/>
      <c r="BP985" s="74"/>
      <c r="BQ985" s="74"/>
      <c r="BR985" s="78">
        <v>165</v>
      </c>
      <c r="BS985" s="74">
        <v>3.6</v>
      </c>
      <c r="BT985" s="78">
        <v>160</v>
      </c>
      <c r="BU985" s="74">
        <v>15.6</v>
      </c>
      <c r="BV985" s="74">
        <v>25</v>
      </c>
      <c r="BW985" s="74">
        <v>51.9</v>
      </c>
      <c r="BX985" s="74">
        <v>55</v>
      </c>
      <c r="BY985" s="74">
        <v>59.4</v>
      </c>
      <c r="BZ985" s="78">
        <v>165</v>
      </c>
      <c r="CA985" s="74">
        <v>3.6</v>
      </c>
      <c r="CB985" s="78">
        <v>160</v>
      </c>
      <c r="CC985" s="74">
        <v>26.3</v>
      </c>
      <c r="CD985" s="74">
        <v>10.6</v>
      </c>
      <c r="CE985" s="74">
        <v>59.4</v>
      </c>
      <c r="CF985" s="74">
        <v>61.3</v>
      </c>
      <c r="CG985" s="74">
        <v>63.1</v>
      </c>
      <c r="CH985" s="78" t="s">
        <v>13</v>
      </c>
      <c r="CI985" s="74" t="s">
        <v>13</v>
      </c>
      <c r="CJ985" s="78" t="s">
        <v>13</v>
      </c>
      <c r="CK985" s="74" t="s">
        <v>13</v>
      </c>
      <c r="CL985" s="74" t="s">
        <v>13</v>
      </c>
      <c r="CM985" s="74" t="s">
        <v>13</v>
      </c>
      <c r="CN985" s="74" t="s">
        <v>13</v>
      </c>
      <c r="CO985" s="74" t="s">
        <v>13</v>
      </c>
      <c r="CP985" s="78"/>
      <c r="CQ985" s="74"/>
      <c r="CR985" s="78"/>
      <c r="CS985" s="74"/>
      <c r="CT985" s="74"/>
      <c r="CU985" s="74"/>
      <c r="CV985" s="74"/>
      <c r="CW985" s="74"/>
    </row>
    <row r="986" spans="1:101" ht="16.5" x14ac:dyDescent="0.3">
      <c r="A986" s="74" t="s">
        <v>295</v>
      </c>
      <c r="B986" s="74">
        <v>126</v>
      </c>
      <c r="C986" s="74">
        <v>10006842</v>
      </c>
      <c r="D986" s="74" t="s">
        <v>39</v>
      </c>
      <c r="E986" s="74" t="s">
        <v>155</v>
      </c>
      <c r="F986" s="78">
        <v>1840</v>
      </c>
      <c r="G986" s="74">
        <v>2.2000000000000002</v>
      </c>
      <c r="H986" s="78">
        <v>1800</v>
      </c>
      <c r="I986" s="74">
        <v>6</v>
      </c>
      <c r="J986" s="74">
        <v>10.1</v>
      </c>
      <c r="K986" s="74">
        <v>54.3</v>
      </c>
      <c r="L986" s="74">
        <v>73.5</v>
      </c>
      <c r="M986" s="74">
        <v>83.9</v>
      </c>
      <c r="N986" s="78">
        <v>1840</v>
      </c>
      <c r="O986" s="74">
        <v>2.8</v>
      </c>
      <c r="P986" s="78">
        <v>1785</v>
      </c>
      <c r="Q986" s="74">
        <v>10.6</v>
      </c>
      <c r="R986" s="74">
        <v>7.3</v>
      </c>
      <c r="S986" s="74">
        <v>62.5</v>
      </c>
      <c r="T986" s="74">
        <v>75.7</v>
      </c>
      <c r="U986" s="74">
        <v>82.1</v>
      </c>
      <c r="V986" s="78" t="s">
        <v>13</v>
      </c>
      <c r="W986" s="74" t="s">
        <v>13</v>
      </c>
      <c r="X986" s="78" t="s">
        <v>13</v>
      </c>
      <c r="Y986" s="74" t="s">
        <v>13</v>
      </c>
      <c r="Z986" s="74" t="s">
        <v>13</v>
      </c>
      <c r="AA986" s="74" t="s">
        <v>13</v>
      </c>
      <c r="AB986" s="74" t="s">
        <v>13</v>
      </c>
      <c r="AC986" s="74" t="s">
        <v>13</v>
      </c>
      <c r="AD986" s="78"/>
      <c r="AE986" s="74"/>
      <c r="AF986" s="78"/>
      <c r="AG986" s="74"/>
      <c r="AH986" s="74"/>
      <c r="AI986" s="74"/>
      <c r="AJ986" s="74"/>
      <c r="AK986" s="74"/>
      <c r="AL986" s="78">
        <v>1425</v>
      </c>
      <c r="AM986" s="74">
        <v>1.4</v>
      </c>
      <c r="AN986" s="78">
        <v>1405</v>
      </c>
      <c r="AO986" s="74">
        <v>6.7</v>
      </c>
      <c r="AP986" s="74">
        <v>12.9</v>
      </c>
      <c r="AQ986" s="74">
        <v>53</v>
      </c>
      <c r="AR986" s="74">
        <v>65.900000000000006</v>
      </c>
      <c r="AS986" s="74">
        <v>80.400000000000006</v>
      </c>
      <c r="AT986" s="78">
        <v>1425</v>
      </c>
      <c r="AU986" s="74">
        <v>2.8</v>
      </c>
      <c r="AV986" s="78">
        <v>1385</v>
      </c>
      <c r="AW986" s="74">
        <v>12.5</v>
      </c>
      <c r="AX986" s="74">
        <v>9.5</v>
      </c>
      <c r="AY986" s="74">
        <v>60.3</v>
      </c>
      <c r="AZ986" s="74">
        <v>70.2</v>
      </c>
      <c r="BA986" s="74">
        <v>77.900000000000006</v>
      </c>
      <c r="BB986" s="78" t="s">
        <v>13</v>
      </c>
      <c r="BC986" s="74" t="s">
        <v>13</v>
      </c>
      <c r="BD986" s="78" t="s">
        <v>13</v>
      </c>
      <c r="BE986" s="74" t="s">
        <v>13</v>
      </c>
      <c r="BF986" s="74" t="s">
        <v>13</v>
      </c>
      <c r="BG986" s="74" t="s">
        <v>13</v>
      </c>
      <c r="BH986" s="74" t="s">
        <v>13</v>
      </c>
      <c r="BI986" s="74" t="s">
        <v>13</v>
      </c>
      <c r="BJ986" s="78"/>
      <c r="BK986" s="74"/>
      <c r="BL986" s="78"/>
      <c r="BM986" s="74"/>
      <c r="BN986" s="74"/>
      <c r="BO986" s="74"/>
      <c r="BP986" s="74"/>
      <c r="BQ986" s="74"/>
      <c r="BR986" s="78">
        <v>3265</v>
      </c>
      <c r="BS986" s="74">
        <v>1.9</v>
      </c>
      <c r="BT986" s="78">
        <v>3205</v>
      </c>
      <c r="BU986" s="74">
        <v>6.3</v>
      </c>
      <c r="BV986" s="74">
        <v>11.4</v>
      </c>
      <c r="BW986" s="74">
        <v>53.8</v>
      </c>
      <c r="BX986" s="74">
        <v>70.2</v>
      </c>
      <c r="BY986" s="74">
        <v>82.3</v>
      </c>
      <c r="BZ986" s="78">
        <v>3265</v>
      </c>
      <c r="CA986" s="74">
        <v>2.8</v>
      </c>
      <c r="CB986" s="78">
        <v>3175</v>
      </c>
      <c r="CC986" s="74">
        <v>11.4</v>
      </c>
      <c r="CD986" s="74">
        <v>8.3000000000000007</v>
      </c>
      <c r="CE986" s="74">
        <v>61.6</v>
      </c>
      <c r="CF986" s="74">
        <v>73.3</v>
      </c>
      <c r="CG986" s="74">
        <v>80.3</v>
      </c>
      <c r="CH986" s="78" t="s">
        <v>13</v>
      </c>
      <c r="CI986" s="74" t="s">
        <v>13</v>
      </c>
      <c r="CJ986" s="78" t="s">
        <v>13</v>
      </c>
      <c r="CK986" s="74" t="s">
        <v>13</v>
      </c>
      <c r="CL986" s="74" t="s">
        <v>13</v>
      </c>
      <c r="CM986" s="74" t="s">
        <v>13</v>
      </c>
      <c r="CN986" s="74" t="s">
        <v>13</v>
      </c>
      <c r="CO986" s="74" t="s">
        <v>13</v>
      </c>
      <c r="CP986" s="78"/>
      <c r="CQ986" s="74"/>
      <c r="CR986" s="78"/>
      <c r="CS986" s="74"/>
      <c r="CT986" s="74"/>
      <c r="CU986" s="74"/>
      <c r="CV986" s="74"/>
      <c r="CW986" s="74"/>
    </row>
    <row r="987" spans="1:101" ht="16.5" x14ac:dyDescent="0.3">
      <c r="A987" s="74" t="s">
        <v>295</v>
      </c>
      <c r="B987" s="74">
        <v>24</v>
      </c>
      <c r="C987" s="74">
        <v>10007162</v>
      </c>
      <c r="D987" s="74" t="s">
        <v>27</v>
      </c>
      <c r="E987" s="74" t="s">
        <v>157</v>
      </c>
      <c r="F987" s="78">
        <v>1595</v>
      </c>
      <c r="G987" s="74">
        <v>3.8</v>
      </c>
      <c r="H987" s="78">
        <v>1535</v>
      </c>
      <c r="I987" s="74">
        <v>11.3</v>
      </c>
      <c r="J987" s="74">
        <v>20.5</v>
      </c>
      <c r="K987" s="74">
        <v>60.9</v>
      </c>
      <c r="L987" s="74">
        <v>64.400000000000006</v>
      </c>
      <c r="M987" s="74">
        <v>68.2</v>
      </c>
      <c r="N987" s="78">
        <v>1595</v>
      </c>
      <c r="O987" s="74">
        <v>3.9</v>
      </c>
      <c r="P987" s="78">
        <v>1535</v>
      </c>
      <c r="Q987" s="74">
        <v>16.399999999999999</v>
      </c>
      <c r="R987" s="74">
        <v>15.5</v>
      </c>
      <c r="S987" s="74">
        <v>62.5</v>
      </c>
      <c r="T987" s="74">
        <v>65.599999999999994</v>
      </c>
      <c r="U987" s="74">
        <v>68.099999999999994</v>
      </c>
      <c r="V987" s="78" t="s">
        <v>13</v>
      </c>
      <c r="W987" s="74" t="s">
        <v>13</v>
      </c>
      <c r="X987" s="78" t="s">
        <v>13</v>
      </c>
      <c r="Y987" s="74" t="s">
        <v>13</v>
      </c>
      <c r="Z987" s="74" t="s">
        <v>13</v>
      </c>
      <c r="AA987" s="74" t="s">
        <v>13</v>
      </c>
      <c r="AB987" s="74" t="s">
        <v>13</v>
      </c>
      <c r="AC987" s="74" t="s">
        <v>13</v>
      </c>
      <c r="AD987" s="78"/>
      <c r="AE987" s="74"/>
      <c r="AF987" s="78"/>
      <c r="AG987" s="74"/>
      <c r="AH987" s="74"/>
      <c r="AI987" s="74"/>
      <c r="AJ987" s="74"/>
      <c r="AK987" s="74"/>
      <c r="AL987" s="78">
        <v>635</v>
      </c>
      <c r="AM987" s="74">
        <v>1.4</v>
      </c>
      <c r="AN987" s="78">
        <v>625</v>
      </c>
      <c r="AO987" s="74">
        <v>14</v>
      </c>
      <c r="AP987" s="74">
        <v>20.7</v>
      </c>
      <c r="AQ987" s="74">
        <v>59.5</v>
      </c>
      <c r="AR987" s="74">
        <v>61.7</v>
      </c>
      <c r="AS987" s="74">
        <v>65.2</v>
      </c>
      <c r="AT987" s="78">
        <v>635</v>
      </c>
      <c r="AU987" s="74">
        <v>1.4</v>
      </c>
      <c r="AV987" s="78">
        <v>625</v>
      </c>
      <c r="AW987" s="74">
        <v>19.899999999999999</v>
      </c>
      <c r="AX987" s="74">
        <v>18.8</v>
      </c>
      <c r="AY987" s="74">
        <v>56</v>
      </c>
      <c r="AZ987" s="74">
        <v>58.9</v>
      </c>
      <c r="BA987" s="74">
        <v>61.2</v>
      </c>
      <c r="BB987" s="78" t="s">
        <v>13</v>
      </c>
      <c r="BC987" s="74" t="s">
        <v>13</v>
      </c>
      <c r="BD987" s="78" t="s">
        <v>13</v>
      </c>
      <c r="BE987" s="74" t="s">
        <v>13</v>
      </c>
      <c r="BF987" s="74" t="s">
        <v>13</v>
      </c>
      <c r="BG987" s="74" t="s">
        <v>13</v>
      </c>
      <c r="BH987" s="74" t="s">
        <v>13</v>
      </c>
      <c r="BI987" s="74" t="s">
        <v>13</v>
      </c>
      <c r="BJ987" s="78"/>
      <c r="BK987" s="74"/>
      <c r="BL987" s="78"/>
      <c r="BM987" s="74"/>
      <c r="BN987" s="74"/>
      <c r="BO987" s="74"/>
      <c r="BP987" s="74"/>
      <c r="BQ987" s="74"/>
      <c r="BR987" s="78">
        <v>2230</v>
      </c>
      <c r="BS987" s="74">
        <v>3.1</v>
      </c>
      <c r="BT987" s="78">
        <v>2165</v>
      </c>
      <c r="BU987" s="74">
        <v>12.1</v>
      </c>
      <c r="BV987" s="74">
        <v>20.6</v>
      </c>
      <c r="BW987" s="74">
        <v>60.5</v>
      </c>
      <c r="BX987" s="74">
        <v>63.6</v>
      </c>
      <c r="BY987" s="74">
        <v>67.3</v>
      </c>
      <c r="BZ987" s="78">
        <v>2230</v>
      </c>
      <c r="CA987" s="74">
        <v>3.2</v>
      </c>
      <c r="CB987" s="78">
        <v>2160</v>
      </c>
      <c r="CC987" s="74">
        <v>17.399999999999999</v>
      </c>
      <c r="CD987" s="74">
        <v>16.5</v>
      </c>
      <c r="CE987" s="74">
        <v>60.6</v>
      </c>
      <c r="CF987" s="74">
        <v>63.6</v>
      </c>
      <c r="CG987" s="74">
        <v>66.099999999999994</v>
      </c>
      <c r="CH987" s="78" t="s">
        <v>13</v>
      </c>
      <c r="CI987" s="74" t="s">
        <v>13</v>
      </c>
      <c r="CJ987" s="78" t="s">
        <v>13</v>
      </c>
      <c r="CK987" s="74" t="s">
        <v>13</v>
      </c>
      <c r="CL987" s="74" t="s">
        <v>13</v>
      </c>
      <c r="CM987" s="74" t="s">
        <v>13</v>
      </c>
      <c r="CN987" s="74" t="s">
        <v>13</v>
      </c>
      <c r="CO987" s="74" t="s">
        <v>13</v>
      </c>
      <c r="CP987" s="78"/>
      <c r="CQ987" s="74"/>
      <c r="CR987" s="78"/>
      <c r="CS987" s="74"/>
      <c r="CT987" s="74"/>
      <c r="CU987" s="74"/>
      <c r="CV987" s="74"/>
      <c r="CW987" s="74"/>
    </row>
    <row r="988" spans="1:101" ht="16.5" x14ac:dyDescent="0.3">
      <c r="A988" s="74" t="s">
        <v>295</v>
      </c>
      <c r="B988" s="74">
        <v>135</v>
      </c>
      <c r="C988" s="74">
        <v>10007769</v>
      </c>
      <c r="D988" s="74" t="s">
        <v>27</v>
      </c>
      <c r="E988" s="74" t="s">
        <v>159</v>
      </c>
      <c r="F988" s="78" t="s">
        <v>13</v>
      </c>
      <c r="G988" s="74" t="s">
        <v>13</v>
      </c>
      <c r="H988" s="78" t="s">
        <v>13</v>
      </c>
      <c r="I988" s="74" t="s">
        <v>13</v>
      </c>
      <c r="J988" s="74" t="s">
        <v>13</v>
      </c>
      <c r="K988" s="74" t="s">
        <v>13</v>
      </c>
      <c r="L988" s="74" t="s">
        <v>13</v>
      </c>
      <c r="M988" s="74" t="s">
        <v>13</v>
      </c>
      <c r="N988" s="78" t="s">
        <v>13</v>
      </c>
      <c r="O988" s="74" t="s">
        <v>13</v>
      </c>
      <c r="P988" s="78" t="s">
        <v>13</v>
      </c>
      <c r="Q988" s="74" t="s">
        <v>13</v>
      </c>
      <c r="R988" s="74" t="s">
        <v>13</v>
      </c>
      <c r="S988" s="74" t="s">
        <v>13</v>
      </c>
      <c r="T988" s="74" t="s">
        <v>13</v>
      </c>
      <c r="U988" s="74" t="s">
        <v>13</v>
      </c>
      <c r="V988" s="78" t="s">
        <v>13</v>
      </c>
      <c r="W988" s="74" t="s">
        <v>13</v>
      </c>
      <c r="X988" s="78" t="s">
        <v>13</v>
      </c>
      <c r="Y988" s="74" t="s">
        <v>13</v>
      </c>
      <c r="Z988" s="74" t="s">
        <v>13</v>
      </c>
      <c r="AA988" s="74" t="s">
        <v>13</v>
      </c>
      <c r="AB988" s="74" t="s">
        <v>13</v>
      </c>
      <c r="AC988" s="74" t="s">
        <v>13</v>
      </c>
      <c r="AD988" s="78"/>
      <c r="AE988" s="74"/>
      <c r="AF988" s="78"/>
      <c r="AG988" s="74"/>
      <c r="AH988" s="74"/>
      <c r="AI988" s="74"/>
      <c r="AJ988" s="74"/>
      <c r="AK988" s="74"/>
      <c r="AL988" s="78" t="s">
        <v>13</v>
      </c>
      <c r="AM988" s="74" t="s">
        <v>13</v>
      </c>
      <c r="AN988" s="78" t="s">
        <v>13</v>
      </c>
      <c r="AO988" s="74" t="s">
        <v>13</v>
      </c>
      <c r="AP988" s="74" t="s">
        <v>13</v>
      </c>
      <c r="AQ988" s="74" t="s">
        <v>13</v>
      </c>
      <c r="AR988" s="74" t="s">
        <v>13</v>
      </c>
      <c r="AS988" s="74" t="s">
        <v>13</v>
      </c>
      <c r="AT988" s="78" t="s">
        <v>13</v>
      </c>
      <c r="AU988" s="74" t="s">
        <v>13</v>
      </c>
      <c r="AV988" s="78" t="s">
        <v>13</v>
      </c>
      <c r="AW988" s="74" t="s">
        <v>13</v>
      </c>
      <c r="AX988" s="74" t="s">
        <v>13</v>
      </c>
      <c r="AY988" s="74" t="s">
        <v>13</v>
      </c>
      <c r="AZ988" s="74" t="s">
        <v>13</v>
      </c>
      <c r="BA988" s="74" t="s">
        <v>13</v>
      </c>
      <c r="BB988" s="78" t="s">
        <v>13</v>
      </c>
      <c r="BC988" s="74" t="s">
        <v>13</v>
      </c>
      <c r="BD988" s="78" t="s">
        <v>13</v>
      </c>
      <c r="BE988" s="74" t="s">
        <v>13</v>
      </c>
      <c r="BF988" s="74" t="s">
        <v>13</v>
      </c>
      <c r="BG988" s="74" t="s">
        <v>13</v>
      </c>
      <c r="BH988" s="74" t="s">
        <v>13</v>
      </c>
      <c r="BI988" s="74" t="s">
        <v>13</v>
      </c>
      <c r="BJ988" s="78"/>
      <c r="BK988" s="74"/>
      <c r="BL988" s="78"/>
      <c r="BM988" s="74"/>
      <c r="BN988" s="74"/>
      <c r="BO988" s="74"/>
      <c r="BP988" s="74"/>
      <c r="BQ988" s="74"/>
      <c r="BR988" s="78" t="s">
        <v>13</v>
      </c>
      <c r="BS988" s="74" t="s">
        <v>13</v>
      </c>
      <c r="BT988" s="78" t="s">
        <v>13</v>
      </c>
      <c r="BU988" s="74" t="s">
        <v>13</v>
      </c>
      <c r="BV988" s="74" t="s">
        <v>13</v>
      </c>
      <c r="BW988" s="74" t="s">
        <v>13</v>
      </c>
      <c r="BX988" s="74" t="s">
        <v>13</v>
      </c>
      <c r="BY988" s="74" t="s">
        <v>13</v>
      </c>
      <c r="BZ988" s="78" t="s">
        <v>13</v>
      </c>
      <c r="CA988" s="74" t="s">
        <v>13</v>
      </c>
      <c r="CB988" s="78" t="s">
        <v>13</v>
      </c>
      <c r="CC988" s="74" t="s">
        <v>13</v>
      </c>
      <c r="CD988" s="74" t="s">
        <v>13</v>
      </c>
      <c r="CE988" s="74" t="s">
        <v>13</v>
      </c>
      <c r="CF988" s="74" t="s">
        <v>13</v>
      </c>
      <c r="CG988" s="74" t="s">
        <v>13</v>
      </c>
      <c r="CH988" s="78" t="s">
        <v>13</v>
      </c>
      <c r="CI988" s="74" t="s">
        <v>13</v>
      </c>
      <c r="CJ988" s="78" t="s">
        <v>13</v>
      </c>
      <c r="CK988" s="74" t="s">
        <v>13</v>
      </c>
      <c r="CL988" s="74" t="s">
        <v>13</v>
      </c>
      <c r="CM988" s="74" t="s">
        <v>13</v>
      </c>
      <c r="CN988" s="74" t="s">
        <v>13</v>
      </c>
      <c r="CO988" s="74" t="s">
        <v>13</v>
      </c>
      <c r="CP988" s="78"/>
      <c r="CQ988" s="74"/>
      <c r="CR988" s="78"/>
      <c r="CS988" s="74"/>
      <c r="CT988" s="74"/>
      <c r="CU988" s="74"/>
      <c r="CV988" s="74"/>
      <c r="CW988" s="74"/>
    </row>
    <row r="989" spans="1:101" ht="16.5" x14ac:dyDescent="0.3">
      <c r="A989" s="74" t="s">
        <v>295</v>
      </c>
      <c r="B989" s="74">
        <v>151</v>
      </c>
      <c r="C989" s="74">
        <v>10007797</v>
      </c>
      <c r="D989" s="74" t="s">
        <v>27</v>
      </c>
      <c r="E989" s="74" t="s">
        <v>161</v>
      </c>
      <c r="F989" s="78" t="s">
        <v>13</v>
      </c>
      <c r="G989" s="74" t="s">
        <v>13</v>
      </c>
      <c r="H989" s="78" t="s">
        <v>13</v>
      </c>
      <c r="I989" s="74" t="s">
        <v>13</v>
      </c>
      <c r="J989" s="74" t="s">
        <v>13</v>
      </c>
      <c r="K989" s="74" t="s">
        <v>13</v>
      </c>
      <c r="L989" s="74" t="s">
        <v>13</v>
      </c>
      <c r="M989" s="74" t="s">
        <v>13</v>
      </c>
      <c r="N989" s="78" t="s">
        <v>13</v>
      </c>
      <c r="O989" s="74" t="s">
        <v>13</v>
      </c>
      <c r="P989" s="78" t="s">
        <v>13</v>
      </c>
      <c r="Q989" s="74" t="s">
        <v>13</v>
      </c>
      <c r="R989" s="74" t="s">
        <v>13</v>
      </c>
      <c r="S989" s="74" t="s">
        <v>13</v>
      </c>
      <c r="T989" s="74" t="s">
        <v>13</v>
      </c>
      <c r="U989" s="74" t="s">
        <v>13</v>
      </c>
      <c r="V989" s="78" t="s">
        <v>13</v>
      </c>
      <c r="W989" s="74" t="s">
        <v>13</v>
      </c>
      <c r="X989" s="78" t="s">
        <v>13</v>
      </c>
      <c r="Y989" s="74" t="s">
        <v>13</v>
      </c>
      <c r="Z989" s="74" t="s">
        <v>13</v>
      </c>
      <c r="AA989" s="74" t="s">
        <v>13</v>
      </c>
      <c r="AB989" s="74" t="s">
        <v>13</v>
      </c>
      <c r="AC989" s="74" t="s">
        <v>13</v>
      </c>
      <c r="AD989" s="78"/>
      <c r="AE989" s="74"/>
      <c r="AF989" s="78"/>
      <c r="AG989" s="74"/>
      <c r="AH989" s="74"/>
      <c r="AI989" s="74"/>
      <c r="AJ989" s="74"/>
      <c r="AK989" s="74"/>
      <c r="AL989" s="78" t="s">
        <v>13</v>
      </c>
      <c r="AM989" s="74" t="s">
        <v>13</v>
      </c>
      <c r="AN989" s="78" t="s">
        <v>13</v>
      </c>
      <c r="AO989" s="74" t="s">
        <v>13</v>
      </c>
      <c r="AP989" s="74" t="s">
        <v>13</v>
      </c>
      <c r="AQ989" s="74" t="s">
        <v>13</v>
      </c>
      <c r="AR989" s="74" t="s">
        <v>13</v>
      </c>
      <c r="AS989" s="74" t="s">
        <v>13</v>
      </c>
      <c r="AT989" s="78" t="s">
        <v>13</v>
      </c>
      <c r="AU989" s="74" t="s">
        <v>13</v>
      </c>
      <c r="AV989" s="78" t="s">
        <v>13</v>
      </c>
      <c r="AW989" s="74" t="s">
        <v>13</v>
      </c>
      <c r="AX989" s="74" t="s">
        <v>13</v>
      </c>
      <c r="AY989" s="74" t="s">
        <v>13</v>
      </c>
      <c r="AZ989" s="74" t="s">
        <v>13</v>
      </c>
      <c r="BA989" s="74" t="s">
        <v>13</v>
      </c>
      <c r="BB989" s="78" t="s">
        <v>13</v>
      </c>
      <c r="BC989" s="74" t="s">
        <v>13</v>
      </c>
      <c r="BD989" s="78" t="s">
        <v>13</v>
      </c>
      <c r="BE989" s="74" t="s">
        <v>13</v>
      </c>
      <c r="BF989" s="74" t="s">
        <v>13</v>
      </c>
      <c r="BG989" s="74" t="s">
        <v>13</v>
      </c>
      <c r="BH989" s="74" t="s">
        <v>13</v>
      </c>
      <c r="BI989" s="74" t="s">
        <v>13</v>
      </c>
      <c r="BJ989" s="78"/>
      <c r="BK989" s="74"/>
      <c r="BL989" s="78"/>
      <c r="BM989" s="74"/>
      <c r="BN989" s="74"/>
      <c r="BO989" s="74"/>
      <c r="BP989" s="74"/>
      <c r="BQ989" s="74"/>
      <c r="BR989" s="78" t="s">
        <v>13</v>
      </c>
      <c r="BS989" s="74" t="s">
        <v>13</v>
      </c>
      <c r="BT989" s="78" t="s">
        <v>13</v>
      </c>
      <c r="BU989" s="74" t="s">
        <v>13</v>
      </c>
      <c r="BV989" s="74" t="s">
        <v>13</v>
      </c>
      <c r="BW989" s="74" t="s">
        <v>13</v>
      </c>
      <c r="BX989" s="74" t="s">
        <v>13</v>
      </c>
      <c r="BY989" s="74" t="s">
        <v>13</v>
      </c>
      <c r="BZ989" s="78" t="s">
        <v>13</v>
      </c>
      <c r="CA989" s="74" t="s">
        <v>13</v>
      </c>
      <c r="CB989" s="78" t="s">
        <v>13</v>
      </c>
      <c r="CC989" s="74" t="s">
        <v>13</v>
      </c>
      <c r="CD989" s="74" t="s">
        <v>13</v>
      </c>
      <c r="CE989" s="74" t="s">
        <v>13</v>
      </c>
      <c r="CF989" s="74" t="s">
        <v>13</v>
      </c>
      <c r="CG989" s="74" t="s">
        <v>13</v>
      </c>
      <c r="CH989" s="78" t="s">
        <v>13</v>
      </c>
      <c r="CI989" s="74" t="s">
        <v>13</v>
      </c>
      <c r="CJ989" s="78" t="s">
        <v>13</v>
      </c>
      <c r="CK989" s="74" t="s">
        <v>13</v>
      </c>
      <c r="CL989" s="74" t="s">
        <v>13</v>
      </c>
      <c r="CM989" s="74" t="s">
        <v>13</v>
      </c>
      <c r="CN989" s="74" t="s">
        <v>13</v>
      </c>
      <c r="CO989" s="74" t="s">
        <v>13</v>
      </c>
      <c r="CP989" s="78"/>
      <c r="CQ989" s="74"/>
      <c r="CR989" s="78"/>
      <c r="CS989" s="74"/>
      <c r="CT989" s="74"/>
      <c r="CU989" s="74"/>
      <c r="CV989" s="74"/>
      <c r="CW989" s="74"/>
    </row>
    <row r="990" spans="1:101" ht="16.5" x14ac:dyDescent="0.3">
      <c r="A990" s="74" t="s">
        <v>295</v>
      </c>
      <c r="B990" s="74">
        <v>202</v>
      </c>
      <c r="C990" s="74">
        <v>10004048</v>
      </c>
      <c r="D990" s="74" t="s">
        <v>27</v>
      </c>
      <c r="E990" s="74" t="s">
        <v>163</v>
      </c>
      <c r="F990" s="78">
        <v>1615</v>
      </c>
      <c r="G990" s="74">
        <v>5.8</v>
      </c>
      <c r="H990" s="78">
        <v>1520</v>
      </c>
      <c r="I990" s="74">
        <v>12.5</v>
      </c>
      <c r="J990" s="74">
        <v>19.3</v>
      </c>
      <c r="K990" s="74">
        <v>53.4</v>
      </c>
      <c r="L990" s="74">
        <v>60.6</v>
      </c>
      <c r="M990" s="74">
        <v>68.2</v>
      </c>
      <c r="N990" s="78">
        <v>1615</v>
      </c>
      <c r="O990" s="74">
        <v>6</v>
      </c>
      <c r="P990" s="78">
        <v>1515</v>
      </c>
      <c r="Q990" s="74">
        <v>18.2</v>
      </c>
      <c r="R990" s="74">
        <v>15.4</v>
      </c>
      <c r="S990" s="74">
        <v>58.6</v>
      </c>
      <c r="T990" s="74">
        <v>63.3</v>
      </c>
      <c r="U990" s="74">
        <v>66.400000000000006</v>
      </c>
      <c r="V990" s="78" t="s">
        <v>13</v>
      </c>
      <c r="W990" s="74" t="s">
        <v>13</v>
      </c>
      <c r="X990" s="78" t="s">
        <v>13</v>
      </c>
      <c r="Y990" s="74" t="s">
        <v>13</v>
      </c>
      <c r="Z990" s="74" t="s">
        <v>13</v>
      </c>
      <c r="AA990" s="74" t="s">
        <v>13</v>
      </c>
      <c r="AB990" s="74" t="s">
        <v>13</v>
      </c>
      <c r="AC990" s="74" t="s">
        <v>13</v>
      </c>
      <c r="AD990" s="78"/>
      <c r="AE990" s="74"/>
      <c r="AF990" s="78"/>
      <c r="AG990" s="74"/>
      <c r="AH990" s="74"/>
      <c r="AI990" s="74"/>
      <c r="AJ990" s="74"/>
      <c r="AK990" s="74"/>
      <c r="AL990" s="78">
        <v>1020</v>
      </c>
      <c r="AM990" s="74">
        <v>5</v>
      </c>
      <c r="AN990" s="78">
        <v>965</v>
      </c>
      <c r="AO990" s="74">
        <v>12.5</v>
      </c>
      <c r="AP990" s="74">
        <v>20.2</v>
      </c>
      <c r="AQ990" s="74">
        <v>50.2</v>
      </c>
      <c r="AR990" s="74">
        <v>58.5</v>
      </c>
      <c r="AS990" s="74">
        <v>67.3</v>
      </c>
      <c r="AT990" s="78">
        <v>1020</v>
      </c>
      <c r="AU990" s="74">
        <v>5.4</v>
      </c>
      <c r="AV990" s="78">
        <v>965</v>
      </c>
      <c r="AW990" s="74">
        <v>19.399999999999999</v>
      </c>
      <c r="AX990" s="74">
        <v>17.100000000000001</v>
      </c>
      <c r="AY990" s="74">
        <v>53.7</v>
      </c>
      <c r="AZ990" s="74">
        <v>59.5</v>
      </c>
      <c r="BA990" s="74">
        <v>63.4</v>
      </c>
      <c r="BB990" s="78" t="s">
        <v>13</v>
      </c>
      <c r="BC990" s="74" t="s">
        <v>13</v>
      </c>
      <c r="BD990" s="78" t="s">
        <v>13</v>
      </c>
      <c r="BE990" s="74" t="s">
        <v>13</v>
      </c>
      <c r="BF990" s="74" t="s">
        <v>13</v>
      </c>
      <c r="BG990" s="74" t="s">
        <v>13</v>
      </c>
      <c r="BH990" s="74" t="s">
        <v>13</v>
      </c>
      <c r="BI990" s="74" t="s">
        <v>13</v>
      </c>
      <c r="BJ990" s="78"/>
      <c r="BK990" s="74"/>
      <c r="BL990" s="78"/>
      <c r="BM990" s="74"/>
      <c r="BN990" s="74"/>
      <c r="BO990" s="74"/>
      <c r="BP990" s="74"/>
      <c r="BQ990" s="74"/>
      <c r="BR990" s="78">
        <v>2630</v>
      </c>
      <c r="BS990" s="74">
        <v>5.5</v>
      </c>
      <c r="BT990" s="78">
        <v>2490</v>
      </c>
      <c r="BU990" s="74">
        <v>12.5</v>
      </c>
      <c r="BV990" s="74">
        <v>19.600000000000001</v>
      </c>
      <c r="BW990" s="74">
        <v>52.1</v>
      </c>
      <c r="BX990" s="74">
        <v>59.8</v>
      </c>
      <c r="BY990" s="74">
        <v>67.900000000000006</v>
      </c>
      <c r="BZ990" s="78">
        <v>2630</v>
      </c>
      <c r="CA990" s="74">
        <v>5.8</v>
      </c>
      <c r="CB990" s="78">
        <v>2480</v>
      </c>
      <c r="CC990" s="74">
        <v>18.7</v>
      </c>
      <c r="CD990" s="74">
        <v>16.100000000000001</v>
      </c>
      <c r="CE990" s="74">
        <v>56.7</v>
      </c>
      <c r="CF990" s="74">
        <v>61.8</v>
      </c>
      <c r="CG990" s="74">
        <v>65.2</v>
      </c>
      <c r="CH990" s="78" t="s">
        <v>13</v>
      </c>
      <c r="CI990" s="74" t="s">
        <v>13</v>
      </c>
      <c r="CJ990" s="78" t="s">
        <v>13</v>
      </c>
      <c r="CK990" s="74" t="s">
        <v>13</v>
      </c>
      <c r="CL990" s="74" t="s">
        <v>13</v>
      </c>
      <c r="CM990" s="74" t="s">
        <v>13</v>
      </c>
      <c r="CN990" s="74" t="s">
        <v>13</v>
      </c>
      <c r="CO990" s="74" t="s">
        <v>13</v>
      </c>
      <c r="CP990" s="78"/>
      <c r="CQ990" s="74"/>
      <c r="CR990" s="78"/>
      <c r="CS990" s="74"/>
      <c r="CT990" s="74"/>
      <c r="CU990" s="74"/>
      <c r="CV990" s="74"/>
      <c r="CW990" s="74"/>
    </row>
    <row r="991" spans="1:101" ht="16.5" x14ac:dyDescent="0.3">
      <c r="A991" s="74" t="s">
        <v>295</v>
      </c>
      <c r="B991" s="74">
        <v>76</v>
      </c>
      <c r="C991" s="74">
        <v>10004078</v>
      </c>
      <c r="D991" s="74" t="s">
        <v>27</v>
      </c>
      <c r="E991" s="74" t="s">
        <v>165</v>
      </c>
      <c r="F991" s="78">
        <v>1035</v>
      </c>
      <c r="G991" s="74">
        <v>8</v>
      </c>
      <c r="H991" s="78">
        <v>950</v>
      </c>
      <c r="I991" s="74">
        <v>11.1</v>
      </c>
      <c r="J991" s="74">
        <v>15.8</v>
      </c>
      <c r="K991" s="74">
        <v>53.8</v>
      </c>
      <c r="L991" s="74">
        <v>66.7</v>
      </c>
      <c r="M991" s="74">
        <v>73.099999999999994</v>
      </c>
      <c r="N991" s="78">
        <v>1035</v>
      </c>
      <c r="O991" s="74">
        <v>8.3000000000000007</v>
      </c>
      <c r="P991" s="78">
        <v>950</v>
      </c>
      <c r="Q991" s="74">
        <v>14.9</v>
      </c>
      <c r="R991" s="74">
        <v>12.6</v>
      </c>
      <c r="S991" s="74">
        <v>56.3</v>
      </c>
      <c r="T991" s="74">
        <v>68.7</v>
      </c>
      <c r="U991" s="74">
        <v>72.599999999999994</v>
      </c>
      <c r="V991" s="78" t="s">
        <v>13</v>
      </c>
      <c r="W991" s="74" t="s">
        <v>13</v>
      </c>
      <c r="X991" s="78" t="s">
        <v>13</v>
      </c>
      <c r="Y991" s="74" t="s">
        <v>13</v>
      </c>
      <c r="Z991" s="74" t="s">
        <v>13</v>
      </c>
      <c r="AA991" s="74" t="s">
        <v>13</v>
      </c>
      <c r="AB991" s="74" t="s">
        <v>13</v>
      </c>
      <c r="AC991" s="74" t="s">
        <v>13</v>
      </c>
      <c r="AD991" s="78"/>
      <c r="AE991" s="74"/>
      <c r="AF991" s="78"/>
      <c r="AG991" s="74"/>
      <c r="AH991" s="74"/>
      <c r="AI991" s="74"/>
      <c r="AJ991" s="74"/>
      <c r="AK991" s="74"/>
      <c r="AL991" s="78">
        <v>995</v>
      </c>
      <c r="AM991" s="74">
        <v>8</v>
      </c>
      <c r="AN991" s="78">
        <v>915</v>
      </c>
      <c r="AO991" s="74">
        <v>9.6</v>
      </c>
      <c r="AP991" s="74">
        <v>19.899999999999999</v>
      </c>
      <c r="AQ991" s="74">
        <v>50.6</v>
      </c>
      <c r="AR991" s="74">
        <v>63</v>
      </c>
      <c r="AS991" s="74">
        <v>70.5</v>
      </c>
      <c r="AT991" s="78">
        <v>995</v>
      </c>
      <c r="AU991" s="74">
        <v>8.3000000000000007</v>
      </c>
      <c r="AV991" s="78">
        <v>910</v>
      </c>
      <c r="AW991" s="74">
        <v>16.399999999999999</v>
      </c>
      <c r="AX991" s="74">
        <v>13.5</v>
      </c>
      <c r="AY991" s="74">
        <v>62</v>
      </c>
      <c r="AZ991" s="74">
        <v>66.599999999999994</v>
      </c>
      <c r="BA991" s="74">
        <v>70.099999999999994</v>
      </c>
      <c r="BB991" s="78" t="s">
        <v>13</v>
      </c>
      <c r="BC991" s="74" t="s">
        <v>13</v>
      </c>
      <c r="BD991" s="78" t="s">
        <v>13</v>
      </c>
      <c r="BE991" s="74" t="s">
        <v>13</v>
      </c>
      <c r="BF991" s="74" t="s">
        <v>13</v>
      </c>
      <c r="BG991" s="74" t="s">
        <v>13</v>
      </c>
      <c r="BH991" s="74" t="s">
        <v>13</v>
      </c>
      <c r="BI991" s="74" t="s">
        <v>13</v>
      </c>
      <c r="BJ991" s="78"/>
      <c r="BK991" s="74"/>
      <c r="BL991" s="78"/>
      <c r="BM991" s="74"/>
      <c r="BN991" s="74"/>
      <c r="BO991" s="74"/>
      <c r="BP991" s="74"/>
      <c r="BQ991" s="74"/>
      <c r="BR991" s="78">
        <v>2030</v>
      </c>
      <c r="BS991" s="74">
        <v>8</v>
      </c>
      <c r="BT991" s="78">
        <v>1865</v>
      </c>
      <c r="BU991" s="74">
        <v>10.4</v>
      </c>
      <c r="BV991" s="74">
        <v>17.8</v>
      </c>
      <c r="BW991" s="74">
        <v>52.3</v>
      </c>
      <c r="BX991" s="74">
        <v>64.8</v>
      </c>
      <c r="BY991" s="74">
        <v>71.8</v>
      </c>
      <c r="BZ991" s="78">
        <v>2030</v>
      </c>
      <c r="CA991" s="74">
        <v>8.3000000000000007</v>
      </c>
      <c r="CB991" s="78">
        <v>1860</v>
      </c>
      <c r="CC991" s="74">
        <v>15.6</v>
      </c>
      <c r="CD991" s="74">
        <v>13</v>
      </c>
      <c r="CE991" s="74">
        <v>59.1</v>
      </c>
      <c r="CF991" s="74">
        <v>67.599999999999994</v>
      </c>
      <c r="CG991" s="74">
        <v>71.3</v>
      </c>
      <c r="CH991" s="78" t="s">
        <v>13</v>
      </c>
      <c r="CI991" s="74" t="s">
        <v>13</v>
      </c>
      <c r="CJ991" s="78" t="s">
        <v>13</v>
      </c>
      <c r="CK991" s="74" t="s">
        <v>13</v>
      </c>
      <c r="CL991" s="74" t="s">
        <v>13</v>
      </c>
      <c r="CM991" s="74" t="s">
        <v>13</v>
      </c>
      <c r="CN991" s="74" t="s">
        <v>13</v>
      </c>
      <c r="CO991" s="74" t="s">
        <v>13</v>
      </c>
      <c r="CP991" s="78"/>
      <c r="CQ991" s="74"/>
      <c r="CR991" s="78"/>
      <c r="CS991" s="74"/>
      <c r="CT991" s="74"/>
      <c r="CU991" s="74"/>
      <c r="CV991" s="74"/>
      <c r="CW991" s="74"/>
    </row>
    <row r="992" spans="1:101" ht="16.5" x14ac:dyDescent="0.3">
      <c r="A992" s="74" t="s">
        <v>295</v>
      </c>
      <c r="B992" s="74">
        <v>137</v>
      </c>
      <c r="C992" s="74">
        <v>10004063</v>
      </c>
      <c r="D992" s="74" t="s">
        <v>27</v>
      </c>
      <c r="E992" s="74" t="s">
        <v>167</v>
      </c>
      <c r="F992" s="78">
        <v>325</v>
      </c>
      <c r="G992" s="74">
        <v>5.6</v>
      </c>
      <c r="H992" s="78">
        <v>305</v>
      </c>
      <c r="I992" s="74">
        <v>9.5</v>
      </c>
      <c r="J992" s="74">
        <v>11.5</v>
      </c>
      <c r="K992" s="74">
        <v>62</v>
      </c>
      <c r="L992" s="74">
        <v>72.099999999999994</v>
      </c>
      <c r="M992" s="74">
        <v>79</v>
      </c>
      <c r="N992" s="78">
        <v>325</v>
      </c>
      <c r="O992" s="74">
        <v>6.2</v>
      </c>
      <c r="P992" s="78">
        <v>305</v>
      </c>
      <c r="Q992" s="74">
        <v>12.9</v>
      </c>
      <c r="R992" s="74">
        <v>8.9</v>
      </c>
      <c r="S992" s="74">
        <v>70.599999999999994</v>
      </c>
      <c r="T992" s="74">
        <v>73.900000000000006</v>
      </c>
      <c r="U992" s="74">
        <v>78.2</v>
      </c>
      <c r="V992" s="78" t="s">
        <v>13</v>
      </c>
      <c r="W992" s="74" t="s">
        <v>13</v>
      </c>
      <c r="X992" s="78" t="s">
        <v>13</v>
      </c>
      <c r="Y992" s="74" t="s">
        <v>13</v>
      </c>
      <c r="Z992" s="74" t="s">
        <v>13</v>
      </c>
      <c r="AA992" s="74" t="s">
        <v>13</v>
      </c>
      <c r="AB992" s="74" t="s">
        <v>13</v>
      </c>
      <c r="AC992" s="74" t="s">
        <v>13</v>
      </c>
      <c r="AD992" s="78"/>
      <c r="AE992" s="74"/>
      <c r="AF992" s="78"/>
      <c r="AG992" s="74"/>
      <c r="AH992" s="74"/>
      <c r="AI992" s="74"/>
      <c r="AJ992" s="74"/>
      <c r="AK992" s="74"/>
      <c r="AL992" s="78">
        <v>350</v>
      </c>
      <c r="AM992" s="74">
        <v>3.7</v>
      </c>
      <c r="AN992" s="78">
        <v>340</v>
      </c>
      <c r="AO992" s="74">
        <v>9.8000000000000007</v>
      </c>
      <c r="AP992" s="74">
        <v>12.7</v>
      </c>
      <c r="AQ992" s="74">
        <v>58.9</v>
      </c>
      <c r="AR992" s="74">
        <v>67.5</v>
      </c>
      <c r="AS992" s="74">
        <v>77.5</v>
      </c>
      <c r="AT992" s="78">
        <v>350</v>
      </c>
      <c r="AU992" s="74">
        <v>4</v>
      </c>
      <c r="AV992" s="78">
        <v>335</v>
      </c>
      <c r="AW992" s="74">
        <v>14.8</v>
      </c>
      <c r="AX992" s="74">
        <v>10.7</v>
      </c>
      <c r="AY992" s="74">
        <v>68.5</v>
      </c>
      <c r="AZ992" s="74">
        <v>70.599999999999994</v>
      </c>
      <c r="BA992" s="74">
        <v>74.5</v>
      </c>
      <c r="BB992" s="78" t="s">
        <v>13</v>
      </c>
      <c r="BC992" s="74" t="s">
        <v>13</v>
      </c>
      <c r="BD992" s="78" t="s">
        <v>13</v>
      </c>
      <c r="BE992" s="74" t="s">
        <v>13</v>
      </c>
      <c r="BF992" s="74" t="s">
        <v>13</v>
      </c>
      <c r="BG992" s="74" t="s">
        <v>13</v>
      </c>
      <c r="BH992" s="74" t="s">
        <v>13</v>
      </c>
      <c r="BI992" s="74" t="s">
        <v>13</v>
      </c>
      <c r="BJ992" s="78"/>
      <c r="BK992" s="74"/>
      <c r="BL992" s="78"/>
      <c r="BM992" s="74"/>
      <c r="BN992" s="74"/>
      <c r="BO992" s="74"/>
      <c r="BP992" s="74"/>
      <c r="BQ992" s="74"/>
      <c r="BR992" s="78">
        <v>675</v>
      </c>
      <c r="BS992" s="74">
        <v>4.5999999999999996</v>
      </c>
      <c r="BT992" s="78">
        <v>645</v>
      </c>
      <c r="BU992" s="74">
        <v>9.6</v>
      </c>
      <c r="BV992" s="74">
        <v>12.1</v>
      </c>
      <c r="BW992" s="74">
        <v>60.3</v>
      </c>
      <c r="BX992" s="74">
        <v>69.7</v>
      </c>
      <c r="BY992" s="74">
        <v>78.2</v>
      </c>
      <c r="BZ992" s="78">
        <v>675</v>
      </c>
      <c r="CA992" s="74">
        <v>5</v>
      </c>
      <c r="CB992" s="78">
        <v>640</v>
      </c>
      <c r="CC992" s="74">
        <v>13.9</v>
      </c>
      <c r="CD992" s="74">
        <v>9.8000000000000007</v>
      </c>
      <c r="CE992" s="74">
        <v>69.5</v>
      </c>
      <c r="CF992" s="74">
        <v>72.2</v>
      </c>
      <c r="CG992" s="74">
        <v>76.3</v>
      </c>
      <c r="CH992" s="78" t="s">
        <v>13</v>
      </c>
      <c r="CI992" s="74" t="s">
        <v>13</v>
      </c>
      <c r="CJ992" s="78" t="s">
        <v>13</v>
      </c>
      <c r="CK992" s="74" t="s">
        <v>13</v>
      </c>
      <c r="CL992" s="74" t="s">
        <v>13</v>
      </c>
      <c r="CM992" s="74" t="s">
        <v>13</v>
      </c>
      <c r="CN992" s="74" t="s">
        <v>13</v>
      </c>
      <c r="CO992" s="74" t="s">
        <v>13</v>
      </c>
      <c r="CP992" s="78"/>
      <c r="CQ992" s="74"/>
      <c r="CR992" s="78"/>
      <c r="CS992" s="74"/>
      <c r="CT992" s="74"/>
      <c r="CU992" s="74"/>
      <c r="CV992" s="74"/>
      <c r="CW992" s="74"/>
    </row>
    <row r="993" spans="1:101" ht="16.5" x14ac:dyDescent="0.3">
      <c r="A993" s="74" t="s">
        <v>295</v>
      </c>
      <c r="B993" s="74">
        <v>138</v>
      </c>
      <c r="C993" s="74">
        <v>10007771</v>
      </c>
      <c r="D993" s="74" t="s">
        <v>27</v>
      </c>
      <c r="E993" s="74" t="s">
        <v>169</v>
      </c>
      <c r="F993" s="78" t="s">
        <v>13</v>
      </c>
      <c r="G993" s="74" t="s">
        <v>13</v>
      </c>
      <c r="H993" s="78" t="s">
        <v>13</v>
      </c>
      <c r="I993" s="74" t="s">
        <v>13</v>
      </c>
      <c r="J993" s="74" t="s">
        <v>13</v>
      </c>
      <c r="K993" s="74" t="s">
        <v>13</v>
      </c>
      <c r="L993" s="74" t="s">
        <v>13</v>
      </c>
      <c r="M993" s="74" t="s">
        <v>13</v>
      </c>
      <c r="N993" s="78" t="s">
        <v>13</v>
      </c>
      <c r="O993" s="74" t="s">
        <v>13</v>
      </c>
      <c r="P993" s="78" t="s">
        <v>13</v>
      </c>
      <c r="Q993" s="74" t="s">
        <v>13</v>
      </c>
      <c r="R993" s="74" t="s">
        <v>13</v>
      </c>
      <c r="S993" s="74" t="s">
        <v>13</v>
      </c>
      <c r="T993" s="74" t="s">
        <v>13</v>
      </c>
      <c r="U993" s="74" t="s">
        <v>13</v>
      </c>
      <c r="V993" s="78" t="s">
        <v>13</v>
      </c>
      <c r="W993" s="74" t="s">
        <v>13</v>
      </c>
      <c r="X993" s="78" t="s">
        <v>13</v>
      </c>
      <c r="Y993" s="74" t="s">
        <v>13</v>
      </c>
      <c r="Z993" s="74" t="s">
        <v>13</v>
      </c>
      <c r="AA993" s="74" t="s">
        <v>13</v>
      </c>
      <c r="AB993" s="74" t="s">
        <v>13</v>
      </c>
      <c r="AC993" s="74" t="s">
        <v>13</v>
      </c>
      <c r="AD993" s="78"/>
      <c r="AE993" s="74"/>
      <c r="AF993" s="78"/>
      <c r="AG993" s="74"/>
      <c r="AH993" s="74"/>
      <c r="AI993" s="74"/>
      <c r="AJ993" s="74"/>
      <c r="AK993" s="74"/>
      <c r="AL993" s="78" t="s">
        <v>13</v>
      </c>
      <c r="AM993" s="74" t="s">
        <v>13</v>
      </c>
      <c r="AN993" s="78" t="s">
        <v>13</v>
      </c>
      <c r="AO993" s="74" t="s">
        <v>13</v>
      </c>
      <c r="AP993" s="74" t="s">
        <v>13</v>
      </c>
      <c r="AQ993" s="74" t="s">
        <v>13</v>
      </c>
      <c r="AR993" s="74" t="s">
        <v>13</v>
      </c>
      <c r="AS993" s="74" t="s">
        <v>13</v>
      </c>
      <c r="AT993" s="78" t="s">
        <v>13</v>
      </c>
      <c r="AU993" s="74" t="s">
        <v>13</v>
      </c>
      <c r="AV993" s="78" t="s">
        <v>13</v>
      </c>
      <c r="AW993" s="74" t="s">
        <v>13</v>
      </c>
      <c r="AX993" s="74" t="s">
        <v>13</v>
      </c>
      <c r="AY993" s="74" t="s">
        <v>13</v>
      </c>
      <c r="AZ993" s="74" t="s">
        <v>13</v>
      </c>
      <c r="BA993" s="74" t="s">
        <v>13</v>
      </c>
      <c r="BB993" s="78" t="s">
        <v>13</v>
      </c>
      <c r="BC993" s="74" t="s">
        <v>13</v>
      </c>
      <c r="BD993" s="78" t="s">
        <v>13</v>
      </c>
      <c r="BE993" s="74" t="s">
        <v>13</v>
      </c>
      <c r="BF993" s="74" t="s">
        <v>13</v>
      </c>
      <c r="BG993" s="74" t="s">
        <v>13</v>
      </c>
      <c r="BH993" s="74" t="s">
        <v>13</v>
      </c>
      <c r="BI993" s="74" t="s">
        <v>13</v>
      </c>
      <c r="BJ993" s="78"/>
      <c r="BK993" s="74"/>
      <c r="BL993" s="78"/>
      <c r="BM993" s="74"/>
      <c r="BN993" s="74"/>
      <c r="BO993" s="74"/>
      <c r="BP993" s="74"/>
      <c r="BQ993" s="74"/>
      <c r="BR993" s="78" t="s">
        <v>13</v>
      </c>
      <c r="BS993" s="74" t="s">
        <v>13</v>
      </c>
      <c r="BT993" s="78" t="s">
        <v>13</v>
      </c>
      <c r="BU993" s="74" t="s">
        <v>13</v>
      </c>
      <c r="BV993" s="74" t="s">
        <v>13</v>
      </c>
      <c r="BW993" s="74" t="s">
        <v>13</v>
      </c>
      <c r="BX993" s="74" t="s">
        <v>13</v>
      </c>
      <c r="BY993" s="74" t="s">
        <v>13</v>
      </c>
      <c r="BZ993" s="78" t="s">
        <v>13</v>
      </c>
      <c r="CA993" s="74" t="s">
        <v>13</v>
      </c>
      <c r="CB993" s="78" t="s">
        <v>13</v>
      </c>
      <c r="CC993" s="74" t="s">
        <v>13</v>
      </c>
      <c r="CD993" s="74" t="s">
        <v>13</v>
      </c>
      <c r="CE993" s="74" t="s">
        <v>13</v>
      </c>
      <c r="CF993" s="74" t="s">
        <v>13</v>
      </c>
      <c r="CG993" s="74" t="s">
        <v>13</v>
      </c>
      <c r="CH993" s="78" t="s">
        <v>13</v>
      </c>
      <c r="CI993" s="74" t="s">
        <v>13</v>
      </c>
      <c r="CJ993" s="78" t="s">
        <v>13</v>
      </c>
      <c r="CK993" s="74" t="s">
        <v>13</v>
      </c>
      <c r="CL993" s="74" t="s">
        <v>13</v>
      </c>
      <c r="CM993" s="74" t="s">
        <v>13</v>
      </c>
      <c r="CN993" s="74" t="s">
        <v>13</v>
      </c>
      <c r="CO993" s="74" t="s">
        <v>13</v>
      </c>
      <c r="CP993" s="78"/>
      <c r="CQ993" s="74"/>
      <c r="CR993" s="78"/>
      <c r="CS993" s="74"/>
      <c r="CT993" s="74"/>
      <c r="CU993" s="74"/>
      <c r="CV993" s="74"/>
      <c r="CW993" s="74"/>
    </row>
    <row r="994" spans="1:101" ht="16.5" x14ac:dyDescent="0.3">
      <c r="A994" s="74" t="s">
        <v>295</v>
      </c>
      <c r="B994" s="74">
        <v>152</v>
      </c>
      <c r="C994" s="74">
        <v>10004113</v>
      </c>
      <c r="D994" s="74" t="s">
        <v>36</v>
      </c>
      <c r="E994" s="74" t="s">
        <v>171</v>
      </c>
      <c r="F994" s="78">
        <v>1170</v>
      </c>
      <c r="G994" s="74">
        <v>2.1</v>
      </c>
      <c r="H994" s="78">
        <v>1145</v>
      </c>
      <c r="I994" s="74">
        <v>5.8</v>
      </c>
      <c r="J994" s="74">
        <v>10.1</v>
      </c>
      <c r="K994" s="74">
        <v>62.4</v>
      </c>
      <c r="L994" s="74">
        <v>77</v>
      </c>
      <c r="M994" s="74">
        <v>84.1</v>
      </c>
      <c r="N994" s="78">
        <v>1170</v>
      </c>
      <c r="O994" s="74">
        <v>2.4</v>
      </c>
      <c r="P994" s="78">
        <v>1140</v>
      </c>
      <c r="Q994" s="74">
        <v>9.6</v>
      </c>
      <c r="R994" s="74">
        <v>6.9</v>
      </c>
      <c r="S994" s="74">
        <v>70.400000000000006</v>
      </c>
      <c r="T994" s="74">
        <v>79.8</v>
      </c>
      <c r="U994" s="74">
        <v>83.5</v>
      </c>
      <c r="V994" s="78" t="s">
        <v>13</v>
      </c>
      <c r="W994" s="74" t="s">
        <v>13</v>
      </c>
      <c r="X994" s="78" t="s">
        <v>13</v>
      </c>
      <c r="Y994" s="74" t="s">
        <v>13</v>
      </c>
      <c r="Z994" s="74" t="s">
        <v>13</v>
      </c>
      <c r="AA994" s="74" t="s">
        <v>13</v>
      </c>
      <c r="AB994" s="74" t="s">
        <v>13</v>
      </c>
      <c r="AC994" s="74" t="s">
        <v>13</v>
      </c>
      <c r="AD994" s="78"/>
      <c r="AE994" s="74"/>
      <c r="AF994" s="78"/>
      <c r="AG994" s="74"/>
      <c r="AH994" s="74"/>
      <c r="AI994" s="74"/>
      <c r="AJ994" s="74"/>
      <c r="AK994" s="74"/>
      <c r="AL994" s="78">
        <v>1685</v>
      </c>
      <c r="AM994" s="74">
        <v>2</v>
      </c>
      <c r="AN994" s="78">
        <v>1655</v>
      </c>
      <c r="AO994" s="74">
        <v>8.3000000000000007</v>
      </c>
      <c r="AP994" s="74">
        <v>10.7</v>
      </c>
      <c r="AQ994" s="74">
        <v>62.3</v>
      </c>
      <c r="AR994" s="74">
        <v>74.5</v>
      </c>
      <c r="AS994" s="74">
        <v>80.900000000000006</v>
      </c>
      <c r="AT994" s="78">
        <v>1685</v>
      </c>
      <c r="AU994" s="74">
        <v>2.1</v>
      </c>
      <c r="AV994" s="78">
        <v>1650</v>
      </c>
      <c r="AW994" s="74">
        <v>10.6</v>
      </c>
      <c r="AX994" s="74">
        <v>6.7</v>
      </c>
      <c r="AY994" s="74">
        <v>73</v>
      </c>
      <c r="AZ994" s="74">
        <v>80</v>
      </c>
      <c r="BA994" s="74">
        <v>82.7</v>
      </c>
      <c r="BB994" s="78" t="s">
        <v>13</v>
      </c>
      <c r="BC994" s="74" t="s">
        <v>13</v>
      </c>
      <c r="BD994" s="78" t="s">
        <v>13</v>
      </c>
      <c r="BE994" s="74" t="s">
        <v>13</v>
      </c>
      <c r="BF994" s="74" t="s">
        <v>13</v>
      </c>
      <c r="BG994" s="74" t="s">
        <v>13</v>
      </c>
      <c r="BH994" s="74" t="s">
        <v>13</v>
      </c>
      <c r="BI994" s="74" t="s">
        <v>13</v>
      </c>
      <c r="BJ994" s="78"/>
      <c r="BK994" s="74"/>
      <c r="BL994" s="78"/>
      <c r="BM994" s="74"/>
      <c r="BN994" s="74"/>
      <c r="BO994" s="74"/>
      <c r="BP994" s="74"/>
      <c r="BQ994" s="74"/>
      <c r="BR994" s="78">
        <v>2855</v>
      </c>
      <c r="BS994" s="74">
        <v>2</v>
      </c>
      <c r="BT994" s="78">
        <v>2800</v>
      </c>
      <c r="BU994" s="74">
        <v>7.3</v>
      </c>
      <c r="BV994" s="74">
        <v>10.5</v>
      </c>
      <c r="BW994" s="74">
        <v>62.3</v>
      </c>
      <c r="BX994" s="74">
        <v>75.5</v>
      </c>
      <c r="BY994" s="74">
        <v>82.2</v>
      </c>
      <c r="BZ994" s="78">
        <v>2855</v>
      </c>
      <c r="CA994" s="74">
        <v>2.2000000000000002</v>
      </c>
      <c r="CB994" s="78">
        <v>2790</v>
      </c>
      <c r="CC994" s="74">
        <v>10.199999999999999</v>
      </c>
      <c r="CD994" s="74">
        <v>6.8</v>
      </c>
      <c r="CE994" s="74">
        <v>72</v>
      </c>
      <c r="CF994" s="74">
        <v>79.900000000000006</v>
      </c>
      <c r="CG994" s="74">
        <v>83.1</v>
      </c>
      <c r="CH994" s="78" t="s">
        <v>13</v>
      </c>
      <c r="CI994" s="74" t="s">
        <v>13</v>
      </c>
      <c r="CJ994" s="78" t="s">
        <v>13</v>
      </c>
      <c r="CK994" s="74" t="s">
        <v>13</v>
      </c>
      <c r="CL994" s="74" t="s">
        <v>13</v>
      </c>
      <c r="CM994" s="74" t="s">
        <v>13</v>
      </c>
      <c r="CN994" s="74" t="s">
        <v>13</v>
      </c>
      <c r="CO994" s="74" t="s">
        <v>13</v>
      </c>
      <c r="CP994" s="78"/>
      <c r="CQ994" s="74"/>
      <c r="CR994" s="78"/>
      <c r="CS994" s="74"/>
      <c r="CT994" s="74"/>
      <c r="CU994" s="74"/>
      <c r="CV994" s="74"/>
      <c r="CW994" s="74"/>
    </row>
    <row r="995" spans="1:101" ht="16.5" x14ac:dyDescent="0.3">
      <c r="A995" s="74" t="s">
        <v>295</v>
      </c>
      <c r="B995" s="74">
        <v>66</v>
      </c>
      <c r="C995" s="74">
        <v>10004180</v>
      </c>
      <c r="D995" s="74" t="s">
        <v>39</v>
      </c>
      <c r="E995" s="74" t="s">
        <v>173</v>
      </c>
      <c r="F995" s="78">
        <v>3450</v>
      </c>
      <c r="G995" s="74">
        <v>2.7</v>
      </c>
      <c r="H995" s="78">
        <v>3360</v>
      </c>
      <c r="I995" s="74">
        <v>6.5</v>
      </c>
      <c r="J995" s="74">
        <v>11.9</v>
      </c>
      <c r="K995" s="74">
        <v>63.5</v>
      </c>
      <c r="L995" s="74">
        <v>75.8</v>
      </c>
      <c r="M995" s="74">
        <v>81.599999999999994</v>
      </c>
      <c r="N995" s="78">
        <v>3450</v>
      </c>
      <c r="O995" s="74">
        <v>2.8</v>
      </c>
      <c r="P995" s="78">
        <v>3355</v>
      </c>
      <c r="Q995" s="74">
        <v>10.1</v>
      </c>
      <c r="R995" s="74">
        <v>9.4</v>
      </c>
      <c r="S995" s="74">
        <v>69.2</v>
      </c>
      <c r="T995" s="74">
        <v>77.2</v>
      </c>
      <c r="U995" s="74">
        <v>80.400000000000006</v>
      </c>
      <c r="V995" s="78" t="s">
        <v>13</v>
      </c>
      <c r="W995" s="74" t="s">
        <v>13</v>
      </c>
      <c r="X995" s="78" t="s">
        <v>13</v>
      </c>
      <c r="Y995" s="74" t="s">
        <v>13</v>
      </c>
      <c r="Z995" s="74" t="s">
        <v>13</v>
      </c>
      <c r="AA995" s="74" t="s">
        <v>13</v>
      </c>
      <c r="AB995" s="74" t="s">
        <v>13</v>
      </c>
      <c r="AC995" s="74" t="s">
        <v>13</v>
      </c>
      <c r="AD995" s="78"/>
      <c r="AE995" s="74"/>
      <c r="AF995" s="78"/>
      <c r="AG995" s="74"/>
      <c r="AH995" s="74"/>
      <c r="AI995" s="74"/>
      <c r="AJ995" s="74"/>
      <c r="AK995" s="74"/>
      <c r="AL995" s="78">
        <v>2225</v>
      </c>
      <c r="AM995" s="74">
        <v>2.1</v>
      </c>
      <c r="AN995" s="78">
        <v>2180</v>
      </c>
      <c r="AO995" s="74">
        <v>7.2</v>
      </c>
      <c r="AP995" s="74">
        <v>14.5</v>
      </c>
      <c r="AQ995" s="74">
        <v>60.7</v>
      </c>
      <c r="AR995" s="74">
        <v>70.900000000000006</v>
      </c>
      <c r="AS995" s="74">
        <v>78.3</v>
      </c>
      <c r="AT995" s="78">
        <v>2225</v>
      </c>
      <c r="AU995" s="74">
        <v>2.2000000000000002</v>
      </c>
      <c r="AV995" s="78">
        <v>2175</v>
      </c>
      <c r="AW995" s="74">
        <v>11.9</v>
      </c>
      <c r="AX995" s="74">
        <v>10.1</v>
      </c>
      <c r="AY995" s="74">
        <v>67.8</v>
      </c>
      <c r="AZ995" s="74">
        <v>74.5</v>
      </c>
      <c r="BA995" s="74">
        <v>78</v>
      </c>
      <c r="BB995" s="78" t="s">
        <v>13</v>
      </c>
      <c r="BC995" s="74" t="s">
        <v>13</v>
      </c>
      <c r="BD995" s="78" t="s">
        <v>13</v>
      </c>
      <c r="BE995" s="74" t="s">
        <v>13</v>
      </c>
      <c r="BF995" s="74" t="s">
        <v>13</v>
      </c>
      <c r="BG995" s="74" t="s">
        <v>13</v>
      </c>
      <c r="BH995" s="74" t="s">
        <v>13</v>
      </c>
      <c r="BI995" s="74" t="s">
        <v>13</v>
      </c>
      <c r="BJ995" s="78"/>
      <c r="BK995" s="74"/>
      <c r="BL995" s="78"/>
      <c r="BM995" s="74"/>
      <c r="BN995" s="74"/>
      <c r="BO995" s="74"/>
      <c r="BP995" s="74"/>
      <c r="BQ995" s="74"/>
      <c r="BR995" s="78">
        <v>5675</v>
      </c>
      <c r="BS995" s="74">
        <v>2.4</v>
      </c>
      <c r="BT995" s="78">
        <v>5540</v>
      </c>
      <c r="BU995" s="74">
        <v>6.8</v>
      </c>
      <c r="BV995" s="74">
        <v>12.9</v>
      </c>
      <c r="BW995" s="74">
        <v>62.4</v>
      </c>
      <c r="BX995" s="74">
        <v>73.900000000000006</v>
      </c>
      <c r="BY995" s="74">
        <v>80.3</v>
      </c>
      <c r="BZ995" s="78">
        <v>5675</v>
      </c>
      <c r="CA995" s="74">
        <v>2.6</v>
      </c>
      <c r="CB995" s="78">
        <v>5530</v>
      </c>
      <c r="CC995" s="74">
        <v>10.8</v>
      </c>
      <c r="CD995" s="74">
        <v>9.6999999999999993</v>
      </c>
      <c r="CE995" s="74">
        <v>68.7</v>
      </c>
      <c r="CF995" s="74">
        <v>76.2</v>
      </c>
      <c r="CG995" s="74">
        <v>79.5</v>
      </c>
      <c r="CH995" s="78" t="s">
        <v>13</v>
      </c>
      <c r="CI995" s="74" t="s">
        <v>13</v>
      </c>
      <c r="CJ995" s="78" t="s">
        <v>13</v>
      </c>
      <c r="CK995" s="74" t="s">
        <v>13</v>
      </c>
      <c r="CL995" s="74" t="s">
        <v>13</v>
      </c>
      <c r="CM995" s="74" t="s">
        <v>13</v>
      </c>
      <c r="CN995" s="74" t="s">
        <v>13</v>
      </c>
      <c r="CO995" s="74" t="s">
        <v>13</v>
      </c>
      <c r="CP995" s="78"/>
      <c r="CQ995" s="74"/>
      <c r="CR995" s="78"/>
      <c r="CS995" s="74"/>
      <c r="CT995" s="74"/>
      <c r="CU995" s="74"/>
      <c r="CV995" s="74"/>
      <c r="CW995" s="74"/>
    </row>
    <row r="996" spans="1:101" ht="16.5" x14ac:dyDescent="0.3">
      <c r="A996" s="74" t="s">
        <v>295</v>
      </c>
      <c r="B996" s="74">
        <v>204</v>
      </c>
      <c r="C996" s="74">
        <v>10007798</v>
      </c>
      <c r="D996" s="74" t="s">
        <v>39</v>
      </c>
      <c r="E996" s="74" t="s">
        <v>175</v>
      </c>
      <c r="F996" s="78">
        <v>3420</v>
      </c>
      <c r="G996" s="74">
        <v>3</v>
      </c>
      <c r="H996" s="78">
        <v>3315</v>
      </c>
      <c r="I996" s="74">
        <v>6.1</v>
      </c>
      <c r="J996" s="74">
        <v>10.6</v>
      </c>
      <c r="K996" s="74">
        <v>56</v>
      </c>
      <c r="L996" s="74">
        <v>73.5</v>
      </c>
      <c r="M996" s="74">
        <v>83.3</v>
      </c>
      <c r="N996" s="78">
        <v>3420</v>
      </c>
      <c r="O996" s="74">
        <v>3.2</v>
      </c>
      <c r="P996" s="78">
        <v>3310</v>
      </c>
      <c r="Q996" s="74">
        <v>10.199999999999999</v>
      </c>
      <c r="R996" s="74">
        <v>8.1999999999999993</v>
      </c>
      <c r="S996" s="74">
        <v>61.8</v>
      </c>
      <c r="T996" s="74">
        <v>74.900000000000006</v>
      </c>
      <c r="U996" s="74">
        <v>81.599999999999994</v>
      </c>
      <c r="V996" s="78" t="s">
        <v>13</v>
      </c>
      <c r="W996" s="74" t="s">
        <v>13</v>
      </c>
      <c r="X996" s="78" t="s">
        <v>13</v>
      </c>
      <c r="Y996" s="74" t="s">
        <v>13</v>
      </c>
      <c r="Z996" s="74" t="s">
        <v>13</v>
      </c>
      <c r="AA996" s="74" t="s">
        <v>13</v>
      </c>
      <c r="AB996" s="74" t="s">
        <v>13</v>
      </c>
      <c r="AC996" s="74" t="s">
        <v>13</v>
      </c>
      <c r="AD996" s="78"/>
      <c r="AE996" s="74"/>
      <c r="AF996" s="78"/>
      <c r="AG996" s="74"/>
      <c r="AH996" s="74"/>
      <c r="AI996" s="74"/>
      <c r="AJ996" s="74"/>
      <c r="AK996" s="74"/>
      <c r="AL996" s="78">
        <v>2645</v>
      </c>
      <c r="AM996" s="74">
        <v>2.2000000000000002</v>
      </c>
      <c r="AN996" s="78">
        <v>2585</v>
      </c>
      <c r="AO996" s="74">
        <v>8.1</v>
      </c>
      <c r="AP996" s="74">
        <v>11.3</v>
      </c>
      <c r="AQ996" s="74">
        <v>54.4</v>
      </c>
      <c r="AR996" s="74">
        <v>68.7</v>
      </c>
      <c r="AS996" s="74">
        <v>80.599999999999994</v>
      </c>
      <c r="AT996" s="78">
        <v>2645</v>
      </c>
      <c r="AU996" s="74">
        <v>2.2999999999999998</v>
      </c>
      <c r="AV996" s="78">
        <v>2580</v>
      </c>
      <c r="AW996" s="74">
        <v>11.7</v>
      </c>
      <c r="AX996" s="74">
        <v>8.8000000000000007</v>
      </c>
      <c r="AY996" s="74">
        <v>62.5</v>
      </c>
      <c r="AZ996" s="74">
        <v>72.599999999999994</v>
      </c>
      <c r="BA996" s="74">
        <v>79.5</v>
      </c>
      <c r="BB996" s="78" t="s">
        <v>13</v>
      </c>
      <c r="BC996" s="74" t="s">
        <v>13</v>
      </c>
      <c r="BD996" s="78" t="s">
        <v>13</v>
      </c>
      <c r="BE996" s="74" t="s">
        <v>13</v>
      </c>
      <c r="BF996" s="74" t="s">
        <v>13</v>
      </c>
      <c r="BG996" s="74" t="s">
        <v>13</v>
      </c>
      <c r="BH996" s="74" t="s">
        <v>13</v>
      </c>
      <c r="BI996" s="74" t="s">
        <v>13</v>
      </c>
      <c r="BJ996" s="78"/>
      <c r="BK996" s="74"/>
      <c r="BL996" s="78"/>
      <c r="BM996" s="74"/>
      <c r="BN996" s="74"/>
      <c r="BO996" s="74"/>
      <c r="BP996" s="74"/>
      <c r="BQ996" s="74"/>
      <c r="BR996" s="78">
        <v>6060</v>
      </c>
      <c r="BS996" s="74">
        <v>2.6</v>
      </c>
      <c r="BT996" s="78">
        <v>5900</v>
      </c>
      <c r="BU996" s="74">
        <v>7</v>
      </c>
      <c r="BV996" s="74">
        <v>10.9</v>
      </c>
      <c r="BW996" s="74">
        <v>55.3</v>
      </c>
      <c r="BX996" s="74">
        <v>71.400000000000006</v>
      </c>
      <c r="BY996" s="74">
        <v>82.1</v>
      </c>
      <c r="BZ996" s="78">
        <v>6060</v>
      </c>
      <c r="CA996" s="74">
        <v>2.8</v>
      </c>
      <c r="CB996" s="78">
        <v>5890</v>
      </c>
      <c r="CC996" s="74">
        <v>10.9</v>
      </c>
      <c r="CD996" s="74">
        <v>8.5</v>
      </c>
      <c r="CE996" s="74">
        <v>62.1</v>
      </c>
      <c r="CF996" s="74">
        <v>73.900000000000006</v>
      </c>
      <c r="CG996" s="74">
        <v>80.7</v>
      </c>
      <c r="CH996" s="78" t="s">
        <v>13</v>
      </c>
      <c r="CI996" s="74" t="s">
        <v>13</v>
      </c>
      <c r="CJ996" s="78" t="s">
        <v>13</v>
      </c>
      <c r="CK996" s="74" t="s">
        <v>13</v>
      </c>
      <c r="CL996" s="74" t="s">
        <v>13</v>
      </c>
      <c r="CM996" s="74" t="s">
        <v>13</v>
      </c>
      <c r="CN996" s="74" t="s">
        <v>13</v>
      </c>
      <c r="CO996" s="74" t="s">
        <v>13</v>
      </c>
      <c r="CP996" s="78"/>
      <c r="CQ996" s="74"/>
      <c r="CR996" s="78"/>
      <c r="CS996" s="74"/>
      <c r="CT996" s="74"/>
      <c r="CU996" s="74"/>
      <c r="CV996" s="74"/>
      <c r="CW996" s="74"/>
    </row>
    <row r="997" spans="1:101" ht="16.5" x14ac:dyDescent="0.3">
      <c r="A997" s="74" t="s">
        <v>295</v>
      </c>
      <c r="B997" s="74">
        <v>67</v>
      </c>
      <c r="C997" s="74">
        <v>10004351</v>
      </c>
      <c r="D997" s="74" t="s">
        <v>27</v>
      </c>
      <c r="E997" s="74" t="s">
        <v>177</v>
      </c>
      <c r="F997" s="78">
        <v>1650</v>
      </c>
      <c r="G997" s="74">
        <v>4.4000000000000004</v>
      </c>
      <c r="H997" s="78">
        <v>1580</v>
      </c>
      <c r="I997" s="74">
        <v>9.1</v>
      </c>
      <c r="J997" s="74">
        <v>16.3</v>
      </c>
      <c r="K997" s="74">
        <v>61.1</v>
      </c>
      <c r="L997" s="74">
        <v>70.3</v>
      </c>
      <c r="M997" s="74">
        <v>74.7</v>
      </c>
      <c r="N997" s="78">
        <v>1650</v>
      </c>
      <c r="O997" s="74">
        <v>4.5999999999999996</v>
      </c>
      <c r="P997" s="78">
        <v>1575</v>
      </c>
      <c r="Q997" s="74">
        <v>13.3</v>
      </c>
      <c r="R997" s="74">
        <v>13.2</v>
      </c>
      <c r="S997" s="74">
        <v>63.8</v>
      </c>
      <c r="T997" s="74">
        <v>70.5</v>
      </c>
      <c r="U997" s="74">
        <v>73.5</v>
      </c>
      <c r="V997" s="78" t="s">
        <v>13</v>
      </c>
      <c r="W997" s="74" t="s">
        <v>13</v>
      </c>
      <c r="X997" s="78" t="s">
        <v>13</v>
      </c>
      <c r="Y997" s="74" t="s">
        <v>13</v>
      </c>
      <c r="Z997" s="74" t="s">
        <v>13</v>
      </c>
      <c r="AA997" s="74" t="s">
        <v>13</v>
      </c>
      <c r="AB997" s="74" t="s">
        <v>13</v>
      </c>
      <c r="AC997" s="74" t="s">
        <v>13</v>
      </c>
      <c r="AD997" s="78"/>
      <c r="AE997" s="74"/>
      <c r="AF997" s="78"/>
      <c r="AG997" s="74"/>
      <c r="AH997" s="74"/>
      <c r="AI997" s="74"/>
      <c r="AJ997" s="74"/>
      <c r="AK997" s="74"/>
      <c r="AL997" s="78">
        <v>1055</v>
      </c>
      <c r="AM997" s="74">
        <v>3.5</v>
      </c>
      <c r="AN997" s="78">
        <v>1020</v>
      </c>
      <c r="AO997" s="74">
        <v>11.6</v>
      </c>
      <c r="AP997" s="74">
        <v>18.7</v>
      </c>
      <c r="AQ997" s="74">
        <v>59.7</v>
      </c>
      <c r="AR997" s="74">
        <v>65.2</v>
      </c>
      <c r="AS997" s="74">
        <v>69.7</v>
      </c>
      <c r="AT997" s="78">
        <v>1055</v>
      </c>
      <c r="AU997" s="74">
        <v>3.6</v>
      </c>
      <c r="AV997" s="78">
        <v>1015</v>
      </c>
      <c r="AW997" s="74">
        <v>16</v>
      </c>
      <c r="AX997" s="74">
        <v>15.5</v>
      </c>
      <c r="AY997" s="74">
        <v>62.8</v>
      </c>
      <c r="AZ997" s="74">
        <v>66.400000000000006</v>
      </c>
      <c r="BA997" s="74">
        <v>68.400000000000006</v>
      </c>
      <c r="BB997" s="78" t="s">
        <v>13</v>
      </c>
      <c r="BC997" s="74" t="s">
        <v>13</v>
      </c>
      <c r="BD997" s="78" t="s">
        <v>13</v>
      </c>
      <c r="BE997" s="74" t="s">
        <v>13</v>
      </c>
      <c r="BF997" s="74" t="s">
        <v>13</v>
      </c>
      <c r="BG997" s="74" t="s">
        <v>13</v>
      </c>
      <c r="BH997" s="74" t="s">
        <v>13</v>
      </c>
      <c r="BI997" s="74" t="s">
        <v>13</v>
      </c>
      <c r="BJ997" s="78"/>
      <c r="BK997" s="74"/>
      <c r="BL997" s="78"/>
      <c r="BM997" s="74"/>
      <c r="BN997" s="74"/>
      <c r="BO997" s="74"/>
      <c r="BP997" s="74"/>
      <c r="BQ997" s="74"/>
      <c r="BR997" s="78">
        <v>2705</v>
      </c>
      <c r="BS997" s="74">
        <v>4.0999999999999996</v>
      </c>
      <c r="BT997" s="78">
        <v>2595</v>
      </c>
      <c r="BU997" s="74">
        <v>10.1</v>
      </c>
      <c r="BV997" s="74">
        <v>17.2</v>
      </c>
      <c r="BW997" s="74">
        <v>60.5</v>
      </c>
      <c r="BX997" s="74">
        <v>68.3</v>
      </c>
      <c r="BY997" s="74">
        <v>72.7</v>
      </c>
      <c r="BZ997" s="78">
        <v>2705</v>
      </c>
      <c r="CA997" s="74">
        <v>4.2</v>
      </c>
      <c r="CB997" s="78">
        <v>2595</v>
      </c>
      <c r="CC997" s="74">
        <v>14.4</v>
      </c>
      <c r="CD997" s="74">
        <v>14.1</v>
      </c>
      <c r="CE997" s="74">
        <v>63.4</v>
      </c>
      <c r="CF997" s="74">
        <v>68.900000000000006</v>
      </c>
      <c r="CG997" s="74">
        <v>71.5</v>
      </c>
      <c r="CH997" s="78" t="s">
        <v>13</v>
      </c>
      <c r="CI997" s="74" t="s">
        <v>13</v>
      </c>
      <c r="CJ997" s="78" t="s">
        <v>13</v>
      </c>
      <c r="CK997" s="74" t="s">
        <v>13</v>
      </c>
      <c r="CL997" s="74" t="s">
        <v>13</v>
      </c>
      <c r="CM997" s="74" t="s">
        <v>13</v>
      </c>
      <c r="CN997" s="74" t="s">
        <v>13</v>
      </c>
      <c r="CO997" s="74" t="s">
        <v>13</v>
      </c>
      <c r="CP997" s="78"/>
      <c r="CQ997" s="74"/>
      <c r="CR997" s="78"/>
      <c r="CS997" s="74"/>
      <c r="CT997" s="74"/>
      <c r="CU997" s="74"/>
      <c r="CV997" s="74"/>
      <c r="CW997" s="74"/>
    </row>
    <row r="998" spans="1:101" ht="16.5" x14ac:dyDescent="0.3">
      <c r="A998" s="74" t="s">
        <v>295</v>
      </c>
      <c r="B998" s="74">
        <v>154</v>
      </c>
      <c r="C998" s="74">
        <v>10007799</v>
      </c>
      <c r="D998" s="74" t="s">
        <v>90</v>
      </c>
      <c r="E998" s="74" t="s">
        <v>179</v>
      </c>
      <c r="F998" s="78">
        <v>1780</v>
      </c>
      <c r="G998" s="74">
        <v>2.8</v>
      </c>
      <c r="H998" s="78">
        <v>1730</v>
      </c>
      <c r="I998" s="74">
        <v>5.0999999999999996</v>
      </c>
      <c r="J998" s="74">
        <v>10.199999999999999</v>
      </c>
      <c r="K998" s="74">
        <v>58.4</v>
      </c>
      <c r="L998" s="74">
        <v>74.599999999999994</v>
      </c>
      <c r="M998" s="74">
        <v>84.7</v>
      </c>
      <c r="N998" s="78">
        <v>1780</v>
      </c>
      <c r="O998" s="74">
        <v>3.3</v>
      </c>
      <c r="P998" s="78">
        <v>1720</v>
      </c>
      <c r="Q998" s="74">
        <v>10.1</v>
      </c>
      <c r="R998" s="74">
        <v>7.5</v>
      </c>
      <c r="S998" s="74">
        <v>66</v>
      </c>
      <c r="T998" s="74">
        <v>77.099999999999994</v>
      </c>
      <c r="U998" s="74">
        <v>82.4</v>
      </c>
      <c r="V998" s="78" t="s">
        <v>13</v>
      </c>
      <c r="W998" s="74" t="s">
        <v>13</v>
      </c>
      <c r="X998" s="78" t="s">
        <v>13</v>
      </c>
      <c r="Y998" s="74" t="s">
        <v>13</v>
      </c>
      <c r="Z998" s="74" t="s">
        <v>13</v>
      </c>
      <c r="AA998" s="74" t="s">
        <v>13</v>
      </c>
      <c r="AB998" s="74" t="s">
        <v>13</v>
      </c>
      <c r="AC998" s="74" t="s">
        <v>13</v>
      </c>
      <c r="AD998" s="78"/>
      <c r="AE998" s="74"/>
      <c r="AF998" s="78"/>
      <c r="AG998" s="74"/>
      <c r="AH998" s="74"/>
      <c r="AI998" s="74"/>
      <c r="AJ998" s="74"/>
      <c r="AK998" s="74"/>
      <c r="AL998" s="78">
        <v>1695</v>
      </c>
      <c r="AM998" s="74">
        <v>2.9</v>
      </c>
      <c r="AN998" s="78">
        <v>1645</v>
      </c>
      <c r="AO998" s="74">
        <v>6.4</v>
      </c>
      <c r="AP998" s="74">
        <v>11.9</v>
      </c>
      <c r="AQ998" s="74">
        <v>56.7</v>
      </c>
      <c r="AR998" s="74">
        <v>70</v>
      </c>
      <c r="AS998" s="74">
        <v>81.599999999999994</v>
      </c>
      <c r="AT998" s="78">
        <v>1695</v>
      </c>
      <c r="AU998" s="74">
        <v>3.1</v>
      </c>
      <c r="AV998" s="78">
        <v>1640</v>
      </c>
      <c r="AW998" s="74">
        <v>11.6</v>
      </c>
      <c r="AX998" s="74">
        <v>9.3000000000000007</v>
      </c>
      <c r="AY998" s="74">
        <v>64.2</v>
      </c>
      <c r="AZ998" s="74">
        <v>73.900000000000006</v>
      </c>
      <c r="BA998" s="74">
        <v>79.2</v>
      </c>
      <c r="BB998" s="78" t="s">
        <v>13</v>
      </c>
      <c r="BC998" s="74" t="s">
        <v>13</v>
      </c>
      <c r="BD998" s="78" t="s">
        <v>13</v>
      </c>
      <c r="BE998" s="74" t="s">
        <v>13</v>
      </c>
      <c r="BF998" s="74" t="s">
        <v>13</v>
      </c>
      <c r="BG998" s="74" t="s">
        <v>13</v>
      </c>
      <c r="BH998" s="74" t="s">
        <v>13</v>
      </c>
      <c r="BI998" s="74" t="s">
        <v>13</v>
      </c>
      <c r="BJ998" s="78"/>
      <c r="BK998" s="74"/>
      <c r="BL998" s="78"/>
      <c r="BM998" s="74"/>
      <c r="BN998" s="74"/>
      <c r="BO998" s="74"/>
      <c r="BP998" s="74"/>
      <c r="BQ998" s="74"/>
      <c r="BR998" s="78">
        <v>3475</v>
      </c>
      <c r="BS998" s="74">
        <v>2.8</v>
      </c>
      <c r="BT998" s="78">
        <v>3375</v>
      </c>
      <c r="BU998" s="74">
        <v>5.7</v>
      </c>
      <c r="BV998" s="74">
        <v>11.1</v>
      </c>
      <c r="BW998" s="74">
        <v>57.6</v>
      </c>
      <c r="BX998" s="74">
        <v>72.400000000000006</v>
      </c>
      <c r="BY998" s="74">
        <v>83.2</v>
      </c>
      <c r="BZ998" s="78">
        <v>3475</v>
      </c>
      <c r="CA998" s="74">
        <v>3.2</v>
      </c>
      <c r="CB998" s="78">
        <v>3360</v>
      </c>
      <c r="CC998" s="74">
        <v>10.8</v>
      </c>
      <c r="CD998" s="74">
        <v>8.4</v>
      </c>
      <c r="CE998" s="74">
        <v>65.099999999999994</v>
      </c>
      <c r="CF998" s="74">
        <v>75.5</v>
      </c>
      <c r="CG998" s="74">
        <v>80.8</v>
      </c>
      <c r="CH998" s="78" t="s">
        <v>13</v>
      </c>
      <c r="CI998" s="74" t="s">
        <v>13</v>
      </c>
      <c r="CJ998" s="78" t="s">
        <v>13</v>
      </c>
      <c r="CK998" s="74" t="s">
        <v>13</v>
      </c>
      <c r="CL998" s="74" t="s">
        <v>13</v>
      </c>
      <c r="CM998" s="74" t="s">
        <v>13</v>
      </c>
      <c r="CN998" s="74" t="s">
        <v>13</v>
      </c>
      <c r="CO998" s="74" t="s">
        <v>13</v>
      </c>
      <c r="CP998" s="78"/>
      <c r="CQ998" s="74"/>
      <c r="CR998" s="78"/>
      <c r="CS998" s="74"/>
      <c r="CT998" s="74"/>
      <c r="CU998" s="74"/>
      <c r="CV998" s="74"/>
      <c r="CW998" s="74"/>
    </row>
    <row r="999" spans="1:101" ht="16.5" x14ac:dyDescent="0.3">
      <c r="A999" s="74" t="s">
        <v>295</v>
      </c>
      <c r="B999" s="74">
        <v>28</v>
      </c>
      <c r="C999" s="74">
        <v>10007832</v>
      </c>
      <c r="D999" s="74" t="s">
        <v>16</v>
      </c>
      <c r="E999" s="74" t="s">
        <v>181</v>
      </c>
      <c r="F999" s="78">
        <v>445</v>
      </c>
      <c r="G999" s="74">
        <v>3.6</v>
      </c>
      <c r="H999" s="78">
        <v>430</v>
      </c>
      <c r="I999" s="74">
        <v>4</v>
      </c>
      <c r="J999" s="74">
        <v>8.9</v>
      </c>
      <c r="K999" s="74">
        <v>69.5</v>
      </c>
      <c r="L999" s="74">
        <v>81.8</v>
      </c>
      <c r="M999" s="74">
        <v>87.2</v>
      </c>
      <c r="N999" s="78">
        <v>445</v>
      </c>
      <c r="O999" s="74">
        <v>3.8</v>
      </c>
      <c r="P999" s="78">
        <v>430</v>
      </c>
      <c r="Q999" s="74">
        <v>7.7</v>
      </c>
      <c r="R999" s="74">
        <v>7.9</v>
      </c>
      <c r="S999" s="74">
        <v>74.8</v>
      </c>
      <c r="T999" s="74">
        <v>82.7</v>
      </c>
      <c r="U999" s="74">
        <v>84.3</v>
      </c>
      <c r="V999" s="78" t="s">
        <v>13</v>
      </c>
      <c r="W999" s="74" t="s">
        <v>13</v>
      </c>
      <c r="X999" s="78" t="s">
        <v>13</v>
      </c>
      <c r="Y999" s="74" t="s">
        <v>13</v>
      </c>
      <c r="Z999" s="74" t="s">
        <v>13</v>
      </c>
      <c r="AA999" s="74" t="s">
        <v>13</v>
      </c>
      <c r="AB999" s="74" t="s">
        <v>13</v>
      </c>
      <c r="AC999" s="74" t="s">
        <v>13</v>
      </c>
      <c r="AD999" s="78"/>
      <c r="AE999" s="74"/>
      <c r="AF999" s="78"/>
      <c r="AG999" s="74"/>
      <c r="AH999" s="74"/>
      <c r="AI999" s="74"/>
      <c r="AJ999" s="74"/>
      <c r="AK999" s="74"/>
      <c r="AL999" s="78">
        <v>130</v>
      </c>
      <c r="AM999" s="74">
        <v>1.5</v>
      </c>
      <c r="AN999" s="78">
        <v>130</v>
      </c>
      <c r="AO999" s="74">
        <v>5.5</v>
      </c>
      <c r="AP999" s="74">
        <v>10.199999999999999</v>
      </c>
      <c r="AQ999" s="74">
        <v>63.3</v>
      </c>
      <c r="AR999" s="74">
        <v>77.3</v>
      </c>
      <c r="AS999" s="74">
        <v>84.4</v>
      </c>
      <c r="AT999" s="78">
        <v>130</v>
      </c>
      <c r="AU999" s="74">
        <v>2.2999999999999998</v>
      </c>
      <c r="AV999" s="78">
        <v>125</v>
      </c>
      <c r="AW999" s="74">
        <v>8.6999999999999993</v>
      </c>
      <c r="AX999" s="74">
        <v>9.4</v>
      </c>
      <c r="AY999" s="74">
        <v>70.099999999999994</v>
      </c>
      <c r="AZ999" s="74">
        <v>78</v>
      </c>
      <c r="BA999" s="74">
        <v>81.900000000000006</v>
      </c>
      <c r="BB999" s="78" t="s">
        <v>13</v>
      </c>
      <c r="BC999" s="74" t="s">
        <v>13</v>
      </c>
      <c r="BD999" s="78" t="s">
        <v>13</v>
      </c>
      <c r="BE999" s="74" t="s">
        <v>13</v>
      </c>
      <c r="BF999" s="74" t="s">
        <v>13</v>
      </c>
      <c r="BG999" s="74" t="s">
        <v>13</v>
      </c>
      <c r="BH999" s="74" t="s">
        <v>13</v>
      </c>
      <c r="BI999" s="74" t="s">
        <v>13</v>
      </c>
      <c r="BJ999" s="78"/>
      <c r="BK999" s="74"/>
      <c r="BL999" s="78"/>
      <c r="BM999" s="74"/>
      <c r="BN999" s="74"/>
      <c r="BO999" s="74"/>
      <c r="BP999" s="74"/>
      <c r="BQ999" s="74"/>
      <c r="BR999" s="78">
        <v>575</v>
      </c>
      <c r="BS999" s="74">
        <v>3.1</v>
      </c>
      <c r="BT999" s="78">
        <v>555</v>
      </c>
      <c r="BU999" s="74">
        <v>4.3</v>
      </c>
      <c r="BV999" s="74">
        <v>9.1999999999999993</v>
      </c>
      <c r="BW999" s="74">
        <v>68</v>
      </c>
      <c r="BX999" s="74">
        <v>80.8</v>
      </c>
      <c r="BY999" s="74">
        <v>86.5</v>
      </c>
      <c r="BZ999" s="78">
        <v>575</v>
      </c>
      <c r="CA999" s="74">
        <v>3.5</v>
      </c>
      <c r="CB999" s="78">
        <v>555</v>
      </c>
      <c r="CC999" s="74">
        <v>7.9</v>
      </c>
      <c r="CD999" s="74">
        <v>8.3000000000000007</v>
      </c>
      <c r="CE999" s="74">
        <v>73.7</v>
      </c>
      <c r="CF999" s="74">
        <v>81.599999999999994</v>
      </c>
      <c r="CG999" s="74">
        <v>83.8</v>
      </c>
      <c r="CH999" s="78" t="s">
        <v>13</v>
      </c>
      <c r="CI999" s="74" t="s">
        <v>13</v>
      </c>
      <c r="CJ999" s="78" t="s">
        <v>13</v>
      </c>
      <c r="CK999" s="74" t="s">
        <v>13</v>
      </c>
      <c r="CL999" s="74" t="s">
        <v>13</v>
      </c>
      <c r="CM999" s="74" t="s">
        <v>13</v>
      </c>
      <c r="CN999" s="74" t="s">
        <v>13</v>
      </c>
      <c r="CO999" s="74" t="s">
        <v>13</v>
      </c>
      <c r="CP999" s="78"/>
      <c r="CQ999" s="74"/>
      <c r="CR999" s="78"/>
      <c r="CS999" s="74"/>
      <c r="CT999" s="74"/>
      <c r="CU999" s="74"/>
      <c r="CV999" s="74"/>
      <c r="CW999" s="74"/>
    </row>
    <row r="1000" spans="1:101" ht="16.5" x14ac:dyDescent="0.3">
      <c r="A1000" s="74" t="s">
        <v>295</v>
      </c>
      <c r="B1000" s="74">
        <v>27</v>
      </c>
      <c r="C1000" s="74">
        <v>10007138</v>
      </c>
      <c r="D1000" s="74" t="s">
        <v>36</v>
      </c>
      <c r="E1000" s="74" t="s">
        <v>183</v>
      </c>
      <c r="F1000" s="78">
        <v>1370</v>
      </c>
      <c r="G1000" s="74">
        <v>5.2</v>
      </c>
      <c r="H1000" s="78">
        <v>1300</v>
      </c>
      <c r="I1000" s="74">
        <v>6.6</v>
      </c>
      <c r="J1000" s="74">
        <v>12.7</v>
      </c>
      <c r="K1000" s="74">
        <v>65</v>
      </c>
      <c r="L1000" s="74">
        <v>77.099999999999994</v>
      </c>
      <c r="M1000" s="74">
        <v>80.7</v>
      </c>
      <c r="N1000" s="78">
        <v>1370</v>
      </c>
      <c r="O1000" s="74">
        <v>5.5</v>
      </c>
      <c r="P1000" s="78">
        <v>1295</v>
      </c>
      <c r="Q1000" s="74">
        <v>9.8000000000000007</v>
      </c>
      <c r="R1000" s="74">
        <v>9</v>
      </c>
      <c r="S1000" s="74">
        <v>67.900000000000006</v>
      </c>
      <c r="T1000" s="74">
        <v>78.099999999999994</v>
      </c>
      <c r="U1000" s="74">
        <v>81.2</v>
      </c>
      <c r="V1000" s="78" t="s">
        <v>13</v>
      </c>
      <c r="W1000" s="74" t="s">
        <v>13</v>
      </c>
      <c r="X1000" s="78" t="s">
        <v>13</v>
      </c>
      <c r="Y1000" s="74" t="s">
        <v>13</v>
      </c>
      <c r="Z1000" s="74" t="s">
        <v>13</v>
      </c>
      <c r="AA1000" s="74" t="s">
        <v>13</v>
      </c>
      <c r="AB1000" s="74" t="s">
        <v>13</v>
      </c>
      <c r="AC1000" s="74" t="s">
        <v>13</v>
      </c>
      <c r="AD1000" s="78"/>
      <c r="AE1000" s="74"/>
      <c r="AF1000" s="78"/>
      <c r="AG1000" s="74"/>
      <c r="AH1000" s="74"/>
      <c r="AI1000" s="74"/>
      <c r="AJ1000" s="74"/>
      <c r="AK1000" s="74"/>
      <c r="AL1000" s="78">
        <v>575</v>
      </c>
      <c r="AM1000" s="74">
        <v>3</v>
      </c>
      <c r="AN1000" s="78">
        <v>560</v>
      </c>
      <c r="AO1000" s="74">
        <v>9</v>
      </c>
      <c r="AP1000" s="74">
        <v>14.7</v>
      </c>
      <c r="AQ1000" s="74">
        <v>59.7</v>
      </c>
      <c r="AR1000" s="74">
        <v>70.400000000000006</v>
      </c>
      <c r="AS1000" s="74">
        <v>76.3</v>
      </c>
      <c r="AT1000" s="78">
        <v>575</v>
      </c>
      <c r="AU1000" s="74">
        <v>3.1</v>
      </c>
      <c r="AV1000" s="78">
        <v>555</v>
      </c>
      <c r="AW1000" s="74">
        <v>14</v>
      </c>
      <c r="AX1000" s="74">
        <v>10.8</v>
      </c>
      <c r="AY1000" s="74">
        <v>67.099999999999994</v>
      </c>
      <c r="AZ1000" s="74">
        <v>73.099999999999994</v>
      </c>
      <c r="BA1000" s="74">
        <v>75.2</v>
      </c>
      <c r="BB1000" s="78" t="s">
        <v>13</v>
      </c>
      <c r="BC1000" s="74" t="s">
        <v>13</v>
      </c>
      <c r="BD1000" s="78" t="s">
        <v>13</v>
      </c>
      <c r="BE1000" s="74" t="s">
        <v>13</v>
      </c>
      <c r="BF1000" s="74" t="s">
        <v>13</v>
      </c>
      <c r="BG1000" s="74" t="s">
        <v>13</v>
      </c>
      <c r="BH1000" s="74" t="s">
        <v>13</v>
      </c>
      <c r="BI1000" s="74" t="s">
        <v>13</v>
      </c>
      <c r="BJ1000" s="78"/>
      <c r="BK1000" s="74"/>
      <c r="BL1000" s="78"/>
      <c r="BM1000" s="74"/>
      <c r="BN1000" s="74"/>
      <c r="BO1000" s="74"/>
      <c r="BP1000" s="74"/>
      <c r="BQ1000" s="74"/>
      <c r="BR1000" s="78">
        <v>1945</v>
      </c>
      <c r="BS1000" s="74">
        <v>4.5</v>
      </c>
      <c r="BT1000" s="78">
        <v>1855</v>
      </c>
      <c r="BU1000" s="74">
        <v>7.3</v>
      </c>
      <c r="BV1000" s="74">
        <v>13.3</v>
      </c>
      <c r="BW1000" s="74">
        <v>63.4</v>
      </c>
      <c r="BX1000" s="74">
        <v>75.099999999999994</v>
      </c>
      <c r="BY1000" s="74">
        <v>79.400000000000006</v>
      </c>
      <c r="BZ1000" s="78">
        <v>1945</v>
      </c>
      <c r="CA1000" s="74">
        <v>4.8</v>
      </c>
      <c r="CB1000" s="78">
        <v>1850</v>
      </c>
      <c r="CC1000" s="74">
        <v>11.1</v>
      </c>
      <c r="CD1000" s="74">
        <v>9.5</v>
      </c>
      <c r="CE1000" s="74">
        <v>67.7</v>
      </c>
      <c r="CF1000" s="74">
        <v>76.599999999999994</v>
      </c>
      <c r="CG1000" s="74">
        <v>79.400000000000006</v>
      </c>
      <c r="CH1000" s="78" t="s">
        <v>13</v>
      </c>
      <c r="CI1000" s="74" t="s">
        <v>13</v>
      </c>
      <c r="CJ1000" s="78" t="s">
        <v>13</v>
      </c>
      <c r="CK1000" s="74" t="s">
        <v>13</v>
      </c>
      <c r="CL1000" s="74" t="s">
        <v>13</v>
      </c>
      <c r="CM1000" s="74" t="s">
        <v>13</v>
      </c>
      <c r="CN1000" s="74" t="s">
        <v>13</v>
      </c>
      <c r="CO1000" s="74" t="s">
        <v>13</v>
      </c>
      <c r="CP1000" s="78"/>
      <c r="CQ1000" s="74"/>
      <c r="CR1000" s="78"/>
      <c r="CS1000" s="74"/>
      <c r="CT1000" s="74"/>
      <c r="CU1000" s="74"/>
      <c r="CV1000" s="74"/>
      <c r="CW1000" s="74"/>
    </row>
    <row r="1001" spans="1:101" ht="16.5" x14ac:dyDescent="0.3">
      <c r="A1001" s="74" t="s">
        <v>295</v>
      </c>
      <c r="B1001" s="74">
        <v>69</v>
      </c>
      <c r="C1001" s="74">
        <v>10001282</v>
      </c>
      <c r="D1001" s="74" t="s">
        <v>90</v>
      </c>
      <c r="E1001" s="74" t="s">
        <v>185</v>
      </c>
      <c r="F1001" s="78">
        <v>2560</v>
      </c>
      <c r="G1001" s="74">
        <v>4.3</v>
      </c>
      <c r="H1001" s="78">
        <v>2445</v>
      </c>
      <c r="I1001" s="74">
        <v>6.5</v>
      </c>
      <c r="J1001" s="74">
        <v>9.3000000000000007</v>
      </c>
      <c r="K1001" s="74">
        <v>63.3</v>
      </c>
      <c r="L1001" s="74">
        <v>78.7</v>
      </c>
      <c r="M1001" s="74">
        <v>84.2</v>
      </c>
      <c r="N1001" s="78">
        <v>2560</v>
      </c>
      <c r="O1001" s="74">
        <v>4.5999999999999996</v>
      </c>
      <c r="P1001" s="78">
        <v>2440</v>
      </c>
      <c r="Q1001" s="74">
        <v>8.1999999999999993</v>
      </c>
      <c r="R1001" s="74">
        <v>7.2</v>
      </c>
      <c r="S1001" s="74">
        <v>68.7</v>
      </c>
      <c r="T1001" s="74">
        <v>81.2</v>
      </c>
      <c r="U1001" s="74">
        <v>84.6</v>
      </c>
      <c r="V1001" s="78" t="s">
        <v>13</v>
      </c>
      <c r="W1001" s="74" t="s">
        <v>13</v>
      </c>
      <c r="X1001" s="78" t="s">
        <v>13</v>
      </c>
      <c r="Y1001" s="74" t="s">
        <v>13</v>
      </c>
      <c r="Z1001" s="74" t="s">
        <v>13</v>
      </c>
      <c r="AA1001" s="74" t="s">
        <v>13</v>
      </c>
      <c r="AB1001" s="74" t="s">
        <v>13</v>
      </c>
      <c r="AC1001" s="74" t="s">
        <v>13</v>
      </c>
      <c r="AD1001" s="78"/>
      <c r="AE1001" s="74"/>
      <c r="AF1001" s="78"/>
      <c r="AG1001" s="74"/>
      <c r="AH1001" s="74"/>
      <c r="AI1001" s="74"/>
      <c r="AJ1001" s="74"/>
      <c r="AK1001" s="74"/>
      <c r="AL1001" s="78">
        <v>1960</v>
      </c>
      <c r="AM1001" s="74">
        <v>1.9</v>
      </c>
      <c r="AN1001" s="78">
        <v>1920</v>
      </c>
      <c r="AO1001" s="74">
        <v>8</v>
      </c>
      <c r="AP1001" s="74">
        <v>12.9</v>
      </c>
      <c r="AQ1001" s="74">
        <v>65.400000000000006</v>
      </c>
      <c r="AR1001" s="74">
        <v>74.400000000000006</v>
      </c>
      <c r="AS1001" s="74">
        <v>79.099999999999994</v>
      </c>
      <c r="AT1001" s="78">
        <v>1960</v>
      </c>
      <c r="AU1001" s="74">
        <v>2.1</v>
      </c>
      <c r="AV1001" s="78">
        <v>1915</v>
      </c>
      <c r="AW1001" s="74">
        <v>12.2</v>
      </c>
      <c r="AX1001" s="74">
        <v>9.1999999999999993</v>
      </c>
      <c r="AY1001" s="74">
        <v>70</v>
      </c>
      <c r="AZ1001" s="74">
        <v>76.3</v>
      </c>
      <c r="BA1001" s="74">
        <v>78.599999999999994</v>
      </c>
      <c r="BB1001" s="78" t="s">
        <v>13</v>
      </c>
      <c r="BC1001" s="74" t="s">
        <v>13</v>
      </c>
      <c r="BD1001" s="78" t="s">
        <v>13</v>
      </c>
      <c r="BE1001" s="74" t="s">
        <v>13</v>
      </c>
      <c r="BF1001" s="74" t="s">
        <v>13</v>
      </c>
      <c r="BG1001" s="74" t="s">
        <v>13</v>
      </c>
      <c r="BH1001" s="74" t="s">
        <v>13</v>
      </c>
      <c r="BI1001" s="74" t="s">
        <v>13</v>
      </c>
      <c r="BJ1001" s="78"/>
      <c r="BK1001" s="74"/>
      <c r="BL1001" s="78"/>
      <c r="BM1001" s="74"/>
      <c r="BN1001" s="74"/>
      <c r="BO1001" s="74"/>
      <c r="BP1001" s="74"/>
      <c r="BQ1001" s="74"/>
      <c r="BR1001" s="78">
        <v>4515</v>
      </c>
      <c r="BS1001" s="74">
        <v>3.3</v>
      </c>
      <c r="BT1001" s="78">
        <v>4365</v>
      </c>
      <c r="BU1001" s="74">
        <v>7.2</v>
      </c>
      <c r="BV1001" s="74">
        <v>10.9</v>
      </c>
      <c r="BW1001" s="74">
        <v>64.2</v>
      </c>
      <c r="BX1001" s="74">
        <v>76.8</v>
      </c>
      <c r="BY1001" s="74">
        <v>82</v>
      </c>
      <c r="BZ1001" s="78">
        <v>4515</v>
      </c>
      <c r="CA1001" s="74">
        <v>3.5</v>
      </c>
      <c r="CB1001" s="78">
        <v>4360</v>
      </c>
      <c r="CC1001" s="74">
        <v>10</v>
      </c>
      <c r="CD1001" s="74">
        <v>8.1</v>
      </c>
      <c r="CE1001" s="74">
        <v>69.2</v>
      </c>
      <c r="CF1001" s="74">
        <v>79.099999999999994</v>
      </c>
      <c r="CG1001" s="74">
        <v>82</v>
      </c>
      <c r="CH1001" s="78" t="s">
        <v>13</v>
      </c>
      <c r="CI1001" s="74" t="s">
        <v>13</v>
      </c>
      <c r="CJ1001" s="78" t="s">
        <v>13</v>
      </c>
      <c r="CK1001" s="74" t="s">
        <v>13</v>
      </c>
      <c r="CL1001" s="74" t="s">
        <v>13</v>
      </c>
      <c r="CM1001" s="74" t="s">
        <v>13</v>
      </c>
      <c r="CN1001" s="74" t="s">
        <v>13</v>
      </c>
      <c r="CO1001" s="74" t="s">
        <v>13</v>
      </c>
      <c r="CP1001" s="78"/>
      <c r="CQ1001" s="74"/>
      <c r="CR1001" s="78"/>
      <c r="CS1001" s="74"/>
      <c r="CT1001" s="74"/>
      <c r="CU1001" s="74"/>
      <c r="CV1001" s="74"/>
      <c r="CW1001" s="74"/>
    </row>
    <row r="1002" spans="1:101" ht="16.5" x14ac:dyDescent="0.3">
      <c r="A1002" s="74" t="s">
        <v>295</v>
      </c>
      <c r="B1002" s="74">
        <v>190</v>
      </c>
      <c r="C1002" s="74">
        <v>10004775</v>
      </c>
      <c r="D1002" s="74" t="s">
        <v>11</v>
      </c>
      <c r="E1002" s="74" t="s">
        <v>187</v>
      </c>
      <c r="F1002" s="78">
        <v>235</v>
      </c>
      <c r="G1002" s="74">
        <v>3</v>
      </c>
      <c r="H1002" s="78">
        <v>225</v>
      </c>
      <c r="I1002" s="74">
        <v>10.6</v>
      </c>
      <c r="J1002" s="74">
        <v>12.4</v>
      </c>
      <c r="K1002" s="74">
        <v>64.599999999999994</v>
      </c>
      <c r="L1002" s="74">
        <v>73</v>
      </c>
      <c r="M1002" s="74">
        <v>77</v>
      </c>
      <c r="N1002" s="78">
        <v>235</v>
      </c>
      <c r="O1002" s="74">
        <v>3</v>
      </c>
      <c r="P1002" s="78">
        <v>225</v>
      </c>
      <c r="Q1002" s="74">
        <v>12.8</v>
      </c>
      <c r="R1002" s="74">
        <v>11.9</v>
      </c>
      <c r="S1002" s="74" t="s">
        <v>396</v>
      </c>
      <c r="T1002" s="74" t="s">
        <v>396</v>
      </c>
      <c r="U1002" s="74">
        <v>75.2</v>
      </c>
      <c r="V1002" s="78" t="s">
        <v>13</v>
      </c>
      <c r="W1002" s="74" t="s">
        <v>13</v>
      </c>
      <c r="X1002" s="78" t="s">
        <v>13</v>
      </c>
      <c r="Y1002" s="74" t="s">
        <v>13</v>
      </c>
      <c r="Z1002" s="74" t="s">
        <v>13</v>
      </c>
      <c r="AA1002" s="74" t="s">
        <v>13</v>
      </c>
      <c r="AB1002" s="74" t="s">
        <v>13</v>
      </c>
      <c r="AC1002" s="74" t="s">
        <v>13</v>
      </c>
      <c r="AD1002" s="78"/>
      <c r="AE1002" s="74"/>
      <c r="AF1002" s="78"/>
      <c r="AG1002" s="74"/>
      <c r="AH1002" s="74"/>
      <c r="AI1002" s="74"/>
      <c r="AJ1002" s="74"/>
      <c r="AK1002" s="74"/>
      <c r="AL1002" s="78">
        <v>175</v>
      </c>
      <c r="AM1002" s="74">
        <v>1.7</v>
      </c>
      <c r="AN1002" s="78">
        <v>170</v>
      </c>
      <c r="AO1002" s="74">
        <v>7.6</v>
      </c>
      <c r="AP1002" s="74">
        <v>22.4</v>
      </c>
      <c r="AQ1002" s="74">
        <v>58.2</v>
      </c>
      <c r="AR1002" s="74">
        <v>67.099999999999994</v>
      </c>
      <c r="AS1002" s="74">
        <v>70</v>
      </c>
      <c r="AT1002" s="78">
        <v>175</v>
      </c>
      <c r="AU1002" s="74">
        <v>1.7</v>
      </c>
      <c r="AV1002" s="78">
        <v>170</v>
      </c>
      <c r="AW1002" s="74">
        <v>10</v>
      </c>
      <c r="AX1002" s="74">
        <v>17.600000000000001</v>
      </c>
      <c r="AY1002" s="74" t="s">
        <v>396</v>
      </c>
      <c r="AZ1002" s="74" t="s">
        <v>396</v>
      </c>
      <c r="BA1002" s="74">
        <v>72.400000000000006</v>
      </c>
      <c r="BB1002" s="78" t="s">
        <v>13</v>
      </c>
      <c r="BC1002" s="74" t="s">
        <v>13</v>
      </c>
      <c r="BD1002" s="78" t="s">
        <v>13</v>
      </c>
      <c r="BE1002" s="74" t="s">
        <v>13</v>
      </c>
      <c r="BF1002" s="74" t="s">
        <v>13</v>
      </c>
      <c r="BG1002" s="74" t="s">
        <v>13</v>
      </c>
      <c r="BH1002" s="74" t="s">
        <v>13</v>
      </c>
      <c r="BI1002" s="74" t="s">
        <v>13</v>
      </c>
      <c r="BJ1002" s="78"/>
      <c r="BK1002" s="74"/>
      <c r="BL1002" s="78"/>
      <c r="BM1002" s="74"/>
      <c r="BN1002" s="74"/>
      <c r="BO1002" s="74"/>
      <c r="BP1002" s="74"/>
      <c r="BQ1002" s="74"/>
      <c r="BR1002" s="78">
        <v>405</v>
      </c>
      <c r="BS1002" s="74">
        <v>2.5</v>
      </c>
      <c r="BT1002" s="78">
        <v>395</v>
      </c>
      <c r="BU1002" s="74">
        <v>9.3000000000000007</v>
      </c>
      <c r="BV1002" s="74">
        <v>16.7</v>
      </c>
      <c r="BW1002" s="74">
        <v>61.9</v>
      </c>
      <c r="BX1002" s="74">
        <v>70.5</v>
      </c>
      <c r="BY1002" s="74">
        <v>74</v>
      </c>
      <c r="BZ1002" s="78">
        <v>405</v>
      </c>
      <c r="CA1002" s="74">
        <v>2.5</v>
      </c>
      <c r="CB1002" s="78">
        <v>395</v>
      </c>
      <c r="CC1002" s="74">
        <v>11.6</v>
      </c>
      <c r="CD1002" s="74">
        <v>14.4</v>
      </c>
      <c r="CE1002" s="74">
        <v>68.400000000000006</v>
      </c>
      <c r="CF1002" s="74">
        <v>72</v>
      </c>
      <c r="CG1002" s="74">
        <v>74</v>
      </c>
      <c r="CH1002" s="78" t="s">
        <v>13</v>
      </c>
      <c r="CI1002" s="74" t="s">
        <v>13</v>
      </c>
      <c r="CJ1002" s="78" t="s">
        <v>13</v>
      </c>
      <c r="CK1002" s="74" t="s">
        <v>13</v>
      </c>
      <c r="CL1002" s="74" t="s">
        <v>13</v>
      </c>
      <c r="CM1002" s="74" t="s">
        <v>13</v>
      </c>
      <c r="CN1002" s="74" t="s">
        <v>13</v>
      </c>
      <c r="CO1002" s="74" t="s">
        <v>13</v>
      </c>
      <c r="CP1002" s="78"/>
      <c r="CQ1002" s="74"/>
      <c r="CR1002" s="78"/>
      <c r="CS1002" s="74"/>
      <c r="CT1002" s="74"/>
      <c r="CU1002" s="74"/>
      <c r="CV1002" s="74"/>
      <c r="CW1002" s="74"/>
    </row>
    <row r="1003" spans="1:101" ht="16.5" x14ac:dyDescent="0.3">
      <c r="A1003" s="74" t="s">
        <v>295</v>
      </c>
      <c r="B1003" s="74">
        <v>155</v>
      </c>
      <c r="C1003" s="74">
        <v>10007154</v>
      </c>
      <c r="D1003" s="74" t="s">
        <v>36</v>
      </c>
      <c r="E1003" s="74" t="s">
        <v>189</v>
      </c>
      <c r="F1003" s="78">
        <v>2605</v>
      </c>
      <c r="G1003" s="74">
        <v>2.7</v>
      </c>
      <c r="H1003" s="78">
        <v>2535</v>
      </c>
      <c r="I1003" s="74">
        <v>6.5</v>
      </c>
      <c r="J1003" s="74">
        <v>10</v>
      </c>
      <c r="K1003" s="74">
        <v>56.9</v>
      </c>
      <c r="L1003" s="74">
        <v>73.599999999999994</v>
      </c>
      <c r="M1003" s="74">
        <v>83.5</v>
      </c>
      <c r="N1003" s="78">
        <v>2605</v>
      </c>
      <c r="O1003" s="74">
        <v>3</v>
      </c>
      <c r="P1003" s="78">
        <v>2530</v>
      </c>
      <c r="Q1003" s="74">
        <v>9.4</v>
      </c>
      <c r="R1003" s="74">
        <v>7.9</v>
      </c>
      <c r="S1003" s="74">
        <v>64.099999999999994</v>
      </c>
      <c r="T1003" s="74">
        <v>76.900000000000006</v>
      </c>
      <c r="U1003" s="74">
        <v>82.8</v>
      </c>
      <c r="V1003" s="78" t="s">
        <v>13</v>
      </c>
      <c r="W1003" s="74" t="s">
        <v>13</v>
      </c>
      <c r="X1003" s="78" t="s">
        <v>13</v>
      </c>
      <c r="Y1003" s="74" t="s">
        <v>13</v>
      </c>
      <c r="Z1003" s="74" t="s">
        <v>13</v>
      </c>
      <c r="AA1003" s="74" t="s">
        <v>13</v>
      </c>
      <c r="AB1003" s="74" t="s">
        <v>13</v>
      </c>
      <c r="AC1003" s="74" t="s">
        <v>13</v>
      </c>
      <c r="AD1003" s="78"/>
      <c r="AE1003" s="74"/>
      <c r="AF1003" s="78"/>
      <c r="AG1003" s="74"/>
      <c r="AH1003" s="74"/>
      <c r="AI1003" s="74"/>
      <c r="AJ1003" s="74"/>
      <c r="AK1003" s="74"/>
      <c r="AL1003" s="78">
        <v>2105</v>
      </c>
      <c r="AM1003" s="74">
        <v>1.9</v>
      </c>
      <c r="AN1003" s="78">
        <v>2060</v>
      </c>
      <c r="AO1003" s="74">
        <v>8.1999999999999993</v>
      </c>
      <c r="AP1003" s="74">
        <v>10.8</v>
      </c>
      <c r="AQ1003" s="74">
        <v>57</v>
      </c>
      <c r="AR1003" s="74">
        <v>70.5</v>
      </c>
      <c r="AS1003" s="74">
        <v>81</v>
      </c>
      <c r="AT1003" s="78">
        <v>2105</v>
      </c>
      <c r="AU1003" s="74">
        <v>2.2999999999999998</v>
      </c>
      <c r="AV1003" s="78">
        <v>2055</v>
      </c>
      <c r="AW1003" s="74">
        <v>12.5</v>
      </c>
      <c r="AX1003" s="74">
        <v>8.3000000000000007</v>
      </c>
      <c r="AY1003" s="74">
        <v>64.7</v>
      </c>
      <c r="AZ1003" s="74">
        <v>74.2</v>
      </c>
      <c r="BA1003" s="74">
        <v>79.3</v>
      </c>
      <c r="BB1003" s="78" t="s">
        <v>13</v>
      </c>
      <c r="BC1003" s="74" t="s">
        <v>13</v>
      </c>
      <c r="BD1003" s="78" t="s">
        <v>13</v>
      </c>
      <c r="BE1003" s="74" t="s">
        <v>13</v>
      </c>
      <c r="BF1003" s="74" t="s">
        <v>13</v>
      </c>
      <c r="BG1003" s="74" t="s">
        <v>13</v>
      </c>
      <c r="BH1003" s="74" t="s">
        <v>13</v>
      </c>
      <c r="BI1003" s="74" t="s">
        <v>13</v>
      </c>
      <c r="BJ1003" s="78"/>
      <c r="BK1003" s="74"/>
      <c r="BL1003" s="78"/>
      <c r="BM1003" s="74"/>
      <c r="BN1003" s="74"/>
      <c r="BO1003" s="74"/>
      <c r="BP1003" s="74"/>
      <c r="BQ1003" s="74"/>
      <c r="BR1003" s="78">
        <v>4710</v>
      </c>
      <c r="BS1003" s="74">
        <v>2.4</v>
      </c>
      <c r="BT1003" s="78">
        <v>4600</v>
      </c>
      <c r="BU1003" s="74">
        <v>7.3</v>
      </c>
      <c r="BV1003" s="74">
        <v>10.4</v>
      </c>
      <c r="BW1003" s="74">
        <v>57</v>
      </c>
      <c r="BX1003" s="74">
        <v>72.2</v>
      </c>
      <c r="BY1003" s="74">
        <v>82.4</v>
      </c>
      <c r="BZ1003" s="78">
        <v>4710</v>
      </c>
      <c r="CA1003" s="74">
        <v>2.7</v>
      </c>
      <c r="CB1003" s="78">
        <v>4585</v>
      </c>
      <c r="CC1003" s="74">
        <v>10.8</v>
      </c>
      <c r="CD1003" s="74">
        <v>8.1</v>
      </c>
      <c r="CE1003" s="74">
        <v>64.400000000000006</v>
      </c>
      <c r="CF1003" s="74">
        <v>75.7</v>
      </c>
      <c r="CG1003" s="74">
        <v>81.2</v>
      </c>
      <c r="CH1003" s="78" t="s">
        <v>13</v>
      </c>
      <c r="CI1003" s="74" t="s">
        <v>13</v>
      </c>
      <c r="CJ1003" s="78" t="s">
        <v>13</v>
      </c>
      <c r="CK1003" s="74" t="s">
        <v>13</v>
      </c>
      <c r="CL1003" s="74" t="s">
        <v>13</v>
      </c>
      <c r="CM1003" s="74" t="s">
        <v>13</v>
      </c>
      <c r="CN1003" s="74" t="s">
        <v>13</v>
      </c>
      <c r="CO1003" s="74" t="s">
        <v>13</v>
      </c>
      <c r="CP1003" s="78"/>
      <c r="CQ1003" s="74"/>
      <c r="CR1003" s="78"/>
      <c r="CS1003" s="74"/>
      <c r="CT1003" s="74"/>
      <c r="CU1003" s="74"/>
      <c r="CV1003" s="74"/>
      <c r="CW1003" s="74"/>
    </row>
    <row r="1004" spans="1:101" ht="16.5" x14ac:dyDescent="0.3">
      <c r="A1004" s="74" t="s">
        <v>295</v>
      </c>
      <c r="B1004" s="74">
        <v>71</v>
      </c>
      <c r="C1004" s="74">
        <v>10004797</v>
      </c>
      <c r="D1004" s="74" t="s">
        <v>36</v>
      </c>
      <c r="E1004" s="74" t="s">
        <v>191</v>
      </c>
      <c r="F1004" s="78">
        <v>2600</v>
      </c>
      <c r="G1004" s="74">
        <v>2.6</v>
      </c>
      <c r="H1004" s="78">
        <v>2535</v>
      </c>
      <c r="I1004" s="74">
        <v>5</v>
      </c>
      <c r="J1004" s="74">
        <v>11.7</v>
      </c>
      <c r="K1004" s="74">
        <v>65.7</v>
      </c>
      <c r="L1004" s="74">
        <v>78</v>
      </c>
      <c r="M1004" s="74">
        <v>83.3</v>
      </c>
      <c r="N1004" s="78">
        <v>2600</v>
      </c>
      <c r="O1004" s="74">
        <v>2.8</v>
      </c>
      <c r="P1004" s="78">
        <v>2530</v>
      </c>
      <c r="Q1004" s="74">
        <v>8.8000000000000007</v>
      </c>
      <c r="R1004" s="74">
        <v>8.6999999999999993</v>
      </c>
      <c r="S1004" s="74">
        <v>72.8</v>
      </c>
      <c r="T1004" s="74">
        <v>79.900000000000006</v>
      </c>
      <c r="U1004" s="74">
        <v>82.6</v>
      </c>
      <c r="V1004" s="78" t="s">
        <v>13</v>
      </c>
      <c r="W1004" s="74" t="s">
        <v>13</v>
      </c>
      <c r="X1004" s="78" t="s">
        <v>13</v>
      </c>
      <c r="Y1004" s="74" t="s">
        <v>13</v>
      </c>
      <c r="Z1004" s="74" t="s">
        <v>13</v>
      </c>
      <c r="AA1004" s="74" t="s">
        <v>13</v>
      </c>
      <c r="AB1004" s="74" t="s">
        <v>13</v>
      </c>
      <c r="AC1004" s="74" t="s">
        <v>13</v>
      </c>
      <c r="AD1004" s="78"/>
      <c r="AE1004" s="74"/>
      <c r="AF1004" s="78"/>
      <c r="AG1004" s="74"/>
      <c r="AH1004" s="74"/>
      <c r="AI1004" s="74"/>
      <c r="AJ1004" s="74"/>
      <c r="AK1004" s="74"/>
      <c r="AL1004" s="78">
        <v>1890</v>
      </c>
      <c r="AM1004" s="74">
        <v>2.5</v>
      </c>
      <c r="AN1004" s="78">
        <v>1845</v>
      </c>
      <c r="AO1004" s="74">
        <v>7.1</v>
      </c>
      <c r="AP1004" s="74">
        <v>13.5</v>
      </c>
      <c r="AQ1004" s="74">
        <v>64.599999999999994</v>
      </c>
      <c r="AR1004" s="74">
        <v>74.099999999999994</v>
      </c>
      <c r="AS1004" s="74">
        <v>79.400000000000006</v>
      </c>
      <c r="AT1004" s="78">
        <v>1890</v>
      </c>
      <c r="AU1004" s="74">
        <v>2.5</v>
      </c>
      <c r="AV1004" s="78">
        <v>1845</v>
      </c>
      <c r="AW1004" s="74">
        <v>11.1</v>
      </c>
      <c r="AX1004" s="74">
        <v>9</v>
      </c>
      <c r="AY1004" s="74">
        <v>72.3</v>
      </c>
      <c r="AZ1004" s="74">
        <v>77.7</v>
      </c>
      <c r="BA1004" s="74">
        <v>79.900000000000006</v>
      </c>
      <c r="BB1004" s="78" t="s">
        <v>13</v>
      </c>
      <c r="BC1004" s="74" t="s">
        <v>13</v>
      </c>
      <c r="BD1004" s="78" t="s">
        <v>13</v>
      </c>
      <c r="BE1004" s="74" t="s">
        <v>13</v>
      </c>
      <c r="BF1004" s="74" t="s">
        <v>13</v>
      </c>
      <c r="BG1004" s="74" t="s">
        <v>13</v>
      </c>
      <c r="BH1004" s="74" t="s">
        <v>13</v>
      </c>
      <c r="BI1004" s="74" t="s">
        <v>13</v>
      </c>
      <c r="BJ1004" s="78"/>
      <c r="BK1004" s="74"/>
      <c r="BL1004" s="78"/>
      <c r="BM1004" s="74"/>
      <c r="BN1004" s="74"/>
      <c r="BO1004" s="74"/>
      <c r="BP1004" s="74"/>
      <c r="BQ1004" s="74"/>
      <c r="BR1004" s="78">
        <v>4490</v>
      </c>
      <c r="BS1004" s="74">
        <v>2.6</v>
      </c>
      <c r="BT1004" s="78">
        <v>4375</v>
      </c>
      <c r="BU1004" s="74">
        <v>5.8</v>
      </c>
      <c r="BV1004" s="74">
        <v>12.5</v>
      </c>
      <c r="BW1004" s="74">
        <v>65.2</v>
      </c>
      <c r="BX1004" s="74">
        <v>76.400000000000006</v>
      </c>
      <c r="BY1004" s="74">
        <v>81.7</v>
      </c>
      <c r="BZ1004" s="78">
        <v>4490</v>
      </c>
      <c r="CA1004" s="74">
        <v>2.7</v>
      </c>
      <c r="CB1004" s="78">
        <v>4370</v>
      </c>
      <c r="CC1004" s="74">
        <v>9.6999999999999993</v>
      </c>
      <c r="CD1004" s="74">
        <v>8.8000000000000007</v>
      </c>
      <c r="CE1004" s="74">
        <v>72.599999999999994</v>
      </c>
      <c r="CF1004" s="74">
        <v>79</v>
      </c>
      <c r="CG1004" s="74">
        <v>81.5</v>
      </c>
      <c r="CH1004" s="78" t="s">
        <v>13</v>
      </c>
      <c r="CI1004" s="74" t="s">
        <v>13</v>
      </c>
      <c r="CJ1004" s="78" t="s">
        <v>13</v>
      </c>
      <c r="CK1004" s="74" t="s">
        <v>13</v>
      </c>
      <c r="CL1004" s="74" t="s">
        <v>13</v>
      </c>
      <c r="CM1004" s="74" t="s">
        <v>13</v>
      </c>
      <c r="CN1004" s="74" t="s">
        <v>13</v>
      </c>
      <c r="CO1004" s="74" t="s">
        <v>13</v>
      </c>
      <c r="CP1004" s="78"/>
      <c r="CQ1004" s="74"/>
      <c r="CR1004" s="78"/>
      <c r="CS1004" s="74"/>
      <c r="CT1004" s="74"/>
      <c r="CU1004" s="74"/>
      <c r="CV1004" s="74"/>
      <c r="CW1004" s="74"/>
    </row>
    <row r="1005" spans="1:101" ht="16.5" x14ac:dyDescent="0.3">
      <c r="A1005" s="74" t="s">
        <v>295</v>
      </c>
      <c r="B1005" s="74">
        <v>1</v>
      </c>
      <c r="C1005" s="74">
        <v>10007773</v>
      </c>
      <c r="D1005" s="74" t="s">
        <v>49</v>
      </c>
      <c r="E1005" s="74" t="s">
        <v>193</v>
      </c>
      <c r="F1005" s="78">
        <v>5650</v>
      </c>
      <c r="G1005" s="74">
        <v>6.2</v>
      </c>
      <c r="H1005" s="78">
        <v>5300</v>
      </c>
      <c r="I1005" s="74">
        <v>12.9</v>
      </c>
      <c r="J1005" s="74">
        <v>5.6</v>
      </c>
      <c r="K1005" s="74">
        <v>47.7</v>
      </c>
      <c r="L1005" s="74">
        <v>71.2</v>
      </c>
      <c r="M1005" s="74">
        <v>81.400000000000006</v>
      </c>
      <c r="N1005" s="78">
        <v>5650</v>
      </c>
      <c r="O1005" s="74">
        <v>6.8</v>
      </c>
      <c r="P1005" s="78">
        <v>5265</v>
      </c>
      <c r="Q1005" s="74">
        <v>16.7</v>
      </c>
      <c r="R1005" s="74">
        <v>6.4</v>
      </c>
      <c r="S1005" s="74">
        <v>58.7</v>
      </c>
      <c r="T1005" s="74">
        <v>71.599999999999994</v>
      </c>
      <c r="U1005" s="74">
        <v>76.900000000000006</v>
      </c>
      <c r="V1005" s="78" t="s">
        <v>13</v>
      </c>
      <c r="W1005" s="74" t="s">
        <v>13</v>
      </c>
      <c r="X1005" s="78" t="s">
        <v>13</v>
      </c>
      <c r="Y1005" s="74" t="s">
        <v>13</v>
      </c>
      <c r="Z1005" s="74" t="s">
        <v>13</v>
      </c>
      <c r="AA1005" s="74" t="s">
        <v>13</v>
      </c>
      <c r="AB1005" s="74" t="s">
        <v>13</v>
      </c>
      <c r="AC1005" s="74" t="s">
        <v>13</v>
      </c>
      <c r="AD1005" s="78"/>
      <c r="AE1005" s="74"/>
      <c r="AF1005" s="78"/>
      <c r="AG1005" s="74"/>
      <c r="AH1005" s="74"/>
      <c r="AI1005" s="74"/>
      <c r="AJ1005" s="74"/>
      <c r="AK1005" s="74"/>
      <c r="AL1005" s="78">
        <v>3260</v>
      </c>
      <c r="AM1005" s="74">
        <v>3</v>
      </c>
      <c r="AN1005" s="78">
        <v>3160</v>
      </c>
      <c r="AO1005" s="74">
        <v>11.1</v>
      </c>
      <c r="AP1005" s="74">
        <v>6</v>
      </c>
      <c r="AQ1005" s="74">
        <v>46.8</v>
      </c>
      <c r="AR1005" s="74">
        <v>72.099999999999994</v>
      </c>
      <c r="AS1005" s="74">
        <v>83</v>
      </c>
      <c r="AT1005" s="78">
        <v>3260</v>
      </c>
      <c r="AU1005" s="74">
        <v>3.7</v>
      </c>
      <c r="AV1005" s="78">
        <v>3140</v>
      </c>
      <c r="AW1005" s="74">
        <v>15.1</v>
      </c>
      <c r="AX1005" s="74">
        <v>6.5</v>
      </c>
      <c r="AY1005" s="74">
        <v>60</v>
      </c>
      <c r="AZ1005" s="74">
        <v>73.099999999999994</v>
      </c>
      <c r="BA1005" s="74">
        <v>78.400000000000006</v>
      </c>
      <c r="BB1005" s="78" t="s">
        <v>13</v>
      </c>
      <c r="BC1005" s="74" t="s">
        <v>13</v>
      </c>
      <c r="BD1005" s="78" t="s">
        <v>13</v>
      </c>
      <c r="BE1005" s="74" t="s">
        <v>13</v>
      </c>
      <c r="BF1005" s="74" t="s">
        <v>13</v>
      </c>
      <c r="BG1005" s="74" t="s">
        <v>13</v>
      </c>
      <c r="BH1005" s="74" t="s">
        <v>13</v>
      </c>
      <c r="BI1005" s="74" t="s">
        <v>13</v>
      </c>
      <c r="BJ1005" s="78"/>
      <c r="BK1005" s="74"/>
      <c r="BL1005" s="78"/>
      <c r="BM1005" s="74"/>
      <c r="BN1005" s="74"/>
      <c r="BO1005" s="74"/>
      <c r="BP1005" s="74"/>
      <c r="BQ1005" s="74"/>
      <c r="BR1005" s="78">
        <v>8910</v>
      </c>
      <c r="BS1005" s="74">
        <v>5</v>
      </c>
      <c r="BT1005" s="78">
        <v>8460</v>
      </c>
      <c r="BU1005" s="74">
        <v>12.2</v>
      </c>
      <c r="BV1005" s="74">
        <v>5.7</v>
      </c>
      <c r="BW1005" s="74">
        <v>47.4</v>
      </c>
      <c r="BX1005" s="74">
        <v>71.5</v>
      </c>
      <c r="BY1005" s="74">
        <v>82</v>
      </c>
      <c r="BZ1005" s="78">
        <v>8910</v>
      </c>
      <c r="CA1005" s="74">
        <v>5.7</v>
      </c>
      <c r="CB1005" s="78">
        <v>8405</v>
      </c>
      <c r="CC1005" s="74">
        <v>16.100000000000001</v>
      </c>
      <c r="CD1005" s="74">
        <v>6.4</v>
      </c>
      <c r="CE1005" s="74">
        <v>59.2</v>
      </c>
      <c r="CF1005" s="74">
        <v>72.2</v>
      </c>
      <c r="CG1005" s="74">
        <v>77.5</v>
      </c>
      <c r="CH1005" s="78" t="s">
        <v>13</v>
      </c>
      <c r="CI1005" s="74" t="s">
        <v>13</v>
      </c>
      <c r="CJ1005" s="78" t="s">
        <v>13</v>
      </c>
      <c r="CK1005" s="74" t="s">
        <v>13</v>
      </c>
      <c r="CL1005" s="74" t="s">
        <v>13</v>
      </c>
      <c r="CM1005" s="74" t="s">
        <v>13</v>
      </c>
      <c r="CN1005" s="74" t="s">
        <v>13</v>
      </c>
      <c r="CO1005" s="74" t="s">
        <v>13</v>
      </c>
      <c r="CP1005" s="78"/>
      <c r="CQ1005" s="74"/>
      <c r="CR1005" s="78"/>
      <c r="CS1005" s="74"/>
      <c r="CT1005" s="74"/>
      <c r="CU1005" s="74"/>
      <c r="CV1005" s="74"/>
      <c r="CW1005" s="74"/>
    </row>
    <row r="1006" spans="1:101" ht="16.5" x14ac:dyDescent="0.3">
      <c r="A1006" s="74" t="s">
        <v>295</v>
      </c>
      <c r="B1006" s="74">
        <v>72</v>
      </c>
      <c r="C1006" s="74">
        <v>10004930</v>
      </c>
      <c r="D1006" s="74" t="s">
        <v>49</v>
      </c>
      <c r="E1006" s="74" t="s">
        <v>195</v>
      </c>
      <c r="F1006" s="78">
        <v>1440</v>
      </c>
      <c r="G1006" s="74">
        <v>3.8</v>
      </c>
      <c r="H1006" s="78">
        <v>1385</v>
      </c>
      <c r="I1006" s="74">
        <v>8.3000000000000007</v>
      </c>
      <c r="J1006" s="74">
        <v>10.8</v>
      </c>
      <c r="K1006" s="74">
        <v>64</v>
      </c>
      <c r="L1006" s="74">
        <v>76.7</v>
      </c>
      <c r="M1006" s="74">
        <v>80.900000000000006</v>
      </c>
      <c r="N1006" s="78">
        <v>1440</v>
      </c>
      <c r="O1006" s="74">
        <v>3.8</v>
      </c>
      <c r="P1006" s="78">
        <v>1385</v>
      </c>
      <c r="Q1006" s="74">
        <v>11.8</v>
      </c>
      <c r="R1006" s="74">
        <v>8.6999999999999993</v>
      </c>
      <c r="S1006" s="74">
        <v>65.099999999999994</v>
      </c>
      <c r="T1006" s="74">
        <v>76</v>
      </c>
      <c r="U1006" s="74">
        <v>79.400000000000006</v>
      </c>
      <c r="V1006" s="78" t="s">
        <v>13</v>
      </c>
      <c r="W1006" s="74" t="s">
        <v>13</v>
      </c>
      <c r="X1006" s="78" t="s">
        <v>13</v>
      </c>
      <c r="Y1006" s="74" t="s">
        <v>13</v>
      </c>
      <c r="Z1006" s="74" t="s">
        <v>13</v>
      </c>
      <c r="AA1006" s="74" t="s">
        <v>13</v>
      </c>
      <c r="AB1006" s="74" t="s">
        <v>13</v>
      </c>
      <c r="AC1006" s="74" t="s">
        <v>13</v>
      </c>
      <c r="AD1006" s="78"/>
      <c r="AE1006" s="74"/>
      <c r="AF1006" s="78"/>
      <c r="AG1006" s="74"/>
      <c r="AH1006" s="74"/>
      <c r="AI1006" s="74"/>
      <c r="AJ1006" s="74"/>
      <c r="AK1006" s="74"/>
      <c r="AL1006" s="78">
        <v>1010</v>
      </c>
      <c r="AM1006" s="74">
        <v>3.4</v>
      </c>
      <c r="AN1006" s="78">
        <v>975</v>
      </c>
      <c r="AO1006" s="74">
        <v>7.8</v>
      </c>
      <c r="AP1006" s="74">
        <v>12.9</v>
      </c>
      <c r="AQ1006" s="74">
        <v>64.5</v>
      </c>
      <c r="AR1006" s="74">
        <v>73</v>
      </c>
      <c r="AS1006" s="74">
        <v>79.3</v>
      </c>
      <c r="AT1006" s="78">
        <v>1010</v>
      </c>
      <c r="AU1006" s="74">
        <v>3.7</v>
      </c>
      <c r="AV1006" s="78">
        <v>970</v>
      </c>
      <c r="AW1006" s="74">
        <v>12.8</v>
      </c>
      <c r="AX1006" s="74">
        <v>10.1</v>
      </c>
      <c r="AY1006" s="74">
        <v>67</v>
      </c>
      <c r="AZ1006" s="74">
        <v>73.5</v>
      </c>
      <c r="BA1006" s="74">
        <v>77.099999999999994</v>
      </c>
      <c r="BB1006" s="78" t="s">
        <v>13</v>
      </c>
      <c r="BC1006" s="74" t="s">
        <v>13</v>
      </c>
      <c r="BD1006" s="78" t="s">
        <v>13</v>
      </c>
      <c r="BE1006" s="74" t="s">
        <v>13</v>
      </c>
      <c r="BF1006" s="74" t="s">
        <v>13</v>
      </c>
      <c r="BG1006" s="74" t="s">
        <v>13</v>
      </c>
      <c r="BH1006" s="74" t="s">
        <v>13</v>
      </c>
      <c r="BI1006" s="74" t="s">
        <v>13</v>
      </c>
      <c r="BJ1006" s="78"/>
      <c r="BK1006" s="74"/>
      <c r="BL1006" s="78"/>
      <c r="BM1006" s="74"/>
      <c r="BN1006" s="74"/>
      <c r="BO1006" s="74"/>
      <c r="BP1006" s="74"/>
      <c r="BQ1006" s="74"/>
      <c r="BR1006" s="78">
        <v>2450</v>
      </c>
      <c r="BS1006" s="74">
        <v>3.6</v>
      </c>
      <c r="BT1006" s="78">
        <v>2360</v>
      </c>
      <c r="BU1006" s="74">
        <v>8.1</v>
      </c>
      <c r="BV1006" s="74">
        <v>11.7</v>
      </c>
      <c r="BW1006" s="74">
        <v>64.2</v>
      </c>
      <c r="BX1006" s="74">
        <v>75.2</v>
      </c>
      <c r="BY1006" s="74">
        <v>80.2</v>
      </c>
      <c r="BZ1006" s="78">
        <v>2450</v>
      </c>
      <c r="CA1006" s="74">
        <v>3.8</v>
      </c>
      <c r="CB1006" s="78">
        <v>2355</v>
      </c>
      <c r="CC1006" s="74">
        <v>12.2</v>
      </c>
      <c r="CD1006" s="74">
        <v>9.3000000000000007</v>
      </c>
      <c r="CE1006" s="74">
        <v>65.900000000000006</v>
      </c>
      <c r="CF1006" s="74">
        <v>75</v>
      </c>
      <c r="CG1006" s="74">
        <v>78.5</v>
      </c>
      <c r="CH1006" s="78" t="s">
        <v>13</v>
      </c>
      <c r="CI1006" s="74" t="s">
        <v>13</v>
      </c>
      <c r="CJ1006" s="78" t="s">
        <v>13</v>
      </c>
      <c r="CK1006" s="74" t="s">
        <v>13</v>
      </c>
      <c r="CL1006" s="74" t="s">
        <v>13</v>
      </c>
      <c r="CM1006" s="74" t="s">
        <v>13</v>
      </c>
      <c r="CN1006" s="74" t="s">
        <v>13</v>
      </c>
      <c r="CO1006" s="74" t="s">
        <v>13</v>
      </c>
      <c r="CP1006" s="78"/>
      <c r="CQ1006" s="74"/>
      <c r="CR1006" s="78"/>
      <c r="CS1006" s="74"/>
      <c r="CT1006" s="74"/>
      <c r="CU1006" s="74"/>
      <c r="CV1006" s="74"/>
      <c r="CW1006" s="74"/>
    </row>
    <row r="1007" spans="1:101" ht="16.5" x14ac:dyDescent="0.3">
      <c r="A1007" s="74" t="s">
        <v>295</v>
      </c>
      <c r="B1007" s="74">
        <v>156</v>
      </c>
      <c r="C1007" s="74">
        <v>10007774</v>
      </c>
      <c r="D1007" s="74" t="s">
        <v>49</v>
      </c>
      <c r="E1007" s="74" t="s">
        <v>197</v>
      </c>
      <c r="F1007" s="78">
        <v>1365</v>
      </c>
      <c r="G1007" s="74">
        <v>2.7</v>
      </c>
      <c r="H1007" s="78">
        <v>1325</v>
      </c>
      <c r="I1007" s="74">
        <v>8.1</v>
      </c>
      <c r="J1007" s="74">
        <v>10.3</v>
      </c>
      <c r="K1007" s="74">
        <v>44.8</v>
      </c>
      <c r="L1007" s="74">
        <v>63.8</v>
      </c>
      <c r="M1007" s="74">
        <v>81.5</v>
      </c>
      <c r="N1007" s="78">
        <v>1365</v>
      </c>
      <c r="O1007" s="74">
        <v>3</v>
      </c>
      <c r="P1007" s="78">
        <v>1325</v>
      </c>
      <c r="Q1007" s="74">
        <v>11</v>
      </c>
      <c r="R1007" s="74">
        <v>7</v>
      </c>
      <c r="S1007" s="74">
        <v>52.1</v>
      </c>
      <c r="T1007" s="74">
        <v>72.3</v>
      </c>
      <c r="U1007" s="74">
        <v>82.1</v>
      </c>
      <c r="V1007" s="78" t="s">
        <v>13</v>
      </c>
      <c r="W1007" s="74" t="s">
        <v>13</v>
      </c>
      <c r="X1007" s="78" t="s">
        <v>13</v>
      </c>
      <c r="Y1007" s="74" t="s">
        <v>13</v>
      </c>
      <c r="Z1007" s="74" t="s">
        <v>13</v>
      </c>
      <c r="AA1007" s="74" t="s">
        <v>13</v>
      </c>
      <c r="AB1007" s="74" t="s">
        <v>13</v>
      </c>
      <c r="AC1007" s="74" t="s">
        <v>13</v>
      </c>
      <c r="AD1007" s="78"/>
      <c r="AE1007" s="74"/>
      <c r="AF1007" s="78"/>
      <c r="AG1007" s="74"/>
      <c r="AH1007" s="74"/>
      <c r="AI1007" s="74"/>
      <c r="AJ1007" s="74"/>
      <c r="AK1007" s="74"/>
      <c r="AL1007" s="78">
        <v>1485</v>
      </c>
      <c r="AM1007" s="74">
        <v>2.6</v>
      </c>
      <c r="AN1007" s="78">
        <v>1445</v>
      </c>
      <c r="AO1007" s="74">
        <v>10.7</v>
      </c>
      <c r="AP1007" s="74">
        <v>9.6</v>
      </c>
      <c r="AQ1007" s="74">
        <v>45.3</v>
      </c>
      <c r="AR1007" s="74">
        <v>62.4</v>
      </c>
      <c r="AS1007" s="74">
        <v>79.599999999999994</v>
      </c>
      <c r="AT1007" s="78">
        <v>1485</v>
      </c>
      <c r="AU1007" s="74">
        <v>2.8</v>
      </c>
      <c r="AV1007" s="78">
        <v>1440</v>
      </c>
      <c r="AW1007" s="74">
        <v>12.9</v>
      </c>
      <c r="AX1007" s="74">
        <v>6.9</v>
      </c>
      <c r="AY1007" s="74">
        <v>52.8</v>
      </c>
      <c r="AZ1007" s="74">
        <v>70.7</v>
      </c>
      <c r="BA1007" s="74">
        <v>80.2</v>
      </c>
      <c r="BB1007" s="78" t="s">
        <v>13</v>
      </c>
      <c r="BC1007" s="74" t="s">
        <v>13</v>
      </c>
      <c r="BD1007" s="78" t="s">
        <v>13</v>
      </c>
      <c r="BE1007" s="74" t="s">
        <v>13</v>
      </c>
      <c r="BF1007" s="74" t="s">
        <v>13</v>
      </c>
      <c r="BG1007" s="74" t="s">
        <v>13</v>
      </c>
      <c r="BH1007" s="74" t="s">
        <v>13</v>
      </c>
      <c r="BI1007" s="74" t="s">
        <v>13</v>
      </c>
      <c r="BJ1007" s="78"/>
      <c r="BK1007" s="74"/>
      <c r="BL1007" s="78"/>
      <c r="BM1007" s="74"/>
      <c r="BN1007" s="74"/>
      <c r="BO1007" s="74"/>
      <c r="BP1007" s="74"/>
      <c r="BQ1007" s="74"/>
      <c r="BR1007" s="78">
        <v>2845</v>
      </c>
      <c r="BS1007" s="74">
        <v>2.7</v>
      </c>
      <c r="BT1007" s="78">
        <v>2770</v>
      </c>
      <c r="BU1007" s="74">
        <v>9.5</v>
      </c>
      <c r="BV1007" s="74">
        <v>10</v>
      </c>
      <c r="BW1007" s="74">
        <v>45</v>
      </c>
      <c r="BX1007" s="74">
        <v>63.1</v>
      </c>
      <c r="BY1007" s="74">
        <v>80.5</v>
      </c>
      <c r="BZ1007" s="78">
        <v>2845</v>
      </c>
      <c r="CA1007" s="74">
        <v>2.9</v>
      </c>
      <c r="CB1007" s="78">
        <v>2765</v>
      </c>
      <c r="CC1007" s="74">
        <v>12</v>
      </c>
      <c r="CD1007" s="74">
        <v>6.9</v>
      </c>
      <c r="CE1007" s="74">
        <v>52.5</v>
      </c>
      <c r="CF1007" s="74">
        <v>71.5</v>
      </c>
      <c r="CG1007" s="74">
        <v>81.099999999999994</v>
      </c>
      <c r="CH1007" s="78" t="s">
        <v>13</v>
      </c>
      <c r="CI1007" s="74" t="s">
        <v>13</v>
      </c>
      <c r="CJ1007" s="78" t="s">
        <v>13</v>
      </c>
      <c r="CK1007" s="74" t="s">
        <v>13</v>
      </c>
      <c r="CL1007" s="74" t="s">
        <v>13</v>
      </c>
      <c r="CM1007" s="74" t="s">
        <v>13</v>
      </c>
      <c r="CN1007" s="74" t="s">
        <v>13</v>
      </c>
      <c r="CO1007" s="74" t="s">
        <v>13</v>
      </c>
      <c r="CP1007" s="78"/>
      <c r="CQ1007" s="74"/>
      <c r="CR1007" s="78"/>
      <c r="CS1007" s="74"/>
      <c r="CT1007" s="74"/>
      <c r="CU1007" s="74"/>
      <c r="CV1007" s="74"/>
      <c r="CW1007" s="74"/>
    </row>
    <row r="1008" spans="1:101" ht="16.5" x14ac:dyDescent="0.3">
      <c r="A1008" s="74" t="s">
        <v>295</v>
      </c>
      <c r="B1008" s="74">
        <v>230</v>
      </c>
      <c r="C1008" s="74">
        <v>10005127</v>
      </c>
      <c r="D1008" s="74" t="s">
        <v>19</v>
      </c>
      <c r="E1008" s="74" t="s">
        <v>199</v>
      </c>
      <c r="F1008" s="78" t="s">
        <v>13</v>
      </c>
      <c r="G1008" s="74" t="s">
        <v>13</v>
      </c>
      <c r="H1008" s="78" t="s">
        <v>13</v>
      </c>
      <c r="I1008" s="74" t="s">
        <v>13</v>
      </c>
      <c r="J1008" s="74" t="s">
        <v>13</v>
      </c>
      <c r="K1008" s="74" t="s">
        <v>13</v>
      </c>
      <c r="L1008" s="74" t="s">
        <v>13</v>
      </c>
      <c r="M1008" s="74" t="s">
        <v>13</v>
      </c>
      <c r="N1008" s="78" t="s">
        <v>13</v>
      </c>
      <c r="O1008" s="74" t="s">
        <v>13</v>
      </c>
      <c r="P1008" s="78" t="s">
        <v>13</v>
      </c>
      <c r="Q1008" s="74" t="s">
        <v>13</v>
      </c>
      <c r="R1008" s="74" t="s">
        <v>13</v>
      </c>
      <c r="S1008" s="74" t="s">
        <v>13</v>
      </c>
      <c r="T1008" s="74" t="s">
        <v>13</v>
      </c>
      <c r="U1008" s="74" t="s">
        <v>13</v>
      </c>
      <c r="V1008" s="78" t="s">
        <v>13</v>
      </c>
      <c r="W1008" s="74" t="s">
        <v>13</v>
      </c>
      <c r="X1008" s="78" t="s">
        <v>13</v>
      </c>
      <c r="Y1008" s="74" t="s">
        <v>13</v>
      </c>
      <c r="Z1008" s="74" t="s">
        <v>13</v>
      </c>
      <c r="AA1008" s="74" t="s">
        <v>13</v>
      </c>
      <c r="AB1008" s="74" t="s">
        <v>13</v>
      </c>
      <c r="AC1008" s="74" t="s">
        <v>13</v>
      </c>
      <c r="AD1008" s="78"/>
      <c r="AE1008" s="74"/>
      <c r="AF1008" s="78"/>
      <c r="AG1008" s="74"/>
      <c r="AH1008" s="74"/>
      <c r="AI1008" s="74"/>
      <c r="AJ1008" s="74"/>
      <c r="AK1008" s="74"/>
      <c r="AL1008" s="78" t="s">
        <v>13</v>
      </c>
      <c r="AM1008" s="74" t="s">
        <v>13</v>
      </c>
      <c r="AN1008" s="78" t="s">
        <v>13</v>
      </c>
      <c r="AO1008" s="74" t="s">
        <v>13</v>
      </c>
      <c r="AP1008" s="74" t="s">
        <v>13</v>
      </c>
      <c r="AQ1008" s="74" t="s">
        <v>13</v>
      </c>
      <c r="AR1008" s="74" t="s">
        <v>13</v>
      </c>
      <c r="AS1008" s="74" t="s">
        <v>13</v>
      </c>
      <c r="AT1008" s="78" t="s">
        <v>13</v>
      </c>
      <c r="AU1008" s="74" t="s">
        <v>13</v>
      </c>
      <c r="AV1008" s="78" t="s">
        <v>13</v>
      </c>
      <c r="AW1008" s="74" t="s">
        <v>13</v>
      </c>
      <c r="AX1008" s="74" t="s">
        <v>13</v>
      </c>
      <c r="AY1008" s="74" t="s">
        <v>13</v>
      </c>
      <c r="AZ1008" s="74" t="s">
        <v>13</v>
      </c>
      <c r="BA1008" s="74" t="s">
        <v>13</v>
      </c>
      <c r="BB1008" s="78" t="s">
        <v>13</v>
      </c>
      <c r="BC1008" s="74" t="s">
        <v>13</v>
      </c>
      <c r="BD1008" s="78" t="s">
        <v>13</v>
      </c>
      <c r="BE1008" s="74" t="s">
        <v>13</v>
      </c>
      <c r="BF1008" s="74" t="s">
        <v>13</v>
      </c>
      <c r="BG1008" s="74" t="s">
        <v>13</v>
      </c>
      <c r="BH1008" s="74" t="s">
        <v>13</v>
      </c>
      <c r="BI1008" s="74" t="s">
        <v>13</v>
      </c>
      <c r="BJ1008" s="78"/>
      <c r="BK1008" s="74"/>
      <c r="BL1008" s="78"/>
      <c r="BM1008" s="74"/>
      <c r="BN1008" s="74"/>
      <c r="BO1008" s="74"/>
      <c r="BP1008" s="74"/>
      <c r="BQ1008" s="74"/>
      <c r="BR1008" s="78" t="s">
        <v>13</v>
      </c>
      <c r="BS1008" s="74" t="s">
        <v>13</v>
      </c>
      <c r="BT1008" s="78" t="s">
        <v>13</v>
      </c>
      <c r="BU1008" s="74" t="s">
        <v>13</v>
      </c>
      <c r="BV1008" s="74" t="s">
        <v>13</v>
      </c>
      <c r="BW1008" s="74" t="s">
        <v>13</v>
      </c>
      <c r="BX1008" s="74" t="s">
        <v>13</v>
      </c>
      <c r="BY1008" s="74" t="s">
        <v>13</v>
      </c>
      <c r="BZ1008" s="78" t="s">
        <v>13</v>
      </c>
      <c r="CA1008" s="74" t="s">
        <v>13</v>
      </c>
      <c r="CB1008" s="78" t="s">
        <v>13</v>
      </c>
      <c r="CC1008" s="74" t="s">
        <v>13</v>
      </c>
      <c r="CD1008" s="74" t="s">
        <v>13</v>
      </c>
      <c r="CE1008" s="74" t="s">
        <v>13</v>
      </c>
      <c r="CF1008" s="74" t="s">
        <v>13</v>
      </c>
      <c r="CG1008" s="74" t="s">
        <v>13</v>
      </c>
      <c r="CH1008" s="78" t="s">
        <v>13</v>
      </c>
      <c r="CI1008" s="74" t="s">
        <v>13</v>
      </c>
      <c r="CJ1008" s="78" t="s">
        <v>13</v>
      </c>
      <c r="CK1008" s="74" t="s">
        <v>13</v>
      </c>
      <c r="CL1008" s="74" t="s">
        <v>13</v>
      </c>
      <c r="CM1008" s="74" t="s">
        <v>13</v>
      </c>
      <c r="CN1008" s="74" t="s">
        <v>13</v>
      </c>
      <c r="CO1008" s="74" t="s">
        <v>13</v>
      </c>
      <c r="CP1008" s="78"/>
      <c r="CQ1008" s="74"/>
      <c r="CR1008" s="78"/>
      <c r="CS1008" s="74"/>
      <c r="CT1008" s="74"/>
      <c r="CU1008" s="74"/>
      <c r="CV1008" s="74"/>
      <c r="CW1008" s="74"/>
    </row>
    <row r="1009" spans="1:101" ht="16.5" x14ac:dyDescent="0.3">
      <c r="A1009" s="74" t="s">
        <v>295</v>
      </c>
      <c r="B1009" s="74">
        <v>73</v>
      </c>
      <c r="C1009" s="74">
        <v>10007801</v>
      </c>
      <c r="D1009" s="74" t="s">
        <v>19</v>
      </c>
      <c r="E1009" s="74" t="s">
        <v>201</v>
      </c>
      <c r="F1009" s="78">
        <v>2470</v>
      </c>
      <c r="G1009" s="74">
        <v>4.5</v>
      </c>
      <c r="H1009" s="78">
        <v>2355</v>
      </c>
      <c r="I1009" s="74">
        <v>6.5</v>
      </c>
      <c r="J1009" s="74">
        <v>9.9</v>
      </c>
      <c r="K1009" s="74">
        <v>63.2</v>
      </c>
      <c r="L1009" s="74">
        <v>76.5</v>
      </c>
      <c r="M1009" s="74">
        <v>83.6</v>
      </c>
      <c r="N1009" s="78">
        <v>2470</v>
      </c>
      <c r="O1009" s="74">
        <v>4.7</v>
      </c>
      <c r="P1009" s="78">
        <v>2355</v>
      </c>
      <c r="Q1009" s="74">
        <v>10</v>
      </c>
      <c r="R1009" s="74">
        <v>8.1999999999999993</v>
      </c>
      <c r="S1009" s="74">
        <v>66.099999999999994</v>
      </c>
      <c r="T1009" s="74">
        <v>78.400000000000006</v>
      </c>
      <c r="U1009" s="74">
        <v>81.8</v>
      </c>
      <c r="V1009" s="78" t="s">
        <v>13</v>
      </c>
      <c r="W1009" s="74" t="s">
        <v>13</v>
      </c>
      <c r="X1009" s="78" t="s">
        <v>13</v>
      </c>
      <c r="Y1009" s="74" t="s">
        <v>13</v>
      </c>
      <c r="Z1009" s="74" t="s">
        <v>13</v>
      </c>
      <c r="AA1009" s="74" t="s">
        <v>13</v>
      </c>
      <c r="AB1009" s="74" t="s">
        <v>13</v>
      </c>
      <c r="AC1009" s="74" t="s">
        <v>13</v>
      </c>
      <c r="AD1009" s="78"/>
      <c r="AE1009" s="74"/>
      <c r="AF1009" s="78"/>
      <c r="AG1009" s="74"/>
      <c r="AH1009" s="74"/>
      <c r="AI1009" s="74"/>
      <c r="AJ1009" s="74"/>
      <c r="AK1009" s="74"/>
      <c r="AL1009" s="78">
        <v>1865</v>
      </c>
      <c r="AM1009" s="74">
        <v>2.6</v>
      </c>
      <c r="AN1009" s="78">
        <v>1815</v>
      </c>
      <c r="AO1009" s="74">
        <v>8.8000000000000007</v>
      </c>
      <c r="AP1009" s="74">
        <v>13.2</v>
      </c>
      <c r="AQ1009" s="74">
        <v>60</v>
      </c>
      <c r="AR1009" s="74">
        <v>70.7</v>
      </c>
      <c r="AS1009" s="74">
        <v>78</v>
      </c>
      <c r="AT1009" s="78">
        <v>1865</v>
      </c>
      <c r="AU1009" s="74">
        <v>2.7</v>
      </c>
      <c r="AV1009" s="78">
        <v>1815</v>
      </c>
      <c r="AW1009" s="74">
        <v>13</v>
      </c>
      <c r="AX1009" s="74">
        <v>10</v>
      </c>
      <c r="AY1009" s="74">
        <v>65.3</v>
      </c>
      <c r="AZ1009" s="74">
        <v>73.8</v>
      </c>
      <c r="BA1009" s="74">
        <v>77</v>
      </c>
      <c r="BB1009" s="78" t="s">
        <v>13</v>
      </c>
      <c r="BC1009" s="74" t="s">
        <v>13</v>
      </c>
      <c r="BD1009" s="78" t="s">
        <v>13</v>
      </c>
      <c r="BE1009" s="74" t="s">
        <v>13</v>
      </c>
      <c r="BF1009" s="74" t="s">
        <v>13</v>
      </c>
      <c r="BG1009" s="74" t="s">
        <v>13</v>
      </c>
      <c r="BH1009" s="74" t="s">
        <v>13</v>
      </c>
      <c r="BI1009" s="74" t="s">
        <v>13</v>
      </c>
      <c r="BJ1009" s="78"/>
      <c r="BK1009" s="74"/>
      <c r="BL1009" s="78"/>
      <c r="BM1009" s="74"/>
      <c r="BN1009" s="74"/>
      <c r="BO1009" s="74"/>
      <c r="BP1009" s="74"/>
      <c r="BQ1009" s="74"/>
      <c r="BR1009" s="78">
        <v>4335</v>
      </c>
      <c r="BS1009" s="74">
        <v>3.7</v>
      </c>
      <c r="BT1009" s="78">
        <v>4175</v>
      </c>
      <c r="BU1009" s="74">
        <v>7.5</v>
      </c>
      <c r="BV1009" s="74">
        <v>11.3</v>
      </c>
      <c r="BW1009" s="74">
        <v>61.8</v>
      </c>
      <c r="BX1009" s="74">
        <v>74</v>
      </c>
      <c r="BY1009" s="74">
        <v>81.2</v>
      </c>
      <c r="BZ1009" s="78">
        <v>4335</v>
      </c>
      <c r="CA1009" s="74">
        <v>3.8</v>
      </c>
      <c r="CB1009" s="78">
        <v>4170</v>
      </c>
      <c r="CC1009" s="74">
        <v>11.3</v>
      </c>
      <c r="CD1009" s="74">
        <v>9</v>
      </c>
      <c r="CE1009" s="74">
        <v>65.8</v>
      </c>
      <c r="CF1009" s="74">
        <v>76.400000000000006</v>
      </c>
      <c r="CG1009" s="74">
        <v>79.7</v>
      </c>
      <c r="CH1009" s="78" t="s">
        <v>13</v>
      </c>
      <c r="CI1009" s="74" t="s">
        <v>13</v>
      </c>
      <c r="CJ1009" s="78" t="s">
        <v>13</v>
      </c>
      <c r="CK1009" s="74" t="s">
        <v>13</v>
      </c>
      <c r="CL1009" s="74" t="s">
        <v>13</v>
      </c>
      <c r="CM1009" s="74" t="s">
        <v>13</v>
      </c>
      <c r="CN1009" s="74" t="s">
        <v>13</v>
      </c>
      <c r="CO1009" s="74" t="s">
        <v>13</v>
      </c>
      <c r="CP1009" s="78"/>
      <c r="CQ1009" s="74"/>
      <c r="CR1009" s="78"/>
      <c r="CS1009" s="74"/>
      <c r="CT1009" s="74"/>
      <c r="CU1009" s="74"/>
      <c r="CV1009" s="74"/>
      <c r="CW1009" s="74"/>
    </row>
    <row r="1010" spans="1:101" ht="16.5" x14ac:dyDescent="0.3">
      <c r="A1010" s="74" t="s">
        <v>295</v>
      </c>
      <c r="B1010" s="74">
        <v>74</v>
      </c>
      <c r="C1010" s="74">
        <v>10007155</v>
      </c>
      <c r="D1010" s="74" t="s">
        <v>49</v>
      </c>
      <c r="E1010" s="74" t="s">
        <v>203</v>
      </c>
      <c r="F1010" s="78">
        <v>1845</v>
      </c>
      <c r="G1010" s="74">
        <v>3.1</v>
      </c>
      <c r="H1010" s="78">
        <v>1785</v>
      </c>
      <c r="I1010" s="74">
        <v>4.5</v>
      </c>
      <c r="J1010" s="74">
        <v>10.9</v>
      </c>
      <c r="K1010" s="74">
        <v>65.5</v>
      </c>
      <c r="L1010" s="74">
        <v>78.7</v>
      </c>
      <c r="M1010" s="74">
        <v>84.6</v>
      </c>
      <c r="N1010" s="78">
        <v>1845</v>
      </c>
      <c r="O1010" s="74">
        <v>3.3</v>
      </c>
      <c r="P1010" s="78">
        <v>1780</v>
      </c>
      <c r="Q1010" s="74">
        <v>9.4</v>
      </c>
      <c r="R1010" s="74">
        <v>9</v>
      </c>
      <c r="S1010" s="74">
        <v>70.400000000000006</v>
      </c>
      <c r="T1010" s="74">
        <v>79.3</v>
      </c>
      <c r="U1010" s="74">
        <v>81.599999999999994</v>
      </c>
      <c r="V1010" s="78" t="s">
        <v>13</v>
      </c>
      <c r="W1010" s="74" t="s">
        <v>13</v>
      </c>
      <c r="X1010" s="78" t="s">
        <v>13</v>
      </c>
      <c r="Y1010" s="74" t="s">
        <v>13</v>
      </c>
      <c r="Z1010" s="74" t="s">
        <v>13</v>
      </c>
      <c r="AA1010" s="74" t="s">
        <v>13</v>
      </c>
      <c r="AB1010" s="74" t="s">
        <v>13</v>
      </c>
      <c r="AC1010" s="74" t="s">
        <v>13</v>
      </c>
      <c r="AD1010" s="78"/>
      <c r="AE1010" s="74"/>
      <c r="AF1010" s="78"/>
      <c r="AG1010" s="74"/>
      <c r="AH1010" s="74"/>
      <c r="AI1010" s="74"/>
      <c r="AJ1010" s="74"/>
      <c r="AK1010" s="74"/>
      <c r="AL1010" s="78">
        <v>2040</v>
      </c>
      <c r="AM1010" s="74">
        <v>2.2999999999999998</v>
      </c>
      <c r="AN1010" s="78">
        <v>1995</v>
      </c>
      <c r="AO1010" s="74">
        <v>6.9</v>
      </c>
      <c r="AP1010" s="74">
        <v>13.7</v>
      </c>
      <c r="AQ1010" s="74">
        <v>64.3</v>
      </c>
      <c r="AR1010" s="74">
        <v>73.2</v>
      </c>
      <c r="AS1010" s="74">
        <v>79.400000000000006</v>
      </c>
      <c r="AT1010" s="78">
        <v>2040</v>
      </c>
      <c r="AU1010" s="74">
        <v>2.4</v>
      </c>
      <c r="AV1010" s="78">
        <v>1990</v>
      </c>
      <c r="AW1010" s="74">
        <v>10.1</v>
      </c>
      <c r="AX1010" s="74">
        <v>9.6999999999999993</v>
      </c>
      <c r="AY1010" s="74">
        <v>69.900000000000006</v>
      </c>
      <c r="AZ1010" s="74">
        <v>76.5</v>
      </c>
      <c r="BA1010" s="74">
        <v>80.2</v>
      </c>
      <c r="BB1010" s="78" t="s">
        <v>13</v>
      </c>
      <c r="BC1010" s="74" t="s">
        <v>13</v>
      </c>
      <c r="BD1010" s="78" t="s">
        <v>13</v>
      </c>
      <c r="BE1010" s="74" t="s">
        <v>13</v>
      </c>
      <c r="BF1010" s="74" t="s">
        <v>13</v>
      </c>
      <c r="BG1010" s="74" t="s">
        <v>13</v>
      </c>
      <c r="BH1010" s="74" t="s">
        <v>13</v>
      </c>
      <c r="BI1010" s="74" t="s">
        <v>13</v>
      </c>
      <c r="BJ1010" s="78"/>
      <c r="BK1010" s="74"/>
      <c r="BL1010" s="78"/>
      <c r="BM1010" s="74"/>
      <c r="BN1010" s="74"/>
      <c r="BO1010" s="74"/>
      <c r="BP1010" s="74"/>
      <c r="BQ1010" s="74"/>
      <c r="BR1010" s="78">
        <v>3885</v>
      </c>
      <c r="BS1010" s="74">
        <v>2.7</v>
      </c>
      <c r="BT1010" s="78">
        <v>3780</v>
      </c>
      <c r="BU1010" s="74">
        <v>5.8</v>
      </c>
      <c r="BV1010" s="74">
        <v>12.4</v>
      </c>
      <c r="BW1010" s="74">
        <v>64.8</v>
      </c>
      <c r="BX1010" s="74">
        <v>75.8</v>
      </c>
      <c r="BY1010" s="74">
        <v>81.900000000000006</v>
      </c>
      <c r="BZ1010" s="78">
        <v>3885</v>
      </c>
      <c r="CA1010" s="74">
        <v>2.9</v>
      </c>
      <c r="CB1010" s="78">
        <v>3775</v>
      </c>
      <c r="CC1010" s="74">
        <v>9.8000000000000007</v>
      </c>
      <c r="CD1010" s="74">
        <v>9.4</v>
      </c>
      <c r="CE1010" s="74">
        <v>70.2</v>
      </c>
      <c r="CF1010" s="74">
        <v>77.8</v>
      </c>
      <c r="CG1010" s="74">
        <v>80.900000000000006</v>
      </c>
      <c r="CH1010" s="78" t="s">
        <v>13</v>
      </c>
      <c r="CI1010" s="74" t="s">
        <v>13</v>
      </c>
      <c r="CJ1010" s="78" t="s">
        <v>13</v>
      </c>
      <c r="CK1010" s="74" t="s">
        <v>13</v>
      </c>
      <c r="CL1010" s="74" t="s">
        <v>13</v>
      </c>
      <c r="CM1010" s="74" t="s">
        <v>13</v>
      </c>
      <c r="CN1010" s="74" t="s">
        <v>13</v>
      </c>
      <c r="CO1010" s="74" t="s">
        <v>13</v>
      </c>
      <c r="CP1010" s="78"/>
      <c r="CQ1010" s="74"/>
      <c r="CR1010" s="78"/>
      <c r="CS1010" s="74"/>
      <c r="CT1010" s="74"/>
      <c r="CU1010" s="74"/>
      <c r="CV1010" s="74"/>
      <c r="CW1010" s="74"/>
    </row>
    <row r="1011" spans="1:101" ht="16.5" x14ac:dyDescent="0.3">
      <c r="A1011" s="74" t="s">
        <v>295</v>
      </c>
      <c r="B1011" s="74">
        <v>139</v>
      </c>
      <c r="C1011" s="74">
        <v>10007775</v>
      </c>
      <c r="D1011" s="74" t="s">
        <v>27</v>
      </c>
      <c r="E1011" s="74" t="s">
        <v>205</v>
      </c>
      <c r="F1011" s="78">
        <v>1360</v>
      </c>
      <c r="G1011" s="74">
        <v>3.2</v>
      </c>
      <c r="H1011" s="78">
        <v>1320</v>
      </c>
      <c r="I1011" s="74">
        <v>5.5</v>
      </c>
      <c r="J1011" s="74">
        <v>12.9</v>
      </c>
      <c r="K1011" s="74">
        <v>49.8</v>
      </c>
      <c r="L1011" s="74">
        <v>68.8</v>
      </c>
      <c r="M1011" s="74">
        <v>81.599999999999994</v>
      </c>
      <c r="N1011" s="78">
        <v>1360</v>
      </c>
      <c r="O1011" s="74">
        <v>3.3</v>
      </c>
      <c r="P1011" s="78">
        <v>1315</v>
      </c>
      <c r="Q1011" s="74">
        <v>10.9</v>
      </c>
      <c r="R1011" s="74">
        <v>10.7</v>
      </c>
      <c r="S1011" s="74">
        <v>62.9</v>
      </c>
      <c r="T1011" s="74">
        <v>72.8</v>
      </c>
      <c r="U1011" s="74">
        <v>78.400000000000006</v>
      </c>
      <c r="V1011" s="78" t="s">
        <v>13</v>
      </c>
      <c r="W1011" s="74" t="s">
        <v>13</v>
      </c>
      <c r="X1011" s="78" t="s">
        <v>13</v>
      </c>
      <c r="Y1011" s="74" t="s">
        <v>13</v>
      </c>
      <c r="Z1011" s="74" t="s">
        <v>13</v>
      </c>
      <c r="AA1011" s="74" t="s">
        <v>13</v>
      </c>
      <c r="AB1011" s="74" t="s">
        <v>13</v>
      </c>
      <c r="AC1011" s="74" t="s">
        <v>13</v>
      </c>
      <c r="AD1011" s="78"/>
      <c r="AE1011" s="74"/>
      <c r="AF1011" s="78"/>
      <c r="AG1011" s="74"/>
      <c r="AH1011" s="74"/>
      <c r="AI1011" s="74"/>
      <c r="AJ1011" s="74"/>
      <c r="AK1011" s="74"/>
      <c r="AL1011" s="78">
        <v>1100</v>
      </c>
      <c r="AM1011" s="74">
        <v>1.6</v>
      </c>
      <c r="AN1011" s="78">
        <v>1085</v>
      </c>
      <c r="AO1011" s="74">
        <v>6.4</v>
      </c>
      <c r="AP1011" s="74">
        <v>14.6</v>
      </c>
      <c r="AQ1011" s="74">
        <v>45.1</v>
      </c>
      <c r="AR1011" s="74">
        <v>62.7</v>
      </c>
      <c r="AS1011" s="74">
        <v>79.099999999999994</v>
      </c>
      <c r="AT1011" s="78">
        <v>1100</v>
      </c>
      <c r="AU1011" s="74">
        <v>2</v>
      </c>
      <c r="AV1011" s="78">
        <v>1080</v>
      </c>
      <c r="AW1011" s="74">
        <v>13.6</v>
      </c>
      <c r="AX1011" s="74">
        <v>9.8000000000000007</v>
      </c>
      <c r="AY1011" s="74">
        <v>61.4</v>
      </c>
      <c r="AZ1011" s="74">
        <v>70.2</v>
      </c>
      <c r="BA1011" s="74">
        <v>76.599999999999994</v>
      </c>
      <c r="BB1011" s="78" t="s">
        <v>13</v>
      </c>
      <c r="BC1011" s="74" t="s">
        <v>13</v>
      </c>
      <c r="BD1011" s="78" t="s">
        <v>13</v>
      </c>
      <c r="BE1011" s="74" t="s">
        <v>13</v>
      </c>
      <c r="BF1011" s="74" t="s">
        <v>13</v>
      </c>
      <c r="BG1011" s="74" t="s">
        <v>13</v>
      </c>
      <c r="BH1011" s="74" t="s">
        <v>13</v>
      </c>
      <c r="BI1011" s="74" t="s">
        <v>13</v>
      </c>
      <c r="BJ1011" s="78"/>
      <c r="BK1011" s="74"/>
      <c r="BL1011" s="78"/>
      <c r="BM1011" s="74"/>
      <c r="BN1011" s="74"/>
      <c r="BO1011" s="74"/>
      <c r="BP1011" s="74"/>
      <c r="BQ1011" s="74"/>
      <c r="BR1011" s="78">
        <v>2465</v>
      </c>
      <c r="BS1011" s="74">
        <v>2.5</v>
      </c>
      <c r="BT1011" s="78">
        <v>2400</v>
      </c>
      <c r="BU1011" s="74">
        <v>5.9</v>
      </c>
      <c r="BV1011" s="74">
        <v>13.7</v>
      </c>
      <c r="BW1011" s="74">
        <v>47.7</v>
      </c>
      <c r="BX1011" s="74">
        <v>66.099999999999994</v>
      </c>
      <c r="BY1011" s="74">
        <v>80.400000000000006</v>
      </c>
      <c r="BZ1011" s="78">
        <v>2465</v>
      </c>
      <c r="CA1011" s="74">
        <v>2.7</v>
      </c>
      <c r="CB1011" s="78">
        <v>2395</v>
      </c>
      <c r="CC1011" s="74">
        <v>12.1</v>
      </c>
      <c r="CD1011" s="74">
        <v>10.3</v>
      </c>
      <c r="CE1011" s="74">
        <v>62.2</v>
      </c>
      <c r="CF1011" s="74">
        <v>71.599999999999994</v>
      </c>
      <c r="CG1011" s="74">
        <v>77.599999999999994</v>
      </c>
      <c r="CH1011" s="78" t="s">
        <v>13</v>
      </c>
      <c r="CI1011" s="74" t="s">
        <v>13</v>
      </c>
      <c r="CJ1011" s="78" t="s">
        <v>13</v>
      </c>
      <c r="CK1011" s="74" t="s">
        <v>13</v>
      </c>
      <c r="CL1011" s="74" t="s">
        <v>13</v>
      </c>
      <c r="CM1011" s="74" t="s">
        <v>13</v>
      </c>
      <c r="CN1011" s="74" t="s">
        <v>13</v>
      </c>
      <c r="CO1011" s="74" t="s">
        <v>13</v>
      </c>
      <c r="CP1011" s="78"/>
      <c r="CQ1011" s="74"/>
      <c r="CR1011" s="78"/>
      <c r="CS1011" s="74"/>
      <c r="CT1011" s="74"/>
      <c r="CU1011" s="74"/>
      <c r="CV1011" s="74"/>
      <c r="CW1011" s="74"/>
    </row>
    <row r="1012" spans="1:101" ht="16.5" x14ac:dyDescent="0.3">
      <c r="A1012" s="74" t="s">
        <v>295</v>
      </c>
      <c r="B1012" s="74">
        <v>30</v>
      </c>
      <c r="C1012" s="74">
        <v>10005389</v>
      </c>
      <c r="D1012" s="74" t="s">
        <v>27</v>
      </c>
      <c r="E1012" s="74" t="s">
        <v>207</v>
      </c>
      <c r="F1012" s="78">
        <v>105</v>
      </c>
      <c r="G1012" s="74">
        <v>6.5</v>
      </c>
      <c r="H1012" s="78">
        <v>100</v>
      </c>
      <c r="I1012" s="74">
        <v>8</v>
      </c>
      <c r="J1012" s="74">
        <v>17</v>
      </c>
      <c r="K1012" s="74" t="s">
        <v>396</v>
      </c>
      <c r="L1012" s="74" t="s">
        <v>396</v>
      </c>
      <c r="M1012" s="74">
        <v>75</v>
      </c>
      <c r="N1012" s="78">
        <v>105</v>
      </c>
      <c r="O1012" s="74">
        <v>6.5</v>
      </c>
      <c r="P1012" s="78">
        <v>100</v>
      </c>
      <c r="Q1012" s="74">
        <v>18</v>
      </c>
      <c r="R1012" s="74">
        <v>19</v>
      </c>
      <c r="S1012" s="74" t="s">
        <v>396</v>
      </c>
      <c r="T1012" s="74" t="s">
        <v>396</v>
      </c>
      <c r="U1012" s="74">
        <v>63</v>
      </c>
      <c r="V1012" s="78" t="s">
        <v>13</v>
      </c>
      <c r="W1012" s="74" t="s">
        <v>13</v>
      </c>
      <c r="X1012" s="78" t="s">
        <v>13</v>
      </c>
      <c r="Y1012" s="74" t="s">
        <v>13</v>
      </c>
      <c r="Z1012" s="74" t="s">
        <v>13</v>
      </c>
      <c r="AA1012" s="74" t="s">
        <v>13</v>
      </c>
      <c r="AB1012" s="74" t="s">
        <v>13</v>
      </c>
      <c r="AC1012" s="74" t="s">
        <v>13</v>
      </c>
      <c r="AD1012" s="78"/>
      <c r="AE1012" s="74"/>
      <c r="AF1012" s="78"/>
      <c r="AG1012" s="74"/>
      <c r="AH1012" s="74"/>
      <c r="AI1012" s="74"/>
      <c r="AJ1012" s="74"/>
      <c r="AK1012" s="74"/>
      <c r="AL1012" s="78">
        <v>180</v>
      </c>
      <c r="AM1012" s="74">
        <v>1.7</v>
      </c>
      <c r="AN1012" s="78">
        <v>175</v>
      </c>
      <c r="AO1012" s="74">
        <v>10.8</v>
      </c>
      <c r="AP1012" s="74">
        <v>23.3</v>
      </c>
      <c r="AQ1012" s="74" t="s">
        <v>396</v>
      </c>
      <c r="AR1012" s="74" t="s">
        <v>396</v>
      </c>
      <c r="AS1012" s="74">
        <v>65.900000000000006</v>
      </c>
      <c r="AT1012" s="78">
        <v>180</v>
      </c>
      <c r="AU1012" s="74">
        <v>1.7</v>
      </c>
      <c r="AV1012" s="78">
        <v>175</v>
      </c>
      <c r="AW1012" s="74">
        <v>18.2</v>
      </c>
      <c r="AX1012" s="74">
        <v>14.8</v>
      </c>
      <c r="AY1012" s="74" t="s">
        <v>396</v>
      </c>
      <c r="AZ1012" s="74" t="s">
        <v>396</v>
      </c>
      <c r="BA1012" s="74">
        <v>67</v>
      </c>
      <c r="BB1012" s="78" t="s">
        <v>13</v>
      </c>
      <c r="BC1012" s="74" t="s">
        <v>13</v>
      </c>
      <c r="BD1012" s="78" t="s">
        <v>13</v>
      </c>
      <c r="BE1012" s="74" t="s">
        <v>13</v>
      </c>
      <c r="BF1012" s="74" t="s">
        <v>13</v>
      </c>
      <c r="BG1012" s="74" t="s">
        <v>13</v>
      </c>
      <c r="BH1012" s="74" t="s">
        <v>13</v>
      </c>
      <c r="BI1012" s="74" t="s">
        <v>13</v>
      </c>
      <c r="BJ1012" s="78"/>
      <c r="BK1012" s="74"/>
      <c r="BL1012" s="78"/>
      <c r="BM1012" s="74"/>
      <c r="BN1012" s="74"/>
      <c r="BO1012" s="74"/>
      <c r="BP1012" s="74"/>
      <c r="BQ1012" s="74"/>
      <c r="BR1012" s="78">
        <v>285</v>
      </c>
      <c r="BS1012" s="74">
        <v>3.5</v>
      </c>
      <c r="BT1012" s="78">
        <v>275</v>
      </c>
      <c r="BU1012" s="74">
        <v>9.8000000000000007</v>
      </c>
      <c r="BV1012" s="74">
        <v>21</v>
      </c>
      <c r="BW1012" s="74">
        <v>64.099999999999994</v>
      </c>
      <c r="BX1012" s="74">
        <v>67.400000000000006</v>
      </c>
      <c r="BY1012" s="74">
        <v>69.2</v>
      </c>
      <c r="BZ1012" s="78">
        <v>285</v>
      </c>
      <c r="CA1012" s="74">
        <v>3.5</v>
      </c>
      <c r="CB1012" s="78">
        <v>275</v>
      </c>
      <c r="CC1012" s="74">
        <v>18.100000000000001</v>
      </c>
      <c r="CD1012" s="74">
        <v>16.3</v>
      </c>
      <c r="CE1012" s="74" t="s">
        <v>396</v>
      </c>
      <c r="CF1012" s="74" t="s">
        <v>396</v>
      </c>
      <c r="CG1012" s="74">
        <v>65.599999999999994</v>
      </c>
      <c r="CH1012" s="78" t="s">
        <v>13</v>
      </c>
      <c r="CI1012" s="74" t="s">
        <v>13</v>
      </c>
      <c r="CJ1012" s="78" t="s">
        <v>13</v>
      </c>
      <c r="CK1012" s="74" t="s">
        <v>13</v>
      </c>
      <c r="CL1012" s="74" t="s">
        <v>13</v>
      </c>
      <c r="CM1012" s="74" t="s">
        <v>13</v>
      </c>
      <c r="CN1012" s="74" t="s">
        <v>13</v>
      </c>
      <c r="CO1012" s="74" t="s">
        <v>13</v>
      </c>
      <c r="CP1012" s="78"/>
      <c r="CQ1012" s="74"/>
      <c r="CR1012" s="78"/>
      <c r="CS1012" s="74"/>
      <c r="CT1012" s="74"/>
      <c r="CU1012" s="74"/>
      <c r="CV1012" s="74"/>
      <c r="CW1012" s="74"/>
    </row>
    <row r="1013" spans="1:101" ht="16.5" x14ac:dyDescent="0.3">
      <c r="A1013" s="74" t="s">
        <v>295</v>
      </c>
      <c r="B1013" s="74">
        <v>157</v>
      </c>
      <c r="C1013" s="74">
        <v>10007802</v>
      </c>
      <c r="D1013" s="74" t="s">
        <v>49</v>
      </c>
      <c r="E1013" s="74" t="s">
        <v>209</v>
      </c>
      <c r="F1013" s="78">
        <v>1175</v>
      </c>
      <c r="G1013" s="74">
        <v>3.1</v>
      </c>
      <c r="H1013" s="78">
        <v>1140</v>
      </c>
      <c r="I1013" s="74">
        <v>5.0999999999999996</v>
      </c>
      <c r="J1013" s="74">
        <v>10.1</v>
      </c>
      <c r="K1013" s="74">
        <v>60.1</v>
      </c>
      <c r="L1013" s="74">
        <v>74.5</v>
      </c>
      <c r="M1013" s="74">
        <v>84.8</v>
      </c>
      <c r="N1013" s="78">
        <v>1175</v>
      </c>
      <c r="O1013" s="74">
        <v>3.6</v>
      </c>
      <c r="P1013" s="78">
        <v>1135</v>
      </c>
      <c r="Q1013" s="74">
        <v>9</v>
      </c>
      <c r="R1013" s="74">
        <v>8.6999999999999993</v>
      </c>
      <c r="S1013" s="74">
        <v>67.099999999999994</v>
      </c>
      <c r="T1013" s="74">
        <v>78.2</v>
      </c>
      <c r="U1013" s="74">
        <v>82.3</v>
      </c>
      <c r="V1013" s="78" t="s">
        <v>13</v>
      </c>
      <c r="W1013" s="74" t="s">
        <v>13</v>
      </c>
      <c r="X1013" s="78" t="s">
        <v>13</v>
      </c>
      <c r="Y1013" s="74" t="s">
        <v>13</v>
      </c>
      <c r="Z1013" s="74" t="s">
        <v>13</v>
      </c>
      <c r="AA1013" s="74" t="s">
        <v>13</v>
      </c>
      <c r="AB1013" s="74" t="s">
        <v>13</v>
      </c>
      <c r="AC1013" s="74" t="s">
        <v>13</v>
      </c>
      <c r="AD1013" s="78"/>
      <c r="AE1013" s="74"/>
      <c r="AF1013" s="78"/>
      <c r="AG1013" s="74"/>
      <c r="AH1013" s="74"/>
      <c r="AI1013" s="74"/>
      <c r="AJ1013" s="74"/>
      <c r="AK1013" s="74"/>
      <c r="AL1013" s="78">
        <v>950</v>
      </c>
      <c r="AM1013" s="74">
        <v>3.2</v>
      </c>
      <c r="AN1013" s="78">
        <v>920</v>
      </c>
      <c r="AO1013" s="74">
        <v>6.5</v>
      </c>
      <c r="AP1013" s="74">
        <v>14.5</v>
      </c>
      <c r="AQ1013" s="74">
        <v>59.3</v>
      </c>
      <c r="AR1013" s="74">
        <v>70.400000000000006</v>
      </c>
      <c r="AS1013" s="74">
        <v>79</v>
      </c>
      <c r="AT1013" s="78">
        <v>950</v>
      </c>
      <c r="AU1013" s="74">
        <v>3.5</v>
      </c>
      <c r="AV1013" s="78">
        <v>915</v>
      </c>
      <c r="AW1013" s="74">
        <v>12.1</v>
      </c>
      <c r="AX1013" s="74">
        <v>7.3</v>
      </c>
      <c r="AY1013" s="74">
        <v>69.900000000000006</v>
      </c>
      <c r="AZ1013" s="74">
        <v>77.2</v>
      </c>
      <c r="BA1013" s="74">
        <v>80.599999999999994</v>
      </c>
      <c r="BB1013" s="78" t="s">
        <v>13</v>
      </c>
      <c r="BC1013" s="74" t="s">
        <v>13</v>
      </c>
      <c r="BD1013" s="78" t="s">
        <v>13</v>
      </c>
      <c r="BE1013" s="74" t="s">
        <v>13</v>
      </c>
      <c r="BF1013" s="74" t="s">
        <v>13</v>
      </c>
      <c r="BG1013" s="74" t="s">
        <v>13</v>
      </c>
      <c r="BH1013" s="74" t="s">
        <v>13</v>
      </c>
      <c r="BI1013" s="74" t="s">
        <v>13</v>
      </c>
      <c r="BJ1013" s="78"/>
      <c r="BK1013" s="74"/>
      <c r="BL1013" s="78"/>
      <c r="BM1013" s="74"/>
      <c r="BN1013" s="74"/>
      <c r="BO1013" s="74"/>
      <c r="BP1013" s="74"/>
      <c r="BQ1013" s="74"/>
      <c r="BR1013" s="78">
        <v>2125</v>
      </c>
      <c r="BS1013" s="74">
        <v>3.1</v>
      </c>
      <c r="BT1013" s="78">
        <v>2060</v>
      </c>
      <c r="BU1013" s="74">
        <v>5.7</v>
      </c>
      <c r="BV1013" s="74">
        <v>12</v>
      </c>
      <c r="BW1013" s="74">
        <v>59.8</v>
      </c>
      <c r="BX1013" s="74">
        <v>72.7</v>
      </c>
      <c r="BY1013" s="74">
        <v>82.2</v>
      </c>
      <c r="BZ1013" s="78">
        <v>2125</v>
      </c>
      <c r="CA1013" s="74">
        <v>3.5</v>
      </c>
      <c r="CB1013" s="78">
        <v>2050</v>
      </c>
      <c r="CC1013" s="74">
        <v>10.4</v>
      </c>
      <c r="CD1013" s="74">
        <v>8.1</v>
      </c>
      <c r="CE1013" s="74">
        <v>68.400000000000006</v>
      </c>
      <c r="CF1013" s="74">
        <v>77.8</v>
      </c>
      <c r="CG1013" s="74">
        <v>81.5</v>
      </c>
      <c r="CH1013" s="78" t="s">
        <v>13</v>
      </c>
      <c r="CI1013" s="74" t="s">
        <v>13</v>
      </c>
      <c r="CJ1013" s="78" t="s">
        <v>13</v>
      </c>
      <c r="CK1013" s="74" t="s">
        <v>13</v>
      </c>
      <c r="CL1013" s="74" t="s">
        <v>13</v>
      </c>
      <c r="CM1013" s="74" t="s">
        <v>13</v>
      </c>
      <c r="CN1013" s="74" t="s">
        <v>13</v>
      </c>
      <c r="CO1013" s="74" t="s">
        <v>13</v>
      </c>
      <c r="CP1013" s="78"/>
      <c r="CQ1013" s="74"/>
      <c r="CR1013" s="78"/>
      <c r="CS1013" s="74"/>
      <c r="CT1013" s="74"/>
      <c r="CU1013" s="74"/>
      <c r="CV1013" s="74"/>
      <c r="CW1013" s="74"/>
    </row>
    <row r="1014" spans="1:101" ht="16.5" x14ac:dyDescent="0.3">
      <c r="A1014" s="74" t="s">
        <v>295</v>
      </c>
      <c r="B1014" s="74">
        <v>31</v>
      </c>
      <c r="C1014" s="74">
        <v>10007776</v>
      </c>
      <c r="D1014" s="74" t="s">
        <v>27</v>
      </c>
      <c r="E1014" s="74" t="s">
        <v>211</v>
      </c>
      <c r="F1014" s="78">
        <v>1250</v>
      </c>
      <c r="G1014" s="74">
        <v>4.0999999999999996</v>
      </c>
      <c r="H1014" s="78">
        <v>1200</v>
      </c>
      <c r="I1014" s="74">
        <v>7.8</v>
      </c>
      <c r="J1014" s="74">
        <v>12.8</v>
      </c>
      <c r="K1014" s="74">
        <v>62</v>
      </c>
      <c r="L1014" s="74">
        <v>73.099999999999994</v>
      </c>
      <c r="M1014" s="74">
        <v>79.3</v>
      </c>
      <c r="N1014" s="78">
        <v>1250</v>
      </c>
      <c r="O1014" s="74">
        <v>4.2</v>
      </c>
      <c r="P1014" s="78">
        <v>1200</v>
      </c>
      <c r="Q1014" s="74">
        <v>10.4</v>
      </c>
      <c r="R1014" s="74">
        <v>10.9</v>
      </c>
      <c r="S1014" s="74">
        <v>66.099999999999994</v>
      </c>
      <c r="T1014" s="74">
        <v>75</v>
      </c>
      <c r="U1014" s="74">
        <v>78.599999999999994</v>
      </c>
      <c r="V1014" s="78" t="s">
        <v>13</v>
      </c>
      <c r="W1014" s="74" t="s">
        <v>13</v>
      </c>
      <c r="X1014" s="78" t="s">
        <v>13</v>
      </c>
      <c r="Y1014" s="74" t="s">
        <v>13</v>
      </c>
      <c r="Z1014" s="74" t="s">
        <v>13</v>
      </c>
      <c r="AA1014" s="74" t="s">
        <v>13</v>
      </c>
      <c r="AB1014" s="74" t="s">
        <v>13</v>
      </c>
      <c r="AC1014" s="74" t="s">
        <v>13</v>
      </c>
      <c r="AD1014" s="78"/>
      <c r="AE1014" s="74"/>
      <c r="AF1014" s="78"/>
      <c r="AG1014" s="74"/>
      <c r="AH1014" s="74"/>
      <c r="AI1014" s="74"/>
      <c r="AJ1014" s="74"/>
      <c r="AK1014" s="74"/>
      <c r="AL1014" s="78">
        <v>355</v>
      </c>
      <c r="AM1014" s="74">
        <v>3.1</v>
      </c>
      <c r="AN1014" s="78">
        <v>345</v>
      </c>
      <c r="AO1014" s="74">
        <v>7</v>
      </c>
      <c r="AP1014" s="74">
        <v>13.7</v>
      </c>
      <c r="AQ1014" s="74">
        <v>61.3</v>
      </c>
      <c r="AR1014" s="74">
        <v>73.5</v>
      </c>
      <c r="AS1014" s="74">
        <v>79.400000000000006</v>
      </c>
      <c r="AT1014" s="78">
        <v>355</v>
      </c>
      <c r="AU1014" s="74">
        <v>3.7</v>
      </c>
      <c r="AV1014" s="78">
        <v>340</v>
      </c>
      <c r="AW1014" s="74">
        <v>9.4</v>
      </c>
      <c r="AX1014" s="74">
        <v>14.6</v>
      </c>
      <c r="AY1014" s="74">
        <v>66.099999999999994</v>
      </c>
      <c r="AZ1014" s="74">
        <v>72.2</v>
      </c>
      <c r="BA1014" s="74">
        <v>76</v>
      </c>
      <c r="BB1014" s="78" t="s">
        <v>13</v>
      </c>
      <c r="BC1014" s="74" t="s">
        <v>13</v>
      </c>
      <c r="BD1014" s="78" t="s">
        <v>13</v>
      </c>
      <c r="BE1014" s="74" t="s">
        <v>13</v>
      </c>
      <c r="BF1014" s="74" t="s">
        <v>13</v>
      </c>
      <c r="BG1014" s="74" t="s">
        <v>13</v>
      </c>
      <c r="BH1014" s="74" t="s">
        <v>13</v>
      </c>
      <c r="BI1014" s="74" t="s">
        <v>13</v>
      </c>
      <c r="BJ1014" s="78"/>
      <c r="BK1014" s="74"/>
      <c r="BL1014" s="78"/>
      <c r="BM1014" s="74"/>
      <c r="BN1014" s="74"/>
      <c r="BO1014" s="74"/>
      <c r="BP1014" s="74"/>
      <c r="BQ1014" s="74"/>
      <c r="BR1014" s="78">
        <v>1605</v>
      </c>
      <c r="BS1014" s="74">
        <v>3.9</v>
      </c>
      <c r="BT1014" s="78">
        <v>1545</v>
      </c>
      <c r="BU1014" s="74">
        <v>7.6</v>
      </c>
      <c r="BV1014" s="74">
        <v>13</v>
      </c>
      <c r="BW1014" s="74">
        <v>61.8</v>
      </c>
      <c r="BX1014" s="74">
        <v>73.2</v>
      </c>
      <c r="BY1014" s="74">
        <v>79.3</v>
      </c>
      <c r="BZ1014" s="78">
        <v>1605</v>
      </c>
      <c r="CA1014" s="74">
        <v>4</v>
      </c>
      <c r="CB1014" s="78">
        <v>1540</v>
      </c>
      <c r="CC1014" s="74">
        <v>10.199999999999999</v>
      </c>
      <c r="CD1014" s="74">
        <v>11.8</v>
      </c>
      <c r="CE1014" s="74">
        <v>66.099999999999994</v>
      </c>
      <c r="CF1014" s="74">
        <v>74.400000000000006</v>
      </c>
      <c r="CG1014" s="74">
        <v>78.099999999999994</v>
      </c>
      <c r="CH1014" s="78" t="s">
        <v>13</v>
      </c>
      <c r="CI1014" s="74" t="s">
        <v>13</v>
      </c>
      <c r="CJ1014" s="78" t="s">
        <v>13</v>
      </c>
      <c r="CK1014" s="74" t="s">
        <v>13</v>
      </c>
      <c r="CL1014" s="74" t="s">
        <v>13</v>
      </c>
      <c r="CM1014" s="74" t="s">
        <v>13</v>
      </c>
      <c r="CN1014" s="74" t="s">
        <v>13</v>
      </c>
      <c r="CO1014" s="74" t="s">
        <v>13</v>
      </c>
      <c r="CP1014" s="78"/>
      <c r="CQ1014" s="74"/>
      <c r="CR1014" s="78"/>
      <c r="CS1014" s="74"/>
      <c r="CT1014" s="74"/>
      <c r="CU1014" s="74"/>
      <c r="CV1014" s="74"/>
      <c r="CW1014" s="74"/>
    </row>
    <row r="1015" spans="1:101" ht="16.5" x14ac:dyDescent="0.3">
      <c r="A1015" s="74" t="s">
        <v>295</v>
      </c>
      <c r="B1015" s="74">
        <v>32</v>
      </c>
      <c r="C1015" s="74">
        <v>10005523</v>
      </c>
      <c r="D1015" s="74" t="s">
        <v>27</v>
      </c>
      <c r="E1015" s="74" t="s">
        <v>213</v>
      </c>
      <c r="F1015" s="78">
        <v>100</v>
      </c>
      <c r="G1015" s="74">
        <v>5.9</v>
      </c>
      <c r="H1015" s="78">
        <v>95</v>
      </c>
      <c r="I1015" s="74">
        <v>7.3</v>
      </c>
      <c r="J1015" s="74">
        <v>21.9</v>
      </c>
      <c r="K1015" s="74" t="s">
        <v>396</v>
      </c>
      <c r="L1015" s="74" t="s">
        <v>396</v>
      </c>
      <c r="M1015" s="74">
        <v>70.8</v>
      </c>
      <c r="N1015" s="78">
        <v>100</v>
      </c>
      <c r="O1015" s="74">
        <v>5.9</v>
      </c>
      <c r="P1015" s="78">
        <v>95</v>
      </c>
      <c r="Q1015" s="74">
        <v>10.4</v>
      </c>
      <c r="R1015" s="74">
        <v>20.8</v>
      </c>
      <c r="S1015" s="74" t="s">
        <v>396</v>
      </c>
      <c r="T1015" s="74" t="s">
        <v>396</v>
      </c>
      <c r="U1015" s="74">
        <v>68.8</v>
      </c>
      <c r="V1015" s="78" t="s">
        <v>13</v>
      </c>
      <c r="W1015" s="74" t="s">
        <v>13</v>
      </c>
      <c r="X1015" s="78" t="s">
        <v>13</v>
      </c>
      <c r="Y1015" s="74" t="s">
        <v>13</v>
      </c>
      <c r="Z1015" s="74" t="s">
        <v>13</v>
      </c>
      <c r="AA1015" s="74" t="s">
        <v>13</v>
      </c>
      <c r="AB1015" s="74" t="s">
        <v>13</v>
      </c>
      <c r="AC1015" s="74" t="s">
        <v>13</v>
      </c>
      <c r="AD1015" s="78"/>
      <c r="AE1015" s="74"/>
      <c r="AF1015" s="78"/>
      <c r="AG1015" s="74"/>
      <c r="AH1015" s="74"/>
      <c r="AI1015" s="74"/>
      <c r="AJ1015" s="74"/>
      <c r="AK1015" s="74"/>
      <c r="AL1015" s="78">
        <v>90</v>
      </c>
      <c r="AM1015" s="74">
        <v>3.3</v>
      </c>
      <c r="AN1015" s="78">
        <v>90</v>
      </c>
      <c r="AO1015" s="74">
        <v>10.1</v>
      </c>
      <c r="AP1015" s="74">
        <v>19.100000000000001</v>
      </c>
      <c r="AQ1015" s="74" t="s">
        <v>396</v>
      </c>
      <c r="AR1015" s="74" t="s">
        <v>396</v>
      </c>
      <c r="AS1015" s="74">
        <v>70.8</v>
      </c>
      <c r="AT1015" s="78">
        <v>90</v>
      </c>
      <c r="AU1015" s="74">
        <v>3.3</v>
      </c>
      <c r="AV1015" s="78">
        <v>90</v>
      </c>
      <c r="AW1015" s="74">
        <v>16.899999999999999</v>
      </c>
      <c r="AX1015" s="74">
        <v>14.6</v>
      </c>
      <c r="AY1015" s="74" t="s">
        <v>396</v>
      </c>
      <c r="AZ1015" s="74" t="s">
        <v>396</v>
      </c>
      <c r="BA1015" s="74">
        <v>68.5</v>
      </c>
      <c r="BB1015" s="78" t="s">
        <v>13</v>
      </c>
      <c r="BC1015" s="74" t="s">
        <v>13</v>
      </c>
      <c r="BD1015" s="78" t="s">
        <v>13</v>
      </c>
      <c r="BE1015" s="74" t="s">
        <v>13</v>
      </c>
      <c r="BF1015" s="74" t="s">
        <v>13</v>
      </c>
      <c r="BG1015" s="74" t="s">
        <v>13</v>
      </c>
      <c r="BH1015" s="74" t="s">
        <v>13</v>
      </c>
      <c r="BI1015" s="74" t="s">
        <v>13</v>
      </c>
      <c r="BJ1015" s="78"/>
      <c r="BK1015" s="74"/>
      <c r="BL1015" s="78"/>
      <c r="BM1015" s="74"/>
      <c r="BN1015" s="74"/>
      <c r="BO1015" s="74"/>
      <c r="BP1015" s="74"/>
      <c r="BQ1015" s="74"/>
      <c r="BR1015" s="78">
        <v>195</v>
      </c>
      <c r="BS1015" s="74">
        <v>4.5999999999999996</v>
      </c>
      <c r="BT1015" s="78">
        <v>185</v>
      </c>
      <c r="BU1015" s="74">
        <v>8.6</v>
      </c>
      <c r="BV1015" s="74">
        <v>20.5</v>
      </c>
      <c r="BW1015" s="74" t="s">
        <v>396</v>
      </c>
      <c r="BX1015" s="74" t="s">
        <v>396</v>
      </c>
      <c r="BY1015" s="74">
        <v>70.8</v>
      </c>
      <c r="BZ1015" s="78">
        <v>195</v>
      </c>
      <c r="CA1015" s="74">
        <v>4.5999999999999996</v>
      </c>
      <c r="CB1015" s="78">
        <v>185</v>
      </c>
      <c r="CC1015" s="74">
        <v>13.5</v>
      </c>
      <c r="CD1015" s="74">
        <v>17.8</v>
      </c>
      <c r="CE1015" s="74" t="s">
        <v>396</v>
      </c>
      <c r="CF1015" s="74" t="s">
        <v>396</v>
      </c>
      <c r="CG1015" s="74">
        <v>68.599999999999994</v>
      </c>
      <c r="CH1015" s="78" t="s">
        <v>13</v>
      </c>
      <c r="CI1015" s="74" t="s">
        <v>13</v>
      </c>
      <c r="CJ1015" s="78" t="s">
        <v>13</v>
      </c>
      <c r="CK1015" s="74" t="s">
        <v>13</v>
      </c>
      <c r="CL1015" s="74" t="s">
        <v>13</v>
      </c>
      <c r="CM1015" s="74" t="s">
        <v>13</v>
      </c>
      <c r="CN1015" s="74" t="s">
        <v>13</v>
      </c>
      <c r="CO1015" s="74" t="s">
        <v>13</v>
      </c>
      <c r="CP1015" s="78"/>
      <c r="CQ1015" s="74"/>
      <c r="CR1015" s="78"/>
      <c r="CS1015" s="74"/>
      <c r="CT1015" s="74"/>
      <c r="CU1015" s="74"/>
      <c r="CV1015" s="74"/>
      <c r="CW1015" s="74"/>
    </row>
    <row r="1016" spans="1:101" ht="16.5" x14ac:dyDescent="0.3">
      <c r="A1016" s="74" t="s">
        <v>295</v>
      </c>
      <c r="B1016" s="74">
        <v>33</v>
      </c>
      <c r="C1016" s="74">
        <v>10007835</v>
      </c>
      <c r="D1016" s="74" t="s">
        <v>27</v>
      </c>
      <c r="E1016" s="74" t="s">
        <v>215</v>
      </c>
      <c r="F1016" s="78">
        <v>20</v>
      </c>
      <c r="G1016" s="74" t="s">
        <v>396</v>
      </c>
      <c r="H1016" s="78" t="s">
        <v>396</v>
      </c>
      <c r="I1016" s="74" t="s">
        <v>396</v>
      </c>
      <c r="J1016" s="74" t="s">
        <v>396</v>
      </c>
      <c r="K1016" s="74" t="s">
        <v>396</v>
      </c>
      <c r="L1016" s="74" t="s">
        <v>396</v>
      </c>
      <c r="M1016" s="74" t="s">
        <v>396</v>
      </c>
      <c r="N1016" s="78">
        <v>20</v>
      </c>
      <c r="O1016" s="74" t="s">
        <v>396</v>
      </c>
      <c r="P1016" s="78" t="s">
        <v>396</v>
      </c>
      <c r="Q1016" s="74" t="s">
        <v>396</v>
      </c>
      <c r="R1016" s="74" t="s">
        <v>396</v>
      </c>
      <c r="S1016" s="74" t="s">
        <v>396</v>
      </c>
      <c r="T1016" s="74" t="s">
        <v>396</v>
      </c>
      <c r="U1016" s="74" t="s">
        <v>396</v>
      </c>
      <c r="V1016" s="78" t="s">
        <v>13</v>
      </c>
      <c r="W1016" s="74" t="s">
        <v>13</v>
      </c>
      <c r="X1016" s="78" t="s">
        <v>13</v>
      </c>
      <c r="Y1016" s="74" t="s">
        <v>13</v>
      </c>
      <c r="Z1016" s="74" t="s">
        <v>13</v>
      </c>
      <c r="AA1016" s="74" t="s">
        <v>13</v>
      </c>
      <c r="AB1016" s="74" t="s">
        <v>13</v>
      </c>
      <c r="AC1016" s="74" t="s">
        <v>13</v>
      </c>
      <c r="AD1016" s="78"/>
      <c r="AE1016" s="74"/>
      <c r="AF1016" s="78"/>
      <c r="AG1016" s="74"/>
      <c r="AH1016" s="74"/>
      <c r="AI1016" s="74"/>
      <c r="AJ1016" s="74"/>
      <c r="AK1016" s="74"/>
      <c r="AL1016" s="78">
        <v>30</v>
      </c>
      <c r="AM1016" s="74" t="s">
        <v>396</v>
      </c>
      <c r="AN1016" s="78" t="s">
        <v>396</v>
      </c>
      <c r="AO1016" s="74" t="s">
        <v>396</v>
      </c>
      <c r="AP1016" s="74" t="s">
        <v>396</v>
      </c>
      <c r="AQ1016" s="74" t="s">
        <v>396</v>
      </c>
      <c r="AR1016" s="74" t="s">
        <v>396</v>
      </c>
      <c r="AS1016" s="74" t="s">
        <v>396</v>
      </c>
      <c r="AT1016" s="78">
        <v>30</v>
      </c>
      <c r="AU1016" s="74" t="s">
        <v>396</v>
      </c>
      <c r="AV1016" s="78" t="s">
        <v>396</v>
      </c>
      <c r="AW1016" s="74" t="s">
        <v>396</v>
      </c>
      <c r="AX1016" s="74" t="s">
        <v>396</v>
      </c>
      <c r="AY1016" s="74" t="s">
        <v>396</v>
      </c>
      <c r="AZ1016" s="74" t="s">
        <v>396</v>
      </c>
      <c r="BA1016" s="74" t="s">
        <v>396</v>
      </c>
      <c r="BB1016" s="78" t="s">
        <v>13</v>
      </c>
      <c r="BC1016" s="74" t="s">
        <v>13</v>
      </c>
      <c r="BD1016" s="78" t="s">
        <v>13</v>
      </c>
      <c r="BE1016" s="74" t="s">
        <v>13</v>
      </c>
      <c r="BF1016" s="74" t="s">
        <v>13</v>
      </c>
      <c r="BG1016" s="74" t="s">
        <v>13</v>
      </c>
      <c r="BH1016" s="74" t="s">
        <v>13</v>
      </c>
      <c r="BI1016" s="74" t="s">
        <v>13</v>
      </c>
      <c r="BJ1016" s="78"/>
      <c r="BK1016" s="74"/>
      <c r="BL1016" s="78"/>
      <c r="BM1016" s="74"/>
      <c r="BN1016" s="74"/>
      <c r="BO1016" s="74"/>
      <c r="BP1016" s="74"/>
      <c r="BQ1016" s="74"/>
      <c r="BR1016" s="78">
        <v>50</v>
      </c>
      <c r="BS1016" s="74">
        <v>1.9</v>
      </c>
      <c r="BT1016" s="78">
        <v>50</v>
      </c>
      <c r="BU1016" s="74">
        <v>29.4</v>
      </c>
      <c r="BV1016" s="74">
        <v>11.8</v>
      </c>
      <c r="BW1016" s="74">
        <v>19.600000000000001</v>
      </c>
      <c r="BX1016" s="74">
        <v>43.1</v>
      </c>
      <c r="BY1016" s="74">
        <v>58.8</v>
      </c>
      <c r="BZ1016" s="78">
        <v>50</v>
      </c>
      <c r="CA1016" s="74">
        <v>3.8</v>
      </c>
      <c r="CB1016" s="78">
        <v>50</v>
      </c>
      <c r="CC1016" s="74">
        <v>24</v>
      </c>
      <c r="CD1016" s="74">
        <v>10</v>
      </c>
      <c r="CE1016" s="74" t="s">
        <v>396</v>
      </c>
      <c r="CF1016" s="74" t="s">
        <v>396</v>
      </c>
      <c r="CG1016" s="74">
        <v>66</v>
      </c>
      <c r="CH1016" s="78" t="s">
        <v>13</v>
      </c>
      <c r="CI1016" s="74" t="s">
        <v>13</v>
      </c>
      <c r="CJ1016" s="78" t="s">
        <v>13</v>
      </c>
      <c r="CK1016" s="74" t="s">
        <v>13</v>
      </c>
      <c r="CL1016" s="74" t="s">
        <v>13</v>
      </c>
      <c r="CM1016" s="74" t="s">
        <v>13</v>
      </c>
      <c r="CN1016" s="74" t="s">
        <v>13</v>
      </c>
      <c r="CO1016" s="74" t="s">
        <v>13</v>
      </c>
      <c r="CP1016" s="78"/>
      <c r="CQ1016" s="74"/>
      <c r="CR1016" s="78"/>
      <c r="CS1016" s="74"/>
      <c r="CT1016" s="74"/>
      <c r="CU1016" s="74"/>
      <c r="CV1016" s="74"/>
      <c r="CW1016" s="74"/>
    </row>
    <row r="1017" spans="1:101" ht="16.5" x14ac:dyDescent="0.3">
      <c r="A1017" s="74" t="s">
        <v>295</v>
      </c>
      <c r="B1017" s="74">
        <v>195</v>
      </c>
      <c r="C1017" s="74">
        <v>10005545</v>
      </c>
      <c r="D1017" s="74" t="s">
        <v>19</v>
      </c>
      <c r="E1017" s="74" t="s">
        <v>217</v>
      </c>
      <c r="F1017" s="78">
        <v>120</v>
      </c>
      <c r="G1017" s="74">
        <v>2.5</v>
      </c>
      <c r="H1017" s="78">
        <v>115</v>
      </c>
      <c r="I1017" s="74">
        <v>14.8</v>
      </c>
      <c r="J1017" s="74">
        <v>11.3</v>
      </c>
      <c r="K1017" s="74" t="s">
        <v>396</v>
      </c>
      <c r="L1017" s="74" t="s">
        <v>396</v>
      </c>
      <c r="M1017" s="74">
        <v>73.900000000000006</v>
      </c>
      <c r="N1017" s="78">
        <v>120</v>
      </c>
      <c r="O1017" s="74">
        <v>2.5</v>
      </c>
      <c r="P1017" s="78">
        <v>115</v>
      </c>
      <c r="Q1017" s="74">
        <v>13.9</v>
      </c>
      <c r="R1017" s="74">
        <v>7.8</v>
      </c>
      <c r="S1017" s="74" t="s">
        <v>396</v>
      </c>
      <c r="T1017" s="74" t="s">
        <v>396</v>
      </c>
      <c r="U1017" s="74">
        <v>78.3</v>
      </c>
      <c r="V1017" s="78" t="s">
        <v>13</v>
      </c>
      <c r="W1017" s="74" t="s">
        <v>13</v>
      </c>
      <c r="X1017" s="78" t="s">
        <v>13</v>
      </c>
      <c r="Y1017" s="74" t="s">
        <v>13</v>
      </c>
      <c r="Z1017" s="74" t="s">
        <v>13</v>
      </c>
      <c r="AA1017" s="74" t="s">
        <v>13</v>
      </c>
      <c r="AB1017" s="74" t="s">
        <v>13</v>
      </c>
      <c r="AC1017" s="74" t="s">
        <v>13</v>
      </c>
      <c r="AD1017" s="78"/>
      <c r="AE1017" s="74"/>
      <c r="AF1017" s="78"/>
      <c r="AG1017" s="74"/>
      <c r="AH1017" s="74"/>
      <c r="AI1017" s="74"/>
      <c r="AJ1017" s="74"/>
      <c r="AK1017" s="74"/>
      <c r="AL1017" s="78">
        <v>100</v>
      </c>
      <c r="AM1017" s="74">
        <v>7</v>
      </c>
      <c r="AN1017" s="78">
        <v>95</v>
      </c>
      <c r="AO1017" s="74">
        <v>5.4</v>
      </c>
      <c r="AP1017" s="74">
        <v>16.100000000000001</v>
      </c>
      <c r="AQ1017" s="74" t="s">
        <v>396</v>
      </c>
      <c r="AR1017" s="74" t="s">
        <v>396</v>
      </c>
      <c r="AS1017" s="74">
        <v>78.5</v>
      </c>
      <c r="AT1017" s="78">
        <v>100</v>
      </c>
      <c r="AU1017" s="74">
        <v>9</v>
      </c>
      <c r="AV1017" s="78">
        <v>90</v>
      </c>
      <c r="AW1017" s="74">
        <v>13.2</v>
      </c>
      <c r="AX1017" s="74">
        <v>5.5</v>
      </c>
      <c r="AY1017" s="74" t="s">
        <v>396</v>
      </c>
      <c r="AZ1017" s="74" t="s">
        <v>396</v>
      </c>
      <c r="BA1017" s="74">
        <v>81.3</v>
      </c>
      <c r="BB1017" s="78" t="s">
        <v>13</v>
      </c>
      <c r="BC1017" s="74" t="s">
        <v>13</v>
      </c>
      <c r="BD1017" s="78" t="s">
        <v>13</v>
      </c>
      <c r="BE1017" s="74" t="s">
        <v>13</v>
      </c>
      <c r="BF1017" s="74" t="s">
        <v>13</v>
      </c>
      <c r="BG1017" s="74" t="s">
        <v>13</v>
      </c>
      <c r="BH1017" s="74" t="s">
        <v>13</v>
      </c>
      <c r="BI1017" s="74" t="s">
        <v>13</v>
      </c>
      <c r="BJ1017" s="78"/>
      <c r="BK1017" s="74"/>
      <c r="BL1017" s="78"/>
      <c r="BM1017" s="74"/>
      <c r="BN1017" s="74"/>
      <c r="BO1017" s="74"/>
      <c r="BP1017" s="74"/>
      <c r="BQ1017" s="74"/>
      <c r="BR1017" s="78">
        <v>220</v>
      </c>
      <c r="BS1017" s="74">
        <v>4.5999999999999996</v>
      </c>
      <c r="BT1017" s="78">
        <v>210</v>
      </c>
      <c r="BU1017" s="74">
        <v>10.6</v>
      </c>
      <c r="BV1017" s="74">
        <v>13.5</v>
      </c>
      <c r="BW1017" s="74">
        <v>70.2</v>
      </c>
      <c r="BX1017" s="74">
        <v>74</v>
      </c>
      <c r="BY1017" s="74">
        <v>76</v>
      </c>
      <c r="BZ1017" s="78">
        <v>220</v>
      </c>
      <c r="CA1017" s="74">
        <v>5.5</v>
      </c>
      <c r="CB1017" s="78">
        <v>205</v>
      </c>
      <c r="CC1017" s="74">
        <v>13.6</v>
      </c>
      <c r="CD1017" s="74">
        <v>6.8</v>
      </c>
      <c r="CE1017" s="74" t="s">
        <v>396</v>
      </c>
      <c r="CF1017" s="74" t="s">
        <v>396</v>
      </c>
      <c r="CG1017" s="74">
        <v>79.599999999999994</v>
      </c>
      <c r="CH1017" s="78" t="s">
        <v>13</v>
      </c>
      <c r="CI1017" s="74" t="s">
        <v>13</v>
      </c>
      <c r="CJ1017" s="78" t="s">
        <v>13</v>
      </c>
      <c r="CK1017" s="74" t="s">
        <v>13</v>
      </c>
      <c r="CL1017" s="74" t="s">
        <v>13</v>
      </c>
      <c r="CM1017" s="74" t="s">
        <v>13</v>
      </c>
      <c r="CN1017" s="74" t="s">
        <v>13</v>
      </c>
      <c r="CO1017" s="74" t="s">
        <v>13</v>
      </c>
      <c r="CP1017" s="78"/>
      <c r="CQ1017" s="74"/>
      <c r="CR1017" s="78"/>
      <c r="CS1017" s="74"/>
      <c r="CT1017" s="74"/>
      <c r="CU1017" s="74"/>
      <c r="CV1017" s="74"/>
      <c r="CW1017" s="74"/>
    </row>
    <row r="1018" spans="1:101" ht="16.5" x14ac:dyDescent="0.3">
      <c r="A1018" s="74" t="s">
        <v>295</v>
      </c>
      <c r="B1018" s="74">
        <v>3</v>
      </c>
      <c r="C1018" s="74">
        <v>10007777</v>
      </c>
      <c r="D1018" s="74" t="s">
        <v>27</v>
      </c>
      <c r="E1018" s="74" t="s">
        <v>219</v>
      </c>
      <c r="F1018" s="78" t="s">
        <v>13</v>
      </c>
      <c r="G1018" s="74" t="s">
        <v>13</v>
      </c>
      <c r="H1018" s="78" t="s">
        <v>13</v>
      </c>
      <c r="I1018" s="74" t="s">
        <v>13</v>
      </c>
      <c r="J1018" s="74" t="s">
        <v>13</v>
      </c>
      <c r="K1018" s="74" t="s">
        <v>13</v>
      </c>
      <c r="L1018" s="74" t="s">
        <v>13</v>
      </c>
      <c r="M1018" s="74" t="s">
        <v>13</v>
      </c>
      <c r="N1018" s="78" t="s">
        <v>13</v>
      </c>
      <c r="O1018" s="74" t="s">
        <v>13</v>
      </c>
      <c r="P1018" s="78" t="s">
        <v>13</v>
      </c>
      <c r="Q1018" s="74" t="s">
        <v>13</v>
      </c>
      <c r="R1018" s="74" t="s">
        <v>13</v>
      </c>
      <c r="S1018" s="74" t="s">
        <v>13</v>
      </c>
      <c r="T1018" s="74" t="s">
        <v>13</v>
      </c>
      <c r="U1018" s="74" t="s">
        <v>13</v>
      </c>
      <c r="V1018" s="78" t="s">
        <v>13</v>
      </c>
      <c r="W1018" s="74" t="s">
        <v>13</v>
      </c>
      <c r="X1018" s="78" t="s">
        <v>13</v>
      </c>
      <c r="Y1018" s="74" t="s">
        <v>13</v>
      </c>
      <c r="Z1018" s="74" t="s">
        <v>13</v>
      </c>
      <c r="AA1018" s="74" t="s">
        <v>13</v>
      </c>
      <c r="AB1018" s="74" t="s">
        <v>13</v>
      </c>
      <c r="AC1018" s="74" t="s">
        <v>13</v>
      </c>
      <c r="AD1018" s="78"/>
      <c r="AE1018" s="74"/>
      <c r="AF1018" s="78"/>
      <c r="AG1018" s="74"/>
      <c r="AH1018" s="74"/>
      <c r="AI1018" s="74"/>
      <c r="AJ1018" s="74"/>
      <c r="AK1018" s="74"/>
      <c r="AL1018" s="78" t="s">
        <v>13</v>
      </c>
      <c r="AM1018" s="74" t="s">
        <v>13</v>
      </c>
      <c r="AN1018" s="78" t="s">
        <v>13</v>
      </c>
      <c r="AO1018" s="74" t="s">
        <v>13</v>
      </c>
      <c r="AP1018" s="74" t="s">
        <v>13</v>
      </c>
      <c r="AQ1018" s="74" t="s">
        <v>13</v>
      </c>
      <c r="AR1018" s="74" t="s">
        <v>13</v>
      </c>
      <c r="AS1018" s="74" t="s">
        <v>13</v>
      </c>
      <c r="AT1018" s="78" t="s">
        <v>13</v>
      </c>
      <c r="AU1018" s="74" t="s">
        <v>13</v>
      </c>
      <c r="AV1018" s="78" t="s">
        <v>13</v>
      </c>
      <c r="AW1018" s="74" t="s">
        <v>13</v>
      </c>
      <c r="AX1018" s="74" t="s">
        <v>13</v>
      </c>
      <c r="AY1018" s="74" t="s">
        <v>13</v>
      </c>
      <c r="AZ1018" s="74" t="s">
        <v>13</v>
      </c>
      <c r="BA1018" s="74" t="s">
        <v>13</v>
      </c>
      <c r="BB1018" s="78" t="s">
        <v>13</v>
      </c>
      <c r="BC1018" s="74" t="s">
        <v>13</v>
      </c>
      <c r="BD1018" s="78" t="s">
        <v>13</v>
      </c>
      <c r="BE1018" s="74" t="s">
        <v>13</v>
      </c>
      <c r="BF1018" s="74" t="s">
        <v>13</v>
      </c>
      <c r="BG1018" s="74" t="s">
        <v>13</v>
      </c>
      <c r="BH1018" s="74" t="s">
        <v>13</v>
      </c>
      <c r="BI1018" s="74" t="s">
        <v>13</v>
      </c>
      <c r="BJ1018" s="78"/>
      <c r="BK1018" s="74"/>
      <c r="BL1018" s="78"/>
      <c r="BM1018" s="74"/>
      <c r="BN1018" s="74"/>
      <c r="BO1018" s="74"/>
      <c r="BP1018" s="74"/>
      <c r="BQ1018" s="74"/>
      <c r="BR1018" s="78" t="s">
        <v>13</v>
      </c>
      <c r="BS1018" s="74" t="s">
        <v>13</v>
      </c>
      <c r="BT1018" s="78" t="s">
        <v>13</v>
      </c>
      <c r="BU1018" s="74" t="s">
        <v>13</v>
      </c>
      <c r="BV1018" s="74" t="s">
        <v>13</v>
      </c>
      <c r="BW1018" s="74" t="s">
        <v>13</v>
      </c>
      <c r="BX1018" s="74" t="s">
        <v>13</v>
      </c>
      <c r="BY1018" s="74" t="s">
        <v>13</v>
      </c>
      <c r="BZ1018" s="78" t="s">
        <v>13</v>
      </c>
      <c r="CA1018" s="74" t="s">
        <v>13</v>
      </c>
      <c r="CB1018" s="78" t="s">
        <v>13</v>
      </c>
      <c r="CC1018" s="74" t="s">
        <v>13</v>
      </c>
      <c r="CD1018" s="74" t="s">
        <v>13</v>
      </c>
      <c r="CE1018" s="74" t="s">
        <v>13</v>
      </c>
      <c r="CF1018" s="74" t="s">
        <v>13</v>
      </c>
      <c r="CG1018" s="74" t="s">
        <v>13</v>
      </c>
      <c r="CH1018" s="78" t="s">
        <v>13</v>
      </c>
      <c r="CI1018" s="74" t="s">
        <v>13</v>
      </c>
      <c r="CJ1018" s="78" t="s">
        <v>13</v>
      </c>
      <c r="CK1018" s="74" t="s">
        <v>13</v>
      </c>
      <c r="CL1018" s="74" t="s">
        <v>13</v>
      </c>
      <c r="CM1018" s="74" t="s">
        <v>13</v>
      </c>
      <c r="CN1018" s="74" t="s">
        <v>13</v>
      </c>
      <c r="CO1018" s="74" t="s">
        <v>13</v>
      </c>
      <c r="CP1018" s="78"/>
      <c r="CQ1018" s="74"/>
      <c r="CR1018" s="78"/>
      <c r="CS1018" s="74"/>
      <c r="CT1018" s="74"/>
      <c r="CU1018" s="74"/>
      <c r="CV1018" s="74"/>
      <c r="CW1018" s="74"/>
    </row>
    <row r="1019" spans="1:101" ht="16.5" x14ac:dyDescent="0.3">
      <c r="A1019" s="74" t="s">
        <v>295</v>
      </c>
      <c r="B1019" s="74">
        <v>34</v>
      </c>
      <c r="C1019" s="74">
        <v>10007778</v>
      </c>
      <c r="D1019" s="74" t="s">
        <v>27</v>
      </c>
      <c r="E1019" s="74" t="s">
        <v>221</v>
      </c>
      <c r="F1019" s="78">
        <v>15</v>
      </c>
      <c r="G1019" s="74" t="s">
        <v>396</v>
      </c>
      <c r="H1019" s="78" t="s">
        <v>396</v>
      </c>
      <c r="I1019" s="74" t="s">
        <v>396</v>
      </c>
      <c r="J1019" s="74" t="s">
        <v>396</v>
      </c>
      <c r="K1019" s="74" t="s">
        <v>396</v>
      </c>
      <c r="L1019" s="74" t="s">
        <v>396</v>
      </c>
      <c r="M1019" s="74" t="s">
        <v>396</v>
      </c>
      <c r="N1019" s="78">
        <v>15</v>
      </c>
      <c r="O1019" s="74" t="s">
        <v>396</v>
      </c>
      <c r="P1019" s="78" t="s">
        <v>396</v>
      </c>
      <c r="Q1019" s="74" t="s">
        <v>396</v>
      </c>
      <c r="R1019" s="74" t="s">
        <v>396</v>
      </c>
      <c r="S1019" s="74" t="s">
        <v>396</v>
      </c>
      <c r="T1019" s="74" t="s">
        <v>396</v>
      </c>
      <c r="U1019" s="74" t="s">
        <v>396</v>
      </c>
      <c r="V1019" s="78" t="s">
        <v>13</v>
      </c>
      <c r="W1019" s="74" t="s">
        <v>13</v>
      </c>
      <c r="X1019" s="78" t="s">
        <v>13</v>
      </c>
      <c r="Y1019" s="74" t="s">
        <v>13</v>
      </c>
      <c r="Z1019" s="74" t="s">
        <v>13</v>
      </c>
      <c r="AA1019" s="74" t="s">
        <v>13</v>
      </c>
      <c r="AB1019" s="74" t="s">
        <v>13</v>
      </c>
      <c r="AC1019" s="74" t="s">
        <v>13</v>
      </c>
      <c r="AD1019" s="78"/>
      <c r="AE1019" s="74"/>
      <c r="AF1019" s="78"/>
      <c r="AG1019" s="74"/>
      <c r="AH1019" s="74"/>
      <c r="AI1019" s="74"/>
      <c r="AJ1019" s="74"/>
      <c r="AK1019" s="74"/>
      <c r="AL1019" s="78">
        <v>30</v>
      </c>
      <c r="AM1019" s="74" t="s">
        <v>396</v>
      </c>
      <c r="AN1019" s="78" t="s">
        <v>396</v>
      </c>
      <c r="AO1019" s="74" t="s">
        <v>396</v>
      </c>
      <c r="AP1019" s="74" t="s">
        <v>396</v>
      </c>
      <c r="AQ1019" s="74" t="s">
        <v>396</v>
      </c>
      <c r="AR1019" s="74" t="s">
        <v>396</v>
      </c>
      <c r="AS1019" s="74" t="s">
        <v>396</v>
      </c>
      <c r="AT1019" s="78">
        <v>30</v>
      </c>
      <c r="AU1019" s="74" t="s">
        <v>396</v>
      </c>
      <c r="AV1019" s="78" t="s">
        <v>396</v>
      </c>
      <c r="AW1019" s="74" t="s">
        <v>396</v>
      </c>
      <c r="AX1019" s="74" t="s">
        <v>396</v>
      </c>
      <c r="AY1019" s="74" t="s">
        <v>396</v>
      </c>
      <c r="AZ1019" s="74" t="s">
        <v>396</v>
      </c>
      <c r="BA1019" s="74" t="s">
        <v>396</v>
      </c>
      <c r="BB1019" s="78" t="s">
        <v>13</v>
      </c>
      <c r="BC1019" s="74" t="s">
        <v>13</v>
      </c>
      <c r="BD1019" s="78" t="s">
        <v>13</v>
      </c>
      <c r="BE1019" s="74" t="s">
        <v>13</v>
      </c>
      <c r="BF1019" s="74" t="s">
        <v>13</v>
      </c>
      <c r="BG1019" s="74" t="s">
        <v>13</v>
      </c>
      <c r="BH1019" s="74" t="s">
        <v>13</v>
      </c>
      <c r="BI1019" s="74" t="s">
        <v>13</v>
      </c>
      <c r="BJ1019" s="78"/>
      <c r="BK1019" s="74"/>
      <c r="BL1019" s="78"/>
      <c r="BM1019" s="74"/>
      <c r="BN1019" s="74"/>
      <c r="BO1019" s="74"/>
      <c r="BP1019" s="74"/>
      <c r="BQ1019" s="74"/>
      <c r="BR1019" s="78">
        <v>40</v>
      </c>
      <c r="BS1019" s="74">
        <v>7.3</v>
      </c>
      <c r="BT1019" s="78">
        <v>40</v>
      </c>
      <c r="BU1019" s="74">
        <v>15.8</v>
      </c>
      <c r="BV1019" s="74">
        <v>13.2</v>
      </c>
      <c r="BW1019" s="74">
        <v>31.6</v>
      </c>
      <c r="BX1019" s="74">
        <v>50</v>
      </c>
      <c r="BY1019" s="74">
        <v>71.099999999999994</v>
      </c>
      <c r="BZ1019" s="78">
        <v>40</v>
      </c>
      <c r="CA1019" s="74">
        <v>7.3</v>
      </c>
      <c r="CB1019" s="78">
        <v>40</v>
      </c>
      <c r="CC1019" s="74">
        <v>34.200000000000003</v>
      </c>
      <c r="CD1019" s="74">
        <v>18.399999999999999</v>
      </c>
      <c r="CE1019" s="74" t="s">
        <v>396</v>
      </c>
      <c r="CF1019" s="74" t="s">
        <v>396</v>
      </c>
      <c r="CG1019" s="74">
        <v>47.4</v>
      </c>
      <c r="CH1019" s="78" t="s">
        <v>13</v>
      </c>
      <c r="CI1019" s="74" t="s">
        <v>13</v>
      </c>
      <c r="CJ1019" s="78" t="s">
        <v>13</v>
      </c>
      <c r="CK1019" s="74" t="s">
        <v>13</v>
      </c>
      <c r="CL1019" s="74" t="s">
        <v>13</v>
      </c>
      <c r="CM1019" s="74" t="s">
        <v>13</v>
      </c>
      <c r="CN1019" s="74" t="s">
        <v>13</v>
      </c>
      <c r="CO1019" s="74" t="s">
        <v>13</v>
      </c>
      <c r="CP1019" s="78"/>
      <c r="CQ1019" s="74"/>
      <c r="CR1019" s="78"/>
      <c r="CS1019" s="74"/>
      <c r="CT1019" s="74"/>
      <c r="CU1019" s="74"/>
      <c r="CV1019" s="74"/>
      <c r="CW1019" s="74"/>
    </row>
    <row r="1020" spans="1:101" ht="16.5" x14ac:dyDescent="0.3">
      <c r="A1020" s="74" t="s">
        <v>295</v>
      </c>
      <c r="B1020" s="74">
        <v>10</v>
      </c>
      <c r="C1020" s="74">
        <v>10007816</v>
      </c>
      <c r="D1020" s="74" t="s">
        <v>27</v>
      </c>
      <c r="E1020" s="74" t="s">
        <v>223</v>
      </c>
      <c r="F1020" s="78">
        <v>90</v>
      </c>
      <c r="G1020" s="74">
        <v>4.4000000000000004</v>
      </c>
      <c r="H1020" s="78">
        <v>85</v>
      </c>
      <c r="I1020" s="74">
        <v>5.7</v>
      </c>
      <c r="J1020" s="74">
        <v>17.2</v>
      </c>
      <c r="K1020" s="74" t="s">
        <v>396</v>
      </c>
      <c r="L1020" s="74" t="s">
        <v>396</v>
      </c>
      <c r="M1020" s="74">
        <v>77</v>
      </c>
      <c r="N1020" s="78">
        <v>90</v>
      </c>
      <c r="O1020" s="74">
        <v>4.4000000000000004</v>
      </c>
      <c r="P1020" s="78">
        <v>85</v>
      </c>
      <c r="Q1020" s="74">
        <v>9.1999999999999993</v>
      </c>
      <c r="R1020" s="74">
        <v>14.9</v>
      </c>
      <c r="S1020" s="74" t="s">
        <v>396</v>
      </c>
      <c r="T1020" s="74" t="s">
        <v>396</v>
      </c>
      <c r="U1020" s="74">
        <v>75.900000000000006</v>
      </c>
      <c r="V1020" s="78" t="s">
        <v>13</v>
      </c>
      <c r="W1020" s="74" t="s">
        <v>13</v>
      </c>
      <c r="X1020" s="78" t="s">
        <v>13</v>
      </c>
      <c r="Y1020" s="74" t="s">
        <v>13</v>
      </c>
      <c r="Z1020" s="74" t="s">
        <v>13</v>
      </c>
      <c r="AA1020" s="74" t="s">
        <v>13</v>
      </c>
      <c r="AB1020" s="74" t="s">
        <v>13</v>
      </c>
      <c r="AC1020" s="74" t="s">
        <v>13</v>
      </c>
      <c r="AD1020" s="78"/>
      <c r="AE1020" s="74"/>
      <c r="AF1020" s="78"/>
      <c r="AG1020" s="74"/>
      <c r="AH1020" s="74"/>
      <c r="AI1020" s="74"/>
      <c r="AJ1020" s="74"/>
      <c r="AK1020" s="74"/>
      <c r="AL1020" s="78">
        <v>65</v>
      </c>
      <c r="AM1020" s="74">
        <v>3.1</v>
      </c>
      <c r="AN1020" s="78">
        <v>65</v>
      </c>
      <c r="AO1020" s="74">
        <v>17.5</v>
      </c>
      <c r="AP1020" s="74">
        <v>15.9</v>
      </c>
      <c r="AQ1020" s="74" t="s">
        <v>396</v>
      </c>
      <c r="AR1020" s="74" t="s">
        <v>396</v>
      </c>
      <c r="AS1020" s="74">
        <v>66.7</v>
      </c>
      <c r="AT1020" s="78">
        <v>65</v>
      </c>
      <c r="AU1020" s="74">
        <v>3.1</v>
      </c>
      <c r="AV1020" s="78">
        <v>65</v>
      </c>
      <c r="AW1020" s="74">
        <v>12.7</v>
      </c>
      <c r="AX1020" s="74">
        <v>27</v>
      </c>
      <c r="AY1020" s="74" t="s">
        <v>396</v>
      </c>
      <c r="AZ1020" s="74" t="s">
        <v>396</v>
      </c>
      <c r="BA1020" s="74">
        <v>60.3</v>
      </c>
      <c r="BB1020" s="78" t="s">
        <v>13</v>
      </c>
      <c r="BC1020" s="74" t="s">
        <v>13</v>
      </c>
      <c r="BD1020" s="78" t="s">
        <v>13</v>
      </c>
      <c r="BE1020" s="74" t="s">
        <v>13</v>
      </c>
      <c r="BF1020" s="74" t="s">
        <v>13</v>
      </c>
      <c r="BG1020" s="74" t="s">
        <v>13</v>
      </c>
      <c r="BH1020" s="74" t="s">
        <v>13</v>
      </c>
      <c r="BI1020" s="74" t="s">
        <v>13</v>
      </c>
      <c r="BJ1020" s="78"/>
      <c r="BK1020" s="74"/>
      <c r="BL1020" s="78"/>
      <c r="BM1020" s="74"/>
      <c r="BN1020" s="74"/>
      <c r="BO1020" s="74"/>
      <c r="BP1020" s="74"/>
      <c r="BQ1020" s="74"/>
      <c r="BR1020" s="78">
        <v>155</v>
      </c>
      <c r="BS1020" s="74">
        <v>3.8</v>
      </c>
      <c r="BT1020" s="78">
        <v>150</v>
      </c>
      <c r="BU1020" s="74">
        <v>10.7</v>
      </c>
      <c r="BV1020" s="74">
        <v>16.7</v>
      </c>
      <c r="BW1020" s="74">
        <v>59.3</v>
      </c>
      <c r="BX1020" s="74">
        <v>70</v>
      </c>
      <c r="BY1020" s="74">
        <v>72.7</v>
      </c>
      <c r="BZ1020" s="78">
        <v>155</v>
      </c>
      <c r="CA1020" s="74">
        <v>3.8</v>
      </c>
      <c r="CB1020" s="78">
        <v>150</v>
      </c>
      <c r="CC1020" s="74">
        <v>10.7</v>
      </c>
      <c r="CD1020" s="74">
        <v>20</v>
      </c>
      <c r="CE1020" s="74">
        <v>61.3</v>
      </c>
      <c r="CF1020" s="74">
        <v>65.3</v>
      </c>
      <c r="CG1020" s="74">
        <v>69.3</v>
      </c>
      <c r="CH1020" s="78" t="s">
        <v>13</v>
      </c>
      <c r="CI1020" s="74" t="s">
        <v>13</v>
      </c>
      <c r="CJ1020" s="78" t="s">
        <v>13</v>
      </c>
      <c r="CK1020" s="74" t="s">
        <v>13</v>
      </c>
      <c r="CL1020" s="74" t="s">
        <v>13</v>
      </c>
      <c r="CM1020" s="74" t="s">
        <v>13</v>
      </c>
      <c r="CN1020" s="74" t="s">
        <v>13</v>
      </c>
      <c r="CO1020" s="74" t="s">
        <v>13</v>
      </c>
      <c r="CP1020" s="78"/>
      <c r="CQ1020" s="74"/>
      <c r="CR1020" s="78"/>
      <c r="CS1020" s="74"/>
      <c r="CT1020" s="74"/>
      <c r="CU1020" s="74"/>
      <c r="CV1020" s="74"/>
      <c r="CW1020" s="74"/>
    </row>
    <row r="1021" spans="1:101" ht="16.5" x14ac:dyDescent="0.3">
      <c r="A1021" s="74" t="s">
        <v>295</v>
      </c>
      <c r="B1021" s="74">
        <v>141</v>
      </c>
      <c r="C1021" s="74">
        <v>10005553</v>
      </c>
      <c r="D1021" s="74" t="s">
        <v>49</v>
      </c>
      <c r="E1021" s="74" t="s">
        <v>225</v>
      </c>
      <c r="F1021" s="78">
        <v>915</v>
      </c>
      <c r="G1021" s="74">
        <v>2.8</v>
      </c>
      <c r="H1021" s="78">
        <v>890</v>
      </c>
      <c r="I1021" s="74">
        <v>7.8</v>
      </c>
      <c r="J1021" s="74">
        <v>11.3</v>
      </c>
      <c r="K1021" s="74">
        <v>50.9</v>
      </c>
      <c r="L1021" s="74">
        <v>68.8</v>
      </c>
      <c r="M1021" s="74">
        <v>81</v>
      </c>
      <c r="N1021" s="78">
        <v>915</v>
      </c>
      <c r="O1021" s="74">
        <v>3.1</v>
      </c>
      <c r="P1021" s="78">
        <v>885</v>
      </c>
      <c r="Q1021" s="74">
        <v>10.4</v>
      </c>
      <c r="R1021" s="74">
        <v>9.5</v>
      </c>
      <c r="S1021" s="74">
        <v>63.4</v>
      </c>
      <c r="T1021" s="74">
        <v>73.900000000000006</v>
      </c>
      <c r="U1021" s="74">
        <v>80.099999999999994</v>
      </c>
      <c r="V1021" s="78" t="s">
        <v>13</v>
      </c>
      <c r="W1021" s="74" t="s">
        <v>13</v>
      </c>
      <c r="X1021" s="78" t="s">
        <v>13</v>
      </c>
      <c r="Y1021" s="74" t="s">
        <v>13</v>
      </c>
      <c r="Z1021" s="74" t="s">
        <v>13</v>
      </c>
      <c r="AA1021" s="74" t="s">
        <v>13</v>
      </c>
      <c r="AB1021" s="74" t="s">
        <v>13</v>
      </c>
      <c r="AC1021" s="74" t="s">
        <v>13</v>
      </c>
      <c r="AD1021" s="78"/>
      <c r="AE1021" s="74"/>
      <c r="AF1021" s="78"/>
      <c r="AG1021" s="74"/>
      <c r="AH1021" s="74"/>
      <c r="AI1021" s="74"/>
      <c r="AJ1021" s="74"/>
      <c r="AK1021" s="74"/>
      <c r="AL1021" s="78">
        <v>610</v>
      </c>
      <c r="AM1021" s="74">
        <v>2.2999999999999998</v>
      </c>
      <c r="AN1021" s="78">
        <v>595</v>
      </c>
      <c r="AO1021" s="74">
        <v>9.1999999999999993</v>
      </c>
      <c r="AP1021" s="74">
        <v>16.600000000000001</v>
      </c>
      <c r="AQ1021" s="74">
        <v>45.9</v>
      </c>
      <c r="AR1021" s="74">
        <v>60</v>
      </c>
      <c r="AS1021" s="74">
        <v>74.2</v>
      </c>
      <c r="AT1021" s="78">
        <v>610</v>
      </c>
      <c r="AU1021" s="74">
        <v>2.8</v>
      </c>
      <c r="AV1021" s="78">
        <v>595</v>
      </c>
      <c r="AW1021" s="74">
        <v>14.6</v>
      </c>
      <c r="AX1021" s="74">
        <v>8.9</v>
      </c>
      <c r="AY1021" s="74">
        <v>65.7</v>
      </c>
      <c r="AZ1021" s="74">
        <v>72.400000000000006</v>
      </c>
      <c r="BA1021" s="74">
        <v>76.400000000000006</v>
      </c>
      <c r="BB1021" s="78" t="s">
        <v>13</v>
      </c>
      <c r="BC1021" s="74" t="s">
        <v>13</v>
      </c>
      <c r="BD1021" s="78" t="s">
        <v>13</v>
      </c>
      <c r="BE1021" s="74" t="s">
        <v>13</v>
      </c>
      <c r="BF1021" s="74" t="s">
        <v>13</v>
      </c>
      <c r="BG1021" s="74" t="s">
        <v>13</v>
      </c>
      <c r="BH1021" s="74" t="s">
        <v>13</v>
      </c>
      <c r="BI1021" s="74" t="s">
        <v>13</v>
      </c>
      <c r="BJ1021" s="78"/>
      <c r="BK1021" s="74"/>
      <c r="BL1021" s="78"/>
      <c r="BM1021" s="74"/>
      <c r="BN1021" s="74"/>
      <c r="BO1021" s="74"/>
      <c r="BP1021" s="74"/>
      <c r="BQ1021" s="74"/>
      <c r="BR1021" s="78">
        <v>1525</v>
      </c>
      <c r="BS1021" s="74">
        <v>2.6</v>
      </c>
      <c r="BT1021" s="78">
        <v>1485</v>
      </c>
      <c r="BU1021" s="74">
        <v>8.4</v>
      </c>
      <c r="BV1021" s="74">
        <v>13.4</v>
      </c>
      <c r="BW1021" s="74">
        <v>48.9</v>
      </c>
      <c r="BX1021" s="74">
        <v>65.3</v>
      </c>
      <c r="BY1021" s="74">
        <v>78.2</v>
      </c>
      <c r="BZ1021" s="78">
        <v>1525</v>
      </c>
      <c r="CA1021" s="74">
        <v>3</v>
      </c>
      <c r="CB1021" s="78">
        <v>1480</v>
      </c>
      <c r="CC1021" s="74">
        <v>12.1</v>
      </c>
      <c r="CD1021" s="74">
        <v>9.3000000000000007</v>
      </c>
      <c r="CE1021" s="74">
        <v>64.3</v>
      </c>
      <c r="CF1021" s="74">
        <v>73.3</v>
      </c>
      <c r="CG1021" s="74">
        <v>78.599999999999994</v>
      </c>
      <c r="CH1021" s="78" t="s">
        <v>13</v>
      </c>
      <c r="CI1021" s="74" t="s">
        <v>13</v>
      </c>
      <c r="CJ1021" s="78" t="s">
        <v>13</v>
      </c>
      <c r="CK1021" s="74" t="s">
        <v>13</v>
      </c>
      <c r="CL1021" s="74" t="s">
        <v>13</v>
      </c>
      <c r="CM1021" s="74" t="s">
        <v>13</v>
      </c>
      <c r="CN1021" s="74" t="s">
        <v>13</v>
      </c>
      <c r="CO1021" s="74" t="s">
        <v>13</v>
      </c>
      <c r="CP1021" s="78"/>
      <c r="CQ1021" s="74"/>
      <c r="CR1021" s="78"/>
      <c r="CS1021" s="74"/>
      <c r="CT1021" s="74"/>
      <c r="CU1021" s="74"/>
      <c r="CV1021" s="74"/>
      <c r="CW1021" s="74"/>
    </row>
    <row r="1022" spans="1:101" ht="16.5" x14ac:dyDescent="0.3">
      <c r="A1022" s="74" t="s">
        <v>295</v>
      </c>
      <c r="B1022" s="74">
        <v>35</v>
      </c>
      <c r="C1022" s="74">
        <v>10007837</v>
      </c>
      <c r="D1022" s="74" t="s">
        <v>39</v>
      </c>
      <c r="E1022" s="74" t="s">
        <v>227</v>
      </c>
      <c r="F1022" s="78">
        <v>30</v>
      </c>
      <c r="G1022" s="74">
        <v>0</v>
      </c>
      <c r="H1022" s="78">
        <v>30</v>
      </c>
      <c r="I1022" s="74" t="s">
        <v>396</v>
      </c>
      <c r="J1022" s="74" t="s">
        <v>396</v>
      </c>
      <c r="K1022" s="74" t="s">
        <v>396</v>
      </c>
      <c r="L1022" s="74" t="s">
        <v>396</v>
      </c>
      <c r="M1022" s="74">
        <v>75</v>
      </c>
      <c r="N1022" s="78">
        <v>30</v>
      </c>
      <c r="O1022" s="74">
        <v>3.1</v>
      </c>
      <c r="P1022" s="78">
        <v>30</v>
      </c>
      <c r="Q1022" s="74" t="s">
        <v>396</v>
      </c>
      <c r="R1022" s="74" t="s">
        <v>396</v>
      </c>
      <c r="S1022" s="74" t="s">
        <v>396</v>
      </c>
      <c r="T1022" s="74" t="s">
        <v>396</v>
      </c>
      <c r="U1022" s="74">
        <v>67.7</v>
      </c>
      <c r="V1022" s="78" t="s">
        <v>13</v>
      </c>
      <c r="W1022" s="74" t="s">
        <v>13</v>
      </c>
      <c r="X1022" s="78" t="s">
        <v>13</v>
      </c>
      <c r="Y1022" s="74" t="s">
        <v>13</v>
      </c>
      <c r="Z1022" s="74" t="s">
        <v>13</v>
      </c>
      <c r="AA1022" s="74" t="s">
        <v>13</v>
      </c>
      <c r="AB1022" s="74" t="s">
        <v>13</v>
      </c>
      <c r="AC1022" s="74" t="s">
        <v>13</v>
      </c>
      <c r="AD1022" s="78"/>
      <c r="AE1022" s="74"/>
      <c r="AF1022" s="78"/>
      <c r="AG1022" s="74"/>
      <c r="AH1022" s="74"/>
      <c r="AI1022" s="74"/>
      <c r="AJ1022" s="74"/>
      <c r="AK1022" s="74"/>
      <c r="AL1022" s="78">
        <v>35</v>
      </c>
      <c r="AM1022" s="74">
        <v>0</v>
      </c>
      <c r="AN1022" s="78">
        <v>35</v>
      </c>
      <c r="AO1022" s="74" t="s">
        <v>396</v>
      </c>
      <c r="AP1022" s="74" t="s">
        <v>396</v>
      </c>
      <c r="AQ1022" s="74" t="s">
        <v>396</v>
      </c>
      <c r="AR1022" s="74" t="s">
        <v>396</v>
      </c>
      <c r="AS1022" s="74">
        <v>69.7</v>
      </c>
      <c r="AT1022" s="78">
        <v>35</v>
      </c>
      <c r="AU1022" s="74">
        <v>3</v>
      </c>
      <c r="AV1022" s="78">
        <v>30</v>
      </c>
      <c r="AW1022" s="74" t="s">
        <v>396</v>
      </c>
      <c r="AX1022" s="74" t="s">
        <v>396</v>
      </c>
      <c r="AY1022" s="74" t="s">
        <v>396</v>
      </c>
      <c r="AZ1022" s="74" t="s">
        <v>396</v>
      </c>
      <c r="BA1022" s="74">
        <v>53.1</v>
      </c>
      <c r="BB1022" s="78" t="s">
        <v>13</v>
      </c>
      <c r="BC1022" s="74" t="s">
        <v>13</v>
      </c>
      <c r="BD1022" s="78" t="s">
        <v>13</v>
      </c>
      <c r="BE1022" s="74" t="s">
        <v>13</v>
      </c>
      <c r="BF1022" s="74" t="s">
        <v>13</v>
      </c>
      <c r="BG1022" s="74" t="s">
        <v>13</v>
      </c>
      <c r="BH1022" s="74" t="s">
        <v>13</v>
      </c>
      <c r="BI1022" s="74" t="s">
        <v>13</v>
      </c>
      <c r="BJ1022" s="78"/>
      <c r="BK1022" s="74"/>
      <c r="BL1022" s="78"/>
      <c r="BM1022" s="74"/>
      <c r="BN1022" s="74"/>
      <c r="BO1022" s="74"/>
      <c r="BP1022" s="74"/>
      <c r="BQ1022" s="74"/>
      <c r="BR1022" s="78">
        <v>65</v>
      </c>
      <c r="BS1022" s="74">
        <v>0</v>
      </c>
      <c r="BT1022" s="78">
        <v>65</v>
      </c>
      <c r="BU1022" s="74">
        <v>18.5</v>
      </c>
      <c r="BV1022" s="74">
        <v>9.1999999999999993</v>
      </c>
      <c r="BW1022" s="74">
        <v>24.6</v>
      </c>
      <c r="BX1022" s="74">
        <v>38.5</v>
      </c>
      <c r="BY1022" s="74">
        <v>72.3</v>
      </c>
      <c r="BZ1022" s="78">
        <v>65</v>
      </c>
      <c r="CA1022" s="74">
        <v>3.1</v>
      </c>
      <c r="CB1022" s="78">
        <v>65</v>
      </c>
      <c r="CC1022" s="74">
        <v>28.6</v>
      </c>
      <c r="CD1022" s="74">
        <v>11.1</v>
      </c>
      <c r="CE1022" s="74">
        <v>41.3</v>
      </c>
      <c r="CF1022" s="74">
        <v>50.8</v>
      </c>
      <c r="CG1022" s="74">
        <v>60.3</v>
      </c>
      <c r="CH1022" s="78" t="s">
        <v>13</v>
      </c>
      <c r="CI1022" s="74" t="s">
        <v>13</v>
      </c>
      <c r="CJ1022" s="78" t="s">
        <v>13</v>
      </c>
      <c r="CK1022" s="74" t="s">
        <v>13</v>
      </c>
      <c r="CL1022" s="74" t="s">
        <v>13</v>
      </c>
      <c r="CM1022" s="74" t="s">
        <v>13</v>
      </c>
      <c r="CN1022" s="74" t="s">
        <v>13</v>
      </c>
      <c r="CO1022" s="74" t="s">
        <v>13</v>
      </c>
      <c r="CP1022" s="78"/>
      <c r="CQ1022" s="74"/>
      <c r="CR1022" s="78"/>
      <c r="CS1022" s="74"/>
      <c r="CT1022" s="74"/>
      <c r="CU1022" s="74"/>
      <c r="CV1022" s="74"/>
      <c r="CW1022" s="74"/>
    </row>
    <row r="1023" spans="1:101" ht="16.5" x14ac:dyDescent="0.3">
      <c r="A1023" s="74" t="s">
        <v>295</v>
      </c>
      <c r="B1023" s="74">
        <v>143</v>
      </c>
      <c r="C1023" s="74">
        <v>10007779</v>
      </c>
      <c r="D1023" s="74" t="s">
        <v>27</v>
      </c>
      <c r="E1023" s="74" t="s">
        <v>229</v>
      </c>
      <c r="F1023" s="78">
        <v>215</v>
      </c>
      <c r="G1023" s="74">
        <v>2.2999999999999998</v>
      </c>
      <c r="H1023" s="78">
        <v>210</v>
      </c>
      <c r="I1023" s="74">
        <v>10</v>
      </c>
      <c r="J1023" s="74">
        <v>5.7</v>
      </c>
      <c r="K1023" s="74">
        <v>69.2</v>
      </c>
      <c r="L1023" s="74">
        <v>77.3</v>
      </c>
      <c r="M1023" s="74">
        <v>84.4</v>
      </c>
      <c r="N1023" s="78">
        <v>215</v>
      </c>
      <c r="O1023" s="74">
        <v>2.2999999999999998</v>
      </c>
      <c r="P1023" s="78">
        <v>210</v>
      </c>
      <c r="Q1023" s="74">
        <v>11.4</v>
      </c>
      <c r="R1023" s="74">
        <v>6.6</v>
      </c>
      <c r="S1023" s="74">
        <v>57.8</v>
      </c>
      <c r="T1023" s="74">
        <v>73.900000000000006</v>
      </c>
      <c r="U1023" s="74">
        <v>82</v>
      </c>
      <c r="V1023" s="78" t="s">
        <v>13</v>
      </c>
      <c r="W1023" s="74" t="s">
        <v>13</v>
      </c>
      <c r="X1023" s="78" t="s">
        <v>13</v>
      </c>
      <c r="Y1023" s="74" t="s">
        <v>13</v>
      </c>
      <c r="Z1023" s="74" t="s">
        <v>13</v>
      </c>
      <c r="AA1023" s="74" t="s">
        <v>13</v>
      </c>
      <c r="AB1023" s="74" t="s">
        <v>13</v>
      </c>
      <c r="AC1023" s="74" t="s">
        <v>13</v>
      </c>
      <c r="AD1023" s="78"/>
      <c r="AE1023" s="74"/>
      <c r="AF1023" s="78"/>
      <c r="AG1023" s="74"/>
      <c r="AH1023" s="74"/>
      <c r="AI1023" s="74"/>
      <c r="AJ1023" s="74"/>
      <c r="AK1023" s="74"/>
      <c r="AL1023" s="78">
        <v>65</v>
      </c>
      <c r="AM1023" s="74">
        <v>0</v>
      </c>
      <c r="AN1023" s="78">
        <v>65</v>
      </c>
      <c r="AO1023" s="74">
        <v>4.5</v>
      </c>
      <c r="AP1023" s="74">
        <v>9.1</v>
      </c>
      <c r="AQ1023" s="74">
        <v>51.5</v>
      </c>
      <c r="AR1023" s="74">
        <v>66.7</v>
      </c>
      <c r="AS1023" s="74">
        <v>86.4</v>
      </c>
      <c r="AT1023" s="78">
        <v>65</v>
      </c>
      <c r="AU1023" s="74">
        <v>0</v>
      </c>
      <c r="AV1023" s="78">
        <v>65</v>
      </c>
      <c r="AW1023" s="74">
        <v>10.6</v>
      </c>
      <c r="AX1023" s="74">
        <v>7.6</v>
      </c>
      <c r="AY1023" s="74">
        <v>53</v>
      </c>
      <c r="AZ1023" s="74">
        <v>72.7</v>
      </c>
      <c r="BA1023" s="74">
        <v>81.8</v>
      </c>
      <c r="BB1023" s="78" t="s">
        <v>13</v>
      </c>
      <c r="BC1023" s="74" t="s">
        <v>13</v>
      </c>
      <c r="BD1023" s="78" t="s">
        <v>13</v>
      </c>
      <c r="BE1023" s="74" t="s">
        <v>13</v>
      </c>
      <c r="BF1023" s="74" t="s">
        <v>13</v>
      </c>
      <c r="BG1023" s="74" t="s">
        <v>13</v>
      </c>
      <c r="BH1023" s="74" t="s">
        <v>13</v>
      </c>
      <c r="BI1023" s="74" t="s">
        <v>13</v>
      </c>
      <c r="BJ1023" s="78"/>
      <c r="BK1023" s="74"/>
      <c r="BL1023" s="78"/>
      <c r="BM1023" s="74"/>
      <c r="BN1023" s="74"/>
      <c r="BO1023" s="74"/>
      <c r="BP1023" s="74"/>
      <c r="BQ1023" s="74"/>
      <c r="BR1023" s="78">
        <v>280</v>
      </c>
      <c r="BS1023" s="74">
        <v>1.8</v>
      </c>
      <c r="BT1023" s="78">
        <v>275</v>
      </c>
      <c r="BU1023" s="74">
        <v>8.6999999999999993</v>
      </c>
      <c r="BV1023" s="74">
        <v>6.5</v>
      </c>
      <c r="BW1023" s="74">
        <v>65</v>
      </c>
      <c r="BX1023" s="74">
        <v>74.7</v>
      </c>
      <c r="BY1023" s="74">
        <v>84.8</v>
      </c>
      <c r="BZ1023" s="78">
        <v>280</v>
      </c>
      <c r="CA1023" s="74">
        <v>1.8</v>
      </c>
      <c r="CB1023" s="78">
        <v>275</v>
      </c>
      <c r="CC1023" s="74">
        <v>11.2</v>
      </c>
      <c r="CD1023" s="74">
        <v>6.9</v>
      </c>
      <c r="CE1023" s="74">
        <v>56.7</v>
      </c>
      <c r="CF1023" s="74">
        <v>73.599999999999994</v>
      </c>
      <c r="CG1023" s="74">
        <v>81.900000000000006</v>
      </c>
      <c r="CH1023" s="78" t="s">
        <v>13</v>
      </c>
      <c r="CI1023" s="74" t="s">
        <v>13</v>
      </c>
      <c r="CJ1023" s="78" t="s">
        <v>13</v>
      </c>
      <c r="CK1023" s="74" t="s">
        <v>13</v>
      </c>
      <c r="CL1023" s="74" t="s">
        <v>13</v>
      </c>
      <c r="CM1023" s="74" t="s">
        <v>13</v>
      </c>
      <c r="CN1023" s="74" t="s">
        <v>13</v>
      </c>
      <c r="CO1023" s="74" t="s">
        <v>13</v>
      </c>
      <c r="CP1023" s="78"/>
      <c r="CQ1023" s="74"/>
      <c r="CR1023" s="78"/>
      <c r="CS1023" s="74"/>
      <c r="CT1023" s="74"/>
      <c r="CU1023" s="74"/>
      <c r="CV1023" s="74"/>
      <c r="CW1023" s="74"/>
    </row>
    <row r="1024" spans="1:101" ht="16.5" x14ac:dyDescent="0.3">
      <c r="A1024" s="74" t="s">
        <v>295</v>
      </c>
      <c r="B1024" s="74">
        <v>145</v>
      </c>
      <c r="C1024" s="74">
        <v>10007782</v>
      </c>
      <c r="D1024" s="74" t="s">
        <v>27</v>
      </c>
      <c r="E1024" s="74" t="s">
        <v>231</v>
      </c>
      <c r="F1024" s="78">
        <v>370</v>
      </c>
      <c r="G1024" s="74">
        <v>3.8</v>
      </c>
      <c r="H1024" s="78">
        <v>355</v>
      </c>
      <c r="I1024" s="74">
        <v>5.9</v>
      </c>
      <c r="J1024" s="74">
        <v>5.0999999999999996</v>
      </c>
      <c r="K1024" s="74">
        <v>63.4</v>
      </c>
      <c r="L1024" s="74">
        <v>81.7</v>
      </c>
      <c r="M1024" s="74">
        <v>89</v>
      </c>
      <c r="N1024" s="78">
        <v>370</v>
      </c>
      <c r="O1024" s="74">
        <v>3.8</v>
      </c>
      <c r="P1024" s="78">
        <v>355</v>
      </c>
      <c r="Q1024" s="74">
        <v>9.3000000000000007</v>
      </c>
      <c r="R1024" s="74">
        <v>12.1</v>
      </c>
      <c r="S1024" s="74">
        <v>54.4</v>
      </c>
      <c r="T1024" s="74">
        <v>73</v>
      </c>
      <c r="U1024" s="74">
        <v>78.599999999999994</v>
      </c>
      <c r="V1024" s="78" t="s">
        <v>13</v>
      </c>
      <c r="W1024" s="74" t="s">
        <v>13</v>
      </c>
      <c r="X1024" s="78" t="s">
        <v>13</v>
      </c>
      <c r="Y1024" s="74" t="s">
        <v>13</v>
      </c>
      <c r="Z1024" s="74" t="s">
        <v>13</v>
      </c>
      <c r="AA1024" s="74" t="s">
        <v>13</v>
      </c>
      <c r="AB1024" s="74" t="s">
        <v>13</v>
      </c>
      <c r="AC1024" s="74" t="s">
        <v>13</v>
      </c>
      <c r="AD1024" s="78"/>
      <c r="AE1024" s="74"/>
      <c r="AF1024" s="78"/>
      <c r="AG1024" s="74"/>
      <c r="AH1024" s="74"/>
      <c r="AI1024" s="74"/>
      <c r="AJ1024" s="74"/>
      <c r="AK1024" s="74"/>
      <c r="AL1024" s="78">
        <v>255</v>
      </c>
      <c r="AM1024" s="74">
        <v>1.2</v>
      </c>
      <c r="AN1024" s="78">
        <v>255</v>
      </c>
      <c r="AO1024" s="74">
        <v>7.1</v>
      </c>
      <c r="AP1024" s="74">
        <v>4.7</v>
      </c>
      <c r="AQ1024" s="74">
        <v>56.9</v>
      </c>
      <c r="AR1024" s="74">
        <v>76.7</v>
      </c>
      <c r="AS1024" s="74">
        <v>88.1</v>
      </c>
      <c r="AT1024" s="78">
        <v>255</v>
      </c>
      <c r="AU1024" s="74">
        <v>1.2</v>
      </c>
      <c r="AV1024" s="78">
        <v>255</v>
      </c>
      <c r="AW1024" s="74">
        <v>12.3</v>
      </c>
      <c r="AX1024" s="74">
        <v>13</v>
      </c>
      <c r="AY1024" s="74">
        <v>43.1</v>
      </c>
      <c r="AZ1024" s="74">
        <v>66.400000000000006</v>
      </c>
      <c r="BA1024" s="74">
        <v>74.7</v>
      </c>
      <c r="BB1024" s="78" t="s">
        <v>13</v>
      </c>
      <c r="BC1024" s="74" t="s">
        <v>13</v>
      </c>
      <c r="BD1024" s="78" t="s">
        <v>13</v>
      </c>
      <c r="BE1024" s="74" t="s">
        <v>13</v>
      </c>
      <c r="BF1024" s="74" t="s">
        <v>13</v>
      </c>
      <c r="BG1024" s="74" t="s">
        <v>13</v>
      </c>
      <c r="BH1024" s="74" t="s">
        <v>13</v>
      </c>
      <c r="BI1024" s="74" t="s">
        <v>13</v>
      </c>
      <c r="BJ1024" s="78"/>
      <c r="BK1024" s="74"/>
      <c r="BL1024" s="78"/>
      <c r="BM1024" s="74"/>
      <c r="BN1024" s="74"/>
      <c r="BO1024" s="74"/>
      <c r="BP1024" s="74"/>
      <c r="BQ1024" s="74"/>
      <c r="BR1024" s="78">
        <v>625</v>
      </c>
      <c r="BS1024" s="74">
        <v>2.7</v>
      </c>
      <c r="BT1024" s="78">
        <v>610</v>
      </c>
      <c r="BU1024" s="74">
        <v>6.4</v>
      </c>
      <c r="BV1024" s="74">
        <v>4.9000000000000004</v>
      </c>
      <c r="BW1024" s="74">
        <v>60.7</v>
      </c>
      <c r="BX1024" s="74">
        <v>79.599999999999994</v>
      </c>
      <c r="BY1024" s="74">
        <v>88.7</v>
      </c>
      <c r="BZ1024" s="78">
        <v>625</v>
      </c>
      <c r="CA1024" s="74">
        <v>2.7</v>
      </c>
      <c r="CB1024" s="78">
        <v>610</v>
      </c>
      <c r="CC1024" s="74">
        <v>10.5</v>
      </c>
      <c r="CD1024" s="74">
        <v>12.5</v>
      </c>
      <c r="CE1024" s="74">
        <v>49.7</v>
      </c>
      <c r="CF1024" s="74">
        <v>70.2</v>
      </c>
      <c r="CG1024" s="74">
        <v>77</v>
      </c>
      <c r="CH1024" s="78" t="s">
        <v>13</v>
      </c>
      <c r="CI1024" s="74" t="s">
        <v>13</v>
      </c>
      <c r="CJ1024" s="78" t="s">
        <v>13</v>
      </c>
      <c r="CK1024" s="74" t="s">
        <v>13</v>
      </c>
      <c r="CL1024" s="74" t="s">
        <v>13</v>
      </c>
      <c r="CM1024" s="74" t="s">
        <v>13</v>
      </c>
      <c r="CN1024" s="74" t="s">
        <v>13</v>
      </c>
      <c r="CO1024" s="74" t="s">
        <v>13</v>
      </c>
      <c r="CP1024" s="78"/>
      <c r="CQ1024" s="74"/>
      <c r="CR1024" s="78"/>
      <c r="CS1024" s="74"/>
      <c r="CT1024" s="74"/>
      <c r="CU1024" s="74"/>
      <c r="CV1024" s="74"/>
      <c r="CW1024" s="74"/>
    </row>
    <row r="1025" spans="1:101" ht="16.5" x14ac:dyDescent="0.3">
      <c r="A1025" s="74" t="s">
        <v>295</v>
      </c>
      <c r="B1025" s="74">
        <v>39</v>
      </c>
      <c r="C1025" s="74">
        <v>10007843</v>
      </c>
      <c r="D1025" s="74" t="s">
        <v>27</v>
      </c>
      <c r="E1025" s="74" t="s">
        <v>233</v>
      </c>
      <c r="F1025" s="78">
        <v>475</v>
      </c>
      <c r="G1025" s="74">
        <v>4.2</v>
      </c>
      <c r="H1025" s="78">
        <v>455</v>
      </c>
      <c r="I1025" s="74">
        <v>5.9</v>
      </c>
      <c r="J1025" s="74">
        <v>8.6</v>
      </c>
      <c r="K1025" s="74">
        <v>69.7</v>
      </c>
      <c r="L1025" s="74">
        <v>81.5</v>
      </c>
      <c r="M1025" s="74">
        <v>85.5</v>
      </c>
      <c r="N1025" s="78">
        <v>475</v>
      </c>
      <c r="O1025" s="74">
        <v>4.4000000000000004</v>
      </c>
      <c r="P1025" s="78">
        <v>455</v>
      </c>
      <c r="Q1025" s="74">
        <v>8.4</v>
      </c>
      <c r="R1025" s="74">
        <v>8.8000000000000007</v>
      </c>
      <c r="S1025" s="74">
        <v>72.5</v>
      </c>
      <c r="T1025" s="74">
        <v>80.599999999999994</v>
      </c>
      <c r="U1025" s="74">
        <v>82.8</v>
      </c>
      <c r="V1025" s="78" t="s">
        <v>13</v>
      </c>
      <c r="W1025" s="74" t="s">
        <v>13</v>
      </c>
      <c r="X1025" s="78" t="s">
        <v>13</v>
      </c>
      <c r="Y1025" s="74" t="s">
        <v>13</v>
      </c>
      <c r="Z1025" s="74" t="s">
        <v>13</v>
      </c>
      <c r="AA1025" s="74" t="s">
        <v>13</v>
      </c>
      <c r="AB1025" s="74" t="s">
        <v>13</v>
      </c>
      <c r="AC1025" s="74" t="s">
        <v>13</v>
      </c>
      <c r="AD1025" s="78"/>
      <c r="AE1025" s="74"/>
      <c r="AF1025" s="78"/>
      <c r="AG1025" s="74"/>
      <c r="AH1025" s="74"/>
      <c r="AI1025" s="74"/>
      <c r="AJ1025" s="74"/>
      <c r="AK1025" s="74"/>
      <c r="AL1025" s="78">
        <v>295</v>
      </c>
      <c r="AM1025" s="74">
        <v>2.4</v>
      </c>
      <c r="AN1025" s="78">
        <v>290</v>
      </c>
      <c r="AO1025" s="74">
        <v>7.9</v>
      </c>
      <c r="AP1025" s="74">
        <v>14.5</v>
      </c>
      <c r="AQ1025" s="74">
        <v>64.099999999999994</v>
      </c>
      <c r="AR1025" s="74">
        <v>73.099999999999994</v>
      </c>
      <c r="AS1025" s="74">
        <v>77.599999999999994</v>
      </c>
      <c r="AT1025" s="78">
        <v>295</v>
      </c>
      <c r="AU1025" s="74">
        <v>2.7</v>
      </c>
      <c r="AV1025" s="78">
        <v>290</v>
      </c>
      <c r="AW1025" s="74">
        <v>14.9</v>
      </c>
      <c r="AX1025" s="74">
        <v>9</v>
      </c>
      <c r="AY1025" s="74">
        <v>64.400000000000006</v>
      </c>
      <c r="AZ1025" s="74">
        <v>72</v>
      </c>
      <c r="BA1025" s="74">
        <v>76.099999999999994</v>
      </c>
      <c r="BB1025" s="78" t="s">
        <v>13</v>
      </c>
      <c r="BC1025" s="74" t="s">
        <v>13</v>
      </c>
      <c r="BD1025" s="78" t="s">
        <v>13</v>
      </c>
      <c r="BE1025" s="74" t="s">
        <v>13</v>
      </c>
      <c r="BF1025" s="74" t="s">
        <v>13</v>
      </c>
      <c r="BG1025" s="74" t="s">
        <v>13</v>
      </c>
      <c r="BH1025" s="74" t="s">
        <v>13</v>
      </c>
      <c r="BI1025" s="74" t="s">
        <v>13</v>
      </c>
      <c r="BJ1025" s="78"/>
      <c r="BK1025" s="74"/>
      <c r="BL1025" s="78"/>
      <c r="BM1025" s="74"/>
      <c r="BN1025" s="74"/>
      <c r="BO1025" s="74"/>
      <c r="BP1025" s="74"/>
      <c r="BQ1025" s="74"/>
      <c r="BR1025" s="78">
        <v>770</v>
      </c>
      <c r="BS1025" s="74">
        <v>3.5</v>
      </c>
      <c r="BT1025" s="78">
        <v>745</v>
      </c>
      <c r="BU1025" s="74">
        <v>6.7</v>
      </c>
      <c r="BV1025" s="74">
        <v>10.9</v>
      </c>
      <c r="BW1025" s="74">
        <v>67.5</v>
      </c>
      <c r="BX1025" s="74">
        <v>78.3</v>
      </c>
      <c r="BY1025" s="74">
        <v>82.4</v>
      </c>
      <c r="BZ1025" s="78">
        <v>770</v>
      </c>
      <c r="CA1025" s="74">
        <v>3.8</v>
      </c>
      <c r="CB1025" s="78">
        <v>745</v>
      </c>
      <c r="CC1025" s="74">
        <v>10.9</v>
      </c>
      <c r="CD1025" s="74">
        <v>8.9</v>
      </c>
      <c r="CE1025" s="74">
        <v>69.3</v>
      </c>
      <c r="CF1025" s="74">
        <v>77.3</v>
      </c>
      <c r="CG1025" s="74">
        <v>80.2</v>
      </c>
      <c r="CH1025" s="78" t="s">
        <v>13</v>
      </c>
      <c r="CI1025" s="74" t="s">
        <v>13</v>
      </c>
      <c r="CJ1025" s="78" t="s">
        <v>13</v>
      </c>
      <c r="CK1025" s="74" t="s">
        <v>13</v>
      </c>
      <c r="CL1025" s="74" t="s">
        <v>13</v>
      </c>
      <c r="CM1025" s="74" t="s">
        <v>13</v>
      </c>
      <c r="CN1025" s="74" t="s">
        <v>13</v>
      </c>
      <c r="CO1025" s="74" t="s">
        <v>13</v>
      </c>
      <c r="CP1025" s="78"/>
      <c r="CQ1025" s="74"/>
      <c r="CR1025" s="78"/>
      <c r="CS1025" s="74"/>
      <c r="CT1025" s="74"/>
      <c r="CU1025" s="74"/>
      <c r="CV1025" s="74"/>
      <c r="CW1025" s="74"/>
    </row>
    <row r="1026" spans="1:101" ht="16.5" x14ac:dyDescent="0.3">
      <c r="A1026" s="74" t="s">
        <v>295</v>
      </c>
      <c r="B1026" s="74">
        <v>158</v>
      </c>
      <c r="C1026" s="74">
        <v>10007156</v>
      </c>
      <c r="D1026" s="74" t="s">
        <v>39</v>
      </c>
      <c r="E1026" s="74" t="s">
        <v>235</v>
      </c>
      <c r="F1026" s="78">
        <v>1745</v>
      </c>
      <c r="G1026" s="74">
        <v>5.2</v>
      </c>
      <c r="H1026" s="78">
        <v>1650</v>
      </c>
      <c r="I1026" s="74">
        <v>8.3000000000000007</v>
      </c>
      <c r="J1026" s="74">
        <v>12.8</v>
      </c>
      <c r="K1026" s="74">
        <v>63</v>
      </c>
      <c r="L1026" s="74">
        <v>73.900000000000006</v>
      </c>
      <c r="M1026" s="74">
        <v>78.900000000000006</v>
      </c>
      <c r="N1026" s="78">
        <v>1745</v>
      </c>
      <c r="O1026" s="74">
        <v>5.6</v>
      </c>
      <c r="P1026" s="78">
        <v>1645</v>
      </c>
      <c r="Q1026" s="74">
        <v>11.9</v>
      </c>
      <c r="R1026" s="74">
        <v>10.3</v>
      </c>
      <c r="S1026" s="74">
        <v>63.2</v>
      </c>
      <c r="T1026" s="74">
        <v>74.400000000000006</v>
      </c>
      <c r="U1026" s="74">
        <v>77.8</v>
      </c>
      <c r="V1026" s="78" t="s">
        <v>13</v>
      </c>
      <c r="W1026" s="74" t="s">
        <v>13</v>
      </c>
      <c r="X1026" s="78" t="s">
        <v>13</v>
      </c>
      <c r="Y1026" s="74" t="s">
        <v>13</v>
      </c>
      <c r="Z1026" s="74" t="s">
        <v>13</v>
      </c>
      <c r="AA1026" s="74" t="s">
        <v>13</v>
      </c>
      <c r="AB1026" s="74" t="s">
        <v>13</v>
      </c>
      <c r="AC1026" s="74" t="s">
        <v>13</v>
      </c>
      <c r="AD1026" s="78"/>
      <c r="AE1026" s="74"/>
      <c r="AF1026" s="78"/>
      <c r="AG1026" s="74"/>
      <c r="AH1026" s="74"/>
      <c r="AI1026" s="74"/>
      <c r="AJ1026" s="74"/>
      <c r="AK1026" s="74"/>
      <c r="AL1026" s="78">
        <v>1390</v>
      </c>
      <c r="AM1026" s="74">
        <v>2.7</v>
      </c>
      <c r="AN1026" s="78">
        <v>1350</v>
      </c>
      <c r="AO1026" s="74">
        <v>8.8000000000000007</v>
      </c>
      <c r="AP1026" s="74">
        <v>15.2</v>
      </c>
      <c r="AQ1026" s="74">
        <v>60.2</v>
      </c>
      <c r="AR1026" s="74">
        <v>70.2</v>
      </c>
      <c r="AS1026" s="74">
        <v>76</v>
      </c>
      <c r="AT1026" s="78">
        <v>1390</v>
      </c>
      <c r="AU1026" s="74">
        <v>2.7</v>
      </c>
      <c r="AV1026" s="78">
        <v>1350</v>
      </c>
      <c r="AW1026" s="74">
        <v>13.1</v>
      </c>
      <c r="AX1026" s="74">
        <v>10.4</v>
      </c>
      <c r="AY1026" s="74">
        <v>67.400000000000006</v>
      </c>
      <c r="AZ1026" s="74">
        <v>73.599999999999994</v>
      </c>
      <c r="BA1026" s="74">
        <v>76.5</v>
      </c>
      <c r="BB1026" s="78" t="s">
        <v>13</v>
      </c>
      <c r="BC1026" s="74" t="s">
        <v>13</v>
      </c>
      <c r="BD1026" s="78" t="s">
        <v>13</v>
      </c>
      <c r="BE1026" s="74" t="s">
        <v>13</v>
      </c>
      <c r="BF1026" s="74" t="s">
        <v>13</v>
      </c>
      <c r="BG1026" s="74" t="s">
        <v>13</v>
      </c>
      <c r="BH1026" s="74" t="s">
        <v>13</v>
      </c>
      <c r="BI1026" s="74" t="s">
        <v>13</v>
      </c>
      <c r="BJ1026" s="78"/>
      <c r="BK1026" s="74"/>
      <c r="BL1026" s="78"/>
      <c r="BM1026" s="74"/>
      <c r="BN1026" s="74"/>
      <c r="BO1026" s="74"/>
      <c r="BP1026" s="74"/>
      <c r="BQ1026" s="74"/>
      <c r="BR1026" s="78">
        <v>3130</v>
      </c>
      <c r="BS1026" s="74">
        <v>4.0999999999999996</v>
      </c>
      <c r="BT1026" s="78">
        <v>3005</v>
      </c>
      <c r="BU1026" s="74">
        <v>8.5</v>
      </c>
      <c r="BV1026" s="74">
        <v>13.9</v>
      </c>
      <c r="BW1026" s="74">
        <v>61.7</v>
      </c>
      <c r="BX1026" s="74">
        <v>72.2</v>
      </c>
      <c r="BY1026" s="74">
        <v>77.599999999999994</v>
      </c>
      <c r="BZ1026" s="78">
        <v>3130</v>
      </c>
      <c r="CA1026" s="74">
        <v>4.3</v>
      </c>
      <c r="CB1026" s="78">
        <v>2995</v>
      </c>
      <c r="CC1026" s="74">
        <v>12.4</v>
      </c>
      <c r="CD1026" s="74">
        <v>10.4</v>
      </c>
      <c r="CE1026" s="74">
        <v>65.099999999999994</v>
      </c>
      <c r="CF1026" s="74">
        <v>74</v>
      </c>
      <c r="CG1026" s="74">
        <v>77.2</v>
      </c>
      <c r="CH1026" s="78" t="s">
        <v>13</v>
      </c>
      <c r="CI1026" s="74" t="s">
        <v>13</v>
      </c>
      <c r="CJ1026" s="78" t="s">
        <v>13</v>
      </c>
      <c r="CK1026" s="74" t="s">
        <v>13</v>
      </c>
      <c r="CL1026" s="74" t="s">
        <v>13</v>
      </c>
      <c r="CM1026" s="74" t="s">
        <v>13</v>
      </c>
      <c r="CN1026" s="74" t="s">
        <v>13</v>
      </c>
      <c r="CO1026" s="74" t="s">
        <v>13</v>
      </c>
      <c r="CP1026" s="78"/>
      <c r="CQ1026" s="74"/>
      <c r="CR1026" s="78"/>
      <c r="CS1026" s="74"/>
      <c r="CT1026" s="74"/>
      <c r="CU1026" s="74"/>
      <c r="CV1026" s="74"/>
      <c r="CW1026" s="74"/>
    </row>
    <row r="1027" spans="1:101" ht="16.5" x14ac:dyDescent="0.3">
      <c r="A1027" s="74" t="s">
        <v>295</v>
      </c>
      <c r="B1027" s="74">
        <v>146</v>
      </c>
      <c r="C1027" s="74">
        <v>10007780</v>
      </c>
      <c r="D1027" s="74" t="s">
        <v>27</v>
      </c>
      <c r="E1027" s="74" t="s">
        <v>237</v>
      </c>
      <c r="F1027" s="78">
        <v>265</v>
      </c>
      <c r="G1027" s="74">
        <v>4.0999999999999996</v>
      </c>
      <c r="H1027" s="78">
        <v>255</v>
      </c>
      <c r="I1027" s="74">
        <v>16.8</v>
      </c>
      <c r="J1027" s="74">
        <v>15.6</v>
      </c>
      <c r="K1027" s="74">
        <v>38.700000000000003</v>
      </c>
      <c r="L1027" s="74">
        <v>53.1</v>
      </c>
      <c r="M1027" s="74">
        <v>67.599999999999994</v>
      </c>
      <c r="N1027" s="78">
        <v>265</v>
      </c>
      <c r="O1027" s="74">
        <v>4.0999999999999996</v>
      </c>
      <c r="P1027" s="78">
        <v>255</v>
      </c>
      <c r="Q1027" s="74">
        <v>20.7</v>
      </c>
      <c r="R1027" s="74">
        <v>12.9</v>
      </c>
      <c r="S1027" s="74">
        <v>48.4</v>
      </c>
      <c r="T1027" s="74">
        <v>59</v>
      </c>
      <c r="U1027" s="74">
        <v>66.400000000000006</v>
      </c>
      <c r="V1027" s="78" t="s">
        <v>13</v>
      </c>
      <c r="W1027" s="74" t="s">
        <v>13</v>
      </c>
      <c r="X1027" s="78" t="s">
        <v>13</v>
      </c>
      <c r="Y1027" s="74" t="s">
        <v>13</v>
      </c>
      <c r="Z1027" s="74" t="s">
        <v>13</v>
      </c>
      <c r="AA1027" s="74" t="s">
        <v>13</v>
      </c>
      <c r="AB1027" s="74" t="s">
        <v>13</v>
      </c>
      <c r="AC1027" s="74" t="s">
        <v>13</v>
      </c>
      <c r="AD1027" s="78"/>
      <c r="AE1027" s="74"/>
      <c r="AF1027" s="78"/>
      <c r="AG1027" s="74"/>
      <c r="AH1027" s="74"/>
      <c r="AI1027" s="74"/>
      <c r="AJ1027" s="74"/>
      <c r="AK1027" s="74"/>
      <c r="AL1027" s="78">
        <v>205</v>
      </c>
      <c r="AM1027" s="74">
        <v>2.4</v>
      </c>
      <c r="AN1027" s="78">
        <v>200</v>
      </c>
      <c r="AO1027" s="74">
        <v>14.9</v>
      </c>
      <c r="AP1027" s="74">
        <v>16.8</v>
      </c>
      <c r="AQ1027" s="74">
        <v>39.6</v>
      </c>
      <c r="AR1027" s="74">
        <v>51</v>
      </c>
      <c r="AS1027" s="74">
        <v>68.3</v>
      </c>
      <c r="AT1027" s="78">
        <v>205</v>
      </c>
      <c r="AU1027" s="74">
        <v>2.9</v>
      </c>
      <c r="AV1027" s="78">
        <v>200</v>
      </c>
      <c r="AW1027" s="74">
        <v>18.899999999999999</v>
      </c>
      <c r="AX1027" s="74">
        <v>11.9</v>
      </c>
      <c r="AY1027" s="74">
        <v>51.2</v>
      </c>
      <c r="AZ1027" s="74">
        <v>59.2</v>
      </c>
      <c r="BA1027" s="74">
        <v>69.2</v>
      </c>
      <c r="BB1027" s="78" t="s">
        <v>13</v>
      </c>
      <c r="BC1027" s="74" t="s">
        <v>13</v>
      </c>
      <c r="BD1027" s="78" t="s">
        <v>13</v>
      </c>
      <c r="BE1027" s="74" t="s">
        <v>13</v>
      </c>
      <c r="BF1027" s="74" t="s">
        <v>13</v>
      </c>
      <c r="BG1027" s="74" t="s">
        <v>13</v>
      </c>
      <c r="BH1027" s="74" t="s">
        <v>13</v>
      </c>
      <c r="BI1027" s="74" t="s">
        <v>13</v>
      </c>
      <c r="BJ1027" s="78"/>
      <c r="BK1027" s="74"/>
      <c r="BL1027" s="78"/>
      <c r="BM1027" s="74"/>
      <c r="BN1027" s="74"/>
      <c r="BO1027" s="74"/>
      <c r="BP1027" s="74"/>
      <c r="BQ1027" s="74"/>
      <c r="BR1027" s="78">
        <v>475</v>
      </c>
      <c r="BS1027" s="74">
        <v>3.4</v>
      </c>
      <c r="BT1027" s="78">
        <v>460</v>
      </c>
      <c r="BU1027" s="74">
        <v>15.9</v>
      </c>
      <c r="BV1027" s="74">
        <v>16.2</v>
      </c>
      <c r="BW1027" s="74">
        <v>39.1</v>
      </c>
      <c r="BX1027" s="74">
        <v>52.2</v>
      </c>
      <c r="BY1027" s="74">
        <v>67.900000000000006</v>
      </c>
      <c r="BZ1027" s="78">
        <v>475</v>
      </c>
      <c r="CA1027" s="74">
        <v>3.6</v>
      </c>
      <c r="CB1027" s="78">
        <v>455</v>
      </c>
      <c r="CC1027" s="74">
        <v>19.899999999999999</v>
      </c>
      <c r="CD1027" s="74">
        <v>12.5</v>
      </c>
      <c r="CE1027" s="74">
        <v>49.7</v>
      </c>
      <c r="CF1027" s="74">
        <v>59.1</v>
      </c>
      <c r="CG1027" s="74">
        <v>67.599999999999994</v>
      </c>
      <c r="CH1027" s="78" t="s">
        <v>13</v>
      </c>
      <c r="CI1027" s="74" t="s">
        <v>13</v>
      </c>
      <c r="CJ1027" s="78" t="s">
        <v>13</v>
      </c>
      <c r="CK1027" s="74" t="s">
        <v>13</v>
      </c>
      <c r="CL1027" s="74" t="s">
        <v>13</v>
      </c>
      <c r="CM1027" s="74" t="s">
        <v>13</v>
      </c>
      <c r="CN1027" s="74" t="s">
        <v>13</v>
      </c>
      <c r="CO1027" s="74" t="s">
        <v>13</v>
      </c>
      <c r="CP1027" s="78"/>
      <c r="CQ1027" s="74"/>
      <c r="CR1027" s="78"/>
      <c r="CS1027" s="74"/>
      <c r="CT1027" s="74"/>
      <c r="CU1027" s="74"/>
      <c r="CV1027" s="74"/>
      <c r="CW1027" s="74"/>
    </row>
    <row r="1028" spans="1:101" ht="16.5" x14ac:dyDescent="0.3">
      <c r="A1028" s="74" t="s">
        <v>295</v>
      </c>
      <c r="B1028" s="74">
        <v>75</v>
      </c>
      <c r="C1028" s="74">
        <v>10005790</v>
      </c>
      <c r="D1028" s="74" t="s">
        <v>46</v>
      </c>
      <c r="E1028" s="74" t="s">
        <v>239</v>
      </c>
      <c r="F1028" s="78">
        <v>3005</v>
      </c>
      <c r="G1028" s="74">
        <v>3.9</v>
      </c>
      <c r="H1028" s="78">
        <v>2890</v>
      </c>
      <c r="I1028" s="74">
        <v>5.3</v>
      </c>
      <c r="J1028" s="74">
        <v>9.3000000000000007</v>
      </c>
      <c r="K1028" s="74">
        <v>66.099999999999994</v>
      </c>
      <c r="L1028" s="74">
        <v>80</v>
      </c>
      <c r="M1028" s="74">
        <v>85.4</v>
      </c>
      <c r="N1028" s="78">
        <v>3005</v>
      </c>
      <c r="O1028" s="74">
        <v>4.0999999999999996</v>
      </c>
      <c r="P1028" s="78">
        <v>2885</v>
      </c>
      <c r="Q1028" s="74">
        <v>8.6</v>
      </c>
      <c r="R1028" s="74">
        <v>7.4</v>
      </c>
      <c r="S1028" s="74">
        <v>70.599999999999994</v>
      </c>
      <c r="T1028" s="74">
        <v>80.7</v>
      </c>
      <c r="U1028" s="74">
        <v>84.1</v>
      </c>
      <c r="V1028" s="78" t="s">
        <v>13</v>
      </c>
      <c r="W1028" s="74" t="s">
        <v>13</v>
      </c>
      <c r="X1028" s="78" t="s">
        <v>13</v>
      </c>
      <c r="Y1028" s="74" t="s">
        <v>13</v>
      </c>
      <c r="Z1028" s="74" t="s">
        <v>13</v>
      </c>
      <c r="AA1028" s="74" t="s">
        <v>13</v>
      </c>
      <c r="AB1028" s="74" t="s">
        <v>13</v>
      </c>
      <c r="AC1028" s="74" t="s">
        <v>13</v>
      </c>
      <c r="AD1028" s="78"/>
      <c r="AE1028" s="74"/>
      <c r="AF1028" s="78"/>
      <c r="AG1028" s="74"/>
      <c r="AH1028" s="74"/>
      <c r="AI1028" s="74"/>
      <c r="AJ1028" s="74"/>
      <c r="AK1028" s="74"/>
      <c r="AL1028" s="78">
        <v>2300</v>
      </c>
      <c r="AM1028" s="74">
        <v>1.5</v>
      </c>
      <c r="AN1028" s="78">
        <v>2265</v>
      </c>
      <c r="AO1028" s="74">
        <v>6.3</v>
      </c>
      <c r="AP1028" s="74">
        <v>13.3</v>
      </c>
      <c r="AQ1028" s="74">
        <v>66.900000000000006</v>
      </c>
      <c r="AR1028" s="74">
        <v>75.400000000000006</v>
      </c>
      <c r="AS1028" s="74">
        <v>80.400000000000006</v>
      </c>
      <c r="AT1028" s="78">
        <v>2300</v>
      </c>
      <c r="AU1028" s="74">
        <v>1.7</v>
      </c>
      <c r="AV1028" s="78">
        <v>2260</v>
      </c>
      <c r="AW1028" s="74">
        <v>10.199999999999999</v>
      </c>
      <c r="AX1028" s="74">
        <v>10.1</v>
      </c>
      <c r="AY1028" s="74">
        <v>70.599999999999994</v>
      </c>
      <c r="AZ1028" s="74">
        <v>76.7</v>
      </c>
      <c r="BA1028" s="74">
        <v>79.8</v>
      </c>
      <c r="BB1028" s="78" t="s">
        <v>13</v>
      </c>
      <c r="BC1028" s="74" t="s">
        <v>13</v>
      </c>
      <c r="BD1028" s="78" t="s">
        <v>13</v>
      </c>
      <c r="BE1028" s="74" t="s">
        <v>13</v>
      </c>
      <c r="BF1028" s="74" t="s">
        <v>13</v>
      </c>
      <c r="BG1028" s="74" t="s">
        <v>13</v>
      </c>
      <c r="BH1028" s="74" t="s">
        <v>13</v>
      </c>
      <c r="BI1028" s="74" t="s">
        <v>13</v>
      </c>
      <c r="BJ1028" s="78"/>
      <c r="BK1028" s="74"/>
      <c r="BL1028" s="78"/>
      <c r="BM1028" s="74"/>
      <c r="BN1028" s="74"/>
      <c r="BO1028" s="74"/>
      <c r="BP1028" s="74"/>
      <c r="BQ1028" s="74"/>
      <c r="BR1028" s="78">
        <v>5310</v>
      </c>
      <c r="BS1028" s="74">
        <v>2.8</v>
      </c>
      <c r="BT1028" s="78">
        <v>5155</v>
      </c>
      <c r="BU1028" s="74">
        <v>5.7</v>
      </c>
      <c r="BV1028" s="74">
        <v>11.1</v>
      </c>
      <c r="BW1028" s="74">
        <v>66.5</v>
      </c>
      <c r="BX1028" s="74">
        <v>78</v>
      </c>
      <c r="BY1028" s="74">
        <v>83.2</v>
      </c>
      <c r="BZ1028" s="78">
        <v>5310</v>
      </c>
      <c r="CA1028" s="74">
        <v>3</v>
      </c>
      <c r="CB1028" s="78">
        <v>5145</v>
      </c>
      <c r="CC1028" s="74">
        <v>9.3000000000000007</v>
      </c>
      <c r="CD1028" s="74">
        <v>8.6</v>
      </c>
      <c r="CE1028" s="74">
        <v>70.599999999999994</v>
      </c>
      <c r="CF1028" s="74">
        <v>78.900000000000006</v>
      </c>
      <c r="CG1028" s="74">
        <v>82.2</v>
      </c>
      <c r="CH1028" s="78" t="s">
        <v>13</v>
      </c>
      <c r="CI1028" s="74" t="s">
        <v>13</v>
      </c>
      <c r="CJ1028" s="78" t="s">
        <v>13</v>
      </c>
      <c r="CK1028" s="74" t="s">
        <v>13</v>
      </c>
      <c r="CL1028" s="74" t="s">
        <v>13</v>
      </c>
      <c r="CM1028" s="74" t="s">
        <v>13</v>
      </c>
      <c r="CN1028" s="74" t="s">
        <v>13</v>
      </c>
      <c r="CO1028" s="74" t="s">
        <v>13</v>
      </c>
      <c r="CP1028" s="78"/>
      <c r="CQ1028" s="74"/>
      <c r="CR1028" s="78"/>
      <c r="CS1028" s="74"/>
      <c r="CT1028" s="74"/>
      <c r="CU1028" s="74"/>
      <c r="CV1028" s="74"/>
      <c r="CW1028" s="74"/>
    </row>
    <row r="1029" spans="1:101" ht="16.5" x14ac:dyDescent="0.3">
      <c r="A1029" s="74" t="s">
        <v>295</v>
      </c>
      <c r="B1029" s="74">
        <v>159</v>
      </c>
      <c r="C1029" s="74">
        <v>10007157</v>
      </c>
      <c r="D1029" s="74" t="s">
        <v>46</v>
      </c>
      <c r="E1029" s="74" t="s">
        <v>241</v>
      </c>
      <c r="F1029" s="78">
        <v>2185</v>
      </c>
      <c r="G1029" s="74">
        <v>2.9</v>
      </c>
      <c r="H1029" s="78">
        <v>2120</v>
      </c>
      <c r="I1029" s="74">
        <v>5.7</v>
      </c>
      <c r="J1029" s="74">
        <v>9.6999999999999993</v>
      </c>
      <c r="K1029" s="74">
        <v>52</v>
      </c>
      <c r="L1029" s="74">
        <v>73.5</v>
      </c>
      <c r="M1029" s="74">
        <v>84.6</v>
      </c>
      <c r="N1029" s="78">
        <v>2185</v>
      </c>
      <c r="O1029" s="74">
        <v>3.2</v>
      </c>
      <c r="P1029" s="78">
        <v>2115</v>
      </c>
      <c r="Q1029" s="74">
        <v>9.9</v>
      </c>
      <c r="R1029" s="74">
        <v>7.1</v>
      </c>
      <c r="S1029" s="74">
        <v>62.2</v>
      </c>
      <c r="T1029" s="74">
        <v>77.099999999999994</v>
      </c>
      <c r="U1029" s="74">
        <v>83</v>
      </c>
      <c r="V1029" s="78" t="s">
        <v>13</v>
      </c>
      <c r="W1029" s="74" t="s">
        <v>13</v>
      </c>
      <c r="X1029" s="78" t="s">
        <v>13</v>
      </c>
      <c r="Y1029" s="74" t="s">
        <v>13</v>
      </c>
      <c r="Z1029" s="74" t="s">
        <v>13</v>
      </c>
      <c r="AA1029" s="74" t="s">
        <v>13</v>
      </c>
      <c r="AB1029" s="74" t="s">
        <v>13</v>
      </c>
      <c r="AC1029" s="74" t="s">
        <v>13</v>
      </c>
      <c r="AD1029" s="78"/>
      <c r="AE1029" s="74"/>
      <c r="AF1029" s="78"/>
      <c r="AG1029" s="74"/>
      <c r="AH1029" s="74"/>
      <c r="AI1029" s="74"/>
      <c r="AJ1029" s="74"/>
      <c r="AK1029" s="74"/>
      <c r="AL1029" s="78">
        <v>1865</v>
      </c>
      <c r="AM1029" s="74">
        <v>1.4</v>
      </c>
      <c r="AN1029" s="78">
        <v>1835</v>
      </c>
      <c r="AO1029" s="74">
        <v>6</v>
      </c>
      <c r="AP1029" s="74">
        <v>12.4</v>
      </c>
      <c r="AQ1029" s="74">
        <v>52.7</v>
      </c>
      <c r="AR1029" s="74">
        <v>69.2</v>
      </c>
      <c r="AS1029" s="74">
        <v>81.7</v>
      </c>
      <c r="AT1029" s="78">
        <v>1865</v>
      </c>
      <c r="AU1029" s="74">
        <v>1.6</v>
      </c>
      <c r="AV1029" s="78">
        <v>1835</v>
      </c>
      <c r="AW1029" s="74">
        <v>11</v>
      </c>
      <c r="AX1029" s="74">
        <v>8.1999999999999993</v>
      </c>
      <c r="AY1029" s="74">
        <v>63</v>
      </c>
      <c r="AZ1029" s="74">
        <v>74.8</v>
      </c>
      <c r="BA1029" s="74">
        <v>80.900000000000006</v>
      </c>
      <c r="BB1029" s="78" t="s">
        <v>13</v>
      </c>
      <c r="BC1029" s="74" t="s">
        <v>13</v>
      </c>
      <c r="BD1029" s="78" t="s">
        <v>13</v>
      </c>
      <c r="BE1029" s="74" t="s">
        <v>13</v>
      </c>
      <c r="BF1029" s="74" t="s">
        <v>13</v>
      </c>
      <c r="BG1029" s="74" t="s">
        <v>13</v>
      </c>
      <c r="BH1029" s="74" t="s">
        <v>13</v>
      </c>
      <c r="BI1029" s="74" t="s">
        <v>13</v>
      </c>
      <c r="BJ1029" s="78"/>
      <c r="BK1029" s="74"/>
      <c r="BL1029" s="78"/>
      <c r="BM1029" s="74"/>
      <c r="BN1029" s="74"/>
      <c r="BO1029" s="74"/>
      <c r="BP1029" s="74"/>
      <c r="BQ1029" s="74"/>
      <c r="BR1029" s="78">
        <v>4050</v>
      </c>
      <c r="BS1029" s="74">
        <v>2.2000000000000002</v>
      </c>
      <c r="BT1029" s="78">
        <v>3960</v>
      </c>
      <c r="BU1029" s="74">
        <v>5.8</v>
      </c>
      <c r="BV1029" s="74">
        <v>10.9</v>
      </c>
      <c r="BW1029" s="74">
        <v>52.3</v>
      </c>
      <c r="BX1029" s="74">
        <v>71.5</v>
      </c>
      <c r="BY1029" s="74">
        <v>83.2</v>
      </c>
      <c r="BZ1029" s="78">
        <v>4050</v>
      </c>
      <c r="CA1029" s="74">
        <v>2.4</v>
      </c>
      <c r="CB1029" s="78">
        <v>3950</v>
      </c>
      <c r="CC1029" s="74">
        <v>10.4</v>
      </c>
      <c r="CD1029" s="74">
        <v>7.6</v>
      </c>
      <c r="CE1029" s="74">
        <v>62.6</v>
      </c>
      <c r="CF1029" s="74">
        <v>76</v>
      </c>
      <c r="CG1029" s="74">
        <v>82</v>
      </c>
      <c r="CH1029" s="78" t="s">
        <v>13</v>
      </c>
      <c r="CI1029" s="74" t="s">
        <v>13</v>
      </c>
      <c r="CJ1029" s="78" t="s">
        <v>13</v>
      </c>
      <c r="CK1029" s="74" t="s">
        <v>13</v>
      </c>
      <c r="CL1029" s="74" t="s">
        <v>13</v>
      </c>
      <c r="CM1029" s="74" t="s">
        <v>13</v>
      </c>
      <c r="CN1029" s="74" t="s">
        <v>13</v>
      </c>
      <c r="CO1029" s="74" t="s">
        <v>13</v>
      </c>
      <c r="CP1029" s="78"/>
      <c r="CQ1029" s="74"/>
      <c r="CR1029" s="78"/>
      <c r="CS1029" s="74"/>
      <c r="CT1029" s="74"/>
      <c r="CU1029" s="74"/>
      <c r="CV1029" s="74"/>
      <c r="CW1029" s="74"/>
    </row>
    <row r="1030" spans="1:101" ht="16.5" x14ac:dyDescent="0.3">
      <c r="A1030" s="74" t="s">
        <v>295</v>
      </c>
      <c r="B1030" s="74">
        <v>37</v>
      </c>
      <c r="C1030" s="74">
        <v>10006022</v>
      </c>
      <c r="D1030" s="74" t="s">
        <v>49</v>
      </c>
      <c r="E1030" s="74" t="s">
        <v>243</v>
      </c>
      <c r="F1030" s="78">
        <v>1110</v>
      </c>
      <c r="G1030" s="74">
        <v>4.2</v>
      </c>
      <c r="H1030" s="78">
        <v>1060</v>
      </c>
      <c r="I1030" s="74">
        <v>6.5</v>
      </c>
      <c r="J1030" s="74">
        <v>13.7</v>
      </c>
      <c r="K1030" s="74">
        <v>70.7</v>
      </c>
      <c r="L1030" s="74">
        <v>77.400000000000006</v>
      </c>
      <c r="M1030" s="74">
        <v>79.8</v>
      </c>
      <c r="N1030" s="78">
        <v>1110</v>
      </c>
      <c r="O1030" s="74">
        <v>4.2</v>
      </c>
      <c r="P1030" s="78">
        <v>1060</v>
      </c>
      <c r="Q1030" s="74">
        <v>10.199999999999999</v>
      </c>
      <c r="R1030" s="74">
        <v>9.5</v>
      </c>
      <c r="S1030" s="74">
        <v>73.900000000000006</v>
      </c>
      <c r="T1030" s="74">
        <v>79</v>
      </c>
      <c r="U1030" s="74">
        <v>80.3</v>
      </c>
      <c r="V1030" s="78" t="s">
        <v>13</v>
      </c>
      <c r="W1030" s="74" t="s">
        <v>13</v>
      </c>
      <c r="X1030" s="78" t="s">
        <v>13</v>
      </c>
      <c r="Y1030" s="74" t="s">
        <v>13</v>
      </c>
      <c r="Z1030" s="74" t="s">
        <v>13</v>
      </c>
      <c r="AA1030" s="74" t="s">
        <v>13</v>
      </c>
      <c r="AB1030" s="74" t="s">
        <v>13</v>
      </c>
      <c r="AC1030" s="74" t="s">
        <v>13</v>
      </c>
      <c r="AD1030" s="78"/>
      <c r="AE1030" s="74"/>
      <c r="AF1030" s="78"/>
      <c r="AG1030" s="74"/>
      <c r="AH1030" s="74"/>
      <c r="AI1030" s="74"/>
      <c r="AJ1030" s="74"/>
      <c r="AK1030" s="74"/>
      <c r="AL1030" s="78">
        <v>1130</v>
      </c>
      <c r="AM1030" s="74">
        <v>2.8</v>
      </c>
      <c r="AN1030" s="78">
        <v>1095</v>
      </c>
      <c r="AO1030" s="74">
        <v>6.9</v>
      </c>
      <c r="AP1030" s="74">
        <v>17.100000000000001</v>
      </c>
      <c r="AQ1030" s="74">
        <v>69.3</v>
      </c>
      <c r="AR1030" s="74">
        <v>73.5</v>
      </c>
      <c r="AS1030" s="74">
        <v>75.900000000000006</v>
      </c>
      <c r="AT1030" s="78">
        <v>1130</v>
      </c>
      <c r="AU1030" s="74">
        <v>2.9</v>
      </c>
      <c r="AV1030" s="78">
        <v>1095</v>
      </c>
      <c r="AW1030" s="74">
        <v>13</v>
      </c>
      <c r="AX1030" s="74">
        <v>11.5</v>
      </c>
      <c r="AY1030" s="74">
        <v>70.8</v>
      </c>
      <c r="AZ1030" s="74">
        <v>74.2</v>
      </c>
      <c r="BA1030" s="74">
        <v>75.5</v>
      </c>
      <c r="BB1030" s="78" t="s">
        <v>13</v>
      </c>
      <c r="BC1030" s="74" t="s">
        <v>13</v>
      </c>
      <c r="BD1030" s="78" t="s">
        <v>13</v>
      </c>
      <c r="BE1030" s="74" t="s">
        <v>13</v>
      </c>
      <c r="BF1030" s="74" t="s">
        <v>13</v>
      </c>
      <c r="BG1030" s="74" t="s">
        <v>13</v>
      </c>
      <c r="BH1030" s="74" t="s">
        <v>13</v>
      </c>
      <c r="BI1030" s="74" t="s">
        <v>13</v>
      </c>
      <c r="BJ1030" s="78"/>
      <c r="BK1030" s="74"/>
      <c r="BL1030" s="78"/>
      <c r="BM1030" s="74"/>
      <c r="BN1030" s="74"/>
      <c r="BO1030" s="74"/>
      <c r="BP1030" s="74"/>
      <c r="BQ1030" s="74"/>
      <c r="BR1030" s="78">
        <v>2235</v>
      </c>
      <c r="BS1030" s="74">
        <v>3.5</v>
      </c>
      <c r="BT1030" s="78">
        <v>2160</v>
      </c>
      <c r="BU1030" s="74">
        <v>6.7</v>
      </c>
      <c r="BV1030" s="74">
        <v>15.4</v>
      </c>
      <c r="BW1030" s="74">
        <v>70</v>
      </c>
      <c r="BX1030" s="74">
        <v>75.400000000000006</v>
      </c>
      <c r="BY1030" s="74">
        <v>77.900000000000006</v>
      </c>
      <c r="BZ1030" s="78">
        <v>2235</v>
      </c>
      <c r="CA1030" s="74">
        <v>3.5</v>
      </c>
      <c r="CB1030" s="78">
        <v>2160</v>
      </c>
      <c r="CC1030" s="74">
        <v>11.6</v>
      </c>
      <c r="CD1030" s="74">
        <v>10.5</v>
      </c>
      <c r="CE1030" s="74">
        <v>72.3</v>
      </c>
      <c r="CF1030" s="74">
        <v>76.599999999999994</v>
      </c>
      <c r="CG1030" s="74">
        <v>77.8</v>
      </c>
      <c r="CH1030" s="78" t="s">
        <v>13</v>
      </c>
      <c r="CI1030" s="74" t="s">
        <v>13</v>
      </c>
      <c r="CJ1030" s="78" t="s">
        <v>13</v>
      </c>
      <c r="CK1030" s="74" t="s">
        <v>13</v>
      </c>
      <c r="CL1030" s="74" t="s">
        <v>13</v>
      </c>
      <c r="CM1030" s="74" t="s">
        <v>13</v>
      </c>
      <c r="CN1030" s="74" t="s">
        <v>13</v>
      </c>
      <c r="CO1030" s="74" t="s">
        <v>13</v>
      </c>
      <c r="CP1030" s="78"/>
      <c r="CQ1030" s="74"/>
      <c r="CR1030" s="78"/>
      <c r="CS1030" s="74"/>
      <c r="CT1030" s="74"/>
      <c r="CU1030" s="74"/>
      <c r="CV1030" s="74"/>
      <c r="CW1030" s="74"/>
    </row>
    <row r="1031" spans="1:101" ht="16.5" x14ac:dyDescent="0.3">
      <c r="A1031" s="74" t="s">
        <v>295</v>
      </c>
      <c r="B1031" s="74">
        <v>160</v>
      </c>
      <c r="C1031" s="74">
        <v>10007158</v>
      </c>
      <c r="D1031" s="74" t="s">
        <v>49</v>
      </c>
      <c r="E1031" s="74" t="s">
        <v>245</v>
      </c>
      <c r="F1031" s="78">
        <v>1870</v>
      </c>
      <c r="G1031" s="74">
        <v>4.3</v>
      </c>
      <c r="H1031" s="78">
        <v>1790</v>
      </c>
      <c r="I1031" s="74">
        <v>7.4</v>
      </c>
      <c r="J1031" s="74">
        <v>8.3000000000000007</v>
      </c>
      <c r="K1031" s="74">
        <v>60</v>
      </c>
      <c r="L1031" s="74">
        <v>76.900000000000006</v>
      </c>
      <c r="M1031" s="74">
        <v>84.3</v>
      </c>
      <c r="N1031" s="78">
        <v>1870</v>
      </c>
      <c r="O1031" s="74">
        <v>4.4000000000000004</v>
      </c>
      <c r="P1031" s="78">
        <v>1785</v>
      </c>
      <c r="Q1031" s="74">
        <v>9.8000000000000007</v>
      </c>
      <c r="R1031" s="74">
        <v>8.3000000000000007</v>
      </c>
      <c r="S1031" s="74">
        <v>65.400000000000006</v>
      </c>
      <c r="T1031" s="74">
        <v>77.7</v>
      </c>
      <c r="U1031" s="74">
        <v>81.900000000000006</v>
      </c>
      <c r="V1031" s="78" t="s">
        <v>13</v>
      </c>
      <c r="W1031" s="74" t="s">
        <v>13</v>
      </c>
      <c r="X1031" s="78" t="s">
        <v>13</v>
      </c>
      <c r="Y1031" s="74" t="s">
        <v>13</v>
      </c>
      <c r="Z1031" s="74" t="s">
        <v>13</v>
      </c>
      <c r="AA1031" s="74" t="s">
        <v>13</v>
      </c>
      <c r="AB1031" s="74" t="s">
        <v>13</v>
      </c>
      <c r="AC1031" s="74" t="s">
        <v>13</v>
      </c>
      <c r="AD1031" s="78"/>
      <c r="AE1031" s="74"/>
      <c r="AF1031" s="78"/>
      <c r="AG1031" s="74"/>
      <c r="AH1031" s="74"/>
      <c r="AI1031" s="74"/>
      <c r="AJ1031" s="74"/>
      <c r="AK1031" s="74"/>
      <c r="AL1031" s="78">
        <v>1510</v>
      </c>
      <c r="AM1031" s="74">
        <v>2.4</v>
      </c>
      <c r="AN1031" s="78">
        <v>1470</v>
      </c>
      <c r="AO1031" s="74">
        <v>8.4</v>
      </c>
      <c r="AP1031" s="74">
        <v>9.6999999999999993</v>
      </c>
      <c r="AQ1031" s="74">
        <v>59.1</v>
      </c>
      <c r="AR1031" s="74">
        <v>72.099999999999994</v>
      </c>
      <c r="AS1031" s="74">
        <v>81.900000000000006</v>
      </c>
      <c r="AT1031" s="78">
        <v>1510</v>
      </c>
      <c r="AU1031" s="74">
        <v>2.5</v>
      </c>
      <c r="AV1031" s="78">
        <v>1470</v>
      </c>
      <c r="AW1031" s="74">
        <v>10.1</v>
      </c>
      <c r="AX1031" s="74">
        <v>8.6999999999999993</v>
      </c>
      <c r="AY1031" s="74">
        <v>66.8</v>
      </c>
      <c r="AZ1031" s="74">
        <v>75.400000000000006</v>
      </c>
      <c r="BA1031" s="74">
        <v>81.2</v>
      </c>
      <c r="BB1031" s="78" t="s">
        <v>13</v>
      </c>
      <c r="BC1031" s="74" t="s">
        <v>13</v>
      </c>
      <c r="BD1031" s="78" t="s">
        <v>13</v>
      </c>
      <c r="BE1031" s="74" t="s">
        <v>13</v>
      </c>
      <c r="BF1031" s="74" t="s">
        <v>13</v>
      </c>
      <c r="BG1031" s="74" t="s">
        <v>13</v>
      </c>
      <c r="BH1031" s="74" t="s">
        <v>13</v>
      </c>
      <c r="BI1031" s="74" t="s">
        <v>13</v>
      </c>
      <c r="BJ1031" s="78"/>
      <c r="BK1031" s="74"/>
      <c r="BL1031" s="78"/>
      <c r="BM1031" s="74"/>
      <c r="BN1031" s="74"/>
      <c r="BO1031" s="74"/>
      <c r="BP1031" s="74"/>
      <c r="BQ1031" s="74"/>
      <c r="BR1031" s="78">
        <v>3375</v>
      </c>
      <c r="BS1031" s="74">
        <v>3.4</v>
      </c>
      <c r="BT1031" s="78">
        <v>3260</v>
      </c>
      <c r="BU1031" s="74">
        <v>7.9</v>
      </c>
      <c r="BV1031" s="74">
        <v>8.9</v>
      </c>
      <c r="BW1031" s="74">
        <v>59.6</v>
      </c>
      <c r="BX1031" s="74">
        <v>74.7</v>
      </c>
      <c r="BY1031" s="74">
        <v>83.2</v>
      </c>
      <c r="BZ1031" s="78">
        <v>3375</v>
      </c>
      <c r="CA1031" s="74">
        <v>3.6</v>
      </c>
      <c r="CB1031" s="78">
        <v>3255</v>
      </c>
      <c r="CC1031" s="74">
        <v>9.9</v>
      </c>
      <c r="CD1031" s="74">
        <v>8.5</v>
      </c>
      <c r="CE1031" s="74">
        <v>66</v>
      </c>
      <c r="CF1031" s="74">
        <v>76.599999999999994</v>
      </c>
      <c r="CG1031" s="74">
        <v>81.599999999999994</v>
      </c>
      <c r="CH1031" s="78" t="s">
        <v>13</v>
      </c>
      <c r="CI1031" s="74" t="s">
        <v>13</v>
      </c>
      <c r="CJ1031" s="78" t="s">
        <v>13</v>
      </c>
      <c r="CK1031" s="74" t="s">
        <v>13</v>
      </c>
      <c r="CL1031" s="74" t="s">
        <v>13</v>
      </c>
      <c r="CM1031" s="74" t="s">
        <v>13</v>
      </c>
      <c r="CN1031" s="74" t="s">
        <v>13</v>
      </c>
      <c r="CO1031" s="74" t="s">
        <v>13</v>
      </c>
      <c r="CP1031" s="78"/>
      <c r="CQ1031" s="74"/>
      <c r="CR1031" s="78"/>
      <c r="CS1031" s="74"/>
      <c r="CT1031" s="74"/>
      <c r="CU1031" s="74"/>
      <c r="CV1031" s="74"/>
      <c r="CW1031" s="74"/>
    </row>
    <row r="1032" spans="1:101" ht="16.5" x14ac:dyDescent="0.3">
      <c r="A1032" s="74" t="s">
        <v>295</v>
      </c>
      <c r="B1032" s="74">
        <v>77</v>
      </c>
      <c r="C1032" s="74">
        <v>10006299</v>
      </c>
      <c r="D1032" s="74" t="s">
        <v>16</v>
      </c>
      <c r="E1032" s="74" t="s">
        <v>247</v>
      </c>
      <c r="F1032" s="78">
        <v>1185</v>
      </c>
      <c r="G1032" s="74">
        <v>5.0999999999999996</v>
      </c>
      <c r="H1032" s="78">
        <v>1125</v>
      </c>
      <c r="I1032" s="74">
        <v>6.8</v>
      </c>
      <c r="J1032" s="74">
        <v>9.9</v>
      </c>
      <c r="K1032" s="74">
        <v>64.7</v>
      </c>
      <c r="L1032" s="74">
        <v>79.2</v>
      </c>
      <c r="M1032" s="74">
        <v>83.3</v>
      </c>
      <c r="N1032" s="78">
        <v>1185</v>
      </c>
      <c r="O1032" s="74">
        <v>5.2</v>
      </c>
      <c r="P1032" s="78">
        <v>1125</v>
      </c>
      <c r="Q1032" s="74">
        <v>8.5</v>
      </c>
      <c r="R1032" s="74">
        <v>7</v>
      </c>
      <c r="S1032" s="74">
        <v>71.099999999999994</v>
      </c>
      <c r="T1032" s="74">
        <v>80.900000000000006</v>
      </c>
      <c r="U1032" s="74">
        <v>84.4</v>
      </c>
      <c r="V1032" s="78" t="s">
        <v>13</v>
      </c>
      <c r="W1032" s="74" t="s">
        <v>13</v>
      </c>
      <c r="X1032" s="78" t="s">
        <v>13</v>
      </c>
      <c r="Y1032" s="74" t="s">
        <v>13</v>
      </c>
      <c r="Z1032" s="74" t="s">
        <v>13</v>
      </c>
      <c r="AA1032" s="74" t="s">
        <v>13</v>
      </c>
      <c r="AB1032" s="74" t="s">
        <v>13</v>
      </c>
      <c r="AC1032" s="74" t="s">
        <v>13</v>
      </c>
      <c r="AD1032" s="78"/>
      <c r="AE1032" s="74"/>
      <c r="AF1032" s="78"/>
      <c r="AG1032" s="74"/>
      <c r="AH1032" s="74"/>
      <c r="AI1032" s="74"/>
      <c r="AJ1032" s="74"/>
      <c r="AK1032" s="74"/>
      <c r="AL1032" s="78">
        <v>1140</v>
      </c>
      <c r="AM1032" s="74">
        <v>2.2000000000000002</v>
      </c>
      <c r="AN1032" s="78">
        <v>1115</v>
      </c>
      <c r="AO1032" s="74">
        <v>7.3</v>
      </c>
      <c r="AP1032" s="74">
        <v>15.6</v>
      </c>
      <c r="AQ1032" s="74">
        <v>65.599999999999994</v>
      </c>
      <c r="AR1032" s="74">
        <v>74.099999999999994</v>
      </c>
      <c r="AS1032" s="74">
        <v>77.2</v>
      </c>
      <c r="AT1032" s="78">
        <v>1140</v>
      </c>
      <c r="AU1032" s="74">
        <v>2.2999999999999998</v>
      </c>
      <c r="AV1032" s="78">
        <v>1115</v>
      </c>
      <c r="AW1032" s="74">
        <v>11.5</v>
      </c>
      <c r="AX1032" s="74">
        <v>10.9</v>
      </c>
      <c r="AY1032" s="74">
        <v>70</v>
      </c>
      <c r="AZ1032" s="74">
        <v>76</v>
      </c>
      <c r="BA1032" s="74">
        <v>77.7</v>
      </c>
      <c r="BB1032" s="78" t="s">
        <v>13</v>
      </c>
      <c r="BC1032" s="74" t="s">
        <v>13</v>
      </c>
      <c r="BD1032" s="78" t="s">
        <v>13</v>
      </c>
      <c r="BE1032" s="74" t="s">
        <v>13</v>
      </c>
      <c r="BF1032" s="74" t="s">
        <v>13</v>
      </c>
      <c r="BG1032" s="74" t="s">
        <v>13</v>
      </c>
      <c r="BH1032" s="74" t="s">
        <v>13</v>
      </c>
      <c r="BI1032" s="74" t="s">
        <v>13</v>
      </c>
      <c r="BJ1032" s="78"/>
      <c r="BK1032" s="74"/>
      <c r="BL1032" s="78"/>
      <c r="BM1032" s="74"/>
      <c r="BN1032" s="74"/>
      <c r="BO1032" s="74"/>
      <c r="BP1032" s="74"/>
      <c r="BQ1032" s="74"/>
      <c r="BR1032" s="78">
        <v>2330</v>
      </c>
      <c r="BS1032" s="74">
        <v>3.7</v>
      </c>
      <c r="BT1032" s="78">
        <v>2240</v>
      </c>
      <c r="BU1032" s="74">
        <v>7</v>
      </c>
      <c r="BV1032" s="74">
        <v>12.7</v>
      </c>
      <c r="BW1032" s="74">
        <v>65.099999999999994</v>
      </c>
      <c r="BX1032" s="74">
        <v>76.7</v>
      </c>
      <c r="BY1032" s="74">
        <v>80.2</v>
      </c>
      <c r="BZ1032" s="78">
        <v>2330</v>
      </c>
      <c r="CA1032" s="74">
        <v>3.8</v>
      </c>
      <c r="CB1032" s="78">
        <v>2240</v>
      </c>
      <c r="CC1032" s="74">
        <v>10</v>
      </c>
      <c r="CD1032" s="74">
        <v>8.9</v>
      </c>
      <c r="CE1032" s="74">
        <v>70.5</v>
      </c>
      <c r="CF1032" s="74">
        <v>78.400000000000006</v>
      </c>
      <c r="CG1032" s="74">
        <v>81.099999999999994</v>
      </c>
      <c r="CH1032" s="78" t="s">
        <v>13</v>
      </c>
      <c r="CI1032" s="74" t="s">
        <v>13</v>
      </c>
      <c r="CJ1032" s="78" t="s">
        <v>13</v>
      </c>
      <c r="CK1032" s="74" t="s">
        <v>13</v>
      </c>
      <c r="CL1032" s="74" t="s">
        <v>13</v>
      </c>
      <c r="CM1032" s="74" t="s">
        <v>13</v>
      </c>
      <c r="CN1032" s="74" t="s">
        <v>13</v>
      </c>
      <c r="CO1032" s="74" t="s">
        <v>13</v>
      </c>
      <c r="CP1032" s="78"/>
      <c r="CQ1032" s="74"/>
      <c r="CR1032" s="78"/>
      <c r="CS1032" s="74"/>
      <c r="CT1032" s="74"/>
      <c r="CU1032" s="74"/>
      <c r="CV1032" s="74"/>
      <c r="CW1032" s="74"/>
    </row>
    <row r="1033" spans="1:101" ht="16.5" x14ac:dyDescent="0.3">
      <c r="A1033" s="74" t="s">
        <v>295</v>
      </c>
      <c r="B1033" s="74">
        <v>14</v>
      </c>
      <c r="C1033" s="74">
        <v>10037449</v>
      </c>
      <c r="D1033" s="74" t="s">
        <v>19</v>
      </c>
      <c r="E1033" s="74" t="s">
        <v>249</v>
      </c>
      <c r="F1033" s="78">
        <v>385</v>
      </c>
      <c r="G1033" s="74">
        <v>4.9000000000000004</v>
      </c>
      <c r="H1033" s="78">
        <v>370</v>
      </c>
      <c r="I1033" s="74">
        <v>8.6999999999999993</v>
      </c>
      <c r="J1033" s="74">
        <v>9.1999999999999993</v>
      </c>
      <c r="K1033" s="74">
        <v>68.5</v>
      </c>
      <c r="L1033" s="74">
        <v>76.900000000000006</v>
      </c>
      <c r="M1033" s="74">
        <v>82.1</v>
      </c>
      <c r="N1033" s="78">
        <v>385</v>
      </c>
      <c r="O1033" s="74">
        <v>4.7</v>
      </c>
      <c r="P1033" s="78">
        <v>370</v>
      </c>
      <c r="Q1033" s="74">
        <v>11.4</v>
      </c>
      <c r="R1033" s="74">
        <v>7.3</v>
      </c>
      <c r="S1033" s="74">
        <v>73.2</v>
      </c>
      <c r="T1033" s="74">
        <v>79.099999999999994</v>
      </c>
      <c r="U1033" s="74">
        <v>81.3</v>
      </c>
      <c r="V1033" s="78" t="s">
        <v>13</v>
      </c>
      <c r="W1033" s="74" t="s">
        <v>13</v>
      </c>
      <c r="X1033" s="78" t="s">
        <v>13</v>
      </c>
      <c r="Y1033" s="74" t="s">
        <v>13</v>
      </c>
      <c r="Z1033" s="74" t="s">
        <v>13</v>
      </c>
      <c r="AA1033" s="74" t="s">
        <v>13</v>
      </c>
      <c r="AB1033" s="74" t="s">
        <v>13</v>
      </c>
      <c r="AC1033" s="74" t="s">
        <v>13</v>
      </c>
      <c r="AD1033" s="78"/>
      <c r="AE1033" s="74"/>
      <c r="AF1033" s="78"/>
      <c r="AG1033" s="74"/>
      <c r="AH1033" s="74"/>
      <c r="AI1033" s="74"/>
      <c r="AJ1033" s="74"/>
      <c r="AK1033" s="74"/>
      <c r="AL1033" s="78">
        <v>185</v>
      </c>
      <c r="AM1033" s="74">
        <v>3.7</v>
      </c>
      <c r="AN1033" s="78">
        <v>180</v>
      </c>
      <c r="AO1033" s="74">
        <v>5.6</v>
      </c>
      <c r="AP1033" s="74">
        <v>12.2</v>
      </c>
      <c r="AQ1033" s="74">
        <v>70</v>
      </c>
      <c r="AR1033" s="74">
        <v>79.400000000000006</v>
      </c>
      <c r="AS1033" s="74">
        <v>82.2</v>
      </c>
      <c r="AT1033" s="78">
        <v>185</v>
      </c>
      <c r="AU1033" s="74">
        <v>3.7</v>
      </c>
      <c r="AV1033" s="78">
        <v>180</v>
      </c>
      <c r="AW1033" s="74">
        <v>11.7</v>
      </c>
      <c r="AX1033" s="74">
        <v>10.6</v>
      </c>
      <c r="AY1033" s="74">
        <v>66.7</v>
      </c>
      <c r="AZ1033" s="74">
        <v>76.099999999999994</v>
      </c>
      <c r="BA1033" s="74">
        <v>77.8</v>
      </c>
      <c r="BB1033" s="78" t="s">
        <v>13</v>
      </c>
      <c r="BC1033" s="74" t="s">
        <v>13</v>
      </c>
      <c r="BD1033" s="78" t="s">
        <v>13</v>
      </c>
      <c r="BE1033" s="74" t="s">
        <v>13</v>
      </c>
      <c r="BF1033" s="74" t="s">
        <v>13</v>
      </c>
      <c r="BG1033" s="74" t="s">
        <v>13</v>
      </c>
      <c r="BH1033" s="74" t="s">
        <v>13</v>
      </c>
      <c r="BI1033" s="74" t="s">
        <v>13</v>
      </c>
      <c r="BJ1033" s="78"/>
      <c r="BK1033" s="74"/>
      <c r="BL1033" s="78"/>
      <c r="BM1033" s="74"/>
      <c r="BN1033" s="74"/>
      <c r="BO1033" s="74"/>
      <c r="BP1033" s="74"/>
      <c r="BQ1033" s="74"/>
      <c r="BR1033" s="78">
        <v>575</v>
      </c>
      <c r="BS1033" s="74">
        <v>4.5</v>
      </c>
      <c r="BT1033" s="78">
        <v>550</v>
      </c>
      <c r="BU1033" s="74">
        <v>7.7</v>
      </c>
      <c r="BV1033" s="74">
        <v>10.199999999999999</v>
      </c>
      <c r="BW1033" s="74">
        <v>69</v>
      </c>
      <c r="BX1033" s="74">
        <v>77.7</v>
      </c>
      <c r="BY1033" s="74">
        <v>82.1</v>
      </c>
      <c r="BZ1033" s="78">
        <v>575</v>
      </c>
      <c r="CA1033" s="74">
        <v>4.4000000000000004</v>
      </c>
      <c r="CB1033" s="78">
        <v>550</v>
      </c>
      <c r="CC1033" s="74">
        <v>11.5</v>
      </c>
      <c r="CD1033" s="74">
        <v>8.4</v>
      </c>
      <c r="CE1033" s="74">
        <v>71</v>
      </c>
      <c r="CF1033" s="74">
        <v>78.099999999999994</v>
      </c>
      <c r="CG1033" s="74">
        <v>80.099999999999994</v>
      </c>
      <c r="CH1033" s="78" t="s">
        <v>13</v>
      </c>
      <c r="CI1033" s="74" t="s">
        <v>13</v>
      </c>
      <c r="CJ1033" s="78" t="s">
        <v>13</v>
      </c>
      <c r="CK1033" s="74" t="s">
        <v>13</v>
      </c>
      <c r="CL1033" s="74" t="s">
        <v>13</v>
      </c>
      <c r="CM1033" s="74" t="s">
        <v>13</v>
      </c>
      <c r="CN1033" s="74" t="s">
        <v>13</v>
      </c>
      <c r="CO1033" s="74" t="s">
        <v>13</v>
      </c>
      <c r="CP1033" s="78"/>
      <c r="CQ1033" s="74"/>
      <c r="CR1033" s="78"/>
      <c r="CS1033" s="74"/>
      <c r="CT1033" s="74"/>
      <c r="CU1033" s="74"/>
      <c r="CV1033" s="74"/>
      <c r="CW1033" s="74"/>
    </row>
    <row r="1034" spans="1:101" ht="16.5" x14ac:dyDescent="0.3">
      <c r="A1034" s="74" t="s">
        <v>295</v>
      </c>
      <c r="B1034" s="74">
        <v>210</v>
      </c>
      <c r="C1034" s="74">
        <v>10014001</v>
      </c>
      <c r="D1034" s="74" t="s">
        <v>11</v>
      </c>
      <c r="E1034" s="74" t="s">
        <v>251</v>
      </c>
      <c r="F1034" s="78">
        <v>490</v>
      </c>
      <c r="G1034" s="74">
        <v>4.3</v>
      </c>
      <c r="H1034" s="78">
        <v>470</v>
      </c>
      <c r="I1034" s="74">
        <v>10.8</v>
      </c>
      <c r="J1034" s="74">
        <v>7.2</v>
      </c>
      <c r="K1034" s="74">
        <v>65.400000000000006</v>
      </c>
      <c r="L1034" s="74">
        <v>77.099999999999994</v>
      </c>
      <c r="M1034" s="74">
        <v>82</v>
      </c>
      <c r="N1034" s="78">
        <v>490</v>
      </c>
      <c r="O1034" s="74">
        <v>4.7</v>
      </c>
      <c r="P1034" s="78">
        <v>470</v>
      </c>
      <c r="Q1034" s="74">
        <v>12.4</v>
      </c>
      <c r="R1034" s="74">
        <v>6</v>
      </c>
      <c r="S1034" s="74">
        <v>68.7</v>
      </c>
      <c r="T1034" s="74">
        <v>78</v>
      </c>
      <c r="U1034" s="74">
        <v>81.7</v>
      </c>
      <c r="V1034" s="78" t="s">
        <v>13</v>
      </c>
      <c r="W1034" s="74" t="s">
        <v>13</v>
      </c>
      <c r="X1034" s="78" t="s">
        <v>13</v>
      </c>
      <c r="Y1034" s="74" t="s">
        <v>13</v>
      </c>
      <c r="Z1034" s="74" t="s">
        <v>13</v>
      </c>
      <c r="AA1034" s="74" t="s">
        <v>13</v>
      </c>
      <c r="AB1034" s="74" t="s">
        <v>13</v>
      </c>
      <c r="AC1034" s="74" t="s">
        <v>13</v>
      </c>
      <c r="AD1034" s="78"/>
      <c r="AE1034" s="74"/>
      <c r="AF1034" s="78"/>
      <c r="AG1034" s="74"/>
      <c r="AH1034" s="74"/>
      <c r="AI1034" s="74"/>
      <c r="AJ1034" s="74"/>
      <c r="AK1034" s="74"/>
      <c r="AL1034" s="78">
        <v>215</v>
      </c>
      <c r="AM1034" s="74">
        <v>3.3</v>
      </c>
      <c r="AN1034" s="78">
        <v>205</v>
      </c>
      <c r="AO1034" s="74">
        <v>10.7</v>
      </c>
      <c r="AP1034" s="74">
        <v>11.2</v>
      </c>
      <c r="AQ1034" s="74">
        <v>66</v>
      </c>
      <c r="AR1034" s="74">
        <v>75.2</v>
      </c>
      <c r="AS1034" s="74">
        <v>78.2</v>
      </c>
      <c r="AT1034" s="78">
        <v>215</v>
      </c>
      <c r="AU1034" s="74">
        <v>3.3</v>
      </c>
      <c r="AV1034" s="78">
        <v>205</v>
      </c>
      <c r="AW1034" s="74">
        <v>12.1</v>
      </c>
      <c r="AX1034" s="74">
        <v>10.7</v>
      </c>
      <c r="AY1034" s="74">
        <v>69.900000000000006</v>
      </c>
      <c r="AZ1034" s="74">
        <v>75.2</v>
      </c>
      <c r="BA1034" s="74">
        <v>77.2</v>
      </c>
      <c r="BB1034" s="78" t="s">
        <v>13</v>
      </c>
      <c r="BC1034" s="74" t="s">
        <v>13</v>
      </c>
      <c r="BD1034" s="78" t="s">
        <v>13</v>
      </c>
      <c r="BE1034" s="74" t="s">
        <v>13</v>
      </c>
      <c r="BF1034" s="74" t="s">
        <v>13</v>
      </c>
      <c r="BG1034" s="74" t="s">
        <v>13</v>
      </c>
      <c r="BH1034" s="74" t="s">
        <v>13</v>
      </c>
      <c r="BI1034" s="74" t="s">
        <v>13</v>
      </c>
      <c r="BJ1034" s="78"/>
      <c r="BK1034" s="74"/>
      <c r="BL1034" s="78"/>
      <c r="BM1034" s="74"/>
      <c r="BN1034" s="74"/>
      <c r="BO1034" s="74"/>
      <c r="BP1034" s="74"/>
      <c r="BQ1034" s="74"/>
      <c r="BR1034" s="78">
        <v>705</v>
      </c>
      <c r="BS1034" s="74">
        <v>4</v>
      </c>
      <c r="BT1034" s="78">
        <v>675</v>
      </c>
      <c r="BU1034" s="74">
        <v>10.8</v>
      </c>
      <c r="BV1034" s="74">
        <v>8.4</v>
      </c>
      <c r="BW1034" s="74">
        <v>65.599999999999994</v>
      </c>
      <c r="BX1034" s="74">
        <v>76.5</v>
      </c>
      <c r="BY1034" s="74">
        <v>80.8</v>
      </c>
      <c r="BZ1034" s="78">
        <v>705</v>
      </c>
      <c r="CA1034" s="74">
        <v>4.3</v>
      </c>
      <c r="CB1034" s="78">
        <v>675</v>
      </c>
      <c r="CC1034" s="74">
        <v>12.3</v>
      </c>
      <c r="CD1034" s="74">
        <v>7.4</v>
      </c>
      <c r="CE1034" s="74">
        <v>69</v>
      </c>
      <c r="CF1034" s="74">
        <v>77.2</v>
      </c>
      <c r="CG1034" s="74">
        <v>80.3</v>
      </c>
      <c r="CH1034" s="78" t="s">
        <v>13</v>
      </c>
      <c r="CI1034" s="74" t="s">
        <v>13</v>
      </c>
      <c r="CJ1034" s="78" t="s">
        <v>13</v>
      </c>
      <c r="CK1034" s="74" t="s">
        <v>13</v>
      </c>
      <c r="CL1034" s="74" t="s">
        <v>13</v>
      </c>
      <c r="CM1034" s="74" t="s">
        <v>13</v>
      </c>
      <c r="CN1034" s="74" t="s">
        <v>13</v>
      </c>
      <c r="CO1034" s="74" t="s">
        <v>13</v>
      </c>
      <c r="CP1034" s="78"/>
      <c r="CQ1034" s="74"/>
      <c r="CR1034" s="78"/>
      <c r="CS1034" s="74"/>
      <c r="CT1034" s="74"/>
      <c r="CU1034" s="74"/>
      <c r="CV1034" s="74"/>
      <c r="CW1034" s="74"/>
    </row>
    <row r="1035" spans="1:101" ht="16.5" x14ac:dyDescent="0.3">
      <c r="A1035" s="74" t="s">
        <v>295</v>
      </c>
      <c r="B1035" s="74">
        <v>78</v>
      </c>
      <c r="C1035" s="74">
        <v>10007159</v>
      </c>
      <c r="D1035" s="74" t="s">
        <v>90</v>
      </c>
      <c r="E1035" s="74" t="s">
        <v>253</v>
      </c>
      <c r="F1035" s="78">
        <v>1275</v>
      </c>
      <c r="G1035" s="74">
        <v>3.3</v>
      </c>
      <c r="H1035" s="78">
        <v>1230</v>
      </c>
      <c r="I1035" s="74">
        <v>7.5</v>
      </c>
      <c r="J1035" s="74">
        <v>11.2</v>
      </c>
      <c r="K1035" s="74">
        <v>62.5</v>
      </c>
      <c r="L1035" s="74">
        <v>76</v>
      </c>
      <c r="M1035" s="74">
        <v>81.3</v>
      </c>
      <c r="N1035" s="78">
        <v>1275</v>
      </c>
      <c r="O1035" s="74">
        <v>3.5</v>
      </c>
      <c r="P1035" s="78">
        <v>1230</v>
      </c>
      <c r="Q1035" s="74">
        <v>9.4</v>
      </c>
      <c r="R1035" s="74">
        <v>10.3</v>
      </c>
      <c r="S1035" s="74">
        <v>68.8</v>
      </c>
      <c r="T1035" s="74">
        <v>77.900000000000006</v>
      </c>
      <c r="U1035" s="74">
        <v>80.3</v>
      </c>
      <c r="V1035" s="78" t="s">
        <v>13</v>
      </c>
      <c r="W1035" s="74" t="s">
        <v>13</v>
      </c>
      <c r="X1035" s="78" t="s">
        <v>13</v>
      </c>
      <c r="Y1035" s="74" t="s">
        <v>13</v>
      </c>
      <c r="Z1035" s="74" t="s">
        <v>13</v>
      </c>
      <c r="AA1035" s="74" t="s">
        <v>13</v>
      </c>
      <c r="AB1035" s="74" t="s">
        <v>13</v>
      </c>
      <c r="AC1035" s="74" t="s">
        <v>13</v>
      </c>
      <c r="AD1035" s="78"/>
      <c r="AE1035" s="74"/>
      <c r="AF1035" s="78"/>
      <c r="AG1035" s="74"/>
      <c r="AH1035" s="74"/>
      <c r="AI1035" s="74"/>
      <c r="AJ1035" s="74"/>
      <c r="AK1035" s="74"/>
      <c r="AL1035" s="78">
        <v>835</v>
      </c>
      <c r="AM1035" s="74">
        <v>3.1</v>
      </c>
      <c r="AN1035" s="78">
        <v>805</v>
      </c>
      <c r="AO1035" s="74">
        <v>7.4</v>
      </c>
      <c r="AP1035" s="74">
        <v>15.6</v>
      </c>
      <c r="AQ1035" s="74">
        <v>59</v>
      </c>
      <c r="AR1035" s="74">
        <v>70.900000000000006</v>
      </c>
      <c r="AS1035" s="74">
        <v>77</v>
      </c>
      <c r="AT1035" s="78">
        <v>835</v>
      </c>
      <c r="AU1035" s="74">
        <v>3.1</v>
      </c>
      <c r="AV1035" s="78">
        <v>805</v>
      </c>
      <c r="AW1035" s="74">
        <v>9.3000000000000007</v>
      </c>
      <c r="AX1035" s="74">
        <v>10.5</v>
      </c>
      <c r="AY1035" s="74">
        <v>69.599999999999994</v>
      </c>
      <c r="AZ1035" s="74">
        <v>77.099999999999994</v>
      </c>
      <c r="BA1035" s="74">
        <v>80.2</v>
      </c>
      <c r="BB1035" s="78" t="s">
        <v>13</v>
      </c>
      <c r="BC1035" s="74" t="s">
        <v>13</v>
      </c>
      <c r="BD1035" s="78" t="s">
        <v>13</v>
      </c>
      <c r="BE1035" s="74" t="s">
        <v>13</v>
      </c>
      <c r="BF1035" s="74" t="s">
        <v>13</v>
      </c>
      <c r="BG1035" s="74" t="s">
        <v>13</v>
      </c>
      <c r="BH1035" s="74" t="s">
        <v>13</v>
      </c>
      <c r="BI1035" s="74" t="s">
        <v>13</v>
      </c>
      <c r="BJ1035" s="78"/>
      <c r="BK1035" s="74"/>
      <c r="BL1035" s="78"/>
      <c r="BM1035" s="74"/>
      <c r="BN1035" s="74"/>
      <c r="BO1035" s="74"/>
      <c r="BP1035" s="74"/>
      <c r="BQ1035" s="74"/>
      <c r="BR1035" s="78">
        <v>2105</v>
      </c>
      <c r="BS1035" s="74">
        <v>3.2</v>
      </c>
      <c r="BT1035" s="78">
        <v>2040</v>
      </c>
      <c r="BU1035" s="74">
        <v>7.5</v>
      </c>
      <c r="BV1035" s="74">
        <v>13</v>
      </c>
      <c r="BW1035" s="74">
        <v>61.1</v>
      </c>
      <c r="BX1035" s="74">
        <v>74</v>
      </c>
      <c r="BY1035" s="74">
        <v>79.599999999999994</v>
      </c>
      <c r="BZ1035" s="78">
        <v>2105</v>
      </c>
      <c r="CA1035" s="74">
        <v>3.3</v>
      </c>
      <c r="CB1035" s="78">
        <v>2035</v>
      </c>
      <c r="CC1035" s="74">
        <v>9.4</v>
      </c>
      <c r="CD1035" s="74">
        <v>10.4</v>
      </c>
      <c r="CE1035" s="74">
        <v>69.099999999999994</v>
      </c>
      <c r="CF1035" s="74">
        <v>77.599999999999994</v>
      </c>
      <c r="CG1035" s="74">
        <v>80.3</v>
      </c>
      <c r="CH1035" s="78" t="s">
        <v>13</v>
      </c>
      <c r="CI1035" s="74" t="s">
        <v>13</v>
      </c>
      <c r="CJ1035" s="78" t="s">
        <v>13</v>
      </c>
      <c r="CK1035" s="74" t="s">
        <v>13</v>
      </c>
      <c r="CL1035" s="74" t="s">
        <v>13</v>
      </c>
      <c r="CM1035" s="74" t="s">
        <v>13</v>
      </c>
      <c r="CN1035" s="74" t="s">
        <v>13</v>
      </c>
      <c r="CO1035" s="74" t="s">
        <v>13</v>
      </c>
      <c r="CP1035" s="78"/>
      <c r="CQ1035" s="74"/>
      <c r="CR1035" s="78"/>
      <c r="CS1035" s="74"/>
      <c r="CT1035" s="74"/>
      <c r="CU1035" s="74"/>
      <c r="CV1035" s="74"/>
      <c r="CW1035" s="74"/>
    </row>
    <row r="1036" spans="1:101" ht="16.5" x14ac:dyDescent="0.3">
      <c r="A1036" s="74" t="s">
        <v>295</v>
      </c>
      <c r="B1036" s="74">
        <v>161</v>
      </c>
      <c r="C1036" s="74">
        <v>10007160</v>
      </c>
      <c r="D1036" s="74" t="s">
        <v>49</v>
      </c>
      <c r="E1036" s="74" t="s">
        <v>255</v>
      </c>
      <c r="F1036" s="78">
        <v>875</v>
      </c>
      <c r="G1036" s="74">
        <v>3.5</v>
      </c>
      <c r="H1036" s="78">
        <v>845</v>
      </c>
      <c r="I1036" s="74">
        <v>8.8000000000000007</v>
      </c>
      <c r="J1036" s="74">
        <v>9.6</v>
      </c>
      <c r="K1036" s="74">
        <v>57.5</v>
      </c>
      <c r="L1036" s="74">
        <v>74.2</v>
      </c>
      <c r="M1036" s="74">
        <v>81.599999999999994</v>
      </c>
      <c r="N1036" s="78">
        <v>875</v>
      </c>
      <c r="O1036" s="74">
        <v>4</v>
      </c>
      <c r="P1036" s="78">
        <v>840</v>
      </c>
      <c r="Q1036" s="74">
        <v>10.5</v>
      </c>
      <c r="R1036" s="74">
        <v>8.6999999999999993</v>
      </c>
      <c r="S1036" s="74">
        <v>63.3</v>
      </c>
      <c r="T1036" s="74">
        <v>75.7</v>
      </c>
      <c r="U1036" s="74">
        <v>80.8</v>
      </c>
      <c r="V1036" s="78" t="s">
        <v>13</v>
      </c>
      <c r="W1036" s="74" t="s">
        <v>13</v>
      </c>
      <c r="X1036" s="78" t="s">
        <v>13</v>
      </c>
      <c r="Y1036" s="74" t="s">
        <v>13</v>
      </c>
      <c r="Z1036" s="74" t="s">
        <v>13</v>
      </c>
      <c r="AA1036" s="74" t="s">
        <v>13</v>
      </c>
      <c r="AB1036" s="74" t="s">
        <v>13</v>
      </c>
      <c r="AC1036" s="74" t="s">
        <v>13</v>
      </c>
      <c r="AD1036" s="78"/>
      <c r="AE1036" s="74"/>
      <c r="AF1036" s="78"/>
      <c r="AG1036" s="74"/>
      <c r="AH1036" s="74"/>
      <c r="AI1036" s="74"/>
      <c r="AJ1036" s="74"/>
      <c r="AK1036" s="74"/>
      <c r="AL1036" s="78">
        <v>735</v>
      </c>
      <c r="AM1036" s="74">
        <v>2.2000000000000002</v>
      </c>
      <c r="AN1036" s="78">
        <v>720</v>
      </c>
      <c r="AO1036" s="74">
        <v>6.9</v>
      </c>
      <c r="AP1036" s="74">
        <v>10.4</v>
      </c>
      <c r="AQ1036" s="74">
        <v>64.400000000000006</v>
      </c>
      <c r="AR1036" s="74">
        <v>74.900000000000006</v>
      </c>
      <c r="AS1036" s="74">
        <v>82.7</v>
      </c>
      <c r="AT1036" s="78">
        <v>735</v>
      </c>
      <c r="AU1036" s="74">
        <v>2.2000000000000002</v>
      </c>
      <c r="AV1036" s="78">
        <v>720</v>
      </c>
      <c r="AW1036" s="74">
        <v>10.4</v>
      </c>
      <c r="AX1036" s="74">
        <v>10.5</v>
      </c>
      <c r="AY1036" s="74">
        <v>67.3</v>
      </c>
      <c r="AZ1036" s="74">
        <v>74.900000000000006</v>
      </c>
      <c r="BA1036" s="74">
        <v>79.099999999999994</v>
      </c>
      <c r="BB1036" s="78" t="s">
        <v>13</v>
      </c>
      <c r="BC1036" s="74" t="s">
        <v>13</v>
      </c>
      <c r="BD1036" s="78" t="s">
        <v>13</v>
      </c>
      <c r="BE1036" s="74" t="s">
        <v>13</v>
      </c>
      <c r="BF1036" s="74" t="s">
        <v>13</v>
      </c>
      <c r="BG1036" s="74" t="s">
        <v>13</v>
      </c>
      <c r="BH1036" s="74" t="s">
        <v>13</v>
      </c>
      <c r="BI1036" s="74" t="s">
        <v>13</v>
      </c>
      <c r="BJ1036" s="78"/>
      <c r="BK1036" s="74"/>
      <c r="BL1036" s="78"/>
      <c r="BM1036" s="74"/>
      <c r="BN1036" s="74"/>
      <c r="BO1036" s="74"/>
      <c r="BP1036" s="74"/>
      <c r="BQ1036" s="74"/>
      <c r="BR1036" s="78">
        <v>1610</v>
      </c>
      <c r="BS1036" s="74">
        <v>2.9</v>
      </c>
      <c r="BT1036" s="78">
        <v>1565</v>
      </c>
      <c r="BU1036" s="74">
        <v>7.9</v>
      </c>
      <c r="BV1036" s="74">
        <v>10</v>
      </c>
      <c r="BW1036" s="74">
        <v>60.6</v>
      </c>
      <c r="BX1036" s="74">
        <v>74.5</v>
      </c>
      <c r="BY1036" s="74">
        <v>82.1</v>
      </c>
      <c r="BZ1036" s="78">
        <v>1610</v>
      </c>
      <c r="CA1036" s="74">
        <v>3.2</v>
      </c>
      <c r="CB1036" s="78">
        <v>1560</v>
      </c>
      <c r="CC1036" s="74">
        <v>10.4</v>
      </c>
      <c r="CD1036" s="74">
        <v>9.5</v>
      </c>
      <c r="CE1036" s="74">
        <v>65.2</v>
      </c>
      <c r="CF1036" s="74">
        <v>75.3</v>
      </c>
      <c r="CG1036" s="74">
        <v>80</v>
      </c>
      <c r="CH1036" s="78" t="s">
        <v>13</v>
      </c>
      <c r="CI1036" s="74" t="s">
        <v>13</v>
      </c>
      <c r="CJ1036" s="78" t="s">
        <v>13</v>
      </c>
      <c r="CK1036" s="74" t="s">
        <v>13</v>
      </c>
      <c r="CL1036" s="74" t="s">
        <v>13</v>
      </c>
      <c r="CM1036" s="74" t="s">
        <v>13</v>
      </c>
      <c r="CN1036" s="74" t="s">
        <v>13</v>
      </c>
      <c r="CO1036" s="74" t="s">
        <v>13</v>
      </c>
      <c r="CP1036" s="78"/>
      <c r="CQ1036" s="74"/>
      <c r="CR1036" s="78"/>
      <c r="CS1036" s="74"/>
      <c r="CT1036" s="74"/>
      <c r="CU1036" s="74"/>
      <c r="CV1036" s="74"/>
      <c r="CW1036" s="74"/>
    </row>
    <row r="1037" spans="1:101" ht="16.5" x14ac:dyDescent="0.3">
      <c r="A1037" s="74" t="s">
        <v>295</v>
      </c>
      <c r="B1037" s="74">
        <v>162</v>
      </c>
      <c r="C1037" s="74">
        <v>10007806</v>
      </c>
      <c r="D1037" s="74" t="s">
        <v>49</v>
      </c>
      <c r="E1037" s="74" t="s">
        <v>257</v>
      </c>
      <c r="F1037" s="78">
        <v>1250</v>
      </c>
      <c r="G1037" s="74">
        <v>2.2000000000000002</v>
      </c>
      <c r="H1037" s="78">
        <v>1220</v>
      </c>
      <c r="I1037" s="74">
        <v>6.8</v>
      </c>
      <c r="J1037" s="74">
        <v>14.3</v>
      </c>
      <c r="K1037" s="74">
        <v>54.1</v>
      </c>
      <c r="L1037" s="74">
        <v>69.3</v>
      </c>
      <c r="M1037" s="74">
        <v>79</v>
      </c>
      <c r="N1037" s="78">
        <v>1250</v>
      </c>
      <c r="O1037" s="74">
        <v>2.6</v>
      </c>
      <c r="P1037" s="78">
        <v>1215</v>
      </c>
      <c r="Q1037" s="74">
        <v>9.8000000000000007</v>
      </c>
      <c r="R1037" s="74">
        <v>10.6</v>
      </c>
      <c r="S1037" s="74">
        <v>59.9</v>
      </c>
      <c r="T1037" s="74">
        <v>73.8</v>
      </c>
      <c r="U1037" s="74">
        <v>79.599999999999994</v>
      </c>
      <c r="V1037" s="78" t="s">
        <v>13</v>
      </c>
      <c r="W1037" s="74" t="s">
        <v>13</v>
      </c>
      <c r="X1037" s="78" t="s">
        <v>13</v>
      </c>
      <c r="Y1037" s="74" t="s">
        <v>13</v>
      </c>
      <c r="Z1037" s="74" t="s">
        <v>13</v>
      </c>
      <c r="AA1037" s="74" t="s">
        <v>13</v>
      </c>
      <c r="AB1037" s="74" t="s">
        <v>13</v>
      </c>
      <c r="AC1037" s="74" t="s">
        <v>13</v>
      </c>
      <c r="AD1037" s="78"/>
      <c r="AE1037" s="74"/>
      <c r="AF1037" s="78"/>
      <c r="AG1037" s="74"/>
      <c r="AH1037" s="74"/>
      <c r="AI1037" s="74"/>
      <c r="AJ1037" s="74"/>
      <c r="AK1037" s="74"/>
      <c r="AL1037" s="78">
        <v>775</v>
      </c>
      <c r="AM1037" s="74">
        <v>2.5</v>
      </c>
      <c r="AN1037" s="78">
        <v>755</v>
      </c>
      <c r="AO1037" s="74">
        <v>8.9</v>
      </c>
      <c r="AP1037" s="74">
        <v>16.399999999999999</v>
      </c>
      <c r="AQ1037" s="74">
        <v>48.1</v>
      </c>
      <c r="AR1037" s="74">
        <v>63.8</v>
      </c>
      <c r="AS1037" s="74">
        <v>74.7</v>
      </c>
      <c r="AT1037" s="78">
        <v>775</v>
      </c>
      <c r="AU1037" s="74">
        <v>2.7</v>
      </c>
      <c r="AV1037" s="78">
        <v>755</v>
      </c>
      <c r="AW1037" s="74">
        <v>11.5</v>
      </c>
      <c r="AX1037" s="74">
        <v>10.6</v>
      </c>
      <c r="AY1037" s="74">
        <v>61.7</v>
      </c>
      <c r="AZ1037" s="74">
        <v>71.400000000000006</v>
      </c>
      <c r="BA1037" s="74">
        <v>77.900000000000006</v>
      </c>
      <c r="BB1037" s="78" t="s">
        <v>13</v>
      </c>
      <c r="BC1037" s="74" t="s">
        <v>13</v>
      </c>
      <c r="BD1037" s="78" t="s">
        <v>13</v>
      </c>
      <c r="BE1037" s="74" t="s">
        <v>13</v>
      </c>
      <c r="BF1037" s="74" t="s">
        <v>13</v>
      </c>
      <c r="BG1037" s="74" t="s">
        <v>13</v>
      </c>
      <c r="BH1037" s="74" t="s">
        <v>13</v>
      </c>
      <c r="BI1037" s="74" t="s">
        <v>13</v>
      </c>
      <c r="BJ1037" s="78"/>
      <c r="BK1037" s="74"/>
      <c r="BL1037" s="78"/>
      <c r="BM1037" s="74"/>
      <c r="BN1037" s="74"/>
      <c r="BO1037" s="74"/>
      <c r="BP1037" s="74"/>
      <c r="BQ1037" s="74"/>
      <c r="BR1037" s="78">
        <v>2025</v>
      </c>
      <c r="BS1037" s="74">
        <v>2.2999999999999998</v>
      </c>
      <c r="BT1037" s="78">
        <v>1975</v>
      </c>
      <c r="BU1037" s="74">
        <v>7.6</v>
      </c>
      <c r="BV1037" s="74">
        <v>15.1</v>
      </c>
      <c r="BW1037" s="74">
        <v>51.8</v>
      </c>
      <c r="BX1037" s="74">
        <v>67.2</v>
      </c>
      <c r="BY1037" s="74">
        <v>77.3</v>
      </c>
      <c r="BZ1037" s="78">
        <v>2025</v>
      </c>
      <c r="CA1037" s="74">
        <v>2.7</v>
      </c>
      <c r="CB1037" s="78">
        <v>1970</v>
      </c>
      <c r="CC1037" s="74">
        <v>10.5</v>
      </c>
      <c r="CD1037" s="74">
        <v>10.6</v>
      </c>
      <c r="CE1037" s="74">
        <v>60.6</v>
      </c>
      <c r="CF1037" s="74">
        <v>72.900000000000006</v>
      </c>
      <c r="CG1037" s="74">
        <v>78.900000000000006</v>
      </c>
      <c r="CH1037" s="78" t="s">
        <v>13</v>
      </c>
      <c r="CI1037" s="74" t="s">
        <v>13</v>
      </c>
      <c r="CJ1037" s="78" t="s">
        <v>13</v>
      </c>
      <c r="CK1037" s="74" t="s">
        <v>13</v>
      </c>
      <c r="CL1037" s="74" t="s">
        <v>13</v>
      </c>
      <c r="CM1037" s="74" t="s">
        <v>13</v>
      </c>
      <c r="CN1037" s="74" t="s">
        <v>13</v>
      </c>
      <c r="CO1037" s="74" t="s">
        <v>13</v>
      </c>
      <c r="CP1037" s="78"/>
      <c r="CQ1037" s="74"/>
      <c r="CR1037" s="78"/>
      <c r="CS1037" s="74"/>
      <c r="CT1037" s="74"/>
      <c r="CU1037" s="74"/>
      <c r="CV1037" s="74"/>
      <c r="CW1037" s="74"/>
    </row>
    <row r="1038" spans="1:101" ht="16.5" x14ac:dyDescent="0.3">
      <c r="A1038" s="74" t="s">
        <v>295</v>
      </c>
      <c r="B1038" s="74">
        <v>79</v>
      </c>
      <c r="C1038" s="74">
        <v>10007161</v>
      </c>
      <c r="D1038" s="74" t="s">
        <v>90</v>
      </c>
      <c r="E1038" s="74" t="s">
        <v>259</v>
      </c>
      <c r="F1038" s="78">
        <v>1410</v>
      </c>
      <c r="G1038" s="74">
        <v>4.7</v>
      </c>
      <c r="H1038" s="78">
        <v>1345</v>
      </c>
      <c r="I1038" s="74">
        <v>5.0999999999999996</v>
      </c>
      <c r="J1038" s="74">
        <v>7.8</v>
      </c>
      <c r="K1038" s="74">
        <v>60.8</v>
      </c>
      <c r="L1038" s="74">
        <v>81.099999999999994</v>
      </c>
      <c r="M1038" s="74">
        <v>87.1</v>
      </c>
      <c r="N1038" s="78">
        <v>1410</v>
      </c>
      <c r="O1038" s="74">
        <v>5.0999999999999996</v>
      </c>
      <c r="P1038" s="78">
        <v>1340</v>
      </c>
      <c r="Q1038" s="74">
        <v>8.3000000000000007</v>
      </c>
      <c r="R1038" s="74">
        <v>6.9</v>
      </c>
      <c r="S1038" s="74">
        <v>65.900000000000006</v>
      </c>
      <c r="T1038" s="74">
        <v>81</v>
      </c>
      <c r="U1038" s="74">
        <v>84.8</v>
      </c>
      <c r="V1038" s="78" t="s">
        <v>13</v>
      </c>
      <c r="W1038" s="74" t="s">
        <v>13</v>
      </c>
      <c r="X1038" s="78" t="s">
        <v>13</v>
      </c>
      <c r="Y1038" s="74" t="s">
        <v>13</v>
      </c>
      <c r="Z1038" s="74" t="s">
        <v>13</v>
      </c>
      <c r="AA1038" s="74" t="s">
        <v>13</v>
      </c>
      <c r="AB1038" s="74" t="s">
        <v>13</v>
      </c>
      <c r="AC1038" s="74" t="s">
        <v>13</v>
      </c>
      <c r="AD1038" s="78"/>
      <c r="AE1038" s="74"/>
      <c r="AF1038" s="78"/>
      <c r="AG1038" s="74"/>
      <c r="AH1038" s="74"/>
      <c r="AI1038" s="74"/>
      <c r="AJ1038" s="74"/>
      <c r="AK1038" s="74"/>
      <c r="AL1038" s="78">
        <v>875</v>
      </c>
      <c r="AM1038" s="74">
        <v>3.1</v>
      </c>
      <c r="AN1038" s="78">
        <v>850</v>
      </c>
      <c r="AO1038" s="74">
        <v>6.7</v>
      </c>
      <c r="AP1038" s="74">
        <v>16.600000000000001</v>
      </c>
      <c r="AQ1038" s="74">
        <v>59.8</v>
      </c>
      <c r="AR1038" s="74">
        <v>72.2</v>
      </c>
      <c r="AS1038" s="74">
        <v>76.7</v>
      </c>
      <c r="AT1038" s="78">
        <v>875</v>
      </c>
      <c r="AU1038" s="74">
        <v>2.9</v>
      </c>
      <c r="AV1038" s="78">
        <v>850</v>
      </c>
      <c r="AW1038" s="74">
        <v>8.9</v>
      </c>
      <c r="AX1038" s="74">
        <v>10.5</v>
      </c>
      <c r="AY1038" s="74">
        <v>71.900000000000006</v>
      </c>
      <c r="AZ1038" s="74">
        <v>78.5</v>
      </c>
      <c r="BA1038" s="74">
        <v>80.599999999999994</v>
      </c>
      <c r="BB1038" s="78" t="s">
        <v>13</v>
      </c>
      <c r="BC1038" s="74" t="s">
        <v>13</v>
      </c>
      <c r="BD1038" s="78" t="s">
        <v>13</v>
      </c>
      <c r="BE1038" s="74" t="s">
        <v>13</v>
      </c>
      <c r="BF1038" s="74" t="s">
        <v>13</v>
      </c>
      <c r="BG1038" s="74" t="s">
        <v>13</v>
      </c>
      <c r="BH1038" s="74" t="s">
        <v>13</v>
      </c>
      <c r="BI1038" s="74" t="s">
        <v>13</v>
      </c>
      <c r="BJ1038" s="78"/>
      <c r="BK1038" s="74"/>
      <c r="BL1038" s="78"/>
      <c r="BM1038" s="74"/>
      <c r="BN1038" s="74"/>
      <c r="BO1038" s="74"/>
      <c r="BP1038" s="74"/>
      <c r="BQ1038" s="74"/>
      <c r="BR1038" s="78">
        <v>2285</v>
      </c>
      <c r="BS1038" s="74">
        <v>4.0999999999999996</v>
      </c>
      <c r="BT1038" s="78">
        <v>2195</v>
      </c>
      <c r="BU1038" s="74">
        <v>5.7</v>
      </c>
      <c r="BV1038" s="74">
        <v>11.2</v>
      </c>
      <c r="BW1038" s="74">
        <v>60.4</v>
      </c>
      <c r="BX1038" s="74">
        <v>77.7</v>
      </c>
      <c r="BY1038" s="74">
        <v>83.1</v>
      </c>
      <c r="BZ1038" s="78">
        <v>2285</v>
      </c>
      <c r="CA1038" s="74">
        <v>4.2</v>
      </c>
      <c r="CB1038" s="78">
        <v>2190</v>
      </c>
      <c r="CC1038" s="74">
        <v>8.5</v>
      </c>
      <c r="CD1038" s="74">
        <v>8.3000000000000007</v>
      </c>
      <c r="CE1038" s="74">
        <v>68.3</v>
      </c>
      <c r="CF1038" s="74">
        <v>80</v>
      </c>
      <c r="CG1038" s="74">
        <v>83.2</v>
      </c>
      <c r="CH1038" s="78" t="s">
        <v>13</v>
      </c>
      <c r="CI1038" s="74" t="s">
        <v>13</v>
      </c>
      <c r="CJ1038" s="78" t="s">
        <v>13</v>
      </c>
      <c r="CK1038" s="74" t="s">
        <v>13</v>
      </c>
      <c r="CL1038" s="74" t="s">
        <v>13</v>
      </c>
      <c r="CM1038" s="74" t="s">
        <v>13</v>
      </c>
      <c r="CN1038" s="74" t="s">
        <v>13</v>
      </c>
      <c r="CO1038" s="74" t="s">
        <v>13</v>
      </c>
      <c r="CP1038" s="78"/>
      <c r="CQ1038" s="74"/>
      <c r="CR1038" s="78"/>
      <c r="CS1038" s="74"/>
      <c r="CT1038" s="74"/>
      <c r="CU1038" s="74"/>
      <c r="CV1038" s="74"/>
      <c r="CW1038" s="74"/>
    </row>
    <row r="1039" spans="1:101" ht="16.5" x14ac:dyDescent="0.3">
      <c r="A1039" s="74" t="s">
        <v>295</v>
      </c>
      <c r="B1039" s="74">
        <v>41</v>
      </c>
      <c r="C1039" s="74">
        <v>10008017</v>
      </c>
      <c r="D1039" s="74" t="s">
        <v>27</v>
      </c>
      <c r="E1039" s="74" t="s">
        <v>261</v>
      </c>
      <c r="F1039" s="78">
        <v>90</v>
      </c>
      <c r="G1039" s="74">
        <v>0</v>
      </c>
      <c r="H1039" s="78">
        <v>90</v>
      </c>
      <c r="I1039" s="74">
        <v>8</v>
      </c>
      <c r="J1039" s="74">
        <v>20.5</v>
      </c>
      <c r="K1039" s="74">
        <v>48.9</v>
      </c>
      <c r="L1039" s="74">
        <v>62.5</v>
      </c>
      <c r="M1039" s="74">
        <v>71.599999999999994</v>
      </c>
      <c r="N1039" s="78">
        <v>90</v>
      </c>
      <c r="O1039" s="74">
        <v>0</v>
      </c>
      <c r="P1039" s="78">
        <v>90</v>
      </c>
      <c r="Q1039" s="74" t="s">
        <v>396</v>
      </c>
      <c r="R1039" s="74" t="s">
        <v>396</v>
      </c>
      <c r="S1039" s="74" t="s">
        <v>396</v>
      </c>
      <c r="T1039" s="74" t="s">
        <v>396</v>
      </c>
      <c r="U1039" s="74">
        <v>65.900000000000006</v>
      </c>
      <c r="V1039" s="78" t="s">
        <v>13</v>
      </c>
      <c r="W1039" s="74" t="s">
        <v>13</v>
      </c>
      <c r="X1039" s="78" t="s">
        <v>13</v>
      </c>
      <c r="Y1039" s="74" t="s">
        <v>13</v>
      </c>
      <c r="Z1039" s="74" t="s">
        <v>13</v>
      </c>
      <c r="AA1039" s="74" t="s">
        <v>13</v>
      </c>
      <c r="AB1039" s="74" t="s">
        <v>13</v>
      </c>
      <c r="AC1039" s="74" t="s">
        <v>13</v>
      </c>
      <c r="AD1039" s="78"/>
      <c r="AE1039" s="74"/>
      <c r="AF1039" s="78"/>
      <c r="AG1039" s="74"/>
      <c r="AH1039" s="74"/>
      <c r="AI1039" s="74"/>
      <c r="AJ1039" s="74"/>
      <c r="AK1039" s="74"/>
      <c r="AL1039" s="78">
        <v>55</v>
      </c>
      <c r="AM1039" s="74">
        <v>3.6</v>
      </c>
      <c r="AN1039" s="78">
        <v>55</v>
      </c>
      <c r="AO1039" s="74">
        <v>24.1</v>
      </c>
      <c r="AP1039" s="74">
        <v>13</v>
      </c>
      <c r="AQ1039" s="74">
        <v>40.700000000000003</v>
      </c>
      <c r="AR1039" s="74">
        <v>51.9</v>
      </c>
      <c r="AS1039" s="74">
        <v>63</v>
      </c>
      <c r="AT1039" s="78">
        <v>55</v>
      </c>
      <c r="AU1039" s="74">
        <v>3.6</v>
      </c>
      <c r="AV1039" s="78">
        <v>55</v>
      </c>
      <c r="AW1039" s="74" t="s">
        <v>396</v>
      </c>
      <c r="AX1039" s="74" t="s">
        <v>396</v>
      </c>
      <c r="AY1039" s="74" t="s">
        <v>396</v>
      </c>
      <c r="AZ1039" s="74" t="s">
        <v>396</v>
      </c>
      <c r="BA1039" s="74">
        <v>61.1</v>
      </c>
      <c r="BB1039" s="78" t="s">
        <v>13</v>
      </c>
      <c r="BC1039" s="74" t="s">
        <v>13</v>
      </c>
      <c r="BD1039" s="78" t="s">
        <v>13</v>
      </c>
      <c r="BE1039" s="74" t="s">
        <v>13</v>
      </c>
      <c r="BF1039" s="74" t="s">
        <v>13</v>
      </c>
      <c r="BG1039" s="74" t="s">
        <v>13</v>
      </c>
      <c r="BH1039" s="74" t="s">
        <v>13</v>
      </c>
      <c r="BI1039" s="74" t="s">
        <v>13</v>
      </c>
      <c r="BJ1039" s="78"/>
      <c r="BK1039" s="74"/>
      <c r="BL1039" s="78"/>
      <c r="BM1039" s="74"/>
      <c r="BN1039" s="74"/>
      <c r="BO1039" s="74"/>
      <c r="BP1039" s="74"/>
      <c r="BQ1039" s="74"/>
      <c r="BR1039" s="78">
        <v>145</v>
      </c>
      <c r="BS1039" s="74">
        <v>1.4</v>
      </c>
      <c r="BT1039" s="78">
        <v>140</v>
      </c>
      <c r="BU1039" s="74">
        <v>14.1</v>
      </c>
      <c r="BV1039" s="74">
        <v>17.600000000000001</v>
      </c>
      <c r="BW1039" s="74">
        <v>45.8</v>
      </c>
      <c r="BX1039" s="74">
        <v>58.5</v>
      </c>
      <c r="BY1039" s="74">
        <v>68.3</v>
      </c>
      <c r="BZ1039" s="78">
        <v>145</v>
      </c>
      <c r="CA1039" s="74">
        <v>1.4</v>
      </c>
      <c r="CB1039" s="78">
        <v>140</v>
      </c>
      <c r="CC1039" s="74">
        <v>30.3</v>
      </c>
      <c r="CD1039" s="74">
        <v>5.6</v>
      </c>
      <c r="CE1039" s="74">
        <v>52.8</v>
      </c>
      <c r="CF1039" s="74">
        <v>61.3</v>
      </c>
      <c r="CG1039" s="74">
        <v>64.099999999999994</v>
      </c>
      <c r="CH1039" s="78" t="s">
        <v>13</v>
      </c>
      <c r="CI1039" s="74" t="s">
        <v>13</v>
      </c>
      <c r="CJ1039" s="78" t="s">
        <v>13</v>
      </c>
      <c r="CK1039" s="74" t="s">
        <v>13</v>
      </c>
      <c r="CL1039" s="74" t="s">
        <v>13</v>
      </c>
      <c r="CM1039" s="74" t="s">
        <v>13</v>
      </c>
      <c r="CN1039" s="74" t="s">
        <v>13</v>
      </c>
      <c r="CO1039" s="74" t="s">
        <v>13</v>
      </c>
      <c r="CP1039" s="78"/>
      <c r="CQ1039" s="74"/>
      <c r="CR1039" s="78"/>
      <c r="CS1039" s="74"/>
      <c r="CT1039" s="74"/>
      <c r="CU1039" s="74"/>
      <c r="CV1039" s="74"/>
      <c r="CW1039" s="74"/>
    </row>
    <row r="1040" spans="1:101" ht="16.5" x14ac:dyDescent="0.3">
      <c r="A1040" s="74" t="s">
        <v>295</v>
      </c>
      <c r="B1040" s="74">
        <v>149</v>
      </c>
      <c r="C1040" s="74">
        <v>10007784</v>
      </c>
      <c r="D1040" s="74" t="s">
        <v>27</v>
      </c>
      <c r="E1040" s="74" t="s">
        <v>263</v>
      </c>
      <c r="F1040" s="78">
        <v>1335</v>
      </c>
      <c r="G1040" s="74">
        <v>2.2999999999999998</v>
      </c>
      <c r="H1040" s="78">
        <v>1305</v>
      </c>
      <c r="I1040" s="74">
        <v>6.7</v>
      </c>
      <c r="J1040" s="74">
        <v>8.9</v>
      </c>
      <c r="K1040" s="74">
        <v>48.1</v>
      </c>
      <c r="L1040" s="74">
        <v>65.400000000000006</v>
      </c>
      <c r="M1040" s="74">
        <v>84.4</v>
      </c>
      <c r="N1040" s="78">
        <v>1335</v>
      </c>
      <c r="O1040" s="74">
        <v>2.6</v>
      </c>
      <c r="P1040" s="78">
        <v>1300</v>
      </c>
      <c r="Q1040" s="74">
        <v>11.8</v>
      </c>
      <c r="R1040" s="74">
        <v>8.6</v>
      </c>
      <c r="S1040" s="74">
        <v>54.7</v>
      </c>
      <c r="T1040" s="74">
        <v>72</v>
      </c>
      <c r="U1040" s="74">
        <v>79.599999999999994</v>
      </c>
      <c r="V1040" s="78" t="s">
        <v>13</v>
      </c>
      <c r="W1040" s="74" t="s">
        <v>13</v>
      </c>
      <c r="X1040" s="78" t="s">
        <v>13</v>
      </c>
      <c r="Y1040" s="74" t="s">
        <v>13</v>
      </c>
      <c r="Z1040" s="74" t="s">
        <v>13</v>
      </c>
      <c r="AA1040" s="74" t="s">
        <v>13</v>
      </c>
      <c r="AB1040" s="74" t="s">
        <v>13</v>
      </c>
      <c r="AC1040" s="74" t="s">
        <v>13</v>
      </c>
      <c r="AD1040" s="78"/>
      <c r="AE1040" s="74"/>
      <c r="AF1040" s="78"/>
      <c r="AG1040" s="74"/>
      <c r="AH1040" s="74"/>
      <c r="AI1040" s="74"/>
      <c r="AJ1040" s="74"/>
      <c r="AK1040" s="74"/>
      <c r="AL1040" s="78">
        <v>1340</v>
      </c>
      <c r="AM1040" s="74">
        <v>2.1</v>
      </c>
      <c r="AN1040" s="78">
        <v>1310</v>
      </c>
      <c r="AO1040" s="74">
        <v>6.9</v>
      </c>
      <c r="AP1040" s="74">
        <v>10.5</v>
      </c>
      <c r="AQ1040" s="74">
        <v>47.9</v>
      </c>
      <c r="AR1040" s="74">
        <v>61.8</v>
      </c>
      <c r="AS1040" s="74">
        <v>82.6</v>
      </c>
      <c r="AT1040" s="78">
        <v>1340</v>
      </c>
      <c r="AU1040" s="74">
        <v>2.2000000000000002</v>
      </c>
      <c r="AV1040" s="78">
        <v>1310</v>
      </c>
      <c r="AW1040" s="74">
        <v>9.5</v>
      </c>
      <c r="AX1040" s="74">
        <v>8.5</v>
      </c>
      <c r="AY1040" s="74">
        <v>54.8</v>
      </c>
      <c r="AZ1040" s="74">
        <v>73.2</v>
      </c>
      <c r="BA1040" s="74">
        <v>82</v>
      </c>
      <c r="BB1040" s="78" t="s">
        <v>13</v>
      </c>
      <c r="BC1040" s="74" t="s">
        <v>13</v>
      </c>
      <c r="BD1040" s="78" t="s">
        <v>13</v>
      </c>
      <c r="BE1040" s="74" t="s">
        <v>13</v>
      </c>
      <c r="BF1040" s="74" t="s">
        <v>13</v>
      </c>
      <c r="BG1040" s="74" t="s">
        <v>13</v>
      </c>
      <c r="BH1040" s="74" t="s">
        <v>13</v>
      </c>
      <c r="BI1040" s="74" t="s">
        <v>13</v>
      </c>
      <c r="BJ1040" s="78"/>
      <c r="BK1040" s="74"/>
      <c r="BL1040" s="78"/>
      <c r="BM1040" s="74"/>
      <c r="BN1040" s="74"/>
      <c r="BO1040" s="74"/>
      <c r="BP1040" s="74"/>
      <c r="BQ1040" s="74"/>
      <c r="BR1040" s="78">
        <v>2675</v>
      </c>
      <c r="BS1040" s="74">
        <v>2.2000000000000002</v>
      </c>
      <c r="BT1040" s="78">
        <v>2615</v>
      </c>
      <c r="BU1040" s="74">
        <v>6.8</v>
      </c>
      <c r="BV1040" s="74">
        <v>9.6999999999999993</v>
      </c>
      <c r="BW1040" s="74">
        <v>48</v>
      </c>
      <c r="BX1040" s="74">
        <v>63.6</v>
      </c>
      <c r="BY1040" s="74">
        <v>83.5</v>
      </c>
      <c r="BZ1040" s="78">
        <v>2675</v>
      </c>
      <c r="CA1040" s="74">
        <v>2.4</v>
      </c>
      <c r="CB1040" s="78">
        <v>2610</v>
      </c>
      <c r="CC1040" s="74">
        <v>10.7</v>
      </c>
      <c r="CD1040" s="74">
        <v>8.5</v>
      </c>
      <c r="CE1040" s="74">
        <v>54.7</v>
      </c>
      <c r="CF1040" s="74">
        <v>72.599999999999994</v>
      </c>
      <c r="CG1040" s="74">
        <v>80.8</v>
      </c>
      <c r="CH1040" s="78" t="s">
        <v>13</v>
      </c>
      <c r="CI1040" s="74" t="s">
        <v>13</v>
      </c>
      <c r="CJ1040" s="78" t="s">
        <v>13</v>
      </c>
      <c r="CK1040" s="74" t="s">
        <v>13</v>
      </c>
      <c r="CL1040" s="74" t="s">
        <v>13</v>
      </c>
      <c r="CM1040" s="74" t="s">
        <v>13</v>
      </c>
      <c r="CN1040" s="74" t="s">
        <v>13</v>
      </c>
      <c r="CO1040" s="74" t="s">
        <v>13</v>
      </c>
      <c r="CP1040" s="78"/>
      <c r="CQ1040" s="74"/>
      <c r="CR1040" s="78"/>
      <c r="CS1040" s="74"/>
      <c r="CT1040" s="74"/>
      <c r="CU1040" s="74"/>
      <c r="CV1040" s="74"/>
      <c r="CW1040" s="74"/>
    </row>
    <row r="1041" spans="1:101" ht="16.5" x14ac:dyDescent="0.3">
      <c r="A1041" s="74" t="s">
        <v>295</v>
      </c>
      <c r="B1041" s="74">
        <v>163</v>
      </c>
      <c r="C1041" s="74">
        <v>10007163</v>
      </c>
      <c r="D1041" s="74" t="s">
        <v>16</v>
      </c>
      <c r="E1041" s="74" t="s">
        <v>265</v>
      </c>
      <c r="F1041" s="78">
        <v>1240</v>
      </c>
      <c r="G1041" s="74">
        <v>2.7</v>
      </c>
      <c r="H1041" s="78">
        <v>1210</v>
      </c>
      <c r="I1041" s="74">
        <v>6.5</v>
      </c>
      <c r="J1041" s="74">
        <v>11.1</v>
      </c>
      <c r="K1041" s="74">
        <v>50.6</v>
      </c>
      <c r="L1041" s="74">
        <v>68.8</v>
      </c>
      <c r="M1041" s="74">
        <v>82.5</v>
      </c>
      <c r="N1041" s="78">
        <v>1240</v>
      </c>
      <c r="O1041" s="74">
        <v>2.8</v>
      </c>
      <c r="P1041" s="78">
        <v>1205</v>
      </c>
      <c r="Q1041" s="74">
        <v>10</v>
      </c>
      <c r="R1041" s="74">
        <v>7</v>
      </c>
      <c r="S1041" s="74">
        <v>63.1</v>
      </c>
      <c r="T1041" s="74">
        <v>76.099999999999994</v>
      </c>
      <c r="U1041" s="74">
        <v>82.9</v>
      </c>
      <c r="V1041" s="78" t="s">
        <v>13</v>
      </c>
      <c r="W1041" s="74" t="s">
        <v>13</v>
      </c>
      <c r="X1041" s="78" t="s">
        <v>13</v>
      </c>
      <c r="Y1041" s="74" t="s">
        <v>13</v>
      </c>
      <c r="Z1041" s="74" t="s">
        <v>13</v>
      </c>
      <c r="AA1041" s="74" t="s">
        <v>13</v>
      </c>
      <c r="AB1041" s="74" t="s">
        <v>13</v>
      </c>
      <c r="AC1041" s="74" t="s">
        <v>13</v>
      </c>
      <c r="AD1041" s="78"/>
      <c r="AE1041" s="74"/>
      <c r="AF1041" s="78"/>
      <c r="AG1041" s="74"/>
      <c r="AH1041" s="74"/>
      <c r="AI1041" s="74"/>
      <c r="AJ1041" s="74"/>
      <c r="AK1041" s="74"/>
      <c r="AL1041" s="78">
        <v>1360</v>
      </c>
      <c r="AM1041" s="74">
        <v>1.8</v>
      </c>
      <c r="AN1041" s="78">
        <v>1335</v>
      </c>
      <c r="AO1041" s="74">
        <v>7.3</v>
      </c>
      <c r="AP1041" s="74">
        <v>9.9</v>
      </c>
      <c r="AQ1041" s="74">
        <v>54.9</v>
      </c>
      <c r="AR1041" s="74">
        <v>71.099999999999994</v>
      </c>
      <c r="AS1041" s="74">
        <v>82.8</v>
      </c>
      <c r="AT1041" s="78">
        <v>1360</v>
      </c>
      <c r="AU1041" s="74">
        <v>2.1</v>
      </c>
      <c r="AV1041" s="78">
        <v>1330</v>
      </c>
      <c r="AW1041" s="74">
        <v>11.1</v>
      </c>
      <c r="AX1041" s="74">
        <v>6.9</v>
      </c>
      <c r="AY1041" s="74">
        <v>64.3</v>
      </c>
      <c r="AZ1041" s="74">
        <v>74.2</v>
      </c>
      <c r="BA1041" s="74">
        <v>82</v>
      </c>
      <c r="BB1041" s="78" t="s">
        <v>13</v>
      </c>
      <c r="BC1041" s="74" t="s">
        <v>13</v>
      </c>
      <c r="BD1041" s="78" t="s">
        <v>13</v>
      </c>
      <c r="BE1041" s="74" t="s">
        <v>13</v>
      </c>
      <c r="BF1041" s="74" t="s">
        <v>13</v>
      </c>
      <c r="BG1041" s="74" t="s">
        <v>13</v>
      </c>
      <c r="BH1041" s="74" t="s">
        <v>13</v>
      </c>
      <c r="BI1041" s="74" t="s">
        <v>13</v>
      </c>
      <c r="BJ1041" s="78"/>
      <c r="BK1041" s="74"/>
      <c r="BL1041" s="78"/>
      <c r="BM1041" s="74"/>
      <c r="BN1041" s="74"/>
      <c r="BO1041" s="74"/>
      <c r="BP1041" s="74"/>
      <c r="BQ1041" s="74"/>
      <c r="BR1041" s="78">
        <v>2600</v>
      </c>
      <c r="BS1041" s="74">
        <v>2.2000000000000002</v>
      </c>
      <c r="BT1041" s="78">
        <v>2545</v>
      </c>
      <c r="BU1041" s="74">
        <v>6.9</v>
      </c>
      <c r="BV1041" s="74">
        <v>10.5</v>
      </c>
      <c r="BW1041" s="74">
        <v>52.9</v>
      </c>
      <c r="BX1041" s="74">
        <v>70</v>
      </c>
      <c r="BY1041" s="74">
        <v>82.7</v>
      </c>
      <c r="BZ1041" s="78">
        <v>2600</v>
      </c>
      <c r="CA1041" s="74">
        <v>2.4</v>
      </c>
      <c r="CB1041" s="78">
        <v>2540</v>
      </c>
      <c r="CC1041" s="74">
        <v>10.6</v>
      </c>
      <c r="CD1041" s="74">
        <v>7</v>
      </c>
      <c r="CE1041" s="74">
        <v>63.8</v>
      </c>
      <c r="CF1041" s="74">
        <v>75.099999999999994</v>
      </c>
      <c r="CG1041" s="74">
        <v>82.4</v>
      </c>
      <c r="CH1041" s="78" t="s">
        <v>13</v>
      </c>
      <c r="CI1041" s="74" t="s">
        <v>13</v>
      </c>
      <c r="CJ1041" s="78" t="s">
        <v>13</v>
      </c>
      <c r="CK1041" s="74" t="s">
        <v>13</v>
      </c>
      <c r="CL1041" s="74" t="s">
        <v>13</v>
      </c>
      <c r="CM1041" s="74" t="s">
        <v>13</v>
      </c>
      <c r="CN1041" s="74" t="s">
        <v>13</v>
      </c>
      <c r="CO1041" s="74" t="s">
        <v>13</v>
      </c>
      <c r="CP1041" s="78"/>
      <c r="CQ1041" s="74"/>
      <c r="CR1041" s="78"/>
      <c r="CS1041" s="74"/>
      <c r="CT1041" s="74"/>
      <c r="CU1041" s="74"/>
      <c r="CV1041" s="74"/>
      <c r="CW1041" s="74"/>
    </row>
    <row r="1042" spans="1:101" ht="16.5" x14ac:dyDescent="0.3">
      <c r="A1042" s="74" t="s">
        <v>295</v>
      </c>
      <c r="B1042" s="74">
        <v>81</v>
      </c>
      <c r="C1042" s="74">
        <v>10007164</v>
      </c>
      <c r="D1042" s="74" t="s">
        <v>19</v>
      </c>
      <c r="E1042" s="74" t="s">
        <v>267</v>
      </c>
      <c r="F1042" s="78">
        <v>2660</v>
      </c>
      <c r="G1042" s="74">
        <v>4.5999999999999996</v>
      </c>
      <c r="H1042" s="78">
        <v>2535</v>
      </c>
      <c r="I1042" s="74">
        <v>5.8</v>
      </c>
      <c r="J1042" s="74">
        <v>11.6</v>
      </c>
      <c r="K1042" s="74">
        <v>64.400000000000006</v>
      </c>
      <c r="L1042" s="74">
        <v>77.2</v>
      </c>
      <c r="M1042" s="74">
        <v>82.6</v>
      </c>
      <c r="N1042" s="78">
        <v>2660</v>
      </c>
      <c r="O1042" s="74">
        <v>5</v>
      </c>
      <c r="P1042" s="78">
        <v>2525</v>
      </c>
      <c r="Q1042" s="74">
        <v>9.3000000000000007</v>
      </c>
      <c r="R1042" s="74">
        <v>8.1999999999999993</v>
      </c>
      <c r="S1042" s="74">
        <v>67.599999999999994</v>
      </c>
      <c r="T1042" s="74">
        <v>79.5</v>
      </c>
      <c r="U1042" s="74">
        <v>82.5</v>
      </c>
      <c r="V1042" s="78" t="s">
        <v>13</v>
      </c>
      <c r="W1042" s="74" t="s">
        <v>13</v>
      </c>
      <c r="X1042" s="78" t="s">
        <v>13</v>
      </c>
      <c r="Y1042" s="74" t="s">
        <v>13</v>
      </c>
      <c r="Z1042" s="74" t="s">
        <v>13</v>
      </c>
      <c r="AA1042" s="74" t="s">
        <v>13</v>
      </c>
      <c r="AB1042" s="74" t="s">
        <v>13</v>
      </c>
      <c r="AC1042" s="74" t="s">
        <v>13</v>
      </c>
      <c r="AD1042" s="78"/>
      <c r="AE1042" s="74"/>
      <c r="AF1042" s="78"/>
      <c r="AG1042" s="74"/>
      <c r="AH1042" s="74"/>
      <c r="AI1042" s="74"/>
      <c r="AJ1042" s="74"/>
      <c r="AK1042" s="74"/>
      <c r="AL1042" s="78">
        <v>2175</v>
      </c>
      <c r="AM1042" s="74">
        <v>2.8</v>
      </c>
      <c r="AN1042" s="78">
        <v>2115</v>
      </c>
      <c r="AO1042" s="74">
        <v>9.1999999999999993</v>
      </c>
      <c r="AP1042" s="74">
        <v>14.1</v>
      </c>
      <c r="AQ1042" s="74">
        <v>63.5</v>
      </c>
      <c r="AR1042" s="74">
        <v>72.099999999999994</v>
      </c>
      <c r="AS1042" s="74">
        <v>76.7</v>
      </c>
      <c r="AT1042" s="78">
        <v>2175</v>
      </c>
      <c r="AU1042" s="74">
        <v>3</v>
      </c>
      <c r="AV1042" s="78">
        <v>2110</v>
      </c>
      <c r="AW1042" s="74">
        <v>13</v>
      </c>
      <c r="AX1042" s="74">
        <v>9.1999999999999993</v>
      </c>
      <c r="AY1042" s="74">
        <v>69.3</v>
      </c>
      <c r="AZ1042" s="74">
        <v>75</v>
      </c>
      <c r="BA1042" s="74">
        <v>77.8</v>
      </c>
      <c r="BB1042" s="78" t="s">
        <v>13</v>
      </c>
      <c r="BC1042" s="74" t="s">
        <v>13</v>
      </c>
      <c r="BD1042" s="78" t="s">
        <v>13</v>
      </c>
      <c r="BE1042" s="74" t="s">
        <v>13</v>
      </c>
      <c r="BF1042" s="74" t="s">
        <v>13</v>
      </c>
      <c r="BG1042" s="74" t="s">
        <v>13</v>
      </c>
      <c r="BH1042" s="74" t="s">
        <v>13</v>
      </c>
      <c r="BI1042" s="74" t="s">
        <v>13</v>
      </c>
      <c r="BJ1042" s="78"/>
      <c r="BK1042" s="74"/>
      <c r="BL1042" s="78"/>
      <c r="BM1042" s="74"/>
      <c r="BN1042" s="74"/>
      <c r="BO1042" s="74"/>
      <c r="BP1042" s="74"/>
      <c r="BQ1042" s="74"/>
      <c r="BR1042" s="78">
        <v>4835</v>
      </c>
      <c r="BS1042" s="74">
        <v>3.8</v>
      </c>
      <c r="BT1042" s="78">
        <v>4650</v>
      </c>
      <c r="BU1042" s="74">
        <v>7.3</v>
      </c>
      <c r="BV1042" s="74">
        <v>12.7</v>
      </c>
      <c r="BW1042" s="74">
        <v>64</v>
      </c>
      <c r="BX1042" s="74">
        <v>74.900000000000006</v>
      </c>
      <c r="BY1042" s="74">
        <v>79.900000000000006</v>
      </c>
      <c r="BZ1042" s="78">
        <v>4835</v>
      </c>
      <c r="CA1042" s="74">
        <v>4.0999999999999996</v>
      </c>
      <c r="CB1042" s="78">
        <v>4640</v>
      </c>
      <c r="CC1042" s="74">
        <v>11</v>
      </c>
      <c r="CD1042" s="74">
        <v>8.6999999999999993</v>
      </c>
      <c r="CE1042" s="74">
        <v>68.400000000000006</v>
      </c>
      <c r="CF1042" s="74">
        <v>77.5</v>
      </c>
      <c r="CG1042" s="74">
        <v>80.3</v>
      </c>
      <c r="CH1042" s="78" t="s">
        <v>13</v>
      </c>
      <c r="CI1042" s="74" t="s">
        <v>13</v>
      </c>
      <c r="CJ1042" s="78" t="s">
        <v>13</v>
      </c>
      <c r="CK1042" s="74" t="s">
        <v>13</v>
      </c>
      <c r="CL1042" s="74" t="s">
        <v>13</v>
      </c>
      <c r="CM1042" s="74" t="s">
        <v>13</v>
      </c>
      <c r="CN1042" s="74" t="s">
        <v>13</v>
      </c>
      <c r="CO1042" s="74" t="s">
        <v>13</v>
      </c>
      <c r="CP1042" s="78"/>
      <c r="CQ1042" s="74"/>
      <c r="CR1042" s="78"/>
      <c r="CS1042" s="74"/>
      <c r="CT1042" s="74"/>
      <c r="CU1042" s="74"/>
      <c r="CV1042" s="74"/>
      <c r="CW1042" s="74"/>
    </row>
    <row r="1043" spans="1:101" ht="16.5" x14ac:dyDescent="0.3">
      <c r="A1043" s="74" t="s">
        <v>295</v>
      </c>
      <c r="B1043" s="74">
        <v>80</v>
      </c>
      <c r="C1043" s="74">
        <v>10006566</v>
      </c>
      <c r="D1043" s="74" t="s">
        <v>27</v>
      </c>
      <c r="E1043" s="74" t="s">
        <v>269</v>
      </c>
      <c r="F1043" s="78">
        <v>815</v>
      </c>
      <c r="G1043" s="74">
        <v>7.1</v>
      </c>
      <c r="H1043" s="78">
        <v>755</v>
      </c>
      <c r="I1043" s="74">
        <v>10.199999999999999</v>
      </c>
      <c r="J1043" s="74">
        <v>14.8</v>
      </c>
      <c r="K1043" s="74">
        <v>59.7</v>
      </c>
      <c r="L1043" s="74">
        <v>70.2</v>
      </c>
      <c r="M1043" s="74">
        <v>75</v>
      </c>
      <c r="N1043" s="78">
        <v>815</v>
      </c>
      <c r="O1043" s="74">
        <v>7.6</v>
      </c>
      <c r="P1043" s="78">
        <v>750</v>
      </c>
      <c r="Q1043" s="74">
        <v>14</v>
      </c>
      <c r="R1043" s="74">
        <v>12.9</v>
      </c>
      <c r="S1043" s="74">
        <v>60.3</v>
      </c>
      <c r="T1043" s="74">
        <v>69.599999999999994</v>
      </c>
      <c r="U1043" s="74">
        <v>73.099999999999994</v>
      </c>
      <c r="V1043" s="78" t="s">
        <v>13</v>
      </c>
      <c r="W1043" s="74" t="s">
        <v>13</v>
      </c>
      <c r="X1043" s="78" t="s">
        <v>13</v>
      </c>
      <c r="Y1043" s="74" t="s">
        <v>13</v>
      </c>
      <c r="Z1043" s="74" t="s">
        <v>13</v>
      </c>
      <c r="AA1043" s="74" t="s">
        <v>13</v>
      </c>
      <c r="AB1043" s="74" t="s">
        <v>13</v>
      </c>
      <c r="AC1043" s="74" t="s">
        <v>13</v>
      </c>
      <c r="AD1043" s="78"/>
      <c r="AE1043" s="74"/>
      <c r="AF1043" s="78"/>
      <c r="AG1043" s="74"/>
      <c r="AH1043" s="74"/>
      <c r="AI1043" s="74"/>
      <c r="AJ1043" s="74"/>
      <c r="AK1043" s="74"/>
      <c r="AL1043" s="78">
        <v>510</v>
      </c>
      <c r="AM1043" s="74">
        <v>6.3</v>
      </c>
      <c r="AN1043" s="78">
        <v>475</v>
      </c>
      <c r="AO1043" s="74">
        <v>12.8</v>
      </c>
      <c r="AP1043" s="74">
        <v>18.2</v>
      </c>
      <c r="AQ1043" s="74">
        <v>56.8</v>
      </c>
      <c r="AR1043" s="74">
        <v>65</v>
      </c>
      <c r="AS1043" s="74">
        <v>69</v>
      </c>
      <c r="AT1043" s="78">
        <v>510</v>
      </c>
      <c r="AU1043" s="74">
        <v>6.3</v>
      </c>
      <c r="AV1043" s="78">
        <v>475</v>
      </c>
      <c r="AW1043" s="74">
        <v>18.2</v>
      </c>
      <c r="AX1043" s="74">
        <v>13.8</v>
      </c>
      <c r="AY1043" s="74">
        <v>58.5</v>
      </c>
      <c r="AZ1043" s="74">
        <v>64.8</v>
      </c>
      <c r="BA1043" s="74">
        <v>67.900000000000006</v>
      </c>
      <c r="BB1043" s="78" t="s">
        <v>13</v>
      </c>
      <c r="BC1043" s="74" t="s">
        <v>13</v>
      </c>
      <c r="BD1043" s="78" t="s">
        <v>13</v>
      </c>
      <c r="BE1043" s="74" t="s">
        <v>13</v>
      </c>
      <c r="BF1043" s="74" t="s">
        <v>13</v>
      </c>
      <c r="BG1043" s="74" t="s">
        <v>13</v>
      </c>
      <c r="BH1043" s="74" t="s">
        <v>13</v>
      </c>
      <c r="BI1043" s="74" t="s">
        <v>13</v>
      </c>
      <c r="BJ1043" s="78"/>
      <c r="BK1043" s="74"/>
      <c r="BL1043" s="78"/>
      <c r="BM1043" s="74"/>
      <c r="BN1043" s="74"/>
      <c r="BO1043" s="74"/>
      <c r="BP1043" s="74"/>
      <c r="BQ1043" s="74"/>
      <c r="BR1043" s="78">
        <v>1320</v>
      </c>
      <c r="BS1043" s="74">
        <v>6.8</v>
      </c>
      <c r="BT1043" s="78">
        <v>1230</v>
      </c>
      <c r="BU1043" s="74">
        <v>11.2</v>
      </c>
      <c r="BV1043" s="74">
        <v>16.2</v>
      </c>
      <c r="BW1043" s="74">
        <v>58.6</v>
      </c>
      <c r="BX1043" s="74">
        <v>68.2</v>
      </c>
      <c r="BY1043" s="74">
        <v>72.599999999999994</v>
      </c>
      <c r="BZ1043" s="78">
        <v>1320</v>
      </c>
      <c r="CA1043" s="74">
        <v>7.1</v>
      </c>
      <c r="CB1043" s="78">
        <v>1230</v>
      </c>
      <c r="CC1043" s="74">
        <v>15.6</v>
      </c>
      <c r="CD1043" s="74">
        <v>13.3</v>
      </c>
      <c r="CE1043" s="74">
        <v>59.6</v>
      </c>
      <c r="CF1043" s="74">
        <v>67.8</v>
      </c>
      <c r="CG1043" s="74">
        <v>71.099999999999994</v>
      </c>
      <c r="CH1043" s="78" t="s">
        <v>13</v>
      </c>
      <c r="CI1043" s="74" t="s">
        <v>13</v>
      </c>
      <c r="CJ1043" s="78" t="s">
        <v>13</v>
      </c>
      <c r="CK1043" s="74" t="s">
        <v>13</v>
      </c>
      <c r="CL1043" s="74" t="s">
        <v>13</v>
      </c>
      <c r="CM1043" s="74" t="s">
        <v>13</v>
      </c>
      <c r="CN1043" s="74" t="s">
        <v>13</v>
      </c>
      <c r="CO1043" s="74" t="s">
        <v>13</v>
      </c>
      <c r="CP1043" s="78"/>
      <c r="CQ1043" s="74"/>
      <c r="CR1043" s="78"/>
      <c r="CS1043" s="74"/>
      <c r="CT1043" s="74"/>
      <c r="CU1043" s="74"/>
      <c r="CV1043" s="74"/>
      <c r="CW1043" s="74"/>
    </row>
    <row r="1044" spans="1:101" ht="16.5" x14ac:dyDescent="0.3">
      <c r="A1044" s="74" t="s">
        <v>295</v>
      </c>
      <c r="B1044" s="74">
        <v>83</v>
      </c>
      <c r="C1044" s="74">
        <v>10007165</v>
      </c>
      <c r="D1044" s="74" t="s">
        <v>27</v>
      </c>
      <c r="E1044" s="74" t="s">
        <v>271</v>
      </c>
      <c r="F1044" s="78">
        <v>1570</v>
      </c>
      <c r="G1044" s="74">
        <v>4.0999999999999996</v>
      </c>
      <c r="H1044" s="78">
        <v>1505</v>
      </c>
      <c r="I1044" s="74">
        <v>10.3</v>
      </c>
      <c r="J1044" s="74">
        <v>16.899999999999999</v>
      </c>
      <c r="K1044" s="74">
        <v>54.2</v>
      </c>
      <c r="L1044" s="74">
        <v>64.599999999999994</v>
      </c>
      <c r="M1044" s="74">
        <v>72.8</v>
      </c>
      <c r="N1044" s="78">
        <v>1570</v>
      </c>
      <c r="O1044" s="74">
        <v>4.3</v>
      </c>
      <c r="P1044" s="78">
        <v>1500</v>
      </c>
      <c r="Q1044" s="74">
        <v>14.9</v>
      </c>
      <c r="R1044" s="74">
        <v>12.9</v>
      </c>
      <c r="S1044" s="74">
        <v>62.3</v>
      </c>
      <c r="T1044" s="74">
        <v>68.8</v>
      </c>
      <c r="U1044" s="74">
        <v>72.3</v>
      </c>
      <c r="V1044" s="78" t="s">
        <v>13</v>
      </c>
      <c r="W1044" s="74" t="s">
        <v>13</v>
      </c>
      <c r="X1044" s="78" t="s">
        <v>13</v>
      </c>
      <c r="Y1044" s="74" t="s">
        <v>13</v>
      </c>
      <c r="Z1044" s="74" t="s">
        <v>13</v>
      </c>
      <c r="AA1044" s="74" t="s">
        <v>13</v>
      </c>
      <c r="AB1044" s="74" t="s">
        <v>13</v>
      </c>
      <c r="AC1044" s="74" t="s">
        <v>13</v>
      </c>
      <c r="AD1044" s="78"/>
      <c r="AE1044" s="74"/>
      <c r="AF1044" s="78"/>
      <c r="AG1044" s="74"/>
      <c r="AH1044" s="74"/>
      <c r="AI1044" s="74"/>
      <c r="AJ1044" s="74"/>
      <c r="AK1044" s="74"/>
      <c r="AL1044" s="78">
        <v>1180</v>
      </c>
      <c r="AM1044" s="74">
        <v>3.6</v>
      </c>
      <c r="AN1044" s="78">
        <v>1140</v>
      </c>
      <c r="AO1044" s="74">
        <v>10</v>
      </c>
      <c r="AP1044" s="74">
        <v>18</v>
      </c>
      <c r="AQ1044" s="74">
        <v>58.1</v>
      </c>
      <c r="AR1044" s="74">
        <v>64.599999999999994</v>
      </c>
      <c r="AS1044" s="74">
        <v>72</v>
      </c>
      <c r="AT1044" s="78">
        <v>1180</v>
      </c>
      <c r="AU1044" s="74">
        <v>3.7</v>
      </c>
      <c r="AV1044" s="78">
        <v>1135</v>
      </c>
      <c r="AW1044" s="74">
        <v>15.2</v>
      </c>
      <c r="AX1044" s="74">
        <v>12.8</v>
      </c>
      <c r="AY1044" s="74">
        <v>63.8</v>
      </c>
      <c r="AZ1044" s="74">
        <v>68.8</v>
      </c>
      <c r="BA1044" s="74">
        <v>72</v>
      </c>
      <c r="BB1044" s="78" t="s">
        <v>13</v>
      </c>
      <c r="BC1044" s="74" t="s">
        <v>13</v>
      </c>
      <c r="BD1044" s="78" t="s">
        <v>13</v>
      </c>
      <c r="BE1044" s="74" t="s">
        <v>13</v>
      </c>
      <c r="BF1044" s="74" t="s">
        <v>13</v>
      </c>
      <c r="BG1044" s="74" t="s">
        <v>13</v>
      </c>
      <c r="BH1044" s="74" t="s">
        <v>13</v>
      </c>
      <c r="BI1044" s="74" t="s">
        <v>13</v>
      </c>
      <c r="BJ1044" s="78"/>
      <c r="BK1044" s="74"/>
      <c r="BL1044" s="78"/>
      <c r="BM1044" s="74"/>
      <c r="BN1044" s="74"/>
      <c r="BO1044" s="74"/>
      <c r="BP1044" s="74"/>
      <c r="BQ1044" s="74"/>
      <c r="BR1044" s="78">
        <v>2750</v>
      </c>
      <c r="BS1044" s="74">
        <v>3.9</v>
      </c>
      <c r="BT1044" s="78">
        <v>2640</v>
      </c>
      <c r="BU1044" s="74">
        <v>10.199999999999999</v>
      </c>
      <c r="BV1044" s="74">
        <v>17.399999999999999</v>
      </c>
      <c r="BW1044" s="74">
        <v>55.9</v>
      </c>
      <c r="BX1044" s="74">
        <v>64.599999999999994</v>
      </c>
      <c r="BY1044" s="74">
        <v>72.400000000000006</v>
      </c>
      <c r="BZ1044" s="78">
        <v>2750</v>
      </c>
      <c r="CA1044" s="74">
        <v>4</v>
      </c>
      <c r="CB1044" s="78">
        <v>2635</v>
      </c>
      <c r="CC1044" s="74">
        <v>15</v>
      </c>
      <c r="CD1044" s="74">
        <v>12.8</v>
      </c>
      <c r="CE1044" s="74">
        <v>63</v>
      </c>
      <c r="CF1044" s="74">
        <v>68.8</v>
      </c>
      <c r="CG1044" s="74">
        <v>72.2</v>
      </c>
      <c r="CH1044" s="78" t="s">
        <v>13</v>
      </c>
      <c r="CI1044" s="74" t="s">
        <v>13</v>
      </c>
      <c r="CJ1044" s="78" t="s">
        <v>13</v>
      </c>
      <c r="CK1044" s="74" t="s">
        <v>13</v>
      </c>
      <c r="CL1044" s="74" t="s">
        <v>13</v>
      </c>
      <c r="CM1044" s="74" t="s">
        <v>13</v>
      </c>
      <c r="CN1044" s="74" t="s">
        <v>13</v>
      </c>
      <c r="CO1044" s="74" t="s">
        <v>13</v>
      </c>
      <c r="CP1044" s="78"/>
      <c r="CQ1044" s="74"/>
      <c r="CR1044" s="78"/>
      <c r="CS1044" s="74"/>
      <c r="CT1044" s="74"/>
      <c r="CU1044" s="74"/>
      <c r="CV1044" s="74"/>
      <c r="CW1044" s="74"/>
    </row>
    <row r="1045" spans="1:101" ht="16.5" x14ac:dyDescent="0.3">
      <c r="A1045" s="74" t="s">
        <v>295</v>
      </c>
      <c r="B1045" s="74">
        <v>21</v>
      </c>
      <c r="C1045" s="74">
        <v>10003614</v>
      </c>
      <c r="D1045" s="74" t="s">
        <v>49</v>
      </c>
      <c r="E1045" s="74" t="s">
        <v>273</v>
      </c>
      <c r="F1045" s="78">
        <v>840</v>
      </c>
      <c r="G1045" s="74">
        <v>3.7</v>
      </c>
      <c r="H1045" s="78">
        <v>810</v>
      </c>
      <c r="I1045" s="74">
        <v>4.4000000000000004</v>
      </c>
      <c r="J1045" s="74">
        <v>8.6</v>
      </c>
      <c r="K1045" s="74">
        <v>71.8</v>
      </c>
      <c r="L1045" s="74">
        <v>82.6</v>
      </c>
      <c r="M1045" s="74">
        <v>86.9</v>
      </c>
      <c r="N1045" s="78">
        <v>840</v>
      </c>
      <c r="O1045" s="74">
        <v>4</v>
      </c>
      <c r="P1045" s="78">
        <v>810</v>
      </c>
      <c r="Q1045" s="74">
        <v>8.6999999999999993</v>
      </c>
      <c r="R1045" s="74">
        <v>10.4</v>
      </c>
      <c r="S1045" s="74">
        <v>72.3</v>
      </c>
      <c r="T1045" s="74">
        <v>79.3</v>
      </c>
      <c r="U1045" s="74">
        <v>80.900000000000006</v>
      </c>
      <c r="V1045" s="78" t="s">
        <v>13</v>
      </c>
      <c r="W1045" s="74" t="s">
        <v>13</v>
      </c>
      <c r="X1045" s="78" t="s">
        <v>13</v>
      </c>
      <c r="Y1045" s="74" t="s">
        <v>13</v>
      </c>
      <c r="Z1045" s="74" t="s">
        <v>13</v>
      </c>
      <c r="AA1045" s="74" t="s">
        <v>13</v>
      </c>
      <c r="AB1045" s="74" t="s">
        <v>13</v>
      </c>
      <c r="AC1045" s="74" t="s">
        <v>13</v>
      </c>
      <c r="AD1045" s="78"/>
      <c r="AE1045" s="74"/>
      <c r="AF1045" s="78"/>
      <c r="AG1045" s="74"/>
      <c r="AH1045" s="74"/>
      <c r="AI1045" s="74"/>
      <c r="AJ1045" s="74"/>
      <c r="AK1045" s="74"/>
      <c r="AL1045" s="78">
        <v>365</v>
      </c>
      <c r="AM1045" s="74">
        <v>3</v>
      </c>
      <c r="AN1045" s="78">
        <v>355</v>
      </c>
      <c r="AO1045" s="74">
        <v>5.4</v>
      </c>
      <c r="AP1045" s="74">
        <v>12.7</v>
      </c>
      <c r="AQ1045" s="74">
        <v>67.599999999999994</v>
      </c>
      <c r="AR1045" s="74">
        <v>77.2</v>
      </c>
      <c r="AS1045" s="74">
        <v>82</v>
      </c>
      <c r="AT1045" s="78">
        <v>365</v>
      </c>
      <c r="AU1045" s="74">
        <v>3</v>
      </c>
      <c r="AV1045" s="78">
        <v>355</v>
      </c>
      <c r="AW1045" s="74">
        <v>8.5</v>
      </c>
      <c r="AX1045" s="74">
        <v>10.4</v>
      </c>
      <c r="AY1045" s="74">
        <v>71.3</v>
      </c>
      <c r="AZ1045" s="74">
        <v>78.3</v>
      </c>
      <c r="BA1045" s="74">
        <v>81.099999999999994</v>
      </c>
      <c r="BB1045" s="78" t="s">
        <v>13</v>
      </c>
      <c r="BC1045" s="74" t="s">
        <v>13</v>
      </c>
      <c r="BD1045" s="78" t="s">
        <v>13</v>
      </c>
      <c r="BE1045" s="74" t="s">
        <v>13</v>
      </c>
      <c r="BF1045" s="74" t="s">
        <v>13</v>
      </c>
      <c r="BG1045" s="74" t="s">
        <v>13</v>
      </c>
      <c r="BH1045" s="74" t="s">
        <v>13</v>
      </c>
      <c r="BI1045" s="74" t="s">
        <v>13</v>
      </c>
      <c r="BJ1045" s="78"/>
      <c r="BK1045" s="74"/>
      <c r="BL1045" s="78"/>
      <c r="BM1045" s="74"/>
      <c r="BN1045" s="74"/>
      <c r="BO1045" s="74"/>
      <c r="BP1045" s="74"/>
      <c r="BQ1045" s="74"/>
      <c r="BR1045" s="78">
        <v>1210</v>
      </c>
      <c r="BS1045" s="74">
        <v>3.5</v>
      </c>
      <c r="BT1045" s="78">
        <v>1165</v>
      </c>
      <c r="BU1045" s="74">
        <v>4.7</v>
      </c>
      <c r="BV1045" s="74">
        <v>9.9</v>
      </c>
      <c r="BW1045" s="74">
        <v>70.5</v>
      </c>
      <c r="BX1045" s="74">
        <v>81</v>
      </c>
      <c r="BY1045" s="74">
        <v>85.4</v>
      </c>
      <c r="BZ1045" s="78">
        <v>1210</v>
      </c>
      <c r="CA1045" s="74">
        <v>3.7</v>
      </c>
      <c r="CB1045" s="78">
        <v>1165</v>
      </c>
      <c r="CC1045" s="74">
        <v>8.6</v>
      </c>
      <c r="CD1045" s="74">
        <v>10.4</v>
      </c>
      <c r="CE1045" s="74">
        <v>72</v>
      </c>
      <c r="CF1045" s="74">
        <v>79</v>
      </c>
      <c r="CG1045" s="74">
        <v>81</v>
      </c>
      <c r="CH1045" s="78" t="s">
        <v>13</v>
      </c>
      <c r="CI1045" s="74" t="s">
        <v>13</v>
      </c>
      <c r="CJ1045" s="78" t="s">
        <v>13</v>
      </c>
      <c r="CK1045" s="74" t="s">
        <v>13</v>
      </c>
      <c r="CL1045" s="74" t="s">
        <v>13</v>
      </c>
      <c r="CM1045" s="74" t="s">
        <v>13</v>
      </c>
      <c r="CN1045" s="74" t="s">
        <v>13</v>
      </c>
      <c r="CO1045" s="74" t="s">
        <v>13</v>
      </c>
      <c r="CP1045" s="78"/>
      <c r="CQ1045" s="74"/>
      <c r="CR1045" s="78"/>
      <c r="CS1045" s="74"/>
      <c r="CT1045" s="74"/>
      <c r="CU1045" s="74"/>
      <c r="CV1045" s="74"/>
      <c r="CW1045" s="74"/>
    </row>
    <row r="1046" spans="1:101" ht="16.5" x14ac:dyDescent="0.3">
      <c r="A1046" s="74" t="s">
        <v>295</v>
      </c>
      <c r="B1046" s="74">
        <v>85</v>
      </c>
      <c r="C1046" s="74">
        <v>10007166</v>
      </c>
      <c r="D1046" s="74" t="s">
        <v>16</v>
      </c>
      <c r="E1046" s="74" t="s">
        <v>275</v>
      </c>
      <c r="F1046" s="78">
        <v>1570</v>
      </c>
      <c r="G1046" s="74">
        <v>4.0999999999999996</v>
      </c>
      <c r="H1046" s="78">
        <v>1505</v>
      </c>
      <c r="I1046" s="74">
        <v>6.4</v>
      </c>
      <c r="J1046" s="74">
        <v>11.4</v>
      </c>
      <c r="K1046" s="74">
        <v>61.2</v>
      </c>
      <c r="L1046" s="74">
        <v>75.8</v>
      </c>
      <c r="M1046" s="74">
        <v>82.1</v>
      </c>
      <c r="N1046" s="78">
        <v>1570</v>
      </c>
      <c r="O1046" s="74">
        <v>4.4000000000000004</v>
      </c>
      <c r="P1046" s="78">
        <v>1505</v>
      </c>
      <c r="Q1046" s="74">
        <v>9.4</v>
      </c>
      <c r="R1046" s="74">
        <v>10.6</v>
      </c>
      <c r="S1046" s="74">
        <v>66.900000000000006</v>
      </c>
      <c r="T1046" s="74">
        <v>76.2</v>
      </c>
      <c r="U1046" s="74">
        <v>80</v>
      </c>
      <c r="V1046" s="78" t="s">
        <v>13</v>
      </c>
      <c r="W1046" s="74" t="s">
        <v>13</v>
      </c>
      <c r="X1046" s="78" t="s">
        <v>13</v>
      </c>
      <c r="Y1046" s="74" t="s">
        <v>13</v>
      </c>
      <c r="Z1046" s="74" t="s">
        <v>13</v>
      </c>
      <c r="AA1046" s="74" t="s">
        <v>13</v>
      </c>
      <c r="AB1046" s="74" t="s">
        <v>13</v>
      </c>
      <c r="AC1046" s="74" t="s">
        <v>13</v>
      </c>
      <c r="AD1046" s="78"/>
      <c r="AE1046" s="74"/>
      <c r="AF1046" s="78"/>
      <c r="AG1046" s="74"/>
      <c r="AH1046" s="74"/>
      <c r="AI1046" s="74"/>
      <c r="AJ1046" s="74"/>
      <c r="AK1046" s="74"/>
      <c r="AL1046" s="78">
        <v>1120</v>
      </c>
      <c r="AM1046" s="74">
        <v>2.1</v>
      </c>
      <c r="AN1046" s="78">
        <v>1095</v>
      </c>
      <c r="AO1046" s="74">
        <v>7.9</v>
      </c>
      <c r="AP1046" s="74">
        <v>15.8</v>
      </c>
      <c r="AQ1046" s="74">
        <v>60.9</v>
      </c>
      <c r="AR1046" s="74">
        <v>70.8</v>
      </c>
      <c r="AS1046" s="74">
        <v>76.3</v>
      </c>
      <c r="AT1046" s="78">
        <v>1120</v>
      </c>
      <c r="AU1046" s="74">
        <v>2.2000000000000002</v>
      </c>
      <c r="AV1046" s="78">
        <v>1095</v>
      </c>
      <c r="AW1046" s="74">
        <v>10.5</v>
      </c>
      <c r="AX1046" s="74">
        <v>11.6</v>
      </c>
      <c r="AY1046" s="74">
        <v>69.2</v>
      </c>
      <c r="AZ1046" s="74">
        <v>75.5</v>
      </c>
      <c r="BA1046" s="74">
        <v>77.900000000000006</v>
      </c>
      <c r="BB1046" s="78" t="s">
        <v>13</v>
      </c>
      <c r="BC1046" s="74" t="s">
        <v>13</v>
      </c>
      <c r="BD1046" s="78" t="s">
        <v>13</v>
      </c>
      <c r="BE1046" s="74" t="s">
        <v>13</v>
      </c>
      <c r="BF1046" s="74" t="s">
        <v>13</v>
      </c>
      <c r="BG1046" s="74" t="s">
        <v>13</v>
      </c>
      <c r="BH1046" s="74" t="s">
        <v>13</v>
      </c>
      <c r="BI1046" s="74" t="s">
        <v>13</v>
      </c>
      <c r="BJ1046" s="78"/>
      <c r="BK1046" s="74"/>
      <c r="BL1046" s="78"/>
      <c r="BM1046" s="74"/>
      <c r="BN1046" s="74"/>
      <c r="BO1046" s="74"/>
      <c r="BP1046" s="74"/>
      <c r="BQ1046" s="74"/>
      <c r="BR1046" s="78">
        <v>2690</v>
      </c>
      <c r="BS1046" s="74">
        <v>3.3</v>
      </c>
      <c r="BT1046" s="78">
        <v>2600</v>
      </c>
      <c r="BU1046" s="74">
        <v>7</v>
      </c>
      <c r="BV1046" s="74">
        <v>13.3</v>
      </c>
      <c r="BW1046" s="74">
        <v>61.1</v>
      </c>
      <c r="BX1046" s="74">
        <v>73.7</v>
      </c>
      <c r="BY1046" s="74">
        <v>79.7</v>
      </c>
      <c r="BZ1046" s="78">
        <v>2690</v>
      </c>
      <c r="CA1046" s="74">
        <v>3.5</v>
      </c>
      <c r="CB1046" s="78">
        <v>2595</v>
      </c>
      <c r="CC1046" s="74">
        <v>9.9</v>
      </c>
      <c r="CD1046" s="74">
        <v>11</v>
      </c>
      <c r="CE1046" s="74">
        <v>67.8</v>
      </c>
      <c r="CF1046" s="74">
        <v>75.900000000000006</v>
      </c>
      <c r="CG1046" s="74">
        <v>79.099999999999994</v>
      </c>
      <c r="CH1046" s="78" t="s">
        <v>13</v>
      </c>
      <c r="CI1046" s="74" t="s">
        <v>13</v>
      </c>
      <c r="CJ1046" s="78" t="s">
        <v>13</v>
      </c>
      <c r="CK1046" s="74" t="s">
        <v>13</v>
      </c>
      <c r="CL1046" s="74" t="s">
        <v>13</v>
      </c>
      <c r="CM1046" s="74" t="s">
        <v>13</v>
      </c>
      <c r="CN1046" s="74" t="s">
        <v>13</v>
      </c>
      <c r="CO1046" s="74" t="s">
        <v>13</v>
      </c>
      <c r="CP1046" s="78"/>
      <c r="CQ1046" s="74"/>
      <c r="CR1046" s="78"/>
      <c r="CS1046" s="74"/>
      <c r="CT1046" s="74"/>
      <c r="CU1046" s="74"/>
      <c r="CV1046" s="74"/>
      <c r="CW1046" s="74"/>
    </row>
    <row r="1047" spans="1:101" ht="16.5" x14ac:dyDescent="0.3">
      <c r="A1047" s="74" t="s">
        <v>295</v>
      </c>
      <c r="B1047" s="74">
        <v>46</v>
      </c>
      <c r="C1047" s="74">
        <v>10007139</v>
      </c>
      <c r="D1047" s="74" t="s">
        <v>16</v>
      </c>
      <c r="E1047" s="74" t="s">
        <v>277</v>
      </c>
      <c r="F1047" s="78">
        <v>895</v>
      </c>
      <c r="G1047" s="74">
        <v>4.7</v>
      </c>
      <c r="H1047" s="78">
        <v>855</v>
      </c>
      <c r="I1047" s="74">
        <v>6.6</v>
      </c>
      <c r="J1047" s="74">
        <v>10.199999999999999</v>
      </c>
      <c r="K1047" s="74">
        <v>64.5</v>
      </c>
      <c r="L1047" s="74">
        <v>79</v>
      </c>
      <c r="M1047" s="74">
        <v>83.3</v>
      </c>
      <c r="N1047" s="78">
        <v>895</v>
      </c>
      <c r="O1047" s="74">
        <v>5</v>
      </c>
      <c r="P1047" s="78">
        <v>850</v>
      </c>
      <c r="Q1047" s="74">
        <v>8.6999999999999993</v>
      </c>
      <c r="R1047" s="74">
        <v>8.3000000000000007</v>
      </c>
      <c r="S1047" s="74">
        <v>69.099999999999994</v>
      </c>
      <c r="T1047" s="74">
        <v>79.7</v>
      </c>
      <c r="U1047" s="74">
        <v>83</v>
      </c>
      <c r="V1047" s="78" t="s">
        <v>13</v>
      </c>
      <c r="W1047" s="74" t="s">
        <v>13</v>
      </c>
      <c r="X1047" s="78" t="s">
        <v>13</v>
      </c>
      <c r="Y1047" s="74" t="s">
        <v>13</v>
      </c>
      <c r="Z1047" s="74" t="s">
        <v>13</v>
      </c>
      <c r="AA1047" s="74" t="s">
        <v>13</v>
      </c>
      <c r="AB1047" s="74" t="s">
        <v>13</v>
      </c>
      <c r="AC1047" s="74" t="s">
        <v>13</v>
      </c>
      <c r="AD1047" s="78"/>
      <c r="AE1047" s="74"/>
      <c r="AF1047" s="78"/>
      <c r="AG1047" s="74"/>
      <c r="AH1047" s="74"/>
      <c r="AI1047" s="74"/>
      <c r="AJ1047" s="74"/>
      <c r="AK1047" s="74"/>
      <c r="AL1047" s="78">
        <v>405</v>
      </c>
      <c r="AM1047" s="74">
        <v>2.7</v>
      </c>
      <c r="AN1047" s="78">
        <v>395</v>
      </c>
      <c r="AO1047" s="74">
        <v>7.9</v>
      </c>
      <c r="AP1047" s="74">
        <v>14</v>
      </c>
      <c r="AQ1047" s="74">
        <v>63.1</v>
      </c>
      <c r="AR1047" s="74">
        <v>72.8</v>
      </c>
      <c r="AS1047" s="74">
        <v>78.099999999999994</v>
      </c>
      <c r="AT1047" s="78">
        <v>405</v>
      </c>
      <c r="AU1047" s="74">
        <v>3</v>
      </c>
      <c r="AV1047" s="78">
        <v>390</v>
      </c>
      <c r="AW1047" s="74">
        <v>12.2</v>
      </c>
      <c r="AX1047" s="74">
        <v>9.1999999999999993</v>
      </c>
      <c r="AY1047" s="74">
        <v>68.400000000000006</v>
      </c>
      <c r="AZ1047" s="74">
        <v>76.5</v>
      </c>
      <c r="BA1047" s="74">
        <v>78.599999999999994</v>
      </c>
      <c r="BB1047" s="78" t="s">
        <v>13</v>
      </c>
      <c r="BC1047" s="74" t="s">
        <v>13</v>
      </c>
      <c r="BD1047" s="78" t="s">
        <v>13</v>
      </c>
      <c r="BE1047" s="74" t="s">
        <v>13</v>
      </c>
      <c r="BF1047" s="74" t="s">
        <v>13</v>
      </c>
      <c r="BG1047" s="74" t="s">
        <v>13</v>
      </c>
      <c r="BH1047" s="74" t="s">
        <v>13</v>
      </c>
      <c r="BI1047" s="74" t="s">
        <v>13</v>
      </c>
      <c r="BJ1047" s="78"/>
      <c r="BK1047" s="74"/>
      <c r="BL1047" s="78"/>
      <c r="BM1047" s="74"/>
      <c r="BN1047" s="74"/>
      <c r="BO1047" s="74"/>
      <c r="BP1047" s="74"/>
      <c r="BQ1047" s="74"/>
      <c r="BR1047" s="78">
        <v>1300</v>
      </c>
      <c r="BS1047" s="74">
        <v>4.0999999999999996</v>
      </c>
      <c r="BT1047" s="78">
        <v>1245</v>
      </c>
      <c r="BU1047" s="74">
        <v>7</v>
      </c>
      <c r="BV1047" s="74">
        <v>11.4</v>
      </c>
      <c r="BW1047" s="74">
        <v>64.099999999999994</v>
      </c>
      <c r="BX1047" s="74">
        <v>77.099999999999994</v>
      </c>
      <c r="BY1047" s="74">
        <v>81.599999999999994</v>
      </c>
      <c r="BZ1047" s="78">
        <v>1300</v>
      </c>
      <c r="CA1047" s="74">
        <v>4.4000000000000004</v>
      </c>
      <c r="CB1047" s="78">
        <v>1245</v>
      </c>
      <c r="CC1047" s="74">
        <v>9.8000000000000007</v>
      </c>
      <c r="CD1047" s="74">
        <v>8.6</v>
      </c>
      <c r="CE1047" s="74">
        <v>68.900000000000006</v>
      </c>
      <c r="CF1047" s="74">
        <v>78.7</v>
      </c>
      <c r="CG1047" s="74">
        <v>81.599999999999994</v>
      </c>
      <c r="CH1047" s="78" t="s">
        <v>13</v>
      </c>
      <c r="CI1047" s="74" t="s">
        <v>13</v>
      </c>
      <c r="CJ1047" s="78" t="s">
        <v>13</v>
      </c>
      <c r="CK1047" s="74" t="s">
        <v>13</v>
      </c>
      <c r="CL1047" s="74" t="s">
        <v>13</v>
      </c>
      <c r="CM1047" s="74" t="s">
        <v>13</v>
      </c>
      <c r="CN1047" s="74" t="s">
        <v>13</v>
      </c>
      <c r="CO1047" s="74" t="s">
        <v>13</v>
      </c>
      <c r="CP1047" s="78"/>
      <c r="CQ1047" s="74"/>
      <c r="CR1047" s="78"/>
      <c r="CS1047" s="74"/>
      <c r="CT1047" s="74"/>
      <c r="CU1047" s="74"/>
      <c r="CV1047" s="74"/>
      <c r="CW1047" s="74"/>
    </row>
    <row r="1048" spans="1:101" ht="16.5" x14ac:dyDescent="0.3">
      <c r="A1048" s="74" t="s">
        <v>295</v>
      </c>
      <c r="B1048" s="74">
        <v>189</v>
      </c>
      <c r="C1048" s="74">
        <v>10007657</v>
      </c>
      <c r="D1048" s="74" t="s">
        <v>11</v>
      </c>
      <c r="E1048" s="74" t="s">
        <v>279</v>
      </c>
      <c r="F1048" s="78">
        <v>110</v>
      </c>
      <c r="G1048" s="74">
        <v>5.6</v>
      </c>
      <c r="H1048" s="78">
        <v>100</v>
      </c>
      <c r="I1048" s="74" t="s">
        <v>396</v>
      </c>
      <c r="J1048" s="74" t="s">
        <v>396</v>
      </c>
      <c r="K1048" s="74" t="s">
        <v>396</v>
      </c>
      <c r="L1048" s="74" t="s">
        <v>396</v>
      </c>
      <c r="M1048" s="74">
        <v>66.7</v>
      </c>
      <c r="N1048" s="78">
        <v>110</v>
      </c>
      <c r="O1048" s="74">
        <v>5.6</v>
      </c>
      <c r="P1048" s="78">
        <v>100</v>
      </c>
      <c r="Q1048" s="74">
        <v>18.600000000000001</v>
      </c>
      <c r="R1048" s="74">
        <v>6.9</v>
      </c>
      <c r="S1048" s="74" t="s">
        <v>396</v>
      </c>
      <c r="T1048" s="74" t="s">
        <v>396</v>
      </c>
      <c r="U1048" s="74">
        <v>74.5</v>
      </c>
      <c r="V1048" s="78" t="s">
        <v>13</v>
      </c>
      <c r="W1048" s="74" t="s">
        <v>13</v>
      </c>
      <c r="X1048" s="78" t="s">
        <v>13</v>
      </c>
      <c r="Y1048" s="74" t="s">
        <v>13</v>
      </c>
      <c r="Z1048" s="74" t="s">
        <v>13</v>
      </c>
      <c r="AA1048" s="74" t="s">
        <v>13</v>
      </c>
      <c r="AB1048" s="74" t="s">
        <v>13</v>
      </c>
      <c r="AC1048" s="74" t="s">
        <v>13</v>
      </c>
      <c r="AD1048" s="78"/>
      <c r="AE1048" s="74"/>
      <c r="AF1048" s="78"/>
      <c r="AG1048" s="74"/>
      <c r="AH1048" s="74"/>
      <c r="AI1048" s="74"/>
      <c r="AJ1048" s="74"/>
      <c r="AK1048" s="74"/>
      <c r="AL1048" s="78">
        <v>35</v>
      </c>
      <c r="AM1048" s="74">
        <v>2.8</v>
      </c>
      <c r="AN1048" s="78">
        <v>35</v>
      </c>
      <c r="AO1048" s="74" t="s">
        <v>396</v>
      </c>
      <c r="AP1048" s="74" t="s">
        <v>396</v>
      </c>
      <c r="AQ1048" s="74" t="s">
        <v>396</v>
      </c>
      <c r="AR1048" s="74" t="s">
        <v>396</v>
      </c>
      <c r="AS1048" s="74">
        <v>77.099999999999994</v>
      </c>
      <c r="AT1048" s="78">
        <v>35</v>
      </c>
      <c r="AU1048" s="74">
        <v>2.8</v>
      </c>
      <c r="AV1048" s="78">
        <v>35</v>
      </c>
      <c r="AW1048" s="74">
        <v>14.3</v>
      </c>
      <c r="AX1048" s="74">
        <v>11.4</v>
      </c>
      <c r="AY1048" s="74" t="s">
        <v>396</v>
      </c>
      <c r="AZ1048" s="74" t="s">
        <v>396</v>
      </c>
      <c r="BA1048" s="74">
        <v>74.3</v>
      </c>
      <c r="BB1048" s="78" t="s">
        <v>13</v>
      </c>
      <c r="BC1048" s="74" t="s">
        <v>13</v>
      </c>
      <c r="BD1048" s="78" t="s">
        <v>13</v>
      </c>
      <c r="BE1048" s="74" t="s">
        <v>13</v>
      </c>
      <c r="BF1048" s="74" t="s">
        <v>13</v>
      </c>
      <c r="BG1048" s="74" t="s">
        <v>13</v>
      </c>
      <c r="BH1048" s="74" t="s">
        <v>13</v>
      </c>
      <c r="BI1048" s="74" t="s">
        <v>13</v>
      </c>
      <c r="BJ1048" s="78"/>
      <c r="BK1048" s="74"/>
      <c r="BL1048" s="78"/>
      <c r="BM1048" s="74"/>
      <c r="BN1048" s="74"/>
      <c r="BO1048" s="74"/>
      <c r="BP1048" s="74"/>
      <c r="BQ1048" s="74"/>
      <c r="BR1048" s="78">
        <v>145</v>
      </c>
      <c r="BS1048" s="74">
        <v>4.9000000000000004</v>
      </c>
      <c r="BT1048" s="78">
        <v>135</v>
      </c>
      <c r="BU1048" s="74">
        <v>19</v>
      </c>
      <c r="BV1048" s="74">
        <v>11.7</v>
      </c>
      <c r="BW1048" s="74">
        <v>54</v>
      </c>
      <c r="BX1048" s="74">
        <v>66.400000000000006</v>
      </c>
      <c r="BY1048" s="74">
        <v>69.3</v>
      </c>
      <c r="BZ1048" s="78">
        <v>145</v>
      </c>
      <c r="CA1048" s="74">
        <v>4.9000000000000004</v>
      </c>
      <c r="CB1048" s="78">
        <v>135</v>
      </c>
      <c r="CC1048" s="74">
        <v>17.5</v>
      </c>
      <c r="CD1048" s="74">
        <v>8</v>
      </c>
      <c r="CE1048" s="74">
        <v>66.400000000000006</v>
      </c>
      <c r="CF1048" s="74">
        <v>71.5</v>
      </c>
      <c r="CG1048" s="74">
        <v>74.5</v>
      </c>
      <c r="CH1048" s="78" t="s">
        <v>13</v>
      </c>
      <c r="CI1048" s="74" t="s">
        <v>13</v>
      </c>
      <c r="CJ1048" s="78" t="s">
        <v>13</v>
      </c>
      <c r="CK1048" s="74" t="s">
        <v>13</v>
      </c>
      <c r="CL1048" s="74" t="s">
        <v>13</v>
      </c>
      <c r="CM1048" s="74" t="s">
        <v>13</v>
      </c>
      <c r="CN1048" s="74" t="s">
        <v>13</v>
      </c>
      <c r="CO1048" s="74" t="s">
        <v>13</v>
      </c>
      <c r="CP1048" s="78"/>
      <c r="CQ1048" s="74"/>
      <c r="CR1048" s="78"/>
      <c r="CS1048" s="74"/>
      <c r="CT1048" s="74"/>
      <c r="CU1048" s="74"/>
      <c r="CV1048" s="74"/>
      <c r="CW1048" s="74"/>
    </row>
    <row r="1049" spans="1:101" ht="16.5" x14ac:dyDescent="0.3">
      <c r="A1049" s="74" t="s">
        <v>295</v>
      </c>
      <c r="B1049" s="74">
        <v>13</v>
      </c>
      <c r="C1049" s="74">
        <v>10007713</v>
      </c>
      <c r="D1049" s="74" t="s">
        <v>46</v>
      </c>
      <c r="E1049" s="74" t="s">
        <v>281</v>
      </c>
      <c r="F1049" s="78">
        <v>750</v>
      </c>
      <c r="G1049" s="74">
        <v>4.8</v>
      </c>
      <c r="H1049" s="78">
        <v>715</v>
      </c>
      <c r="I1049" s="74">
        <v>5.9</v>
      </c>
      <c r="J1049" s="74">
        <v>10.199999999999999</v>
      </c>
      <c r="K1049" s="74">
        <v>66.2</v>
      </c>
      <c r="L1049" s="74">
        <v>78.3</v>
      </c>
      <c r="M1049" s="74">
        <v>83.9</v>
      </c>
      <c r="N1049" s="78">
        <v>750</v>
      </c>
      <c r="O1049" s="74">
        <v>4.8</v>
      </c>
      <c r="P1049" s="78">
        <v>715</v>
      </c>
      <c r="Q1049" s="74">
        <v>8.4</v>
      </c>
      <c r="R1049" s="74">
        <v>9</v>
      </c>
      <c r="S1049" s="74">
        <v>67.5</v>
      </c>
      <c r="T1049" s="74">
        <v>79.8</v>
      </c>
      <c r="U1049" s="74">
        <v>82.6</v>
      </c>
      <c r="V1049" s="78" t="s">
        <v>13</v>
      </c>
      <c r="W1049" s="74" t="s">
        <v>13</v>
      </c>
      <c r="X1049" s="78" t="s">
        <v>13</v>
      </c>
      <c r="Y1049" s="74" t="s">
        <v>13</v>
      </c>
      <c r="Z1049" s="74" t="s">
        <v>13</v>
      </c>
      <c r="AA1049" s="74" t="s">
        <v>13</v>
      </c>
      <c r="AB1049" s="74" t="s">
        <v>13</v>
      </c>
      <c r="AC1049" s="74" t="s">
        <v>13</v>
      </c>
      <c r="AD1049" s="78"/>
      <c r="AE1049" s="74"/>
      <c r="AF1049" s="78"/>
      <c r="AG1049" s="74"/>
      <c r="AH1049" s="74"/>
      <c r="AI1049" s="74"/>
      <c r="AJ1049" s="74"/>
      <c r="AK1049" s="74"/>
      <c r="AL1049" s="78">
        <v>375</v>
      </c>
      <c r="AM1049" s="74">
        <v>2.9</v>
      </c>
      <c r="AN1049" s="78">
        <v>365</v>
      </c>
      <c r="AO1049" s="74">
        <v>4.9000000000000004</v>
      </c>
      <c r="AP1049" s="74">
        <v>20.3</v>
      </c>
      <c r="AQ1049" s="74">
        <v>61.3</v>
      </c>
      <c r="AR1049" s="74">
        <v>70.099999999999994</v>
      </c>
      <c r="AS1049" s="74">
        <v>74.7</v>
      </c>
      <c r="AT1049" s="78">
        <v>375</v>
      </c>
      <c r="AU1049" s="74">
        <v>2.9</v>
      </c>
      <c r="AV1049" s="78">
        <v>365</v>
      </c>
      <c r="AW1049" s="74">
        <v>11</v>
      </c>
      <c r="AX1049" s="74">
        <v>11.5</v>
      </c>
      <c r="AY1049" s="74">
        <v>65.099999999999994</v>
      </c>
      <c r="AZ1049" s="74">
        <v>72.5</v>
      </c>
      <c r="BA1049" s="74">
        <v>77.5</v>
      </c>
      <c r="BB1049" s="78" t="s">
        <v>13</v>
      </c>
      <c r="BC1049" s="74" t="s">
        <v>13</v>
      </c>
      <c r="BD1049" s="78" t="s">
        <v>13</v>
      </c>
      <c r="BE1049" s="74" t="s">
        <v>13</v>
      </c>
      <c r="BF1049" s="74" t="s">
        <v>13</v>
      </c>
      <c r="BG1049" s="74" t="s">
        <v>13</v>
      </c>
      <c r="BH1049" s="74" t="s">
        <v>13</v>
      </c>
      <c r="BI1049" s="74" t="s">
        <v>13</v>
      </c>
      <c r="BJ1049" s="78"/>
      <c r="BK1049" s="74"/>
      <c r="BL1049" s="78"/>
      <c r="BM1049" s="74"/>
      <c r="BN1049" s="74"/>
      <c r="BO1049" s="74"/>
      <c r="BP1049" s="74"/>
      <c r="BQ1049" s="74"/>
      <c r="BR1049" s="78">
        <v>1125</v>
      </c>
      <c r="BS1049" s="74">
        <v>4.2</v>
      </c>
      <c r="BT1049" s="78">
        <v>1075</v>
      </c>
      <c r="BU1049" s="74">
        <v>5.6</v>
      </c>
      <c r="BV1049" s="74">
        <v>13.6</v>
      </c>
      <c r="BW1049" s="74">
        <v>64.5</v>
      </c>
      <c r="BX1049" s="74">
        <v>75.5</v>
      </c>
      <c r="BY1049" s="74">
        <v>80.8</v>
      </c>
      <c r="BZ1049" s="78">
        <v>1125</v>
      </c>
      <c r="CA1049" s="74">
        <v>4.2</v>
      </c>
      <c r="CB1049" s="78">
        <v>1075</v>
      </c>
      <c r="CC1049" s="74">
        <v>9.3000000000000007</v>
      </c>
      <c r="CD1049" s="74">
        <v>9.8000000000000007</v>
      </c>
      <c r="CE1049" s="74">
        <v>66.7</v>
      </c>
      <c r="CF1049" s="74">
        <v>77.3</v>
      </c>
      <c r="CG1049" s="74">
        <v>80.900000000000006</v>
      </c>
      <c r="CH1049" s="78" t="s">
        <v>13</v>
      </c>
      <c r="CI1049" s="74" t="s">
        <v>13</v>
      </c>
      <c r="CJ1049" s="78" t="s">
        <v>13</v>
      </c>
      <c r="CK1049" s="74" t="s">
        <v>13</v>
      </c>
      <c r="CL1049" s="74" t="s">
        <v>13</v>
      </c>
      <c r="CM1049" s="74" t="s">
        <v>13</v>
      </c>
      <c r="CN1049" s="74" t="s">
        <v>13</v>
      </c>
      <c r="CO1049" s="74" t="s">
        <v>13</v>
      </c>
      <c r="CP1049" s="78"/>
      <c r="CQ1049" s="74"/>
      <c r="CR1049" s="78"/>
      <c r="CS1049" s="74"/>
      <c r="CT1049" s="74"/>
      <c r="CU1049" s="74"/>
      <c r="CV1049" s="74"/>
      <c r="CW1049" s="74"/>
    </row>
    <row r="1050" spans="1:101" ht="16.5" x14ac:dyDescent="0.3">
      <c r="A1050" s="74" t="s">
        <v>295</v>
      </c>
      <c r="B1050" s="74">
        <v>164</v>
      </c>
      <c r="C1050" s="74">
        <v>10007167</v>
      </c>
      <c r="D1050" s="74" t="s">
        <v>46</v>
      </c>
      <c r="E1050" s="74" t="s">
        <v>283</v>
      </c>
      <c r="F1050" s="78">
        <v>1220</v>
      </c>
      <c r="G1050" s="74">
        <v>3.5</v>
      </c>
      <c r="H1050" s="78">
        <v>1180</v>
      </c>
      <c r="I1050" s="74">
        <v>4.7</v>
      </c>
      <c r="J1050" s="74">
        <v>8.3000000000000007</v>
      </c>
      <c r="K1050" s="74">
        <v>49.6</v>
      </c>
      <c r="L1050" s="74">
        <v>74.599999999999994</v>
      </c>
      <c r="M1050" s="74">
        <v>86.9</v>
      </c>
      <c r="N1050" s="78">
        <v>1220</v>
      </c>
      <c r="O1050" s="74">
        <v>3.8</v>
      </c>
      <c r="P1050" s="78">
        <v>1175</v>
      </c>
      <c r="Q1050" s="74">
        <v>7.4</v>
      </c>
      <c r="R1050" s="74">
        <v>7.2</v>
      </c>
      <c r="S1050" s="74">
        <v>64.8</v>
      </c>
      <c r="T1050" s="74">
        <v>79.599999999999994</v>
      </c>
      <c r="U1050" s="74">
        <v>85.4</v>
      </c>
      <c r="V1050" s="78" t="s">
        <v>13</v>
      </c>
      <c r="W1050" s="74" t="s">
        <v>13</v>
      </c>
      <c r="X1050" s="78" t="s">
        <v>13</v>
      </c>
      <c r="Y1050" s="74" t="s">
        <v>13</v>
      </c>
      <c r="Z1050" s="74" t="s">
        <v>13</v>
      </c>
      <c r="AA1050" s="74" t="s">
        <v>13</v>
      </c>
      <c r="AB1050" s="74" t="s">
        <v>13</v>
      </c>
      <c r="AC1050" s="74" t="s">
        <v>13</v>
      </c>
      <c r="AD1050" s="78"/>
      <c r="AE1050" s="74"/>
      <c r="AF1050" s="78"/>
      <c r="AG1050" s="74"/>
      <c r="AH1050" s="74"/>
      <c r="AI1050" s="74"/>
      <c r="AJ1050" s="74"/>
      <c r="AK1050" s="74"/>
      <c r="AL1050" s="78">
        <v>1070</v>
      </c>
      <c r="AM1050" s="74">
        <v>1.9</v>
      </c>
      <c r="AN1050" s="78">
        <v>1050</v>
      </c>
      <c r="AO1050" s="74">
        <v>7.6</v>
      </c>
      <c r="AP1050" s="74">
        <v>10.6</v>
      </c>
      <c r="AQ1050" s="74">
        <v>49.4</v>
      </c>
      <c r="AR1050" s="74">
        <v>66.900000000000006</v>
      </c>
      <c r="AS1050" s="74">
        <v>81.8</v>
      </c>
      <c r="AT1050" s="78">
        <v>1070</v>
      </c>
      <c r="AU1050" s="74">
        <v>2.2999999999999998</v>
      </c>
      <c r="AV1050" s="78">
        <v>1045</v>
      </c>
      <c r="AW1050" s="74">
        <v>10.5</v>
      </c>
      <c r="AX1050" s="74">
        <v>8.6</v>
      </c>
      <c r="AY1050" s="74">
        <v>62.9</v>
      </c>
      <c r="AZ1050" s="74">
        <v>72.2</v>
      </c>
      <c r="BA1050" s="74">
        <v>80.8</v>
      </c>
      <c r="BB1050" s="78" t="s">
        <v>13</v>
      </c>
      <c r="BC1050" s="74" t="s">
        <v>13</v>
      </c>
      <c r="BD1050" s="78" t="s">
        <v>13</v>
      </c>
      <c r="BE1050" s="74" t="s">
        <v>13</v>
      </c>
      <c r="BF1050" s="74" t="s">
        <v>13</v>
      </c>
      <c r="BG1050" s="74" t="s">
        <v>13</v>
      </c>
      <c r="BH1050" s="74" t="s">
        <v>13</v>
      </c>
      <c r="BI1050" s="74" t="s">
        <v>13</v>
      </c>
      <c r="BJ1050" s="78"/>
      <c r="BK1050" s="74"/>
      <c r="BL1050" s="78"/>
      <c r="BM1050" s="74"/>
      <c r="BN1050" s="74"/>
      <c r="BO1050" s="74"/>
      <c r="BP1050" s="74"/>
      <c r="BQ1050" s="74"/>
      <c r="BR1050" s="78">
        <v>2290</v>
      </c>
      <c r="BS1050" s="74">
        <v>2.8</v>
      </c>
      <c r="BT1050" s="78">
        <v>2225</v>
      </c>
      <c r="BU1050" s="74">
        <v>6.1</v>
      </c>
      <c r="BV1050" s="74">
        <v>9.4</v>
      </c>
      <c r="BW1050" s="74">
        <v>49.5</v>
      </c>
      <c r="BX1050" s="74">
        <v>71</v>
      </c>
      <c r="BY1050" s="74">
        <v>84.5</v>
      </c>
      <c r="BZ1050" s="78">
        <v>2290</v>
      </c>
      <c r="CA1050" s="74">
        <v>3.1</v>
      </c>
      <c r="CB1050" s="78">
        <v>2220</v>
      </c>
      <c r="CC1050" s="74">
        <v>8.9</v>
      </c>
      <c r="CD1050" s="74">
        <v>7.9</v>
      </c>
      <c r="CE1050" s="74">
        <v>63.9</v>
      </c>
      <c r="CF1050" s="74">
        <v>76.099999999999994</v>
      </c>
      <c r="CG1050" s="74">
        <v>83.2</v>
      </c>
      <c r="CH1050" s="78" t="s">
        <v>13</v>
      </c>
      <c r="CI1050" s="74" t="s">
        <v>13</v>
      </c>
      <c r="CJ1050" s="78" t="s">
        <v>13</v>
      </c>
      <c r="CK1050" s="74" t="s">
        <v>13</v>
      </c>
      <c r="CL1050" s="74" t="s">
        <v>13</v>
      </c>
      <c r="CM1050" s="74" t="s">
        <v>13</v>
      </c>
      <c r="CN1050" s="74" t="s">
        <v>13</v>
      </c>
      <c r="CO1050" s="74" t="s">
        <v>13</v>
      </c>
      <c r="CP1050" s="78"/>
      <c r="CQ1050" s="74"/>
      <c r="CR1050" s="78"/>
      <c r="CS1050" s="74"/>
      <c r="CT1050" s="74"/>
      <c r="CU1050" s="74"/>
      <c r="CV1050" s="74"/>
      <c r="CW1050" s="74"/>
    </row>
    <row r="1051" spans="1:101" ht="16.5" x14ac:dyDescent="0.3">
      <c r="A1051" s="74" t="s">
        <v>296</v>
      </c>
      <c r="B1051" s="74">
        <v>47</v>
      </c>
      <c r="C1051" s="74">
        <v>10000291</v>
      </c>
      <c r="D1051" s="74" t="s">
        <v>11</v>
      </c>
      <c r="E1051" s="74" t="s">
        <v>12</v>
      </c>
      <c r="F1051" s="78">
        <v>1680</v>
      </c>
      <c r="G1051" s="74">
        <v>5.3</v>
      </c>
      <c r="H1051" s="78">
        <v>1590</v>
      </c>
      <c r="I1051" s="74">
        <v>7.8</v>
      </c>
      <c r="J1051" s="74">
        <v>9</v>
      </c>
      <c r="K1051" s="74">
        <v>66.3</v>
      </c>
      <c r="L1051" s="74">
        <v>79.7</v>
      </c>
      <c r="M1051" s="74">
        <v>83.2</v>
      </c>
      <c r="N1051" s="78" t="s">
        <v>13</v>
      </c>
      <c r="O1051" s="74" t="s">
        <v>13</v>
      </c>
      <c r="P1051" s="78" t="s">
        <v>13</v>
      </c>
      <c r="Q1051" s="74" t="s">
        <v>13</v>
      </c>
      <c r="R1051" s="74" t="s">
        <v>13</v>
      </c>
      <c r="S1051" s="74" t="s">
        <v>13</v>
      </c>
      <c r="T1051" s="74" t="s">
        <v>13</v>
      </c>
      <c r="U1051" s="74" t="s">
        <v>13</v>
      </c>
      <c r="V1051" s="78" t="s">
        <v>13</v>
      </c>
      <c r="W1051" s="74" t="s">
        <v>13</v>
      </c>
      <c r="X1051" s="78" t="s">
        <v>13</v>
      </c>
      <c r="Y1051" s="74" t="s">
        <v>13</v>
      </c>
      <c r="Z1051" s="74" t="s">
        <v>13</v>
      </c>
      <c r="AA1051" s="74" t="s">
        <v>13</v>
      </c>
      <c r="AB1051" s="74" t="s">
        <v>13</v>
      </c>
      <c r="AC1051" s="74" t="s">
        <v>13</v>
      </c>
      <c r="AD1051" s="78"/>
      <c r="AE1051" s="74"/>
      <c r="AF1051" s="78"/>
      <c r="AG1051" s="74"/>
      <c r="AH1051" s="74"/>
      <c r="AI1051" s="74"/>
      <c r="AJ1051" s="74"/>
      <c r="AK1051" s="74"/>
      <c r="AL1051" s="78">
        <v>955</v>
      </c>
      <c r="AM1051" s="74">
        <v>3.9</v>
      </c>
      <c r="AN1051" s="78">
        <v>915</v>
      </c>
      <c r="AO1051" s="74">
        <v>8.3000000000000007</v>
      </c>
      <c r="AP1051" s="74">
        <v>11.7</v>
      </c>
      <c r="AQ1051" s="74">
        <v>69.7</v>
      </c>
      <c r="AR1051" s="74">
        <v>76.599999999999994</v>
      </c>
      <c r="AS1051" s="74">
        <v>80</v>
      </c>
      <c r="AT1051" s="78" t="s">
        <v>13</v>
      </c>
      <c r="AU1051" s="74" t="s">
        <v>13</v>
      </c>
      <c r="AV1051" s="78" t="s">
        <v>13</v>
      </c>
      <c r="AW1051" s="74" t="s">
        <v>13</v>
      </c>
      <c r="AX1051" s="74" t="s">
        <v>13</v>
      </c>
      <c r="AY1051" s="74" t="s">
        <v>13</v>
      </c>
      <c r="AZ1051" s="74" t="s">
        <v>13</v>
      </c>
      <c r="BA1051" s="74" t="s">
        <v>13</v>
      </c>
      <c r="BB1051" s="78" t="s">
        <v>13</v>
      </c>
      <c r="BC1051" s="74" t="s">
        <v>13</v>
      </c>
      <c r="BD1051" s="78" t="s">
        <v>13</v>
      </c>
      <c r="BE1051" s="74" t="s">
        <v>13</v>
      </c>
      <c r="BF1051" s="74" t="s">
        <v>13</v>
      </c>
      <c r="BG1051" s="74" t="s">
        <v>13</v>
      </c>
      <c r="BH1051" s="74" t="s">
        <v>13</v>
      </c>
      <c r="BI1051" s="74" t="s">
        <v>13</v>
      </c>
      <c r="BJ1051" s="78"/>
      <c r="BK1051" s="74"/>
      <c r="BL1051" s="78"/>
      <c r="BM1051" s="74"/>
      <c r="BN1051" s="74"/>
      <c r="BO1051" s="74"/>
      <c r="BP1051" s="74"/>
      <c r="BQ1051" s="74"/>
      <c r="BR1051" s="78">
        <v>2635</v>
      </c>
      <c r="BS1051" s="74">
        <v>4.8</v>
      </c>
      <c r="BT1051" s="78">
        <v>2510</v>
      </c>
      <c r="BU1051" s="74">
        <v>8</v>
      </c>
      <c r="BV1051" s="74">
        <v>10</v>
      </c>
      <c r="BW1051" s="74">
        <v>67.5</v>
      </c>
      <c r="BX1051" s="74">
        <v>78.599999999999994</v>
      </c>
      <c r="BY1051" s="74">
        <v>82</v>
      </c>
      <c r="BZ1051" s="78" t="s">
        <v>13</v>
      </c>
      <c r="CA1051" s="74" t="s">
        <v>13</v>
      </c>
      <c r="CB1051" s="78" t="s">
        <v>13</v>
      </c>
      <c r="CC1051" s="74" t="s">
        <v>13</v>
      </c>
      <c r="CD1051" s="74" t="s">
        <v>13</v>
      </c>
      <c r="CE1051" s="74" t="s">
        <v>13</v>
      </c>
      <c r="CF1051" s="74" t="s">
        <v>13</v>
      </c>
      <c r="CG1051" s="74" t="s">
        <v>13</v>
      </c>
      <c r="CH1051" s="78" t="s">
        <v>13</v>
      </c>
      <c r="CI1051" s="74" t="s">
        <v>13</v>
      </c>
      <c r="CJ1051" s="78" t="s">
        <v>13</v>
      </c>
      <c r="CK1051" s="74" t="s">
        <v>13</v>
      </c>
      <c r="CL1051" s="74" t="s">
        <v>13</v>
      </c>
      <c r="CM1051" s="74" t="s">
        <v>13</v>
      </c>
      <c r="CN1051" s="74" t="s">
        <v>13</v>
      </c>
      <c r="CO1051" s="74" t="s">
        <v>13</v>
      </c>
      <c r="CP1051" s="78"/>
      <c r="CQ1051" s="74"/>
      <c r="CR1051" s="78"/>
      <c r="CS1051" s="74"/>
      <c r="CT1051" s="74"/>
      <c r="CU1051" s="74"/>
      <c r="CV1051" s="74"/>
      <c r="CW1051" s="74"/>
    </row>
    <row r="1052" spans="1:101" ht="16.5" x14ac:dyDescent="0.3">
      <c r="A1052" s="74" t="s">
        <v>296</v>
      </c>
      <c r="B1052" s="74">
        <v>108</v>
      </c>
      <c r="C1052" s="74">
        <v>10007759</v>
      </c>
      <c r="D1052" s="74" t="s">
        <v>16</v>
      </c>
      <c r="E1052" s="74" t="s">
        <v>17</v>
      </c>
      <c r="F1052" s="78">
        <v>680</v>
      </c>
      <c r="G1052" s="74">
        <v>2.4</v>
      </c>
      <c r="H1052" s="78">
        <v>660</v>
      </c>
      <c r="I1052" s="74">
        <v>5.9</v>
      </c>
      <c r="J1052" s="74">
        <v>11</v>
      </c>
      <c r="K1052" s="74">
        <v>61</v>
      </c>
      <c r="L1052" s="74">
        <v>75.400000000000006</v>
      </c>
      <c r="M1052" s="74">
        <v>83.1</v>
      </c>
      <c r="N1052" s="78" t="s">
        <v>13</v>
      </c>
      <c r="O1052" s="74" t="s">
        <v>13</v>
      </c>
      <c r="P1052" s="78" t="s">
        <v>13</v>
      </c>
      <c r="Q1052" s="74" t="s">
        <v>13</v>
      </c>
      <c r="R1052" s="74" t="s">
        <v>13</v>
      </c>
      <c r="S1052" s="74" t="s">
        <v>13</v>
      </c>
      <c r="T1052" s="74" t="s">
        <v>13</v>
      </c>
      <c r="U1052" s="74" t="s">
        <v>13</v>
      </c>
      <c r="V1052" s="78" t="s">
        <v>13</v>
      </c>
      <c r="W1052" s="74" t="s">
        <v>13</v>
      </c>
      <c r="X1052" s="78" t="s">
        <v>13</v>
      </c>
      <c r="Y1052" s="74" t="s">
        <v>13</v>
      </c>
      <c r="Z1052" s="74" t="s">
        <v>13</v>
      </c>
      <c r="AA1052" s="74" t="s">
        <v>13</v>
      </c>
      <c r="AB1052" s="74" t="s">
        <v>13</v>
      </c>
      <c r="AC1052" s="74" t="s">
        <v>13</v>
      </c>
      <c r="AD1052" s="78"/>
      <c r="AE1052" s="74"/>
      <c r="AF1052" s="78"/>
      <c r="AG1052" s="74"/>
      <c r="AH1052" s="74"/>
      <c r="AI1052" s="74"/>
      <c r="AJ1052" s="74"/>
      <c r="AK1052" s="74"/>
      <c r="AL1052" s="78">
        <v>640</v>
      </c>
      <c r="AM1052" s="74">
        <v>1.9</v>
      </c>
      <c r="AN1052" s="78">
        <v>630</v>
      </c>
      <c r="AO1052" s="74">
        <v>8.4</v>
      </c>
      <c r="AP1052" s="74">
        <v>12.2</v>
      </c>
      <c r="AQ1052" s="74">
        <v>63.9</v>
      </c>
      <c r="AR1052" s="74">
        <v>73.599999999999994</v>
      </c>
      <c r="AS1052" s="74">
        <v>79.3</v>
      </c>
      <c r="AT1052" s="78" t="s">
        <v>13</v>
      </c>
      <c r="AU1052" s="74" t="s">
        <v>13</v>
      </c>
      <c r="AV1052" s="78" t="s">
        <v>13</v>
      </c>
      <c r="AW1052" s="74" t="s">
        <v>13</v>
      </c>
      <c r="AX1052" s="74" t="s">
        <v>13</v>
      </c>
      <c r="AY1052" s="74" t="s">
        <v>13</v>
      </c>
      <c r="AZ1052" s="74" t="s">
        <v>13</v>
      </c>
      <c r="BA1052" s="74" t="s">
        <v>13</v>
      </c>
      <c r="BB1052" s="78" t="s">
        <v>13</v>
      </c>
      <c r="BC1052" s="74" t="s">
        <v>13</v>
      </c>
      <c r="BD1052" s="78" t="s">
        <v>13</v>
      </c>
      <c r="BE1052" s="74" t="s">
        <v>13</v>
      </c>
      <c r="BF1052" s="74" t="s">
        <v>13</v>
      </c>
      <c r="BG1052" s="74" t="s">
        <v>13</v>
      </c>
      <c r="BH1052" s="74" t="s">
        <v>13</v>
      </c>
      <c r="BI1052" s="74" t="s">
        <v>13</v>
      </c>
      <c r="BJ1052" s="78"/>
      <c r="BK1052" s="74"/>
      <c r="BL1052" s="78"/>
      <c r="BM1052" s="74"/>
      <c r="BN1052" s="74"/>
      <c r="BO1052" s="74"/>
      <c r="BP1052" s="74"/>
      <c r="BQ1052" s="74"/>
      <c r="BR1052" s="78">
        <v>1320</v>
      </c>
      <c r="BS1052" s="74">
        <v>2.1</v>
      </c>
      <c r="BT1052" s="78">
        <v>1290</v>
      </c>
      <c r="BU1052" s="74">
        <v>7.1</v>
      </c>
      <c r="BV1052" s="74">
        <v>11.6</v>
      </c>
      <c r="BW1052" s="74">
        <v>62.4</v>
      </c>
      <c r="BX1052" s="74">
        <v>74.5</v>
      </c>
      <c r="BY1052" s="74">
        <v>81.3</v>
      </c>
      <c r="BZ1052" s="78" t="s">
        <v>13</v>
      </c>
      <c r="CA1052" s="74" t="s">
        <v>13</v>
      </c>
      <c r="CB1052" s="78" t="s">
        <v>13</v>
      </c>
      <c r="CC1052" s="74" t="s">
        <v>13</v>
      </c>
      <c r="CD1052" s="74" t="s">
        <v>13</v>
      </c>
      <c r="CE1052" s="74" t="s">
        <v>13</v>
      </c>
      <c r="CF1052" s="74" t="s">
        <v>13</v>
      </c>
      <c r="CG1052" s="74" t="s">
        <v>13</v>
      </c>
      <c r="CH1052" s="78" t="s">
        <v>13</v>
      </c>
      <c r="CI1052" s="74" t="s">
        <v>13</v>
      </c>
      <c r="CJ1052" s="78" t="s">
        <v>13</v>
      </c>
      <c r="CK1052" s="74" t="s">
        <v>13</v>
      </c>
      <c r="CL1052" s="74" t="s">
        <v>13</v>
      </c>
      <c r="CM1052" s="74" t="s">
        <v>13</v>
      </c>
      <c r="CN1052" s="74" t="s">
        <v>13</v>
      </c>
      <c r="CO1052" s="74" t="s">
        <v>13</v>
      </c>
      <c r="CP1052" s="78"/>
      <c r="CQ1052" s="74"/>
      <c r="CR1052" s="78"/>
      <c r="CS1052" s="74"/>
      <c r="CT1052" s="74"/>
      <c r="CU1052" s="74"/>
      <c r="CV1052" s="74"/>
      <c r="CW1052" s="74"/>
    </row>
    <row r="1053" spans="1:101" ht="16.5" x14ac:dyDescent="0.3">
      <c r="A1053" s="74" t="s">
        <v>296</v>
      </c>
      <c r="B1053" s="74">
        <v>48</v>
      </c>
      <c r="C1053" s="74">
        <v>10000571</v>
      </c>
      <c r="D1053" s="74" t="s">
        <v>19</v>
      </c>
      <c r="E1053" s="74" t="s">
        <v>20</v>
      </c>
      <c r="F1053" s="78">
        <v>955</v>
      </c>
      <c r="G1053" s="74">
        <v>2.6</v>
      </c>
      <c r="H1053" s="78">
        <v>930</v>
      </c>
      <c r="I1053" s="74">
        <v>5.0999999999999996</v>
      </c>
      <c r="J1053" s="74">
        <v>10.1</v>
      </c>
      <c r="K1053" s="74">
        <v>61.6</v>
      </c>
      <c r="L1053" s="74">
        <v>79.099999999999994</v>
      </c>
      <c r="M1053" s="74">
        <v>84.8</v>
      </c>
      <c r="N1053" s="78" t="s">
        <v>13</v>
      </c>
      <c r="O1053" s="74" t="s">
        <v>13</v>
      </c>
      <c r="P1053" s="78" t="s">
        <v>13</v>
      </c>
      <c r="Q1053" s="74" t="s">
        <v>13</v>
      </c>
      <c r="R1053" s="74" t="s">
        <v>13</v>
      </c>
      <c r="S1053" s="74" t="s">
        <v>13</v>
      </c>
      <c r="T1053" s="74" t="s">
        <v>13</v>
      </c>
      <c r="U1053" s="74" t="s">
        <v>13</v>
      </c>
      <c r="V1053" s="78" t="s">
        <v>13</v>
      </c>
      <c r="W1053" s="74" t="s">
        <v>13</v>
      </c>
      <c r="X1053" s="78" t="s">
        <v>13</v>
      </c>
      <c r="Y1053" s="74" t="s">
        <v>13</v>
      </c>
      <c r="Z1053" s="74" t="s">
        <v>13</v>
      </c>
      <c r="AA1053" s="74" t="s">
        <v>13</v>
      </c>
      <c r="AB1053" s="74" t="s">
        <v>13</v>
      </c>
      <c r="AC1053" s="74" t="s">
        <v>13</v>
      </c>
      <c r="AD1053" s="78"/>
      <c r="AE1053" s="74"/>
      <c r="AF1053" s="78"/>
      <c r="AG1053" s="74"/>
      <c r="AH1053" s="74"/>
      <c r="AI1053" s="74"/>
      <c r="AJ1053" s="74"/>
      <c r="AK1053" s="74"/>
      <c r="AL1053" s="78">
        <v>420</v>
      </c>
      <c r="AM1053" s="74">
        <v>1.7</v>
      </c>
      <c r="AN1053" s="78">
        <v>410</v>
      </c>
      <c r="AO1053" s="74">
        <v>9.5</v>
      </c>
      <c r="AP1053" s="74">
        <v>13.6</v>
      </c>
      <c r="AQ1053" s="74">
        <v>64</v>
      </c>
      <c r="AR1053" s="74">
        <v>70.8</v>
      </c>
      <c r="AS1053" s="74">
        <v>76.900000000000006</v>
      </c>
      <c r="AT1053" s="78" t="s">
        <v>13</v>
      </c>
      <c r="AU1053" s="74" t="s">
        <v>13</v>
      </c>
      <c r="AV1053" s="78" t="s">
        <v>13</v>
      </c>
      <c r="AW1053" s="74" t="s">
        <v>13</v>
      </c>
      <c r="AX1053" s="74" t="s">
        <v>13</v>
      </c>
      <c r="AY1053" s="74" t="s">
        <v>13</v>
      </c>
      <c r="AZ1053" s="74" t="s">
        <v>13</v>
      </c>
      <c r="BA1053" s="74" t="s">
        <v>13</v>
      </c>
      <c r="BB1053" s="78" t="s">
        <v>13</v>
      </c>
      <c r="BC1053" s="74" t="s">
        <v>13</v>
      </c>
      <c r="BD1053" s="78" t="s">
        <v>13</v>
      </c>
      <c r="BE1053" s="74" t="s">
        <v>13</v>
      </c>
      <c r="BF1053" s="74" t="s">
        <v>13</v>
      </c>
      <c r="BG1053" s="74" t="s">
        <v>13</v>
      </c>
      <c r="BH1053" s="74" t="s">
        <v>13</v>
      </c>
      <c r="BI1053" s="74" t="s">
        <v>13</v>
      </c>
      <c r="BJ1053" s="78"/>
      <c r="BK1053" s="74"/>
      <c r="BL1053" s="78"/>
      <c r="BM1053" s="74"/>
      <c r="BN1053" s="74"/>
      <c r="BO1053" s="74"/>
      <c r="BP1053" s="74"/>
      <c r="BQ1053" s="74"/>
      <c r="BR1053" s="78">
        <v>1370</v>
      </c>
      <c r="BS1053" s="74">
        <v>2.2999999999999998</v>
      </c>
      <c r="BT1053" s="78">
        <v>1340</v>
      </c>
      <c r="BU1053" s="74">
        <v>6.4</v>
      </c>
      <c r="BV1053" s="74">
        <v>11.2</v>
      </c>
      <c r="BW1053" s="74">
        <v>62.4</v>
      </c>
      <c r="BX1053" s="74">
        <v>76.5</v>
      </c>
      <c r="BY1053" s="74">
        <v>82.4</v>
      </c>
      <c r="BZ1053" s="78" t="s">
        <v>13</v>
      </c>
      <c r="CA1053" s="74" t="s">
        <v>13</v>
      </c>
      <c r="CB1053" s="78" t="s">
        <v>13</v>
      </c>
      <c r="CC1053" s="74" t="s">
        <v>13</v>
      </c>
      <c r="CD1053" s="74" t="s">
        <v>13</v>
      </c>
      <c r="CE1053" s="74" t="s">
        <v>13</v>
      </c>
      <c r="CF1053" s="74" t="s">
        <v>13</v>
      </c>
      <c r="CG1053" s="74" t="s">
        <v>13</v>
      </c>
      <c r="CH1053" s="78" t="s">
        <v>13</v>
      </c>
      <c r="CI1053" s="74" t="s">
        <v>13</v>
      </c>
      <c r="CJ1053" s="78" t="s">
        <v>13</v>
      </c>
      <c r="CK1053" s="74" t="s">
        <v>13</v>
      </c>
      <c r="CL1053" s="74" t="s">
        <v>13</v>
      </c>
      <c r="CM1053" s="74" t="s">
        <v>13</v>
      </c>
      <c r="CN1053" s="74" t="s">
        <v>13</v>
      </c>
      <c r="CO1053" s="74" t="s">
        <v>13</v>
      </c>
      <c r="CP1053" s="78"/>
      <c r="CQ1053" s="74"/>
      <c r="CR1053" s="78"/>
      <c r="CS1053" s="74"/>
      <c r="CT1053" s="74"/>
      <c r="CU1053" s="74"/>
      <c r="CV1053" s="74"/>
      <c r="CW1053" s="74"/>
    </row>
    <row r="1054" spans="1:101" ht="16.5" x14ac:dyDescent="0.3">
      <c r="A1054" s="74" t="s">
        <v>296</v>
      </c>
      <c r="B1054" s="74">
        <v>109</v>
      </c>
      <c r="C1054" s="74">
        <v>10007850</v>
      </c>
      <c r="D1054" s="74" t="s">
        <v>19</v>
      </c>
      <c r="E1054" s="74" t="s">
        <v>23</v>
      </c>
      <c r="F1054" s="78">
        <v>770</v>
      </c>
      <c r="G1054" s="74">
        <v>3.6</v>
      </c>
      <c r="H1054" s="78">
        <v>745</v>
      </c>
      <c r="I1054" s="74">
        <v>6.6</v>
      </c>
      <c r="J1054" s="74">
        <v>6</v>
      </c>
      <c r="K1054" s="74">
        <v>60.6</v>
      </c>
      <c r="L1054" s="74">
        <v>77.3</v>
      </c>
      <c r="M1054" s="74">
        <v>87.4</v>
      </c>
      <c r="N1054" s="78" t="s">
        <v>13</v>
      </c>
      <c r="O1054" s="74" t="s">
        <v>13</v>
      </c>
      <c r="P1054" s="78" t="s">
        <v>13</v>
      </c>
      <c r="Q1054" s="74" t="s">
        <v>13</v>
      </c>
      <c r="R1054" s="74" t="s">
        <v>13</v>
      </c>
      <c r="S1054" s="74" t="s">
        <v>13</v>
      </c>
      <c r="T1054" s="74" t="s">
        <v>13</v>
      </c>
      <c r="U1054" s="74" t="s">
        <v>13</v>
      </c>
      <c r="V1054" s="78" t="s">
        <v>13</v>
      </c>
      <c r="W1054" s="74" t="s">
        <v>13</v>
      </c>
      <c r="X1054" s="78" t="s">
        <v>13</v>
      </c>
      <c r="Y1054" s="74" t="s">
        <v>13</v>
      </c>
      <c r="Z1054" s="74" t="s">
        <v>13</v>
      </c>
      <c r="AA1054" s="74" t="s">
        <v>13</v>
      </c>
      <c r="AB1054" s="74" t="s">
        <v>13</v>
      </c>
      <c r="AC1054" s="74" t="s">
        <v>13</v>
      </c>
      <c r="AD1054" s="78"/>
      <c r="AE1054" s="74"/>
      <c r="AF1054" s="78"/>
      <c r="AG1054" s="74"/>
      <c r="AH1054" s="74"/>
      <c r="AI1054" s="74"/>
      <c r="AJ1054" s="74"/>
      <c r="AK1054" s="74"/>
      <c r="AL1054" s="78">
        <v>1000</v>
      </c>
      <c r="AM1054" s="74">
        <v>2.2000000000000002</v>
      </c>
      <c r="AN1054" s="78">
        <v>980</v>
      </c>
      <c r="AO1054" s="74">
        <v>7.4</v>
      </c>
      <c r="AP1054" s="74">
        <v>7.2</v>
      </c>
      <c r="AQ1054" s="74">
        <v>63.4</v>
      </c>
      <c r="AR1054" s="74">
        <v>76.400000000000006</v>
      </c>
      <c r="AS1054" s="74">
        <v>85.3</v>
      </c>
      <c r="AT1054" s="78" t="s">
        <v>13</v>
      </c>
      <c r="AU1054" s="74" t="s">
        <v>13</v>
      </c>
      <c r="AV1054" s="78" t="s">
        <v>13</v>
      </c>
      <c r="AW1054" s="74" t="s">
        <v>13</v>
      </c>
      <c r="AX1054" s="74" t="s">
        <v>13</v>
      </c>
      <c r="AY1054" s="74" t="s">
        <v>13</v>
      </c>
      <c r="AZ1054" s="74" t="s">
        <v>13</v>
      </c>
      <c r="BA1054" s="74" t="s">
        <v>13</v>
      </c>
      <c r="BB1054" s="78" t="s">
        <v>13</v>
      </c>
      <c r="BC1054" s="74" t="s">
        <v>13</v>
      </c>
      <c r="BD1054" s="78" t="s">
        <v>13</v>
      </c>
      <c r="BE1054" s="74" t="s">
        <v>13</v>
      </c>
      <c r="BF1054" s="74" t="s">
        <v>13</v>
      </c>
      <c r="BG1054" s="74" t="s">
        <v>13</v>
      </c>
      <c r="BH1054" s="74" t="s">
        <v>13</v>
      </c>
      <c r="BI1054" s="74" t="s">
        <v>13</v>
      </c>
      <c r="BJ1054" s="78"/>
      <c r="BK1054" s="74"/>
      <c r="BL1054" s="78"/>
      <c r="BM1054" s="74"/>
      <c r="BN1054" s="74"/>
      <c r="BO1054" s="74"/>
      <c r="BP1054" s="74"/>
      <c r="BQ1054" s="74"/>
      <c r="BR1054" s="78">
        <v>1775</v>
      </c>
      <c r="BS1054" s="74">
        <v>2.8</v>
      </c>
      <c r="BT1054" s="78">
        <v>1725</v>
      </c>
      <c r="BU1054" s="74">
        <v>7.1</v>
      </c>
      <c r="BV1054" s="74">
        <v>6.7</v>
      </c>
      <c r="BW1054" s="74">
        <v>62.2</v>
      </c>
      <c r="BX1054" s="74">
        <v>76.8</v>
      </c>
      <c r="BY1054" s="74">
        <v>86.2</v>
      </c>
      <c r="BZ1054" s="78" t="s">
        <v>13</v>
      </c>
      <c r="CA1054" s="74" t="s">
        <v>13</v>
      </c>
      <c r="CB1054" s="78" t="s">
        <v>13</v>
      </c>
      <c r="CC1054" s="74" t="s">
        <v>13</v>
      </c>
      <c r="CD1054" s="74" t="s">
        <v>13</v>
      </c>
      <c r="CE1054" s="74" t="s">
        <v>13</v>
      </c>
      <c r="CF1054" s="74" t="s">
        <v>13</v>
      </c>
      <c r="CG1054" s="74" t="s">
        <v>13</v>
      </c>
      <c r="CH1054" s="78" t="s">
        <v>13</v>
      </c>
      <c r="CI1054" s="74" t="s">
        <v>13</v>
      </c>
      <c r="CJ1054" s="78" t="s">
        <v>13</v>
      </c>
      <c r="CK1054" s="74" t="s">
        <v>13</v>
      </c>
      <c r="CL1054" s="74" t="s">
        <v>13</v>
      </c>
      <c r="CM1054" s="74" t="s">
        <v>13</v>
      </c>
      <c r="CN1054" s="74" t="s">
        <v>13</v>
      </c>
      <c r="CO1054" s="74" t="s">
        <v>13</v>
      </c>
      <c r="CP1054" s="78"/>
      <c r="CQ1054" s="74"/>
      <c r="CR1054" s="78"/>
      <c r="CS1054" s="74"/>
      <c r="CT1054" s="74"/>
      <c r="CU1054" s="74"/>
      <c r="CV1054" s="74"/>
      <c r="CW1054" s="74"/>
    </row>
    <row r="1055" spans="1:101" ht="16.5" x14ac:dyDescent="0.3">
      <c r="A1055" s="74" t="s">
        <v>296</v>
      </c>
      <c r="B1055" s="74">
        <v>26</v>
      </c>
      <c r="C1055" s="74">
        <v>10007152</v>
      </c>
      <c r="D1055" s="74" t="s">
        <v>11</v>
      </c>
      <c r="E1055" s="74" t="s">
        <v>25</v>
      </c>
      <c r="F1055" s="78">
        <v>1485</v>
      </c>
      <c r="G1055" s="74">
        <v>3.9</v>
      </c>
      <c r="H1055" s="78">
        <v>1425</v>
      </c>
      <c r="I1055" s="74">
        <v>8.1</v>
      </c>
      <c r="J1055" s="74">
        <v>9.4</v>
      </c>
      <c r="K1055" s="74">
        <v>67.099999999999994</v>
      </c>
      <c r="L1055" s="74">
        <v>78.599999999999994</v>
      </c>
      <c r="M1055" s="74">
        <v>82.6</v>
      </c>
      <c r="N1055" s="78" t="s">
        <v>13</v>
      </c>
      <c r="O1055" s="74" t="s">
        <v>13</v>
      </c>
      <c r="P1055" s="78" t="s">
        <v>13</v>
      </c>
      <c r="Q1055" s="74" t="s">
        <v>13</v>
      </c>
      <c r="R1055" s="74" t="s">
        <v>13</v>
      </c>
      <c r="S1055" s="74" t="s">
        <v>13</v>
      </c>
      <c r="T1055" s="74" t="s">
        <v>13</v>
      </c>
      <c r="U1055" s="74" t="s">
        <v>13</v>
      </c>
      <c r="V1055" s="78" t="s">
        <v>13</v>
      </c>
      <c r="W1055" s="74" t="s">
        <v>13</v>
      </c>
      <c r="X1055" s="78" t="s">
        <v>13</v>
      </c>
      <c r="Y1055" s="74" t="s">
        <v>13</v>
      </c>
      <c r="Z1055" s="74" t="s">
        <v>13</v>
      </c>
      <c r="AA1055" s="74" t="s">
        <v>13</v>
      </c>
      <c r="AB1055" s="74" t="s">
        <v>13</v>
      </c>
      <c r="AC1055" s="74" t="s">
        <v>13</v>
      </c>
      <c r="AD1055" s="78"/>
      <c r="AE1055" s="74"/>
      <c r="AF1055" s="78"/>
      <c r="AG1055" s="74"/>
      <c r="AH1055" s="74"/>
      <c r="AI1055" s="74"/>
      <c r="AJ1055" s="74"/>
      <c r="AK1055" s="74"/>
      <c r="AL1055" s="78">
        <v>695</v>
      </c>
      <c r="AM1055" s="74">
        <v>2</v>
      </c>
      <c r="AN1055" s="78">
        <v>685</v>
      </c>
      <c r="AO1055" s="74">
        <v>8.1</v>
      </c>
      <c r="AP1055" s="74">
        <v>13.5</v>
      </c>
      <c r="AQ1055" s="74">
        <v>64.7</v>
      </c>
      <c r="AR1055" s="74">
        <v>74.2</v>
      </c>
      <c r="AS1055" s="74">
        <v>78.5</v>
      </c>
      <c r="AT1055" s="78" t="s">
        <v>13</v>
      </c>
      <c r="AU1055" s="74" t="s">
        <v>13</v>
      </c>
      <c r="AV1055" s="78" t="s">
        <v>13</v>
      </c>
      <c r="AW1055" s="74" t="s">
        <v>13</v>
      </c>
      <c r="AX1055" s="74" t="s">
        <v>13</v>
      </c>
      <c r="AY1055" s="74" t="s">
        <v>13</v>
      </c>
      <c r="AZ1055" s="74" t="s">
        <v>13</v>
      </c>
      <c r="BA1055" s="74" t="s">
        <v>13</v>
      </c>
      <c r="BB1055" s="78" t="s">
        <v>13</v>
      </c>
      <c r="BC1055" s="74" t="s">
        <v>13</v>
      </c>
      <c r="BD1055" s="78" t="s">
        <v>13</v>
      </c>
      <c r="BE1055" s="74" t="s">
        <v>13</v>
      </c>
      <c r="BF1055" s="74" t="s">
        <v>13</v>
      </c>
      <c r="BG1055" s="74" t="s">
        <v>13</v>
      </c>
      <c r="BH1055" s="74" t="s">
        <v>13</v>
      </c>
      <c r="BI1055" s="74" t="s">
        <v>13</v>
      </c>
      <c r="BJ1055" s="78"/>
      <c r="BK1055" s="74"/>
      <c r="BL1055" s="78"/>
      <c r="BM1055" s="74"/>
      <c r="BN1055" s="74"/>
      <c r="BO1055" s="74"/>
      <c r="BP1055" s="74"/>
      <c r="BQ1055" s="74"/>
      <c r="BR1055" s="78">
        <v>2180</v>
      </c>
      <c r="BS1055" s="74">
        <v>3.3</v>
      </c>
      <c r="BT1055" s="78">
        <v>2110</v>
      </c>
      <c r="BU1055" s="74">
        <v>8.1</v>
      </c>
      <c r="BV1055" s="74">
        <v>10.7</v>
      </c>
      <c r="BW1055" s="74">
        <v>66.3</v>
      </c>
      <c r="BX1055" s="74">
        <v>77.2</v>
      </c>
      <c r="BY1055" s="74">
        <v>81.2</v>
      </c>
      <c r="BZ1055" s="78" t="s">
        <v>13</v>
      </c>
      <c r="CA1055" s="74" t="s">
        <v>13</v>
      </c>
      <c r="CB1055" s="78" t="s">
        <v>13</v>
      </c>
      <c r="CC1055" s="74" t="s">
        <v>13</v>
      </c>
      <c r="CD1055" s="74" t="s">
        <v>13</v>
      </c>
      <c r="CE1055" s="74" t="s">
        <v>13</v>
      </c>
      <c r="CF1055" s="74" t="s">
        <v>13</v>
      </c>
      <c r="CG1055" s="74" t="s">
        <v>13</v>
      </c>
      <c r="CH1055" s="78" t="s">
        <v>13</v>
      </c>
      <c r="CI1055" s="74" t="s">
        <v>13</v>
      </c>
      <c r="CJ1055" s="78" t="s">
        <v>13</v>
      </c>
      <c r="CK1055" s="74" t="s">
        <v>13</v>
      </c>
      <c r="CL1055" s="74" t="s">
        <v>13</v>
      </c>
      <c r="CM1055" s="74" t="s">
        <v>13</v>
      </c>
      <c r="CN1055" s="74" t="s">
        <v>13</v>
      </c>
      <c r="CO1055" s="74" t="s">
        <v>13</v>
      </c>
      <c r="CP1055" s="78"/>
      <c r="CQ1055" s="74"/>
      <c r="CR1055" s="78"/>
      <c r="CS1055" s="74"/>
      <c r="CT1055" s="74"/>
      <c r="CU1055" s="74"/>
      <c r="CV1055" s="74"/>
      <c r="CW1055" s="74"/>
    </row>
    <row r="1056" spans="1:101" ht="16.5" x14ac:dyDescent="0.3">
      <c r="A1056" s="74" t="s">
        <v>296</v>
      </c>
      <c r="B1056" s="74">
        <v>127</v>
      </c>
      <c r="C1056" s="74">
        <v>10007760</v>
      </c>
      <c r="D1056" s="74" t="s">
        <v>27</v>
      </c>
      <c r="E1056" s="74" t="s">
        <v>28</v>
      </c>
      <c r="F1056" s="78">
        <v>315</v>
      </c>
      <c r="G1056" s="74">
        <v>9.1</v>
      </c>
      <c r="H1056" s="78">
        <v>290</v>
      </c>
      <c r="I1056" s="74">
        <v>13.9</v>
      </c>
      <c r="J1056" s="74">
        <v>10.1</v>
      </c>
      <c r="K1056" s="74">
        <v>53.8</v>
      </c>
      <c r="L1056" s="74">
        <v>67.400000000000006</v>
      </c>
      <c r="M1056" s="74">
        <v>76</v>
      </c>
      <c r="N1056" s="78" t="s">
        <v>13</v>
      </c>
      <c r="O1056" s="74" t="s">
        <v>13</v>
      </c>
      <c r="P1056" s="78" t="s">
        <v>13</v>
      </c>
      <c r="Q1056" s="74" t="s">
        <v>13</v>
      </c>
      <c r="R1056" s="74" t="s">
        <v>13</v>
      </c>
      <c r="S1056" s="74" t="s">
        <v>13</v>
      </c>
      <c r="T1056" s="74" t="s">
        <v>13</v>
      </c>
      <c r="U1056" s="74" t="s">
        <v>13</v>
      </c>
      <c r="V1056" s="78" t="s">
        <v>13</v>
      </c>
      <c r="W1056" s="74" t="s">
        <v>13</v>
      </c>
      <c r="X1056" s="78" t="s">
        <v>13</v>
      </c>
      <c r="Y1056" s="74" t="s">
        <v>13</v>
      </c>
      <c r="Z1056" s="74" t="s">
        <v>13</v>
      </c>
      <c r="AA1056" s="74" t="s">
        <v>13</v>
      </c>
      <c r="AB1056" s="74" t="s">
        <v>13</v>
      </c>
      <c r="AC1056" s="74" t="s">
        <v>13</v>
      </c>
      <c r="AD1056" s="78"/>
      <c r="AE1056" s="74"/>
      <c r="AF1056" s="78"/>
      <c r="AG1056" s="74"/>
      <c r="AH1056" s="74"/>
      <c r="AI1056" s="74"/>
      <c r="AJ1056" s="74"/>
      <c r="AK1056" s="74"/>
      <c r="AL1056" s="78">
        <v>250</v>
      </c>
      <c r="AM1056" s="74">
        <v>10.4</v>
      </c>
      <c r="AN1056" s="78">
        <v>225</v>
      </c>
      <c r="AO1056" s="74">
        <v>9.8000000000000007</v>
      </c>
      <c r="AP1056" s="74">
        <v>8</v>
      </c>
      <c r="AQ1056" s="74">
        <v>48</v>
      </c>
      <c r="AR1056" s="74">
        <v>68</v>
      </c>
      <c r="AS1056" s="74">
        <v>82.2</v>
      </c>
      <c r="AT1056" s="78" t="s">
        <v>13</v>
      </c>
      <c r="AU1056" s="74" t="s">
        <v>13</v>
      </c>
      <c r="AV1056" s="78" t="s">
        <v>13</v>
      </c>
      <c r="AW1056" s="74" t="s">
        <v>13</v>
      </c>
      <c r="AX1056" s="74" t="s">
        <v>13</v>
      </c>
      <c r="AY1056" s="74" t="s">
        <v>13</v>
      </c>
      <c r="AZ1056" s="74" t="s">
        <v>13</v>
      </c>
      <c r="BA1056" s="74" t="s">
        <v>13</v>
      </c>
      <c r="BB1056" s="78" t="s">
        <v>13</v>
      </c>
      <c r="BC1056" s="74" t="s">
        <v>13</v>
      </c>
      <c r="BD1056" s="78" t="s">
        <v>13</v>
      </c>
      <c r="BE1056" s="74" t="s">
        <v>13</v>
      </c>
      <c r="BF1056" s="74" t="s">
        <v>13</v>
      </c>
      <c r="BG1056" s="74" t="s">
        <v>13</v>
      </c>
      <c r="BH1056" s="74" t="s">
        <v>13</v>
      </c>
      <c r="BI1056" s="74" t="s">
        <v>13</v>
      </c>
      <c r="BJ1056" s="78"/>
      <c r="BK1056" s="74"/>
      <c r="BL1056" s="78"/>
      <c r="BM1056" s="74"/>
      <c r="BN1056" s="74"/>
      <c r="BO1056" s="74"/>
      <c r="BP1056" s="74"/>
      <c r="BQ1056" s="74"/>
      <c r="BR1056" s="78">
        <v>570</v>
      </c>
      <c r="BS1056" s="74">
        <v>9.6999999999999993</v>
      </c>
      <c r="BT1056" s="78">
        <v>515</v>
      </c>
      <c r="BU1056" s="74">
        <v>12.1</v>
      </c>
      <c r="BV1056" s="74">
        <v>9.1999999999999993</v>
      </c>
      <c r="BW1056" s="74">
        <v>51.3</v>
      </c>
      <c r="BX1056" s="74">
        <v>67.599999999999994</v>
      </c>
      <c r="BY1056" s="74">
        <v>78.8</v>
      </c>
      <c r="BZ1056" s="78" t="s">
        <v>13</v>
      </c>
      <c r="CA1056" s="74" t="s">
        <v>13</v>
      </c>
      <c r="CB1056" s="78" t="s">
        <v>13</v>
      </c>
      <c r="CC1056" s="74" t="s">
        <v>13</v>
      </c>
      <c r="CD1056" s="74" t="s">
        <v>13</v>
      </c>
      <c r="CE1056" s="74" t="s">
        <v>13</v>
      </c>
      <c r="CF1056" s="74" t="s">
        <v>13</v>
      </c>
      <c r="CG1056" s="74" t="s">
        <v>13</v>
      </c>
      <c r="CH1056" s="78" t="s">
        <v>13</v>
      </c>
      <c r="CI1056" s="74" t="s">
        <v>13</v>
      </c>
      <c r="CJ1056" s="78" t="s">
        <v>13</v>
      </c>
      <c r="CK1056" s="74" t="s">
        <v>13</v>
      </c>
      <c r="CL1056" s="74" t="s">
        <v>13</v>
      </c>
      <c r="CM1056" s="74" t="s">
        <v>13</v>
      </c>
      <c r="CN1056" s="74" t="s">
        <v>13</v>
      </c>
      <c r="CO1056" s="74" t="s">
        <v>13</v>
      </c>
      <c r="CP1056" s="78"/>
      <c r="CQ1056" s="74"/>
      <c r="CR1056" s="78"/>
      <c r="CS1056" s="74"/>
      <c r="CT1056" s="74"/>
      <c r="CU1056" s="74"/>
      <c r="CV1056" s="74"/>
      <c r="CW1056" s="74"/>
    </row>
    <row r="1057" spans="1:101" ht="16.5" x14ac:dyDescent="0.3">
      <c r="A1057" s="74" t="s">
        <v>296</v>
      </c>
      <c r="B1057" s="74">
        <v>52</v>
      </c>
      <c r="C1057" s="74">
        <v>10007140</v>
      </c>
      <c r="D1057" s="74" t="s">
        <v>16</v>
      </c>
      <c r="E1057" s="74" t="s">
        <v>30</v>
      </c>
      <c r="F1057" s="78">
        <v>2375</v>
      </c>
      <c r="G1057" s="74">
        <v>3</v>
      </c>
      <c r="H1057" s="78">
        <v>2300</v>
      </c>
      <c r="I1057" s="74">
        <v>7.6</v>
      </c>
      <c r="J1057" s="74">
        <v>11.1</v>
      </c>
      <c r="K1057" s="74">
        <v>64.2</v>
      </c>
      <c r="L1057" s="74">
        <v>76.8</v>
      </c>
      <c r="M1057" s="74">
        <v>81.3</v>
      </c>
      <c r="N1057" s="78" t="s">
        <v>13</v>
      </c>
      <c r="O1057" s="74" t="s">
        <v>13</v>
      </c>
      <c r="P1057" s="78" t="s">
        <v>13</v>
      </c>
      <c r="Q1057" s="74" t="s">
        <v>13</v>
      </c>
      <c r="R1057" s="74" t="s">
        <v>13</v>
      </c>
      <c r="S1057" s="74" t="s">
        <v>13</v>
      </c>
      <c r="T1057" s="74" t="s">
        <v>13</v>
      </c>
      <c r="U1057" s="74" t="s">
        <v>13</v>
      </c>
      <c r="V1057" s="78" t="s">
        <v>13</v>
      </c>
      <c r="W1057" s="74" t="s">
        <v>13</v>
      </c>
      <c r="X1057" s="78" t="s">
        <v>13</v>
      </c>
      <c r="Y1057" s="74" t="s">
        <v>13</v>
      </c>
      <c r="Z1057" s="74" t="s">
        <v>13</v>
      </c>
      <c r="AA1057" s="74" t="s">
        <v>13</v>
      </c>
      <c r="AB1057" s="74" t="s">
        <v>13</v>
      </c>
      <c r="AC1057" s="74" t="s">
        <v>13</v>
      </c>
      <c r="AD1057" s="78"/>
      <c r="AE1057" s="74"/>
      <c r="AF1057" s="78"/>
      <c r="AG1057" s="74"/>
      <c r="AH1057" s="74"/>
      <c r="AI1057" s="74"/>
      <c r="AJ1057" s="74"/>
      <c r="AK1057" s="74"/>
      <c r="AL1057" s="78">
        <v>1390</v>
      </c>
      <c r="AM1057" s="74">
        <v>1.9</v>
      </c>
      <c r="AN1057" s="78">
        <v>1360</v>
      </c>
      <c r="AO1057" s="74">
        <v>8.5</v>
      </c>
      <c r="AP1057" s="74">
        <v>13.8</v>
      </c>
      <c r="AQ1057" s="74">
        <v>63.4</v>
      </c>
      <c r="AR1057" s="74">
        <v>73</v>
      </c>
      <c r="AS1057" s="74">
        <v>77.7</v>
      </c>
      <c r="AT1057" s="78" t="s">
        <v>13</v>
      </c>
      <c r="AU1057" s="74" t="s">
        <v>13</v>
      </c>
      <c r="AV1057" s="78" t="s">
        <v>13</v>
      </c>
      <c r="AW1057" s="74" t="s">
        <v>13</v>
      </c>
      <c r="AX1057" s="74" t="s">
        <v>13</v>
      </c>
      <c r="AY1057" s="74" t="s">
        <v>13</v>
      </c>
      <c r="AZ1057" s="74" t="s">
        <v>13</v>
      </c>
      <c r="BA1057" s="74" t="s">
        <v>13</v>
      </c>
      <c r="BB1057" s="78" t="s">
        <v>13</v>
      </c>
      <c r="BC1057" s="74" t="s">
        <v>13</v>
      </c>
      <c r="BD1057" s="78" t="s">
        <v>13</v>
      </c>
      <c r="BE1057" s="74" t="s">
        <v>13</v>
      </c>
      <c r="BF1057" s="74" t="s">
        <v>13</v>
      </c>
      <c r="BG1057" s="74" t="s">
        <v>13</v>
      </c>
      <c r="BH1057" s="74" t="s">
        <v>13</v>
      </c>
      <c r="BI1057" s="74" t="s">
        <v>13</v>
      </c>
      <c r="BJ1057" s="78"/>
      <c r="BK1057" s="74"/>
      <c r="BL1057" s="78"/>
      <c r="BM1057" s="74"/>
      <c r="BN1057" s="74"/>
      <c r="BO1057" s="74"/>
      <c r="BP1057" s="74"/>
      <c r="BQ1057" s="74"/>
      <c r="BR1057" s="78">
        <v>3760</v>
      </c>
      <c r="BS1057" s="74">
        <v>2.6</v>
      </c>
      <c r="BT1057" s="78">
        <v>3665</v>
      </c>
      <c r="BU1057" s="74">
        <v>7.9</v>
      </c>
      <c r="BV1057" s="74">
        <v>12.1</v>
      </c>
      <c r="BW1057" s="74">
        <v>63.9</v>
      </c>
      <c r="BX1057" s="74">
        <v>75.400000000000006</v>
      </c>
      <c r="BY1057" s="74">
        <v>80</v>
      </c>
      <c r="BZ1057" s="78" t="s">
        <v>13</v>
      </c>
      <c r="CA1057" s="74" t="s">
        <v>13</v>
      </c>
      <c r="CB1057" s="78" t="s">
        <v>13</v>
      </c>
      <c r="CC1057" s="74" t="s">
        <v>13</v>
      </c>
      <c r="CD1057" s="74" t="s">
        <v>13</v>
      </c>
      <c r="CE1057" s="74" t="s">
        <v>13</v>
      </c>
      <c r="CF1057" s="74" t="s">
        <v>13</v>
      </c>
      <c r="CG1057" s="74" t="s">
        <v>13</v>
      </c>
      <c r="CH1057" s="78" t="s">
        <v>13</v>
      </c>
      <c r="CI1057" s="74" t="s">
        <v>13</v>
      </c>
      <c r="CJ1057" s="78" t="s">
        <v>13</v>
      </c>
      <c r="CK1057" s="74" t="s">
        <v>13</v>
      </c>
      <c r="CL1057" s="74" t="s">
        <v>13</v>
      </c>
      <c r="CM1057" s="74" t="s">
        <v>13</v>
      </c>
      <c r="CN1057" s="74" t="s">
        <v>13</v>
      </c>
      <c r="CO1057" s="74" t="s">
        <v>13</v>
      </c>
      <c r="CP1057" s="78"/>
      <c r="CQ1057" s="74"/>
      <c r="CR1057" s="78"/>
      <c r="CS1057" s="74"/>
      <c r="CT1057" s="74"/>
      <c r="CU1057" s="74"/>
      <c r="CV1057" s="74"/>
      <c r="CW1057" s="74"/>
    </row>
    <row r="1058" spans="1:101" ht="16.5" x14ac:dyDescent="0.3">
      <c r="A1058" s="74" t="s">
        <v>296</v>
      </c>
      <c r="B1058" s="74">
        <v>110</v>
      </c>
      <c r="C1058" s="74">
        <v>10006840</v>
      </c>
      <c r="D1058" s="74" t="s">
        <v>16</v>
      </c>
      <c r="E1058" s="74" t="s">
        <v>32</v>
      </c>
      <c r="F1058" s="78">
        <v>2435</v>
      </c>
      <c r="G1058" s="74">
        <v>1.8</v>
      </c>
      <c r="H1058" s="78">
        <v>2390</v>
      </c>
      <c r="I1058" s="74">
        <v>6</v>
      </c>
      <c r="J1058" s="74">
        <v>8.9</v>
      </c>
      <c r="K1058" s="74">
        <v>57.6</v>
      </c>
      <c r="L1058" s="74">
        <v>77.400000000000006</v>
      </c>
      <c r="M1058" s="74">
        <v>85.2</v>
      </c>
      <c r="N1058" s="78" t="s">
        <v>13</v>
      </c>
      <c r="O1058" s="74" t="s">
        <v>13</v>
      </c>
      <c r="P1058" s="78" t="s">
        <v>13</v>
      </c>
      <c r="Q1058" s="74" t="s">
        <v>13</v>
      </c>
      <c r="R1058" s="74" t="s">
        <v>13</v>
      </c>
      <c r="S1058" s="74" t="s">
        <v>13</v>
      </c>
      <c r="T1058" s="74" t="s">
        <v>13</v>
      </c>
      <c r="U1058" s="74" t="s">
        <v>13</v>
      </c>
      <c r="V1058" s="78" t="s">
        <v>13</v>
      </c>
      <c r="W1058" s="74" t="s">
        <v>13</v>
      </c>
      <c r="X1058" s="78" t="s">
        <v>13</v>
      </c>
      <c r="Y1058" s="74" t="s">
        <v>13</v>
      </c>
      <c r="Z1058" s="74" t="s">
        <v>13</v>
      </c>
      <c r="AA1058" s="74" t="s">
        <v>13</v>
      </c>
      <c r="AB1058" s="74" t="s">
        <v>13</v>
      </c>
      <c r="AC1058" s="74" t="s">
        <v>13</v>
      </c>
      <c r="AD1058" s="78"/>
      <c r="AE1058" s="74"/>
      <c r="AF1058" s="78"/>
      <c r="AG1058" s="74"/>
      <c r="AH1058" s="74"/>
      <c r="AI1058" s="74"/>
      <c r="AJ1058" s="74"/>
      <c r="AK1058" s="74"/>
      <c r="AL1058" s="78">
        <v>1865</v>
      </c>
      <c r="AM1058" s="74">
        <v>1.4</v>
      </c>
      <c r="AN1058" s="78">
        <v>1840</v>
      </c>
      <c r="AO1058" s="74">
        <v>6.7</v>
      </c>
      <c r="AP1058" s="74">
        <v>9.6999999999999993</v>
      </c>
      <c r="AQ1058" s="74">
        <v>57.9</v>
      </c>
      <c r="AR1058" s="74">
        <v>74.3</v>
      </c>
      <c r="AS1058" s="74">
        <v>83.6</v>
      </c>
      <c r="AT1058" s="78" t="s">
        <v>13</v>
      </c>
      <c r="AU1058" s="74" t="s">
        <v>13</v>
      </c>
      <c r="AV1058" s="78" t="s">
        <v>13</v>
      </c>
      <c r="AW1058" s="74" t="s">
        <v>13</v>
      </c>
      <c r="AX1058" s="74" t="s">
        <v>13</v>
      </c>
      <c r="AY1058" s="74" t="s">
        <v>13</v>
      </c>
      <c r="AZ1058" s="74" t="s">
        <v>13</v>
      </c>
      <c r="BA1058" s="74" t="s">
        <v>13</v>
      </c>
      <c r="BB1058" s="78" t="s">
        <v>13</v>
      </c>
      <c r="BC1058" s="74" t="s">
        <v>13</v>
      </c>
      <c r="BD1058" s="78" t="s">
        <v>13</v>
      </c>
      <c r="BE1058" s="74" t="s">
        <v>13</v>
      </c>
      <c r="BF1058" s="74" t="s">
        <v>13</v>
      </c>
      <c r="BG1058" s="74" t="s">
        <v>13</v>
      </c>
      <c r="BH1058" s="74" t="s">
        <v>13</v>
      </c>
      <c r="BI1058" s="74" t="s">
        <v>13</v>
      </c>
      <c r="BJ1058" s="78"/>
      <c r="BK1058" s="74"/>
      <c r="BL1058" s="78"/>
      <c r="BM1058" s="74"/>
      <c r="BN1058" s="74"/>
      <c r="BO1058" s="74"/>
      <c r="BP1058" s="74"/>
      <c r="BQ1058" s="74"/>
      <c r="BR1058" s="78">
        <v>4300</v>
      </c>
      <c r="BS1058" s="74">
        <v>1.7</v>
      </c>
      <c r="BT1058" s="78">
        <v>4230</v>
      </c>
      <c r="BU1058" s="74">
        <v>6.3</v>
      </c>
      <c r="BV1058" s="74">
        <v>9.1999999999999993</v>
      </c>
      <c r="BW1058" s="74">
        <v>57.8</v>
      </c>
      <c r="BX1058" s="74">
        <v>76.099999999999994</v>
      </c>
      <c r="BY1058" s="74">
        <v>84.5</v>
      </c>
      <c r="BZ1058" s="78" t="s">
        <v>13</v>
      </c>
      <c r="CA1058" s="74" t="s">
        <v>13</v>
      </c>
      <c r="CB1058" s="78" t="s">
        <v>13</v>
      </c>
      <c r="CC1058" s="74" t="s">
        <v>13</v>
      </c>
      <c r="CD1058" s="74" t="s">
        <v>13</v>
      </c>
      <c r="CE1058" s="74" t="s">
        <v>13</v>
      </c>
      <c r="CF1058" s="74" t="s">
        <v>13</v>
      </c>
      <c r="CG1058" s="74" t="s">
        <v>13</v>
      </c>
      <c r="CH1058" s="78" t="s">
        <v>13</v>
      </c>
      <c r="CI1058" s="74" t="s">
        <v>13</v>
      </c>
      <c r="CJ1058" s="78" t="s">
        <v>13</v>
      </c>
      <c r="CK1058" s="74" t="s">
        <v>13</v>
      </c>
      <c r="CL1058" s="74" t="s">
        <v>13</v>
      </c>
      <c r="CM1058" s="74" t="s">
        <v>13</v>
      </c>
      <c r="CN1058" s="74" t="s">
        <v>13</v>
      </c>
      <c r="CO1058" s="74" t="s">
        <v>13</v>
      </c>
      <c r="CP1058" s="78"/>
      <c r="CQ1058" s="74"/>
      <c r="CR1058" s="78"/>
      <c r="CS1058" s="74"/>
      <c r="CT1058" s="74"/>
      <c r="CU1058" s="74"/>
      <c r="CV1058" s="74"/>
      <c r="CW1058" s="74"/>
    </row>
    <row r="1059" spans="1:101" ht="16.5" x14ac:dyDescent="0.3">
      <c r="A1059" s="74" t="s">
        <v>296</v>
      </c>
      <c r="B1059" s="74">
        <v>200</v>
      </c>
      <c r="C1059" s="74">
        <v>10000712</v>
      </c>
      <c r="D1059" s="74" t="s">
        <v>16</v>
      </c>
      <c r="E1059" s="74" t="s">
        <v>34</v>
      </c>
      <c r="F1059" s="78">
        <v>435</v>
      </c>
      <c r="G1059" s="74">
        <v>3.2</v>
      </c>
      <c r="H1059" s="78">
        <v>420</v>
      </c>
      <c r="I1059" s="74">
        <v>6</v>
      </c>
      <c r="J1059" s="74">
        <v>13.1</v>
      </c>
      <c r="K1059" s="74">
        <v>68.099999999999994</v>
      </c>
      <c r="L1059" s="74">
        <v>76.900000000000006</v>
      </c>
      <c r="M1059" s="74">
        <v>81</v>
      </c>
      <c r="N1059" s="78" t="s">
        <v>13</v>
      </c>
      <c r="O1059" s="74" t="s">
        <v>13</v>
      </c>
      <c r="P1059" s="78" t="s">
        <v>13</v>
      </c>
      <c r="Q1059" s="74" t="s">
        <v>13</v>
      </c>
      <c r="R1059" s="74" t="s">
        <v>13</v>
      </c>
      <c r="S1059" s="74" t="s">
        <v>13</v>
      </c>
      <c r="T1059" s="74" t="s">
        <v>13</v>
      </c>
      <c r="U1059" s="74" t="s">
        <v>13</v>
      </c>
      <c r="V1059" s="78" t="s">
        <v>13</v>
      </c>
      <c r="W1059" s="74" t="s">
        <v>13</v>
      </c>
      <c r="X1059" s="78" t="s">
        <v>13</v>
      </c>
      <c r="Y1059" s="74" t="s">
        <v>13</v>
      </c>
      <c r="Z1059" s="74" t="s">
        <v>13</v>
      </c>
      <c r="AA1059" s="74" t="s">
        <v>13</v>
      </c>
      <c r="AB1059" s="74" t="s">
        <v>13</v>
      </c>
      <c r="AC1059" s="74" t="s">
        <v>13</v>
      </c>
      <c r="AD1059" s="78"/>
      <c r="AE1059" s="74"/>
      <c r="AF1059" s="78"/>
      <c r="AG1059" s="74"/>
      <c r="AH1059" s="74"/>
      <c r="AI1059" s="74"/>
      <c r="AJ1059" s="74"/>
      <c r="AK1059" s="74"/>
      <c r="AL1059" s="78">
        <v>150</v>
      </c>
      <c r="AM1059" s="74">
        <v>1.3</v>
      </c>
      <c r="AN1059" s="78">
        <v>145</v>
      </c>
      <c r="AO1059" s="74">
        <v>5.4</v>
      </c>
      <c r="AP1059" s="74">
        <v>11.6</v>
      </c>
      <c r="AQ1059" s="74">
        <v>71.400000000000006</v>
      </c>
      <c r="AR1059" s="74">
        <v>78.900000000000006</v>
      </c>
      <c r="AS1059" s="74">
        <v>83</v>
      </c>
      <c r="AT1059" s="78" t="s">
        <v>13</v>
      </c>
      <c r="AU1059" s="74" t="s">
        <v>13</v>
      </c>
      <c r="AV1059" s="78" t="s">
        <v>13</v>
      </c>
      <c r="AW1059" s="74" t="s">
        <v>13</v>
      </c>
      <c r="AX1059" s="74" t="s">
        <v>13</v>
      </c>
      <c r="AY1059" s="74" t="s">
        <v>13</v>
      </c>
      <c r="AZ1059" s="74" t="s">
        <v>13</v>
      </c>
      <c r="BA1059" s="74" t="s">
        <v>13</v>
      </c>
      <c r="BB1059" s="78" t="s">
        <v>13</v>
      </c>
      <c r="BC1059" s="74" t="s">
        <v>13</v>
      </c>
      <c r="BD1059" s="78" t="s">
        <v>13</v>
      </c>
      <c r="BE1059" s="74" t="s">
        <v>13</v>
      </c>
      <c r="BF1059" s="74" t="s">
        <v>13</v>
      </c>
      <c r="BG1059" s="74" t="s">
        <v>13</v>
      </c>
      <c r="BH1059" s="74" t="s">
        <v>13</v>
      </c>
      <c r="BI1059" s="74" t="s">
        <v>13</v>
      </c>
      <c r="BJ1059" s="78"/>
      <c r="BK1059" s="74"/>
      <c r="BL1059" s="78"/>
      <c r="BM1059" s="74"/>
      <c r="BN1059" s="74"/>
      <c r="BO1059" s="74"/>
      <c r="BP1059" s="74"/>
      <c r="BQ1059" s="74"/>
      <c r="BR1059" s="78">
        <v>585</v>
      </c>
      <c r="BS1059" s="74">
        <v>2.7</v>
      </c>
      <c r="BT1059" s="78">
        <v>565</v>
      </c>
      <c r="BU1059" s="74">
        <v>5.8</v>
      </c>
      <c r="BV1059" s="74">
        <v>12.7</v>
      </c>
      <c r="BW1059" s="74">
        <v>69</v>
      </c>
      <c r="BX1059" s="74">
        <v>77.400000000000006</v>
      </c>
      <c r="BY1059" s="74">
        <v>81.5</v>
      </c>
      <c r="BZ1059" s="78" t="s">
        <v>13</v>
      </c>
      <c r="CA1059" s="74" t="s">
        <v>13</v>
      </c>
      <c r="CB1059" s="78" t="s">
        <v>13</v>
      </c>
      <c r="CC1059" s="74" t="s">
        <v>13</v>
      </c>
      <c r="CD1059" s="74" t="s">
        <v>13</v>
      </c>
      <c r="CE1059" s="74" t="s">
        <v>13</v>
      </c>
      <c r="CF1059" s="74" t="s">
        <v>13</v>
      </c>
      <c r="CG1059" s="74" t="s">
        <v>13</v>
      </c>
      <c r="CH1059" s="78" t="s">
        <v>13</v>
      </c>
      <c r="CI1059" s="74" t="s">
        <v>13</v>
      </c>
      <c r="CJ1059" s="78" t="s">
        <v>13</v>
      </c>
      <c r="CK1059" s="74" t="s">
        <v>13</v>
      </c>
      <c r="CL1059" s="74" t="s">
        <v>13</v>
      </c>
      <c r="CM1059" s="74" t="s">
        <v>13</v>
      </c>
      <c r="CN1059" s="74" t="s">
        <v>13</v>
      </c>
      <c r="CO1059" s="74" t="s">
        <v>13</v>
      </c>
      <c r="CP1059" s="78"/>
      <c r="CQ1059" s="74"/>
      <c r="CR1059" s="78"/>
      <c r="CS1059" s="74"/>
      <c r="CT1059" s="74"/>
      <c r="CU1059" s="74"/>
      <c r="CV1059" s="74"/>
      <c r="CW1059" s="74"/>
    </row>
    <row r="1060" spans="1:101" ht="16.5" x14ac:dyDescent="0.3">
      <c r="A1060" s="74" t="s">
        <v>296</v>
      </c>
      <c r="B1060" s="74">
        <v>7</v>
      </c>
      <c r="C1060" s="74">
        <v>10007811</v>
      </c>
      <c r="D1060" s="74" t="s">
        <v>36</v>
      </c>
      <c r="E1060" s="74" t="s">
        <v>37</v>
      </c>
      <c r="F1060" s="78">
        <v>370</v>
      </c>
      <c r="G1060" s="74">
        <v>5.6</v>
      </c>
      <c r="H1060" s="78">
        <v>350</v>
      </c>
      <c r="I1060" s="74">
        <v>6.3</v>
      </c>
      <c r="J1060" s="74">
        <v>6.8</v>
      </c>
      <c r="K1060" s="74">
        <v>63</v>
      </c>
      <c r="L1060" s="74">
        <v>82.9</v>
      </c>
      <c r="M1060" s="74">
        <v>86.9</v>
      </c>
      <c r="N1060" s="78" t="s">
        <v>13</v>
      </c>
      <c r="O1060" s="74" t="s">
        <v>13</v>
      </c>
      <c r="P1060" s="78" t="s">
        <v>13</v>
      </c>
      <c r="Q1060" s="74" t="s">
        <v>13</v>
      </c>
      <c r="R1060" s="74" t="s">
        <v>13</v>
      </c>
      <c r="S1060" s="74" t="s">
        <v>13</v>
      </c>
      <c r="T1060" s="74" t="s">
        <v>13</v>
      </c>
      <c r="U1060" s="74" t="s">
        <v>13</v>
      </c>
      <c r="V1060" s="78" t="s">
        <v>13</v>
      </c>
      <c r="W1060" s="74" t="s">
        <v>13</v>
      </c>
      <c r="X1060" s="78" t="s">
        <v>13</v>
      </c>
      <c r="Y1060" s="74" t="s">
        <v>13</v>
      </c>
      <c r="Z1060" s="74" t="s">
        <v>13</v>
      </c>
      <c r="AA1060" s="74" t="s">
        <v>13</v>
      </c>
      <c r="AB1060" s="74" t="s">
        <v>13</v>
      </c>
      <c r="AC1060" s="74" t="s">
        <v>13</v>
      </c>
      <c r="AD1060" s="78"/>
      <c r="AE1060" s="74"/>
      <c r="AF1060" s="78"/>
      <c r="AG1060" s="74"/>
      <c r="AH1060" s="74"/>
      <c r="AI1060" s="74"/>
      <c r="AJ1060" s="74"/>
      <c r="AK1060" s="74"/>
      <c r="AL1060" s="78">
        <v>70</v>
      </c>
      <c r="AM1060" s="74">
        <v>0</v>
      </c>
      <c r="AN1060" s="78">
        <v>70</v>
      </c>
      <c r="AO1060" s="74">
        <v>6.9</v>
      </c>
      <c r="AP1060" s="74">
        <v>8.3000000000000007</v>
      </c>
      <c r="AQ1060" s="74">
        <v>45.8</v>
      </c>
      <c r="AR1060" s="74">
        <v>75</v>
      </c>
      <c r="AS1060" s="74">
        <v>84.7</v>
      </c>
      <c r="AT1060" s="78" t="s">
        <v>13</v>
      </c>
      <c r="AU1060" s="74" t="s">
        <v>13</v>
      </c>
      <c r="AV1060" s="78" t="s">
        <v>13</v>
      </c>
      <c r="AW1060" s="74" t="s">
        <v>13</v>
      </c>
      <c r="AX1060" s="74" t="s">
        <v>13</v>
      </c>
      <c r="AY1060" s="74" t="s">
        <v>13</v>
      </c>
      <c r="AZ1060" s="74" t="s">
        <v>13</v>
      </c>
      <c r="BA1060" s="74" t="s">
        <v>13</v>
      </c>
      <c r="BB1060" s="78" t="s">
        <v>13</v>
      </c>
      <c r="BC1060" s="74" t="s">
        <v>13</v>
      </c>
      <c r="BD1060" s="78" t="s">
        <v>13</v>
      </c>
      <c r="BE1060" s="74" t="s">
        <v>13</v>
      </c>
      <c r="BF1060" s="74" t="s">
        <v>13</v>
      </c>
      <c r="BG1060" s="74" t="s">
        <v>13</v>
      </c>
      <c r="BH1060" s="74" t="s">
        <v>13</v>
      </c>
      <c r="BI1060" s="74" t="s">
        <v>13</v>
      </c>
      <c r="BJ1060" s="78"/>
      <c r="BK1060" s="74"/>
      <c r="BL1060" s="78"/>
      <c r="BM1060" s="74"/>
      <c r="BN1060" s="74"/>
      <c r="BO1060" s="74"/>
      <c r="BP1060" s="74"/>
      <c r="BQ1060" s="74"/>
      <c r="BR1060" s="78">
        <v>445</v>
      </c>
      <c r="BS1060" s="74">
        <v>4.7</v>
      </c>
      <c r="BT1060" s="78">
        <v>425</v>
      </c>
      <c r="BU1060" s="74">
        <v>6.4</v>
      </c>
      <c r="BV1060" s="74">
        <v>7.1</v>
      </c>
      <c r="BW1060" s="74">
        <v>60</v>
      </c>
      <c r="BX1060" s="74">
        <v>81.599999999999994</v>
      </c>
      <c r="BY1060" s="74">
        <v>86.5</v>
      </c>
      <c r="BZ1060" s="78" t="s">
        <v>13</v>
      </c>
      <c r="CA1060" s="74" t="s">
        <v>13</v>
      </c>
      <c r="CB1060" s="78" t="s">
        <v>13</v>
      </c>
      <c r="CC1060" s="74" t="s">
        <v>13</v>
      </c>
      <c r="CD1060" s="74" t="s">
        <v>13</v>
      </c>
      <c r="CE1060" s="74" t="s">
        <v>13</v>
      </c>
      <c r="CF1060" s="74" t="s">
        <v>13</v>
      </c>
      <c r="CG1060" s="74" t="s">
        <v>13</v>
      </c>
      <c r="CH1060" s="78" t="s">
        <v>13</v>
      </c>
      <c r="CI1060" s="74" t="s">
        <v>13</v>
      </c>
      <c r="CJ1060" s="78" t="s">
        <v>13</v>
      </c>
      <c r="CK1060" s="74" t="s">
        <v>13</v>
      </c>
      <c r="CL1060" s="74" t="s">
        <v>13</v>
      </c>
      <c r="CM1060" s="74" t="s">
        <v>13</v>
      </c>
      <c r="CN1060" s="74" t="s">
        <v>13</v>
      </c>
      <c r="CO1060" s="74" t="s">
        <v>13</v>
      </c>
      <c r="CP1060" s="78"/>
      <c r="CQ1060" s="74"/>
      <c r="CR1060" s="78"/>
      <c r="CS1060" s="74"/>
      <c r="CT1060" s="74"/>
      <c r="CU1060" s="74"/>
      <c r="CV1060" s="74"/>
      <c r="CW1060" s="74"/>
    </row>
    <row r="1061" spans="1:101" ht="16.5" x14ac:dyDescent="0.3">
      <c r="A1061" s="74" t="s">
        <v>296</v>
      </c>
      <c r="B1061" s="74">
        <v>49</v>
      </c>
      <c r="C1061" s="74">
        <v>10006841</v>
      </c>
      <c r="D1061" s="74" t="s">
        <v>39</v>
      </c>
      <c r="E1061" s="74" t="s">
        <v>40</v>
      </c>
      <c r="F1061" s="78">
        <v>580</v>
      </c>
      <c r="G1061" s="74">
        <v>3.8</v>
      </c>
      <c r="H1061" s="78">
        <v>555</v>
      </c>
      <c r="I1061" s="74">
        <v>7.7</v>
      </c>
      <c r="J1061" s="74">
        <v>10.3</v>
      </c>
      <c r="K1061" s="74">
        <v>61.7</v>
      </c>
      <c r="L1061" s="74">
        <v>74.5</v>
      </c>
      <c r="M1061" s="74">
        <v>82</v>
      </c>
      <c r="N1061" s="78" t="s">
        <v>13</v>
      </c>
      <c r="O1061" s="74" t="s">
        <v>13</v>
      </c>
      <c r="P1061" s="78" t="s">
        <v>13</v>
      </c>
      <c r="Q1061" s="74" t="s">
        <v>13</v>
      </c>
      <c r="R1061" s="74" t="s">
        <v>13</v>
      </c>
      <c r="S1061" s="74" t="s">
        <v>13</v>
      </c>
      <c r="T1061" s="74" t="s">
        <v>13</v>
      </c>
      <c r="U1061" s="74" t="s">
        <v>13</v>
      </c>
      <c r="V1061" s="78" t="s">
        <v>13</v>
      </c>
      <c r="W1061" s="74" t="s">
        <v>13</v>
      </c>
      <c r="X1061" s="78" t="s">
        <v>13</v>
      </c>
      <c r="Y1061" s="74" t="s">
        <v>13</v>
      </c>
      <c r="Z1061" s="74" t="s">
        <v>13</v>
      </c>
      <c r="AA1061" s="74" t="s">
        <v>13</v>
      </c>
      <c r="AB1061" s="74" t="s">
        <v>13</v>
      </c>
      <c r="AC1061" s="74" t="s">
        <v>13</v>
      </c>
      <c r="AD1061" s="78"/>
      <c r="AE1061" s="74"/>
      <c r="AF1061" s="78"/>
      <c r="AG1061" s="74"/>
      <c r="AH1061" s="74"/>
      <c r="AI1061" s="74"/>
      <c r="AJ1061" s="74"/>
      <c r="AK1061" s="74"/>
      <c r="AL1061" s="78">
        <v>410</v>
      </c>
      <c r="AM1061" s="74">
        <v>1.5</v>
      </c>
      <c r="AN1061" s="78">
        <v>405</v>
      </c>
      <c r="AO1061" s="74">
        <v>10.6</v>
      </c>
      <c r="AP1061" s="74">
        <v>15.8</v>
      </c>
      <c r="AQ1061" s="74">
        <v>60.7</v>
      </c>
      <c r="AR1061" s="74">
        <v>68.099999999999994</v>
      </c>
      <c r="AS1061" s="74">
        <v>73.599999999999994</v>
      </c>
      <c r="AT1061" s="78" t="s">
        <v>13</v>
      </c>
      <c r="AU1061" s="74" t="s">
        <v>13</v>
      </c>
      <c r="AV1061" s="78" t="s">
        <v>13</v>
      </c>
      <c r="AW1061" s="74" t="s">
        <v>13</v>
      </c>
      <c r="AX1061" s="74" t="s">
        <v>13</v>
      </c>
      <c r="AY1061" s="74" t="s">
        <v>13</v>
      </c>
      <c r="AZ1061" s="74" t="s">
        <v>13</v>
      </c>
      <c r="BA1061" s="74" t="s">
        <v>13</v>
      </c>
      <c r="BB1061" s="78" t="s">
        <v>13</v>
      </c>
      <c r="BC1061" s="74" t="s">
        <v>13</v>
      </c>
      <c r="BD1061" s="78" t="s">
        <v>13</v>
      </c>
      <c r="BE1061" s="74" t="s">
        <v>13</v>
      </c>
      <c r="BF1061" s="74" t="s">
        <v>13</v>
      </c>
      <c r="BG1061" s="74" t="s">
        <v>13</v>
      </c>
      <c r="BH1061" s="74" t="s">
        <v>13</v>
      </c>
      <c r="BI1061" s="74" t="s">
        <v>13</v>
      </c>
      <c r="BJ1061" s="78"/>
      <c r="BK1061" s="74"/>
      <c r="BL1061" s="78"/>
      <c r="BM1061" s="74"/>
      <c r="BN1061" s="74"/>
      <c r="BO1061" s="74"/>
      <c r="BP1061" s="74"/>
      <c r="BQ1061" s="74"/>
      <c r="BR1061" s="78">
        <v>990</v>
      </c>
      <c r="BS1061" s="74">
        <v>2.8</v>
      </c>
      <c r="BT1061" s="78">
        <v>960</v>
      </c>
      <c r="BU1061" s="74">
        <v>8.9</v>
      </c>
      <c r="BV1061" s="74">
        <v>12.6</v>
      </c>
      <c r="BW1061" s="74">
        <v>61.3</v>
      </c>
      <c r="BX1061" s="74">
        <v>71.8</v>
      </c>
      <c r="BY1061" s="74">
        <v>78.5</v>
      </c>
      <c r="BZ1061" s="78" t="s">
        <v>13</v>
      </c>
      <c r="CA1061" s="74" t="s">
        <v>13</v>
      </c>
      <c r="CB1061" s="78" t="s">
        <v>13</v>
      </c>
      <c r="CC1061" s="74" t="s">
        <v>13</v>
      </c>
      <c r="CD1061" s="74" t="s">
        <v>13</v>
      </c>
      <c r="CE1061" s="74" t="s">
        <v>13</v>
      </c>
      <c r="CF1061" s="74" t="s">
        <v>13</v>
      </c>
      <c r="CG1061" s="74" t="s">
        <v>13</v>
      </c>
      <c r="CH1061" s="78" t="s">
        <v>13</v>
      </c>
      <c r="CI1061" s="74" t="s">
        <v>13</v>
      </c>
      <c r="CJ1061" s="78" t="s">
        <v>13</v>
      </c>
      <c r="CK1061" s="74" t="s">
        <v>13</v>
      </c>
      <c r="CL1061" s="74" t="s">
        <v>13</v>
      </c>
      <c r="CM1061" s="74" t="s">
        <v>13</v>
      </c>
      <c r="CN1061" s="74" t="s">
        <v>13</v>
      </c>
      <c r="CO1061" s="74" t="s">
        <v>13</v>
      </c>
      <c r="CP1061" s="78"/>
      <c r="CQ1061" s="74"/>
      <c r="CR1061" s="78"/>
      <c r="CS1061" s="74"/>
      <c r="CT1061" s="74"/>
      <c r="CU1061" s="74"/>
      <c r="CV1061" s="74"/>
      <c r="CW1061" s="74"/>
    </row>
    <row r="1062" spans="1:101" ht="16.5" x14ac:dyDescent="0.3">
      <c r="A1062" s="74" t="s">
        <v>296</v>
      </c>
      <c r="B1062" s="74">
        <v>197</v>
      </c>
      <c r="C1062" s="74">
        <v>10000385</v>
      </c>
      <c r="D1062" s="74" t="s">
        <v>19</v>
      </c>
      <c r="E1062" s="74" t="s">
        <v>42</v>
      </c>
      <c r="F1062" s="78">
        <v>425</v>
      </c>
      <c r="G1062" s="74">
        <v>1.6</v>
      </c>
      <c r="H1062" s="78">
        <v>420</v>
      </c>
      <c r="I1062" s="74">
        <v>8.8000000000000007</v>
      </c>
      <c r="J1062" s="74">
        <v>16</v>
      </c>
      <c r="K1062" s="74">
        <v>69.5</v>
      </c>
      <c r="L1062" s="74">
        <v>73.3</v>
      </c>
      <c r="M1062" s="74">
        <v>75.2</v>
      </c>
      <c r="N1062" s="78" t="s">
        <v>13</v>
      </c>
      <c r="O1062" s="74" t="s">
        <v>13</v>
      </c>
      <c r="P1062" s="78" t="s">
        <v>13</v>
      </c>
      <c r="Q1062" s="74" t="s">
        <v>13</v>
      </c>
      <c r="R1062" s="74" t="s">
        <v>13</v>
      </c>
      <c r="S1062" s="74" t="s">
        <v>13</v>
      </c>
      <c r="T1062" s="74" t="s">
        <v>13</v>
      </c>
      <c r="U1062" s="74" t="s">
        <v>13</v>
      </c>
      <c r="V1062" s="78" t="s">
        <v>13</v>
      </c>
      <c r="W1062" s="74" t="s">
        <v>13</v>
      </c>
      <c r="X1062" s="78" t="s">
        <v>13</v>
      </c>
      <c r="Y1062" s="74" t="s">
        <v>13</v>
      </c>
      <c r="Z1062" s="74" t="s">
        <v>13</v>
      </c>
      <c r="AA1062" s="74" t="s">
        <v>13</v>
      </c>
      <c r="AB1062" s="74" t="s">
        <v>13</v>
      </c>
      <c r="AC1062" s="74" t="s">
        <v>13</v>
      </c>
      <c r="AD1062" s="78"/>
      <c r="AE1062" s="74"/>
      <c r="AF1062" s="78"/>
      <c r="AG1062" s="74"/>
      <c r="AH1062" s="74"/>
      <c r="AI1062" s="74"/>
      <c r="AJ1062" s="74"/>
      <c r="AK1062" s="74"/>
      <c r="AL1062" s="78">
        <v>235</v>
      </c>
      <c r="AM1062" s="74">
        <v>0.4</v>
      </c>
      <c r="AN1062" s="78">
        <v>235</v>
      </c>
      <c r="AO1062" s="74">
        <v>11.9</v>
      </c>
      <c r="AP1062" s="74">
        <v>25.8</v>
      </c>
      <c r="AQ1062" s="74">
        <v>56.4</v>
      </c>
      <c r="AR1062" s="74">
        <v>58.9</v>
      </c>
      <c r="AS1062" s="74">
        <v>62.3</v>
      </c>
      <c r="AT1062" s="78" t="s">
        <v>13</v>
      </c>
      <c r="AU1062" s="74" t="s">
        <v>13</v>
      </c>
      <c r="AV1062" s="78" t="s">
        <v>13</v>
      </c>
      <c r="AW1062" s="74" t="s">
        <v>13</v>
      </c>
      <c r="AX1062" s="74" t="s">
        <v>13</v>
      </c>
      <c r="AY1062" s="74" t="s">
        <v>13</v>
      </c>
      <c r="AZ1062" s="74" t="s">
        <v>13</v>
      </c>
      <c r="BA1062" s="74" t="s">
        <v>13</v>
      </c>
      <c r="BB1062" s="78" t="s">
        <v>13</v>
      </c>
      <c r="BC1062" s="74" t="s">
        <v>13</v>
      </c>
      <c r="BD1062" s="78" t="s">
        <v>13</v>
      </c>
      <c r="BE1062" s="74" t="s">
        <v>13</v>
      </c>
      <c r="BF1062" s="74" t="s">
        <v>13</v>
      </c>
      <c r="BG1062" s="74" t="s">
        <v>13</v>
      </c>
      <c r="BH1062" s="74" t="s">
        <v>13</v>
      </c>
      <c r="BI1062" s="74" t="s">
        <v>13</v>
      </c>
      <c r="BJ1062" s="78"/>
      <c r="BK1062" s="74"/>
      <c r="BL1062" s="78"/>
      <c r="BM1062" s="74"/>
      <c r="BN1062" s="74"/>
      <c r="BO1062" s="74"/>
      <c r="BP1062" s="74"/>
      <c r="BQ1062" s="74"/>
      <c r="BR1062" s="78">
        <v>665</v>
      </c>
      <c r="BS1062" s="74">
        <v>1.2</v>
      </c>
      <c r="BT1062" s="78">
        <v>655</v>
      </c>
      <c r="BU1062" s="74">
        <v>9.9</v>
      </c>
      <c r="BV1062" s="74">
        <v>19.5</v>
      </c>
      <c r="BW1062" s="74">
        <v>64.8</v>
      </c>
      <c r="BX1062" s="74">
        <v>68.099999999999994</v>
      </c>
      <c r="BY1062" s="74">
        <v>70.599999999999994</v>
      </c>
      <c r="BZ1062" s="78" t="s">
        <v>13</v>
      </c>
      <c r="CA1062" s="74" t="s">
        <v>13</v>
      </c>
      <c r="CB1062" s="78" t="s">
        <v>13</v>
      </c>
      <c r="CC1062" s="74" t="s">
        <v>13</v>
      </c>
      <c r="CD1062" s="74" t="s">
        <v>13</v>
      </c>
      <c r="CE1062" s="74" t="s">
        <v>13</v>
      </c>
      <c r="CF1062" s="74" t="s">
        <v>13</v>
      </c>
      <c r="CG1062" s="74" t="s">
        <v>13</v>
      </c>
      <c r="CH1062" s="78" t="s">
        <v>13</v>
      </c>
      <c r="CI1062" s="74" t="s">
        <v>13</v>
      </c>
      <c r="CJ1062" s="78" t="s">
        <v>13</v>
      </c>
      <c r="CK1062" s="74" t="s">
        <v>13</v>
      </c>
      <c r="CL1062" s="74" t="s">
        <v>13</v>
      </c>
      <c r="CM1062" s="74" t="s">
        <v>13</v>
      </c>
      <c r="CN1062" s="74" t="s">
        <v>13</v>
      </c>
      <c r="CO1062" s="74" t="s">
        <v>13</v>
      </c>
      <c r="CP1062" s="78"/>
      <c r="CQ1062" s="74"/>
      <c r="CR1062" s="78"/>
      <c r="CS1062" s="74"/>
      <c r="CT1062" s="74"/>
      <c r="CU1062" s="74"/>
      <c r="CV1062" s="74"/>
      <c r="CW1062" s="74"/>
    </row>
    <row r="1063" spans="1:101" ht="16.5" x14ac:dyDescent="0.3">
      <c r="A1063" s="74" t="s">
        <v>296</v>
      </c>
      <c r="B1063" s="74">
        <v>50</v>
      </c>
      <c r="C1063" s="74">
        <v>10000824</v>
      </c>
      <c r="D1063" s="74" t="s">
        <v>19</v>
      </c>
      <c r="E1063" s="74" t="s">
        <v>44</v>
      </c>
      <c r="F1063" s="78">
        <v>1600</v>
      </c>
      <c r="G1063" s="74">
        <v>3.3</v>
      </c>
      <c r="H1063" s="78">
        <v>1545</v>
      </c>
      <c r="I1063" s="74">
        <v>6.5</v>
      </c>
      <c r="J1063" s="74">
        <v>8</v>
      </c>
      <c r="K1063" s="74">
        <v>72.3</v>
      </c>
      <c r="L1063" s="74">
        <v>82.3</v>
      </c>
      <c r="M1063" s="74">
        <v>85.5</v>
      </c>
      <c r="N1063" s="78" t="s">
        <v>13</v>
      </c>
      <c r="O1063" s="74" t="s">
        <v>13</v>
      </c>
      <c r="P1063" s="78" t="s">
        <v>13</v>
      </c>
      <c r="Q1063" s="74" t="s">
        <v>13</v>
      </c>
      <c r="R1063" s="74" t="s">
        <v>13</v>
      </c>
      <c r="S1063" s="74" t="s">
        <v>13</v>
      </c>
      <c r="T1063" s="74" t="s">
        <v>13</v>
      </c>
      <c r="U1063" s="74" t="s">
        <v>13</v>
      </c>
      <c r="V1063" s="78" t="s">
        <v>13</v>
      </c>
      <c r="W1063" s="74" t="s">
        <v>13</v>
      </c>
      <c r="X1063" s="78" t="s">
        <v>13</v>
      </c>
      <c r="Y1063" s="74" t="s">
        <v>13</v>
      </c>
      <c r="Z1063" s="74" t="s">
        <v>13</v>
      </c>
      <c r="AA1063" s="74" t="s">
        <v>13</v>
      </c>
      <c r="AB1063" s="74" t="s">
        <v>13</v>
      </c>
      <c r="AC1063" s="74" t="s">
        <v>13</v>
      </c>
      <c r="AD1063" s="78"/>
      <c r="AE1063" s="74"/>
      <c r="AF1063" s="78"/>
      <c r="AG1063" s="74"/>
      <c r="AH1063" s="74"/>
      <c r="AI1063" s="74"/>
      <c r="AJ1063" s="74"/>
      <c r="AK1063" s="74"/>
      <c r="AL1063" s="78">
        <v>1305</v>
      </c>
      <c r="AM1063" s="74">
        <v>1.7</v>
      </c>
      <c r="AN1063" s="78">
        <v>1285</v>
      </c>
      <c r="AO1063" s="74">
        <v>9.1</v>
      </c>
      <c r="AP1063" s="74">
        <v>11.7</v>
      </c>
      <c r="AQ1063" s="74">
        <v>71.5</v>
      </c>
      <c r="AR1063" s="74">
        <v>76.7</v>
      </c>
      <c r="AS1063" s="74">
        <v>79.2</v>
      </c>
      <c r="AT1063" s="78" t="s">
        <v>13</v>
      </c>
      <c r="AU1063" s="74" t="s">
        <v>13</v>
      </c>
      <c r="AV1063" s="78" t="s">
        <v>13</v>
      </c>
      <c r="AW1063" s="74" t="s">
        <v>13</v>
      </c>
      <c r="AX1063" s="74" t="s">
        <v>13</v>
      </c>
      <c r="AY1063" s="74" t="s">
        <v>13</v>
      </c>
      <c r="AZ1063" s="74" t="s">
        <v>13</v>
      </c>
      <c r="BA1063" s="74" t="s">
        <v>13</v>
      </c>
      <c r="BB1063" s="78" t="s">
        <v>13</v>
      </c>
      <c r="BC1063" s="74" t="s">
        <v>13</v>
      </c>
      <c r="BD1063" s="78" t="s">
        <v>13</v>
      </c>
      <c r="BE1063" s="74" t="s">
        <v>13</v>
      </c>
      <c r="BF1063" s="74" t="s">
        <v>13</v>
      </c>
      <c r="BG1063" s="74" t="s">
        <v>13</v>
      </c>
      <c r="BH1063" s="74" t="s">
        <v>13</v>
      </c>
      <c r="BI1063" s="74" t="s">
        <v>13</v>
      </c>
      <c r="BJ1063" s="78"/>
      <c r="BK1063" s="74"/>
      <c r="BL1063" s="78"/>
      <c r="BM1063" s="74"/>
      <c r="BN1063" s="74"/>
      <c r="BO1063" s="74"/>
      <c r="BP1063" s="74"/>
      <c r="BQ1063" s="74"/>
      <c r="BR1063" s="78">
        <v>2905</v>
      </c>
      <c r="BS1063" s="74">
        <v>2.6</v>
      </c>
      <c r="BT1063" s="78">
        <v>2830</v>
      </c>
      <c r="BU1063" s="74">
        <v>7.7</v>
      </c>
      <c r="BV1063" s="74">
        <v>9.6999999999999993</v>
      </c>
      <c r="BW1063" s="74">
        <v>71.900000000000006</v>
      </c>
      <c r="BX1063" s="74">
        <v>79.8</v>
      </c>
      <c r="BY1063" s="74">
        <v>82.7</v>
      </c>
      <c r="BZ1063" s="78" t="s">
        <v>13</v>
      </c>
      <c r="CA1063" s="74" t="s">
        <v>13</v>
      </c>
      <c r="CB1063" s="78" t="s">
        <v>13</v>
      </c>
      <c r="CC1063" s="74" t="s">
        <v>13</v>
      </c>
      <c r="CD1063" s="74" t="s">
        <v>13</v>
      </c>
      <c r="CE1063" s="74" t="s">
        <v>13</v>
      </c>
      <c r="CF1063" s="74" t="s">
        <v>13</v>
      </c>
      <c r="CG1063" s="74" t="s">
        <v>13</v>
      </c>
      <c r="CH1063" s="78" t="s">
        <v>13</v>
      </c>
      <c r="CI1063" s="74" t="s">
        <v>13</v>
      </c>
      <c r="CJ1063" s="78" t="s">
        <v>13</v>
      </c>
      <c r="CK1063" s="74" t="s">
        <v>13</v>
      </c>
      <c r="CL1063" s="74" t="s">
        <v>13</v>
      </c>
      <c r="CM1063" s="74" t="s">
        <v>13</v>
      </c>
      <c r="CN1063" s="74" t="s">
        <v>13</v>
      </c>
      <c r="CO1063" s="74" t="s">
        <v>13</v>
      </c>
      <c r="CP1063" s="78"/>
      <c r="CQ1063" s="74"/>
      <c r="CR1063" s="78"/>
      <c r="CS1063" s="74"/>
      <c r="CT1063" s="74"/>
      <c r="CU1063" s="74"/>
      <c r="CV1063" s="74"/>
      <c r="CW1063" s="74"/>
    </row>
    <row r="1064" spans="1:101" ht="16.5" x14ac:dyDescent="0.3">
      <c r="A1064" s="74" t="s">
        <v>296</v>
      </c>
      <c r="B1064" s="74">
        <v>111</v>
      </c>
      <c r="C1064" s="74">
        <v>10007785</v>
      </c>
      <c r="D1064" s="74" t="s">
        <v>46</v>
      </c>
      <c r="E1064" s="74" t="s">
        <v>47</v>
      </c>
      <c r="F1064" s="78">
        <v>1095</v>
      </c>
      <c r="G1064" s="74">
        <v>4.0999999999999996</v>
      </c>
      <c r="H1064" s="78">
        <v>1050</v>
      </c>
      <c r="I1064" s="74">
        <v>8.6</v>
      </c>
      <c r="J1064" s="74">
        <v>12.8</v>
      </c>
      <c r="K1064" s="74">
        <v>54.9</v>
      </c>
      <c r="L1064" s="74">
        <v>72</v>
      </c>
      <c r="M1064" s="74">
        <v>78.7</v>
      </c>
      <c r="N1064" s="78" t="s">
        <v>13</v>
      </c>
      <c r="O1064" s="74" t="s">
        <v>13</v>
      </c>
      <c r="P1064" s="78" t="s">
        <v>13</v>
      </c>
      <c r="Q1064" s="74" t="s">
        <v>13</v>
      </c>
      <c r="R1064" s="74" t="s">
        <v>13</v>
      </c>
      <c r="S1064" s="74" t="s">
        <v>13</v>
      </c>
      <c r="T1064" s="74" t="s">
        <v>13</v>
      </c>
      <c r="U1064" s="74" t="s">
        <v>13</v>
      </c>
      <c r="V1064" s="78" t="s">
        <v>13</v>
      </c>
      <c r="W1064" s="74" t="s">
        <v>13</v>
      </c>
      <c r="X1064" s="78" t="s">
        <v>13</v>
      </c>
      <c r="Y1064" s="74" t="s">
        <v>13</v>
      </c>
      <c r="Z1064" s="74" t="s">
        <v>13</v>
      </c>
      <c r="AA1064" s="74" t="s">
        <v>13</v>
      </c>
      <c r="AB1064" s="74" t="s">
        <v>13</v>
      </c>
      <c r="AC1064" s="74" t="s">
        <v>13</v>
      </c>
      <c r="AD1064" s="78"/>
      <c r="AE1064" s="74"/>
      <c r="AF1064" s="78"/>
      <c r="AG1064" s="74"/>
      <c r="AH1064" s="74"/>
      <c r="AI1064" s="74"/>
      <c r="AJ1064" s="74"/>
      <c r="AK1064" s="74"/>
      <c r="AL1064" s="78">
        <v>845</v>
      </c>
      <c r="AM1064" s="74">
        <v>2.8</v>
      </c>
      <c r="AN1064" s="78">
        <v>820</v>
      </c>
      <c r="AO1064" s="74">
        <v>8.8000000000000007</v>
      </c>
      <c r="AP1064" s="74">
        <v>14.5</v>
      </c>
      <c r="AQ1064" s="74">
        <v>52.7</v>
      </c>
      <c r="AR1064" s="74">
        <v>65.900000000000006</v>
      </c>
      <c r="AS1064" s="74">
        <v>76.7</v>
      </c>
      <c r="AT1064" s="78" t="s">
        <v>13</v>
      </c>
      <c r="AU1064" s="74" t="s">
        <v>13</v>
      </c>
      <c r="AV1064" s="78" t="s">
        <v>13</v>
      </c>
      <c r="AW1064" s="74" t="s">
        <v>13</v>
      </c>
      <c r="AX1064" s="74" t="s">
        <v>13</v>
      </c>
      <c r="AY1064" s="74" t="s">
        <v>13</v>
      </c>
      <c r="AZ1064" s="74" t="s">
        <v>13</v>
      </c>
      <c r="BA1064" s="74" t="s">
        <v>13</v>
      </c>
      <c r="BB1064" s="78" t="s">
        <v>13</v>
      </c>
      <c r="BC1064" s="74" t="s">
        <v>13</v>
      </c>
      <c r="BD1064" s="78" t="s">
        <v>13</v>
      </c>
      <c r="BE1064" s="74" t="s">
        <v>13</v>
      </c>
      <c r="BF1064" s="74" t="s">
        <v>13</v>
      </c>
      <c r="BG1064" s="74" t="s">
        <v>13</v>
      </c>
      <c r="BH1064" s="74" t="s">
        <v>13</v>
      </c>
      <c r="BI1064" s="74" t="s">
        <v>13</v>
      </c>
      <c r="BJ1064" s="78"/>
      <c r="BK1064" s="74"/>
      <c r="BL1064" s="78"/>
      <c r="BM1064" s="74"/>
      <c r="BN1064" s="74"/>
      <c r="BO1064" s="74"/>
      <c r="BP1064" s="74"/>
      <c r="BQ1064" s="74"/>
      <c r="BR1064" s="78">
        <v>1940</v>
      </c>
      <c r="BS1064" s="74">
        <v>3.6</v>
      </c>
      <c r="BT1064" s="78">
        <v>1870</v>
      </c>
      <c r="BU1064" s="74">
        <v>8.6999999999999993</v>
      </c>
      <c r="BV1064" s="74">
        <v>13.5</v>
      </c>
      <c r="BW1064" s="74">
        <v>53.9</v>
      </c>
      <c r="BX1064" s="74">
        <v>69.3</v>
      </c>
      <c r="BY1064" s="74">
        <v>77.8</v>
      </c>
      <c r="BZ1064" s="78" t="s">
        <v>13</v>
      </c>
      <c r="CA1064" s="74" t="s">
        <v>13</v>
      </c>
      <c r="CB1064" s="78" t="s">
        <v>13</v>
      </c>
      <c r="CC1064" s="74" t="s">
        <v>13</v>
      </c>
      <c r="CD1064" s="74" t="s">
        <v>13</v>
      </c>
      <c r="CE1064" s="74" t="s">
        <v>13</v>
      </c>
      <c r="CF1064" s="74" t="s">
        <v>13</v>
      </c>
      <c r="CG1064" s="74" t="s">
        <v>13</v>
      </c>
      <c r="CH1064" s="78" t="s">
        <v>13</v>
      </c>
      <c r="CI1064" s="74" t="s">
        <v>13</v>
      </c>
      <c r="CJ1064" s="78" t="s">
        <v>13</v>
      </c>
      <c r="CK1064" s="74" t="s">
        <v>13</v>
      </c>
      <c r="CL1064" s="74" t="s">
        <v>13</v>
      </c>
      <c r="CM1064" s="74" t="s">
        <v>13</v>
      </c>
      <c r="CN1064" s="74" t="s">
        <v>13</v>
      </c>
      <c r="CO1064" s="74" t="s">
        <v>13</v>
      </c>
      <c r="CP1064" s="78"/>
      <c r="CQ1064" s="74"/>
      <c r="CR1064" s="78"/>
      <c r="CS1064" s="74"/>
      <c r="CT1064" s="74"/>
      <c r="CU1064" s="74"/>
      <c r="CV1064" s="74"/>
      <c r="CW1064" s="74"/>
    </row>
    <row r="1065" spans="1:101" ht="16.5" x14ac:dyDescent="0.3">
      <c r="A1065" s="74" t="s">
        <v>296</v>
      </c>
      <c r="B1065" s="74">
        <v>51</v>
      </c>
      <c r="C1065" s="74">
        <v>10000886</v>
      </c>
      <c r="D1065" s="74" t="s">
        <v>49</v>
      </c>
      <c r="E1065" s="74" t="s">
        <v>50</v>
      </c>
      <c r="F1065" s="78">
        <v>1830</v>
      </c>
      <c r="G1065" s="74">
        <v>2.7</v>
      </c>
      <c r="H1065" s="78">
        <v>1780</v>
      </c>
      <c r="I1065" s="74">
        <v>7.2</v>
      </c>
      <c r="J1065" s="74">
        <v>8.9</v>
      </c>
      <c r="K1065" s="74">
        <v>69.3</v>
      </c>
      <c r="L1065" s="74">
        <v>79.900000000000006</v>
      </c>
      <c r="M1065" s="74">
        <v>83.9</v>
      </c>
      <c r="N1065" s="78" t="s">
        <v>13</v>
      </c>
      <c r="O1065" s="74" t="s">
        <v>13</v>
      </c>
      <c r="P1065" s="78" t="s">
        <v>13</v>
      </c>
      <c r="Q1065" s="74" t="s">
        <v>13</v>
      </c>
      <c r="R1065" s="74" t="s">
        <v>13</v>
      </c>
      <c r="S1065" s="74" t="s">
        <v>13</v>
      </c>
      <c r="T1065" s="74" t="s">
        <v>13</v>
      </c>
      <c r="U1065" s="74" t="s">
        <v>13</v>
      </c>
      <c r="V1065" s="78" t="s">
        <v>13</v>
      </c>
      <c r="W1065" s="74" t="s">
        <v>13</v>
      </c>
      <c r="X1065" s="78" t="s">
        <v>13</v>
      </c>
      <c r="Y1065" s="74" t="s">
        <v>13</v>
      </c>
      <c r="Z1065" s="74" t="s">
        <v>13</v>
      </c>
      <c r="AA1065" s="74" t="s">
        <v>13</v>
      </c>
      <c r="AB1065" s="74" t="s">
        <v>13</v>
      </c>
      <c r="AC1065" s="74" t="s">
        <v>13</v>
      </c>
      <c r="AD1065" s="78"/>
      <c r="AE1065" s="74"/>
      <c r="AF1065" s="78"/>
      <c r="AG1065" s="74"/>
      <c r="AH1065" s="74"/>
      <c r="AI1065" s="74"/>
      <c r="AJ1065" s="74"/>
      <c r="AK1065" s="74"/>
      <c r="AL1065" s="78">
        <v>1215</v>
      </c>
      <c r="AM1065" s="74">
        <v>1.5</v>
      </c>
      <c r="AN1065" s="78">
        <v>1200</v>
      </c>
      <c r="AO1065" s="74">
        <v>7.7</v>
      </c>
      <c r="AP1065" s="74">
        <v>14.4</v>
      </c>
      <c r="AQ1065" s="74">
        <v>66.099999999999994</v>
      </c>
      <c r="AR1065" s="74">
        <v>74.599999999999994</v>
      </c>
      <c r="AS1065" s="74">
        <v>77.900000000000006</v>
      </c>
      <c r="AT1065" s="78" t="s">
        <v>13</v>
      </c>
      <c r="AU1065" s="74" t="s">
        <v>13</v>
      </c>
      <c r="AV1065" s="78" t="s">
        <v>13</v>
      </c>
      <c r="AW1065" s="74" t="s">
        <v>13</v>
      </c>
      <c r="AX1065" s="74" t="s">
        <v>13</v>
      </c>
      <c r="AY1065" s="74" t="s">
        <v>13</v>
      </c>
      <c r="AZ1065" s="74" t="s">
        <v>13</v>
      </c>
      <c r="BA1065" s="74" t="s">
        <v>13</v>
      </c>
      <c r="BB1065" s="78" t="s">
        <v>13</v>
      </c>
      <c r="BC1065" s="74" t="s">
        <v>13</v>
      </c>
      <c r="BD1065" s="78" t="s">
        <v>13</v>
      </c>
      <c r="BE1065" s="74" t="s">
        <v>13</v>
      </c>
      <c r="BF1065" s="74" t="s">
        <v>13</v>
      </c>
      <c r="BG1065" s="74" t="s">
        <v>13</v>
      </c>
      <c r="BH1065" s="74" t="s">
        <v>13</v>
      </c>
      <c r="BI1065" s="74" t="s">
        <v>13</v>
      </c>
      <c r="BJ1065" s="78"/>
      <c r="BK1065" s="74"/>
      <c r="BL1065" s="78"/>
      <c r="BM1065" s="74"/>
      <c r="BN1065" s="74"/>
      <c r="BO1065" s="74"/>
      <c r="BP1065" s="74"/>
      <c r="BQ1065" s="74"/>
      <c r="BR1065" s="78">
        <v>3045</v>
      </c>
      <c r="BS1065" s="74">
        <v>2.2000000000000002</v>
      </c>
      <c r="BT1065" s="78">
        <v>2980</v>
      </c>
      <c r="BU1065" s="74">
        <v>7.4</v>
      </c>
      <c r="BV1065" s="74">
        <v>11.1</v>
      </c>
      <c r="BW1065" s="74">
        <v>68</v>
      </c>
      <c r="BX1065" s="74">
        <v>77.8</v>
      </c>
      <c r="BY1065" s="74">
        <v>81.5</v>
      </c>
      <c r="BZ1065" s="78" t="s">
        <v>13</v>
      </c>
      <c r="CA1065" s="74" t="s">
        <v>13</v>
      </c>
      <c r="CB1065" s="78" t="s">
        <v>13</v>
      </c>
      <c r="CC1065" s="74" t="s">
        <v>13</v>
      </c>
      <c r="CD1065" s="74" t="s">
        <v>13</v>
      </c>
      <c r="CE1065" s="74" t="s">
        <v>13</v>
      </c>
      <c r="CF1065" s="74" t="s">
        <v>13</v>
      </c>
      <c r="CG1065" s="74" t="s">
        <v>13</v>
      </c>
      <c r="CH1065" s="78" t="s">
        <v>13</v>
      </c>
      <c r="CI1065" s="74" t="s">
        <v>13</v>
      </c>
      <c r="CJ1065" s="78" t="s">
        <v>13</v>
      </c>
      <c r="CK1065" s="74" t="s">
        <v>13</v>
      </c>
      <c r="CL1065" s="74" t="s">
        <v>13</v>
      </c>
      <c r="CM1065" s="74" t="s">
        <v>13</v>
      </c>
      <c r="CN1065" s="74" t="s">
        <v>13</v>
      </c>
      <c r="CO1065" s="74" t="s">
        <v>13</v>
      </c>
      <c r="CP1065" s="78"/>
      <c r="CQ1065" s="74"/>
      <c r="CR1065" s="78"/>
      <c r="CS1065" s="74"/>
      <c r="CT1065" s="74"/>
      <c r="CU1065" s="74"/>
      <c r="CV1065" s="74"/>
      <c r="CW1065" s="74"/>
    </row>
    <row r="1066" spans="1:101" ht="16.5" x14ac:dyDescent="0.3">
      <c r="A1066" s="74" t="s">
        <v>296</v>
      </c>
      <c r="B1066" s="74">
        <v>112</v>
      </c>
      <c r="C1066" s="74">
        <v>10007786</v>
      </c>
      <c r="D1066" s="74" t="s">
        <v>19</v>
      </c>
      <c r="E1066" s="74" t="s">
        <v>52</v>
      </c>
      <c r="F1066" s="78">
        <v>1615</v>
      </c>
      <c r="G1066" s="74">
        <v>3.1</v>
      </c>
      <c r="H1066" s="78">
        <v>1565</v>
      </c>
      <c r="I1066" s="74">
        <v>7.2</v>
      </c>
      <c r="J1066" s="74">
        <v>11.8</v>
      </c>
      <c r="K1066" s="74">
        <v>54.3</v>
      </c>
      <c r="L1066" s="74">
        <v>69.7</v>
      </c>
      <c r="M1066" s="74">
        <v>81.099999999999994</v>
      </c>
      <c r="N1066" s="78" t="s">
        <v>13</v>
      </c>
      <c r="O1066" s="74" t="s">
        <v>13</v>
      </c>
      <c r="P1066" s="78" t="s">
        <v>13</v>
      </c>
      <c r="Q1066" s="74" t="s">
        <v>13</v>
      </c>
      <c r="R1066" s="74" t="s">
        <v>13</v>
      </c>
      <c r="S1066" s="74" t="s">
        <v>13</v>
      </c>
      <c r="T1066" s="74" t="s">
        <v>13</v>
      </c>
      <c r="U1066" s="74" t="s">
        <v>13</v>
      </c>
      <c r="V1066" s="78" t="s">
        <v>13</v>
      </c>
      <c r="W1066" s="74" t="s">
        <v>13</v>
      </c>
      <c r="X1066" s="78" t="s">
        <v>13</v>
      </c>
      <c r="Y1066" s="74" t="s">
        <v>13</v>
      </c>
      <c r="Z1066" s="74" t="s">
        <v>13</v>
      </c>
      <c r="AA1066" s="74" t="s">
        <v>13</v>
      </c>
      <c r="AB1066" s="74" t="s">
        <v>13</v>
      </c>
      <c r="AC1066" s="74" t="s">
        <v>13</v>
      </c>
      <c r="AD1066" s="78"/>
      <c r="AE1066" s="74"/>
      <c r="AF1066" s="78"/>
      <c r="AG1066" s="74"/>
      <c r="AH1066" s="74"/>
      <c r="AI1066" s="74"/>
      <c r="AJ1066" s="74"/>
      <c r="AK1066" s="74"/>
      <c r="AL1066" s="78">
        <v>1375</v>
      </c>
      <c r="AM1066" s="74">
        <v>1.8</v>
      </c>
      <c r="AN1066" s="78">
        <v>1350</v>
      </c>
      <c r="AO1066" s="74">
        <v>7.8</v>
      </c>
      <c r="AP1066" s="74">
        <v>8.8000000000000007</v>
      </c>
      <c r="AQ1066" s="74">
        <v>58.5</v>
      </c>
      <c r="AR1066" s="74">
        <v>72.599999999999994</v>
      </c>
      <c r="AS1066" s="74">
        <v>83.5</v>
      </c>
      <c r="AT1066" s="78" t="s">
        <v>13</v>
      </c>
      <c r="AU1066" s="74" t="s">
        <v>13</v>
      </c>
      <c r="AV1066" s="78" t="s">
        <v>13</v>
      </c>
      <c r="AW1066" s="74" t="s">
        <v>13</v>
      </c>
      <c r="AX1066" s="74" t="s">
        <v>13</v>
      </c>
      <c r="AY1066" s="74" t="s">
        <v>13</v>
      </c>
      <c r="AZ1066" s="74" t="s">
        <v>13</v>
      </c>
      <c r="BA1066" s="74" t="s">
        <v>13</v>
      </c>
      <c r="BB1066" s="78" t="s">
        <v>13</v>
      </c>
      <c r="BC1066" s="74" t="s">
        <v>13</v>
      </c>
      <c r="BD1066" s="78" t="s">
        <v>13</v>
      </c>
      <c r="BE1066" s="74" t="s">
        <v>13</v>
      </c>
      <c r="BF1066" s="74" t="s">
        <v>13</v>
      </c>
      <c r="BG1066" s="74" t="s">
        <v>13</v>
      </c>
      <c r="BH1066" s="74" t="s">
        <v>13</v>
      </c>
      <c r="BI1066" s="74" t="s">
        <v>13</v>
      </c>
      <c r="BJ1066" s="78"/>
      <c r="BK1066" s="74"/>
      <c r="BL1066" s="78"/>
      <c r="BM1066" s="74"/>
      <c r="BN1066" s="74"/>
      <c r="BO1066" s="74"/>
      <c r="BP1066" s="74"/>
      <c r="BQ1066" s="74"/>
      <c r="BR1066" s="78">
        <v>2985</v>
      </c>
      <c r="BS1066" s="74">
        <v>2.5</v>
      </c>
      <c r="BT1066" s="78">
        <v>2910</v>
      </c>
      <c r="BU1066" s="74">
        <v>7.5</v>
      </c>
      <c r="BV1066" s="74">
        <v>10.4</v>
      </c>
      <c r="BW1066" s="74">
        <v>56.2</v>
      </c>
      <c r="BX1066" s="74">
        <v>71</v>
      </c>
      <c r="BY1066" s="74">
        <v>82.2</v>
      </c>
      <c r="BZ1066" s="78" t="s">
        <v>13</v>
      </c>
      <c r="CA1066" s="74" t="s">
        <v>13</v>
      </c>
      <c r="CB1066" s="78" t="s">
        <v>13</v>
      </c>
      <c r="CC1066" s="74" t="s">
        <v>13</v>
      </c>
      <c r="CD1066" s="74" t="s">
        <v>13</v>
      </c>
      <c r="CE1066" s="74" t="s">
        <v>13</v>
      </c>
      <c r="CF1066" s="74" t="s">
        <v>13</v>
      </c>
      <c r="CG1066" s="74" t="s">
        <v>13</v>
      </c>
      <c r="CH1066" s="78" t="s">
        <v>13</v>
      </c>
      <c r="CI1066" s="74" t="s">
        <v>13</v>
      </c>
      <c r="CJ1066" s="78" t="s">
        <v>13</v>
      </c>
      <c r="CK1066" s="74" t="s">
        <v>13</v>
      </c>
      <c r="CL1066" s="74" t="s">
        <v>13</v>
      </c>
      <c r="CM1066" s="74" t="s">
        <v>13</v>
      </c>
      <c r="CN1066" s="74" t="s">
        <v>13</v>
      </c>
      <c r="CO1066" s="74" t="s">
        <v>13</v>
      </c>
      <c r="CP1066" s="78"/>
      <c r="CQ1066" s="74"/>
      <c r="CR1066" s="78"/>
      <c r="CS1066" s="74"/>
      <c r="CT1066" s="74"/>
      <c r="CU1066" s="74"/>
      <c r="CV1066" s="74"/>
      <c r="CW1066" s="74"/>
    </row>
    <row r="1067" spans="1:101" ht="16.5" x14ac:dyDescent="0.3">
      <c r="A1067" s="74" t="s">
        <v>296</v>
      </c>
      <c r="B1067" s="74">
        <v>113</v>
      </c>
      <c r="C1067" s="74">
        <v>10000961</v>
      </c>
      <c r="D1067" s="74" t="s">
        <v>27</v>
      </c>
      <c r="E1067" s="74" t="s">
        <v>54</v>
      </c>
      <c r="F1067" s="78">
        <v>1190</v>
      </c>
      <c r="G1067" s="74">
        <v>1.6</v>
      </c>
      <c r="H1067" s="78">
        <v>1170</v>
      </c>
      <c r="I1067" s="74">
        <v>8.3000000000000007</v>
      </c>
      <c r="J1067" s="74">
        <v>11.7</v>
      </c>
      <c r="K1067" s="74">
        <v>63</v>
      </c>
      <c r="L1067" s="74">
        <v>74.2</v>
      </c>
      <c r="M1067" s="74">
        <v>80</v>
      </c>
      <c r="N1067" s="78" t="s">
        <v>13</v>
      </c>
      <c r="O1067" s="74" t="s">
        <v>13</v>
      </c>
      <c r="P1067" s="78" t="s">
        <v>13</v>
      </c>
      <c r="Q1067" s="74" t="s">
        <v>13</v>
      </c>
      <c r="R1067" s="74" t="s">
        <v>13</v>
      </c>
      <c r="S1067" s="74" t="s">
        <v>13</v>
      </c>
      <c r="T1067" s="74" t="s">
        <v>13</v>
      </c>
      <c r="U1067" s="74" t="s">
        <v>13</v>
      </c>
      <c r="V1067" s="78" t="s">
        <v>13</v>
      </c>
      <c r="W1067" s="74" t="s">
        <v>13</v>
      </c>
      <c r="X1067" s="78" t="s">
        <v>13</v>
      </c>
      <c r="Y1067" s="74" t="s">
        <v>13</v>
      </c>
      <c r="Z1067" s="74" t="s">
        <v>13</v>
      </c>
      <c r="AA1067" s="74" t="s">
        <v>13</v>
      </c>
      <c r="AB1067" s="74" t="s">
        <v>13</v>
      </c>
      <c r="AC1067" s="74" t="s">
        <v>13</v>
      </c>
      <c r="AD1067" s="78"/>
      <c r="AE1067" s="74"/>
      <c r="AF1067" s="78"/>
      <c r="AG1067" s="74"/>
      <c r="AH1067" s="74"/>
      <c r="AI1067" s="74"/>
      <c r="AJ1067" s="74"/>
      <c r="AK1067" s="74"/>
      <c r="AL1067" s="78">
        <v>1145</v>
      </c>
      <c r="AM1067" s="74">
        <v>2.4</v>
      </c>
      <c r="AN1067" s="78">
        <v>1120</v>
      </c>
      <c r="AO1067" s="74">
        <v>10.3</v>
      </c>
      <c r="AP1067" s="74">
        <v>13.9</v>
      </c>
      <c r="AQ1067" s="74">
        <v>64.3</v>
      </c>
      <c r="AR1067" s="74">
        <v>70.400000000000006</v>
      </c>
      <c r="AS1067" s="74">
        <v>75.8</v>
      </c>
      <c r="AT1067" s="78" t="s">
        <v>13</v>
      </c>
      <c r="AU1067" s="74" t="s">
        <v>13</v>
      </c>
      <c r="AV1067" s="78" t="s">
        <v>13</v>
      </c>
      <c r="AW1067" s="74" t="s">
        <v>13</v>
      </c>
      <c r="AX1067" s="74" t="s">
        <v>13</v>
      </c>
      <c r="AY1067" s="74" t="s">
        <v>13</v>
      </c>
      <c r="AZ1067" s="74" t="s">
        <v>13</v>
      </c>
      <c r="BA1067" s="74" t="s">
        <v>13</v>
      </c>
      <c r="BB1067" s="78" t="s">
        <v>13</v>
      </c>
      <c r="BC1067" s="74" t="s">
        <v>13</v>
      </c>
      <c r="BD1067" s="78" t="s">
        <v>13</v>
      </c>
      <c r="BE1067" s="74" t="s">
        <v>13</v>
      </c>
      <c r="BF1067" s="74" t="s">
        <v>13</v>
      </c>
      <c r="BG1067" s="74" t="s">
        <v>13</v>
      </c>
      <c r="BH1067" s="74" t="s">
        <v>13</v>
      </c>
      <c r="BI1067" s="74" t="s">
        <v>13</v>
      </c>
      <c r="BJ1067" s="78"/>
      <c r="BK1067" s="74"/>
      <c r="BL1067" s="78"/>
      <c r="BM1067" s="74"/>
      <c r="BN1067" s="74"/>
      <c r="BO1067" s="74"/>
      <c r="BP1067" s="74"/>
      <c r="BQ1067" s="74"/>
      <c r="BR1067" s="78">
        <v>2335</v>
      </c>
      <c r="BS1067" s="74">
        <v>2</v>
      </c>
      <c r="BT1067" s="78">
        <v>2290</v>
      </c>
      <c r="BU1067" s="74">
        <v>9.3000000000000007</v>
      </c>
      <c r="BV1067" s="74">
        <v>12.8</v>
      </c>
      <c r="BW1067" s="74">
        <v>63.6</v>
      </c>
      <c r="BX1067" s="74">
        <v>72.400000000000006</v>
      </c>
      <c r="BY1067" s="74">
        <v>78</v>
      </c>
      <c r="BZ1067" s="78" t="s">
        <v>13</v>
      </c>
      <c r="CA1067" s="74" t="s">
        <v>13</v>
      </c>
      <c r="CB1067" s="78" t="s">
        <v>13</v>
      </c>
      <c r="CC1067" s="74" t="s">
        <v>13</v>
      </c>
      <c r="CD1067" s="74" t="s">
        <v>13</v>
      </c>
      <c r="CE1067" s="74" t="s">
        <v>13</v>
      </c>
      <c r="CF1067" s="74" t="s">
        <v>13</v>
      </c>
      <c r="CG1067" s="74" t="s">
        <v>13</v>
      </c>
      <c r="CH1067" s="78" t="s">
        <v>13</v>
      </c>
      <c r="CI1067" s="74" t="s">
        <v>13</v>
      </c>
      <c r="CJ1067" s="78" t="s">
        <v>13</v>
      </c>
      <c r="CK1067" s="74" t="s">
        <v>13</v>
      </c>
      <c r="CL1067" s="74" t="s">
        <v>13</v>
      </c>
      <c r="CM1067" s="74" t="s">
        <v>13</v>
      </c>
      <c r="CN1067" s="74" t="s">
        <v>13</v>
      </c>
      <c r="CO1067" s="74" t="s">
        <v>13</v>
      </c>
      <c r="CP1067" s="78"/>
      <c r="CQ1067" s="74"/>
      <c r="CR1067" s="78"/>
      <c r="CS1067" s="74"/>
      <c r="CT1067" s="74"/>
      <c r="CU1067" s="74"/>
      <c r="CV1067" s="74"/>
      <c r="CW1067" s="74"/>
    </row>
    <row r="1068" spans="1:101" ht="16.5" x14ac:dyDescent="0.3">
      <c r="A1068" s="74" t="s">
        <v>296</v>
      </c>
      <c r="B1068" s="74">
        <v>9</v>
      </c>
      <c r="C1068" s="74">
        <v>10000975</v>
      </c>
      <c r="D1068" s="74" t="s">
        <v>49</v>
      </c>
      <c r="E1068" s="74" t="s">
        <v>56</v>
      </c>
      <c r="F1068" s="78">
        <v>810</v>
      </c>
      <c r="G1068" s="74">
        <v>5.9</v>
      </c>
      <c r="H1068" s="78">
        <v>765</v>
      </c>
      <c r="I1068" s="74">
        <v>9</v>
      </c>
      <c r="J1068" s="74">
        <v>11.5</v>
      </c>
      <c r="K1068" s="74">
        <v>67.3</v>
      </c>
      <c r="L1068" s="74">
        <v>76.7</v>
      </c>
      <c r="M1068" s="74">
        <v>79.5</v>
      </c>
      <c r="N1068" s="78" t="s">
        <v>13</v>
      </c>
      <c r="O1068" s="74" t="s">
        <v>13</v>
      </c>
      <c r="P1068" s="78" t="s">
        <v>13</v>
      </c>
      <c r="Q1068" s="74" t="s">
        <v>13</v>
      </c>
      <c r="R1068" s="74" t="s">
        <v>13</v>
      </c>
      <c r="S1068" s="74" t="s">
        <v>13</v>
      </c>
      <c r="T1068" s="74" t="s">
        <v>13</v>
      </c>
      <c r="U1068" s="74" t="s">
        <v>13</v>
      </c>
      <c r="V1068" s="78" t="s">
        <v>13</v>
      </c>
      <c r="W1068" s="74" t="s">
        <v>13</v>
      </c>
      <c r="X1068" s="78" t="s">
        <v>13</v>
      </c>
      <c r="Y1068" s="74" t="s">
        <v>13</v>
      </c>
      <c r="Z1068" s="74" t="s">
        <v>13</v>
      </c>
      <c r="AA1068" s="74" t="s">
        <v>13</v>
      </c>
      <c r="AB1068" s="74" t="s">
        <v>13</v>
      </c>
      <c r="AC1068" s="74" t="s">
        <v>13</v>
      </c>
      <c r="AD1068" s="78"/>
      <c r="AE1068" s="74"/>
      <c r="AF1068" s="78"/>
      <c r="AG1068" s="74"/>
      <c r="AH1068" s="74"/>
      <c r="AI1068" s="74"/>
      <c r="AJ1068" s="74"/>
      <c r="AK1068" s="74"/>
      <c r="AL1068" s="78">
        <v>610</v>
      </c>
      <c r="AM1068" s="74">
        <v>3.5</v>
      </c>
      <c r="AN1068" s="78">
        <v>585</v>
      </c>
      <c r="AO1068" s="74">
        <v>9.4</v>
      </c>
      <c r="AP1068" s="74">
        <v>14.1</v>
      </c>
      <c r="AQ1068" s="74">
        <v>68.8</v>
      </c>
      <c r="AR1068" s="74">
        <v>74.099999999999994</v>
      </c>
      <c r="AS1068" s="74">
        <v>76.5</v>
      </c>
      <c r="AT1068" s="78" t="s">
        <v>13</v>
      </c>
      <c r="AU1068" s="74" t="s">
        <v>13</v>
      </c>
      <c r="AV1068" s="78" t="s">
        <v>13</v>
      </c>
      <c r="AW1068" s="74" t="s">
        <v>13</v>
      </c>
      <c r="AX1068" s="74" t="s">
        <v>13</v>
      </c>
      <c r="AY1068" s="74" t="s">
        <v>13</v>
      </c>
      <c r="AZ1068" s="74" t="s">
        <v>13</v>
      </c>
      <c r="BA1068" s="74" t="s">
        <v>13</v>
      </c>
      <c r="BB1068" s="78" t="s">
        <v>13</v>
      </c>
      <c r="BC1068" s="74" t="s">
        <v>13</v>
      </c>
      <c r="BD1068" s="78" t="s">
        <v>13</v>
      </c>
      <c r="BE1068" s="74" t="s">
        <v>13</v>
      </c>
      <c r="BF1068" s="74" t="s">
        <v>13</v>
      </c>
      <c r="BG1068" s="74" t="s">
        <v>13</v>
      </c>
      <c r="BH1068" s="74" t="s">
        <v>13</v>
      </c>
      <c r="BI1068" s="74" t="s">
        <v>13</v>
      </c>
      <c r="BJ1068" s="78"/>
      <c r="BK1068" s="74"/>
      <c r="BL1068" s="78"/>
      <c r="BM1068" s="74"/>
      <c r="BN1068" s="74"/>
      <c r="BO1068" s="74"/>
      <c r="BP1068" s="74"/>
      <c r="BQ1068" s="74"/>
      <c r="BR1068" s="78">
        <v>1420</v>
      </c>
      <c r="BS1068" s="74">
        <v>4.9000000000000004</v>
      </c>
      <c r="BT1068" s="78">
        <v>1350</v>
      </c>
      <c r="BU1068" s="74">
        <v>9.1999999999999993</v>
      </c>
      <c r="BV1068" s="74">
        <v>12.7</v>
      </c>
      <c r="BW1068" s="74">
        <v>67.900000000000006</v>
      </c>
      <c r="BX1068" s="74">
        <v>75.599999999999994</v>
      </c>
      <c r="BY1068" s="74">
        <v>78.2</v>
      </c>
      <c r="BZ1068" s="78" t="s">
        <v>13</v>
      </c>
      <c r="CA1068" s="74" t="s">
        <v>13</v>
      </c>
      <c r="CB1068" s="78" t="s">
        <v>13</v>
      </c>
      <c r="CC1068" s="74" t="s">
        <v>13</v>
      </c>
      <c r="CD1068" s="74" t="s">
        <v>13</v>
      </c>
      <c r="CE1068" s="74" t="s">
        <v>13</v>
      </c>
      <c r="CF1068" s="74" t="s">
        <v>13</v>
      </c>
      <c r="CG1068" s="74" t="s">
        <v>13</v>
      </c>
      <c r="CH1068" s="78" t="s">
        <v>13</v>
      </c>
      <c r="CI1068" s="74" t="s">
        <v>13</v>
      </c>
      <c r="CJ1068" s="78" t="s">
        <v>13</v>
      </c>
      <c r="CK1068" s="74" t="s">
        <v>13</v>
      </c>
      <c r="CL1068" s="74" t="s">
        <v>13</v>
      </c>
      <c r="CM1068" s="74" t="s">
        <v>13</v>
      </c>
      <c r="CN1068" s="74" t="s">
        <v>13</v>
      </c>
      <c r="CO1068" s="74" t="s">
        <v>13</v>
      </c>
      <c r="CP1068" s="78"/>
      <c r="CQ1068" s="74"/>
      <c r="CR1068" s="78"/>
      <c r="CS1068" s="74"/>
      <c r="CT1068" s="74"/>
      <c r="CU1068" s="74"/>
      <c r="CV1068" s="74"/>
      <c r="CW1068" s="74"/>
    </row>
    <row r="1069" spans="1:101" ht="16.5" x14ac:dyDescent="0.3">
      <c r="A1069" s="74" t="s">
        <v>296</v>
      </c>
      <c r="B1069" s="74">
        <v>203</v>
      </c>
      <c r="C1069" s="74">
        <v>10007787</v>
      </c>
      <c r="D1069" s="74" t="s">
        <v>49</v>
      </c>
      <c r="E1069" s="74" t="s">
        <v>58</v>
      </c>
      <c r="F1069" s="78">
        <v>50</v>
      </c>
      <c r="G1069" s="74">
        <v>5.9</v>
      </c>
      <c r="H1069" s="78">
        <v>50</v>
      </c>
      <c r="I1069" s="74">
        <v>14.6</v>
      </c>
      <c r="J1069" s="74">
        <v>14.6</v>
      </c>
      <c r="K1069" s="74">
        <v>52.1</v>
      </c>
      <c r="L1069" s="74">
        <v>58.3</v>
      </c>
      <c r="M1069" s="74">
        <v>70.8</v>
      </c>
      <c r="N1069" s="78" t="s">
        <v>13</v>
      </c>
      <c r="O1069" s="74" t="s">
        <v>13</v>
      </c>
      <c r="P1069" s="78" t="s">
        <v>13</v>
      </c>
      <c r="Q1069" s="74" t="s">
        <v>13</v>
      </c>
      <c r="R1069" s="74" t="s">
        <v>13</v>
      </c>
      <c r="S1069" s="74" t="s">
        <v>13</v>
      </c>
      <c r="T1069" s="74" t="s">
        <v>13</v>
      </c>
      <c r="U1069" s="74" t="s">
        <v>13</v>
      </c>
      <c r="V1069" s="78" t="s">
        <v>13</v>
      </c>
      <c r="W1069" s="74" t="s">
        <v>13</v>
      </c>
      <c r="X1069" s="78" t="s">
        <v>13</v>
      </c>
      <c r="Y1069" s="74" t="s">
        <v>13</v>
      </c>
      <c r="Z1069" s="74" t="s">
        <v>13</v>
      </c>
      <c r="AA1069" s="74" t="s">
        <v>13</v>
      </c>
      <c r="AB1069" s="74" t="s">
        <v>13</v>
      </c>
      <c r="AC1069" s="74" t="s">
        <v>13</v>
      </c>
      <c r="AD1069" s="78"/>
      <c r="AE1069" s="74"/>
      <c r="AF1069" s="78"/>
      <c r="AG1069" s="74"/>
      <c r="AH1069" s="74"/>
      <c r="AI1069" s="74"/>
      <c r="AJ1069" s="74"/>
      <c r="AK1069" s="74"/>
      <c r="AL1069" s="78">
        <v>40</v>
      </c>
      <c r="AM1069" s="74">
        <v>5.3</v>
      </c>
      <c r="AN1069" s="78">
        <v>35</v>
      </c>
      <c r="AO1069" s="74">
        <v>30.6</v>
      </c>
      <c r="AP1069" s="74">
        <v>11.1</v>
      </c>
      <c r="AQ1069" s="74">
        <v>30.6</v>
      </c>
      <c r="AR1069" s="74">
        <v>50</v>
      </c>
      <c r="AS1069" s="74">
        <v>58.3</v>
      </c>
      <c r="AT1069" s="78" t="s">
        <v>13</v>
      </c>
      <c r="AU1069" s="74" t="s">
        <v>13</v>
      </c>
      <c r="AV1069" s="78" t="s">
        <v>13</v>
      </c>
      <c r="AW1069" s="74" t="s">
        <v>13</v>
      </c>
      <c r="AX1069" s="74" t="s">
        <v>13</v>
      </c>
      <c r="AY1069" s="74" t="s">
        <v>13</v>
      </c>
      <c r="AZ1069" s="74" t="s">
        <v>13</v>
      </c>
      <c r="BA1069" s="74" t="s">
        <v>13</v>
      </c>
      <c r="BB1069" s="78" t="s">
        <v>13</v>
      </c>
      <c r="BC1069" s="74" t="s">
        <v>13</v>
      </c>
      <c r="BD1069" s="78" t="s">
        <v>13</v>
      </c>
      <c r="BE1069" s="74" t="s">
        <v>13</v>
      </c>
      <c r="BF1069" s="74" t="s">
        <v>13</v>
      </c>
      <c r="BG1069" s="74" t="s">
        <v>13</v>
      </c>
      <c r="BH1069" s="74" t="s">
        <v>13</v>
      </c>
      <c r="BI1069" s="74" t="s">
        <v>13</v>
      </c>
      <c r="BJ1069" s="78"/>
      <c r="BK1069" s="74"/>
      <c r="BL1069" s="78"/>
      <c r="BM1069" s="74"/>
      <c r="BN1069" s="74"/>
      <c r="BO1069" s="74"/>
      <c r="BP1069" s="74"/>
      <c r="BQ1069" s="74"/>
      <c r="BR1069" s="78">
        <v>90</v>
      </c>
      <c r="BS1069" s="74">
        <v>5.6</v>
      </c>
      <c r="BT1069" s="78">
        <v>85</v>
      </c>
      <c r="BU1069" s="74">
        <v>21.4</v>
      </c>
      <c r="BV1069" s="74">
        <v>13.1</v>
      </c>
      <c r="BW1069" s="74">
        <v>42.9</v>
      </c>
      <c r="BX1069" s="74">
        <v>54.8</v>
      </c>
      <c r="BY1069" s="74">
        <v>65.5</v>
      </c>
      <c r="BZ1069" s="78" t="s">
        <v>13</v>
      </c>
      <c r="CA1069" s="74" t="s">
        <v>13</v>
      </c>
      <c r="CB1069" s="78" t="s">
        <v>13</v>
      </c>
      <c r="CC1069" s="74" t="s">
        <v>13</v>
      </c>
      <c r="CD1069" s="74" t="s">
        <v>13</v>
      </c>
      <c r="CE1069" s="74" t="s">
        <v>13</v>
      </c>
      <c r="CF1069" s="74" t="s">
        <v>13</v>
      </c>
      <c r="CG1069" s="74" t="s">
        <v>13</v>
      </c>
      <c r="CH1069" s="78" t="s">
        <v>13</v>
      </c>
      <c r="CI1069" s="74" t="s">
        <v>13</v>
      </c>
      <c r="CJ1069" s="78" t="s">
        <v>13</v>
      </c>
      <c r="CK1069" s="74" t="s">
        <v>13</v>
      </c>
      <c r="CL1069" s="74" t="s">
        <v>13</v>
      </c>
      <c r="CM1069" s="74" t="s">
        <v>13</v>
      </c>
      <c r="CN1069" s="74" t="s">
        <v>13</v>
      </c>
      <c r="CO1069" s="74" t="s">
        <v>13</v>
      </c>
      <c r="CP1069" s="78"/>
      <c r="CQ1069" s="74"/>
      <c r="CR1069" s="78"/>
      <c r="CS1069" s="74"/>
      <c r="CT1069" s="74"/>
      <c r="CU1069" s="74"/>
      <c r="CV1069" s="74"/>
      <c r="CW1069" s="74"/>
    </row>
    <row r="1070" spans="1:101" ht="16.5" x14ac:dyDescent="0.3">
      <c r="A1070" s="74" t="s">
        <v>296</v>
      </c>
      <c r="B1070" s="74">
        <v>114</v>
      </c>
      <c r="C1070" s="74">
        <v>10007788</v>
      </c>
      <c r="D1070" s="74" t="s">
        <v>11</v>
      </c>
      <c r="E1070" s="74" t="s">
        <v>60</v>
      </c>
      <c r="F1070" s="78">
        <v>1320</v>
      </c>
      <c r="G1070" s="74">
        <v>2.8</v>
      </c>
      <c r="H1070" s="78">
        <v>1285</v>
      </c>
      <c r="I1070" s="74">
        <v>8.8000000000000007</v>
      </c>
      <c r="J1070" s="74">
        <v>9.5</v>
      </c>
      <c r="K1070" s="74">
        <v>48.2</v>
      </c>
      <c r="L1070" s="74">
        <v>66.099999999999994</v>
      </c>
      <c r="M1070" s="74">
        <v>81.7</v>
      </c>
      <c r="N1070" s="78" t="s">
        <v>13</v>
      </c>
      <c r="O1070" s="74" t="s">
        <v>13</v>
      </c>
      <c r="P1070" s="78" t="s">
        <v>13</v>
      </c>
      <c r="Q1070" s="74" t="s">
        <v>13</v>
      </c>
      <c r="R1070" s="74" t="s">
        <v>13</v>
      </c>
      <c r="S1070" s="74" t="s">
        <v>13</v>
      </c>
      <c r="T1070" s="74" t="s">
        <v>13</v>
      </c>
      <c r="U1070" s="74" t="s">
        <v>13</v>
      </c>
      <c r="V1070" s="78" t="s">
        <v>13</v>
      </c>
      <c r="W1070" s="74" t="s">
        <v>13</v>
      </c>
      <c r="X1070" s="78" t="s">
        <v>13</v>
      </c>
      <c r="Y1070" s="74" t="s">
        <v>13</v>
      </c>
      <c r="Z1070" s="74" t="s">
        <v>13</v>
      </c>
      <c r="AA1070" s="74" t="s">
        <v>13</v>
      </c>
      <c r="AB1070" s="74" t="s">
        <v>13</v>
      </c>
      <c r="AC1070" s="74" t="s">
        <v>13</v>
      </c>
      <c r="AD1070" s="78"/>
      <c r="AE1070" s="74"/>
      <c r="AF1070" s="78"/>
      <c r="AG1070" s="74"/>
      <c r="AH1070" s="74"/>
      <c r="AI1070" s="74"/>
      <c r="AJ1070" s="74"/>
      <c r="AK1070" s="74"/>
      <c r="AL1070" s="78">
        <v>1445</v>
      </c>
      <c r="AM1070" s="74">
        <v>2</v>
      </c>
      <c r="AN1070" s="78">
        <v>1415</v>
      </c>
      <c r="AO1070" s="74">
        <v>9.8000000000000007</v>
      </c>
      <c r="AP1070" s="74">
        <v>8.1</v>
      </c>
      <c r="AQ1070" s="74">
        <v>48.2</v>
      </c>
      <c r="AR1070" s="74">
        <v>64.7</v>
      </c>
      <c r="AS1070" s="74">
        <v>82</v>
      </c>
      <c r="AT1070" s="78" t="s">
        <v>13</v>
      </c>
      <c r="AU1070" s="74" t="s">
        <v>13</v>
      </c>
      <c r="AV1070" s="78" t="s">
        <v>13</v>
      </c>
      <c r="AW1070" s="74" t="s">
        <v>13</v>
      </c>
      <c r="AX1070" s="74" t="s">
        <v>13</v>
      </c>
      <c r="AY1070" s="74" t="s">
        <v>13</v>
      </c>
      <c r="AZ1070" s="74" t="s">
        <v>13</v>
      </c>
      <c r="BA1070" s="74" t="s">
        <v>13</v>
      </c>
      <c r="BB1070" s="78" t="s">
        <v>13</v>
      </c>
      <c r="BC1070" s="74" t="s">
        <v>13</v>
      </c>
      <c r="BD1070" s="78" t="s">
        <v>13</v>
      </c>
      <c r="BE1070" s="74" t="s">
        <v>13</v>
      </c>
      <c r="BF1070" s="74" t="s">
        <v>13</v>
      </c>
      <c r="BG1070" s="74" t="s">
        <v>13</v>
      </c>
      <c r="BH1070" s="74" t="s">
        <v>13</v>
      </c>
      <c r="BI1070" s="74" t="s">
        <v>13</v>
      </c>
      <c r="BJ1070" s="78"/>
      <c r="BK1070" s="74"/>
      <c r="BL1070" s="78"/>
      <c r="BM1070" s="74"/>
      <c r="BN1070" s="74"/>
      <c r="BO1070" s="74"/>
      <c r="BP1070" s="74"/>
      <c r="BQ1070" s="74"/>
      <c r="BR1070" s="78">
        <v>2765</v>
      </c>
      <c r="BS1070" s="74">
        <v>2.4</v>
      </c>
      <c r="BT1070" s="78">
        <v>2700</v>
      </c>
      <c r="BU1070" s="74">
        <v>9.3000000000000007</v>
      </c>
      <c r="BV1070" s="74">
        <v>8.8000000000000007</v>
      </c>
      <c r="BW1070" s="74">
        <v>48.2</v>
      </c>
      <c r="BX1070" s="74">
        <v>65.400000000000006</v>
      </c>
      <c r="BY1070" s="74">
        <v>81.900000000000006</v>
      </c>
      <c r="BZ1070" s="78" t="s">
        <v>13</v>
      </c>
      <c r="CA1070" s="74" t="s">
        <v>13</v>
      </c>
      <c r="CB1070" s="78" t="s">
        <v>13</v>
      </c>
      <c r="CC1070" s="74" t="s">
        <v>13</v>
      </c>
      <c r="CD1070" s="74" t="s">
        <v>13</v>
      </c>
      <c r="CE1070" s="74" t="s">
        <v>13</v>
      </c>
      <c r="CF1070" s="74" t="s">
        <v>13</v>
      </c>
      <c r="CG1070" s="74" t="s">
        <v>13</v>
      </c>
      <c r="CH1070" s="78" t="s">
        <v>13</v>
      </c>
      <c r="CI1070" s="74" t="s">
        <v>13</v>
      </c>
      <c r="CJ1070" s="78" t="s">
        <v>13</v>
      </c>
      <c r="CK1070" s="74" t="s">
        <v>13</v>
      </c>
      <c r="CL1070" s="74" t="s">
        <v>13</v>
      </c>
      <c r="CM1070" s="74" t="s">
        <v>13</v>
      </c>
      <c r="CN1070" s="74" t="s">
        <v>13</v>
      </c>
      <c r="CO1070" s="74" t="s">
        <v>13</v>
      </c>
      <c r="CP1070" s="78"/>
      <c r="CQ1070" s="74"/>
      <c r="CR1070" s="78"/>
      <c r="CS1070" s="74"/>
      <c r="CT1070" s="74"/>
      <c r="CU1070" s="74"/>
      <c r="CV1070" s="74"/>
      <c r="CW1070" s="74"/>
    </row>
    <row r="1071" spans="1:101" ht="16.5" x14ac:dyDescent="0.3">
      <c r="A1071" s="74" t="s">
        <v>296</v>
      </c>
      <c r="B1071" s="74">
        <v>188</v>
      </c>
      <c r="C1071" s="74">
        <v>10003324</v>
      </c>
      <c r="D1071" s="74" t="s">
        <v>27</v>
      </c>
      <c r="E1071" s="74" t="s">
        <v>62</v>
      </c>
      <c r="F1071" s="78" t="s">
        <v>13</v>
      </c>
      <c r="G1071" s="74" t="s">
        <v>13</v>
      </c>
      <c r="H1071" s="78" t="s">
        <v>13</v>
      </c>
      <c r="I1071" s="74" t="s">
        <v>13</v>
      </c>
      <c r="J1071" s="74" t="s">
        <v>13</v>
      </c>
      <c r="K1071" s="74" t="s">
        <v>13</v>
      </c>
      <c r="L1071" s="74" t="s">
        <v>13</v>
      </c>
      <c r="M1071" s="74" t="s">
        <v>13</v>
      </c>
      <c r="N1071" s="78" t="s">
        <v>13</v>
      </c>
      <c r="O1071" s="74" t="s">
        <v>13</v>
      </c>
      <c r="P1071" s="78" t="s">
        <v>13</v>
      </c>
      <c r="Q1071" s="74" t="s">
        <v>13</v>
      </c>
      <c r="R1071" s="74" t="s">
        <v>13</v>
      </c>
      <c r="S1071" s="74" t="s">
        <v>13</v>
      </c>
      <c r="T1071" s="74" t="s">
        <v>13</v>
      </c>
      <c r="U1071" s="74" t="s">
        <v>13</v>
      </c>
      <c r="V1071" s="78" t="s">
        <v>13</v>
      </c>
      <c r="W1071" s="74" t="s">
        <v>13</v>
      </c>
      <c r="X1071" s="78" t="s">
        <v>13</v>
      </c>
      <c r="Y1071" s="74" t="s">
        <v>13</v>
      </c>
      <c r="Z1071" s="74" t="s">
        <v>13</v>
      </c>
      <c r="AA1071" s="74" t="s">
        <v>13</v>
      </c>
      <c r="AB1071" s="74" t="s">
        <v>13</v>
      </c>
      <c r="AC1071" s="74" t="s">
        <v>13</v>
      </c>
      <c r="AD1071" s="78"/>
      <c r="AE1071" s="74"/>
      <c r="AF1071" s="78"/>
      <c r="AG1071" s="74"/>
      <c r="AH1071" s="74"/>
      <c r="AI1071" s="74"/>
      <c r="AJ1071" s="74"/>
      <c r="AK1071" s="74"/>
      <c r="AL1071" s="78" t="s">
        <v>13</v>
      </c>
      <c r="AM1071" s="74" t="s">
        <v>13</v>
      </c>
      <c r="AN1071" s="78" t="s">
        <v>13</v>
      </c>
      <c r="AO1071" s="74" t="s">
        <v>13</v>
      </c>
      <c r="AP1071" s="74" t="s">
        <v>13</v>
      </c>
      <c r="AQ1071" s="74" t="s">
        <v>13</v>
      </c>
      <c r="AR1071" s="74" t="s">
        <v>13</v>
      </c>
      <c r="AS1071" s="74" t="s">
        <v>13</v>
      </c>
      <c r="AT1071" s="78" t="s">
        <v>13</v>
      </c>
      <c r="AU1071" s="74" t="s">
        <v>13</v>
      </c>
      <c r="AV1071" s="78" t="s">
        <v>13</v>
      </c>
      <c r="AW1071" s="74" t="s">
        <v>13</v>
      </c>
      <c r="AX1071" s="74" t="s">
        <v>13</v>
      </c>
      <c r="AY1071" s="74" t="s">
        <v>13</v>
      </c>
      <c r="AZ1071" s="74" t="s">
        <v>13</v>
      </c>
      <c r="BA1071" s="74" t="s">
        <v>13</v>
      </c>
      <c r="BB1071" s="78" t="s">
        <v>13</v>
      </c>
      <c r="BC1071" s="74" t="s">
        <v>13</v>
      </c>
      <c r="BD1071" s="78" t="s">
        <v>13</v>
      </c>
      <c r="BE1071" s="74" t="s">
        <v>13</v>
      </c>
      <c r="BF1071" s="74" t="s">
        <v>13</v>
      </c>
      <c r="BG1071" s="74" t="s">
        <v>13</v>
      </c>
      <c r="BH1071" s="74" t="s">
        <v>13</v>
      </c>
      <c r="BI1071" s="74" t="s">
        <v>13</v>
      </c>
      <c r="BJ1071" s="78"/>
      <c r="BK1071" s="74"/>
      <c r="BL1071" s="78"/>
      <c r="BM1071" s="74"/>
      <c r="BN1071" s="74"/>
      <c r="BO1071" s="74"/>
      <c r="BP1071" s="74"/>
      <c r="BQ1071" s="74"/>
      <c r="BR1071" s="78" t="s">
        <v>13</v>
      </c>
      <c r="BS1071" s="74" t="s">
        <v>13</v>
      </c>
      <c r="BT1071" s="78" t="s">
        <v>13</v>
      </c>
      <c r="BU1071" s="74" t="s">
        <v>13</v>
      </c>
      <c r="BV1071" s="74" t="s">
        <v>13</v>
      </c>
      <c r="BW1071" s="74" t="s">
        <v>13</v>
      </c>
      <c r="BX1071" s="74" t="s">
        <v>13</v>
      </c>
      <c r="BY1071" s="74" t="s">
        <v>13</v>
      </c>
      <c r="BZ1071" s="78" t="s">
        <v>13</v>
      </c>
      <c r="CA1071" s="74" t="s">
        <v>13</v>
      </c>
      <c r="CB1071" s="78" t="s">
        <v>13</v>
      </c>
      <c r="CC1071" s="74" t="s">
        <v>13</v>
      </c>
      <c r="CD1071" s="74" t="s">
        <v>13</v>
      </c>
      <c r="CE1071" s="74" t="s">
        <v>13</v>
      </c>
      <c r="CF1071" s="74" t="s">
        <v>13</v>
      </c>
      <c r="CG1071" s="74" t="s">
        <v>13</v>
      </c>
      <c r="CH1071" s="78" t="s">
        <v>13</v>
      </c>
      <c r="CI1071" s="74" t="s">
        <v>13</v>
      </c>
      <c r="CJ1071" s="78" t="s">
        <v>13</v>
      </c>
      <c r="CK1071" s="74" t="s">
        <v>13</v>
      </c>
      <c r="CL1071" s="74" t="s">
        <v>13</v>
      </c>
      <c r="CM1071" s="74" t="s">
        <v>13</v>
      </c>
      <c r="CN1071" s="74" t="s">
        <v>13</v>
      </c>
      <c r="CO1071" s="74" t="s">
        <v>13</v>
      </c>
      <c r="CP1071" s="78"/>
      <c r="CQ1071" s="74"/>
      <c r="CR1071" s="78"/>
      <c r="CS1071" s="74"/>
      <c r="CT1071" s="74"/>
      <c r="CU1071" s="74"/>
      <c r="CV1071" s="74"/>
      <c r="CW1071" s="74"/>
    </row>
    <row r="1072" spans="1:101" ht="16.5" x14ac:dyDescent="0.3">
      <c r="A1072" s="74" t="s">
        <v>296</v>
      </c>
      <c r="B1072" s="74">
        <v>12</v>
      </c>
      <c r="C1072" s="74">
        <v>10001143</v>
      </c>
      <c r="D1072" s="74" t="s">
        <v>49</v>
      </c>
      <c r="E1072" s="74" t="s">
        <v>64</v>
      </c>
      <c r="F1072" s="78">
        <v>1700</v>
      </c>
      <c r="G1072" s="74">
        <v>4.9000000000000004</v>
      </c>
      <c r="H1072" s="78">
        <v>1615</v>
      </c>
      <c r="I1072" s="74">
        <v>7.9</v>
      </c>
      <c r="J1072" s="74">
        <v>6.1</v>
      </c>
      <c r="K1072" s="74">
        <v>70.599999999999994</v>
      </c>
      <c r="L1072" s="74">
        <v>82.9</v>
      </c>
      <c r="M1072" s="74">
        <v>86</v>
      </c>
      <c r="N1072" s="78" t="s">
        <v>13</v>
      </c>
      <c r="O1072" s="74" t="s">
        <v>13</v>
      </c>
      <c r="P1072" s="78" t="s">
        <v>13</v>
      </c>
      <c r="Q1072" s="74" t="s">
        <v>13</v>
      </c>
      <c r="R1072" s="74" t="s">
        <v>13</v>
      </c>
      <c r="S1072" s="74" t="s">
        <v>13</v>
      </c>
      <c r="T1072" s="74" t="s">
        <v>13</v>
      </c>
      <c r="U1072" s="74" t="s">
        <v>13</v>
      </c>
      <c r="V1072" s="78" t="s">
        <v>13</v>
      </c>
      <c r="W1072" s="74" t="s">
        <v>13</v>
      </c>
      <c r="X1072" s="78" t="s">
        <v>13</v>
      </c>
      <c r="Y1072" s="74" t="s">
        <v>13</v>
      </c>
      <c r="Z1072" s="74" t="s">
        <v>13</v>
      </c>
      <c r="AA1072" s="74" t="s">
        <v>13</v>
      </c>
      <c r="AB1072" s="74" t="s">
        <v>13</v>
      </c>
      <c r="AC1072" s="74" t="s">
        <v>13</v>
      </c>
      <c r="AD1072" s="78"/>
      <c r="AE1072" s="74"/>
      <c r="AF1072" s="78"/>
      <c r="AG1072" s="74"/>
      <c r="AH1072" s="74"/>
      <c r="AI1072" s="74"/>
      <c r="AJ1072" s="74"/>
      <c r="AK1072" s="74"/>
      <c r="AL1072" s="78">
        <v>735</v>
      </c>
      <c r="AM1072" s="74">
        <v>1.9</v>
      </c>
      <c r="AN1072" s="78">
        <v>725</v>
      </c>
      <c r="AO1072" s="74">
        <v>7.6</v>
      </c>
      <c r="AP1072" s="74">
        <v>11.2</v>
      </c>
      <c r="AQ1072" s="74">
        <v>68.900000000000006</v>
      </c>
      <c r="AR1072" s="74">
        <v>76.599999999999994</v>
      </c>
      <c r="AS1072" s="74">
        <v>81.2</v>
      </c>
      <c r="AT1072" s="78" t="s">
        <v>13</v>
      </c>
      <c r="AU1072" s="74" t="s">
        <v>13</v>
      </c>
      <c r="AV1072" s="78" t="s">
        <v>13</v>
      </c>
      <c r="AW1072" s="74" t="s">
        <v>13</v>
      </c>
      <c r="AX1072" s="74" t="s">
        <v>13</v>
      </c>
      <c r="AY1072" s="74" t="s">
        <v>13</v>
      </c>
      <c r="AZ1072" s="74" t="s">
        <v>13</v>
      </c>
      <c r="BA1072" s="74" t="s">
        <v>13</v>
      </c>
      <c r="BB1072" s="78" t="s">
        <v>13</v>
      </c>
      <c r="BC1072" s="74" t="s">
        <v>13</v>
      </c>
      <c r="BD1072" s="78" t="s">
        <v>13</v>
      </c>
      <c r="BE1072" s="74" t="s">
        <v>13</v>
      </c>
      <c r="BF1072" s="74" t="s">
        <v>13</v>
      </c>
      <c r="BG1072" s="74" t="s">
        <v>13</v>
      </c>
      <c r="BH1072" s="74" t="s">
        <v>13</v>
      </c>
      <c r="BI1072" s="74" t="s">
        <v>13</v>
      </c>
      <c r="BJ1072" s="78"/>
      <c r="BK1072" s="74"/>
      <c r="BL1072" s="78"/>
      <c r="BM1072" s="74"/>
      <c r="BN1072" s="74"/>
      <c r="BO1072" s="74"/>
      <c r="BP1072" s="74"/>
      <c r="BQ1072" s="74"/>
      <c r="BR1072" s="78">
        <v>2440</v>
      </c>
      <c r="BS1072" s="74">
        <v>4</v>
      </c>
      <c r="BT1072" s="78">
        <v>2340</v>
      </c>
      <c r="BU1072" s="74">
        <v>7.8</v>
      </c>
      <c r="BV1072" s="74">
        <v>7.7</v>
      </c>
      <c r="BW1072" s="74">
        <v>70</v>
      </c>
      <c r="BX1072" s="74">
        <v>81</v>
      </c>
      <c r="BY1072" s="74">
        <v>84.5</v>
      </c>
      <c r="BZ1072" s="78" t="s">
        <v>13</v>
      </c>
      <c r="CA1072" s="74" t="s">
        <v>13</v>
      </c>
      <c r="CB1072" s="78" t="s">
        <v>13</v>
      </c>
      <c r="CC1072" s="74" t="s">
        <v>13</v>
      </c>
      <c r="CD1072" s="74" t="s">
        <v>13</v>
      </c>
      <c r="CE1072" s="74" t="s">
        <v>13</v>
      </c>
      <c r="CF1072" s="74" t="s">
        <v>13</v>
      </c>
      <c r="CG1072" s="74" t="s">
        <v>13</v>
      </c>
      <c r="CH1072" s="78" t="s">
        <v>13</v>
      </c>
      <c r="CI1072" s="74" t="s">
        <v>13</v>
      </c>
      <c r="CJ1072" s="78" t="s">
        <v>13</v>
      </c>
      <c r="CK1072" s="74" t="s">
        <v>13</v>
      </c>
      <c r="CL1072" s="74" t="s">
        <v>13</v>
      </c>
      <c r="CM1072" s="74" t="s">
        <v>13</v>
      </c>
      <c r="CN1072" s="74" t="s">
        <v>13</v>
      </c>
      <c r="CO1072" s="74" t="s">
        <v>13</v>
      </c>
      <c r="CP1072" s="78"/>
      <c r="CQ1072" s="74"/>
      <c r="CR1072" s="78"/>
      <c r="CS1072" s="74"/>
      <c r="CT1072" s="74"/>
      <c r="CU1072" s="74"/>
      <c r="CV1072" s="74"/>
      <c r="CW1072" s="74"/>
    </row>
    <row r="1073" spans="1:101" ht="16.5" x14ac:dyDescent="0.3">
      <c r="A1073" s="74" t="s">
        <v>296</v>
      </c>
      <c r="B1073" s="74">
        <v>53</v>
      </c>
      <c r="C1073" s="74">
        <v>10007141</v>
      </c>
      <c r="D1073" s="74" t="s">
        <v>39</v>
      </c>
      <c r="E1073" s="74" t="s">
        <v>66</v>
      </c>
      <c r="F1073" s="78">
        <v>2485</v>
      </c>
      <c r="G1073" s="74">
        <v>3.2</v>
      </c>
      <c r="H1073" s="78">
        <v>2405</v>
      </c>
      <c r="I1073" s="74">
        <v>7.4</v>
      </c>
      <c r="J1073" s="74">
        <v>9.5</v>
      </c>
      <c r="K1073" s="74">
        <v>64.3</v>
      </c>
      <c r="L1073" s="74">
        <v>78.099999999999994</v>
      </c>
      <c r="M1073" s="74">
        <v>83.1</v>
      </c>
      <c r="N1073" s="78" t="s">
        <v>13</v>
      </c>
      <c r="O1073" s="74" t="s">
        <v>13</v>
      </c>
      <c r="P1073" s="78" t="s">
        <v>13</v>
      </c>
      <c r="Q1073" s="74" t="s">
        <v>13</v>
      </c>
      <c r="R1073" s="74" t="s">
        <v>13</v>
      </c>
      <c r="S1073" s="74" t="s">
        <v>13</v>
      </c>
      <c r="T1073" s="74" t="s">
        <v>13</v>
      </c>
      <c r="U1073" s="74" t="s">
        <v>13</v>
      </c>
      <c r="V1073" s="78" t="s">
        <v>13</v>
      </c>
      <c r="W1073" s="74" t="s">
        <v>13</v>
      </c>
      <c r="X1073" s="78" t="s">
        <v>13</v>
      </c>
      <c r="Y1073" s="74" t="s">
        <v>13</v>
      </c>
      <c r="Z1073" s="74" t="s">
        <v>13</v>
      </c>
      <c r="AA1073" s="74" t="s">
        <v>13</v>
      </c>
      <c r="AB1073" s="74" t="s">
        <v>13</v>
      </c>
      <c r="AC1073" s="74" t="s">
        <v>13</v>
      </c>
      <c r="AD1073" s="78"/>
      <c r="AE1073" s="74"/>
      <c r="AF1073" s="78"/>
      <c r="AG1073" s="74"/>
      <c r="AH1073" s="74"/>
      <c r="AI1073" s="74"/>
      <c r="AJ1073" s="74"/>
      <c r="AK1073" s="74"/>
      <c r="AL1073" s="78">
        <v>1855</v>
      </c>
      <c r="AM1073" s="74">
        <v>2.2999999999999998</v>
      </c>
      <c r="AN1073" s="78">
        <v>1810</v>
      </c>
      <c r="AO1073" s="74">
        <v>9.4</v>
      </c>
      <c r="AP1073" s="74">
        <v>13.4</v>
      </c>
      <c r="AQ1073" s="74">
        <v>64.3</v>
      </c>
      <c r="AR1073" s="74">
        <v>72.3</v>
      </c>
      <c r="AS1073" s="74">
        <v>77.2</v>
      </c>
      <c r="AT1073" s="78" t="s">
        <v>13</v>
      </c>
      <c r="AU1073" s="74" t="s">
        <v>13</v>
      </c>
      <c r="AV1073" s="78" t="s">
        <v>13</v>
      </c>
      <c r="AW1073" s="74" t="s">
        <v>13</v>
      </c>
      <c r="AX1073" s="74" t="s">
        <v>13</v>
      </c>
      <c r="AY1073" s="74" t="s">
        <v>13</v>
      </c>
      <c r="AZ1073" s="74" t="s">
        <v>13</v>
      </c>
      <c r="BA1073" s="74" t="s">
        <v>13</v>
      </c>
      <c r="BB1073" s="78" t="s">
        <v>13</v>
      </c>
      <c r="BC1073" s="74" t="s">
        <v>13</v>
      </c>
      <c r="BD1073" s="78" t="s">
        <v>13</v>
      </c>
      <c r="BE1073" s="74" t="s">
        <v>13</v>
      </c>
      <c r="BF1073" s="74" t="s">
        <v>13</v>
      </c>
      <c r="BG1073" s="74" t="s">
        <v>13</v>
      </c>
      <c r="BH1073" s="74" t="s">
        <v>13</v>
      </c>
      <c r="BI1073" s="74" t="s">
        <v>13</v>
      </c>
      <c r="BJ1073" s="78"/>
      <c r="BK1073" s="74"/>
      <c r="BL1073" s="78"/>
      <c r="BM1073" s="74"/>
      <c r="BN1073" s="74"/>
      <c r="BO1073" s="74"/>
      <c r="BP1073" s="74"/>
      <c r="BQ1073" s="74"/>
      <c r="BR1073" s="78">
        <v>4335</v>
      </c>
      <c r="BS1073" s="74">
        <v>2.8</v>
      </c>
      <c r="BT1073" s="78">
        <v>4215</v>
      </c>
      <c r="BU1073" s="74">
        <v>8.3000000000000007</v>
      </c>
      <c r="BV1073" s="74">
        <v>11.2</v>
      </c>
      <c r="BW1073" s="74">
        <v>64.3</v>
      </c>
      <c r="BX1073" s="74">
        <v>75.599999999999994</v>
      </c>
      <c r="BY1073" s="74">
        <v>80.5</v>
      </c>
      <c r="BZ1073" s="78" t="s">
        <v>13</v>
      </c>
      <c r="CA1073" s="74" t="s">
        <v>13</v>
      </c>
      <c r="CB1073" s="78" t="s">
        <v>13</v>
      </c>
      <c r="CC1073" s="74" t="s">
        <v>13</v>
      </c>
      <c r="CD1073" s="74" t="s">
        <v>13</v>
      </c>
      <c r="CE1073" s="74" t="s">
        <v>13</v>
      </c>
      <c r="CF1073" s="74" t="s">
        <v>13</v>
      </c>
      <c r="CG1073" s="74" t="s">
        <v>13</v>
      </c>
      <c r="CH1073" s="78" t="s">
        <v>13</v>
      </c>
      <c r="CI1073" s="74" t="s">
        <v>13</v>
      </c>
      <c r="CJ1073" s="78" t="s">
        <v>13</v>
      </c>
      <c r="CK1073" s="74" t="s">
        <v>13</v>
      </c>
      <c r="CL1073" s="74" t="s">
        <v>13</v>
      </c>
      <c r="CM1073" s="74" t="s">
        <v>13</v>
      </c>
      <c r="CN1073" s="74" t="s">
        <v>13</v>
      </c>
      <c r="CO1073" s="74" t="s">
        <v>13</v>
      </c>
      <c r="CP1073" s="78"/>
      <c r="CQ1073" s="74"/>
      <c r="CR1073" s="78"/>
      <c r="CS1073" s="74"/>
      <c r="CT1073" s="74"/>
      <c r="CU1073" s="74"/>
      <c r="CV1073" s="74"/>
      <c r="CW1073" s="74"/>
    </row>
    <row r="1074" spans="1:101" ht="16.5" x14ac:dyDescent="0.3">
      <c r="A1074" s="74" t="s">
        <v>296</v>
      </c>
      <c r="B1074" s="74">
        <v>11</v>
      </c>
      <c r="C1074" s="74">
        <v>10007848</v>
      </c>
      <c r="D1074" s="74" t="s">
        <v>39</v>
      </c>
      <c r="E1074" s="74" t="s">
        <v>68</v>
      </c>
      <c r="F1074" s="78">
        <v>1240</v>
      </c>
      <c r="G1074" s="74">
        <v>4.4000000000000004</v>
      </c>
      <c r="H1074" s="78">
        <v>1185</v>
      </c>
      <c r="I1074" s="74">
        <v>5</v>
      </c>
      <c r="J1074" s="74">
        <v>8.9</v>
      </c>
      <c r="K1074" s="74">
        <v>63.6</v>
      </c>
      <c r="L1074" s="74">
        <v>79.7</v>
      </c>
      <c r="M1074" s="74">
        <v>86.2</v>
      </c>
      <c r="N1074" s="78" t="s">
        <v>13</v>
      </c>
      <c r="O1074" s="74" t="s">
        <v>13</v>
      </c>
      <c r="P1074" s="78" t="s">
        <v>13</v>
      </c>
      <c r="Q1074" s="74" t="s">
        <v>13</v>
      </c>
      <c r="R1074" s="74" t="s">
        <v>13</v>
      </c>
      <c r="S1074" s="74" t="s">
        <v>13</v>
      </c>
      <c r="T1074" s="74" t="s">
        <v>13</v>
      </c>
      <c r="U1074" s="74" t="s">
        <v>13</v>
      </c>
      <c r="V1074" s="78" t="s">
        <v>13</v>
      </c>
      <c r="W1074" s="74" t="s">
        <v>13</v>
      </c>
      <c r="X1074" s="78" t="s">
        <v>13</v>
      </c>
      <c r="Y1074" s="74" t="s">
        <v>13</v>
      </c>
      <c r="Z1074" s="74" t="s">
        <v>13</v>
      </c>
      <c r="AA1074" s="74" t="s">
        <v>13</v>
      </c>
      <c r="AB1074" s="74" t="s">
        <v>13</v>
      </c>
      <c r="AC1074" s="74" t="s">
        <v>13</v>
      </c>
      <c r="AD1074" s="78"/>
      <c r="AE1074" s="74"/>
      <c r="AF1074" s="78"/>
      <c r="AG1074" s="74"/>
      <c r="AH1074" s="74"/>
      <c r="AI1074" s="74"/>
      <c r="AJ1074" s="74"/>
      <c r="AK1074" s="74"/>
      <c r="AL1074" s="78">
        <v>615</v>
      </c>
      <c r="AM1074" s="74">
        <v>2.9</v>
      </c>
      <c r="AN1074" s="78">
        <v>595</v>
      </c>
      <c r="AO1074" s="74">
        <v>7.2</v>
      </c>
      <c r="AP1074" s="74">
        <v>10.1</v>
      </c>
      <c r="AQ1074" s="74">
        <v>60.1</v>
      </c>
      <c r="AR1074" s="74">
        <v>75.7</v>
      </c>
      <c r="AS1074" s="74">
        <v>82.7</v>
      </c>
      <c r="AT1074" s="78" t="s">
        <v>13</v>
      </c>
      <c r="AU1074" s="74" t="s">
        <v>13</v>
      </c>
      <c r="AV1074" s="78" t="s">
        <v>13</v>
      </c>
      <c r="AW1074" s="74" t="s">
        <v>13</v>
      </c>
      <c r="AX1074" s="74" t="s">
        <v>13</v>
      </c>
      <c r="AY1074" s="74" t="s">
        <v>13</v>
      </c>
      <c r="AZ1074" s="74" t="s">
        <v>13</v>
      </c>
      <c r="BA1074" s="74" t="s">
        <v>13</v>
      </c>
      <c r="BB1074" s="78" t="s">
        <v>13</v>
      </c>
      <c r="BC1074" s="74" t="s">
        <v>13</v>
      </c>
      <c r="BD1074" s="78" t="s">
        <v>13</v>
      </c>
      <c r="BE1074" s="74" t="s">
        <v>13</v>
      </c>
      <c r="BF1074" s="74" t="s">
        <v>13</v>
      </c>
      <c r="BG1074" s="74" t="s">
        <v>13</v>
      </c>
      <c r="BH1074" s="74" t="s">
        <v>13</v>
      </c>
      <c r="BI1074" s="74" t="s">
        <v>13</v>
      </c>
      <c r="BJ1074" s="78"/>
      <c r="BK1074" s="74"/>
      <c r="BL1074" s="78"/>
      <c r="BM1074" s="74"/>
      <c r="BN1074" s="74"/>
      <c r="BO1074" s="74"/>
      <c r="BP1074" s="74"/>
      <c r="BQ1074" s="74"/>
      <c r="BR1074" s="78">
        <v>1855</v>
      </c>
      <c r="BS1074" s="74">
        <v>3.9</v>
      </c>
      <c r="BT1074" s="78">
        <v>1780</v>
      </c>
      <c r="BU1074" s="74">
        <v>5.7</v>
      </c>
      <c r="BV1074" s="74">
        <v>9.3000000000000007</v>
      </c>
      <c r="BW1074" s="74">
        <v>62.5</v>
      </c>
      <c r="BX1074" s="74">
        <v>78.400000000000006</v>
      </c>
      <c r="BY1074" s="74">
        <v>85</v>
      </c>
      <c r="BZ1074" s="78" t="s">
        <v>13</v>
      </c>
      <c r="CA1074" s="74" t="s">
        <v>13</v>
      </c>
      <c r="CB1074" s="78" t="s">
        <v>13</v>
      </c>
      <c r="CC1074" s="74" t="s">
        <v>13</v>
      </c>
      <c r="CD1074" s="74" t="s">
        <v>13</v>
      </c>
      <c r="CE1074" s="74" t="s">
        <v>13</v>
      </c>
      <c r="CF1074" s="74" t="s">
        <v>13</v>
      </c>
      <c r="CG1074" s="74" t="s">
        <v>13</v>
      </c>
      <c r="CH1074" s="78" t="s">
        <v>13</v>
      </c>
      <c r="CI1074" s="74" t="s">
        <v>13</v>
      </c>
      <c r="CJ1074" s="78" t="s">
        <v>13</v>
      </c>
      <c r="CK1074" s="74" t="s">
        <v>13</v>
      </c>
      <c r="CL1074" s="74" t="s">
        <v>13</v>
      </c>
      <c r="CM1074" s="74" t="s">
        <v>13</v>
      </c>
      <c r="CN1074" s="74" t="s">
        <v>13</v>
      </c>
      <c r="CO1074" s="74" t="s">
        <v>13</v>
      </c>
      <c r="CP1074" s="78"/>
      <c r="CQ1074" s="74"/>
      <c r="CR1074" s="78"/>
      <c r="CS1074" s="74"/>
      <c r="CT1074" s="74"/>
      <c r="CU1074" s="74"/>
      <c r="CV1074" s="74"/>
      <c r="CW1074" s="74"/>
    </row>
    <row r="1075" spans="1:101" ht="16.5" x14ac:dyDescent="0.3">
      <c r="A1075" s="74" t="s">
        <v>296</v>
      </c>
      <c r="B1075" s="74">
        <v>82</v>
      </c>
      <c r="C1075" s="74">
        <v>10007137</v>
      </c>
      <c r="D1075" s="74" t="s">
        <v>49</v>
      </c>
      <c r="E1075" s="74" t="s">
        <v>70</v>
      </c>
      <c r="F1075" s="78">
        <v>710</v>
      </c>
      <c r="G1075" s="74">
        <v>2.5</v>
      </c>
      <c r="H1075" s="78">
        <v>695</v>
      </c>
      <c r="I1075" s="74">
        <v>6.6</v>
      </c>
      <c r="J1075" s="74">
        <v>10.5</v>
      </c>
      <c r="K1075" s="74">
        <v>66.8</v>
      </c>
      <c r="L1075" s="74">
        <v>78.5</v>
      </c>
      <c r="M1075" s="74">
        <v>82.8</v>
      </c>
      <c r="N1075" s="78" t="s">
        <v>13</v>
      </c>
      <c r="O1075" s="74" t="s">
        <v>13</v>
      </c>
      <c r="P1075" s="78" t="s">
        <v>13</v>
      </c>
      <c r="Q1075" s="74" t="s">
        <v>13</v>
      </c>
      <c r="R1075" s="74" t="s">
        <v>13</v>
      </c>
      <c r="S1075" s="74" t="s">
        <v>13</v>
      </c>
      <c r="T1075" s="74" t="s">
        <v>13</v>
      </c>
      <c r="U1075" s="74" t="s">
        <v>13</v>
      </c>
      <c r="V1075" s="78" t="s">
        <v>13</v>
      </c>
      <c r="W1075" s="74" t="s">
        <v>13</v>
      </c>
      <c r="X1075" s="78" t="s">
        <v>13</v>
      </c>
      <c r="Y1075" s="74" t="s">
        <v>13</v>
      </c>
      <c r="Z1075" s="74" t="s">
        <v>13</v>
      </c>
      <c r="AA1075" s="74" t="s">
        <v>13</v>
      </c>
      <c r="AB1075" s="74" t="s">
        <v>13</v>
      </c>
      <c r="AC1075" s="74" t="s">
        <v>13</v>
      </c>
      <c r="AD1075" s="78"/>
      <c r="AE1075" s="74"/>
      <c r="AF1075" s="78"/>
      <c r="AG1075" s="74"/>
      <c r="AH1075" s="74"/>
      <c r="AI1075" s="74"/>
      <c r="AJ1075" s="74"/>
      <c r="AK1075" s="74"/>
      <c r="AL1075" s="78">
        <v>395</v>
      </c>
      <c r="AM1075" s="74">
        <v>1</v>
      </c>
      <c r="AN1075" s="78">
        <v>390</v>
      </c>
      <c r="AO1075" s="74">
        <v>7.7</v>
      </c>
      <c r="AP1075" s="74">
        <v>16.2</v>
      </c>
      <c r="AQ1075" s="74">
        <v>61.2</v>
      </c>
      <c r="AR1075" s="74">
        <v>72.5</v>
      </c>
      <c r="AS1075" s="74">
        <v>76.099999999999994</v>
      </c>
      <c r="AT1075" s="78" t="s">
        <v>13</v>
      </c>
      <c r="AU1075" s="74" t="s">
        <v>13</v>
      </c>
      <c r="AV1075" s="78" t="s">
        <v>13</v>
      </c>
      <c r="AW1075" s="74" t="s">
        <v>13</v>
      </c>
      <c r="AX1075" s="74" t="s">
        <v>13</v>
      </c>
      <c r="AY1075" s="74" t="s">
        <v>13</v>
      </c>
      <c r="AZ1075" s="74" t="s">
        <v>13</v>
      </c>
      <c r="BA1075" s="74" t="s">
        <v>13</v>
      </c>
      <c r="BB1075" s="78" t="s">
        <v>13</v>
      </c>
      <c r="BC1075" s="74" t="s">
        <v>13</v>
      </c>
      <c r="BD1075" s="78" t="s">
        <v>13</v>
      </c>
      <c r="BE1075" s="74" t="s">
        <v>13</v>
      </c>
      <c r="BF1075" s="74" t="s">
        <v>13</v>
      </c>
      <c r="BG1075" s="74" t="s">
        <v>13</v>
      </c>
      <c r="BH1075" s="74" t="s">
        <v>13</v>
      </c>
      <c r="BI1075" s="74" t="s">
        <v>13</v>
      </c>
      <c r="BJ1075" s="78"/>
      <c r="BK1075" s="74"/>
      <c r="BL1075" s="78"/>
      <c r="BM1075" s="74"/>
      <c r="BN1075" s="74"/>
      <c r="BO1075" s="74"/>
      <c r="BP1075" s="74"/>
      <c r="BQ1075" s="74"/>
      <c r="BR1075" s="78">
        <v>1105</v>
      </c>
      <c r="BS1075" s="74">
        <v>2</v>
      </c>
      <c r="BT1075" s="78">
        <v>1080</v>
      </c>
      <c r="BU1075" s="74">
        <v>7</v>
      </c>
      <c r="BV1075" s="74">
        <v>12.6</v>
      </c>
      <c r="BW1075" s="74">
        <v>64.8</v>
      </c>
      <c r="BX1075" s="74">
        <v>76.3</v>
      </c>
      <c r="BY1075" s="74">
        <v>80.400000000000006</v>
      </c>
      <c r="BZ1075" s="78" t="s">
        <v>13</v>
      </c>
      <c r="CA1075" s="74" t="s">
        <v>13</v>
      </c>
      <c r="CB1075" s="78" t="s">
        <v>13</v>
      </c>
      <c r="CC1075" s="74" t="s">
        <v>13</v>
      </c>
      <c r="CD1075" s="74" t="s">
        <v>13</v>
      </c>
      <c r="CE1075" s="74" t="s">
        <v>13</v>
      </c>
      <c r="CF1075" s="74" t="s">
        <v>13</v>
      </c>
      <c r="CG1075" s="74" t="s">
        <v>13</v>
      </c>
      <c r="CH1075" s="78" t="s">
        <v>13</v>
      </c>
      <c r="CI1075" s="74" t="s">
        <v>13</v>
      </c>
      <c r="CJ1075" s="78" t="s">
        <v>13</v>
      </c>
      <c r="CK1075" s="74" t="s">
        <v>13</v>
      </c>
      <c r="CL1075" s="74" t="s">
        <v>13</v>
      </c>
      <c r="CM1075" s="74" t="s">
        <v>13</v>
      </c>
      <c r="CN1075" s="74" t="s">
        <v>13</v>
      </c>
      <c r="CO1075" s="74" t="s">
        <v>13</v>
      </c>
      <c r="CP1075" s="78"/>
      <c r="CQ1075" s="74"/>
      <c r="CR1075" s="78"/>
      <c r="CS1075" s="74"/>
      <c r="CT1075" s="74"/>
      <c r="CU1075" s="74"/>
      <c r="CV1075" s="74"/>
      <c r="CW1075" s="74"/>
    </row>
    <row r="1076" spans="1:101" ht="16.5" x14ac:dyDescent="0.3">
      <c r="A1076" s="74" t="s">
        <v>296</v>
      </c>
      <c r="B1076" s="74">
        <v>115</v>
      </c>
      <c r="C1076" s="74">
        <v>10001478</v>
      </c>
      <c r="D1076" s="74" t="s">
        <v>27</v>
      </c>
      <c r="E1076" s="74" t="s">
        <v>72</v>
      </c>
      <c r="F1076" s="78">
        <v>875</v>
      </c>
      <c r="G1076" s="74">
        <v>6.2</v>
      </c>
      <c r="H1076" s="78">
        <v>820</v>
      </c>
      <c r="I1076" s="74">
        <v>8.8000000000000007</v>
      </c>
      <c r="J1076" s="74">
        <v>9.1999999999999993</v>
      </c>
      <c r="K1076" s="74">
        <v>61.7</v>
      </c>
      <c r="L1076" s="74">
        <v>78.8</v>
      </c>
      <c r="M1076" s="74">
        <v>82.1</v>
      </c>
      <c r="N1076" s="78" t="s">
        <v>13</v>
      </c>
      <c r="O1076" s="74" t="s">
        <v>13</v>
      </c>
      <c r="P1076" s="78" t="s">
        <v>13</v>
      </c>
      <c r="Q1076" s="74" t="s">
        <v>13</v>
      </c>
      <c r="R1076" s="74" t="s">
        <v>13</v>
      </c>
      <c r="S1076" s="74" t="s">
        <v>13</v>
      </c>
      <c r="T1076" s="74" t="s">
        <v>13</v>
      </c>
      <c r="U1076" s="74" t="s">
        <v>13</v>
      </c>
      <c r="V1076" s="78" t="s">
        <v>13</v>
      </c>
      <c r="W1076" s="74" t="s">
        <v>13</v>
      </c>
      <c r="X1076" s="78" t="s">
        <v>13</v>
      </c>
      <c r="Y1076" s="74" t="s">
        <v>13</v>
      </c>
      <c r="Z1076" s="74" t="s">
        <v>13</v>
      </c>
      <c r="AA1076" s="74" t="s">
        <v>13</v>
      </c>
      <c r="AB1076" s="74" t="s">
        <v>13</v>
      </c>
      <c r="AC1076" s="74" t="s">
        <v>13</v>
      </c>
      <c r="AD1076" s="78"/>
      <c r="AE1076" s="74"/>
      <c r="AF1076" s="78"/>
      <c r="AG1076" s="74"/>
      <c r="AH1076" s="74"/>
      <c r="AI1076" s="74"/>
      <c r="AJ1076" s="74"/>
      <c r="AK1076" s="74"/>
      <c r="AL1076" s="78">
        <v>575</v>
      </c>
      <c r="AM1076" s="74">
        <v>4</v>
      </c>
      <c r="AN1076" s="78">
        <v>555</v>
      </c>
      <c r="AO1076" s="74">
        <v>10.1</v>
      </c>
      <c r="AP1076" s="74">
        <v>12.3</v>
      </c>
      <c r="AQ1076" s="74">
        <v>61</v>
      </c>
      <c r="AR1076" s="74">
        <v>69.5</v>
      </c>
      <c r="AS1076" s="74">
        <v>77.599999999999994</v>
      </c>
      <c r="AT1076" s="78" t="s">
        <v>13</v>
      </c>
      <c r="AU1076" s="74" t="s">
        <v>13</v>
      </c>
      <c r="AV1076" s="78" t="s">
        <v>13</v>
      </c>
      <c r="AW1076" s="74" t="s">
        <v>13</v>
      </c>
      <c r="AX1076" s="74" t="s">
        <v>13</v>
      </c>
      <c r="AY1076" s="74" t="s">
        <v>13</v>
      </c>
      <c r="AZ1076" s="74" t="s">
        <v>13</v>
      </c>
      <c r="BA1076" s="74" t="s">
        <v>13</v>
      </c>
      <c r="BB1076" s="78" t="s">
        <v>13</v>
      </c>
      <c r="BC1076" s="74" t="s">
        <v>13</v>
      </c>
      <c r="BD1076" s="78" t="s">
        <v>13</v>
      </c>
      <c r="BE1076" s="74" t="s">
        <v>13</v>
      </c>
      <c r="BF1076" s="74" t="s">
        <v>13</v>
      </c>
      <c r="BG1076" s="74" t="s">
        <v>13</v>
      </c>
      <c r="BH1076" s="74" t="s">
        <v>13</v>
      </c>
      <c r="BI1076" s="74" t="s">
        <v>13</v>
      </c>
      <c r="BJ1076" s="78"/>
      <c r="BK1076" s="74"/>
      <c r="BL1076" s="78"/>
      <c r="BM1076" s="74"/>
      <c r="BN1076" s="74"/>
      <c r="BO1076" s="74"/>
      <c r="BP1076" s="74"/>
      <c r="BQ1076" s="74"/>
      <c r="BR1076" s="78">
        <v>1450</v>
      </c>
      <c r="BS1076" s="74">
        <v>5.3</v>
      </c>
      <c r="BT1076" s="78">
        <v>1375</v>
      </c>
      <c r="BU1076" s="74">
        <v>9.3000000000000007</v>
      </c>
      <c r="BV1076" s="74">
        <v>10.4</v>
      </c>
      <c r="BW1076" s="74">
        <v>61.4</v>
      </c>
      <c r="BX1076" s="74">
        <v>75</v>
      </c>
      <c r="BY1076" s="74">
        <v>80.3</v>
      </c>
      <c r="BZ1076" s="78" t="s">
        <v>13</v>
      </c>
      <c r="CA1076" s="74" t="s">
        <v>13</v>
      </c>
      <c r="CB1076" s="78" t="s">
        <v>13</v>
      </c>
      <c r="CC1076" s="74" t="s">
        <v>13</v>
      </c>
      <c r="CD1076" s="74" t="s">
        <v>13</v>
      </c>
      <c r="CE1076" s="74" t="s">
        <v>13</v>
      </c>
      <c r="CF1076" s="74" t="s">
        <v>13</v>
      </c>
      <c r="CG1076" s="74" t="s">
        <v>13</v>
      </c>
      <c r="CH1076" s="78" t="s">
        <v>13</v>
      </c>
      <c r="CI1076" s="74" t="s">
        <v>13</v>
      </c>
      <c r="CJ1076" s="78" t="s">
        <v>13</v>
      </c>
      <c r="CK1076" s="74" t="s">
        <v>13</v>
      </c>
      <c r="CL1076" s="74" t="s">
        <v>13</v>
      </c>
      <c r="CM1076" s="74" t="s">
        <v>13</v>
      </c>
      <c r="CN1076" s="74" t="s">
        <v>13</v>
      </c>
      <c r="CO1076" s="74" t="s">
        <v>13</v>
      </c>
      <c r="CP1076" s="78"/>
      <c r="CQ1076" s="74"/>
      <c r="CR1076" s="78"/>
      <c r="CS1076" s="74"/>
      <c r="CT1076" s="74"/>
      <c r="CU1076" s="74"/>
      <c r="CV1076" s="74"/>
      <c r="CW1076" s="74"/>
    </row>
    <row r="1077" spans="1:101" ht="16.5" x14ac:dyDescent="0.3">
      <c r="A1077" s="74" t="s">
        <v>296</v>
      </c>
      <c r="B1077" s="74">
        <v>199</v>
      </c>
      <c r="C1077" s="74">
        <v>10001653</v>
      </c>
      <c r="D1077" s="74" t="s">
        <v>27</v>
      </c>
      <c r="E1077" s="74" t="s">
        <v>74</v>
      </c>
      <c r="F1077" s="78">
        <v>105</v>
      </c>
      <c r="G1077" s="74">
        <v>4.7</v>
      </c>
      <c r="H1077" s="78">
        <v>100</v>
      </c>
      <c r="I1077" s="74">
        <v>12.9</v>
      </c>
      <c r="J1077" s="74">
        <v>17.8</v>
      </c>
      <c r="K1077" s="74" t="s">
        <v>396</v>
      </c>
      <c r="L1077" s="74" t="s">
        <v>396</v>
      </c>
      <c r="M1077" s="74">
        <v>69.3</v>
      </c>
      <c r="N1077" s="78" t="s">
        <v>13</v>
      </c>
      <c r="O1077" s="74" t="s">
        <v>13</v>
      </c>
      <c r="P1077" s="78" t="s">
        <v>13</v>
      </c>
      <c r="Q1077" s="74" t="s">
        <v>13</v>
      </c>
      <c r="R1077" s="74" t="s">
        <v>13</v>
      </c>
      <c r="S1077" s="74" t="s">
        <v>13</v>
      </c>
      <c r="T1077" s="74" t="s">
        <v>13</v>
      </c>
      <c r="U1077" s="74" t="s">
        <v>13</v>
      </c>
      <c r="V1077" s="78" t="s">
        <v>13</v>
      </c>
      <c r="W1077" s="74" t="s">
        <v>13</v>
      </c>
      <c r="X1077" s="78" t="s">
        <v>13</v>
      </c>
      <c r="Y1077" s="74" t="s">
        <v>13</v>
      </c>
      <c r="Z1077" s="74" t="s">
        <v>13</v>
      </c>
      <c r="AA1077" s="74" t="s">
        <v>13</v>
      </c>
      <c r="AB1077" s="74" t="s">
        <v>13</v>
      </c>
      <c r="AC1077" s="74" t="s">
        <v>13</v>
      </c>
      <c r="AD1077" s="78"/>
      <c r="AE1077" s="74"/>
      <c r="AF1077" s="78"/>
      <c r="AG1077" s="74"/>
      <c r="AH1077" s="74"/>
      <c r="AI1077" s="74"/>
      <c r="AJ1077" s="74"/>
      <c r="AK1077" s="74"/>
      <c r="AL1077" s="78">
        <v>105</v>
      </c>
      <c r="AM1077" s="74">
        <v>7.7</v>
      </c>
      <c r="AN1077" s="78">
        <v>95</v>
      </c>
      <c r="AO1077" s="74">
        <v>16.7</v>
      </c>
      <c r="AP1077" s="74">
        <v>13.5</v>
      </c>
      <c r="AQ1077" s="74" t="s">
        <v>396</v>
      </c>
      <c r="AR1077" s="74" t="s">
        <v>396</v>
      </c>
      <c r="AS1077" s="74">
        <v>69.8</v>
      </c>
      <c r="AT1077" s="78" t="s">
        <v>13</v>
      </c>
      <c r="AU1077" s="74" t="s">
        <v>13</v>
      </c>
      <c r="AV1077" s="78" t="s">
        <v>13</v>
      </c>
      <c r="AW1077" s="74" t="s">
        <v>13</v>
      </c>
      <c r="AX1077" s="74" t="s">
        <v>13</v>
      </c>
      <c r="AY1077" s="74" t="s">
        <v>13</v>
      </c>
      <c r="AZ1077" s="74" t="s">
        <v>13</v>
      </c>
      <c r="BA1077" s="74" t="s">
        <v>13</v>
      </c>
      <c r="BB1077" s="78" t="s">
        <v>13</v>
      </c>
      <c r="BC1077" s="74" t="s">
        <v>13</v>
      </c>
      <c r="BD1077" s="78" t="s">
        <v>13</v>
      </c>
      <c r="BE1077" s="74" t="s">
        <v>13</v>
      </c>
      <c r="BF1077" s="74" t="s">
        <v>13</v>
      </c>
      <c r="BG1077" s="74" t="s">
        <v>13</v>
      </c>
      <c r="BH1077" s="74" t="s">
        <v>13</v>
      </c>
      <c r="BI1077" s="74" t="s">
        <v>13</v>
      </c>
      <c r="BJ1077" s="78"/>
      <c r="BK1077" s="74"/>
      <c r="BL1077" s="78"/>
      <c r="BM1077" s="74"/>
      <c r="BN1077" s="74"/>
      <c r="BO1077" s="74"/>
      <c r="BP1077" s="74"/>
      <c r="BQ1077" s="74"/>
      <c r="BR1077" s="78">
        <v>210</v>
      </c>
      <c r="BS1077" s="74">
        <v>6.2</v>
      </c>
      <c r="BT1077" s="78">
        <v>195</v>
      </c>
      <c r="BU1077" s="74">
        <v>14.7</v>
      </c>
      <c r="BV1077" s="74">
        <v>15.7</v>
      </c>
      <c r="BW1077" s="74">
        <v>58.9</v>
      </c>
      <c r="BX1077" s="74">
        <v>67.5</v>
      </c>
      <c r="BY1077" s="74">
        <v>69.5</v>
      </c>
      <c r="BZ1077" s="78" t="s">
        <v>13</v>
      </c>
      <c r="CA1077" s="74" t="s">
        <v>13</v>
      </c>
      <c r="CB1077" s="78" t="s">
        <v>13</v>
      </c>
      <c r="CC1077" s="74" t="s">
        <v>13</v>
      </c>
      <c r="CD1077" s="74" t="s">
        <v>13</v>
      </c>
      <c r="CE1077" s="74" t="s">
        <v>13</v>
      </c>
      <c r="CF1077" s="74" t="s">
        <v>13</v>
      </c>
      <c r="CG1077" s="74" t="s">
        <v>13</v>
      </c>
      <c r="CH1077" s="78" t="s">
        <v>13</v>
      </c>
      <c r="CI1077" s="74" t="s">
        <v>13</v>
      </c>
      <c r="CJ1077" s="78" t="s">
        <v>13</v>
      </c>
      <c r="CK1077" s="74" t="s">
        <v>13</v>
      </c>
      <c r="CL1077" s="74" t="s">
        <v>13</v>
      </c>
      <c r="CM1077" s="74" t="s">
        <v>13</v>
      </c>
      <c r="CN1077" s="74" t="s">
        <v>13</v>
      </c>
      <c r="CO1077" s="74" t="s">
        <v>13</v>
      </c>
      <c r="CP1077" s="78"/>
      <c r="CQ1077" s="74"/>
      <c r="CR1077" s="78"/>
      <c r="CS1077" s="74"/>
      <c r="CT1077" s="74"/>
      <c r="CU1077" s="74"/>
      <c r="CV1077" s="74"/>
      <c r="CW1077" s="74"/>
    </row>
    <row r="1078" spans="1:101" ht="16.5" x14ac:dyDescent="0.3">
      <c r="A1078" s="74" t="s">
        <v>296</v>
      </c>
      <c r="B1078" s="74">
        <v>201</v>
      </c>
      <c r="C1078" s="74">
        <v>10007761</v>
      </c>
      <c r="D1078" s="74" t="s">
        <v>27</v>
      </c>
      <c r="E1078" s="74" t="s">
        <v>76</v>
      </c>
      <c r="F1078" s="78">
        <v>30</v>
      </c>
      <c r="G1078" s="74" t="s">
        <v>396</v>
      </c>
      <c r="H1078" s="78" t="s">
        <v>396</v>
      </c>
      <c r="I1078" s="74" t="s">
        <v>396</v>
      </c>
      <c r="J1078" s="74" t="s">
        <v>396</v>
      </c>
      <c r="K1078" s="74" t="s">
        <v>396</v>
      </c>
      <c r="L1078" s="74" t="s">
        <v>396</v>
      </c>
      <c r="M1078" s="74" t="s">
        <v>396</v>
      </c>
      <c r="N1078" s="78" t="s">
        <v>13</v>
      </c>
      <c r="O1078" s="74" t="s">
        <v>13</v>
      </c>
      <c r="P1078" s="78" t="s">
        <v>13</v>
      </c>
      <c r="Q1078" s="74" t="s">
        <v>13</v>
      </c>
      <c r="R1078" s="74" t="s">
        <v>13</v>
      </c>
      <c r="S1078" s="74" t="s">
        <v>13</v>
      </c>
      <c r="T1078" s="74" t="s">
        <v>13</v>
      </c>
      <c r="U1078" s="74" t="s">
        <v>13</v>
      </c>
      <c r="V1078" s="78" t="s">
        <v>13</v>
      </c>
      <c r="W1078" s="74" t="s">
        <v>13</v>
      </c>
      <c r="X1078" s="78" t="s">
        <v>13</v>
      </c>
      <c r="Y1078" s="74" t="s">
        <v>13</v>
      </c>
      <c r="Z1078" s="74" t="s">
        <v>13</v>
      </c>
      <c r="AA1078" s="74" t="s">
        <v>13</v>
      </c>
      <c r="AB1078" s="74" t="s">
        <v>13</v>
      </c>
      <c r="AC1078" s="74" t="s">
        <v>13</v>
      </c>
      <c r="AD1078" s="78"/>
      <c r="AE1078" s="74"/>
      <c r="AF1078" s="78"/>
      <c r="AG1078" s="74"/>
      <c r="AH1078" s="74"/>
      <c r="AI1078" s="74"/>
      <c r="AJ1078" s="74"/>
      <c r="AK1078" s="74"/>
      <c r="AL1078" s="78">
        <v>10</v>
      </c>
      <c r="AM1078" s="74" t="s">
        <v>396</v>
      </c>
      <c r="AN1078" s="78" t="s">
        <v>396</v>
      </c>
      <c r="AO1078" s="74" t="s">
        <v>396</v>
      </c>
      <c r="AP1078" s="74" t="s">
        <v>396</v>
      </c>
      <c r="AQ1078" s="74" t="s">
        <v>396</v>
      </c>
      <c r="AR1078" s="74" t="s">
        <v>396</v>
      </c>
      <c r="AS1078" s="74" t="s">
        <v>396</v>
      </c>
      <c r="AT1078" s="78" t="s">
        <v>13</v>
      </c>
      <c r="AU1078" s="74" t="s">
        <v>13</v>
      </c>
      <c r="AV1078" s="78" t="s">
        <v>13</v>
      </c>
      <c r="AW1078" s="74" t="s">
        <v>13</v>
      </c>
      <c r="AX1078" s="74" t="s">
        <v>13</v>
      </c>
      <c r="AY1078" s="74" t="s">
        <v>13</v>
      </c>
      <c r="AZ1078" s="74" t="s">
        <v>13</v>
      </c>
      <c r="BA1078" s="74" t="s">
        <v>13</v>
      </c>
      <c r="BB1078" s="78" t="s">
        <v>13</v>
      </c>
      <c r="BC1078" s="74" t="s">
        <v>13</v>
      </c>
      <c r="BD1078" s="78" t="s">
        <v>13</v>
      </c>
      <c r="BE1078" s="74" t="s">
        <v>13</v>
      </c>
      <c r="BF1078" s="74" t="s">
        <v>13</v>
      </c>
      <c r="BG1078" s="74" t="s">
        <v>13</v>
      </c>
      <c r="BH1078" s="74" t="s">
        <v>13</v>
      </c>
      <c r="BI1078" s="74" t="s">
        <v>13</v>
      </c>
      <c r="BJ1078" s="78"/>
      <c r="BK1078" s="74"/>
      <c r="BL1078" s="78"/>
      <c r="BM1078" s="74"/>
      <c r="BN1078" s="74"/>
      <c r="BO1078" s="74"/>
      <c r="BP1078" s="74"/>
      <c r="BQ1078" s="74"/>
      <c r="BR1078" s="78">
        <v>35</v>
      </c>
      <c r="BS1078" s="74">
        <v>8.1</v>
      </c>
      <c r="BT1078" s="78">
        <v>35</v>
      </c>
      <c r="BU1078" s="74" t="s">
        <v>396</v>
      </c>
      <c r="BV1078" s="74" t="s">
        <v>396</v>
      </c>
      <c r="BW1078" s="74">
        <v>41.2</v>
      </c>
      <c r="BX1078" s="74">
        <v>70.599999999999994</v>
      </c>
      <c r="BY1078" s="74">
        <v>88.2</v>
      </c>
      <c r="BZ1078" s="78" t="s">
        <v>13</v>
      </c>
      <c r="CA1078" s="74" t="s">
        <v>13</v>
      </c>
      <c r="CB1078" s="78" t="s">
        <v>13</v>
      </c>
      <c r="CC1078" s="74" t="s">
        <v>13</v>
      </c>
      <c r="CD1078" s="74" t="s">
        <v>13</v>
      </c>
      <c r="CE1078" s="74" t="s">
        <v>13</v>
      </c>
      <c r="CF1078" s="74" t="s">
        <v>13</v>
      </c>
      <c r="CG1078" s="74" t="s">
        <v>13</v>
      </c>
      <c r="CH1078" s="78" t="s">
        <v>13</v>
      </c>
      <c r="CI1078" s="74" t="s">
        <v>13</v>
      </c>
      <c r="CJ1078" s="78" t="s">
        <v>13</v>
      </c>
      <c r="CK1078" s="74" t="s">
        <v>13</v>
      </c>
      <c r="CL1078" s="74" t="s">
        <v>13</v>
      </c>
      <c r="CM1078" s="74" t="s">
        <v>13</v>
      </c>
      <c r="CN1078" s="74" t="s">
        <v>13</v>
      </c>
      <c r="CO1078" s="74" t="s">
        <v>13</v>
      </c>
      <c r="CP1078" s="78"/>
      <c r="CQ1078" s="74"/>
      <c r="CR1078" s="78"/>
      <c r="CS1078" s="74"/>
      <c r="CT1078" s="74"/>
      <c r="CU1078" s="74"/>
      <c r="CV1078" s="74"/>
      <c r="CW1078" s="74"/>
    </row>
    <row r="1079" spans="1:101" ht="16.5" x14ac:dyDescent="0.3">
      <c r="A1079" s="74" t="s">
        <v>296</v>
      </c>
      <c r="B1079" s="74">
        <v>56</v>
      </c>
      <c r="C1079" s="74">
        <v>10001726</v>
      </c>
      <c r="D1079" s="74" t="s">
        <v>16</v>
      </c>
      <c r="E1079" s="74" t="s">
        <v>78</v>
      </c>
      <c r="F1079" s="78">
        <v>1540</v>
      </c>
      <c r="G1079" s="74">
        <v>3.6</v>
      </c>
      <c r="H1079" s="78">
        <v>1485</v>
      </c>
      <c r="I1079" s="74">
        <v>5.7</v>
      </c>
      <c r="J1079" s="74">
        <v>10.5</v>
      </c>
      <c r="K1079" s="74">
        <v>63.7</v>
      </c>
      <c r="L1079" s="74">
        <v>77.099999999999994</v>
      </c>
      <c r="M1079" s="74">
        <v>83.8</v>
      </c>
      <c r="N1079" s="78" t="s">
        <v>13</v>
      </c>
      <c r="O1079" s="74" t="s">
        <v>13</v>
      </c>
      <c r="P1079" s="78" t="s">
        <v>13</v>
      </c>
      <c r="Q1079" s="74" t="s">
        <v>13</v>
      </c>
      <c r="R1079" s="74" t="s">
        <v>13</v>
      </c>
      <c r="S1079" s="74" t="s">
        <v>13</v>
      </c>
      <c r="T1079" s="74" t="s">
        <v>13</v>
      </c>
      <c r="U1079" s="74" t="s">
        <v>13</v>
      </c>
      <c r="V1079" s="78" t="s">
        <v>13</v>
      </c>
      <c r="W1079" s="74" t="s">
        <v>13</v>
      </c>
      <c r="X1079" s="78" t="s">
        <v>13</v>
      </c>
      <c r="Y1079" s="74" t="s">
        <v>13</v>
      </c>
      <c r="Z1079" s="74" t="s">
        <v>13</v>
      </c>
      <c r="AA1079" s="74" t="s">
        <v>13</v>
      </c>
      <c r="AB1079" s="74" t="s">
        <v>13</v>
      </c>
      <c r="AC1079" s="74" t="s">
        <v>13</v>
      </c>
      <c r="AD1079" s="78"/>
      <c r="AE1079" s="74"/>
      <c r="AF1079" s="78"/>
      <c r="AG1079" s="74"/>
      <c r="AH1079" s="74"/>
      <c r="AI1079" s="74"/>
      <c r="AJ1079" s="74"/>
      <c r="AK1079" s="74"/>
      <c r="AL1079" s="78">
        <v>1525</v>
      </c>
      <c r="AM1079" s="74">
        <v>2.4</v>
      </c>
      <c r="AN1079" s="78">
        <v>1490</v>
      </c>
      <c r="AO1079" s="74">
        <v>7.3</v>
      </c>
      <c r="AP1079" s="74">
        <v>11.4</v>
      </c>
      <c r="AQ1079" s="74">
        <v>65.400000000000006</v>
      </c>
      <c r="AR1079" s="74">
        <v>75.7</v>
      </c>
      <c r="AS1079" s="74">
        <v>81.3</v>
      </c>
      <c r="AT1079" s="78" t="s">
        <v>13</v>
      </c>
      <c r="AU1079" s="74" t="s">
        <v>13</v>
      </c>
      <c r="AV1079" s="78" t="s">
        <v>13</v>
      </c>
      <c r="AW1079" s="74" t="s">
        <v>13</v>
      </c>
      <c r="AX1079" s="74" t="s">
        <v>13</v>
      </c>
      <c r="AY1079" s="74" t="s">
        <v>13</v>
      </c>
      <c r="AZ1079" s="74" t="s">
        <v>13</v>
      </c>
      <c r="BA1079" s="74" t="s">
        <v>13</v>
      </c>
      <c r="BB1079" s="78" t="s">
        <v>13</v>
      </c>
      <c r="BC1079" s="74" t="s">
        <v>13</v>
      </c>
      <c r="BD1079" s="78" t="s">
        <v>13</v>
      </c>
      <c r="BE1079" s="74" t="s">
        <v>13</v>
      </c>
      <c r="BF1079" s="74" t="s">
        <v>13</v>
      </c>
      <c r="BG1079" s="74" t="s">
        <v>13</v>
      </c>
      <c r="BH1079" s="74" t="s">
        <v>13</v>
      </c>
      <c r="BI1079" s="74" t="s">
        <v>13</v>
      </c>
      <c r="BJ1079" s="78"/>
      <c r="BK1079" s="74"/>
      <c r="BL1079" s="78"/>
      <c r="BM1079" s="74"/>
      <c r="BN1079" s="74"/>
      <c r="BO1079" s="74"/>
      <c r="BP1079" s="74"/>
      <c r="BQ1079" s="74"/>
      <c r="BR1079" s="78">
        <v>3070</v>
      </c>
      <c r="BS1079" s="74">
        <v>3</v>
      </c>
      <c r="BT1079" s="78">
        <v>2975</v>
      </c>
      <c r="BU1079" s="74">
        <v>6.5</v>
      </c>
      <c r="BV1079" s="74">
        <v>11</v>
      </c>
      <c r="BW1079" s="74">
        <v>64.5</v>
      </c>
      <c r="BX1079" s="74">
        <v>76.400000000000006</v>
      </c>
      <c r="BY1079" s="74">
        <v>82.5</v>
      </c>
      <c r="BZ1079" s="78" t="s">
        <v>13</v>
      </c>
      <c r="CA1079" s="74" t="s">
        <v>13</v>
      </c>
      <c r="CB1079" s="78" t="s">
        <v>13</v>
      </c>
      <c r="CC1079" s="74" t="s">
        <v>13</v>
      </c>
      <c r="CD1079" s="74" t="s">
        <v>13</v>
      </c>
      <c r="CE1079" s="74" t="s">
        <v>13</v>
      </c>
      <c r="CF1079" s="74" t="s">
        <v>13</v>
      </c>
      <c r="CG1079" s="74" t="s">
        <v>13</v>
      </c>
      <c r="CH1079" s="78" t="s">
        <v>13</v>
      </c>
      <c r="CI1079" s="74" t="s">
        <v>13</v>
      </c>
      <c r="CJ1079" s="78" t="s">
        <v>13</v>
      </c>
      <c r="CK1079" s="74" t="s">
        <v>13</v>
      </c>
      <c r="CL1079" s="74" t="s">
        <v>13</v>
      </c>
      <c r="CM1079" s="74" t="s">
        <v>13</v>
      </c>
      <c r="CN1079" s="74" t="s">
        <v>13</v>
      </c>
      <c r="CO1079" s="74" t="s">
        <v>13</v>
      </c>
      <c r="CP1079" s="78"/>
      <c r="CQ1079" s="74"/>
      <c r="CR1079" s="78"/>
      <c r="CS1079" s="74"/>
      <c r="CT1079" s="74"/>
      <c r="CU1079" s="74"/>
      <c r="CV1079" s="74"/>
      <c r="CW1079" s="74"/>
    </row>
    <row r="1080" spans="1:101" ht="16.5" x14ac:dyDescent="0.3">
      <c r="A1080" s="74" t="s">
        <v>296</v>
      </c>
      <c r="B1080" s="74">
        <v>2</v>
      </c>
      <c r="C1080" s="74">
        <v>10007822</v>
      </c>
      <c r="D1080" s="74" t="s">
        <v>11</v>
      </c>
      <c r="E1080" s="74" t="s">
        <v>80</v>
      </c>
      <c r="F1080" s="78" t="s">
        <v>13</v>
      </c>
      <c r="G1080" s="74" t="s">
        <v>13</v>
      </c>
      <c r="H1080" s="78" t="s">
        <v>13</v>
      </c>
      <c r="I1080" s="74" t="s">
        <v>13</v>
      </c>
      <c r="J1080" s="74" t="s">
        <v>13</v>
      </c>
      <c r="K1080" s="74" t="s">
        <v>13</v>
      </c>
      <c r="L1080" s="74" t="s">
        <v>13</v>
      </c>
      <c r="M1080" s="74" t="s">
        <v>13</v>
      </c>
      <c r="N1080" s="78" t="s">
        <v>13</v>
      </c>
      <c r="O1080" s="74" t="s">
        <v>13</v>
      </c>
      <c r="P1080" s="78" t="s">
        <v>13</v>
      </c>
      <c r="Q1080" s="74" t="s">
        <v>13</v>
      </c>
      <c r="R1080" s="74" t="s">
        <v>13</v>
      </c>
      <c r="S1080" s="74" t="s">
        <v>13</v>
      </c>
      <c r="T1080" s="74" t="s">
        <v>13</v>
      </c>
      <c r="U1080" s="74" t="s">
        <v>13</v>
      </c>
      <c r="V1080" s="78" t="s">
        <v>13</v>
      </c>
      <c r="W1080" s="74" t="s">
        <v>13</v>
      </c>
      <c r="X1080" s="78" t="s">
        <v>13</v>
      </c>
      <c r="Y1080" s="74" t="s">
        <v>13</v>
      </c>
      <c r="Z1080" s="74" t="s">
        <v>13</v>
      </c>
      <c r="AA1080" s="74" t="s">
        <v>13</v>
      </c>
      <c r="AB1080" s="74" t="s">
        <v>13</v>
      </c>
      <c r="AC1080" s="74" t="s">
        <v>13</v>
      </c>
      <c r="AD1080" s="78"/>
      <c r="AE1080" s="74"/>
      <c r="AF1080" s="78"/>
      <c r="AG1080" s="74"/>
      <c r="AH1080" s="74"/>
      <c r="AI1080" s="74"/>
      <c r="AJ1080" s="74"/>
      <c r="AK1080" s="74"/>
      <c r="AL1080" s="78" t="s">
        <v>13</v>
      </c>
      <c r="AM1080" s="74" t="s">
        <v>13</v>
      </c>
      <c r="AN1080" s="78" t="s">
        <v>13</v>
      </c>
      <c r="AO1080" s="74" t="s">
        <v>13</v>
      </c>
      <c r="AP1080" s="74" t="s">
        <v>13</v>
      </c>
      <c r="AQ1080" s="74" t="s">
        <v>13</v>
      </c>
      <c r="AR1080" s="74" t="s">
        <v>13</v>
      </c>
      <c r="AS1080" s="74" t="s">
        <v>13</v>
      </c>
      <c r="AT1080" s="78" t="s">
        <v>13</v>
      </c>
      <c r="AU1080" s="74" t="s">
        <v>13</v>
      </c>
      <c r="AV1080" s="78" t="s">
        <v>13</v>
      </c>
      <c r="AW1080" s="74" t="s">
        <v>13</v>
      </c>
      <c r="AX1080" s="74" t="s">
        <v>13</v>
      </c>
      <c r="AY1080" s="74" t="s">
        <v>13</v>
      </c>
      <c r="AZ1080" s="74" t="s">
        <v>13</v>
      </c>
      <c r="BA1080" s="74" t="s">
        <v>13</v>
      </c>
      <c r="BB1080" s="78" t="s">
        <v>13</v>
      </c>
      <c r="BC1080" s="74" t="s">
        <v>13</v>
      </c>
      <c r="BD1080" s="78" t="s">
        <v>13</v>
      </c>
      <c r="BE1080" s="74" t="s">
        <v>13</v>
      </c>
      <c r="BF1080" s="74" t="s">
        <v>13</v>
      </c>
      <c r="BG1080" s="74" t="s">
        <v>13</v>
      </c>
      <c r="BH1080" s="74" t="s">
        <v>13</v>
      </c>
      <c r="BI1080" s="74" t="s">
        <v>13</v>
      </c>
      <c r="BJ1080" s="78"/>
      <c r="BK1080" s="74"/>
      <c r="BL1080" s="78"/>
      <c r="BM1080" s="74"/>
      <c r="BN1080" s="74"/>
      <c r="BO1080" s="74"/>
      <c r="BP1080" s="74"/>
      <c r="BQ1080" s="74"/>
      <c r="BR1080" s="78" t="s">
        <v>13</v>
      </c>
      <c r="BS1080" s="74" t="s">
        <v>13</v>
      </c>
      <c r="BT1080" s="78" t="s">
        <v>13</v>
      </c>
      <c r="BU1080" s="74" t="s">
        <v>13</v>
      </c>
      <c r="BV1080" s="74" t="s">
        <v>13</v>
      </c>
      <c r="BW1080" s="74" t="s">
        <v>13</v>
      </c>
      <c r="BX1080" s="74" t="s">
        <v>13</v>
      </c>
      <c r="BY1080" s="74" t="s">
        <v>13</v>
      </c>
      <c r="BZ1080" s="78" t="s">
        <v>13</v>
      </c>
      <c r="CA1080" s="74" t="s">
        <v>13</v>
      </c>
      <c r="CB1080" s="78" t="s">
        <v>13</v>
      </c>
      <c r="CC1080" s="74" t="s">
        <v>13</v>
      </c>
      <c r="CD1080" s="74" t="s">
        <v>13</v>
      </c>
      <c r="CE1080" s="74" t="s">
        <v>13</v>
      </c>
      <c r="CF1080" s="74" t="s">
        <v>13</v>
      </c>
      <c r="CG1080" s="74" t="s">
        <v>13</v>
      </c>
      <c r="CH1080" s="78" t="s">
        <v>13</v>
      </c>
      <c r="CI1080" s="74" t="s">
        <v>13</v>
      </c>
      <c r="CJ1080" s="78" t="s">
        <v>13</v>
      </c>
      <c r="CK1080" s="74" t="s">
        <v>13</v>
      </c>
      <c r="CL1080" s="74" t="s">
        <v>13</v>
      </c>
      <c r="CM1080" s="74" t="s">
        <v>13</v>
      </c>
      <c r="CN1080" s="74" t="s">
        <v>13</v>
      </c>
      <c r="CO1080" s="74" t="s">
        <v>13</v>
      </c>
      <c r="CP1080" s="78"/>
      <c r="CQ1080" s="74"/>
      <c r="CR1080" s="78"/>
      <c r="CS1080" s="74"/>
      <c r="CT1080" s="74"/>
      <c r="CU1080" s="74"/>
      <c r="CV1080" s="74"/>
      <c r="CW1080" s="74"/>
    </row>
    <row r="1081" spans="1:101" ht="16.5" x14ac:dyDescent="0.3">
      <c r="A1081" s="74" t="s">
        <v>296</v>
      </c>
      <c r="B1081" s="74">
        <v>206</v>
      </c>
      <c r="C1081" s="74">
        <v>10006427</v>
      </c>
      <c r="D1081" s="74" t="s">
        <v>49</v>
      </c>
      <c r="E1081" s="74" t="s">
        <v>82</v>
      </c>
      <c r="F1081" s="78">
        <v>895</v>
      </c>
      <c r="G1081" s="74">
        <v>2.2999999999999998</v>
      </c>
      <c r="H1081" s="78">
        <v>875</v>
      </c>
      <c r="I1081" s="74">
        <v>8.6</v>
      </c>
      <c r="J1081" s="74">
        <v>15.4</v>
      </c>
      <c r="K1081" s="74">
        <v>70.7</v>
      </c>
      <c r="L1081" s="74">
        <v>73.8</v>
      </c>
      <c r="M1081" s="74">
        <v>76</v>
      </c>
      <c r="N1081" s="78" t="s">
        <v>13</v>
      </c>
      <c r="O1081" s="74" t="s">
        <v>13</v>
      </c>
      <c r="P1081" s="78" t="s">
        <v>13</v>
      </c>
      <c r="Q1081" s="74" t="s">
        <v>13</v>
      </c>
      <c r="R1081" s="74" t="s">
        <v>13</v>
      </c>
      <c r="S1081" s="74" t="s">
        <v>13</v>
      </c>
      <c r="T1081" s="74" t="s">
        <v>13</v>
      </c>
      <c r="U1081" s="74" t="s">
        <v>13</v>
      </c>
      <c r="V1081" s="78" t="s">
        <v>13</v>
      </c>
      <c r="W1081" s="74" t="s">
        <v>13</v>
      </c>
      <c r="X1081" s="78" t="s">
        <v>13</v>
      </c>
      <c r="Y1081" s="74" t="s">
        <v>13</v>
      </c>
      <c r="Z1081" s="74" t="s">
        <v>13</v>
      </c>
      <c r="AA1081" s="74" t="s">
        <v>13</v>
      </c>
      <c r="AB1081" s="74" t="s">
        <v>13</v>
      </c>
      <c r="AC1081" s="74" t="s">
        <v>13</v>
      </c>
      <c r="AD1081" s="78"/>
      <c r="AE1081" s="74"/>
      <c r="AF1081" s="78"/>
      <c r="AG1081" s="74"/>
      <c r="AH1081" s="74"/>
      <c r="AI1081" s="74"/>
      <c r="AJ1081" s="74"/>
      <c r="AK1081" s="74"/>
      <c r="AL1081" s="78">
        <v>485</v>
      </c>
      <c r="AM1081" s="74">
        <v>2.9</v>
      </c>
      <c r="AN1081" s="78">
        <v>470</v>
      </c>
      <c r="AO1081" s="74">
        <v>11.4</v>
      </c>
      <c r="AP1081" s="74">
        <v>20.3</v>
      </c>
      <c r="AQ1081" s="74">
        <v>62.1</v>
      </c>
      <c r="AR1081" s="74">
        <v>65</v>
      </c>
      <c r="AS1081" s="74">
        <v>68.2</v>
      </c>
      <c r="AT1081" s="78" t="s">
        <v>13</v>
      </c>
      <c r="AU1081" s="74" t="s">
        <v>13</v>
      </c>
      <c r="AV1081" s="78" t="s">
        <v>13</v>
      </c>
      <c r="AW1081" s="74" t="s">
        <v>13</v>
      </c>
      <c r="AX1081" s="74" t="s">
        <v>13</v>
      </c>
      <c r="AY1081" s="74" t="s">
        <v>13</v>
      </c>
      <c r="AZ1081" s="74" t="s">
        <v>13</v>
      </c>
      <c r="BA1081" s="74" t="s">
        <v>13</v>
      </c>
      <c r="BB1081" s="78" t="s">
        <v>13</v>
      </c>
      <c r="BC1081" s="74" t="s">
        <v>13</v>
      </c>
      <c r="BD1081" s="78" t="s">
        <v>13</v>
      </c>
      <c r="BE1081" s="74" t="s">
        <v>13</v>
      </c>
      <c r="BF1081" s="74" t="s">
        <v>13</v>
      </c>
      <c r="BG1081" s="74" t="s">
        <v>13</v>
      </c>
      <c r="BH1081" s="74" t="s">
        <v>13</v>
      </c>
      <c r="BI1081" s="74" t="s">
        <v>13</v>
      </c>
      <c r="BJ1081" s="78"/>
      <c r="BK1081" s="74"/>
      <c r="BL1081" s="78"/>
      <c r="BM1081" s="74"/>
      <c r="BN1081" s="74"/>
      <c r="BO1081" s="74"/>
      <c r="BP1081" s="74"/>
      <c r="BQ1081" s="74"/>
      <c r="BR1081" s="78">
        <v>1380</v>
      </c>
      <c r="BS1081" s="74">
        <v>2.5</v>
      </c>
      <c r="BT1081" s="78">
        <v>1345</v>
      </c>
      <c r="BU1081" s="74">
        <v>9.6</v>
      </c>
      <c r="BV1081" s="74">
        <v>17.2</v>
      </c>
      <c r="BW1081" s="74">
        <v>67.7</v>
      </c>
      <c r="BX1081" s="74">
        <v>70.7</v>
      </c>
      <c r="BY1081" s="74">
        <v>73.3</v>
      </c>
      <c r="BZ1081" s="78" t="s">
        <v>13</v>
      </c>
      <c r="CA1081" s="74" t="s">
        <v>13</v>
      </c>
      <c r="CB1081" s="78" t="s">
        <v>13</v>
      </c>
      <c r="CC1081" s="74" t="s">
        <v>13</v>
      </c>
      <c r="CD1081" s="74" t="s">
        <v>13</v>
      </c>
      <c r="CE1081" s="74" t="s">
        <v>13</v>
      </c>
      <c r="CF1081" s="74" t="s">
        <v>13</v>
      </c>
      <c r="CG1081" s="74" t="s">
        <v>13</v>
      </c>
      <c r="CH1081" s="78" t="s">
        <v>13</v>
      </c>
      <c r="CI1081" s="74" t="s">
        <v>13</v>
      </c>
      <c r="CJ1081" s="78" t="s">
        <v>13</v>
      </c>
      <c r="CK1081" s="74" t="s">
        <v>13</v>
      </c>
      <c r="CL1081" s="74" t="s">
        <v>13</v>
      </c>
      <c r="CM1081" s="74" t="s">
        <v>13</v>
      </c>
      <c r="CN1081" s="74" t="s">
        <v>13</v>
      </c>
      <c r="CO1081" s="74" t="s">
        <v>13</v>
      </c>
      <c r="CP1081" s="78"/>
      <c r="CQ1081" s="74"/>
      <c r="CR1081" s="78"/>
      <c r="CS1081" s="74"/>
      <c r="CT1081" s="74"/>
      <c r="CU1081" s="74"/>
      <c r="CV1081" s="74"/>
      <c r="CW1081" s="74"/>
    </row>
    <row r="1082" spans="1:101" ht="16.5" x14ac:dyDescent="0.3">
      <c r="A1082" s="74" t="s">
        <v>296</v>
      </c>
      <c r="B1082" s="74">
        <v>38</v>
      </c>
      <c r="C1082" s="74">
        <v>10007842</v>
      </c>
      <c r="D1082" s="74" t="s">
        <v>39</v>
      </c>
      <c r="E1082" s="74" t="s">
        <v>84</v>
      </c>
      <c r="F1082" s="78">
        <v>1215</v>
      </c>
      <c r="G1082" s="74">
        <v>3.8</v>
      </c>
      <c r="H1082" s="78">
        <v>1170</v>
      </c>
      <c r="I1082" s="74">
        <v>5.5</v>
      </c>
      <c r="J1082" s="74">
        <v>8.4</v>
      </c>
      <c r="K1082" s="74">
        <v>73.099999999999994</v>
      </c>
      <c r="L1082" s="74">
        <v>82.8</v>
      </c>
      <c r="M1082" s="74">
        <v>86.2</v>
      </c>
      <c r="N1082" s="78" t="s">
        <v>13</v>
      </c>
      <c r="O1082" s="74" t="s">
        <v>13</v>
      </c>
      <c r="P1082" s="78" t="s">
        <v>13</v>
      </c>
      <c r="Q1082" s="74" t="s">
        <v>13</v>
      </c>
      <c r="R1082" s="74" t="s">
        <v>13</v>
      </c>
      <c r="S1082" s="74" t="s">
        <v>13</v>
      </c>
      <c r="T1082" s="74" t="s">
        <v>13</v>
      </c>
      <c r="U1082" s="74" t="s">
        <v>13</v>
      </c>
      <c r="V1082" s="78" t="s">
        <v>13</v>
      </c>
      <c r="W1082" s="74" t="s">
        <v>13</v>
      </c>
      <c r="X1082" s="78" t="s">
        <v>13</v>
      </c>
      <c r="Y1082" s="74" t="s">
        <v>13</v>
      </c>
      <c r="Z1082" s="74" t="s">
        <v>13</v>
      </c>
      <c r="AA1082" s="74" t="s">
        <v>13</v>
      </c>
      <c r="AB1082" s="74" t="s">
        <v>13</v>
      </c>
      <c r="AC1082" s="74" t="s">
        <v>13</v>
      </c>
      <c r="AD1082" s="78"/>
      <c r="AE1082" s="74"/>
      <c r="AF1082" s="78"/>
      <c r="AG1082" s="74"/>
      <c r="AH1082" s="74"/>
      <c r="AI1082" s="74"/>
      <c r="AJ1082" s="74"/>
      <c r="AK1082" s="74"/>
      <c r="AL1082" s="78">
        <v>485</v>
      </c>
      <c r="AM1082" s="74">
        <v>3.3</v>
      </c>
      <c r="AN1082" s="78">
        <v>470</v>
      </c>
      <c r="AO1082" s="74">
        <v>6.8</v>
      </c>
      <c r="AP1082" s="74">
        <v>16.2</v>
      </c>
      <c r="AQ1082" s="74">
        <v>65.3</v>
      </c>
      <c r="AR1082" s="74">
        <v>74.3</v>
      </c>
      <c r="AS1082" s="74">
        <v>77</v>
      </c>
      <c r="AT1082" s="78" t="s">
        <v>13</v>
      </c>
      <c r="AU1082" s="74" t="s">
        <v>13</v>
      </c>
      <c r="AV1082" s="78" t="s">
        <v>13</v>
      </c>
      <c r="AW1082" s="74" t="s">
        <v>13</v>
      </c>
      <c r="AX1082" s="74" t="s">
        <v>13</v>
      </c>
      <c r="AY1082" s="74" t="s">
        <v>13</v>
      </c>
      <c r="AZ1082" s="74" t="s">
        <v>13</v>
      </c>
      <c r="BA1082" s="74" t="s">
        <v>13</v>
      </c>
      <c r="BB1082" s="78" t="s">
        <v>13</v>
      </c>
      <c r="BC1082" s="74" t="s">
        <v>13</v>
      </c>
      <c r="BD1082" s="78" t="s">
        <v>13</v>
      </c>
      <c r="BE1082" s="74" t="s">
        <v>13</v>
      </c>
      <c r="BF1082" s="74" t="s">
        <v>13</v>
      </c>
      <c r="BG1082" s="74" t="s">
        <v>13</v>
      </c>
      <c r="BH1082" s="74" t="s">
        <v>13</v>
      </c>
      <c r="BI1082" s="74" t="s">
        <v>13</v>
      </c>
      <c r="BJ1082" s="78"/>
      <c r="BK1082" s="74"/>
      <c r="BL1082" s="78"/>
      <c r="BM1082" s="74"/>
      <c r="BN1082" s="74"/>
      <c r="BO1082" s="74"/>
      <c r="BP1082" s="74"/>
      <c r="BQ1082" s="74"/>
      <c r="BR1082" s="78">
        <v>1705</v>
      </c>
      <c r="BS1082" s="74">
        <v>3.6</v>
      </c>
      <c r="BT1082" s="78">
        <v>1640</v>
      </c>
      <c r="BU1082" s="74">
        <v>5.9</v>
      </c>
      <c r="BV1082" s="74">
        <v>10.6</v>
      </c>
      <c r="BW1082" s="74">
        <v>70.900000000000006</v>
      </c>
      <c r="BX1082" s="74">
        <v>80.400000000000006</v>
      </c>
      <c r="BY1082" s="74">
        <v>83.5</v>
      </c>
      <c r="BZ1082" s="78" t="s">
        <v>13</v>
      </c>
      <c r="CA1082" s="74" t="s">
        <v>13</v>
      </c>
      <c r="CB1082" s="78" t="s">
        <v>13</v>
      </c>
      <c r="CC1082" s="74" t="s">
        <v>13</v>
      </c>
      <c r="CD1082" s="74" t="s">
        <v>13</v>
      </c>
      <c r="CE1082" s="74" t="s">
        <v>13</v>
      </c>
      <c r="CF1082" s="74" t="s">
        <v>13</v>
      </c>
      <c r="CG1082" s="74" t="s">
        <v>13</v>
      </c>
      <c r="CH1082" s="78" t="s">
        <v>13</v>
      </c>
      <c r="CI1082" s="74" t="s">
        <v>13</v>
      </c>
      <c r="CJ1082" s="78" t="s">
        <v>13</v>
      </c>
      <c r="CK1082" s="74" t="s">
        <v>13</v>
      </c>
      <c r="CL1082" s="74" t="s">
        <v>13</v>
      </c>
      <c r="CM1082" s="74" t="s">
        <v>13</v>
      </c>
      <c r="CN1082" s="74" t="s">
        <v>13</v>
      </c>
      <c r="CO1082" s="74" t="s">
        <v>13</v>
      </c>
      <c r="CP1082" s="78"/>
      <c r="CQ1082" s="74"/>
      <c r="CR1082" s="78"/>
      <c r="CS1082" s="74"/>
      <c r="CT1082" s="74"/>
      <c r="CU1082" s="74"/>
      <c r="CV1082" s="74"/>
      <c r="CW1082" s="74"/>
    </row>
    <row r="1083" spans="1:101" ht="16.5" x14ac:dyDescent="0.3">
      <c r="A1083" s="74" t="s">
        <v>296</v>
      </c>
      <c r="B1083" s="74">
        <v>68</v>
      </c>
      <c r="C1083" s="74">
        <v>10001883</v>
      </c>
      <c r="D1083" s="74" t="s">
        <v>36</v>
      </c>
      <c r="E1083" s="74" t="s">
        <v>86</v>
      </c>
      <c r="F1083" s="78">
        <v>2450</v>
      </c>
      <c r="G1083" s="74">
        <v>3.1</v>
      </c>
      <c r="H1083" s="78">
        <v>2375</v>
      </c>
      <c r="I1083" s="74">
        <v>6.9</v>
      </c>
      <c r="J1083" s="74">
        <v>10.9</v>
      </c>
      <c r="K1083" s="74">
        <v>65.099999999999994</v>
      </c>
      <c r="L1083" s="74">
        <v>76.8</v>
      </c>
      <c r="M1083" s="74">
        <v>82.2</v>
      </c>
      <c r="N1083" s="78" t="s">
        <v>13</v>
      </c>
      <c r="O1083" s="74" t="s">
        <v>13</v>
      </c>
      <c r="P1083" s="78" t="s">
        <v>13</v>
      </c>
      <c r="Q1083" s="74" t="s">
        <v>13</v>
      </c>
      <c r="R1083" s="74" t="s">
        <v>13</v>
      </c>
      <c r="S1083" s="74" t="s">
        <v>13</v>
      </c>
      <c r="T1083" s="74" t="s">
        <v>13</v>
      </c>
      <c r="U1083" s="74" t="s">
        <v>13</v>
      </c>
      <c r="V1083" s="78" t="s">
        <v>13</v>
      </c>
      <c r="W1083" s="74" t="s">
        <v>13</v>
      </c>
      <c r="X1083" s="78" t="s">
        <v>13</v>
      </c>
      <c r="Y1083" s="74" t="s">
        <v>13</v>
      </c>
      <c r="Z1083" s="74" t="s">
        <v>13</v>
      </c>
      <c r="AA1083" s="74" t="s">
        <v>13</v>
      </c>
      <c r="AB1083" s="74" t="s">
        <v>13</v>
      </c>
      <c r="AC1083" s="74" t="s">
        <v>13</v>
      </c>
      <c r="AD1083" s="78"/>
      <c r="AE1083" s="74"/>
      <c r="AF1083" s="78"/>
      <c r="AG1083" s="74"/>
      <c r="AH1083" s="74"/>
      <c r="AI1083" s="74"/>
      <c r="AJ1083" s="74"/>
      <c r="AK1083" s="74"/>
      <c r="AL1083" s="78">
        <v>1755</v>
      </c>
      <c r="AM1083" s="74">
        <v>1.4</v>
      </c>
      <c r="AN1083" s="78">
        <v>1730</v>
      </c>
      <c r="AO1083" s="74">
        <v>7.4</v>
      </c>
      <c r="AP1083" s="74">
        <v>13.8</v>
      </c>
      <c r="AQ1083" s="74">
        <v>63</v>
      </c>
      <c r="AR1083" s="74">
        <v>71.5</v>
      </c>
      <c r="AS1083" s="74">
        <v>78.8</v>
      </c>
      <c r="AT1083" s="78" t="s">
        <v>13</v>
      </c>
      <c r="AU1083" s="74" t="s">
        <v>13</v>
      </c>
      <c r="AV1083" s="78" t="s">
        <v>13</v>
      </c>
      <c r="AW1083" s="74" t="s">
        <v>13</v>
      </c>
      <c r="AX1083" s="74" t="s">
        <v>13</v>
      </c>
      <c r="AY1083" s="74" t="s">
        <v>13</v>
      </c>
      <c r="AZ1083" s="74" t="s">
        <v>13</v>
      </c>
      <c r="BA1083" s="74" t="s">
        <v>13</v>
      </c>
      <c r="BB1083" s="78" t="s">
        <v>13</v>
      </c>
      <c r="BC1083" s="74" t="s">
        <v>13</v>
      </c>
      <c r="BD1083" s="78" t="s">
        <v>13</v>
      </c>
      <c r="BE1083" s="74" t="s">
        <v>13</v>
      </c>
      <c r="BF1083" s="74" t="s">
        <v>13</v>
      </c>
      <c r="BG1083" s="74" t="s">
        <v>13</v>
      </c>
      <c r="BH1083" s="74" t="s">
        <v>13</v>
      </c>
      <c r="BI1083" s="74" t="s">
        <v>13</v>
      </c>
      <c r="BJ1083" s="78"/>
      <c r="BK1083" s="74"/>
      <c r="BL1083" s="78"/>
      <c r="BM1083" s="74"/>
      <c r="BN1083" s="74"/>
      <c r="BO1083" s="74"/>
      <c r="BP1083" s="74"/>
      <c r="BQ1083" s="74"/>
      <c r="BR1083" s="78">
        <v>4205</v>
      </c>
      <c r="BS1083" s="74">
        <v>2.4</v>
      </c>
      <c r="BT1083" s="78">
        <v>4105</v>
      </c>
      <c r="BU1083" s="74">
        <v>7.1</v>
      </c>
      <c r="BV1083" s="74">
        <v>12.1</v>
      </c>
      <c r="BW1083" s="74">
        <v>64.2</v>
      </c>
      <c r="BX1083" s="74">
        <v>74.5</v>
      </c>
      <c r="BY1083" s="74">
        <v>80.8</v>
      </c>
      <c r="BZ1083" s="78" t="s">
        <v>13</v>
      </c>
      <c r="CA1083" s="74" t="s">
        <v>13</v>
      </c>
      <c r="CB1083" s="78" t="s">
        <v>13</v>
      </c>
      <c r="CC1083" s="74" t="s">
        <v>13</v>
      </c>
      <c r="CD1083" s="74" t="s">
        <v>13</v>
      </c>
      <c r="CE1083" s="74" t="s">
        <v>13</v>
      </c>
      <c r="CF1083" s="74" t="s">
        <v>13</v>
      </c>
      <c r="CG1083" s="74" t="s">
        <v>13</v>
      </c>
      <c r="CH1083" s="78" t="s">
        <v>13</v>
      </c>
      <c r="CI1083" s="74" t="s">
        <v>13</v>
      </c>
      <c r="CJ1083" s="78" t="s">
        <v>13</v>
      </c>
      <c r="CK1083" s="74" t="s">
        <v>13</v>
      </c>
      <c r="CL1083" s="74" t="s">
        <v>13</v>
      </c>
      <c r="CM1083" s="74" t="s">
        <v>13</v>
      </c>
      <c r="CN1083" s="74" t="s">
        <v>13</v>
      </c>
      <c r="CO1083" s="74" t="s">
        <v>13</v>
      </c>
      <c r="CP1083" s="78"/>
      <c r="CQ1083" s="74"/>
      <c r="CR1083" s="78"/>
      <c r="CS1083" s="74"/>
      <c r="CT1083" s="74"/>
      <c r="CU1083" s="74"/>
      <c r="CV1083" s="74"/>
      <c r="CW1083" s="74"/>
    </row>
    <row r="1084" spans="1:101" ht="16.5" x14ac:dyDescent="0.3">
      <c r="A1084" s="74" t="s">
        <v>296</v>
      </c>
      <c r="B1084" s="74">
        <v>57</v>
      </c>
      <c r="C1084" s="74">
        <v>10007851</v>
      </c>
      <c r="D1084" s="74" t="s">
        <v>36</v>
      </c>
      <c r="E1084" s="74" t="s">
        <v>88</v>
      </c>
      <c r="F1084" s="78">
        <v>1490</v>
      </c>
      <c r="G1084" s="74">
        <v>5.0999999999999996</v>
      </c>
      <c r="H1084" s="78">
        <v>1415</v>
      </c>
      <c r="I1084" s="74">
        <v>7.1</v>
      </c>
      <c r="J1084" s="74">
        <v>9.5</v>
      </c>
      <c r="K1084" s="74">
        <v>64.7</v>
      </c>
      <c r="L1084" s="74">
        <v>77.7</v>
      </c>
      <c r="M1084" s="74">
        <v>83.4</v>
      </c>
      <c r="N1084" s="78" t="s">
        <v>13</v>
      </c>
      <c r="O1084" s="74" t="s">
        <v>13</v>
      </c>
      <c r="P1084" s="78" t="s">
        <v>13</v>
      </c>
      <c r="Q1084" s="74" t="s">
        <v>13</v>
      </c>
      <c r="R1084" s="74" t="s">
        <v>13</v>
      </c>
      <c r="S1084" s="74" t="s">
        <v>13</v>
      </c>
      <c r="T1084" s="74" t="s">
        <v>13</v>
      </c>
      <c r="U1084" s="74" t="s">
        <v>13</v>
      </c>
      <c r="V1084" s="78" t="s">
        <v>13</v>
      </c>
      <c r="W1084" s="74" t="s">
        <v>13</v>
      </c>
      <c r="X1084" s="78" t="s">
        <v>13</v>
      </c>
      <c r="Y1084" s="74" t="s">
        <v>13</v>
      </c>
      <c r="Z1084" s="74" t="s">
        <v>13</v>
      </c>
      <c r="AA1084" s="74" t="s">
        <v>13</v>
      </c>
      <c r="AB1084" s="74" t="s">
        <v>13</v>
      </c>
      <c r="AC1084" s="74" t="s">
        <v>13</v>
      </c>
      <c r="AD1084" s="78"/>
      <c r="AE1084" s="74"/>
      <c r="AF1084" s="78"/>
      <c r="AG1084" s="74"/>
      <c r="AH1084" s="74"/>
      <c r="AI1084" s="74"/>
      <c r="AJ1084" s="74"/>
      <c r="AK1084" s="74"/>
      <c r="AL1084" s="78">
        <v>1160</v>
      </c>
      <c r="AM1084" s="74">
        <v>2.5</v>
      </c>
      <c r="AN1084" s="78">
        <v>1130</v>
      </c>
      <c r="AO1084" s="74">
        <v>8.1999999999999993</v>
      </c>
      <c r="AP1084" s="74">
        <v>12.7</v>
      </c>
      <c r="AQ1084" s="74">
        <v>68.8</v>
      </c>
      <c r="AR1084" s="74">
        <v>75.599999999999994</v>
      </c>
      <c r="AS1084" s="74">
        <v>79.099999999999994</v>
      </c>
      <c r="AT1084" s="78" t="s">
        <v>13</v>
      </c>
      <c r="AU1084" s="74" t="s">
        <v>13</v>
      </c>
      <c r="AV1084" s="78" t="s">
        <v>13</v>
      </c>
      <c r="AW1084" s="74" t="s">
        <v>13</v>
      </c>
      <c r="AX1084" s="74" t="s">
        <v>13</v>
      </c>
      <c r="AY1084" s="74" t="s">
        <v>13</v>
      </c>
      <c r="AZ1084" s="74" t="s">
        <v>13</v>
      </c>
      <c r="BA1084" s="74" t="s">
        <v>13</v>
      </c>
      <c r="BB1084" s="78" t="s">
        <v>13</v>
      </c>
      <c r="BC1084" s="74" t="s">
        <v>13</v>
      </c>
      <c r="BD1084" s="78" t="s">
        <v>13</v>
      </c>
      <c r="BE1084" s="74" t="s">
        <v>13</v>
      </c>
      <c r="BF1084" s="74" t="s">
        <v>13</v>
      </c>
      <c r="BG1084" s="74" t="s">
        <v>13</v>
      </c>
      <c r="BH1084" s="74" t="s">
        <v>13</v>
      </c>
      <c r="BI1084" s="74" t="s">
        <v>13</v>
      </c>
      <c r="BJ1084" s="78"/>
      <c r="BK1084" s="74"/>
      <c r="BL1084" s="78"/>
      <c r="BM1084" s="74"/>
      <c r="BN1084" s="74"/>
      <c r="BO1084" s="74"/>
      <c r="BP1084" s="74"/>
      <c r="BQ1084" s="74"/>
      <c r="BR1084" s="78">
        <v>2650</v>
      </c>
      <c r="BS1084" s="74">
        <v>4</v>
      </c>
      <c r="BT1084" s="78">
        <v>2545</v>
      </c>
      <c r="BU1084" s="74">
        <v>7.6</v>
      </c>
      <c r="BV1084" s="74">
        <v>10.9</v>
      </c>
      <c r="BW1084" s="74">
        <v>66.5</v>
      </c>
      <c r="BX1084" s="74">
        <v>76.7</v>
      </c>
      <c r="BY1084" s="74">
        <v>81.5</v>
      </c>
      <c r="BZ1084" s="78" t="s">
        <v>13</v>
      </c>
      <c r="CA1084" s="74" t="s">
        <v>13</v>
      </c>
      <c r="CB1084" s="78" t="s">
        <v>13</v>
      </c>
      <c r="CC1084" s="74" t="s">
        <v>13</v>
      </c>
      <c r="CD1084" s="74" t="s">
        <v>13</v>
      </c>
      <c r="CE1084" s="74" t="s">
        <v>13</v>
      </c>
      <c r="CF1084" s="74" t="s">
        <v>13</v>
      </c>
      <c r="CG1084" s="74" t="s">
        <v>13</v>
      </c>
      <c r="CH1084" s="78" t="s">
        <v>13</v>
      </c>
      <c r="CI1084" s="74" t="s">
        <v>13</v>
      </c>
      <c r="CJ1084" s="78" t="s">
        <v>13</v>
      </c>
      <c r="CK1084" s="74" t="s">
        <v>13</v>
      </c>
      <c r="CL1084" s="74" t="s">
        <v>13</v>
      </c>
      <c r="CM1084" s="74" t="s">
        <v>13</v>
      </c>
      <c r="CN1084" s="74" t="s">
        <v>13</v>
      </c>
      <c r="CO1084" s="74" t="s">
        <v>13</v>
      </c>
      <c r="CP1084" s="78"/>
      <c r="CQ1084" s="74"/>
      <c r="CR1084" s="78"/>
      <c r="CS1084" s="74"/>
      <c r="CT1084" s="74"/>
      <c r="CU1084" s="74"/>
      <c r="CV1084" s="74"/>
      <c r="CW1084" s="74"/>
    </row>
    <row r="1085" spans="1:101" ht="16.5" x14ac:dyDescent="0.3">
      <c r="A1085" s="74" t="s">
        <v>296</v>
      </c>
      <c r="B1085" s="74">
        <v>116</v>
      </c>
      <c r="C1085" s="74">
        <v>10007143</v>
      </c>
      <c r="D1085" s="74" t="s">
        <v>90</v>
      </c>
      <c r="E1085" s="74" t="s">
        <v>91</v>
      </c>
      <c r="F1085" s="78">
        <v>1465</v>
      </c>
      <c r="G1085" s="74">
        <v>2.4</v>
      </c>
      <c r="H1085" s="78">
        <v>1430</v>
      </c>
      <c r="I1085" s="74">
        <v>6.5</v>
      </c>
      <c r="J1085" s="74">
        <v>9.1999999999999993</v>
      </c>
      <c r="K1085" s="74">
        <v>52.2</v>
      </c>
      <c r="L1085" s="74">
        <v>73.599999999999994</v>
      </c>
      <c r="M1085" s="74">
        <v>84.2</v>
      </c>
      <c r="N1085" s="78" t="s">
        <v>13</v>
      </c>
      <c r="O1085" s="74" t="s">
        <v>13</v>
      </c>
      <c r="P1085" s="78" t="s">
        <v>13</v>
      </c>
      <c r="Q1085" s="74" t="s">
        <v>13</v>
      </c>
      <c r="R1085" s="74" t="s">
        <v>13</v>
      </c>
      <c r="S1085" s="74" t="s">
        <v>13</v>
      </c>
      <c r="T1085" s="74" t="s">
        <v>13</v>
      </c>
      <c r="U1085" s="74" t="s">
        <v>13</v>
      </c>
      <c r="V1085" s="78" t="s">
        <v>13</v>
      </c>
      <c r="W1085" s="74" t="s">
        <v>13</v>
      </c>
      <c r="X1085" s="78" t="s">
        <v>13</v>
      </c>
      <c r="Y1085" s="74" t="s">
        <v>13</v>
      </c>
      <c r="Z1085" s="74" t="s">
        <v>13</v>
      </c>
      <c r="AA1085" s="74" t="s">
        <v>13</v>
      </c>
      <c r="AB1085" s="74" t="s">
        <v>13</v>
      </c>
      <c r="AC1085" s="74" t="s">
        <v>13</v>
      </c>
      <c r="AD1085" s="78"/>
      <c r="AE1085" s="74"/>
      <c r="AF1085" s="78"/>
      <c r="AG1085" s="74"/>
      <c r="AH1085" s="74"/>
      <c r="AI1085" s="74"/>
      <c r="AJ1085" s="74"/>
      <c r="AK1085" s="74"/>
      <c r="AL1085" s="78">
        <v>1335</v>
      </c>
      <c r="AM1085" s="74">
        <v>1.6</v>
      </c>
      <c r="AN1085" s="78">
        <v>1315</v>
      </c>
      <c r="AO1085" s="74">
        <v>8.6</v>
      </c>
      <c r="AP1085" s="74">
        <v>10.6</v>
      </c>
      <c r="AQ1085" s="74">
        <v>54.3</v>
      </c>
      <c r="AR1085" s="74">
        <v>69.599999999999994</v>
      </c>
      <c r="AS1085" s="74">
        <v>80.8</v>
      </c>
      <c r="AT1085" s="78" t="s">
        <v>13</v>
      </c>
      <c r="AU1085" s="74" t="s">
        <v>13</v>
      </c>
      <c r="AV1085" s="78" t="s">
        <v>13</v>
      </c>
      <c r="AW1085" s="74" t="s">
        <v>13</v>
      </c>
      <c r="AX1085" s="74" t="s">
        <v>13</v>
      </c>
      <c r="AY1085" s="74" t="s">
        <v>13</v>
      </c>
      <c r="AZ1085" s="74" t="s">
        <v>13</v>
      </c>
      <c r="BA1085" s="74" t="s">
        <v>13</v>
      </c>
      <c r="BB1085" s="78" t="s">
        <v>13</v>
      </c>
      <c r="BC1085" s="74" t="s">
        <v>13</v>
      </c>
      <c r="BD1085" s="78" t="s">
        <v>13</v>
      </c>
      <c r="BE1085" s="74" t="s">
        <v>13</v>
      </c>
      <c r="BF1085" s="74" t="s">
        <v>13</v>
      </c>
      <c r="BG1085" s="74" t="s">
        <v>13</v>
      </c>
      <c r="BH1085" s="74" t="s">
        <v>13</v>
      </c>
      <c r="BI1085" s="74" t="s">
        <v>13</v>
      </c>
      <c r="BJ1085" s="78"/>
      <c r="BK1085" s="74"/>
      <c r="BL1085" s="78"/>
      <c r="BM1085" s="74"/>
      <c r="BN1085" s="74"/>
      <c r="BO1085" s="74"/>
      <c r="BP1085" s="74"/>
      <c r="BQ1085" s="74"/>
      <c r="BR1085" s="78">
        <v>2800</v>
      </c>
      <c r="BS1085" s="74">
        <v>2</v>
      </c>
      <c r="BT1085" s="78">
        <v>2745</v>
      </c>
      <c r="BU1085" s="74">
        <v>7.5</v>
      </c>
      <c r="BV1085" s="74">
        <v>9.9</v>
      </c>
      <c r="BW1085" s="74">
        <v>53.2</v>
      </c>
      <c r="BX1085" s="74">
        <v>71.7</v>
      </c>
      <c r="BY1085" s="74">
        <v>82.6</v>
      </c>
      <c r="BZ1085" s="78" t="s">
        <v>13</v>
      </c>
      <c r="CA1085" s="74" t="s">
        <v>13</v>
      </c>
      <c r="CB1085" s="78" t="s">
        <v>13</v>
      </c>
      <c r="CC1085" s="74" t="s">
        <v>13</v>
      </c>
      <c r="CD1085" s="74" t="s">
        <v>13</v>
      </c>
      <c r="CE1085" s="74" t="s">
        <v>13</v>
      </c>
      <c r="CF1085" s="74" t="s">
        <v>13</v>
      </c>
      <c r="CG1085" s="74" t="s">
        <v>13</v>
      </c>
      <c r="CH1085" s="78" t="s">
        <v>13</v>
      </c>
      <c r="CI1085" s="74" t="s">
        <v>13</v>
      </c>
      <c r="CJ1085" s="78" t="s">
        <v>13</v>
      </c>
      <c r="CK1085" s="74" t="s">
        <v>13</v>
      </c>
      <c r="CL1085" s="74" t="s">
        <v>13</v>
      </c>
      <c r="CM1085" s="74" t="s">
        <v>13</v>
      </c>
      <c r="CN1085" s="74" t="s">
        <v>13</v>
      </c>
      <c r="CO1085" s="74" t="s">
        <v>13</v>
      </c>
      <c r="CP1085" s="78"/>
      <c r="CQ1085" s="74"/>
      <c r="CR1085" s="78"/>
      <c r="CS1085" s="74"/>
      <c r="CT1085" s="74"/>
      <c r="CU1085" s="74"/>
      <c r="CV1085" s="74"/>
      <c r="CW1085" s="74"/>
    </row>
    <row r="1086" spans="1:101" ht="16.5" x14ac:dyDescent="0.3">
      <c r="A1086" s="74" t="s">
        <v>296</v>
      </c>
      <c r="B1086" s="74">
        <v>117</v>
      </c>
      <c r="C1086" s="74">
        <v>10007789</v>
      </c>
      <c r="D1086" s="74" t="s">
        <v>11</v>
      </c>
      <c r="E1086" s="74" t="s">
        <v>93</v>
      </c>
      <c r="F1086" s="78">
        <v>1470</v>
      </c>
      <c r="G1086" s="74">
        <v>3.5</v>
      </c>
      <c r="H1086" s="78">
        <v>1420</v>
      </c>
      <c r="I1086" s="74">
        <v>6.1</v>
      </c>
      <c r="J1086" s="74">
        <v>8.3000000000000007</v>
      </c>
      <c r="K1086" s="74">
        <v>60.7</v>
      </c>
      <c r="L1086" s="74">
        <v>79.5</v>
      </c>
      <c r="M1086" s="74">
        <v>85.7</v>
      </c>
      <c r="N1086" s="78" t="s">
        <v>13</v>
      </c>
      <c r="O1086" s="74" t="s">
        <v>13</v>
      </c>
      <c r="P1086" s="78" t="s">
        <v>13</v>
      </c>
      <c r="Q1086" s="74" t="s">
        <v>13</v>
      </c>
      <c r="R1086" s="74" t="s">
        <v>13</v>
      </c>
      <c r="S1086" s="74" t="s">
        <v>13</v>
      </c>
      <c r="T1086" s="74" t="s">
        <v>13</v>
      </c>
      <c r="U1086" s="74" t="s">
        <v>13</v>
      </c>
      <c r="V1086" s="78" t="s">
        <v>13</v>
      </c>
      <c r="W1086" s="74" t="s">
        <v>13</v>
      </c>
      <c r="X1086" s="78" t="s">
        <v>13</v>
      </c>
      <c r="Y1086" s="74" t="s">
        <v>13</v>
      </c>
      <c r="Z1086" s="74" t="s">
        <v>13</v>
      </c>
      <c r="AA1086" s="74" t="s">
        <v>13</v>
      </c>
      <c r="AB1086" s="74" t="s">
        <v>13</v>
      </c>
      <c r="AC1086" s="74" t="s">
        <v>13</v>
      </c>
      <c r="AD1086" s="78"/>
      <c r="AE1086" s="74"/>
      <c r="AF1086" s="78"/>
      <c r="AG1086" s="74"/>
      <c r="AH1086" s="74"/>
      <c r="AI1086" s="74"/>
      <c r="AJ1086" s="74"/>
      <c r="AK1086" s="74"/>
      <c r="AL1086" s="78">
        <v>1080</v>
      </c>
      <c r="AM1086" s="74">
        <v>1.9</v>
      </c>
      <c r="AN1086" s="78">
        <v>1060</v>
      </c>
      <c r="AO1086" s="74">
        <v>6.8</v>
      </c>
      <c r="AP1086" s="74">
        <v>12.1</v>
      </c>
      <c r="AQ1086" s="74">
        <v>60.4</v>
      </c>
      <c r="AR1086" s="74">
        <v>73.099999999999994</v>
      </c>
      <c r="AS1086" s="74">
        <v>81.099999999999994</v>
      </c>
      <c r="AT1086" s="78" t="s">
        <v>13</v>
      </c>
      <c r="AU1086" s="74" t="s">
        <v>13</v>
      </c>
      <c r="AV1086" s="78" t="s">
        <v>13</v>
      </c>
      <c r="AW1086" s="74" t="s">
        <v>13</v>
      </c>
      <c r="AX1086" s="74" t="s">
        <v>13</v>
      </c>
      <c r="AY1086" s="74" t="s">
        <v>13</v>
      </c>
      <c r="AZ1086" s="74" t="s">
        <v>13</v>
      </c>
      <c r="BA1086" s="74" t="s">
        <v>13</v>
      </c>
      <c r="BB1086" s="78" t="s">
        <v>13</v>
      </c>
      <c r="BC1086" s="74" t="s">
        <v>13</v>
      </c>
      <c r="BD1086" s="78" t="s">
        <v>13</v>
      </c>
      <c r="BE1086" s="74" t="s">
        <v>13</v>
      </c>
      <c r="BF1086" s="74" t="s">
        <v>13</v>
      </c>
      <c r="BG1086" s="74" t="s">
        <v>13</v>
      </c>
      <c r="BH1086" s="74" t="s">
        <v>13</v>
      </c>
      <c r="BI1086" s="74" t="s">
        <v>13</v>
      </c>
      <c r="BJ1086" s="78"/>
      <c r="BK1086" s="74"/>
      <c r="BL1086" s="78"/>
      <c r="BM1086" s="74"/>
      <c r="BN1086" s="74"/>
      <c r="BO1086" s="74"/>
      <c r="BP1086" s="74"/>
      <c r="BQ1086" s="74"/>
      <c r="BR1086" s="78">
        <v>2550</v>
      </c>
      <c r="BS1086" s="74">
        <v>2.9</v>
      </c>
      <c r="BT1086" s="78">
        <v>2480</v>
      </c>
      <c r="BU1086" s="74">
        <v>6.4</v>
      </c>
      <c r="BV1086" s="74">
        <v>9.9</v>
      </c>
      <c r="BW1086" s="74">
        <v>60.6</v>
      </c>
      <c r="BX1086" s="74">
        <v>76.8</v>
      </c>
      <c r="BY1086" s="74">
        <v>83.7</v>
      </c>
      <c r="BZ1086" s="78" t="s">
        <v>13</v>
      </c>
      <c r="CA1086" s="74" t="s">
        <v>13</v>
      </c>
      <c r="CB1086" s="78" t="s">
        <v>13</v>
      </c>
      <c r="CC1086" s="74" t="s">
        <v>13</v>
      </c>
      <c r="CD1086" s="74" t="s">
        <v>13</v>
      </c>
      <c r="CE1086" s="74" t="s">
        <v>13</v>
      </c>
      <c r="CF1086" s="74" t="s">
        <v>13</v>
      </c>
      <c r="CG1086" s="74" t="s">
        <v>13</v>
      </c>
      <c r="CH1086" s="78" t="s">
        <v>13</v>
      </c>
      <c r="CI1086" s="74" t="s">
        <v>13</v>
      </c>
      <c r="CJ1086" s="78" t="s">
        <v>13</v>
      </c>
      <c r="CK1086" s="74" t="s">
        <v>13</v>
      </c>
      <c r="CL1086" s="74" t="s">
        <v>13</v>
      </c>
      <c r="CM1086" s="74" t="s">
        <v>13</v>
      </c>
      <c r="CN1086" s="74" t="s">
        <v>13</v>
      </c>
      <c r="CO1086" s="74" t="s">
        <v>13</v>
      </c>
      <c r="CP1086" s="78"/>
      <c r="CQ1086" s="74"/>
      <c r="CR1086" s="78"/>
      <c r="CS1086" s="74"/>
      <c r="CT1086" s="74"/>
      <c r="CU1086" s="74"/>
      <c r="CV1086" s="74"/>
      <c r="CW1086" s="74"/>
    </row>
    <row r="1087" spans="1:101" ht="16.5" x14ac:dyDescent="0.3">
      <c r="A1087" s="74" t="s">
        <v>296</v>
      </c>
      <c r="B1087" s="74">
        <v>58</v>
      </c>
      <c r="C1087" s="74">
        <v>10007144</v>
      </c>
      <c r="D1087" s="74" t="s">
        <v>27</v>
      </c>
      <c r="E1087" s="74" t="s">
        <v>95</v>
      </c>
      <c r="F1087" s="78">
        <v>1625</v>
      </c>
      <c r="G1087" s="74">
        <v>4.3</v>
      </c>
      <c r="H1087" s="78">
        <v>1555</v>
      </c>
      <c r="I1087" s="74">
        <v>9.5</v>
      </c>
      <c r="J1087" s="74">
        <v>17.5</v>
      </c>
      <c r="K1087" s="74">
        <v>57.2</v>
      </c>
      <c r="L1087" s="74">
        <v>66.400000000000006</v>
      </c>
      <c r="M1087" s="74">
        <v>73</v>
      </c>
      <c r="N1087" s="78" t="s">
        <v>13</v>
      </c>
      <c r="O1087" s="74" t="s">
        <v>13</v>
      </c>
      <c r="P1087" s="78" t="s">
        <v>13</v>
      </c>
      <c r="Q1087" s="74" t="s">
        <v>13</v>
      </c>
      <c r="R1087" s="74" t="s">
        <v>13</v>
      </c>
      <c r="S1087" s="74" t="s">
        <v>13</v>
      </c>
      <c r="T1087" s="74" t="s">
        <v>13</v>
      </c>
      <c r="U1087" s="74" t="s">
        <v>13</v>
      </c>
      <c r="V1087" s="78" t="s">
        <v>13</v>
      </c>
      <c r="W1087" s="74" t="s">
        <v>13</v>
      </c>
      <c r="X1087" s="78" t="s">
        <v>13</v>
      </c>
      <c r="Y1087" s="74" t="s">
        <v>13</v>
      </c>
      <c r="Z1087" s="74" t="s">
        <v>13</v>
      </c>
      <c r="AA1087" s="74" t="s">
        <v>13</v>
      </c>
      <c r="AB1087" s="74" t="s">
        <v>13</v>
      </c>
      <c r="AC1087" s="74" t="s">
        <v>13</v>
      </c>
      <c r="AD1087" s="78"/>
      <c r="AE1087" s="74"/>
      <c r="AF1087" s="78"/>
      <c r="AG1087" s="74"/>
      <c r="AH1087" s="74"/>
      <c r="AI1087" s="74"/>
      <c r="AJ1087" s="74"/>
      <c r="AK1087" s="74"/>
      <c r="AL1087" s="78">
        <v>1100</v>
      </c>
      <c r="AM1087" s="74">
        <v>3.6</v>
      </c>
      <c r="AN1087" s="78">
        <v>1060</v>
      </c>
      <c r="AO1087" s="74">
        <v>13.3</v>
      </c>
      <c r="AP1087" s="74">
        <v>20.5</v>
      </c>
      <c r="AQ1087" s="74">
        <v>50.9</v>
      </c>
      <c r="AR1087" s="74">
        <v>59.8</v>
      </c>
      <c r="AS1087" s="74">
        <v>66.2</v>
      </c>
      <c r="AT1087" s="78" t="s">
        <v>13</v>
      </c>
      <c r="AU1087" s="74" t="s">
        <v>13</v>
      </c>
      <c r="AV1087" s="78" t="s">
        <v>13</v>
      </c>
      <c r="AW1087" s="74" t="s">
        <v>13</v>
      </c>
      <c r="AX1087" s="74" t="s">
        <v>13</v>
      </c>
      <c r="AY1087" s="74" t="s">
        <v>13</v>
      </c>
      <c r="AZ1087" s="74" t="s">
        <v>13</v>
      </c>
      <c r="BA1087" s="74" t="s">
        <v>13</v>
      </c>
      <c r="BB1087" s="78" t="s">
        <v>13</v>
      </c>
      <c r="BC1087" s="74" t="s">
        <v>13</v>
      </c>
      <c r="BD1087" s="78" t="s">
        <v>13</v>
      </c>
      <c r="BE1087" s="74" t="s">
        <v>13</v>
      </c>
      <c r="BF1087" s="74" t="s">
        <v>13</v>
      </c>
      <c r="BG1087" s="74" t="s">
        <v>13</v>
      </c>
      <c r="BH1087" s="74" t="s">
        <v>13</v>
      </c>
      <c r="BI1087" s="74" t="s">
        <v>13</v>
      </c>
      <c r="BJ1087" s="78"/>
      <c r="BK1087" s="74"/>
      <c r="BL1087" s="78"/>
      <c r="BM1087" s="74"/>
      <c r="BN1087" s="74"/>
      <c r="BO1087" s="74"/>
      <c r="BP1087" s="74"/>
      <c r="BQ1087" s="74"/>
      <c r="BR1087" s="78">
        <v>2725</v>
      </c>
      <c r="BS1087" s="74">
        <v>4</v>
      </c>
      <c r="BT1087" s="78">
        <v>2615</v>
      </c>
      <c r="BU1087" s="74">
        <v>11</v>
      </c>
      <c r="BV1087" s="74">
        <v>18.7</v>
      </c>
      <c r="BW1087" s="74">
        <v>54.6</v>
      </c>
      <c r="BX1087" s="74">
        <v>63.7</v>
      </c>
      <c r="BY1087" s="74">
        <v>70.3</v>
      </c>
      <c r="BZ1087" s="78" t="s">
        <v>13</v>
      </c>
      <c r="CA1087" s="74" t="s">
        <v>13</v>
      </c>
      <c r="CB1087" s="78" t="s">
        <v>13</v>
      </c>
      <c r="CC1087" s="74" t="s">
        <v>13</v>
      </c>
      <c r="CD1087" s="74" t="s">
        <v>13</v>
      </c>
      <c r="CE1087" s="74" t="s">
        <v>13</v>
      </c>
      <c r="CF1087" s="74" t="s">
        <v>13</v>
      </c>
      <c r="CG1087" s="74" t="s">
        <v>13</v>
      </c>
      <c r="CH1087" s="78" t="s">
        <v>13</v>
      </c>
      <c r="CI1087" s="74" t="s">
        <v>13</v>
      </c>
      <c r="CJ1087" s="78" t="s">
        <v>13</v>
      </c>
      <c r="CK1087" s="74" t="s">
        <v>13</v>
      </c>
      <c r="CL1087" s="74" t="s">
        <v>13</v>
      </c>
      <c r="CM1087" s="74" t="s">
        <v>13</v>
      </c>
      <c r="CN1087" s="74" t="s">
        <v>13</v>
      </c>
      <c r="CO1087" s="74" t="s">
        <v>13</v>
      </c>
      <c r="CP1087" s="78"/>
      <c r="CQ1087" s="74"/>
      <c r="CR1087" s="78"/>
      <c r="CS1087" s="74"/>
      <c r="CT1087" s="74"/>
      <c r="CU1087" s="74"/>
      <c r="CV1087" s="74"/>
      <c r="CW1087" s="74"/>
    </row>
    <row r="1088" spans="1:101" ht="16.5" x14ac:dyDescent="0.3">
      <c r="A1088" s="74" t="s">
        <v>296</v>
      </c>
      <c r="B1088" s="74">
        <v>16</v>
      </c>
      <c r="C1088" s="74">
        <v>10007823</v>
      </c>
      <c r="D1088" s="74" t="s">
        <v>39</v>
      </c>
      <c r="E1088" s="74" t="s">
        <v>97</v>
      </c>
      <c r="F1088" s="78">
        <v>1740</v>
      </c>
      <c r="G1088" s="74">
        <v>3</v>
      </c>
      <c r="H1088" s="78">
        <v>1690</v>
      </c>
      <c r="I1088" s="74">
        <v>7</v>
      </c>
      <c r="J1088" s="74">
        <v>7.4</v>
      </c>
      <c r="K1088" s="74">
        <v>68.3</v>
      </c>
      <c r="L1088" s="74">
        <v>80.900000000000006</v>
      </c>
      <c r="M1088" s="74">
        <v>85.6</v>
      </c>
      <c r="N1088" s="78" t="s">
        <v>13</v>
      </c>
      <c r="O1088" s="74" t="s">
        <v>13</v>
      </c>
      <c r="P1088" s="78" t="s">
        <v>13</v>
      </c>
      <c r="Q1088" s="74" t="s">
        <v>13</v>
      </c>
      <c r="R1088" s="74" t="s">
        <v>13</v>
      </c>
      <c r="S1088" s="74" t="s">
        <v>13</v>
      </c>
      <c r="T1088" s="74" t="s">
        <v>13</v>
      </c>
      <c r="U1088" s="74" t="s">
        <v>13</v>
      </c>
      <c r="V1088" s="78" t="s">
        <v>13</v>
      </c>
      <c r="W1088" s="74" t="s">
        <v>13</v>
      </c>
      <c r="X1088" s="78" t="s">
        <v>13</v>
      </c>
      <c r="Y1088" s="74" t="s">
        <v>13</v>
      </c>
      <c r="Z1088" s="74" t="s">
        <v>13</v>
      </c>
      <c r="AA1088" s="74" t="s">
        <v>13</v>
      </c>
      <c r="AB1088" s="74" t="s">
        <v>13</v>
      </c>
      <c r="AC1088" s="74" t="s">
        <v>13</v>
      </c>
      <c r="AD1088" s="78"/>
      <c r="AE1088" s="74"/>
      <c r="AF1088" s="78"/>
      <c r="AG1088" s="74"/>
      <c r="AH1088" s="74"/>
      <c r="AI1088" s="74"/>
      <c r="AJ1088" s="74"/>
      <c r="AK1088" s="74"/>
      <c r="AL1088" s="78">
        <v>760</v>
      </c>
      <c r="AM1088" s="74">
        <v>1.7</v>
      </c>
      <c r="AN1088" s="78">
        <v>745</v>
      </c>
      <c r="AO1088" s="74">
        <v>6.3</v>
      </c>
      <c r="AP1088" s="74">
        <v>10.3</v>
      </c>
      <c r="AQ1088" s="74">
        <v>68.5</v>
      </c>
      <c r="AR1088" s="74">
        <v>78.2</v>
      </c>
      <c r="AS1088" s="74">
        <v>83.4</v>
      </c>
      <c r="AT1088" s="78" t="s">
        <v>13</v>
      </c>
      <c r="AU1088" s="74" t="s">
        <v>13</v>
      </c>
      <c r="AV1088" s="78" t="s">
        <v>13</v>
      </c>
      <c r="AW1088" s="74" t="s">
        <v>13</v>
      </c>
      <c r="AX1088" s="74" t="s">
        <v>13</v>
      </c>
      <c r="AY1088" s="74" t="s">
        <v>13</v>
      </c>
      <c r="AZ1088" s="74" t="s">
        <v>13</v>
      </c>
      <c r="BA1088" s="74" t="s">
        <v>13</v>
      </c>
      <c r="BB1088" s="78" t="s">
        <v>13</v>
      </c>
      <c r="BC1088" s="74" t="s">
        <v>13</v>
      </c>
      <c r="BD1088" s="78" t="s">
        <v>13</v>
      </c>
      <c r="BE1088" s="74" t="s">
        <v>13</v>
      </c>
      <c r="BF1088" s="74" t="s">
        <v>13</v>
      </c>
      <c r="BG1088" s="74" t="s">
        <v>13</v>
      </c>
      <c r="BH1088" s="74" t="s">
        <v>13</v>
      </c>
      <c r="BI1088" s="74" t="s">
        <v>13</v>
      </c>
      <c r="BJ1088" s="78"/>
      <c r="BK1088" s="74"/>
      <c r="BL1088" s="78"/>
      <c r="BM1088" s="74"/>
      <c r="BN1088" s="74"/>
      <c r="BO1088" s="74"/>
      <c r="BP1088" s="74"/>
      <c r="BQ1088" s="74"/>
      <c r="BR1088" s="78">
        <v>2500</v>
      </c>
      <c r="BS1088" s="74">
        <v>2.6</v>
      </c>
      <c r="BT1088" s="78">
        <v>2435</v>
      </c>
      <c r="BU1088" s="74">
        <v>6.8</v>
      </c>
      <c r="BV1088" s="74">
        <v>8.3000000000000007</v>
      </c>
      <c r="BW1088" s="74">
        <v>68.400000000000006</v>
      </c>
      <c r="BX1088" s="74">
        <v>80.099999999999994</v>
      </c>
      <c r="BY1088" s="74">
        <v>84.9</v>
      </c>
      <c r="BZ1088" s="78" t="s">
        <v>13</v>
      </c>
      <c r="CA1088" s="74" t="s">
        <v>13</v>
      </c>
      <c r="CB1088" s="78" t="s">
        <v>13</v>
      </c>
      <c r="CC1088" s="74" t="s">
        <v>13</v>
      </c>
      <c r="CD1088" s="74" t="s">
        <v>13</v>
      </c>
      <c r="CE1088" s="74" t="s">
        <v>13</v>
      </c>
      <c r="CF1088" s="74" t="s">
        <v>13</v>
      </c>
      <c r="CG1088" s="74" t="s">
        <v>13</v>
      </c>
      <c r="CH1088" s="78" t="s">
        <v>13</v>
      </c>
      <c r="CI1088" s="74" t="s">
        <v>13</v>
      </c>
      <c r="CJ1088" s="78" t="s">
        <v>13</v>
      </c>
      <c r="CK1088" s="74" t="s">
        <v>13</v>
      </c>
      <c r="CL1088" s="74" t="s">
        <v>13</v>
      </c>
      <c r="CM1088" s="74" t="s">
        <v>13</v>
      </c>
      <c r="CN1088" s="74" t="s">
        <v>13</v>
      </c>
      <c r="CO1088" s="74" t="s">
        <v>13</v>
      </c>
      <c r="CP1088" s="78"/>
      <c r="CQ1088" s="74"/>
      <c r="CR1088" s="78"/>
      <c r="CS1088" s="74"/>
      <c r="CT1088" s="74"/>
      <c r="CU1088" s="74"/>
      <c r="CV1088" s="74"/>
      <c r="CW1088" s="74"/>
    </row>
    <row r="1089" spans="1:101" ht="16.5" x14ac:dyDescent="0.3">
      <c r="A1089" s="74" t="s">
        <v>296</v>
      </c>
      <c r="B1089" s="74">
        <v>118</v>
      </c>
      <c r="C1089" s="74">
        <v>10007791</v>
      </c>
      <c r="D1089" s="74" t="s">
        <v>11</v>
      </c>
      <c r="E1089" s="74" t="s">
        <v>99</v>
      </c>
      <c r="F1089" s="78">
        <v>1130</v>
      </c>
      <c r="G1089" s="74">
        <v>3.5</v>
      </c>
      <c r="H1089" s="78">
        <v>1090</v>
      </c>
      <c r="I1089" s="74">
        <v>7.9</v>
      </c>
      <c r="J1089" s="74">
        <v>9</v>
      </c>
      <c r="K1089" s="74">
        <v>63.4</v>
      </c>
      <c r="L1089" s="74">
        <v>76.099999999999994</v>
      </c>
      <c r="M1089" s="74">
        <v>83.1</v>
      </c>
      <c r="N1089" s="78" t="s">
        <v>13</v>
      </c>
      <c r="O1089" s="74" t="s">
        <v>13</v>
      </c>
      <c r="P1089" s="78" t="s">
        <v>13</v>
      </c>
      <c r="Q1089" s="74" t="s">
        <v>13</v>
      </c>
      <c r="R1089" s="74" t="s">
        <v>13</v>
      </c>
      <c r="S1089" s="74" t="s">
        <v>13</v>
      </c>
      <c r="T1089" s="74" t="s">
        <v>13</v>
      </c>
      <c r="U1089" s="74" t="s">
        <v>13</v>
      </c>
      <c r="V1089" s="78" t="s">
        <v>13</v>
      </c>
      <c r="W1089" s="74" t="s">
        <v>13</v>
      </c>
      <c r="X1089" s="78" t="s">
        <v>13</v>
      </c>
      <c r="Y1089" s="74" t="s">
        <v>13</v>
      </c>
      <c r="Z1089" s="74" t="s">
        <v>13</v>
      </c>
      <c r="AA1089" s="74" t="s">
        <v>13</v>
      </c>
      <c r="AB1089" s="74" t="s">
        <v>13</v>
      </c>
      <c r="AC1089" s="74" t="s">
        <v>13</v>
      </c>
      <c r="AD1089" s="78"/>
      <c r="AE1089" s="74"/>
      <c r="AF1089" s="78"/>
      <c r="AG1089" s="74"/>
      <c r="AH1089" s="74"/>
      <c r="AI1089" s="74"/>
      <c r="AJ1089" s="74"/>
      <c r="AK1089" s="74"/>
      <c r="AL1089" s="78">
        <v>875</v>
      </c>
      <c r="AM1089" s="74">
        <v>2.9</v>
      </c>
      <c r="AN1089" s="78">
        <v>850</v>
      </c>
      <c r="AO1089" s="74">
        <v>10.1</v>
      </c>
      <c r="AP1089" s="74">
        <v>13.2</v>
      </c>
      <c r="AQ1089" s="74">
        <v>59.7</v>
      </c>
      <c r="AR1089" s="74">
        <v>69.400000000000006</v>
      </c>
      <c r="AS1089" s="74">
        <v>76.7</v>
      </c>
      <c r="AT1089" s="78" t="s">
        <v>13</v>
      </c>
      <c r="AU1089" s="74" t="s">
        <v>13</v>
      </c>
      <c r="AV1089" s="78" t="s">
        <v>13</v>
      </c>
      <c r="AW1089" s="74" t="s">
        <v>13</v>
      </c>
      <c r="AX1089" s="74" t="s">
        <v>13</v>
      </c>
      <c r="AY1089" s="74" t="s">
        <v>13</v>
      </c>
      <c r="AZ1089" s="74" t="s">
        <v>13</v>
      </c>
      <c r="BA1089" s="74" t="s">
        <v>13</v>
      </c>
      <c r="BB1089" s="78" t="s">
        <v>13</v>
      </c>
      <c r="BC1089" s="74" t="s">
        <v>13</v>
      </c>
      <c r="BD1089" s="78" t="s">
        <v>13</v>
      </c>
      <c r="BE1089" s="74" t="s">
        <v>13</v>
      </c>
      <c r="BF1089" s="74" t="s">
        <v>13</v>
      </c>
      <c r="BG1089" s="74" t="s">
        <v>13</v>
      </c>
      <c r="BH1089" s="74" t="s">
        <v>13</v>
      </c>
      <c r="BI1089" s="74" t="s">
        <v>13</v>
      </c>
      <c r="BJ1089" s="78"/>
      <c r="BK1089" s="74"/>
      <c r="BL1089" s="78"/>
      <c r="BM1089" s="74"/>
      <c r="BN1089" s="74"/>
      <c r="BO1089" s="74"/>
      <c r="BP1089" s="74"/>
      <c r="BQ1089" s="74"/>
      <c r="BR1089" s="78">
        <v>2005</v>
      </c>
      <c r="BS1089" s="74">
        <v>3.2</v>
      </c>
      <c r="BT1089" s="78">
        <v>1940</v>
      </c>
      <c r="BU1089" s="74">
        <v>8.9</v>
      </c>
      <c r="BV1089" s="74">
        <v>10.8</v>
      </c>
      <c r="BW1089" s="74">
        <v>61.8</v>
      </c>
      <c r="BX1089" s="74">
        <v>73.2</v>
      </c>
      <c r="BY1089" s="74">
        <v>80.3</v>
      </c>
      <c r="BZ1089" s="78" t="s">
        <v>13</v>
      </c>
      <c r="CA1089" s="74" t="s">
        <v>13</v>
      </c>
      <c r="CB1089" s="78" t="s">
        <v>13</v>
      </c>
      <c r="CC1089" s="74" t="s">
        <v>13</v>
      </c>
      <c r="CD1089" s="74" t="s">
        <v>13</v>
      </c>
      <c r="CE1089" s="74" t="s">
        <v>13</v>
      </c>
      <c r="CF1089" s="74" t="s">
        <v>13</v>
      </c>
      <c r="CG1089" s="74" t="s">
        <v>13</v>
      </c>
      <c r="CH1089" s="78" t="s">
        <v>13</v>
      </c>
      <c r="CI1089" s="74" t="s">
        <v>13</v>
      </c>
      <c r="CJ1089" s="78" t="s">
        <v>13</v>
      </c>
      <c r="CK1089" s="74" t="s">
        <v>13</v>
      </c>
      <c r="CL1089" s="74" t="s">
        <v>13</v>
      </c>
      <c r="CM1089" s="74" t="s">
        <v>13</v>
      </c>
      <c r="CN1089" s="74" t="s">
        <v>13</v>
      </c>
      <c r="CO1089" s="74" t="s">
        <v>13</v>
      </c>
      <c r="CP1089" s="78"/>
      <c r="CQ1089" s="74"/>
      <c r="CR1089" s="78"/>
      <c r="CS1089" s="74"/>
      <c r="CT1089" s="74"/>
      <c r="CU1089" s="74"/>
      <c r="CV1089" s="74"/>
      <c r="CW1089" s="74"/>
    </row>
    <row r="1090" spans="1:101" ht="16.5" x14ac:dyDescent="0.3">
      <c r="A1090" s="74" t="s">
        <v>296</v>
      </c>
      <c r="B1090" s="74">
        <v>119</v>
      </c>
      <c r="C1090" s="74">
        <v>10007792</v>
      </c>
      <c r="D1090" s="74" t="s">
        <v>19</v>
      </c>
      <c r="E1090" s="74" t="s">
        <v>101</v>
      </c>
      <c r="F1090" s="78">
        <v>1700</v>
      </c>
      <c r="G1090" s="74">
        <v>1.6</v>
      </c>
      <c r="H1090" s="78">
        <v>1675</v>
      </c>
      <c r="I1090" s="74">
        <v>6.9</v>
      </c>
      <c r="J1090" s="74">
        <v>10</v>
      </c>
      <c r="K1090" s="74">
        <v>56.3</v>
      </c>
      <c r="L1090" s="74">
        <v>74.400000000000006</v>
      </c>
      <c r="M1090" s="74">
        <v>83.1</v>
      </c>
      <c r="N1090" s="78" t="s">
        <v>13</v>
      </c>
      <c r="O1090" s="74" t="s">
        <v>13</v>
      </c>
      <c r="P1090" s="78" t="s">
        <v>13</v>
      </c>
      <c r="Q1090" s="74" t="s">
        <v>13</v>
      </c>
      <c r="R1090" s="74" t="s">
        <v>13</v>
      </c>
      <c r="S1090" s="74" t="s">
        <v>13</v>
      </c>
      <c r="T1090" s="74" t="s">
        <v>13</v>
      </c>
      <c r="U1090" s="74" t="s">
        <v>13</v>
      </c>
      <c r="V1090" s="78" t="s">
        <v>13</v>
      </c>
      <c r="W1090" s="74" t="s">
        <v>13</v>
      </c>
      <c r="X1090" s="78" t="s">
        <v>13</v>
      </c>
      <c r="Y1090" s="74" t="s">
        <v>13</v>
      </c>
      <c r="Z1090" s="74" t="s">
        <v>13</v>
      </c>
      <c r="AA1090" s="74" t="s">
        <v>13</v>
      </c>
      <c r="AB1090" s="74" t="s">
        <v>13</v>
      </c>
      <c r="AC1090" s="74" t="s">
        <v>13</v>
      </c>
      <c r="AD1090" s="78"/>
      <c r="AE1090" s="74"/>
      <c r="AF1090" s="78"/>
      <c r="AG1090" s="74"/>
      <c r="AH1090" s="74"/>
      <c r="AI1090" s="74"/>
      <c r="AJ1090" s="74"/>
      <c r="AK1090" s="74"/>
      <c r="AL1090" s="78">
        <v>1370</v>
      </c>
      <c r="AM1090" s="74">
        <v>3</v>
      </c>
      <c r="AN1090" s="78">
        <v>1330</v>
      </c>
      <c r="AO1090" s="74">
        <v>9.5</v>
      </c>
      <c r="AP1090" s="74">
        <v>12.1</v>
      </c>
      <c r="AQ1090" s="74">
        <v>54</v>
      </c>
      <c r="AR1090" s="74">
        <v>68.099999999999994</v>
      </c>
      <c r="AS1090" s="74">
        <v>78.400000000000006</v>
      </c>
      <c r="AT1090" s="78" t="s">
        <v>13</v>
      </c>
      <c r="AU1090" s="74" t="s">
        <v>13</v>
      </c>
      <c r="AV1090" s="78" t="s">
        <v>13</v>
      </c>
      <c r="AW1090" s="74" t="s">
        <v>13</v>
      </c>
      <c r="AX1090" s="74" t="s">
        <v>13</v>
      </c>
      <c r="AY1090" s="74" t="s">
        <v>13</v>
      </c>
      <c r="AZ1090" s="74" t="s">
        <v>13</v>
      </c>
      <c r="BA1090" s="74" t="s">
        <v>13</v>
      </c>
      <c r="BB1090" s="78" t="s">
        <v>13</v>
      </c>
      <c r="BC1090" s="74" t="s">
        <v>13</v>
      </c>
      <c r="BD1090" s="78" t="s">
        <v>13</v>
      </c>
      <c r="BE1090" s="74" t="s">
        <v>13</v>
      </c>
      <c r="BF1090" s="74" t="s">
        <v>13</v>
      </c>
      <c r="BG1090" s="74" t="s">
        <v>13</v>
      </c>
      <c r="BH1090" s="74" t="s">
        <v>13</v>
      </c>
      <c r="BI1090" s="74" t="s">
        <v>13</v>
      </c>
      <c r="BJ1090" s="78"/>
      <c r="BK1090" s="74"/>
      <c r="BL1090" s="78"/>
      <c r="BM1090" s="74"/>
      <c r="BN1090" s="74"/>
      <c r="BO1090" s="74"/>
      <c r="BP1090" s="74"/>
      <c r="BQ1090" s="74"/>
      <c r="BR1090" s="78">
        <v>3070</v>
      </c>
      <c r="BS1090" s="74">
        <v>2.2000000000000002</v>
      </c>
      <c r="BT1090" s="78">
        <v>3000</v>
      </c>
      <c r="BU1090" s="74">
        <v>8</v>
      </c>
      <c r="BV1090" s="74">
        <v>10.9</v>
      </c>
      <c r="BW1090" s="74">
        <v>55.3</v>
      </c>
      <c r="BX1090" s="74">
        <v>71.599999999999994</v>
      </c>
      <c r="BY1090" s="74">
        <v>81</v>
      </c>
      <c r="BZ1090" s="78" t="s">
        <v>13</v>
      </c>
      <c r="CA1090" s="74" t="s">
        <v>13</v>
      </c>
      <c r="CB1090" s="78" t="s">
        <v>13</v>
      </c>
      <c r="CC1090" s="74" t="s">
        <v>13</v>
      </c>
      <c r="CD1090" s="74" t="s">
        <v>13</v>
      </c>
      <c r="CE1090" s="74" t="s">
        <v>13</v>
      </c>
      <c r="CF1090" s="74" t="s">
        <v>13</v>
      </c>
      <c r="CG1090" s="74" t="s">
        <v>13</v>
      </c>
      <c r="CH1090" s="78" t="s">
        <v>13</v>
      </c>
      <c r="CI1090" s="74" t="s">
        <v>13</v>
      </c>
      <c r="CJ1090" s="78" t="s">
        <v>13</v>
      </c>
      <c r="CK1090" s="74" t="s">
        <v>13</v>
      </c>
      <c r="CL1090" s="74" t="s">
        <v>13</v>
      </c>
      <c r="CM1090" s="74" t="s">
        <v>13</v>
      </c>
      <c r="CN1090" s="74" t="s">
        <v>13</v>
      </c>
      <c r="CO1090" s="74" t="s">
        <v>13</v>
      </c>
      <c r="CP1090" s="78"/>
      <c r="CQ1090" s="74"/>
      <c r="CR1090" s="78"/>
      <c r="CS1090" s="74"/>
      <c r="CT1090" s="74"/>
      <c r="CU1090" s="74"/>
      <c r="CV1090" s="74"/>
      <c r="CW1090" s="74"/>
    </row>
    <row r="1091" spans="1:101" ht="16.5" x14ac:dyDescent="0.3">
      <c r="A1091" s="74" t="s">
        <v>296</v>
      </c>
      <c r="B1091" s="74">
        <v>17</v>
      </c>
      <c r="C1091" s="74">
        <v>10008640</v>
      </c>
      <c r="D1091" s="74" t="s">
        <v>19</v>
      </c>
      <c r="E1091" s="74" t="s">
        <v>103</v>
      </c>
      <c r="F1091" s="78">
        <v>490</v>
      </c>
      <c r="G1091" s="74">
        <v>2.7</v>
      </c>
      <c r="H1091" s="78">
        <v>475</v>
      </c>
      <c r="I1091" s="74">
        <v>10.3</v>
      </c>
      <c r="J1091" s="74">
        <v>15.8</v>
      </c>
      <c r="K1091" s="74">
        <v>64.400000000000006</v>
      </c>
      <c r="L1091" s="74">
        <v>69.5</v>
      </c>
      <c r="M1091" s="74">
        <v>73.900000000000006</v>
      </c>
      <c r="N1091" s="78" t="s">
        <v>13</v>
      </c>
      <c r="O1091" s="74" t="s">
        <v>13</v>
      </c>
      <c r="P1091" s="78" t="s">
        <v>13</v>
      </c>
      <c r="Q1091" s="74" t="s">
        <v>13</v>
      </c>
      <c r="R1091" s="74" t="s">
        <v>13</v>
      </c>
      <c r="S1091" s="74" t="s">
        <v>13</v>
      </c>
      <c r="T1091" s="74" t="s">
        <v>13</v>
      </c>
      <c r="U1091" s="74" t="s">
        <v>13</v>
      </c>
      <c r="V1091" s="78" t="s">
        <v>13</v>
      </c>
      <c r="W1091" s="74" t="s">
        <v>13</v>
      </c>
      <c r="X1091" s="78" t="s">
        <v>13</v>
      </c>
      <c r="Y1091" s="74" t="s">
        <v>13</v>
      </c>
      <c r="Z1091" s="74" t="s">
        <v>13</v>
      </c>
      <c r="AA1091" s="74" t="s">
        <v>13</v>
      </c>
      <c r="AB1091" s="74" t="s">
        <v>13</v>
      </c>
      <c r="AC1091" s="74" t="s">
        <v>13</v>
      </c>
      <c r="AD1091" s="78"/>
      <c r="AE1091" s="74"/>
      <c r="AF1091" s="78"/>
      <c r="AG1091" s="74"/>
      <c r="AH1091" s="74"/>
      <c r="AI1091" s="74"/>
      <c r="AJ1091" s="74"/>
      <c r="AK1091" s="74"/>
      <c r="AL1091" s="78">
        <v>375</v>
      </c>
      <c r="AM1091" s="74">
        <v>2.9</v>
      </c>
      <c r="AN1091" s="78">
        <v>360</v>
      </c>
      <c r="AO1091" s="74">
        <v>13</v>
      </c>
      <c r="AP1091" s="74">
        <v>20.7</v>
      </c>
      <c r="AQ1091" s="74">
        <v>58.3</v>
      </c>
      <c r="AR1091" s="74">
        <v>62.4</v>
      </c>
      <c r="AS1091" s="74">
        <v>66.3</v>
      </c>
      <c r="AT1091" s="78" t="s">
        <v>13</v>
      </c>
      <c r="AU1091" s="74" t="s">
        <v>13</v>
      </c>
      <c r="AV1091" s="78" t="s">
        <v>13</v>
      </c>
      <c r="AW1091" s="74" t="s">
        <v>13</v>
      </c>
      <c r="AX1091" s="74" t="s">
        <v>13</v>
      </c>
      <c r="AY1091" s="74" t="s">
        <v>13</v>
      </c>
      <c r="AZ1091" s="74" t="s">
        <v>13</v>
      </c>
      <c r="BA1091" s="74" t="s">
        <v>13</v>
      </c>
      <c r="BB1091" s="78" t="s">
        <v>13</v>
      </c>
      <c r="BC1091" s="74" t="s">
        <v>13</v>
      </c>
      <c r="BD1091" s="78" t="s">
        <v>13</v>
      </c>
      <c r="BE1091" s="74" t="s">
        <v>13</v>
      </c>
      <c r="BF1091" s="74" t="s">
        <v>13</v>
      </c>
      <c r="BG1091" s="74" t="s">
        <v>13</v>
      </c>
      <c r="BH1091" s="74" t="s">
        <v>13</v>
      </c>
      <c r="BI1091" s="74" t="s">
        <v>13</v>
      </c>
      <c r="BJ1091" s="78"/>
      <c r="BK1091" s="74"/>
      <c r="BL1091" s="78"/>
      <c r="BM1091" s="74"/>
      <c r="BN1091" s="74"/>
      <c r="BO1091" s="74"/>
      <c r="BP1091" s="74"/>
      <c r="BQ1091" s="74"/>
      <c r="BR1091" s="78">
        <v>860</v>
      </c>
      <c r="BS1091" s="74">
        <v>2.8</v>
      </c>
      <c r="BT1091" s="78">
        <v>835</v>
      </c>
      <c r="BU1091" s="74">
        <v>11.5</v>
      </c>
      <c r="BV1091" s="74">
        <v>17.899999999999999</v>
      </c>
      <c r="BW1091" s="74">
        <v>61.8</v>
      </c>
      <c r="BX1091" s="74">
        <v>66.400000000000006</v>
      </c>
      <c r="BY1091" s="74">
        <v>70.599999999999994</v>
      </c>
      <c r="BZ1091" s="78" t="s">
        <v>13</v>
      </c>
      <c r="CA1091" s="74" t="s">
        <v>13</v>
      </c>
      <c r="CB1091" s="78" t="s">
        <v>13</v>
      </c>
      <c r="CC1091" s="74" t="s">
        <v>13</v>
      </c>
      <c r="CD1091" s="74" t="s">
        <v>13</v>
      </c>
      <c r="CE1091" s="74" t="s">
        <v>13</v>
      </c>
      <c r="CF1091" s="74" t="s">
        <v>13</v>
      </c>
      <c r="CG1091" s="74" t="s">
        <v>13</v>
      </c>
      <c r="CH1091" s="78" t="s">
        <v>13</v>
      </c>
      <c r="CI1091" s="74" t="s">
        <v>13</v>
      </c>
      <c r="CJ1091" s="78" t="s">
        <v>13</v>
      </c>
      <c r="CK1091" s="74" t="s">
        <v>13</v>
      </c>
      <c r="CL1091" s="74" t="s">
        <v>13</v>
      </c>
      <c r="CM1091" s="74" t="s">
        <v>13</v>
      </c>
      <c r="CN1091" s="74" t="s">
        <v>13</v>
      </c>
      <c r="CO1091" s="74" t="s">
        <v>13</v>
      </c>
      <c r="CP1091" s="78"/>
      <c r="CQ1091" s="74"/>
      <c r="CR1091" s="78"/>
      <c r="CS1091" s="74"/>
      <c r="CT1091" s="74"/>
      <c r="CU1091" s="74"/>
      <c r="CV1091" s="74"/>
      <c r="CW1091" s="74"/>
    </row>
    <row r="1092" spans="1:101" ht="16.5" x14ac:dyDescent="0.3">
      <c r="A1092" s="74" t="s">
        <v>296</v>
      </c>
      <c r="B1092" s="74">
        <v>229</v>
      </c>
      <c r="C1092" s="74">
        <v>10004511</v>
      </c>
      <c r="D1092" s="74" t="s">
        <v>49</v>
      </c>
      <c r="E1092" s="74" t="s">
        <v>105</v>
      </c>
      <c r="F1092" s="78" t="s">
        <v>13</v>
      </c>
      <c r="G1092" s="74" t="s">
        <v>13</v>
      </c>
      <c r="H1092" s="78" t="s">
        <v>13</v>
      </c>
      <c r="I1092" s="74" t="s">
        <v>13</v>
      </c>
      <c r="J1092" s="74" t="s">
        <v>13</v>
      </c>
      <c r="K1092" s="74" t="s">
        <v>13</v>
      </c>
      <c r="L1092" s="74" t="s">
        <v>13</v>
      </c>
      <c r="M1092" s="74" t="s">
        <v>13</v>
      </c>
      <c r="N1092" s="78" t="s">
        <v>13</v>
      </c>
      <c r="O1092" s="74" t="s">
        <v>13</v>
      </c>
      <c r="P1092" s="78" t="s">
        <v>13</v>
      </c>
      <c r="Q1092" s="74" t="s">
        <v>13</v>
      </c>
      <c r="R1092" s="74" t="s">
        <v>13</v>
      </c>
      <c r="S1092" s="74" t="s">
        <v>13</v>
      </c>
      <c r="T1092" s="74" t="s">
        <v>13</v>
      </c>
      <c r="U1092" s="74" t="s">
        <v>13</v>
      </c>
      <c r="V1092" s="78" t="s">
        <v>13</v>
      </c>
      <c r="W1092" s="74" t="s">
        <v>13</v>
      </c>
      <c r="X1092" s="78" t="s">
        <v>13</v>
      </c>
      <c r="Y1092" s="74" t="s">
        <v>13</v>
      </c>
      <c r="Z1092" s="74" t="s">
        <v>13</v>
      </c>
      <c r="AA1092" s="74" t="s">
        <v>13</v>
      </c>
      <c r="AB1092" s="74" t="s">
        <v>13</v>
      </c>
      <c r="AC1092" s="74" t="s">
        <v>13</v>
      </c>
      <c r="AD1092" s="78"/>
      <c r="AE1092" s="74"/>
      <c r="AF1092" s="78"/>
      <c r="AG1092" s="74"/>
      <c r="AH1092" s="74"/>
      <c r="AI1092" s="74"/>
      <c r="AJ1092" s="74"/>
      <c r="AK1092" s="74"/>
      <c r="AL1092" s="78" t="s">
        <v>13</v>
      </c>
      <c r="AM1092" s="74" t="s">
        <v>13</v>
      </c>
      <c r="AN1092" s="78" t="s">
        <v>13</v>
      </c>
      <c r="AO1092" s="74" t="s">
        <v>13</v>
      </c>
      <c r="AP1092" s="74" t="s">
        <v>13</v>
      </c>
      <c r="AQ1092" s="74" t="s">
        <v>13</v>
      </c>
      <c r="AR1092" s="74" t="s">
        <v>13</v>
      </c>
      <c r="AS1092" s="74" t="s">
        <v>13</v>
      </c>
      <c r="AT1092" s="78" t="s">
        <v>13</v>
      </c>
      <c r="AU1092" s="74" t="s">
        <v>13</v>
      </c>
      <c r="AV1092" s="78" t="s">
        <v>13</v>
      </c>
      <c r="AW1092" s="74" t="s">
        <v>13</v>
      </c>
      <c r="AX1092" s="74" t="s">
        <v>13</v>
      </c>
      <c r="AY1092" s="74" t="s">
        <v>13</v>
      </c>
      <c r="AZ1092" s="74" t="s">
        <v>13</v>
      </c>
      <c r="BA1092" s="74" t="s">
        <v>13</v>
      </c>
      <c r="BB1092" s="78" t="s">
        <v>13</v>
      </c>
      <c r="BC1092" s="74" t="s">
        <v>13</v>
      </c>
      <c r="BD1092" s="78" t="s">
        <v>13</v>
      </c>
      <c r="BE1092" s="74" t="s">
        <v>13</v>
      </c>
      <c r="BF1092" s="74" t="s">
        <v>13</v>
      </c>
      <c r="BG1092" s="74" t="s">
        <v>13</v>
      </c>
      <c r="BH1092" s="74" t="s">
        <v>13</v>
      </c>
      <c r="BI1092" s="74" t="s">
        <v>13</v>
      </c>
      <c r="BJ1092" s="78"/>
      <c r="BK1092" s="74"/>
      <c r="BL1092" s="78"/>
      <c r="BM1092" s="74"/>
      <c r="BN1092" s="74"/>
      <c r="BO1092" s="74"/>
      <c r="BP1092" s="74"/>
      <c r="BQ1092" s="74"/>
      <c r="BR1092" s="78" t="s">
        <v>13</v>
      </c>
      <c r="BS1092" s="74" t="s">
        <v>13</v>
      </c>
      <c r="BT1092" s="78" t="s">
        <v>13</v>
      </c>
      <c r="BU1092" s="74" t="s">
        <v>13</v>
      </c>
      <c r="BV1092" s="74" t="s">
        <v>13</v>
      </c>
      <c r="BW1092" s="74" t="s">
        <v>13</v>
      </c>
      <c r="BX1092" s="74" t="s">
        <v>13</v>
      </c>
      <c r="BY1092" s="74" t="s">
        <v>13</v>
      </c>
      <c r="BZ1092" s="78" t="s">
        <v>13</v>
      </c>
      <c r="CA1092" s="74" t="s">
        <v>13</v>
      </c>
      <c r="CB1092" s="78" t="s">
        <v>13</v>
      </c>
      <c r="CC1092" s="74" t="s">
        <v>13</v>
      </c>
      <c r="CD1092" s="74" t="s">
        <v>13</v>
      </c>
      <c r="CE1092" s="74" t="s">
        <v>13</v>
      </c>
      <c r="CF1092" s="74" t="s">
        <v>13</v>
      </c>
      <c r="CG1092" s="74" t="s">
        <v>13</v>
      </c>
      <c r="CH1092" s="78" t="s">
        <v>13</v>
      </c>
      <c r="CI1092" s="74" t="s">
        <v>13</v>
      </c>
      <c r="CJ1092" s="78" t="s">
        <v>13</v>
      </c>
      <c r="CK1092" s="74" t="s">
        <v>13</v>
      </c>
      <c r="CL1092" s="74" t="s">
        <v>13</v>
      </c>
      <c r="CM1092" s="74" t="s">
        <v>13</v>
      </c>
      <c r="CN1092" s="74" t="s">
        <v>13</v>
      </c>
      <c r="CO1092" s="74" t="s">
        <v>13</v>
      </c>
      <c r="CP1092" s="78"/>
      <c r="CQ1092" s="74"/>
      <c r="CR1092" s="78"/>
      <c r="CS1092" s="74"/>
      <c r="CT1092" s="74"/>
      <c r="CU1092" s="74"/>
      <c r="CV1092" s="74"/>
      <c r="CW1092" s="74"/>
    </row>
    <row r="1093" spans="1:101" ht="16.5" x14ac:dyDescent="0.3">
      <c r="A1093" s="74" t="s">
        <v>296</v>
      </c>
      <c r="B1093" s="74">
        <v>54</v>
      </c>
      <c r="C1093" s="74">
        <v>10007145</v>
      </c>
      <c r="D1093" s="74" t="s">
        <v>19</v>
      </c>
      <c r="E1093" s="74" t="s">
        <v>107</v>
      </c>
      <c r="F1093" s="78">
        <v>1130</v>
      </c>
      <c r="G1093" s="74">
        <v>4</v>
      </c>
      <c r="H1093" s="78">
        <v>1085</v>
      </c>
      <c r="I1093" s="74">
        <v>6.6</v>
      </c>
      <c r="J1093" s="74">
        <v>9.8000000000000007</v>
      </c>
      <c r="K1093" s="74">
        <v>69.400000000000006</v>
      </c>
      <c r="L1093" s="74">
        <v>80.099999999999994</v>
      </c>
      <c r="M1093" s="74">
        <v>83.6</v>
      </c>
      <c r="N1093" s="78" t="s">
        <v>13</v>
      </c>
      <c r="O1093" s="74" t="s">
        <v>13</v>
      </c>
      <c r="P1093" s="78" t="s">
        <v>13</v>
      </c>
      <c r="Q1093" s="74" t="s">
        <v>13</v>
      </c>
      <c r="R1093" s="74" t="s">
        <v>13</v>
      </c>
      <c r="S1093" s="74" t="s">
        <v>13</v>
      </c>
      <c r="T1093" s="74" t="s">
        <v>13</v>
      </c>
      <c r="U1093" s="74" t="s">
        <v>13</v>
      </c>
      <c r="V1093" s="78" t="s">
        <v>13</v>
      </c>
      <c r="W1093" s="74" t="s">
        <v>13</v>
      </c>
      <c r="X1093" s="78" t="s">
        <v>13</v>
      </c>
      <c r="Y1093" s="74" t="s">
        <v>13</v>
      </c>
      <c r="Z1093" s="74" t="s">
        <v>13</v>
      </c>
      <c r="AA1093" s="74" t="s">
        <v>13</v>
      </c>
      <c r="AB1093" s="74" t="s">
        <v>13</v>
      </c>
      <c r="AC1093" s="74" t="s">
        <v>13</v>
      </c>
      <c r="AD1093" s="78"/>
      <c r="AE1093" s="74"/>
      <c r="AF1093" s="78"/>
      <c r="AG1093" s="74"/>
      <c r="AH1093" s="74"/>
      <c r="AI1093" s="74"/>
      <c r="AJ1093" s="74"/>
      <c r="AK1093" s="74"/>
      <c r="AL1093" s="78">
        <v>775</v>
      </c>
      <c r="AM1093" s="74">
        <v>3</v>
      </c>
      <c r="AN1093" s="78">
        <v>755</v>
      </c>
      <c r="AO1093" s="74">
        <v>7.8</v>
      </c>
      <c r="AP1093" s="74">
        <v>11.4</v>
      </c>
      <c r="AQ1093" s="74">
        <v>69.2</v>
      </c>
      <c r="AR1093" s="74">
        <v>75.900000000000006</v>
      </c>
      <c r="AS1093" s="74">
        <v>80.8</v>
      </c>
      <c r="AT1093" s="78" t="s">
        <v>13</v>
      </c>
      <c r="AU1093" s="74" t="s">
        <v>13</v>
      </c>
      <c r="AV1093" s="78" t="s">
        <v>13</v>
      </c>
      <c r="AW1093" s="74" t="s">
        <v>13</v>
      </c>
      <c r="AX1093" s="74" t="s">
        <v>13</v>
      </c>
      <c r="AY1093" s="74" t="s">
        <v>13</v>
      </c>
      <c r="AZ1093" s="74" t="s">
        <v>13</v>
      </c>
      <c r="BA1093" s="74" t="s">
        <v>13</v>
      </c>
      <c r="BB1093" s="78" t="s">
        <v>13</v>
      </c>
      <c r="BC1093" s="74" t="s">
        <v>13</v>
      </c>
      <c r="BD1093" s="78" t="s">
        <v>13</v>
      </c>
      <c r="BE1093" s="74" t="s">
        <v>13</v>
      </c>
      <c r="BF1093" s="74" t="s">
        <v>13</v>
      </c>
      <c r="BG1093" s="74" t="s">
        <v>13</v>
      </c>
      <c r="BH1093" s="74" t="s">
        <v>13</v>
      </c>
      <c r="BI1093" s="74" t="s">
        <v>13</v>
      </c>
      <c r="BJ1093" s="78"/>
      <c r="BK1093" s="74"/>
      <c r="BL1093" s="78"/>
      <c r="BM1093" s="74"/>
      <c r="BN1093" s="74"/>
      <c r="BO1093" s="74"/>
      <c r="BP1093" s="74"/>
      <c r="BQ1093" s="74"/>
      <c r="BR1093" s="78">
        <v>1905</v>
      </c>
      <c r="BS1093" s="74">
        <v>3.6</v>
      </c>
      <c r="BT1093" s="78">
        <v>1835</v>
      </c>
      <c r="BU1093" s="74">
        <v>7.1</v>
      </c>
      <c r="BV1093" s="74">
        <v>10.5</v>
      </c>
      <c r="BW1093" s="74">
        <v>69.400000000000006</v>
      </c>
      <c r="BX1093" s="74">
        <v>78.3</v>
      </c>
      <c r="BY1093" s="74">
        <v>82.4</v>
      </c>
      <c r="BZ1093" s="78" t="s">
        <v>13</v>
      </c>
      <c r="CA1093" s="74" t="s">
        <v>13</v>
      </c>
      <c r="CB1093" s="78" t="s">
        <v>13</v>
      </c>
      <c r="CC1093" s="74" t="s">
        <v>13</v>
      </c>
      <c r="CD1093" s="74" t="s">
        <v>13</v>
      </c>
      <c r="CE1093" s="74" t="s">
        <v>13</v>
      </c>
      <c r="CF1093" s="74" t="s">
        <v>13</v>
      </c>
      <c r="CG1093" s="74" t="s">
        <v>13</v>
      </c>
      <c r="CH1093" s="78" t="s">
        <v>13</v>
      </c>
      <c r="CI1093" s="74" t="s">
        <v>13</v>
      </c>
      <c r="CJ1093" s="78" t="s">
        <v>13</v>
      </c>
      <c r="CK1093" s="74" t="s">
        <v>13</v>
      </c>
      <c r="CL1093" s="74" t="s">
        <v>13</v>
      </c>
      <c r="CM1093" s="74" t="s">
        <v>13</v>
      </c>
      <c r="CN1093" s="74" t="s">
        <v>13</v>
      </c>
      <c r="CO1093" s="74" t="s">
        <v>13</v>
      </c>
      <c r="CP1093" s="78"/>
      <c r="CQ1093" s="74"/>
      <c r="CR1093" s="78"/>
      <c r="CS1093" s="74"/>
      <c r="CT1093" s="74"/>
      <c r="CU1093" s="74"/>
      <c r="CV1093" s="74"/>
      <c r="CW1093" s="74"/>
    </row>
    <row r="1094" spans="1:101" ht="16.5" x14ac:dyDescent="0.3">
      <c r="A1094" s="74" t="s">
        <v>296</v>
      </c>
      <c r="B1094" s="74">
        <v>131</v>
      </c>
      <c r="C1094" s="74">
        <v>10002718</v>
      </c>
      <c r="D1094" s="74" t="s">
        <v>27</v>
      </c>
      <c r="E1094" s="74" t="s">
        <v>109</v>
      </c>
      <c r="F1094" s="78">
        <v>710</v>
      </c>
      <c r="G1094" s="74">
        <v>2.4</v>
      </c>
      <c r="H1094" s="78">
        <v>690</v>
      </c>
      <c r="I1094" s="74">
        <v>7.5</v>
      </c>
      <c r="J1094" s="74">
        <v>15.2</v>
      </c>
      <c r="K1094" s="74">
        <v>56.5</v>
      </c>
      <c r="L1094" s="74">
        <v>70.8</v>
      </c>
      <c r="M1094" s="74">
        <v>77.3</v>
      </c>
      <c r="N1094" s="78" t="s">
        <v>13</v>
      </c>
      <c r="O1094" s="74" t="s">
        <v>13</v>
      </c>
      <c r="P1094" s="78" t="s">
        <v>13</v>
      </c>
      <c r="Q1094" s="74" t="s">
        <v>13</v>
      </c>
      <c r="R1094" s="74" t="s">
        <v>13</v>
      </c>
      <c r="S1094" s="74" t="s">
        <v>13</v>
      </c>
      <c r="T1094" s="74" t="s">
        <v>13</v>
      </c>
      <c r="U1094" s="74" t="s">
        <v>13</v>
      </c>
      <c r="V1094" s="78" t="s">
        <v>13</v>
      </c>
      <c r="W1094" s="74" t="s">
        <v>13</v>
      </c>
      <c r="X1094" s="78" t="s">
        <v>13</v>
      </c>
      <c r="Y1094" s="74" t="s">
        <v>13</v>
      </c>
      <c r="Z1094" s="74" t="s">
        <v>13</v>
      </c>
      <c r="AA1094" s="74" t="s">
        <v>13</v>
      </c>
      <c r="AB1094" s="74" t="s">
        <v>13</v>
      </c>
      <c r="AC1094" s="74" t="s">
        <v>13</v>
      </c>
      <c r="AD1094" s="78"/>
      <c r="AE1094" s="74"/>
      <c r="AF1094" s="78"/>
      <c r="AG1094" s="74"/>
      <c r="AH1094" s="74"/>
      <c r="AI1094" s="74"/>
      <c r="AJ1094" s="74"/>
      <c r="AK1094" s="74"/>
      <c r="AL1094" s="78">
        <v>365</v>
      </c>
      <c r="AM1094" s="74">
        <v>4.0999999999999996</v>
      </c>
      <c r="AN1094" s="78">
        <v>350</v>
      </c>
      <c r="AO1094" s="74">
        <v>10.199999999999999</v>
      </c>
      <c r="AP1094" s="74">
        <v>17</v>
      </c>
      <c r="AQ1094" s="74">
        <v>52.8</v>
      </c>
      <c r="AR1094" s="74">
        <v>61.6</v>
      </c>
      <c r="AS1094" s="74">
        <v>72.7</v>
      </c>
      <c r="AT1094" s="78" t="s">
        <v>13</v>
      </c>
      <c r="AU1094" s="74" t="s">
        <v>13</v>
      </c>
      <c r="AV1094" s="78" t="s">
        <v>13</v>
      </c>
      <c r="AW1094" s="74" t="s">
        <v>13</v>
      </c>
      <c r="AX1094" s="74" t="s">
        <v>13</v>
      </c>
      <c r="AY1094" s="74" t="s">
        <v>13</v>
      </c>
      <c r="AZ1094" s="74" t="s">
        <v>13</v>
      </c>
      <c r="BA1094" s="74" t="s">
        <v>13</v>
      </c>
      <c r="BB1094" s="78" t="s">
        <v>13</v>
      </c>
      <c r="BC1094" s="74" t="s">
        <v>13</v>
      </c>
      <c r="BD1094" s="78" t="s">
        <v>13</v>
      </c>
      <c r="BE1094" s="74" t="s">
        <v>13</v>
      </c>
      <c r="BF1094" s="74" t="s">
        <v>13</v>
      </c>
      <c r="BG1094" s="74" t="s">
        <v>13</v>
      </c>
      <c r="BH1094" s="74" t="s">
        <v>13</v>
      </c>
      <c r="BI1094" s="74" t="s">
        <v>13</v>
      </c>
      <c r="BJ1094" s="78"/>
      <c r="BK1094" s="74"/>
      <c r="BL1094" s="78"/>
      <c r="BM1094" s="74"/>
      <c r="BN1094" s="74"/>
      <c r="BO1094" s="74"/>
      <c r="BP1094" s="74"/>
      <c r="BQ1094" s="74"/>
      <c r="BR1094" s="78">
        <v>1075</v>
      </c>
      <c r="BS1094" s="74">
        <v>3</v>
      </c>
      <c r="BT1094" s="78">
        <v>1045</v>
      </c>
      <c r="BU1094" s="74">
        <v>8.4</v>
      </c>
      <c r="BV1094" s="74">
        <v>15.8</v>
      </c>
      <c r="BW1094" s="74">
        <v>55.3</v>
      </c>
      <c r="BX1094" s="74">
        <v>67.7</v>
      </c>
      <c r="BY1094" s="74">
        <v>75.8</v>
      </c>
      <c r="BZ1094" s="78" t="s">
        <v>13</v>
      </c>
      <c r="CA1094" s="74" t="s">
        <v>13</v>
      </c>
      <c r="CB1094" s="78" t="s">
        <v>13</v>
      </c>
      <c r="CC1094" s="74" t="s">
        <v>13</v>
      </c>
      <c r="CD1094" s="74" t="s">
        <v>13</v>
      </c>
      <c r="CE1094" s="74" t="s">
        <v>13</v>
      </c>
      <c r="CF1094" s="74" t="s">
        <v>13</v>
      </c>
      <c r="CG1094" s="74" t="s">
        <v>13</v>
      </c>
      <c r="CH1094" s="78" t="s">
        <v>13</v>
      </c>
      <c r="CI1094" s="74" t="s">
        <v>13</v>
      </c>
      <c r="CJ1094" s="78" t="s">
        <v>13</v>
      </c>
      <c r="CK1094" s="74" t="s">
        <v>13</v>
      </c>
      <c r="CL1094" s="74" t="s">
        <v>13</v>
      </c>
      <c r="CM1094" s="74" t="s">
        <v>13</v>
      </c>
      <c r="CN1094" s="74" t="s">
        <v>13</v>
      </c>
      <c r="CO1094" s="74" t="s">
        <v>13</v>
      </c>
      <c r="CP1094" s="78"/>
      <c r="CQ1094" s="74"/>
      <c r="CR1094" s="78"/>
      <c r="CS1094" s="74"/>
      <c r="CT1094" s="74"/>
      <c r="CU1094" s="74"/>
      <c r="CV1094" s="74"/>
      <c r="CW1094" s="74"/>
    </row>
    <row r="1095" spans="1:101" ht="16.5" x14ac:dyDescent="0.3">
      <c r="A1095" s="74" t="s">
        <v>296</v>
      </c>
      <c r="B1095" s="74">
        <v>59</v>
      </c>
      <c r="C1095" s="74">
        <v>10007146</v>
      </c>
      <c r="D1095" s="74" t="s">
        <v>27</v>
      </c>
      <c r="E1095" s="74" t="s">
        <v>111</v>
      </c>
      <c r="F1095" s="78">
        <v>2205</v>
      </c>
      <c r="G1095" s="74">
        <v>4.5999999999999996</v>
      </c>
      <c r="H1095" s="78">
        <v>2105</v>
      </c>
      <c r="I1095" s="74">
        <v>9.6</v>
      </c>
      <c r="J1095" s="74">
        <v>13.5</v>
      </c>
      <c r="K1095" s="74">
        <v>61.5</v>
      </c>
      <c r="L1095" s="74">
        <v>71.8</v>
      </c>
      <c r="M1095" s="74">
        <v>76.8</v>
      </c>
      <c r="N1095" s="78" t="s">
        <v>13</v>
      </c>
      <c r="O1095" s="74" t="s">
        <v>13</v>
      </c>
      <c r="P1095" s="78" t="s">
        <v>13</v>
      </c>
      <c r="Q1095" s="74" t="s">
        <v>13</v>
      </c>
      <c r="R1095" s="74" t="s">
        <v>13</v>
      </c>
      <c r="S1095" s="74" t="s">
        <v>13</v>
      </c>
      <c r="T1095" s="74" t="s">
        <v>13</v>
      </c>
      <c r="U1095" s="74" t="s">
        <v>13</v>
      </c>
      <c r="V1095" s="78" t="s">
        <v>13</v>
      </c>
      <c r="W1095" s="74" t="s">
        <v>13</v>
      </c>
      <c r="X1095" s="78" t="s">
        <v>13</v>
      </c>
      <c r="Y1095" s="74" t="s">
        <v>13</v>
      </c>
      <c r="Z1095" s="74" t="s">
        <v>13</v>
      </c>
      <c r="AA1095" s="74" t="s">
        <v>13</v>
      </c>
      <c r="AB1095" s="74" t="s">
        <v>13</v>
      </c>
      <c r="AC1095" s="74" t="s">
        <v>13</v>
      </c>
      <c r="AD1095" s="78"/>
      <c r="AE1095" s="74"/>
      <c r="AF1095" s="78"/>
      <c r="AG1095" s="74"/>
      <c r="AH1095" s="74"/>
      <c r="AI1095" s="74"/>
      <c r="AJ1095" s="74"/>
      <c r="AK1095" s="74"/>
      <c r="AL1095" s="78">
        <v>1480</v>
      </c>
      <c r="AM1095" s="74">
        <v>4.3</v>
      </c>
      <c r="AN1095" s="78">
        <v>1415</v>
      </c>
      <c r="AO1095" s="74">
        <v>10.9</v>
      </c>
      <c r="AP1095" s="74">
        <v>15.2</v>
      </c>
      <c r="AQ1095" s="74">
        <v>60</v>
      </c>
      <c r="AR1095" s="74">
        <v>69.599999999999994</v>
      </c>
      <c r="AS1095" s="74">
        <v>73.900000000000006</v>
      </c>
      <c r="AT1095" s="78" t="s">
        <v>13</v>
      </c>
      <c r="AU1095" s="74" t="s">
        <v>13</v>
      </c>
      <c r="AV1095" s="78" t="s">
        <v>13</v>
      </c>
      <c r="AW1095" s="74" t="s">
        <v>13</v>
      </c>
      <c r="AX1095" s="74" t="s">
        <v>13</v>
      </c>
      <c r="AY1095" s="74" t="s">
        <v>13</v>
      </c>
      <c r="AZ1095" s="74" t="s">
        <v>13</v>
      </c>
      <c r="BA1095" s="74" t="s">
        <v>13</v>
      </c>
      <c r="BB1095" s="78" t="s">
        <v>13</v>
      </c>
      <c r="BC1095" s="74" t="s">
        <v>13</v>
      </c>
      <c r="BD1095" s="78" t="s">
        <v>13</v>
      </c>
      <c r="BE1095" s="74" t="s">
        <v>13</v>
      </c>
      <c r="BF1095" s="74" t="s">
        <v>13</v>
      </c>
      <c r="BG1095" s="74" t="s">
        <v>13</v>
      </c>
      <c r="BH1095" s="74" t="s">
        <v>13</v>
      </c>
      <c r="BI1095" s="74" t="s">
        <v>13</v>
      </c>
      <c r="BJ1095" s="78"/>
      <c r="BK1095" s="74"/>
      <c r="BL1095" s="78"/>
      <c r="BM1095" s="74"/>
      <c r="BN1095" s="74"/>
      <c r="BO1095" s="74"/>
      <c r="BP1095" s="74"/>
      <c r="BQ1095" s="74"/>
      <c r="BR1095" s="78">
        <v>3685</v>
      </c>
      <c r="BS1095" s="74">
        <v>4.5</v>
      </c>
      <c r="BT1095" s="78">
        <v>3520</v>
      </c>
      <c r="BU1095" s="74">
        <v>10.1</v>
      </c>
      <c r="BV1095" s="74">
        <v>14.2</v>
      </c>
      <c r="BW1095" s="74">
        <v>60.9</v>
      </c>
      <c r="BX1095" s="74">
        <v>70.900000000000006</v>
      </c>
      <c r="BY1095" s="74">
        <v>75.7</v>
      </c>
      <c r="BZ1095" s="78" t="s">
        <v>13</v>
      </c>
      <c r="CA1095" s="74" t="s">
        <v>13</v>
      </c>
      <c r="CB1095" s="78" t="s">
        <v>13</v>
      </c>
      <c r="CC1095" s="74" t="s">
        <v>13</v>
      </c>
      <c r="CD1095" s="74" t="s">
        <v>13</v>
      </c>
      <c r="CE1095" s="74" t="s">
        <v>13</v>
      </c>
      <c r="CF1095" s="74" t="s">
        <v>13</v>
      </c>
      <c r="CG1095" s="74" t="s">
        <v>13</v>
      </c>
      <c r="CH1095" s="78" t="s">
        <v>13</v>
      </c>
      <c r="CI1095" s="74" t="s">
        <v>13</v>
      </c>
      <c r="CJ1095" s="78" t="s">
        <v>13</v>
      </c>
      <c r="CK1095" s="74" t="s">
        <v>13</v>
      </c>
      <c r="CL1095" s="74" t="s">
        <v>13</v>
      </c>
      <c r="CM1095" s="74" t="s">
        <v>13</v>
      </c>
      <c r="CN1095" s="74" t="s">
        <v>13</v>
      </c>
      <c r="CO1095" s="74" t="s">
        <v>13</v>
      </c>
      <c r="CP1095" s="78"/>
      <c r="CQ1095" s="74"/>
      <c r="CR1095" s="78"/>
      <c r="CS1095" s="74"/>
      <c r="CT1095" s="74"/>
      <c r="CU1095" s="74"/>
      <c r="CV1095" s="74"/>
      <c r="CW1095" s="74"/>
    </row>
    <row r="1096" spans="1:101" ht="16.5" x14ac:dyDescent="0.3">
      <c r="A1096" s="74" t="s">
        <v>296</v>
      </c>
      <c r="B1096" s="74">
        <v>208</v>
      </c>
      <c r="C1096" s="74">
        <v>10007825</v>
      </c>
      <c r="D1096" s="74" t="s">
        <v>27</v>
      </c>
      <c r="E1096" s="74" t="s">
        <v>113</v>
      </c>
      <c r="F1096" s="78">
        <v>50</v>
      </c>
      <c r="G1096" s="74">
        <v>1.9</v>
      </c>
      <c r="H1096" s="78">
        <v>50</v>
      </c>
      <c r="I1096" s="74">
        <v>7.8</v>
      </c>
      <c r="J1096" s="74">
        <v>9.8000000000000007</v>
      </c>
      <c r="K1096" s="74" t="s">
        <v>396</v>
      </c>
      <c r="L1096" s="74" t="s">
        <v>396</v>
      </c>
      <c r="M1096" s="74">
        <v>82.4</v>
      </c>
      <c r="N1096" s="78" t="s">
        <v>13</v>
      </c>
      <c r="O1096" s="74" t="s">
        <v>13</v>
      </c>
      <c r="P1096" s="78" t="s">
        <v>13</v>
      </c>
      <c r="Q1096" s="74" t="s">
        <v>13</v>
      </c>
      <c r="R1096" s="74" t="s">
        <v>13</v>
      </c>
      <c r="S1096" s="74" t="s">
        <v>13</v>
      </c>
      <c r="T1096" s="74" t="s">
        <v>13</v>
      </c>
      <c r="U1096" s="74" t="s">
        <v>13</v>
      </c>
      <c r="V1096" s="78" t="s">
        <v>13</v>
      </c>
      <c r="W1096" s="74" t="s">
        <v>13</v>
      </c>
      <c r="X1096" s="78" t="s">
        <v>13</v>
      </c>
      <c r="Y1096" s="74" t="s">
        <v>13</v>
      </c>
      <c r="Z1096" s="74" t="s">
        <v>13</v>
      </c>
      <c r="AA1096" s="74" t="s">
        <v>13</v>
      </c>
      <c r="AB1096" s="74" t="s">
        <v>13</v>
      </c>
      <c r="AC1096" s="74" t="s">
        <v>13</v>
      </c>
      <c r="AD1096" s="78"/>
      <c r="AE1096" s="74"/>
      <c r="AF1096" s="78"/>
      <c r="AG1096" s="74"/>
      <c r="AH1096" s="74"/>
      <c r="AI1096" s="74"/>
      <c r="AJ1096" s="74"/>
      <c r="AK1096" s="74"/>
      <c r="AL1096" s="78">
        <v>50</v>
      </c>
      <c r="AM1096" s="74">
        <v>8.1999999999999993</v>
      </c>
      <c r="AN1096" s="78">
        <v>45</v>
      </c>
      <c r="AO1096" s="74">
        <v>11.1</v>
      </c>
      <c r="AP1096" s="74">
        <v>8.9</v>
      </c>
      <c r="AQ1096" s="74" t="s">
        <v>396</v>
      </c>
      <c r="AR1096" s="74" t="s">
        <v>396</v>
      </c>
      <c r="AS1096" s="74">
        <v>80</v>
      </c>
      <c r="AT1096" s="78" t="s">
        <v>13</v>
      </c>
      <c r="AU1096" s="74" t="s">
        <v>13</v>
      </c>
      <c r="AV1096" s="78" t="s">
        <v>13</v>
      </c>
      <c r="AW1096" s="74" t="s">
        <v>13</v>
      </c>
      <c r="AX1096" s="74" t="s">
        <v>13</v>
      </c>
      <c r="AY1096" s="74" t="s">
        <v>13</v>
      </c>
      <c r="AZ1096" s="74" t="s">
        <v>13</v>
      </c>
      <c r="BA1096" s="74" t="s">
        <v>13</v>
      </c>
      <c r="BB1096" s="78" t="s">
        <v>13</v>
      </c>
      <c r="BC1096" s="74" t="s">
        <v>13</v>
      </c>
      <c r="BD1096" s="78" t="s">
        <v>13</v>
      </c>
      <c r="BE1096" s="74" t="s">
        <v>13</v>
      </c>
      <c r="BF1096" s="74" t="s">
        <v>13</v>
      </c>
      <c r="BG1096" s="74" t="s">
        <v>13</v>
      </c>
      <c r="BH1096" s="74" t="s">
        <v>13</v>
      </c>
      <c r="BI1096" s="74" t="s">
        <v>13</v>
      </c>
      <c r="BJ1096" s="78"/>
      <c r="BK1096" s="74"/>
      <c r="BL1096" s="78"/>
      <c r="BM1096" s="74"/>
      <c r="BN1096" s="74"/>
      <c r="BO1096" s="74"/>
      <c r="BP1096" s="74"/>
      <c r="BQ1096" s="74"/>
      <c r="BR1096" s="78">
        <v>100</v>
      </c>
      <c r="BS1096" s="74">
        <v>5</v>
      </c>
      <c r="BT1096" s="78">
        <v>95</v>
      </c>
      <c r="BU1096" s="74">
        <v>9.4</v>
      </c>
      <c r="BV1096" s="74">
        <v>9.4</v>
      </c>
      <c r="BW1096" s="74">
        <v>51</v>
      </c>
      <c r="BX1096" s="74">
        <v>76</v>
      </c>
      <c r="BY1096" s="74">
        <v>81.3</v>
      </c>
      <c r="BZ1096" s="78" t="s">
        <v>13</v>
      </c>
      <c r="CA1096" s="74" t="s">
        <v>13</v>
      </c>
      <c r="CB1096" s="78" t="s">
        <v>13</v>
      </c>
      <c r="CC1096" s="74" t="s">
        <v>13</v>
      </c>
      <c r="CD1096" s="74" t="s">
        <v>13</v>
      </c>
      <c r="CE1096" s="74" t="s">
        <v>13</v>
      </c>
      <c r="CF1096" s="74" t="s">
        <v>13</v>
      </c>
      <c r="CG1096" s="74" t="s">
        <v>13</v>
      </c>
      <c r="CH1096" s="78" t="s">
        <v>13</v>
      </c>
      <c r="CI1096" s="74" t="s">
        <v>13</v>
      </c>
      <c r="CJ1096" s="78" t="s">
        <v>13</v>
      </c>
      <c r="CK1096" s="74" t="s">
        <v>13</v>
      </c>
      <c r="CL1096" s="74" t="s">
        <v>13</v>
      </c>
      <c r="CM1096" s="74" t="s">
        <v>13</v>
      </c>
      <c r="CN1096" s="74" t="s">
        <v>13</v>
      </c>
      <c r="CO1096" s="74" t="s">
        <v>13</v>
      </c>
      <c r="CP1096" s="78"/>
      <c r="CQ1096" s="74"/>
      <c r="CR1096" s="78"/>
      <c r="CS1096" s="74"/>
      <c r="CT1096" s="74"/>
      <c r="CU1096" s="74"/>
      <c r="CV1096" s="74"/>
      <c r="CW1096" s="74"/>
    </row>
    <row r="1097" spans="1:101" ht="16.5" x14ac:dyDescent="0.3">
      <c r="A1097" s="74" t="s">
        <v>296</v>
      </c>
      <c r="B1097" s="74">
        <v>18</v>
      </c>
      <c r="C1097" s="74">
        <v>10040812</v>
      </c>
      <c r="D1097" s="74" t="s">
        <v>16</v>
      </c>
      <c r="E1097" s="74" t="s">
        <v>115</v>
      </c>
      <c r="F1097" s="78">
        <v>150</v>
      </c>
      <c r="G1097" s="74">
        <v>3.4</v>
      </c>
      <c r="H1097" s="78">
        <v>145</v>
      </c>
      <c r="I1097" s="74">
        <v>4.9000000000000004</v>
      </c>
      <c r="J1097" s="74">
        <v>9</v>
      </c>
      <c r="K1097" s="74">
        <v>72.2</v>
      </c>
      <c r="L1097" s="74">
        <v>84</v>
      </c>
      <c r="M1097" s="74">
        <v>86.1</v>
      </c>
      <c r="N1097" s="78" t="s">
        <v>13</v>
      </c>
      <c r="O1097" s="74" t="s">
        <v>13</v>
      </c>
      <c r="P1097" s="78" t="s">
        <v>13</v>
      </c>
      <c r="Q1097" s="74" t="s">
        <v>13</v>
      </c>
      <c r="R1097" s="74" t="s">
        <v>13</v>
      </c>
      <c r="S1097" s="74" t="s">
        <v>13</v>
      </c>
      <c r="T1097" s="74" t="s">
        <v>13</v>
      </c>
      <c r="U1097" s="74" t="s">
        <v>13</v>
      </c>
      <c r="V1097" s="78" t="s">
        <v>13</v>
      </c>
      <c r="W1097" s="74" t="s">
        <v>13</v>
      </c>
      <c r="X1097" s="78" t="s">
        <v>13</v>
      </c>
      <c r="Y1097" s="74" t="s">
        <v>13</v>
      </c>
      <c r="Z1097" s="74" t="s">
        <v>13</v>
      </c>
      <c r="AA1097" s="74" t="s">
        <v>13</v>
      </c>
      <c r="AB1097" s="74" t="s">
        <v>13</v>
      </c>
      <c r="AC1097" s="74" t="s">
        <v>13</v>
      </c>
      <c r="AD1097" s="78"/>
      <c r="AE1097" s="74"/>
      <c r="AF1097" s="78"/>
      <c r="AG1097" s="74"/>
      <c r="AH1097" s="74"/>
      <c r="AI1097" s="74"/>
      <c r="AJ1097" s="74"/>
      <c r="AK1097" s="74"/>
      <c r="AL1097" s="78">
        <v>165</v>
      </c>
      <c r="AM1097" s="74">
        <v>1.8</v>
      </c>
      <c r="AN1097" s="78">
        <v>160</v>
      </c>
      <c r="AO1097" s="74">
        <v>16.899999999999999</v>
      </c>
      <c r="AP1097" s="74">
        <v>11.3</v>
      </c>
      <c r="AQ1097" s="74">
        <v>62.5</v>
      </c>
      <c r="AR1097" s="74">
        <v>70</v>
      </c>
      <c r="AS1097" s="74">
        <v>71.900000000000006</v>
      </c>
      <c r="AT1097" s="78" t="s">
        <v>13</v>
      </c>
      <c r="AU1097" s="74" t="s">
        <v>13</v>
      </c>
      <c r="AV1097" s="78" t="s">
        <v>13</v>
      </c>
      <c r="AW1097" s="74" t="s">
        <v>13</v>
      </c>
      <c r="AX1097" s="74" t="s">
        <v>13</v>
      </c>
      <c r="AY1097" s="74" t="s">
        <v>13</v>
      </c>
      <c r="AZ1097" s="74" t="s">
        <v>13</v>
      </c>
      <c r="BA1097" s="74" t="s">
        <v>13</v>
      </c>
      <c r="BB1097" s="78" t="s">
        <v>13</v>
      </c>
      <c r="BC1097" s="74" t="s">
        <v>13</v>
      </c>
      <c r="BD1097" s="78" t="s">
        <v>13</v>
      </c>
      <c r="BE1097" s="74" t="s">
        <v>13</v>
      </c>
      <c r="BF1097" s="74" t="s">
        <v>13</v>
      </c>
      <c r="BG1097" s="74" t="s">
        <v>13</v>
      </c>
      <c r="BH1097" s="74" t="s">
        <v>13</v>
      </c>
      <c r="BI1097" s="74" t="s">
        <v>13</v>
      </c>
      <c r="BJ1097" s="78"/>
      <c r="BK1097" s="74"/>
      <c r="BL1097" s="78"/>
      <c r="BM1097" s="74"/>
      <c r="BN1097" s="74"/>
      <c r="BO1097" s="74"/>
      <c r="BP1097" s="74"/>
      <c r="BQ1097" s="74"/>
      <c r="BR1097" s="78">
        <v>310</v>
      </c>
      <c r="BS1097" s="74">
        <v>2.6</v>
      </c>
      <c r="BT1097" s="78">
        <v>305</v>
      </c>
      <c r="BU1097" s="74">
        <v>11.2</v>
      </c>
      <c r="BV1097" s="74">
        <v>10.199999999999999</v>
      </c>
      <c r="BW1097" s="74">
        <v>67.099999999999994</v>
      </c>
      <c r="BX1097" s="74">
        <v>76.599999999999994</v>
      </c>
      <c r="BY1097" s="74">
        <v>78.599999999999994</v>
      </c>
      <c r="BZ1097" s="78" t="s">
        <v>13</v>
      </c>
      <c r="CA1097" s="74" t="s">
        <v>13</v>
      </c>
      <c r="CB1097" s="78" t="s">
        <v>13</v>
      </c>
      <c r="CC1097" s="74" t="s">
        <v>13</v>
      </c>
      <c r="CD1097" s="74" t="s">
        <v>13</v>
      </c>
      <c r="CE1097" s="74" t="s">
        <v>13</v>
      </c>
      <c r="CF1097" s="74" t="s">
        <v>13</v>
      </c>
      <c r="CG1097" s="74" t="s">
        <v>13</v>
      </c>
      <c r="CH1097" s="78" t="s">
        <v>13</v>
      </c>
      <c r="CI1097" s="74" t="s">
        <v>13</v>
      </c>
      <c r="CJ1097" s="78" t="s">
        <v>13</v>
      </c>
      <c r="CK1097" s="74" t="s">
        <v>13</v>
      </c>
      <c r="CL1097" s="74" t="s">
        <v>13</v>
      </c>
      <c r="CM1097" s="74" t="s">
        <v>13</v>
      </c>
      <c r="CN1097" s="74" t="s">
        <v>13</v>
      </c>
      <c r="CO1097" s="74" t="s">
        <v>13</v>
      </c>
      <c r="CP1097" s="78"/>
      <c r="CQ1097" s="74"/>
      <c r="CR1097" s="78"/>
      <c r="CS1097" s="74"/>
      <c r="CT1097" s="74"/>
      <c r="CU1097" s="74"/>
      <c r="CV1097" s="74"/>
      <c r="CW1097" s="74"/>
    </row>
    <row r="1098" spans="1:101" ht="16.5" x14ac:dyDescent="0.3">
      <c r="A1098" s="74" t="s">
        <v>296</v>
      </c>
      <c r="B1098" s="74">
        <v>60</v>
      </c>
      <c r="C1098" s="74">
        <v>10007147</v>
      </c>
      <c r="D1098" s="74" t="s">
        <v>11</v>
      </c>
      <c r="E1098" s="74" t="s">
        <v>117</v>
      </c>
      <c r="F1098" s="78">
        <v>2180</v>
      </c>
      <c r="G1098" s="74">
        <v>3.1</v>
      </c>
      <c r="H1098" s="78">
        <v>2115</v>
      </c>
      <c r="I1098" s="74">
        <v>6.5</v>
      </c>
      <c r="J1098" s="74">
        <v>12.1</v>
      </c>
      <c r="K1098" s="74">
        <v>64.900000000000006</v>
      </c>
      <c r="L1098" s="74">
        <v>76.2</v>
      </c>
      <c r="M1098" s="74">
        <v>81.400000000000006</v>
      </c>
      <c r="N1098" s="78" t="s">
        <v>13</v>
      </c>
      <c r="O1098" s="74" t="s">
        <v>13</v>
      </c>
      <c r="P1098" s="78" t="s">
        <v>13</v>
      </c>
      <c r="Q1098" s="74" t="s">
        <v>13</v>
      </c>
      <c r="R1098" s="74" t="s">
        <v>13</v>
      </c>
      <c r="S1098" s="74" t="s">
        <v>13</v>
      </c>
      <c r="T1098" s="74" t="s">
        <v>13</v>
      </c>
      <c r="U1098" s="74" t="s">
        <v>13</v>
      </c>
      <c r="V1098" s="78" t="s">
        <v>13</v>
      </c>
      <c r="W1098" s="74" t="s">
        <v>13</v>
      </c>
      <c r="X1098" s="78" t="s">
        <v>13</v>
      </c>
      <c r="Y1098" s="74" t="s">
        <v>13</v>
      </c>
      <c r="Z1098" s="74" t="s">
        <v>13</v>
      </c>
      <c r="AA1098" s="74" t="s">
        <v>13</v>
      </c>
      <c r="AB1098" s="74" t="s">
        <v>13</v>
      </c>
      <c r="AC1098" s="74" t="s">
        <v>13</v>
      </c>
      <c r="AD1098" s="78"/>
      <c r="AE1098" s="74"/>
      <c r="AF1098" s="78"/>
      <c r="AG1098" s="74"/>
      <c r="AH1098" s="74"/>
      <c r="AI1098" s="74"/>
      <c r="AJ1098" s="74"/>
      <c r="AK1098" s="74"/>
      <c r="AL1098" s="78">
        <v>1795</v>
      </c>
      <c r="AM1098" s="74">
        <v>2</v>
      </c>
      <c r="AN1098" s="78">
        <v>1755</v>
      </c>
      <c r="AO1098" s="74">
        <v>8.5</v>
      </c>
      <c r="AP1098" s="74">
        <v>16.100000000000001</v>
      </c>
      <c r="AQ1098" s="74">
        <v>65.099999999999994</v>
      </c>
      <c r="AR1098" s="74">
        <v>71.099999999999994</v>
      </c>
      <c r="AS1098" s="74">
        <v>75.400000000000006</v>
      </c>
      <c r="AT1098" s="78" t="s">
        <v>13</v>
      </c>
      <c r="AU1098" s="74" t="s">
        <v>13</v>
      </c>
      <c r="AV1098" s="78" t="s">
        <v>13</v>
      </c>
      <c r="AW1098" s="74" t="s">
        <v>13</v>
      </c>
      <c r="AX1098" s="74" t="s">
        <v>13</v>
      </c>
      <c r="AY1098" s="74" t="s">
        <v>13</v>
      </c>
      <c r="AZ1098" s="74" t="s">
        <v>13</v>
      </c>
      <c r="BA1098" s="74" t="s">
        <v>13</v>
      </c>
      <c r="BB1098" s="78" t="s">
        <v>13</v>
      </c>
      <c r="BC1098" s="74" t="s">
        <v>13</v>
      </c>
      <c r="BD1098" s="78" t="s">
        <v>13</v>
      </c>
      <c r="BE1098" s="74" t="s">
        <v>13</v>
      </c>
      <c r="BF1098" s="74" t="s">
        <v>13</v>
      </c>
      <c r="BG1098" s="74" t="s">
        <v>13</v>
      </c>
      <c r="BH1098" s="74" t="s">
        <v>13</v>
      </c>
      <c r="BI1098" s="74" t="s">
        <v>13</v>
      </c>
      <c r="BJ1098" s="78"/>
      <c r="BK1098" s="74"/>
      <c r="BL1098" s="78"/>
      <c r="BM1098" s="74"/>
      <c r="BN1098" s="74"/>
      <c r="BO1098" s="74"/>
      <c r="BP1098" s="74"/>
      <c r="BQ1098" s="74"/>
      <c r="BR1098" s="78">
        <v>3975</v>
      </c>
      <c r="BS1098" s="74">
        <v>2.6</v>
      </c>
      <c r="BT1098" s="78">
        <v>3870</v>
      </c>
      <c r="BU1098" s="74">
        <v>7.4</v>
      </c>
      <c r="BV1098" s="74">
        <v>13.9</v>
      </c>
      <c r="BW1098" s="74">
        <v>65</v>
      </c>
      <c r="BX1098" s="74">
        <v>73.900000000000006</v>
      </c>
      <c r="BY1098" s="74">
        <v>78.599999999999994</v>
      </c>
      <c r="BZ1098" s="78" t="s">
        <v>13</v>
      </c>
      <c r="CA1098" s="74" t="s">
        <v>13</v>
      </c>
      <c r="CB1098" s="78" t="s">
        <v>13</v>
      </c>
      <c r="CC1098" s="74" t="s">
        <v>13</v>
      </c>
      <c r="CD1098" s="74" t="s">
        <v>13</v>
      </c>
      <c r="CE1098" s="74" t="s">
        <v>13</v>
      </c>
      <c r="CF1098" s="74" t="s">
        <v>13</v>
      </c>
      <c r="CG1098" s="74" t="s">
        <v>13</v>
      </c>
      <c r="CH1098" s="78" t="s">
        <v>13</v>
      </c>
      <c r="CI1098" s="74" t="s">
        <v>13</v>
      </c>
      <c r="CJ1098" s="78" t="s">
        <v>13</v>
      </c>
      <c r="CK1098" s="74" t="s">
        <v>13</v>
      </c>
      <c r="CL1098" s="74" t="s">
        <v>13</v>
      </c>
      <c r="CM1098" s="74" t="s">
        <v>13</v>
      </c>
      <c r="CN1098" s="74" t="s">
        <v>13</v>
      </c>
      <c r="CO1098" s="74" t="s">
        <v>13</v>
      </c>
      <c r="CP1098" s="78"/>
      <c r="CQ1098" s="74"/>
      <c r="CR1098" s="78"/>
      <c r="CS1098" s="74"/>
      <c r="CT1098" s="74"/>
      <c r="CU1098" s="74"/>
      <c r="CV1098" s="74"/>
      <c r="CW1098" s="74"/>
    </row>
    <row r="1099" spans="1:101" ht="16.5" x14ac:dyDescent="0.3">
      <c r="A1099" s="74" t="s">
        <v>296</v>
      </c>
      <c r="B1099" s="74">
        <v>205</v>
      </c>
      <c r="C1099" s="74">
        <v>10007765</v>
      </c>
      <c r="D1099" s="74" t="s">
        <v>27</v>
      </c>
      <c r="E1099" s="74" t="s">
        <v>119</v>
      </c>
      <c r="F1099" s="78">
        <v>50</v>
      </c>
      <c r="G1099" s="74">
        <v>0</v>
      </c>
      <c r="H1099" s="78">
        <v>50</v>
      </c>
      <c r="I1099" s="74">
        <v>5.8</v>
      </c>
      <c r="J1099" s="74">
        <v>9.6</v>
      </c>
      <c r="K1099" s="74">
        <v>48.1</v>
      </c>
      <c r="L1099" s="74">
        <v>71.2</v>
      </c>
      <c r="M1099" s="74">
        <v>84.6</v>
      </c>
      <c r="N1099" s="78" t="s">
        <v>13</v>
      </c>
      <c r="O1099" s="74" t="s">
        <v>13</v>
      </c>
      <c r="P1099" s="78" t="s">
        <v>13</v>
      </c>
      <c r="Q1099" s="74" t="s">
        <v>13</v>
      </c>
      <c r="R1099" s="74" t="s">
        <v>13</v>
      </c>
      <c r="S1099" s="74" t="s">
        <v>13</v>
      </c>
      <c r="T1099" s="74" t="s">
        <v>13</v>
      </c>
      <c r="U1099" s="74" t="s">
        <v>13</v>
      </c>
      <c r="V1099" s="78" t="s">
        <v>13</v>
      </c>
      <c r="W1099" s="74" t="s">
        <v>13</v>
      </c>
      <c r="X1099" s="78" t="s">
        <v>13</v>
      </c>
      <c r="Y1099" s="74" t="s">
        <v>13</v>
      </c>
      <c r="Z1099" s="74" t="s">
        <v>13</v>
      </c>
      <c r="AA1099" s="74" t="s">
        <v>13</v>
      </c>
      <c r="AB1099" s="74" t="s">
        <v>13</v>
      </c>
      <c r="AC1099" s="74" t="s">
        <v>13</v>
      </c>
      <c r="AD1099" s="78"/>
      <c r="AE1099" s="74"/>
      <c r="AF1099" s="78"/>
      <c r="AG1099" s="74"/>
      <c r="AH1099" s="74"/>
      <c r="AI1099" s="74"/>
      <c r="AJ1099" s="74"/>
      <c r="AK1099" s="74"/>
      <c r="AL1099" s="78">
        <v>70</v>
      </c>
      <c r="AM1099" s="74">
        <v>4.2</v>
      </c>
      <c r="AN1099" s="78">
        <v>70</v>
      </c>
      <c r="AO1099" s="74">
        <v>13</v>
      </c>
      <c r="AP1099" s="74">
        <v>8.6999999999999993</v>
      </c>
      <c r="AQ1099" s="74">
        <v>44.9</v>
      </c>
      <c r="AR1099" s="74">
        <v>62.3</v>
      </c>
      <c r="AS1099" s="74">
        <v>78.3</v>
      </c>
      <c r="AT1099" s="78" t="s">
        <v>13</v>
      </c>
      <c r="AU1099" s="74" t="s">
        <v>13</v>
      </c>
      <c r="AV1099" s="78" t="s">
        <v>13</v>
      </c>
      <c r="AW1099" s="74" t="s">
        <v>13</v>
      </c>
      <c r="AX1099" s="74" t="s">
        <v>13</v>
      </c>
      <c r="AY1099" s="74" t="s">
        <v>13</v>
      </c>
      <c r="AZ1099" s="74" t="s">
        <v>13</v>
      </c>
      <c r="BA1099" s="74" t="s">
        <v>13</v>
      </c>
      <c r="BB1099" s="78" t="s">
        <v>13</v>
      </c>
      <c r="BC1099" s="74" t="s">
        <v>13</v>
      </c>
      <c r="BD1099" s="78" t="s">
        <v>13</v>
      </c>
      <c r="BE1099" s="74" t="s">
        <v>13</v>
      </c>
      <c r="BF1099" s="74" t="s">
        <v>13</v>
      </c>
      <c r="BG1099" s="74" t="s">
        <v>13</v>
      </c>
      <c r="BH1099" s="74" t="s">
        <v>13</v>
      </c>
      <c r="BI1099" s="74" t="s">
        <v>13</v>
      </c>
      <c r="BJ1099" s="78"/>
      <c r="BK1099" s="74"/>
      <c r="BL1099" s="78"/>
      <c r="BM1099" s="74"/>
      <c r="BN1099" s="74"/>
      <c r="BO1099" s="74"/>
      <c r="BP1099" s="74"/>
      <c r="BQ1099" s="74"/>
      <c r="BR1099" s="78">
        <v>125</v>
      </c>
      <c r="BS1099" s="74">
        <v>2.4</v>
      </c>
      <c r="BT1099" s="78">
        <v>120</v>
      </c>
      <c r="BU1099" s="74">
        <v>9.9</v>
      </c>
      <c r="BV1099" s="74">
        <v>9.1</v>
      </c>
      <c r="BW1099" s="74">
        <v>46.3</v>
      </c>
      <c r="BX1099" s="74">
        <v>66.099999999999994</v>
      </c>
      <c r="BY1099" s="74">
        <v>81</v>
      </c>
      <c r="BZ1099" s="78" t="s">
        <v>13</v>
      </c>
      <c r="CA1099" s="74" t="s">
        <v>13</v>
      </c>
      <c r="CB1099" s="78" t="s">
        <v>13</v>
      </c>
      <c r="CC1099" s="74" t="s">
        <v>13</v>
      </c>
      <c r="CD1099" s="74" t="s">
        <v>13</v>
      </c>
      <c r="CE1099" s="74" t="s">
        <v>13</v>
      </c>
      <c r="CF1099" s="74" t="s">
        <v>13</v>
      </c>
      <c r="CG1099" s="74" t="s">
        <v>13</v>
      </c>
      <c r="CH1099" s="78" t="s">
        <v>13</v>
      </c>
      <c r="CI1099" s="74" t="s">
        <v>13</v>
      </c>
      <c r="CJ1099" s="78" t="s">
        <v>13</v>
      </c>
      <c r="CK1099" s="74" t="s">
        <v>13</v>
      </c>
      <c r="CL1099" s="74" t="s">
        <v>13</v>
      </c>
      <c r="CM1099" s="74" t="s">
        <v>13</v>
      </c>
      <c r="CN1099" s="74" t="s">
        <v>13</v>
      </c>
      <c r="CO1099" s="74" t="s">
        <v>13</v>
      </c>
      <c r="CP1099" s="78"/>
      <c r="CQ1099" s="74"/>
      <c r="CR1099" s="78"/>
      <c r="CS1099" s="74"/>
      <c r="CT1099" s="74"/>
      <c r="CU1099" s="74"/>
      <c r="CV1099" s="74"/>
      <c r="CW1099" s="74"/>
    </row>
    <row r="1100" spans="1:101" ht="16.5" x14ac:dyDescent="0.3">
      <c r="A1100" s="74" t="s">
        <v>296</v>
      </c>
      <c r="B1100" s="74">
        <v>61</v>
      </c>
      <c r="C1100" s="74">
        <v>10007148</v>
      </c>
      <c r="D1100" s="74" t="s">
        <v>46</v>
      </c>
      <c r="E1100" s="74" t="s">
        <v>121</v>
      </c>
      <c r="F1100" s="78">
        <v>1805</v>
      </c>
      <c r="G1100" s="74">
        <v>3.4</v>
      </c>
      <c r="H1100" s="78">
        <v>1745</v>
      </c>
      <c r="I1100" s="74">
        <v>7.1</v>
      </c>
      <c r="J1100" s="74">
        <v>10.199999999999999</v>
      </c>
      <c r="K1100" s="74">
        <v>63.7</v>
      </c>
      <c r="L1100" s="74">
        <v>77.099999999999994</v>
      </c>
      <c r="M1100" s="74">
        <v>82.7</v>
      </c>
      <c r="N1100" s="78" t="s">
        <v>13</v>
      </c>
      <c r="O1100" s="74" t="s">
        <v>13</v>
      </c>
      <c r="P1100" s="78" t="s">
        <v>13</v>
      </c>
      <c r="Q1100" s="74" t="s">
        <v>13</v>
      </c>
      <c r="R1100" s="74" t="s">
        <v>13</v>
      </c>
      <c r="S1100" s="74" t="s">
        <v>13</v>
      </c>
      <c r="T1100" s="74" t="s">
        <v>13</v>
      </c>
      <c r="U1100" s="74" t="s">
        <v>13</v>
      </c>
      <c r="V1100" s="78" t="s">
        <v>13</v>
      </c>
      <c r="W1100" s="74" t="s">
        <v>13</v>
      </c>
      <c r="X1100" s="78" t="s">
        <v>13</v>
      </c>
      <c r="Y1100" s="74" t="s">
        <v>13</v>
      </c>
      <c r="Z1100" s="74" t="s">
        <v>13</v>
      </c>
      <c r="AA1100" s="74" t="s">
        <v>13</v>
      </c>
      <c r="AB1100" s="74" t="s">
        <v>13</v>
      </c>
      <c r="AC1100" s="74" t="s">
        <v>13</v>
      </c>
      <c r="AD1100" s="78"/>
      <c r="AE1100" s="74"/>
      <c r="AF1100" s="78"/>
      <c r="AG1100" s="74"/>
      <c r="AH1100" s="74"/>
      <c r="AI1100" s="74"/>
      <c r="AJ1100" s="74"/>
      <c r="AK1100" s="74"/>
      <c r="AL1100" s="78">
        <v>1330</v>
      </c>
      <c r="AM1100" s="74">
        <v>1.7</v>
      </c>
      <c r="AN1100" s="78">
        <v>1310</v>
      </c>
      <c r="AO1100" s="74">
        <v>7.5</v>
      </c>
      <c r="AP1100" s="74">
        <v>13.8</v>
      </c>
      <c r="AQ1100" s="74">
        <v>62.2</v>
      </c>
      <c r="AR1100" s="74">
        <v>71.599999999999994</v>
      </c>
      <c r="AS1100" s="74">
        <v>78.7</v>
      </c>
      <c r="AT1100" s="78" t="s">
        <v>13</v>
      </c>
      <c r="AU1100" s="74" t="s">
        <v>13</v>
      </c>
      <c r="AV1100" s="78" t="s">
        <v>13</v>
      </c>
      <c r="AW1100" s="74" t="s">
        <v>13</v>
      </c>
      <c r="AX1100" s="74" t="s">
        <v>13</v>
      </c>
      <c r="AY1100" s="74" t="s">
        <v>13</v>
      </c>
      <c r="AZ1100" s="74" t="s">
        <v>13</v>
      </c>
      <c r="BA1100" s="74" t="s">
        <v>13</v>
      </c>
      <c r="BB1100" s="78" t="s">
        <v>13</v>
      </c>
      <c r="BC1100" s="74" t="s">
        <v>13</v>
      </c>
      <c r="BD1100" s="78" t="s">
        <v>13</v>
      </c>
      <c r="BE1100" s="74" t="s">
        <v>13</v>
      </c>
      <c r="BF1100" s="74" t="s">
        <v>13</v>
      </c>
      <c r="BG1100" s="74" t="s">
        <v>13</v>
      </c>
      <c r="BH1100" s="74" t="s">
        <v>13</v>
      </c>
      <c r="BI1100" s="74" t="s">
        <v>13</v>
      </c>
      <c r="BJ1100" s="78"/>
      <c r="BK1100" s="74"/>
      <c r="BL1100" s="78"/>
      <c r="BM1100" s="74"/>
      <c r="BN1100" s="74"/>
      <c r="BO1100" s="74"/>
      <c r="BP1100" s="74"/>
      <c r="BQ1100" s="74"/>
      <c r="BR1100" s="78">
        <v>3135</v>
      </c>
      <c r="BS1100" s="74">
        <v>2.7</v>
      </c>
      <c r="BT1100" s="78">
        <v>3050</v>
      </c>
      <c r="BU1100" s="74">
        <v>7.2</v>
      </c>
      <c r="BV1100" s="74">
        <v>11.7</v>
      </c>
      <c r="BW1100" s="74">
        <v>63</v>
      </c>
      <c r="BX1100" s="74">
        <v>74.7</v>
      </c>
      <c r="BY1100" s="74">
        <v>81</v>
      </c>
      <c r="BZ1100" s="78" t="s">
        <v>13</v>
      </c>
      <c r="CA1100" s="74" t="s">
        <v>13</v>
      </c>
      <c r="CB1100" s="78" t="s">
        <v>13</v>
      </c>
      <c r="CC1100" s="74" t="s">
        <v>13</v>
      </c>
      <c r="CD1100" s="74" t="s">
        <v>13</v>
      </c>
      <c r="CE1100" s="74" t="s">
        <v>13</v>
      </c>
      <c r="CF1100" s="74" t="s">
        <v>13</v>
      </c>
      <c r="CG1100" s="74" t="s">
        <v>13</v>
      </c>
      <c r="CH1100" s="78" t="s">
        <v>13</v>
      </c>
      <c r="CI1100" s="74" t="s">
        <v>13</v>
      </c>
      <c r="CJ1100" s="78" t="s">
        <v>13</v>
      </c>
      <c r="CK1100" s="74" t="s">
        <v>13</v>
      </c>
      <c r="CL1100" s="74" t="s">
        <v>13</v>
      </c>
      <c r="CM1100" s="74" t="s">
        <v>13</v>
      </c>
      <c r="CN1100" s="74" t="s">
        <v>13</v>
      </c>
      <c r="CO1100" s="74" t="s">
        <v>13</v>
      </c>
      <c r="CP1100" s="78"/>
      <c r="CQ1100" s="74"/>
      <c r="CR1100" s="78"/>
      <c r="CS1100" s="74"/>
      <c r="CT1100" s="74"/>
      <c r="CU1100" s="74"/>
      <c r="CV1100" s="74"/>
      <c r="CW1100" s="74"/>
    </row>
    <row r="1101" spans="1:101" ht="16.5" x14ac:dyDescent="0.3">
      <c r="A1101" s="74" t="s">
        <v>296</v>
      </c>
      <c r="B1101" s="74">
        <v>120</v>
      </c>
      <c r="C1101" s="74">
        <v>10007149</v>
      </c>
      <c r="D1101" s="74" t="s">
        <v>46</v>
      </c>
      <c r="E1101" s="74" t="s">
        <v>123</v>
      </c>
      <c r="F1101" s="78">
        <v>1675</v>
      </c>
      <c r="G1101" s="74">
        <v>3.3</v>
      </c>
      <c r="H1101" s="78">
        <v>1620</v>
      </c>
      <c r="I1101" s="74">
        <v>5.9</v>
      </c>
      <c r="J1101" s="74">
        <v>8.3000000000000007</v>
      </c>
      <c r="K1101" s="74">
        <v>61</v>
      </c>
      <c r="L1101" s="74">
        <v>77.5</v>
      </c>
      <c r="M1101" s="74">
        <v>85.9</v>
      </c>
      <c r="N1101" s="78" t="s">
        <v>13</v>
      </c>
      <c r="O1101" s="74" t="s">
        <v>13</v>
      </c>
      <c r="P1101" s="78" t="s">
        <v>13</v>
      </c>
      <c r="Q1101" s="74" t="s">
        <v>13</v>
      </c>
      <c r="R1101" s="74" t="s">
        <v>13</v>
      </c>
      <c r="S1101" s="74" t="s">
        <v>13</v>
      </c>
      <c r="T1101" s="74" t="s">
        <v>13</v>
      </c>
      <c r="U1101" s="74" t="s">
        <v>13</v>
      </c>
      <c r="V1101" s="78" t="s">
        <v>13</v>
      </c>
      <c r="W1101" s="74" t="s">
        <v>13</v>
      </c>
      <c r="X1101" s="78" t="s">
        <v>13</v>
      </c>
      <c r="Y1101" s="74" t="s">
        <v>13</v>
      </c>
      <c r="Z1101" s="74" t="s">
        <v>13</v>
      </c>
      <c r="AA1101" s="74" t="s">
        <v>13</v>
      </c>
      <c r="AB1101" s="74" t="s">
        <v>13</v>
      </c>
      <c r="AC1101" s="74" t="s">
        <v>13</v>
      </c>
      <c r="AD1101" s="78"/>
      <c r="AE1101" s="74"/>
      <c r="AF1101" s="78"/>
      <c r="AG1101" s="74"/>
      <c r="AH1101" s="74"/>
      <c r="AI1101" s="74"/>
      <c r="AJ1101" s="74"/>
      <c r="AK1101" s="74"/>
      <c r="AL1101" s="78">
        <v>1485</v>
      </c>
      <c r="AM1101" s="74">
        <v>1.7</v>
      </c>
      <c r="AN1101" s="78">
        <v>1460</v>
      </c>
      <c r="AO1101" s="74">
        <v>8.1</v>
      </c>
      <c r="AP1101" s="74">
        <v>12.5</v>
      </c>
      <c r="AQ1101" s="74">
        <v>59.5</v>
      </c>
      <c r="AR1101" s="74">
        <v>71.8</v>
      </c>
      <c r="AS1101" s="74">
        <v>79.5</v>
      </c>
      <c r="AT1101" s="78" t="s">
        <v>13</v>
      </c>
      <c r="AU1101" s="74" t="s">
        <v>13</v>
      </c>
      <c r="AV1101" s="78" t="s">
        <v>13</v>
      </c>
      <c r="AW1101" s="74" t="s">
        <v>13</v>
      </c>
      <c r="AX1101" s="74" t="s">
        <v>13</v>
      </c>
      <c r="AY1101" s="74" t="s">
        <v>13</v>
      </c>
      <c r="AZ1101" s="74" t="s">
        <v>13</v>
      </c>
      <c r="BA1101" s="74" t="s">
        <v>13</v>
      </c>
      <c r="BB1101" s="78" t="s">
        <v>13</v>
      </c>
      <c r="BC1101" s="74" t="s">
        <v>13</v>
      </c>
      <c r="BD1101" s="78" t="s">
        <v>13</v>
      </c>
      <c r="BE1101" s="74" t="s">
        <v>13</v>
      </c>
      <c r="BF1101" s="74" t="s">
        <v>13</v>
      </c>
      <c r="BG1101" s="74" t="s">
        <v>13</v>
      </c>
      <c r="BH1101" s="74" t="s">
        <v>13</v>
      </c>
      <c r="BI1101" s="74" t="s">
        <v>13</v>
      </c>
      <c r="BJ1101" s="78"/>
      <c r="BK1101" s="74"/>
      <c r="BL1101" s="78"/>
      <c r="BM1101" s="74"/>
      <c r="BN1101" s="74"/>
      <c r="BO1101" s="74"/>
      <c r="BP1101" s="74"/>
      <c r="BQ1101" s="74"/>
      <c r="BR1101" s="78">
        <v>3160</v>
      </c>
      <c r="BS1101" s="74">
        <v>2.5</v>
      </c>
      <c r="BT1101" s="78">
        <v>3080</v>
      </c>
      <c r="BU1101" s="74">
        <v>6.9</v>
      </c>
      <c r="BV1101" s="74">
        <v>10.3</v>
      </c>
      <c r="BW1101" s="74">
        <v>60.3</v>
      </c>
      <c r="BX1101" s="74">
        <v>74.8</v>
      </c>
      <c r="BY1101" s="74">
        <v>82.8</v>
      </c>
      <c r="BZ1101" s="78" t="s">
        <v>13</v>
      </c>
      <c r="CA1101" s="74" t="s">
        <v>13</v>
      </c>
      <c r="CB1101" s="78" t="s">
        <v>13</v>
      </c>
      <c r="CC1101" s="74" t="s">
        <v>13</v>
      </c>
      <c r="CD1101" s="74" t="s">
        <v>13</v>
      </c>
      <c r="CE1101" s="74" t="s">
        <v>13</v>
      </c>
      <c r="CF1101" s="74" t="s">
        <v>13</v>
      </c>
      <c r="CG1101" s="74" t="s">
        <v>13</v>
      </c>
      <c r="CH1101" s="78" t="s">
        <v>13</v>
      </c>
      <c r="CI1101" s="74" t="s">
        <v>13</v>
      </c>
      <c r="CJ1101" s="78" t="s">
        <v>13</v>
      </c>
      <c r="CK1101" s="74" t="s">
        <v>13</v>
      </c>
      <c r="CL1101" s="74" t="s">
        <v>13</v>
      </c>
      <c r="CM1101" s="74" t="s">
        <v>13</v>
      </c>
      <c r="CN1101" s="74" t="s">
        <v>13</v>
      </c>
      <c r="CO1101" s="74" t="s">
        <v>13</v>
      </c>
      <c r="CP1101" s="78"/>
      <c r="CQ1101" s="74"/>
      <c r="CR1101" s="78"/>
      <c r="CS1101" s="74"/>
      <c r="CT1101" s="74"/>
      <c r="CU1101" s="74"/>
      <c r="CV1101" s="74"/>
      <c r="CW1101" s="74"/>
    </row>
    <row r="1102" spans="1:101" ht="16.5" x14ac:dyDescent="0.3">
      <c r="A1102" s="74" t="s">
        <v>296</v>
      </c>
      <c r="B1102" s="74">
        <v>132</v>
      </c>
      <c r="C1102" s="74">
        <v>10003270</v>
      </c>
      <c r="D1102" s="74" t="s">
        <v>27</v>
      </c>
      <c r="E1102" s="74" t="s">
        <v>125</v>
      </c>
      <c r="F1102" s="78">
        <v>595</v>
      </c>
      <c r="G1102" s="74">
        <v>2.2000000000000002</v>
      </c>
      <c r="H1102" s="78">
        <v>585</v>
      </c>
      <c r="I1102" s="74">
        <v>5.0999999999999996</v>
      </c>
      <c r="J1102" s="74">
        <v>4.3</v>
      </c>
      <c r="K1102" s="74">
        <v>47.4</v>
      </c>
      <c r="L1102" s="74">
        <v>67</v>
      </c>
      <c r="M1102" s="74">
        <v>90.6</v>
      </c>
      <c r="N1102" s="78" t="s">
        <v>13</v>
      </c>
      <c r="O1102" s="74" t="s">
        <v>13</v>
      </c>
      <c r="P1102" s="78" t="s">
        <v>13</v>
      </c>
      <c r="Q1102" s="74" t="s">
        <v>13</v>
      </c>
      <c r="R1102" s="74" t="s">
        <v>13</v>
      </c>
      <c r="S1102" s="74" t="s">
        <v>13</v>
      </c>
      <c r="T1102" s="74" t="s">
        <v>13</v>
      </c>
      <c r="U1102" s="74" t="s">
        <v>13</v>
      </c>
      <c r="V1102" s="78" t="s">
        <v>13</v>
      </c>
      <c r="W1102" s="74" t="s">
        <v>13</v>
      </c>
      <c r="X1102" s="78" t="s">
        <v>13</v>
      </c>
      <c r="Y1102" s="74" t="s">
        <v>13</v>
      </c>
      <c r="Z1102" s="74" t="s">
        <v>13</v>
      </c>
      <c r="AA1102" s="74" t="s">
        <v>13</v>
      </c>
      <c r="AB1102" s="74" t="s">
        <v>13</v>
      </c>
      <c r="AC1102" s="74" t="s">
        <v>13</v>
      </c>
      <c r="AD1102" s="78"/>
      <c r="AE1102" s="74"/>
      <c r="AF1102" s="78"/>
      <c r="AG1102" s="74"/>
      <c r="AH1102" s="74"/>
      <c r="AI1102" s="74"/>
      <c r="AJ1102" s="74"/>
      <c r="AK1102" s="74"/>
      <c r="AL1102" s="78">
        <v>1030</v>
      </c>
      <c r="AM1102" s="74">
        <v>1.4</v>
      </c>
      <c r="AN1102" s="78">
        <v>1015</v>
      </c>
      <c r="AO1102" s="74">
        <v>6.5</v>
      </c>
      <c r="AP1102" s="74">
        <v>5.6</v>
      </c>
      <c r="AQ1102" s="74">
        <v>48.9</v>
      </c>
      <c r="AR1102" s="74">
        <v>62.3</v>
      </c>
      <c r="AS1102" s="74">
        <v>87.9</v>
      </c>
      <c r="AT1102" s="78" t="s">
        <v>13</v>
      </c>
      <c r="AU1102" s="74" t="s">
        <v>13</v>
      </c>
      <c r="AV1102" s="78" t="s">
        <v>13</v>
      </c>
      <c r="AW1102" s="74" t="s">
        <v>13</v>
      </c>
      <c r="AX1102" s="74" t="s">
        <v>13</v>
      </c>
      <c r="AY1102" s="74" t="s">
        <v>13</v>
      </c>
      <c r="AZ1102" s="74" t="s">
        <v>13</v>
      </c>
      <c r="BA1102" s="74" t="s">
        <v>13</v>
      </c>
      <c r="BB1102" s="78" t="s">
        <v>13</v>
      </c>
      <c r="BC1102" s="74" t="s">
        <v>13</v>
      </c>
      <c r="BD1102" s="78" t="s">
        <v>13</v>
      </c>
      <c r="BE1102" s="74" t="s">
        <v>13</v>
      </c>
      <c r="BF1102" s="74" t="s">
        <v>13</v>
      </c>
      <c r="BG1102" s="74" t="s">
        <v>13</v>
      </c>
      <c r="BH1102" s="74" t="s">
        <v>13</v>
      </c>
      <c r="BI1102" s="74" t="s">
        <v>13</v>
      </c>
      <c r="BJ1102" s="78"/>
      <c r="BK1102" s="74"/>
      <c r="BL1102" s="78"/>
      <c r="BM1102" s="74"/>
      <c r="BN1102" s="74"/>
      <c r="BO1102" s="74"/>
      <c r="BP1102" s="74"/>
      <c r="BQ1102" s="74"/>
      <c r="BR1102" s="78">
        <v>1625</v>
      </c>
      <c r="BS1102" s="74">
        <v>1.7</v>
      </c>
      <c r="BT1102" s="78">
        <v>1600</v>
      </c>
      <c r="BU1102" s="74">
        <v>6</v>
      </c>
      <c r="BV1102" s="74">
        <v>5.0999999999999996</v>
      </c>
      <c r="BW1102" s="74">
        <v>48.4</v>
      </c>
      <c r="BX1102" s="74">
        <v>64</v>
      </c>
      <c r="BY1102" s="74">
        <v>88.9</v>
      </c>
      <c r="BZ1102" s="78" t="s">
        <v>13</v>
      </c>
      <c r="CA1102" s="74" t="s">
        <v>13</v>
      </c>
      <c r="CB1102" s="78" t="s">
        <v>13</v>
      </c>
      <c r="CC1102" s="74" t="s">
        <v>13</v>
      </c>
      <c r="CD1102" s="74" t="s">
        <v>13</v>
      </c>
      <c r="CE1102" s="74" t="s">
        <v>13</v>
      </c>
      <c r="CF1102" s="74" t="s">
        <v>13</v>
      </c>
      <c r="CG1102" s="74" t="s">
        <v>13</v>
      </c>
      <c r="CH1102" s="78" t="s">
        <v>13</v>
      </c>
      <c r="CI1102" s="74" t="s">
        <v>13</v>
      </c>
      <c r="CJ1102" s="78" t="s">
        <v>13</v>
      </c>
      <c r="CK1102" s="74" t="s">
        <v>13</v>
      </c>
      <c r="CL1102" s="74" t="s">
        <v>13</v>
      </c>
      <c r="CM1102" s="74" t="s">
        <v>13</v>
      </c>
      <c r="CN1102" s="74" t="s">
        <v>13</v>
      </c>
      <c r="CO1102" s="74" t="s">
        <v>13</v>
      </c>
      <c r="CP1102" s="78"/>
      <c r="CQ1102" s="74"/>
      <c r="CR1102" s="78"/>
      <c r="CS1102" s="74"/>
      <c r="CT1102" s="74"/>
      <c r="CU1102" s="74"/>
      <c r="CV1102" s="74"/>
      <c r="CW1102" s="74"/>
    </row>
    <row r="1103" spans="1:101" ht="16.5" x14ac:dyDescent="0.3">
      <c r="A1103" s="74" t="s">
        <v>296</v>
      </c>
      <c r="B1103" s="74">
        <v>121</v>
      </c>
      <c r="C1103" s="74">
        <v>10007767</v>
      </c>
      <c r="D1103" s="74" t="s">
        <v>16</v>
      </c>
      <c r="E1103" s="74" t="s">
        <v>127</v>
      </c>
      <c r="F1103" s="78">
        <v>870</v>
      </c>
      <c r="G1103" s="74">
        <v>3.6</v>
      </c>
      <c r="H1103" s="78">
        <v>840</v>
      </c>
      <c r="I1103" s="74">
        <v>5.0999999999999996</v>
      </c>
      <c r="J1103" s="74">
        <v>8.6999999999999993</v>
      </c>
      <c r="K1103" s="74">
        <v>52.3</v>
      </c>
      <c r="L1103" s="74">
        <v>76.400000000000006</v>
      </c>
      <c r="M1103" s="74">
        <v>86.2</v>
      </c>
      <c r="N1103" s="78" t="s">
        <v>13</v>
      </c>
      <c r="O1103" s="74" t="s">
        <v>13</v>
      </c>
      <c r="P1103" s="78" t="s">
        <v>13</v>
      </c>
      <c r="Q1103" s="74" t="s">
        <v>13</v>
      </c>
      <c r="R1103" s="74" t="s">
        <v>13</v>
      </c>
      <c r="S1103" s="74" t="s">
        <v>13</v>
      </c>
      <c r="T1103" s="74" t="s">
        <v>13</v>
      </c>
      <c r="U1103" s="74" t="s">
        <v>13</v>
      </c>
      <c r="V1103" s="78" t="s">
        <v>13</v>
      </c>
      <c r="W1103" s="74" t="s">
        <v>13</v>
      </c>
      <c r="X1103" s="78" t="s">
        <v>13</v>
      </c>
      <c r="Y1103" s="74" t="s">
        <v>13</v>
      </c>
      <c r="Z1103" s="74" t="s">
        <v>13</v>
      </c>
      <c r="AA1103" s="74" t="s">
        <v>13</v>
      </c>
      <c r="AB1103" s="74" t="s">
        <v>13</v>
      </c>
      <c r="AC1103" s="74" t="s">
        <v>13</v>
      </c>
      <c r="AD1103" s="78"/>
      <c r="AE1103" s="74"/>
      <c r="AF1103" s="78"/>
      <c r="AG1103" s="74"/>
      <c r="AH1103" s="74"/>
      <c r="AI1103" s="74"/>
      <c r="AJ1103" s="74"/>
      <c r="AK1103" s="74"/>
      <c r="AL1103" s="78">
        <v>710</v>
      </c>
      <c r="AM1103" s="74">
        <v>1.7</v>
      </c>
      <c r="AN1103" s="78">
        <v>700</v>
      </c>
      <c r="AO1103" s="74">
        <v>6</v>
      </c>
      <c r="AP1103" s="74">
        <v>12</v>
      </c>
      <c r="AQ1103" s="74">
        <v>55.7</v>
      </c>
      <c r="AR1103" s="74">
        <v>71</v>
      </c>
      <c r="AS1103" s="74">
        <v>82</v>
      </c>
      <c r="AT1103" s="78" t="s">
        <v>13</v>
      </c>
      <c r="AU1103" s="74" t="s">
        <v>13</v>
      </c>
      <c r="AV1103" s="78" t="s">
        <v>13</v>
      </c>
      <c r="AW1103" s="74" t="s">
        <v>13</v>
      </c>
      <c r="AX1103" s="74" t="s">
        <v>13</v>
      </c>
      <c r="AY1103" s="74" t="s">
        <v>13</v>
      </c>
      <c r="AZ1103" s="74" t="s">
        <v>13</v>
      </c>
      <c r="BA1103" s="74" t="s">
        <v>13</v>
      </c>
      <c r="BB1103" s="78" t="s">
        <v>13</v>
      </c>
      <c r="BC1103" s="74" t="s">
        <v>13</v>
      </c>
      <c r="BD1103" s="78" t="s">
        <v>13</v>
      </c>
      <c r="BE1103" s="74" t="s">
        <v>13</v>
      </c>
      <c r="BF1103" s="74" t="s">
        <v>13</v>
      </c>
      <c r="BG1103" s="74" t="s">
        <v>13</v>
      </c>
      <c r="BH1103" s="74" t="s">
        <v>13</v>
      </c>
      <c r="BI1103" s="74" t="s">
        <v>13</v>
      </c>
      <c r="BJ1103" s="78"/>
      <c r="BK1103" s="74"/>
      <c r="BL1103" s="78"/>
      <c r="BM1103" s="74"/>
      <c r="BN1103" s="74"/>
      <c r="BO1103" s="74"/>
      <c r="BP1103" s="74"/>
      <c r="BQ1103" s="74"/>
      <c r="BR1103" s="78">
        <v>1580</v>
      </c>
      <c r="BS1103" s="74">
        <v>2.7</v>
      </c>
      <c r="BT1103" s="78">
        <v>1540</v>
      </c>
      <c r="BU1103" s="74">
        <v>5.5</v>
      </c>
      <c r="BV1103" s="74">
        <v>10.199999999999999</v>
      </c>
      <c r="BW1103" s="74">
        <v>53.8</v>
      </c>
      <c r="BX1103" s="74">
        <v>73.900000000000006</v>
      </c>
      <c r="BY1103" s="74">
        <v>84.3</v>
      </c>
      <c r="BZ1103" s="78" t="s">
        <v>13</v>
      </c>
      <c r="CA1103" s="74" t="s">
        <v>13</v>
      </c>
      <c r="CB1103" s="78" t="s">
        <v>13</v>
      </c>
      <c r="CC1103" s="74" t="s">
        <v>13</v>
      </c>
      <c r="CD1103" s="74" t="s">
        <v>13</v>
      </c>
      <c r="CE1103" s="74" t="s">
        <v>13</v>
      </c>
      <c r="CF1103" s="74" t="s">
        <v>13</v>
      </c>
      <c r="CG1103" s="74" t="s">
        <v>13</v>
      </c>
      <c r="CH1103" s="78" t="s">
        <v>13</v>
      </c>
      <c r="CI1103" s="74" t="s">
        <v>13</v>
      </c>
      <c r="CJ1103" s="78" t="s">
        <v>13</v>
      </c>
      <c r="CK1103" s="74" t="s">
        <v>13</v>
      </c>
      <c r="CL1103" s="74" t="s">
        <v>13</v>
      </c>
      <c r="CM1103" s="74" t="s">
        <v>13</v>
      </c>
      <c r="CN1103" s="74" t="s">
        <v>13</v>
      </c>
      <c r="CO1103" s="74" t="s">
        <v>13</v>
      </c>
      <c r="CP1103" s="78"/>
      <c r="CQ1103" s="74"/>
      <c r="CR1103" s="78"/>
      <c r="CS1103" s="74"/>
      <c r="CT1103" s="74"/>
      <c r="CU1103" s="74"/>
      <c r="CV1103" s="74"/>
      <c r="CW1103" s="74"/>
    </row>
    <row r="1104" spans="1:101" ht="16.5" x14ac:dyDescent="0.3">
      <c r="A1104" s="74" t="s">
        <v>296</v>
      </c>
      <c r="B1104" s="74">
        <v>122</v>
      </c>
      <c r="C1104" s="74">
        <v>10007150</v>
      </c>
      <c r="D1104" s="74" t="s">
        <v>49</v>
      </c>
      <c r="E1104" s="74" t="s">
        <v>129</v>
      </c>
      <c r="F1104" s="78">
        <v>1735</v>
      </c>
      <c r="G1104" s="74">
        <v>1.2</v>
      </c>
      <c r="H1104" s="78">
        <v>1715</v>
      </c>
      <c r="I1104" s="74">
        <v>6.5</v>
      </c>
      <c r="J1104" s="74">
        <v>11.6</v>
      </c>
      <c r="K1104" s="74">
        <v>58.7</v>
      </c>
      <c r="L1104" s="74">
        <v>74.5</v>
      </c>
      <c r="M1104" s="74">
        <v>81.900000000000006</v>
      </c>
      <c r="N1104" s="78" t="s">
        <v>13</v>
      </c>
      <c r="O1104" s="74" t="s">
        <v>13</v>
      </c>
      <c r="P1104" s="78" t="s">
        <v>13</v>
      </c>
      <c r="Q1104" s="74" t="s">
        <v>13</v>
      </c>
      <c r="R1104" s="74" t="s">
        <v>13</v>
      </c>
      <c r="S1104" s="74" t="s">
        <v>13</v>
      </c>
      <c r="T1104" s="74" t="s">
        <v>13</v>
      </c>
      <c r="U1104" s="74" t="s">
        <v>13</v>
      </c>
      <c r="V1104" s="78" t="s">
        <v>13</v>
      </c>
      <c r="W1104" s="74" t="s">
        <v>13</v>
      </c>
      <c r="X1104" s="78" t="s">
        <v>13</v>
      </c>
      <c r="Y1104" s="74" t="s">
        <v>13</v>
      </c>
      <c r="Z1104" s="74" t="s">
        <v>13</v>
      </c>
      <c r="AA1104" s="74" t="s">
        <v>13</v>
      </c>
      <c r="AB1104" s="74" t="s">
        <v>13</v>
      </c>
      <c r="AC1104" s="74" t="s">
        <v>13</v>
      </c>
      <c r="AD1104" s="78"/>
      <c r="AE1104" s="74"/>
      <c r="AF1104" s="78"/>
      <c r="AG1104" s="74"/>
      <c r="AH1104" s="74"/>
      <c r="AI1104" s="74"/>
      <c r="AJ1104" s="74"/>
      <c r="AK1104" s="74"/>
      <c r="AL1104" s="78">
        <v>1475</v>
      </c>
      <c r="AM1104" s="74">
        <v>1.9</v>
      </c>
      <c r="AN1104" s="78">
        <v>1450</v>
      </c>
      <c r="AO1104" s="74">
        <v>8.4</v>
      </c>
      <c r="AP1104" s="74">
        <v>13.6</v>
      </c>
      <c r="AQ1104" s="74">
        <v>57.8</v>
      </c>
      <c r="AR1104" s="74">
        <v>69.3</v>
      </c>
      <c r="AS1104" s="74">
        <v>78</v>
      </c>
      <c r="AT1104" s="78" t="s">
        <v>13</v>
      </c>
      <c r="AU1104" s="74" t="s">
        <v>13</v>
      </c>
      <c r="AV1104" s="78" t="s">
        <v>13</v>
      </c>
      <c r="AW1104" s="74" t="s">
        <v>13</v>
      </c>
      <c r="AX1104" s="74" t="s">
        <v>13</v>
      </c>
      <c r="AY1104" s="74" t="s">
        <v>13</v>
      </c>
      <c r="AZ1104" s="74" t="s">
        <v>13</v>
      </c>
      <c r="BA1104" s="74" t="s">
        <v>13</v>
      </c>
      <c r="BB1104" s="78" t="s">
        <v>13</v>
      </c>
      <c r="BC1104" s="74" t="s">
        <v>13</v>
      </c>
      <c r="BD1104" s="78" t="s">
        <v>13</v>
      </c>
      <c r="BE1104" s="74" t="s">
        <v>13</v>
      </c>
      <c r="BF1104" s="74" t="s">
        <v>13</v>
      </c>
      <c r="BG1104" s="74" t="s">
        <v>13</v>
      </c>
      <c r="BH1104" s="74" t="s">
        <v>13</v>
      </c>
      <c r="BI1104" s="74" t="s">
        <v>13</v>
      </c>
      <c r="BJ1104" s="78"/>
      <c r="BK1104" s="74"/>
      <c r="BL1104" s="78"/>
      <c r="BM1104" s="74"/>
      <c r="BN1104" s="74"/>
      <c r="BO1104" s="74"/>
      <c r="BP1104" s="74"/>
      <c r="BQ1104" s="74"/>
      <c r="BR1104" s="78">
        <v>3215</v>
      </c>
      <c r="BS1104" s="74">
        <v>1.5</v>
      </c>
      <c r="BT1104" s="78">
        <v>3165</v>
      </c>
      <c r="BU1104" s="74">
        <v>7.4</v>
      </c>
      <c r="BV1104" s="74">
        <v>12.5</v>
      </c>
      <c r="BW1104" s="74">
        <v>58.3</v>
      </c>
      <c r="BX1104" s="74">
        <v>72.099999999999994</v>
      </c>
      <c r="BY1104" s="74">
        <v>80.099999999999994</v>
      </c>
      <c r="BZ1104" s="78" t="s">
        <v>13</v>
      </c>
      <c r="CA1104" s="74" t="s">
        <v>13</v>
      </c>
      <c r="CB1104" s="78" t="s">
        <v>13</v>
      </c>
      <c r="CC1104" s="74" t="s">
        <v>13</v>
      </c>
      <c r="CD1104" s="74" t="s">
        <v>13</v>
      </c>
      <c r="CE1104" s="74" t="s">
        <v>13</v>
      </c>
      <c r="CF1104" s="74" t="s">
        <v>13</v>
      </c>
      <c r="CG1104" s="74" t="s">
        <v>13</v>
      </c>
      <c r="CH1104" s="78" t="s">
        <v>13</v>
      </c>
      <c r="CI1104" s="74" t="s">
        <v>13</v>
      </c>
      <c r="CJ1104" s="78" t="s">
        <v>13</v>
      </c>
      <c r="CK1104" s="74" t="s">
        <v>13</v>
      </c>
      <c r="CL1104" s="74" t="s">
        <v>13</v>
      </c>
      <c r="CM1104" s="74" t="s">
        <v>13</v>
      </c>
      <c r="CN1104" s="74" t="s">
        <v>13</v>
      </c>
      <c r="CO1104" s="74" t="s">
        <v>13</v>
      </c>
      <c r="CP1104" s="78"/>
      <c r="CQ1104" s="74"/>
      <c r="CR1104" s="78"/>
      <c r="CS1104" s="74"/>
      <c r="CT1104" s="74"/>
      <c r="CU1104" s="74"/>
      <c r="CV1104" s="74"/>
      <c r="CW1104" s="74"/>
    </row>
    <row r="1105" spans="1:101" ht="16.5" x14ac:dyDescent="0.3">
      <c r="A1105" s="74" t="s">
        <v>296</v>
      </c>
      <c r="B1105" s="74">
        <v>134</v>
      </c>
      <c r="C1105" s="74">
        <v>10003645</v>
      </c>
      <c r="D1105" s="74" t="s">
        <v>27</v>
      </c>
      <c r="E1105" s="74" t="s">
        <v>131</v>
      </c>
      <c r="F1105" s="78">
        <v>1720</v>
      </c>
      <c r="G1105" s="74">
        <v>2</v>
      </c>
      <c r="H1105" s="78">
        <v>1685</v>
      </c>
      <c r="I1105" s="74">
        <v>6.1</v>
      </c>
      <c r="J1105" s="74">
        <v>9.1</v>
      </c>
      <c r="K1105" s="74">
        <v>49.8</v>
      </c>
      <c r="L1105" s="74">
        <v>71.400000000000006</v>
      </c>
      <c r="M1105" s="74">
        <v>84.8</v>
      </c>
      <c r="N1105" s="78" t="s">
        <v>13</v>
      </c>
      <c r="O1105" s="74" t="s">
        <v>13</v>
      </c>
      <c r="P1105" s="78" t="s">
        <v>13</v>
      </c>
      <c r="Q1105" s="74" t="s">
        <v>13</v>
      </c>
      <c r="R1105" s="74" t="s">
        <v>13</v>
      </c>
      <c r="S1105" s="74" t="s">
        <v>13</v>
      </c>
      <c r="T1105" s="74" t="s">
        <v>13</v>
      </c>
      <c r="U1105" s="74" t="s">
        <v>13</v>
      </c>
      <c r="V1105" s="78" t="s">
        <v>13</v>
      </c>
      <c r="W1105" s="74" t="s">
        <v>13</v>
      </c>
      <c r="X1105" s="78" t="s">
        <v>13</v>
      </c>
      <c r="Y1105" s="74" t="s">
        <v>13</v>
      </c>
      <c r="Z1105" s="74" t="s">
        <v>13</v>
      </c>
      <c r="AA1105" s="74" t="s">
        <v>13</v>
      </c>
      <c r="AB1105" s="74" t="s">
        <v>13</v>
      </c>
      <c r="AC1105" s="74" t="s">
        <v>13</v>
      </c>
      <c r="AD1105" s="78"/>
      <c r="AE1105" s="74"/>
      <c r="AF1105" s="78"/>
      <c r="AG1105" s="74"/>
      <c r="AH1105" s="74"/>
      <c r="AI1105" s="74"/>
      <c r="AJ1105" s="74"/>
      <c r="AK1105" s="74"/>
      <c r="AL1105" s="78">
        <v>1005</v>
      </c>
      <c r="AM1105" s="74">
        <v>2.4</v>
      </c>
      <c r="AN1105" s="78">
        <v>980</v>
      </c>
      <c r="AO1105" s="74">
        <v>7.3</v>
      </c>
      <c r="AP1105" s="74">
        <v>12.7</v>
      </c>
      <c r="AQ1105" s="74">
        <v>45</v>
      </c>
      <c r="AR1105" s="74">
        <v>62</v>
      </c>
      <c r="AS1105" s="74">
        <v>80.099999999999994</v>
      </c>
      <c r="AT1105" s="78" t="s">
        <v>13</v>
      </c>
      <c r="AU1105" s="74" t="s">
        <v>13</v>
      </c>
      <c r="AV1105" s="78" t="s">
        <v>13</v>
      </c>
      <c r="AW1105" s="74" t="s">
        <v>13</v>
      </c>
      <c r="AX1105" s="74" t="s">
        <v>13</v>
      </c>
      <c r="AY1105" s="74" t="s">
        <v>13</v>
      </c>
      <c r="AZ1105" s="74" t="s">
        <v>13</v>
      </c>
      <c r="BA1105" s="74" t="s">
        <v>13</v>
      </c>
      <c r="BB1105" s="78" t="s">
        <v>13</v>
      </c>
      <c r="BC1105" s="74" t="s">
        <v>13</v>
      </c>
      <c r="BD1105" s="78" t="s">
        <v>13</v>
      </c>
      <c r="BE1105" s="74" t="s">
        <v>13</v>
      </c>
      <c r="BF1105" s="74" t="s">
        <v>13</v>
      </c>
      <c r="BG1105" s="74" t="s">
        <v>13</v>
      </c>
      <c r="BH1105" s="74" t="s">
        <v>13</v>
      </c>
      <c r="BI1105" s="74" t="s">
        <v>13</v>
      </c>
      <c r="BJ1105" s="78"/>
      <c r="BK1105" s="74"/>
      <c r="BL1105" s="78"/>
      <c r="BM1105" s="74"/>
      <c r="BN1105" s="74"/>
      <c r="BO1105" s="74"/>
      <c r="BP1105" s="74"/>
      <c r="BQ1105" s="74"/>
      <c r="BR1105" s="78">
        <v>2720</v>
      </c>
      <c r="BS1105" s="74">
        <v>2.2000000000000002</v>
      </c>
      <c r="BT1105" s="78">
        <v>2660</v>
      </c>
      <c r="BU1105" s="74">
        <v>6.5</v>
      </c>
      <c r="BV1105" s="74">
        <v>10.4</v>
      </c>
      <c r="BW1105" s="74">
        <v>48</v>
      </c>
      <c r="BX1105" s="74">
        <v>68</v>
      </c>
      <c r="BY1105" s="74">
        <v>83.1</v>
      </c>
      <c r="BZ1105" s="78" t="s">
        <v>13</v>
      </c>
      <c r="CA1105" s="74" t="s">
        <v>13</v>
      </c>
      <c r="CB1105" s="78" t="s">
        <v>13</v>
      </c>
      <c r="CC1105" s="74" t="s">
        <v>13</v>
      </c>
      <c r="CD1105" s="74" t="s">
        <v>13</v>
      </c>
      <c r="CE1105" s="74" t="s">
        <v>13</v>
      </c>
      <c r="CF1105" s="74" t="s">
        <v>13</v>
      </c>
      <c r="CG1105" s="74" t="s">
        <v>13</v>
      </c>
      <c r="CH1105" s="78" t="s">
        <v>13</v>
      </c>
      <c r="CI1105" s="74" t="s">
        <v>13</v>
      </c>
      <c r="CJ1105" s="78" t="s">
        <v>13</v>
      </c>
      <c r="CK1105" s="74" t="s">
        <v>13</v>
      </c>
      <c r="CL1105" s="74" t="s">
        <v>13</v>
      </c>
      <c r="CM1105" s="74" t="s">
        <v>13</v>
      </c>
      <c r="CN1105" s="74" t="s">
        <v>13</v>
      </c>
      <c r="CO1105" s="74" t="s">
        <v>13</v>
      </c>
      <c r="CP1105" s="78"/>
      <c r="CQ1105" s="74"/>
      <c r="CR1105" s="78"/>
      <c r="CS1105" s="74"/>
      <c r="CT1105" s="74"/>
      <c r="CU1105" s="74"/>
      <c r="CV1105" s="74"/>
      <c r="CW1105" s="74"/>
    </row>
    <row r="1106" spans="1:101" ht="16.5" x14ac:dyDescent="0.3">
      <c r="A1106" s="74" t="s">
        <v>296</v>
      </c>
      <c r="B1106" s="74">
        <v>63</v>
      </c>
      <c r="C1106" s="74">
        <v>10003678</v>
      </c>
      <c r="D1106" s="74" t="s">
        <v>27</v>
      </c>
      <c r="E1106" s="74" t="s">
        <v>133</v>
      </c>
      <c r="F1106" s="78">
        <v>2255</v>
      </c>
      <c r="G1106" s="74">
        <v>3.9</v>
      </c>
      <c r="H1106" s="78">
        <v>2170</v>
      </c>
      <c r="I1106" s="74">
        <v>6.7</v>
      </c>
      <c r="J1106" s="74">
        <v>11.5</v>
      </c>
      <c r="K1106" s="74">
        <v>61.8</v>
      </c>
      <c r="L1106" s="74">
        <v>75.2</v>
      </c>
      <c r="M1106" s="74">
        <v>81.8</v>
      </c>
      <c r="N1106" s="78" t="s">
        <v>13</v>
      </c>
      <c r="O1106" s="74" t="s">
        <v>13</v>
      </c>
      <c r="P1106" s="78" t="s">
        <v>13</v>
      </c>
      <c r="Q1106" s="74" t="s">
        <v>13</v>
      </c>
      <c r="R1106" s="74" t="s">
        <v>13</v>
      </c>
      <c r="S1106" s="74" t="s">
        <v>13</v>
      </c>
      <c r="T1106" s="74" t="s">
        <v>13</v>
      </c>
      <c r="U1106" s="74" t="s">
        <v>13</v>
      </c>
      <c r="V1106" s="78" t="s">
        <v>13</v>
      </c>
      <c r="W1106" s="74" t="s">
        <v>13</v>
      </c>
      <c r="X1106" s="78" t="s">
        <v>13</v>
      </c>
      <c r="Y1106" s="74" t="s">
        <v>13</v>
      </c>
      <c r="Z1106" s="74" t="s">
        <v>13</v>
      </c>
      <c r="AA1106" s="74" t="s">
        <v>13</v>
      </c>
      <c r="AB1106" s="74" t="s">
        <v>13</v>
      </c>
      <c r="AC1106" s="74" t="s">
        <v>13</v>
      </c>
      <c r="AD1106" s="78"/>
      <c r="AE1106" s="74"/>
      <c r="AF1106" s="78"/>
      <c r="AG1106" s="74"/>
      <c r="AH1106" s="74"/>
      <c r="AI1106" s="74"/>
      <c r="AJ1106" s="74"/>
      <c r="AK1106" s="74"/>
      <c r="AL1106" s="78">
        <v>1770</v>
      </c>
      <c r="AM1106" s="74">
        <v>2.4</v>
      </c>
      <c r="AN1106" s="78">
        <v>1730</v>
      </c>
      <c r="AO1106" s="74">
        <v>8.6</v>
      </c>
      <c r="AP1106" s="74">
        <v>15.1</v>
      </c>
      <c r="AQ1106" s="74">
        <v>59.2</v>
      </c>
      <c r="AR1106" s="74">
        <v>68</v>
      </c>
      <c r="AS1106" s="74">
        <v>76.3</v>
      </c>
      <c r="AT1106" s="78" t="s">
        <v>13</v>
      </c>
      <c r="AU1106" s="74" t="s">
        <v>13</v>
      </c>
      <c r="AV1106" s="78" t="s">
        <v>13</v>
      </c>
      <c r="AW1106" s="74" t="s">
        <v>13</v>
      </c>
      <c r="AX1106" s="74" t="s">
        <v>13</v>
      </c>
      <c r="AY1106" s="74" t="s">
        <v>13</v>
      </c>
      <c r="AZ1106" s="74" t="s">
        <v>13</v>
      </c>
      <c r="BA1106" s="74" t="s">
        <v>13</v>
      </c>
      <c r="BB1106" s="78" t="s">
        <v>13</v>
      </c>
      <c r="BC1106" s="74" t="s">
        <v>13</v>
      </c>
      <c r="BD1106" s="78" t="s">
        <v>13</v>
      </c>
      <c r="BE1106" s="74" t="s">
        <v>13</v>
      </c>
      <c r="BF1106" s="74" t="s">
        <v>13</v>
      </c>
      <c r="BG1106" s="74" t="s">
        <v>13</v>
      </c>
      <c r="BH1106" s="74" t="s">
        <v>13</v>
      </c>
      <c r="BI1106" s="74" t="s">
        <v>13</v>
      </c>
      <c r="BJ1106" s="78"/>
      <c r="BK1106" s="74"/>
      <c r="BL1106" s="78"/>
      <c r="BM1106" s="74"/>
      <c r="BN1106" s="74"/>
      <c r="BO1106" s="74"/>
      <c r="BP1106" s="74"/>
      <c r="BQ1106" s="74"/>
      <c r="BR1106" s="78">
        <v>4030</v>
      </c>
      <c r="BS1106" s="74">
        <v>3.3</v>
      </c>
      <c r="BT1106" s="78">
        <v>3895</v>
      </c>
      <c r="BU1106" s="74">
        <v>7.6</v>
      </c>
      <c r="BV1106" s="74">
        <v>13.1</v>
      </c>
      <c r="BW1106" s="74">
        <v>60.6</v>
      </c>
      <c r="BX1106" s="74">
        <v>72</v>
      </c>
      <c r="BY1106" s="74">
        <v>79.3</v>
      </c>
      <c r="BZ1106" s="78" t="s">
        <v>13</v>
      </c>
      <c r="CA1106" s="74" t="s">
        <v>13</v>
      </c>
      <c r="CB1106" s="78" t="s">
        <v>13</v>
      </c>
      <c r="CC1106" s="74" t="s">
        <v>13</v>
      </c>
      <c r="CD1106" s="74" t="s">
        <v>13</v>
      </c>
      <c r="CE1106" s="74" t="s">
        <v>13</v>
      </c>
      <c r="CF1106" s="74" t="s">
        <v>13</v>
      </c>
      <c r="CG1106" s="74" t="s">
        <v>13</v>
      </c>
      <c r="CH1106" s="78" t="s">
        <v>13</v>
      </c>
      <c r="CI1106" s="74" t="s">
        <v>13</v>
      </c>
      <c r="CJ1106" s="78" t="s">
        <v>13</v>
      </c>
      <c r="CK1106" s="74" t="s">
        <v>13</v>
      </c>
      <c r="CL1106" s="74" t="s">
        <v>13</v>
      </c>
      <c r="CM1106" s="74" t="s">
        <v>13</v>
      </c>
      <c r="CN1106" s="74" t="s">
        <v>13</v>
      </c>
      <c r="CO1106" s="74" t="s">
        <v>13</v>
      </c>
      <c r="CP1106" s="78"/>
      <c r="CQ1106" s="74"/>
      <c r="CR1106" s="78"/>
      <c r="CS1106" s="74"/>
      <c r="CT1106" s="74"/>
      <c r="CU1106" s="74"/>
      <c r="CV1106" s="74"/>
      <c r="CW1106" s="74"/>
    </row>
    <row r="1107" spans="1:101" ht="16.5" x14ac:dyDescent="0.3">
      <c r="A1107" s="74" t="s">
        <v>296</v>
      </c>
      <c r="B1107" s="74">
        <v>123</v>
      </c>
      <c r="C1107" s="74">
        <v>10007768</v>
      </c>
      <c r="D1107" s="74" t="s">
        <v>39</v>
      </c>
      <c r="E1107" s="74" t="s">
        <v>135</v>
      </c>
      <c r="F1107" s="78">
        <v>1100</v>
      </c>
      <c r="G1107" s="74">
        <v>2.5</v>
      </c>
      <c r="H1107" s="78">
        <v>1075</v>
      </c>
      <c r="I1107" s="74">
        <v>4.8</v>
      </c>
      <c r="J1107" s="74">
        <v>10.5</v>
      </c>
      <c r="K1107" s="74">
        <v>52.8</v>
      </c>
      <c r="L1107" s="74">
        <v>76</v>
      </c>
      <c r="M1107" s="74">
        <v>84.6</v>
      </c>
      <c r="N1107" s="78" t="s">
        <v>13</v>
      </c>
      <c r="O1107" s="74" t="s">
        <v>13</v>
      </c>
      <c r="P1107" s="78" t="s">
        <v>13</v>
      </c>
      <c r="Q1107" s="74" t="s">
        <v>13</v>
      </c>
      <c r="R1107" s="74" t="s">
        <v>13</v>
      </c>
      <c r="S1107" s="74" t="s">
        <v>13</v>
      </c>
      <c r="T1107" s="74" t="s">
        <v>13</v>
      </c>
      <c r="U1107" s="74" t="s">
        <v>13</v>
      </c>
      <c r="V1107" s="78" t="s">
        <v>13</v>
      </c>
      <c r="W1107" s="74" t="s">
        <v>13</v>
      </c>
      <c r="X1107" s="78" t="s">
        <v>13</v>
      </c>
      <c r="Y1107" s="74" t="s">
        <v>13</v>
      </c>
      <c r="Z1107" s="74" t="s">
        <v>13</v>
      </c>
      <c r="AA1107" s="74" t="s">
        <v>13</v>
      </c>
      <c r="AB1107" s="74" t="s">
        <v>13</v>
      </c>
      <c r="AC1107" s="74" t="s">
        <v>13</v>
      </c>
      <c r="AD1107" s="78"/>
      <c r="AE1107" s="74"/>
      <c r="AF1107" s="78"/>
      <c r="AG1107" s="74"/>
      <c r="AH1107" s="74"/>
      <c r="AI1107" s="74"/>
      <c r="AJ1107" s="74"/>
      <c r="AK1107" s="74"/>
      <c r="AL1107" s="78">
        <v>950</v>
      </c>
      <c r="AM1107" s="74">
        <v>1.5</v>
      </c>
      <c r="AN1107" s="78">
        <v>935</v>
      </c>
      <c r="AO1107" s="74">
        <v>6.2</v>
      </c>
      <c r="AP1107" s="74">
        <v>13.3</v>
      </c>
      <c r="AQ1107" s="74">
        <v>57.5</v>
      </c>
      <c r="AR1107" s="74">
        <v>71.400000000000006</v>
      </c>
      <c r="AS1107" s="74">
        <v>80.5</v>
      </c>
      <c r="AT1107" s="78" t="s">
        <v>13</v>
      </c>
      <c r="AU1107" s="74" t="s">
        <v>13</v>
      </c>
      <c r="AV1107" s="78" t="s">
        <v>13</v>
      </c>
      <c r="AW1107" s="74" t="s">
        <v>13</v>
      </c>
      <c r="AX1107" s="74" t="s">
        <v>13</v>
      </c>
      <c r="AY1107" s="74" t="s">
        <v>13</v>
      </c>
      <c r="AZ1107" s="74" t="s">
        <v>13</v>
      </c>
      <c r="BA1107" s="74" t="s">
        <v>13</v>
      </c>
      <c r="BB1107" s="78" t="s">
        <v>13</v>
      </c>
      <c r="BC1107" s="74" t="s">
        <v>13</v>
      </c>
      <c r="BD1107" s="78" t="s">
        <v>13</v>
      </c>
      <c r="BE1107" s="74" t="s">
        <v>13</v>
      </c>
      <c r="BF1107" s="74" t="s">
        <v>13</v>
      </c>
      <c r="BG1107" s="74" t="s">
        <v>13</v>
      </c>
      <c r="BH1107" s="74" t="s">
        <v>13</v>
      </c>
      <c r="BI1107" s="74" t="s">
        <v>13</v>
      </c>
      <c r="BJ1107" s="78"/>
      <c r="BK1107" s="74"/>
      <c r="BL1107" s="78"/>
      <c r="BM1107" s="74"/>
      <c r="BN1107" s="74"/>
      <c r="BO1107" s="74"/>
      <c r="BP1107" s="74"/>
      <c r="BQ1107" s="74"/>
      <c r="BR1107" s="78">
        <v>2050</v>
      </c>
      <c r="BS1107" s="74">
        <v>2</v>
      </c>
      <c r="BT1107" s="78">
        <v>2005</v>
      </c>
      <c r="BU1107" s="74">
        <v>5.5</v>
      </c>
      <c r="BV1107" s="74">
        <v>11.8</v>
      </c>
      <c r="BW1107" s="74">
        <v>55</v>
      </c>
      <c r="BX1107" s="74">
        <v>73.900000000000006</v>
      </c>
      <c r="BY1107" s="74">
        <v>82.7</v>
      </c>
      <c r="BZ1107" s="78" t="s">
        <v>13</v>
      </c>
      <c r="CA1107" s="74" t="s">
        <v>13</v>
      </c>
      <c r="CB1107" s="78" t="s">
        <v>13</v>
      </c>
      <c r="CC1107" s="74" t="s">
        <v>13</v>
      </c>
      <c r="CD1107" s="74" t="s">
        <v>13</v>
      </c>
      <c r="CE1107" s="74" t="s">
        <v>13</v>
      </c>
      <c r="CF1107" s="74" t="s">
        <v>13</v>
      </c>
      <c r="CG1107" s="74" t="s">
        <v>13</v>
      </c>
      <c r="CH1107" s="78" t="s">
        <v>13</v>
      </c>
      <c r="CI1107" s="74" t="s">
        <v>13</v>
      </c>
      <c r="CJ1107" s="78" t="s">
        <v>13</v>
      </c>
      <c r="CK1107" s="74" t="s">
        <v>13</v>
      </c>
      <c r="CL1107" s="74" t="s">
        <v>13</v>
      </c>
      <c r="CM1107" s="74" t="s">
        <v>13</v>
      </c>
      <c r="CN1107" s="74" t="s">
        <v>13</v>
      </c>
      <c r="CO1107" s="74" t="s">
        <v>13</v>
      </c>
      <c r="CP1107" s="78"/>
      <c r="CQ1107" s="74"/>
      <c r="CR1107" s="78"/>
      <c r="CS1107" s="74"/>
      <c r="CT1107" s="74"/>
      <c r="CU1107" s="74"/>
      <c r="CV1107" s="74"/>
      <c r="CW1107" s="74"/>
    </row>
    <row r="1108" spans="1:101" ht="16.5" x14ac:dyDescent="0.3">
      <c r="A1108" s="74" t="s">
        <v>296</v>
      </c>
      <c r="B1108" s="74">
        <v>211</v>
      </c>
      <c r="C1108" s="74">
        <v>10003854</v>
      </c>
      <c r="D1108" s="74" t="s">
        <v>46</v>
      </c>
      <c r="E1108" s="74" t="s">
        <v>137</v>
      </c>
      <c r="F1108" s="78">
        <v>245</v>
      </c>
      <c r="G1108" s="74">
        <v>3.3</v>
      </c>
      <c r="H1108" s="78">
        <v>240</v>
      </c>
      <c r="I1108" s="74">
        <v>10.9</v>
      </c>
      <c r="J1108" s="74">
        <v>11.3</v>
      </c>
      <c r="K1108" s="74" t="s">
        <v>396</v>
      </c>
      <c r="L1108" s="74" t="s">
        <v>396</v>
      </c>
      <c r="M1108" s="74">
        <v>77.7</v>
      </c>
      <c r="N1108" s="78" t="s">
        <v>13</v>
      </c>
      <c r="O1108" s="74" t="s">
        <v>13</v>
      </c>
      <c r="P1108" s="78" t="s">
        <v>13</v>
      </c>
      <c r="Q1108" s="74" t="s">
        <v>13</v>
      </c>
      <c r="R1108" s="74" t="s">
        <v>13</v>
      </c>
      <c r="S1108" s="74" t="s">
        <v>13</v>
      </c>
      <c r="T1108" s="74" t="s">
        <v>13</v>
      </c>
      <c r="U1108" s="74" t="s">
        <v>13</v>
      </c>
      <c r="V1108" s="78" t="s">
        <v>13</v>
      </c>
      <c r="W1108" s="74" t="s">
        <v>13</v>
      </c>
      <c r="X1108" s="78" t="s">
        <v>13</v>
      </c>
      <c r="Y1108" s="74" t="s">
        <v>13</v>
      </c>
      <c r="Z1108" s="74" t="s">
        <v>13</v>
      </c>
      <c r="AA1108" s="74" t="s">
        <v>13</v>
      </c>
      <c r="AB1108" s="74" t="s">
        <v>13</v>
      </c>
      <c r="AC1108" s="74" t="s">
        <v>13</v>
      </c>
      <c r="AD1108" s="78"/>
      <c r="AE1108" s="74"/>
      <c r="AF1108" s="78"/>
      <c r="AG1108" s="74"/>
      <c r="AH1108" s="74"/>
      <c r="AI1108" s="74"/>
      <c r="AJ1108" s="74"/>
      <c r="AK1108" s="74"/>
      <c r="AL1108" s="78">
        <v>115</v>
      </c>
      <c r="AM1108" s="74">
        <v>0.9</v>
      </c>
      <c r="AN1108" s="78">
        <v>115</v>
      </c>
      <c r="AO1108" s="74">
        <v>10.6</v>
      </c>
      <c r="AP1108" s="74">
        <v>20.399999999999999</v>
      </c>
      <c r="AQ1108" s="74" t="s">
        <v>396</v>
      </c>
      <c r="AR1108" s="74" t="s">
        <v>396</v>
      </c>
      <c r="AS1108" s="74">
        <v>69</v>
      </c>
      <c r="AT1108" s="78" t="s">
        <v>13</v>
      </c>
      <c r="AU1108" s="74" t="s">
        <v>13</v>
      </c>
      <c r="AV1108" s="78" t="s">
        <v>13</v>
      </c>
      <c r="AW1108" s="74" t="s">
        <v>13</v>
      </c>
      <c r="AX1108" s="74" t="s">
        <v>13</v>
      </c>
      <c r="AY1108" s="74" t="s">
        <v>13</v>
      </c>
      <c r="AZ1108" s="74" t="s">
        <v>13</v>
      </c>
      <c r="BA1108" s="74" t="s">
        <v>13</v>
      </c>
      <c r="BB1108" s="78" t="s">
        <v>13</v>
      </c>
      <c r="BC1108" s="74" t="s">
        <v>13</v>
      </c>
      <c r="BD1108" s="78" t="s">
        <v>13</v>
      </c>
      <c r="BE1108" s="74" t="s">
        <v>13</v>
      </c>
      <c r="BF1108" s="74" t="s">
        <v>13</v>
      </c>
      <c r="BG1108" s="74" t="s">
        <v>13</v>
      </c>
      <c r="BH1108" s="74" t="s">
        <v>13</v>
      </c>
      <c r="BI1108" s="74" t="s">
        <v>13</v>
      </c>
      <c r="BJ1108" s="78"/>
      <c r="BK1108" s="74"/>
      <c r="BL1108" s="78"/>
      <c r="BM1108" s="74"/>
      <c r="BN1108" s="74"/>
      <c r="BO1108" s="74"/>
      <c r="BP1108" s="74"/>
      <c r="BQ1108" s="74"/>
      <c r="BR1108" s="78">
        <v>360</v>
      </c>
      <c r="BS1108" s="74">
        <v>2.5</v>
      </c>
      <c r="BT1108" s="78">
        <v>350</v>
      </c>
      <c r="BU1108" s="74">
        <v>10.8</v>
      </c>
      <c r="BV1108" s="74">
        <v>14.2</v>
      </c>
      <c r="BW1108" s="74">
        <v>69.8</v>
      </c>
      <c r="BX1108" s="74">
        <v>72.400000000000006</v>
      </c>
      <c r="BY1108" s="74">
        <v>74.900000000000006</v>
      </c>
      <c r="BZ1108" s="78" t="s">
        <v>13</v>
      </c>
      <c r="CA1108" s="74" t="s">
        <v>13</v>
      </c>
      <c r="CB1108" s="78" t="s">
        <v>13</v>
      </c>
      <c r="CC1108" s="74" t="s">
        <v>13</v>
      </c>
      <c r="CD1108" s="74" t="s">
        <v>13</v>
      </c>
      <c r="CE1108" s="74" t="s">
        <v>13</v>
      </c>
      <c r="CF1108" s="74" t="s">
        <v>13</v>
      </c>
      <c r="CG1108" s="74" t="s">
        <v>13</v>
      </c>
      <c r="CH1108" s="78" t="s">
        <v>13</v>
      </c>
      <c r="CI1108" s="74" t="s">
        <v>13</v>
      </c>
      <c r="CJ1108" s="78" t="s">
        <v>13</v>
      </c>
      <c r="CK1108" s="74" t="s">
        <v>13</v>
      </c>
      <c r="CL1108" s="74" t="s">
        <v>13</v>
      </c>
      <c r="CM1108" s="74" t="s">
        <v>13</v>
      </c>
      <c r="CN1108" s="74" t="s">
        <v>13</v>
      </c>
      <c r="CO1108" s="74" t="s">
        <v>13</v>
      </c>
      <c r="CP1108" s="78"/>
      <c r="CQ1108" s="74"/>
      <c r="CR1108" s="78"/>
      <c r="CS1108" s="74"/>
      <c r="CT1108" s="74"/>
      <c r="CU1108" s="74"/>
      <c r="CV1108" s="74"/>
      <c r="CW1108" s="74"/>
    </row>
    <row r="1109" spans="1:101" ht="16.5" x14ac:dyDescent="0.3">
      <c r="A1109" s="74" t="s">
        <v>296</v>
      </c>
      <c r="B1109" s="74">
        <v>64</v>
      </c>
      <c r="C1109" s="74">
        <v>10003861</v>
      </c>
      <c r="D1109" s="74" t="s">
        <v>46</v>
      </c>
      <c r="E1109" s="74" t="s">
        <v>139</v>
      </c>
      <c r="F1109" s="78">
        <v>2410</v>
      </c>
      <c r="G1109" s="74">
        <v>3.1</v>
      </c>
      <c r="H1109" s="78">
        <v>2335</v>
      </c>
      <c r="I1109" s="74">
        <v>6.6</v>
      </c>
      <c r="J1109" s="74">
        <v>10.1</v>
      </c>
      <c r="K1109" s="74">
        <v>69.3</v>
      </c>
      <c r="L1109" s="74">
        <v>79.599999999999994</v>
      </c>
      <c r="M1109" s="74">
        <v>83.4</v>
      </c>
      <c r="N1109" s="78" t="s">
        <v>13</v>
      </c>
      <c r="O1109" s="74" t="s">
        <v>13</v>
      </c>
      <c r="P1109" s="78" t="s">
        <v>13</v>
      </c>
      <c r="Q1109" s="74" t="s">
        <v>13</v>
      </c>
      <c r="R1109" s="74" t="s">
        <v>13</v>
      </c>
      <c r="S1109" s="74" t="s">
        <v>13</v>
      </c>
      <c r="T1109" s="74" t="s">
        <v>13</v>
      </c>
      <c r="U1109" s="74" t="s">
        <v>13</v>
      </c>
      <c r="V1109" s="78" t="s">
        <v>13</v>
      </c>
      <c r="W1109" s="74" t="s">
        <v>13</v>
      </c>
      <c r="X1109" s="78" t="s">
        <v>13</v>
      </c>
      <c r="Y1109" s="74" t="s">
        <v>13</v>
      </c>
      <c r="Z1109" s="74" t="s">
        <v>13</v>
      </c>
      <c r="AA1109" s="74" t="s">
        <v>13</v>
      </c>
      <c r="AB1109" s="74" t="s">
        <v>13</v>
      </c>
      <c r="AC1109" s="74" t="s">
        <v>13</v>
      </c>
      <c r="AD1109" s="78"/>
      <c r="AE1109" s="74"/>
      <c r="AF1109" s="78"/>
      <c r="AG1109" s="74"/>
      <c r="AH1109" s="74"/>
      <c r="AI1109" s="74"/>
      <c r="AJ1109" s="74"/>
      <c r="AK1109" s="74"/>
      <c r="AL1109" s="78">
        <v>2050</v>
      </c>
      <c r="AM1109" s="74">
        <v>1.9</v>
      </c>
      <c r="AN1109" s="78">
        <v>2010</v>
      </c>
      <c r="AO1109" s="74">
        <v>9.1999999999999993</v>
      </c>
      <c r="AP1109" s="74">
        <v>13.3</v>
      </c>
      <c r="AQ1109" s="74">
        <v>66.099999999999994</v>
      </c>
      <c r="AR1109" s="74">
        <v>73.8</v>
      </c>
      <c r="AS1109" s="74">
        <v>77.400000000000006</v>
      </c>
      <c r="AT1109" s="78" t="s">
        <v>13</v>
      </c>
      <c r="AU1109" s="74" t="s">
        <v>13</v>
      </c>
      <c r="AV1109" s="78" t="s">
        <v>13</v>
      </c>
      <c r="AW1109" s="74" t="s">
        <v>13</v>
      </c>
      <c r="AX1109" s="74" t="s">
        <v>13</v>
      </c>
      <c r="AY1109" s="74" t="s">
        <v>13</v>
      </c>
      <c r="AZ1109" s="74" t="s">
        <v>13</v>
      </c>
      <c r="BA1109" s="74" t="s">
        <v>13</v>
      </c>
      <c r="BB1109" s="78" t="s">
        <v>13</v>
      </c>
      <c r="BC1109" s="74" t="s">
        <v>13</v>
      </c>
      <c r="BD1109" s="78" t="s">
        <v>13</v>
      </c>
      <c r="BE1109" s="74" t="s">
        <v>13</v>
      </c>
      <c r="BF1109" s="74" t="s">
        <v>13</v>
      </c>
      <c r="BG1109" s="74" t="s">
        <v>13</v>
      </c>
      <c r="BH1109" s="74" t="s">
        <v>13</v>
      </c>
      <c r="BI1109" s="74" t="s">
        <v>13</v>
      </c>
      <c r="BJ1109" s="78"/>
      <c r="BK1109" s="74"/>
      <c r="BL1109" s="78"/>
      <c r="BM1109" s="74"/>
      <c r="BN1109" s="74"/>
      <c r="BO1109" s="74"/>
      <c r="BP1109" s="74"/>
      <c r="BQ1109" s="74"/>
      <c r="BR1109" s="78">
        <v>4460</v>
      </c>
      <c r="BS1109" s="74">
        <v>2.6</v>
      </c>
      <c r="BT1109" s="78">
        <v>4345</v>
      </c>
      <c r="BU1109" s="74">
        <v>7.8</v>
      </c>
      <c r="BV1109" s="74">
        <v>11.6</v>
      </c>
      <c r="BW1109" s="74">
        <v>67.8</v>
      </c>
      <c r="BX1109" s="74">
        <v>76.900000000000006</v>
      </c>
      <c r="BY1109" s="74">
        <v>80.599999999999994</v>
      </c>
      <c r="BZ1109" s="78" t="s">
        <v>13</v>
      </c>
      <c r="CA1109" s="74" t="s">
        <v>13</v>
      </c>
      <c r="CB1109" s="78" t="s">
        <v>13</v>
      </c>
      <c r="CC1109" s="74" t="s">
        <v>13</v>
      </c>
      <c r="CD1109" s="74" t="s">
        <v>13</v>
      </c>
      <c r="CE1109" s="74" t="s">
        <v>13</v>
      </c>
      <c r="CF1109" s="74" t="s">
        <v>13</v>
      </c>
      <c r="CG1109" s="74" t="s">
        <v>13</v>
      </c>
      <c r="CH1109" s="78" t="s">
        <v>13</v>
      </c>
      <c r="CI1109" s="74" t="s">
        <v>13</v>
      </c>
      <c r="CJ1109" s="78" t="s">
        <v>13</v>
      </c>
      <c r="CK1109" s="74" t="s">
        <v>13</v>
      </c>
      <c r="CL1109" s="74" t="s">
        <v>13</v>
      </c>
      <c r="CM1109" s="74" t="s">
        <v>13</v>
      </c>
      <c r="CN1109" s="74" t="s">
        <v>13</v>
      </c>
      <c r="CO1109" s="74" t="s">
        <v>13</v>
      </c>
      <c r="CP1109" s="78"/>
      <c r="CQ1109" s="74"/>
      <c r="CR1109" s="78"/>
      <c r="CS1109" s="74"/>
      <c r="CT1109" s="74"/>
      <c r="CU1109" s="74"/>
      <c r="CV1109" s="74"/>
      <c r="CW1109" s="74"/>
    </row>
    <row r="1110" spans="1:101" ht="16.5" x14ac:dyDescent="0.3">
      <c r="A1110" s="74" t="s">
        <v>296</v>
      </c>
      <c r="B1110" s="74">
        <v>124</v>
      </c>
      <c r="C1110" s="74">
        <v>10007795</v>
      </c>
      <c r="D1110" s="74" t="s">
        <v>46</v>
      </c>
      <c r="E1110" s="74" t="s">
        <v>141</v>
      </c>
      <c r="F1110" s="78">
        <v>3525</v>
      </c>
      <c r="G1110" s="74">
        <v>2.5</v>
      </c>
      <c r="H1110" s="78">
        <v>3435</v>
      </c>
      <c r="I1110" s="74">
        <v>5.9</v>
      </c>
      <c r="J1110" s="74">
        <v>9.3000000000000007</v>
      </c>
      <c r="K1110" s="74">
        <v>58.9</v>
      </c>
      <c r="L1110" s="74">
        <v>77</v>
      </c>
      <c r="M1110" s="74">
        <v>84.8</v>
      </c>
      <c r="N1110" s="78" t="s">
        <v>13</v>
      </c>
      <c r="O1110" s="74" t="s">
        <v>13</v>
      </c>
      <c r="P1110" s="78" t="s">
        <v>13</v>
      </c>
      <c r="Q1110" s="74" t="s">
        <v>13</v>
      </c>
      <c r="R1110" s="74" t="s">
        <v>13</v>
      </c>
      <c r="S1110" s="74" t="s">
        <v>13</v>
      </c>
      <c r="T1110" s="74" t="s">
        <v>13</v>
      </c>
      <c r="U1110" s="74" t="s">
        <v>13</v>
      </c>
      <c r="V1110" s="78" t="s">
        <v>13</v>
      </c>
      <c r="W1110" s="74" t="s">
        <v>13</v>
      </c>
      <c r="X1110" s="78" t="s">
        <v>13</v>
      </c>
      <c r="Y1110" s="74" t="s">
        <v>13</v>
      </c>
      <c r="Z1110" s="74" t="s">
        <v>13</v>
      </c>
      <c r="AA1110" s="74" t="s">
        <v>13</v>
      </c>
      <c r="AB1110" s="74" t="s">
        <v>13</v>
      </c>
      <c r="AC1110" s="74" t="s">
        <v>13</v>
      </c>
      <c r="AD1110" s="78"/>
      <c r="AE1110" s="74"/>
      <c r="AF1110" s="78"/>
      <c r="AG1110" s="74"/>
      <c r="AH1110" s="74"/>
      <c r="AI1110" s="74"/>
      <c r="AJ1110" s="74"/>
      <c r="AK1110" s="74"/>
      <c r="AL1110" s="78">
        <v>2365</v>
      </c>
      <c r="AM1110" s="74">
        <v>2.5</v>
      </c>
      <c r="AN1110" s="78">
        <v>2305</v>
      </c>
      <c r="AO1110" s="74">
        <v>7.7</v>
      </c>
      <c r="AP1110" s="74">
        <v>12.4</v>
      </c>
      <c r="AQ1110" s="74">
        <v>55.2</v>
      </c>
      <c r="AR1110" s="74">
        <v>69.5</v>
      </c>
      <c r="AS1110" s="74">
        <v>80</v>
      </c>
      <c r="AT1110" s="78" t="s">
        <v>13</v>
      </c>
      <c r="AU1110" s="74" t="s">
        <v>13</v>
      </c>
      <c r="AV1110" s="78" t="s">
        <v>13</v>
      </c>
      <c r="AW1110" s="74" t="s">
        <v>13</v>
      </c>
      <c r="AX1110" s="74" t="s">
        <v>13</v>
      </c>
      <c r="AY1110" s="74" t="s">
        <v>13</v>
      </c>
      <c r="AZ1110" s="74" t="s">
        <v>13</v>
      </c>
      <c r="BA1110" s="74" t="s">
        <v>13</v>
      </c>
      <c r="BB1110" s="78" t="s">
        <v>13</v>
      </c>
      <c r="BC1110" s="74" t="s">
        <v>13</v>
      </c>
      <c r="BD1110" s="78" t="s">
        <v>13</v>
      </c>
      <c r="BE1110" s="74" t="s">
        <v>13</v>
      </c>
      <c r="BF1110" s="74" t="s">
        <v>13</v>
      </c>
      <c r="BG1110" s="74" t="s">
        <v>13</v>
      </c>
      <c r="BH1110" s="74" t="s">
        <v>13</v>
      </c>
      <c r="BI1110" s="74" t="s">
        <v>13</v>
      </c>
      <c r="BJ1110" s="78"/>
      <c r="BK1110" s="74"/>
      <c r="BL1110" s="78"/>
      <c r="BM1110" s="74"/>
      <c r="BN1110" s="74"/>
      <c r="BO1110" s="74"/>
      <c r="BP1110" s="74"/>
      <c r="BQ1110" s="74"/>
      <c r="BR1110" s="78">
        <v>5890</v>
      </c>
      <c r="BS1110" s="74">
        <v>2.5</v>
      </c>
      <c r="BT1110" s="78">
        <v>5745</v>
      </c>
      <c r="BU1110" s="74">
        <v>6.6</v>
      </c>
      <c r="BV1110" s="74">
        <v>10.5</v>
      </c>
      <c r="BW1110" s="74">
        <v>57.4</v>
      </c>
      <c r="BX1110" s="74">
        <v>74</v>
      </c>
      <c r="BY1110" s="74">
        <v>82.8</v>
      </c>
      <c r="BZ1110" s="78" t="s">
        <v>13</v>
      </c>
      <c r="CA1110" s="74" t="s">
        <v>13</v>
      </c>
      <c r="CB1110" s="78" t="s">
        <v>13</v>
      </c>
      <c r="CC1110" s="74" t="s">
        <v>13</v>
      </c>
      <c r="CD1110" s="74" t="s">
        <v>13</v>
      </c>
      <c r="CE1110" s="74" t="s">
        <v>13</v>
      </c>
      <c r="CF1110" s="74" t="s">
        <v>13</v>
      </c>
      <c r="CG1110" s="74" t="s">
        <v>13</v>
      </c>
      <c r="CH1110" s="78" t="s">
        <v>13</v>
      </c>
      <c r="CI1110" s="74" t="s">
        <v>13</v>
      </c>
      <c r="CJ1110" s="78" t="s">
        <v>13</v>
      </c>
      <c r="CK1110" s="74" t="s">
        <v>13</v>
      </c>
      <c r="CL1110" s="74" t="s">
        <v>13</v>
      </c>
      <c r="CM1110" s="74" t="s">
        <v>13</v>
      </c>
      <c r="CN1110" s="74" t="s">
        <v>13</v>
      </c>
      <c r="CO1110" s="74" t="s">
        <v>13</v>
      </c>
      <c r="CP1110" s="78"/>
      <c r="CQ1110" s="74"/>
      <c r="CR1110" s="78"/>
      <c r="CS1110" s="74"/>
      <c r="CT1110" s="74"/>
      <c r="CU1110" s="74"/>
      <c r="CV1110" s="74"/>
      <c r="CW1110" s="74"/>
    </row>
    <row r="1111" spans="1:101" ht="16.5" x14ac:dyDescent="0.3">
      <c r="A1111" s="74" t="s">
        <v>296</v>
      </c>
      <c r="B1111" s="74">
        <v>40</v>
      </c>
      <c r="C1111" s="74">
        <v>10003863</v>
      </c>
      <c r="D1111" s="74" t="s">
        <v>46</v>
      </c>
      <c r="E1111" s="74" t="s">
        <v>143</v>
      </c>
      <c r="F1111" s="78">
        <v>440</v>
      </c>
      <c r="G1111" s="74">
        <v>2.2999999999999998</v>
      </c>
      <c r="H1111" s="78">
        <v>430</v>
      </c>
      <c r="I1111" s="74">
        <v>5.6</v>
      </c>
      <c r="J1111" s="74">
        <v>9.6999999999999993</v>
      </c>
      <c r="K1111" s="74">
        <v>72.5</v>
      </c>
      <c r="L1111" s="74">
        <v>80.8</v>
      </c>
      <c r="M1111" s="74">
        <v>84.7</v>
      </c>
      <c r="N1111" s="78" t="s">
        <v>13</v>
      </c>
      <c r="O1111" s="74" t="s">
        <v>13</v>
      </c>
      <c r="P1111" s="78" t="s">
        <v>13</v>
      </c>
      <c r="Q1111" s="74" t="s">
        <v>13</v>
      </c>
      <c r="R1111" s="74" t="s">
        <v>13</v>
      </c>
      <c r="S1111" s="74" t="s">
        <v>13</v>
      </c>
      <c r="T1111" s="74" t="s">
        <v>13</v>
      </c>
      <c r="U1111" s="74" t="s">
        <v>13</v>
      </c>
      <c r="V1111" s="78" t="s">
        <v>13</v>
      </c>
      <c r="W1111" s="74" t="s">
        <v>13</v>
      </c>
      <c r="X1111" s="78" t="s">
        <v>13</v>
      </c>
      <c r="Y1111" s="74" t="s">
        <v>13</v>
      </c>
      <c r="Z1111" s="74" t="s">
        <v>13</v>
      </c>
      <c r="AA1111" s="74" t="s">
        <v>13</v>
      </c>
      <c r="AB1111" s="74" t="s">
        <v>13</v>
      </c>
      <c r="AC1111" s="74" t="s">
        <v>13</v>
      </c>
      <c r="AD1111" s="78"/>
      <c r="AE1111" s="74"/>
      <c r="AF1111" s="78"/>
      <c r="AG1111" s="74"/>
      <c r="AH1111" s="74"/>
      <c r="AI1111" s="74"/>
      <c r="AJ1111" s="74"/>
      <c r="AK1111" s="74"/>
      <c r="AL1111" s="78">
        <v>235</v>
      </c>
      <c r="AM1111" s="74">
        <v>2.1</v>
      </c>
      <c r="AN1111" s="78">
        <v>230</v>
      </c>
      <c r="AO1111" s="74">
        <v>6.5</v>
      </c>
      <c r="AP1111" s="74">
        <v>13.8</v>
      </c>
      <c r="AQ1111" s="74">
        <v>70.3</v>
      </c>
      <c r="AR1111" s="74">
        <v>77.599999999999994</v>
      </c>
      <c r="AS1111" s="74">
        <v>79.7</v>
      </c>
      <c r="AT1111" s="78" t="s">
        <v>13</v>
      </c>
      <c r="AU1111" s="74" t="s">
        <v>13</v>
      </c>
      <c r="AV1111" s="78" t="s">
        <v>13</v>
      </c>
      <c r="AW1111" s="74" t="s">
        <v>13</v>
      </c>
      <c r="AX1111" s="74" t="s">
        <v>13</v>
      </c>
      <c r="AY1111" s="74" t="s">
        <v>13</v>
      </c>
      <c r="AZ1111" s="74" t="s">
        <v>13</v>
      </c>
      <c r="BA1111" s="74" t="s">
        <v>13</v>
      </c>
      <c r="BB1111" s="78" t="s">
        <v>13</v>
      </c>
      <c r="BC1111" s="74" t="s">
        <v>13</v>
      </c>
      <c r="BD1111" s="78" t="s">
        <v>13</v>
      </c>
      <c r="BE1111" s="74" t="s">
        <v>13</v>
      </c>
      <c r="BF1111" s="74" t="s">
        <v>13</v>
      </c>
      <c r="BG1111" s="74" t="s">
        <v>13</v>
      </c>
      <c r="BH1111" s="74" t="s">
        <v>13</v>
      </c>
      <c r="BI1111" s="74" t="s">
        <v>13</v>
      </c>
      <c r="BJ1111" s="78"/>
      <c r="BK1111" s="74"/>
      <c r="BL1111" s="78"/>
      <c r="BM1111" s="74"/>
      <c r="BN1111" s="74"/>
      <c r="BO1111" s="74"/>
      <c r="BP1111" s="74"/>
      <c r="BQ1111" s="74"/>
      <c r="BR1111" s="78">
        <v>680</v>
      </c>
      <c r="BS1111" s="74">
        <v>2.2000000000000002</v>
      </c>
      <c r="BT1111" s="78">
        <v>665</v>
      </c>
      <c r="BU1111" s="74">
        <v>5.9</v>
      </c>
      <c r="BV1111" s="74">
        <v>11.1</v>
      </c>
      <c r="BW1111" s="74">
        <v>71.7</v>
      </c>
      <c r="BX1111" s="74">
        <v>79.7</v>
      </c>
      <c r="BY1111" s="74">
        <v>83</v>
      </c>
      <c r="BZ1111" s="78" t="s">
        <v>13</v>
      </c>
      <c r="CA1111" s="74" t="s">
        <v>13</v>
      </c>
      <c r="CB1111" s="78" t="s">
        <v>13</v>
      </c>
      <c r="CC1111" s="74" t="s">
        <v>13</v>
      </c>
      <c r="CD1111" s="74" t="s">
        <v>13</v>
      </c>
      <c r="CE1111" s="74" t="s">
        <v>13</v>
      </c>
      <c r="CF1111" s="74" t="s">
        <v>13</v>
      </c>
      <c r="CG1111" s="74" t="s">
        <v>13</v>
      </c>
      <c r="CH1111" s="78" t="s">
        <v>13</v>
      </c>
      <c r="CI1111" s="74" t="s">
        <v>13</v>
      </c>
      <c r="CJ1111" s="78" t="s">
        <v>13</v>
      </c>
      <c r="CK1111" s="74" t="s">
        <v>13</v>
      </c>
      <c r="CL1111" s="74" t="s">
        <v>13</v>
      </c>
      <c r="CM1111" s="74" t="s">
        <v>13</v>
      </c>
      <c r="CN1111" s="74" t="s">
        <v>13</v>
      </c>
      <c r="CO1111" s="74" t="s">
        <v>13</v>
      </c>
      <c r="CP1111" s="78"/>
      <c r="CQ1111" s="74"/>
      <c r="CR1111" s="78"/>
      <c r="CS1111" s="74"/>
      <c r="CT1111" s="74"/>
      <c r="CU1111" s="74"/>
      <c r="CV1111" s="74"/>
      <c r="CW1111" s="74"/>
    </row>
    <row r="1112" spans="1:101" ht="16.5" x14ac:dyDescent="0.3">
      <c r="A1112" s="74" t="s">
        <v>296</v>
      </c>
      <c r="B1112" s="74">
        <v>125</v>
      </c>
      <c r="C1112" s="74">
        <v>10007796</v>
      </c>
      <c r="D1112" s="74" t="s">
        <v>36</v>
      </c>
      <c r="E1112" s="74" t="s">
        <v>145</v>
      </c>
      <c r="F1112" s="78">
        <v>1065</v>
      </c>
      <c r="G1112" s="74">
        <v>1.8</v>
      </c>
      <c r="H1112" s="78">
        <v>1050</v>
      </c>
      <c r="I1112" s="74">
        <v>5.5</v>
      </c>
      <c r="J1112" s="74">
        <v>8.1</v>
      </c>
      <c r="K1112" s="74">
        <v>53.5</v>
      </c>
      <c r="L1112" s="74">
        <v>74.900000000000006</v>
      </c>
      <c r="M1112" s="74">
        <v>86.4</v>
      </c>
      <c r="N1112" s="78" t="s">
        <v>13</v>
      </c>
      <c r="O1112" s="74" t="s">
        <v>13</v>
      </c>
      <c r="P1112" s="78" t="s">
        <v>13</v>
      </c>
      <c r="Q1112" s="74" t="s">
        <v>13</v>
      </c>
      <c r="R1112" s="74" t="s">
        <v>13</v>
      </c>
      <c r="S1112" s="74" t="s">
        <v>13</v>
      </c>
      <c r="T1112" s="74" t="s">
        <v>13</v>
      </c>
      <c r="U1112" s="74" t="s">
        <v>13</v>
      </c>
      <c r="V1112" s="78" t="s">
        <v>13</v>
      </c>
      <c r="W1112" s="74" t="s">
        <v>13</v>
      </c>
      <c r="X1112" s="78" t="s">
        <v>13</v>
      </c>
      <c r="Y1112" s="74" t="s">
        <v>13</v>
      </c>
      <c r="Z1112" s="74" t="s">
        <v>13</v>
      </c>
      <c r="AA1112" s="74" t="s">
        <v>13</v>
      </c>
      <c r="AB1112" s="74" t="s">
        <v>13</v>
      </c>
      <c r="AC1112" s="74" t="s">
        <v>13</v>
      </c>
      <c r="AD1112" s="78"/>
      <c r="AE1112" s="74"/>
      <c r="AF1112" s="78"/>
      <c r="AG1112" s="74"/>
      <c r="AH1112" s="74"/>
      <c r="AI1112" s="74"/>
      <c r="AJ1112" s="74"/>
      <c r="AK1112" s="74"/>
      <c r="AL1112" s="78">
        <v>985</v>
      </c>
      <c r="AM1112" s="74">
        <v>1.7</v>
      </c>
      <c r="AN1112" s="78">
        <v>970</v>
      </c>
      <c r="AO1112" s="74">
        <v>6.3</v>
      </c>
      <c r="AP1112" s="74">
        <v>9.6999999999999993</v>
      </c>
      <c r="AQ1112" s="74">
        <v>53.9</v>
      </c>
      <c r="AR1112" s="74">
        <v>70.7</v>
      </c>
      <c r="AS1112" s="74">
        <v>84</v>
      </c>
      <c r="AT1112" s="78" t="s">
        <v>13</v>
      </c>
      <c r="AU1112" s="74" t="s">
        <v>13</v>
      </c>
      <c r="AV1112" s="78" t="s">
        <v>13</v>
      </c>
      <c r="AW1112" s="74" t="s">
        <v>13</v>
      </c>
      <c r="AX1112" s="74" t="s">
        <v>13</v>
      </c>
      <c r="AY1112" s="74" t="s">
        <v>13</v>
      </c>
      <c r="AZ1112" s="74" t="s">
        <v>13</v>
      </c>
      <c r="BA1112" s="74" t="s">
        <v>13</v>
      </c>
      <c r="BB1112" s="78" t="s">
        <v>13</v>
      </c>
      <c r="BC1112" s="74" t="s">
        <v>13</v>
      </c>
      <c r="BD1112" s="78" t="s">
        <v>13</v>
      </c>
      <c r="BE1112" s="74" t="s">
        <v>13</v>
      </c>
      <c r="BF1112" s="74" t="s">
        <v>13</v>
      </c>
      <c r="BG1112" s="74" t="s">
        <v>13</v>
      </c>
      <c r="BH1112" s="74" t="s">
        <v>13</v>
      </c>
      <c r="BI1112" s="74" t="s">
        <v>13</v>
      </c>
      <c r="BJ1112" s="78"/>
      <c r="BK1112" s="74"/>
      <c r="BL1112" s="78"/>
      <c r="BM1112" s="74"/>
      <c r="BN1112" s="74"/>
      <c r="BO1112" s="74"/>
      <c r="BP1112" s="74"/>
      <c r="BQ1112" s="74"/>
      <c r="BR1112" s="78">
        <v>2055</v>
      </c>
      <c r="BS1112" s="74">
        <v>1.8</v>
      </c>
      <c r="BT1112" s="78">
        <v>2020</v>
      </c>
      <c r="BU1112" s="74">
        <v>5.9</v>
      </c>
      <c r="BV1112" s="74">
        <v>8.9</v>
      </c>
      <c r="BW1112" s="74">
        <v>53.7</v>
      </c>
      <c r="BX1112" s="74">
        <v>72.900000000000006</v>
      </c>
      <c r="BY1112" s="74">
        <v>85.2</v>
      </c>
      <c r="BZ1112" s="78" t="s">
        <v>13</v>
      </c>
      <c r="CA1112" s="74" t="s">
        <v>13</v>
      </c>
      <c r="CB1112" s="78" t="s">
        <v>13</v>
      </c>
      <c r="CC1112" s="74" t="s">
        <v>13</v>
      </c>
      <c r="CD1112" s="74" t="s">
        <v>13</v>
      </c>
      <c r="CE1112" s="74" t="s">
        <v>13</v>
      </c>
      <c r="CF1112" s="74" t="s">
        <v>13</v>
      </c>
      <c r="CG1112" s="74" t="s">
        <v>13</v>
      </c>
      <c r="CH1112" s="78" t="s">
        <v>13</v>
      </c>
      <c r="CI1112" s="74" t="s">
        <v>13</v>
      </c>
      <c r="CJ1112" s="78" t="s">
        <v>13</v>
      </c>
      <c r="CK1112" s="74" t="s">
        <v>13</v>
      </c>
      <c r="CL1112" s="74" t="s">
        <v>13</v>
      </c>
      <c r="CM1112" s="74" t="s">
        <v>13</v>
      </c>
      <c r="CN1112" s="74" t="s">
        <v>13</v>
      </c>
      <c r="CO1112" s="74" t="s">
        <v>13</v>
      </c>
      <c r="CP1112" s="78"/>
      <c r="CQ1112" s="74"/>
      <c r="CR1112" s="78"/>
      <c r="CS1112" s="74"/>
      <c r="CT1112" s="74"/>
      <c r="CU1112" s="74"/>
      <c r="CV1112" s="74"/>
      <c r="CW1112" s="74"/>
    </row>
    <row r="1113" spans="1:101" ht="16.5" x14ac:dyDescent="0.3">
      <c r="A1113" s="74" t="s">
        <v>296</v>
      </c>
      <c r="B1113" s="74">
        <v>62</v>
      </c>
      <c r="C1113" s="74">
        <v>10007151</v>
      </c>
      <c r="D1113" s="74" t="s">
        <v>36</v>
      </c>
      <c r="E1113" s="74" t="s">
        <v>147</v>
      </c>
      <c r="F1113" s="78">
        <v>1475</v>
      </c>
      <c r="G1113" s="74">
        <v>3.3</v>
      </c>
      <c r="H1113" s="78">
        <v>1430</v>
      </c>
      <c r="I1113" s="74">
        <v>5.6</v>
      </c>
      <c r="J1113" s="74">
        <v>10.9</v>
      </c>
      <c r="K1113" s="74">
        <v>66.7</v>
      </c>
      <c r="L1113" s="74">
        <v>79.099999999999994</v>
      </c>
      <c r="M1113" s="74">
        <v>83.5</v>
      </c>
      <c r="N1113" s="78" t="s">
        <v>13</v>
      </c>
      <c r="O1113" s="74" t="s">
        <v>13</v>
      </c>
      <c r="P1113" s="78" t="s">
        <v>13</v>
      </c>
      <c r="Q1113" s="74" t="s">
        <v>13</v>
      </c>
      <c r="R1113" s="74" t="s">
        <v>13</v>
      </c>
      <c r="S1113" s="74" t="s">
        <v>13</v>
      </c>
      <c r="T1113" s="74" t="s">
        <v>13</v>
      </c>
      <c r="U1113" s="74" t="s">
        <v>13</v>
      </c>
      <c r="V1113" s="78" t="s">
        <v>13</v>
      </c>
      <c r="W1113" s="74" t="s">
        <v>13</v>
      </c>
      <c r="X1113" s="78" t="s">
        <v>13</v>
      </c>
      <c r="Y1113" s="74" t="s">
        <v>13</v>
      </c>
      <c r="Z1113" s="74" t="s">
        <v>13</v>
      </c>
      <c r="AA1113" s="74" t="s">
        <v>13</v>
      </c>
      <c r="AB1113" s="74" t="s">
        <v>13</v>
      </c>
      <c r="AC1113" s="74" t="s">
        <v>13</v>
      </c>
      <c r="AD1113" s="78"/>
      <c r="AE1113" s="74"/>
      <c r="AF1113" s="78"/>
      <c r="AG1113" s="74"/>
      <c r="AH1113" s="74"/>
      <c r="AI1113" s="74"/>
      <c r="AJ1113" s="74"/>
      <c r="AK1113" s="74"/>
      <c r="AL1113" s="78">
        <v>1010</v>
      </c>
      <c r="AM1113" s="74">
        <v>1.4</v>
      </c>
      <c r="AN1113" s="78">
        <v>995</v>
      </c>
      <c r="AO1113" s="74">
        <v>6</v>
      </c>
      <c r="AP1113" s="74">
        <v>12.1</v>
      </c>
      <c r="AQ1113" s="74">
        <v>65.400000000000006</v>
      </c>
      <c r="AR1113" s="74">
        <v>75.2</v>
      </c>
      <c r="AS1113" s="74">
        <v>81.8</v>
      </c>
      <c r="AT1113" s="78" t="s">
        <v>13</v>
      </c>
      <c r="AU1113" s="74" t="s">
        <v>13</v>
      </c>
      <c r="AV1113" s="78" t="s">
        <v>13</v>
      </c>
      <c r="AW1113" s="74" t="s">
        <v>13</v>
      </c>
      <c r="AX1113" s="74" t="s">
        <v>13</v>
      </c>
      <c r="AY1113" s="74" t="s">
        <v>13</v>
      </c>
      <c r="AZ1113" s="74" t="s">
        <v>13</v>
      </c>
      <c r="BA1113" s="74" t="s">
        <v>13</v>
      </c>
      <c r="BB1113" s="78" t="s">
        <v>13</v>
      </c>
      <c r="BC1113" s="74" t="s">
        <v>13</v>
      </c>
      <c r="BD1113" s="78" t="s">
        <v>13</v>
      </c>
      <c r="BE1113" s="74" t="s">
        <v>13</v>
      </c>
      <c r="BF1113" s="74" t="s">
        <v>13</v>
      </c>
      <c r="BG1113" s="74" t="s">
        <v>13</v>
      </c>
      <c r="BH1113" s="74" t="s">
        <v>13</v>
      </c>
      <c r="BI1113" s="74" t="s">
        <v>13</v>
      </c>
      <c r="BJ1113" s="78"/>
      <c r="BK1113" s="74"/>
      <c r="BL1113" s="78"/>
      <c r="BM1113" s="74"/>
      <c r="BN1113" s="74"/>
      <c r="BO1113" s="74"/>
      <c r="BP1113" s="74"/>
      <c r="BQ1113" s="74"/>
      <c r="BR1113" s="78">
        <v>2485</v>
      </c>
      <c r="BS1113" s="74">
        <v>2.5</v>
      </c>
      <c r="BT1113" s="78">
        <v>2425</v>
      </c>
      <c r="BU1113" s="74">
        <v>5.8</v>
      </c>
      <c r="BV1113" s="74">
        <v>11.4</v>
      </c>
      <c r="BW1113" s="74">
        <v>66.099999999999994</v>
      </c>
      <c r="BX1113" s="74">
        <v>77.5</v>
      </c>
      <c r="BY1113" s="74">
        <v>82.8</v>
      </c>
      <c r="BZ1113" s="78" t="s">
        <v>13</v>
      </c>
      <c r="CA1113" s="74" t="s">
        <v>13</v>
      </c>
      <c r="CB1113" s="78" t="s">
        <v>13</v>
      </c>
      <c r="CC1113" s="74" t="s">
        <v>13</v>
      </c>
      <c r="CD1113" s="74" t="s">
        <v>13</v>
      </c>
      <c r="CE1113" s="74" t="s">
        <v>13</v>
      </c>
      <c r="CF1113" s="74" t="s">
        <v>13</v>
      </c>
      <c r="CG1113" s="74" t="s">
        <v>13</v>
      </c>
      <c r="CH1113" s="78" t="s">
        <v>13</v>
      </c>
      <c r="CI1113" s="74" t="s">
        <v>13</v>
      </c>
      <c r="CJ1113" s="78" t="s">
        <v>13</v>
      </c>
      <c r="CK1113" s="74" t="s">
        <v>13</v>
      </c>
      <c r="CL1113" s="74" t="s">
        <v>13</v>
      </c>
      <c r="CM1113" s="74" t="s">
        <v>13</v>
      </c>
      <c r="CN1113" s="74" t="s">
        <v>13</v>
      </c>
      <c r="CO1113" s="74" t="s">
        <v>13</v>
      </c>
      <c r="CP1113" s="78"/>
      <c r="CQ1113" s="74"/>
      <c r="CR1113" s="78"/>
      <c r="CS1113" s="74"/>
      <c r="CT1113" s="74"/>
      <c r="CU1113" s="74"/>
      <c r="CV1113" s="74"/>
      <c r="CW1113" s="74"/>
    </row>
    <row r="1114" spans="1:101" ht="16.5" x14ac:dyDescent="0.3">
      <c r="A1114" s="74" t="s">
        <v>296</v>
      </c>
      <c r="B1114" s="74">
        <v>23</v>
      </c>
      <c r="C1114" s="74">
        <v>10003956</v>
      </c>
      <c r="D1114" s="74" t="s">
        <v>39</v>
      </c>
      <c r="E1114" s="74" t="s">
        <v>149</v>
      </c>
      <c r="F1114" s="78">
        <v>940</v>
      </c>
      <c r="G1114" s="74">
        <v>4.4000000000000004</v>
      </c>
      <c r="H1114" s="78">
        <v>900</v>
      </c>
      <c r="I1114" s="74">
        <v>6.7</v>
      </c>
      <c r="J1114" s="74">
        <v>10.5</v>
      </c>
      <c r="K1114" s="74">
        <v>65.7</v>
      </c>
      <c r="L1114" s="74">
        <v>77.400000000000006</v>
      </c>
      <c r="M1114" s="74">
        <v>82.9</v>
      </c>
      <c r="N1114" s="78" t="s">
        <v>13</v>
      </c>
      <c r="O1114" s="74" t="s">
        <v>13</v>
      </c>
      <c r="P1114" s="78" t="s">
        <v>13</v>
      </c>
      <c r="Q1114" s="74" t="s">
        <v>13</v>
      </c>
      <c r="R1114" s="74" t="s">
        <v>13</v>
      </c>
      <c r="S1114" s="74" t="s">
        <v>13</v>
      </c>
      <c r="T1114" s="74" t="s">
        <v>13</v>
      </c>
      <c r="U1114" s="74" t="s">
        <v>13</v>
      </c>
      <c r="V1114" s="78" t="s">
        <v>13</v>
      </c>
      <c r="W1114" s="74" t="s">
        <v>13</v>
      </c>
      <c r="X1114" s="78" t="s">
        <v>13</v>
      </c>
      <c r="Y1114" s="74" t="s">
        <v>13</v>
      </c>
      <c r="Z1114" s="74" t="s">
        <v>13</v>
      </c>
      <c r="AA1114" s="74" t="s">
        <v>13</v>
      </c>
      <c r="AB1114" s="74" t="s">
        <v>13</v>
      </c>
      <c r="AC1114" s="74" t="s">
        <v>13</v>
      </c>
      <c r="AD1114" s="78"/>
      <c r="AE1114" s="74"/>
      <c r="AF1114" s="78"/>
      <c r="AG1114" s="74"/>
      <c r="AH1114" s="74"/>
      <c r="AI1114" s="74"/>
      <c r="AJ1114" s="74"/>
      <c r="AK1114" s="74"/>
      <c r="AL1114" s="78">
        <v>335</v>
      </c>
      <c r="AM1114" s="74">
        <v>2.1</v>
      </c>
      <c r="AN1114" s="78">
        <v>325</v>
      </c>
      <c r="AO1114" s="74">
        <v>8.9</v>
      </c>
      <c r="AP1114" s="74">
        <v>15</v>
      </c>
      <c r="AQ1114" s="74">
        <v>58.9</v>
      </c>
      <c r="AR1114" s="74">
        <v>69.599999999999994</v>
      </c>
      <c r="AS1114" s="74">
        <v>76.099999999999994</v>
      </c>
      <c r="AT1114" s="78" t="s">
        <v>13</v>
      </c>
      <c r="AU1114" s="74" t="s">
        <v>13</v>
      </c>
      <c r="AV1114" s="78" t="s">
        <v>13</v>
      </c>
      <c r="AW1114" s="74" t="s">
        <v>13</v>
      </c>
      <c r="AX1114" s="74" t="s">
        <v>13</v>
      </c>
      <c r="AY1114" s="74" t="s">
        <v>13</v>
      </c>
      <c r="AZ1114" s="74" t="s">
        <v>13</v>
      </c>
      <c r="BA1114" s="74" t="s">
        <v>13</v>
      </c>
      <c r="BB1114" s="78" t="s">
        <v>13</v>
      </c>
      <c r="BC1114" s="74" t="s">
        <v>13</v>
      </c>
      <c r="BD1114" s="78" t="s">
        <v>13</v>
      </c>
      <c r="BE1114" s="74" t="s">
        <v>13</v>
      </c>
      <c r="BF1114" s="74" t="s">
        <v>13</v>
      </c>
      <c r="BG1114" s="74" t="s">
        <v>13</v>
      </c>
      <c r="BH1114" s="74" t="s">
        <v>13</v>
      </c>
      <c r="BI1114" s="74" t="s">
        <v>13</v>
      </c>
      <c r="BJ1114" s="78"/>
      <c r="BK1114" s="74"/>
      <c r="BL1114" s="78"/>
      <c r="BM1114" s="74"/>
      <c r="BN1114" s="74"/>
      <c r="BO1114" s="74"/>
      <c r="BP1114" s="74"/>
      <c r="BQ1114" s="74"/>
      <c r="BR1114" s="78">
        <v>1270</v>
      </c>
      <c r="BS1114" s="74">
        <v>3.8</v>
      </c>
      <c r="BT1114" s="78">
        <v>1225</v>
      </c>
      <c r="BU1114" s="74">
        <v>7.3</v>
      </c>
      <c r="BV1114" s="74">
        <v>11.7</v>
      </c>
      <c r="BW1114" s="74">
        <v>63.9</v>
      </c>
      <c r="BX1114" s="74">
        <v>75.3</v>
      </c>
      <c r="BY1114" s="74">
        <v>81</v>
      </c>
      <c r="BZ1114" s="78" t="s">
        <v>13</v>
      </c>
      <c r="CA1114" s="74" t="s">
        <v>13</v>
      </c>
      <c r="CB1114" s="78" t="s">
        <v>13</v>
      </c>
      <c r="CC1114" s="74" t="s">
        <v>13</v>
      </c>
      <c r="CD1114" s="74" t="s">
        <v>13</v>
      </c>
      <c r="CE1114" s="74" t="s">
        <v>13</v>
      </c>
      <c r="CF1114" s="74" t="s">
        <v>13</v>
      </c>
      <c r="CG1114" s="74" t="s">
        <v>13</v>
      </c>
      <c r="CH1114" s="78" t="s">
        <v>13</v>
      </c>
      <c r="CI1114" s="74" t="s">
        <v>13</v>
      </c>
      <c r="CJ1114" s="78" t="s">
        <v>13</v>
      </c>
      <c r="CK1114" s="74" t="s">
        <v>13</v>
      </c>
      <c r="CL1114" s="74" t="s">
        <v>13</v>
      </c>
      <c r="CM1114" s="74" t="s">
        <v>13</v>
      </c>
      <c r="CN1114" s="74" t="s">
        <v>13</v>
      </c>
      <c r="CO1114" s="74" t="s">
        <v>13</v>
      </c>
      <c r="CP1114" s="78"/>
      <c r="CQ1114" s="74"/>
      <c r="CR1114" s="78"/>
      <c r="CS1114" s="74"/>
      <c r="CT1114" s="74"/>
      <c r="CU1114" s="74"/>
      <c r="CV1114" s="74"/>
      <c r="CW1114" s="74"/>
    </row>
    <row r="1115" spans="1:101" ht="16.5" x14ac:dyDescent="0.3">
      <c r="A1115" s="74" t="s">
        <v>296</v>
      </c>
      <c r="B1115" s="74">
        <v>65</v>
      </c>
      <c r="C1115" s="74">
        <v>10003957</v>
      </c>
      <c r="D1115" s="74" t="s">
        <v>39</v>
      </c>
      <c r="E1115" s="74" t="s">
        <v>151</v>
      </c>
      <c r="F1115" s="78">
        <v>2340</v>
      </c>
      <c r="G1115" s="74">
        <v>3.7</v>
      </c>
      <c r="H1115" s="78">
        <v>2255</v>
      </c>
      <c r="I1115" s="74">
        <v>6.1</v>
      </c>
      <c r="J1115" s="74">
        <v>10.9</v>
      </c>
      <c r="K1115" s="74">
        <v>63.4</v>
      </c>
      <c r="L1115" s="74">
        <v>77.599999999999994</v>
      </c>
      <c r="M1115" s="74">
        <v>83</v>
      </c>
      <c r="N1115" s="78" t="s">
        <v>13</v>
      </c>
      <c r="O1115" s="74" t="s">
        <v>13</v>
      </c>
      <c r="P1115" s="78" t="s">
        <v>13</v>
      </c>
      <c r="Q1115" s="74" t="s">
        <v>13</v>
      </c>
      <c r="R1115" s="74" t="s">
        <v>13</v>
      </c>
      <c r="S1115" s="74" t="s">
        <v>13</v>
      </c>
      <c r="T1115" s="74" t="s">
        <v>13</v>
      </c>
      <c r="U1115" s="74" t="s">
        <v>13</v>
      </c>
      <c r="V1115" s="78" t="s">
        <v>13</v>
      </c>
      <c r="W1115" s="74" t="s">
        <v>13</v>
      </c>
      <c r="X1115" s="78" t="s">
        <v>13</v>
      </c>
      <c r="Y1115" s="74" t="s">
        <v>13</v>
      </c>
      <c r="Z1115" s="74" t="s">
        <v>13</v>
      </c>
      <c r="AA1115" s="74" t="s">
        <v>13</v>
      </c>
      <c r="AB1115" s="74" t="s">
        <v>13</v>
      </c>
      <c r="AC1115" s="74" t="s">
        <v>13</v>
      </c>
      <c r="AD1115" s="78"/>
      <c r="AE1115" s="74"/>
      <c r="AF1115" s="78"/>
      <c r="AG1115" s="74"/>
      <c r="AH1115" s="74"/>
      <c r="AI1115" s="74"/>
      <c r="AJ1115" s="74"/>
      <c r="AK1115" s="74"/>
      <c r="AL1115" s="78">
        <v>1895</v>
      </c>
      <c r="AM1115" s="74">
        <v>2.4</v>
      </c>
      <c r="AN1115" s="78">
        <v>1850</v>
      </c>
      <c r="AO1115" s="74">
        <v>7.9</v>
      </c>
      <c r="AP1115" s="74">
        <v>14.2</v>
      </c>
      <c r="AQ1115" s="74">
        <v>62</v>
      </c>
      <c r="AR1115" s="74">
        <v>71.5</v>
      </c>
      <c r="AS1115" s="74">
        <v>77.900000000000006</v>
      </c>
      <c r="AT1115" s="78" t="s">
        <v>13</v>
      </c>
      <c r="AU1115" s="74" t="s">
        <v>13</v>
      </c>
      <c r="AV1115" s="78" t="s">
        <v>13</v>
      </c>
      <c r="AW1115" s="74" t="s">
        <v>13</v>
      </c>
      <c r="AX1115" s="74" t="s">
        <v>13</v>
      </c>
      <c r="AY1115" s="74" t="s">
        <v>13</v>
      </c>
      <c r="AZ1115" s="74" t="s">
        <v>13</v>
      </c>
      <c r="BA1115" s="74" t="s">
        <v>13</v>
      </c>
      <c r="BB1115" s="78" t="s">
        <v>13</v>
      </c>
      <c r="BC1115" s="74" t="s">
        <v>13</v>
      </c>
      <c r="BD1115" s="78" t="s">
        <v>13</v>
      </c>
      <c r="BE1115" s="74" t="s">
        <v>13</v>
      </c>
      <c r="BF1115" s="74" t="s">
        <v>13</v>
      </c>
      <c r="BG1115" s="74" t="s">
        <v>13</v>
      </c>
      <c r="BH1115" s="74" t="s">
        <v>13</v>
      </c>
      <c r="BI1115" s="74" t="s">
        <v>13</v>
      </c>
      <c r="BJ1115" s="78"/>
      <c r="BK1115" s="74"/>
      <c r="BL1115" s="78"/>
      <c r="BM1115" s="74"/>
      <c r="BN1115" s="74"/>
      <c r="BO1115" s="74"/>
      <c r="BP1115" s="74"/>
      <c r="BQ1115" s="74"/>
      <c r="BR1115" s="78">
        <v>4240</v>
      </c>
      <c r="BS1115" s="74">
        <v>3.1</v>
      </c>
      <c r="BT1115" s="78">
        <v>4105</v>
      </c>
      <c r="BU1115" s="74">
        <v>6.9</v>
      </c>
      <c r="BV1115" s="74">
        <v>12.4</v>
      </c>
      <c r="BW1115" s="74">
        <v>62.8</v>
      </c>
      <c r="BX1115" s="74">
        <v>74.8</v>
      </c>
      <c r="BY1115" s="74">
        <v>80.7</v>
      </c>
      <c r="BZ1115" s="78" t="s">
        <v>13</v>
      </c>
      <c r="CA1115" s="74" t="s">
        <v>13</v>
      </c>
      <c r="CB1115" s="78" t="s">
        <v>13</v>
      </c>
      <c r="CC1115" s="74" t="s">
        <v>13</v>
      </c>
      <c r="CD1115" s="74" t="s">
        <v>13</v>
      </c>
      <c r="CE1115" s="74" t="s">
        <v>13</v>
      </c>
      <c r="CF1115" s="74" t="s">
        <v>13</v>
      </c>
      <c r="CG1115" s="74" t="s">
        <v>13</v>
      </c>
      <c r="CH1115" s="78" t="s">
        <v>13</v>
      </c>
      <c r="CI1115" s="74" t="s">
        <v>13</v>
      </c>
      <c r="CJ1115" s="78" t="s">
        <v>13</v>
      </c>
      <c r="CK1115" s="74" t="s">
        <v>13</v>
      </c>
      <c r="CL1115" s="74" t="s">
        <v>13</v>
      </c>
      <c r="CM1115" s="74" t="s">
        <v>13</v>
      </c>
      <c r="CN1115" s="74" t="s">
        <v>13</v>
      </c>
      <c r="CO1115" s="74" t="s">
        <v>13</v>
      </c>
      <c r="CP1115" s="78"/>
      <c r="CQ1115" s="74"/>
      <c r="CR1115" s="78"/>
      <c r="CS1115" s="74"/>
      <c r="CT1115" s="74"/>
      <c r="CU1115" s="74"/>
      <c r="CV1115" s="74"/>
      <c r="CW1115" s="74"/>
    </row>
    <row r="1116" spans="1:101" ht="16.5" x14ac:dyDescent="0.3">
      <c r="A1116" s="74" t="s">
        <v>296</v>
      </c>
      <c r="B1116" s="74">
        <v>209</v>
      </c>
      <c r="C1116" s="74">
        <v>10003945</v>
      </c>
      <c r="D1116" s="74" t="s">
        <v>39</v>
      </c>
      <c r="E1116" s="74" t="s">
        <v>153</v>
      </c>
      <c r="F1116" s="78">
        <v>80</v>
      </c>
      <c r="G1116" s="74">
        <v>3.8</v>
      </c>
      <c r="H1116" s="78">
        <v>75</v>
      </c>
      <c r="I1116" s="74">
        <v>9.1</v>
      </c>
      <c r="J1116" s="74">
        <v>11.7</v>
      </c>
      <c r="K1116" s="74" t="s">
        <v>396</v>
      </c>
      <c r="L1116" s="74" t="s">
        <v>396</v>
      </c>
      <c r="M1116" s="74">
        <v>79.2</v>
      </c>
      <c r="N1116" s="78" t="s">
        <v>13</v>
      </c>
      <c r="O1116" s="74" t="s">
        <v>13</v>
      </c>
      <c r="P1116" s="78" t="s">
        <v>13</v>
      </c>
      <c r="Q1116" s="74" t="s">
        <v>13</v>
      </c>
      <c r="R1116" s="74" t="s">
        <v>13</v>
      </c>
      <c r="S1116" s="74" t="s">
        <v>13</v>
      </c>
      <c r="T1116" s="74" t="s">
        <v>13</v>
      </c>
      <c r="U1116" s="74" t="s">
        <v>13</v>
      </c>
      <c r="V1116" s="78" t="s">
        <v>13</v>
      </c>
      <c r="W1116" s="74" t="s">
        <v>13</v>
      </c>
      <c r="X1116" s="78" t="s">
        <v>13</v>
      </c>
      <c r="Y1116" s="74" t="s">
        <v>13</v>
      </c>
      <c r="Z1116" s="74" t="s">
        <v>13</v>
      </c>
      <c r="AA1116" s="74" t="s">
        <v>13</v>
      </c>
      <c r="AB1116" s="74" t="s">
        <v>13</v>
      </c>
      <c r="AC1116" s="74" t="s">
        <v>13</v>
      </c>
      <c r="AD1116" s="78"/>
      <c r="AE1116" s="74"/>
      <c r="AF1116" s="78"/>
      <c r="AG1116" s="74"/>
      <c r="AH1116" s="74"/>
      <c r="AI1116" s="74"/>
      <c r="AJ1116" s="74"/>
      <c r="AK1116" s="74"/>
      <c r="AL1116" s="78">
        <v>75</v>
      </c>
      <c r="AM1116" s="74">
        <v>1.4</v>
      </c>
      <c r="AN1116" s="78">
        <v>75</v>
      </c>
      <c r="AO1116" s="74">
        <v>19.2</v>
      </c>
      <c r="AP1116" s="74">
        <v>21.9</v>
      </c>
      <c r="AQ1116" s="74" t="s">
        <v>396</v>
      </c>
      <c r="AR1116" s="74" t="s">
        <v>396</v>
      </c>
      <c r="AS1116" s="74">
        <v>58.9</v>
      </c>
      <c r="AT1116" s="78" t="s">
        <v>13</v>
      </c>
      <c r="AU1116" s="74" t="s">
        <v>13</v>
      </c>
      <c r="AV1116" s="78" t="s">
        <v>13</v>
      </c>
      <c r="AW1116" s="74" t="s">
        <v>13</v>
      </c>
      <c r="AX1116" s="74" t="s">
        <v>13</v>
      </c>
      <c r="AY1116" s="74" t="s">
        <v>13</v>
      </c>
      <c r="AZ1116" s="74" t="s">
        <v>13</v>
      </c>
      <c r="BA1116" s="74" t="s">
        <v>13</v>
      </c>
      <c r="BB1116" s="78" t="s">
        <v>13</v>
      </c>
      <c r="BC1116" s="74" t="s">
        <v>13</v>
      </c>
      <c r="BD1116" s="78" t="s">
        <v>13</v>
      </c>
      <c r="BE1116" s="74" t="s">
        <v>13</v>
      </c>
      <c r="BF1116" s="74" t="s">
        <v>13</v>
      </c>
      <c r="BG1116" s="74" t="s">
        <v>13</v>
      </c>
      <c r="BH1116" s="74" t="s">
        <v>13</v>
      </c>
      <c r="BI1116" s="74" t="s">
        <v>13</v>
      </c>
      <c r="BJ1116" s="78"/>
      <c r="BK1116" s="74"/>
      <c r="BL1116" s="78"/>
      <c r="BM1116" s="74"/>
      <c r="BN1116" s="74"/>
      <c r="BO1116" s="74"/>
      <c r="BP1116" s="74"/>
      <c r="BQ1116" s="74"/>
      <c r="BR1116" s="78">
        <v>155</v>
      </c>
      <c r="BS1116" s="74">
        <v>2.6</v>
      </c>
      <c r="BT1116" s="78">
        <v>150</v>
      </c>
      <c r="BU1116" s="74">
        <v>14</v>
      </c>
      <c r="BV1116" s="74">
        <v>16.7</v>
      </c>
      <c r="BW1116" s="74" t="s">
        <v>396</v>
      </c>
      <c r="BX1116" s="74" t="s">
        <v>396</v>
      </c>
      <c r="BY1116" s="74">
        <v>69.3</v>
      </c>
      <c r="BZ1116" s="78" t="s">
        <v>13</v>
      </c>
      <c r="CA1116" s="74" t="s">
        <v>13</v>
      </c>
      <c r="CB1116" s="78" t="s">
        <v>13</v>
      </c>
      <c r="CC1116" s="74" t="s">
        <v>13</v>
      </c>
      <c r="CD1116" s="74" t="s">
        <v>13</v>
      </c>
      <c r="CE1116" s="74" t="s">
        <v>13</v>
      </c>
      <c r="CF1116" s="74" t="s">
        <v>13</v>
      </c>
      <c r="CG1116" s="74" t="s">
        <v>13</v>
      </c>
      <c r="CH1116" s="78" t="s">
        <v>13</v>
      </c>
      <c r="CI1116" s="74" t="s">
        <v>13</v>
      </c>
      <c r="CJ1116" s="78" t="s">
        <v>13</v>
      </c>
      <c r="CK1116" s="74" t="s">
        <v>13</v>
      </c>
      <c r="CL1116" s="74" t="s">
        <v>13</v>
      </c>
      <c r="CM1116" s="74" t="s">
        <v>13</v>
      </c>
      <c r="CN1116" s="74" t="s">
        <v>13</v>
      </c>
      <c r="CO1116" s="74" t="s">
        <v>13</v>
      </c>
      <c r="CP1116" s="78"/>
      <c r="CQ1116" s="74"/>
      <c r="CR1116" s="78"/>
      <c r="CS1116" s="74"/>
      <c r="CT1116" s="74"/>
      <c r="CU1116" s="74"/>
      <c r="CV1116" s="74"/>
      <c r="CW1116" s="74"/>
    </row>
    <row r="1117" spans="1:101" ht="16.5" x14ac:dyDescent="0.3">
      <c r="A1117" s="74" t="s">
        <v>296</v>
      </c>
      <c r="B1117" s="74">
        <v>126</v>
      </c>
      <c r="C1117" s="74">
        <v>10006842</v>
      </c>
      <c r="D1117" s="74" t="s">
        <v>39</v>
      </c>
      <c r="E1117" s="74" t="s">
        <v>155</v>
      </c>
      <c r="F1117" s="78">
        <v>1820</v>
      </c>
      <c r="G1117" s="74">
        <v>2</v>
      </c>
      <c r="H1117" s="78">
        <v>1785</v>
      </c>
      <c r="I1117" s="74">
        <v>6.4</v>
      </c>
      <c r="J1117" s="74">
        <v>9.9</v>
      </c>
      <c r="K1117" s="74">
        <v>58.9</v>
      </c>
      <c r="L1117" s="74">
        <v>75.5</v>
      </c>
      <c r="M1117" s="74">
        <v>83.7</v>
      </c>
      <c r="N1117" s="78" t="s">
        <v>13</v>
      </c>
      <c r="O1117" s="74" t="s">
        <v>13</v>
      </c>
      <c r="P1117" s="78" t="s">
        <v>13</v>
      </c>
      <c r="Q1117" s="74" t="s">
        <v>13</v>
      </c>
      <c r="R1117" s="74" t="s">
        <v>13</v>
      </c>
      <c r="S1117" s="74" t="s">
        <v>13</v>
      </c>
      <c r="T1117" s="74" t="s">
        <v>13</v>
      </c>
      <c r="U1117" s="74" t="s">
        <v>13</v>
      </c>
      <c r="V1117" s="78" t="s">
        <v>13</v>
      </c>
      <c r="W1117" s="74" t="s">
        <v>13</v>
      </c>
      <c r="X1117" s="78" t="s">
        <v>13</v>
      </c>
      <c r="Y1117" s="74" t="s">
        <v>13</v>
      </c>
      <c r="Z1117" s="74" t="s">
        <v>13</v>
      </c>
      <c r="AA1117" s="74" t="s">
        <v>13</v>
      </c>
      <c r="AB1117" s="74" t="s">
        <v>13</v>
      </c>
      <c r="AC1117" s="74" t="s">
        <v>13</v>
      </c>
      <c r="AD1117" s="78"/>
      <c r="AE1117" s="74"/>
      <c r="AF1117" s="78"/>
      <c r="AG1117" s="74"/>
      <c r="AH1117" s="74"/>
      <c r="AI1117" s="74"/>
      <c r="AJ1117" s="74"/>
      <c r="AK1117" s="74"/>
      <c r="AL1117" s="78">
        <v>1350</v>
      </c>
      <c r="AM1117" s="74">
        <v>1.5</v>
      </c>
      <c r="AN1117" s="78">
        <v>1330</v>
      </c>
      <c r="AO1117" s="74">
        <v>7.5</v>
      </c>
      <c r="AP1117" s="74">
        <v>12.5</v>
      </c>
      <c r="AQ1117" s="74">
        <v>56.4</v>
      </c>
      <c r="AR1117" s="74">
        <v>68.8</v>
      </c>
      <c r="AS1117" s="74">
        <v>80</v>
      </c>
      <c r="AT1117" s="78" t="s">
        <v>13</v>
      </c>
      <c r="AU1117" s="74" t="s">
        <v>13</v>
      </c>
      <c r="AV1117" s="78" t="s">
        <v>13</v>
      </c>
      <c r="AW1117" s="74" t="s">
        <v>13</v>
      </c>
      <c r="AX1117" s="74" t="s">
        <v>13</v>
      </c>
      <c r="AY1117" s="74" t="s">
        <v>13</v>
      </c>
      <c r="AZ1117" s="74" t="s">
        <v>13</v>
      </c>
      <c r="BA1117" s="74" t="s">
        <v>13</v>
      </c>
      <c r="BB1117" s="78" t="s">
        <v>13</v>
      </c>
      <c r="BC1117" s="74" t="s">
        <v>13</v>
      </c>
      <c r="BD1117" s="78" t="s">
        <v>13</v>
      </c>
      <c r="BE1117" s="74" t="s">
        <v>13</v>
      </c>
      <c r="BF1117" s="74" t="s">
        <v>13</v>
      </c>
      <c r="BG1117" s="74" t="s">
        <v>13</v>
      </c>
      <c r="BH1117" s="74" t="s">
        <v>13</v>
      </c>
      <c r="BI1117" s="74" t="s">
        <v>13</v>
      </c>
      <c r="BJ1117" s="78"/>
      <c r="BK1117" s="74"/>
      <c r="BL1117" s="78"/>
      <c r="BM1117" s="74"/>
      <c r="BN1117" s="74"/>
      <c r="BO1117" s="74"/>
      <c r="BP1117" s="74"/>
      <c r="BQ1117" s="74"/>
      <c r="BR1117" s="78">
        <v>3170</v>
      </c>
      <c r="BS1117" s="74">
        <v>1.8</v>
      </c>
      <c r="BT1117" s="78">
        <v>3115</v>
      </c>
      <c r="BU1117" s="74">
        <v>6.9</v>
      </c>
      <c r="BV1117" s="74">
        <v>11</v>
      </c>
      <c r="BW1117" s="74">
        <v>57.8</v>
      </c>
      <c r="BX1117" s="74">
        <v>72.599999999999994</v>
      </c>
      <c r="BY1117" s="74">
        <v>82.1</v>
      </c>
      <c r="BZ1117" s="78" t="s">
        <v>13</v>
      </c>
      <c r="CA1117" s="74" t="s">
        <v>13</v>
      </c>
      <c r="CB1117" s="78" t="s">
        <v>13</v>
      </c>
      <c r="CC1117" s="74" t="s">
        <v>13</v>
      </c>
      <c r="CD1117" s="74" t="s">
        <v>13</v>
      </c>
      <c r="CE1117" s="74" t="s">
        <v>13</v>
      </c>
      <c r="CF1117" s="74" t="s">
        <v>13</v>
      </c>
      <c r="CG1117" s="74" t="s">
        <v>13</v>
      </c>
      <c r="CH1117" s="78" t="s">
        <v>13</v>
      </c>
      <c r="CI1117" s="74" t="s">
        <v>13</v>
      </c>
      <c r="CJ1117" s="78" t="s">
        <v>13</v>
      </c>
      <c r="CK1117" s="74" t="s">
        <v>13</v>
      </c>
      <c r="CL1117" s="74" t="s">
        <v>13</v>
      </c>
      <c r="CM1117" s="74" t="s">
        <v>13</v>
      </c>
      <c r="CN1117" s="74" t="s">
        <v>13</v>
      </c>
      <c r="CO1117" s="74" t="s">
        <v>13</v>
      </c>
      <c r="CP1117" s="78"/>
      <c r="CQ1117" s="74"/>
      <c r="CR1117" s="78"/>
      <c r="CS1117" s="74"/>
      <c r="CT1117" s="74"/>
      <c r="CU1117" s="74"/>
      <c r="CV1117" s="74"/>
      <c r="CW1117" s="74"/>
    </row>
    <row r="1118" spans="1:101" ht="16.5" x14ac:dyDescent="0.3">
      <c r="A1118" s="74" t="s">
        <v>296</v>
      </c>
      <c r="B1118" s="74">
        <v>24</v>
      </c>
      <c r="C1118" s="74">
        <v>10007162</v>
      </c>
      <c r="D1118" s="74" t="s">
        <v>27</v>
      </c>
      <c r="E1118" s="74" t="s">
        <v>157</v>
      </c>
      <c r="F1118" s="78">
        <v>1535</v>
      </c>
      <c r="G1118" s="74">
        <v>4.2</v>
      </c>
      <c r="H1118" s="78">
        <v>1470</v>
      </c>
      <c r="I1118" s="74">
        <v>13.4</v>
      </c>
      <c r="J1118" s="74">
        <v>19.3</v>
      </c>
      <c r="K1118" s="74">
        <v>61.9</v>
      </c>
      <c r="L1118" s="74">
        <v>64.8</v>
      </c>
      <c r="M1118" s="74">
        <v>67.400000000000006</v>
      </c>
      <c r="N1118" s="78" t="s">
        <v>13</v>
      </c>
      <c r="O1118" s="74" t="s">
        <v>13</v>
      </c>
      <c r="P1118" s="78" t="s">
        <v>13</v>
      </c>
      <c r="Q1118" s="74" t="s">
        <v>13</v>
      </c>
      <c r="R1118" s="74" t="s">
        <v>13</v>
      </c>
      <c r="S1118" s="74" t="s">
        <v>13</v>
      </c>
      <c r="T1118" s="74" t="s">
        <v>13</v>
      </c>
      <c r="U1118" s="74" t="s">
        <v>13</v>
      </c>
      <c r="V1118" s="78" t="s">
        <v>13</v>
      </c>
      <c r="W1118" s="74" t="s">
        <v>13</v>
      </c>
      <c r="X1118" s="78" t="s">
        <v>13</v>
      </c>
      <c r="Y1118" s="74" t="s">
        <v>13</v>
      </c>
      <c r="Z1118" s="74" t="s">
        <v>13</v>
      </c>
      <c r="AA1118" s="74" t="s">
        <v>13</v>
      </c>
      <c r="AB1118" s="74" t="s">
        <v>13</v>
      </c>
      <c r="AC1118" s="74" t="s">
        <v>13</v>
      </c>
      <c r="AD1118" s="78"/>
      <c r="AE1118" s="74"/>
      <c r="AF1118" s="78"/>
      <c r="AG1118" s="74"/>
      <c r="AH1118" s="74"/>
      <c r="AI1118" s="74"/>
      <c r="AJ1118" s="74"/>
      <c r="AK1118" s="74"/>
      <c r="AL1118" s="78">
        <v>640</v>
      </c>
      <c r="AM1118" s="74">
        <v>2.8</v>
      </c>
      <c r="AN1118" s="78">
        <v>625</v>
      </c>
      <c r="AO1118" s="74">
        <v>15.2</v>
      </c>
      <c r="AP1118" s="74">
        <v>22</v>
      </c>
      <c r="AQ1118" s="74">
        <v>56.9</v>
      </c>
      <c r="AR1118" s="74">
        <v>59.9</v>
      </c>
      <c r="AS1118" s="74">
        <v>62.8</v>
      </c>
      <c r="AT1118" s="78" t="s">
        <v>13</v>
      </c>
      <c r="AU1118" s="74" t="s">
        <v>13</v>
      </c>
      <c r="AV1118" s="78" t="s">
        <v>13</v>
      </c>
      <c r="AW1118" s="74" t="s">
        <v>13</v>
      </c>
      <c r="AX1118" s="74" t="s">
        <v>13</v>
      </c>
      <c r="AY1118" s="74" t="s">
        <v>13</v>
      </c>
      <c r="AZ1118" s="74" t="s">
        <v>13</v>
      </c>
      <c r="BA1118" s="74" t="s">
        <v>13</v>
      </c>
      <c r="BB1118" s="78" t="s">
        <v>13</v>
      </c>
      <c r="BC1118" s="74" t="s">
        <v>13</v>
      </c>
      <c r="BD1118" s="78" t="s">
        <v>13</v>
      </c>
      <c r="BE1118" s="74" t="s">
        <v>13</v>
      </c>
      <c r="BF1118" s="74" t="s">
        <v>13</v>
      </c>
      <c r="BG1118" s="74" t="s">
        <v>13</v>
      </c>
      <c r="BH1118" s="74" t="s">
        <v>13</v>
      </c>
      <c r="BI1118" s="74" t="s">
        <v>13</v>
      </c>
      <c r="BJ1118" s="78"/>
      <c r="BK1118" s="74"/>
      <c r="BL1118" s="78"/>
      <c r="BM1118" s="74"/>
      <c r="BN1118" s="74"/>
      <c r="BO1118" s="74"/>
      <c r="BP1118" s="74"/>
      <c r="BQ1118" s="74"/>
      <c r="BR1118" s="78">
        <v>2175</v>
      </c>
      <c r="BS1118" s="74">
        <v>3.8</v>
      </c>
      <c r="BT1118" s="78">
        <v>2090</v>
      </c>
      <c r="BU1118" s="74">
        <v>13.9</v>
      </c>
      <c r="BV1118" s="74">
        <v>20.100000000000001</v>
      </c>
      <c r="BW1118" s="74">
        <v>60.4</v>
      </c>
      <c r="BX1118" s="74">
        <v>63.3</v>
      </c>
      <c r="BY1118" s="74">
        <v>66</v>
      </c>
      <c r="BZ1118" s="78" t="s">
        <v>13</v>
      </c>
      <c r="CA1118" s="74" t="s">
        <v>13</v>
      </c>
      <c r="CB1118" s="78" t="s">
        <v>13</v>
      </c>
      <c r="CC1118" s="74" t="s">
        <v>13</v>
      </c>
      <c r="CD1118" s="74" t="s">
        <v>13</v>
      </c>
      <c r="CE1118" s="74" t="s">
        <v>13</v>
      </c>
      <c r="CF1118" s="74" t="s">
        <v>13</v>
      </c>
      <c r="CG1118" s="74" t="s">
        <v>13</v>
      </c>
      <c r="CH1118" s="78" t="s">
        <v>13</v>
      </c>
      <c r="CI1118" s="74" t="s">
        <v>13</v>
      </c>
      <c r="CJ1118" s="78" t="s">
        <v>13</v>
      </c>
      <c r="CK1118" s="74" t="s">
        <v>13</v>
      </c>
      <c r="CL1118" s="74" t="s">
        <v>13</v>
      </c>
      <c r="CM1118" s="74" t="s">
        <v>13</v>
      </c>
      <c r="CN1118" s="74" t="s">
        <v>13</v>
      </c>
      <c r="CO1118" s="74" t="s">
        <v>13</v>
      </c>
      <c r="CP1118" s="78"/>
      <c r="CQ1118" s="74"/>
      <c r="CR1118" s="78"/>
      <c r="CS1118" s="74"/>
      <c r="CT1118" s="74"/>
      <c r="CU1118" s="74"/>
      <c r="CV1118" s="74"/>
      <c r="CW1118" s="74"/>
    </row>
    <row r="1119" spans="1:101" ht="16.5" x14ac:dyDescent="0.3">
      <c r="A1119" s="74" t="s">
        <v>296</v>
      </c>
      <c r="B1119" s="74">
        <v>135</v>
      </c>
      <c r="C1119" s="74">
        <v>10007769</v>
      </c>
      <c r="D1119" s="74" t="s">
        <v>27</v>
      </c>
      <c r="E1119" s="74" t="s">
        <v>159</v>
      </c>
      <c r="F1119" s="78" t="s">
        <v>13</v>
      </c>
      <c r="G1119" s="74" t="s">
        <v>13</v>
      </c>
      <c r="H1119" s="78" t="s">
        <v>13</v>
      </c>
      <c r="I1119" s="74" t="s">
        <v>13</v>
      </c>
      <c r="J1119" s="74" t="s">
        <v>13</v>
      </c>
      <c r="K1119" s="74" t="s">
        <v>13</v>
      </c>
      <c r="L1119" s="74" t="s">
        <v>13</v>
      </c>
      <c r="M1119" s="74" t="s">
        <v>13</v>
      </c>
      <c r="N1119" s="78" t="s">
        <v>13</v>
      </c>
      <c r="O1119" s="74" t="s">
        <v>13</v>
      </c>
      <c r="P1119" s="78" t="s">
        <v>13</v>
      </c>
      <c r="Q1119" s="74" t="s">
        <v>13</v>
      </c>
      <c r="R1119" s="74" t="s">
        <v>13</v>
      </c>
      <c r="S1119" s="74" t="s">
        <v>13</v>
      </c>
      <c r="T1119" s="74" t="s">
        <v>13</v>
      </c>
      <c r="U1119" s="74" t="s">
        <v>13</v>
      </c>
      <c r="V1119" s="78" t="s">
        <v>13</v>
      </c>
      <c r="W1119" s="74" t="s">
        <v>13</v>
      </c>
      <c r="X1119" s="78" t="s">
        <v>13</v>
      </c>
      <c r="Y1119" s="74" t="s">
        <v>13</v>
      </c>
      <c r="Z1119" s="74" t="s">
        <v>13</v>
      </c>
      <c r="AA1119" s="74" t="s">
        <v>13</v>
      </c>
      <c r="AB1119" s="74" t="s">
        <v>13</v>
      </c>
      <c r="AC1119" s="74" t="s">
        <v>13</v>
      </c>
      <c r="AD1119" s="78"/>
      <c r="AE1119" s="74"/>
      <c r="AF1119" s="78"/>
      <c r="AG1119" s="74"/>
      <c r="AH1119" s="74"/>
      <c r="AI1119" s="74"/>
      <c r="AJ1119" s="74"/>
      <c r="AK1119" s="74"/>
      <c r="AL1119" s="78" t="s">
        <v>13</v>
      </c>
      <c r="AM1119" s="74" t="s">
        <v>13</v>
      </c>
      <c r="AN1119" s="78" t="s">
        <v>13</v>
      </c>
      <c r="AO1119" s="74" t="s">
        <v>13</v>
      </c>
      <c r="AP1119" s="74" t="s">
        <v>13</v>
      </c>
      <c r="AQ1119" s="74" t="s">
        <v>13</v>
      </c>
      <c r="AR1119" s="74" t="s">
        <v>13</v>
      </c>
      <c r="AS1119" s="74" t="s">
        <v>13</v>
      </c>
      <c r="AT1119" s="78" t="s">
        <v>13</v>
      </c>
      <c r="AU1119" s="74" t="s">
        <v>13</v>
      </c>
      <c r="AV1119" s="78" t="s">
        <v>13</v>
      </c>
      <c r="AW1119" s="74" t="s">
        <v>13</v>
      </c>
      <c r="AX1119" s="74" t="s">
        <v>13</v>
      </c>
      <c r="AY1119" s="74" t="s">
        <v>13</v>
      </c>
      <c r="AZ1119" s="74" t="s">
        <v>13</v>
      </c>
      <c r="BA1119" s="74" t="s">
        <v>13</v>
      </c>
      <c r="BB1119" s="78" t="s">
        <v>13</v>
      </c>
      <c r="BC1119" s="74" t="s">
        <v>13</v>
      </c>
      <c r="BD1119" s="78" t="s">
        <v>13</v>
      </c>
      <c r="BE1119" s="74" t="s">
        <v>13</v>
      </c>
      <c r="BF1119" s="74" t="s">
        <v>13</v>
      </c>
      <c r="BG1119" s="74" t="s">
        <v>13</v>
      </c>
      <c r="BH1119" s="74" t="s">
        <v>13</v>
      </c>
      <c r="BI1119" s="74" t="s">
        <v>13</v>
      </c>
      <c r="BJ1119" s="78"/>
      <c r="BK1119" s="74"/>
      <c r="BL1119" s="78"/>
      <c r="BM1119" s="74"/>
      <c r="BN1119" s="74"/>
      <c r="BO1119" s="74"/>
      <c r="BP1119" s="74"/>
      <c r="BQ1119" s="74"/>
      <c r="BR1119" s="78" t="s">
        <v>13</v>
      </c>
      <c r="BS1119" s="74" t="s">
        <v>13</v>
      </c>
      <c r="BT1119" s="78" t="s">
        <v>13</v>
      </c>
      <c r="BU1119" s="74" t="s">
        <v>13</v>
      </c>
      <c r="BV1119" s="74" t="s">
        <v>13</v>
      </c>
      <c r="BW1119" s="74" t="s">
        <v>13</v>
      </c>
      <c r="BX1119" s="74" t="s">
        <v>13</v>
      </c>
      <c r="BY1119" s="74" t="s">
        <v>13</v>
      </c>
      <c r="BZ1119" s="78" t="s">
        <v>13</v>
      </c>
      <c r="CA1119" s="74" t="s">
        <v>13</v>
      </c>
      <c r="CB1119" s="78" t="s">
        <v>13</v>
      </c>
      <c r="CC1119" s="74" t="s">
        <v>13</v>
      </c>
      <c r="CD1119" s="74" t="s">
        <v>13</v>
      </c>
      <c r="CE1119" s="74" t="s">
        <v>13</v>
      </c>
      <c r="CF1119" s="74" t="s">
        <v>13</v>
      </c>
      <c r="CG1119" s="74" t="s">
        <v>13</v>
      </c>
      <c r="CH1119" s="78" t="s">
        <v>13</v>
      </c>
      <c r="CI1119" s="74" t="s">
        <v>13</v>
      </c>
      <c r="CJ1119" s="78" t="s">
        <v>13</v>
      </c>
      <c r="CK1119" s="74" t="s">
        <v>13</v>
      </c>
      <c r="CL1119" s="74" t="s">
        <v>13</v>
      </c>
      <c r="CM1119" s="74" t="s">
        <v>13</v>
      </c>
      <c r="CN1119" s="74" t="s">
        <v>13</v>
      </c>
      <c r="CO1119" s="74" t="s">
        <v>13</v>
      </c>
      <c r="CP1119" s="78"/>
      <c r="CQ1119" s="74"/>
      <c r="CR1119" s="78"/>
      <c r="CS1119" s="74"/>
      <c r="CT1119" s="74"/>
      <c r="CU1119" s="74"/>
      <c r="CV1119" s="74"/>
      <c r="CW1119" s="74"/>
    </row>
    <row r="1120" spans="1:101" ht="16.5" x14ac:dyDescent="0.3">
      <c r="A1120" s="74" t="s">
        <v>296</v>
      </c>
      <c r="B1120" s="74">
        <v>151</v>
      </c>
      <c r="C1120" s="74">
        <v>10007797</v>
      </c>
      <c r="D1120" s="74" t="s">
        <v>27</v>
      </c>
      <c r="E1120" s="74" t="s">
        <v>161</v>
      </c>
      <c r="F1120" s="78" t="s">
        <v>13</v>
      </c>
      <c r="G1120" s="74" t="s">
        <v>13</v>
      </c>
      <c r="H1120" s="78" t="s">
        <v>13</v>
      </c>
      <c r="I1120" s="74" t="s">
        <v>13</v>
      </c>
      <c r="J1120" s="74" t="s">
        <v>13</v>
      </c>
      <c r="K1120" s="74" t="s">
        <v>13</v>
      </c>
      <c r="L1120" s="74" t="s">
        <v>13</v>
      </c>
      <c r="M1120" s="74" t="s">
        <v>13</v>
      </c>
      <c r="N1120" s="78" t="s">
        <v>13</v>
      </c>
      <c r="O1120" s="74" t="s">
        <v>13</v>
      </c>
      <c r="P1120" s="78" t="s">
        <v>13</v>
      </c>
      <c r="Q1120" s="74" t="s">
        <v>13</v>
      </c>
      <c r="R1120" s="74" t="s">
        <v>13</v>
      </c>
      <c r="S1120" s="74" t="s">
        <v>13</v>
      </c>
      <c r="T1120" s="74" t="s">
        <v>13</v>
      </c>
      <c r="U1120" s="74" t="s">
        <v>13</v>
      </c>
      <c r="V1120" s="78" t="s">
        <v>13</v>
      </c>
      <c r="W1120" s="74" t="s">
        <v>13</v>
      </c>
      <c r="X1120" s="78" t="s">
        <v>13</v>
      </c>
      <c r="Y1120" s="74" t="s">
        <v>13</v>
      </c>
      <c r="Z1120" s="74" t="s">
        <v>13</v>
      </c>
      <c r="AA1120" s="74" t="s">
        <v>13</v>
      </c>
      <c r="AB1120" s="74" t="s">
        <v>13</v>
      </c>
      <c r="AC1120" s="74" t="s">
        <v>13</v>
      </c>
      <c r="AD1120" s="78"/>
      <c r="AE1120" s="74"/>
      <c r="AF1120" s="78"/>
      <c r="AG1120" s="74"/>
      <c r="AH1120" s="74"/>
      <c r="AI1120" s="74"/>
      <c r="AJ1120" s="74"/>
      <c r="AK1120" s="74"/>
      <c r="AL1120" s="78" t="s">
        <v>13</v>
      </c>
      <c r="AM1120" s="74" t="s">
        <v>13</v>
      </c>
      <c r="AN1120" s="78" t="s">
        <v>13</v>
      </c>
      <c r="AO1120" s="74" t="s">
        <v>13</v>
      </c>
      <c r="AP1120" s="74" t="s">
        <v>13</v>
      </c>
      <c r="AQ1120" s="74" t="s">
        <v>13</v>
      </c>
      <c r="AR1120" s="74" t="s">
        <v>13</v>
      </c>
      <c r="AS1120" s="74" t="s">
        <v>13</v>
      </c>
      <c r="AT1120" s="78" t="s">
        <v>13</v>
      </c>
      <c r="AU1120" s="74" t="s">
        <v>13</v>
      </c>
      <c r="AV1120" s="78" t="s">
        <v>13</v>
      </c>
      <c r="AW1120" s="74" t="s">
        <v>13</v>
      </c>
      <c r="AX1120" s="74" t="s">
        <v>13</v>
      </c>
      <c r="AY1120" s="74" t="s">
        <v>13</v>
      </c>
      <c r="AZ1120" s="74" t="s">
        <v>13</v>
      </c>
      <c r="BA1120" s="74" t="s">
        <v>13</v>
      </c>
      <c r="BB1120" s="78" t="s">
        <v>13</v>
      </c>
      <c r="BC1120" s="74" t="s">
        <v>13</v>
      </c>
      <c r="BD1120" s="78" t="s">
        <v>13</v>
      </c>
      <c r="BE1120" s="74" t="s">
        <v>13</v>
      </c>
      <c r="BF1120" s="74" t="s">
        <v>13</v>
      </c>
      <c r="BG1120" s="74" t="s">
        <v>13</v>
      </c>
      <c r="BH1120" s="74" t="s">
        <v>13</v>
      </c>
      <c r="BI1120" s="74" t="s">
        <v>13</v>
      </c>
      <c r="BJ1120" s="78"/>
      <c r="BK1120" s="74"/>
      <c r="BL1120" s="78"/>
      <c r="BM1120" s="74"/>
      <c r="BN1120" s="74"/>
      <c r="BO1120" s="74"/>
      <c r="BP1120" s="74"/>
      <c r="BQ1120" s="74"/>
      <c r="BR1120" s="78" t="s">
        <v>13</v>
      </c>
      <c r="BS1120" s="74" t="s">
        <v>13</v>
      </c>
      <c r="BT1120" s="78" t="s">
        <v>13</v>
      </c>
      <c r="BU1120" s="74" t="s">
        <v>13</v>
      </c>
      <c r="BV1120" s="74" t="s">
        <v>13</v>
      </c>
      <c r="BW1120" s="74" t="s">
        <v>13</v>
      </c>
      <c r="BX1120" s="74" t="s">
        <v>13</v>
      </c>
      <c r="BY1120" s="74" t="s">
        <v>13</v>
      </c>
      <c r="BZ1120" s="78" t="s">
        <v>13</v>
      </c>
      <c r="CA1120" s="74" t="s">
        <v>13</v>
      </c>
      <c r="CB1120" s="78" t="s">
        <v>13</v>
      </c>
      <c r="CC1120" s="74" t="s">
        <v>13</v>
      </c>
      <c r="CD1120" s="74" t="s">
        <v>13</v>
      </c>
      <c r="CE1120" s="74" t="s">
        <v>13</v>
      </c>
      <c r="CF1120" s="74" t="s">
        <v>13</v>
      </c>
      <c r="CG1120" s="74" t="s">
        <v>13</v>
      </c>
      <c r="CH1120" s="78" t="s">
        <v>13</v>
      </c>
      <c r="CI1120" s="74" t="s">
        <v>13</v>
      </c>
      <c r="CJ1120" s="78" t="s">
        <v>13</v>
      </c>
      <c r="CK1120" s="74" t="s">
        <v>13</v>
      </c>
      <c r="CL1120" s="74" t="s">
        <v>13</v>
      </c>
      <c r="CM1120" s="74" t="s">
        <v>13</v>
      </c>
      <c r="CN1120" s="74" t="s">
        <v>13</v>
      </c>
      <c r="CO1120" s="74" t="s">
        <v>13</v>
      </c>
      <c r="CP1120" s="78"/>
      <c r="CQ1120" s="74"/>
      <c r="CR1120" s="78"/>
      <c r="CS1120" s="74"/>
      <c r="CT1120" s="74"/>
      <c r="CU1120" s="74"/>
      <c r="CV1120" s="74"/>
      <c r="CW1120" s="74"/>
    </row>
    <row r="1121" spans="1:101" ht="16.5" x14ac:dyDescent="0.3">
      <c r="A1121" s="74" t="s">
        <v>296</v>
      </c>
      <c r="B1121" s="74">
        <v>202</v>
      </c>
      <c r="C1121" s="74">
        <v>10004048</v>
      </c>
      <c r="D1121" s="74" t="s">
        <v>27</v>
      </c>
      <c r="E1121" s="74" t="s">
        <v>163</v>
      </c>
      <c r="F1121" s="78">
        <v>1645</v>
      </c>
      <c r="G1121" s="74">
        <v>6.3</v>
      </c>
      <c r="H1121" s="78">
        <v>1540</v>
      </c>
      <c r="I1121" s="74">
        <v>11.9</v>
      </c>
      <c r="J1121" s="74">
        <v>16.899999999999999</v>
      </c>
      <c r="K1121" s="74">
        <v>59</v>
      </c>
      <c r="L1121" s="74">
        <v>65.5</v>
      </c>
      <c r="M1121" s="74">
        <v>71.2</v>
      </c>
      <c r="N1121" s="78" t="s">
        <v>13</v>
      </c>
      <c r="O1121" s="74" t="s">
        <v>13</v>
      </c>
      <c r="P1121" s="78" t="s">
        <v>13</v>
      </c>
      <c r="Q1121" s="74" t="s">
        <v>13</v>
      </c>
      <c r="R1121" s="74" t="s">
        <v>13</v>
      </c>
      <c r="S1121" s="74" t="s">
        <v>13</v>
      </c>
      <c r="T1121" s="74" t="s">
        <v>13</v>
      </c>
      <c r="U1121" s="74" t="s">
        <v>13</v>
      </c>
      <c r="V1121" s="78" t="s">
        <v>13</v>
      </c>
      <c r="W1121" s="74" t="s">
        <v>13</v>
      </c>
      <c r="X1121" s="78" t="s">
        <v>13</v>
      </c>
      <c r="Y1121" s="74" t="s">
        <v>13</v>
      </c>
      <c r="Z1121" s="74" t="s">
        <v>13</v>
      </c>
      <c r="AA1121" s="74" t="s">
        <v>13</v>
      </c>
      <c r="AB1121" s="74" t="s">
        <v>13</v>
      </c>
      <c r="AC1121" s="74" t="s">
        <v>13</v>
      </c>
      <c r="AD1121" s="78"/>
      <c r="AE1121" s="74"/>
      <c r="AF1121" s="78"/>
      <c r="AG1121" s="74"/>
      <c r="AH1121" s="74"/>
      <c r="AI1121" s="74"/>
      <c r="AJ1121" s="74"/>
      <c r="AK1121" s="74"/>
      <c r="AL1121" s="78">
        <v>1100</v>
      </c>
      <c r="AM1121" s="74">
        <v>4.9000000000000004</v>
      </c>
      <c r="AN1121" s="78">
        <v>1045</v>
      </c>
      <c r="AO1121" s="74">
        <v>13.2</v>
      </c>
      <c r="AP1121" s="74">
        <v>17.600000000000001</v>
      </c>
      <c r="AQ1121" s="74">
        <v>55.8</v>
      </c>
      <c r="AR1121" s="74">
        <v>62.6</v>
      </c>
      <c r="AS1121" s="74">
        <v>69.2</v>
      </c>
      <c r="AT1121" s="78" t="s">
        <v>13</v>
      </c>
      <c r="AU1121" s="74" t="s">
        <v>13</v>
      </c>
      <c r="AV1121" s="78" t="s">
        <v>13</v>
      </c>
      <c r="AW1121" s="74" t="s">
        <v>13</v>
      </c>
      <c r="AX1121" s="74" t="s">
        <v>13</v>
      </c>
      <c r="AY1121" s="74" t="s">
        <v>13</v>
      </c>
      <c r="AZ1121" s="74" t="s">
        <v>13</v>
      </c>
      <c r="BA1121" s="74" t="s">
        <v>13</v>
      </c>
      <c r="BB1121" s="78" t="s">
        <v>13</v>
      </c>
      <c r="BC1121" s="74" t="s">
        <v>13</v>
      </c>
      <c r="BD1121" s="78" t="s">
        <v>13</v>
      </c>
      <c r="BE1121" s="74" t="s">
        <v>13</v>
      </c>
      <c r="BF1121" s="74" t="s">
        <v>13</v>
      </c>
      <c r="BG1121" s="74" t="s">
        <v>13</v>
      </c>
      <c r="BH1121" s="74" t="s">
        <v>13</v>
      </c>
      <c r="BI1121" s="74" t="s">
        <v>13</v>
      </c>
      <c r="BJ1121" s="78"/>
      <c r="BK1121" s="74"/>
      <c r="BL1121" s="78"/>
      <c r="BM1121" s="74"/>
      <c r="BN1121" s="74"/>
      <c r="BO1121" s="74"/>
      <c r="BP1121" s="74"/>
      <c r="BQ1121" s="74"/>
      <c r="BR1121" s="78">
        <v>2740</v>
      </c>
      <c r="BS1121" s="74">
        <v>5.7</v>
      </c>
      <c r="BT1121" s="78">
        <v>2585</v>
      </c>
      <c r="BU1121" s="74">
        <v>12.4</v>
      </c>
      <c r="BV1121" s="74">
        <v>17.2</v>
      </c>
      <c r="BW1121" s="74">
        <v>57.7</v>
      </c>
      <c r="BX1121" s="74">
        <v>64.400000000000006</v>
      </c>
      <c r="BY1121" s="74">
        <v>70.400000000000006</v>
      </c>
      <c r="BZ1121" s="78" t="s">
        <v>13</v>
      </c>
      <c r="CA1121" s="74" t="s">
        <v>13</v>
      </c>
      <c r="CB1121" s="78" t="s">
        <v>13</v>
      </c>
      <c r="CC1121" s="74" t="s">
        <v>13</v>
      </c>
      <c r="CD1121" s="74" t="s">
        <v>13</v>
      </c>
      <c r="CE1121" s="74" t="s">
        <v>13</v>
      </c>
      <c r="CF1121" s="74" t="s">
        <v>13</v>
      </c>
      <c r="CG1121" s="74" t="s">
        <v>13</v>
      </c>
      <c r="CH1121" s="78" t="s">
        <v>13</v>
      </c>
      <c r="CI1121" s="74" t="s">
        <v>13</v>
      </c>
      <c r="CJ1121" s="78" t="s">
        <v>13</v>
      </c>
      <c r="CK1121" s="74" t="s">
        <v>13</v>
      </c>
      <c r="CL1121" s="74" t="s">
        <v>13</v>
      </c>
      <c r="CM1121" s="74" t="s">
        <v>13</v>
      </c>
      <c r="CN1121" s="74" t="s">
        <v>13</v>
      </c>
      <c r="CO1121" s="74" t="s">
        <v>13</v>
      </c>
      <c r="CP1121" s="78"/>
      <c r="CQ1121" s="74"/>
      <c r="CR1121" s="78"/>
      <c r="CS1121" s="74"/>
      <c r="CT1121" s="74"/>
      <c r="CU1121" s="74"/>
      <c r="CV1121" s="74"/>
      <c r="CW1121" s="74"/>
    </row>
    <row r="1122" spans="1:101" ht="16.5" x14ac:dyDescent="0.3">
      <c r="A1122" s="74" t="s">
        <v>296</v>
      </c>
      <c r="B1122" s="74">
        <v>76</v>
      </c>
      <c r="C1122" s="74">
        <v>10004078</v>
      </c>
      <c r="D1122" s="74" t="s">
        <v>27</v>
      </c>
      <c r="E1122" s="74" t="s">
        <v>165</v>
      </c>
      <c r="F1122" s="78">
        <v>1470</v>
      </c>
      <c r="G1122" s="74">
        <v>6.9</v>
      </c>
      <c r="H1122" s="78">
        <v>1370</v>
      </c>
      <c r="I1122" s="74">
        <v>10</v>
      </c>
      <c r="J1122" s="74">
        <v>14.3</v>
      </c>
      <c r="K1122" s="74">
        <v>56.1</v>
      </c>
      <c r="L1122" s="74">
        <v>70.599999999999994</v>
      </c>
      <c r="M1122" s="74">
        <v>75.7</v>
      </c>
      <c r="N1122" s="78" t="s">
        <v>13</v>
      </c>
      <c r="O1122" s="74" t="s">
        <v>13</v>
      </c>
      <c r="P1122" s="78" t="s">
        <v>13</v>
      </c>
      <c r="Q1122" s="74" t="s">
        <v>13</v>
      </c>
      <c r="R1122" s="74" t="s">
        <v>13</v>
      </c>
      <c r="S1122" s="74" t="s">
        <v>13</v>
      </c>
      <c r="T1122" s="74" t="s">
        <v>13</v>
      </c>
      <c r="U1122" s="74" t="s">
        <v>13</v>
      </c>
      <c r="V1122" s="78" t="s">
        <v>13</v>
      </c>
      <c r="W1122" s="74" t="s">
        <v>13</v>
      </c>
      <c r="X1122" s="78" t="s">
        <v>13</v>
      </c>
      <c r="Y1122" s="74" t="s">
        <v>13</v>
      </c>
      <c r="Z1122" s="74" t="s">
        <v>13</v>
      </c>
      <c r="AA1122" s="74" t="s">
        <v>13</v>
      </c>
      <c r="AB1122" s="74" t="s">
        <v>13</v>
      </c>
      <c r="AC1122" s="74" t="s">
        <v>13</v>
      </c>
      <c r="AD1122" s="78"/>
      <c r="AE1122" s="74"/>
      <c r="AF1122" s="78"/>
      <c r="AG1122" s="74"/>
      <c r="AH1122" s="74"/>
      <c r="AI1122" s="74"/>
      <c r="AJ1122" s="74"/>
      <c r="AK1122" s="74"/>
      <c r="AL1122" s="78">
        <v>1220</v>
      </c>
      <c r="AM1122" s="74">
        <v>6.1</v>
      </c>
      <c r="AN1122" s="78">
        <v>1145</v>
      </c>
      <c r="AO1122" s="74">
        <v>12.7</v>
      </c>
      <c r="AP1122" s="74">
        <v>15.5</v>
      </c>
      <c r="AQ1122" s="74">
        <v>53.2</v>
      </c>
      <c r="AR1122" s="74">
        <v>63.6</v>
      </c>
      <c r="AS1122" s="74">
        <v>71.8</v>
      </c>
      <c r="AT1122" s="78" t="s">
        <v>13</v>
      </c>
      <c r="AU1122" s="74" t="s">
        <v>13</v>
      </c>
      <c r="AV1122" s="78" t="s">
        <v>13</v>
      </c>
      <c r="AW1122" s="74" t="s">
        <v>13</v>
      </c>
      <c r="AX1122" s="74" t="s">
        <v>13</v>
      </c>
      <c r="AY1122" s="74" t="s">
        <v>13</v>
      </c>
      <c r="AZ1122" s="74" t="s">
        <v>13</v>
      </c>
      <c r="BA1122" s="74" t="s">
        <v>13</v>
      </c>
      <c r="BB1122" s="78" t="s">
        <v>13</v>
      </c>
      <c r="BC1122" s="74" t="s">
        <v>13</v>
      </c>
      <c r="BD1122" s="78" t="s">
        <v>13</v>
      </c>
      <c r="BE1122" s="74" t="s">
        <v>13</v>
      </c>
      <c r="BF1122" s="74" t="s">
        <v>13</v>
      </c>
      <c r="BG1122" s="74" t="s">
        <v>13</v>
      </c>
      <c r="BH1122" s="74" t="s">
        <v>13</v>
      </c>
      <c r="BI1122" s="74" t="s">
        <v>13</v>
      </c>
      <c r="BJ1122" s="78"/>
      <c r="BK1122" s="74"/>
      <c r="BL1122" s="78"/>
      <c r="BM1122" s="74"/>
      <c r="BN1122" s="74"/>
      <c r="BO1122" s="74"/>
      <c r="BP1122" s="74"/>
      <c r="BQ1122" s="74"/>
      <c r="BR1122" s="78">
        <v>2690</v>
      </c>
      <c r="BS1122" s="74">
        <v>6.5</v>
      </c>
      <c r="BT1122" s="78">
        <v>2515</v>
      </c>
      <c r="BU1122" s="74">
        <v>11.2</v>
      </c>
      <c r="BV1122" s="74">
        <v>14.8</v>
      </c>
      <c r="BW1122" s="74">
        <v>54.8</v>
      </c>
      <c r="BX1122" s="74">
        <v>67.400000000000006</v>
      </c>
      <c r="BY1122" s="74">
        <v>73.900000000000006</v>
      </c>
      <c r="BZ1122" s="78" t="s">
        <v>13</v>
      </c>
      <c r="CA1122" s="74" t="s">
        <v>13</v>
      </c>
      <c r="CB1122" s="78" t="s">
        <v>13</v>
      </c>
      <c r="CC1122" s="74" t="s">
        <v>13</v>
      </c>
      <c r="CD1122" s="74" t="s">
        <v>13</v>
      </c>
      <c r="CE1122" s="74" t="s">
        <v>13</v>
      </c>
      <c r="CF1122" s="74" t="s">
        <v>13</v>
      </c>
      <c r="CG1122" s="74" t="s">
        <v>13</v>
      </c>
      <c r="CH1122" s="78" t="s">
        <v>13</v>
      </c>
      <c r="CI1122" s="74" t="s">
        <v>13</v>
      </c>
      <c r="CJ1122" s="78" t="s">
        <v>13</v>
      </c>
      <c r="CK1122" s="74" t="s">
        <v>13</v>
      </c>
      <c r="CL1122" s="74" t="s">
        <v>13</v>
      </c>
      <c r="CM1122" s="74" t="s">
        <v>13</v>
      </c>
      <c r="CN1122" s="74" t="s">
        <v>13</v>
      </c>
      <c r="CO1122" s="74" t="s">
        <v>13</v>
      </c>
      <c r="CP1122" s="78"/>
      <c r="CQ1122" s="74"/>
      <c r="CR1122" s="78"/>
      <c r="CS1122" s="74"/>
      <c r="CT1122" s="74"/>
      <c r="CU1122" s="74"/>
      <c r="CV1122" s="74"/>
      <c r="CW1122" s="74"/>
    </row>
    <row r="1123" spans="1:101" ht="16.5" x14ac:dyDescent="0.3">
      <c r="A1123" s="74" t="s">
        <v>296</v>
      </c>
      <c r="B1123" s="74">
        <v>137</v>
      </c>
      <c r="C1123" s="74">
        <v>10004063</v>
      </c>
      <c r="D1123" s="74" t="s">
        <v>27</v>
      </c>
      <c r="E1123" s="74" t="s">
        <v>167</v>
      </c>
      <c r="F1123" s="78">
        <v>345</v>
      </c>
      <c r="G1123" s="74">
        <v>2.2999999999999998</v>
      </c>
      <c r="H1123" s="78">
        <v>335</v>
      </c>
      <c r="I1123" s="74">
        <v>8</v>
      </c>
      <c r="J1123" s="74">
        <v>11</v>
      </c>
      <c r="K1123" s="74">
        <v>66.400000000000006</v>
      </c>
      <c r="L1123" s="74">
        <v>74.400000000000006</v>
      </c>
      <c r="M1123" s="74">
        <v>81</v>
      </c>
      <c r="N1123" s="78" t="s">
        <v>13</v>
      </c>
      <c r="O1123" s="74" t="s">
        <v>13</v>
      </c>
      <c r="P1123" s="78" t="s">
        <v>13</v>
      </c>
      <c r="Q1123" s="74" t="s">
        <v>13</v>
      </c>
      <c r="R1123" s="74" t="s">
        <v>13</v>
      </c>
      <c r="S1123" s="74" t="s">
        <v>13</v>
      </c>
      <c r="T1123" s="74" t="s">
        <v>13</v>
      </c>
      <c r="U1123" s="74" t="s">
        <v>13</v>
      </c>
      <c r="V1123" s="78" t="s">
        <v>13</v>
      </c>
      <c r="W1123" s="74" t="s">
        <v>13</v>
      </c>
      <c r="X1123" s="78" t="s">
        <v>13</v>
      </c>
      <c r="Y1123" s="74" t="s">
        <v>13</v>
      </c>
      <c r="Z1123" s="74" t="s">
        <v>13</v>
      </c>
      <c r="AA1123" s="74" t="s">
        <v>13</v>
      </c>
      <c r="AB1123" s="74" t="s">
        <v>13</v>
      </c>
      <c r="AC1123" s="74" t="s">
        <v>13</v>
      </c>
      <c r="AD1123" s="78"/>
      <c r="AE1123" s="74"/>
      <c r="AF1123" s="78"/>
      <c r="AG1123" s="74"/>
      <c r="AH1123" s="74"/>
      <c r="AI1123" s="74"/>
      <c r="AJ1123" s="74"/>
      <c r="AK1123" s="74"/>
      <c r="AL1123" s="78">
        <v>355</v>
      </c>
      <c r="AM1123" s="74">
        <v>2</v>
      </c>
      <c r="AN1123" s="78">
        <v>350</v>
      </c>
      <c r="AO1123" s="74">
        <v>10.3</v>
      </c>
      <c r="AP1123" s="74">
        <v>9.8000000000000007</v>
      </c>
      <c r="AQ1123" s="74">
        <v>62.1</v>
      </c>
      <c r="AR1123" s="74">
        <v>70.099999999999994</v>
      </c>
      <c r="AS1123" s="74">
        <v>79.900000000000006</v>
      </c>
      <c r="AT1123" s="78" t="s">
        <v>13</v>
      </c>
      <c r="AU1123" s="74" t="s">
        <v>13</v>
      </c>
      <c r="AV1123" s="78" t="s">
        <v>13</v>
      </c>
      <c r="AW1123" s="74" t="s">
        <v>13</v>
      </c>
      <c r="AX1123" s="74" t="s">
        <v>13</v>
      </c>
      <c r="AY1123" s="74" t="s">
        <v>13</v>
      </c>
      <c r="AZ1123" s="74" t="s">
        <v>13</v>
      </c>
      <c r="BA1123" s="74" t="s">
        <v>13</v>
      </c>
      <c r="BB1123" s="78" t="s">
        <v>13</v>
      </c>
      <c r="BC1123" s="74" t="s">
        <v>13</v>
      </c>
      <c r="BD1123" s="78" t="s">
        <v>13</v>
      </c>
      <c r="BE1123" s="74" t="s">
        <v>13</v>
      </c>
      <c r="BF1123" s="74" t="s">
        <v>13</v>
      </c>
      <c r="BG1123" s="74" t="s">
        <v>13</v>
      </c>
      <c r="BH1123" s="74" t="s">
        <v>13</v>
      </c>
      <c r="BI1123" s="74" t="s">
        <v>13</v>
      </c>
      <c r="BJ1123" s="78"/>
      <c r="BK1123" s="74"/>
      <c r="BL1123" s="78"/>
      <c r="BM1123" s="74"/>
      <c r="BN1123" s="74"/>
      <c r="BO1123" s="74"/>
      <c r="BP1123" s="74"/>
      <c r="BQ1123" s="74"/>
      <c r="BR1123" s="78">
        <v>700</v>
      </c>
      <c r="BS1123" s="74">
        <v>2.1</v>
      </c>
      <c r="BT1123" s="78">
        <v>685</v>
      </c>
      <c r="BU1123" s="74">
        <v>9.1999999999999993</v>
      </c>
      <c r="BV1123" s="74">
        <v>10.4</v>
      </c>
      <c r="BW1123" s="74">
        <v>64.2</v>
      </c>
      <c r="BX1123" s="74">
        <v>72.2</v>
      </c>
      <c r="BY1123" s="74">
        <v>80.400000000000006</v>
      </c>
      <c r="BZ1123" s="78" t="s">
        <v>13</v>
      </c>
      <c r="CA1123" s="74" t="s">
        <v>13</v>
      </c>
      <c r="CB1123" s="78" t="s">
        <v>13</v>
      </c>
      <c r="CC1123" s="74" t="s">
        <v>13</v>
      </c>
      <c r="CD1123" s="74" t="s">
        <v>13</v>
      </c>
      <c r="CE1123" s="74" t="s">
        <v>13</v>
      </c>
      <c r="CF1123" s="74" t="s">
        <v>13</v>
      </c>
      <c r="CG1123" s="74" t="s">
        <v>13</v>
      </c>
      <c r="CH1123" s="78" t="s">
        <v>13</v>
      </c>
      <c r="CI1123" s="74" t="s">
        <v>13</v>
      </c>
      <c r="CJ1123" s="78" t="s">
        <v>13</v>
      </c>
      <c r="CK1123" s="74" t="s">
        <v>13</v>
      </c>
      <c r="CL1123" s="74" t="s">
        <v>13</v>
      </c>
      <c r="CM1123" s="74" t="s">
        <v>13</v>
      </c>
      <c r="CN1123" s="74" t="s">
        <v>13</v>
      </c>
      <c r="CO1123" s="74" t="s">
        <v>13</v>
      </c>
      <c r="CP1123" s="78"/>
      <c r="CQ1123" s="74"/>
      <c r="CR1123" s="78"/>
      <c r="CS1123" s="74"/>
      <c r="CT1123" s="74"/>
      <c r="CU1123" s="74"/>
      <c r="CV1123" s="74"/>
      <c r="CW1123" s="74"/>
    </row>
    <row r="1124" spans="1:101" ht="16.5" x14ac:dyDescent="0.3">
      <c r="A1124" s="74" t="s">
        <v>296</v>
      </c>
      <c r="B1124" s="74">
        <v>138</v>
      </c>
      <c r="C1124" s="74">
        <v>10007771</v>
      </c>
      <c r="D1124" s="74" t="s">
        <v>27</v>
      </c>
      <c r="E1124" s="74" t="s">
        <v>169</v>
      </c>
      <c r="F1124" s="78" t="s">
        <v>13</v>
      </c>
      <c r="G1124" s="74" t="s">
        <v>13</v>
      </c>
      <c r="H1124" s="78" t="s">
        <v>13</v>
      </c>
      <c r="I1124" s="74" t="s">
        <v>13</v>
      </c>
      <c r="J1124" s="74" t="s">
        <v>13</v>
      </c>
      <c r="K1124" s="74" t="s">
        <v>13</v>
      </c>
      <c r="L1124" s="74" t="s">
        <v>13</v>
      </c>
      <c r="M1124" s="74" t="s">
        <v>13</v>
      </c>
      <c r="N1124" s="78" t="s">
        <v>13</v>
      </c>
      <c r="O1124" s="74" t="s">
        <v>13</v>
      </c>
      <c r="P1124" s="78" t="s">
        <v>13</v>
      </c>
      <c r="Q1124" s="74" t="s">
        <v>13</v>
      </c>
      <c r="R1124" s="74" t="s">
        <v>13</v>
      </c>
      <c r="S1124" s="74" t="s">
        <v>13</v>
      </c>
      <c r="T1124" s="74" t="s">
        <v>13</v>
      </c>
      <c r="U1124" s="74" t="s">
        <v>13</v>
      </c>
      <c r="V1124" s="78" t="s">
        <v>13</v>
      </c>
      <c r="W1124" s="74" t="s">
        <v>13</v>
      </c>
      <c r="X1124" s="78" t="s">
        <v>13</v>
      </c>
      <c r="Y1124" s="74" t="s">
        <v>13</v>
      </c>
      <c r="Z1124" s="74" t="s">
        <v>13</v>
      </c>
      <c r="AA1124" s="74" t="s">
        <v>13</v>
      </c>
      <c r="AB1124" s="74" t="s">
        <v>13</v>
      </c>
      <c r="AC1124" s="74" t="s">
        <v>13</v>
      </c>
      <c r="AD1124" s="78"/>
      <c r="AE1124" s="74"/>
      <c r="AF1124" s="78"/>
      <c r="AG1124" s="74"/>
      <c r="AH1124" s="74"/>
      <c r="AI1124" s="74"/>
      <c r="AJ1124" s="74"/>
      <c r="AK1124" s="74"/>
      <c r="AL1124" s="78" t="s">
        <v>13</v>
      </c>
      <c r="AM1124" s="74" t="s">
        <v>13</v>
      </c>
      <c r="AN1124" s="78" t="s">
        <v>13</v>
      </c>
      <c r="AO1124" s="74" t="s">
        <v>13</v>
      </c>
      <c r="AP1124" s="74" t="s">
        <v>13</v>
      </c>
      <c r="AQ1124" s="74" t="s">
        <v>13</v>
      </c>
      <c r="AR1124" s="74" t="s">
        <v>13</v>
      </c>
      <c r="AS1124" s="74" t="s">
        <v>13</v>
      </c>
      <c r="AT1124" s="78" t="s">
        <v>13</v>
      </c>
      <c r="AU1124" s="74" t="s">
        <v>13</v>
      </c>
      <c r="AV1124" s="78" t="s">
        <v>13</v>
      </c>
      <c r="AW1124" s="74" t="s">
        <v>13</v>
      </c>
      <c r="AX1124" s="74" t="s">
        <v>13</v>
      </c>
      <c r="AY1124" s="74" t="s">
        <v>13</v>
      </c>
      <c r="AZ1124" s="74" t="s">
        <v>13</v>
      </c>
      <c r="BA1124" s="74" t="s">
        <v>13</v>
      </c>
      <c r="BB1124" s="78" t="s">
        <v>13</v>
      </c>
      <c r="BC1124" s="74" t="s">
        <v>13</v>
      </c>
      <c r="BD1124" s="78" t="s">
        <v>13</v>
      </c>
      <c r="BE1124" s="74" t="s">
        <v>13</v>
      </c>
      <c r="BF1124" s="74" t="s">
        <v>13</v>
      </c>
      <c r="BG1124" s="74" t="s">
        <v>13</v>
      </c>
      <c r="BH1124" s="74" t="s">
        <v>13</v>
      </c>
      <c r="BI1124" s="74" t="s">
        <v>13</v>
      </c>
      <c r="BJ1124" s="78"/>
      <c r="BK1124" s="74"/>
      <c r="BL1124" s="78"/>
      <c r="BM1124" s="74"/>
      <c r="BN1124" s="74"/>
      <c r="BO1124" s="74"/>
      <c r="BP1124" s="74"/>
      <c r="BQ1124" s="74"/>
      <c r="BR1124" s="78" t="s">
        <v>13</v>
      </c>
      <c r="BS1124" s="74" t="s">
        <v>13</v>
      </c>
      <c r="BT1124" s="78" t="s">
        <v>13</v>
      </c>
      <c r="BU1124" s="74" t="s">
        <v>13</v>
      </c>
      <c r="BV1124" s="74" t="s">
        <v>13</v>
      </c>
      <c r="BW1124" s="74" t="s">
        <v>13</v>
      </c>
      <c r="BX1124" s="74" t="s">
        <v>13</v>
      </c>
      <c r="BY1124" s="74" t="s">
        <v>13</v>
      </c>
      <c r="BZ1124" s="78" t="s">
        <v>13</v>
      </c>
      <c r="CA1124" s="74" t="s">
        <v>13</v>
      </c>
      <c r="CB1124" s="78" t="s">
        <v>13</v>
      </c>
      <c r="CC1124" s="74" t="s">
        <v>13</v>
      </c>
      <c r="CD1124" s="74" t="s">
        <v>13</v>
      </c>
      <c r="CE1124" s="74" t="s">
        <v>13</v>
      </c>
      <c r="CF1124" s="74" t="s">
        <v>13</v>
      </c>
      <c r="CG1124" s="74" t="s">
        <v>13</v>
      </c>
      <c r="CH1124" s="78" t="s">
        <v>13</v>
      </c>
      <c r="CI1124" s="74" t="s">
        <v>13</v>
      </c>
      <c r="CJ1124" s="78" t="s">
        <v>13</v>
      </c>
      <c r="CK1124" s="74" t="s">
        <v>13</v>
      </c>
      <c r="CL1124" s="74" t="s">
        <v>13</v>
      </c>
      <c r="CM1124" s="74" t="s">
        <v>13</v>
      </c>
      <c r="CN1124" s="74" t="s">
        <v>13</v>
      </c>
      <c r="CO1124" s="74" t="s">
        <v>13</v>
      </c>
      <c r="CP1124" s="78"/>
      <c r="CQ1124" s="74"/>
      <c r="CR1124" s="78"/>
      <c r="CS1124" s="74"/>
      <c r="CT1124" s="74"/>
      <c r="CU1124" s="74"/>
      <c r="CV1124" s="74"/>
      <c r="CW1124" s="74"/>
    </row>
    <row r="1125" spans="1:101" ht="16.5" x14ac:dyDescent="0.3">
      <c r="A1125" s="74" t="s">
        <v>296</v>
      </c>
      <c r="B1125" s="74">
        <v>152</v>
      </c>
      <c r="C1125" s="74">
        <v>10004113</v>
      </c>
      <c r="D1125" s="74" t="s">
        <v>36</v>
      </c>
      <c r="E1125" s="74" t="s">
        <v>171</v>
      </c>
      <c r="F1125" s="78">
        <v>1070</v>
      </c>
      <c r="G1125" s="74">
        <v>1.6</v>
      </c>
      <c r="H1125" s="78">
        <v>1055</v>
      </c>
      <c r="I1125" s="74">
        <v>5.9</v>
      </c>
      <c r="J1125" s="74">
        <v>10.9</v>
      </c>
      <c r="K1125" s="74">
        <v>61</v>
      </c>
      <c r="L1125" s="74">
        <v>75.900000000000006</v>
      </c>
      <c r="M1125" s="74">
        <v>83.2</v>
      </c>
      <c r="N1125" s="78" t="s">
        <v>13</v>
      </c>
      <c r="O1125" s="74" t="s">
        <v>13</v>
      </c>
      <c r="P1125" s="78" t="s">
        <v>13</v>
      </c>
      <c r="Q1125" s="74" t="s">
        <v>13</v>
      </c>
      <c r="R1125" s="74" t="s">
        <v>13</v>
      </c>
      <c r="S1125" s="74" t="s">
        <v>13</v>
      </c>
      <c r="T1125" s="74" t="s">
        <v>13</v>
      </c>
      <c r="U1125" s="74" t="s">
        <v>13</v>
      </c>
      <c r="V1125" s="78" t="s">
        <v>13</v>
      </c>
      <c r="W1125" s="74" t="s">
        <v>13</v>
      </c>
      <c r="X1125" s="78" t="s">
        <v>13</v>
      </c>
      <c r="Y1125" s="74" t="s">
        <v>13</v>
      </c>
      <c r="Z1125" s="74" t="s">
        <v>13</v>
      </c>
      <c r="AA1125" s="74" t="s">
        <v>13</v>
      </c>
      <c r="AB1125" s="74" t="s">
        <v>13</v>
      </c>
      <c r="AC1125" s="74" t="s">
        <v>13</v>
      </c>
      <c r="AD1125" s="78"/>
      <c r="AE1125" s="74"/>
      <c r="AF1125" s="78"/>
      <c r="AG1125" s="74"/>
      <c r="AH1125" s="74"/>
      <c r="AI1125" s="74"/>
      <c r="AJ1125" s="74"/>
      <c r="AK1125" s="74"/>
      <c r="AL1125" s="78">
        <v>1645</v>
      </c>
      <c r="AM1125" s="74">
        <v>2.4</v>
      </c>
      <c r="AN1125" s="78">
        <v>1605</v>
      </c>
      <c r="AO1125" s="74">
        <v>8.1</v>
      </c>
      <c r="AP1125" s="74">
        <v>10</v>
      </c>
      <c r="AQ1125" s="74">
        <v>65.099999999999994</v>
      </c>
      <c r="AR1125" s="74">
        <v>74.7</v>
      </c>
      <c r="AS1125" s="74">
        <v>81.900000000000006</v>
      </c>
      <c r="AT1125" s="78" t="s">
        <v>13</v>
      </c>
      <c r="AU1125" s="74" t="s">
        <v>13</v>
      </c>
      <c r="AV1125" s="78" t="s">
        <v>13</v>
      </c>
      <c r="AW1125" s="74" t="s">
        <v>13</v>
      </c>
      <c r="AX1125" s="74" t="s">
        <v>13</v>
      </c>
      <c r="AY1125" s="74" t="s">
        <v>13</v>
      </c>
      <c r="AZ1125" s="74" t="s">
        <v>13</v>
      </c>
      <c r="BA1125" s="74" t="s">
        <v>13</v>
      </c>
      <c r="BB1125" s="78" t="s">
        <v>13</v>
      </c>
      <c r="BC1125" s="74" t="s">
        <v>13</v>
      </c>
      <c r="BD1125" s="78" t="s">
        <v>13</v>
      </c>
      <c r="BE1125" s="74" t="s">
        <v>13</v>
      </c>
      <c r="BF1125" s="74" t="s">
        <v>13</v>
      </c>
      <c r="BG1125" s="74" t="s">
        <v>13</v>
      </c>
      <c r="BH1125" s="74" t="s">
        <v>13</v>
      </c>
      <c r="BI1125" s="74" t="s">
        <v>13</v>
      </c>
      <c r="BJ1125" s="78"/>
      <c r="BK1125" s="74"/>
      <c r="BL1125" s="78"/>
      <c r="BM1125" s="74"/>
      <c r="BN1125" s="74"/>
      <c r="BO1125" s="74"/>
      <c r="BP1125" s="74"/>
      <c r="BQ1125" s="74"/>
      <c r="BR1125" s="78">
        <v>2715</v>
      </c>
      <c r="BS1125" s="74">
        <v>2.1</v>
      </c>
      <c r="BT1125" s="78">
        <v>2660</v>
      </c>
      <c r="BU1125" s="74">
        <v>7.2</v>
      </c>
      <c r="BV1125" s="74">
        <v>10.4</v>
      </c>
      <c r="BW1125" s="74">
        <v>63.5</v>
      </c>
      <c r="BX1125" s="74">
        <v>75.2</v>
      </c>
      <c r="BY1125" s="74">
        <v>82.4</v>
      </c>
      <c r="BZ1125" s="78" t="s">
        <v>13</v>
      </c>
      <c r="CA1125" s="74" t="s">
        <v>13</v>
      </c>
      <c r="CB1125" s="78" t="s">
        <v>13</v>
      </c>
      <c r="CC1125" s="74" t="s">
        <v>13</v>
      </c>
      <c r="CD1125" s="74" t="s">
        <v>13</v>
      </c>
      <c r="CE1125" s="74" t="s">
        <v>13</v>
      </c>
      <c r="CF1125" s="74" t="s">
        <v>13</v>
      </c>
      <c r="CG1125" s="74" t="s">
        <v>13</v>
      </c>
      <c r="CH1125" s="78" t="s">
        <v>13</v>
      </c>
      <c r="CI1125" s="74" t="s">
        <v>13</v>
      </c>
      <c r="CJ1125" s="78" t="s">
        <v>13</v>
      </c>
      <c r="CK1125" s="74" t="s">
        <v>13</v>
      </c>
      <c r="CL1125" s="74" t="s">
        <v>13</v>
      </c>
      <c r="CM1125" s="74" t="s">
        <v>13</v>
      </c>
      <c r="CN1125" s="74" t="s">
        <v>13</v>
      </c>
      <c r="CO1125" s="74" t="s">
        <v>13</v>
      </c>
      <c r="CP1125" s="78"/>
      <c r="CQ1125" s="74"/>
      <c r="CR1125" s="78"/>
      <c r="CS1125" s="74"/>
      <c r="CT1125" s="74"/>
      <c r="CU1125" s="74"/>
      <c r="CV1125" s="74"/>
      <c r="CW1125" s="74"/>
    </row>
    <row r="1126" spans="1:101" ht="16.5" x14ac:dyDescent="0.3">
      <c r="A1126" s="74" t="s">
        <v>296</v>
      </c>
      <c r="B1126" s="74">
        <v>66</v>
      </c>
      <c r="C1126" s="74">
        <v>10004180</v>
      </c>
      <c r="D1126" s="74" t="s">
        <v>39</v>
      </c>
      <c r="E1126" s="74" t="s">
        <v>173</v>
      </c>
      <c r="F1126" s="78">
        <v>3500</v>
      </c>
      <c r="G1126" s="74">
        <v>2.7</v>
      </c>
      <c r="H1126" s="78">
        <v>3405</v>
      </c>
      <c r="I1126" s="74">
        <v>6.6</v>
      </c>
      <c r="J1126" s="74">
        <v>11.5</v>
      </c>
      <c r="K1126" s="74">
        <v>66.400000000000006</v>
      </c>
      <c r="L1126" s="74">
        <v>76.8</v>
      </c>
      <c r="M1126" s="74">
        <v>81.900000000000006</v>
      </c>
      <c r="N1126" s="78" t="s">
        <v>13</v>
      </c>
      <c r="O1126" s="74" t="s">
        <v>13</v>
      </c>
      <c r="P1126" s="78" t="s">
        <v>13</v>
      </c>
      <c r="Q1126" s="74" t="s">
        <v>13</v>
      </c>
      <c r="R1126" s="74" t="s">
        <v>13</v>
      </c>
      <c r="S1126" s="74" t="s">
        <v>13</v>
      </c>
      <c r="T1126" s="74" t="s">
        <v>13</v>
      </c>
      <c r="U1126" s="74" t="s">
        <v>13</v>
      </c>
      <c r="V1126" s="78" t="s">
        <v>13</v>
      </c>
      <c r="W1126" s="74" t="s">
        <v>13</v>
      </c>
      <c r="X1126" s="78" t="s">
        <v>13</v>
      </c>
      <c r="Y1126" s="74" t="s">
        <v>13</v>
      </c>
      <c r="Z1126" s="74" t="s">
        <v>13</v>
      </c>
      <c r="AA1126" s="74" t="s">
        <v>13</v>
      </c>
      <c r="AB1126" s="74" t="s">
        <v>13</v>
      </c>
      <c r="AC1126" s="74" t="s">
        <v>13</v>
      </c>
      <c r="AD1126" s="78"/>
      <c r="AE1126" s="74"/>
      <c r="AF1126" s="78"/>
      <c r="AG1126" s="74"/>
      <c r="AH1126" s="74"/>
      <c r="AI1126" s="74"/>
      <c r="AJ1126" s="74"/>
      <c r="AK1126" s="74"/>
      <c r="AL1126" s="78">
        <v>2385</v>
      </c>
      <c r="AM1126" s="74">
        <v>2.2999999999999998</v>
      </c>
      <c r="AN1126" s="78">
        <v>2330</v>
      </c>
      <c r="AO1126" s="74">
        <v>7.7</v>
      </c>
      <c r="AP1126" s="74">
        <v>14.7</v>
      </c>
      <c r="AQ1126" s="74">
        <v>63.1</v>
      </c>
      <c r="AR1126" s="74">
        <v>72.599999999999994</v>
      </c>
      <c r="AS1126" s="74">
        <v>77.599999999999994</v>
      </c>
      <c r="AT1126" s="78" t="s">
        <v>13</v>
      </c>
      <c r="AU1126" s="74" t="s">
        <v>13</v>
      </c>
      <c r="AV1126" s="78" t="s">
        <v>13</v>
      </c>
      <c r="AW1126" s="74" t="s">
        <v>13</v>
      </c>
      <c r="AX1126" s="74" t="s">
        <v>13</v>
      </c>
      <c r="AY1126" s="74" t="s">
        <v>13</v>
      </c>
      <c r="AZ1126" s="74" t="s">
        <v>13</v>
      </c>
      <c r="BA1126" s="74" t="s">
        <v>13</v>
      </c>
      <c r="BB1126" s="78" t="s">
        <v>13</v>
      </c>
      <c r="BC1126" s="74" t="s">
        <v>13</v>
      </c>
      <c r="BD1126" s="78" t="s">
        <v>13</v>
      </c>
      <c r="BE1126" s="74" t="s">
        <v>13</v>
      </c>
      <c r="BF1126" s="74" t="s">
        <v>13</v>
      </c>
      <c r="BG1126" s="74" t="s">
        <v>13</v>
      </c>
      <c r="BH1126" s="74" t="s">
        <v>13</v>
      </c>
      <c r="BI1126" s="74" t="s">
        <v>13</v>
      </c>
      <c r="BJ1126" s="78"/>
      <c r="BK1126" s="74"/>
      <c r="BL1126" s="78"/>
      <c r="BM1126" s="74"/>
      <c r="BN1126" s="74"/>
      <c r="BO1126" s="74"/>
      <c r="BP1126" s="74"/>
      <c r="BQ1126" s="74"/>
      <c r="BR1126" s="78">
        <v>5885</v>
      </c>
      <c r="BS1126" s="74">
        <v>2.6</v>
      </c>
      <c r="BT1126" s="78">
        <v>5735</v>
      </c>
      <c r="BU1126" s="74">
        <v>7</v>
      </c>
      <c r="BV1126" s="74">
        <v>12.8</v>
      </c>
      <c r="BW1126" s="74">
        <v>65.099999999999994</v>
      </c>
      <c r="BX1126" s="74">
        <v>75.099999999999994</v>
      </c>
      <c r="BY1126" s="74">
        <v>80.2</v>
      </c>
      <c r="BZ1126" s="78" t="s">
        <v>13</v>
      </c>
      <c r="CA1126" s="74" t="s">
        <v>13</v>
      </c>
      <c r="CB1126" s="78" t="s">
        <v>13</v>
      </c>
      <c r="CC1126" s="74" t="s">
        <v>13</v>
      </c>
      <c r="CD1126" s="74" t="s">
        <v>13</v>
      </c>
      <c r="CE1126" s="74" t="s">
        <v>13</v>
      </c>
      <c r="CF1126" s="74" t="s">
        <v>13</v>
      </c>
      <c r="CG1126" s="74" t="s">
        <v>13</v>
      </c>
      <c r="CH1126" s="78" t="s">
        <v>13</v>
      </c>
      <c r="CI1126" s="74" t="s">
        <v>13</v>
      </c>
      <c r="CJ1126" s="78" t="s">
        <v>13</v>
      </c>
      <c r="CK1126" s="74" t="s">
        <v>13</v>
      </c>
      <c r="CL1126" s="74" t="s">
        <v>13</v>
      </c>
      <c r="CM1126" s="74" t="s">
        <v>13</v>
      </c>
      <c r="CN1126" s="74" t="s">
        <v>13</v>
      </c>
      <c r="CO1126" s="74" t="s">
        <v>13</v>
      </c>
      <c r="CP1126" s="78"/>
      <c r="CQ1126" s="74"/>
      <c r="CR1126" s="78"/>
      <c r="CS1126" s="74"/>
      <c r="CT1126" s="74"/>
      <c r="CU1126" s="74"/>
      <c r="CV1126" s="74"/>
      <c r="CW1126" s="74"/>
    </row>
    <row r="1127" spans="1:101" ht="16.5" x14ac:dyDescent="0.3">
      <c r="A1127" s="74" t="s">
        <v>296</v>
      </c>
      <c r="B1127" s="74">
        <v>204</v>
      </c>
      <c r="C1127" s="74">
        <v>10007798</v>
      </c>
      <c r="D1127" s="74" t="s">
        <v>39</v>
      </c>
      <c r="E1127" s="74" t="s">
        <v>175</v>
      </c>
      <c r="F1127" s="78">
        <v>3290</v>
      </c>
      <c r="G1127" s="74">
        <v>3</v>
      </c>
      <c r="H1127" s="78">
        <v>3195</v>
      </c>
      <c r="I1127" s="74">
        <v>6.4</v>
      </c>
      <c r="J1127" s="74">
        <v>10.1</v>
      </c>
      <c r="K1127" s="74">
        <v>57.6</v>
      </c>
      <c r="L1127" s="74">
        <v>74.599999999999994</v>
      </c>
      <c r="M1127" s="74">
        <v>83.6</v>
      </c>
      <c r="N1127" s="78" t="s">
        <v>13</v>
      </c>
      <c r="O1127" s="74" t="s">
        <v>13</v>
      </c>
      <c r="P1127" s="78" t="s">
        <v>13</v>
      </c>
      <c r="Q1127" s="74" t="s">
        <v>13</v>
      </c>
      <c r="R1127" s="74" t="s">
        <v>13</v>
      </c>
      <c r="S1127" s="74" t="s">
        <v>13</v>
      </c>
      <c r="T1127" s="74" t="s">
        <v>13</v>
      </c>
      <c r="U1127" s="74" t="s">
        <v>13</v>
      </c>
      <c r="V1127" s="78" t="s">
        <v>13</v>
      </c>
      <c r="W1127" s="74" t="s">
        <v>13</v>
      </c>
      <c r="X1127" s="78" t="s">
        <v>13</v>
      </c>
      <c r="Y1127" s="74" t="s">
        <v>13</v>
      </c>
      <c r="Z1127" s="74" t="s">
        <v>13</v>
      </c>
      <c r="AA1127" s="74" t="s">
        <v>13</v>
      </c>
      <c r="AB1127" s="74" t="s">
        <v>13</v>
      </c>
      <c r="AC1127" s="74" t="s">
        <v>13</v>
      </c>
      <c r="AD1127" s="78"/>
      <c r="AE1127" s="74"/>
      <c r="AF1127" s="78"/>
      <c r="AG1127" s="74"/>
      <c r="AH1127" s="74"/>
      <c r="AI1127" s="74"/>
      <c r="AJ1127" s="74"/>
      <c r="AK1127" s="74"/>
      <c r="AL1127" s="78">
        <v>2505</v>
      </c>
      <c r="AM1127" s="74">
        <v>2.1</v>
      </c>
      <c r="AN1127" s="78">
        <v>2450</v>
      </c>
      <c r="AO1127" s="74">
        <v>8.9</v>
      </c>
      <c r="AP1127" s="74">
        <v>11.3</v>
      </c>
      <c r="AQ1127" s="74">
        <v>55.6</v>
      </c>
      <c r="AR1127" s="74">
        <v>68.8</v>
      </c>
      <c r="AS1127" s="74">
        <v>79.900000000000006</v>
      </c>
      <c r="AT1127" s="78" t="s">
        <v>13</v>
      </c>
      <c r="AU1127" s="74" t="s">
        <v>13</v>
      </c>
      <c r="AV1127" s="78" t="s">
        <v>13</v>
      </c>
      <c r="AW1127" s="74" t="s">
        <v>13</v>
      </c>
      <c r="AX1127" s="74" t="s">
        <v>13</v>
      </c>
      <c r="AY1127" s="74" t="s">
        <v>13</v>
      </c>
      <c r="AZ1127" s="74" t="s">
        <v>13</v>
      </c>
      <c r="BA1127" s="74" t="s">
        <v>13</v>
      </c>
      <c r="BB1127" s="78" t="s">
        <v>13</v>
      </c>
      <c r="BC1127" s="74" t="s">
        <v>13</v>
      </c>
      <c r="BD1127" s="78" t="s">
        <v>13</v>
      </c>
      <c r="BE1127" s="74" t="s">
        <v>13</v>
      </c>
      <c r="BF1127" s="74" t="s">
        <v>13</v>
      </c>
      <c r="BG1127" s="74" t="s">
        <v>13</v>
      </c>
      <c r="BH1127" s="74" t="s">
        <v>13</v>
      </c>
      <c r="BI1127" s="74" t="s">
        <v>13</v>
      </c>
      <c r="BJ1127" s="78"/>
      <c r="BK1127" s="74"/>
      <c r="BL1127" s="78"/>
      <c r="BM1127" s="74"/>
      <c r="BN1127" s="74"/>
      <c r="BO1127" s="74"/>
      <c r="BP1127" s="74"/>
      <c r="BQ1127" s="74"/>
      <c r="BR1127" s="78">
        <v>5795</v>
      </c>
      <c r="BS1127" s="74">
        <v>2.6</v>
      </c>
      <c r="BT1127" s="78">
        <v>5645</v>
      </c>
      <c r="BU1127" s="74">
        <v>7.4</v>
      </c>
      <c r="BV1127" s="74">
        <v>10.6</v>
      </c>
      <c r="BW1127" s="74">
        <v>56.7</v>
      </c>
      <c r="BX1127" s="74">
        <v>72.099999999999994</v>
      </c>
      <c r="BY1127" s="74">
        <v>82</v>
      </c>
      <c r="BZ1127" s="78" t="s">
        <v>13</v>
      </c>
      <c r="CA1127" s="74" t="s">
        <v>13</v>
      </c>
      <c r="CB1127" s="78" t="s">
        <v>13</v>
      </c>
      <c r="CC1127" s="74" t="s">
        <v>13</v>
      </c>
      <c r="CD1127" s="74" t="s">
        <v>13</v>
      </c>
      <c r="CE1127" s="74" t="s">
        <v>13</v>
      </c>
      <c r="CF1127" s="74" t="s">
        <v>13</v>
      </c>
      <c r="CG1127" s="74" t="s">
        <v>13</v>
      </c>
      <c r="CH1127" s="78" t="s">
        <v>13</v>
      </c>
      <c r="CI1127" s="74" t="s">
        <v>13</v>
      </c>
      <c r="CJ1127" s="78" t="s">
        <v>13</v>
      </c>
      <c r="CK1127" s="74" t="s">
        <v>13</v>
      </c>
      <c r="CL1127" s="74" t="s">
        <v>13</v>
      </c>
      <c r="CM1127" s="74" t="s">
        <v>13</v>
      </c>
      <c r="CN1127" s="74" t="s">
        <v>13</v>
      </c>
      <c r="CO1127" s="74" t="s">
        <v>13</v>
      </c>
      <c r="CP1127" s="78"/>
      <c r="CQ1127" s="74"/>
      <c r="CR1127" s="78"/>
      <c r="CS1127" s="74"/>
      <c r="CT1127" s="74"/>
      <c r="CU1127" s="74"/>
      <c r="CV1127" s="74"/>
      <c r="CW1127" s="74"/>
    </row>
    <row r="1128" spans="1:101" ht="16.5" x14ac:dyDescent="0.3">
      <c r="A1128" s="74" t="s">
        <v>296</v>
      </c>
      <c r="B1128" s="74">
        <v>67</v>
      </c>
      <c r="C1128" s="74">
        <v>10004351</v>
      </c>
      <c r="D1128" s="74" t="s">
        <v>27</v>
      </c>
      <c r="E1128" s="74" t="s">
        <v>177</v>
      </c>
      <c r="F1128" s="78">
        <v>1865</v>
      </c>
      <c r="G1128" s="74">
        <v>4.8</v>
      </c>
      <c r="H1128" s="78">
        <v>1775</v>
      </c>
      <c r="I1128" s="74">
        <v>9.6999999999999993</v>
      </c>
      <c r="J1128" s="74">
        <v>13.5</v>
      </c>
      <c r="K1128" s="74">
        <v>63</v>
      </c>
      <c r="L1128" s="74">
        <v>72.599999999999994</v>
      </c>
      <c r="M1128" s="74">
        <v>76.8</v>
      </c>
      <c r="N1128" s="78" t="s">
        <v>13</v>
      </c>
      <c r="O1128" s="74" t="s">
        <v>13</v>
      </c>
      <c r="P1128" s="78" t="s">
        <v>13</v>
      </c>
      <c r="Q1128" s="74" t="s">
        <v>13</v>
      </c>
      <c r="R1128" s="74" t="s">
        <v>13</v>
      </c>
      <c r="S1128" s="74" t="s">
        <v>13</v>
      </c>
      <c r="T1128" s="74" t="s">
        <v>13</v>
      </c>
      <c r="U1128" s="74" t="s">
        <v>13</v>
      </c>
      <c r="V1128" s="78" t="s">
        <v>13</v>
      </c>
      <c r="W1128" s="74" t="s">
        <v>13</v>
      </c>
      <c r="X1128" s="78" t="s">
        <v>13</v>
      </c>
      <c r="Y1128" s="74" t="s">
        <v>13</v>
      </c>
      <c r="Z1128" s="74" t="s">
        <v>13</v>
      </c>
      <c r="AA1128" s="74" t="s">
        <v>13</v>
      </c>
      <c r="AB1128" s="74" t="s">
        <v>13</v>
      </c>
      <c r="AC1128" s="74" t="s">
        <v>13</v>
      </c>
      <c r="AD1128" s="78"/>
      <c r="AE1128" s="74"/>
      <c r="AF1128" s="78"/>
      <c r="AG1128" s="74"/>
      <c r="AH1128" s="74"/>
      <c r="AI1128" s="74"/>
      <c r="AJ1128" s="74"/>
      <c r="AK1128" s="74"/>
      <c r="AL1128" s="78">
        <v>1080</v>
      </c>
      <c r="AM1128" s="74">
        <v>2.5</v>
      </c>
      <c r="AN1128" s="78">
        <v>1050</v>
      </c>
      <c r="AO1128" s="74">
        <v>12.1</v>
      </c>
      <c r="AP1128" s="74">
        <v>16.899999999999999</v>
      </c>
      <c r="AQ1128" s="74">
        <v>58.7</v>
      </c>
      <c r="AR1128" s="74">
        <v>66.099999999999994</v>
      </c>
      <c r="AS1128" s="74">
        <v>71</v>
      </c>
      <c r="AT1128" s="78" t="s">
        <v>13</v>
      </c>
      <c r="AU1128" s="74" t="s">
        <v>13</v>
      </c>
      <c r="AV1128" s="78" t="s">
        <v>13</v>
      </c>
      <c r="AW1128" s="74" t="s">
        <v>13</v>
      </c>
      <c r="AX1128" s="74" t="s">
        <v>13</v>
      </c>
      <c r="AY1128" s="74" t="s">
        <v>13</v>
      </c>
      <c r="AZ1128" s="74" t="s">
        <v>13</v>
      </c>
      <c r="BA1128" s="74" t="s">
        <v>13</v>
      </c>
      <c r="BB1128" s="78" t="s">
        <v>13</v>
      </c>
      <c r="BC1128" s="74" t="s">
        <v>13</v>
      </c>
      <c r="BD1128" s="78" t="s">
        <v>13</v>
      </c>
      <c r="BE1128" s="74" t="s">
        <v>13</v>
      </c>
      <c r="BF1128" s="74" t="s">
        <v>13</v>
      </c>
      <c r="BG1128" s="74" t="s">
        <v>13</v>
      </c>
      <c r="BH1128" s="74" t="s">
        <v>13</v>
      </c>
      <c r="BI1128" s="74" t="s">
        <v>13</v>
      </c>
      <c r="BJ1128" s="78"/>
      <c r="BK1128" s="74"/>
      <c r="BL1128" s="78"/>
      <c r="BM1128" s="74"/>
      <c r="BN1128" s="74"/>
      <c r="BO1128" s="74"/>
      <c r="BP1128" s="74"/>
      <c r="BQ1128" s="74"/>
      <c r="BR1128" s="78">
        <v>2945</v>
      </c>
      <c r="BS1128" s="74">
        <v>4</v>
      </c>
      <c r="BT1128" s="78">
        <v>2825</v>
      </c>
      <c r="BU1128" s="74">
        <v>10.6</v>
      </c>
      <c r="BV1128" s="74">
        <v>14.8</v>
      </c>
      <c r="BW1128" s="74">
        <v>61.4</v>
      </c>
      <c r="BX1128" s="74">
        <v>70.2</v>
      </c>
      <c r="BY1128" s="74">
        <v>74.599999999999994</v>
      </c>
      <c r="BZ1128" s="78" t="s">
        <v>13</v>
      </c>
      <c r="CA1128" s="74" t="s">
        <v>13</v>
      </c>
      <c r="CB1128" s="78" t="s">
        <v>13</v>
      </c>
      <c r="CC1128" s="74" t="s">
        <v>13</v>
      </c>
      <c r="CD1128" s="74" t="s">
        <v>13</v>
      </c>
      <c r="CE1128" s="74" t="s">
        <v>13</v>
      </c>
      <c r="CF1128" s="74" t="s">
        <v>13</v>
      </c>
      <c r="CG1128" s="74" t="s">
        <v>13</v>
      </c>
      <c r="CH1128" s="78" t="s">
        <v>13</v>
      </c>
      <c r="CI1128" s="74" t="s">
        <v>13</v>
      </c>
      <c r="CJ1128" s="78" t="s">
        <v>13</v>
      </c>
      <c r="CK1128" s="74" t="s">
        <v>13</v>
      </c>
      <c r="CL1128" s="74" t="s">
        <v>13</v>
      </c>
      <c r="CM1128" s="74" t="s">
        <v>13</v>
      </c>
      <c r="CN1128" s="74" t="s">
        <v>13</v>
      </c>
      <c r="CO1128" s="74" t="s">
        <v>13</v>
      </c>
      <c r="CP1128" s="78"/>
      <c r="CQ1128" s="74"/>
      <c r="CR1128" s="78"/>
      <c r="CS1128" s="74"/>
      <c r="CT1128" s="74"/>
      <c r="CU1128" s="74"/>
      <c r="CV1128" s="74"/>
      <c r="CW1128" s="74"/>
    </row>
    <row r="1129" spans="1:101" ht="16.5" x14ac:dyDescent="0.3">
      <c r="A1129" s="74" t="s">
        <v>296</v>
      </c>
      <c r="B1129" s="74">
        <v>154</v>
      </c>
      <c r="C1129" s="74">
        <v>10007799</v>
      </c>
      <c r="D1129" s="74" t="s">
        <v>90</v>
      </c>
      <c r="E1129" s="74" t="s">
        <v>179</v>
      </c>
      <c r="F1129" s="78">
        <v>1635</v>
      </c>
      <c r="G1129" s="74">
        <v>1.8</v>
      </c>
      <c r="H1129" s="78">
        <v>1605</v>
      </c>
      <c r="I1129" s="74">
        <v>6.3</v>
      </c>
      <c r="J1129" s="74">
        <v>11.5</v>
      </c>
      <c r="K1129" s="74">
        <v>57</v>
      </c>
      <c r="L1129" s="74">
        <v>74.5</v>
      </c>
      <c r="M1129" s="74">
        <v>82.2</v>
      </c>
      <c r="N1129" s="78" t="s">
        <v>13</v>
      </c>
      <c r="O1129" s="74" t="s">
        <v>13</v>
      </c>
      <c r="P1129" s="78" t="s">
        <v>13</v>
      </c>
      <c r="Q1129" s="74" t="s">
        <v>13</v>
      </c>
      <c r="R1129" s="74" t="s">
        <v>13</v>
      </c>
      <c r="S1129" s="74" t="s">
        <v>13</v>
      </c>
      <c r="T1129" s="74" t="s">
        <v>13</v>
      </c>
      <c r="U1129" s="74" t="s">
        <v>13</v>
      </c>
      <c r="V1129" s="78" t="s">
        <v>13</v>
      </c>
      <c r="W1129" s="74" t="s">
        <v>13</v>
      </c>
      <c r="X1129" s="78" t="s">
        <v>13</v>
      </c>
      <c r="Y1129" s="74" t="s">
        <v>13</v>
      </c>
      <c r="Z1129" s="74" t="s">
        <v>13</v>
      </c>
      <c r="AA1129" s="74" t="s">
        <v>13</v>
      </c>
      <c r="AB1129" s="74" t="s">
        <v>13</v>
      </c>
      <c r="AC1129" s="74" t="s">
        <v>13</v>
      </c>
      <c r="AD1129" s="78"/>
      <c r="AE1129" s="74"/>
      <c r="AF1129" s="78"/>
      <c r="AG1129" s="74"/>
      <c r="AH1129" s="74"/>
      <c r="AI1129" s="74"/>
      <c r="AJ1129" s="74"/>
      <c r="AK1129" s="74"/>
      <c r="AL1129" s="78">
        <v>1600</v>
      </c>
      <c r="AM1129" s="74">
        <v>2.9</v>
      </c>
      <c r="AN1129" s="78">
        <v>1555</v>
      </c>
      <c r="AO1129" s="74">
        <v>8.6999999999999993</v>
      </c>
      <c r="AP1129" s="74">
        <v>9.6</v>
      </c>
      <c r="AQ1129" s="74">
        <v>58.1</v>
      </c>
      <c r="AR1129" s="74">
        <v>71.599999999999994</v>
      </c>
      <c r="AS1129" s="74">
        <v>81.7</v>
      </c>
      <c r="AT1129" s="78" t="s">
        <v>13</v>
      </c>
      <c r="AU1129" s="74" t="s">
        <v>13</v>
      </c>
      <c r="AV1129" s="78" t="s">
        <v>13</v>
      </c>
      <c r="AW1129" s="74" t="s">
        <v>13</v>
      </c>
      <c r="AX1129" s="74" t="s">
        <v>13</v>
      </c>
      <c r="AY1129" s="74" t="s">
        <v>13</v>
      </c>
      <c r="AZ1129" s="74" t="s">
        <v>13</v>
      </c>
      <c r="BA1129" s="74" t="s">
        <v>13</v>
      </c>
      <c r="BB1129" s="78" t="s">
        <v>13</v>
      </c>
      <c r="BC1129" s="74" t="s">
        <v>13</v>
      </c>
      <c r="BD1129" s="78" t="s">
        <v>13</v>
      </c>
      <c r="BE1129" s="74" t="s">
        <v>13</v>
      </c>
      <c r="BF1129" s="74" t="s">
        <v>13</v>
      </c>
      <c r="BG1129" s="74" t="s">
        <v>13</v>
      </c>
      <c r="BH1129" s="74" t="s">
        <v>13</v>
      </c>
      <c r="BI1129" s="74" t="s">
        <v>13</v>
      </c>
      <c r="BJ1129" s="78"/>
      <c r="BK1129" s="74"/>
      <c r="BL1129" s="78"/>
      <c r="BM1129" s="74"/>
      <c r="BN1129" s="74"/>
      <c r="BO1129" s="74"/>
      <c r="BP1129" s="74"/>
      <c r="BQ1129" s="74"/>
      <c r="BR1129" s="78">
        <v>3235</v>
      </c>
      <c r="BS1129" s="74">
        <v>2.2999999999999998</v>
      </c>
      <c r="BT1129" s="78">
        <v>3160</v>
      </c>
      <c r="BU1129" s="74">
        <v>7.5</v>
      </c>
      <c r="BV1129" s="74">
        <v>10.5</v>
      </c>
      <c r="BW1129" s="74">
        <v>57.6</v>
      </c>
      <c r="BX1129" s="74">
        <v>73.099999999999994</v>
      </c>
      <c r="BY1129" s="74">
        <v>82</v>
      </c>
      <c r="BZ1129" s="78" t="s">
        <v>13</v>
      </c>
      <c r="CA1129" s="74" t="s">
        <v>13</v>
      </c>
      <c r="CB1129" s="78" t="s">
        <v>13</v>
      </c>
      <c r="CC1129" s="74" t="s">
        <v>13</v>
      </c>
      <c r="CD1129" s="74" t="s">
        <v>13</v>
      </c>
      <c r="CE1129" s="74" t="s">
        <v>13</v>
      </c>
      <c r="CF1129" s="74" t="s">
        <v>13</v>
      </c>
      <c r="CG1129" s="74" t="s">
        <v>13</v>
      </c>
      <c r="CH1129" s="78" t="s">
        <v>13</v>
      </c>
      <c r="CI1129" s="74" t="s">
        <v>13</v>
      </c>
      <c r="CJ1129" s="78" t="s">
        <v>13</v>
      </c>
      <c r="CK1129" s="74" t="s">
        <v>13</v>
      </c>
      <c r="CL1129" s="74" t="s">
        <v>13</v>
      </c>
      <c r="CM1129" s="74" t="s">
        <v>13</v>
      </c>
      <c r="CN1129" s="74" t="s">
        <v>13</v>
      </c>
      <c r="CO1129" s="74" t="s">
        <v>13</v>
      </c>
      <c r="CP1129" s="78"/>
      <c r="CQ1129" s="74"/>
      <c r="CR1129" s="78"/>
      <c r="CS1129" s="74"/>
      <c r="CT1129" s="74"/>
      <c r="CU1129" s="74"/>
      <c r="CV1129" s="74"/>
      <c r="CW1129" s="74"/>
    </row>
    <row r="1130" spans="1:101" ht="16.5" x14ac:dyDescent="0.3">
      <c r="A1130" s="74" t="s">
        <v>296</v>
      </c>
      <c r="B1130" s="74">
        <v>28</v>
      </c>
      <c r="C1130" s="74">
        <v>10007832</v>
      </c>
      <c r="D1130" s="74" t="s">
        <v>16</v>
      </c>
      <c r="E1130" s="74" t="s">
        <v>181</v>
      </c>
      <c r="F1130" s="78">
        <v>425</v>
      </c>
      <c r="G1130" s="74">
        <v>3.3</v>
      </c>
      <c r="H1130" s="78">
        <v>410</v>
      </c>
      <c r="I1130" s="74">
        <v>6.1</v>
      </c>
      <c r="J1130" s="74">
        <v>7.1</v>
      </c>
      <c r="K1130" s="74">
        <v>65.599999999999994</v>
      </c>
      <c r="L1130" s="74">
        <v>83.4</v>
      </c>
      <c r="M1130" s="74">
        <v>86.8</v>
      </c>
      <c r="N1130" s="78" t="s">
        <v>13</v>
      </c>
      <c r="O1130" s="74" t="s">
        <v>13</v>
      </c>
      <c r="P1130" s="78" t="s">
        <v>13</v>
      </c>
      <c r="Q1130" s="74" t="s">
        <v>13</v>
      </c>
      <c r="R1130" s="74" t="s">
        <v>13</v>
      </c>
      <c r="S1130" s="74" t="s">
        <v>13</v>
      </c>
      <c r="T1130" s="74" t="s">
        <v>13</v>
      </c>
      <c r="U1130" s="74" t="s">
        <v>13</v>
      </c>
      <c r="V1130" s="78" t="s">
        <v>13</v>
      </c>
      <c r="W1130" s="74" t="s">
        <v>13</v>
      </c>
      <c r="X1130" s="78" t="s">
        <v>13</v>
      </c>
      <c r="Y1130" s="74" t="s">
        <v>13</v>
      </c>
      <c r="Z1130" s="74" t="s">
        <v>13</v>
      </c>
      <c r="AA1130" s="74" t="s">
        <v>13</v>
      </c>
      <c r="AB1130" s="74" t="s">
        <v>13</v>
      </c>
      <c r="AC1130" s="74" t="s">
        <v>13</v>
      </c>
      <c r="AD1130" s="78"/>
      <c r="AE1130" s="74"/>
      <c r="AF1130" s="78"/>
      <c r="AG1130" s="74"/>
      <c r="AH1130" s="74"/>
      <c r="AI1130" s="74"/>
      <c r="AJ1130" s="74"/>
      <c r="AK1130" s="74"/>
      <c r="AL1130" s="78">
        <v>100</v>
      </c>
      <c r="AM1130" s="74">
        <v>4</v>
      </c>
      <c r="AN1130" s="78">
        <v>95</v>
      </c>
      <c r="AO1130" s="74">
        <v>4.0999999999999996</v>
      </c>
      <c r="AP1130" s="74">
        <v>14.4</v>
      </c>
      <c r="AQ1130" s="74">
        <v>66</v>
      </c>
      <c r="AR1130" s="74">
        <v>77.3</v>
      </c>
      <c r="AS1130" s="74">
        <v>81.400000000000006</v>
      </c>
      <c r="AT1130" s="78" t="s">
        <v>13</v>
      </c>
      <c r="AU1130" s="74" t="s">
        <v>13</v>
      </c>
      <c r="AV1130" s="78" t="s">
        <v>13</v>
      </c>
      <c r="AW1130" s="74" t="s">
        <v>13</v>
      </c>
      <c r="AX1130" s="74" t="s">
        <v>13</v>
      </c>
      <c r="AY1130" s="74" t="s">
        <v>13</v>
      </c>
      <c r="AZ1130" s="74" t="s">
        <v>13</v>
      </c>
      <c r="BA1130" s="74" t="s">
        <v>13</v>
      </c>
      <c r="BB1130" s="78" t="s">
        <v>13</v>
      </c>
      <c r="BC1130" s="74" t="s">
        <v>13</v>
      </c>
      <c r="BD1130" s="78" t="s">
        <v>13</v>
      </c>
      <c r="BE1130" s="74" t="s">
        <v>13</v>
      </c>
      <c r="BF1130" s="74" t="s">
        <v>13</v>
      </c>
      <c r="BG1130" s="74" t="s">
        <v>13</v>
      </c>
      <c r="BH1130" s="74" t="s">
        <v>13</v>
      </c>
      <c r="BI1130" s="74" t="s">
        <v>13</v>
      </c>
      <c r="BJ1130" s="78"/>
      <c r="BK1130" s="74"/>
      <c r="BL1130" s="78"/>
      <c r="BM1130" s="74"/>
      <c r="BN1130" s="74"/>
      <c r="BO1130" s="74"/>
      <c r="BP1130" s="74"/>
      <c r="BQ1130" s="74"/>
      <c r="BR1130" s="78">
        <v>525</v>
      </c>
      <c r="BS1130" s="74">
        <v>3.4</v>
      </c>
      <c r="BT1130" s="78">
        <v>505</v>
      </c>
      <c r="BU1130" s="74">
        <v>5.7</v>
      </c>
      <c r="BV1130" s="74">
        <v>8.5</v>
      </c>
      <c r="BW1130" s="74">
        <v>65.7</v>
      </c>
      <c r="BX1130" s="74">
        <v>82.2</v>
      </c>
      <c r="BY1130" s="74">
        <v>85.8</v>
      </c>
      <c r="BZ1130" s="78" t="s">
        <v>13</v>
      </c>
      <c r="CA1130" s="74" t="s">
        <v>13</v>
      </c>
      <c r="CB1130" s="78" t="s">
        <v>13</v>
      </c>
      <c r="CC1130" s="74" t="s">
        <v>13</v>
      </c>
      <c r="CD1130" s="74" t="s">
        <v>13</v>
      </c>
      <c r="CE1130" s="74" t="s">
        <v>13</v>
      </c>
      <c r="CF1130" s="74" t="s">
        <v>13</v>
      </c>
      <c r="CG1130" s="74" t="s">
        <v>13</v>
      </c>
      <c r="CH1130" s="78" t="s">
        <v>13</v>
      </c>
      <c r="CI1130" s="74" t="s">
        <v>13</v>
      </c>
      <c r="CJ1130" s="78" t="s">
        <v>13</v>
      </c>
      <c r="CK1130" s="74" t="s">
        <v>13</v>
      </c>
      <c r="CL1130" s="74" t="s">
        <v>13</v>
      </c>
      <c r="CM1130" s="74" t="s">
        <v>13</v>
      </c>
      <c r="CN1130" s="74" t="s">
        <v>13</v>
      </c>
      <c r="CO1130" s="74" t="s">
        <v>13</v>
      </c>
      <c r="CP1130" s="78"/>
      <c r="CQ1130" s="74"/>
      <c r="CR1130" s="78"/>
      <c r="CS1130" s="74"/>
      <c r="CT1130" s="74"/>
      <c r="CU1130" s="74"/>
      <c r="CV1130" s="74"/>
      <c r="CW1130" s="74"/>
    </row>
    <row r="1131" spans="1:101" ht="16.5" x14ac:dyDescent="0.3">
      <c r="A1131" s="74" t="s">
        <v>296</v>
      </c>
      <c r="B1131" s="74">
        <v>27</v>
      </c>
      <c r="C1131" s="74">
        <v>10007138</v>
      </c>
      <c r="D1131" s="74" t="s">
        <v>36</v>
      </c>
      <c r="E1131" s="74" t="s">
        <v>183</v>
      </c>
      <c r="F1131" s="78">
        <v>1375</v>
      </c>
      <c r="G1131" s="74">
        <v>3.3</v>
      </c>
      <c r="H1131" s="78">
        <v>1330</v>
      </c>
      <c r="I1131" s="74">
        <v>6.2</v>
      </c>
      <c r="J1131" s="74">
        <v>9.1999999999999993</v>
      </c>
      <c r="K1131" s="74">
        <v>69.7</v>
      </c>
      <c r="L1131" s="74">
        <v>81.099999999999994</v>
      </c>
      <c r="M1131" s="74">
        <v>84.6</v>
      </c>
      <c r="N1131" s="78" t="s">
        <v>13</v>
      </c>
      <c r="O1131" s="74" t="s">
        <v>13</v>
      </c>
      <c r="P1131" s="78" t="s">
        <v>13</v>
      </c>
      <c r="Q1131" s="74" t="s">
        <v>13</v>
      </c>
      <c r="R1131" s="74" t="s">
        <v>13</v>
      </c>
      <c r="S1131" s="74" t="s">
        <v>13</v>
      </c>
      <c r="T1131" s="74" t="s">
        <v>13</v>
      </c>
      <c r="U1131" s="74" t="s">
        <v>13</v>
      </c>
      <c r="V1131" s="78" t="s">
        <v>13</v>
      </c>
      <c r="W1131" s="74" t="s">
        <v>13</v>
      </c>
      <c r="X1131" s="78" t="s">
        <v>13</v>
      </c>
      <c r="Y1131" s="74" t="s">
        <v>13</v>
      </c>
      <c r="Z1131" s="74" t="s">
        <v>13</v>
      </c>
      <c r="AA1131" s="74" t="s">
        <v>13</v>
      </c>
      <c r="AB1131" s="74" t="s">
        <v>13</v>
      </c>
      <c r="AC1131" s="74" t="s">
        <v>13</v>
      </c>
      <c r="AD1131" s="78"/>
      <c r="AE1131" s="74"/>
      <c r="AF1131" s="78"/>
      <c r="AG1131" s="74"/>
      <c r="AH1131" s="74"/>
      <c r="AI1131" s="74"/>
      <c r="AJ1131" s="74"/>
      <c r="AK1131" s="74"/>
      <c r="AL1131" s="78">
        <v>725</v>
      </c>
      <c r="AM1131" s="74">
        <v>2.4</v>
      </c>
      <c r="AN1131" s="78">
        <v>705</v>
      </c>
      <c r="AO1131" s="74">
        <v>8.9</v>
      </c>
      <c r="AP1131" s="74">
        <v>12.7</v>
      </c>
      <c r="AQ1131" s="74">
        <v>66.3</v>
      </c>
      <c r="AR1131" s="74">
        <v>74.8</v>
      </c>
      <c r="AS1131" s="74">
        <v>78.3</v>
      </c>
      <c r="AT1131" s="78" t="s">
        <v>13</v>
      </c>
      <c r="AU1131" s="74" t="s">
        <v>13</v>
      </c>
      <c r="AV1131" s="78" t="s">
        <v>13</v>
      </c>
      <c r="AW1131" s="74" t="s">
        <v>13</v>
      </c>
      <c r="AX1131" s="74" t="s">
        <v>13</v>
      </c>
      <c r="AY1131" s="74" t="s">
        <v>13</v>
      </c>
      <c r="AZ1131" s="74" t="s">
        <v>13</v>
      </c>
      <c r="BA1131" s="74" t="s">
        <v>13</v>
      </c>
      <c r="BB1131" s="78" t="s">
        <v>13</v>
      </c>
      <c r="BC1131" s="74" t="s">
        <v>13</v>
      </c>
      <c r="BD1131" s="78" t="s">
        <v>13</v>
      </c>
      <c r="BE1131" s="74" t="s">
        <v>13</v>
      </c>
      <c r="BF1131" s="74" t="s">
        <v>13</v>
      </c>
      <c r="BG1131" s="74" t="s">
        <v>13</v>
      </c>
      <c r="BH1131" s="74" t="s">
        <v>13</v>
      </c>
      <c r="BI1131" s="74" t="s">
        <v>13</v>
      </c>
      <c r="BJ1131" s="78"/>
      <c r="BK1131" s="74"/>
      <c r="BL1131" s="78"/>
      <c r="BM1131" s="74"/>
      <c r="BN1131" s="74"/>
      <c r="BO1131" s="74"/>
      <c r="BP1131" s="74"/>
      <c r="BQ1131" s="74"/>
      <c r="BR1131" s="78">
        <v>2100</v>
      </c>
      <c r="BS1131" s="74">
        <v>3</v>
      </c>
      <c r="BT1131" s="78">
        <v>2035</v>
      </c>
      <c r="BU1131" s="74">
        <v>7.2</v>
      </c>
      <c r="BV1131" s="74">
        <v>10.4</v>
      </c>
      <c r="BW1131" s="74">
        <v>68.5</v>
      </c>
      <c r="BX1131" s="74">
        <v>78.900000000000006</v>
      </c>
      <c r="BY1131" s="74">
        <v>82.4</v>
      </c>
      <c r="BZ1131" s="78" t="s">
        <v>13</v>
      </c>
      <c r="CA1131" s="74" t="s">
        <v>13</v>
      </c>
      <c r="CB1131" s="78" t="s">
        <v>13</v>
      </c>
      <c r="CC1131" s="74" t="s">
        <v>13</v>
      </c>
      <c r="CD1131" s="74" t="s">
        <v>13</v>
      </c>
      <c r="CE1131" s="74" t="s">
        <v>13</v>
      </c>
      <c r="CF1131" s="74" t="s">
        <v>13</v>
      </c>
      <c r="CG1131" s="74" t="s">
        <v>13</v>
      </c>
      <c r="CH1131" s="78" t="s">
        <v>13</v>
      </c>
      <c r="CI1131" s="74" t="s">
        <v>13</v>
      </c>
      <c r="CJ1131" s="78" t="s">
        <v>13</v>
      </c>
      <c r="CK1131" s="74" t="s">
        <v>13</v>
      </c>
      <c r="CL1131" s="74" t="s">
        <v>13</v>
      </c>
      <c r="CM1131" s="74" t="s">
        <v>13</v>
      </c>
      <c r="CN1131" s="74" t="s">
        <v>13</v>
      </c>
      <c r="CO1131" s="74" t="s">
        <v>13</v>
      </c>
      <c r="CP1131" s="78"/>
      <c r="CQ1131" s="74"/>
      <c r="CR1131" s="78"/>
      <c r="CS1131" s="74"/>
      <c r="CT1131" s="74"/>
      <c r="CU1131" s="74"/>
      <c r="CV1131" s="74"/>
      <c r="CW1131" s="74"/>
    </row>
    <row r="1132" spans="1:101" ht="16.5" x14ac:dyDescent="0.3">
      <c r="A1132" s="74" t="s">
        <v>296</v>
      </c>
      <c r="B1132" s="74">
        <v>69</v>
      </c>
      <c r="C1132" s="74">
        <v>10001282</v>
      </c>
      <c r="D1132" s="74" t="s">
        <v>90</v>
      </c>
      <c r="E1132" s="74" t="s">
        <v>185</v>
      </c>
      <c r="F1132" s="78">
        <v>2835</v>
      </c>
      <c r="G1132" s="74">
        <v>3.7</v>
      </c>
      <c r="H1132" s="78">
        <v>2730</v>
      </c>
      <c r="I1132" s="74">
        <v>7.3</v>
      </c>
      <c r="J1132" s="74">
        <v>8.1999999999999993</v>
      </c>
      <c r="K1132" s="74">
        <v>66</v>
      </c>
      <c r="L1132" s="74">
        <v>80.5</v>
      </c>
      <c r="M1132" s="74">
        <v>84.6</v>
      </c>
      <c r="N1132" s="78" t="s">
        <v>13</v>
      </c>
      <c r="O1132" s="74" t="s">
        <v>13</v>
      </c>
      <c r="P1132" s="78" t="s">
        <v>13</v>
      </c>
      <c r="Q1132" s="74" t="s">
        <v>13</v>
      </c>
      <c r="R1132" s="74" t="s">
        <v>13</v>
      </c>
      <c r="S1132" s="74" t="s">
        <v>13</v>
      </c>
      <c r="T1132" s="74" t="s">
        <v>13</v>
      </c>
      <c r="U1132" s="74" t="s">
        <v>13</v>
      </c>
      <c r="V1132" s="78" t="s">
        <v>13</v>
      </c>
      <c r="W1132" s="74" t="s">
        <v>13</v>
      </c>
      <c r="X1132" s="78" t="s">
        <v>13</v>
      </c>
      <c r="Y1132" s="74" t="s">
        <v>13</v>
      </c>
      <c r="Z1132" s="74" t="s">
        <v>13</v>
      </c>
      <c r="AA1132" s="74" t="s">
        <v>13</v>
      </c>
      <c r="AB1132" s="74" t="s">
        <v>13</v>
      </c>
      <c r="AC1132" s="74" t="s">
        <v>13</v>
      </c>
      <c r="AD1132" s="78"/>
      <c r="AE1132" s="74"/>
      <c r="AF1132" s="78"/>
      <c r="AG1132" s="74"/>
      <c r="AH1132" s="74"/>
      <c r="AI1132" s="74"/>
      <c r="AJ1132" s="74"/>
      <c r="AK1132" s="74"/>
      <c r="AL1132" s="78">
        <v>2045</v>
      </c>
      <c r="AM1132" s="74">
        <v>2.6</v>
      </c>
      <c r="AN1132" s="78">
        <v>1990</v>
      </c>
      <c r="AO1132" s="74">
        <v>8</v>
      </c>
      <c r="AP1132" s="74">
        <v>11.8</v>
      </c>
      <c r="AQ1132" s="74">
        <v>66.099999999999994</v>
      </c>
      <c r="AR1132" s="74">
        <v>75.5</v>
      </c>
      <c r="AS1132" s="74">
        <v>80.2</v>
      </c>
      <c r="AT1132" s="78" t="s">
        <v>13</v>
      </c>
      <c r="AU1132" s="74" t="s">
        <v>13</v>
      </c>
      <c r="AV1132" s="78" t="s">
        <v>13</v>
      </c>
      <c r="AW1132" s="74" t="s">
        <v>13</v>
      </c>
      <c r="AX1132" s="74" t="s">
        <v>13</v>
      </c>
      <c r="AY1132" s="74" t="s">
        <v>13</v>
      </c>
      <c r="AZ1132" s="74" t="s">
        <v>13</v>
      </c>
      <c r="BA1132" s="74" t="s">
        <v>13</v>
      </c>
      <c r="BB1132" s="78" t="s">
        <v>13</v>
      </c>
      <c r="BC1132" s="74" t="s">
        <v>13</v>
      </c>
      <c r="BD1132" s="78" t="s">
        <v>13</v>
      </c>
      <c r="BE1132" s="74" t="s">
        <v>13</v>
      </c>
      <c r="BF1132" s="74" t="s">
        <v>13</v>
      </c>
      <c r="BG1132" s="74" t="s">
        <v>13</v>
      </c>
      <c r="BH1132" s="74" t="s">
        <v>13</v>
      </c>
      <c r="BI1132" s="74" t="s">
        <v>13</v>
      </c>
      <c r="BJ1132" s="78"/>
      <c r="BK1132" s="74"/>
      <c r="BL1132" s="78"/>
      <c r="BM1132" s="74"/>
      <c r="BN1132" s="74"/>
      <c r="BO1132" s="74"/>
      <c r="BP1132" s="74"/>
      <c r="BQ1132" s="74"/>
      <c r="BR1132" s="78">
        <v>4880</v>
      </c>
      <c r="BS1132" s="74">
        <v>3.2</v>
      </c>
      <c r="BT1132" s="78">
        <v>4725</v>
      </c>
      <c r="BU1132" s="74">
        <v>7.6</v>
      </c>
      <c r="BV1132" s="74">
        <v>9.6999999999999993</v>
      </c>
      <c r="BW1132" s="74">
        <v>66.099999999999994</v>
      </c>
      <c r="BX1132" s="74">
        <v>78.400000000000006</v>
      </c>
      <c r="BY1132" s="74">
        <v>82.7</v>
      </c>
      <c r="BZ1132" s="78" t="s">
        <v>13</v>
      </c>
      <c r="CA1132" s="74" t="s">
        <v>13</v>
      </c>
      <c r="CB1132" s="78" t="s">
        <v>13</v>
      </c>
      <c r="CC1132" s="74" t="s">
        <v>13</v>
      </c>
      <c r="CD1132" s="74" t="s">
        <v>13</v>
      </c>
      <c r="CE1132" s="74" t="s">
        <v>13</v>
      </c>
      <c r="CF1132" s="74" t="s">
        <v>13</v>
      </c>
      <c r="CG1132" s="74" t="s">
        <v>13</v>
      </c>
      <c r="CH1132" s="78" t="s">
        <v>13</v>
      </c>
      <c r="CI1132" s="74" t="s">
        <v>13</v>
      </c>
      <c r="CJ1132" s="78" t="s">
        <v>13</v>
      </c>
      <c r="CK1132" s="74" t="s">
        <v>13</v>
      </c>
      <c r="CL1132" s="74" t="s">
        <v>13</v>
      </c>
      <c r="CM1132" s="74" t="s">
        <v>13</v>
      </c>
      <c r="CN1132" s="74" t="s">
        <v>13</v>
      </c>
      <c r="CO1132" s="74" t="s">
        <v>13</v>
      </c>
      <c r="CP1132" s="78"/>
      <c r="CQ1132" s="74"/>
      <c r="CR1132" s="78"/>
      <c r="CS1132" s="74"/>
      <c r="CT1132" s="74"/>
      <c r="CU1132" s="74"/>
      <c r="CV1132" s="74"/>
      <c r="CW1132" s="74"/>
    </row>
    <row r="1133" spans="1:101" ht="16.5" x14ac:dyDescent="0.3">
      <c r="A1133" s="74" t="s">
        <v>296</v>
      </c>
      <c r="B1133" s="74">
        <v>190</v>
      </c>
      <c r="C1133" s="74">
        <v>10004775</v>
      </c>
      <c r="D1133" s="74" t="s">
        <v>11</v>
      </c>
      <c r="E1133" s="74" t="s">
        <v>187</v>
      </c>
      <c r="F1133" s="78">
        <v>220</v>
      </c>
      <c r="G1133" s="74">
        <v>1.4</v>
      </c>
      <c r="H1133" s="78">
        <v>215</v>
      </c>
      <c r="I1133" s="74">
        <v>9.6999999999999993</v>
      </c>
      <c r="J1133" s="74">
        <v>13</v>
      </c>
      <c r="K1133" s="74">
        <v>70.8</v>
      </c>
      <c r="L1133" s="74">
        <v>74.5</v>
      </c>
      <c r="M1133" s="74">
        <v>77.3</v>
      </c>
      <c r="N1133" s="78" t="s">
        <v>13</v>
      </c>
      <c r="O1133" s="74" t="s">
        <v>13</v>
      </c>
      <c r="P1133" s="78" t="s">
        <v>13</v>
      </c>
      <c r="Q1133" s="74" t="s">
        <v>13</v>
      </c>
      <c r="R1133" s="74" t="s">
        <v>13</v>
      </c>
      <c r="S1133" s="74" t="s">
        <v>13</v>
      </c>
      <c r="T1133" s="74" t="s">
        <v>13</v>
      </c>
      <c r="U1133" s="74" t="s">
        <v>13</v>
      </c>
      <c r="V1133" s="78" t="s">
        <v>13</v>
      </c>
      <c r="W1133" s="74" t="s">
        <v>13</v>
      </c>
      <c r="X1133" s="78" t="s">
        <v>13</v>
      </c>
      <c r="Y1133" s="74" t="s">
        <v>13</v>
      </c>
      <c r="Z1133" s="74" t="s">
        <v>13</v>
      </c>
      <c r="AA1133" s="74" t="s">
        <v>13</v>
      </c>
      <c r="AB1133" s="74" t="s">
        <v>13</v>
      </c>
      <c r="AC1133" s="74" t="s">
        <v>13</v>
      </c>
      <c r="AD1133" s="78"/>
      <c r="AE1133" s="74"/>
      <c r="AF1133" s="78"/>
      <c r="AG1133" s="74"/>
      <c r="AH1133" s="74"/>
      <c r="AI1133" s="74"/>
      <c r="AJ1133" s="74"/>
      <c r="AK1133" s="74"/>
      <c r="AL1133" s="78">
        <v>165</v>
      </c>
      <c r="AM1133" s="74">
        <v>3.6</v>
      </c>
      <c r="AN1133" s="78">
        <v>160</v>
      </c>
      <c r="AO1133" s="74">
        <v>10.1</v>
      </c>
      <c r="AP1133" s="74">
        <v>22</v>
      </c>
      <c r="AQ1133" s="74">
        <v>62.9</v>
      </c>
      <c r="AR1133" s="74">
        <v>65.400000000000006</v>
      </c>
      <c r="AS1133" s="74">
        <v>67.900000000000006</v>
      </c>
      <c r="AT1133" s="78" t="s">
        <v>13</v>
      </c>
      <c r="AU1133" s="74" t="s">
        <v>13</v>
      </c>
      <c r="AV1133" s="78" t="s">
        <v>13</v>
      </c>
      <c r="AW1133" s="74" t="s">
        <v>13</v>
      </c>
      <c r="AX1133" s="74" t="s">
        <v>13</v>
      </c>
      <c r="AY1133" s="74" t="s">
        <v>13</v>
      </c>
      <c r="AZ1133" s="74" t="s">
        <v>13</v>
      </c>
      <c r="BA1133" s="74" t="s">
        <v>13</v>
      </c>
      <c r="BB1133" s="78" t="s">
        <v>13</v>
      </c>
      <c r="BC1133" s="74" t="s">
        <v>13</v>
      </c>
      <c r="BD1133" s="78" t="s">
        <v>13</v>
      </c>
      <c r="BE1133" s="74" t="s">
        <v>13</v>
      </c>
      <c r="BF1133" s="74" t="s">
        <v>13</v>
      </c>
      <c r="BG1133" s="74" t="s">
        <v>13</v>
      </c>
      <c r="BH1133" s="74" t="s">
        <v>13</v>
      </c>
      <c r="BI1133" s="74" t="s">
        <v>13</v>
      </c>
      <c r="BJ1133" s="78"/>
      <c r="BK1133" s="74"/>
      <c r="BL1133" s="78"/>
      <c r="BM1133" s="74"/>
      <c r="BN1133" s="74"/>
      <c r="BO1133" s="74"/>
      <c r="BP1133" s="74"/>
      <c r="BQ1133" s="74"/>
      <c r="BR1133" s="78">
        <v>385</v>
      </c>
      <c r="BS1133" s="74">
        <v>2.2999999999999998</v>
      </c>
      <c r="BT1133" s="78">
        <v>375</v>
      </c>
      <c r="BU1133" s="74">
        <v>9.9</v>
      </c>
      <c r="BV1133" s="74">
        <v>16.8</v>
      </c>
      <c r="BW1133" s="74">
        <v>67.5</v>
      </c>
      <c r="BX1133" s="74">
        <v>70.7</v>
      </c>
      <c r="BY1133" s="74">
        <v>73.3</v>
      </c>
      <c r="BZ1133" s="78" t="s">
        <v>13</v>
      </c>
      <c r="CA1133" s="74" t="s">
        <v>13</v>
      </c>
      <c r="CB1133" s="78" t="s">
        <v>13</v>
      </c>
      <c r="CC1133" s="74" t="s">
        <v>13</v>
      </c>
      <c r="CD1133" s="74" t="s">
        <v>13</v>
      </c>
      <c r="CE1133" s="74" t="s">
        <v>13</v>
      </c>
      <c r="CF1133" s="74" t="s">
        <v>13</v>
      </c>
      <c r="CG1133" s="74" t="s">
        <v>13</v>
      </c>
      <c r="CH1133" s="78" t="s">
        <v>13</v>
      </c>
      <c r="CI1133" s="74" t="s">
        <v>13</v>
      </c>
      <c r="CJ1133" s="78" t="s">
        <v>13</v>
      </c>
      <c r="CK1133" s="74" t="s">
        <v>13</v>
      </c>
      <c r="CL1133" s="74" t="s">
        <v>13</v>
      </c>
      <c r="CM1133" s="74" t="s">
        <v>13</v>
      </c>
      <c r="CN1133" s="74" t="s">
        <v>13</v>
      </c>
      <c r="CO1133" s="74" t="s">
        <v>13</v>
      </c>
      <c r="CP1133" s="78"/>
      <c r="CQ1133" s="74"/>
      <c r="CR1133" s="78"/>
      <c r="CS1133" s="74"/>
      <c r="CT1133" s="74"/>
      <c r="CU1133" s="74"/>
      <c r="CV1133" s="74"/>
      <c r="CW1133" s="74"/>
    </row>
    <row r="1134" spans="1:101" ht="16.5" x14ac:dyDescent="0.3">
      <c r="A1134" s="74" t="s">
        <v>296</v>
      </c>
      <c r="B1134" s="74">
        <v>155</v>
      </c>
      <c r="C1134" s="74">
        <v>10007154</v>
      </c>
      <c r="D1134" s="74" t="s">
        <v>36</v>
      </c>
      <c r="E1134" s="74" t="s">
        <v>189</v>
      </c>
      <c r="F1134" s="78">
        <v>2840</v>
      </c>
      <c r="G1134" s="74">
        <v>3</v>
      </c>
      <c r="H1134" s="78">
        <v>2755</v>
      </c>
      <c r="I1134" s="74">
        <v>6.1</v>
      </c>
      <c r="J1134" s="74">
        <v>8.5</v>
      </c>
      <c r="K1134" s="74">
        <v>58.4</v>
      </c>
      <c r="L1134" s="74">
        <v>78.099999999999994</v>
      </c>
      <c r="M1134" s="74">
        <v>85.5</v>
      </c>
      <c r="N1134" s="78" t="s">
        <v>13</v>
      </c>
      <c r="O1134" s="74" t="s">
        <v>13</v>
      </c>
      <c r="P1134" s="78" t="s">
        <v>13</v>
      </c>
      <c r="Q1134" s="74" t="s">
        <v>13</v>
      </c>
      <c r="R1134" s="74" t="s">
        <v>13</v>
      </c>
      <c r="S1134" s="74" t="s">
        <v>13</v>
      </c>
      <c r="T1134" s="74" t="s">
        <v>13</v>
      </c>
      <c r="U1134" s="74" t="s">
        <v>13</v>
      </c>
      <c r="V1134" s="78" t="s">
        <v>13</v>
      </c>
      <c r="W1134" s="74" t="s">
        <v>13</v>
      </c>
      <c r="X1134" s="78" t="s">
        <v>13</v>
      </c>
      <c r="Y1134" s="74" t="s">
        <v>13</v>
      </c>
      <c r="Z1134" s="74" t="s">
        <v>13</v>
      </c>
      <c r="AA1134" s="74" t="s">
        <v>13</v>
      </c>
      <c r="AB1134" s="74" t="s">
        <v>13</v>
      </c>
      <c r="AC1134" s="74" t="s">
        <v>13</v>
      </c>
      <c r="AD1134" s="78"/>
      <c r="AE1134" s="74"/>
      <c r="AF1134" s="78"/>
      <c r="AG1134" s="74"/>
      <c r="AH1134" s="74"/>
      <c r="AI1134" s="74"/>
      <c r="AJ1134" s="74"/>
      <c r="AK1134" s="74"/>
      <c r="AL1134" s="78">
        <v>2215</v>
      </c>
      <c r="AM1134" s="74">
        <v>2.2999999999999998</v>
      </c>
      <c r="AN1134" s="78">
        <v>2165</v>
      </c>
      <c r="AO1134" s="74">
        <v>7.4</v>
      </c>
      <c r="AP1134" s="74">
        <v>12</v>
      </c>
      <c r="AQ1134" s="74">
        <v>56.3</v>
      </c>
      <c r="AR1134" s="74">
        <v>70.900000000000006</v>
      </c>
      <c r="AS1134" s="74">
        <v>80.599999999999994</v>
      </c>
      <c r="AT1134" s="78" t="s">
        <v>13</v>
      </c>
      <c r="AU1134" s="74" t="s">
        <v>13</v>
      </c>
      <c r="AV1134" s="78" t="s">
        <v>13</v>
      </c>
      <c r="AW1134" s="74" t="s">
        <v>13</v>
      </c>
      <c r="AX1134" s="74" t="s">
        <v>13</v>
      </c>
      <c r="AY1134" s="74" t="s">
        <v>13</v>
      </c>
      <c r="AZ1134" s="74" t="s">
        <v>13</v>
      </c>
      <c r="BA1134" s="74" t="s">
        <v>13</v>
      </c>
      <c r="BB1134" s="78" t="s">
        <v>13</v>
      </c>
      <c r="BC1134" s="74" t="s">
        <v>13</v>
      </c>
      <c r="BD1134" s="78" t="s">
        <v>13</v>
      </c>
      <c r="BE1134" s="74" t="s">
        <v>13</v>
      </c>
      <c r="BF1134" s="74" t="s">
        <v>13</v>
      </c>
      <c r="BG1134" s="74" t="s">
        <v>13</v>
      </c>
      <c r="BH1134" s="74" t="s">
        <v>13</v>
      </c>
      <c r="BI1134" s="74" t="s">
        <v>13</v>
      </c>
      <c r="BJ1134" s="78"/>
      <c r="BK1134" s="74"/>
      <c r="BL1134" s="78"/>
      <c r="BM1134" s="74"/>
      <c r="BN1134" s="74"/>
      <c r="BO1134" s="74"/>
      <c r="BP1134" s="74"/>
      <c r="BQ1134" s="74"/>
      <c r="BR1134" s="78">
        <v>5055</v>
      </c>
      <c r="BS1134" s="74">
        <v>2.7</v>
      </c>
      <c r="BT1134" s="78">
        <v>4920</v>
      </c>
      <c r="BU1134" s="74">
        <v>6.7</v>
      </c>
      <c r="BV1134" s="74">
        <v>10</v>
      </c>
      <c r="BW1134" s="74">
        <v>57.4</v>
      </c>
      <c r="BX1134" s="74">
        <v>74.900000000000006</v>
      </c>
      <c r="BY1134" s="74">
        <v>83.3</v>
      </c>
      <c r="BZ1134" s="78" t="s">
        <v>13</v>
      </c>
      <c r="CA1134" s="74" t="s">
        <v>13</v>
      </c>
      <c r="CB1134" s="78" t="s">
        <v>13</v>
      </c>
      <c r="CC1134" s="74" t="s">
        <v>13</v>
      </c>
      <c r="CD1134" s="74" t="s">
        <v>13</v>
      </c>
      <c r="CE1134" s="74" t="s">
        <v>13</v>
      </c>
      <c r="CF1134" s="74" t="s">
        <v>13</v>
      </c>
      <c r="CG1134" s="74" t="s">
        <v>13</v>
      </c>
      <c r="CH1134" s="78" t="s">
        <v>13</v>
      </c>
      <c r="CI1134" s="74" t="s">
        <v>13</v>
      </c>
      <c r="CJ1134" s="78" t="s">
        <v>13</v>
      </c>
      <c r="CK1134" s="74" t="s">
        <v>13</v>
      </c>
      <c r="CL1134" s="74" t="s">
        <v>13</v>
      </c>
      <c r="CM1134" s="74" t="s">
        <v>13</v>
      </c>
      <c r="CN1134" s="74" t="s">
        <v>13</v>
      </c>
      <c r="CO1134" s="74" t="s">
        <v>13</v>
      </c>
      <c r="CP1134" s="78"/>
      <c r="CQ1134" s="74"/>
      <c r="CR1134" s="78"/>
      <c r="CS1134" s="74"/>
      <c r="CT1134" s="74"/>
      <c r="CU1134" s="74"/>
      <c r="CV1134" s="74"/>
      <c r="CW1134" s="74"/>
    </row>
    <row r="1135" spans="1:101" ht="16.5" x14ac:dyDescent="0.3">
      <c r="A1135" s="74" t="s">
        <v>296</v>
      </c>
      <c r="B1135" s="74">
        <v>71</v>
      </c>
      <c r="C1135" s="74">
        <v>10004797</v>
      </c>
      <c r="D1135" s="74" t="s">
        <v>36</v>
      </c>
      <c r="E1135" s="74" t="s">
        <v>191</v>
      </c>
      <c r="F1135" s="78">
        <v>3005</v>
      </c>
      <c r="G1135" s="74">
        <v>2.9</v>
      </c>
      <c r="H1135" s="78">
        <v>2915</v>
      </c>
      <c r="I1135" s="74">
        <v>5.7</v>
      </c>
      <c r="J1135" s="74">
        <v>9.5</v>
      </c>
      <c r="K1135" s="74">
        <v>69.099999999999994</v>
      </c>
      <c r="L1135" s="74">
        <v>80</v>
      </c>
      <c r="M1135" s="74">
        <v>84.8</v>
      </c>
      <c r="N1135" s="78" t="s">
        <v>13</v>
      </c>
      <c r="O1135" s="74" t="s">
        <v>13</v>
      </c>
      <c r="P1135" s="78" t="s">
        <v>13</v>
      </c>
      <c r="Q1135" s="74" t="s">
        <v>13</v>
      </c>
      <c r="R1135" s="74" t="s">
        <v>13</v>
      </c>
      <c r="S1135" s="74" t="s">
        <v>13</v>
      </c>
      <c r="T1135" s="74" t="s">
        <v>13</v>
      </c>
      <c r="U1135" s="74" t="s">
        <v>13</v>
      </c>
      <c r="V1135" s="78" t="s">
        <v>13</v>
      </c>
      <c r="W1135" s="74" t="s">
        <v>13</v>
      </c>
      <c r="X1135" s="78" t="s">
        <v>13</v>
      </c>
      <c r="Y1135" s="74" t="s">
        <v>13</v>
      </c>
      <c r="Z1135" s="74" t="s">
        <v>13</v>
      </c>
      <c r="AA1135" s="74" t="s">
        <v>13</v>
      </c>
      <c r="AB1135" s="74" t="s">
        <v>13</v>
      </c>
      <c r="AC1135" s="74" t="s">
        <v>13</v>
      </c>
      <c r="AD1135" s="78"/>
      <c r="AE1135" s="74"/>
      <c r="AF1135" s="78"/>
      <c r="AG1135" s="74"/>
      <c r="AH1135" s="74"/>
      <c r="AI1135" s="74"/>
      <c r="AJ1135" s="74"/>
      <c r="AK1135" s="74"/>
      <c r="AL1135" s="78">
        <v>2430</v>
      </c>
      <c r="AM1135" s="74">
        <v>2.6</v>
      </c>
      <c r="AN1135" s="78">
        <v>2370</v>
      </c>
      <c r="AO1135" s="74">
        <v>8.1999999999999993</v>
      </c>
      <c r="AP1135" s="74">
        <v>10.8</v>
      </c>
      <c r="AQ1135" s="74">
        <v>66.900000000000006</v>
      </c>
      <c r="AR1135" s="74">
        <v>75.2</v>
      </c>
      <c r="AS1135" s="74">
        <v>81</v>
      </c>
      <c r="AT1135" s="78" t="s">
        <v>13</v>
      </c>
      <c r="AU1135" s="74" t="s">
        <v>13</v>
      </c>
      <c r="AV1135" s="78" t="s">
        <v>13</v>
      </c>
      <c r="AW1135" s="74" t="s">
        <v>13</v>
      </c>
      <c r="AX1135" s="74" t="s">
        <v>13</v>
      </c>
      <c r="AY1135" s="74" t="s">
        <v>13</v>
      </c>
      <c r="AZ1135" s="74" t="s">
        <v>13</v>
      </c>
      <c r="BA1135" s="74" t="s">
        <v>13</v>
      </c>
      <c r="BB1135" s="78" t="s">
        <v>13</v>
      </c>
      <c r="BC1135" s="74" t="s">
        <v>13</v>
      </c>
      <c r="BD1135" s="78" t="s">
        <v>13</v>
      </c>
      <c r="BE1135" s="74" t="s">
        <v>13</v>
      </c>
      <c r="BF1135" s="74" t="s">
        <v>13</v>
      </c>
      <c r="BG1135" s="74" t="s">
        <v>13</v>
      </c>
      <c r="BH1135" s="74" t="s">
        <v>13</v>
      </c>
      <c r="BI1135" s="74" t="s">
        <v>13</v>
      </c>
      <c r="BJ1135" s="78"/>
      <c r="BK1135" s="74"/>
      <c r="BL1135" s="78"/>
      <c r="BM1135" s="74"/>
      <c r="BN1135" s="74"/>
      <c r="BO1135" s="74"/>
      <c r="BP1135" s="74"/>
      <c r="BQ1135" s="74"/>
      <c r="BR1135" s="78">
        <v>5435</v>
      </c>
      <c r="BS1135" s="74">
        <v>2.7</v>
      </c>
      <c r="BT1135" s="78">
        <v>5285</v>
      </c>
      <c r="BU1135" s="74">
        <v>6.8</v>
      </c>
      <c r="BV1135" s="74">
        <v>10.1</v>
      </c>
      <c r="BW1135" s="74">
        <v>68.2</v>
      </c>
      <c r="BX1135" s="74">
        <v>77.900000000000006</v>
      </c>
      <c r="BY1135" s="74">
        <v>83.1</v>
      </c>
      <c r="BZ1135" s="78" t="s">
        <v>13</v>
      </c>
      <c r="CA1135" s="74" t="s">
        <v>13</v>
      </c>
      <c r="CB1135" s="78" t="s">
        <v>13</v>
      </c>
      <c r="CC1135" s="74" t="s">
        <v>13</v>
      </c>
      <c r="CD1135" s="74" t="s">
        <v>13</v>
      </c>
      <c r="CE1135" s="74" t="s">
        <v>13</v>
      </c>
      <c r="CF1135" s="74" t="s">
        <v>13</v>
      </c>
      <c r="CG1135" s="74" t="s">
        <v>13</v>
      </c>
      <c r="CH1135" s="78" t="s">
        <v>13</v>
      </c>
      <c r="CI1135" s="74" t="s">
        <v>13</v>
      </c>
      <c r="CJ1135" s="78" t="s">
        <v>13</v>
      </c>
      <c r="CK1135" s="74" t="s">
        <v>13</v>
      </c>
      <c r="CL1135" s="74" t="s">
        <v>13</v>
      </c>
      <c r="CM1135" s="74" t="s">
        <v>13</v>
      </c>
      <c r="CN1135" s="74" t="s">
        <v>13</v>
      </c>
      <c r="CO1135" s="74" t="s">
        <v>13</v>
      </c>
      <c r="CP1135" s="78"/>
      <c r="CQ1135" s="74"/>
      <c r="CR1135" s="78"/>
      <c r="CS1135" s="74"/>
      <c r="CT1135" s="74"/>
      <c r="CU1135" s="74"/>
      <c r="CV1135" s="74"/>
      <c r="CW1135" s="74"/>
    </row>
    <row r="1136" spans="1:101" ht="16.5" x14ac:dyDescent="0.3">
      <c r="A1136" s="74" t="s">
        <v>296</v>
      </c>
      <c r="B1136" s="74">
        <v>1</v>
      </c>
      <c r="C1136" s="74">
        <v>10007773</v>
      </c>
      <c r="D1136" s="74" t="s">
        <v>49</v>
      </c>
      <c r="E1136" s="74" t="s">
        <v>193</v>
      </c>
      <c r="F1136" s="78">
        <v>5980</v>
      </c>
      <c r="G1136" s="74">
        <v>6.1</v>
      </c>
      <c r="H1136" s="78">
        <v>5610</v>
      </c>
      <c r="I1136" s="74">
        <v>14.1</v>
      </c>
      <c r="J1136" s="74">
        <v>6.4</v>
      </c>
      <c r="K1136" s="74">
        <v>50.6</v>
      </c>
      <c r="L1136" s="74">
        <v>70.5</v>
      </c>
      <c r="M1136" s="74">
        <v>79.5</v>
      </c>
      <c r="N1136" s="78" t="s">
        <v>13</v>
      </c>
      <c r="O1136" s="74" t="s">
        <v>13</v>
      </c>
      <c r="P1136" s="78" t="s">
        <v>13</v>
      </c>
      <c r="Q1136" s="74" t="s">
        <v>13</v>
      </c>
      <c r="R1136" s="74" t="s">
        <v>13</v>
      </c>
      <c r="S1136" s="74" t="s">
        <v>13</v>
      </c>
      <c r="T1136" s="74" t="s">
        <v>13</v>
      </c>
      <c r="U1136" s="74" t="s">
        <v>13</v>
      </c>
      <c r="V1136" s="78" t="s">
        <v>13</v>
      </c>
      <c r="W1136" s="74" t="s">
        <v>13</v>
      </c>
      <c r="X1136" s="78" t="s">
        <v>13</v>
      </c>
      <c r="Y1136" s="74" t="s">
        <v>13</v>
      </c>
      <c r="Z1136" s="74" t="s">
        <v>13</v>
      </c>
      <c r="AA1136" s="74" t="s">
        <v>13</v>
      </c>
      <c r="AB1136" s="74" t="s">
        <v>13</v>
      </c>
      <c r="AC1136" s="74" t="s">
        <v>13</v>
      </c>
      <c r="AD1136" s="78"/>
      <c r="AE1136" s="74"/>
      <c r="AF1136" s="78"/>
      <c r="AG1136" s="74"/>
      <c r="AH1136" s="74"/>
      <c r="AI1136" s="74"/>
      <c r="AJ1136" s="74"/>
      <c r="AK1136" s="74"/>
      <c r="AL1136" s="78">
        <v>3475</v>
      </c>
      <c r="AM1136" s="74">
        <v>3.9</v>
      </c>
      <c r="AN1136" s="78">
        <v>3340</v>
      </c>
      <c r="AO1136" s="74">
        <v>12.2</v>
      </c>
      <c r="AP1136" s="74">
        <v>5.3</v>
      </c>
      <c r="AQ1136" s="74">
        <v>49.1</v>
      </c>
      <c r="AR1136" s="74">
        <v>71</v>
      </c>
      <c r="AS1136" s="74">
        <v>82.4</v>
      </c>
      <c r="AT1136" s="78" t="s">
        <v>13</v>
      </c>
      <c r="AU1136" s="74" t="s">
        <v>13</v>
      </c>
      <c r="AV1136" s="78" t="s">
        <v>13</v>
      </c>
      <c r="AW1136" s="74" t="s">
        <v>13</v>
      </c>
      <c r="AX1136" s="74" t="s">
        <v>13</v>
      </c>
      <c r="AY1136" s="74" t="s">
        <v>13</v>
      </c>
      <c r="AZ1136" s="74" t="s">
        <v>13</v>
      </c>
      <c r="BA1136" s="74" t="s">
        <v>13</v>
      </c>
      <c r="BB1136" s="78" t="s">
        <v>13</v>
      </c>
      <c r="BC1136" s="74" t="s">
        <v>13</v>
      </c>
      <c r="BD1136" s="78" t="s">
        <v>13</v>
      </c>
      <c r="BE1136" s="74" t="s">
        <v>13</v>
      </c>
      <c r="BF1136" s="74" t="s">
        <v>13</v>
      </c>
      <c r="BG1136" s="74" t="s">
        <v>13</v>
      </c>
      <c r="BH1136" s="74" t="s">
        <v>13</v>
      </c>
      <c r="BI1136" s="74" t="s">
        <v>13</v>
      </c>
      <c r="BJ1136" s="78"/>
      <c r="BK1136" s="74"/>
      <c r="BL1136" s="78"/>
      <c r="BM1136" s="74"/>
      <c r="BN1136" s="74"/>
      <c r="BO1136" s="74"/>
      <c r="BP1136" s="74"/>
      <c r="BQ1136" s="74"/>
      <c r="BR1136" s="78">
        <v>9455</v>
      </c>
      <c r="BS1136" s="74">
        <v>5.3</v>
      </c>
      <c r="BT1136" s="78">
        <v>8955</v>
      </c>
      <c r="BU1136" s="74">
        <v>13.4</v>
      </c>
      <c r="BV1136" s="74">
        <v>6</v>
      </c>
      <c r="BW1136" s="74">
        <v>50.1</v>
      </c>
      <c r="BX1136" s="74">
        <v>70.7</v>
      </c>
      <c r="BY1136" s="74">
        <v>80.599999999999994</v>
      </c>
      <c r="BZ1136" s="78" t="s">
        <v>13</v>
      </c>
      <c r="CA1136" s="74" t="s">
        <v>13</v>
      </c>
      <c r="CB1136" s="78" t="s">
        <v>13</v>
      </c>
      <c r="CC1136" s="74" t="s">
        <v>13</v>
      </c>
      <c r="CD1136" s="74" t="s">
        <v>13</v>
      </c>
      <c r="CE1136" s="74" t="s">
        <v>13</v>
      </c>
      <c r="CF1136" s="74" t="s">
        <v>13</v>
      </c>
      <c r="CG1136" s="74" t="s">
        <v>13</v>
      </c>
      <c r="CH1136" s="78" t="s">
        <v>13</v>
      </c>
      <c r="CI1136" s="74" t="s">
        <v>13</v>
      </c>
      <c r="CJ1136" s="78" t="s">
        <v>13</v>
      </c>
      <c r="CK1136" s="74" t="s">
        <v>13</v>
      </c>
      <c r="CL1136" s="74" t="s">
        <v>13</v>
      </c>
      <c r="CM1136" s="74" t="s">
        <v>13</v>
      </c>
      <c r="CN1136" s="74" t="s">
        <v>13</v>
      </c>
      <c r="CO1136" s="74" t="s">
        <v>13</v>
      </c>
      <c r="CP1136" s="78"/>
      <c r="CQ1136" s="74"/>
      <c r="CR1136" s="78"/>
      <c r="CS1136" s="74"/>
      <c r="CT1136" s="74"/>
      <c r="CU1136" s="74"/>
      <c r="CV1136" s="74"/>
      <c r="CW1136" s="74"/>
    </row>
    <row r="1137" spans="1:101" ht="16.5" x14ac:dyDescent="0.3">
      <c r="A1137" s="74" t="s">
        <v>296</v>
      </c>
      <c r="B1137" s="74">
        <v>72</v>
      </c>
      <c r="C1137" s="74">
        <v>10004930</v>
      </c>
      <c r="D1137" s="74" t="s">
        <v>49</v>
      </c>
      <c r="E1137" s="74" t="s">
        <v>195</v>
      </c>
      <c r="F1137" s="78">
        <v>1480</v>
      </c>
      <c r="G1137" s="74">
        <v>4.3</v>
      </c>
      <c r="H1137" s="78">
        <v>1420</v>
      </c>
      <c r="I1137" s="74">
        <v>7.8</v>
      </c>
      <c r="J1137" s="74">
        <v>9.8000000000000007</v>
      </c>
      <c r="K1137" s="74">
        <v>65.5</v>
      </c>
      <c r="L1137" s="74">
        <v>78.3</v>
      </c>
      <c r="M1137" s="74">
        <v>82.4</v>
      </c>
      <c r="N1137" s="78" t="s">
        <v>13</v>
      </c>
      <c r="O1137" s="74" t="s">
        <v>13</v>
      </c>
      <c r="P1137" s="78" t="s">
        <v>13</v>
      </c>
      <c r="Q1137" s="74" t="s">
        <v>13</v>
      </c>
      <c r="R1137" s="74" t="s">
        <v>13</v>
      </c>
      <c r="S1137" s="74" t="s">
        <v>13</v>
      </c>
      <c r="T1137" s="74" t="s">
        <v>13</v>
      </c>
      <c r="U1137" s="74" t="s">
        <v>13</v>
      </c>
      <c r="V1137" s="78" t="s">
        <v>13</v>
      </c>
      <c r="W1137" s="74" t="s">
        <v>13</v>
      </c>
      <c r="X1137" s="78" t="s">
        <v>13</v>
      </c>
      <c r="Y1137" s="74" t="s">
        <v>13</v>
      </c>
      <c r="Z1137" s="74" t="s">
        <v>13</v>
      </c>
      <c r="AA1137" s="74" t="s">
        <v>13</v>
      </c>
      <c r="AB1137" s="74" t="s">
        <v>13</v>
      </c>
      <c r="AC1137" s="74" t="s">
        <v>13</v>
      </c>
      <c r="AD1137" s="78"/>
      <c r="AE1137" s="74"/>
      <c r="AF1137" s="78"/>
      <c r="AG1137" s="74"/>
      <c r="AH1137" s="74"/>
      <c r="AI1137" s="74"/>
      <c r="AJ1137" s="74"/>
      <c r="AK1137" s="74"/>
      <c r="AL1137" s="78">
        <v>1010</v>
      </c>
      <c r="AM1137" s="74">
        <v>3.4</v>
      </c>
      <c r="AN1137" s="78">
        <v>975</v>
      </c>
      <c r="AO1137" s="74">
        <v>11.8</v>
      </c>
      <c r="AP1137" s="74">
        <v>12.9</v>
      </c>
      <c r="AQ1137" s="74">
        <v>61</v>
      </c>
      <c r="AR1137" s="74">
        <v>69.7</v>
      </c>
      <c r="AS1137" s="74">
        <v>75.3</v>
      </c>
      <c r="AT1137" s="78" t="s">
        <v>13</v>
      </c>
      <c r="AU1137" s="74" t="s">
        <v>13</v>
      </c>
      <c r="AV1137" s="78" t="s">
        <v>13</v>
      </c>
      <c r="AW1137" s="74" t="s">
        <v>13</v>
      </c>
      <c r="AX1137" s="74" t="s">
        <v>13</v>
      </c>
      <c r="AY1137" s="74" t="s">
        <v>13</v>
      </c>
      <c r="AZ1137" s="74" t="s">
        <v>13</v>
      </c>
      <c r="BA1137" s="74" t="s">
        <v>13</v>
      </c>
      <c r="BB1137" s="78" t="s">
        <v>13</v>
      </c>
      <c r="BC1137" s="74" t="s">
        <v>13</v>
      </c>
      <c r="BD1137" s="78" t="s">
        <v>13</v>
      </c>
      <c r="BE1137" s="74" t="s">
        <v>13</v>
      </c>
      <c r="BF1137" s="74" t="s">
        <v>13</v>
      </c>
      <c r="BG1137" s="74" t="s">
        <v>13</v>
      </c>
      <c r="BH1137" s="74" t="s">
        <v>13</v>
      </c>
      <c r="BI1137" s="74" t="s">
        <v>13</v>
      </c>
      <c r="BJ1137" s="78"/>
      <c r="BK1137" s="74"/>
      <c r="BL1137" s="78"/>
      <c r="BM1137" s="74"/>
      <c r="BN1137" s="74"/>
      <c r="BO1137" s="74"/>
      <c r="BP1137" s="74"/>
      <c r="BQ1137" s="74"/>
      <c r="BR1137" s="78">
        <v>2490</v>
      </c>
      <c r="BS1137" s="74">
        <v>3.9</v>
      </c>
      <c r="BT1137" s="78">
        <v>2395</v>
      </c>
      <c r="BU1137" s="74">
        <v>9.4</v>
      </c>
      <c r="BV1137" s="74">
        <v>11.1</v>
      </c>
      <c r="BW1137" s="74">
        <v>63.7</v>
      </c>
      <c r="BX1137" s="74">
        <v>74.8</v>
      </c>
      <c r="BY1137" s="74">
        <v>79.5</v>
      </c>
      <c r="BZ1137" s="78" t="s">
        <v>13</v>
      </c>
      <c r="CA1137" s="74" t="s">
        <v>13</v>
      </c>
      <c r="CB1137" s="78" t="s">
        <v>13</v>
      </c>
      <c r="CC1137" s="74" t="s">
        <v>13</v>
      </c>
      <c r="CD1137" s="74" t="s">
        <v>13</v>
      </c>
      <c r="CE1137" s="74" t="s">
        <v>13</v>
      </c>
      <c r="CF1137" s="74" t="s">
        <v>13</v>
      </c>
      <c r="CG1137" s="74" t="s">
        <v>13</v>
      </c>
      <c r="CH1137" s="78" t="s">
        <v>13</v>
      </c>
      <c r="CI1137" s="74" t="s">
        <v>13</v>
      </c>
      <c r="CJ1137" s="78" t="s">
        <v>13</v>
      </c>
      <c r="CK1137" s="74" t="s">
        <v>13</v>
      </c>
      <c r="CL1137" s="74" t="s">
        <v>13</v>
      </c>
      <c r="CM1137" s="74" t="s">
        <v>13</v>
      </c>
      <c r="CN1137" s="74" t="s">
        <v>13</v>
      </c>
      <c r="CO1137" s="74" t="s">
        <v>13</v>
      </c>
      <c r="CP1137" s="78"/>
      <c r="CQ1137" s="74"/>
      <c r="CR1137" s="78"/>
      <c r="CS1137" s="74"/>
      <c r="CT1137" s="74"/>
      <c r="CU1137" s="74"/>
      <c r="CV1137" s="74"/>
      <c r="CW1137" s="74"/>
    </row>
    <row r="1138" spans="1:101" ht="16.5" x14ac:dyDescent="0.3">
      <c r="A1138" s="74" t="s">
        <v>296</v>
      </c>
      <c r="B1138" s="74">
        <v>156</v>
      </c>
      <c r="C1138" s="74">
        <v>10007774</v>
      </c>
      <c r="D1138" s="74" t="s">
        <v>49</v>
      </c>
      <c r="E1138" s="74" t="s">
        <v>197</v>
      </c>
      <c r="F1138" s="78">
        <v>1280</v>
      </c>
      <c r="G1138" s="74">
        <v>2.2999999999999998</v>
      </c>
      <c r="H1138" s="78">
        <v>1250</v>
      </c>
      <c r="I1138" s="74">
        <v>8.3000000000000007</v>
      </c>
      <c r="J1138" s="74">
        <v>9.3000000000000007</v>
      </c>
      <c r="K1138" s="74">
        <v>44.1</v>
      </c>
      <c r="L1138" s="74">
        <v>65</v>
      </c>
      <c r="M1138" s="74">
        <v>82.4</v>
      </c>
      <c r="N1138" s="78" t="s">
        <v>13</v>
      </c>
      <c r="O1138" s="74" t="s">
        <v>13</v>
      </c>
      <c r="P1138" s="78" t="s">
        <v>13</v>
      </c>
      <c r="Q1138" s="74" t="s">
        <v>13</v>
      </c>
      <c r="R1138" s="74" t="s">
        <v>13</v>
      </c>
      <c r="S1138" s="74" t="s">
        <v>13</v>
      </c>
      <c r="T1138" s="74" t="s">
        <v>13</v>
      </c>
      <c r="U1138" s="74" t="s">
        <v>13</v>
      </c>
      <c r="V1138" s="78" t="s">
        <v>13</v>
      </c>
      <c r="W1138" s="74" t="s">
        <v>13</v>
      </c>
      <c r="X1138" s="78" t="s">
        <v>13</v>
      </c>
      <c r="Y1138" s="74" t="s">
        <v>13</v>
      </c>
      <c r="Z1138" s="74" t="s">
        <v>13</v>
      </c>
      <c r="AA1138" s="74" t="s">
        <v>13</v>
      </c>
      <c r="AB1138" s="74" t="s">
        <v>13</v>
      </c>
      <c r="AC1138" s="74" t="s">
        <v>13</v>
      </c>
      <c r="AD1138" s="78"/>
      <c r="AE1138" s="74"/>
      <c r="AF1138" s="78"/>
      <c r="AG1138" s="74"/>
      <c r="AH1138" s="74"/>
      <c r="AI1138" s="74"/>
      <c r="AJ1138" s="74"/>
      <c r="AK1138" s="74"/>
      <c r="AL1138" s="78">
        <v>1550</v>
      </c>
      <c r="AM1138" s="74">
        <v>2.6</v>
      </c>
      <c r="AN1138" s="78">
        <v>1505</v>
      </c>
      <c r="AO1138" s="74">
        <v>9.8000000000000007</v>
      </c>
      <c r="AP1138" s="74">
        <v>10.199999999999999</v>
      </c>
      <c r="AQ1138" s="74">
        <v>44.4</v>
      </c>
      <c r="AR1138" s="74">
        <v>61.1</v>
      </c>
      <c r="AS1138" s="74">
        <v>80</v>
      </c>
      <c r="AT1138" s="78" t="s">
        <v>13</v>
      </c>
      <c r="AU1138" s="74" t="s">
        <v>13</v>
      </c>
      <c r="AV1138" s="78" t="s">
        <v>13</v>
      </c>
      <c r="AW1138" s="74" t="s">
        <v>13</v>
      </c>
      <c r="AX1138" s="74" t="s">
        <v>13</v>
      </c>
      <c r="AY1138" s="74" t="s">
        <v>13</v>
      </c>
      <c r="AZ1138" s="74" t="s">
        <v>13</v>
      </c>
      <c r="BA1138" s="74" t="s">
        <v>13</v>
      </c>
      <c r="BB1138" s="78" t="s">
        <v>13</v>
      </c>
      <c r="BC1138" s="74" t="s">
        <v>13</v>
      </c>
      <c r="BD1138" s="78" t="s">
        <v>13</v>
      </c>
      <c r="BE1138" s="74" t="s">
        <v>13</v>
      </c>
      <c r="BF1138" s="74" t="s">
        <v>13</v>
      </c>
      <c r="BG1138" s="74" t="s">
        <v>13</v>
      </c>
      <c r="BH1138" s="74" t="s">
        <v>13</v>
      </c>
      <c r="BI1138" s="74" t="s">
        <v>13</v>
      </c>
      <c r="BJ1138" s="78"/>
      <c r="BK1138" s="74"/>
      <c r="BL1138" s="78"/>
      <c r="BM1138" s="74"/>
      <c r="BN1138" s="74"/>
      <c r="BO1138" s="74"/>
      <c r="BP1138" s="74"/>
      <c r="BQ1138" s="74"/>
      <c r="BR1138" s="78">
        <v>2830</v>
      </c>
      <c r="BS1138" s="74">
        <v>2.5</v>
      </c>
      <c r="BT1138" s="78">
        <v>2760</v>
      </c>
      <c r="BU1138" s="74">
        <v>9.1</v>
      </c>
      <c r="BV1138" s="74">
        <v>9.8000000000000007</v>
      </c>
      <c r="BW1138" s="74">
        <v>44.3</v>
      </c>
      <c r="BX1138" s="74">
        <v>62.9</v>
      </c>
      <c r="BY1138" s="74">
        <v>81.099999999999994</v>
      </c>
      <c r="BZ1138" s="78" t="s">
        <v>13</v>
      </c>
      <c r="CA1138" s="74" t="s">
        <v>13</v>
      </c>
      <c r="CB1138" s="78" t="s">
        <v>13</v>
      </c>
      <c r="CC1138" s="74" t="s">
        <v>13</v>
      </c>
      <c r="CD1138" s="74" t="s">
        <v>13</v>
      </c>
      <c r="CE1138" s="74" t="s">
        <v>13</v>
      </c>
      <c r="CF1138" s="74" t="s">
        <v>13</v>
      </c>
      <c r="CG1138" s="74" t="s">
        <v>13</v>
      </c>
      <c r="CH1138" s="78" t="s">
        <v>13</v>
      </c>
      <c r="CI1138" s="74" t="s">
        <v>13</v>
      </c>
      <c r="CJ1138" s="78" t="s">
        <v>13</v>
      </c>
      <c r="CK1138" s="74" t="s">
        <v>13</v>
      </c>
      <c r="CL1138" s="74" t="s">
        <v>13</v>
      </c>
      <c r="CM1138" s="74" t="s">
        <v>13</v>
      </c>
      <c r="CN1138" s="74" t="s">
        <v>13</v>
      </c>
      <c r="CO1138" s="74" t="s">
        <v>13</v>
      </c>
      <c r="CP1138" s="78"/>
      <c r="CQ1138" s="74"/>
      <c r="CR1138" s="78"/>
      <c r="CS1138" s="74"/>
      <c r="CT1138" s="74"/>
      <c r="CU1138" s="74"/>
      <c r="CV1138" s="74"/>
      <c r="CW1138" s="74"/>
    </row>
    <row r="1139" spans="1:101" ht="16.5" x14ac:dyDescent="0.3">
      <c r="A1139" s="74" t="s">
        <v>296</v>
      </c>
      <c r="B1139" s="74">
        <v>230</v>
      </c>
      <c r="C1139" s="74">
        <v>10005127</v>
      </c>
      <c r="D1139" s="74" t="s">
        <v>19</v>
      </c>
      <c r="E1139" s="74" t="s">
        <v>199</v>
      </c>
      <c r="F1139" s="78" t="s">
        <v>13</v>
      </c>
      <c r="G1139" s="74" t="s">
        <v>13</v>
      </c>
      <c r="H1139" s="78" t="s">
        <v>13</v>
      </c>
      <c r="I1139" s="74" t="s">
        <v>13</v>
      </c>
      <c r="J1139" s="74" t="s">
        <v>13</v>
      </c>
      <c r="K1139" s="74" t="s">
        <v>13</v>
      </c>
      <c r="L1139" s="74" t="s">
        <v>13</v>
      </c>
      <c r="M1139" s="74" t="s">
        <v>13</v>
      </c>
      <c r="N1139" s="78" t="s">
        <v>13</v>
      </c>
      <c r="O1139" s="74" t="s">
        <v>13</v>
      </c>
      <c r="P1139" s="78" t="s">
        <v>13</v>
      </c>
      <c r="Q1139" s="74" t="s">
        <v>13</v>
      </c>
      <c r="R1139" s="74" t="s">
        <v>13</v>
      </c>
      <c r="S1139" s="74" t="s">
        <v>13</v>
      </c>
      <c r="T1139" s="74" t="s">
        <v>13</v>
      </c>
      <c r="U1139" s="74" t="s">
        <v>13</v>
      </c>
      <c r="V1139" s="78" t="s">
        <v>13</v>
      </c>
      <c r="W1139" s="74" t="s">
        <v>13</v>
      </c>
      <c r="X1139" s="78" t="s">
        <v>13</v>
      </c>
      <c r="Y1139" s="74" t="s">
        <v>13</v>
      </c>
      <c r="Z1139" s="74" t="s">
        <v>13</v>
      </c>
      <c r="AA1139" s="74" t="s">
        <v>13</v>
      </c>
      <c r="AB1139" s="74" t="s">
        <v>13</v>
      </c>
      <c r="AC1139" s="74" t="s">
        <v>13</v>
      </c>
      <c r="AD1139" s="78"/>
      <c r="AE1139" s="74"/>
      <c r="AF1139" s="78"/>
      <c r="AG1139" s="74"/>
      <c r="AH1139" s="74"/>
      <c r="AI1139" s="74"/>
      <c r="AJ1139" s="74"/>
      <c r="AK1139" s="74"/>
      <c r="AL1139" s="78" t="s">
        <v>13</v>
      </c>
      <c r="AM1139" s="74" t="s">
        <v>13</v>
      </c>
      <c r="AN1139" s="78" t="s">
        <v>13</v>
      </c>
      <c r="AO1139" s="74" t="s">
        <v>13</v>
      </c>
      <c r="AP1139" s="74" t="s">
        <v>13</v>
      </c>
      <c r="AQ1139" s="74" t="s">
        <v>13</v>
      </c>
      <c r="AR1139" s="74" t="s">
        <v>13</v>
      </c>
      <c r="AS1139" s="74" t="s">
        <v>13</v>
      </c>
      <c r="AT1139" s="78" t="s">
        <v>13</v>
      </c>
      <c r="AU1139" s="74" t="s">
        <v>13</v>
      </c>
      <c r="AV1139" s="78" t="s">
        <v>13</v>
      </c>
      <c r="AW1139" s="74" t="s">
        <v>13</v>
      </c>
      <c r="AX1139" s="74" t="s">
        <v>13</v>
      </c>
      <c r="AY1139" s="74" t="s">
        <v>13</v>
      </c>
      <c r="AZ1139" s="74" t="s">
        <v>13</v>
      </c>
      <c r="BA1139" s="74" t="s">
        <v>13</v>
      </c>
      <c r="BB1139" s="78" t="s">
        <v>13</v>
      </c>
      <c r="BC1139" s="74" t="s">
        <v>13</v>
      </c>
      <c r="BD1139" s="78" t="s">
        <v>13</v>
      </c>
      <c r="BE1139" s="74" t="s">
        <v>13</v>
      </c>
      <c r="BF1139" s="74" t="s">
        <v>13</v>
      </c>
      <c r="BG1139" s="74" t="s">
        <v>13</v>
      </c>
      <c r="BH1139" s="74" t="s">
        <v>13</v>
      </c>
      <c r="BI1139" s="74" t="s">
        <v>13</v>
      </c>
      <c r="BJ1139" s="78"/>
      <c r="BK1139" s="74"/>
      <c r="BL1139" s="78"/>
      <c r="BM1139" s="74"/>
      <c r="BN1139" s="74"/>
      <c r="BO1139" s="74"/>
      <c r="BP1139" s="74"/>
      <c r="BQ1139" s="74"/>
      <c r="BR1139" s="78" t="s">
        <v>13</v>
      </c>
      <c r="BS1139" s="74" t="s">
        <v>13</v>
      </c>
      <c r="BT1139" s="78" t="s">
        <v>13</v>
      </c>
      <c r="BU1139" s="74" t="s">
        <v>13</v>
      </c>
      <c r="BV1139" s="74" t="s">
        <v>13</v>
      </c>
      <c r="BW1139" s="74" t="s">
        <v>13</v>
      </c>
      <c r="BX1139" s="74" t="s">
        <v>13</v>
      </c>
      <c r="BY1139" s="74" t="s">
        <v>13</v>
      </c>
      <c r="BZ1139" s="78" t="s">
        <v>13</v>
      </c>
      <c r="CA1139" s="74" t="s">
        <v>13</v>
      </c>
      <c r="CB1139" s="78" t="s">
        <v>13</v>
      </c>
      <c r="CC1139" s="74" t="s">
        <v>13</v>
      </c>
      <c r="CD1139" s="74" t="s">
        <v>13</v>
      </c>
      <c r="CE1139" s="74" t="s">
        <v>13</v>
      </c>
      <c r="CF1139" s="74" t="s">
        <v>13</v>
      </c>
      <c r="CG1139" s="74" t="s">
        <v>13</v>
      </c>
      <c r="CH1139" s="78" t="s">
        <v>13</v>
      </c>
      <c r="CI1139" s="74" t="s">
        <v>13</v>
      </c>
      <c r="CJ1139" s="78" t="s">
        <v>13</v>
      </c>
      <c r="CK1139" s="74" t="s">
        <v>13</v>
      </c>
      <c r="CL1139" s="74" t="s">
        <v>13</v>
      </c>
      <c r="CM1139" s="74" t="s">
        <v>13</v>
      </c>
      <c r="CN1139" s="74" t="s">
        <v>13</v>
      </c>
      <c r="CO1139" s="74" t="s">
        <v>13</v>
      </c>
      <c r="CP1139" s="78"/>
      <c r="CQ1139" s="74"/>
      <c r="CR1139" s="78"/>
      <c r="CS1139" s="74"/>
      <c r="CT1139" s="74"/>
      <c r="CU1139" s="74"/>
      <c r="CV1139" s="74"/>
      <c r="CW1139" s="74"/>
    </row>
    <row r="1140" spans="1:101" ht="16.5" x14ac:dyDescent="0.3">
      <c r="A1140" s="74" t="s">
        <v>296</v>
      </c>
      <c r="B1140" s="74">
        <v>73</v>
      </c>
      <c r="C1140" s="74">
        <v>10007801</v>
      </c>
      <c r="D1140" s="74" t="s">
        <v>19</v>
      </c>
      <c r="E1140" s="74" t="s">
        <v>201</v>
      </c>
      <c r="F1140" s="78">
        <v>2485</v>
      </c>
      <c r="G1140" s="74">
        <v>4</v>
      </c>
      <c r="H1140" s="78">
        <v>2385</v>
      </c>
      <c r="I1140" s="74">
        <v>6.5</v>
      </c>
      <c r="J1140" s="74">
        <v>9.3000000000000007</v>
      </c>
      <c r="K1140" s="74">
        <v>64.400000000000006</v>
      </c>
      <c r="L1140" s="74">
        <v>79.099999999999994</v>
      </c>
      <c r="M1140" s="74">
        <v>84.2</v>
      </c>
      <c r="N1140" s="78" t="s">
        <v>13</v>
      </c>
      <c r="O1140" s="74" t="s">
        <v>13</v>
      </c>
      <c r="P1140" s="78" t="s">
        <v>13</v>
      </c>
      <c r="Q1140" s="74" t="s">
        <v>13</v>
      </c>
      <c r="R1140" s="74" t="s">
        <v>13</v>
      </c>
      <c r="S1140" s="74" t="s">
        <v>13</v>
      </c>
      <c r="T1140" s="74" t="s">
        <v>13</v>
      </c>
      <c r="U1140" s="74" t="s">
        <v>13</v>
      </c>
      <c r="V1140" s="78" t="s">
        <v>13</v>
      </c>
      <c r="W1140" s="74" t="s">
        <v>13</v>
      </c>
      <c r="X1140" s="78" t="s">
        <v>13</v>
      </c>
      <c r="Y1140" s="74" t="s">
        <v>13</v>
      </c>
      <c r="Z1140" s="74" t="s">
        <v>13</v>
      </c>
      <c r="AA1140" s="74" t="s">
        <v>13</v>
      </c>
      <c r="AB1140" s="74" t="s">
        <v>13</v>
      </c>
      <c r="AC1140" s="74" t="s">
        <v>13</v>
      </c>
      <c r="AD1140" s="78"/>
      <c r="AE1140" s="74"/>
      <c r="AF1140" s="78"/>
      <c r="AG1140" s="74"/>
      <c r="AH1140" s="74"/>
      <c r="AI1140" s="74"/>
      <c r="AJ1140" s="74"/>
      <c r="AK1140" s="74"/>
      <c r="AL1140" s="78">
        <v>1975</v>
      </c>
      <c r="AM1140" s="74">
        <v>2.2000000000000002</v>
      </c>
      <c r="AN1140" s="78">
        <v>1935</v>
      </c>
      <c r="AO1140" s="74">
        <v>8.4</v>
      </c>
      <c r="AP1140" s="74">
        <v>13.5</v>
      </c>
      <c r="AQ1140" s="74">
        <v>63.4</v>
      </c>
      <c r="AR1140" s="74">
        <v>73.3</v>
      </c>
      <c r="AS1140" s="74">
        <v>78.2</v>
      </c>
      <c r="AT1140" s="78" t="s">
        <v>13</v>
      </c>
      <c r="AU1140" s="74" t="s">
        <v>13</v>
      </c>
      <c r="AV1140" s="78" t="s">
        <v>13</v>
      </c>
      <c r="AW1140" s="74" t="s">
        <v>13</v>
      </c>
      <c r="AX1140" s="74" t="s">
        <v>13</v>
      </c>
      <c r="AY1140" s="74" t="s">
        <v>13</v>
      </c>
      <c r="AZ1140" s="74" t="s">
        <v>13</v>
      </c>
      <c r="BA1140" s="74" t="s">
        <v>13</v>
      </c>
      <c r="BB1140" s="78" t="s">
        <v>13</v>
      </c>
      <c r="BC1140" s="74" t="s">
        <v>13</v>
      </c>
      <c r="BD1140" s="78" t="s">
        <v>13</v>
      </c>
      <c r="BE1140" s="74" t="s">
        <v>13</v>
      </c>
      <c r="BF1140" s="74" t="s">
        <v>13</v>
      </c>
      <c r="BG1140" s="74" t="s">
        <v>13</v>
      </c>
      <c r="BH1140" s="74" t="s">
        <v>13</v>
      </c>
      <c r="BI1140" s="74" t="s">
        <v>13</v>
      </c>
      <c r="BJ1140" s="78"/>
      <c r="BK1140" s="74"/>
      <c r="BL1140" s="78"/>
      <c r="BM1140" s="74"/>
      <c r="BN1140" s="74"/>
      <c r="BO1140" s="74"/>
      <c r="BP1140" s="74"/>
      <c r="BQ1140" s="74"/>
      <c r="BR1140" s="78">
        <v>4465</v>
      </c>
      <c r="BS1140" s="74">
        <v>3.2</v>
      </c>
      <c r="BT1140" s="78">
        <v>4320</v>
      </c>
      <c r="BU1140" s="74">
        <v>7.4</v>
      </c>
      <c r="BV1140" s="74">
        <v>11.2</v>
      </c>
      <c r="BW1140" s="74">
        <v>64</v>
      </c>
      <c r="BX1140" s="74">
        <v>76.5</v>
      </c>
      <c r="BY1140" s="74">
        <v>81.5</v>
      </c>
      <c r="BZ1140" s="78" t="s">
        <v>13</v>
      </c>
      <c r="CA1140" s="74" t="s">
        <v>13</v>
      </c>
      <c r="CB1140" s="78" t="s">
        <v>13</v>
      </c>
      <c r="CC1140" s="74" t="s">
        <v>13</v>
      </c>
      <c r="CD1140" s="74" t="s">
        <v>13</v>
      </c>
      <c r="CE1140" s="74" t="s">
        <v>13</v>
      </c>
      <c r="CF1140" s="74" t="s">
        <v>13</v>
      </c>
      <c r="CG1140" s="74" t="s">
        <v>13</v>
      </c>
      <c r="CH1140" s="78" t="s">
        <v>13</v>
      </c>
      <c r="CI1140" s="74" t="s">
        <v>13</v>
      </c>
      <c r="CJ1140" s="78" t="s">
        <v>13</v>
      </c>
      <c r="CK1140" s="74" t="s">
        <v>13</v>
      </c>
      <c r="CL1140" s="74" t="s">
        <v>13</v>
      </c>
      <c r="CM1140" s="74" t="s">
        <v>13</v>
      </c>
      <c r="CN1140" s="74" t="s">
        <v>13</v>
      </c>
      <c r="CO1140" s="74" t="s">
        <v>13</v>
      </c>
      <c r="CP1140" s="78"/>
      <c r="CQ1140" s="74"/>
      <c r="CR1140" s="78"/>
      <c r="CS1140" s="74"/>
      <c r="CT1140" s="74"/>
      <c r="CU1140" s="74"/>
      <c r="CV1140" s="74"/>
      <c r="CW1140" s="74"/>
    </row>
    <row r="1141" spans="1:101" ht="16.5" x14ac:dyDescent="0.3">
      <c r="A1141" s="74" t="s">
        <v>296</v>
      </c>
      <c r="B1141" s="74">
        <v>74</v>
      </c>
      <c r="C1141" s="74">
        <v>10007155</v>
      </c>
      <c r="D1141" s="74" t="s">
        <v>49</v>
      </c>
      <c r="E1141" s="74" t="s">
        <v>203</v>
      </c>
      <c r="F1141" s="78">
        <v>1945</v>
      </c>
      <c r="G1141" s="74">
        <v>2.8</v>
      </c>
      <c r="H1141" s="78">
        <v>1890</v>
      </c>
      <c r="I1141" s="74">
        <v>5.8</v>
      </c>
      <c r="J1141" s="74">
        <v>9.6999999999999993</v>
      </c>
      <c r="K1141" s="74">
        <v>66.5</v>
      </c>
      <c r="L1141" s="74">
        <v>78.7</v>
      </c>
      <c r="M1141" s="74">
        <v>84.5</v>
      </c>
      <c r="N1141" s="78" t="s">
        <v>13</v>
      </c>
      <c r="O1141" s="74" t="s">
        <v>13</v>
      </c>
      <c r="P1141" s="78" t="s">
        <v>13</v>
      </c>
      <c r="Q1141" s="74" t="s">
        <v>13</v>
      </c>
      <c r="R1141" s="74" t="s">
        <v>13</v>
      </c>
      <c r="S1141" s="74" t="s">
        <v>13</v>
      </c>
      <c r="T1141" s="74" t="s">
        <v>13</v>
      </c>
      <c r="U1141" s="74" t="s">
        <v>13</v>
      </c>
      <c r="V1141" s="78" t="s">
        <v>13</v>
      </c>
      <c r="W1141" s="74" t="s">
        <v>13</v>
      </c>
      <c r="X1141" s="78" t="s">
        <v>13</v>
      </c>
      <c r="Y1141" s="74" t="s">
        <v>13</v>
      </c>
      <c r="Z1141" s="74" t="s">
        <v>13</v>
      </c>
      <c r="AA1141" s="74" t="s">
        <v>13</v>
      </c>
      <c r="AB1141" s="74" t="s">
        <v>13</v>
      </c>
      <c r="AC1141" s="74" t="s">
        <v>13</v>
      </c>
      <c r="AD1141" s="78"/>
      <c r="AE1141" s="74"/>
      <c r="AF1141" s="78"/>
      <c r="AG1141" s="74"/>
      <c r="AH1141" s="74"/>
      <c r="AI1141" s="74"/>
      <c r="AJ1141" s="74"/>
      <c r="AK1141" s="74"/>
      <c r="AL1141" s="78">
        <v>2215</v>
      </c>
      <c r="AM1141" s="74">
        <v>1.7</v>
      </c>
      <c r="AN1141" s="78">
        <v>2180</v>
      </c>
      <c r="AO1141" s="74">
        <v>7.9</v>
      </c>
      <c r="AP1141" s="74">
        <v>12.5</v>
      </c>
      <c r="AQ1141" s="74">
        <v>64.8</v>
      </c>
      <c r="AR1141" s="74">
        <v>74.400000000000006</v>
      </c>
      <c r="AS1141" s="74">
        <v>79.599999999999994</v>
      </c>
      <c r="AT1141" s="78" t="s">
        <v>13</v>
      </c>
      <c r="AU1141" s="74" t="s">
        <v>13</v>
      </c>
      <c r="AV1141" s="78" t="s">
        <v>13</v>
      </c>
      <c r="AW1141" s="74" t="s">
        <v>13</v>
      </c>
      <c r="AX1141" s="74" t="s">
        <v>13</v>
      </c>
      <c r="AY1141" s="74" t="s">
        <v>13</v>
      </c>
      <c r="AZ1141" s="74" t="s">
        <v>13</v>
      </c>
      <c r="BA1141" s="74" t="s">
        <v>13</v>
      </c>
      <c r="BB1141" s="78" t="s">
        <v>13</v>
      </c>
      <c r="BC1141" s="74" t="s">
        <v>13</v>
      </c>
      <c r="BD1141" s="78" t="s">
        <v>13</v>
      </c>
      <c r="BE1141" s="74" t="s">
        <v>13</v>
      </c>
      <c r="BF1141" s="74" t="s">
        <v>13</v>
      </c>
      <c r="BG1141" s="74" t="s">
        <v>13</v>
      </c>
      <c r="BH1141" s="74" t="s">
        <v>13</v>
      </c>
      <c r="BI1141" s="74" t="s">
        <v>13</v>
      </c>
      <c r="BJ1141" s="78"/>
      <c r="BK1141" s="74"/>
      <c r="BL1141" s="78"/>
      <c r="BM1141" s="74"/>
      <c r="BN1141" s="74"/>
      <c r="BO1141" s="74"/>
      <c r="BP1141" s="74"/>
      <c r="BQ1141" s="74"/>
      <c r="BR1141" s="78">
        <v>4160</v>
      </c>
      <c r="BS1141" s="74">
        <v>2.2000000000000002</v>
      </c>
      <c r="BT1141" s="78">
        <v>4070</v>
      </c>
      <c r="BU1141" s="74">
        <v>7</v>
      </c>
      <c r="BV1141" s="74">
        <v>11.2</v>
      </c>
      <c r="BW1141" s="74">
        <v>65.599999999999994</v>
      </c>
      <c r="BX1141" s="74">
        <v>76.400000000000006</v>
      </c>
      <c r="BY1141" s="74">
        <v>81.900000000000006</v>
      </c>
      <c r="BZ1141" s="78" t="s">
        <v>13</v>
      </c>
      <c r="CA1141" s="74" t="s">
        <v>13</v>
      </c>
      <c r="CB1141" s="78" t="s">
        <v>13</v>
      </c>
      <c r="CC1141" s="74" t="s">
        <v>13</v>
      </c>
      <c r="CD1141" s="74" t="s">
        <v>13</v>
      </c>
      <c r="CE1141" s="74" t="s">
        <v>13</v>
      </c>
      <c r="CF1141" s="74" t="s">
        <v>13</v>
      </c>
      <c r="CG1141" s="74" t="s">
        <v>13</v>
      </c>
      <c r="CH1141" s="78" t="s">
        <v>13</v>
      </c>
      <c r="CI1141" s="74" t="s">
        <v>13</v>
      </c>
      <c r="CJ1141" s="78" t="s">
        <v>13</v>
      </c>
      <c r="CK1141" s="74" t="s">
        <v>13</v>
      </c>
      <c r="CL1141" s="74" t="s">
        <v>13</v>
      </c>
      <c r="CM1141" s="74" t="s">
        <v>13</v>
      </c>
      <c r="CN1141" s="74" t="s">
        <v>13</v>
      </c>
      <c r="CO1141" s="74" t="s">
        <v>13</v>
      </c>
      <c r="CP1141" s="78"/>
      <c r="CQ1141" s="74"/>
      <c r="CR1141" s="78"/>
      <c r="CS1141" s="74"/>
      <c r="CT1141" s="74"/>
      <c r="CU1141" s="74"/>
      <c r="CV1141" s="74"/>
      <c r="CW1141" s="74"/>
    </row>
    <row r="1142" spans="1:101" ht="16.5" x14ac:dyDescent="0.3">
      <c r="A1142" s="74" t="s">
        <v>296</v>
      </c>
      <c r="B1142" s="74">
        <v>139</v>
      </c>
      <c r="C1142" s="74">
        <v>10007775</v>
      </c>
      <c r="D1142" s="74" t="s">
        <v>27</v>
      </c>
      <c r="E1142" s="74" t="s">
        <v>205</v>
      </c>
      <c r="F1142" s="78">
        <v>1365</v>
      </c>
      <c r="G1142" s="74">
        <v>1.9</v>
      </c>
      <c r="H1142" s="78">
        <v>1340</v>
      </c>
      <c r="I1142" s="74">
        <v>6.4</v>
      </c>
      <c r="J1142" s="74">
        <v>11</v>
      </c>
      <c r="K1142" s="74">
        <v>52.9</v>
      </c>
      <c r="L1142" s="74">
        <v>69.400000000000006</v>
      </c>
      <c r="M1142" s="74">
        <v>82.6</v>
      </c>
      <c r="N1142" s="78" t="s">
        <v>13</v>
      </c>
      <c r="O1142" s="74" t="s">
        <v>13</v>
      </c>
      <c r="P1142" s="78" t="s">
        <v>13</v>
      </c>
      <c r="Q1142" s="74" t="s">
        <v>13</v>
      </c>
      <c r="R1142" s="74" t="s">
        <v>13</v>
      </c>
      <c r="S1142" s="74" t="s">
        <v>13</v>
      </c>
      <c r="T1142" s="74" t="s">
        <v>13</v>
      </c>
      <c r="U1142" s="74" t="s">
        <v>13</v>
      </c>
      <c r="V1142" s="78" t="s">
        <v>13</v>
      </c>
      <c r="W1142" s="74" t="s">
        <v>13</v>
      </c>
      <c r="X1142" s="78" t="s">
        <v>13</v>
      </c>
      <c r="Y1142" s="74" t="s">
        <v>13</v>
      </c>
      <c r="Z1142" s="74" t="s">
        <v>13</v>
      </c>
      <c r="AA1142" s="74" t="s">
        <v>13</v>
      </c>
      <c r="AB1142" s="74" t="s">
        <v>13</v>
      </c>
      <c r="AC1142" s="74" t="s">
        <v>13</v>
      </c>
      <c r="AD1142" s="78"/>
      <c r="AE1142" s="74"/>
      <c r="AF1142" s="78"/>
      <c r="AG1142" s="74"/>
      <c r="AH1142" s="74"/>
      <c r="AI1142" s="74"/>
      <c r="AJ1142" s="74"/>
      <c r="AK1142" s="74"/>
      <c r="AL1142" s="78">
        <v>1090</v>
      </c>
      <c r="AM1142" s="74">
        <v>1.9</v>
      </c>
      <c r="AN1142" s="78">
        <v>1070</v>
      </c>
      <c r="AO1142" s="74">
        <v>8</v>
      </c>
      <c r="AP1142" s="74">
        <v>12.7</v>
      </c>
      <c r="AQ1142" s="74">
        <v>53.6</v>
      </c>
      <c r="AR1142" s="74">
        <v>66.900000000000006</v>
      </c>
      <c r="AS1142" s="74">
        <v>79.2</v>
      </c>
      <c r="AT1142" s="78" t="s">
        <v>13</v>
      </c>
      <c r="AU1142" s="74" t="s">
        <v>13</v>
      </c>
      <c r="AV1142" s="78" t="s">
        <v>13</v>
      </c>
      <c r="AW1142" s="74" t="s">
        <v>13</v>
      </c>
      <c r="AX1142" s="74" t="s">
        <v>13</v>
      </c>
      <c r="AY1142" s="74" t="s">
        <v>13</v>
      </c>
      <c r="AZ1142" s="74" t="s">
        <v>13</v>
      </c>
      <c r="BA1142" s="74" t="s">
        <v>13</v>
      </c>
      <c r="BB1142" s="78" t="s">
        <v>13</v>
      </c>
      <c r="BC1142" s="74" t="s">
        <v>13</v>
      </c>
      <c r="BD1142" s="78" t="s">
        <v>13</v>
      </c>
      <c r="BE1142" s="74" t="s">
        <v>13</v>
      </c>
      <c r="BF1142" s="74" t="s">
        <v>13</v>
      </c>
      <c r="BG1142" s="74" t="s">
        <v>13</v>
      </c>
      <c r="BH1142" s="74" t="s">
        <v>13</v>
      </c>
      <c r="BI1142" s="74" t="s">
        <v>13</v>
      </c>
      <c r="BJ1142" s="78"/>
      <c r="BK1142" s="74"/>
      <c r="BL1142" s="78"/>
      <c r="BM1142" s="74"/>
      <c r="BN1142" s="74"/>
      <c r="BO1142" s="74"/>
      <c r="BP1142" s="74"/>
      <c r="BQ1142" s="74"/>
      <c r="BR1142" s="78">
        <v>2455</v>
      </c>
      <c r="BS1142" s="74">
        <v>1.9</v>
      </c>
      <c r="BT1142" s="78">
        <v>2410</v>
      </c>
      <c r="BU1142" s="74">
        <v>7.1</v>
      </c>
      <c r="BV1142" s="74">
        <v>11.7</v>
      </c>
      <c r="BW1142" s="74">
        <v>53.2</v>
      </c>
      <c r="BX1142" s="74">
        <v>68.3</v>
      </c>
      <c r="BY1142" s="74">
        <v>81.099999999999994</v>
      </c>
      <c r="BZ1142" s="78" t="s">
        <v>13</v>
      </c>
      <c r="CA1142" s="74" t="s">
        <v>13</v>
      </c>
      <c r="CB1142" s="78" t="s">
        <v>13</v>
      </c>
      <c r="CC1142" s="74" t="s">
        <v>13</v>
      </c>
      <c r="CD1142" s="74" t="s">
        <v>13</v>
      </c>
      <c r="CE1142" s="74" t="s">
        <v>13</v>
      </c>
      <c r="CF1142" s="74" t="s">
        <v>13</v>
      </c>
      <c r="CG1142" s="74" t="s">
        <v>13</v>
      </c>
      <c r="CH1142" s="78" t="s">
        <v>13</v>
      </c>
      <c r="CI1142" s="74" t="s">
        <v>13</v>
      </c>
      <c r="CJ1142" s="78" t="s">
        <v>13</v>
      </c>
      <c r="CK1142" s="74" t="s">
        <v>13</v>
      </c>
      <c r="CL1142" s="74" t="s">
        <v>13</v>
      </c>
      <c r="CM1142" s="74" t="s">
        <v>13</v>
      </c>
      <c r="CN1142" s="74" t="s">
        <v>13</v>
      </c>
      <c r="CO1142" s="74" t="s">
        <v>13</v>
      </c>
      <c r="CP1142" s="78"/>
      <c r="CQ1142" s="74"/>
      <c r="CR1142" s="78"/>
      <c r="CS1142" s="74"/>
      <c r="CT1142" s="74"/>
      <c r="CU1142" s="74"/>
      <c r="CV1142" s="74"/>
      <c r="CW1142" s="74"/>
    </row>
    <row r="1143" spans="1:101" ht="16.5" x14ac:dyDescent="0.3">
      <c r="A1143" s="74" t="s">
        <v>296</v>
      </c>
      <c r="B1143" s="74">
        <v>30</v>
      </c>
      <c r="C1143" s="74">
        <v>10005389</v>
      </c>
      <c r="D1143" s="74" t="s">
        <v>27</v>
      </c>
      <c r="E1143" s="74" t="s">
        <v>207</v>
      </c>
      <c r="F1143" s="78">
        <v>165</v>
      </c>
      <c r="G1143" s="74">
        <v>3</v>
      </c>
      <c r="H1143" s="78">
        <v>160</v>
      </c>
      <c r="I1143" s="74">
        <v>7.4</v>
      </c>
      <c r="J1143" s="74">
        <v>20.399999999999999</v>
      </c>
      <c r="K1143" s="74" t="s">
        <v>396</v>
      </c>
      <c r="L1143" s="74" t="s">
        <v>396</v>
      </c>
      <c r="M1143" s="74">
        <v>72.2</v>
      </c>
      <c r="N1143" s="78" t="s">
        <v>13</v>
      </c>
      <c r="O1143" s="74" t="s">
        <v>13</v>
      </c>
      <c r="P1143" s="78" t="s">
        <v>13</v>
      </c>
      <c r="Q1143" s="74" t="s">
        <v>13</v>
      </c>
      <c r="R1143" s="74" t="s">
        <v>13</v>
      </c>
      <c r="S1143" s="74" t="s">
        <v>13</v>
      </c>
      <c r="T1143" s="74" t="s">
        <v>13</v>
      </c>
      <c r="U1143" s="74" t="s">
        <v>13</v>
      </c>
      <c r="V1143" s="78" t="s">
        <v>13</v>
      </c>
      <c r="W1143" s="74" t="s">
        <v>13</v>
      </c>
      <c r="X1143" s="78" t="s">
        <v>13</v>
      </c>
      <c r="Y1143" s="74" t="s">
        <v>13</v>
      </c>
      <c r="Z1143" s="74" t="s">
        <v>13</v>
      </c>
      <c r="AA1143" s="74" t="s">
        <v>13</v>
      </c>
      <c r="AB1143" s="74" t="s">
        <v>13</v>
      </c>
      <c r="AC1143" s="74" t="s">
        <v>13</v>
      </c>
      <c r="AD1143" s="78"/>
      <c r="AE1143" s="74"/>
      <c r="AF1143" s="78"/>
      <c r="AG1143" s="74"/>
      <c r="AH1143" s="74"/>
      <c r="AI1143" s="74"/>
      <c r="AJ1143" s="74"/>
      <c r="AK1143" s="74"/>
      <c r="AL1143" s="78">
        <v>200</v>
      </c>
      <c r="AM1143" s="74">
        <v>3</v>
      </c>
      <c r="AN1143" s="78">
        <v>195</v>
      </c>
      <c r="AO1143" s="74">
        <v>10.8</v>
      </c>
      <c r="AP1143" s="74">
        <v>21.5</v>
      </c>
      <c r="AQ1143" s="74" t="s">
        <v>396</v>
      </c>
      <c r="AR1143" s="74" t="s">
        <v>396</v>
      </c>
      <c r="AS1143" s="74">
        <v>67.7</v>
      </c>
      <c r="AT1143" s="78" t="s">
        <v>13</v>
      </c>
      <c r="AU1143" s="74" t="s">
        <v>13</v>
      </c>
      <c r="AV1143" s="78" t="s">
        <v>13</v>
      </c>
      <c r="AW1143" s="74" t="s">
        <v>13</v>
      </c>
      <c r="AX1143" s="74" t="s">
        <v>13</v>
      </c>
      <c r="AY1143" s="74" t="s">
        <v>13</v>
      </c>
      <c r="AZ1143" s="74" t="s">
        <v>13</v>
      </c>
      <c r="BA1143" s="74" t="s">
        <v>13</v>
      </c>
      <c r="BB1143" s="78" t="s">
        <v>13</v>
      </c>
      <c r="BC1143" s="74" t="s">
        <v>13</v>
      </c>
      <c r="BD1143" s="78" t="s">
        <v>13</v>
      </c>
      <c r="BE1143" s="74" t="s">
        <v>13</v>
      </c>
      <c r="BF1143" s="74" t="s">
        <v>13</v>
      </c>
      <c r="BG1143" s="74" t="s">
        <v>13</v>
      </c>
      <c r="BH1143" s="74" t="s">
        <v>13</v>
      </c>
      <c r="BI1143" s="74" t="s">
        <v>13</v>
      </c>
      <c r="BJ1143" s="78"/>
      <c r="BK1143" s="74"/>
      <c r="BL1143" s="78"/>
      <c r="BM1143" s="74"/>
      <c r="BN1143" s="74"/>
      <c r="BO1143" s="74"/>
      <c r="BP1143" s="74"/>
      <c r="BQ1143" s="74"/>
      <c r="BR1143" s="78">
        <v>370</v>
      </c>
      <c r="BS1143" s="74">
        <v>3</v>
      </c>
      <c r="BT1143" s="78">
        <v>355</v>
      </c>
      <c r="BU1143" s="74">
        <v>9.1999999999999993</v>
      </c>
      <c r="BV1143" s="74">
        <v>21</v>
      </c>
      <c r="BW1143" s="74">
        <v>66.900000000000006</v>
      </c>
      <c r="BX1143" s="74">
        <v>68.900000000000006</v>
      </c>
      <c r="BY1143" s="74">
        <v>69.7</v>
      </c>
      <c r="BZ1143" s="78" t="s">
        <v>13</v>
      </c>
      <c r="CA1143" s="74" t="s">
        <v>13</v>
      </c>
      <c r="CB1143" s="78" t="s">
        <v>13</v>
      </c>
      <c r="CC1143" s="74" t="s">
        <v>13</v>
      </c>
      <c r="CD1143" s="74" t="s">
        <v>13</v>
      </c>
      <c r="CE1143" s="74" t="s">
        <v>13</v>
      </c>
      <c r="CF1143" s="74" t="s">
        <v>13</v>
      </c>
      <c r="CG1143" s="74" t="s">
        <v>13</v>
      </c>
      <c r="CH1143" s="78" t="s">
        <v>13</v>
      </c>
      <c r="CI1143" s="74" t="s">
        <v>13</v>
      </c>
      <c r="CJ1143" s="78" t="s">
        <v>13</v>
      </c>
      <c r="CK1143" s="74" t="s">
        <v>13</v>
      </c>
      <c r="CL1143" s="74" t="s">
        <v>13</v>
      </c>
      <c r="CM1143" s="74" t="s">
        <v>13</v>
      </c>
      <c r="CN1143" s="74" t="s">
        <v>13</v>
      </c>
      <c r="CO1143" s="74" t="s">
        <v>13</v>
      </c>
      <c r="CP1143" s="78"/>
      <c r="CQ1143" s="74"/>
      <c r="CR1143" s="78"/>
      <c r="CS1143" s="74"/>
      <c r="CT1143" s="74"/>
      <c r="CU1143" s="74"/>
      <c r="CV1143" s="74"/>
      <c r="CW1143" s="74"/>
    </row>
    <row r="1144" spans="1:101" ht="16.5" x14ac:dyDescent="0.3">
      <c r="A1144" s="74" t="s">
        <v>296</v>
      </c>
      <c r="B1144" s="74">
        <v>157</v>
      </c>
      <c r="C1144" s="74">
        <v>10007802</v>
      </c>
      <c r="D1144" s="74" t="s">
        <v>49</v>
      </c>
      <c r="E1144" s="74" t="s">
        <v>209</v>
      </c>
      <c r="F1144" s="78">
        <v>1150</v>
      </c>
      <c r="G1144" s="74">
        <v>2.8</v>
      </c>
      <c r="H1144" s="78">
        <v>1115</v>
      </c>
      <c r="I1144" s="74">
        <v>3.9</v>
      </c>
      <c r="J1144" s="74">
        <v>7.7</v>
      </c>
      <c r="K1144" s="74">
        <v>65.099999999999994</v>
      </c>
      <c r="L1144" s="74">
        <v>80.599999999999994</v>
      </c>
      <c r="M1144" s="74">
        <v>88.4</v>
      </c>
      <c r="N1144" s="78" t="s">
        <v>13</v>
      </c>
      <c r="O1144" s="74" t="s">
        <v>13</v>
      </c>
      <c r="P1144" s="78" t="s">
        <v>13</v>
      </c>
      <c r="Q1144" s="74" t="s">
        <v>13</v>
      </c>
      <c r="R1144" s="74" t="s">
        <v>13</v>
      </c>
      <c r="S1144" s="74" t="s">
        <v>13</v>
      </c>
      <c r="T1144" s="74" t="s">
        <v>13</v>
      </c>
      <c r="U1144" s="74" t="s">
        <v>13</v>
      </c>
      <c r="V1144" s="78" t="s">
        <v>13</v>
      </c>
      <c r="W1144" s="74" t="s">
        <v>13</v>
      </c>
      <c r="X1144" s="78" t="s">
        <v>13</v>
      </c>
      <c r="Y1144" s="74" t="s">
        <v>13</v>
      </c>
      <c r="Z1144" s="74" t="s">
        <v>13</v>
      </c>
      <c r="AA1144" s="74" t="s">
        <v>13</v>
      </c>
      <c r="AB1144" s="74" t="s">
        <v>13</v>
      </c>
      <c r="AC1144" s="74" t="s">
        <v>13</v>
      </c>
      <c r="AD1144" s="78"/>
      <c r="AE1144" s="74"/>
      <c r="AF1144" s="78"/>
      <c r="AG1144" s="74"/>
      <c r="AH1144" s="74"/>
      <c r="AI1144" s="74"/>
      <c r="AJ1144" s="74"/>
      <c r="AK1144" s="74"/>
      <c r="AL1144" s="78">
        <v>990</v>
      </c>
      <c r="AM1144" s="74">
        <v>1.6</v>
      </c>
      <c r="AN1144" s="78">
        <v>975</v>
      </c>
      <c r="AO1144" s="74">
        <v>7.5</v>
      </c>
      <c r="AP1144" s="74">
        <v>11.3</v>
      </c>
      <c r="AQ1144" s="74">
        <v>64.2</v>
      </c>
      <c r="AR1144" s="74">
        <v>73.2</v>
      </c>
      <c r="AS1144" s="74">
        <v>81.2</v>
      </c>
      <c r="AT1144" s="78" t="s">
        <v>13</v>
      </c>
      <c r="AU1144" s="74" t="s">
        <v>13</v>
      </c>
      <c r="AV1144" s="78" t="s">
        <v>13</v>
      </c>
      <c r="AW1144" s="74" t="s">
        <v>13</v>
      </c>
      <c r="AX1144" s="74" t="s">
        <v>13</v>
      </c>
      <c r="AY1144" s="74" t="s">
        <v>13</v>
      </c>
      <c r="AZ1144" s="74" t="s">
        <v>13</v>
      </c>
      <c r="BA1144" s="74" t="s">
        <v>13</v>
      </c>
      <c r="BB1144" s="78" t="s">
        <v>13</v>
      </c>
      <c r="BC1144" s="74" t="s">
        <v>13</v>
      </c>
      <c r="BD1144" s="78" t="s">
        <v>13</v>
      </c>
      <c r="BE1144" s="74" t="s">
        <v>13</v>
      </c>
      <c r="BF1144" s="74" t="s">
        <v>13</v>
      </c>
      <c r="BG1144" s="74" t="s">
        <v>13</v>
      </c>
      <c r="BH1144" s="74" t="s">
        <v>13</v>
      </c>
      <c r="BI1144" s="74" t="s">
        <v>13</v>
      </c>
      <c r="BJ1144" s="78"/>
      <c r="BK1144" s="74"/>
      <c r="BL1144" s="78"/>
      <c r="BM1144" s="74"/>
      <c r="BN1144" s="74"/>
      <c r="BO1144" s="74"/>
      <c r="BP1144" s="74"/>
      <c r="BQ1144" s="74"/>
      <c r="BR1144" s="78">
        <v>2140</v>
      </c>
      <c r="BS1144" s="74">
        <v>2.2000000000000002</v>
      </c>
      <c r="BT1144" s="78">
        <v>2090</v>
      </c>
      <c r="BU1144" s="74">
        <v>5.6</v>
      </c>
      <c r="BV1144" s="74">
        <v>9.4</v>
      </c>
      <c r="BW1144" s="74">
        <v>64.7</v>
      </c>
      <c r="BX1144" s="74">
        <v>77.2</v>
      </c>
      <c r="BY1144" s="74">
        <v>85</v>
      </c>
      <c r="BZ1144" s="78" t="s">
        <v>13</v>
      </c>
      <c r="CA1144" s="74" t="s">
        <v>13</v>
      </c>
      <c r="CB1144" s="78" t="s">
        <v>13</v>
      </c>
      <c r="CC1144" s="74" t="s">
        <v>13</v>
      </c>
      <c r="CD1144" s="74" t="s">
        <v>13</v>
      </c>
      <c r="CE1144" s="74" t="s">
        <v>13</v>
      </c>
      <c r="CF1144" s="74" t="s">
        <v>13</v>
      </c>
      <c r="CG1144" s="74" t="s">
        <v>13</v>
      </c>
      <c r="CH1144" s="78" t="s">
        <v>13</v>
      </c>
      <c r="CI1144" s="74" t="s">
        <v>13</v>
      </c>
      <c r="CJ1144" s="78" t="s">
        <v>13</v>
      </c>
      <c r="CK1144" s="74" t="s">
        <v>13</v>
      </c>
      <c r="CL1144" s="74" t="s">
        <v>13</v>
      </c>
      <c r="CM1144" s="74" t="s">
        <v>13</v>
      </c>
      <c r="CN1144" s="74" t="s">
        <v>13</v>
      </c>
      <c r="CO1144" s="74" t="s">
        <v>13</v>
      </c>
      <c r="CP1144" s="78"/>
      <c r="CQ1144" s="74"/>
      <c r="CR1144" s="78"/>
      <c r="CS1144" s="74"/>
      <c r="CT1144" s="74"/>
      <c r="CU1144" s="74"/>
      <c r="CV1144" s="74"/>
      <c r="CW1144" s="74"/>
    </row>
    <row r="1145" spans="1:101" ht="16.5" x14ac:dyDescent="0.3">
      <c r="A1145" s="74" t="s">
        <v>296</v>
      </c>
      <c r="B1145" s="74">
        <v>31</v>
      </c>
      <c r="C1145" s="74">
        <v>10007776</v>
      </c>
      <c r="D1145" s="74" t="s">
        <v>27</v>
      </c>
      <c r="E1145" s="74" t="s">
        <v>211</v>
      </c>
      <c r="F1145" s="78">
        <v>1120</v>
      </c>
      <c r="G1145" s="74">
        <v>3</v>
      </c>
      <c r="H1145" s="78">
        <v>1085</v>
      </c>
      <c r="I1145" s="74">
        <v>6.9</v>
      </c>
      <c r="J1145" s="74">
        <v>13.2</v>
      </c>
      <c r="K1145" s="74">
        <v>63.8</v>
      </c>
      <c r="L1145" s="74">
        <v>75.2</v>
      </c>
      <c r="M1145" s="74">
        <v>79.900000000000006</v>
      </c>
      <c r="N1145" s="78" t="s">
        <v>13</v>
      </c>
      <c r="O1145" s="74" t="s">
        <v>13</v>
      </c>
      <c r="P1145" s="78" t="s">
        <v>13</v>
      </c>
      <c r="Q1145" s="74" t="s">
        <v>13</v>
      </c>
      <c r="R1145" s="74" t="s">
        <v>13</v>
      </c>
      <c r="S1145" s="74" t="s">
        <v>13</v>
      </c>
      <c r="T1145" s="74" t="s">
        <v>13</v>
      </c>
      <c r="U1145" s="74" t="s">
        <v>13</v>
      </c>
      <c r="V1145" s="78" t="s">
        <v>13</v>
      </c>
      <c r="W1145" s="74" t="s">
        <v>13</v>
      </c>
      <c r="X1145" s="78" t="s">
        <v>13</v>
      </c>
      <c r="Y1145" s="74" t="s">
        <v>13</v>
      </c>
      <c r="Z1145" s="74" t="s">
        <v>13</v>
      </c>
      <c r="AA1145" s="74" t="s">
        <v>13</v>
      </c>
      <c r="AB1145" s="74" t="s">
        <v>13</v>
      </c>
      <c r="AC1145" s="74" t="s">
        <v>13</v>
      </c>
      <c r="AD1145" s="78"/>
      <c r="AE1145" s="74"/>
      <c r="AF1145" s="78"/>
      <c r="AG1145" s="74"/>
      <c r="AH1145" s="74"/>
      <c r="AI1145" s="74"/>
      <c r="AJ1145" s="74"/>
      <c r="AK1145" s="74"/>
      <c r="AL1145" s="78">
        <v>310</v>
      </c>
      <c r="AM1145" s="74">
        <v>2.9</v>
      </c>
      <c r="AN1145" s="78">
        <v>300</v>
      </c>
      <c r="AO1145" s="74">
        <v>11.3</v>
      </c>
      <c r="AP1145" s="74">
        <v>15.9</v>
      </c>
      <c r="AQ1145" s="74">
        <v>60.3</v>
      </c>
      <c r="AR1145" s="74">
        <v>68.5</v>
      </c>
      <c r="AS1145" s="74">
        <v>72.8</v>
      </c>
      <c r="AT1145" s="78" t="s">
        <v>13</v>
      </c>
      <c r="AU1145" s="74" t="s">
        <v>13</v>
      </c>
      <c r="AV1145" s="78" t="s">
        <v>13</v>
      </c>
      <c r="AW1145" s="74" t="s">
        <v>13</v>
      </c>
      <c r="AX1145" s="74" t="s">
        <v>13</v>
      </c>
      <c r="AY1145" s="74" t="s">
        <v>13</v>
      </c>
      <c r="AZ1145" s="74" t="s">
        <v>13</v>
      </c>
      <c r="BA1145" s="74" t="s">
        <v>13</v>
      </c>
      <c r="BB1145" s="78" t="s">
        <v>13</v>
      </c>
      <c r="BC1145" s="74" t="s">
        <v>13</v>
      </c>
      <c r="BD1145" s="78" t="s">
        <v>13</v>
      </c>
      <c r="BE1145" s="74" t="s">
        <v>13</v>
      </c>
      <c r="BF1145" s="74" t="s">
        <v>13</v>
      </c>
      <c r="BG1145" s="74" t="s">
        <v>13</v>
      </c>
      <c r="BH1145" s="74" t="s">
        <v>13</v>
      </c>
      <c r="BI1145" s="74" t="s">
        <v>13</v>
      </c>
      <c r="BJ1145" s="78"/>
      <c r="BK1145" s="74"/>
      <c r="BL1145" s="78"/>
      <c r="BM1145" s="74"/>
      <c r="BN1145" s="74"/>
      <c r="BO1145" s="74"/>
      <c r="BP1145" s="74"/>
      <c r="BQ1145" s="74"/>
      <c r="BR1145" s="78">
        <v>1430</v>
      </c>
      <c r="BS1145" s="74">
        <v>2.9</v>
      </c>
      <c r="BT1145" s="78">
        <v>1385</v>
      </c>
      <c r="BU1145" s="74">
        <v>7.9</v>
      </c>
      <c r="BV1145" s="74">
        <v>13.8</v>
      </c>
      <c r="BW1145" s="74">
        <v>63</v>
      </c>
      <c r="BX1145" s="74">
        <v>73.8</v>
      </c>
      <c r="BY1145" s="74">
        <v>78.400000000000006</v>
      </c>
      <c r="BZ1145" s="78" t="s">
        <v>13</v>
      </c>
      <c r="CA1145" s="74" t="s">
        <v>13</v>
      </c>
      <c r="CB1145" s="78" t="s">
        <v>13</v>
      </c>
      <c r="CC1145" s="74" t="s">
        <v>13</v>
      </c>
      <c r="CD1145" s="74" t="s">
        <v>13</v>
      </c>
      <c r="CE1145" s="74" t="s">
        <v>13</v>
      </c>
      <c r="CF1145" s="74" t="s">
        <v>13</v>
      </c>
      <c r="CG1145" s="74" t="s">
        <v>13</v>
      </c>
      <c r="CH1145" s="78" t="s">
        <v>13</v>
      </c>
      <c r="CI1145" s="74" t="s">
        <v>13</v>
      </c>
      <c r="CJ1145" s="78" t="s">
        <v>13</v>
      </c>
      <c r="CK1145" s="74" t="s">
        <v>13</v>
      </c>
      <c r="CL1145" s="74" t="s">
        <v>13</v>
      </c>
      <c r="CM1145" s="74" t="s">
        <v>13</v>
      </c>
      <c r="CN1145" s="74" t="s">
        <v>13</v>
      </c>
      <c r="CO1145" s="74" t="s">
        <v>13</v>
      </c>
      <c r="CP1145" s="78"/>
      <c r="CQ1145" s="74"/>
      <c r="CR1145" s="78"/>
      <c r="CS1145" s="74"/>
      <c r="CT1145" s="74"/>
      <c r="CU1145" s="74"/>
      <c r="CV1145" s="74"/>
      <c r="CW1145" s="74"/>
    </row>
    <row r="1146" spans="1:101" ht="16.5" x14ac:dyDescent="0.3">
      <c r="A1146" s="74" t="s">
        <v>296</v>
      </c>
      <c r="B1146" s="74">
        <v>32</v>
      </c>
      <c r="C1146" s="74">
        <v>10005523</v>
      </c>
      <c r="D1146" s="74" t="s">
        <v>27</v>
      </c>
      <c r="E1146" s="74" t="s">
        <v>213</v>
      </c>
      <c r="F1146" s="78">
        <v>85</v>
      </c>
      <c r="G1146" s="74">
        <v>2.4</v>
      </c>
      <c r="H1146" s="78">
        <v>80</v>
      </c>
      <c r="I1146" s="74">
        <v>8.6</v>
      </c>
      <c r="J1146" s="74">
        <v>22.2</v>
      </c>
      <c r="K1146" s="74" t="s">
        <v>396</v>
      </c>
      <c r="L1146" s="74" t="s">
        <v>396</v>
      </c>
      <c r="M1146" s="74">
        <v>69.099999999999994</v>
      </c>
      <c r="N1146" s="78" t="s">
        <v>13</v>
      </c>
      <c r="O1146" s="74" t="s">
        <v>13</v>
      </c>
      <c r="P1146" s="78" t="s">
        <v>13</v>
      </c>
      <c r="Q1146" s="74" t="s">
        <v>13</v>
      </c>
      <c r="R1146" s="74" t="s">
        <v>13</v>
      </c>
      <c r="S1146" s="74" t="s">
        <v>13</v>
      </c>
      <c r="T1146" s="74" t="s">
        <v>13</v>
      </c>
      <c r="U1146" s="74" t="s">
        <v>13</v>
      </c>
      <c r="V1146" s="78" t="s">
        <v>13</v>
      </c>
      <c r="W1146" s="74" t="s">
        <v>13</v>
      </c>
      <c r="X1146" s="78" t="s">
        <v>13</v>
      </c>
      <c r="Y1146" s="74" t="s">
        <v>13</v>
      </c>
      <c r="Z1146" s="74" t="s">
        <v>13</v>
      </c>
      <c r="AA1146" s="74" t="s">
        <v>13</v>
      </c>
      <c r="AB1146" s="74" t="s">
        <v>13</v>
      </c>
      <c r="AC1146" s="74" t="s">
        <v>13</v>
      </c>
      <c r="AD1146" s="78"/>
      <c r="AE1146" s="74"/>
      <c r="AF1146" s="78"/>
      <c r="AG1146" s="74"/>
      <c r="AH1146" s="74"/>
      <c r="AI1146" s="74"/>
      <c r="AJ1146" s="74"/>
      <c r="AK1146" s="74"/>
      <c r="AL1146" s="78">
        <v>100</v>
      </c>
      <c r="AM1146" s="74">
        <v>2</v>
      </c>
      <c r="AN1146" s="78">
        <v>100</v>
      </c>
      <c r="AO1146" s="74">
        <v>5</v>
      </c>
      <c r="AP1146" s="74">
        <v>18</v>
      </c>
      <c r="AQ1146" s="74" t="s">
        <v>396</v>
      </c>
      <c r="AR1146" s="74" t="s">
        <v>396</v>
      </c>
      <c r="AS1146" s="74">
        <v>77</v>
      </c>
      <c r="AT1146" s="78" t="s">
        <v>13</v>
      </c>
      <c r="AU1146" s="74" t="s">
        <v>13</v>
      </c>
      <c r="AV1146" s="78" t="s">
        <v>13</v>
      </c>
      <c r="AW1146" s="74" t="s">
        <v>13</v>
      </c>
      <c r="AX1146" s="74" t="s">
        <v>13</v>
      </c>
      <c r="AY1146" s="74" t="s">
        <v>13</v>
      </c>
      <c r="AZ1146" s="74" t="s">
        <v>13</v>
      </c>
      <c r="BA1146" s="74" t="s">
        <v>13</v>
      </c>
      <c r="BB1146" s="78" t="s">
        <v>13</v>
      </c>
      <c r="BC1146" s="74" t="s">
        <v>13</v>
      </c>
      <c r="BD1146" s="78" t="s">
        <v>13</v>
      </c>
      <c r="BE1146" s="74" t="s">
        <v>13</v>
      </c>
      <c r="BF1146" s="74" t="s">
        <v>13</v>
      </c>
      <c r="BG1146" s="74" t="s">
        <v>13</v>
      </c>
      <c r="BH1146" s="74" t="s">
        <v>13</v>
      </c>
      <c r="BI1146" s="74" t="s">
        <v>13</v>
      </c>
      <c r="BJ1146" s="78"/>
      <c r="BK1146" s="74"/>
      <c r="BL1146" s="78"/>
      <c r="BM1146" s="74"/>
      <c r="BN1146" s="74"/>
      <c r="BO1146" s="74"/>
      <c r="BP1146" s="74"/>
      <c r="BQ1146" s="74"/>
      <c r="BR1146" s="78">
        <v>185</v>
      </c>
      <c r="BS1146" s="74">
        <v>2.2000000000000002</v>
      </c>
      <c r="BT1146" s="78">
        <v>180</v>
      </c>
      <c r="BU1146" s="74">
        <v>6.6</v>
      </c>
      <c r="BV1146" s="74">
        <v>19.899999999999999</v>
      </c>
      <c r="BW1146" s="74" t="s">
        <v>396</v>
      </c>
      <c r="BX1146" s="74" t="s">
        <v>396</v>
      </c>
      <c r="BY1146" s="74">
        <v>73.5</v>
      </c>
      <c r="BZ1146" s="78" t="s">
        <v>13</v>
      </c>
      <c r="CA1146" s="74" t="s">
        <v>13</v>
      </c>
      <c r="CB1146" s="78" t="s">
        <v>13</v>
      </c>
      <c r="CC1146" s="74" t="s">
        <v>13</v>
      </c>
      <c r="CD1146" s="74" t="s">
        <v>13</v>
      </c>
      <c r="CE1146" s="74" t="s">
        <v>13</v>
      </c>
      <c r="CF1146" s="74" t="s">
        <v>13</v>
      </c>
      <c r="CG1146" s="74" t="s">
        <v>13</v>
      </c>
      <c r="CH1146" s="78" t="s">
        <v>13</v>
      </c>
      <c r="CI1146" s="74" t="s">
        <v>13</v>
      </c>
      <c r="CJ1146" s="78" t="s">
        <v>13</v>
      </c>
      <c r="CK1146" s="74" t="s">
        <v>13</v>
      </c>
      <c r="CL1146" s="74" t="s">
        <v>13</v>
      </c>
      <c r="CM1146" s="74" t="s">
        <v>13</v>
      </c>
      <c r="CN1146" s="74" t="s">
        <v>13</v>
      </c>
      <c r="CO1146" s="74" t="s">
        <v>13</v>
      </c>
      <c r="CP1146" s="78"/>
      <c r="CQ1146" s="74"/>
      <c r="CR1146" s="78"/>
      <c r="CS1146" s="74"/>
      <c r="CT1146" s="74"/>
      <c r="CU1146" s="74"/>
      <c r="CV1146" s="74"/>
      <c r="CW1146" s="74"/>
    </row>
    <row r="1147" spans="1:101" ht="16.5" x14ac:dyDescent="0.3">
      <c r="A1147" s="74" t="s">
        <v>296</v>
      </c>
      <c r="B1147" s="74">
        <v>33</v>
      </c>
      <c r="C1147" s="74">
        <v>10007835</v>
      </c>
      <c r="D1147" s="74" t="s">
        <v>27</v>
      </c>
      <c r="E1147" s="74" t="s">
        <v>215</v>
      </c>
      <c r="F1147" s="78">
        <v>15</v>
      </c>
      <c r="G1147" s="74" t="s">
        <v>396</v>
      </c>
      <c r="H1147" s="78" t="s">
        <v>396</v>
      </c>
      <c r="I1147" s="74" t="s">
        <v>396</v>
      </c>
      <c r="J1147" s="74" t="s">
        <v>396</v>
      </c>
      <c r="K1147" s="74" t="s">
        <v>396</v>
      </c>
      <c r="L1147" s="74" t="s">
        <v>396</v>
      </c>
      <c r="M1147" s="74" t="s">
        <v>396</v>
      </c>
      <c r="N1147" s="78" t="s">
        <v>13</v>
      </c>
      <c r="O1147" s="74" t="s">
        <v>13</v>
      </c>
      <c r="P1147" s="78" t="s">
        <v>13</v>
      </c>
      <c r="Q1147" s="74" t="s">
        <v>13</v>
      </c>
      <c r="R1147" s="74" t="s">
        <v>13</v>
      </c>
      <c r="S1147" s="74" t="s">
        <v>13</v>
      </c>
      <c r="T1147" s="74" t="s">
        <v>13</v>
      </c>
      <c r="U1147" s="74" t="s">
        <v>13</v>
      </c>
      <c r="V1147" s="78" t="s">
        <v>13</v>
      </c>
      <c r="W1147" s="74" t="s">
        <v>13</v>
      </c>
      <c r="X1147" s="78" t="s">
        <v>13</v>
      </c>
      <c r="Y1147" s="74" t="s">
        <v>13</v>
      </c>
      <c r="Z1147" s="74" t="s">
        <v>13</v>
      </c>
      <c r="AA1147" s="74" t="s">
        <v>13</v>
      </c>
      <c r="AB1147" s="74" t="s">
        <v>13</v>
      </c>
      <c r="AC1147" s="74" t="s">
        <v>13</v>
      </c>
      <c r="AD1147" s="78"/>
      <c r="AE1147" s="74"/>
      <c r="AF1147" s="78"/>
      <c r="AG1147" s="74"/>
      <c r="AH1147" s="74"/>
      <c r="AI1147" s="74"/>
      <c r="AJ1147" s="74"/>
      <c r="AK1147" s="74"/>
      <c r="AL1147" s="78">
        <v>25</v>
      </c>
      <c r="AM1147" s="74" t="s">
        <v>396</v>
      </c>
      <c r="AN1147" s="78" t="s">
        <v>396</v>
      </c>
      <c r="AO1147" s="74" t="s">
        <v>396</v>
      </c>
      <c r="AP1147" s="74" t="s">
        <v>396</v>
      </c>
      <c r="AQ1147" s="74" t="s">
        <v>396</v>
      </c>
      <c r="AR1147" s="74" t="s">
        <v>396</v>
      </c>
      <c r="AS1147" s="74" t="s">
        <v>396</v>
      </c>
      <c r="AT1147" s="78" t="s">
        <v>13</v>
      </c>
      <c r="AU1147" s="74" t="s">
        <v>13</v>
      </c>
      <c r="AV1147" s="78" t="s">
        <v>13</v>
      </c>
      <c r="AW1147" s="74" t="s">
        <v>13</v>
      </c>
      <c r="AX1147" s="74" t="s">
        <v>13</v>
      </c>
      <c r="AY1147" s="74" t="s">
        <v>13</v>
      </c>
      <c r="AZ1147" s="74" t="s">
        <v>13</v>
      </c>
      <c r="BA1147" s="74" t="s">
        <v>13</v>
      </c>
      <c r="BB1147" s="78" t="s">
        <v>13</v>
      </c>
      <c r="BC1147" s="74" t="s">
        <v>13</v>
      </c>
      <c r="BD1147" s="78" t="s">
        <v>13</v>
      </c>
      <c r="BE1147" s="74" t="s">
        <v>13</v>
      </c>
      <c r="BF1147" s="74" t="s">
        <v>13</v>
      </c>
      <c r="BG1147" s="74" t="s">
        <v>13</v>
      </c>
      <c r="BH1147" s="74" t="s">
        <v>13</v>
      </c>
      <c r="BI1147" s="74" t="s">
        <v>13</v>
      </c>
      <c r="BJ1147" s="78"/>
      <c r="BK1147" s="74"/>
      <c r="BL1147" s="78"/>
      <c r="BM1147" s="74"/>
      <c r="BN1147" s="74"/>
      <c r="BO1147" s="74"/>
      <c r="BP1147" s="74"/>
      <c r="BQ1147" s="74"/>
      <c r="BR1147" s="78">
        <v>40</v>
      </c>
      <c r="BS1147" s="74">
        <v>5.0999999999999996</v>
      </c>
      <c r="BT1147" s="78">
        <v>35</v>
      </c>
      <c r="BU1147" s="74" t="s">
        <v>396</v>
      </c>
      <c r="BV1147" s="74" t="s">
        <v>396</v>
      </c>
      <c r="BW1147" s="74">
        <v>21.6</v>
      </c>
      <c r="BX1147" s="74">
        <v>35.1</v>
      </c>
      <c r="BY1147" s="74">
        <v>56.8</v>
      </c>
      <c r="BZ1147" s="78" t="s">
        <v>13</v>
      </c>
      <c r="CA1147" s="74" t="s">
        <v>13</v>
      </c>
      <c r="CB1147" s="78" t="s">
        <v>13</v>
      </c>
      <c r="CC1147" s="74" t="s">
        <v>13</v>
      </c>
      <c r="CD1147" s="74" t="s">
        <v>13</v>
      </c>
      <c r="CE1147" s="74" t="s">
        <v>13</v>
      </c>
      <c r="CF1147" s="74" t="s">
        <v>13</v>
      </c>
      <c r="CG1147" s="74" t="s">
        <v>13</v>
      </c>
      <c r="CH1147" s="78" t="s">
        <v>13</v>
      </c>
      <c r="CI1147" s="74" t="s">
        <v>13</v>
      </c>
      <c r="CJ1147" s="78" t="s">
        <v>13</v>
      </c>
      <c r="CK1147" s="74" t="s">
        <v>13</v>
      </c>
      <c r="CL1147" s="74" t="s">
        <v>13</v>
      </c>
      <c r="CM1147" s="74" t="s">
        <v>13</v>
      </c>
      <c r="CN1147" s="74" t="s">
        <v>13</v>
      </c>
      <c r="CO1147" s="74" t="s">
        <v>13</v>
      </c>
      <c r="CP1147" s="78"/>
      <c r="CQ1147" s="74"/>
      <c r="CR1147" s="78"/>
      <c r="CS1147" s="74"/>
      <c r="CT1147" s="74"/>
      <c r="CU1147" s="74"/>
      <c r="CV1147" s="74"/>
      <c r="CW1147" s="74"/>
    </row>
    <row r="1148" spans="1:101" ht="16.5" x14ac:dyDescent="0.3">
      <c r="A1148" s="74" t="s">
        <v>296</v>
      </c>
      <c r="B1148" s="74">
        <v>195</v>
      </c>
      <c r="C1148" s="74">
        <v>10005545</v>
      </c>
      <c r="D1148" s="74" t="s">
        <v>19</v>
      </c>
      <c r="E1148" s="74" t="s">
        <v>217</v>
      </c>
      <c r="F1148" s="78">
        <v>125</v>
      </c>
      <c r="G1148" s="74">
        <v>4</v>
      </c>
      <c r="H1148" s="78">
        <v>120</v>
      </c>
      <c r="I1148" s="74">
        <v>11.7</v>
      </c>
      <c r="J1148" s="74">
        <v>6.7</v>
      </c>
      <c r="K1148" s="74">
        <v>73.3</v>
      </c>
      <c r="L1148" s="74">
        <v>78.3</v>
      </c>
      <c r="M1148" s="74">
        <v>81.7</v>
      </c>
      <c r="N1148" s="78" t="s">
        <v>13</v>
      </c>
      <c r="O1148" s="74" t="s">
        <v>13</v>
      </c>
      <c r="P1148" s="78" t="s">
        <v>13</v>
      </c>
      <c r="Q1148" s="74" t="s">
        <v>13</v>
      </c>
      <c r="R1148" s="74" t="s">
        <v>13</v>
      </c>
      <c r="S1148" s="74" t="s">
        <v>13</v>
      </c>
      <c r="T1148" s="74" t="s">
        <v>13</v>
      </c>
      <c r="U1148" s="74" t="s">
        <v>13</v>
      </c>
      <c r="V1148" s="78" t="s">
        <v>13</v>
      </c>
      <c r="W1148" s="74" t="s">
        <v>13</v>
      </c>
      <c r="X1148" s="78" t="s">
        <v>13</v>
      </c>
      <c r="Y1148" s="74" t="s">
        <v>13</v>
      </c>
      <c r="Z1148" s="74" t="s">
        <v>13</v>
      </c>
      <c r="AA1148" s="74" t="s">
        <v>13</v>
      </c>
      <c r="AB1148" s="74" t="s">
        <v>13</v>
      </c>
      <c r="AC1148" s="74" t="s">
        <v>13</v>
      </c>
      <c r="AD1148" s="78"/>
      <c r="AE1148" s="74"/>
      <c r="AF1148" s="78"/>
      <c r="AG1148" s="74"/>
      <c r="AH1148" s="74"/>
      <c r="AI1148" s="74"/>
      <c r="AJ1148" s="74"/>
      <c r="AK1148" s="74"/>
      <c r="AL1148" s="78">
        <v>120</v>
      </c>
      <c r="AM1148" s="74">
        <v>6.7</v>
      </c>
      <c r="AN1148" s="78">
        <v>110</v>
      </c>
      <c r="AO1148" s="74">
        <v>11.7</v>
      </c>
      <c r="AP1148" s="74">
        <v>18</v>
      </c>
      <c r="AQ1148" s="74">
        <v>64</v>
      </c>
      <c r="AR1148" s="74">
        <v>66.7</v>
      </c>
      <c r="AS1148" s="74">
        <v>70.3</v>
      </c>
      <c r="AT1148" s="78" t="s">
        <v>13</v>
      </c>
      <c r="AU1148" s="74" t="s">
        <v>13</v>
      </c>
      <c r="AV1148" s="78" t="s">
        <v>13</v>
      </c>
      <c r="AW1148" s="74" t="s">
        <v>13</v>
      </c>
      <c r="AX1148" s="74" t="s">
        <v>13</v>
      </c>
      <c r="AY1148" s="74" t="s">
        <v>13</v>
      </c>
      <c r="AZ1148" s="74" t="s">
        <v>13</v>
      </c>
      <c r="BA1148" s="74" t="s">
        <v>13</v>
      </c>
      <c r="BB1148" s="78" t="s">
        <v>13</v>
      </c>
      <c r="BC1148" s="74" t="s">
        <v>13</v>
      </c>
      <c r="BD1148" s="78" t="s">
        <v>13</v>
      </c>
      <c r="BE1148" s="74" t="s">
        <v>13</v>
      </c>
      <c r="BF1148" s="74" t="s">
        <v>13</v>
      </c>
      <c r="BG1148" s="74" t="s">
        <v>13</v>
      </c>
      <c r="BH1148" s="74" t="s">
        <v>13</v>
      </c>
      <c r="BI1148" s="74" t="s">
        <v>13</v>
      </c>
      <c r="BJ1148" s="78"/>
      <c r="BK1148" s="74"/>
      <c r="BL1148" s="78"/>
      <c r="BM1148" s="74"/>
      <c r="BN1148" s="74"/>
      <c r="BO1148" s="74"/>
      <c r="BP1148" s="74"/>
      <c r="BQ1148" s="74"/>
      <c r="BR1148" s="78">
        <v>245</v>
      </c>
      <c r="BS1148" s="74">
        <v>5.3</v>
      </c>
      <c r="BT1148" s="78">
        <v>230</v>
      </c>
      <c r="BU1148" s="74">
        <v>11.7</v>
      </c>
      <c r="BV1148" s="74">
        <v>12.1</v>
      </c>
      <c r="BW1148" s="74">
        <v>68.8</v>
      </c>
      <c r="BX1148" s="74">
        <v>72.7</v>
      </c>
      <c r="BY1148" s="74">
        <v>76.2</v>
      </c>
      <c r="BZ1148" s="78" t="s">
        <v>13</v>
      </c>
      <c r="CA1148" s="74" t="s">
        <v>13</v>
      </c>
      <c r="CB1148" s="78" t="s">
        <v>13</v>
      </c>
      <c r="CC1148" s="74" t="s">
        <v>13</v>
      </c>
      <c r="CD1148" s="74" t="s">
        <v>13</v>
      </c>
      <c r="CE1148" s="74" t="s">
        <v>13</v>
      </c>
      <c r="CF1148" s="74" t="s">
        <v>13</v>
      </c>
      <c r="CG1148" s="74" t="s">
        <v>13</v>
      </c>
      <c r="CH1148" s="78" t="s">
        <v>13</v>
      </c>
      <c r="CI1148" s="74" t="s">
        <v>13</v>
      </c>
      <c r="CJ1148" s="78" t="s">
        <v>13</v>
      </c>
      <c r="CK1148" s="74" t="s">
        <v>13</v>
      </c>
      <c r="CL1148" s="74" t="s">
        <v>13</v>
      </c>
      <c r="CM1148" s="74" t="s">
        <v>13</v>
      </c>
      <c r="CN1148" s="74" t="s">
        <v>13</v>
      </c>
      <c r="CO1148" s="74" t="s">
        <v>13</v>
      </c>
      <c r="CP1148" s="78"/>
      <c r="CQ1148" s="74"/>
      <c r="CR1148" s="78"/>
      <c r="CS1148" s="74"/>
      <c r="CT1148" s="74"/>
      <c r="CU1148" s="74"/>
      <c r="CV1148" s="74"/>
      <c r="CW1148" s="74"/>
    </row>
    <row r="1149" spans="1:101" ht="16.5" x14ac:dyDescent="0.3">
      <c r="A1149" s="74" t="s">
        <v>296</v>
      </c>
      <c r="B1149" s="74">
        <v>3</v>
      </c>
      <c r="C1149" s="74">
        <v>10007777</v>
      </c>
      <c r="D1149" s="74" t="s">
        <v>27</v>
      </c>
      <c r="E1149" s="74" t="s">
        <v>219</v>
      </c>
      <c r="F1149" s="78" t="s">
        <v>13</v>
      </c>
      <c r="G1149" s="74" t="s">
        <v>13</v>
      </c>
      <c r="H1149" s="78" t="s">
        <v>13</v>
      </c>
      <c r="I1149" s="74" t="s">
        <v>13</v>
      </c>
      <c r="J1149" s="74" t="s">
        <v>13</v>
      </c>
      <c r="K1149" s="74" t="s">
        <v>13</v>
      </c>
      <c r="L1149" s="74" t="s">
        <v>13</v>
      </c>
      <c r="M1149" s="74" t="s">
        <v>13</v>
      </c>
      <c r="N1149" s="78" t="s">
        <v>13</v>
      </c>
      <c r="O1149" s="74" t="s">
        <v>13</v>
      </c>
      <c r="P1149" s="78" t="s">
        <v>13</v>
      </c>
      <c r="Q1149" s="74" t="s">
        <v>13</v>
      </c>
      <c r="R1149" s="74" t="s">
        <v>13</v>
      </c>
      <c r="S1149" s="74" t="s">
        <v>13</v>
      </c>
      <c r="T1149" s="74" t="s">
        <v>13</v>
      </c>
      <c r="U1149" s="74" t="s">
        <v>13</v>
      </c>
      <c r="V1149" s="78" t="s">
        <v>13</v>
      </c>
      <c r="W1149" s="74" t="s">
        <v>13</v>
      </c>
      <c r="X1149" s="78" t="s">
        <v>13</v>
      </c>
      <c r="Y1149" s="74" t="s">
        <v>13</v>
      </c>
      <c r="Z1149" s="74" t="s">
        <v>13</v>
      </c>
      <c r="AA1149" s="74" t="s">
        <v>13</v>
      </c>
      <c r="AB1149" s="74" t="s">
        <v>13</v>
      </c>
      <c r="AC1149" s="74" t="s">
        <v>13</v>
      </c>
      <c r="AD1149" s="78"/>
      <c r="AE1149" s="74"/>
      <c r="AF1149" s="78"/>
      <c r="AG1149" s="74"/>
      <c r="AH1149" s="74"/>
      <c r="AI1149" s="74"/>
      <c r="AJ1149" s="74"/>
      <c r="AK1149" s="74"/>
      <c r="AL1149" s="78" t="s">
        <v>13</v>
      </c>
      <c r="AM1149" s="74" t="s">
        <v>13</v>
      </c>
      <c r="AN1149" s="78" t="s">
        <v>13</v>
      </c>
      <c r="AO1149" s="74" t="s">
        <v>13</v>
      </c>
      <c r="AP1149" s="74" t="s">
        <v>13</v>
      </c>
      <c r="AQ1149" s="74" t="s">
        <v>13</v>
      </c>
      <c r="AR1149" s="74" t="s">
        <v>13</v>
      </c>
      <c r="AS1149" s="74" t="s">
        <v>13</v>
      </c>
      <c r="AT1149" s="78" t="s">
        <v>13</v>
      </c>
      <c r="AU1149" s="74" t="s">
        <v>13</v>
      </c>
      <c r="AV1149" s="78" t="s">
        <v>13</v>
      </c>
      <c r="AW1149" s="74" t="s">
        <v>13</v>
      </c>
      <c r="AX1149" s="74" t="s">
        <v>13</v>
      </c>
      <c r="AY1149" s="74" t="s">
        <v>13</v>
      </c>
      <c r="AZ1149" s="74" t="s">
        <v>13</v>
      </c>
      <c r="BA1149" s="74" t="s">
        <v>13</v>
      </c>
      <c r="BB1149" s="78" t="s">
        <v>13</v>
      </c>
      <c r="BC1149" s="74" t="s">
        <v>13</v>
      </c>
      <c r="BD1149" s="78" t="s">
        <v>13</v>
      </c>
      <c r="BE1149" s="74" t="s">
        <v>13</v>
      </c>
      <c r="BF1149" s="74" t="s">
        <v>13</v>
      </c>
      <c r="BG1149" s="74" t="s">
        <v>13</v>
      </c>
      <c r="BH1149" s="74" t="s">
        <v>13</v>
      </c>
      <c r="BI1149" s="74" t="s">
        <v>13</v>
      </c>
      <c r="BJ1149" s="78"/>
      <c r="BK1149" s="74"/>
      <c r="BL1149" s="78"/>
      <c r="BM1149" s="74"/>
      <c r="BN1149" s="74"/>
      <c r="BO1149" s="74"/>
      <c r="BP1149" s="74"/>
      <c r="BQ1149" s="74"/>
      <c r="BR1149" s="78" t="s">
        <v>13</v>
      </c>
      <c r="BS1149" s="74" t="s">
        <v>13</v>
      </c>
      <c r="BT1149" s="78" t="s">
        <v>13</v>
      </c>
      <c r="BU1149" s="74" t="s">
        <v>13</v>
      </c>
      <c r="BV1149" s="74" t="s">
        <v>13</v>
      </c>
      <c r="BW1149" s="74" t="s">
        <v>13</v>
      </c>
      <c r="BX1149" s="74" t="s">
        <v>13</v>
      </c>
      <c r="BY1149" s="74" t="s">
        <v>13</v>
      </c>
      <c r="BZ1149" s="78" t="s">
        <v>13</v>
      </c>
      <c r="CA1149" s="74" t="s">
        <v>13</v>
      </c>
      <c r="CB1149" s="78" t="s">
        <v>13</v>
      </c>
      <c r="CC1149" s="74" t="s">
        <v>13</v>
      </c>
      <c r="CD1149" s="74" t="s">
        <v>13</v>
      </c>
      <c r="CE1149" s="74" t="s">
        <v>13</v>
      </c>
      <c r="CF1149" s="74" t="s">
        <v>13</v>
      </c>
      <c r="CG1149" s="74" t="s">
        <v>13</v>
      </c>
      <c r="CH1149" s="78" t="s">
        <v>13</v>
      </c>
      <c r="CI1149" s="74" t="s">
        <v>13</v>
      </c>
      <c r="CJ1149" s="78" t="s">
        <v>13</v>
      </c>
      <c r="CK1149" s="74" t="s">
        <v>13</v>
      </c>
      <c r="CL1149" s="74" t="s">
        <v>13</v>
      </c>
      <c r="CM1149" s="74" t="s">
        <v>13</v>
      </c>
      <c r="CN1149" s="74" t="s">
        <v>13</v>
      </c>
      <c r="CO1149" s="74" t="s">
        <v>13</v>
      </c>
      <c r="CP1149" s="78"/>
      <c r="CQ1149" s="74"/>
      <c r="CR1149" s="78"/>
      <c r="CS1149" s="74"/>
      <c r="CT1149" s="74"/>
      <c r="CU1149" s="74"/>
      <c r="CV1149" s="74"/>
      <c r="CW1149" s="74"/>
    </row>
    <row r="1150" spans="1:101" ht="16.5" x14ac:dyDescent="0.3">
      <c r="A1150" s="74" t="s">
        <v>296</v>
      </c>
      <c r="B1150" s="74">
        <v>34</v>
      </c>
      <c r="C1150" s="74">
        <v>10007778</v>
      </c>
      <c r="D1150" s="74" t="s">
        <v>27</v>
      </c>
      <c r="E1150" s="74" t="s">
        <v>221</v>
      </c>
      <c r="F1150" s="78">
        <v>35</v>
      </c>
      <c r="G1150" s="74">
        <v>3</v>
      </c>
      <c r="H1150" s="78">
        <v>30</v>
      </c>
      <c r="I1150" s="74" t="s">
        <v>396</v>
      </c>
      <c r="J1150" s="74" t="s">
        <v>396</v>
      </c>
      <c r="K1150" s="74">
        <v>21.9</v>
      </c>
      <c r="L1150" s="74">
        <v>46.9</v>
      </c>
      <c r="M1150" s="74">
        <v>84.4</v>
      </c>
      <c r="N1150" s="78" t="s">
        <v>13</v>
      </c>
      <c r="O1150" s="74" t="s">
        <v>13</v>
      </c>
      <c r="P1150" s="78" t="s">
        <v>13</v>
      </c>
      <c r="Q1150" s="74" t="s">
        <v>13</v>
      </c>
      <c r="R1150" s="74" t="s">
        <v>13</v>
      </c>
      <c r="S1150" s="74" t="s">
        <v>13</v>
      </c>
      <c r="T1150" s="74" t="s">
        <v>13</v>
      </c>
      <c r="U1150" s="74" t="s">
        <v>13</v>
      </c>
      <c r="V1150" s="78" t="s">
        <v>13</v>
      </c>
      <c r="W1150" s="74" t="s">
        <v>13</v>
      </c>
      <c r="X1150" s="78" t="s">
        <v>13</v>
      </c>
      <c r="Y1150" s="74" t="s">
        <v>13</v>
      </c>
      <c r="Z1150" s="74" t="s">
        <v>13</v>
      </c>
      <c r="AA1150" s="74" t="s">
        <v>13</v>
      </c>
      <c r="AB1150" s="74" t="s">
        <v>13</v>
      </c>
      <c r="AC1150" s="74" t="s">
        <v>13</v>
      </c>
      <c r="AD1150" s="78"/>
      <c r="AE1150" s="74"/>
      <c r="AF1150" s="78"/>
      <c r="AG1150" s="74"/>
      <c r="AH1150" s="74"/>
      <c r="AI1150" s="74"/>
      <c r="AJ1150" s="74"/>
      <c r="AK1150" s="74"/>
      <c r="AL1150" s="78">
        <v>30</v>
      </c>
      <c r="AM1150" s="74">
        <v>0</v>
      </c>
      <c r="AN1150" s="78">
        <v>30</v>
      </c>
      <c r="AO1150" s="74" t="s">
        <v>396</v>
      </c>
      <c r="AP1150" s="74" t="s">
        <v>396</v>
      </c>
      <c r="AQ1150" s="74">
        <v>35.5</v>
      </c>
      <c r="AR1150" s="74">
        <v>48.4</v>
      </c>
      <c r="AS1150" s="74">
        <v>67.7</v>
      </c>
      <c r="AT1150" s="78" t="s">
        <v>13</v>
      </c>
      <c r="AU1150" s="74" t="s">
        <v>13</v>
      </c>
      <c r="AV1150" s="78" t="s">
        <v>13</v>
      </c>
      <c r="AW1150" s="74" t="s">
        <v>13</v>
      </c>
      <c r="AX1150" s="74" t="s">
        <v>13</v>
      </c>
      <c r="AY1150" s="74" t="s">
        <v>13</v>
      </c>
      <c r="AZ1150" s="74" t="s">
        <v>13</v>
      </c>
      <c r="BA1150" s="74" t="s">
        <v>13</v>
      </c>
      <c r="BB1150" s="78" t="s">
        <v>13</v>
      </c>
      <c r="BC1150" s="74" t="s">
        <v>13</v>
      </c>
      <c r="BD1150" s="78" t="s">
        <v>13</v>
      </c>
      <c r="BE1150" s="74" t="s">
        <v>13</v>
      </c>
      <c r="BF1150" s="74" t="s">
        <v>13</v>
      </c>
      <c r="BG1150" s="74" t="s">
        <v>13</v>
      </c>
      <c r="BH1150" s="74" t="s">
        <v>13</v>
      </c>
      <c r="BI1150" s="74" t="s">
        <v>13</v>
      </c>
      <c r="BJ1150" s="78"/>
      <c r="BK1150" s="74"/>
      <c r="BL1150" s="78"/>
      <c r="BM1150" s="74"/>
      <c r="BN1150" s="74"/>
      <c r="BO1150" s="74"/>
      <c r="BP1150" s="74"/>
      <c r="BQ1150" s="74"/>
      <c r="BR1150" s="78">
        <v>65</v>
      </c>
      <c r="BS1150" s="74">
        <v>1.6</v>
      </c>
      <c r="BT1150" s="78">
        <v>65</v>
      </c>
      <c r="BU1150" s="74">
        <v>19</v>
      </c>
      <c r="BV1150" s="74">
        <v>4.8</v>
      </c>
      <c r="BW1150" s="74">
        <v>28.6</v>
      </c>
      <c r="BX1150" s="74">
        <v>47.6</v>
      </c>
      <c r="BY1150" s="74">
        <v>76.2</v>
      </c>
      <c r="BZ1150" s="78" t="s">
        <v>13</v>
      </c>
      <c r="CA1150" s="74" t="s">
        <v>13</v>
      </c>
      <c r="CB1150" s="78" t="s">
        <v>13</v>
      </c>
      <c r="CC1150" s="74" t="s">
        <v>13</v>
      </c>
      <c r="CD1150" s="74" t="s">
        <v>13</v>
      </c>
      <c r="CE1150" s="74" t="s">
        <v>13</v>
      </c>
      <c r="CF1150" s="74" t="s">
        <v>13</v>
      </c>
      <c r="CG1150" s="74" t="s">
        <v>13</v>
      </c>
      <c r="CH1150" s="78" t="s">
        <v>13</v>
      </c>
      <c r="CI1150" s="74" t="s">
        <v>13</v>
      </c>
      <c r="CJ1150" s="78" t="s">
        <v>13</v>
      </c>
      <c r="CK1150" s="74" t="s">
        <v>13</v>
      </c>
      <c r="CL1150" s="74" t="s">
        <v>13</v>
      </c>
      <c r="CM1150" s="74" t="s">
        <v>13</v>
      </c>
      <c r="CN1150" s="74" t="s">
        <v>13</v>
      </c>
      <c r="CO1150" s="74" t="s">
        <v>13</v>
      </c>
      <c r="CP1150" s="78"/>
      <c r="CQ1150" s="74"/>
      <c r="CR1150" s="78"/>
      <c r="CS1150" s="74"/>
      <c r="CT1150" s="74"/>
      <c r="CU1150" s="74"/>
      <c r="CV1150" s="74"/>
      <c r="CW1150" s="74"/>
    </row>
    <row r="1151" spans="1:101" ht="16.5" x14ac:dyDescent="0.3">
      <c r="A1151" s="74" t="s">
        <v>296</v>
      </c>
      <c r="B1151" s="74">
        <v>10</v>
      </c>
      <c r="C1151" s="74">
        <v>10007816</v>
      </c>
      <c r="D1151" s="74" t="s">
        <v>27</v>
      </c>
      <c r="E1151" s="74" t="s">
        <v>223</v>
      </c>
      <c r="F1151" s="78">
        <v>90</v>
      </c>
      <c r="G1151" s="74">
        <v>3.3</v>
      </c>
      <c r="H1151" s="78">
        <v>85</v>
      </c>
      <c r="I1151" s="74">
        <v>12.6</v>
      </c>
      <c r="J1151" s="74">
        <v>14.9</v>
      </c>
      <c r="K1151" s="74" t="s">
        <v>396</v>
      </c>
      <c r="L1151" s="74" t="s">
        <v>396</v>
      </c>
      <c r="M1151" s="74">
        <v>72.400000000000006</v>
      </c>
      <c r="N1151" s="78" t="s">
        <v>13</v>
      </c>
      <c r="O1151" s="74" t="s">
        <v>13</v>
      </c>
      <c r="P1151" s="78" t="s">
        <v>13</v>
      </c>
      <c r="Q1151" s="74" t="s">
        <v>13</v>
      </c>
      <c r="R1151" s="74" t="s">
        <v>13</v>
      </c>
      <c r="S1151" s="74" t="s">
        <v>13</v>
      </c>
      <c r="T1151" s="74" t="s">
        <v>13</v>
      </c>
      <c r="U1151" s="74" t="s">
        <v>13</v>
      </c>
      <c r="V1151" s="78" t="s">
        <v>13</v>
      </c>
      <c r="W1151" s="74" t="s">
        <v>13</v>
      </c>
      <c r="X1151" s="78" t="s">
        <v>13</v>
      </c>
      <c r="Y1151" s="74" t="s">
        <v>13</v>
      </c>
      <c r="Z1151" s="74" t="s">
        <v>13</v>
      </c>
      <c r="AA1151" s="74" t="s">
        <v>13</v>
      </c>
      <c r="AB1151" s="74" t="s">
        <v>13</v>
      </c>
      <c r="AC1151" s="74" t="s">
        <v>13</v>
      </c>
      <c r="AD1151" s="78"/>
      <c r="AE1151" s="74"/>
      <c r="AF1151" s="78"/>
      <c r="AG1151" s="74"/>
      <c r="AH1151" s="74"/>
      <c r="AI1151" s="74"/>
      <c r="AJ1151" s="74"/>
      <c r="AK1151" s="74"/>
      <c r="AL1151" s="78">
        <v>60</v>
      </c>
      <c r="AM1151" s="74">
        <v>8.5</v>
      </c>
      <c r="AN1151" s="78">
        <v>55</v>
      </c>
      <c r="AO1151" s="74">
        <v>13</v>
      </c>
      <c r="AP1151" s="74">
        <v>7.4</v>
      </c>
      <c r="AQ1151" s="74" t="s">
        <v>396</v>
      </c>
      <c r="AR1151" s="74" t="s">
        <v>396</v>
      </c>
      <c r="AS1151" s="74">
        <v>79.599999999999994</v>
      </c>
      <c r="AT1151" s="78" t="s">
        <v>13</v>
      </c>
      <c r="AU1151" s="74" t="s">
        <v>13</v>
      </c>
      <c r="AV1151" s="78" t="s">
        <v>13</v>
      </c>
      <c r="AW1151" s="74" t="s">
        <v>13</v>
      </c>
      <c r="AX1151" s="74" t="s">
        <v>13</v>
      </c>
      <c r="AY1151" s="74" t="s">
        <v>13</v>
      </c>
      <c r="AZ1151" s="74" t="s">
        <v>13</v>
      </c>
      <c r="BA1151" s="74" t="s">
        <v>13</v>
      </c>
      <c r="BB1151" s="78" t="s">
        <v>13</v>
      </c>
      <c r="BC1151" s="74" t="s">
        <v>13</v>
      </c>
      <c r="BD1151" s="78" t="s">
        <v>13</v>
      </c>
      <c r="BE1151" s="74" t="s">
        <v>13</v>
      </c>
      <c r="BF1151" s="74" t="s">
        <v>13</v>
      </c>
      <c r="BG1151" s="74" t="s">
        <v>13</v>
      </c>
      <c r="BH1151" s="74" t="s">
        <v>13</v>
      </c>
      <c r="BI1151" s="74" t="s">
        <v>13</v>
      </c>
      <c r="BJ1151" s="78"/>
      <c r="BK1151" s="74"/>
      <c r="BL1151" s="78"/>
      <c r="BM1151" s="74"/>
      <c r="BN1151" s="74"/>
      <c r="BO1151" s="74"/>
      <c r="BP1151" s="74"/>
      <c r="BQ1151" s="74"/>
      <c r="BR1151" s="78">
        <v>150</v>
      </c>
      <c r="BS1151" s="74">
        <v>5.4</v>
      </c>
      <c r="BT1151" s="78">
        <v>140</v>
      </c>
      <c r="BU1151" s="74">
        <v>12.8</v>
      </c>
      <c r="BV1151" s="74">
        <v>12.1</v>
      </c>
      <c r="BW1151" s="74">
        <v>66</v>
      </c>
      <c r="BX1151" s="74">
        <v>72.3</v>
      </c>
      <c r="BY1151" s="74">
        <v>75.2</v>
      </c>
      <c r="BZ1151" s="78" t="s">
        <v>13</v>
      </c>
      <c r="CA1151" s="74" t="s">
        <v>13</v>
      </c>
      <c r="CB1151" s="78" t="s">
        <v>13</v>
      </c>
      <c r="CC1151" s="74" t="s">
        <v>13</v>
      </c>
      <c r="CD1151" s="74" t="s">
        <v>13</v>
      </c>
      <c r="CE1151" s="74" t="s">
        <v>13</v>
      </c>
      <c r="CF1151" s="74" t="s">
        <v>13</v>
      </c>
      <c r="CG1151" s="74" t="s">
        <v>13</v>
      </c>
      <c r="CH1151" s="78" t="s">
        <v>13</v>
      </c>
      <c r="CI1151" s="74" t="s">
        <v>13</v>
      </c>
      <c r="CJ1151" s="78" t="s">
        <v>13</v>
      </c>
      <c r="CK1151" s="74" t="s">
        <v>13</v>
      </c>
      <c r="CL1151" s="74" t="s">
        <v>13</v>
      </c>
      <c r="CM1151" s="74" t="s">
        <v>13</v>
      </c>
      <c r="CN1151" s="74" t="s">
        <v>13</v>
      </c>
      <c r="CO1151" s="74" t="s">
        <v>13</v>
      </c>
      <c r="CP1151" s="78"/>
      <c r="CQ1151" s="74"/>
      <c r="CR1151" s="78"/>
      <c r="CS1151" s="74"/>
      <c r="CT1151" s="74"/>
      <c r="CU1151" s="74"/>
      <c r="CV1151" s="74"/>
      <c r="CW1151" s="74"/>
    </row>
    <row r="1152" spans="1:101" ht="16.5" x14ac:dyDescent="0.3">
      <c r="A1152" s="74" t="s">
        <v>296</v>
      </c>
      <c r="B1152" s="74">
        <v>141</v>
      </c>
      <c r="C1152" s="74">
        <v>10005553</v>
      </c>
      <c r="D1152" s="74" t="s">
        <v>49</v>
      </c>
      <c r="E1152" s="74" t="s">
        <v>225</v>
      </c>
      <c r="F1152" s="78">
        <v>885</v>
      </c>
      <c r="G1152" s="74">
        <v>2.2000000000000002</v>
      </c>
      <c r="H1152" s="78">
        <v>865</v>
      </c>
      <c r="I1152" s="74">
        <v>7.6</v>
      </c>
      <c r="J1152" s="74">
        <v>11.9</v>
      </c>
      <c r="K1152" s="74">
        <v>51.4</v>
      </c>
      <c r="L1152" s="74">
        <v>67.5</v>
      </c>
      <c r="M1152" s="74">
        <v>80.400000000000006</v>
      </c>
      <c r="N1152" s="78" t="s">
        <v>13</v>
      </c>
      <c r="O1152" s="74" t="s">
        <v>13</v>
      </c>
      <c r="P1152" s="78" t="s">
        <v>13</v>
      </c>
      <c r="Q1152" s="74" t="s">
        <v>13</v>
      </c>
      <c r="R1152" s="74" t="s">
        <v>13</v>
      </c>
      <c r="S1152" s="74" t="s">
        <v>13</v>
      </c>
      <c r="T1152" s="74" t="s">
        <v>13</v>
      </c>
      <c r="U1152" s="74" t="s">
        <v>13</v>
      </c>
      <c r="V1152" s="78" t="s">
        <v>13</v>
      </c>
      <c r="W1152" s="74" t="s">
        <v>13</v>
      </c>
      <c r="X1152" s="78" t="s">
        <v>13</v>
      </c>
      <c r="Y1152" s="74" t="s">
        <v>13</v>
      </c>
      <c r="Z1152" s="74" t="s">
        <v>13</v>
      </c>
      <c r="AA1152" s="74" t="s">
        <v>13</v>
      </c>
      <c r="AB1152" s="74" t="s">
        <v>13</v>
      </c>
      <c r="AC1152" s="74" t="s">
        <v>13</v>
      </c>
      <c r="AD1152" s="78"/>
      <c r="AE1152" s="74"/>
      <c r="AF1152" s="78"/>
      <c r="AG1152" s="74"/>
      <c r="AH1152" s="74"/>
      <c r="AI1152" s="74"/>
      <c r="AJ1152" s="74"/>
      <c r="AK1152" s="74"/>
      <c r="AL1152" s="78">
        <v>565</v>
      </c>
      <c r="AM1152" s="74">
        <v>3.2</v>
      </c>
      <c r="AN1152" s="78">
        <v>545</v>
      </c>
      <c r="AO1152" s="74">
        <v>10.5</v>
      </c>
      <c r="AP1152" s="74">
        <v>11</v>
      </c>
      <c r="AQ1152" s="74">
        <v>49.2</v>
      </c>
      <c r="AR1152" s="74">
        <v>65.900000000000006</v>
      </c>
      <c r="AS1152" s="74">
        <v>78.5</v>
      </c>
      <c r="AT1152" s="78" t="s">
        <v>13</v>
      </c>
      <c r="AU1152" s="74" t="s">
        <v>13</v>
      </c>
      <c r="AV1152" s="78" t="s">
        <v>13</v>
      </c>
      <c r="AW1152" s="74" t="s">
        <v>13</v>
      </c>
      <c r="AX1152" s="74" t="s">
        <v>13</v>
      </c>
      <c r="AY1152" s="74" t="s">
        <v>13</v>
      </c>
      <c r="AZ1152" s="74" t="s">
        <v>13</v>
      </c>
      <c r="BA1152" s="74" t="s">
        <v>13</v>
      </c>
      <c r="BB1152" s="78" t="s">
        <v>13</v>
      </c>
      <c r="BC1152" s="74" t="s">
        <v>13</v>
      </c>
      <c r="BD1152" s="78" t="s">
        <v>13</v>
      </c>
      <c r="BE1152" s="74" t="s">
        <v>13</v>
      </c>
      <c r="BF1152" s="74" t="s">
        <v>13</v>
      </c>
      <c r="BG1152" s="74" t="s">
        <v>13</v>
      </c>
      <c r="BH1152" s="74" t="s">
        <v>13</v>
      </c>
      <c r="BI1152" s="74" t="s">
        <v>13</v>
      </c>
      <c r="BJ1152" s="78"/>
      <c r="BK1152" s="74"/>
      <c r="BL1152" s="78"/>
      <c r="BM1152" s="74"/>
      <c r="BN1152" s="74"/>
      <c r="BO1152" s="74"/>
      <c r="BP1152" s="74"/>
      <c r="BQ1152" s="74"/>
      <c r="BR1152" s="78">
        <v>1445</v>
      </c>
      <c r="BS1152" s="74">
        <v>2.6</v>
      </c>
      <c r="BT1152" s="78">
        <v>1410</v>
      </c>
      <c r="BU1152" s="74">
        <v>8.6999999999999993</v>
      </c>
      <c r="BV1152" s="74">
        <v>11.6</v>
      </c>
      <c r="BW1152" s="74">
        <v>50.5</v>
      </c>
      <c r="BX1152" s="74">
        <v>66.900000000000006</v>
      </c>
      <c r="BY1152" s="74">
        <v>79.7</v>
      </c>
      <c r="BZ1152" s="78" t="s">
        <v>13</v>
      </c>
      <c r="CA1152" s="74" t="s">
        <v>13</v>
      </c>
      <c r="CB1152" s="78" t="s">
        <v>13</v>
      </c>
      <c r="CC1152" s="74" t="s">
        <v>13</v>
      </c>
      <c r="CD1152" s="74" t="s">
        <v>13</v>
      </c>
      <c r="CE1152" s="74" t="s">
        <v>13</v>
      </c>
      <c r="CF1152" s="74" t="s">
        <v>13</v>
      </c>
      <c r="CG1152" s="74" t="s">
        <v>13</v>
      </c>
      <c r="CH1152" s="78" t="s">
        <v>13</v>
      </c>
      <c r="CI1152" s="74" t="s">
        <v>13</v>
      </c>
      <c r="CJ1152" s="78" t="s">
        <v>13</v>
      </c>
      <c r="CK1152" s="74" t="s">
        <v>13</v>
      </c>
      <c r="CL1152" s="74" t="s">
        <v>13</v>
      </c>
      <c r="CM1152" s="74" t="s">
        <v>13</v>
      </c>
      <c r="CN1152" s="74" t="s">
        <v>13</v>
      </c>
      <c r="CO1152" s="74" t="s">
        <v>13</v>
      </c>
      <c r="CP1152" s="78"/>
      <c r="CQ1152" s="74"/>
      <c r="CR1152" s="78"/>
      <c r="CS1152" s="74"/>
      <c r="CT1152" s="74"/>
      <c r="CU1152" s="74"/>
      <c r="CV1152" s="74"/>
      <c r="CW1152" s="74"/>
    </row>
    <row r="1153" spans="1:101" ht="16.5" x14ac:dyDescent="0.3">
      <c r="A1153" s="74" t="s">
        <v>296</v>
      </c>
      <c r="B1153" s="74">
        <v>35</v>
      </c>
      <c r="C1153" s="74">
        <v>10007837</v>
      </c>
      <c r="D1153" s="74" t="s">
        <v>39</v>
      </c>
      <c r="E1153" s="74" t="s">
        <v>227</v>
      </c>
      <c r="F1153" s="78">
        <v>45</v>
      </c>
      <c r="G1153" s="74">
        <v>2.1</v>
      </c>
      <c r="H1153" s="78">
        <v>45</v>
      </c>
      <c r="I1153" s="74" t="s">
        <v>396</v>
      </c>
      <c r="J1153" s="74" t="s">
        <v>396</v>
      </c>
      <c r="K1153" s="74">
        <v>30.4</v>
      </c>
      <c r="L1153" s="74">
        <v>50</v>
      </c>
      <c r="M1153" s="74">
        <v>71.7</v>
      </c>
      <c r="N1153" s="78" t="s">
        <v>13</v>
      </c>
      <c r="O1153" s="74" t="s">
        <v>13</v>
      </c>
      <c r="P1153" s="78" t="s">
        <v>13</v>
      </c>
      <c r="Q1153" s="74" t="s">
        <v>13</v>
      </c>
      <c r="R1153" s="74" t="s">
        <v>13</v>
      </c>
      <c r="S1153" s="74" t="s">
        <v>13</v>
      </c>
      <c r="T1153" s="74" t="s">
        <v>13</v>
      </c>
      <c r="U1153" s="74" t="s">
        <v>13</v>
      </c>
      <c r="V1153" s="78" t="s">
        <v>13</v>
      </c>
      <c r="W1153" s="74" t="s">
        <v>13</v>
      </c>
      <c r="X1153" s="78" t="s">
        <v>13</v>
      </c>
      <c r="Y1153" s="74" t="s">
        <v>13</v>
      </c>
      <c r="Z1153" s="74" t="s">
        <v>13</v>
      </c>
      <c r="AA1153" s="74" t="s">
        <v>13</v>
      </c>
      <c r="AB1153" s="74" t="s">
        <v>13</v>
      </c>
      <c r="AC1153" s="74" t="s">
        <v>13</v>
      </c>
      <c r="AD1153" s="78"/>
      <c r="AE1153" s="74"/>
      <c r="AF1153" s="78"/>
      <c r="AG1153" s="74"/>
      <c r="AH1153" s="74"/>
      <c r="AI1153" s="74"/>
      <c r="AJ1153" s="74"/>
      <c r="AK1153" s="74"/>
      <c r="AL1153" s="78">
        <v>35</v>
      </c>
      <c r="AM1153" s="74">
        <v>0</v>
      </c>
      <c r="AN1153" s="78">
        <v>35</v>
      </c>
      <c r="AO1153" s="74" t="s">
        <v>396</v>
      </c>
      <c r="AP1153" s="74" t="s">
        <v>396</v>
      </c>
      <c r="AQ1153" s="74">
        <v>30.3</v>
      </c>
      <c r="AR1153" s="74">
        <v>51.5</v>
      </c>
      <c r="AS1153" s="74">
        <v>78.8</v>
      </c>
      <c r="AT1153" s="78" t="s">
        <v>13</v>
      </c>
      <c r="AU1153" s="74" t="s">
        <v>13</v>
      </c>
      <c r="AV1153" s="78" t="s">
        <v>13</v>
      </c>
      <c r="AW1153" s="74" t="s">
        <v>13</v>
      </c>
      <c r="AX1153" s="74" t="s">
        <v>13</v>
      </c>
      <c r="AY1153" s="74" t="s">
        <v>13</v>
      </c>
      <c r="AZ1153" s="74" t="s">
        <v>13</v>
      </c>
      <c r="BA1153" s="74" t="s">
        <v>13</v>
      </c>
      <c r="BB1153" s="78" t="s">
        <v>13</v>
      </c>
      <c r="BC1153" s="74" t="s">
        <v>13</v>
      </c>
      <c r="BD1153" s="78" t="s">
        <v>13</v>
      </c>
      <c r="BE1153" s="74" t="s">
        <v>13</v>
      </c>
      <c r="BF1153" s="74" t="s">
        <v>13</v>
      </c>
      <c r="BG1153" s="74" t="s">
        <v>13</v>
      </c>
      <c r="BH1153" s="74" t="s">
        <v>13</v>
      </c>
      <c r="BI1153" s="74" t="s">
        <v>13</v>
      </c>
      <c r="BJ1153" s="78"/>
      <c r="BK1153" s="74"/>
      <c r="BL1153" s="78"/>
      <c r="BM1153" s="74"/>
      <c r="BN1153" s="74"/>
      <c r="BO1153" s="74"/>
      <c r="BP1153" s="74"/>
      <c r="BQ1153" s="74"/>
      <c r="BR1153" s="78">
        <v>80</v>
      </c>
      <c r="BS1153" s="74">
        <v>1.3</v>
      </c>
      <c r="BT1153" s="78">
        <v>80</v>
      </c>
      <c r="BU1153" s="74">
        <v>16.5</v>
      </c>
      <c r="BV1153" s="74">
        <v>8.9</v>
      </c>
      <c r="BW1153" s="74">
        <v>30.4</v>
      </c>
      <c r="BX1153" s="74">
        <v>50.6</v>
      </c>
      <c r="BY1153" s="74">
        <v>74.7</v>
      </c>
      <c r="BZ1153" s="78" t="s">
        <v>13</v>
      </c>
      <c r="CA1153" s="74" t="s">
        <v>13</v>
      </c>
      <c r="CB1153" s="78" t="s">
        <v>13</v>
      </c>
      <c r="CC1153" s="74" t="s">
        <v>13</v>
      </c>
      <c r="CD1153" s="74" t="s">
        <v>13</v>
      </c>
      <c r="CE1153" s="74" t="s">
        <v>13</v>
      </c>
      <c r="CF1153" s="74" t="s">
        <v>13</v>
      </c>
      <c r="CG1153" s="74" t="s">
        <v>13</v>
      </c>
      <c r="CH1153" s="78" t="s">
        <v>13</v>
      </c>
      <c r="CI1153" s="74" t="s">
        <v>13</v>
      </c>
      <c r="CJ1153" s="78" t="s">
        <v>13</v>
      </c>
      <c r="CK1153" s="74" t="s">
        <v>13</v>
      </c>
      <c r="CL1153" s="74" t="s">
        <v>13</v>
      </c>
      <c r="CM1153" s="74" t="s">
        <v>13</v>
      </c>
      <c r="CN1153" s="74" t="s">
        <v>13</v>
      </c>
      <c r="CO1153" s="74" t="s">
        <v>13</v>
      </c>
      <c r="CP1153" s="78"/>
      <c r="CQ1153" s="74"/>
      <c r="CR1153" s="78"/>
      <c r="CS1153" s="74"/>
      <c r="CT1153" s="74"/>
      <c r="CU1153" s="74"/>
      <c r="CV1153" s="74"/>
      <c r="CW1153" s="74"/>
    </row>
    <row r="1154" spans="1:101" ht="16.5" x14ac:dyDescent="0.3">
      <c r="A1154" s="74" t="s">
        <v>296</v>
      </c>
      <c r="B1154" s="74">
        <v>143</v>
      </c>
      <c r="C1154" s="74">
        <v>10007779</v>
      </c>
      <c r="D1154" s="74" t="s">
        <v>27</v>
      </c>
      <c r="E1154" s="74" t="s">
        <v>229</v>
      </c>
      <c r="F1154" s="78">
        <v>235</v>
      </c>
      <c r="G1154" s="74">
        <v>1.3</v>
      </c>
      <c r="H1154" s="78">
        <v>230</v>
      </c>
      <c r="I1154" s="74">
        <v>3.5</v>
      </c>
      <c r="J1154" s="74">
        <v>7.8</v>
      </c>
      <c r="K1154" s="74">
        <v>66.099999999999994</v>
      </c>
      <c r="L1154" s="74">
        <v>79.599999999999994</v>
      </c>
      <c r="M1154" s="74">
        <v>88.7</v>
      </c>
      <c r="N1154" s="78" t="s">
        <v>13</v>
      </c>
      <c r="O1154" s="74" t="s">
        <v>13</v>
      </c>
      <c r="P1154" s="78" t="s">
        <v>13</v>
      </c>
      <c r="Q1154" s="74" t="s">
        <v>13</v>
      </c>
      <c r="R1154" s="74" t="s">
        <v>13</v>
      </c>
      <c r="S1154" s="74" t="s">
        <v>13</v>
      </c>
      <c r="T1154" s="74" t="s">
        <v>13</v>
      </c>
      <c r="U1154" s="74" t="s">
        <v>13</v>
      </c>
      <c r="V1154" s="78" t="s">
        <v>13</v>
      </c>
      <c r="W1154" s="74" t="s">
        <v>13</v>
      </c>
      <c r="X1154" s="78" t="s">
        <v>13</v>
      </c>
      <c r="Y1154" s="74" t="s">
        <v>13</v>
      </c>
      <c r="Z1154" s="74" t="s">
        <v>13</v>
      </c>
      <c r="AA1154" s="74" t="s">
        <v>13</v>
      </c>
      <c r="AB1154" s="74" t="s">
        <v>13</v>
      </c>
      <c r="AC1154" s="74" t="s">
        <v>13</v>
      </c>
      <c r="AD1154" s="78"/>
      <c r="AE1154" s="74"/>
      <c r="AF1154" s="78"/>
      <c r="AG1154" s="74"/>
      <c r="AH1154" s="74"/>
      <c r="AI1154" s="74"/>
      <c r="AJ1154" s="74"/>
      <c r="AK1154" s="74"/>
      <c r="AL1154" s="78">
        <v>60</v>
      </c>
      <c r="AM1154" s="74">
        <v>1.7</v>
      </c>
      <c r="AN1154" s="78">
        <v>60</v>
      </c>
      <c r="AO1154" s="74">
        <v>6.9</v>
      </c>
      <c r="AP1154" s="74">
        <v>10.3</v>
      </c>
      <c r="AQ1154" s="74">
        <v>58.6</v>
      </c>
      <c r="AR1154" s="74">
        <v>70.7</v>
      </c>
      <c r="AS1154" s="74">
        <v>82.8</v>
      </c>
      <c r="AT1154" s="78" t="s">
        <v>13</v>
      </c>
      <c r="AU1154" s="74" t="s">
        <v>13</v>
      </c>
      <c r="AV1154" s="78" t="s">
        <v>13</v>
      </c>
      <c r="AW1154" s="74" t="s">
        <v>13</v>
      </c>
      <c r="AX1154" s="74" t="s">
        <v>13</v>
      </c>
      <c r="AY1154" s="74" t="s">
        <v>13</v>
      </c>
      <c r="AZ1154" s="74" t="s">
        <v>13</v>
      </c>
      <c r="BA1154" s="74" t="s">
        <v>13</v>
      </c>
      <c r="BB1154" s="78" t="s">
        <v>13</v>
      </c>
      <c r="BC1154" s="74" t="s">
        <v>13</v>
      </c>
      <c r="BD1154" s="78" t="s">
        <v>13</v>
      </c>
      <c r="BE1154" s="74" t="s">
        <v>13</v>
      </c>
      <c r="BF1154" s="74" t="s">
        <v>13</v>
      </c>
      <c r="BG1154" s="74" t="s">
        <v>13</v>
      </c>
      <c r="BH1154" s="74" t="s">
        <v>13</v>
      </c>
      <c r="BI1154" s="74" t="s">
        <v>13</v>
      </c>
      <c r="BJ1154" s="78"/>
      <c r="BK1154" s="74"/>
      <c r="BL1154" s="78"/>
      <c r="BM1154" s="74"/>
      <c r="BN1154" s="74"/>
      <c r="BO1154" s="74"/>
      <c r="BP1154" s="74"/>
      <c r="BQ1154" s="74"/>
      <c r="BR1154" s="78">
        <v>290</v>
      </c>
      <c r="BS1154" s="74">
        <v>1.4</v>
      </c>
      <c r="BT1154" s="78">
        <v>290</v>
      </c>
      <c r="BU1154" s="74">
        <v>4.2</v>
      </c>
      <c r="BV1154" s="74">
        <v>8.3000000000000007</v>
      </c>
      <c r="BW1154" s="74">
        <v>64.599999999999994</v>
      </c>
      <c r="BX1154" s="74">
        <v>77.8</v>
      </c>
      <c r="BY1154" s="74">
        <v>87.5</v>
      </c>
      <c r="BZ1154" s="78" t="s">
        <v>13</v>
      </c>
      <c r="CA1154" s="74" t="s">
        <v>13</v>
      </c>
      <c r="CB1154" s="78" t="s">
        <v>13</v>
      </c>
      <c r="CC1154" s="74" t="s">
        <v>13</v>
      </c>
      <c r="CD1154" s="74" t="s">
        <v>13</v>
      </c>
      <c r="CE1154" s="74" t="s">
        <v>13</v>
      </c>
      <c r="CF1154" s="74" t="s">
        <v>13</v>
      </c>
      <c r="CG1154" s="74" t="s">
        <v>13</v>
      </c>
      <c r="CH1154" s="78" t="s">
        <v>13</v>
      </c>
      <c r="CI1154" s="74" t="s">
        <v>13</v>
      </c>
      <c r="CJ1154" s="78" t="s">
        <v>13</v>
      </c>
      <c r="CK1154" s="74" t="s">
        <v>13</v>
      </c>
      <c r="CL1154" s="74" t="s">
        <v>13</v>
      </c>
      <c r="CM1154" s="74" t="s">
        <v>13</v>
      </c>
      <c r="CN1154" s="74" t="s">
        <v>13</v>
      </c>
      <c r="CO1154" s="74" t="s">
        <v>13</v>
      </c>
      <c r="CP1154" s="78"/>
      <c r="CQ1154" s="74"/>
      <c r="CR1154" s="78"/>
      <c r="CS1154" s="74"/>
      <c r="CT1154" s="74"/>
      <c r="CU1154" s="74"/>
      <c r="CV1154" s="74"/>
      <c r="CW1154" s="74"/>
    </row>
    <row r="1155" spans="1:101" ht="16.5" x14ac:dyDescent="0.3">
      <c r="A1155" s="74" t="s">
        <v>296</v>
      </c>
      <c r="B1155" s="74">
        <v>145</v>
      </c>
      <c r="C1155" s="74">
        <v>10007782</v>
      </c>
      <c r="D1155" s="74" t="s">
        <v>27</v>
      </c>
      <c r="E1155" s="74" t="s">
        <v>231</v>
      </c>
      <c r="F1155" s="78">
        <v>360</v>
      </c>
      <c r="G1155" s="74">
        <v>3</v>
      </c>
      <c r="H1155" s="78">
        <v>350</v>
      </c>
      <c r="I1155" s="74">
        <v>6.6</v>
      </c>
      <c r="J1155" s="74">
        <v>5.7</v>
      </c>
      <c r="K1155" s="74">
        <v>58.3</v>
      </c>
      <c r="L1155" s="74">
        <v>76.900000000000006</v>
      </c>
      <c r="M1155" s="74">
        <v>87.7</v>
      </c>
      <c r="N1155" s="78" t="s">
        <v>13</v>
      </c>
      <c r="O1155" s="74" t="s">
        <v>13</v>
      </c>
      <c r="P1155" s="78" t="s">
        <v>13</v>
      </c>
      <c r="Q1155" s="74" t="s">
        <v>13</v>
      </c>
      <c r="R1155" s="74" t="s">
        <v>13</v>
      </c>
      <c r="S1155" s="74" t="s">
        <v>13</v>
      </c>
      <c r="T1155" s="74" t="s">
        <v>13</v>
      </c>
      <c r="U1155" s="74" t="s">
        <v>13</v>
      </c>
      <c r="V1155" s="78" t="s">
        <v>13</v>
      </c>
      <c r="W1155" s="74" t="s">
        <v>13</v>
      </c>
      <c r="X1155" s="78" t="s">
        <v>13</v>
      </c>
      <c r="Y1155" s="74" t="s">
        <v>13</v>
      </c>
      <c r="Z1155" s="74" t="s">
        <v>13</v>
      </c>
      <c r="AA1155" s="74" t="s">
        <v>13</v>
      </c>
      <c r="AB1155" s="74" t="s">
        <v>13</v>
      </c>
      <c r="AC1155" s="74" t="s">
        <v>13</v>
      </c>
      <c r="AD1155" s="78"/>
      <c r="AE1155" s="74"/>
      <c r="AF1155" s="78"/>
      <c r="AG1155" s="74"/>
      <c r="AH1155" s="74"/>
      <c r="AI1155" s="74"/>
      <c r="AJ1155" s="74"/>
      <c r="AK1155" s="74"/>
      <c r="AL1155" s="78">
        <v>215</v>
      </c>
      <c r="AM1155" s="74">
        <v>2.2999999999999998</v>
      </c>
      <c r="AN1155" s="78">
        <v>210</v>
      </c>
      <c r="AO1155" s="74">
        <v>5.2</v>
      </c>
      <c r="AP1155" s="74">
        <v>4.7</v>
      </c>
      <c r="AQ1155" s="74">
        <v>57.5</v>
      </c>
      <c r="AR1155" s="74">
        <v>79.7</v>
      </c>
      <c r="AS1155" s="74">
        <v>90.1</v>
      </c>
      <c r="AT1155" s="78" t="s">
        <v>13</v>
      </c>
      <c r="AU1155" s="74" t="s">
        <v>13</v>
      </c>
      <c r="AV1155" s="78" t="s">
        <v>13</v>
      </c>
      <c r="AW1155" s="74" t="s">
        <v>13</v>
      </c>
      <c r="AX1155" s="74" t="s">
        <v>13</v>
      </c>
      <c r="AY1155" s="74" t="s">
        <v>13</v>
      </c>
      <c r="AZ1155" s="74" t="s">
        <v>13</v>
      </c>
      <c r="BA1155" s="74" t="s">
        <v>13</v>
      </c>
      <c r="BB1155" s="78" t="s">
        <v>13</v>
      </c>
      <c r="BC1155" s="74" t="s">
        <v>13</v>
      </c>
      <c r="BD1155" s="78" t="s">
        <v>13</v>
      </c>
      <c r="BE1155" s="74" t="s">
        <v>13</v>
      </c>
      <c r="BF1155" s="74" t="s">
        <v>13</v>
      </c>
      <c r="BG1155" s="74" t="s">
        <v>13</v>
      </c>
      <c r="BH1155" s="74" t="s">
        <v>13</v>
      </c>
      <c r="BI1155" s="74" t="s">
        <v>13</v>
      </c>
      <c r="BJ1155" s="78"/>
      <c r="BK1155" s="74"/>
      <c r="BL1155" s="78"/>
      <c r="BM1155" s="74"/>
      <c r="BN1155" s="74"/>
      <c r="BO1155" s="74"/>
      <c r="BP1155" s="74"/>
      <c r="BQ1155" s="74"/>
      <c r="BR1155" s="78">
        <v>580</v>
      </c>
      <c r="BS1155" s="74">
        <v>2.8</v>
      </c>
      <c r="BT1155" s="78">
        <v>560</v>
      </c>
      <c r="BU1155" s="74">
        <v>6</v>
      </c>
      <c r="BV1155" s="74">
        <v>5.3</v>
      </c>
      <c r="BW1155" s="74">
        <v>58</v>
      </c>
      <c r="BX1155" s="74">
        <v>77.900000000000006</v>
      </c>
      <c r="BY1155" s="74">
        <v>88.6</v>
      </c>
      <c r="BZ1155" s="78" t="s">
        <v>13</v>
      </c>
      <c r="CA1155" s="74" t="s">
        <v>13</v>
      </c>
      <c r="CB1155" s="78" t="s">
        <v>13</v>
      </c>
      <c r="CC1155" s="74" t="s">
        <v>13</v>
      </c>
      <c r="CD1155" s="74" t="s">
        <v>13</v>
      </c>
      <c r="CE1155" s="74" t="s">
        <v>13</v>
      </c>
      <c r="CF1155" s="74" t="s">
        <v>13</v>
      </c>
      <c r="CG1155" s="74" t="s">
        <v>13</v>
      </c>
      <c r="CH1155" s="78" t="s">
        <v>13</v>
      </c>
      <c r="CI1155" s="74" t="s">
        <v>13</v>
      </c>
      <c r="CJ1155" s="78" t="s">
        <v>13</v>
      </c>
      <c r="CK1155" s="74" t="s">
        <v>13</v>
      </c>
      <c r="CL1155" s="74" t="s">
        <v>13</v>
      </c>
      <c r="CM1155" s="74" t="s">
        <v>13</v>
      </c>
      <c r="CN1155" s="74" t="s">
        <v>13</v>
      </c>
      <c r="CO1155" s="74" t="s">
        <v>13</v>
      </c>
      <c r="CP1155" s="78"/>
      <c r="CQ1155" s="74"/>
      <c r="CR1155" s="78"/>
      <c r="CS1155" s="74"/>
      <c r="CT1155" s="74"/>
      <c r="CU1155" s="74"/>
      <c r="CV1155" s="74"/>
      <c r="CW1155" s="74"/>
    </row>
    <row r="1156" spans="1:101" ht="16.5" x14ac:dyDescent="0.3">
      <c r="A1156" s="74" t="s">
        <v>296</v>
      </c>
      <c r="B1156" s="74">
        <v>39</v>
      </c>
      <c r="C1156" s="74">
        <v>10007843</v>
      </c>
      <c r="D1156" s="74" t="s">
        <v>27</v>
      </c>
      <c r="E1156" s="74" t="s">
        <v>233</v>
      </c>
      <c r="F1156" s="78">
        <v>555</v>
      </c>
      <c r="G1156" s="74">
        <v>2.7</v>
      </c>
      <c r="H1156" s="78">
        <v>540</v>
      </c>
      <c r="I1156" s="74">
        <v>5.8</v>
      </c>
      <c r="J1156" s="74">
        <v>9.9</v>
      </c>
      <c r="K1156" s="74">
        <v>72.099999999999994</v>
      </c>
      <c r="L1156" s="74">
        <v>81.400000000000006</v>
      </c>
      <c r="M1156" s="74">
        <v>84.4</v>
      </c>
      <c r="N1156" s="78" t="s">
        <v>13</v>
      </c>
      <c r="O1156" s="74" t="s">
        <v>13</v>
      </c>
      <c r="P1156" s="78" t="s">
        <v>13</v>
      </c>
      <c r="Q1156" s="74" t="s">
        <v>13</v>
      </c>
      <c r="R1156" s="74" t="s">
        <v>13</v>
      </c>
      <c r="S1156" s="74" t="s">
        <v>13</v>
      </c>
      <c r="T1156" s="74" t="s">
        <v>13</v>
      </c>
      <c r="U1156" s="74" t="s">
        <v>13</v>
      </c>
      <c r="V1156" s="78" t="s">
        <v>13</v>
      </c>
      <c r="W1156" s="74" t="s">
        <v>13</v>
      </c>
      <c r="X1156" s="78" t="s">
        <v>13</v>
      </c>
      <c r="Y1156" s="74" t="s">
        <v>13</v>
      </c>
      <c r="Z1156" s="74" t="s">
        <v>13</v>
      </c>
      <c r="AA1156" s="74" t="s">
        <v>13</v>
      </c>
      <c r="AB1156" s="74" t="s">
        <v>13</v>
      </c>
      <c r="AC1156" s="74" t="s">
        <v>13</v>
      </c>
      <c r="AD1156" s="78"/>
      <c r="AE1156" s="74"/>
      <c r="AF1156" s="78"/>
      <c r="AG1156" s="74"/>
      <c r="AH1156" s="74"/>
      <c r="AI1156" s="74"/>
      <c r="AJ1156" s="74"/>
      <c r="AK1156" s="74"/>
      <c r="AL1156" s="78">
        <v>300</v>
      </c>
      <c r="AM1156" s="74">
        <v>2.7</v>
      </c>
      <c r="AN1156" s="78">
        <v>290</v>
      </c>
      <c r="AO1156" s="74">
        <v>8.1999999999999993</v>
      </c>
      <c r="AP1156" s="74">
        <v>11.6</v>
      </c>
      <c r="AQ1156" s="74">
        <v>64.7</v>
      </c>
      <c r="AR1156" s="74">
        <v>75.7</v>
      </c>
      <c r="AS1156" s="74">
        <v>80.099999999999994</v>
      </c>
      <c r="AT1156" s="78" t="s">
        <v>13</v>
      </c>
      <c r="AU1156" s="74" t="s">
        <v>13</v>
      </c>
      <c r="AV1156" s="78" t="s">
        <v>13</v>
      </c>
      <c r="AW1156" s="74" t="s">
        <v>13</v>
      </c>
      <c r="AX1156" s="74" t="s">
        <v>13</v>
      </c>
      <c r="AY1156" s="74" t="s">
        <v>13</v>
      </c>
      <c r="AZ1156" s="74" t="s">
        <v>13</v>
      </c>
      <c r="BA1156" s="74" t="s">
        <v>13</v>
      </c>
      <c r="BB1156" s="78" t="s">
        <v>13</v>
      </c>
      <c r="BC1156" s="74" t="s">
        <v>13</v>
      </c>
      <c r="BD1156" s="78" t="s">
        <v>13</v>
      </c>
      <c r="BE1156" s="74" t="s">
        <v>13</v>
      </c>
      <c r="BF1156" s="74" t="s">
        <v>13</v>
      </c>
      <c r="BG1156" s="74" t="s">
        <v>13</v>
      </c>
      <c r="BH1156" s="74" t="s">
        <v>13</v>
      </c>
      <c r="BI1156" s="74" t="s">
        <v>13</v>
      </c>
      <c r="BJ1156" s="78"/>
      <c r="BK1156" s="74"/>
      <c r="BL1156" s="78"/>
      <c r="BM1156" s="74"/>
      <c r="BN1156" s="74"/>
      <c r="BO1156" s="74"/>
      <c r="BP1156" s="74"/>
      <c r="BQ1156" s="74"/>
      <c r="BR1156" s="78">
        <v>855</v>
      </c>
      <c r="BS1156" s="74">
        <v>2.7</v>
      </c>
      <c r="BT1156" s="78">
        <v>830</v>
      </c>
      <c r="BU1156" s="74">
        <v>6.6</v>
      </c>
      <c r="BV1156" s="74">
        <v>10.5</v>
      </c>
      <c r="BW1156" s="74">
        <v>69.5</v>
      </c>
      <c r="BX1156" s="74">
        <v>79.400000000000006</v>
      </c>
      <c r="BY1156" s="74">
        <v>82.9</v>
      </c>
      <c r="BZ1156" s="78" t="s">
        <v>13</v>
      </c>
      <c r="CA1156" s="74" t="s">
        <v>13</v>
      </c>
      <c r="CB1156" s="78" t="s">
        <v>13</v>
      </c>
      <c r="CC1156" s="74" t="s">
        <v>13</v>
      </c>
      <c r="CD1156" s="74" t="s">
        <v>13</v>
      </c>
      <c r="CE1156" s="74" t="s">
        <v>13</v>
      </c>
      <c r="CF1156" s="74" t="s">
        <v>13</v>
      </c>
      <c r="CG1156" s="74" t="s">
        <v>13</v>
      </c>
      <c r="CH1156" s="78" t="s">
        <v>13</v>
      </c>
      <c r="CI1156" s="74" t="s">
        <v>13</v>
      </c>
      <c r="CJ1156" s="78" t="s">
        <v>13</v>
      </c>
      <c r="CK1156" s="74" t="s">
        <v>13</v>
      </c>
      <c r="CL1156" s="74" t="s">
        <v>13</v>
      </c>
      <c r="CM1156" s="74" t="s">
        <v>13</v>
      </c>
      <c r="CN1156" s="74" t="s">
        <v>13</v>
      </c>
      <c r="CO1156" s="74" t="s">
        <v>13</v>
      </c>
      <c r="CP1156" s="78"/>
      <c r="CQ1156" s="74"/>
      <c r="CR1156" s="78"/>
      <c r="CS1156" s="74"/>
      <c r="CT1156" s="74"/>
      <c r="CU1156" s="74"/>
      <c r="CV1156" s="74"/>
      <c r="CW1156" s="74"/>
    </row>
    <row r="1157" spans="1:101" ht="16.5" x14ac:dyDescent="0.3">
      <c r="A1157" s="74" t="s">
        <v>296</v>
      </c>
      <c r="B1157" s="74">
        <v>158</v>
      </c>
      <c r="C1157" s="74">
        <v>10007156</v>
      </c>
      <c r="D1157" s="74" t="s">
        <v>39</v>
      </c>
      <c r="E1157" s="74" t="s">
        <v>235</v>
      </c>
      <c r="F1157" s="78">
        <v>1890</v>
      </c>
      <c r="G1157" s="74">
        <v>4.0999999999999996</v>
      </c>
      <c r="H1157" s="78">
        <v>1815</v>
      </c>
      <c r="I1157" s="74">
        <v>6.4</v>
      </c>
      <c r="J1157" s="74">
        <v>10.5</v>
      </c>
      <c r="K1157" s="74">
        <v>66.8</v>
      </c>
      <c r="L1157" s="74">
        <v>77.900000000000006</v>
      </c>
      <c r="M1157" s="74">
        <v>83</v>
      </c>
      <c r="N1157" s="78" t="s">
        <v>13</v>
      </c>
      <c r="O1157" s="74" t="s">
        <v>13</v>
      </c>
      <c r="P1157" s="78" t="s">
        <v>13</v>
      </c>
      <c r="Q1157" s="74" t="s">
        <v>13</v>
      </c>
      <c r="R1157" s="74" t="s">
        <v>13</v>
      </c>
      <c r="S1157" s="74" t="s">
        <v>13</v>
      </c>
      <c r="T1157" s="74" t="s">
        <v>13</v>
      </c>
      <c r="U1157" s="74" t="s">
        <v>13</v>
      </c>
      <c r="V1157" s="78" t="s">
        <v>13</v>
      </c>
      <c r="W1157" s="74" t="s">
        <v>13</v>
      </c>
      <c r="X1157" s="78" t="s">
        <v>13</v>
      </c>
      <c r="Y1157" s="74" t="s">
        <v>13</v>
      </c>
      <c r="Z1157" s="74" t="s">
        <v>13</v>
      </c>
      <c r="AA1157" s="74" t="s">
        <v>13</v>
      </c>
      <c r="AB1157" s="74" t="s">
        <v>13</v>
      </c>
      <c r="AC1157" s="74" t="s">
        <v>13</v>
      </c>
      <c r="AD1157" s="78"/>
      <c r="AE1157" s="74"/>
      <c r="AF1157" s="78"/>
      <c r="AG1157" s="74"/>
      <c r="AH1157" s="74"/>
      <c r="AI1157" s="74"/>
      <c r="AJ1157" s="74"/>
      <c r="AK1157" s="74"/>
      <c r="AL1157" s="78">
        <v>1575</v>
      </c>
      <c r="AM1157" s="74">
        <v>2.6</v>
      </c>
      <c r="AN1157" s="78">
        <v>1535</v>
      </c>
      <c r="AO1157" s="74">
        <v>8.5</v>
      </c>
      <c r="AP1157" s="74">
        <v>14.3</v>
      </c>
      <c r="AQ1157" s="74">
        <v>65</v>
      </c>
      <c r="AR1157" s="74">
        <v>72.599999999999994</v>
      </c>
      <c r="AS1157" s="74">
        <v>77.2</v>
      </c>
      <c r="AT1157" s="78" t="s">
        <v>13</v>
      </c>
      <c r="AU1157" s="74" t="s">
        <v>13</v>
      </c>
      <c r="AV1157" s="78" t="s">
        <v>13</v>
      </c>
      <c r="AW1157" s="74" t="s">
        <v>13</v>
      </c>
      <c r="AX1157" s="74" t="s">
        <v>13</v>
      </c>
      <c r="AY1157" s="74" t="s">
        <v>13</v>
      </c>
      <c r="AZ1157" s="74" t="s">
        <v>13</v>
      </c>
      <c r="BA1157" s="74" t="s">
        <v>13</v>
      </c>
      <c r="BB1157" s="78" t="s">
        <v>13</v>
      </c>
      <c r="BC1157" s="74" t="s">
        <v>13</v>
      </c>
      <c r="BD1157" s="78" t="s">
        <v>13</v>
      </c>
      <c r="BE1157" s="74" t="s">
        <v>13</v>
      </c>
      <c r="BF1157" s="74" t="s">
        <v>13</v>
      </c>
      <c r="BG1157" s="74" t="s">
        <v>13</v>
      </c>
      <c r="BH1157" s="74" t="s">
        <v>13</v>
      </c>
      <c r="BI1157" s="74" t="s">
        <v>13</v>
      </c>
      <c r="BJ1157" s="78"/>
      <c r="BK1157" s="74"/>
      <c r="BL1157" s="78"/>
      <c r="BM1157" s="74"/>
      <c r="BN1157" s="74"/>
      <c r="BO1157" s="74"/>
      <c r="BP1157" s="74"/>
      <c r="BQ1157" s="74"/>
      <c r="BR1157" s="78">
        <v>3465</v>
      </c>
      <c r="BS1157" s="74">
        <v>3.4</v>
      </c>
      <c r="BT1157" s="78">
        <v>3350</v>
      </c>
      <c r="BU1157" s="74">
        <v>7.4</v>
      </c>
      <c r="BV1157" s="74">
        <v>12.3</v>
      </c>
      <c r="BW1157" s="74">
        <v>66</v>
      </c>
      <c r="BX1157" s="74">
        <v>75.5</v>
      </c>
      <c r="BY1157" s="74">
        <v>80.400000000000006</v>
      </c>
      <c r="BZ1157" s="78" t="s">
        <v>13</v>
      </c>
      <c r="CA1157" s="74" t="s">
        <v>13</v>
      </c>
      <c r="CB1157" s="78" t="s">
        <v>13</v>
      </c>
      <c r="CC1157" s="74" t="s">
        <v>13</v>
      </c>
      <c r="CD1157" s="74" t="s">
        <v>13</v>
      </c>
      <c r="CE1157" s="74" t="s">
        <v>13</v>
      </c>
      <c r="CF1157" s="74" t="s">
        <v>13</v>
      </c>
      <c r="CG1157" s="74" t="s">
        <v>13</v>
      </c>
      <c r="CH1157" s="78" t="s">
        <v>13</v>
      </c>
      <c r="CI1157" s="74" t="s">
        <v>13</v>
      </c>
      <c r="CJ1157" s="78" t="s">
        <v>13</v>
      </c>
      <c r="CK1157" s="74" t="s">
        <v>13</v>
      </c>
      <c r="CL1157" s="74" t="s">
        <v>13</v>
      </c>
      <c r="CM1157" s="74" t="s">
        <v>13</v>
      </c>
      <c r="CN1157" s="74" t="s">
        <v>13</v>
      </c>
      <c r="CO1157" s="74" t="s">
        <v>13</v>
      </c>
      <c r="CP1157" s="78"/>
      <c r="CQ1157" s="74"/>
      <c r="CR1157" s="78"/>
      <c r="CS1157" s="74"/>
      <c r="CT1157" s="74"/>
      <c r="CU1157" s="74"/>
      <c r="CV1157" s="74"/>
      <c r="CW1157" s="74"/>
    </row>
    <row r="1158" spans="1:101" ht="16.5" x14ac:dyDescent="0.3">
      <c r="A1158" s="74" t="s">
        <v>296</v>
      </c>
      <c r="B1158" s="74">
        <v>146</v>
      </c>
      <c r="C1158" s="74">
        <v>10007780</v>
      </c>
      <c r="D1158" s="74" t="s">
        <v>27</v>
      </c>
      <c r="E1158" s="74" t="s">
        <v>237</v>
      </c>
      <c r="F1158" s="78">
        <v>260</v>
      </c>
      <c r="G1158" s="74">
        <v>3.5</v>
      </c>
      <c r="H1158" s="78">
        <v>250</v>
      </c>
      <c r="I1158" s="74">
        <v>13.9</v>
      </c>
      <c r="J1158" s="74">
        <v>11.2</v>
      </c>
      <c r="K1158" s="74">
        <v>45</v>
      </c>
      <c r="L1158" s="74">
        <v>64.5</v>
      </c>
      <c r="M1158" s="74">
        <v>74.900000000000006</v>
      </c>
      <c r="N1158" s="78" t="s">
        <v>13</v>
      </c>
      <c r="O1158" s="74" t="s">
        <v>13</v>
      </c>
      <c r="P1158" s="78" t="s">
        <v>13</v>
      </c>
      <c r="Q1158" s="74" t="s">
        <v>13</v>
      </c>
      <c r="R1158" s="74" t="s">
        <v>13</v>
      </c>
      <c r="S1158" s="74" t="s">
        <v>13</v>
      </c>
      <c r="T1158" s="74" t="s">
        <v>13</v>
      </c>
      <c r="U1158" s="74" t="s">
        <v>13</v>
      </c>
      <c r="V1158" s="78" t="s">
        <v>13</v>
      </c>
      <c r="W1158" s="74" t="s">
        <v>13</v>
      </c>
      <c r="X1158" s="78" t="s">
        <v>13</v>
      </c>
      <c r="Y1158" s="74" t="s">
        <v>13</v>
      </c>
      <c r="Z1158" s="74" t="s">
        <v>13</v>
      </c>
      <c r="AA1158" s="74" t="s">
        <v>13</v>
      </c>
      <c r="AB1158" s="74" t="s">
        <v>13</v>
      </c>
      <c r="AC1158" s="74" t="s">
        <v>13</v>
      </c>
      <c r="AD1158" s="78"/>
      <c r="AE1158" s="74"/>
      <c r="AF1158" s="78"/>
      <c r="AG1158" s="74"/>
      <c r="AH1158" s="74"/>
      <c r="AI1158" s="74"/>
      <c r="AJ1158" s="74"/>
      <c r="AK1158" s="74"/>
      <c r="AL1158" s="78">
        <v>170</v>
      </c>
      <c r="AM1158" s="74">
        <v>1.8</v>
      </c>
      <c r="AN1158" s="78">
        <v>165</v>
      </c>
      <c r="AO1158" s="74">
        <v>18.7</v>
      </c>
      <c r="AP1158" s="74">
        <v>16.899999999999999</v>
      </c>
      <c r="AQ1158" s="74">
        <v>33.700000000000003</v>
      </c>
      <c r="AR1158" s="74">
        <v>47</v>
      </c>
      <c r="AS1158" s="74">
        <v>64.5</v>
      </c>
      <c r="AT1158" s="78" t="s">
        <v>13</v>
      </c>
      <c r="AU1158" s="74" t="s">
        <v>13</v>
      </c>
      <c r="AV1158" s="78" t="s">
        <v>13</v>
      </c>
      <c r="AW1158" s="74" t="s">
        <v>13</v>
      </c>
      <c r="AX1158" s="74" t="s">
        <v>13</v>
      </c>
      <c r="AY1158" s="74" t="s">
        <v>13</v>
      </c>
      <c r="AZ1158" s="74" t="s">
        <v>13</v>
      </c>
      <c r="BA1158" s="74" t="s">
        <v>13</v>
      </c>
      <c r="BB1158" s="78" t="s">
        <v>13</v>
      </c>
      <c r="BC1158" s="74" t="s">
        <v>13</v>
      </c>
      <c r="BD1158" s="78" t="s">
        <v>13</v>
      </c>
      <c r="BE1158" s="74" t="s">
        <v>13</v>
      </c>
      <c r="BF1158" s="74" t="s">
        <v>13</v>
      </c>
      <c r="BG1158" s="74" t="s">
        <v>13</v>
      </c>
      <c r="BH1158" s="74" t="s">
        <v>13</v>
      </c>
      <c r="BI1158" s="74" t="s">
        <v>13</v>
      </c>
      <c r="BJ1158" s="78"/>
      <c r="BK1158" s="74"/>
      <c r="BL1158" s="78"/>
      <c r="BM1158" s="74"/>
      <c r="BN1158" s="74"/>
      <c r="BO1158" s="74"/>
      <c r="BP1158" s="74"/>
      <c r="BQ1158" s="74"/>
      <c r="BR1158" s="78">
        <v>430</v>
      </c>
      <c r="BS1158" s="74">
        <v>2.8</v>
      </c>
      <c r="BT1158" s="78">
        <v>415</v>
      </c>
      <c r="BU1158" s="74">
        <v>15.8</v>
      </c>
      <c r="BV1158" s="74">
        <v>13.4</v>
      </c>
      <c r="BW1158" s="74">
        <v>40.5</v>
      </c>
      <c r="BX1158" s="74">
        <v>57.6</v>
      </c>
      <c r="BY1158" s="74">
        <v>70.7</v>
      </c>
      <c r="BZ1158" s="78" t="s">
        <v>13</v>
      </c>
      <c r="CA1158" s="74" t="s">
        <v>13</v>
      </c>
      <c r="CB1158" s="78" t="s">
        <v>13</v>
      </c>
      <c r="CC1158" s="74" t="s">
        <v>13</v>
      </c>
      <c r="CD1158" s="74" t="s">
        <v>13</v>
      </c>
      <c r="CE1158" s="74" t="s">
        <v>13</v>
      </c>
      <c r="CF1158" s="74" t="s">
        <v>13</v>
      </c>
      <c r="CG1158" s="74" t="s">
        <v>13</v>
      </c>
      <c r="CH1158" s="78" t="s">
        <v>13</v>
      </c>
      <c r="CI1158" s="74" t="s">
        <v>13</v>
      </c>
      <c r="CJ1158" s="78" t="s">
        <v>13</v>
      </c>
      <c r="CK1158" s="74" t="s">
        <v>13</v>
      </c>
      <c r="CL1158" s="74" t="s">
        <v>13</v>
      </c>
      <c r="CM1158" s="74" t="s">
        <v>13</v>
      </c>
      <c r="CN1158" s="74" t="s">
        <v>13</v>
      </c>
      <c r="CO1158" s="74" t="s">
        <v>13</v>
      </c>
      <c r="CP1158" s="78"/>
      <c r="CQ1158" s="74"/>
      <c r="CR1158" s="78"/>
      <c r="CS1158" s="74"/>
      <c r="CT1158" s="74"/>
      <c r="CU1158" s="74"/>
      <c r="CV1158" s="74"/>
      <c r="CW1158" s="74"/>
    </row>
    <row r="1159" spans="1:101" ht="16.5" x14ac:dyDescent="0.3">
      <c r="A1159" s="74" t="s">
        <v>296</v>
      </c>
      <c r="B1159" s="74">
        <v>75</v>
      </c>
      <c r="C1159" s="74">
        <v>10005790</v>
      </c>
      <c r="D1159" s="74" t="s">
        <v>46</v>
      </c>
      <c r="E1159" s="74" t="s">
        <v>239</v>
      </c>
      <c r="F1159" s="78">
        <v>3160</v>
      </c>
      <c r="G1159" s="74">
        <v>3.3</v>
      </c>
      <c r="H1159" s="78">
        <v>3055</v>
      </c>
      <c r="I1159" s="74">
        <v>5.8</v>
      </c>
      <c r="J1159" s="74">
        <v>9</v>
      </c>
      <c r="K1159" s="74">
        <v>69.5</v>
      </c>
      <c r="L1159" s="74">
        <v>81.400000000000006</v>
      </c>
      <c r="M1159" s="74">
        <v>85.2</v>
      </c>
      <c r="N1159" s="78" t="s">
        <v>13</v>
      </c>
      <c r="O1159" s="74" t="s">
        <v>13</v>
      </c>
      <c r="P1159" s="78" t="s">
        <v>13</v>
      </c>
      <c r="Q1159" s="74" t="s">
        <v>13</v>
      </c>
      <c r="R1159" s="74" t="s">
        <v>13</v>
      </c>
      <c r="S1159" s="74" t="s">
        <v>13</v>
      </c>
      <c r="T1159" s="74" t="s">
        <v>13</v>
      </c>
      <c r="U1159" s="74" t="s">
        <v>13</v>
      </c>
      <c r="V1159" s="78" t="s">
        <v>13</v>
      </c>
      <c r="W1159" s="74" t="s">
        <v>13</v>
      </c>
      <c r="X1159" s="78" t="s">
        <v>13</v>
      </c>
      <c r="Y1159" s="74" t="s">
        <v>13</v>
      </c>
      <c r="Z1159" s="74" t="s">
        <v>13</v>
      </c>
      <c r="AA1159" s="74" t="s">
        <v>13</v>
      </c>
      <c r="AB1159" s="74" t="s">
        <v>13</v>
      </c>
      <c r="AC1159" s="74" t="s">
        <v>13</v>
      </c>
      <c r="AD1159" s="78"/>
      <c r="AE1159" s="74"/>
      <c r="AF1159" s="78"/>
      <c r="AG1159" s="74"/>
      <c r="AH1159" s="74"/>
      <c r="AI1159" s="74"/>
      <c r="AJ1159" s="74"/>
      <c r="AK1159" s="74"/>
      <c r="AL1159" s="78">
        <v>2545</v>
      </c>
      <c r="AM1159" s="74">
        <v>1.8</v>
      </c>
      <c r="AN1159" s="78">
        <v>2500</v>
      </c>
      <c r="AO1159" s="74">
        <v>6.2</v>
      </c>
      <c r="AP1159" s="74">
        <v>11.3</v>
      </c>
      <c r="AQ1159" s="74">
        <v>71.400000000000006</v>
      </c>
      <c r="AR1159" s="74">
        <v>78.599999999999994</v>
      </c>
      <c r="AS1159" s="74">
        <v>82.5</v>
      </c>
      <c r="AT1159" s="78" t="s">
        <v>13</v>
      </c>
      <c r="AU1159" s="74" t="s">
        <v>13</v>
      </c>
      <c r="AV1159" s="78" t="s">
        <v>13</v>
      </c>
      <c r="AW1159" s="74" t="s">
        <v>13</v>
      </c>
      <c r="AX1159" s="74" t="s">
        <v>13</v>
      </c>
      <c r="AY1159" s="74" t="s">
        <v>13</v>
      </c>
      <c r="AZ1159" s="74" t="s">
        <v>13</v>
      </c>
      <c r="BA1159" s="74" t="s">
        <v>13</v>
      </c>
      <c r="BB1159" s="78" t="s">
        <v>13</v>
      </c>
      <c r="BC1159" s="74" t="s">
        <v>13</v>
      </c>
      <c r="BD1159" s="78" t="s">
        <v>13</v>
      </c>
      <c r="BE1159" s="74" t="s">
        <v>13</v>
      </c>
      <c r="BF1159" s="74" t="s">
        <v>13</v>
      </c>
      <c r="BG1159" s="74" t="s">
        <v>13</v>
      </c>
      <c r="BH1159" s="74" t="s">
        <v>13</v>
      </c>
      <c r="BI1159" s="74" t="s">
        <v>13</v>
      </c>
      <c r="BJ1159" s="78"/>
      <c r="BK1159" s="74"/>
      <c r="BL1159" s="78"/>
      <c r="BM1159" s="74"/>
      <c r="BN1159" s="74"/>
      <c r="BO1159" s="74"/>
      <c r="BP1159" s="74"/>
      <c r="BQ1159" s="74"/>
      <c r="BR1159" s="78">
        <v>5705</v>
      </c>
      <c r="BS1159" s="74">
        <v>2.6</v>
      </c>
      <c r="BT1159" s="78">
        <v>5555</v>
      </c>
      <c r="BU1159" s="74">
        <v>6</v>
      </c>
      <c r="BV1159" s="74">
        <v>10</v>
      </c>
      <c r="BW1159" s="74">
        <v>70.3</v>
      </c>
      <c r="BX1159" s="74">
        <v>80.099999999999994</v>
      </c>
      <c r="BY1159" s="74">
        <v>84</v>
      </c>
      <c r="BZ1159" s="78" t="s">
        <v>13</v>
      </c>
      <c r="CA1159" s="74" t="s">
        <v>13</v>
      </c>
      <c r="CB1159" s="78" t="s">
        <v>13</v>
      </c>
      <c r="CC1159" s="74" t="s">
        <v>13</v>
      </c>
      <c r="CD1159" s="74" t="s">
        <v>13</v>
      </c>
      <c r="CE1159" s="74" t="s">
        <v>13</v>
      </c>
      <c r="CF1159" s="74" t="s">
        <v>13</v>
      </c>
      <c r="CG1159" s="74" t="s">
        <v>13</v>
      </c>
      <c r="CH1159" s="78" t="s">
        <v>13</v>
      </c>
      <c r="CI1159" s="74" t="s">
        <v>13</v>
      </c>
      <c r="CJ1159" s="78" t="s">
        <v>13</v>
      </c>
      <c r="CK1159" s="74" t="s">
        <v>13</v>
      </c>
      <c r="CL1159" s="74" t="s">
        <v>13</v>
      </c>
      <c r="CM1159" s="74" t="s">
        <v>13</v>
      </c>
      <c r="CN1159" s="74" t="s">
        <v>13</v>
      </c>
      <c r="CO1159" s="74" t="s">
        <v>13</v>
      </c>
      <c r="CP1159" s="78"/>
      <c r="CQ1159" s="74"/>
      <c r="CR1159" s="78"/>
      <c r="CS1159" s="74"/>
      <c r="CT1159" s="74"/>
      <c r="CU1159" s="74"/>
      <c r="CV1159" s="74"/>
      <c r="CW1159" s="74"/>
    </row>
    <row r="1160" spans="1:101" ht="16.5" x14ac:dyDescent="0.3">
      <c r="A1160" s="74" t="s">
        <v>296</v>
      </c>
      <c r="B1160" s="74">
        <v>159</v>
      </c>
      <c r="C1160" s="74">
        <v>10007157</v>
      </c>
      <c r="D1160" s="74" t="s">
        <v>46</v>
      </c>
      <c r="E1160" s="74" t="s">
        <v>241</v>
      </c>
      <c r="F1160" s="78">
        <v>2095</v>
      </c>
      <c r="G1160" s="74">
        <v>1.8</v>
      </c>
      <c r="H1160" s="78">
        <v>2060</v>
      </c>
      <c r="I1160" s="74">
        <v>5.0999999999999996</v>
      </c>
      <c r="J1160" s="74">
        <v>9.8000000000000007</v>
      </c>
      <c r="K1160" s="74">
        <v>56.4</v>
      </c>
      <c r="L1160" s="74">
        <v>76.5</v>
      </c>
      <c r="M1160" s="74">
        <v>85.1</v>
      </c>
      <c r="N1160" s="78" t="s">
        <v>13</v>
      </c>
      <c r="O1160" s="74" t="s">
        <v>13</v>
      </c>
      <c r="P1160" s="78" t="s">
        <v>13</v>
      </c>
      <c r="Q1160" s="74" t="s">
        <v>13</v>
      </c>
      <c r="R1160" s="74" t="s">
        <v>13</v>
      </c>
      <c r="S1160" s="74" t="s">
        <v>13</v>
      </c>
      <c r="T1160" s="74" t="s">
        <v>13</v>
      </c>
      <c r="U1160" s="74" t="s">
        <v>13</v>
      </c>
      <c r="V1160" s="78" t="s">
        <v>13</v>
      </c>
      <c r="W1160" s="74" t="s">
        <v>13</v>
      </c>
      <c r="X1160" s="78" t="s">
        <v>13</v>
      </c>
      <c r="Y1160" s="74" t="s">
        <v>13</v>
      </c>
      <c r="Z1160" s="74" t="s">
        <v>13</v>
      </c>
      <c r="AA1160" s="74" t="s">
        <v>13</v>
      </c>
      <c r="AB1160" s="74" t="s">
        <v>13</v>
      </c>
      <c r="AC1160" s="74" t="s">
        <v>13</v>
      </c>
      <c r="AD1160" s="78"/>
      <c r="AE1160" s="74"/>
      <c r="AF1160" s="78"/>
      <c r="AG1160" s="74"/>
      <c r="AH1160" s="74"/>
      <c r="AI1160" s="74"/>
      <c r="AJ1160" s="74"/>
      <c r="AK1160" s="74"/>
      <c r="AL1160" s="78">
        <v>1820</v>
      </c>
      <c r="AM1160" s="74">
        <v>1.4</v>
      </c>
      <c r="AN1160" s="78">
        <v>1795</v>
      </c>
      <c r="AO1160" s="74">
        <v>8</v>
      </c>
      <c r="AP1160" s="74">
        <v>9.5</v>
      </c>
      <c r="AQ1160" s="74">
        <v>54.1</v>
      </c>
      <c r="AR1160" s="74">
        <v>70.8</v>
      </c>
      <c r="AS1160" s="74">
        <v>82.6</v>
      </c>
      <c r="AT1160" s="78" t="s">
        <v>13</v>
      </c>
      <c r="AU1160" s="74" t="s">
        <v>13</v>
      </c>
      <c r="AV1160" s="78" t="s">
        <v>13</v>
      </c>
      <c r="AW1160" s="74" t="s">
        <v>13</v>
      </c>
      <c r="AX1160" s="74" t="s">
        <v>13</v>
      </c>
      <c r="AY1160" s="74" t="s">
        <v>13</v>
      </c>
      <c r="AZ1160" s="74" t="s">
        <v>13</v>
      </c>
      <c r="BA1160" s="74" t="s">
        <v>13</v>
      </c>
      <c r="BB1160" s="78" t="s">
        <v>13</v>
      </c>
      <c r="BC1160" s="74" t="s">
        <v>13</v>
      </c>
      <c r="BD1160" s="78" t="s">
        <v>13</v>
      </c>
      <c r="BE1160" s="74" t="s">
        <v>13</v>
      </c>
      <c r="BF1160" s="74" t="s">
        <v>13</v>
      </c>
      <c r="BG1160" s="74" t="s">
        <v>13</v>
      </c>
      <c r="BH1160" s="74" t="s">
        <v>13</v>
      </c>
      <c r="BI1160" s="74" t="s">
        <v>13</v>
      </c>
      <c r="BJ1160" s="78"/>
      <c r="BK1160" s="74"/>
      <c r="BL1160" s="78"/>
      <c r="BM1160" s="74"/>
      <c r="BN1160" s="74"/>
      <c r="BO1160" s="74"/>
      <c r="BP1160" s="74"/>
      <c r="BQ1160" s="74"/>
      <c r="BR1160" s="78">
        <v>3915</v>
      </c>
      <c r="BS1160" s="74">
        <v>1.6</v>
      </c>
      <c r="BT1160" s="78">
        <v>3855</v>
      </c>
      <c r="BU1160" s="74">
        <v>6.4</v>
      </c>
      <c r="BV1160" s="74">
        <v>9.6999999999999993</v>
      </c>
      <c r="BW1160" s="74">
        <v>55.3</v>
      </c>
      <c r="BX1160" s="74">
        <v>73.8</v>
      </c>
      <c r="BY1160" s="74">
        <v>83.9</v>
      </c>
      <c r="BZ1160" s="78" t="s">
        <v>13</v>
      </c>
      <c r="CA1160" s="74" t="s">
        <v>13</v>
      </c>
      <c r="CB1160" s="78" t="s">
        <v>13</v>
      </c>
      <c r="CC1160" s="74" t="s">
        <v>13</v>
      </c>
      <c r="CD1160" s="74" t="s">
        <v>13</v>
      </c>
      <c r="CE1160" s="74" t="s">
        <v>13</v>
      </c>
      <c r="CF1160" s="74" t="s">
        <v>13</v>
      </c>
      <c r="CG1160" s="74" t="s">
        <v>13</v>
      </c>
      <c r="CH1160" s="78" t="s">
        <v>13</v>
      </c>
      <c r="CI1160" s="74" t="s">
        <v>13</v>
      </c>
      <c r="CJ1160" s="78" t="s">
        <v>13</v>
      </c>
      <c r="CK1160" s="74" t="s">
        <v>13</v>
      </c>
      <c r="CL1160" s="74" t="s">
        <v>13</v>
      </c>
      <c r="CM1160" s="74" t="s">
        <v>13</v>
      </c>
      <c r="CN1160" s="74" t="s">
        <v>13</v>
      </c>
      <c r="CO1160" s="74" t="s">
        <v>13</v>
      </c>
      <c r="CP1160" s="78"/>
      <c r="CQ1160" s="74"/>
      <c r="CR1160" s="78"/>
      <c r="CS1160" s="74"/>
      <c r="CT1160" s="74"/>
      <c r="CU1160" s="74"/>
      <c r="CV1160" s="74"/>
      <c r="CW1160" s="74"/>
    </row>
    <row r="1161" spans="1:101" ht="16.5" x14ac:dyDescent="0.3">
      <c r="A1161" s="74" t="s">
        <v>296</v>
      </c>
      <c r="B1161" s="74">
        <v>37</v>
      </c>
      <c r="C1161" s="74">
        <v>10006022</v>
      </c>
      <c r="D1161" s="74" t="s">
        <v>49</v>
      </c>
      <c r="E1161" s="74" t="s">
        <v>243</v>
      </c>
      <c r="F1161" s="78">
        <v>1170</v>
      </c>
      <c r="G1161" s="74">
        <v>3.2</v>
      </c>
      <c r="H1161" s="78">
        <v>1135</v>
      </c>
      <c r="I1161" s="74">
        <v>5</v>
      </c>
      <c r="J1161" s="74">
        <v>11.1</v>
      </c>
      <c r="K1161" s="74">
        <v>76.400000000000006</v>
      </c>
      <c r="L1161" s="74">
        <v>81.5</v>
      </c>
      <c r="M1161" s="74">
        <v>83.9</v>
      </c>
      <c r="N1161" s="78" t="s">
        <v>13</v>
      </c>
      <c r="O1161" s="74" t="s">
        <v>13</v>
      </c>
      <c r="P1161" s="78" t="s">
        <v>13</v>
      </c>
      <c r="Q1161" s="74" t="s">
        <v>13</v>
      </c>
      <c r="R1161" s="74" t="s">
        <v>13</v>
      </c>
      <c r="S1161" s="74" t="s">
        <v>13</v>
      </c>
      <c r="T1161" s="74" t="s">
        <v>13</v>
      </c>
      <c r="U1161" s="74" t="s">
        <v>13</v>
      </c>
      <c r="V1161" s="78" t="s">
        <v>13</v>
      </c>
      <c r="W1161" s="74" t="s">
        <v>13</v>
      </c>
      <c r="X1161" s="78" t="s">
        <v>13</v>
      </c>
      <c r="Y1161" s="74" t="s">
        <v>13</v>
      </c>
      <c r="Z1161" s="74" t="s">
        <v>13</v>
      </c>
      <c r="AA1161" s="74" t="s">
        <v>13</v>
      </c>
      <c r="AB1161" s="74" t="s">
        <v>13</v>
      </c>
      <c r="AC1161" s="74" t="s">
        <v>13</v>
      </c>
      <c r="AD1161" s="78"/>
      <c r="AE1161" s="74"/>
      <c r="AF1161" s="78"/>
      <c r="AG1161" s="74"/>
      <c r="AH1161" s="74"/>
      <c r="AI1161" s="74"/>
      <c r="AJ1161" s="74"/>
      <c r="AK1161" s="74"/>
      <c r="AL1161" s="78">
        <v>1180</v>
      </c>
      <c r="AM1161" s="74">
        <v>2.9</v>
      </c>
      <c r="AN1161" s="78">
        <v>1145</v>
      </c>
      <c r="AO1161" s="74">
        <v>8.1</v>
      </c>
      <c r="AP1161" s="74">
        <v>15.5</v>
      </c>
      <c r="AQ1161" s="74">
        <v>68.5</v>
      </c>
      <c r="AR1161" s="74">
        <v>73.7</v>
      </c>
      <c r="AS1161" s="74">
        <v>76.400000000000006</v>
      </c>
      <c r="AT1161" s="78" t="s">
        <v>13</v>
      </c>
      <c r="AU1161" s="74" t="s">
        <v>13</v>
      </c>
      <c r="AV1161" s="78" t="s">
        <v>13</v>
      </c>
      <c r="AW1161" s="74" t="s">
        <v>13</v>
      </c>
      <c r="AX1161" s="74" t="s">
        <v>13</v>
      </c>
      <c r="AY1161" s="74" t="s">
        <v>13</v>
      </c>
      <c r="AZ1161" s="74" t="s">
        <v>13</v>
      </c>
      <c r="BA1161" s="74" t="s">
        <v>13</v>
      </c>
      <c r="BB1161" s="78" t="s">
        <v>13</v>
      </c>
      <c r="BC1161" s="74" t="s">
        <v>13</v>
      </c>
      <c r="BD1161" s="78" t="s">
        <v>13</v>
      </c>
      <c r="BE1161" s="74" t="s">
        <v>13</v>
      </c>
      <c r="BF1161" s="74" t="s">
        <v>13</v>
      </c>
      <c r="BG1161" s="74" t="s">
        <v>13</v>
      </c>
      <c r="BH1161" s="74" t="s">
        <v>13</v>
      </c>
      <c r="BI1161" s="74" t="s">
        <v>13</v>
      </c>
      <c r="BJ1161" s="78"/>
      <c r="BK1161" s="74"/>
      <c r="BL1161" s="78"/>
      <c r="BM1161" s="74"/>
      <c r="BN1161" s="74"/>
      <c r="BO1161" s="74"/>
      <c r="BP1161" s="74"/>
      <c r="BQ1161" s="74"/>
      <c r="BR1161" s="78">
        <v>2350</v>
      </c>
      <c r="BS1161" s="74">
        <v>3</v>
      </c>
      <c r="BT1161" s="78">
        <v>2280</v>
      </c>
      <c r="BU1161" s="74">
        <v>6.6</v>
      </c>
      <c r="BV1161" s="74">
        <v>13.3</v>
      </c>
      <c r="BW1161" s="74">
        <v>72.400000000000006</v>
      </c>
      <c r="BX1161" s="74">
        <v>77.599999999999994</v>
      </c>
      <c r="BY1161" s="74">
        <v>80.099999999999994</v>
      </c>
      <c r="BZ1161" s="78" t="s">
        <v>13</v>
      </c>
      <c r="CA1161" s="74" t="s">
        <v>13</v>
      </c>
      <c r="CB1161" s="78" t="s">
        <v>13</v>
      </c>
      <c r="CC1161" s="74" t="s">
        <v>13</v>
      </c>
      <c r="CD1161" s="74" t="s">
        <v>13</v>
      </c>
      <c r="CE1161" s="74" t="s">
        <v>13</v>
      </c>
      <c r="CF1161" s="74" t="s">
        <v>13</v>
      </c>
      <c r="CG1161" s="74" t="s">
        <v>13</v>
      </c>
      <c r="CH1161" s="78" t="s">
        <v>13</v>
      </c>
      <c r="CI1161" s="74" t="s">
        <v>13</v>
      </c>
      <c r="CJ1161" s="78" t="s">
        <v>13</v>
      </c>
      <c r="CK1161" s="74" t="s">
        <v>13</v>
      </c>
      <c r="CL1161" s="74" t="s">
        <v>13</v>
      </c>
      <c r="CM1161" s="74" t="s">
        <v>13</v>
      </c>
      <c r="CN1161" s="74" t="s">
        <v>13</v>
      </c>
      <c r="CO1161" s="74" t="s">
        <v>13</v>
      </c>
      <c r="CP1161" s="78"/>
      <c r="CQ1161" s="74"/>
      <c r="CR1161" s="78"/>
      <c r="CS1161" s="74"/>
      <c r="CT1161" s="74"/>
      <c r="CU1161" s="74"/>
      <c r="CV1161" s="74"/>
      <c r="CW1161" s="74"/>
    </row>
    <row r="1162" spans="1:101" ht="16.5" x14ac:dyDescent="0.3">
      <c r="A1162" s="74" t="s">
        <v>296</v>
      </c>
      <c r="B1162" s="74">
        <v>160</v>
      </c>
      <c r="C1162" s="74">
        <v>10007158</v>
      </c>
      <c r="D1162" s="74" t="s">
        <v>49</v>
      </c>
      <c r="E1162" s="74" t="s">
        <v>245</v>
      </c>
      <c r="F1162" s="78">
        <v>1955</v>
      </c>
      <c r="G1162" s="74">
        <v>3.1</v>
      </c>
      <c r="H1162" s="78">
        <v>1895</v>
      </c>
      <c r="I1162" s="74">
        <v>7.3</v>
      </c>
      <c r="J1162" s="74">
        <v>8.5</v>
      </c>
      <c r="K1162" s="74">
        <v>62.8</v>
      </c>
      <c r="L1162" s="74">
        <v>77.8</v>
      </c>
      <c r="M1162" s="74">
        <v>84.2</v>
      </c>
      <c r="N1162" s="78" t="s">
        <v>13</v>
      </c>
      <c r="O1162" s="74" t="s">
        <v>13</v>
      </c>
      <c r="P1162" s="78" t="s">
        <v>13</v>
      </c>
      <c r="Q1162" s="74" t="s">
        <v>13</v>
      </c>
      <c r="R1162" s="74" t="s">
        <v>13</v>
      </c>
      <c r="S1162" s="74" t="s">
        <v>13</v>
      </c>
      <c r="T1162" s="74" t="s">
        <v>13</v>
      </c>
      <c r="U1162" s="74" t="s">
        <v>13</v>
      </c>
      <c r="V1162" s="78" t="s">
        <v>13</v>
      </c>
      <c r="W1162" s="74" t="s">
        <v>13</v>
      </c>
      <c r="X1162" s="78" t="s">
        <v>13</v>
      </c>
      <c r="Y1162" s="74" t="s">
        <v>13</v>
      </c>
      <c r="Z1162" s="74" t="s">
        <v>13</v>
      </c>
      <c r="AA1162" s="74" t="s">
        <v>13</v>
      </c>
      <c r="AB1162" s="74" t="s">
        <v>13</v>
      </c>
      <c r="AC1162" s="74" t="s">
        <v>13</v>
      </c>
      <c r="AD1162" s="78"/>
      <c r="AE1162" s="74"/>
      <c r="AF1162" s="78"/>
      <c r="AG1162" s="74"/>
      <c r="AH1162" s="74"/>
      <c r="AI1162" s="74"/>
      <c r="AJ1162" s="74"/>
      <c r="AK1162" s="74"/>
      <c r="AL1162" s="78">
        <v>1505</v>
      </c>
      <c r="AM1162" s="74">
        <v>1.5</v>
      </c>
      <c r="AN1162" s="78">
        <v>1485</v>
      </c>
      <c r="AO1162" s="74">
        <v>8</v>
      </c>
      <c r="AP1162" s="74">
        <v>8.6</v>
      </c>
      <c r="AQ1162" s="74">
        <v>62.6</v>
      </c>
      <c r="AR1162" s="74">
        <v>74.900000000000006</v>
      </c>
      <c r="AS1162" s="74">
        <v>83.5</v>
      </c>
      <c r="AT1162" s="78" t="s">
        <v>13</v>
      </c>
      <c r="AU1162" s="74" t="s">
        <v>13</v>
      </c>
      <c r="AV1162" s="78" t="s">
        <v>13</v>
      </c>
      <c r="AW1162" s="74" t="s">
        <v>13</v>
      </c>
      <c r="AX1162" s="74" t="s">
        <v>13</v>
      </c>
      <c r="AY1162" s="74" t="s">
        <v>13</v>
      </c>
      <c r="AZ1162" s="74" t="s">
        <v>13</v>
      </c>
      <c r="BA1162" s="74" t="s">
        <v>13</v>
      </c>
      <c r="BB1162" s="78" t="s">
        <v>13</v>
      </c>
      <c r="BC1162" s="74" t="s">
        <v>13</v>
      </c>
      <c r="BD1162" s="78" t="s">
        <v>13</v>
      </c>
      <c r="BE1162" s="74" t="s">
        <v>13</v>
      </c>
      <c r="BF1162" s="74" t="s">
        <v>13</v>
      </c>
      <c r="BG1162" s="74" t="s">
        <v>13</v>
      </c>
      <c r="BH1162" s="74" t="s">
        <v>13</v>
      </c>
      <c r="BI1162" s="74" t="s">
        <v>13</v>
      </c>
      <c r="BJ1162" s="78"/>
      <c r="BK1162" s="74"/>
      <c r="BL1162" s="78"/>
      <c r="BM1162" s="74"/>
      <c r="BN1162" s="74"/>
      <c r="BO1162" s="74"/>
      <c r="BP1162" s="74"/>
      <c r="BQ1162" s="74"/>
      <c r="BR1162" s="78">
        <v>3460</v>
      </c>
      <c r="BS1162" s="74">
        <v>2.4</v>
      </c>
      <c r="BT1162" s="78">
        <v>3375</v>
      </c>
      <c r="BU1162" s="74">
        <v>7.6</v>
      </c>
      <c r="BV1162" s="74">
        <v>8.5</v>
      </c>
      <c r="BW1162" s="74">
        <v>62.7</v>
      </c>
      <c r="BX1162" s="74">
        <v>76.5</v>
      </c>
      <c r="BY1162" s="74">
        <v>83.9</v>
      </c>
      <c r="BZ1162" s="78" t="s">
        <v>13</v>
      </c>
      <c r="CA1162" s="74" t="s">
        <v>13</v>
      </c>
      <c r="CB1162" s="78" t="s">
        <v>13</v>
      </c>
      <c r="CC1162" s="74" t="s">
        <v>13</v>
      </c>
      <c r="CD1162" s="74" t="s">
        <v>13</v>
      </c>
      <c r="CE1162" s="74" t="s">
        <v>13</v>
      </c>
      <c r="CF1162" s="74" t="s">
        <v>13</v>
      </c>
      <c r="CG1162" s="74" t="s">
        <v>13</v>
      </c>
      <c r="CH1162" s="78" t="s">
        <v>13</v>
      </c>
      <c r="CI1162" s="74" t="s">
        <v>13</v>
      </c>
      <c r="CJ1162" s="78" t="s">
        <v>13</v>
      </c>
      <c r="CK1162" s="74" t="s">
        <v>13</v>
      </c>
      <c r="CL1162" s="74" t="s">
        <v>13</v>
      </c>
      <c r="CM1162" s="74" t="s">
        <v>13</v>
      </c>
      <c r="CN1162" s="74" t="s">
        <v>13</v>
      </c>
      <c r="CO1162" s="74" t="s">
        <v>13</v>
      </c>
      <c r="CP1162" s="78"/>
      <c r="CQ1162" s="74"/>
      <c r="CR1162" s="78"/>
      <c r="CS1162" s="74"/>
      <c r="CT1162" s="74"/>
      <c r="CU1162" s="74"/>
      <c r="CV1162" s="74"/>
      <c r="CW1162" s="74"/>
    </row>
    <row r="1163" spans="1:101" ht="16.5" x14ac:dyDescent="0.3">
      <c r="A1163" s="74" t="s">
        <v>296</v>
      </c>
      <c r="B1163" s="74">
        <v>77</v>
      </c>
      <c r="C1163" s="74">
        <v>10006299</v>
      </c>
      <c r="D1163" s="74" t="s">
        <v>16</v>
      </c>
      <c r="E1163" s="74" t="s">
        <v>247</v>
      </c>
      <c r="F1163" s="78">
        <v>1340</v>
      </c>
      <c r="G1163" s="74">
        <v>4.7</v>
      </c>
      <c r="H1163" s="78">
        <v>1275</v>
      </c>
      <c r="I1163" s="74">
        <v>8.1999999999999993</v>
      </c>
      <c r="J1163" s="74">
        <v>11.1</v>
      </c>
      <c r="K1163" s="74">
        <v>65.8</v>
      </c>
      <c r="L1163" s="74">
        <v>76.8</v>
      </c>
      <c r="M1163" s="74">
        <v>80.8</v>
      </c>
      <c r="N1163" s="78" t="s">
        <v>13</v>
      </c>
      <c r="O1163" s="74" t="s">
        <v>13</v>
      </c>
      <c r="P1163" s="78" t="s">
        <v>13</v>
      </c>
      <c r="Q1163" s="74" t="s">
        <v>13</v>
      </c>
      <c r="R1163" s="74" t="s">
        <v>13</v>
      </c>
      <c r="S1163" s="74" t="s">
        <v>13</v>
      </c>
      <c r="T1163" s="74" t="s">
        <v>13</v>
      </c>
      <c r="U1163" s="74" t="s">
        <v>13</v>
      </c>
      <c r="V1163" s="78" t="s">
        <v>13</v>
      </c>
      <c r="W1163" s="74" t="s">
        <v>13</v>
      </c>
      <c r="X1163" s="78" t="s">
        <v>13</v>
      </c>
      <c r="Y1163" s="74" t="s">
        <v>13</v>
      </c>
      <c r="Z1163" s="74" t="s">
        <v>13</v>
      </c>
      <c r="AA1163" s="74" t="s">
        <v>13</v>
      </c>
      <c r="AB1163" s="74" t="s">
        <v>13</v>
      </c>
      <c r="AC1163" s="74" t="s">
        <v>13</v>
      </c>
      <c r="AD1163" s="78"/>
      <c r="AE1163" s="74"/>
      <c r="AF1163" s="78"/>
      <c r="AG1163" s="74"/>
      <c r="AH1163" s="74"/>
      <c r="AI1163" s="74"/>
      <c r="AJ1163" s="74"/>
      <c r="AK1163" s="74"/>
      <c r="AL1163" s="78">
        <v>1365</v>
      </c>
      <c r="AM1163" s="74">
        <v>1.6</v>
      </c>
      <c r="AN1163" s="78">
        <v>1345</v>
      </c>
      <c r="AO1163" s="74">
        <v>8.6</v>
      </c>
      <c r="AP1163" s="74">
        <v>12.8</v>
      </c>
      <c r="AQ1163" s="74">
        <v>69.3</v>
      </c>
      <c r="AR1163" s="74">
        <v>75.099999999999994</v>
      </c>
      <c r="AS1163" s="74">
        <v>78.599999999999994</v>
      </c>
      <c r="AT1163" s="78" t="s">
        <v>13</v>
      </c>
      <c r="AU1163" s="74" t="s">
        <v>13</v>
      </c>
      <c r="AV1163" s="78" t="s">
        <v>13</v>
      </c>
      <c r="AW1163" s="74" t="s">
        <v>13</v>
      </c>
      <c r="AX1163" s="74" t="s">
        <v>13</v>
      </c>
      <c r="AY1163" s="74" t="s">
        <v>13</v>
      </c>
      <c r="AZ1163" s="74" t="s">
        <v>13</v>
      </c>
      <c r="BA1163" s="74" t="s">
        <v>13</v>
      </c>
      <c r="BB1163" s="78" t="s">
        <v>13</v>
      </c>
      <c r="BC1163" s="74" t="s">
        <v>13</v>
      </c>
      <c r="BD1163" s="78" t="s">
        <v>13</v>
      </c>
      <c r="BE1163" s="74" t="s">
        <v>13</v>
      </c>
      <c r="BF1163" s="74" t="s">
        <v>13</v>
      </c>
      <c r="BG1163" s="74" t="s">
        <v>13</v>
      </c>
      <c r="BH1163" s="74" t="s">
        <v>13</v>
      </c>
      <c r="BI1163" s="74" t="s">
        <v>13</v>
      </c>
      <c r="BJ1163" s="78"/>
      <c r="BK1163" s="74"/>
      <c r="BL1163" s="78"/>
      <c r="BM1163" s="74"/>
      <c r="BN1163" s="74"/>
      <c r="BO1163" s="74"/>
      <c r="BP1163" s="74"/>
      <c r="BQ1163" s="74"/>
      <c r="BR1163" s="78">
        <v>2705</v>
      </c>
      <c r="BS1163" s="74">
        <v>3.1</v>
      </c>
      <c r="BT1163" s="78">
        <v>2620</v>
      </c>
      <c r="BU1163" s="74">
        <v>8.4</v>
      </c>
      <c r="BV1163" s="74">
        <v>11.9</v>
      </c>
      <c r="BW1163" s="74">
        <v>67.599999999999994</v>
      </c>
      <c r="BX1163" s="74">
        <v>75.900000000000006</v>
      </c>
      <c r="BY1163" s="74">
        <v>79.7</v>
      </c>
      <c r="BZ1163" s="78" t="s">
        <v>13</v>
      </c>
      <c r="CA1163" s="74" t="s">
        <v>13</v>
      </c>
      <c r="CB1163" s="78" t="s">
        <v>13</v>
      </c>
      <c r="CC1163" s="74" t="s">
        <v>13</v>
      </c>
      <c r="CD1163" s="74" t="s">
        <v>13</v>
      </c>
      <c r="CE1163" s="74" t="s">
        <v>13</v>
      </c>
      <c r="CF1163" s="74" t="s">
        <v>13</v>
      </c>
      <c r="CG1163" s="74" t="s">
        <v>13</v>
      </c>
      <c r="CH1163" s="78" t="s">
        <v>13</v>
      </c>
      <c r="CI1163" s="74" t="s">
        <v>13</v>
      </c>
      <c r="CJ1163" s="78" t="s">
        <v>13</v>
      </c>
      <c r="CK1163" s="74" t="s">
        <v>13</v>
      </c>
      <c r="CL1163" s="74" t="s">
        <v>13</v>
      </c>
      <c r="CM1163" s="74" t="s">
        <v>13</v>
      </c>
      <c r="CN1163" s="74" t="s">
        <v>13</v>
      </c>
      <c r="CO1163" s="74" t="s">
        <v>13</v>
      </c>
      <c r="CP1163" s="78"/>
      <c r="CQ1163" s="74"/>
      <c r="CR1163" s="78"/>
      <c r="CS1163" s="74"/>
      <c r="CT1163" s="74"/>
      <c r="CU1163" s="74"/>
      <c r="CV1163" s="74"/>
      <c r="CW1163" s="74"/>
    </row>
    <row r="1164" spans="1:101" ht="16.5" x14ac:dyDescent="0.3">
      <c r="A1164" s="74" t="s">
        <v>296</v>
      </c>
      <c r="B1164" s="74">
        <v>14</v>
      </c>
      <c r="C1164" s="74">
        <v>10037449</v>
      </c>
      <c r="D1164" s="74" t="s">
        <v>19</v>
      </c>
      <c r="E1164" s="74" t="s">
        <v>249</v>
      </c>
      <c r="F1164" s="78">
        <v>375</v>
      </c>
      <c r="G1164" s="74">
        <v>5.4</v>
      </c>
      <c r="H1164" s="78">
        <v>355</v>
      </c>
      <c r="I1164" s="74">
        <v>6.5</v>
      </c>
      <c r="J1164" s="74">
        <v>5.0999999999999996</v>
      </c>
      <c r="K1164" s="74">
        <v>73.7</v>
      </c>
      <c r="L1164" s="74">
        <v>83.3</v>
      </c>
      <c r="M1164" s="74">
        <v>88.4</v>
      </c>
      <c r="N1164" s="78" t="s">
        <v>13</v>
      </c>
      <c r="O1164" s="74" t="s">
        <v>13</v>
      </c>
      <c r="P1164" s="78" t="s">
        <v>13</v>
      </c>
      <c r="Q1164" s="74" t="s">
        <v>13</v>
      </c>
      <c r="R1164" s="74" t="s">
        <v>13</v>
      </c>
      <c r="S1164" s="74" t="s">
        <v>13</v>
      </c>
      <c r="T1164" s="74" t="s">
        <v>13</v>
      </c>
      <c r="U1164" s="74" t="s">
        <v>13</v>
      </c>
      <c r="V1164" s="78" t="s">
        <v>13</v>
      </c>
      <c r="W1164" s="74" t="s">
        <v>13</v>
      </c>
      <c r="X1164" s="78" t="s">
        <v>13</v>
      </c>
      <c r="Y1164" s="74" t="s">
        <v>13</v>
      </c>
      <c r="Z1164" s="74" t="s">
        <v>13</v>
      </c>
      <c r="AA1164" s="74" t="s">
        <v>13</v>
      </c>
      <c r="AB1164" s="74" t="s">
        <v>13</v>
      </c>
      <c r="AC1164" s="74" t="s">
        <v>13</v>
      </c>
      <c r="AD1164" s="78"/>
      <c r="AE1164" s="74"/>
      <c r="AF1164" s="78"/>
      <c r="AG1164" s="74"/>
      <c r="AH1164" s="74"/>
      <c r="AI1164" s="74"/>
      <c r="AJ1164" s="74"/>
      <c r="AK1164" s="74"/>
      <c r="AL1164" s="78">
        <v>250</v>
      </c>
      <c r="AM1164" s="74">
        <v>2.8</v>
      </c>
      <c r="AN1164" s="78">
        <v>240</v>
      </c>
      <c r="AO1164" s="74">
        <v>7.5</v>
      </c>
      <c r="AP1164" s="74">
        <v>12.4</v>
      </c>
      <c r="AQ1164" s="74">
        <v>67.599999999999994</v>
      </c>
      <c r="AR1164" s="74">
        <v>76.8</v>
      </c>
      <c r="AS1164" s="74">
        <v>80.099999999999994</v>
      </c>
      <c r="AT1164" s="78" t="s">
        <v>13</v>
      </c>
      <c r="AU1164" s="74" t="s">
        <v>13</v>
      </c>
      <c r="AV1164" s="78" t="s">
        <v>13</v>
      </c>
      <c r="AW1164" s="74" t="s">
        <v>13</v>
      </c>
      <c r="AX1164" s="74" t="s">
        <v>13</v>
      </c>
      <c r="AY1164" s="74" t="s">
        <v>13</v>
      </c>
      <c r="AZ1164" s="74" t="s">
        <v>13</v>
      </c>
      <c r="BA1164" s="74" t="s">
        <v>13</v>
      </c>
      <c r="BB1164" s="78" t="s">
        <v>13</v>
      </c>
      <c r="BC1164" s="74" t="s">
        <v>13</v>
      </c>
      <c r="BD1164" s="78" t="s">
        <v>13</v>
      </c>
      <c r="BE1164" s="74" t="s">
        <v>13</v>
      </c>
      <c r="BF1164" s="74" t="s">
        <v>13</v>
      </c>
      <c r="BG1164" s="74" t="s">
        <v>13</v>
      </c>
      <c r="BH1164" s="74" t="s">
        <v>13</v>
      </c>
      <c r="BI1164" s="74" t="s">
        <v>13</v>
      </c>
      <c r="BJ1164" s="78"/>
      <c r="BK1164" s="74"/>
      <c r="BL1164" s="78"/>
      <c r="BM1164" s="74"/>
      <c r="BN1164" s="74"/>
      <c r="BO1164" s="74"/>
      <c r="BP1164" s="74"/>
      <c r="BQ1164" s="74"/>
      <c r="BR1164" s="78">
        <v>620</v>
      </c>
      <c r="BS1164" s="74">
        <v>4.3</v>
      </c>
      <c r="BT1164" s="78">
        <v>595</v>
      </c>
      <c r="BU1164" s="74">
        <v>6.9</v>
      </c>
      <c r="BV1164" s="74">
        <v>8.1</v>
      </c>
      <c r="BW1164" s="74">
        <v>71.2</v>
      </c>
      <c r="BX1164" s="74">
        <v>80.599999999999994</v>
      </c>
      <c r="BY1164" s="74">
        <v>85</v>
      </c>
      <c r="BZ1164" s="78" t="s">
        <v>13</v>
      </c>
      <c r="CA1164" s="74" t="s">
        <v>13</v>
      </c>
      <c r="CB1164" s="78" t="s">
        <v>13</v>
      </c>
      <c r="CC1164" s="74" t="s">
        <v>13</v>
      </c>
      <c r="CD1164" s="74" t="s">
        <v>13</v>
      </c>
      <c r="CE1164" s="74" t="s">
        <v>13</v>
      </c>
      <c r="CF1164" s="74" t="s">
        <v>13</v>
      </c>
      <c r="CG1164" s="74" t="s">
        <v>13</v>
      </c>
      <c r="CH1164" s="78" t="s">
        <v>13</v>
      </c>
      <c r="CI1164" s="74" t="s">
        <v>13</v>
      </c>
      <c r="CJ1164" s="78" t="s">
        <v>13</v>
      </c>
      <c r="CK1164" s="74" t="s">
        <v>13</v>
      </c>
      <c r="CL1164" s="74" t="s">
        <v>13</v>
      </c>
      <c r="CM1164" s="74" t="s">
        <v>13</v>
      </c>
      <c r="CN1164" s="74" t="s">
        <v>13</v>
      </c>
      <c r="CO1164" s="74" t="s">
        <v>13</v>
      </c>
      <c r="CP1164" s="78"/>
      <c r="CQ1164" s="74"/>
      <c r="CR1164" s="78"/>
      <c r="CS1164" s="74"/>
      <c r="CT1164" s="74"/>
      <c r="CU1164" s="74"/>
      <c r="CV1164" s="74"/>
      <c r="CW1164" s="74"/>
    </row>
    <row r="1165" spans="1:101" ht="16.5" x14ac:dyDescent="0.3">
      <c r="A1165" s="74" t="s">
        <v>296</v>
      </c>
      <c r="B1165" s="74">
        <v>210</v>
      </c>
      <c r="C1165" s="74">
        <v>10014001</v>
      </c>
      <c r="D1165" s="74" t="s">
        <v>11</v>
      </c>
      <c r="E1165" s="74" t="s">
        <v>251</v>
      </c>
      <c r="F1165" s="78">
        <v>630</v>
      </c>
      <c r="G1165" s="74">
        <v>5.9</v>
      </c>
      <c r="H1165" s="78">
        <v>595</v>
      </c>
      <c r="I1165" s="74">
        <v>6.9</v>
      </c>
      <c r="J1165" s="74">
        <v>8.6</v>
      </c>
      <c r="K1165" s="74">
        <v>65.7</v>
      </c>
      <c r="L1165" s="74">
        <v>81.8</v>
      </c>
      <c r="M1165" s="74">
        <v>84.5</v>
      </c>
      <c r="N1165" s="78" t="s">
        <v>13</v>
      </c>
      <c r="O1165" s="74" t="s">
        <v>13</v>
      </c>
      <c r="P1165" s="78" t="s">
        <v>13</v>
      </c>
      <c r="Q1165" s="74" t="s">
        <v>13</v>
      </c>
      <c r="R1165" s="74" t="s">
        <v>13</v>
      </c>
      <c r="S1165" s="74" t="s">
        <v>13</v>
      </c>
      <c r="T1165" s="74" t="s">
        <v>13</v>
      </c>
      <c r="U1165" s="74" t="s">
        <v>13</v>
      </c>
      <c r="V1165" s="78" t="s">
        <v>13</v>
      </c>
      <c r="W1165" s="74" t="s">
        <v>13</v>
      </c>
      <c r="X1165" s="78" t="s">
        <v>13</v>
      </c>
      <c r="Y1165" s="74" t="s">
        <v>13</v>
      </c>
      <c r="Z1165" s="74" t="s">
        <v>13</v>
      </c>
      <c r="AA1165" s="74" t="s">
        <v>13</v>
      </c>
      <c r="AB1165" s="74" t="s">
        <v>13</v>
      </c>
      <c r="AC1165" s="74" t="s">
        <v>13</v>
      </c>
      <c r="AD1165" s="78"/>
      <c r="AE1165" s="74"/>
      <c r="AF1165" s="78"/>
      <c r="AG1165" s="74"/>
      <c r="AH1165" s="74"/>
      <c r="AI1165" s="74"/>
      <c r="AJ1165" s="74"/>
      <c r="AK1165" s="74"/>
      <c r="AL1165" s="78">
        <v>215</v>
      </c>
      <c r="AM1165" s="74">
        <v>1.8</v>
      </c>
      <c r="AN1165" s="78">
        <v>215</v>
      </c>
      <c r="AO1165" s="74">
        <v>8.9</v>
      </c>
      <c r="AP1165" s="74">
        <v>8.5</v>
      </c>
      <c r="AQ1165" s="74">
        <v>69</v>
      </c>
      <c r="AR1165" s="74">
        <v>78.900000000000006</v>
      </c>
      <c r="AS1165" s="74">
        <v>82.6</v>
      </c>
      <c r="AT1165" s="78" t="s">
        <v>13</v>
      </c>
      <c r="AU1165" s="74" t="s">
        <v>13</v>
      </c>
      <c r="AV1165" s="78" t="s">
        <v>13</v>
      </c>
      <c r="AW1165" s="74" t="s">
        <v>13</v>
      </c>
      <c r="AX1165" s="74" t="s">
        <v>13</v>
      </c>
      <c r="AY1165" s="74" t="s">
        <v>13</v>
      </c>
      <c r="AZ1165" s="74" t="s">
        <v>13</v>
      </c>
      <c r="BA1165" s="74" t="s">
        <v>13</v>
      </c>
      <c r="BB1165" s="78" t="s">
        <v>13</v>
      </c>
      <c r="BC1165" s="74" t="s">
        <v>13</v>
      </c>
      <c r="BD1165" s="78" t="s">
        <v>13</v>
      </c>
      <c r="BE1165" s="74" t="s">
        <v>13</v>
      </c>
      <c r="BF1165" s="74" t="s">
        <v>13</v>
      </c>
      <c r="BG1165" s="74" t="s">
        <v>13</v>
      </c>
      <c r="BH1165" s="74" t="s">
        <v>13</v>
      </c>
      <c r="BI1165" s="74" t="s">
        <v>13</v>
      </c>
      <c r="BJ1165" s="78"/>
      <c r="BK1165" s="74"/>
      <c r="BL1165" s="78"/>
      <c r="BM1165" s="74"/>
      <c r="BN1165" s="74"/>
      <c r="BO1165" s="74"/>
      <c r="BP1165" s="74"/>
      <c r="BQ1165" s="74"/>
      <c r="BR1165" s="78">
        <v>850</v>
      </c>
      <c r="BS1165" s="74">
        <v>4.8</v>
      </c>
      <c r="BT1165" s="78">
        <v>810</v>
      </c>
      <c r="BU1165" s="74">
        <v>7.4</v>
      </c>
      <c r="BV1165" s="74">
        <v>8.5</v>
      </c>
      <c r="BW1165" s="74">
        <v>66.599999999999994</v>
      </c>
      <c r="BX1165" s="74">
        <v>81.099999999999994</v>
      </c>
      <c r="BY1165" s="74">
        <v>84</v>
      </c>
      <c r="BZ1165" s="78" t="s">
        <v>13</v>
      </c>
      <c r="CA1165" s="74" t="s">
        <v>13</v>
      </c>
      <c r="CB1165" s="78" t="s">
        <v>13</v>
      </c>
      <c r="CC1165" s="74" t="s">
        <v>13</v>
      </c>
      <c r="CD1165" s="74" t="s">
        <v>13</v>
      </c>
      <c r="CE1165" s="74" t="s">
        <v>13</v>
      </c>
      <c r="CF1165" s="74" t="s">
        <v>13</v>
      </c>
      <c r="CG1165" s="74" t="s">
        <v>13</v>
      </c>
      <c r="CH1165" s="78" t="s">
        <v>13</v>
      </c>
      <c r="CI1165" s="74" t="s">
        <v>13</v>
      </c>
      <c r="CJ1165" s="78" t="s">
        <v>13</v>
      </c>
      <c r="CK1165" s="74" t="s">
        <v>13</v>
      </c>
      <c r="CL1165" s="74" t="s">
        <v>13</v>
      </c>
      <c r="CM1165" s="74" t="s">
        <v>13</v>
      </c>
      <c r="CN1165" s="74" t="s">
        <v>13</v>
      </c>
      <c r="CO1165" s="74" t="s">
        <v>13</v>
      </c>
      <c r="CP1165" s="78"/>
      <c r="CQ1165" s="74"/>
      <c r="CR1165" s="78"/>
      <c r="CS1165" s="74"/>
      <c r="CT1165" s="74"/>
      <c r="CU1165" s="74"/>
      <c r="CV1165" s="74"/>
      <c r="CW1165" s="74"/>
    </row>
    <row r="1166" spans="1:101" ht="16.5" x14ac:dyDescent="0.3">
      <c r="A1166" s="74" t="s">
        <v>296</v>
      </c>
      <c r="B1166" s="74">
        <v>78</v>
      </c>
      <c r="C1166" s="74">
        <v>10007159</v>
      </c>
      <c r="D1166" s="74" t="s">
        <v>90</v>
      </c>
      <c r="E1166" s="74" t="s">
        <v>253</v>
      </c>
      <c r="F1166" s="78">
        <v>1325</v>
      </c>
      <c r="G1166" s="74">
        <v>4.7</v>
      </c>
      <c r="H1166" s="78">
        <v>1265</v>
      </c>
      <c r="I1166" s="74">
        <v>6.8</v>
      </c>
      <c r="J1166" s="74">
        <v>10.9</v>
      </c>
      <c r="K1166" s="74">
        <v>65.400000000000006</v>
      </c>
      <c r="L1166" s="74">
        <v>78.099999999999994</v>
      </c>
      <c r="M1166" s="74">
        <v>82.3</v>
      </c>
      <c r="N1166" s="78" t="s">
        <v>13</v>
      </c>
      <c r="O1166" s="74" t="s">
        <v>13</v>
      </c>
      <c r="P1166" s="78" t="s">
        <v>13</v>
      </c>
      <c r="Q1166" s="74" t="s">
        <v>13</v>
      </c>
      <c r="R1166" s="74" t="s">
        <v>13</v>
      </c>
      <c r="S1166" s="74" t="s">
        <v>13</v>
      </c>
      <c r="T1166" s="74" t="s">
        <v>13</v>
      </c>
      <c r="U1166" s="74" t="s">
        <v>13</v>
      </c>
      <c r="V1166" s="78" t="s">
        <v>13</v>
      </c>
      <c r="W1166" s="74" t="s">
        <v>13</v>
      </c>
      <c r="X1166" s="78" t="s">
        <v>13</v>
      </c>
      <c r="Y1166" s="74" t="s">
        <v>13</v>
      </c>
      <c r="Z1166" s="74" t="s">
        <v>13</v>
      </c>
      <c r="AA1166" s="74" t="s">
        <v>13</v>
      </c>
      <c r="AB1166" s="74" t="s">
        <v>13</v>
      </c>
      <c r="AC1166" s="74" t="s">
        <v>13</v>
      </c>
      <c r="AD1166" s="78"/>
      <c r="AE1166" s="74"/>
      <c r="AF1166" s="78"/>
      <c r="AG1166" s="74"/>
      <c r="AH1166" s="74"/>
      <c r="AI1166" s="74"/>
      <c r="AJ1166" s="74"/>
      <c r="AK1166" s="74"/>
      <c r="AL1166" s="78">
        <v>855</v>
      </c>
      <c r="AM1166" s="74">
        <v>1.4</v>
      </c>
      <c r="AN1166" s="78">
        <v>840</v>
      </c>
      <c r="AO1166" s="74">
        <v>7.4</v>
      </c>
      <c r="AP1166" s="74">
        <v>15.3</v>
      </c>
      <c r="AQ1166" s="74">
        <v>62.4</v>
      </c>
      <c r="AR1166" s="74">
        <v>71.599999999999994</v>
      </c>
      <c r="AS1166" s="74">
        <v>77.3</v>
      </c>
      <c r="AT1166" s="78" t="s">
        <v>13</v>
      </c>
      <c r="AU1166" s="74" t="s">
        <v>13</v>
      </c>
      <c r="AV1166" s="78" t="s">
        <v>13</v>
      </c>
      <c r="AW1166" s="74" t="s">
        <v>13</v>
      </c>
      <c r="AX1166" s="74" t="s">
        <v>13</v>
      </c>
      <c r="AY1166" s="74" t="s">
        <v>13</v>
      </c>
      <c r="AZ1166" s="74" t="s">
        <v>13</v>
      </c>
      <c r="BA1166" s="74" t="s">
        <v>13</v>
      </c>
      <c r="BB1166" s="78" t="s">
        <v>13</v>
      </c>
      <c r="BC1166" s="74" t="s">
        <v>13</v>
      </c>
      <c r="BD1166" s="78" t="s">
        <v>13</v>
      </c>
      <c r="BE1166" s="74" t="s">
        <v>13</v>
      </c>
      <c r="BF1166" s="74" t="s">
        <v>13</v>
      </c>
      <c r="BG1166" s="74" t="s">
        <v>13</v>
      </c>
      <c r="BH1166" s="74" t="s">
        <v>13</v>
      </c>
      <c r="BI1166" s="74" t="s">
        <v>13</v>
      </c>
      <c r="BJ1166" s="78"/>
      <c r="BK1166" s="74"/>
      <c r="BL1166" s="78"/>
      <c r="BM1166" s="74"/>
      <c r="BN1166" s="74"/>
      <c r="BO1166" s="74"/>
      <c r="BP1166" s="74"/>
      <c r="BQ1166" s="74"/>
      <c r="BR1166" s="78">
        <v>2180</v>
      </c>
      <c r="BS1166" s="74">
        <v>3.4</v>
      </c>
      <c r="BT1166" s="78">
        <v>2105</v>
      </c>
      <c r="BU1166" s="74">
        <v>7</v>
      </c>
      <c r="BV1166" s="74">
        <v>12.7</v>
      </c>
      <c r="BW1166" s="74">
        <v>64.2</v>
      </c>
      <c r="BX1166" s="74">
        <v>75.5</v>
      </c>
      <c r="BY1166" s="74">
        <v>80.3</v>
      </c>
      <c r="BZ1166" s="78" t="s">
        <v>13</v>
      </c>
      <c r="CA1166" s="74" t="s">
        <v>13</v>
      </c>
      <c r="CB1166" s="78" t="s">
        <v>13</v>
      </c>
      <c r="CC1166" s="74" t="s">
        <v>13</v>
      </c>
      <c r="CD1166" s="74" t="s">
        <v>13</v>
      </c>
      <c r="CE1166" s="74" t="s">
        <v>13</v>
      </c>
      <c r="CF1166" s="74" t="s">
        <v>13</v>
      </c>
      <c r="CG1166" s="74" t="s">
        <v>13</v>
      </c>
      <c r="CH1166" s="78" t="s">
        <v>13</v>
      </c>
      <c r="CI1166" s="74" t="s">
        <v>13</v>
      </c>
      <c r="CJ1166" s="78" t="s">
        <v>13</v>
      </c>
      <c r="CK1166" s="74" t="s">
        <v>13</v>
      </c>
      <c r="CL1166" s="74" t="s">
        <v>13</v>
      </c>
      <c r="CM1166" s="74" t="s">
        <v>13</v>
      </c>
      <c r="CN1166" s="74" t="s">
        <v>13</v>
      </c>
      <c r="CO1166" s="74" t="s">
        <v>13</v>
      </c>
      <c r="CP1166" s="78"/>
      <c r="CQ1166" s="74"/>
      <c r="CR1166" s="78"/>
      <c r="CS1166" s="74"/>
      <c r="CT1166" s="74"/>
      <c r="CU1166" s="74"/>
      <c r="CV1166" s="74"/>
      <c r="CW1166" s="74"/>
    </row>
    <row r="1167" spans="1:101" ht="16.5" x14ac:dyDescent="0.3">
      <c r="A1167" s="74" t="s">
        <v>296</v>
      </c>
      <c r="B1167" s="74">
        <v>161</v>
      </c>
      <c r="C1167" s="74">
        <v>10007160</v>
      </c>
      <c r="D1167" s="74" t="s">
        <v>49</v>
      </c>
      <c r="E1167" s="74" t="s">
        <v>255</v>
      </c>
      <c r="F1167" s="78">
        <v>995</v>
      </c>
      <c r="G1167" s="74">
        <v>4.3</v>
      </c>
      <c r="H1167" s="78">
        <v>950</v>
      </c>
      <c r="I1167" s="74">
        <v>6.7</v>
      </c>
      <c r="J1167" s="74">
        <v>9.8000000000000007</v>
      </c>
      <c r="K1167" s="74">
        <v>59.3</v>
      </c>
      <c r="L1167" s="74">
        <v>78.2</v>
      </c>
      <c r="M1167" s="74">
        <v>83.5</v>
      </c>
      <c r="N1167" s="78" t="s">
        <v>13</v>
      </c>
      <c r="O1167" s="74" t="s">
        <v>13</v>
      </c>
      <c r="P1167" s="78" t="s">
        <v>13</v>
      </c>
      <c r="Q1167" s="74" t="s">
        <v>13</v>
      </c>
      <c r="R1167" s="74" t="s">
        <v>13</v>
      </c>
      <c r="S1167" s="74" t="s">
        <v>13</v>
      </c>
      <c r="T1167" s="74" t="s">
        <v>13</v>
      </c>
      <c r="U1167" s="74" t="s">
        <v>13</v>
      </c>
      <c r="V1167" s="78" t="s">
        <v>13</v>
      </c>
      <c r="W1167" s="74" t="s">
        <v>13</v>
      </c>
      <c r="X1167" s="78" t="s">
        <v>13</v>
      </c>
      <c r="Y1167" s="74" t="s">
        <v>13</v>
      </c>
      <c r="Z1167" s="74" t="s">
        <v>13</v>
      </c>
      <c r="AA1167" s="74" t="s">
        <v>13</v>
      </c>
      <c r="AB1167" s="74" t="s">
        <v>13</v>
      </c>
      <c r="AC1167" s="74" t="s">
        <v>13</v>
      </c>
      <c r="AD1167" s="78"/>
      <c r="AE1167" s="74"/>
      <c r="AF1167" s="78"/>
      <c r="AG1167" s="74"/>
      <c r="AH1167" s="74"/>
      <c r="AI1167" s="74"/>
      <c r="AJ1167" s="74"/>
      <c r="AK1167" s="74"/>
      <c r="AL1167" s="78">
        <v>780</v>
      </c>
      <c r="AM1167" s="74">
        <v>2.1</v>
      </c>
      <c r="AN1167" s="78">
        <v>765</v>
      </c>
      <c r="AO1167" s="74">
        <v>7.5</v>
      </c>
      <c r="AP1167" s="74">
        <v>9.6999999999999993</v>
      </c>
      <c r="AQ1167" s="74">
        <v>65.099999999999994</v>
      </c>
      <c r="AR1167" s="74">
        <v>75.099999999999994</v>
      </c>
      <c r="AS1167" s="74">
        <v>82.8</v>
      </c>
      <c r="AT1167" s="78" t="s">
        <v>13</v>
      </c>
      <c r="AU1167" s="74" t="s">
        <v>13</v>
      </c>
      <c r="AV1167" s="78" t="s">
        <v>13</v>
      </c>
      <c r="AW1167" s="74" t="s">
        <v>13</v>
      </c>
      <c r="AX1167" s="74" t="s">
        <v>13</v>
      </c>
      <c r="AY1167" s="74" t="s">
        <v>13</v>
      </c>
      <c r="AZ1167" s="74" t="s">
        <v>13</v>
      </c>
      <c r="BA1167" s="74" t="s">
        <v>13</v>
      </c>
      <c r="BB1167" s="78" t="s">
        <v>13</v>
      </c>
      <c r="BC1167" s="74" t="s">
        <v>13</v>
      </c>
      <c r="BD1167" s="78" t="s">
        <v>13</v>
      </c>
      <c r="BE1167" s="74" t="s">
        <v>13</v>
      </c>
      <c r="BF1167" s="74" t="s">
        <v>13</v>
      </c>
      <c r="BG1167" s="74" t="s">
        <v>13</v>
      </c>
      <c r="BH1167" s="74" t="s">
        <v>13</v>
      </c>
      <c r="BI1167" s="74" t="s">
        <v>13</v>
      </c>
      <c r="BJ1167" s="78"/>
      <c r="BK1167" s="74"/>
      <c r="BL1167" s="78"/>
      <c r="BM1167" s="74"/>
      <c r="BN1167" s="74"/>
      <c r="BO1167" s="74"/>
      <c r="BP1167" s="74"/>
      <c r="BQ1167" s="74"/>
      <c r="BR1167" s="78">
        <v>1775</v>
      </c>
      <c r="BS1167" s="74">
        <v>3.3</v>
      </c>
      <c r="BT1167" s="78">
        <v>1715</v>
      </c>
      <c r="BU1167" s="74">
        <v>7.1</v>
      </c>
      <c r="BV1167" s="74">
        <v>9.6999999999999993</v>
      </c>
      <c r="BW1167" s="74">
        <v>61.9</v>
      </c>
      <c r="BX1167" s="74">
        <v>76.8</v>
      </c>
      <c r="BY1167" s="74">
        <v>83.2</v>
      </c>
      <c r="BZ1167" s="78" t="s">
        <v>13</v>
      </c>
      <c r="CA1167" s="74" t="s">
        <v>13</v>
      </c>
      <c r="CB1167" s="78" t="s">
        <v>13</v>
      </c>
      <c r="CC1167" s="74" t="s">
        <v>13</v>
      </c>
      <c r="CD1167" s="74" t="s">
        <v>13</v>
      </c>
      <c r="CE1167" s="74" t="s">
        <v>13</v>
      </c>
      <c r="CF1167" s="74" t="s">
        <v>13</v>
      </c>
      <c r="CG1167" s="74" t="s">
        <v>13</v>
      </c>
      <c r="CH1167" s="78" t="s">
        <v>13</v>
      </c>
      <c r="CI1167" s="74" t="s">
        <v>13</v>
      </c>
      <c r="CJ1167" s="78" t="s">
        <v>13</v>
      </c>
      <c r="CK1167" s="74" t="s">
        <v>13</v>
      </c>
      <c r="CL1167" s="74" t="s">
        <v>13</v>
      </c>
      <c r="CM1167" s="74" t="s">
        <v>13</v>
      </c>
      <c r="CN1167" s="74" t="s">
        <v>13</v>
      </c>
      <c r="CO1167" s="74" t="s">
        <v>13</v>
      </c>
      <c r="CP1167" s="78"/>
      <c r="CQ1167" s="74"/>
      <c r="CR1167" s="78"/>
      <c r="CS1167" s="74"/>
      <c r="CT1167" s="74"/>
      <c r="CU1167" s="74"/>
      <c r="CV1167" s="74"/>
      <c r="CW1167" s="74"/>
    </row>
    <row r="1168" spans="1:101" ht="16.5" x14ac:dyDescent="0.3">
      <c r="A1168" s="74" t="s">
        <v>296</v>
      </c>
      <c r="B1168" s="74">
        <v>162</v>
      </c>
      <c r="C1168" s="74">
        <v>10007806</v>
      </c>
      <c r="D1168" s="74" t="s">
        <v>49</v>
      </c>
      <c r="E1168" s="74" t="s">
        <v>257</v>
      </c>
      <c r="F1168" s="78">
        <v>1150</v>
      </c>
      <c r="G1168" s="74">
        <v>1.9</v>
      </c>
      <c r="H1168" s="78">
        <v>1125</v>
      </c>
      <c r="I1168" s="74">
        <v>6.4</v>
      </c>
      <c r="J1168" s="74">
        <v>13.5</v>
      </c>
      <c r="K1168" s="74">
        <v>57.3</v>
      </c>
      <c r="L1168" s="74">
        <v>71.2</v>
      </c>
      <c r="M1168" s="74">
        <v>80.099999999999994</v>
      </c>
      <c r="N1168" s="78" t="s">
        <v>13</v>
      </c>
      <c r="O1168" s="74" t="s">
        <v>13</v>
      </c>
      <c r="P1168" s="78" t="s">
        <v>13</v>
      </c>
      <c r="Q1168" s="74" t="s">
        <v>13</v>
      </c>
      <c r="R1168" s="74" t="s">
        <v>13</v>
      </c>
      <c r="S1168" s="74" t="s">
        <v>13</v>
      </c>
      <c r="T1168" s="74" t="s">
        <v>13</v>
      </c>
      <c r="U1168" s="74" t="s">
        <v>13</v>
      </c>
      <c r="V1168" s="78" t="s">
        <v>13</v>
      </c>
      <c r="W1168" s="74" t="s">
        <v>13</v>
      </c>
      <c r="X1168" s="78" t="s">
        <v>13</v>
      </c>
      <c r="Y1168" s="74" t="s">
        <v>13</v>
      </c>
      <c r="Z1168" s="74" t="s">
        <v>13</v>
      </c>
      <c r="AA1168" s="74" t="s">
        <v>13</v>
      </c>
      <c r="AB1168" s="74" t="s">
        <v>13</v>
      </c>
      <c r="AC1168" s="74" t="s">
        <v>13</v>
      </c>
      <c r="AD1168" s="78"/>
      <c r="AE1168" s="74"/>
      <c r="AF1168" s="78"/>
      <c r="AG1168" s="74"/>
      <c r="AH1168" s="74"/>
      <c r="AI1168" s="74"/>
      <c r="AJ1168" s="74"/>
      <c r="AK1168" s="74"/>
      <c r="AL1168" s="78">
        <v>800</v>
      </c>
      <c r="AM1168" s="74">
        <v>2.2999999999999998</v>
      </c>
      <c r="AN1168" s="78">
        <v>780</v>
      </c>
      <c r="AO1168" s="74">
        <v>9.6999999999999993</v>
      </c>
      <c r="AP1168" s="74">
        <v>16.8</v>
      </c>
      <c r="AQ1168" s="74">
        <v>51</v>
      </c>
      <c r="AR1168" s="74">
        <v>64</v>
      </c>
      <c r="AS1168" s="74">
        <v>73.5</v>
      </c>
      <c r="AT1168" s="78" t="s">
        <v>13</v>
      </c>
      <c r="AU1168" s="74" t="s">
        <v>13</v>
      </c>
      <c r="AV1168" s="78" t="s">
        <v>13</v>
      </c>
      <c r="AW1168" s="74" t="s">
        <v>13</v>
      </c>
      <c r="AX1168" s="74" t="s">
        <v>13</v>
      </c>
      <c r="AY1168" s="74" t="s">
        <v>13</v>
      </c>
      <c r="AZ1168" s="74" t="s">
        <v>13</v>
      </c>
      <c r="BA1168" s="74" t="s">
        <v>13</v>
      </c>
      <c r="BB1168" s="78" t="s">
        <v>13</v>
      </c>
      <c r="BC1168" s="74" t="s">
        <v>13</v>
      </c>
      <c r="BD1168" s="78" t="s">
        <v>13</v>
      </c>
      <c r="BE1168" s="74" t="s">
        <v>13</v>
      </c>
      <c r="BF1168" s="74" t="s">
        <v>13</v>
      </c>
      <c r="BG1168" s="74" t="s">
        <v>13</v>
      </c>
      <c r="BH1168" s="74" t="s">
        <v>13</v>
      </c>
      <c r="BI1168" s="74" t="s">
        <v>13</v>
      </c>
      <c r="BJ1168" s="78"/>
      <c r="BK1168" s="74"/>
      <c r="BL1168" s="78"/>
      <c r="BM1168" s="74"/>
      <c r="BN1168" s="74"/>
      <c r="BO1168" s="74"/>
      <c r="BP1168" s="74"/>
      <c r="BQ1168" s="74"/>
      <c r="BR1168" s="78">
        <v>1945</v>
      </c>
      <c r="BS1168" s="74">
        <v>2.1</v>
      </c>
      <c r="BT1168" s="78">
        <v>1905</v>
      </c>
      <c r="BU1168" s="74">
        <v>7.8</v>
      </c>
      <c r="BV1168" s="74">
        <v>14.8</v>
      </c>
      <c r="BW1168" s="74">
        <v>54.7</v>
      </c>
      <c r="BX1168" s="74">
        <v>68.3</v>
      </c>
      <c r="BY1168" s="74">
        <v>77.400000000000006</v>
      </c>
      <c r="BZ1168" s="78" t="s">
        <v>13</v>
      </c>
      <c r="CA1168" s="74" t="s">
        <v>13</v>
      </c>
      <c r="CB1168" s="78" t="s">
        <v>13</v>
      </c>
      <c r="CC1168" s="74" t="s">
        <v>13</v>
      </c>
      <c r="CD1168" s="74" t="s">
        <v>13</v>
      </c>
      <c r="CE1168" s="74" t="s">
        <v>13</v>
      </c>
      <c r="CF1168" s="74" t="s">
        <v>13</v>
      </c>
      <c r="CG1168" s="74" t="s">
        <v>13</v>
      </c>
      <c r="CH1168" s="78" t="s">
        <v>13</v>
      </c>
      <c r="CI1168" s="74" t="s">
        <v>13</v>
      </c>
      <c r="CJ1168" s="78" t="s">
        <v>13</v>
      </c>
      <c r="CK1168" s="74" t="s">
        <v>13</v>
      </c>
      <c r="CL1168" s="74" t="s">
        <v>13</v>
      </c>
      <c r="CM1168" s="74" t="s">
        <v>13</v>
      </c>
      <c r="CN1168" s="74" t="s">
        <v>13</v>
      </c>
      <c r="CO1168" s="74" t="s">
        <v>13</v>
      </c>
      <c r="CP1168" s="78"/>
      <c r="CQ1168" s="74"/>
      <c r="CR1168" s="78"/>
      <c r="CS1168" s="74"/>
      <c r="CT1168" s="74"/>
      <c r="CU1168" s="74"/>
      <c r="CV1168" s="74"/>
      <c r="CW1168" s="74"/>
    </row>
    <row r="1169" spans="1:101" ht="16.5" x14ac:dyDescent="0.3">
      <c r="A1169" s="74" t="s">
        <v>296</v>
      </c>
      <c r="B1169" s="74">
        <v>79</v>
      </c>
      <c r="C1169" s="74">
        <v>10007161</v>
      </c>
      <c r="D1169" s="74" t="s">
        <v>90</v>
      </c>
      <c r="E1169" s="74" t="s">
        <v>259</v>
      </c>
      <c r="F1169" s="78">
        <v>1680</v>
      </c>
      <c r="G1169" s="74">
        <v>4.3</v>
      </c>
      <c r="H1169" s="78">
        <v>1610</v>
      </c>
      <c r="I1169" s="74">
        <v>7.3</v>
      </c>
      <c r="J1169" s="74">
        <v>9.3000000000000007</v>
      </c>
      <c r="K1169" s="74">
        <v>62.4</v>
      </c>
      <c r="L1169" s="74">
        <v>78.599999999999994</v>
      </c>
      <c r="M1169" s="74">
        <v>83.4</v>
      </c>
      <c r="N1169" s="78" t="s">
        <v>13</v>
      </c>
      <c r="O1169" s="74" t="s">
        <v>13</v>
      </c>
      <c r="P1169" s="78" t="s">
        <v>13</v>
      </c>
      <c r="Q1169" s="74" t="s">
        <v>13</v>
      </c>
      <c r="R1169" s="74" t="s">
        <v>13</v>
      </c>
      <c r="S1169" s="74" t="s">
        <v>13</v>
      </c>
      <c r="T1169" s="74" t="s">
        <v>13</v>
      </c>
      <c r="U1169" s="74" t="s">
        <v>13</v>
      </c>
      <c r="V1169" s="78" t="s">
        <v>13</v>
      </c>
      <c r="W1169" s="74" t="s">
        <v>13</v>
      </c>
      <c r="X1169" s="78" t="s">
        <v>13</v>
      </c>
      <c r="Y1169" s="74" t="s">
        <v>13</v>
      </c>
      <c r="Z1169" s="74" t="s">
        <v>13</v>
      </c>
      <c r="AA1169" s="74" t="s">
        <v>13</v>
      </c>
      <c r="AB1169" s="74" t="s">
        <v>13</v>
      </c>
      <c r="AC1169" s="74" t="s">
        <v>13</v>
      </c>
      <c r="AD1169" s="78"/>
      <c r="AE1169" s="74"/>
      <c r="AF1169" s="78"/>
      <c r="AG1169" s="74"/>
      <c r="AH1169" s="74"/>
      <c r="AI1169" s="74"/>
      <c r="AJ1169" s="74"/>
      <c r="AK1169" s="74"/>
      <c r="AL1169" s="78">
        <v>1050</v>
      </c>
      <c r="AM1169" s="74">
        <v>2.1</v>
      </c>
      <c r="AN1169" s="78">
        <v>1030</v>
      </c>
      <c r="AO1169" s="74">
        <v>6.6</v>
      </c>
      <c r="AP1169" s="74">
        <v>14</v>
      </c>
      <c r="AQ1169" s="74">
        <v>65.8</v>
      </c>
      <c r="AR1169" s="74">
        <v>75.099999999999994</v>
      </c>
      <c r="AS1169" s="74">
        <v>79.400000000000006</v>
      </c>
      <c r="AT1169" s="78" t="s">
        <v>13</v>
      </c>
      <c r="AU1169" s="74" t="s">
        <v>13</v>
      </c>
      <c r="AV1169" s="78" t="s">
        <v>13</v>
      </c>
      <c r="AW1169" s="74" t="s">
        <v>13</v>
      </c>
      <c r="AX1169" s="74" t="s">
        <v>13</v>
      </c>
      <c r="AY1169" s="74" t="s">
        <v>13</v>
      </c>
      <c r="AZ1169" s="74" t="s">
        <v>13</v>
      </c>
      <c r="BA1169" s="74" t="s">
        <v>13</v>
      </c>
      <c r="BB1169" s="78" t="s">
        <v>13</v>
      </c>
      <c r="BC1169" s="74" t="s">
        <v>13</v>
      </c>
      <c r="BD1169" s="78" t="s">
        <v>13</v>
      </c>
      <c r="BE1169" s="74" t="s">
        <v>13</v>
      </c>
      <c r="BF1169" s="74" t="s">
        <v>13</v>
      </c>
      <c r="BG1169" s="74" t="s">
        <v>13</v>
      </c>
      <c r="BH1169" s="74" t="s">
        <v>13</v>
      </c>
      <c r="BI1169" s="74" t="s">
        <v>13</v>
      </c>
      <c r="BJ1169" s="78"/>
      <c r="BK1169" s="74"/>
      <c r="BL1169" s="78"/>
      <c r="BM1169" s="74"/>
      <c r="BN1169" s="74"/>
      <c r="BO1169" s="74"/>
      <c r="BP1169" s="74"/>
      <c r="BQ1169" s="74"/>
      <c r="BR1169" s="78">
        <v>2730</v>
      </c>
      <c r="BS1169" s="74">
        <v>3.5</v>
      </c>
      <c r="BT1169" s="78">
        <v>2635</v>
      </c>
      <c r="BU1169" s="74">
        <v>7.1</v>
      </c>
      <c r="BV1169" s="74">
        <v>11.1</v>
      </c>
      <c r="BW1169" s="74">
        <v>63.7</v>
      </c>
      <c r="BX1169" s="74">
        <v>77.2</v>
      </c>
      <c r="BY1169" s="74">
        <v>81.8</v>
      </c>
      <c r="BZ1169" s="78" t="s">
        <v>13</v>
      </c>
      <c r="CA1169" s="74" t="s">
        <v>13</v>
      </c>
      <c r="CB1169" s="78" t="s">
        <v>13</v>
      </c>
      <c r="CC1169" s="74" t="s">
        <v>13</v>
      </c>
      <c r="CD1169" s="74" t="s">
        <v>13</v>
      </c>
      <c r="CE1169" s="74" t="s">
        <v>13</v>
      </c>
      <c r="CF1169" s="74" t="s">
        <v>13</v>
      </c>
      <c r="CG1169" s="74" t="s">
        <v>13</v>
      </c>
      <c r="CH1169" s="78" t="s">
        <v>13</v>
      </c>
      <c r="CI1169" s="74" t="s">
        <v>13</v>
      </c>
      <c r="CJ1169" s="78" t="s">
        <v>13</v>
      </c>
      <c r="CK1169" s="74" t="s">
        <v>13</v>
      </c>
      <c r="CL1169" s="74" t="s">
        <v>13</v>
      </c>
      <c r="CM1169" s="74" t="s">
        <v>13</v>
      </c>
      <c r="CN1169" s="74" t="s">
        <v>13</v>
      </c>
      <c r="CO1169" s="74" t="s">
        <v>13</v>
      </c>
      <c r="CP1169" s="78"/>
      <c r="CQ1169" s="74"/>
      <c r="CR1169" s="78"/>
      <c r="CS1169" s="74"/>
      <c r="CT1169" s="74"/>
      <c r="CU1169" s="74"/>
      <c r="CV1169" s="74"/>
      <c r="CW1169" s="74"/>
    </row>
    <row r="1170" spans="1:101" ht="16.5" x14ac:dyDescent="0.3">
      <c r="A1170" s="74" t="s">
        <v>296</v>
      </c>
      <c r="B1170" s="74">
        <v>41</v>
      </c>
      <c r="C1170" s="74">
        <v>10008017</v>
      </c>
      <c r="D1170" s="74" t="s">
        <v>27</v>
      </c>
      <c r="E1170" s="74" t="s">
        <v>261</v>
      </c>
      <c r="F1170" s="78">
        <v>60</v>
      </c>
      <c r="G1170" s="74">
        <v>8.1</v>
      </c>
      <c r="H1170" s="78">
        <v>55</v>
      </c>
      <c r="I1170" s="74">
        <v>8.8000000000000007</v>
      </c>
      <c r="J1170" s="74">
        <v>21.1</v>
      </c>
      <c r="K1170" s="74">
        <v>38.6</v>
      </c>
      <c r="L1170" s="74">
        <v>57.9</v>
      </c>
      <c r="M1170" s="74">
        <v>70.2</v>
      </c>
      <c r="N1170" s="78" t="s">
        <v>13</v>
      </c>
      <c r="O1170" s="74" t="s">
        <v>13</v>
      </c>
      <c r="P1170" s="78" t="s">
        <v>13</v>
      </c>
      <c r="Q1170" s="74" t="s">
        <v>13</v>
      </c>
      <c r="R1170" s="74" t="s">
        <v>13</v>
      </c>
      <c r="S1170" s="74" t="s">
        <v>13</v>
      </c>
      <c r="T1170" s="74" t="s">
        <v>13</v>
      </c>
      <c r="U1170" s="74" t="s">
        <v>13</v>
      </c>
      <c r="V1170" s="78" t="s">
        <v>13</v>
      </c>
      <c r="W1170" s="74" t="s">
        <v>13</v>
      </c>
      <c r="X1170" s="78" t="s">
        <v>13</v>
      </c>
      <c r="Y1170" s="74" t="s">
        <v>13</v>
      </c>
      <c r="Z1170" s="74" t="s">
        <v>13</v>
      </c>
      <c r="AA1170" s="74" t="s">
        <v>13</v>
      </c>
      <c r="AB1170" s="74" t="s">
        <v>13</v>
      </c>
      <c r="AC1170" s="74" t="s">
        <v>13</v>
      </c>
      <c r="AD1170" s="78"/>
      <c r="AE1170" s="74"/>
      <c r="AF1170" s="78"/>
      <c r="AG1170" s="74"/>
      <c r="AH1170" s="74"/>
      <c r="AI1170" s="74"/>
      <c r="AJ1170" s="74"/>
      <c r="AK1170" s="74"/>
      <c r="AL1170" s="78">
        <v>60</v>
      </c>
      <c r="AM1170" s="74">
        <v>3.3</v>
      </c>
      <c r="AN1170" s="78">
        <v>60</v>
      </c>
      <c r="AO1170" s="74">
        <v>10.3</v>
      </c>
      <c r="AP1170" s="74">
        <v>17.2</v>
      </c>
      <c r="AQ1170" s="74">
        <v>43.1</v>
      </c>
      <c r="AR1170" s="74">
        <v>60.3</v>
      </c>
      <c r="AS1170" s="74">
        <v>72.400000000000006</v>
      </c>
      <c r="AT1170" s="78" t="s">
        <v>13</v>
      </c>
      <c r="AU1170" s="74" t="s">
        <v>13</v>
      </c>
      <c r="AV1170" s="78" t="s">
        <v>13</v>
      </c>
      <c r="AW1170" s="74" t="s">
        <v>13</v>
      </c>
      <c r="AX1170" s="74" t="s">
        <v>13</v>
      </c>
      <c r="AY1170" s="74" t="s">
        <v>13</v>
      </c>
      <c r="AZ1170" s="74" t="s">
        <v>13</v>
      </c>
      <c r="BA1170" s="74" t="s">
        <v>13</v>
      </c>
      <c r="BB1170" s="78" t="s">
        <v>13</v>
      </c>
      <c r="BC1170" s="74" t="s">
        <v>13</v>
      </c>
      <c r="BD1170" s="78" t="s">
        <v>13</v>
      </c>
      <c r="BE1170" s="74" t="s">
        <v>13</v>
      </c>
      <c r="BF1170" s="74" t="s">
        <v>13</v>
      </c>
      <c r="BG1170" s="74" t="s">
        <v>13</v>
      </c>
      <c r="BH1170" s="74" t="s">
        <v>13</v>
      </c>
      <c r="BI1170" s="74" t="s">
        <v>13</v>
      </c>
      <c r="BJ1170" s="78"/>
      <c r="BK1170" s="74"/>
      <c r="BL1170" s="78"/>
      <c r="BM1170" s="74"/>
      <c r="BN1170" s="74"/>
      <c r="BO1170" s="74"/>
      <c r="BP1170" s="74"/>
      <c r="BQ1170" s="74"/>
      <c r="BR1170" s="78">
        <v>120</v>
      </c>
      <c r="BS1170" s="74">
        <v>5.7</v>
      </c>
      <c r="BT1170" s="78">
        <v>115</v>
      </c>
      <c r="BU1170" s="74">
        <v>9.6</v>
      </c>
      <c r="BV1170" s="74">
        <v>19.100000000000001</v>
      </c>
      <c r="BW1170" s="74">
        <v>40.9</v>
      </c>
      <c r="BX1170" s="74">
        <v>59.1</v>
      </c>
      <c r="BY1170" s="74">
        <v>71.3</v>
      </c>
      <c r="BZ1170" s="78" t="s">
        <v>13</v>
      </c>
      <c r="CA1170" s="74" t="s">
        <v>13</v>
      </c>
      <c r="CB1170" s="78" t="s">
        <v>13</v>
      </c>
      <c r="CC1170" s="74" t="s">
        <v>13</v>
      </c>
      <c r="CD1170" s="74" t="s">
        <v>13</v>
      </c>
      <c r="CE1170" s="74" t="s">
        <v>13</v>
      </c>
      <c r="CF1170" s="74" t="s">
        <v>13</v>
      </c>
      <c r="CG1170" s="74" t="s">
        <v>13</v>
      </c>
      <c r="CH1170" s="78" t="s">
        <v>13</v>
      </c>
      <c r="CI1170" s="74" t="s">
        <v>13</v>
      </c>
      <c r="CJ1170" s="78" t="s">
        <v>13</v>
      </c>
      <c r="CK1170" s="74" t="s">
        <v>13</v>
      </c>
      <c r="CL1170" s="74" t="s">
        <v>13</v>
      </c>
      <c r="CM1170" s="74" t="s">
        <v>13</v>
      </c>
      <c r="CN1170" s="74" t="s">
        <v>13</v>
      </c>
      <c r="CO1170" s="74" t="s">
        <v>13</v>
      </c>
      <c r="CP1170" s="78"/>
      <c r="CQ1170" s="74"/>
      <c r="CR1170" s="78"/>
      <c r="CS1170" s="74"/>
      <c r="CT1170" s="74"/>
      <c r="CU1170" s="74"/>
      <c r="CV1170" s="74"/>
      <c r="CW1170" s="74"/>
    </row>
    <row r="1171" spans="1:101" ht="16.5" x14ac:dyDescent="0.3">
      <c r="A1171" s="74" t="s">
        <v>296</v>
      </c>
      <c r="B1171" s="74">
        <v>149</v>
      </c>
      <c r="C1171" s="74">
        <v>10007784</v>
      </c>
      <c r="D1171" s="74" t="s">
        <v>27</v>
      </c>
      <c r="E1171" s="74" t="s">
        <v>263</v>
      </c>
      <c r="F1171" s="78">
        <v>1390</v>
      </c>
      <c r="G1171" s="74">
        <v>2.9</v>
      </c>
      <c r="H1171" s="78">
        <v>1350</v>
      </c>
      <c r="I1171" s="74">
        <v>5.9</v>
      </c>
      <c r="J1171" s="74">
        <v>9.1999999999999993</v>
      </c>
      <c r="K1171" s="74">
        <v>51.3</v>
      </c>
      <c r="L1171" s="74">
        <v>69</v>
      </c>
      <c r="M1171" s="74">
        <v>84.9</v>
      </c>
      <c r="N1171" s="78" t="s">
        <v>13</v>
      </c>
      <c r="O1171" s="74" t="s">
        <v>13</v>
      </c>
      <c r="P1171" s="78" t="s">
        <v>13</v>
      </c>
      <c r="Q1171" s="74" t="s">
        <v>13</v>
      </c>
      <c r="R1171" s="74" t="s">
        <v>13</v>
      </c>
      <c r="S1171" s="74" t="s">
        <v>13</v>
      </c>
      <c r="T1171" s="74" t="s">
        <v>13</v>
      </c>
      <c r="U1171" s="74" t="s">
        <v>13</v>
      </c>
      <c r="V1171" s="78" t="s">
        <v>13</v>
      </c>
      <c r="W1171" s="74" t="s">
        <v>13</v>
      </c>
      <c r="X1171" s="78" t="s">
        <v>13</v>
      </c>
      <c r="Y1171" s="74" t="s">
        <v>13</v>
      </c>
      <c r="Z1171" s="74" t="s">
        <v>13</v>
      </c>
      <c r="AA1171" s="74" t="s">
        <v>13</v>
      </c>
      <c r="AB1171" s="74" t="s">
        <v>13</v>
      </c>
      <c r="AC1171" s="74" t="s">
        <v>13</v>
      </c>
      <c r="AD1171" s="78"/>
      <c r="AE1171" s="74"/>
      <c r="AF1171" s="78"/>
      <c r="AG1171" s="74"/>
      <c r="AH1171" s="74"/>
      <c r="AI1171" s="74"/>
      <c r="AJ1171" s="74"/>
      <c r="AK1171" s="74"/>
      <c r="AL1171" s="78">
        <v>1140</v>
      </c>
      <c r="AM1171" s="74">
        <v>3.5</v>
      </c>
      <c r="AN1171" s="78">
        <v>1100</v>
      </c>
      <c r="AO1171" s="74">
        <v>7.7</v>
      </c>
      <c r="AP1171" s="74">
        <v>9.1999999999999993</v>
      </c>
      <c r="AQ1171" s="74">
        <v>49.5</v>
      </c>
      <c r="AR1171" s="74">
        <v>65.3</v>
      </c>
      <c r="AS1171" s="74">
        <v>83.1</v>
      </c>
      <c r="AT1171" s="78" t="s">
        <v>13</v>
      </c>
      <c r="AU1171" s="74" t="s">
        <v>13</v>
      </c>
      <c r="AV1171" s="78" t="s">
        <v>13</v>
      </c>
      <c r="AW1171" s="74" t="s">
        <v>13</v>
      </c>
      <c r="AX1171" s="74" t="s">
        <v>13</v>
      </c>
      <c r="AY1171" s="74" t="s">
        <v>13</v>
      </c>
      <c r="AZ1171" s="74" t="s">
        <v>13</v>
      </c>
      <c r="BA1171" s="74" t="s">
        <v>13</v>
      </c>
      <c r="BB1171" s="78" t="s">
        <v>13</v>
      </c>
      <c r="BC1171" s="74" t="s">
        <v>13</v>
      </c>
      <c r="BD1171" s="78" t="s">
        <v>13</v>
      </c>
      <c r="BE1171" s="74" t="s">
        <v>13</v>
      </c>
      <c r="BF1171" s="74" t="s">
        <v>13</v>
      </c>
      <c r="BG1171" s="74" t="s">
        <v>13</v>
      </c>
      <c r="BH1171" s="74" t="s">
        <v>13</v>
      </c>
      <c r="BI1171" s="74" t="s">
        <v>13</v>
      </c>
      <c r="BJ1171" s="78"/>
      <c r="BK1171" s="74"/>
      <c r="BL1171" s="78"/>
      <c r="BM1171" s="74"/>
      <c r="BN1171" s="74"/>
      <c r="BO1171" s="74"/>
      <c r="BP1171" s="74"/>
      <c r="BQ1171" s="74"/>
      <c r="BR1171" s="78">
        <v>2530</v>
      </c>
      <c r="BS1171" s="74">
        <v>3.2</v>
      </c>
      <c r="BT1171" s="78">
        <v>2450</v>
      </c>
      <c r="BU1171" s="74">
        <v>6.7</v>
      </c>
      <c r="BV1171" s="74">
        <v>9.1999999999999993</v>
      </c>
      <c r="BW1171" s="74">
        <v>50.5</v>
      </c>
      <c r="BX1171" s="74">
        <v>67.400000000000006</v>
      </c>
      <c r="BY1171" s="74">
        <v>84.1</v>
      </c>
      <c r="BZ1171" s="78" t="s">
        <v>13</v>
      </c>
      <c r="CA1171" s="74" t="s">
        <v>13</v>
      </c>
      <c r="CB1171" s="78" t="s">
        <v>13</v>
      </c>
      <c r="CC1171" s="74" t="s">
        <v>13</v>
      </c>
      <c r="CD1171" s="74" t="s">
        <v>13</v>
      </c>
      <c r="CE1171" s="74" t="s">
        <v>13</v>
      </c>
      <c r="CF1171" s="74" t="s">
        <v>13</v>
      </c>
      <c r="CG1171" s="74" t="s">
        <v>13</v>
      </c>
      <c r="CH1171" s="78" t="s">
        <v>13</v>
      </c>
      <c r="CI1171" s="74" t="s">
        <v>13</v>
      </c>
      <c r="CJ1171" s="78" t="s">
        <v>13</v>
      </c>
      <c r="CK1171" s="74" t="s">
        <v>13</v>
      </c>
      <c r="CL1171" s="74" t="s">
        <v>13</v>
      </c>
      <c r="CM1171" s="74" t="s">
        <v>13</v>
      </c>
      <c r="CN1171" s="74" t="s">
        <v>13</v>
      </c>
      <c r="CO1171" s="74" t="s">
        <v>13</v>
      </c>
      <c r="CP1171" s="78"/>
      <c r="CQ1171" s="74"/>
      <c r="CR1171" s="78"/>
      <c r="CS1171" s="74"/>
      <c r="CT1171" s="74"/>
      <c r="CU1171" s="74"/>
      <c r="CV1171" s="74"/>
      <c r="CW1171" s="74"/>
    </row>
    <row r="1172" spans="1:101" ht="16.5" x14ac:dyDescent="0.3">
      <c r="A1172" s="74" t="s">
        <v>296</v>
      </c>
      <c r="B1172" s="74">
        <v>163</v>
      </c>
      <c r="C1172" s="74">
        <v>10007163</v>
      </c>
      <c r="D1172" s="74" t="s">
        <v>16</v>
      </c>
      <c r="E1172" s="74" t="s">
        <v>265</v>
      </c>
      <c r="F1172" s="78">
        <v>1245</v>
      </c>
      <c r="G1172" s="74">
        <v>2.2000000000000002</v>
      </c>
      <c r="H1172" s="78">
        <v>1220</v>
      </c>
      <c r="I1172" s="74">
        <v>7.5</v>
      </c>
      <c r="J1172" s="74">
        <v>8.1999999999999993</v>
      </c>
      <c r="K1172" s="74">
        <v>54.4</v>
      </c>
      <c r="L1172" s="74">
        <v>73.2</v>
      </c>
      <c r="M1172" s="74">
        <v>84.3</v>
      </c>
      <c r="N1172" s="78" t="s">
        <v>13</v>
      </c>
      <c r="O1172" s="74" t="s">
        <v>13</v>
      </c>
      <c r="P1172" s="78" t="s">
        <v>13</v>
      </c>
      <c r="Q1172" s="74" t="s">
        <v>13</v>
      </c>
      <c r="R1172" s="74" t="s">
        <v>13</v>
      </c>
      <c r="S1172" s="74" t="s">
        <v>13</v>
      </c>
      <c r="T1172" s="74" t="s">
        <v>13</v>
      </c>
      <c r="U1172" s="74" t="s">
        <v>13</v>
      </c>
      <c r="V1172" s="78" t="s">
        <v>13</v>
      </c>
      <c r="W1172" s="74" t="s">
        <v>13</v>
      </c>
      <c r="X1172" s="78" t="s">
        <v>13</v>
      </c>
      <c r="Y1172" s="74" t="s">
        <v>13</v>
      </c>
      <c r="Z1172" s="74" t="s">
        <v>13</v>
      </c>
      <c r="AA1172" s="74" t="s">
        <v>13</v>
      </c>
      <c r="AB1172" s="74" t="s">
        <v>13</v>
      </c>
      <c r="AC1172" s="74" t="s">
        <v>13</v>
      </c>
      <c r="AD1172" s="78"/>
      <c r="AE1172" s="74"/>
      <c r="AF1172" s="78"/>
      <c r="AG1172" s="74"/>
      <c r="AH1172" s="74"/>
      <c r="AI1172" s="74"/>
      <c r="AJ1172" s="74"/>
      <c r="AK1172" s="74"/>
      <c r="AL1172" s="78">
        <v>1225</v>
      </c>
      <c r="AM1172" s="74">
        <v>1.8</v>
      </c>
      <c r="AN1172" s="78">
        <v>1205</v>
      </c>
      <c r="AO1172" s="74">
        <v>7.6</v>
      </c>
      <c r="AP1172" s="74">
        <v>8.6</v>
      </c>
      <c r="AQ1172" s="74">
        <v>56.4</v>
      </c>
      <c r="AR1172" s="74">
        <v>73.7</v>
      </c>
      <c r="AS1172" s="74">
        <v>83.8</v>
      </c>
      <c r="AT1172" s="78" t="s">
        <v>13</v>
      </c>
      <c r="AU1172" s="74" t="s">
        <v>13</v>
      </c>
      <c r="AV1172" s="78" t="s">
        <v>13</v>
      </c>
      <c r="AW1172" s="74" t="s">
        <v>13</v>
      </c>
      <c r="AX1172" s="74" t="s">
        <v>13</v>
      </c>
      <c r="AY1172" s="74" t="s">
        <v>13</v>
      </c>
      <c r="AZ1172" s="74" t="s">
        <v>13</v>
      </c>
      <c r="BA1172" s="74" t="s">
        <v>13</v>
      </c>
      <c r="BB1172" s="78" t="s">
        <v>13</v>
      </c>
      <c r="BC1172" s="74" t="s">
        <v>13</v>
      </c>
      <c r="BD1172" s="78" t="s">
        <v>13</v>
      </c>
      <c r="BE1172" s="74" t="s">
        <v>13</v>
      </c>
      <c r="BF1172" s="74" t="s">
        <v>13</v>
      </c>
      <c r="BG1172" s="74" t="s">
        <v>13</v>
      </c>
      <c r="BH1172" s="74" t="s">
        <v>13</v>
      </c>
      <c r="BI1172" s="74" t="s">
        <v>13</v>
      </c>
      <c r="BJ1172" s="78"/>
      <c r="BK1172" s="74"/>
      <c r="BL1172" s="78"/>
      <c r="BM1172" s="74"/>
      <c r="BN1172" s="74"/>
      <c r="BO1172" s="74"/>
      <c r="BP1172" s="74"/>
      <c r="BQ1172" s="74"/>
      <c r="BR1172" s="78">
        <v>2475</v>
      </c>
      <c r="BS1172" s="74">
        <v>2</v>
      </c>
      <c r="BT1172" s="78">
        <v>2425</v>
      </c>
      <c r="BU1172" s="74">
        <v>7.5</v>
      </c>
      <c r="BV1172" s="74">
        <v>8.4</v>
      </c>
      <c r="BW1172" s="74">
        <v>55.4</v>
      </c>
      <c r="BX1172" s="74">
        <v>73.400000000000006</v>
      </c>
      <c r="BY1172" s="74">
        <v>84.1</v>
      </c>
      <c r="BZ1172" s="78" t="s">
        <v>13</v>
      </c>
      <c r="CA1172" s="74" t="s">
        <v>13</v>
      </c>
      <c r="CB1172" s="78" t="s">
        <v>13</v>
      </c>
      <c r="CC1172" s="74" t="s">
        <v>13</v>
      </c>
      <c r="CD1172" s="74" t="s">
        <v>13</v>
      </c>
      <c r="CE1172" s="74" t="s">
        <v>13</v>
      </c>
      <c r="CF1172" s="74" t="s">
        <v>13</v>
      </c>
      <c r="CG1172" s="74" t="s">
        <v>13</v>
      </c>
      <c r="CH1172" s="78" t="s">
        <v>13</v>
      </c>
      <c r="CI1172" s="74" t="s">
        <v>13</v>
      </c>
      <c r="CJ1172" s="78" t="s">
        <v>13</v>
      </c>
      <c r="CK1172" s="74" t="s">
        <v>13</v>
      </c>
      <c r="CL1172" s="74" t="s">
        <v>13</v>
      </c>
      <c r="CM1172" s="74" t="s">
        <v>13</v>
      </c>
      <c r="CN1172" s="74" t="s">
        <v>13</v>
      </c>
      <c r="CO1172" s="74" t="s">
        <v>13</v>
      </c>
      <c r="CP1172" s="78"/>
      <c r="CQ1172" s="74"/>
      <c r="CR1172" s="78"/>
      <c r="CS1172" s="74"/>
      <c r="CT1172" s="74"/>
      <c r="CU1172" s="74"/>
      <c r="CV1172" s="74"/>
      <c r="CW1172" s="74"/>
    </row>
    <row r="1173" spans="1:101" ht="16.5" x14ac:dyDescent="0.3">
      <c r="A1173" s="74" t="s">
        <v>296</v>
      </c>
      <c r="B1173" s="74">
        <v>81</v>
      </c>
      <c r="C1173" s="74">
        <v>10007164</v>
      </c>
      <c r="D1173" s="74" t="s">
        <v>19</v>
      </c>
      <c r="E1173" s="74" t="s">
        <v>267</v>
      </c>
      <c r="F1173" s="78">
        <v>2710</v>
      </c>
      <c r="G1173" s="74">
        <v>4.8</v>
      </c>
      <c r="H1173" s="78">
        <v>2580</v>
      </c>
      <c r="I1173" s="74">
        <v>6.8</v>
      </c>
      <c r="J1173" s="74">
        <v>8.9</v>
      </c>
      <c r="K1173" s="74">
        <v>65.8</v>
      </c>
      <c r="L1173" s="74">
        <v>79.900000000000006</v>
      </c>
      <c r="M1173" s="74">
        <v>84.4</v>
      </c>
      <c r="N1173" s="78" t="s">
        <v>13</v>
      </c>
      <c r="O1173" s="74" t="s">
        <v>13</v>
      </c>
      <c r="P1173" s="78" t="s">
        <v>13</v>
      </c>
      <c r="Q1173" s="74" t="s">
        <v>13</v>
      </c>
      <c r="R1173" s="74" t="s">
        <v>13</v>
      </c>
      <c r="S1173" s="74" t="s">
        <v>13</v>
      </c>
      <c r="T1173" s="74" t="s">
        <v>13</v>
      </c>
      <c r="U1173" s="74" t="s">
        <v>13</v>
      </c>
      <c r="V1173" s="78" t="s">
        <v>13</v>
      </c>
      <c r="W1173" s="74" t="s">
        <v>13</v>
      </c>
      <c r="X1173" s="78" t="s">
        <v>13</v>
      </c>
      <c r="Y1173" s="74" t="s">
        <v>13</v>
      </c>
      <c r="Z1173" s="74" t="s">
        <v>13</v>
      </c>
      <c r="AA1173" s="74" t="s">
        <v>13</v>
      </c>
      <c r="AB1173" s="74" t="s">
        <v>13</v>
      </c>
      <c r="AC1173" s="74" t="s">
        <v>13</v>
      </c>
      <c r="AD1173" s="78"/>
      <c r="AE1173" s="74"/>
      <c r="AF1173" s="78"/>
      <c r="AG1173" s="74"/>
      <c r="AH1173" s="74"/>
      <c r="AI1173" s="74"/>
      <c r="AJ1173" s="74"/>
      <c r="AK1173" s="74"/>
      <c r="AL1173" s="78">
        <v>2140</v>
      </c>
      <c r="AM1173" s="74">
        <v>2.5</v>
      </c>
      <c r="AN1173" s="78">
        <v>2085</v>
      </c>
      <c r="AO1173" s="74">
        <v>8.6</v>
      </c>
      <c r="AP1173" s="74">
        <v>12.4</v>
      </c>
      <c r="AQ1173" s="74">
        <v>65.400000000000006</v>
      </c>
      <c r="AR1173" s="74">
        <v>74.400000000000006</v>
      </c>
      <c r="AS1173" s="74">
        <v>79</v>
      </c>
      <c r="AT1173" s="78" t="s">
        <v>13</v>
      </c>
      <c r="AU1173" s="74" t="s">
        <v>13</v>
      </c>
      <c r="AV1173" s="78" t="s">
        <v>13</v>
      </c>
      <c r="AW1173" s="74" t="s">
        <v>13</v>
      </c>
      <c r="AX1173" s="74" t="s">
        <v>13</v>
      </c>
      <c r="AY1173" s="74" t="s">
        <v>13</v>
      </c>
      <c r="AZ1173" s="74" t="s">
        <v>13</v>
      </c>
      <c r="BA1173" s="74" t="s">
        <v>13</v>
      </c>
      <c r="BB1173" s="78" t="s">
        <v>13</v>
      </c>
      <c r="BC1173" s="74" t="s">
        <v>13</v>
      </c>
      <c r="BD1173" s="78" t="s">
        <v>13</v>
      </c>
      <c r="BE1173" s="74" t="s">
        <v>13</v>
      </c>
      <c r="BF1173" s="74" t="s">
        <v>13</v>
      </c>
      <c r="BG1173" s="74" t="s">
        <v>13</v>
      </c>
      <c r="BH1173" s="74" t="s">
        <v>13</v>
      </c>
      <c r="BI1173" s="74" t="s">
        <v>13</v>
      </c>
      <c r="BJ1173" s="78"/>
      <c r="BK1173" s="74"/>
      <c r="BL1173" s="78"/>
      <c r="BM1173" s="74"/>
      <c r="BN1173" s="74"/>
      <c r="BO1173" s="74"/>
      <c r="BP1173" s="74"/>
      <c r="BQ1173" s="74"/>
      <c r="BR1173" s="78">
        <v>4855</v>
      </c>
      <c r="BS1173" s="74">
        <v>3.8</v>
      </c>
      <c r="BT1173" s="78">
        <v>4670</v>
      </c>
      <c r="BU1173" s="74">
        <v>7.6</v>
      </c>
      <c r="BV1173" s="74">
        <v>10.5</v>
      </c>
      <c r="BW1173" s="74">
        <v>65.599999999999994</v>
      </c>
      <c r="BX1173" s="74">
        <v>77.5</v>
      </c>
      <c r="BY1173" s="74">
        <v>81.900000000000006</v>
      </c>
      <c r="BZ1173" s="78" t="s">
        <v>13</v>
      </c>
      <c r="CA1173" s="74" t="s">
        <v>13</v>
      </c>
      <c r="CB1173" s="78" t="s">
        <v>13</v>
      </c>
      <c r="CC1173" s="74" t="s">
        <v>13</v>
      </c>
      <c r="CD1173" s="74" t="s">
        <v>13</v>
      </c>
      <c r="CE1173" s="74" t="s">
        <v>13</v>
      </c>
      <c r="CF1173" s="74" t="s">
        <v>13</v>
      </c>
      <c r="CG1173" s="74" t="s">
        <v>13</v>
      </c>
      <c r="CH1173" s="78" t="s">
        <v>13</v>
      </c>
      <c r="CI1173" s="74" t="s">
        <v>13</v>
      </c>
      <c r="CJ1173" s="78" t="s">
        <v>13</v>
      </c>
      <c r="CK1173" s="74" t="s">
        <v>13</v>
      </c>
      <c r="CL1173" s="74" t="s">
        <v>13</v>
      </c>
      <c r="CM1173" s="74" t="s">
        <v>13</v>
      </c>
      <c r="CN1173" s="74" t="s">
        <v>13</v>
      </c>
      <c r="CO1173" s="74" t="s">
        <v>13</v>
      </c>
      <c r="CP1173" s="78"/>
      <c r="CQ1173" s="74"/>
      <c r="CR1173" s="78"/>
      <c r="CS1173" s="74"/>
      <c r="CT1173" s="74"/>
      <c r="CU1173" s="74"/>
      <c r="CV1173" s="74"/>
      <c r="CW1173" s="74"/>
    </row>
    <row r="1174" spans="1:101" ht="16.5" x14ac:dyDescent="0.3">
      <c r="A1174" s="74" t="s">
        <v>296</v>
      </c>
      <c r="B1174" s="74">
        <v>80</v>
      </c>
      <c r="C1174" s="74">
        <v>10006566</v>
      </c>
      <c r="D1174" s="74" t="s">
        <v>27</v>
      </c>
      <c r="E1174" s="74" t="s">
        <v>269</v>
      </c>
      <c r="F1174" s="78">
        <v>890</v>
      </c>
      <c r="G1174" s="74">
        <v>7.6</v>
      </c>
      <c r="H1174" s="78">
        <v>825</v>
      </c>
      <c r="I1174" s="74">
        <v>9.1</v>
      </c>
      <c r="J1174" s="74">
        <v>13</v>
      </c>
      <c r="K1174" s="74">
        <v>60.8</v>
      </c>
      <c r="L1174" s="74">
        <v>74.2</v>
      </c>
      <c r="M1174" s="74">
        <v>77.900000000000006</v>
      </c>
      <c r="N1174" s="78" t="s">
        <v>13</v>
      </c>
      <c r="O1174" s="74" t="s">
        <v>13</v>
      </c>
      <c r="P1174" s="78" t="s">
        <v>13</v>
      </c>
      <c r="Q1174" s="74" t="s">
        <v>13</v>
      </c>
      <c r="R1174" s="74" t="s">
        <v>13</v>
      </c>
      <c r="S1174" s="74" t="s">
        <v>13</v>
      </c>
      <c r="T1174" s="74" t="s">
        <v>13</v>
      </c>
      <c r="U1174" s="74" t="s">
        <v>13</v>
      </c>
      <c r="V1174" s="78" t="s">
        <v>13</v>
      </c>
      <c r="W1174" s="74" t="s">
        <v>13</v>
      </c>
      <c r="X1174" s="78" t="s">
        <v>13</v>
      </c>
      <c r="Y1174" s="74" t="s">
        <v>13</v>
      </c>
      <c r="Z1174" s="74" t="s">
        <v>13</v>
      </c>
      <c r="AA1174" s="74" t="s">
        <v>13</v>
      </c>
      <c r="AB1174" s="74" t="s">
        <v>13</v>
      </c>
      <c r="AC1174" s="74" t="s">
        <v>13</v>
      </c>
      <c r="AD1174" s="78"/>
      <c r="AE1174" s="74"/>
      <c r="AF1174" s="78"/>
      <c r="AG1174" s="74"/>
      <c r="AH1174" s="74"/>
      <c r="AI1174" s="74"/>
      <c r="AJ1174" s="74"/>
      <c r="AK1174" s="74"/>
      <c r="AL1174" s="78">
        <v>565</v>
      </c>
      <c r="AM1174" s="74">
        <v>5.9</v>
      </c>
      <c r="AN1174" s="78">
        <v>530</v>
      </c>
      <c r="AO1174" s="74">
        <v>11.5</v>
      </c>
      <c r="AP1174" s="74">
        <v>15.4</v>
      </c>
      <c r="AQ1174" s="74">
        <v>57.6</v>
      </c>
      <c r="AR1174" s="74">
        <v>68</v>
      </c>
      <c r="AS1174" s="74">
        <v>73.099999999999994</v>
      </c>
      <c r="AT1174" s="78" t="s">
        <v>13</v>
      </c>
      <c r="AU1174" s="74" t="s">
        <v>13</v>
      </c>
      <c r="AV1174" s="78" t="s">
        <v>13</v>
      </c>
      <c r="AW1174" s="74" t="s">
        <v>13</v>
      </c>
      <c r="AX1174" s="74" t="s">
        <v>13</v>
      </c>
      <c r="AY1174" s="74" t="s">
        <v>13</v>
      </c>
      <c r="AZ1174" s="74" t="s">
        <v>13</v>
      </c>
      <c r="BA1174" s="74" t="s">
        <v>13</v>
      </c>
      <c r="BB1174" s="78" t="s">
        <v>13</v>
      </c>
      <c r="BC1174" s="74" t="s">
        <v>13</v>
      </c>
      <c r="BD1174" s="78" t="s">
        <v>13</v>
      </c>
      <c r="BE1174" s="74" t="s">
        <v>13</v>
      </c>
      <c r="BF1174" s="74" t="s">
        <v>13</v>
      </c>
      <c r="BG1174" s="74" t="s">
        <v>13</v>
      </c>
      <c r="BH1174" s="74" t="s">
        <v>13</v>
      </c>
      <c r="BI1174" s="74" t="s">
        <v>13</v>
      </c>
      <c r="BJ1174" s="78"/>
      <c r="BK1174" s="74"/>
      <c r="BL1174" s="78"/>
      <c r="BM1174" s="74"/>
      <c r="BN1174" s="74"/>
      <c r="BO1174" s="74"/>
      <c r="BP1174" s="74"/>
      <c r="BQ1174" s="74"/>
      <c r="BR1174" s="78">
        <v>1455</v>
      </c>
      <c r="BS1174" s="74">
        <v>6.9</v>
      </c>
      <c r="BT1174" s="78">
        <v>1355</v>
      </c>
      <c r="BU1174" s="74">
        <v>10</v>
      </c>
      <c r="BV1174" s="74">
        <v>14</v>
      </c>
      <c r="BW1174" s="74">
        <v>59.5</v>
      </c>
      <c r="BX1174" s="74">
        <v>71.8</v>
      </c>
      <c r="BY1174" s="74">
        <v>76</v>
      </c>
      <c r="BZ1174" s="78" t="s">
        <v>13</v>
      </c>
      <c r="CA1174" s="74" t="s">
        <v>13</v>
      </c>
      <c r="CB1174" s="78" t="s">
        <v>13</v>
      </c>
      <c r="CC1174" s="74" t="s">
        <v>13</v>
      </c>
      <c r="CD1174" s="74" t="s">
        <v>13</v>
      </c>
      <c r="CE1174" s="74" t="s">
        <v>13</v>
      </c>
      <c r="CF1174" s="74" t="s">
        <v>13</v>
      </c>
      <c r="CG1174" s="74" t="s">
        <v>13</v>
      </c>
      <c r="CH1174" s="78" t="s">
        <v>13</v>
      </c>
      <c r="CI1174" s="74" t="s">
        <v>13</v>
      </c>
      <c r="CJ1174" s="78" t="s">
        <v>13</v>
      </c>
      <c r="CK1174" s="74" t="s">
        <v>13</v>
      </c>
      <c r="CL1174" s="74" t="s">
        <v>13</v>
      </c>
      <c r="CM1174" s="74" t="s">
        <v>13</v>
      </c>
      <c r="CN1174" s="74" t="s">
        <v>13</v>
      </c>
      <c r="CO1174" s="74" t="s">
        <v>13</v>
      </c>
      <c r="CP1174" s="78"/>
      <c r="CQ1174" s="74"/>
      <c r="CR1174" s="78"/>
      <c r="CS1174" s="74"/>
      <c r="CT1174" s="74"/>
      <c r="CU1174" s="74"/>
      <c r="CV1174" s="74"/>
      <c r="CW1174" s="74"/>
    </row>
    <row r="1175" spans="1:101" ht="16.5" x14ac:dyDescent="0.3">
      <c r="A1175" s="74" t="s">
        <v>296</v>
      </c>
      <c r="B1175" s="74">
        <v>83</v>
      </c>
      <c r="C1175" s="74">
        <v>10007165</v>
      </c>
      <c r="D1175" s="74" t="s">
        <v>27</v>
      </c>
      <c r="E1175" s="74" t="s">
        <v>271</v>
      </c>
      <c r="F1175" s="78">
        <v>1650</v>
      </c>
      <c r="G1175" s="74">
        <v>3.5</v>
      </c>
      <c r="H1175" s="78">
        <v>1595</v>
      </c>
      <c r="I1175" s="74">
        <v>10.6</v>
      </c>
      <c r="J1175" s="74">
        <v>16.100000000000001</v>
      </c>
      <c r="K1175" s="74">
        <v>56</v>
      </c>
      <c r="L1175" s="74">
        <v>65.400000000000006</v>
      </c>
      <c r="M1175" s="74">
        <v>73.3</v>
      </c>
      <c r="N1175" s="78" t="s">
        <v>13</v>
      </c>
      <c r="O1175" s="74" t="s">
        <v>13</v>
      </c>
      <c r="P1175" s="78" t="s">
        <v>13</v>
      </c>
      <c r="Q1175" s="74" t="s">
        <v>13</v>
      </c>
      <c r="R1175" s="74" t="s">
        <v>13</v>
      </c>
      <c r="S1175" s="74" t="s">
        <v>13</v>
      </c>
      <c r="T1175" s="74" t="s">
        <v>13</v>
      </c>
      <c r="U1175" s="74" t="s">
        <v>13</v>
      </c>
      <c r="V1175" s="78" t="s">
        <v>13</v>
      </c>
      <c r="W1175" s="74" t="s">
        <v>13</v>
      </c>
      <c r="X1175" s="78" t="s">
        <v>13</v>
      </c>
      <c r="Y1175" s="74" t="s">
        <v>13</v>
      </c>
      <c r="Z1175" s="74" t="s">
        <v>13</v>
      </c>
      <c r="AA1175" s="74" t="s">
        <v>13</v>
      </c>
      <c r="AB1175" s="74" t="s">
        <v>13</v>
      </c>
      <c r="AC1175" s="74" t="s">
        <v>13</v>
      </c>
      <c r="AD1175" s="78"/>
      <c r="AE1175" s="74"/>
      <c r="AF1175" s="78"/>
      <c r="AG1175" s="74"/>
      <c r="AH1175" s="74"/>
      <c r="AI1175" s="74"/>
      <c r="AJ1175" s="74"/>
      <c r="AK1175" s="74"/>
      <c r="AL1175" s="78">
        <v>1225</v>
      </c>
      <c r="AM1175" s="74">
        <v>2.8</v>
      </c>
      <c r="AN1175" s="78">
        <v>1190</v>
      </c>
      <c r="AO1175" s="74">
        <v>12.3</v>
      </c>
      <c r="AP1175" s="74">
        <v>15.8</v>
      </c>
      <c r="AQ1175" s="74">
        <v>59.5</v>
      </c>
      <c r="AR1175" s="74">
        <v>65.7</v>
      </c>
      <c r="AS1175" s="74">
        <v>71.900000000000006</v>
      </c>
      <c r="AT1175" s="78" t="s">
        <v>13</v>
      </c>
      <c r="AU1175" s="74" t="s">
        <v>13</v>
      </c>
      <c r="AV1175" s="78" t="s">
        <v>13</v>
      </c>
      <c r="AW1175" s="74" t="s">
        <v>13</v>
      </c>
      <c r="AX1175" s="74" t="s">
        <v>13</v>
      </c>
      <c r="AY1175" s="74" t="s">
        <v>13</v>
      </c>
      <c r="AZ1175" s="74" t="s">
        <v>13</v>
      </c>
      <c r="BA1175" s="74" t="s">
        <v>13</v>
      </c>
      <c r="BB1175" s="78" t="s">
        <v>13</v>
      </c>
      <c r="BC1175" s="74" t="s">
        <v>13</v>
      </c>
      <c r="BD1175" s="78" t="s">
        <v>13</v>
      </c>
      <c r="BE1175" s="74" t="s">
        <v>13</v>
      </c>
      <c r="BF1175" s="74" t="s">
        <v>13</v>
      </c>
      <c r="BG1175" s="74" t="s">
        <v>13</v>
      </c>
      <c r="BH1175" s="74" t="s">
        <v>13</v>
      </c>
      <c r="BI1175" s="74" t="s">
        <v>13</v>
      </c>
      <c r="BJ1175" s="78"/>
      <c r="BK1175" s="74"/>
      <c r="BL1175" s="78"/>
      <c r="BM1175" s="74"/>
      <c r="BN1175" s="74"/>
      <c r="BO1175" s="74"/>
      <c r="BP1175" s="74"/>
      <c r="BQ1175" s="74"/>
      <c r="BR1175" s="78">
        <v>2875</v>
      </c>
      <c r="BS1175" s="74">
        <v>3.2</v>
      </c>
      <c r="BT1175" s="78">
        <v>2785</v>
      </c>
      <c r="BU1175" s="74">
        <v>11.3</v>
      </c>
      <c r="BV1175" s="74">
        <v>15.9</v>
      </c>
      <c r="BW1175" s="74">
        <v>57.5</v>
      </c>
      <c r="BX1175" s="74">
        <v>65.5</v>
      </c>
      <c r="BY1175" s="74">
        <v>72.7</v>
      </c>
      <c r="BZ1175" s="78" t="s">
        <v>13</v>
      </c>
      <c r="CA1175" s="74" t="s">
        <v>13</v>
      </c>
      <c r="CB1175" s="78" t="s">
        <v>13</v>
      </c>
      <c r="CC1175" s="74" t="s">
        <v>13</v>
      </c>
      <c r="CD1175" s="74" t="s">
        <v>13</v>
      </c>
      <c r="CE1175" s="74" t="s">
        <v>13</v>
      </c>
      <c r="CF1175" s="74" t="s">
        <v>13</v>
      </c>
      <c r="CG1175" s="74" t="s">
        <v>13</v>
      </c>
      <c r="CH1175" s="78" t="s">
        <v>13</v>
      </c>
      <c r="CI1175" s="74" t="s">
        <v>13</v>
      </c>
      <c r="CJ1175" s="78" t="s">
        <v>13</v>
      </c>
      <c r="CK1175" s="74" t="s">
        <v>13</v>
      </c>
      <c r="CL1175" s="74" t="s">
        <v>13</v>
      </c>
      <c r="CM1175" s="74" t="s">
        <v>13</v>
      </c>
      <c r="CN1175" s="74" t="s">
        <v>13</v>
      </c>
      <c r="CO1175" s="74" t="s">
        <v>13</v>
      </c>
      <c r="CP1175" s="78"/>
      <c r="CQ1175" s="74"/>
      <c r="CR1175" s="78"/>
      <c r="CS1175" s="74"/>
      <c r="CT1175" s="74"/>
      <c r="CU1175" s="74"/>
      <c r="CV1175" s="74"/>
      <c r="CW1175" s="74"/>
    </row>
    <row r="1176" spans="1:101" ht="16.5" x14ac:dyDescent="0.3">
      <c r="A1176" s="74" t="s">
        <v>296</v>
      </c>
      <c r="B1176" s="74">
        <v>21</v>
      </c>
      <c r="C1176" s="74">
        <v>10003614</v>
      </c>
      <c r="D1176" s="74" t="s">
        <v>49</v>
      </c>
      <c r="E1176" s="74" t="s">
        <v>273</v>
      </c>
      <c r="F1176" s="78">
        <v>870</v>
      </c>
      <c r="G1176" s="74">
        <v>2.4</v>
      </c>
      <c r="H1176" s="78">
        <v>850</v>
      </c>
      <c r="I1176" s="74">
        <v>5.2</v>
      </c>
      <c r="J1176" s="74">
        <v>7.9</v>
      </c>
      <c r="K1176" s="74">
        <v>71.599999999999994</v>
      </c>
      <c r="L1176" s="74">
        <v>82.1</v>
      </c>
      <c r="M1176" s="74">
        <v>86.9</v>
      </c>
      <c r="N1176" s="78" t="s">
        <v>13</v>
      </c>
      <c r="O1176" s="74" t="s">
        <v>13</v>
      </c>
      <c r="P1176" s="78" t="s">
        <v>13</v>
      </c>
      <c r="Q1176" s="74" t="s">
        <v>13</v>
      </c>
      <c r="R1176" s="74" t="s">
        <v>13</v>
      </c>
      <c r="S1176" s="74" t="s">
        <v>13</v>
      </c>
      <c r="T1176" s="74" t="s">
        <v>13</v>
      </c>
      <c r="U1176" s="74" t="s">
        <v>13</v>
      </c>
      <c r="V1176" s="78" t="s">
        <v>13</v>
      </c>
      <c r="W1176" s="74" t="s">
        <v>13</v>
      </c>
      <c r="X1176" s="78" t="s">
        <v>13</v>
      </c>
      <c r="Y1176" s="74" t="s">
        <v>13</v>
      </c>
      <c r="Z1176" s="74" t="s">
        <v>13</v>
      </c>
      <c r="AA1176" s="74" t="s">
        <v>13</v>
      </c>
      <c r="AB1176" s="74" t="s">
        <v>13</v>
      </c>
      <c r="AC1176" s="74" t="s">
        <v>13</v>
      </c>
      <c r="AD1176" s="78"/>
      <c r="AE1176" s="74"/>
      <c r="AF1176" s="78"/>
      <c r="AG1176" s="74"/>
      <c r="AH1176" s="74"/>
      <c r="AI1176" s="74"/>
      <c r="AJ1176" s="74"/>
      <c r="AK1176" s="74"/>
      <c r="AL1176" s="78">
        <v>415</v>
      </c>
      <c r="AM1176" s="74">
        <v>1.2</v>
      </c>
      <c r="AN1176" s="78">
        <v>410</v>
      </c>
      <c r="AO1176" s="74">
        <v>7.3</v>
      </c>
      <c r="AP1176" s="74">
        <v>12.2</v>
      </c>
      <c r="AQ1176" s="74">
        <v>68.599999999999994</v>
      </c>
      <c r="AR1176" s="74">
        <v>75.900000000000006</v>
      </c>
      <c r="AS1176" s="74">
        <v>80.5</v>
      </c>
      <c r="AT1176" s="78" t="s">
        <v>13</v>
      </c>
      <c r="AU1176" s="74" t="s">
        <v>13</v>
      </c>
      <c r="AV1176" s="78" t="s">
        <v>13</v>
      </c>
      <c r="AW1176" s="74" t="s">
        <v>13</v>
      </c>
      <c r="AX1176" s="74" t="s">
        <v>13</v>
      </c>
      <c r="AY1176" s="74" t="s">
        <v>13</v>
      </c>
      <c r="AZ1176" s="74" t="s">
        <v>13</v>
      </c>
      <c r="BA1176" s="74" t="s">
        <v>13</v>
      </c>
      <c r="BB1176" s="78" t="s">
        <v>13</v>
      </c>
      <c r="BC1176" s="74" t="s">
        <v>13</v>
      </c>
      <c r="BD1176" s="78" t="s">
        <v>13</v>
      </c>
      <c r="BE1176" s="74" t="s">
        <v>13</v>
      </c>
      <c r="BF1176" s="74" t="s">
        <v>13</v>
      </c>
      <c r="BG1176" s="74" t="s">
        <v>13</v>
      </c>
      <c r="BH1176" s="74" t="s">
        <v>13</v>
      </c>
      <c r="BI1176" s="74" t="s">
        <v>13</v>
      </c>
      <c r="BJ1176" s="78"/>
      <c r="BK1176" s="74"/>
      <c r="BL1176" s="78"/>
      <c r="BM1176" s="74"/>
      <c r="BN1176" s="74"/>
      <c r="BO1176" s="74"/>
      <c r="BP1176" s="74"/>
      <c r="BQ1176" s="74"/>
      <c r="BR1176" s="78">
        <v>1285</v>
      </c>
      <c r="BS1176" s="74">
        <v>2</v>
      </c>
      <c r="BT1176" s="78">
        <v>1260</v>
      </c>
      <c r="BU1176" s="74">
        <v>5.9</v>
      </c>
      <c r="BV1176" s="74">
        <v>9.3000000000000007</v>
      </c>
      <c r="BW1176" s="74">
        <v>70.599999999999994</v>
      </c>
      <c r="BX1176" s="74">
        <v>80.099999999999994</v>
      </c>
      <c r="BY1176" s="74">
        <v>84.8</v>
      </c>
      <c r="BZ1176" s="78" t="s">
        <v>13</v>
      </c>
      <c r="CA1176" s="74" t="s">
        <v>13</v>
      </c>
      <c r="CB1176" s="78" t="s">
        <v>13</v>
      </c>
      <c r="CC1176" s="74" t="s">
        <v>13</v>
      </c>
      <c r="CD1176" s="74" t="s">
        <v>13</v>
      </c>
      <c r="CE1176" s="74" t="s">
        <v>13</v>
      </c>
      <c r="CF1176" s="74" t="s">
        <v>13</v>
      </c>
      <c r="CG1176" s="74" t="s">
        <v>13</v>
      </c>
      <c r="CH1176" s="78" t="s">
        <v>13</v>
      </c>
      <c r="CI1176" s="74" t="s">
        <v>13</v>
      </c>
      <c r="CJ1176" s="78" t="s">
        <v>13</v>
      </c>
      <c r="CK1176" s="74" t="s">
        <v>13</v>
      </c>
      <c r="CL1176" s="74" t="s">
        <v>13</v>
      </c>
      <c r="CM1176" s="74" t="s">
        <v>13</v>
      </c>
      <c r="CN1176" s="74" t="s">
        <v>13</v>
      </c>
      <c r="CO1176" s="74" t="s">
        <v>13</v>
      </c>
      <c r="CP1176" s="78"/>
      <c r="CQ1176" s="74"/>
      <c r="CR1176" s="78"/>
      <c r="CS1176" s="74"/>
      <c r="CT1176" s="74"/>
      <c r="CU1176" s="74"/>
      <c r="CV1176" s="74"/>
      <c r="CW1176" s="74"/>
    </row>
    <row r="1177" spans="1:101" ht="16.5" x14ac:dyDescent="0.3">
      <c r="A1177" s="74" t="s">
        <v>296</v>
      </c>
      <c r="B1177" s="74">
        <v>85</v>
      </c>
      <c r="C1177" s="74">
        <v>10007166</v>
      </c>
      <c r="D1177" s="74" t="s">
        <v>16</v>
      </c>
      <c r="E1177" s="74" t="s">
        <v>275</v>
      </c>
      <c r="F1177" s="78">
        <v>1860</v>
      </c>
      <c r="G1177" s="74">
        <v>3.5</v>
      </c>
      <c r="H1177" s="78">
        <v>1795</v>
      </c>
      <c r="I1177" s="74">
        <v>6.5</v>
      </c>
      <c r="J1177" s="74">
        <v>10.6</v>
      </c>
      <c r="K1177" s="74">
        <v>61.8</v>
      </c>
      <c r="L1177" s="74">
        <v>77.900000000000006</v>
      </c>
      <c r="M1177" s="74">
        <v>82.9</v>
      </c>
      <c r="N1177" s="78" t="s">
        <v>13</v>
      </c>
      <c r="O1177" s="74" t="s">
        <v>13</v>
      </c>
      <c r="P1177" s="78" t="s">
        <v>13</v>
      </c>
      <c r="Q1177" s="74" t="s">
        <v>13</v>
      </c>
      <c r="R1177" s="74" t="s">
        <v>13</v>
      </c>
      <c r="S1177" s="74" t="s">
        <v>13</v>
      </c>
      <c r="T1177" s="74" t="s">
        <v>13</v>
      </c>
      <c r="U1177" s="74" t="s">
        <v>13</v>
      </c>
      <c r="V1177" s="78" t="s">
        <v>13</v>
      </c>
      <c r="W1177" s="74" t="s">
        <v>13</v>
      </c>
      <c r="X1177" s="78" t="s">
        <v>13</v>
      </c>
      <c r="Y1177" s="74" t="s">
        <v>13</v>
      </c>
      <c r="Z1177" s="74" t="s">
        <v>13</v>
      </c>
      <c r="AA1177" s="74" t="s">
        <v>13</v>
      </c>
      <c r="AB1177" s="74" t="s">
        <v>13</v>
      </c>
      <c r="AC1177" s="74" t="s">
        <v>13</v>
      </c>
      <c r="AD1177" s="78"/>
      <c r="AE1177" s="74"/>
      <c r="AF1177" s="78"/>
      <c r="AG1177" s="74"/>
      <c r="AH1177" s="74"/>
      <c r="AI1177" s="74"/>
      <c r="AJ1177" s="74"/>
      <c r="AK1177" s="74"/>
      <c r="AL1177" s="78">
        <v>1260</v>
      </c>
      <c r="AM1177" s="74">
        <v>1.3</v>
      </c>
      <c r="AN1177" s="78">
        <v>1245</v>
      </c>
      <c r="AO1177" s="74">
        <v>7.1</v>
      </c>
      <c r="AP1177" s="74">
        <v>14</v>
      </c>
      <c r="AQ1177" s="74">
        <v>63</v>
      </c>
      <c r="AR1177" s="74">
        <v>72.900000000000006</v>
      </c>
      <c r="AS1177" s="74">
        <v>78.900000000000006</v>
      </c>
      <c r="AT1177" s="78" t="s">
        <v>13</v>
      </c>
      <c r="AU1177" s="74" t="s">
        <v>13</v>
      </c>
      <c r="AV1177" s="78" t="s">
        <v>13</v>
      </c>
      <c r="AW1177" s="74" t="s">
        <v>13</v>
      </c>
      <c r="AX1177" s="74" t="s">
        <v>13</v>
      </c>
      <c r="AY1177" s="74" t="s">
        <v>13</v>
      </c>
      <c r="AZ1177" s="74" t="s">
        <v>13</v>
      </c>
      <c r="BA1177" s="74" t="s">
        <v>13</v>
      </c>
      <c r="BB1177" s="78" t="s">
        <v>13</v>
      </c>
      <c r="BC1177" s="74" t="s">
        <v>13</v>
      </c>
      <c r="BD1177" s="78" t="s">
        <v>13</v>
      </c>
      <c r="BE1177" s="74" t="s">
        <v>13</v>
      </c>
      <c r="BF1177" s="74" t="s">
        <v>13</v>
      </c>
      <c r="BG1177" s="74" t="s">
        <v>13</v>
      </c>
      <c r="BH1177" s="74" t="s">
        <v>13</v>
      </c>
      <c r="BI1177" s="74" t="s">
        <v>13</v>
      </c>
      <c r="BJ1177" s="78"/>
      <c r="BK1177" s="74"/>
      <c r="BL1177" s="78"/>
      <c r="BM1177" s="74"/>
      <c r="BN1177" s="74"/>
      <c r="BO1177" s="74"/>
      <c r="BP1177" s="74"/>
      <c r="BQ1177" s="74"/>
      <c r="BR1177" s="78">
        <v>3120</v>
      </c>
      <c r="BS1177" s="74">
        <v>2.6</v>
      </c>
      <c r="BT1177" s="78">
        <v>3040</v>
      </c>
      <c r="BU1177" s="74">
        <v>6.7</v>
      </c>
      <c r="BV1177" s="74">
        <v>12</v>
      </c>
      <c r="BW1177" s="74">
        <v>62.3</v>
      </c>
      <c r="BX1177" s="74">
        <v>75.8</v>
      </c>
      <c r="BY1177" s="74">
        <v>81.3</v>
      </c>
      <c r="BZ1177" s="78" t="s">
        <v>13</v>
      </c>
      <c r="CA1177" s="74" t="s">
        <v>13</v>
      </c>
      <c r="CB1177" s="78" t="s">
        <v>13</v>
      </c>
      <c r="CC1177" s="74" t="s">
        <v>13</v>
      </c>
      <c r="CD1177" s="74" t="s">
        <v>13</v>
      </c>
      <c r="CE1177" s="74" t="s">
        <v>13</v>
      </c>
      <c r="CF1177" s="74" t="s">
        <v>13</v>
      </c>
      <c r="CG1177" s="74" t="s">
        <v>13</v>
      </c>
      <c r="CH1177" s="78" t="s">
        <v>13</v>
      </c>
      <c r="CI1177" s="74" t="s">
        <v>13</v>
      </c>
      <c r="CJ1177" s="78" t="s">
        <v>13</v>
      </c>
      <c r="CK1177" s="74" t="s">
        <v>13</v>
      </c>
      <c r="CL1177" s="74" t="s">
        <v>13</v>
      </c>
      <c r="CM1177" s="74" t="s">
        <v>13</v>
      </c>
      <c r="CN1177" s="74" t="s">
        <v>13</v>
      </c>
      <c r="CO1177" s="74" t="s">
        <v>13</v>
      </c>
      <c r="CP1177" s="78"/>
      <c r="CQ1177" s="74"/>
      <c r="CR1177" s="78"/>
      <c r="CS1177" s="74"/>
      <c r="CT1177" s="74"/>
      <c r="CU1177" s="74"/>
      <c r="CV1177" s="74"/>
      <c r="CW1177" s="74"/>
    </row>
    <row r="1178" spans="1:101" ht="16.5" x14ac:dyDescent="0.3">
      <c r="A1178" s="74" t="s">
        <v>296</v>
      </c>
      <c r="B1178" s="74">
        <v>46</v>
      </c>
      <c r="C1178" s="74">
        <v>10007139</v>
      </c>
      <c r="D1178" s="74" t="s">
        <v>16</v>
      </c>
      <c r="E1178" s="74" t="s">
        <v>277</v>
      </c>
      <c r="F1178" s="78">
        <v>1040</v>
      </c>
      <c r="G1178" s="74">
        <v>3.5</v>
      </c>
      <c r="H1178" s="78">
        <v>1000</v>
      </c>
      <c r="I1178" s="74">
        <v>6.7</v>
      </c>
      <c r="J1178" s="74">
        <v>7.3</v>
      </c>
      <c r="K1178" s="74">
        <v>68.099999999999994</v>
      </c>
      <c r="L1178" s="74">
        <v>81.400000000000006</v>
      </c>
      <c r="M1178" s="74">
        <v>86</v>
      </c>
      <c r="N1178" s="78" t="s">
        <v>13</v>
      </c>
      <c r="O1178" s="74" t="s">
        <v>13</v>
      </c>
      <c r="P1178" s="78" t="s">
        <v>13</v>
      </c>
      <c r="Q1178" s="74" t="s">
        <v>13</v>
      </c>
      <c r="R1178" s="74" t="s">
        <v>13</v>
      </c>
      <c r="S1178" s="74" t="s">
        <v>13</v>
      </c>
      <c r="T1178" s="74" t="s">
        <v>13</v>
      </c>
      <c r="U1178" s="74" t="s">
        <v>13</v>
      </c>
      <c r="V1178" s="78" t="s">
        <v>13</v>
      </c>
      <c r="W1178" s="74" t="s">
        <v>13</v>
      </c>
      <c r="X1178" s="78" t="s">
        <v>13</v>
      </c>
      <c r="Y1178" s="74" t="s">
        <v>13</v>
      </c>
      <c r="Z1178" s="74" t="s">
        <v>13</v>
      </c>
      <c r="AA1178" s="74" t="s">
        <v>13</v>
      </c>
      <c r="AB1178" s="74" t="s">
        <v>13</v>
      </c>
      <c r="AC1178" s="74" t="s">
        <v>13</v>
      </c>
      <c r="AD1178" s="78"/>
      <c r="AE1178" s="74"/>
      <c r="AF1178" s="78"/>
      <c r="AG1178" s="74"/>
      <c r="AH1178" s="74"/>
      <c r="AI1178" s="74"/>
      <c r="AJ1178" s="74"/>
      <c r="AK1178" s="74"/>
      <c r="AL1178" s="78">
        <v>540</v>
      </c>
      <c r="AM1178" s="74">
        <v>1.5</v>
      </c>
      <c r="AN1178" s="78">
        <v>535</v>
      </c>
      <c r="AO1178" s="74">
        <v>6</v>
      </c>
      <c r="AP1178" s="74">
        <v>9.6</v>
      </c>
      <c r="AQ1178" s="74">
        <v>70.400000000000006</v>
      </c>
      <c r="AR1178" s="74">
        <v>79.8</v>
      </c>
      <c r="AS1178" s="74">
        <v>84.5</v>
      </c>
      <c r="AT1178" s="78" t="s">
        <v>13</v>
      </c>
      <c r="AU1178" s="74" t="s">
        <v>13</v>
      </c>
      <c r="AV1178" s="78" t="s">
        <v>13</v>
      </c>
      <c r="AW1178" s="74" t="s">
        <v>13</v>
      </c>
      <c r="AX1178" s="74" t="s">
        <v>13</v>
      </c>
      <c r="AY1178" s="74" t="s">
        <v>13</v>
      </c>
      <c r="AZ1178" s="74" t="s">
        <v>13</v>
      </c>
      <c r="BA1178" s="74" t="s">
        <v>13</v>
      </c>
      <c r="BB1178" s="78" t="s">
        <v>13</v>
      </c>
      <c r="BC1178" s="74" t="s">
        <v>13</v>
      </c>
      <c r="BD1178" s="78" t="s">
        <v>13</v>
      </c>
      <c r="BE1178" s="74" t="s">
        <v>13</v>
      </c>
      <c r="BF1178" s="74" t="s">
        <v>13</v>
      </c>
      <c r="BG1178" s="74" t="s">
        <v>13</v>
      </c>
      <c r="BH1178" s="74" t="s">
        <v>13</v>
      </c>
      <c r="BI1178" s="74" t="s">
        <v>13</v>
      </c>
      <c r="BJ1178" s="78"/>
      <c r="BK1178" s="74"/>
      <c r="BL1178" s="78"/>
      <c r="BM1178" s="74"/>
      <c r="BN1178" s="74"/>
      <c r="BO1178" s="74"/>
      <c r="BP1178" s="74"/>
      <c r="BQ1178" s="74"/>
      <c r="BR1178" s="78">
        <v>1580</v>
      </c>
      <c r="BS1178" s="74">
        <v>2.8</v>
      </c>
      <c r="BT1178" s="78">
        <v>1535</v>
      </c>
      <c r="BU1178" s="74">
        <v>6.4</v>
      </c>
      <c r="BV1178" s="74">
        <v>8.1</v>
      </c>
      <c r="BW1178" s="74">
        <v>68.900000000000006</v>
      </c>
      <c r="BX1178" s="74">
        <v>80.900000000000006</v>
      </c>
      <c r="BY1178" s="74">
        <v>85.5</v>
      </c>
      <c r="BZ1178" s="78" t="s">
        <v>13</v>
      </c>
      <c r="CA1178" s="74" t="s">
        <v>13</v>
      </c>
      <c r="CB1178" s="78" t="s">
        <v>13</v>
      </c>
      <c r="CC1178" s="74" t="s">
        <v>13</v>
      </c>
      <c r="CD1178" s="74" t="s">
        <v>13</v>
      </c>
      <c r="CE1178" s="74" t="s">
        <v>13</v>
      </c>
      <c r="CF1178" s="74" t="s">
        <v>13</v>
      </c>
      <c r="CG1178" s="74" t="s">
        <v>13</v>
      </c>
      <c r="CH1178" s="78" t="s">
        <v>13</v>
      </c>
      <c r="CI1178" s="74" t="s">
        <v>13</v>
      </c>
      <c r="CJ1178" s="78" t="s">
        <v>13</v>
      </c>
      <c r="CK1178" s="74" t="s">
        <v>13</v>
      </c>
      <c r="CL1178" s="74" t="s">
        <v>13</v>
      </c>
      <c r="CM1178" s="74" t="s">
        <v>13</v>
      </c>
      <c r="CN1178" s="74" t="s">
        <v>13</v>
      </c>
      <c r="CO1178" s="74" t="s">
        <v>13</v>
      </c>
      <c r="CP1178" s="78"/>
      <c r="CQ1178" s="74"/>
      <c r="CR1178" s="78"/>
      <c r="CS1178" s="74"/>
      <c r="CT1178" s="74"/>
      <c r="CU1178" s="74"/>
      <c r="CV1178" s="74"/>
      <c r="CW1178" s="74"/>
    </row>
    <row r="1179" spans="1:101" ht="16.5" x14ac:dyDescent="0.3">
      <c r="A1179" s="74" t="s">
        <v>296</v>
      </c>
      <c r="B1179" s="74">
        <v>189</v>
      </c>
      <c r="C1179" s="74">
        <v>10007657</v>
      </c>
      <c r="D1179" s="74" t="s">
        <v>11</v>
      </c>
      <c r="E1179" s="74" t="s">
        <v>279</v>
      </c>
      <c r="F1179" s="78">
        <v>120</v>
      </c>
      <c r="G1179" s="74">
        <v>4.2</v>
      </c>
      <c r="H1179" s="78">
        <v>115</v>
      </c>
      <c r="I1179" s="74">
        <v>9.6</v>
      </c>
      <c r="J1179" s="74">
        <v>13.2</v>
      </c>
      <c r="K1179" s="74">
        <v>65.8</v>
      </c>
      <c r="L1179" s="74">
        <v>70.2</v>
      </c>
      <c r="M1179" s="74">
        <v>77.2</v>
      </c>
      <c r="N1179" s="78" t="s">
        <v>13</v>
      </c>
      <c r="O1179" s="74" t="s">
        <v>13</v>
      </c>
      <c r="P1179" s="78" t="s">
        <v>13</v>
      </c>
      <c r="Q1179" s="74" t="s">
        <v>13</v>
      </c>
      <c r="R1179" s="74" t="s">
        <v>13</v>
      </c>
      <c r="S1179" s="74" t="s">
        <v>13</v>
      </c>
      <c r="T1179" s="74" t="s">
        <v>13</v>
      </c>
      <c r="U1179" s="74" t="s">
        <v>13</v>
      </c>
      <c r="V1179" s="78" t="s">
        <v>13</v>
      </c>
      <c r="W1179" s="74" t="s">
        <v>13</v>
      </c>
      <c r="X1179" s="78" t="s">
        <v>13</v>
      </c>
      <c r="Y1179" s="74" t="s">
        <v>13</v>
      </c>
      <c r="Z1179" s="74" t="s">
        <v>13</v>
      </c>
      <c r="AA1179" s="74" t="s">
        <v>13</v>
      </c>
      <c r="AB1179" s="74" t="s">
        <v>13</v>
      </c>
      <c r="AC1179" s="74" t="s">
        <v>13</v>
      </c>
      <c r="AD1179" s="78"/>
      <c r="AE1179" s="74"/>
      <c r="AF1179" s="78"/>
      <c r="AG1179" s="74"/>
      <c r="AH1179" s="74"/>
      <c r="AI1179" s="74"/>
      <c r="AJ1179" s="74"/>
      <c r="AK1179" s="74"/>
      <c r="AL1179" s="78">
        <v>50</v>
      </c>
      <c r="AM1179" s="74">
        <v>2.1</v>
      </c>
      <c r="AN1179" s="78">
        <v>45</v>
      </c>
      <c r="AO1179" s="74">
        <v>14.9</v>
      </c>
      <c r="AP1179" s="74">
        <v>19.100000000000001</v>
      </c>
      <c r="AQ1179" s="74">
        <v>53.2</v>
      </c>
      <c r="AR1179" s="74">
        <v>59.6</v>
      </c>
      <c r="AS1179" s="74">
        <v>66</v>
      </c>
      <c r="AT1179" s="78" t="s">
        <v>13</v>
      </c>
      <c r="AU1179" s="74" t="s">
        <v>13</v>
      </c>
      <c r="AV1179" s="78" t="s">
        <v>13</v>
      </c>
      <c r="AW1179" s="74" t="s">
        <v>13</v>
      </c>
      <c r="AX1179" s="74" t="s">
        <v>13</v>
      </c>
      <c r="AY1179" s="74" t="s">
        <v>13</v>
      </c>
      <c r="AZ1179" s="74" t="s">
        <v>13</v>
      </c>
      <c r="BA1179" s="74" t="s">
        <v>13</v>
      </c>
      <c r="BB1179" s="78" t="s">
        <v>13</v>
      </c>
      <c r="BC1179" s="74" t="s">
        <v>13</v>
      </c>
      <c r="BD1179" s="78" t="s">
        <v>13</v>
      </c>
      <c r="BE1179" s="74" t="s">
        <v>13</v>
      </c>
      <c r="BF1179" s="74" t="s">
        <v>13</v>
      </c>
      <c r="BG1179" s="74" t="s">
        <v>13</v>
      </c>
      <c r="BH1179" s="74" t="s">
        <v>13</v>
      </c>
      <c r="BI1179" s="74" t="s">
        <v>13</v>
      </c>
      <c r="BJ1179" s="78"/>
      <c r="BK1179" s="74"/>
      <c r="BL1179" s="78"/>
      <c r="BM1179" s="74"/>
      <c r="BN1179" s="74"/>
      <c r="BO1179" s="74"/>
      <c r="BP1179" s="74"/>
      <c r="BQ1179" s="74"/>
      <c r="BR1179" s="78">
        <v>165</v>
      </c>
      <c r="BS1179" s="74">
        <v>3.6</v>
      </c>
      <c r="BT1179" s="78">
        <v>160</v>
      </c>
      <c r="BU1179" s="74">
        <v>11.2</v>
      </c>
      <c r="BV1179" s="74">
        <v>14.9</v>
      </c>
      <c r="BW1179" s="74">
        <v>62.1</v>
      </c>
      <c r="BX1179" s="74">
        <v>67.099999999999994</v>
      </c>
      <c r="BY1179" s="74">
        <v>73.900000000000006</v>
      </c>
      <c r="BZ1179" s="78" t="s">
        <v>13</v>
      </c>
      <c r="CA1179" s="74" t="s">
        <v>13</v>
      </c>
      <c r="CB1179" s="78" t="s">
        <v>13</v>
      </c>
      <c r="CC1179" s="74" t="s">
        <v>13</v>
      </c>
      <c r="CD1179" s="74" t="s">
        <v>13</v>
      </c>
      <c r="CE1179" s="74" t="s">
        <v>13</v>
      </c>
      <c r="CF1179" s="74" t="s">
        <v>13</v>
      </c>
      <c r="CG1179" s="74" t="s">
        <v>13</v>
      </c>
      <c r="CH1179" s="78" t="s">
        <v>13</v>
      </c>
      <c r="CI1179" s="74" t="s">
        <v>13</v>
      </c>
      <c r="CJ1179" s="78" t="s">
        <v>13</v>
      </c>
      <c r="CK1179" s="74" t="s">
        <v>13</v>
      </c>
      <c r="CL1179" s="74" t="s">
        <v>13</v>
      </c>
      <c r="CM1179" s="74" t="s">
        <v>13</v>
      </c>
      <c r="CN1179" s="74" t="s">
        <v>13</v>
      </c>
      <c r="CO1179" s="74" t="s">
        <v>13</v>
      </c>
      <c r="CP1179" s="78"/>
      <c r="CQ1179" s="74"/>
      <c r="CR1179" s="78"/>
      <c r="CS1179" s="74"/>
      <c r="CT1179" s="74"/>
      <c r="CU1179" s="74"/>
      <c r="CV1179" s="74"/>
      <c r="CW1179" s="74"/>
    </row>
    <row r="1180" spans="1:101" ht="16.5" x14ac:dyDescent="0.3">
      <c r="A1180" s="74" t="s">
        <v>296</v>
      </c>
      <c r="B1180" s="74">
        <v>13</v>
      </c>
      <c r="C1180" s="74">
        <v>10007713</v>
      </c>
      <c r="D1180" s="74" t="s">
        <v>46</v>
      </c>
      <c r="E1180" s="74" t="s">
        <v>281</v>
      </c>
      <c r="F1180" s="78">
        <v>795</v>
      </c>
      <c r="G1180" s="74">
        <v>2.4</v>
      </c>
      <c r="H1180" s="78">
        <v>775</v>
      </c>
      <c r="I1180" s="74">
        <v>5.0999999999999996</v>
      </c>
      <c r="J1180" s="74">
        <v>8.8000000000000007</v>
      </c>
      <c r="K1180" s="74">
        <v>69.900000000000006</v>
      </c>
      <c r="L1180" s="74">
        <v>81.099999999999994</v>
      </c>
      <c r="M1180" s="74">
        <v>86.1</v>
      </c>
      <c r="N1180" s="78" t="s">
        <v>13</v>
      </c>
      <c r="O1180" s="74" t="s">
        <v>13</v>
      </c>
      <c r="P1180" s="78" t="s">
        <v>13</v>
      </c>
      <c r="Q1180" s="74" t="s">
        <v>13</v>
      </c>
      <c r="R1180" s="74" t="s">
        <v>13</v>
      </c>
      <c r="S1180" s="74" t="s">
        <v>13</v>
      </c>
      <c r="T1180" s="74" t="s">
        <v>13</v>
      </c>
      <c r="U1180" s="74" t="s">
        <v>13</v>
      </c>
      <c r="V1180" s="78" t="s">
        <v>13</v>
      </c>
      <c r="W1180" s="74" t="s">
        <v>13</v>
      </c>
      <c r="X1180" s="78" t="s">
        <v>13</v>
      </c>
      <c r="Y1180" s="74" t="s">
        <v>13</v>
      </c>
      <c r="Z1180" s="74" t="s">
        <v>13</v>
      </c>
      <c r="AA1180" s="74" t="s">
        <v>13</v>
      </c>
      <c r="AB1180" s="74" t="s">
        <v>13</v>
      </c>
      <c r="AC1180" s="74" t="s">
        <v>13</v>
      </c>
      <c r="AD1180" s="78"/>
      <c r="AE1180" s="74"/>
      <c r="AF1180" s="78"/>
      <c r="AG1180" s="74"/>
      <c r="AH1180" s="74"/>
      <c r="AI1180" s="74"/>
      <c r="AJ1180" s="74"/>
      <c r="AK1180" s="74"/>
      <c r="AL1180" s="78">
        <v>340</v>
      </c>
      <c r="AM1180" s="74">
        <v>2.9</v>
      </c>
      <c r="AN1180" s="78">
        <v>330</v>
      </c>
      <c r="AO1180" s="74">
        <v>7.3</v>
      </c>
      <c r="AP1180" s="74">
        <v>13.3</v>
      </c>
      <c r="AQ1180" s="74">
        <v>62.2</v>
      </c>
      <c r="AR1180" s="74">
        <v>74.3</v>
      </c>
      <c r="AS1180" s="74">
        <v>79.5</v>
      </c>
      <c r="AT1180" s="78" t="s">
        <v>13</v>
      </c>
      <c r="AU1180" s="74" t="s">
        <v>13</v>
      </c>
      <c r="AV1180" s="78" t="s">
        <v>13</v>
      </c>
      <c r="AW1180" s="74" t="s">
        <v>13</v>
      </c>
      <c r="AX1180" s="74" t="s">
        <v>13</v>
      </c>
      <c r="AY1180" s="74" t="s">
        <v>13</v>
      </c>
      <c r="AZ1180" s="74" t="s">
        <v>13</v>
      </c>
      <c r="BA1180" s="74" t="s">
        <v>13</v>
      </c>
      <c r="BB1180" s="78" t="s">
        <v>13</v>
      </c>
      <c r="BC1180" s="74" t="s">
        <v>13</v>
      </c>
      <c r="BD1180" s="78" t="s">
        <v>13</v>
      </c>
      <c r="BE1180" s="74" t="s">
        <v>13</v>
      </c>
      <c r="BF1180" s="74" t="s">
        <v>13</v>
      </c>
      <c r="BG1180" s="74" t="s">
        <v>13</v>
      </c>
      <c r="BH1180" s="74" t="s">
        <v>13</v>
      </c>
      <c r="BI1180" s="74" t="s">
        <v>13</v>
      </c>
      <c r="BJ1180" s="78"/>
      <c r="BK1180" s="74"/>
      <c r="BL1180" s="78"/>
      <c r="BM1180" s="74"/>
      <c r="BN1180" s="74"/>
      <c r="BO1180" s="74"/>
      <c r="BP1180" s="74"/>
      <c r="BQ1180" s="74"/>
      <c r="BR1180" s="78">
        <v>1135</v>
      </c>
      <c r="BS1180" s="74">
        <v>2.6</v>
      </c>
      <c r="BT1180" s="78">
        <v>1110</v>
      </c>
      <c r="BU1180" s="74">
        <v>5.8</v>
      </c>
      <c r="BV1180" s="74">
        <v>10.1</v>
      </c>
      <c r="BW1180" s="74">
        <v>67.599999999999994</v>
      </c>
      <c r="BX1180" s="74">
        <v>79.099999999999994</v>
      </c>
      <c r="BY1180" s="74">
        <v>84.1</v>
      </c>
      <c r="BZ1180" s="78" t="s">
        <v>13</v>
      </c>
      <c r="CA1180" s="74" t="s">
        <v>13</v>
      </c>
      <c r="CB1180" s="78" t="s">
        <v>13</v>
      </c>
      <c r="CC1180" s="74" t="s">
        <v>13</v>
      </c>
      <c r="CD1180" s="74" t="s">
        <v>13</v>
      </c>
      <c r="CE1180" s="74" t="s">
        <v>13</v>
      </c>
      <c r="CF1180" s="74" t="s">
        <v>13</v>
      </c>
      <c r="CG1180" s="74" t="s">
        <v>13</v>
      </c>
      <c r="CH1180" s="78" t="s">
        <v>13</v>
      </c>
      <c r="CI1180" s="74" t="s">
        <v>13</v>
      </c>
      <c r="CJ1180" s="78" t="s">
        <v>13</v>
      </c>
      <c r="CK1180" s="74" t="s">
        <v>13</v>
      </c>
      <c r="CL1180" s="74" t="s">
        <v>13</v>
      </c>
      <c r="CM1180" s="74" t="s">
        <v>13</v>
      </c>
      <c r="CN1180" s="74" t="s">
        <v>13</v>
      </c>
      <c r="CO1180" s="74" t="s">
        <v>13</v>
      </c>
      <c r="CP1180" s="78"/>
      <c r="CQ1180" s="74"/>
      <c r="CR1180" s="78"/>
      <c r="CS1180" s="74"/>
      <c r="CT1180" s="74"/>
      <c r="CU1180" s="74"/>
      <c r="CV1180" s="74"/>
      <c r="CW1180" s="74"/>
    </row>
    <row r="1181" spans="1:101" ht="16.5" x14ac:dyDescent="0.3">
      <c r="A1181" s="74" t="s">
        <v>296</v>
      </c>
      <c r="B1181" s="74">
        <v>164</v>
      </c>
      <c r="C1181" s="74">
        <v>10007167</v>
      </c>
      <c r="D1181" s="74" t="s">
        <v>46</v>
      </c>
      <c r="E1181" s="74" t="s">
        <v>283</v>
      </c>
      <c r="F1181" s="78">
        <v>1335</v>
      </c>
      <c r="G1181" s="74">
        <v>2.5</v>
      </c>
      <c r="H1181" s="78">
        <v>1305</v>
      </c>
      <c r="I1181" s="74">
        <v>5.4</v>
      </c>
      <c r="J1181" s="74">
        <v>8.8000000000000007</v>
      </c>
      <c r="K1181" s="74">
        <v>50.3</v>
      </c>
      <c r="L1181" s="74">
        <v>72.5</v>
      </c>
      <c r="M1181" s="74">
        <v>85.8</v>
      </c>
      <c r="N1181" s="78" t="s">
        <v>13</v>
      </c>
      <c r="O1181" s="74" t="s">
        <v>13</v>
      </c>
      <c r="P1181" s="78" t="s">
        <v>13</v>
      </c>
      <c r="Q1181" s="74" t="s">
        <v>13</v>
      </c>
      <c r="R1181" s="74" t="s">
        <v>13</v>
      </c>
      <c r="S1181" s="74" t="s">
        <v>13</v>
      </c>
      <c r="T1181" s="74" t="s">
        <v>13</v>
      </c>
      <c r="U1181" s="74" t="s">
        <v>13</v>
      </c>
      <c r="V1181" s="78" t="s">
        <v>13</v>
      </c>
      <c r="W1181" s="74" t="s">
        <v>13</v>
      </c>
      <c r="X1181" s="78" t="s">
        <v>13</v>
      </c>
      <c r="Y1181" s="74" t="s">
        <v>13</v>
      </c>
      <c r="Z1181" s="74" t="s">
        <v>13</v>
      </c>
      <c r="AA1181" s="74" t="s">
        <v>13</v>
      </c>
      <c r="AB1181" s="74" t="s">
        <v>13</v>
      </c>
      <c r="AC1181" s="74" t="s">
        <v>13</v>
      </c>
      <c r="AD1181" s="78"/>
      <c r="AE1181" s="74"/>
      <c r="AF1181" s="78"/>
      <c r="AG1181" s="74"/>
      <c r="AH1181" s="74"/>
      <c r="AI1181" s="74"/>
      <c r="AJ1181" s="74"/>
      <c r="AK1181" s="74"/>
      <c r="AL1181" s="78">
        <v>1200</v>
      </c>
      <c r="AM1181" s="74">
        <v>2.8</v>
      </c>
      <c r="AN1181" s="78">
        <v>1165</v>
      </c>
      <c r="AO1181" s="74">
        <v>6</v>
      </c>
      <c r="AP1181" s="74">
        <v>11.2</v>
      </c>
      <c r="AQ1181" s="74">
        <v>54</v>
      </c>
      <c r="AR1181" s="74">
        <v>68.900000000000006</v>
      </c>
      <c r="AS1181" s="74">
        <v>82.7</v>
      </c>
      <c r="AT1181" s="78" t="s">
        <v>13</v>
      </c>
      <c r="AU1181" s="74" t="s">
        <v>13</v>
      </c>
      <c r="AV1181" s="78" t="s">
        <v>13</v>
      </c>
      <c r="AW1181" s="74" t="s">
        <v>13</v>
      </c>
      <c r="AX1181" s="74" t="s">
        <v>13</v>
      </c>
      <c r="AY1181" s="74" t="s">
        <v>13</v>
      </c>
      <c r="AZ1181" s="74" t="s">
        <v>13</v>
      </c>
      <c r="BA1181" s="74" t="s">
        <v>13</v>
      </c>
      <c r="BB1181" s="78" t="s">
        <v>13</v>
      </c>
      <c r="BC1181" s="74" t="s">
        <v>13</v>
      </c>
      <c r="BD1181" s="78" t="s">
        <v>13</v>
      </c>
      <c r="BE1181" s="74" t="s">
        <v>13</v>
      </c>
      <c r="BF1181" s="74" t="s">
        <v>13</v>
      </c>
      <c r="BG1181" s="74" t="s">
        <v>13</v>
      </c>
      <c r="BH1181" s="74" t="s">
        <v>13</v>
      </c>
      <c r="BI1181" s="74" t="s">
        <v>13</v>
      </c>
      <c r="BJ1181" s="78"/>
      <c r="BK1181" s="74"/>
      <c r="BL1181" s="78"/>
      <c r="BM1181" s="74"/>
      <c r="BN1181" s="74"/>
      <c r="BO1181" s="74"/>
      <c r="BP1181" s="74"/>
      <c r="BQ1181" s="74"/>
      <c r="BR1181" s="78">
        <v>2535</v>
      </c>
      <c r="BS1181" s="74">
        <v>2.6</v>
      </c>
      <c r="BT1181" s="78">
        <v>2470</v>
      </c>
      <c r="BU1181" s="74">
        <v>5.7</v>
      </c>
      <c r="BV1181" s="74">
        <v>10</v>
      </c>
      <c r="BW1181" s="74">
        <v>52</v>
      </c>
      <c r="BX1181" s="74">
        <v>70.8</v>
      </c>
      <c r="BY1181" s="74">
        <v>84.4</v>
      </c>
      <c r="BZ1181" s="78" t="s">
        <v>13</v>
      </c>
      <c r="CA1181" s="74" t="s">
        <v>13</v>
      </c>
      <c r="CB1181" s="78" t="s">
        <v>13</v>
      </c>
      <c r="CC1181" s="74" t="s">
        <v>13</v>
      </c>
      <c r="CD1181" s="74" t="s">
        <v>13</v>
      </c>
      <c r="CE1181" s="74" t="s">
        <v>13</v>
      </c>
      <c r="CF1181" s="74" t="s">
        <v>13</v>
      </c>
      <c r="CG1181" s="74" t="s">
        <v>13</v>
      </c>
      <c r="CH1181" s="78" t="s">
        <v>13</v>
      </c>
      <c r="CI1181" s="74" t="s">
        <v>13</v>
      </c>
      <c r="CJ1181" s="78" t="s">
        <v>13</v>
      </c>
      <c r="CK1181" s="74" t="s">
        <v>13</v>
      </c>
      <c r="CL1181" s="74" t="s">
        <v>13</v>
      </c>
      <c r="CM1181" s="74" t="s">
        <v>13</v>
      </c>
      <c r="CN1181" s="74" t="s">
        <v>13</v>
      </c>
      <c r="CO1181" s="74" t="s">
        <v>13</v>
      </c>
      <c r="CP1181" s="78"/>
      <c r="CQ1181" s="74"/>
      <c r="CR1181" s="78"/>
      <c r="CS1181" s="74"/>
      <c r="CT1181" s="74"/>
      <c r="CU1181" s="74"/>
      <c r="CV1181" s="74"/>
      <c r="CW1181" s="74"/>
    </row>
    <row r="1182" spans="1:101" ht="16.5" x14ac:dyDescent="0.3">
      <c r="A1182" s="74" t="s">
        <v>297</v>
      </c>
      <c r="B1182" s="74">
        <v>47</v>
      </c>
      <c r="C1182" s="74">
        <v>10000291</v>
      </c>
      <c r="D1182" s="74" t="s">
        <v>11</v>
      </c>
      <c r="E1182" s="74" t="s">
        <v>12</v>
      </c>
      <c r="F1182" s="78">
        <v>1860</v>
      </c>
      <c r="G1182" s="74">
        <v>1.2</v>
      </c>
      <c r="H1182" s="78">
        <v>1840</v>
      </c>
      <c r="I1182" s="74">
        <v>8.1999999999999993</v>
      </c>
      <c r="J1182" s="74">
        <v>10.199999999999999</v>
      </c>
      <c r="K1182" s="74">
        <v>66.400000000000006</v>
      </c>
      <c r="L1182" s="74">
        <v>77.900000000000006</v>
      </c>
      <c r="M1182" s="74">
        <v>81.599999999999994</v>
      </c>
      <c r="N1182" s="78" t="s">
        <v>13</v>
      </c>
      <c r="O1182" s="74" t="s">
        <v>13</v>
      </c>
      <c r="P1182" s="78" t="s">
        <v>13</v>
      </c>
      <c r="Q1182" s="74" t="s">
        <v>13</v>
      </c>
      <c r="R1182" s="74" t="s">
        <v>13</v>
      </c>
      <c r="S1182" s="74" t="s">
        <v>13</v>
      </c>
      <c r="T1182" s="74" t="s">
        <v>13</v>
      </c>
      <c r="U1182" s="74" t="s">
        <v>13</v>
      </c>
      <c r="V1182" s="78" t="s">
        <v>13</v>
      </c>
      <c r="W1182" s="74" t="s">
        <v>13</v>
      </c>
      <c r="X1182" s="78" t="s">
        <v>13</v>
      </c>
      <c r="Y1182" s="74" t="s">
        <v>13</v>
      </c>
      <c r="Z1182" s="74" t="s">
        <v>13</v>
      </c>
      <c r="AA1182" s="74" t="s">
        <v>13</v>
      </c>
      <c r="AB1182" s="74" t="s">
        <v>13</v>
      </c>
      <c r="AC1182" s="74" t="s">
        <v>13</v>
      </c>
      <c r="AD1182" s="78"/>
      <c r="AE1182" s="74"/>
      <c r="AF1182" s="78"/>
      <c r="AG1182" s="74"/>
      <c r="AH1182" s="74"/>
      <c r="AI1182" s="74"/>
      <c r="AJ1182" s="74"/>
      <c r="AK1182" s="74"/>
      <c r="AL1182" s="78">
        <v>1085</v>
      </c>
      <c r="AM1182" s="74">
        <v>0.8</v>
      </c>
      <c r="AN1182" s="78">
        <v>1080</v>
      </c>
      <c r="AO1182" s="74">
        <v>7.9</v>
      </c>
      <c r="AP1182" s="74">
        <v>12.9</v>
      </c>
      <c r="AQ1182" s="74">
        <v>67.2</v>
      </c>
      <c r="AR1182" s="74">
        <v>75.5</v>
      </c>
      <c r="AS1182" s="74">
        <v>79.2</v>
      </c>
      <c r="AT1182" s="78" t="s">
        <v>13</v>
      </c>
      <c r="AU1182" s="74" t="s">
        <v>13</v>
      </c>
      <c r="AV1182" s="78" t="s">
        <v>13</v>
      </c>
      <c r="AW1182" s="74" t="s">
        <v>13</v>
      </c>
      <c r="AX1182" s="74" t="s">
        <v>13</v>
      </c>
      <c r="AY1182" s="74" t="s">
        <v>13</v>
      </c>
      <c r="AZ1182" s="74" t="s">
        <v>13</v>
      </c>
      <c r="BA1182" s="74" t="s">
        <v>13</v>
      </c>
      <c r="BB1182" s="78" t="s">
        <v>13</v>
      </c>
      <c r="BC1182" s="74" t="s">
        <v>13</v>
      </c>
      <c r="BD1182" s="78" t="s">
        <v>13</v>
      </c>
      <c r="BE1182" s="74" t="s">
        <v>13</v>
      </c>
      <c r="BF1182" s="74" t="s">
        <v>13</v>
      </c>
      <c r="BG1182" s="74" t="s">
        <v>13</v>
      </c>
      <c r="BH1182" s="74" t="s">
        <v>13</v>
      </c>
      <c r="BI1182" s="74" t="s">
        <v>13</v>
      </c>
      <c r="BJ1182" s="78"/>
      <c r="BK1182" s="74"/>
      <c r="BL1182" s="78"/>
      <c r="BM1182" s="74"/>
      <c r="BN1182" s="74"/>
      <c r="BO1182" s="74"/>
      <c r="BP1182" s="74"/>
      <c r="BQ1182" s="74"/>
      <c r="BR1182" s="78">
        <v>2945</v>
      </c>
      <c r="BS1182" s="74">
        <v>1.1000000000000001</v>
      </c>
      <c r="BT1182" s="78">
        <v>2915</v>
      </c>
      <c r="BU1182" s="74">
        <v>8.1</v>
      </c>
      <c r="BV1182" s="74">
        <v>11.2</v>
      </c>
      <c r="BW1182" s="74">
        <v>66.7</v>
      </c>
      <c r="BX1182" s="74">
        <v>77</v>
      </c>
      <c r="BY1182" s="74">
        <v>80.7</v>
      </c>
      <c r="BZ1182" s="78" t="s">
        <v>13</v>
      </c>
      <c r="CA1182" s="74" t="s">
        <v>13</v>
      </c>
      <c r="CB1182" s="78" t="s">
        <v>13</v>
      </c>
      <c r="CC1182" s="74" t="s">
        <v>13</v>
      </c>
      <c r="CD1182" s="74" t="s">
        <v>13</v>
      </c>
      <c r="CE1182" s="74" t="s">
        <v>13</v>
      </c>
      <c r="CF1182" s="74" t="s">
        <v>13</v>
      </c>
      <c r="CG1182" s="74" t="s">
        <v>13</v>
      </c>
      <c r="CH1182" s="78" t="s">
        <v>13</v>
      </c>
      <c r="CI1182" s="74" t="s">
        <v>13</v>
      </c>
      <c r="CJ1182" s="78" t="s">
        <v>13</v>
      </c>
      <c r="CK1182" s="74" t="s">
        <v>13</v>
      </c>
      <c r="CL1182" s="74" t="s">
        <v>13</v>
      </c>
      <c r="CM1182" s="74" t="s">
        <v>13</v>
      </c>
      <c r="CN1182" s="74" t="s">
        <v>13</v>
      </c>
      <c r="CO1182" s="74" t="s">
        <v>13</v>
      </c>
      <c r="CP1182" s="78"/>
      <c r="CQ1182" s="74"/>
      <c r="CR1182" s="78"/>
      <c r="CS1182" s="74"/>
      <c r="CT1182" s="74"/>
      <c r="CU1182" s="74"/>
      <c r="CV1182" s="74"/>
      <c r="CW1182" s="74"/>
    </row>
    <row r="1183" spans="1:101" ht="16.5" x14ac:dyDescent="0.3">
      <c r="A1183" s="74" t="s">
        <v>297</v>
      </c>
      <c r="B1183" s="74">
        <v>108</v>
      </c>
      <c r="C1183" s="74">
        <v>10007759</v>
      </c>
      <c r="D1183" s="74" t="s">
        <v>16</v>
      </c>
      <c r="E1183" s="74" t="s">
        <v>17</v>
      </c>
      <c r="F1183" s="78">
        <v>675</v>
      </c>
      <c r="G1183" s="74">
        <v>0.3</v>
      </c>
      <c r="H1183" s="78">
        <v>675</v>
      </c>
      <c r="I1183" s="74">
        <v>6.7</v>
      </c>
      <c r="J1183" s="74">
        <v>11</v>
      </c>
      <c r="K1183" s="74">
        <v>63.1</v>
      </c>
      <c r="L1183" s="74">
        <v>75.2</v>
      </c>
      <c r="M1183" s="74">
        <v>82.3</v>
      </c>
      <c r="N1183" s="78" t="s">
        <v>13</v>
      </c>
      <c r="O1183" s="74" t="s">
        <v>13</v>
      </c>
      <c r="P1183" s="78" t="s">
        <v>13</v>
      </c>
      <c r="Q1183" s="74" t="s">
        <v>13</v>
      </c>
      <c r="R1183" s="74" t="s">
        <v>13</v>
      </c>
      <c r="S1183" s="74" t="s">
        <v>13</v>
      </c>
      <c r="T1183" s="74" t="s">
        <v>13</v>
      </c>
      <c r="U1183" s="74" t="s">
        <v>13</v>
      </c>
      <c r="V1183" s="78" t="s">
        <v>13</v>
      </c>
      <c r="W1183" s="74" t="s">
        <v>13</v>
      </c>
      <c r="X1183" s="78" t="s">
        <v>13</v>
      </c>
      <c r="Y1183" s="74" t="s">
        <v>13</v>
      </c>
      <c r="Z1183" s="74" t="s">
        <v>13</v>
      </c>
      <c r="AA1183" s="74" t="s">
        <v>13</v>
      </c>
      <c r="AB1183" s="74" t="s">
        <v>13</v>
      </c>
      <c r="AC1183" s="74" t="s">
        <v>13</v>
      </c>
      <c r="AD1183" s="78"/>
      <c r="AE1183" s="74"/>
      <c r="AF1183" s="78"/>
      <c r="AG1183" s="74"/>
      <c r="AH1183" s="74"/>
      <c r="AI1183" s="74"/>
      <c r="AJ1183" s="74"/>
      <c r="AK1183" s="74"/>
      <c r="AL1183" s="78">
        <v>710</v>
      </c>
      <c r="AM1183" s="74">
        <v>0.7</v>
      </c>
      <c r="AN1183" s="78">
        <v>705</v>
      </c>
      <c r="AO1183" s="74">
        <v>10.3</v>
      </c>
      <c r="AP1183" s="74">
        <v>9.6</v>
      </c>
      <c r="AQ1183" s="74">
        <v>63.9</v>
      </c>
      <c r="AR1183" s="74">
        <v>72.400000000000006</v>
      </c>
      <c r="AS1183" s="74">
        <v>80.099999999999994</v>
      </c>
      <c r="AT1183" s="78" t="s">
        <v>13</v>
      </c>
      <c r="AU1183" s="74" t="s">
        <v>13</v>
      </c>
      <c r="AV1183" s="78" t="s">
        <v>13</v>
      </c>
      <c r="AW1183" s="74" t="s">
        <v>13</v>
      </c>
      <c r="AX1183" s="74" t="s">
        <v>13</v>
      </c>
      <c r="AY1183" s="74" t="s">
        <v>13</v>
      </c>
      <c r="AZ1183" s="74" t="s">
        <v>13</v>
      </c>
      <c r="BA1183" s="74" t="s">
        <v>13</v>
      </c>
      <c r="BB1183" s="78" t="s">
        <v>13</v>
      </c>
      <c r="BC1183" s="74" t="s">
        <v>13</v>
      </c>
      <c r="BD1183" s="78" t="s">
        <v>13</v>
      </c>
      <c r="BE1183" s="74" t="s">
        <v>13</v>
      </c>
      <c r="BF1183" s="74" t="s">
        <v>13</v>
      </c>
      <c r="BG1183" s="74" t="s">
        <v>13</v>
      </c>
      <c r="BH1183" s="74" t="s">
        <v>13</v>
      </c>
      <c r="BI1183" s="74" t="s">
        <v>13</v>
      </c>
      <c r="BJ1183" s="78"/>
      <c r="BK1183" s="74"/>
      <c r="BL1183" s="78"/>
      <c r="BM1183" s="74"/>
      <c r="BN1183" s="74"/>
      <c r="BO1183" s="74"/>
      <c r="BP1183" s="74"/>
      <c r="BQ1183" s="74"/>
      <c r="BR1183" s="78">
        <v>1390</v>
      </c>
      <c r="BS1183" s="74">
        <v>0.5</v>
      </c>
      <c r="BT1183" s="78">
        <v>1380</v>
      </c>
      <c r="BU1183" s="74">
        <v>8.5</v>
      </c>
      <c r="BV1183" s="74">
        <v>10.3</v>
      </c>
      <c r="BW1183" s="74">
        <v>63.5</v>
      </c>
      <c r="BX1183" s="74">
        <v>73.8</v>
      </c>
      <c r="BY1183" s="74">
        <v>81.2</v>
      </c>
      <c r="BZ1183" s="78" t="s">
        <v>13</v>
      </c>
      <c r="CA1183" s="74" t="s">
        <v>13</v>
      </c>
      <c r="CB1183" s="78" t="s">
        <v>13</v>
      </c>
      <c r="CC1183" s="74" t="s">
        <v>13</v>
      </c>
      <c r="CD1183" s="74" t="s">
        <v>13</v>
      </c>
      <c r="CE1183" s="74" t="s">
        <v>13</v>
      </c>
      <c r="CF1183" s="74" t="s">
        <v>13</v>
      </c>
      <c r="CG1183" s="74" t="s">
        <v>13</v>
      </c>
      <c r="CH1183" s="78" t="s">
        <v>13</v>
      </c>
      <c r="CI1183" s="74" t="s">
        <v>13</v>
      </c>
      <c r="CJ1183" s="78" t="s">
        <v>13</v>
      </c>
      <c r="CK1183" s="74" t="s">
        <v>13</v>
      </c>
      <c r="CL1183" s="74" t="s">
        <v>13</v>
      </c>
      <c r="CM1183" s="74" t="s">
        <v>13</v>
      </c>
      <c r="CN1183" s="74" t="s">
        <v>13</v>
      </c>
      <c r="CO1183" s="74" t="s">
        <v>13</v>
      </c>
      <c r="CP1183" s="78"/>
      <c r="CQ1183" s="74"/>
      <c r="CR1183" s="78"/>
      <c r="CS1183" s="74"/>
      <c r="CT1183" s="74"/>
      <c r="CU1183" s="74"/>
      <c r="CV1183" s="74"/>
      <c r="CW1183" s="74"/>
    </row>
    <row r="1184" spans="1:101" ht="16.5" x14ac:dyDescent="0.3">
      <c r="A1184" s="74" t="s">
        <v>297</v>
      </c>
      <c r="B1184" s="74">
        <v>48</v>
      </c>
      <c r="C1184" s="74">
        <v>10000571</v>
      </c>
      <c r="D1184" s="74" t="s">
        <v>19</v>
      </c>
      <c r="E1184" s="74" t="s">
        <v>20</v>
      </c>
      <c r="F1184" s="78">
        <v>990</v>
      </c>
      <c r="G1184" s="74">
        <v>0.1</v>
      </c>
      <c r="H1184" s="78">
        <v>985</v>
      </c>
      <c r="I1184" s="74">
        <v>5.5</v>
      </c>
      <c r="J1184" s="74">
        <v>12.9</v>
      </c>
      <c r="K1184" s="74">
        <v>58.7</v>
      </c>
      <c r="L1184" s="74">
        <v>75.400000000000006</v>
      </c>
      <c r="M1184" s="74">
        <v>81.7</v>
      </c>
      <c r="N1184" s="78" t="s">
        <v>13</v>
      </c>
      <c r="O1184" s="74" t="s">
        <v>13</v>
      </c>
      <c r="P1184" s="78" t="s">
        <v>13</v>
      </c>
      <c r="Q1184" s="74" t="s">
        <v>13</v>
      </c>
      <c r="R1184" s="74" t="s">
        <v>13</v>
      </c>
      <c r="S1184" s="74" t="s">
        <v>13</v>
      </c>
      <c r="T1184" s="74" t="s">
        <v>13</v>
      </c>
      <c r="U1184" s="74" t="s">
        <v>13</v>
      </c>
      <c r="V1184" s="78" t="s">
        <v>13</v>
      </c>
      <c r="W1184" s="74" t="s">
        <v>13</v>
      </c>
      <c r="X1184" s="78" t="s">
        <v>13</v>
      </c>
      <c r="Y1184" s="74" t="s">
        <v>13</v>
      </c>
      <c r="Z1184" s="74" t="s">
        <v>13</v>
      </c>
      <c r="AA1184" s="74" t="s">
        <v>13</v>
      </c>
      <c r="AB1184" s="74" t="s">
        <v>13</v>
      </c>
      <c r="AC1184" s="74" t="s">
        <v>13</v>
      </c>
      <c r="AD1184" s="78"/>
      <c r="AE1184" s="74"/>
      <c r="AF1184" s="78"/>
      <c r="AG1184" s="74"/>
      <c r="AH1184" s="74"/>
      <c r="AI1184" s="74"/>
      <c r="AJ1184" s="74"/>
      <c r="AK1184" s="74"/>
      <c r="AL1184" s="78">
        <v>435</v>
      </c>
      <c r="AM1184" s="74">
        <v>0.7</v>
      </c>
      <c r="AN1184" s="78">
        <v>430</v>
      </c>
      <c r="AO1184" s="74">
        <v>4.9000000000000004</v>
      </c>
      <c r="AP1184" s="74">
        <v>13.7</v>
      </c>
      <c r="AQ1184" s="74">
        <v>64</v>
      </c>
      <c r="AR1184" s="74">
        <v>75.099999999999994</v>
      </c>
      <c r="AS1184" s="74">
        <v>81.400000000000006</v>
      </c>
      <c r="AT1184" s="78" t="s">
        <v>13</v>
      </c>
      <c r="AU1184" s="74" t="s">
        <v>13</v>
      </c>
      <c r="AV1184" s="78" t="s">
        <v>13</v>
      </c>
      <c r="AW1184" s="74" t="s">
        <v>13</v>
      </c>
      <c r="AX1184" s="74" t="s">
        <v>13</v>
      </c>
      <c r="AY1184" s="74" t="s">
        <v>13</v>
      </c>
      <c r="AZ1184" s="74" t="s">
        <v>13</v>
      </c>
      <c r="BA1184" s="74" t="s">
        <v>13</v>
      </c>
      <c r="BB1184" s="78" t="s">
        <v>13</v>
      </c>
      <c r="BC1184" s="74" t="s">
        <v>13</v>
      </c>
      <c r="BD1184" s="78" t="s">
        <v>13</v>
      </c>
      <c r="BE1184" s="74" t="s">
        <v>13</v>
      </c>
      <c r="BF1184" s="74" t="s">
        <v>13</v>
      </c>
      <c r="BG1184" s="74" t="s">
        <v>13</v>
      </c>
      <c r="BH1184" s="74" t="s">
        <v>13</v>
      </c>
      <c r="BI1184" s="74" t="s">
        <v>13</v>
      </c>
      <c r="BJ1184" s="78"/>
      <c r="BK1184" s="74"/>
      <c r="BL1184" s="78"/>
      <c r="BM1184" s="74"/>
      <c r="BN1184" s="74"/>
      <c r="BO1184" s="74"/>
      <c r="BP1184" s="74"/>
      <c r="BQ1184" s="74"/>
      <c r="BR1184" s="78">
        <v>1420</v>
      </c>
      <c r="BS1184" s="74">
        <v>0.3</v>
      </c>
      <c r="BT1184" s="78">
        <v>1415</v>
      </c>
      <c r="BU1184" s="74">
        <v>5.3</v>
      </c>
      <c r="BV1184" s="74">
        <v>13.1</v>
      </c>
      <c r="BW1184" s="74">
        <v>60.3</v>
      </c>
      <c r="BX1184" s="74">
        <v>75.3</v>
      </c>
      <c r="BY1184" s="74">
        <v>81.599999999999994</v>
      </c>
      <c r="BZ1184" s="78" t="s">
        <v>13</v>
      </c>
      <c r="CA1184" s="74" t="s">
        <v>13</v>
      </c>
      <c r="CB1184" s="78" t="s">
        <v>13</v>
      </c>
      <c r="CC1184" s="74" t="s">
        <v>13</v>
      </c>
      <c r="CD1184" s="74" t="s">
        <v>13</v>
      </c>
      <c r="CE1184" s="74" t="s">
        <v>13</v>
      </c>
      <c r="CF1184" s="74" t="s">
        <v>13</v>
      </c>
      <c r="CG1184" s="74" t="s">
        <v>13</v>
      </c>
      <c r="CH1184" s="78" t="s">
        <v>13</v>
      </c>
      <c r="CI1184" s="74" t="s">
        <v>13</v>
      </c>
      <c r="CJ1184" s="78" t="s">
        <v>13</v>
      </c>
      <c r="CK1184" s="74" t="s">
        <v>13</v>
      </c>
      <c r="CL1184" s="74" t="s">
        <v>13</v>
      </c>
      <c r="CM1184" s="74" t="s">
        <v>13</v>
      </c>
      <c r="CN1184" s="74" t="s">
        <v>13</v>
      </c>
      <c r="CO1184" s="74" t="s">
        <v>13</v>
      </c>
      <c r="CP1184" s="78"/>
      <c r="CQ1184" s="74"/>
      <c r="CR1184" s="78"/>
      <c r="CS1184" s="74"/>
      <c r="CT1184" s="74"/>
      <c r="CU1184" s="74"/>
      <c r="CV1184" s="74"/>
      <c r="CW1184" s="74"/>
    </row>
    <row r="1185" spans="1:101" ht="16.5" x14ac:dyDescent="0.3">
      <c r="A1185" s="74" t="s">
        <v>297</v>
      </c>
      <c r="B1185" s="74">
        <v>109</v>
      </c>
      <c r="C1185" s="74">
        <v>10007850</v>
      </c>
      <c r="D1185" s="74" t="s">
        <v>19</v>
      </c>
      <c r="E1185" s="74" t="s">
        <v>23</v>
      </c>
      <c r="F1185" s="78">
        <v>820</v>
      </c>
      <c r="G1185" s="74">
        <v>0.6</v>
      </c>
      <c r="H1185" s="78">
        <v>815</v>
      </c>
      <c r="I1185" s="74">
        <v>6.7</v>
      </c>
      <c r="J1185" s="74">
        <v>8.8000000000000007</v>
      </c>
      <c r="K1185" s="74">
        <v>54.3</v>
      </c>
      <c r="L1185" s="74">
        <v>73.5</v>
      </c>
      <c r="M1185" s="74">
        <v>84.4</v>
      </c>
      <c r="N1185" s="78" t="s">
        <v>13</v>
      </c>
      <c r="O1185" s="74" t="s">
        <v>13</v>
      </c>
      <c r="P1185" s="78" t="s">
        <v>13</v>
      </c>
      <c r="Q1185" s="74" t="s">
        <v>13</v>
      </c>
      <c r="R1185" s="74" t="s">
        <v>13</v>
      </c>
      <c r="S1185" s="74" t="s">
        <v>13</v>
      </c>
      <c r="T1185" s="74" t="s">
        <v>13</v>
      </c>
      <c r="U1185" s="74" t="s">
        <v>13</v>
      </c>
      <c r="V1185" s="78" t="s">
        <v>13</v>
      </c>
      <c r="W1185" s="74" t="s">
        <v>13</v>
      </c>
      <c r="X1185" s="78" t="s">
        <v>13</v>
      </c>
      <c r="Y1185" s="74" t="s">
        <v>13</v>
      </c>
      <c r="Z1185" s="74" t="s">
        <v>13</v>
      </c>
      <c r="AA1185" s="74" t="s">
        <v>13</v>
      </c>
      <c r="AB1185" s="74" t="s">
        <v>13</v>
      </c>
      <c r="AC1185" s="74" t="s">
        <v>13</v>
      </c>
      <c r="AD1185" s="78"/>
      <c r="AE1185" s="74"/>
      <c r="AF1185" s="78"/>
      <c r="AG1185" s="74"/>
      <c r="AH1185" s="74"/>
      <c r="AI1185" s="74"/>
      <c r="AJ1185" s="74"/>
      <c r="AK1185" s="74"/>
      <c r="AL1185" s="78">
        <v>975</v>
      </c>
      <c r="AM1185" s="74">
        <v>0.5</v>
      </c>
      <c r="AN1185" s="78">
        <v>970</v>
      </c>
      <c r="AO1185" s="74">
        <v>10.9</v>
      </c>
      <c r="AP1185" s="74">
        <v>8.8000000000000007</v>
      </c>
      <c r="AQ1185" s="74">
        <v>58.6</v>
      </c>
      <c r="AR1185" s="74">
        <v>70.900000000000006</v>
      </c>
      <c r="AS1185" s="74">
        <v>80.2</v>
      </c>
      <c r="AT1185" s="78" t="s">
        <v>13</v>
      </c>
      <c r="AU1185" s="74" t="s">
        <v>13</v>
      </c>
      <c r="AV1185" s="78" t="s">
        <v>13</v>
      </c>
      <c r="AW1185" s="74" t="s">
        <v>13</v>
      </c>
      <c r="AX1185" s="74" t="s">
        <v>13</v>
      </c>
      <c r="AY1185" s="74" t="s">
        <v>13</v>
      </c>
      <c r="AZ1185" s="74" t="s">
        <v>13</v>
      </c>
      <c r="BA1185" s="74" t="s">
        <v>13</v>
      </c>
      <c r="BB1185" s="78" t="s">
        <v>13</v>
      </c>
      <c r="BC1185" s="74" t="s">
        <v>13</v>
      </c>
      <c r="BD1185" s="78" t="s">
        <v>13</v>
      </c>
      <c r="BE1185" s="74" t="s">
        <v>13</v>
      </c>
      <c r="BF1185" s="74" t="s">
        <v>13</v>
      </c>
      <c r="BG1185" s="74" t="s">
        <v>13</v>
      </c>
      <c r="BH1185" s="74" t="s">
        <v>13</v>
      </c>
      <c r="BI1185" s="74" t="s">
        <v>13</v>
      </c>
      <c r="BJ1185" s="78"/>
      <c r="BK1185" s="74"/>
      <c r="BL1185" s="78"/>
      <c r="BM1185" s="74"/>
      <c r="BN1185" s="74"/>
      <c r="BO1185" s="74"/>
      <c r="BP1185" s="74"/>
      <c r="BQ1185" s="74"/>
      <c r="BR1185" s="78">
        <v>1800</v>
      </c>
      <c r="BS1185" s="74">
        <v>0.6</v>
      </c>
      <c r="BT1185" s="78">
        <v>1790</v>
      </c>
      <c r="BU1185" s="74">
        <v>9</v>
      </c>
      <c r="BV1185" s="74">
        <v>8.8000000000000007</v>
      </c>
      <c r="BW1185" s="74">
        <v>56.7</v>
      </c>
      <c r="BX1185" s="74">
        <v>72.099999999999994</v>
      </c>
      <c r="BY1185" s="74">
        <v>82.2</v>
      </c>
      <c r="BZ1185" s="78" t="s">
        <v>13</v>
      </c>
      <c r="CA1185" s="74" t="s">
        <v>13</v>
      </c>
      <c r="CB1185" s="78" t="s">
        <v>13</v>
      </c>
      <c r="CC1185" s="74" t="s">
        <v>13</v>
      </c>
      <c r="CD1185" s="74" t="s">
        <v>13</v>
      </c>
      <c r="CE1185" s="74" t="s">
        <v>13</v>
      </c>
      <c r="CF1185" s="74" t="s">
        <v>13</v>
      </c>
      <c r="CG1185" s="74" t="s">
        <v>13</v>
      </c>
      <c r="CH1185" s="78" t="s">
        <v>13</v>
      </c>
      <c r="CI1185" s="74" t="s">
        <v>13</v>
      </c>
      <c r="CJ1185" s="78" t="s">
        <v>13</v>
      </c>
      <c r="CK1185" s="74" t="s">
        <v>13</v>
      </c>
      <c r="CL1185" s="74" t="s">
        <v>13</v>
      </c>
      <c r="CM1185" s="74" t="s">
        <v>13</v>
      </c>
      <c r="CN1185" s="74" t="s">
        <v>13</v>
      </c>
      <c r="CO1185" s="74" t="s">
        <v>13</v>
      </c>
      <c r="CP1185" s="78"/>
      <c r="CQ1185" s="74"/>
      <c r="CR1185" s="78"/>
      <c r="CS1185" s="74"/>
      <c r="CT1185" s="74"/>
      <c r="CU1185" s="74"/>
      <c r="CV1185" s="74"/>
      <c r="CW1185" s="74"/>
    </row>
    <row r="1186" spans="1:101" ht="16.5" x14ac:dyDescent="0.3">
      <c r="A1186" s="74" t="s">
        <v>297</v>
      </c>
      <c r="B1186" s="74">
        <v>26</v>
      </c>
      <c r="C1186" s="74">
        <v>10007152</v>
      </c>
      <c r="D1186" s="74" t="s">
        <v>11</v>
      </c>
      <c r="E1186" s="74" t="s">
        <v>25</v>
      </c>
      <c r="F1186" s="78">
        <v>1555</v>
      </c>
      <c r="G1186" s="74">
        <v>0.5</v>
      </c>
      <c r="H1186" s="78">
        <v>1545</v>
      </c>
      <c r="I1186" s="74">
        <v>7.2</v>
      </c>
      <c r="J1186" s="74">
        <v>12</v>
      </c>
      <c r="K1186" s="74">
        <v>65.7</v>
      </c>
      <c r="L1186" s="74">
        <v>76</v>
      </c>
      <c r="M1186" s="74">
        <v>80.900000000000006</v>
      </c>
      <c r="N1186" s="78" t="s">
        <v>13</v>
      </c>
      <c r="O1186" s="74" t="s">
        <v>13</v>
      </c>
      <c r="P1186" s="78" t="s">
        <v>13</v>
      </c>
      <c r="Q1186" s="74" t="s">
        <v>13</v>
      </c>
      <c r="R1186" s="74" t="s">
        <v>13</v>
      </c>
      <c r="S1186" s="74" t="s">
        <v>13</v>
      </c>
      <c r="T1186" s="74" t="s">
        <v>13</v>
      </c>
      <c r="U1186" s="74" t="s">
        <v>13</v>
      </c>
      <c r="V1186" s="78" t="s">
        <v>13</v>
      </c>
      <c r="W1186" s="74" t="s">
        <v>13</v>
      </c>
      <c r="X1186" s="78" t="s">
        <v>13</v>
      </c>
      <c r="Y1186" s="74" t="s">
        <v>13</v>
      </c>
      <c r="Z1186" s="74" t="s">
        <v>13</v>
      </c>
      <c r="AA1186" s="74" t="s">
        <v>13</v>
      </c>
      <c r="AB1186" s="74" t="s">
        <v>13</v>
      </c>
      <c r="AC1186" s="74" t="s">
        <v>13</v>
      </c>
      <c r="AD1186" s="78"/>
      <c r="AE1186" s="74"/>
      <c r="AF1186" s="78"/>
      <c r="AG1186" s="74"/>
      <c r="AH1186" s="74"/>
      <c r="AI1186" s="74"/>
      <c r="AJ1186" s="74"/>
      <c r="AK1186" s="74"/>
      <c r="AL1186" s="78">
        <v>930</v>
      </c>
      <c r="AM1186" s="74">
        <v>0.5</v>
      </c>
      <c r="AN1186" s="78">
        <v>925</v>
      </c>
      <c r="AO1186" s="74">
        <v>11.5</v>
      </c>
      <c r="AP1186" s="74">
        <v>13.9</v>
      </c>
      <c r="AQ1186" s="74">
        <v>59.3</v>
      </c>
      <c r="AR1186" s="74">
        <v>69.599999999999994</v>
      </c>
      <c r="AS1186" s="74">
        <v>74.5</v>
      </c>
      <c r="AT1186" s="78" t="s">
        <v>13</v>
      </c>
      <c r="AU1186" s="74" t="s">
        <v>13</v>
      </c>
      <c r="AV1186" s="78" t="s">
        <v>13</v>
      </c>
      <c r="AW1186" s="74" t="s">
        <v>13</v>
      </c>
      <c r="AX1186" s="74" t="s">
        <v>13</v>
      </c>
      <c r="AY1186" s="74" t="s">
        <v>13</v>
      </c>
      <c r="AZ1186" s="74" t="s">
        <v>13</v>
      </c>
      <c r="BA1186" s="74" t="s">
        <v>13</v>
      </c>
      <c r="BB1186" s="78" t="s">
        <v>13</v>
      </c>
      <c r="BC1186" s="74" t="s">
        <v>13</v>
      </c>
      <c r="BD1186" s="78" t="s">
        <v>13</v>
      </c>
      <c r="BE1186" s="74" t="s">
        <v>13</v>
      </c>
      <c r="BF1186" s="74" t="s">
        <v>13</v>
      </c>
      <c r="BG1186" s="74" t="s">
        <v>13</v>
      </c>
      <c r="BH1186" s="74" t="s">
        <v>13</v>
      </c>
      <c r="BI1186" s="74" t="s">
        <v>13</v>
      </c>
      <c r="BJ1186" s="78"/>
      <c r="BK1186" s="74"/>
      <c r="BL1186" s="78"/>
      <c r="BM1186" s="74"/>
      <c r="BN1186" s="74"/>
      <c r="BO1186" s="74"/>
      <c r="BP1186" s="74"/>
      <c r="BQ1186" s="74"/>
      <c r="BR1186" s="78">
        <v>2485</v>
      </c>
      <c r="BS1186" s="74">
        <v>0.5</v>
      </c>
      <c r="BT1186" s="78">
        <v>2475</v>
      </c>
      <c r="BU1186" s="74">
        <v>8.8000000000000007</v>
      </c>
      <c r="BV1186" s="74">
        <v>12.7</v>
      </c>
      <c r="BW1186" s="74">
        <v>63.3</v>
      </c>
      <c r="BX1186" s="74">
        <v>73.599999999999994</v>
      </c>
      <c r="BY1186" s="74">
        <v>78.5</v>
      </c>
      <c r="BZ1186" s="78" t="s">
        <v>13</v>
      </c>
      <c r="CA1186" s="74" t="s">
        <v>13</v>
      </c>
      <c r="CB1186" s="78" t="s">
        <v>13</v>
      </c>
      <c r="CC1186" s="74" t="s">
        <v>13</v>
      </c>
      <c r="CD1186" s="74" t="s">
        <v>13</v>
      </c>
      <c r="CE1186" s="74" t="s">
        <v>13</v>
      </c>
      <c r="CF1186" s="74" t="s">
        <v>13</v>
      </c>
      <c r="CG1186" s="74" t="s">
        <v>13</v>
      </c>
      <c r="CH1186" s="78" t="s">
        <v>13</v>
      </c>
      <c r="CI1186" s="74" t="s">
        <v>13</v>
      </c>
      <c r="CJ1186" s="78" t="s">
        <v>13</v>
      </c>
      <c r="CK1186" s="74" t="s">
        <v>13</v>
      </c>
      <c r="CL1186" s="74" t="s">
        <v>13</v>
      </c>
      <c r="CM1186" s="74" t="s">
        <v>13</v>
      </c>
      <c r="CN1186" s="74" t="s">
        <v>13</v>
      </c>
      <c r="CO1186" s="74" t="s">
        <v>13</v>
      </c>
      <c r="CP1186" s="78"/>
      <c r="CQ1186" s="74"/>
      <c r="CR1186" s="78"/>
      <c r="CS1186" s="74"/>
      <c r="CT1186" s="74"/>
      <c r="CU1186" s="74"/>
      <c r="CV1186" s="74"/>
      <c r="CW1186" s="74"/>
    </row>
    <row r="1187" spans="1:101" ht="16.5" x14ac:dyDescent="0.3">
      <c r="A1187" s="74" t="s">
        <v>297</v>
      </c>
      <c r="B1187" s="74">
        <v>127</v>
      </c>
      <c r="C1187" s="74">
        <v>10007760</v>
      </c>
      <c r="D1187" s="74" t="s">
        <v>27</v>
      </c>
      <c r="E1187" s="74" t="s">
        <v>28</v>
      </c>
      <c r="F1187" s="78">
        <v>380</v>
      </c>
      <c r="G1187" s="74">
        <v>7.1</v>
      </c>
      <c r="H1187" s="78">
        <v>355</v>
      </c>
      <c r="I1187" s="74">
        <v>17.8</v>
      </c>
      <c r="J1187" s="74">
        <v>7.6</v>
      </c>
      <c r="K1187" s="74">
        <v>45.8</v>
      </c>
      <c r="L1187" s="74">
        <v>65.5</v>
      </c>
      <c r="M1187" s="74">
        <v>74.599999999999994</v>
      </c>
      <c r="N1187" s="78" t="s">
        <v>13</v>
      </c>
      <c r="O1187" s="74" t="s">
        <v>13</v>
      </c>
      <c r="P1187" s="78" t="s">
        <v>13</v>
      </c>
      <c r="Q1187" s="74" t="s">
        <v>13</v>
      </c>
      <c r="R1187" s="74" t="s">
        <v>13</v>
      </c>
      <c r="S1187" s="74" t="s">
        <v>13</v>
      </c>
      <c r="T1187" s="74" t="s">
        <v>13</v>
      </c>
      <c r="U1187" s="74" t="s">
        <v>13</v>
      </c>
      <c r="V1187" s="78" t="s">
        <v>13</v>
      </c>
      <c r="W1187" s="74" t="s">
        <v>13</v>
      </c>
      <c r="X1187" s="78" t="s">
        <v>13</v>
      </c>
      <c r="Y1187" s="74" t="s">
        <v>13</v>
      </c>
      <c r="Z1187" s="74" t="s">
        <v>13</v>
      </c>
      <c r="AA1187" s="74" t="s">
        <v>13</v>
      </c>
      <c r="AB1187" s="74" t="s">
        <v>13</v>
      </c>
      <c r="AC1187" s="74" t="s">
        <v>13</v>
      </c>
      <c r="AD1187" s="78"/>
      <c r="AE1187" s="74"/>
      <c r="AF1187" s="78"/>
      <c r="AG1187" s="74"/>
      <c r="AH1187" s="74"/>
      <c r="AI1187" s="74"/>
      <c r="AJ1187" s="74"/>
      <c r="AK1187" s="74"/>
      <c r="AL1187" s="78">
        <v>295</v>
      </c>
      <c r="AM1187" s="74">
        <v>3.1</v>
      </c>
      <c r="AN1187" s="78">
        <v>285</v>
      </c>
      <c r="AO1187" s="74">
        <v>14.8</v>
      </c>
      <c r="AP1187" s="74">
        <v>8.5</v>
      </c>
      <c r="AQ1187" s="74">
        <v>48.6</v>
      </c>
      <c r="AR1187" s="74">
        <v>63.4</v>
      </c>
      <c r="AS1187" s="74">
        <v>76.8</v>
      </c>
      <c r="AT1187" s="78" t="s">
        <v>13</v>
      </c>
      <c r="AU1187" s="74" t="s">
        <v>13</v>
      </c>
      <c r="AV1187" s="78" t="s">
        <v>13</v>
      </c>
      <c r="AW1187" s="74" t="s">
        <v>13</v>
      </c>
      <c r="AX1187" s="74" t="s">
        <v>13</v>
      </c>
      <c r="AY1187" s="74" t="s">
        <v>13</v>
      </c>
      <c r="AZ1187" s="74" t="s">
        <v>13</v>
      </c>
      <c r="BA1187" s="74" t="s">
        <v>13</v>
      </c>
      <c r="BB1187" s="78" t="s">
        <v>13</v>
      </c>
      <c r="BC1187" s="74" t="s">
        <v>13</v>
      </c>
      <c r="BD1187" s="78" t="s">
        <v>13</v>
      </c>
      <c r="BE1187" s="74" t="s">
        <v>13</v>
      </c>
      <c r="BF1187" s="74" t="s">
        <v>13</v>
      </c>
      <c r="BG1187" s="74" t="s">
        <v>13</v>
      </c>
      <c r="BH1187" s="74" t="s">
        <v>13</v>
      </c>
      <c r="BI1187" s="74" t="s">
        <v>13</v>
      </c>
      <c r="BJ1187" s="78"/>
      <c r="BK1187" s="74"/>
      <c r="BL1187" s="78"/>
      <c r="BM1187" s="74"/>
      <c r="BN1187" s="74"/>
      <c r="BO1187" s="74"/>
      <c r="BP1187" s="74"/>
      <c r="BQ1187" s="74"/>
      <c r="BR1187" s="78">
        <v>675</v>
      </c>
      <c r="BS1187" s="74">
        <v>5.3</v>
      </c>
      <c r="BT1187" s="78">
        <v>640</v>
      </c>
      <c r="BU1187" s="74">
        <v>16.5</v>
      </c>
      <c r="BV1187" s="74">
        <v>8</v>
      </c>
      <c r="BW1187" s="74">
        <v>47</v>
      </c>
      <c r="BX1187" s="74">
        <v>64.599999999999994</v>
      </c>
      <c r="BY1187" s="74">
        <v>75.5</v>
      </c>
      <c r="BZ1187" s="78" t="s">
        <v>13</v>
      </c>
      <c r="CA1187" s="74" t="s">
        <v>13</v>
      </c>
      <c r="CB1187" s="78" t="s">
        <v>13</v>
      </c>
      <c r="CC1187" s="74" t="s">
        <v>13</v>
      </c>
      <c r="CD1187" s="74" t="s">
        <v>13</v>
      </c>
      <c r="CE1187" s="74" t="s">
        <v>13</v>
      </c>
      <c r="CF1187" s="74" t="s">
        <v>13</v>
      </c>
      <c r="CG1187" s="74" t="s">
        <v>13</v>
      </c>
      <c r="CH1187" s="78" t="s">
        <v>13</v>
      </c>
      <c r="CI1187" s="74" t="s">
        <v>13</v>
      </c>
      <c r="CJ1187" s="78" t="s">
        <v>13</v>
      </c>
      <c r="CK1187" s="74" t="s">
        <v>13</v>
      </c>
      <c r="CL1187" s="74" t="s">
        <v>13</v>
      </c>
      <c r="CM1187" s="74" t="s">
        <v>13</v>
      </c>
      <c r="CN1187" s="74" t="s">
        <v>13</v>
      </c>
      <c r="CO1187" s="74" t="s">
        <v>13</v>
      </c>
      <c r="CP1187" s="78"/>
      <c r="CQ1187" s="74"/>
      <c r="CR1187" s="78"/>
      <c r="CS1187" s="74"/>
      <c r="CT1187" s="74"/>
      <c r="CU1187" s="74"/>
      <c r="CV1187" s="74"/>
      <c r="CW1187" s="74"/>
    </row>
    <row r="1188" spans="1:101" ht="16.5" x14ac:dyDescent="0.3">
      <c r="A1188" s="74" t="s">
        <v>297</v>
      </c>
      <c r="B1188" s="74">
        <v>52</v>
      </c>
      <c r="C1188" s="74">
        <v>10007140</v>
      </c>
      <c r="D1188" s="74" t="s">
        <v>16</v>
      </c>
      <c r="E1188" s="74" t="s">
        <v>30</v>
      </c>
      <c r="F1188" s="78">
        <v>2280</v>
      </c>
      <c r="G1188" s="74">
        <v>1.1000000000000001</v>
      </c>
      <c r="H1188" s="78">
        <v>2255</v>
      </c>
      <c r="I1188" s="74">
        <v>7.4</v>
      </c>
      <c r="J1188" s="74">
        <v>13.4</v>
      </c>
      <c r="K1188" s="74">
        <v>64.2</v>
      </c>
      <c r="L1188" s="74">
        <v>75.3</v>
      </c>
      <c r="M1188" s="74">
        <v>79.3</v>
      </c>
      <c r="N1188" s="78" t="s">
        <v>13</v>
      </c>
      <c r="O1188" s="74" t="s">
        <v>13</v>
      </c>
      <c r="P1188" s="78" t="s">
        <v>13</v>
      </c>
      <c r="Q1188" s="74" t="s">
        <v>13</v>
      </c>
      <c r="R1188" s="74" t="s">
        <v>13</v>
      </c>
      <c r="S1188" s="74" t="s">
        <v>13</v>
      </c>
      <c r="T1188" s="74" t="s">
        <v>13</v>
      </c>
      <c r="U1188" s="74" t="s">
        <v>13</v>
      </c>
      <c r="V1188" s="78" t="s">
        <v>13</v>
      </c>
      <c r="W1188" s="74" t="s">
        <v>13</v>
      </c>
      <c r="X1188" s="78" t="s">
        <v>13</v>
      </c>
      <c r="Y1188" s="74" t="s">
        <v>13</v>
      </c>
      <c r="Z1188" s="74" t="s">
        <v>13</v>
      </c>
      <c r="AA1188" s="74" t="s">
        <v>13</v>
      </c>
      <c r="AB1188" s="74" t="s">
        <v>13</v>
      </c>
      <c r="AC1188" s="74" t="s">
        <v>13</v>
      </c>
      <c r="AD1188" s="78"/>
      <c r="AE1188" s="74"/>
      <c r="AF1188" s="78"/>
      <c r="AG1188" s="74"/>
      <c r="AH1188" s="74"/>
      <c r="AI1188" s="74"/>
      <c r="AJ1188" s="74"/>
      <c r="AK1188" s="74"/>
      <c r="AL1188" s="78">
        <v>1360</v>
      </c>
      <c r="AM1188" s="74">
        <v>0.7</v>
      </c>
      <c r="AN1188" s="78">
        <v>1350</v>
      </c>
      <c r="AO1188" s="74">
        <v>9.3000000000000007</v>
      </c>
      <c r="AP1188" s="74">
        <v>14.3</v>
      </c>
      <c r="AQ1188" s="74">
        <v>65.599999999999994</v>
      </c>
      <c r="AR1188" s="74">
        <v>73.7</v>
      </c>
      <c r="AS1188" s="74">
        <v>76.400000000000006</v>
      </c>
      <c r="AT1188" s="78" t="s">
        <v>13</v>
      </c>
      <c r="AU1188" s="74" t="s">
        <v>13</v>
      </c>
      <c r="AV1188" s="78" t="s">
        <v>13</v>
      </c>
      <c r="AW1188" s="74" t="s">
        <v>13</v>
      </c>
      <c r="AX1188" s="74" t="s">
        <v>13</v>
      </c>
      <c r="AY1188" s="74" t="s">
        <v>13</v>
      </c>
      <c r="AZ1188" s="74" t="s">
        <v>13</v>
      </c>
      <c r="BA1188" s="74" t="s">
        <v>13</v>
      </c>
      <c r="BB1188" s="78" t="s">
        <v>13</v>
      </c>
      <c r="BC1188" s="74" t="s">
        <v>13</v>
      </c>
      <c r="BD1188" s="78" t="s">
        <v>13</v>
      </c>
      <c r="BE1188" s="74" t="s">
        <v>13</v>
      </c>
      <c r="BF1188" s="74" t="s">
        <v>13</v>
      </c>
      <c r="BG1188" s="74" t="s">
        <v>13</v>
      </c>
      <c r="BH1188" s="74" t="s">
        <v>13</v>
      </c>
      <c r="BI1188" s="74" t="s">
        <v>13</v>
      </c>
      <c r="BJ1188" s="78"/>
      <c r="BK1188" s="74"/>
      <c r="BL1188" s="78"/>
      <c r="BM1188" s="74"/>
      <c r="BN1188" s="74"/>
      <c r="BO1188" s="74"/>
      <c r="BP1188" s="74"/>
      <c r="BQ1188" s="74"/>
      <c r="BR1188" s="78">
        <v>3640</v>
      </c>
      <c r="BS1188" s="74">
        <v>1</v>
      </c>
      <c r="BT1188" s="78">
        <v>3605</v>
      </c>
      <c r="BU1188" s="74">
        <v>8.1</v>
      </c>
      <c r="BV1188" s="74">
        <v>13.7</v>
      </c>
      <c r="BW1188" s="74">
        <v>64.7</v>
      </c>
      <c r="BX1188" s="74">
        <v>74.7</v>
      </c>
      <c r="BY1188" s="74">
        <v>78.2</v>
      </c>
      <c r="BZ1188" s="78" t="s">
        <v>13</v>
      </c>
      <c r="CA1188" s="74" t="s">
        <v>13</v>
      </c>
      <c r="CB1188" s="78" t="s">
        <v>13</v>
      </c>
      <c r="CC1188" s="74" t="s">
        <v>13</v>
      </c>
      <c r="CD1188" s="74" t="s">
        <v>13</v>
      </c>
      <c r="CE1188" s="74" t="s">
        <v>13</v>
      </c>
      <c r="CF1188" s="74" t="s">
        <v>13</v>
      </c>
      <c r="CG1188" s="74" t="s">
        <v>13</v>
      </c>
      <c r="CH1188" s="78" t="s">
        <v>13</v>
      </c>
      <c r="CI1188" s="74" t="s">
        <v>13</v>
      </c>
      <c r="CJ1188" s="78" t="s">
        <v>13</v>
      </c>
      <c r="CK1188" s="74" t="s">
        <v>13</v>
      </c>
      <c r="CL1188" s="74" t="s">
        <v>13</v>
      </c>
      <c r="CM1188" s="74" t="s">
        <v>13</v>
      </c>
      <c r="CN1188" s="74" t="s">
        <v>13</v>
      </c>
      <c r="CO1188" s="74" t="s">
        <v>13</v>
      </c>
      <c r="CP1188" s="78"/>
      <c r="CQ1188" s="74"/>
      <c r="CR1188" s="78"/>
      <c r="CS1188" s="74"/>
      <c r="CT1188" s="74"/>
      <c r="CU1188" s="74"/>
      <c r="CV1188" s="74"/>
      <c r="CW1188" s="74"/>
    </row>
    <row r="1189" spans="1:101" ht="16.5" x14ac:dyDescent="0.3">
      <c r="A1189" s="74" t="s">
        <v>297</v>
      </c>
      <c r="B1189" s="74">
        <v>110</v>
      </c>
      <c r="C1189" s="74">
        <v>10006840</v>
      </c>
      <c r="D1189" s="74" t="s">
        <v>16</v>
      </c>
      <c r="E1189" s="74" t="s">
        <v>32</v>
      </c>
      <c r="F1189" s="78">
        <v>2520</v>
      </c>
      <c r="G1189" s="74">
        <v>0.6</v>
      </c>
      <c r="H1189" s="78">
        <v>2500</v>
      </c>
      <c r="I1189" s="74">
        <v>5.8</v>
      </c>
      <c r="J1189" s="74">
        <v>12</v>
      </c>
      <c r="K1189" s="74">
        <v>56.3</v>
      </c>
      <c r="L1189" s="74">
        <v>73.599999999999994</v>
      </c>
      <c r="M1189" s="74">
        <v>82.3</v>
      </c>
      <c r="N1189" s="78" t="s">
        <v>13</v>
      </c>
      <c r="O1189" s="74" t="s">
        <v>13</v>
      </c>
      <c r="P1189" s="78" t="s">
        <v>13</v>
      </c>
      <c r="Q1189" s="74" t="s">
        <v>13</v>
      </c>
      <c r="R1189" s="74" t="s">
        <v>13</v>
      </c>
      <c r="S1189" s="74" t="s">
        <v>13</v>
      </c>
      <c r="T1189" s="74" t="s">
        <v>13</v>
      </c>
      <c r="U1189" s="74" t="s">
        <v>13</v>
      </c>
      <c r="V1189" s="78" t="s">
        <v>13</v>
      </c>
      <c r="W1189" s="74" t="s">
        <v>13</v>
      </c>
      <c r="X1189" s="78" t="s">
        <v>13</v>
      </c>
      <c r="Y1189" s="74" t="s">
        <v>13</v>
      </c>
      <c r="Z1189" s="74" t="s">
        <v>13</v>
      </c>
      <c r="AA1189" s="74" t="s">
        <v>13</v>
      </c>
      <c r="AB1189" s="74" t="s">
        <v>13</v>
      </c>
      <c r="AC1189" s="74" t="s">
        <v>13</v>
      </c>
      <c r="AD1189" s="78"/>
      <c r="AE1189" s="74"/>
      <c r="AF1189" s="78"/>
      <c r="AG1189" s="74"/>
      <c r="AH1189" s="74"/>
      <c r="AI1189" s="74"/>
      <c r="AJ1189" s="74"/>
      <c r="AK1189" s="74"/>
      <c r="AL1189" s="78">
        <v>1920</v>
      </c>
      <c r="AM1189" s="74">
        <v>0.5</v>
      </c>
      <c r="AN1189" s="78">
        <v>1910</v>
      </c>
      <c r="AO1189" s="74">
        <v>6.4</v>
      </c>
      <c r="AP1189" s="74">
        <v>13.1</v>
      </c>
      <c r="AQ1189" s="74">
        <v>55.6</v>
      </c>
      <c r="AR1189" s="74">
        <v>70.5</v>
      </c>
      <c r="AS1189" s="74">
        <v>80.400000000000006</v>
      </c>
      <c r="AT1189" s="78" t="s">
        <v>13</v>
      </c>
      <c r="AU1189" s="74" t="s">
        <v>13</v>
      </c>
      <c r="AV1189" s="78" t="s">
        <v>13</v>
      </c>
      <c r="AW1189" s="74" t="s">
        <v>13</v>
      </c>
      <c r="AX1189" s="74" t="s">
        <v>13</v>
      </c>
      <c r="AY1189" s="74" t="s">
        <v>13</v>
      </c>
      <c r="AZ1189" s="74" t="s">
        <v>13</v>
      </c>
      <c r="BA1189" s="74" t="s">
        <v>13</v>
      </c>
      <c r="BB1189" s="78" t="s">
        <v>13</v>
      </c>
      <c r="BC1189" s="74" t="s">
        <v>13</v>
      </c>
      <c r="BD1189" s="78" t="s">
        <v>13</v>
      </c>
      <c r="BE1189" s="74" t="s">
        <v>13</v>
      </c>
      <c r="BF1189" s="74" t="s">
        <v>13</v>
      </c>
      <c r="BG1189" s="74" t="s">
        <v>13</v>
      </c>
      <c r="BH1189" s="74" t="s">
        <v>13</v>
      </c>
      <c r="BI1189" s="74" t="s">
        <v>13</v>
      </c>
      <c r="BJ1189" s="78"/>
      <c r="BK1189" s="74"/>
      <c r="BL1189" s="78"/>
      <c r="BM1189" s="74"/>
      <c r="BN1189" s="74"/>
      <c r="BO1189" s="74"/>
      <c r="BP1189" s="74"/>
      <c r="BQ1189" s="74"/>
      <c r="BR1189" s="78">
        <v>4435</v>
      </c>
      <c r="BS1189" s="74">
        <v>0.6</v>
      </c>
      <c r="BT1189" s="78">
        <v>4410</v>
      </c>
      <c r="BU1189" s="74">
        <v>6.1</v>
      </c>
      <c r="BV1189" s="74">
        <v>12.5</v>
      </c>
      <c r="BW1189" s="74">
        <v>56</v>
      </c>
      <c r="BX1189" s="74">
        <v>72.3</v>
      </c>
      <c r="BY1189" s="74">
        <v>81.5</v>
      </c>
      <c r="BZ1189" s="78" t="s">
        <v>13</v>
      </c>
      <c r="CA1189" s="74" t="s">
        <v>13</v>
      </c>
      <c r="CB1189" s="78" t="s">
        <v>13</v>
      </c>
      <c r="CC1189" s="74" t="s">
        <v>13</v>
      </c>
      <c r="CD1189" s="74" t="s">
        <v>13</v>
      </c>
      <c r="CE1189" s="74" t="s">
        <v>13</v>
      </c>
      <c r="CF1189" s="74" t="s">
        <v>13</v>
      </c>
      <c r="CG1189" s="74" t="s">
        <v>13</v>
      </c>
      <c r="CH1189" s="78" t="s">
        <v>13</v>
      </c>
      <c r="CI1189" s="74" t="s">
        <v>13</v>
      </c>
      <c r="CJ1189" s="78" t="s">
        <v>13</v>
      </c>
      <c r="CK1189" s="74" t="s">
        <v>13</v>
      </c>
      <c r="CL1189" s="74" t="s">
        <v>13</v>
      </c>
      <c r="CM1189" s="74" t="s">
        <v>13</v>
      </c>
      <c r="CN1189" s="74" t="s">
        <v>13</v>
      </c>
      <c r="CO1189" s="74" t="s">
        <v>13</v>
      </c>
      <c r="CP1189" s="78"/>
      <c r="CQ1189" s="74"/>
      <c r="CR1189" s="78"/>
      <c r="CS1189" s="74"/>
      <c r="CT1189" s="74"/>
      <c r="CU1189" s="74"/>
      <c r="CV1189" s="74"/>
      <c r="CW1189" s="74"/>
    </row>
    <row r="1190" spans="1:101" ht="16.5" x14ac:dyDescent="0.3">
      <c r="A1190" s="74" t="s">
        <v>297</v>
      </c>
      <c r="B1190" s="74">
        <v>200</v>
      </c>
      <c r="C1190" s="74">
        <v>10000712</v>
      </c>
      <c r="D1190" s="74" t="s">
        <v>16</v>
      </c>
      <c r="E1190" s="74" t="s">
        <v>34</v>
      </c>
      <c r="F1190" s="78">
        <v>395</v>
      </c>
      <c r="G1190" s="74">
        <v>0.8</v>
      </c>
      <c r="H1190" s="78">
        <v>390</v>
      </c>
      <c r="I1190" s="74">
        <v>7.7</v>
      </c>
      <c r="J1190" s="74">
        <v>16.399999999999999</v>
      </c>
      <c r="K1190" s="74">
        <v>63.6</v>
      </c>
      <c r="L1190" s="74">
        <v>73.099999999999994</v>
      </c>
      <c r="M1190" s="74">
        <v>75.900000000000006</v>
      </c>
      <c r="N1190" s="78" t="s">
        <v>13</v>
      </c>
      <c r="O1190" s="74" t="s">
        <v>13</v>
      </c>
      <c r="P1190" s="78" t="s">
        <v>13</v>
      </c>
      <c r="Q1190" s="74" t="s">
        <v>13</v>
      </c>
      <c r="R1190" s="74" t="s">
        <v>13</v>
      </c>
      <c r="S1190" s="74" t="s">
        <v>13</v>
      </c>
      <c r="T1190" s="74" t="s">
        <v>13</v>
      </c>
      <c r="U1190" s="74" t="s">
        <v>13</v>
      </c>
      <c r="V1190" s="78" t="s">
        <v>13</v>
      </c>
      <c r="W1190" s="74" t="s">
        <v>13</v>
      </c>
      <c r="X1190" s="78" t="s">
        <v>13</v>
      </c>
      <c r="Y1190" s="74" t="s">
        <v>13</v>
      </c>
      <c r="Z1190" s="74" t="s">
        <v>13</v>
      </c>
      <c r="AA1190" s="74" t="s">
        <v>13</v>
      </c>
      <c r="AB1190" s="74" t="s">
        <v>13</v>
      </c>
      <c r="AC1190" s="74" t="s">
        <v>13</v>
      </c>
      <c r="AD1190" s="78"/>
      <c r="AE1190" s="74"/>
      <c r="AF1190" s="78"/>
      <c r="AG1190" s="74"/>
      <c r="AH1190" s="74"/>
      <c r="AI1190" s="74"/>
      <c r="AJ1190" s="74"/>
      <c r="AK1190" s="74"/>
      <c r="AL1190" s="78">
        <v>155</v>
      </c>
      <c r="AM1190" s="74">
        <v>0.6</v>
      </c>
      <c r="AN1190" s="78">
        <v>155</v>
      </c>
      <c r="AO1190" s="74">
        <v>9.1</v>
      </c>
      <c r="AP1190" s="74">
        <v>13.6</v>
      </c>
      <c r="AQ1190" s="74">
        <v>67.5</v>
      </c>
      <c r="AR1190" s="74">
        <v>74</v>
      </c>
      <c r="AS1190" s="74">
        <v>77.3</v>
      </c>
      <c r="AT1190" s="78" t="s">
        <v>13</v>
      </c>
      <c r="AU1190" s="74" t="s">
        <v>13</v>
      </c>
      <c r="AV1190" s="78" t="s">
        <v>13</v>
      </c>
      <c r="AW1190" s="74" t="s">
        <v>13</v>
      </c>
      <c r="AX1190" s="74" t="s">
        <v>13</v>
      </c>
      <c r="AY1190" s="74" t="s">
        <v>13</v>
      </c>
      <c r="AZ1190" s="74" t="s">
        <v>13</v>
      </c>
      <c r="BA1190" s="74" t="s">
        <v>13</v>
      </c>
      <c r="BB1190" s="78" t="s">
        <v>13</v>
      </c>
      <c r="BC1190" s="74" t="s">
        <v>13</v>
      </c>
      <c r="BD1190" s="78" t="s">
        <v>13</v>
      </c>
      <c r="BE1190" s="74" t="s">
        <v>13</v>
      </c>
      <c r="BF1190" s="74" t="s">
        <v>13</v>
      </c>
      <c r="BG1190" s="74" t="s">
        <v>13</v>
      </c>
      <c r="BH1190" s="74" t="s">
        <v>13</v>
      </c>
      <c r="BI1190" s="74" t="s">
        <v>13</v>
      </c>
      <c r="BJ1190" s="78"/>
      <c r="BK1190" s="74"/>
      <c r="BL1190" s="78"/>
      <c r="BM1190" s="74"/>
      <c r="BN1190" s="74"/>
      <c r="BO1190" s="74"/>
      <c r="BP1190" s="74"/>
      <c r="BQ1190" s="74"/>
      <c r="BR1190" s="78">
        <v>550</v>
      </c>
      <c r="BS1190" s="74">
        <v>0.7</v>
      </c>
      <c r="BT1190" s="78">
        <v>545</v>
      </c>
      <c r="BU1190" s="74">
        <v>8.1</v>
      </c>
      <c r="BV1190" s="74">
        <v>15.6</v>
      </c>
      <c r="BW1190" s="74">
        <v>64.7</v>
      </c>
      <c r="BX1190" s="74">
        <v>73.3</v>
      </c>
      <c r="BY1190" s="74">
        <v>76.3</v>
      </c>
      <c r="BZ1190" s="78" t="s">
        <v>13</v>
      </c>
      <c r="CA1190" s="74" t="s">
        <v>13</v>
      </c>
      <c r="CB1190" s="78" t="s">
        <v>13</v>
      </c>
      <c r="CC1190" s="74" t="s">
        <v>13</v>
      </c>
      <c r="CD1190" s="74" t="s">
        <v>13</v>
      </c>
      <c r="CE1190" s="74" t="s">
        <v>13</v>
      </c>
      <c r="CF1190" s="74" t="s">
        <v>13</v>
      </c>
      <c r="CG1190" s="74" t="s">
        <v>13</v>
      </c>
      <c r="CH1190" s="78" t="s">
        <v>13</v>
      </c>
      <c r="CI1190" s="74" t="s">
        <v>13</v>
      </c>
      <c r="CJ1190" s="78" t="s">
        <v>13</v>
      </c>
      <c r="CK1190" s="74" t="s">
        <v>13</v>
      </c>
      <c r="CL1190" s="74" t="s">
        <v>13</v>
      </c>
      <c r="CM1190" s="74" t="s">
        <v>13</v>
      </c>
      <c r="CN1190" s="74" t="s">
        <v>13</v>
      </c>
      <c r="CO1190" s="74" t="s">
        <v>13</v>
      </c>
      <c r="CP1190" s="78"/>
      <c r="CQ1190" s="74"/>
      <c r="CR1190" s="78"/>
      <c r="CS1190" s="74"/>
      <c r="CT1190" s="74"/>
      <c r="CU1190" s="74"/>
      <c r="CV1190" s="74"/>
      <c r="CW1190" s="74"/>
    </row>
    <row r="1191" spans="1:101" ht="16.5" x14ac:dyDescent="0.3">
      <c r="A1191" s="74" t="s">
        <v>297</v>
      </c>
      <c r="B1191" s="74">
        <v>7</v>
      </c>
      <c r="C1191" s="74">
        <v>10007811</v>
      </c>
      <c r="D1191" s="74" t="s">
        <v>36</v>
      </c>
      <c r="E1191" s="74" t="s">
        <v>37</v>
      </c>
      <c r="F1191" s="78">
        <v>455</v>
      </c>
      <c r="G1191" s="74">
        <v>0</v>
      </c>
      <c r="H1191" s="78">
        <v>455</v>
      </c>
      <c r="I1191" s="74">
        <v>3.1</v>
      </c>
      <c r="J1191" s="74">
        <v>7.7</v>
      </c>
      <c r="K1191" s="74">
        <v>57.4</v>
      </c>
      <c r="L1191" s="74">
        <v>82.8</v>
      </c>
      <c r="M1191" s="74">
        <v>89.2</v>
      </c>
      <c r="N1191" s="78" t="s">
        <v>13</v>
      </c>
      <c r="O1191" s="74" t="s">
        <v>13</v>
      </c>
      <c r="P1191" s="78" t="s">
        <v>13</v>
      </c>
      <c r="Q1191" s="74" t="s">
        <v>13</v>
      </c>
      <c r="R1191" s="74" t="s">
        <v>13</v>
      </c>
      <c r="S1191" s="74" t="s">
        <v>13</v>
      </c>
      <c r="T1191" s="74" t="s">
        <v>13</v>
      </c>
      <c r="U1191" s="74" t="s">
        <v>13</v>
      </c>
      <c r="V1191" s="78" t="s">
        <v>13</v>
      </c>
      <c r="W1191" s="74" t="s">
        <v>13</v>
      </c>
      <c r="X1191" s="78" t="s">
        <v>13</v>
      </c>
      <c r="Y1191" s="74" t="s">
        <v>13</v>
      </c>
      <c r="Z1191" s="74" t="s">
        <v>13</v>
      </c>
      <c r="AA1191" s="74" t="s">
        <v>13</v>
      </c>
      <c r="AB1191" s="74" t="s">
        <v>13</v>
      </c>
      <c r="AC1191" s="74" t="s">
        <v>13</v>
      </c>
      <c r="AD1191" s="78"/>
      <c r="AE1191" s="74"/>
      <c r="AF1191" s="78"/>
      <c r="AG1191" s="74"/>
      <c r="AH1191" s="74"/>
      <c r="AI1191" s="74"/>
      <c r="AJ1191" s="74"/>
      <c r="AK1191" s="74"/>
      <c r="AL1191" s="78">
        <v>105</v>
      </c>
      <c r="AM1191" s="74">
        <v>0</v>
      </c>
      <c r="AN1191" s="78">
        <v>105</v>
      </c>
      <c r="AO1191" s="74">
        <v>6.7</v>
      </c>
      <c r="AP1191" s="74">
        <v>12.5</v>
      </c>
      <c r="AQ1191" s="74">
        <v>50</v>
      </c>
      <c r="AR1191" s="74">
        <v>71.2</v>
      </c>
      <c r="AS1191" s="74">
        <v>80.8</v>
      </c>
      <c r="AT1191" s="78" t="s">
        <v>13</v>
      </c>
      <c r="AU1191" s="74" t="s">
        <v>13</v>
      </c>
      <c r="AV1191" s="78" t="s">
        <v>13</v>
      </c>
      <c r="AW1191" s="74" t="s">
        <v>13</v>
      </c>
      <c r="AX1191" s="74" t="s">
        <v>13</v>
      </c>
      <c r="AY1191" s="74" t="s">
        <v>13</v>
      </c>
      <c r="AZ1191" s="74" t="s">
        <v>13</v>
      </c>
      <c r="BA1191" s="74" t="s">
        <v>13</v>
      </c>
      <c r="BB1191" s="78" t="s">
        <v>13</v>
      </c>
      <c r="BC1191" s="74" t="s">
        <v>13</v>
      </c>
      <c r="BD1191" s="78" t="s">
        <v>13</v>
      </c>
      <c r="BE1191" s="74" t="s">
        <v>13</v>
      </c>
      <c r="BF1191" s="74" t="s">
        <v>13</v>
      </c>
      <c r="BG1191" s="74" t="s">
        <v>13</v>
      </c>
      <c r="BH1191" s="74" t="s">
        <v>13</v>
      </c>
      <c r="BI1191" s="74" t="s">
        <v>13</v>
      </c>
      <c r="BJ1191" s="78"/>
      <c r="BK1191" s="74"/>
      <c r="BL1191" s="78"/>
      <c r="BM1191" s="74"/>
      <c r="BN1191" s="74"/>
      <c r="BO1191" s="74"/>
      <c r="BP1191" s="74"/>
      <c r="BQ1191" s="74"/>
      <c r="BR1191" s="78">
        <v>555</v>
      </c>
      <c r="BS1191" s="74">
        <v>0</v>
      </c>
      <c r="BT1191" s="78">
        <v>555</v>
      </c>
      <c r="BU1191" s="74">
        <v>3.8</v>
      </c>
      <c r="BV1191" s="74">
        <v>8.6</v>
      </c>
      <c r="BW1191" s="74">
        <v>56</v>
      </c>
      <c r="BX1191" s="74">
        <v>80.599999999999994</v>
      </c>
      <c r="BY1191" s="74">
        <v>87.6</v>
      </c>
      <c r="BZ1191" s="78" t="s">
        <v>13</v>
      </c>
      <c r="CA1191" s="74" t="s">
        <v>13</v>
      </c>
      <c r="CB1191" s="78" t="s">
        <v>13</v>
      </c>
      <c r="CC1191" s="74" t="s">
        <v>13</v>
      </c>
      <c r="CD1191" s="74" t="s">
        <v>13</v>
      </c>
      <c r="CE1191" s="74" t="s">
        <v>13</v>
      </c>
      <c r="CF1191" s="74" t="s">
        <v>13</v>
      </c>
      <c r="CG1191" s="74" t="s">
        <v>13</v>
      </c>
      <c r="CH1191" s="78" t="s">
        <v>13</v>
      </c>
      <c r="CI1191" s="74" t="s">
        <v>13</v>
      </c>
      <c r="CJ1191" s="78" t="s">
        <v>13</v>
      </c>
      <c r="CK1191" s="74" t="s">
        <v>13</v>
      </c>
      <c r="CL1191" s="74" t="s">
        <v>13</v>
      </c>
      <c r="CM1191" s="74" t="s">
        <v>13</v>
      </c>
      <c r="CN1191" s="74" t="s">
        <v>13</v>
      </c>
      <c r="CO1191" s="74" t="s">
        <v>13</v>
      </c>
      <c r="CP1191" s="78"/>
      <c r="CQ1191" s="74"/>
      <c r="CR1191" s="78"/>
      <c r="CS1191" s="74"/>
      <c r="CT1191" s="74"/>
      <c r="CU1191" s="74"/>
      <c r="CV1191" s="74"/>
      <c r="CW1191" s="74"/>
    </row>
    <row r="1192" spans="1:101" ht="16.5" x14ac:dyDescent="0.3">
      <c r="A1192" s="74" t="s">
        <v>297</v>
      </c>
      <c r="B1192" s="74">
        <v>49</v>
      </c>
      <c r="C1192" s="74">
        <v>10006841</v>
      </c>
      <c r="D1192" s="74" t="s">
        <v>39</v>
      </c>
      <c r="E1192" s="74" t="s">
        <v>40</v>
      </c>
      <c r="F1192" s="78">
        <v>550</v>
      </c>
      <c r="G1192" s="74">
        <v>1.3</v>
      </c>
      <c r="H1192" s="78">
        <v>540</v>
      </c>
      <c r="I1192" s="74">
        <v>7.2</v>
      </c>
      <c r="J1192" s="74">
        <v>9.6</v>
      </c>
      <c r="K1192" s="74">
        <v>59.4</v>
      </c>
      <c r="L1192" s="74">
        <v>76.8</v>
      </c>
      <c r="M1192" s="74">
        <v>83.2</v>
      </c>
      <c r="N1192" s="78" t="s">
        <v>13</v>
      </c>
      <c r="O1192" s="74" t="s">
        <v>13</v>
      </c>
      <c r="P1192" s="78" t="s">
        <v>13</v>
      </c>
      <c r="Q1192" s="74" t="s">
        <v>13</v>
      </c>
      <c r="R1192" s="74" t="s">
        <v>13</v>
      </c>
      <c r="S1192" s="74" t="s">
        <v>13</v>
      </c>
      <c r="T1192" s="74" t="s">
        <v>13</v>
      </c>
      <c r="U1192" s="74" t="s">
        <v>13</v>
      </c>
      <c r="V1192" s="78" t="s">
        <v>13</v>
      </c>
      <c r="W1192" s="74" t="s">
        <v>13</v>
      </c>
      <c r="X1192" s="78" t="s">
        <v>13</v>
      </c>
      <c r="Y1192" s="74" t="s">
        <v>13</v>
      </c>
      <c r="Z1192" s="74" t="s">
        <v>13</v>
      </c>
      <c r="AA1192" s="74" t="s">
        <v>13</v>
      </c>
      <c r="AB1192" s="74" t="s">
        <v>13</v>
      </c>
      <c r="AC1192" s="74" t="s">
        <v>13</v>
      </c>
      <c r="AD1192" s="78"/>
      <c r="AE1192" s="74"/>
      <c r="AF1192" s="78"/>
      <c r="AG1192" s="74"/>
      <c r="AH1192" s="74"/>
      <c r="AI1192" s="74"/>
      <c r="AJ1192" s="74"/>
      <c r="AK1192" s="74"/>
      <c r="AL1192" s="78">
        <v>500</v>
      </c>
      <c r="AM1192" s="74">
        <v>0.2</v>
      </c>
      <c r="AN1192" s="78">
        <v>500</v>
      </c>
      <c r="AO1192" s="74">
        <v>9</v>
      </c>
      <c r="AP1192" s="74">
        <v>16</v>
      </c>
      <c r="AQ1192" s="74">
        <v>62.5</v>
      </c>
      <c r="AR1192" s="74">
        <v>73.099999999999994</v>
      </c>
      <c r="AS1192" s="74">
        <v>74.900000000000006</v>
      </c>
      <c r="AT1192" s="78" t="s">
        <v>13</v>
      </c>
      <c r="AU1192" s="74" t="s">
        <v>13</v>
      </c>
      <c r="AV1192" s="78" t="s">
        <v>13</v>
      </c>
      <c r="AW1192" s="74" t="s">
        <v>13</v>
      </c>
      <c r="AX1192" s="74" t="s">
        <v>13</v>
      </c>
      <c r="AY1192" s="74" t="s">
        <v>13</v>
      </c>
      <c r="AZ1192" s="74" t="s">
        <v>13</v>
      </c>
      <c r="BA1192" s="74" t="s">
        <v>13</v>
      </c>
      <c r="BB1192" s="78" t="s">
        <v>13</v>
      </c>
      <c r="BC1192" s="74" t="s">
        <v>13</v>
      </c>
      <c r="BD1192" s="78" t="s">
        <v>13</v>
      </c>
      <c r="BE1192" s="74" t="s">
        <v>13</v>
      </c>
      <c r="BF1192" s="74" t="s">
        <v>13</v>
      </c>
      <c r="BG1192" s="74" t="s">
        <v>13</v>
      </c>
      <c r="BH1192" s="74" t="s">
        <v>13</v>
      </c>
      <c r="BI1192" s="74" t="s">
        <v>13</v>
      </c>
      <c r="BJ1192" s="78"/>
      <c r="BK1192" s="74"/>
      <c r="BL1192" s="78"/>
      <c r="BM1192" s="74"/>
      <c r="BN1192" s="74"/>
      <c r="BO1192" s="74"/>
      <c r="BP1192" s="74"/>
      <c r="BQ1192" s="74"/>
      <c r="BR1192" s="78">
        <v>1050</v>
      </c>
      <c r="BS1192" s="74">
        <v>0.8</v>
      </c>
      <c r="BT1192" s="78">
        <v>1040</v>
      </c>
      <c r="BU1192" s="74">
        <v>8.1</v>
      </c>
      <c r="BV1192" s="74">
        <v>12.7</v>
      </c>
      <c r="BW1192" s="74">
        <v>60.9</v>
      </c>
      <c r="BX1192" s="74">
        <v>75</v>
      </c>
      <c r="BY1192" s="74">
        <v>79.3</v>
      </c>
      <c r="BZ1192" s="78" t="s">
        <v>13</v>
      </c>
      <c r="CA1192" s="74" t="s">
        <v>13</v>
      </c>
      <c r="CB1192" s="78" t="s">
        <v>13</v>
      </c>
      <c r="CC1192" s="74" t="s">
        <v>13</v>
      </c>
      <c r="CD1192" s="74" t="s">
        <v>13</v>
      </c>
      <c r="CE1192" s="74" t="s">
        <v>13</v>
      </c>
      <c r="CF1192" s="74" t="s">
        <v>13</v>
      </c>
      <c r="CG1192" s="74" t="s">
        <v>13</v>
      </c>
      <c r="CH1192" s="78" t="s">
        <v>13</v>
      </c>
      <c r="CI1192" s="74" t="s">
        <v>13</v>
      </c>
      <c r="CJ1192" s="78" t="s">
        <v>13</v>
      </c>
      <c r="CK1192" s="74" t="s">
        <v>13</v>
      </c>
      <c r="CL1192" s="74" t="s">
        <v>13</v>
      </c>
      <c r="CM1192" s="74" t="s">
        <v>13</v>
      </c>
      <c r="CN1192" s="74" t="s">
        <v>13</v>
      </c>
      <c r="CO1192" s="74" t="s">
        <v>13</v>
      </c>
      <c r="CP1192" s="78"/>
      <c r="CQ1192" s="74"/>
      <c r="CR1192" s="78"/>
      <c r="CS1192" s="74"/>
      <c r="CT1192" s="74"/>
      <c r="CU1192" s="74"/>
      <c r="CV1192" s="74"/>
      <c r="CW1192" s="74"/>
    </row>
    <row r="1193" spans="1:101" ht="16.5" x14ac:dyDescent="0.3">
      <c r="A1193" s="74" t="s">
        <v>297</v>
      </c>
      <c r="B1193" s="74">
        <v>197</v>
      </c>
      <c r="C1193" s="74">
        <v>10000385</v>
      </c>
      <c r="D1193" s="74" t="s">
        <v>19</v>
      </c>
      <c r="E1193" s="74" t="s">
        <v>42</v>
      </c>
      <c r="F1193" s="78">
        <v>440</v>
      </c>
      <c r="G1193" s="74">
        <v>0.5</v>
      </c>
      <c r="H1193" s="78">
        <v>440</v>
      </c>
      <c r="I1193" s="74">
        <v>7.5</v>
      </c>
      <c r="J1193" s="74">
        <v>19.399999999999999</v>
      </c>
      <c r="K1193" s="74">
        <v>69.5</v>
      </c>
      <c r="L1193" s="74">
        <v>71.3</v>
      </c>
      <c r="M1193" s="74">
        <v>73.099999999999994</v>
      </c>
      <c r="N1193" s="78" t="s">
        <v>13</v>
      </c>
      <c r="O1193" s="74" t="s">
        <v>13</v>
      </c>
      <c r="P1193" s="78" t="s">
        <v>13</v>
      </c>
      <c r="Q1193" s="74" t="s">
        <v>13</v>
      </c>
      <c r="R1193" s="74" t="s">
        <v>13</v>
      </c>
      <c r="S1193" s="74" t="s">
        <v>13</v>
      </c>
      <c r="T1193" s="74" t="s">
        <v>13</v>
      </c>
      <c r="U1193" s="74" t="s">
        <v>13</v>
      </c>
      <c r="V1193" s="78" t="s">
        <v>13</v>
      </c>
      <c r="W1193" s="74" t="s">
        <v>13</v>
      </c>
      <c r="X1193" s="78" t="s">
        <v>13</v>
      </c>
      <c r="Y1193" s="74" t="s">
        <v>13</v>
      </c>
      <c r="Z1193" s="74" t="s">
        <v>13</v>
      </c>
      <c r="AA1193" s="74" t="s">
        <v>13</v>
      </c>
      <c r="AB1193" s="74" t="s">
        <v>13</v>
      </c>
      <c r="AC1193" s="74" t="s">
        <v>13</v>
      </c>
      <c r="AD1193" s="78"/>
      <c r="AE1193" s="74"/>
      <c r="AF1193" s="78"/>
      <c r="AG1193" s="74"/>
      <c r="AH1193" s="74"/>
      <c r="AI1193" s="74"/>
      <c r="AJ1193" s="74"/>
      <c r="AK1193" s="74"/>
      <c r="AL1193" s="78">
        <v>255</v>
      </c>
      <c r="AM1193" s="74">
        <v>0.4</v>
      </c>
      <c r="AN1193" s="78">
        <v>255</v>
      </c>
      <c r="AO1193" s="74">
        <v>12.9</v>
      </c>
      <c r="AP1193" s="74">
        <v>23.8</v>
      </c>
      <c r="AQ1193" s="74">
        <v>57.8</v>
      </c>
      <c r="AR1193" s="74">
        <v>61.7</v>
      </c>
      <c r="AS1193" s="74">
        <v>63.3</v>
      </c>
      <c r="AT1193" s="78" t="s">
        <v>13</v>
      </c>
      <c r="AU1193" s="74" t="s">
        <v>13</v>
      </c>
      <c r="AV1193" s="78" t="s">
        <v>13</v>
      </c>
      <c r="AW1193" s="74" t="s">
        <v>13</v>
      </c>
      <c r="AX1193" s="74" t="s">
        <v>13</v>
      </c>
      <c r="AY1193" s="74" t="s">
        <v>13</v>
      </c>
      <c r="AZ1193" s="74" t="s">
        <v>13</v>
      </c>
      <c r="BA1193" s="74" t="s">
        <v>13</v>
      </c>
      <c r="BB1193" s="78" t="s">
        <v>13</v>
      </c>
      <c r="BC1193" s="74" t="s">
        <v>13</v>
      </c>
      <c r="BD1193" s="78" t="s">
        <v>13</v>
      </c>
      <c r="BE1193" s="74" t="s">
        <v>13</v>
      </c>
      <c r="BF1193" s="74" t="s">
        <v>13</v>
      </c>
      <c r="BG1193" s="74" t="s">
        <v>13</v>
      </c>
      <c r="BH1193" s="74" t="s">
        <v>13</v>
      </c>
      <c r="BI1193" s="74" t="s">
        <v>13</v>
      </c>
      <c r="BJ1193" s="78"/>
      <c r="BK1193" s="74"/>
      <c r="BL1193" s="78"/>
      <c r="BM1193" s="74"/>
      <c r="BN1193" s="74"/>
      <c r="BO1193" s="74"/>
      <c r="BP1193" s="74"/>
      <c r="BQ1193" s="74"/>
      <c r="BR1193" s="78">
        <v>700</v>
      </c>
      <c r="BS1193" s="74">
        <v>0.4</v>
      </c>
      <c r="BT1193" s="78">
        <v>695</v>
      </c>
      <c r="BU1193" s="74">
        <v>9.5</v>
      </c>
      <c r="BV1193" s="74">
        <v>21</v>
      </c>
      <c r="BW1193" s="74">
        <v>65.2</v>
      </c>
      <c r="BX1193" s="74">
        <v>67.8</v>
      </c>
      <c r="BY1193" s="74">
        <v>69.5</v>
      </c>
      <c r="BZ1193" s="78" t="s">
        <v>13</v>
      </c>
      <c r="CA1193" s="74" t="s">
        <v>13</v>
      </c>
      <c r="CB1193" s="78" t="s">
        <v>13</v>
      </c>
      <c r="CC1193" s="74" t="s">
        <v>13</v>
      </c>
      <c r="CD1193" s="74" t="s">
        <v>13</v>
      </c>
      <c r="CE1193" s="74" t="s">
        <v>13</v>
      </c>
      <c r="CF1193" s="74" t="s">
        <v>13</v>
      </c>
      <c r="CG1193" s="74" t="s">
        <v>13</v>
      </c>
      <c r="CH1193" s="78" t="s">
        <v>13</v>
      </c>
      <c r="CI1193" s="74" t="s">
        <v>13</v>
      </c>
      <c r="CJ1193" s="78" t="s">
        <v>13</v>
      </c>
      <c r="CK1193" s="74" t="s">
        <v>13</v>
      </c>
      <c r="CL1193" s="74" t="s">
        <v>13</v>
      </c>
      <c r="CM1193" s="74" t="s">
        <v>13</v>
      </c>
      <c r="CN1193" s="74" t="s">
        <v>13</v>
      </c>
      <c r="CO1193" s="74" t="s">
        <v>13</v>
      </c>
      <c r="CP1193" s="78"/>
      <c r="CQ1193" s="74"/>
      <c r="CR1193" s="78"/>
      <c r="CS1193" s="74"/>
      <c r="CT1193" s="74"/>
      <c r="CU1193" s="74"/>
      <c r="CV1193" s="74"/>
      <c r="CW1193" s="74"/>
    </row>
    <row r="1194" spans="1:101" ht="16.5" x14ac:dyDescent="0.3">
      <c r="A1194" s="74" t="s">
        <v>297</v>
      </c>
      <c r="B1194" s="74">
        <v>50</v>
      </c>
      <c r="C1194" s="74">
        <v>10000824</v>
      </c>
      <c r="D1194" s="74" t="s">
        <v>19</v>
      </c>
      <c r="E1194" s="74" t="s">
        <v>44</v>
      </c>
      <c r="F1194" s="78">
        <v>1760</v>
      </c>
      <c r="G1194" s="74">
        <v>1.2</v>
      </c>
      <c r="H1194" s="78">
        <v>1740</v>
      </c>
      <c r="I1194" s="74">
        <v>7.2</v>
      </c>
      <c r="J1194" s="74">
        <v>10.1</v>
      </c>
      <c r="K1194" s="74">
        <v>70</v>
      </c>
      <c r="L1194" s="74">
        <v>80.400000000000006</v>
      </c>
      <c r="M1194" s="74">
        <v>82.6</v>
      </c>
      <c r="N1194" s="78" t="s">
        <v>13</v>
      </c>
      <c r="O1194" s="74" t="s">
        <v>13</v>
      </c>
      <c r="P1194" s="78" t="s">
        <v>13</v>
      </c>
      <c r="Q1194" s="74" t="s">
        <v>13</v>
      </c>
      <c r="R1194" s="74" t="s">
        <v>13</v>
      </c>
      <c r="S1194" s="74" t="s">
        <v>13</v>
      </c>
      <c r="T1194" s="74" t="s">
        <v>13</v>
      </c>
      <c r="U1194" s="74" t="s">
        <v>13</v>
      </c>
      <c r="V1194" s="78" t="s">
        <v>13</v>
      </c>
      <c r="W1194" s="74" t="s">
        <v>13</v>
      </c>
      <c r="X1194" s="78" t="s">
        <v>13</v>
      </c>
      <c r="Y1194" s="74" t="s">
        <v>13</v>
      </c>
      <c r="Z1194" s="74" t="s">
        <v>13</v>
      </c>
      <c r="AA1194" s="74" t="s">
        <v>13</v>
      </c>
      <c r="AB1194" s="74" t="s">
        <v>13</v>
      </c>
      <c r="AC1194" s="74" t="s">
        <v>13</v>
      </c>
      <c r="AD1194" s="78"/>
      <c r="AE1194" s="74"/>
      <c r="AF1194" s="78"/>
      <c r="AG1194" s="74"/>
      <c r="AH1194" s="74"/>
      <c r="AI1194" s="74"/>
      <c r="AJ1194" s="74"/>
      <c r="AK1194" s="74"/>
      <c r="AL1194" s="78">
        <v>1475</v>
      </c>
      <c r="AM1194" s="74">
        <v>0.7</v>
      </c>
      <c r="AN1194" s="78">
        <v>1465</v>
      </c>
      <c r="AO1194" s="74">
        <v>10.8</v>
      </c>
      <c r="AP1194" s="74">
        <v>14.3</v>
      </c>
      <c r="AQ1194" s="74">
        <v>67.099999999999994</v>
      </c>
      <c r="AR1194" s="74">
        <v>71.900000000000006</v>
      </c>
      <c r="AS1194" s="74">
        <v>74.900000000000006</v>
      </c>
      <c r="AT1194" s="78" t="s">
        <v>13</v>
      </c>
      <c r="AU1194" s="74" t="s">
        <v>13</v>
      </c>
      <c r="AV1194" s="78" t="s">
        <v>13</v>
      </c>
      <c r="AW1194" s="74" t="s">
        <v>13</v>
      </c>
      <c r="AX1194" s="74" t="s">
        <v>13</v>
      </c>
      <c r="AY1194" s="74" t="s">
        <v>13</v>
      </c>
      <c r="AZ1194" s="74" t="s">
        <v>13</v>
      </c>
      <c r="BA1194" s="74" t="s">
        <v>13</v>
      </c>
      <c r="BB1194" s="78" t="s">
        <v>13</v>
      </c>
      <c r="BC1194" s="74" t="s">
        <v>13</v>
      </c>
      <c r="BD1194" s="78" t="s">
        <v>13</v>
      </c>
      <c r="BE1194" s="74" t="s">
        <v>13</v>
      </c>
      <c r="BF1194" s="74" t="s">
        <v>13</v>
      </c>
      <c r="BG1194" s="74" t="s">
        <v>13</v>
      </c>
      <c r="BH1194" s="74" t="s">
        <v>13</v>
      </c>
      <c r="BI1194" s="74" t="s">
        <v>13</v>
      </c>
      <c r="BJ1194" s="78"/>
      <c r="BK1194" s="74"/>
      <c r="BL1194" s="78"/>
      <c r="BM1194" s="74"/>
      <c r="BN1194" s="74"/>
      <c r="BO1194" s="74"/>
      <c r="BP1194" s="74"/>
      <c r="BQ1194" s="74"/>
      <c r="BR1194" s="78">
        <v>3235</v>
      </c>
      <c r="BS1194" s="74">
        <v>1</v>
      </c>
      <c r="BT1194" s="78">
        <v>3200</v>
      </c>
      <c r="BU1194" s="74">
        <v>8.9</v>
      </c>
      <c r="BV1194" s="74">
        <v>12.1</v>
      </c>
      <c r="BW1194" s="74">
        <v>68.7</v>
      </c>
      <c r="BX1194" s="74">
        <v>76.5</v>
      </c>
      <c r="BY1194" s="74">
        <v>79.099999999999994</v>
      </c>
      <c r="BZ1194" s="78" t="s">
        <v>13</v>
      </c>
      <c r="CA1194" s="74" t="s">
        <v>13</v>
      </c>
      <c r="CB1194" s="78" t="s">
        <v>13</v>
      </c>
      <c r="CC1194" s="74" t="s">
        <v>13</v>
      </c>
      <c r="CD1194" s="74" t="s">
        <v>13</v>
      </c>
      <c r="CE1194" s="74" t="s">
        <v>13</v>
      </c>
      <c r="CF1194" s="74" t="s">
        <v>13</v>
      </c>
      <c r="CG1194" s="74" t="s">
        <v>13</v>
      </c>
      <c r="CH1194" s="78" t="s">
        <v>13</v>
      </c>
      <c r="CI1194" s="74" t="s">
        <v>13</v>
      </c>
      <c r="CJ1194" s="78" t="s">
        <v>13</v>
      </c>
      <c r="CK1194" s="74" t="s">
        <v>13</v>
      </c>
      <c r="CL1194" s="74" t="s">
        <v>13</v>
      </c>
      <c r="CM1194" s="74" t="s">
        <v>13</v>
      </c>
      <c r="CN1194" s="74" t="s">
        <v>13</v>
      </c>
      <c r="CO1194" s="74" t="s">
        <v>13</v>
      </c>
      <c r="CP1194" s="78"/>
      <c r="CQ1194" s="74"/>
      <c r="CR1194" s="78"/>
      <c r="CS1194" s="74"/>
      <c r="CT1194" s="74"/>
      <c r="CU1194" s="74"/>
      <c r="CV1194" s="74"/>
      <c r="CW1194" s="74"/>
    </row>
    <row r="1195" spans="1:101" ht="16.5" x14ac:dyDescent="0.3">
      <c r="A1195" s="74" t="s">
        <v>297</v>
      </c>
      <c r="B1195" s="74">
        <v>111</v>
      </c>
      <c r="C1195" s="74">
        <v>10007785</v>
      </c>
      <c r="D1195" s="74" t="s">
        <v>46</v>
      </c>
      <c r="E1195" s="74" t="s">
        <v>47</v>
      </c>
      <c r="F1195" s="78">
        <v>1275</v>
      </c>
      <c r="G1195" s="74">
        <v>1</v>
      </c>
      <c r="H1195" s="78">
        <v>1265</v>
      </c>
      <c r="I1195" s="74">
        <v>7.8</v>
      </c>
      <c r="J1195" s="74">
        <v>13.1</v>
      </c>
      <c r="K1195" s="74">
        <v>55.9</v>
      </c>
      <c r="L1195" s="74">
        <v>71.3</v>
      </c>
      <c r="M1195" s="74">
        <v>79.099999999999994</v>
      </c>
      <c r="N1195" s="78" t="s">
        <v>13</v>
      </c>
      <c r="O1195" s="74" t="s">
        <v>13</v>
      </c>
      <c r="P1195" s="78" t="s">
        <v>13</v>
      </c>
      <c r="Q1195" s="74" t="s">
        <v>13</v>
      </c>
      <c r="R1195" s="74" t="s">
        <v>13</v>
      </c>
      <c r="S1195" s="74" t="s">
        <v>13</v>
      </c>
      <c r="T1195" s="74" t="s">
        <v>13</v>
      </c>
      <c r="U1195" s="74" t="s">
        <v>13</v>
      </c>
      <c r="V1195" s="78" t="s">
        <v>13</v>
      </c>
      <c r="W1195" s="74" t="s">
        <v>13</v>
      </c>
      <c r="X1195" s="78" t="s">
        <v>13</v>
      </c>
      <c r="Y1195" s="74" t="s">
        <v>13</v>
      </c>
      <c r="Z1195" s="74" t="s">
        <v>13</v>
      </c>
      <c r="AA1195" s="74" t="s">
        <v>13</v>
      </c>
      <c r="AB1195" s="74" t="s">
        <v>13</v>
      </c>
      <c r="AC1195" s="74" t="s">
        <v>13</v>
      </c>
      <c r="AD1195" s="78"/>
      <c r="AE1195" s="74"/>
      <c r="AF1195" s="78"/>
      <c r="AG1195" s="74"/>
      <c r="AH1195" s="74"/>
      <c r="AI1195" s="74"/>
      <c r="AJ1195" s="74"/>
      <c r="AK1195" s="74"/>
      <c r="AL1195" s="78">
        <v>1005</v>
      </c>
      <c r="AM1195" s="74">
        <v>0.5</v>
      </c>
      <c r="AN1195" s="78">
        <v>1000</v>
      </c>
      <c r="AO1195" s="74">
        <v>8.1999999999999993</v>
      </c>
      <c r="AP1195" s="74">
        <v>16.899999999999999</v>
      </c>
      <c r="AQ1195" s="74">
        <v>55.8</v>
      </c>
      <c r="AR1195" s="74">
        <v>67.3</v>
      </c>
      <c r="AS1195" s="74">
        <v>74.900000000000006</v>
      </c>
      <c r="AT1195" s="78" t="s">
        <v>13</v>
      </c>
      <c r="AU1195" s="74" t="s">
        <v>13</v>
      </c>
      <c r="AV1195" s="78" t="s">
        <v>13</v>
      </c>
      <c r="AW1195" s="74" t="s">
        <v>13</v>
      </c>
      <c r="AX1195" s="74" t="s">
        <v>13</v>
      </c>
      <c r="AY1195" s="74" t="s">
        <v>13</v>
      </c>
      <c r="AZ1195" s="74" t="s">
        <v>13</v>
      </c>
      <c r="BA1195" s="74" t="s">
        <v>13</v>
      </c>
      <c r="BB1195" s="78" t="s">
        <v>13</v>
      </c>
      <c r="BC1195" s="74" t="s">
        <v>13</v>
      </c>
      <c r="BD1195" s="78" t="s">
        <v>13</v>
      </c>
      <c r="BE1195" s="74" t="s">
        <v>13</v>
      </c>
      <c r="BF1195" s="74" t="s">
        <v>13</v>
      </c>
      <c r="BG1195" s="74" t="s">
        <v>13</v>
      </c>
      <c r="BH1195" s="74" t="s">
        <v>13</v>
      </c>
      <c r="BI1195" s="74" t="s">
        <v>13</v>
      </c>
      <c r="BJ1195" s="78"/>
      <c r="BK1195" s="74"/>
      <c r="BL1195" s="78"/>
      <c r="BM1195" s="74"/>
      <c r="BN1195" s="74"/>
      <c r="BO1195" s="74"/>
      <c r="BP1195" s="74"/>
      <c r="BQ1195" s="74"/>
      <c r="BR1195" s="78">
        <v>2285</v>
      </c>
      <c r="BS1195" s="74">
        <v>0.8</v>
      </c>
      <c r="BT1195" s="78">
        <v>2265</v>
      </c>
      <c r="BU1195" s="74">
        <v>7.9</v>
      </c>
      <c r="BV1195" s="74">
        <v>14.8</v>
      </c>
      <c r="BW1195" s="74">
        <v>55.9</v>
      </c>
      <c r="BX1195" s="74">
        <v>69.5</v>
      </c>
      <c r="BY1195" s="74">
        <v>77.3</v>
      </c>
      <c r="BZ1195" s="78" t="s">
        <v>13</v>
      </c>
      <c r="CA1195" s="74" t="s">
        <v>13</v>
      </c>
      <c r="CB1195" s="78" t="s">
        <v>13</v>
      </c>
      <c r="CC1195" s="74" t="s">
        <v>13</v>
      </c>
      <c r="CD1195" s="74" t="s">
        <v>13</v>
      </c>
      <c r="CE1195" s="74" t="s">
        <v>13</v>
      </c>
      <c r="CF1195" s="74" t="s">
        <v>13</v>
      </c>
      <c r="CG1195" s="74" t="s">
        <v>13</v>
      </c>
      <c r="CH1195" s="78" t="s">
        <v>13</v>
      </c>
      <c r="CI1195" s="74" t="s">
        <v>13</v>
      </c>
      <c r="CJ1195" s="78" t="s">
        <v>13</v>
      </c>
      <c r="CK1195" s="74" t="s">
        <v>13</v>
      </c>
      <c r="CL1195" s="74" t="s">
        <v>13</v>
      </c>
      <c r="CM1195" s="74" t="s">
        <v>13</v>
      </c>
      <c r="CN1195" s="74" t="s">
        <v>13</v>
      </c>
      <c r="CO1195" s="74" t="s">
        <v>13</v>
      </c>
      <c r="CP1195" s="78"/>
      <c r="CQ1195" s="74"/>
      <c r="CR1195" s="78"/>
      <c r="CS1195" s="74"/>
      <c r="CT1195" s="74"/>
      <c r="CU1195" s="74"/>
      <c r="CV1195" s="74"/>
      <c r="CW1195" s="74"/>
    </row>
    <row r="1196" spans="1:101" ht="16.5" x14ac:dyDescent="0.3">
      <c r="A1196" s="74" t="s">
        <v>297</v>
      </c>
      <c r="B1196" s="74">
        <v>51</v>
      </c>
      <c r="C1196" s="74">
        <v>10000886</v>
      </c>
      <c r="D1196" s="74" t="s">
        <v>49</v>
      </c>
      <c r="E1196" s="74" t="s">
        <v>50</v>
      </c>
      <c r="F1196" s="78">
        <v>1960</v>
      </c>
      <c r="G1196" s="74">
        <v>1.2</v>
      </c>
      <c r="H1196" s="78">
        <v>1935</v>
      </c>
      <c r="I1196" s="74">
        <v>6.6</v>
      </c>
      <c r="J1196" s="74">
        <v>10.7</v>
      </c>
      <c r="K1196" s="74">
        <v>67.599999999999994</v>
      </c>
      <c r="L1196" s="74">
        <v>78.099999999999994</v>
      </c>
      <c r="M1196" s="74">
        <v>82.7</v>
      </c>
      <c r="N1196" s="78" t="s">
        <v>13</v>
      </c>
      <c r="O1196" s="74" t="s">
        <v>13</v>
      </c>
      <c r="P1196" s="78" t="s">
        <v>13</v>
      </c>
      <c r="Q1196" s="74" t="s">
        <v>13</v>
      </c>
      <c r="R1196" s="74" t="s">
        <v>13</v>
      </c>
      <c r="S1196" s="74" t="s">
        <v>13</v>
      </c>
      <c r="T1196" s="74" t="s">
        <v>13</v>
      </c>
      <c r="U1196" s="74" t="s">
        <v>13</v>
      </c>
      <c r="V1196" s="78" t="s">
        <v>13</v>
      </c>
      <c r="W1196" s="74" t="s">
        <v>13</v>
      </c>
      <c r="X1196" s="78" t="s">
        <v>13</v>
      </c>
      <c r="Y1196" s="74" t="s">
        <v>13</v>
      </c>
      <c r="Z1196" s="74" t="s">
        <v>13</v>
      </c>
      <c r="AA1196" s="74" t="s">
        <v>13</v>
      </c>
      <c r="AB1196" s="74" t="s">
        <v>13</v>
      </c>
      <c r="AC1196" s="74" t="s">
        <v>13</v>
      </c>
      <c r="AD1196" s="78"/>
      <c r="AE1196" s="74"/>
      <c r="AF1196" s="78"/>
      <c r="AG1196" s="74"/>
      <c r="AH1196" s="74"/>
      <c r="AI1196" s="74"/>
      <c r="AJ1196" s="74"/>
      <c r="AK1196" s="74"/>
      <c r="AL1196" s="78">
        <v>1375</v>
      </c>
      <c r="AM1196" s="74">
        <v>0.8</v>
      </c>
      <c r="AN1196" s="78">
        <v>1365</v>
      </c>
      <c r="AO1196" s="74">
        <v>10.4</v>
      </c>
      <c r="AP1196" s="74">
        <v>14.2</v>
      </c>
      <c r="AQ1196" s="74">
        <v>63.8</v>
      </c>
      <c r="AR1196" s="74">
        <v>70.8</v>
      </c>
      <c r="AS1196" s="74">
        <v>75.400000000000006</v>
      </c>
      <c r="AT1196" s="78" t="s">
        <v>13</v>
      </c>
      <c r="AU1196" s="74" t="s">
        <v>13</v>
      </c>
      <c r="AV1196" s="78" t="s">
        <v>13</v>
      </c>
      <c r="AW1196" s="74" t="s">
        <v>13</v>
      </c>
      <c r="AX1196" s="74" t="s">
        <v>13</v>
      </c>
      <c r="AY1196" s="74" t="s">
        <v>13</v>
      </c>
      <c r="AZ1196" s="74" t="s">
        <v>13</v>
      </c>
      <c r="BA1196" s="74" t="s">
        <v>13</v>
      </c>
      <c r="BB1196" s="78" t="s">
        <v>13</v>
      </c>
      <c r="BC1196" s="74" t="s">
        <v>13</v>
      </c>
      <c r="BD1196" s="78" t="s">
        <v>13</v>
      </c>
      <c r="BE1196" s="74" t="s">
        <v>13</v>
      </c>
      <c r="BF1196" s="74" t="s">
        <v>13</v>
      </c>
      <c r="BG1196" s="74" t="s">
        <v>13</v>
      </c>
      <c r="BH1196" s="74" t="s">
        <v>13</v>
      </c>
      <c r="BI1196" s="74" t="s">
        <v>13</v>
      </c>
      <c r="BJ1196" s="78"/>
      <c r="BK1196" s="74"/>
      <c r="BL1196" s="78"/>
      <c r="BM1196" s="74"/>
      <c r="BN1196" s="74"/>
      <c r="BO1196" s="74"/>
      <c r="BP1196" s="74"/>
      <c r="BQ1196" s="74"/>
      <c r="BR1196" s="78">
        <v>3335</v>
      </c>
      <c r="BS1196" s="74">
        <v>1</v>
      </c>
      <c r="BT1196" s="78">
        <v>3300</v>
      </c>
      <c r="BU1196" s="74">
        <v>8.1999999999999993</v>
      </c>
      <c r="BV1196" s="74">
        <v>12.2</v>
      </c>
      <c r="BW1196" s="74">
        <v>66</v>
      </c>
      <c r="BX1196" s="74">
        <v>75.099999999999994</v>
      </c>
      <c r="BY1196" s="74">
        <v>79.7</v>
      </c>
      <c r="BZ1196" s="78" t="s">
        <v>13</v>
      </c>
      <c r="CA1196" s="74" t="s">
        <v>13</v>
      </c>
      <c r="CB1196" s="78" t="s">
        <v>13</v>
      </c>
      <c r="CC1196" s="74" t="s">
        <v>13</v>
      </c>
      <c r="CD1196" s="74" t="s">
        <v>13</v>
      </c>
      <c r="CE1196" s="74" t="s">
        <v>13</v>
      </c>
      <c r="CF1196" s="74" t="s">
        <v>13</v>
      </c>
      <c r="CG1196" s="74" t="s">
        <v>13</v>
      </c>
      <c r="CH1196" s="78" t="s">
        <v>13</v>
      </c>
      <c r="CI1196" s="74" t="s">
        <v>13</v>
      </c>
      <c r="CJ1196" s="78" t="s">
        <v>13</v>
      </c>
      <c r="CK1196" s="74" t="s">
        <v>13</v>
      </c>
      <c r="CL1196" s="74" t="s">
        <v>13</v>
      </c>
      <c r="CM1196" s="74" t="s">
        <v>13</v>
      </c>
      <c r="CN1196" s="74" t="s">
        <v>13</v>
      </c>
      <c r="CO1196" s="74" t="s">
        <v>13</v>
      </c>
      <c r="CP1196" s="78"/>
      <c r="CQ1196" s="74"/>
      <c r="CR1196" s="78"/>
      <c r="CS1196" s="74"/>
      <c r="CT1196" s="74"/>
      <c r="CU1196" s="74"/>
      <c r="CV1196" s="74"/>
      <c r="CW1196" s="74"/>
    </row>
    <row r="1197" spans="1:101" ht="16.5" x14ac:dyDescent="0.3">
      <c r="A1197" s="74" t="s">
        <v>297</v>
      </c>
      <c r="B1197" s="74">
        <v>112</v>
      </c>
      <c r="C1197" s="74">
        <v>10007786</v>
      </c>
      <c r="D1197" s="74" t="s">
        <v>19</v>
      </c>
      <c r="E1197" s="74" t="s">
        <v>52</v>
      </c>
      <c r="F1197" s="78">
        <v>1620</v>
      </c>
      <c r="G1197" s="74">
        <v>0.2</v>
      </c>
      <c r="H1197" s="78">
        <v>1620</v>
      </c>
      <c r="I1197" s="74">
        <v>5.4</v>
      </c>
      <c r="J1197" s="74">
        <v>10.5</v>
      </c>
      <c r="K1197" s="74">
        <v>58.3</v>
      </c>
      <c r="L1197" s="74">
        <v>74.900000000000006</v>
      </c>
      <c r="M1197" s="74">
        <v>84.1</v>
      </c>
      <c r="N1197" s="78" t="s">
        <v>13</v>
      </c>
      <c r="O1197" s="74" t="s">
        <v>13</v>
      </c>
      <c r="P1197" s="78" t="s">
        <v>13</v>
      </c>
      <c r="Q1197" s="74" t="s">
        <v>13</v>
      </c>
      <c r="R1197" s="74" t="s">
        <v>13</v>
      </c>
      <c r="S1197" s="74" t="s">
        <v>13</v>
      </c>
      <c r="T1197" s="74" t="s">
        <v>13</v>
      </c>
      <c r="U1197" s="74" t="s">
        <v>13</v>
      </c>
      <c r="V1197" s="78" t="s">
        <v>13</v>
      </c>
      <c r="W1197" s="74" t="s">
        <v>13</v>
      </c>
      <c r="X1197" s="78" t="s">
        <v>13</v>
      </c>
      <c r="Y1197" s="74" t="s">
        <v>13</v>
      </c>
      <c r="Z1197" s="74" t="s">
        <v>13</v>
      </c>
      <c r="AA1197" s="74" t="s">
        <v>13</v>
      </c>
      <c r="AB1197" s="74" t="s">
        <v>13</v>
      </c>
      <c r="AC1197" s="74" t="s">
        <v>13</v>
      </c>
      <c r="AD1197" s="78"/>
      <c r="AE1197" s="74"/>
      <c r="AF1197" s="78"/>
      <c r="AG1197" s="74"/>
      <c r="AH1197" s="74"/>
      <c r="AI1197" s="74"/>
      <c r="AJ1197" s="74"/>
      <c r="AK1197" s="74"/>
      <c r="AL1197" s="78">
        <v>1385</v>
      </c>
      <c r="AM1197" s="74">
        <v>0.4</v>
      </c>
      <c r="AN1197" s="78">
        <v>1380</v>
      </c>
      <c r="AO1197" s="74">
        <v>9</v>
      </c>
      <c r="AP1197" s="74">
        <v>11.5</v>
      </c>
      <c r="AQ1197" s="74">
        <v>56.1</v>
      </c>
      <c r="AR1197" s="74">
        <v>69.3</v>
      </c>
      <c r="AS1197" s="74">
        <v>79.5</v>
      </c>
      <c r="AT1197" s="78" t="s">
        <v>13</v>
      </c>
      <c r="AU1197" s="74" t="s">
        <v>13</v>
      </c>
      <c r="AV1197" s="78" t="s">
        <v>13</v>
      </c>
      <c r="AW1197" s="74" t="s">
        <v>13</v>
      </c>
      <c r="AX1197" s="74" t="s">
        <v>13</v>
      </c>
      <c r="AY1197" s="74" t="s">
        <v>13</v>
      </c>
      <c r="AZ1197" s="74" t="s">
        <v>13</v>
      </c>
      <c r="BA1197" s="74" t="s">
        <v>13</v>
      </c>
      <c r="BB1197" s="78" t="s">
        <v>13</v>
      </c>
      <c r="BC1197" s="74" t="s">
        <v>13</v>
      </c>
      <c r="BD1197" s="78" t="s">
        <v>13</v>
      </c>
      <c r="BE1197" s="74" t="s">
        <v>13</v>
      </c>
      <c r="BF1197" s="74" t="s">
        <v>13</v>
      </c>
      <c r="BG1197" s="74" t="s">
        <v>13</v>
      </c>
      <c r="BH1197" s="74" t="s">
        <v>13</v>
      </c>
      <c r="BI1197" s="74" t="s">
        <v>13</v>
      </c>
      <c r="BJ1197" s="78"/>
      <c r="BK1197" s="74"/>
      <c r="BL1197" s="78"/>
      <c r="BM1197" s="74"/>
      <c r="BN1197" s="74"/>
      <c r="BO1197" s="74"/>
      <c r="BP1197" s="74"/>
      <c r="BQ1197" s="74"/>
      <c r="BR1197" s="78">
        <v>3005</v>
      </c>
      <c r="BS1197" s="74">
        <v>0.3</v>
      </c>
      <c r="BT1197" s="78">
        <v>2995</v>
      </c>
      <c r="BU1197" s="74">
        <v>7</v>
      </c>
      <c r="BV1197" s="74">
        <v>11</v>
      </c>
      <c r="BW1197" s="74">
        <v>57.3</v>
      </c>
      <c r="BX1197" s="74">
        <v>72.3</v>
      </c>
      <c r="BY1197" s="74">
        <v>82</v>
      </c>
      <c r="BZ1197" s="78" t="s">
        <v>13</v>
      </c>
      <c r="CA1197" s="74" t="s">
        <v>13</v>
      </c>
      <c r="CB1197" s="78" t="s">
        <v>13</v>
      </c>
      <c r="CC1197" s="74" t="s">
        <v>13</v>
      </c>
      <c r="CD1197" s="74" t="s">
        <v>13</v>
      </c>
      <c r="CE1197" s="74" t="s">
        <v>13</v>
      </c>
      <c r="CF1197" s="74" t="s">
        <v>13</v>
      </c>
      <c r="CG1197" s="74" t="s">
        <v>13</v>
      </c>
      <c r="CH1197" s="78" t="s">
        <v>13</v>
      </c>
      <c r="CI1197" s="74" t="s">
        <v>13</v>
      </c>
      <c r="CJ1197" s="78" t="s">
        <v>13</v>
      </c>
      <c r="CK1197" s="74" t="s">
        <v>13</v>
      </c>
      <c r="CL1197" s="74" t="s">
        <v>13</v>
      </c>
      <c r="CM1197" s="74" t="s">
        <v>13</v>
      </c>
      <c r="CN1197" s="74" t="s">
        <v>13</v>
      </c>
      <c r="CO1197" s="74" t="s">
        <v>13</v>
      </c>
      <c r="CP1197" s="78"/>
      <c r="CQ1197" s="74"/>
      <c r="CR1197" s="78"/>
      <c r="CS1197" s="74"/>
      <c r="CT1197" s="74"/>
      <c r="CU1197" s="74"/>
      <c r="CV1197" s="74"/>
      <c r="CW1197" s="74"/>
    </row>
    <row r="1198" spans="1:101" ht="16.5" x14ac:dyDescent="0.3">
      <c r="A1198" s="74" t="s">
        <v>297</v>
      </c>
      <c r="B1198" s="74">
        <v>113</v>
      </c>
      <c r="C1198" s="74">
        <v>10000961</v>
      </c>
      <c r="D1198" s="74" t="s">
        <v>27</v>
      </c>
      <c r="E1198" s="74" t="s">
        <v>54</v>
      </c>
      <c r="F1198" s="78">
        <v>1230</v>
      </c>
      <c r="G1198" s="74">
        <v>0.7</v>
      </c>
      <c r="H1198" s="78">
        <v>1220</v>
      </c>
      <c r="I1198" s="74">
        <v>7</v>
      </c>
      <c r="J1198" s="74">
        <v>13</v>
      </c>
      <c r="K1198" s="74">
        <v>65.5</v>
      </c>
      <c r="L1198" s="74">
        <v>74</v>
      </c>
      <c r="M1198" s="74">
        <v>80.099999999999994</v>
      </c>
      <c r="N1198" s="78" t="s">
        <v>13</v>
      </c>
      <c r="O1198" s="74" t="s">
        <v>13</v>
      </c>
      <c r="P1198" s="78" t="s">
        <v>13</v>
      </c>
      <c r="Q1198" s="74" t="s">
        <v>13</v>
      </c>
      <c r="R1198" s="74" t="s">
        <v>13</v>
      </c>
      <c r="S1198" s="74" t="s">
        <v>13</v>
      </c>
      <c r="T1198" s="74" t="s">
        <v>13</v>
      </c>
      <c r="U1198" s="74" t="s">
        <v>13</v>
      </c>
      <c r="V1198" s="78" t="s">
        <v>13</v>
      </c>
      <c r="W1198" s="74" t="s">
        <v>13</v>
      </c>
      <c r="X1198" s="78" t="s">
        <v>13</v>
      </c>
      <c r="Y1198" s="74" t="s">
        <v>13</v>
      </c>
      <c r="Z1198" s="74" t="s">
        <v>13</v>
      </c>
      <c r="AA1198" s="74" t="s">
        <v>13</v>
      </c>
      <c r="AB1198" s="74" t="s">
        <v>13</v>
      </c>
      <c r="AC1198" s="74" t="s">
        <v>13</v>
      </c>
      <c r="AD1198" s="78"/>
      <c r="AE1198" s="74"/>
      <c r="AF1198" s="78"/>
      <c r="AG1198" s="74"/>
      <c r="AH1198" s="74"/>
      <c r="AI1198" s="74"/>
      <c r="AJ1198" s="74"/>
      <c r="AK1198" s="74"/>
      <c r="AL1198" s="78">
        <v>1150</v>
      </c>
      <c r="AM1198" s="74">
        <v>1</v>
      </c>
      <c r="AN1198" s="78">
        <v>1140</v>
      </c>
      <c r="AO1198" s="74">
        <v>8.6</v>
      </c>
      <c r="AP1198" s="74">
        <v>13</v>
      </c>
      <c r="AQ1198" s="74">
        <v>65.900000000000006</v>
      </c>
      <c r="AR1198" s="74">
        <v>73.099999999999994</v>
      </c>
      <c r="AS1198" s="74">
        <v>78.400000000000006</v>
      </c>
      <c r="AT1198" s="78" t="s">
        <v>13</v>
      </c>
      <c r="AU1198" s="74" t="s">
        <v>13</v>
      </c>
      <c r="AV1198" s="78" t="s">
        <v>13</v>
      </c>
      <c r="AW1198" s="74" t="s">
        <v>13</v>
      </c>
      <c r="AX1198" s="74" t="s">
        <v>13</v>
      </c>
      <c r="AY1198" s="74" t="s">
        <v>13</v>
      </c>
      <c r="AZ1198" s="74" t="s">
        <v>13</v>
      </c>
      <c r="BA1198" s="74" t="s">
        <v>13</v>
      </c>
      <c r="BB1198" s="78" t="s">
        <v>13</v>
      </c>
      <c r="BC1198" s="74" t="s">
        <v>13</v>
      </c>
      <c r="BD1198" s="78" t="s">
        <v>13</v>
      </c>
      <c r="BE1198" s="74" t="s">
        <v>13</v>
      </c>
      <c r="BF1198" s="74" t="s">
        <v>13</v>
      </c>
      <c r="BG1198" s="74" t="s">
        <v>13</v>
      </c>
      <c r="BH1198" s="74" t="s">
        <v>13</v>
      </c>
      <c r="BI1198" s="74" t="s">
        <v>13</v>
      </c>
      <c r="BJ1198" s="78"/>
      <c r="BK1198" s="74"/>
      <c r="BL1198" s="78"/>
      <c r="BM1198" s="74"/>
      <c r="BN1198" s="74"/>
      <c r="BO1198" s="74"/>
      <c r="BP1198" s="74"/>
      <c r="BQ1198" s="74"/>
      <c r="BR1198" s="78">
        <v>2380</v>
      </c>
      <c r="BS1198" s="74">
        <v>0.8</v>
      </c>
      <c r="BT1198" s="78">
        <v>2360</v>
      </c>
      <c r="BU1198" s="74">
        <v>7.8</v>
      </c>
      <c r="BV1198" s="74">
        <v>13</v>
      </c>
      <c r="BW1198" s="74">
        <v>65.7</v>
      </c>
      <c r="BX1198" s="74">
        <v>73.599999999999994</v>
      </c>
      <c r="BY1198" s="74">
        <v>79.3</v>
      </c>
      <c r="BZ1198" s="78" t="s">
        <v>13</v>
      </c>
      <c r="CA1198" s="74" t="s">
        <v>13</v>
      </c>
      <c r="CB1198" s="78" t="s">
        <v>13</v>
      </c>
      <c r="CC1198" s="74" t="s">
        <v>13</v>
      </c>
      <c r="CD1198" s="74" t="s">
        <v>13</v>
      </c>
      <c r="CE1198" s="74" t="s">
        <v>13</v>
      </c>
      <c r="CF1198" s="74" t="s">
        <v>13</v>
      </c>
      <c r="CG1198" s="74" t="s">
        <v>13</v>
      </c>
      <c r="CH1198" s="78" t="s">
        <v>13</v>
      </c>
      <c r="CI1198" s="74" t="s">
        <v>13</v>
      </c>
      <c r="CJ1198" s="78" t="s">
        <v>13</v>
      </c>
      <c r="CK1198" s="74" t="s">
        <v>13</v>
      </c>
      <c r="CL1198" s="74" t="s">
        <v>13</v>
      </c>
      <c r="CM1198" s="74" t="s">
        <v>13</v>
      </c>
      <c r="CN1198" s="74" t="s">
        <v>13</v>
      </c>
      <c r="CO1198" s="74" t="s">
        <v>13</v>
      </c>
      <c r="CP1198" s="78"/>
      <c r="CQ1198" s="74"/>
      <c r="CR1198" s="78"/>
      <c r="CS1198" s="74"/>
      <c r="CT1198" s="74"/>
      <c r="CU1198" s="74"/>
      <c r="CV1198" s="74"/>
      <c r="CW1198" s="74"/>
    </row>
    <row r="1199" spans="1:101" ht="16.5" x14ac:dyDescent="0.3">
      <c r="A1199" s="74" t="s">
        <v>297</v>
      </c>
      <c r="B1199" s="74">
        <v>9</v>
      </c>
      <c r="C1199" s="74">
        <v>10000975</v>
      </c>
      <c r="D1199" s="74" t="s">
        <v>49</v>
      </c>
      <c r="E1199" s="74" t="s">
        <v>56</v>
      </c>
      <c r="F1199" s="78">
        <v>905</v>
      </c>
      <c r="G1199" s="74">
        <v>2.2000000000000002</v>
      </c>
      <c r="H1199" s="78">
        <v>885</v>
      </c>
      <c r="I1199" s="74">
        <v>8.6999999999999993</v>
      </c>
      <c r="J1199" s="74">
        <v>10.3</v>
      </c>
      <c r="K1199" s="74">
        <v>66.099999999999994</v>
      </c>
      <c r="L1199" s="74">
        <v>76.900000000000006</v>
      </c>
      <c r="M1199" s="74">
        <v>81</v>
      </c>
      <c r="N1199" s="78" t="s">
        <v>13</v>
      </c>
      <c r="O1199" s="74" t="s">
        <v>13</v>
      </c>
      <c r="P1199" s="78" t="s">
        <v>13</v>
      </c>
      <c r="Q1199" s="74" t="s">
        <v>13</v>
      </c>
      <c r="R1199" s="74" t="s">
        <v>13</v>
      </c>
      <c r="S1199" s="74" t="s">
        <v>13</v>
      </c>
      <c r="T1199" s="74" t="s">
        <v>13</v>
      </c>
      <c r="U1199" s="74" t="s">
        <v>13</v>
      </c>
      <c r="V1199" s="78" t="s">
        <v>13</v>
      </c>
      <c r="W1199" s="74" t="s">
        <v>13</v>
      </c>
      <c r="X1199" s="78" t="s">
        <v>13</v>
      </c>
      <c r="Y1199" s="74" t="s">
        <v>13</v>
      </c>
      <c r="Z1199" s="74" t="s">
        <v>13</v>
      </c>
      <c r="AA1199" s="74" t="s">
        <v>13</v>
      </c>
      <c r="AB1199" s="74" t="s">
        <v>13</v>
      </c>
      <c r="AC1199" s="74" t="s">
        <v>13</v>
      </c>
      <c r="AD1199" s="78"/>
      <c r="AE1199" s="74"/>
      <c r="AF1199" s="78"/>
      <c r="AG1199" s="74"/>
      <c r="AH1199" s="74"/>
      <c r="AI1199" s="74"/>
      <c r="AJ1199" s="74"/>
      <c r="AK1199" s="74"/>
      <c r="AL1199" s="78">
        <v>635</v>
      </c>
      <c r="AM1199" s="74">
        <v>0.6</v>
      </c>
      <c r="AN1199" s="78">
        <v>630</v>
      </c>
      <c r="AO1199" s="74">
        <v>10.9</v>
      </c>
      <c r="AP1199" s="74">
        <v>12.8</v>
      </c>
      <c r="AQ1199" s="74">
        <v>68.3</v>
      </c>
      <c r="AR1199" s="74">
        <v>74</v>
      </c>
      <c r="AS1199" s="74">
        <v>76.2</v>
      </c>
      <c r="AT1199" s="78" t="s">
        <v>13</v>
      </c>
      <c r="AU1199" s="74" t="s">
        <v>13</v>
      </c>
      <c r="AV1199" s="78" t="s">
        <v>13</v>
      </c>
      <c r="AW1199" s="74" t="s">
        <v>13</v>
      </c>
      <c r="AX1199" s="74" t="s">
        <v>13</v>
      </c>
      <c r="AY1199" s="74" t="s">
        <v>13</v>
      </c>
      <c r="AZ1199" s="74" t="s">
        <v>13</v>
      </c>
      <c r="BA1199" s="74" t="s">
        <v>13</v>
      </c>
      <c r="BB1199" s="78" t="s">
        <v>13</v>
      </c>
      <c r="BC1199" s="74" t="s">
        <v>13</v>
      </c>
      <c r="BD1199" s="78" t="s">
        <v>13</v>
      </c>
      <c r="BE1199" s="74" t="s">
        <v>13</v>
      </c>
      <c r="BF1199" s="74" t="s">
        <v>13</v>
      </c>
      <c r="BG1199" s="74" t="s">
        <v>13</v>
      </c>
      <c r="BH1199" s="74" t="s">
        <v>13</v>
      </c>
      <c r="BI1199" s="74" t="s">
        <v>13</v>
      </c>
      <c r="BJ1199" s="78"/>
      <c r="BK1199" s="74"/>
      <c r="BL1199" s="78"/>
      <c r="BM1199" s="74"/>
      <c r="BN1199" s="74"/>
      <c r="BO1199" s="74"/>
      <c r="BP1199" s="74"/>
      <c r="BQ1199" s="74"/>
      <c r="BR1199" s="78">
        <v>1540</v>
      </c>
      <c r="BS1199" s="74">
        <v>1.6</v>
      </c>
      <c r="BT1199" s="78">
        <v>1515</v>
      </c>
      <c r="BU1199" s="74">
        <v>9.6</v>
      </c>
      <c r="BV1199" s="74">
        <v>11.4</v>
      </c>
      <c r="BW1199" s="74">
        <v>67</v>
      </c>
      <c r="BX1199" s="74">
        <v>75.7</v>
      </c>
      <c r="BY1199" s="74">
        <v>79</v>
      </c>
      <c r="BZ1199" s="78" t="s">
        <v>13</v>
      </c>
      <c r="CA1199" s="74" t="s">
        <v>13</v>
      </c>
      <c r="CB1199" s="78" t="s">
        <v>13</v>
      </c>
      <c r="CC1199" s="74" t="s">
        <v>13</v>
      </c>
      <c r="CD1199" s="74" t="s">
        <v>13</v>
      </c>
      <c r="CE1199" s="74" t="s">
        <v>13</v>
      </c>
      <c r="CF1199" s="74" t="s">
        <v>13</v>
      </c>
      <c r="CG1199" s="74" t="s">
        <v>13</v>
      </c>
      <c r="CH1199" s="78" t="s">
        <v>13</v>
      </c>
      <c r="CI1199" s="74" t="s">
        <v>13</v>
      </c>
      <c r="CJ1199" s="78" t="s">
        <v>13</v>
      </c>
      <c r="CK1199" s="74" t="s">
        <v>13</v>
      </c>
      <c r="CL1199" s="74" t="s">
        <v>13</v>
      </c>
      <c r="CM1199" s="74" t="s">
        <v>13</v>
      </c>
      <c r="CN1199" s="74" t="s">
        <v>13</v>
      </c>
      <c r="CO1199" s="74" t="s">
        <v>13</v>
      </c>
      <c r="CP1199" s="78"/>
      <c r="CQ1199" s="74"/>
      <c r="CR1199" s="78"/>
      <c r="CS1199" s="74"/>
      <c r="CT1199" s="74"/>
      <c r="CU1199" s="74"/>
      <c r="CV1199" s="74"/>
      <c r="CW1199" s="74"/>
    </row>
    <row r="1200" spans="1:101" ht="16.5" x14ac:dyDescent="0.3">
      <c r="A1200" s="74" t="s">
        <v>297</v>
      </c>
      <c r="B1200" s="74">
        <v>203</v>
      </c>
      <c r="C1200" s="74">
        <v>10007787</v>
      </c>
      <c r="D1200" s="74" t="s">
        <v>49</v>
      </c>
      <c r="E1200" s="74" t="s">
        <v>58</v>
      </c>
      <c r="F1200" s="78">
        <v>55</v>
      </c>
      <c r="G1200" s="74">
        <v>7.3</v>
      </c>
      <c r="H1200" s="78">
        <v>50</v>
      </c>
      <c r="I1200" s="74">
        <v>9.8000000000000007</v>
      </c>
      <c r="J1200" s="74">
        <v>17.600000000000001</v>
      </c>
      <c r="K1200" s="74">
        <v>41.2</v>
      </c>
      <c r="L1200" s="74">
        <v>56.9</v>
      </c>
      <c r="M1200" s="74">
        <v>72.5</v>
      </c>
      <c r="N1200" s="78" t="s">
        <v>13</v>
      </c>
      <c r="O1200" s="74" t="s">
        <v>13</v>
      </c>
      <c r="P1200" s="78" t="s">
        <v>13</v>
      </c>
      <c r="Q1200" s="74" t="s">
        <v>13</v>
      </c>
      <c r="R1200" s="74" t="s">
        <v>13</v>
      </c>
      <c r="S1200" s="74" t="s">
        <v>13</v>
      </c>
      <c r="T1200" s="74" t="s">
        <v>13</v>
      </c>
      <c r="U1200" s="74" t="s">
        <v>13</v>
      </c>
      <c r="V1200" s="78" t="s">
        <v>13</v>
      </c>
      <c r="W1200" s="74" t="s">
        <v>13</v>
      </c>
      <c r="X1200" s="78" t="s">
        <v>13</v>
      </c>
      <c r="Y1200" s="74" t="s">
        <v>13</v>
      </c>
      <c r="Z1200" s="74" t="s">
        <v>13</v>
      </c>
      <c r="AA1200" s="74" t="s">
        <v>13</v>
      </c>
      <c r="AB1200" s="74" t="s">
        <v>13</v>
      </c>
      <c r="AC1200" s="74" t="s">
        <v>13</v>
      </c>
      <c r="AD1200" s="78"/>
      <c r="AE1200" s="74"/>
      <c r="AF1200" s="78"/>
      <c r="AG1200" s="74"/>
      <c r="AH1200" s="74"/>
      <c r="AI1200" s="74"/>
      <c r="AJ1200" s="74"/>
      <c r="AK1200" s="74"/>
      <c r="AL1200" s="78">
        <v>65</v>
      </c>
      <c r="AM1200" s="74">
        <v>7.7</v>
      </c>
      <c r="AN1200" s="78">
        <v>60</v>
      </c>
      <c r="AO1200" s="74">
        <v>16.7</v>
      </c>
      <c r="AP1200" s="74">
        <v>13.3</v>
      </c>
      <c r="AQ1200" s="74">
        <v>48.3</v>
      </c>
      <c r="AR1200" s="74">
        <v>58.3</v>
      </c>
      <c r="AS1200" s="74">
        <v>70</v>
      </c>
      <c r="AT1200" s="78" t="s">
        <v>13</v>
      </c>
      <c r="AU1200" s="74" t="s">
        <v>13</v>
      </c>
      <c r="AV1200" s="78" t="s">
        <v>13</v>
      </c>
      <c r="AW1200" s="74" t="s">
        <v>13</v>
      </c>
      <c r="AX1200" s="74" t="s">
        <v>13</v>
      </c>
      <c r="AY1200" s="74" t="s">
        <v>13</v>
      </c>
      <c r="AZ1200" s="74" t="s">
        <v>13</v>
      </c>
      <c r="BA1200" s="74" t="s">
        <v>13</v>
      </c>
      <c r="BB1200" s="78" t="s">
        <v>13</v>
      </c>
      <c r="BC1200" s="74" t="s">
        <v>13</v>
      </c>
      <c r="BD1200" s="78" t="s">
        <v>13</v>
      </c>
      <c r="BE1200" s="74" t="s">
        <v>13</v>
      </c>
      <c r="BF1200" s="74" t="s">
        <v>13</v>
      </c>
      <c r="BG1200" s="74" t="s">
        <v>13</v>
      </c>
      <c r="BH1200" s="74" t="s">
        <v>13</v>
      </c>
      <c r="BI1200" s="74" t="s">
        <v>13</v>
      </c>
      <c r="BJ1200" s="78"/>
      <c r="BK1200" s="74"/>
      <c r="BL1200" s="78"/>
      <c r="BM1200" s="74"/>
      <c r="BN1200" s="74"/>
      <c r="BO1200" s="74"/>
      <c r="BP1200" s="74"/>
      <c r="BQ1200" s="74"/>
      <c r="BR1200" s="78">
        <v>120</v>
      </c>
      <c r="BS1200" s="74">
        <v>7.5</v>
      </c>
      <c r="BT1200" s="78">
        <v>110</v>
      </c>
      <c r="BU1200" s="74">
        <v>13.5</v>
      </c>
      <c r="BV1200" s="74">
        <v>15.3</v>
      </c>
      <c r="BW1200" s="74">
        <v>45</v>
      </c>
      <c r="BX1200" s="74">
        <v>57.7</v>
      </c>
      <c r="BY1200" s="74">
        <v>71.2</v>
      </c>
      <c r="BZ1200" s="78" t="s">
        <v>13</v>
      </c>
      <c r="CA1200" s="74" t="s">
        <v>13</v>
      </c>
      <c r="CB1200" s="78" t="s">
        <v>13</v>
      </c>
      <c r="CC1200" s="74" t="s">
        <v>13</v>
      </c>
      <c r="CD1200" s="74" t="s">
        <v>13</v>
      </c>
      <c r="CE1200" s="74" t="s">
        <v>13</v>
      </c>
      <c r="CF1200" s="74" t="s">
        <v>13</v>
      </c>
      <c r="CG1200" s="74" t="s">
        <v>13</v>
      </c>
      <c r="CH1200" s="78" t="s">
        <v>13</v>
      </c>
      <c r="CI1200" s="74" t="s">
        <v>13</v>
      </c>
      <c r="CJ1200" s="78" t="s">
        <v>13</v>
      </c>
      <c r="CK1200" s="74" t="s">
        <v>13</v>
      </c>
      <c r="CL1200" s="74" t="s">
        <v>13</v>
      </c>
      <c r="CM1200" s="74" t="s">
        <v>13</v>
      </c>
      <c r="CN1200" s="74" t="s">
        <v>13</v>
      </c>
      <c r="CO1200" s="74" t="s">
        <v>13</v>
      </c>
      <c r="CP1200" s="78"/>
      <c r="CQ1200" s="74"/>
      <c r="CR1200" s="78"/>
      <c r="CS1200" s="74"/>
      <c r="CT1200" s="74"/>
      <c r="CU1200" s="74"/>
      <c r="CV1200" s="74"/>
      <c r="CW1200" s="74"/>
    </row>
    <row r="1201" spans="1:101" ht="16.5" x14ac:dyDescent="0.3">
      <c r="A1201" s="74" t="s">
        <v>297</v>
      </c>
      <c r="B1201" s="74">
        <v>114</v>
      </c>
      <c r="C1201" s="74">
        <v>10007788</v>
      </c>
      <c r="D1201" s="74" t="s">
        <v>11</v>
      </c>
      <c r="E1201" s="74" t="s">
        <v>60</v>
      </c>
      <c r="F1201" s="78">
        <v>1325</v>
      </c>
      <c r="G1201" s="74">
        <v>0.8</v>
      </c>
      <c r="H1201" s="78">
        <v>1315</v>
      </c>
      <c r="I1201" s="74">
        <v>9.3000000000000007</v>
      </c>
      <c r="J1201" s="74">
        <v>12.2</v>
      </c>
      <c r="K1201" s="74">
        <v>49.1</v>
      </c>
      <c r="L1201" s="74">
        <v>64</v>
      </c>
      <c r="M1201" s="74">
        <v>78.5</v>
      </c>
      <c r="N1201" s="78" t="s">
        <v>13</v>
      </c>
      <c r="O1201" s="74" t="s">
        <v>13</v>
      </c>
      <c r="P1201" s="78" t="s">
        <v>13</v>
      </c>
      <c r="Q1201" s="74" t="s">
        <v>13</v>
      </c>
      <c r="R1201" s="74" t="s">
        <v>13</v>
      </c>
      <c r="S1201" s="74" t="s">
        <v>13</v>
      </c>
      <c r="T1201" s="74" t="s">
        <v>13</v>
      </c>
      <c r="U1201" s="74" t="s">
        <v>13</v>
      </c>
      <c r="V1201" s="78" t="s">
        <v>13</v>
      </c>
      <c r="W1201" s="74" t="s">
        <v>13</v>
      </c>
      <c r="X1201" s="78" t="s">
        <v>13</v>
      </c>
      <c r="Y1201" s="74" t="s">
        <v>13</v>
      </c>
      <c r="Z1201" s="74" t="s">
        <v>13</v>
      </c>
      <c r="AA1201" s="74" t="s">
        <v>13</v>
      </c>
      <c r="AB1201" s="74" t="s">
        <v>13</v>
      </c>
      <c r="AC1201" s="74" t="s">
        <v>13</v>
      </c>
      <c r="AD1201" s="78"/>
      <c r="AE1201" s="74"/>
      <c r="AF1201" s="78"/>
      <c r="AG1201" s="74"/>
      <c r="AH1201" s="74"/>
      <c r="AI1201" s="74"/>
      <c r="AJ1201" s="74"/>
      <c r="AK1201" s="74"/>
      <c r="AL1201" s="78">
        <v>1400</v>
      </c>
      <c r="AM1201" s="74">
        <v>0.9</v>
      </c>
      <c r="AN1201" s="78">
        <v>1385</v>
      </c>
      <c r="AO1201" s="74">
        <v>10.7</v>
      </c>
      <c r="AP1201" s="74">
        <v>10.4</v>
      </c>
      <c r="AQ1201" s="74">
        <v>46.9</v>
      </c>
      <c r="AR1201" s="74">
        <v>62.1</v>
      </c>
      <c r="AS1201" s="74">
        <v>78.900000000000006</v>
      </c>
      <c r="AT1201" s="78" t="s">
        <v>13</v>
      </c>
      <c r="AU1201" s="74" t="s">
        <v>13</v>
      </c>
      <c r="AV1201" s="78" t="s">
        <v>13</v>
      </c>
      <c r="AW1201" s="74" t="s">
        <v>13</v>
      </c>
      <c r="AX1201" s="74" t="s">
        <v>13</v>
      </c>
      <c r="AY1201" s="74" t="s">
        <v>13</v>
      </c>
      <c r="AZ1201" s="74" t="s">
        <v>13</v>
      </c>
      <c r="BA1201" s="74" t="s">
        <v>13</v>
      </c>
      <c r="BB1201" s="78" t="s">
        <v>13</v>
      </c>
      <c r="BC1201" s="74" t="s">
        <v>13</v>
      </c>
      <c r="BD1201" s="78" t="s">
        <v>13</v>
      </c>
      <c r="BE1201" s="74" t="s">
        <v>13</v>
      </c>
      <c r="BF1201" s="74" t="s">
        <v>13</v>
      </c>
      <c r="BG1201" s="74" t="s">
        <v>13</v>
      </c>
      <c r="BH1201" s="74" t="s">
        <v>13</v>
      </c>
      <c r="BI1201" s="74" t="s">
        <v>13</v>
      </c>
      <c r="BJ1201" s="78"/>
      <c r="BK1201" s="74"/>
      <c r="BL1201" s="78"/>
      <c r="BM1201" s="74"/>
      <c r="BN1201" s="74"/>
      <c r="BO1201" s="74"/>
      <c r="BP1201" s="74"/>
      <c r="BQ1201" s="74"/>
      <c r="BR1201" s="78">
        <v>2725</v>
      </c>
      <c r="BS1201" s="74">
        <v>0.8</v>
      </c>
      <c r="BT1201" s="78">
        <v>2705</v>
      </c>
      <c r="BU1201" s="74">
        <v>10</v>
      </c>
      <c r="BV1201" s="74">
        <v>11.2</v>
      </c>
      <c r="BW1201" s="74">
        <v>47.9</v>
      </c>
      <c r="BX1201" s="74">
        <v>63</v>
      </c>
      <c r="BY1201" s="74">
        <v>78.7</v>
      </c>
      <c r="BZ1201" s="78" t="s">
        <v>13</v>
      </c>
      <c r="CA1201" s="74" t="s">
        <v>13</v>
      </c>
      <c r="CB1201" s="78" t="s">
        <v>13</v>
      </c>
      <c r="CC1201" s="74" t="s">
        <v>13</v>
      </c>
      <c r="CD1201" s="74" t="s">
        <v>13</v>
      </c>
      <c r="CE1201" s="74" t="s">
        <v>13</v>
      </c>
      <c r="CF1201" s="74" t="s">
        <v>13</v>
      </c>
      <c r="CG1201" s="74" t="s">
        <v>13</v>
      </c>
      <c r="CH1201" s="78" t="s">
        <v>13</v>
      </c>
      <c r="CI1201" s="74" t="s">
        <v>13</v>
      </c>
      <c r="CJ1201" s="78" t="s">
        <v>13</v>
      </c>
      <c r="CK1201" s="74" t="s">
        <v>13</v>
      </c>
      <c r="CL1201" s="74" t="s">
        <v>13</v>
      </c>
      <c r="CM1201" s="74" t="s">
        <v>13</v>
      </c>
      <c r="CN1201" s="74" t="s">
        <v>13</v>
      </c>
      <c r="CO1201" s="74" t="s">
        <v>13</v>
      </c>
      <c r="CP1201" s="78"/>
      <c r="CQ1201" s="74"/>
      <c r="CR1201" s="78"/>
      <c r="CS1201" s="74"/>
      <c r="CT1201" s="74"/>
      <c r="CU1201" s="74"/>
      <c r="CV1201" s="74"/>
      <c r="CW1201" s="74"/>
    </row>
    <row r="1202" spans="1:101" ht="16.5" x14ac:dyDescent="0.3">
      <c r="A1202" s="74" t="s">
        <v>297</v>
      </c>
      <c r="B1202" s="74">
        <v>188</v>
      </c>
      <c r="C1202" s="74">
        <v>10003324</v>
      </c>
      <c r="D1202" s="74" t="s">
        <v>27</v>
      </c>
      <c r="E1202" s="74" t="s">
        <v>62</v>
      </c>
      <c r="F1202" s="78" t="s">
        <v>13</v>
      </c>
      <c r="G1202" s="74" t="s">
        <v>13</v>
      </c>
      <c r="H1202" s="78" t="s">
        <v>13</v>
      </c>
      <c r="I1202" s="74" t="s">
        <v>13</v>
      </c>
      <c r="J1202" s="74" t="s">
        <v>13</v>
      </c>
      <c r="K1202" s="74" t="s">
        <v>13</v>
      </c>
      <c r="L1202" s="74" t="s">
        <v>13</v>
      </c>
      <c r="M1202" s="74" t="s">
        <v>13</v>
      </c>
      <c r="N1202" s="78" t="s">
        <v>13</v>
      </c>
      <c r="O1202" s="74" t="s">
        <v>13</v>
      </c>
      <c r="P1202" s="78" t="s">
        <v>13</v>
      </c>
      <c r="Q1202" s="74" t="s">
        <v>13</v>
      </c>
      <c r="R1202" s="74" t="s">
        <v>13</v>
      </c>
      <c r="S1202" s="74" t="s">
        <v>13</v>
      </c>
      <c r="T1202" s="74" t="s">
        <v>13</v>
      </c>
      <c r="U1202" s="74" t="s">
        <v>13</v>
      </c>
      <c r="V1202" s="78" t="s">
        <v>13</v>
      </c>
      <c r="W1202" s="74" t="s">
        <v>13</v>
      </c>
      <c r="X1202" s="78" t="s">
        <v>13</v>
      </c>
      <c r="Y1202" s="74" t="s">
        <v>13</v>
      </c>
      <c r="Z1202" s="74" t="s">
        <v>13</v>
      </c>
      <c r="AA1202" s="74" t="s">
        <v>13</v>
      </c>
      <c r="AB1202" s="74" t="s">
        <v>13</v>
      </c>
      <c r="AC1202" s="74" t="s">
        <v>13</v>
      </c>
      <c r="AD1202" s="78"/>
      <c r="AE1202" s="74"/>
      <c r="AF1202" s="78"/>
      <c r="AG1202" s="74"/>
      <c r="AH1202" s="74"/>
      <c r="AI1202" s="74"/>
      <c r="AJ1202" s="74"/>
      <c r="AK1202" s="74"/>
      <c r="AL1202" s="78" t="s">
        <v>13</v>
      </c>
      <c r="AM1202" s="74" t="s">
        <v>13</v>
      </c>
      <c r="AN1202" s="78" t="s">
        <v>13</v>
      </c>
      <c r="AO1202" s="74" t="s">
        <v>13</v>
      </c>
      <c r="AP1202" s="74" t="s">
        <v>13</v>
      </c>
      <c r="AQ1202" s="74" t="s">
        <v>13</v>
      </c>
      <c r="AR1202" s="74" t="s">
        <v>13</v>
      </c>
      <c r="AS1202" s="74" t="s">
        <v>13</v>
      </c>
      <c r="AT1202" s="78" t="s">
        <v>13</v>
      </c>
      <c r="AU1202" s="74" t="s">
        <v>13</v>
      </c>
      <c r="AV1202" s="78" t="s">
        <v>13</v>
      </c>
      <c r="AW1202" s="74" t="s">
        <v>13</v>
      </c>
      <c r="AX1202" s="74" t="s">
        <v>13</v>
      </c>
      <c r="AY1202" s="74" t="s">
        <v>13</v>
      </c>
      <c r="AZ1202" s="74" t="s">
        <v>13</v>
      </c>
      <c r="BA1202" s="74" t="s">
        <v>13</v>
      </c>
      <c r="BB1202" s="78" t="s">
        <v>13</v>
      </c>
      <c r="BC1202" s="74" t="s">
        <v>13</v>
      </c>
      <c r="BD1202" s="78" t="s">
        <v>13</v>
      </c>
      <c r="BE1202" s="74" t="s">
        <v>13</v>
      </c>
      <c r="BF1202" s="74" t="s">
        <v>13</v>
      </c>
      <c r="BG1202" s="74" t="s">
        <v>13</v>
      </c>
      <c r="BH1202" s="74" t="s">
        <v>13</v>
      </c>
      <c r="BI1202" s="74" t="s">
        <v>13</v>
      </c>
      <c r="BJ1202" s="78"/>
      <c r="BK1202" s="74"/>
      <c r="BL1202" s="78"/>
      <c r="BM1202" s="74"/>
      <c r="BN1202" s="74"/>
      <c r="BO1202" s="74"/>
      <c r="BP1202" s="74"/>
      <c r="BQ1202" s="74"/>
      <c r="BR1202" s="78" t="s">
        <v>13</v>
      </c>
      <c r="BS1202" s="74" t="s">
        <v>13</v>
      </c>
      <c r="BT1202" s="78" t="s">
        <v>13</v>
      </c>
      <c r="BU1202" s="74" t="s">
        <v>13</v>
      </c>
      <c r="BV1202" s="74" t="s">
        <v>13</v>
      </c>
      <c r="BW1202" s="74" t="s">
        <v>13</v>
      </c>
      <c r="BX1202" s="74" t="s">
        <v>13</v>
      </c>
      <c r="BY1202" s="74" t="s">
        <v>13</v>
      </c>
      <c r="BZ1202" s="78" t="s">
        <v>13</v>
      </c>
      <c r="CA1202" s="74" t="s">
        <v>13</v>
      </c>
      <c r="CB1202" s="78" t="s">
        <v>13</v>
      </c>
      <c r="CC1202" s="74" t="s">
        <v>13</v>
      </c>
      <c r="CD1202" s="74" t="s">
        <v>13</v>
      </c>
      <c r="CE1202" s="74" t="s">
        <v>13</v>
      </c>
      <c r="CF1202" s="74" t="s">
        <v>13</v>
      </c>
      <c r="CG1202" s="74" t="s">
        <v>13</v>
      </c>
      <c r="CH1202" s="78" t="s">
        <v>13</v>
      </c>
      <c r="CI1202" s="74" t="s">
        <v>13</v>
      </c>
      <c r="CJ1202" s="78" t="s">
        <v>13</v>
      </c>
      <c r="CK1202" s="74" t="s">
        <v>13</v>
      </c>
      <c r="CL1202" s="74" t="s">
        <v>13</v>
      </c>
      <c r="CM1202" s="74" t="s">
        <v>13</v>
      </c>
      <c r="CN1202" s="74" t="s">
        <v>13</v>
      </c>
      <c r="CO1202" s="74" t="s">
        <v>13</v>
      </c>
      <c r="CP1202" s="78"/>
      <c r="CQ1202" s="74"/>
      <c r="CR1202" s="78"/>
      <c r="CS1202" s="74"/>
      <c r="CT1202" s="74"/>
      <c r="CU1202" s="74"/>
      <c r="CV1202" s="74"/>
      <c r="CW1202" s="74"/>
    </row>
    <row r="1203" spans="1:101" ht="16.5" x14ac:dyDescent="0.3">
      <c r="A1203" s="74" t="s">
        <v>297</v>
      </c>
      <c r="B1203" s="74">
        <v>12</v>
      </c>
      <c r="C1203" s="74">
        <v>10001143</v>
      </c>
      <c r="D1203" s="74" t="s">
        <v>49</v>
      </c>
      <c r="E1203" s="74" t="s">
        <v>64</v>
      </c>
      <c r="F1203" s="78">
        <v>1790</v>
      </c>
      <c r="G1203" s="74">
        <v>1.8</v>
      </c>
      <c r="H1203" s="78">
        <v>1760</v>
      </c>
      <c r="I1203" s="74">
        <v>5.6</v>
      </c>
      <c r="J1203" s="74">
        <v>9.9</v>
      </c>
      <c r="K1203" s="74">
        <v>68.8</v>
      </c>
      <c r="L1203" s="74">
        <v>80.7</v>
      </c>
      <c r="M1203" s="74">
        <v>84.4</v>
      </c>
      <c r="N1203" s="78" t="s">
        <v>13</v>
      </c>
      <c r="O1203" s="74" t="s">
        <v>13</v>
      </c>
      <c r="P1203" s="78" t="s">
        <v>13</v>
      </c>
      <c r="Q1203" s="74" t="s">
        <v>13</v>
      </c>
      <c r="R1203" s="74" t="s">
        <v>13</v>
      </c>
      <c r="S1203" s="74" t="s">
        <v>13</v>
      </c>
      <c r="T1203" s="74" t="s">
        <v>13</v>
      </c>
      <c r="U1203" s="74" t="s">
        <v>13</v>
      </c>
      <c r="V1203" s="78" t="s">
        <v>13</v>
      </c>
      <c r="W1203" s="74" t="s">
        <v>13</v>
      </c>
      <c r="X1203" s="78" t="s">
        <v>13</v>
      </c>
      <c r="Y1203" s="74" t="s">
        <v>13</v>
      </c>
      <c r="Z1203" s="74" t="s">
        <v>13</v>
      </c>
      <c r="AA1203" s="74" t="s">
        <v>13</v>
      </c>
      <c r="AB1203" s="74" t="s">
        <v>13</v>
      </c>
      <c r="AC1203" s="74" t="s">
        <v>13</v>
      </c>
      <c r="AD1203" s="78"/>
      <c r="AE1203" s="74"/>
      <c r="AF1203" s="78"/>
      <c r="AG1203" s="74"/>
      <c r="AH1203" s="74"/>
      <c r="AI1203" s="74"/>
      <c r="AJ1203" s="74"/>
      <c r="AK1203" s="74"/>
      <c r="AL1203" s="78">
        <v>865</v>
      </c>
      <c r="AM1203" s="74">
        <v>0.7</v>
      </c>
      <c r="AN1203" s="78">
        <v>860</v>
      </c>
      <c r="AO1203" s="74">
        <v>8.6</v>
      </c>
      <c r="AP1203" s="74">
        <v>13.5</v>
      </c>
      <c r="AQ1203" s="74">
        <v>63.9</v>
      </c>
      <c r="AR1203" s="74">
        <v>74.5</v>
      </c>
      <c r="AS1203" s="74">
        <v>77.900000000000006</v>
      </c>
      <c r="AT1203" s="78" t="s">
        <v>13</v>
      </c>
      <c r="AU1203" s="74" t="s">
        <v>13</v>
      </c>
      <c r="AV1203" s="78" t="s">
        <v>13</v>
      </c>
      <c r="AW1203" s="74" t="s">
        <v>13</v>
      </c>
      <c r="AX1203" s="74" t="s">
        <v>13</v>
      </c>
      <c r="AY1203" s="74" t="s">
        <v>13</v>
      </c>
      <c r="AZ1203" s="74" t="s">
        <v>13</v>
      </c>
      <c r="BA1203" s="74" t="s">
        <v>13</v>
      </c>
      <c r="BB1203" s="78" t="s">
        <v>13</v>
      </c>
      <c r="BC1203" s="74" t="s">
        <v>13</v>
      </c>
      <c r="BD1203" s="78" t="s">
        <v>13</v>
      </c>
      <c r="BE1203" s="74" t="s">
        <v>13</v>
      </c>
      <c r="BF1203" s="74" t="s">
        <v>13</v>
      </c>
      <c r="BG1203" s="74" t="s">
        <v>13</v>
      </c>
      <c r="BH1203" s="74" t="s">
        <v>13</v>
      </c>
      <c r="BI1203" s="74" t="s">
        <v>13</v>
      </c>
      <c r="BJ1203" s="78"/>
      <c r="BK1203" s="74"/>
      <c r="BL1203" s="78"/>
      <c r="BM1203" s="74"/>
      <c r="BN1203" s="74"/>
      <c r="BO1203" s="74"/>
      <c r="BP1203" s="74"/>
      <c r="BQ1203" s="74"/>
      <c r="BR1203" s="78">
        <v>2655</v>
      </c>
      <c r="BS1203" s="74">
        <v>1.5</v>
      </c>
      <c r="BT1203" s="78">
        <v>2615</v>
      </c>
      <c r="BU1203" s="74">
        <v>6.6</v>
      </c>
      <c r="BV1203" s="74">
        <v>11.1</v>
      </c>
      <c r="BW1203" s="74">
        <v>67.2</v>
      </c>
      <c r="BX1203" s="74">
        <v>78.7</v>
      </c>
      <c r="BY1203" s="74">
        <v>82.3</v>
      </c>
      <c r="BZ1203" s="78" t="s">
        <v>13</v>
      </c>
      <c r="CA1203" s="74" t="s">
        <v>13</v>
      </c>
      <c r="CB1203" s="78" t="s">
        <v>13</v>
      </c>
      <c r="CC1203" s="74" t="s">
        <v>13</v>
      </c>
      <c r="CD1203" s="74" t="s">
        <v>13</v>
      </c>
      <c r="CE1203" s="74" t="s">
        <v>13</v>
      </c>
      <c r="CF1203" s="74" t="s">
        <v>13</v>
      </c>
      <c r="CG1203" s="74" t="s">
        <v>13</v>
      </c>
      <c r="CH1203" s="78" t="s">
        <v>13</v>
      </c>
      <c r="CI1203" s="74" t="s">
        <v>13</v>
      </c>
      <c r="CJ1203" s="78" t="s">
        <v>13</v>
      </c>
      <c r="CK1203" s="74" t="s">
        <v>13</v>
      </c>
      <c r="CL1203" s="74" t="s">
        <v>13</v>
      </c>
      <c r="CM1203" s="74" t="s">
        <v>13</v>
      </c>
      <c r="CN1203" s="74" t="s">
        <v>13</v>
      </c>
      <c r="CO1203" s="74" t="s">
        <v>13</v>
      </c>
      <c r="CP1203" s="78"/>
      <c r="CQ1203" s="74"/>
      <c r="CR1203" s="78"/>
      <c r="CS1203" s="74"/>
      <c r="CT1203" s="74"/>
      <c r="CU1203" s="74"/>
      <c r="CV1203" s="74"/>
      <c r="CW1203" s="74"/>
    </row>
    <row r="1204" spans="1:101" ht="16.5" x14ac:dyDescent="0.3">
      <c r="A1204" s="74" t="s">
        <v>297</v>
      </c>
      <c r="B1204" s="74">
        <v>53</v>
      </c>
      <c r="C1204" s="74">
        <v>10007141</v>
      </c>
      <c r="D1204" s="74" t="s">
        <v>39</v>
      </c>
      <c r="E1204" s="74" t="s">
        <v>66</v>
      </c>
      <c r="F1204" s="78">
        <v>2545</v>
      </c>
      <c r="G1204" s="74">
        <v>1.6</v>
      </c>
      <c r="H1204" s="78">
        <v>2505</v>
      </c>
      <c r="I1204" s="74">
        <v>6.6</v>
      </c>
      <c r="J1204" s="74">
        <v>9.9</v>
      </c>
      <c r="K1204" s="74">
        <v>65.099999999999994</v>
      </c>
      <c r="L1204" s="74">
        <v>78.599999999999994</v>
      </c>
      <c r="M1204" s="74">
        <v>83.5</v>
      </c>
      <c r="N1204" s="78" t="s">
        <v>13</v>
      </c>
      <c r="O1204" s="74" t="s">
        <v>13</v>
      </c>
      <c r="P1204" s="78" t="s">
        <v>13</v>
      </c>
      <c r="Q1204" s="74" t="s">
        <v>13</v>
      </c>
      <c r="R1204" s="74" t="s">
        <v>13</v>
      </c>
      <c r="S1204" s="74" t="s">
        <v>13</v>
      </c>
      <c r="T1204" s="74" t="s">
        <v>13</v>
      </c>
      <c r="U1204" s="74" t="s">
        <v>13</v>
      </c>
      <c r="V1204" s="78" t="s">
        <v>13</v>
      </c>
      <c r="W1204" s="74" t="s">
        <v>13</v>
      </c>
      <c r="X1204" s="78" t="s">
        <v>13</v>
      </c>
      <c r="Y1204" s="74" t="s">
        <v>13</v>
      </c>
      <c r="Z1204" s="74" t="s">
        <v>13</v>
      </c>
      <c r="AA1204" s="74" t="s">
        <v>13</v>
      </c>
      <c r="AB1204" s="74" t="s">
        <v>13</v>
      </c>
      <c r="AC1204" s="74" t="s">
        <v>13</v>
      </c>
      <c r="AD1204" s="78"/>
      <c r="AE1204" s="74"/>
      <c r="AF1204" s="78"/>
      <c r="AG1204" s="74"/>
      <c r="AH1204" s="74"/>
      <c r="AI1204" s="74"/>
      <c r="AJ1204" s="74"/>
      <c r="AK1204" s="74"/>
      <c r="AL1204" s="78">
        <v>1900</v>
      </c>
      <c r="AM1204" s="74">
        <v>1.5</v>
      </c>
      <c r="AN1204" s="78">
        <v>1875</v>
      </c>
      <c r="AO1204" s="74">
        <v>8.6</v>
      </c>
      <c r="AP1204" s="74">
        <v>13.5</v>
      </c>
      <c r="AQ1204" s="74">
        <v>63</v>
      </c>
      <c r="AR1204" s="74">
        <v>72.5</v>
      </c>
      <c r="AS1204" s="74">
        <v>77.900000000000006</v>
      </c>
      <c r="AT1204" s="78" t="s">
        <v>13</v>
      </c>
      <c r="AU1204" s="74" t="s">
        <v>13</v>
      </c>
      <c r="AV1204" s="78" t="s">
        <v>13</v>
      </c>
      <c r="AW1204" s="74" t="s">
        <v>13</v>
      </c>
      <c r="AX1204" s="74" t="s">
        <v>13</v>
      </c>
      <c r="AY1204" s="74" t="s">
        <v>13</v>
      </c>
      <c r="AZ1204" s="74" t="s">
        <v>13</v>
      </c>
      <c r="BA1204" s="74" t="s">
        <v>13</v>
      </c>
      <c r="BB1204" s="78" t="s">
        <v>13</v>
      </c>
      <c r="BC1204" s="74" t="s">
        <v>13</v>
      </c>
      <c r="BD1204" s="78" t="s">
        <v>13</v>
      </c>
      <c r="BE1204" s="74" t="s">
        <v>13</v>
      </c>
      <c r="BF1204" s="74" t="s">
        <v>13</v>
      </c>
      <c r="BG1204" s="74" t="s">
        <v>13</v>
      </c>
      <c r="BH1204" s="74" t="s">
        <v>13</v>
      </c>
      <c r="BI1204" s="74" t="s">
        <v>13</v>
      </c>
      <c r="BJ1204" s="78"/>
      <c r="BK1204" s="74"/>
      <c r="BL1204" s="78"/>
      <c r="BM1204" s="74"/>
      <c r="BN1204" s="74"/>
      <c r="BO1204" s="74"/>
      <c r="BP1204" s="74"/>
      <c r="BQ1204" s="74"/>
      <c r="BR1204" s="78">
        <v>4450</v>
      </c>
      <c r="BS1204" s="74">
        <v>1.5</v>
      </c>
      <c r="BT1204" s="78">
        <v>4380</v>
      </c>
      <c r="BU1204" s="74">
        <v>7.5</v>
      </c>
      <c r="BV1204" s="74">
        <v>11.4</v>
      </c>
      <c r="BW1204" s="74">
        <v>64.2</v>
      </c>
      <c r="BX1204" s="74">
        <v>76</v>
      </c>
      <c r="BY1204" s="74">
        <v>81.099999999999994</v>
      </c>
      <c r="BZ1204" s="78" t="s">
        <v>13</v>
      </c>
      <c r="CA1204" s="74" t="s">
        <v>13</v>
      </c>
      <c r="CB1204" s="78" t="s">
        <v>13</v>
      </c>
      <c r="CC1204" s="74" t="s">
        <v>13</v>
      </c>
      <c r="CD1204" s="74" t="s">
        <v>13</v>
      </c>
      <c r="CE1204" s="74" t="s">
        <v>13</v>
      </c>
      <c r="CF1204" s="74" t="s">
        <v>13</v>
      </c>
      <c r="CG1204" s="74" t="s">
        <v>13</v>
      </c>
      <c r="CH1204" s="78" t="s">
        <v>13</v>
      </c>
      <c r="CI1204" s="74" t="s">
        <v>13</v>
      </c>
      <c r="CJ1204" s="78" t="s">
        <v>13</v>
      </c>
      <c r="CK1204" s="74" t="s">
        <v>13</v>
      </c>
      <c r="CL1204" s="74" t="s">
        <v>13</v>
      </c>
      <c r="CM1204" s="74" t="s">
        <v>13</v>
      </c>
      <c r="CN1204" s="74" t="s">
        <v>13</v>
      </c>
      <c r="CO1204" s="74" t="s">
        <v>13</v>
      </c>
      <c r="CP1204" s="78"/>
      <c r="CQ1204" s="74"/>
      <c r="CR1204" s="78"/>
      <c r="CS1204" s="74"/>
      <c r="CT1204" s="74"/>
      <c r="CU1204" s="74"/>
      <c r="CV1204" s="74"/>
      <c r="CW1204" s="74"/>
    </row>
    <row r="1205" spans="1:101" ht="16.5" x14ac:dyDescent="0.3">
      <c r="A1205" s="74" t="s">
        <v>297</v>
      </c>
      <c r="B1205" s="74">
        <v>11</v>
      </c>
      <c r="C1205" s="74">
        <v>10007848</v>
      </c>
      <c r="D1205" s="74" t="s">
        <v>39</v>
      </c>
      <c r="E1205" s="74" t="s">
        <v>68</v>
      </c>
      <c r="F1205" s="78">
        <v>1390</v>
      </c>
      <c r="G1205" s="74">
        <v>1.2</v>
      </c>
      <c r="H1205" s="78">
        <v>1370</v>
      </c>
      <c r="I1205" s="74">
        <v>5.6</v>
      </c>
      <c r="J1205" s="74">
        <v>8</v>
      </c>
      <c r="K1205" s="74">
        <v>64.099999999999994</v>
      </c>
      <c r="L1205" s="74">
        <v>79.900000000000006</v>
      </c>
      <c r="M1205" s="74">
        <v>86.4</v>
      </c>
      <c r="N1205" s="78" t="s">
        <v>13</v>
      </c>
      <c r="O1205" s="74" t="s">
        <v>13</v>
      </c>
      <c r="P1205" s="78" t="s">
        <v>13</v>
      </c>
      <c r="Q1205" s="74" t="s">
        <v>13</v>
      </c>
      <c r="R1205" s="74" t="s">
        <v>13</v>
      </c>
      <c r="S1205" s="74" t="s">
        <v>13</v>
      </c>
      <c r="T1205" s="74" t="s">
        <v>13</v>
      </c>
      <c r="U1205" s="74" t="s">
        <v>13</v>
      </c>
      <c r="V1205" s="78" t="s">
        <v>13</v>
      </c>
      <c r="W1205" s="74" t="s">
        <v>13</v>
      </c>
      <c r="X1205" s="78" t="s">
        <v>13</v>
      </c>
      <c r="Y1205" s="74" t="s">
        <v>13</v>
      </c>
      <c r="Z1205" s="74" t="s">
        <v>13</v>
      </c>
      <c r="AA1205" s="74" t="s">
        <v>13</v>
      </c>
      <c r="AB1205" s="74" t="s">
        <v>13</v>
      </c>
      <c r="AC1205" s="74" t="s">
        <v>13</v>
      </c>
      <c r="AD1205" s="78"/>
      <c r="AE1205" s="74"/>
      <c r="AF1205" s="78"/>
      <c r="AG1205" s="74"/>
      <c r="AH1205" s="74"/>
      <c r="AI1205" s="74"/>
      <c r="AJ1205" s="74"/>
      <c r="AK1205" s="74"/>
      <c r="AL1205" s="78">
        <v>600</v>
      </c>
      <c r="AM1205" s="74">
        <v>0.3</v>
      </c>
      <c r="AN1205" s="78">
        <v>595</v>
      </c>
      <c r="AO1205" s="74">
        <v>7.2</v>
      </c>
      <c r="AP1205" s="74">
        <v>12.4</v>
      </c>
      <c r="AQ1205" s="74">
        <v>59.2</v>
      </c>
      <c r="AR1205" s="74">
        <v>74.5</v>
      </c>
      <c r="AS1205" s="74">
        <v>80.400000000000006</v>
      </c>
      <c r="AT1205" s="78" t="s">
        <v>13</v>
      </c>
      <c r="AU1205" s="74" t="s">
        <v>13</v>
      </c>
      <c r="AV1205" s="78" t="s">
        <v>13</v>
      </c>
      <c r="AW1205" s="74" t="s">
        <v>13</v>
      </c>
      <c r="AX1205" s="74" t="s">
        <v>13</v>
      </c>
      <c r="AY1205" s="74" t="s">
        <v>13</v>
      </c>
      <c r="AZ1205" s="74" t="s">
        <v>13</v>
      </c>
      <c r="BA1205" s="74" t="s">
        <v>13</v>
      </c>
      <c r="BB1205" s="78" t="s">
        <v>13</v>
      </c>
      <c r="BC1205" s="74" t="s">
        <v>13</v>
      </c>
      <c r="BD1205" s="78" t="s">
        <v>13</v>
      </c>
      <c r="BE1205" s="74" t="s">
        <v>13</v>
      </c>
      <c r="BF1205" s="74" t="s">
        <v>13</v>
      </c>
      <c r="BG1205" s="74" t="s">
        <v>13</v>
      </c>
      <c r="BH1205" s="74" t="s">
        <v>13</v>
      </c>
      <c r="BI1205" s="74" t="s">
        <v>13</v>
      </c>
      <c r="BJ1205" s="78"/>
      <c r="BK1205" s="74"/>
      <c r="BL1205" s="78"/>
      <c r="BM1205" s="74"/>
      <c r="BN1205" s="74"/>
      <c r="BO1205" s="74"/>
      <c r="BP1205" s="74"/>
      <c r="BQ1205" s="74"/>
      <c r="BR1205" s="78">
        <v>1985</v>
      </c>
      <c r="BS1205" s="74">
        <v>1</v>
      </c>
      <c r="BT1205" s="78">
        <v>1965</v>
      </c>
      <c r="BU1205" s="74">
        <v>6.1</v>
      </c>
      <c r="BV1205" s="74">
        <v>9.4</v>
      </c>
      <c r="BW1205" s="74">
        <v>62.6</v>
      </c>
      <c r="BX1205" s="74">
        <v>78.2</v>
      </c>
      <c r="BY1205" s="74">
        <v>84.5</v>
      </c>
      <c r="BZ1205" s="78" t="s">
        <v>13</v>
      </c>
      <c r="CA1205" s="74" t="s">
        <v>13</v>
      </c>
      <c r="CB1205" s="78" t="s">
        <v>13</v>
      </c>
      <c r="CC1205" s="74" t="s">
        <v>13</v>
      </c>
      <c r="CD1205" s="74" t="s">
        <v>13</v>
      </c>
      <c r="CE1205" s="74" t="s">
        <v>13</v>
      </c>
      <c r="CF1205" s="74" t="s">
        <v>13</v>
      </c>
      <c r="CG1205" s="74" t="s">
        <v>13</v>
      </c>
      <c r="CH1205" s="78" t="s">
        <v>13</v>
      </c>
      <c r="CI1205" s="74" t="s">
        <v>13</v>
      </c>
      <c r="CJ1205" s="78" t="s">
        <v>13</v>
      </c>
      <c r="CK1205" s="74" t="s">
        <v>13</v>
      </c>
      <c r="CL1205" s="74" t="s">
        <v>13</v>
      </c>
      <c r="CM1205" s="74" t="s">
        <v>13</v>
      </c>
      <c r="CN1205" s="74" t="s">
        <v>13</v>
      </c>
      <c r="CO1205" s="74" t="s">
        <v>13</v>
      </c>
      <c r="CP1205" s="78"/>
      <c r="CQ1205" s="74"/>
      <c r="CR1205" s="78"/>
      <c r="CS1205" s="74"/>
      <c r="CT1205" s="74"/>
      <c r="CU1205" s="74"/>
      <c r="CV1205" s="74"/>
      <c r="CW1205" s="74"/>
    </row>
    <row r="1206" spans="1:101" ht="16.5" x14ac:dyDescent="0.3">
      <c r="A1206" s="74" t="s">
        <v>297</v>
      </c>
      <c r="B1206" s="74">
        <v>82</v>
      </c>
      <c r="C1206" s="74">
        <v>10007137</v>
      </c>
      <c r="D1206" s="74" t="s">
        <v>49</v>
      </c>
      <c r="E1206" s="74" t="s">
        <v>70</v>
      </c>
      <c r="F1206" s="78">
        <v>735</v>
      </c>
      <c r="G1206" s="74">
        <v>0.3</v>
      </c>
      <c r="H1206" s="78">
        <v>735</v>
      </c>
      <c r="I1206" s="74">
        <v>6.3</v>
      </c>
      <c r="J1206" s="74">
        <v>12.4</v>
      </c>
      <c r="K1206" s="74">
        <v>66.8</v>
      </c>
      <c r="L1206" s="74">
        <v>78.7</v>
      </c>
      <c r="M1206" s="74">
        <v>81.3</v>
      </c>
      <c r="N1206" s="78" t="s">
        <v>13</v>
      </c>
      <c r="O1206" s="74" t="s">
        <v>13</v>
      </c>
      <c r="P1206" s="78" t="s">
        <v>13</v>
      </c>
      <c r="Q1206" s="74" t="s">
        <v>13</v>
      </c>
      <c r="R1206" s="74" t="s">
        <v>13</v>
      </c>
      <c r="S1206" s="74" t="s">
        <v>13</v>
      </c>
      <c r="T1206" s="74" t="s">
        <v>13</v>
      </c>
      <c r="U1206" s="74" t="s">
        <v>13</v>
      </c>
      <c r="V1206" s="78" t="s">
        <v>13</v>
      </c>
      <c r="W1206" s="74" t="s">
        <v>13</v>
      </c>
      <c r="X1206" s="78" t="s">
        <v>13</v>
      </c>
      <c r="Y1206" s="74" t="s">
        <v>13</v>
      </c>
      <c r="Z1206" s="74" t="s">
        <v>13</v>
      </c>
      <c r="AA1206" s="74" t="s">
        <v>13</v>
      </c>
      <c r="AB1206" s="74" t="s">
        <v>13</v>
      </c>
      <c r="AC1206" s="74" t="s">
        <v>13</v>
      </c>
      <c r="AD1206" s="78"/>
      <c r="AE1206" s="74"/>
      <c r="AF1206" s="78"/>
      <c r="AG1206" s="74"/>
      <c r="AH1206" s="74"/>
      <c r="AI1206" s="74"/>
      <c r="AJ1206" s="74"/>
      <c r="AK1206" s="74"/>
      <c r="AL1206" s="78">
        <v>485</v>
      </c>
      <c r="AM1206" s="74">
        <v>0.2</v>
      </c>
      <c r="AN1206" s="78">
        <v>485</v>
      </c>
      <c r="AO1206" s="74">
        <v>7.6</v>
      </c>
      <c r="AP1206" s="74">
        <v>13.2</v>
      </c>
      <c r="AQ1206" s="74">
        <v>61.9</v>
      </c>
      <c r="AR1206" s="74">
        <v>75.099999999999994</v>
      </c>
      <c r="AS1206" s="74">
        <v>79.2</v>
      </c>
      <c r="AT1206" s="78" t="s">
        <v>13</v>
      </c>
      <c r="AU1206" s="74" t="s">
        <v>13</v>
      </c>
      <c r="AV1206" s="78" t="s">
        <v>13</v>
      </c>
      <c r="AW1206" s="74" t="s">
        <v>13</v>
      </c>
      <c r="AX1206" s="74" t="s">
        <v>13</v>
      </c>
      <c r="AY1206" s="74" t="s">
        <v>13</v>
      </c>
      <c r="AZ1206" s="74" t="s">
        <v>13</v>
      </c>
      <c r="BA1206" s="74" t="s">
        <v>13</v>
      </c>
      <c r="BB1206" s="78" t="s">
        <v>13</v>
      </c>
      <c r="BC1206" s="74" t="s">
        <v>13</v>
      </c>
      <c r="BD1206" s="78" t="s">
        <v>13</v>
      </c>
      <c r="BE1206" s="74" t="s">
        <v>13</v>
      </c>
      <c r="BF1206" s="74" t="s">
        <v>13</v>
      </c>
      <c r="BG1206" s="74" t="s">
        <v>13</v>
      </c>
      <c r="BH1206" s="74" t="s">
        <v>13</v>
      </c>
      <c r="BI1206" s="74" t="s">
        <v>13</v>
      </c>
      <c r="BJ1206" s="78"/>
      <c r="BK1206" s="74"/>
      <c r="BL1206" s="78"/>
      <c r="BM1206" s="74"/>
      <c r="BN1206" s="74"/>
      <c r="BO1206" s="74"/>
      <c r="BP1206" s="74"/>
      <c r="BQ1206" s="74"/>
      <c r="BR1206" s="78">
        <v>1220</v>
      </c>
      <c r="BS1206" s="74">
        <v>0.2</v>
      </c>
      <c r="BT1206" s="78">
        <v>1220</v>
      </c>
      <c r="BU1206" s="74">
        <v>6.8</v>
      </c>
      <c r="BV1206" s="74">
        <v>12.7</v>
      </c>
      <c r="BW1206" s="74">
        <v>64.900000000000006</v>
      </c>
      <c r="BX1206" s="74">
        <v>77.3</v>
      </c>
      <c r="BY1206" s="74">
        <v>80.5</v>
      </c>
      <c r="BZ1206" s="78" t="s">
        <v>13</v>
      </c>
      <c r="CA1206" s="74" t="s">
        <v>13</v>
      </c>
      <c r="CB1206" s="78" t="s">
        <v>13</v>
      </c>
      <c r="CC1206" s="74" t="s">
        <v>13</v>
      </c>
      <c r="CD1206" s="74" t="s">
        <v>13</v>
      </c>
      <c r="CE1206" s="74" t="s">
        <v>13</v>
      </c>
      <c r="CF1206" s="74" t="s">
        <v>13</v>
      </c>
      <c r="CG1206" s="74" t="s">
        <v>13</v>
      </c>
      <c r="CH1206" s="78" t="s">
        <v>13</v>
      </c>
      <c r="CI1206" s="74" t="s">
        <v>13</v>
      </c>
      <c r="CJ1206" s="78" t="s">
        <v>13</v>
      </c>
      <c r="CK1206" s="74" t="s">
        <v>13</v>
      </c>
      <c r="CL1206" s="74" t="s">
        <v>13</v>
      </c>
      <c r="CM1206" s="74" t="s">
        <v>13</v>
      </c>
      <c r="CN1206" s="74" t="s">
        <v>13</v>
      </c>
      <c r="CO1206" s="74" t="s">
        <v>13</v>
      </c>
      <c r="CP1206" s="78"/>
      <c r="CQ1206" s="74"/>
      <c r="CR1206" s="78"/>
      <c r="CS1206" s="74"/>
      <c r="CT1206" s="74"/>
      <c r="CU1206" s="74"/>
      <c r="CV1206" s="74"/>
      <c r="CW1206" s="74"/>
    </row>
    <row r="1207" spans="1:101" ht="16.5" x14ac:dyDescent="0.3">
      <c r="A1207" s="74" t="s">
        <v>297</v>
      </c>
      <c r="B1207" s="74">
        <v>115</v>
      </c>
      <c r="C1207" s="74">
        <v>10001478</v>
      </c>
      <c r="D1207" s="74" t="s">
        <v>27</v>
      </c>
      <c r="E1207" s="74" t="s">
        <v>72</v>
      </c>
      <c r="F1207" s="78">
        <v>910</v>
      </c>
      <c r="G1207" s="74">
        <v>1.4</v>
      </c>
      <c r="H1207" s="78">
        <v>895</v>
      </c>
      <c r="I1207" s="74">
        <v>6</v>
      </c>
      <c r="J1207" s="74">
        <v>11.1</v>
      </c>
      <c r="K1207" s="74">
        <v>62.3</v>
      </c>
      <c r="L1207" s="74">
        <v>76.900000000000006</v>
      </c>
      <c r="M1207" s="74">
        <v>82.9</v>
      </c>
      <c r="N1207" s="78" t="s">
        <v>13</v>
      </c>
      <c r="O1207" s="74" t="s">
        <v>13</v>
      </c>
      <c r="P1207" s="78" t="s">
        <v>13</v>
      </c>
      <c r="Q1207" s="74" t="s">
        <v>13</v>
      </c>
      <c r="R1207" s="74" t="s">
        <v>13</v>
      </c>
      <c r="S1207" s="74" t="s">
        <v>13</v>
      </c>
      <c r="T1207" s="74" t="s">
        <v>13</v>
      </c>
      <c r="U1207" s="74" t="s">
        <v>13</v>
      </c>
      <c r="V1207" s="78" t="s">
        <v>13</v>
      </c>
      <c r="W1207" s="74" t="s">
        <v>13</v>
      </c>
      <c r="X1207" s="78" t="s">
        <v>13</v>
      </c>
      <c r="Y1207" s="74" t="s">
        <v>13</v>
      </c>
      <c r="Z1207" s="74" t="s">
        <v>13</v>
      </c>
      <c r="AA1207" s="74" t="s">
        <v>13</v>
      </c>
      <c r="AB1207" s="74" t="s">
        <v>13</v>
      </c>
      <c r="AC1207" s="74" t="s">
        <v>13</v>
      </c>
      <c r="AD1207" s="78"/>
      <c r="AE1207" s="74"/>
      <c r="AF1207" s="78"/>
      <c r="AG1207" s="74"/>
      <c r="AH1207" s="74"/>
      <c r="AI1207" s="74"/>
      <c r="AJ1207" s="74"/>
      <c r="AK1207" s="74"/>
      <c r="AL1207" s="78">
        <v>555</v>
      </c>
      <c r="AM1207" s="74">
        <v>0.2</v>
      </c>
      <c r="AN1207" s="78">
        <v>555</v>
      </c>
      <c r="AO1207" s="74">
        <v>11.5</v>
      </c>
      <c r="AP1207" s="74">
        <v>10.5</v>
      </c>
      <c r="AQ1207" s="74">
        <v>64.7</v>
      </c>
      <c r="AR1207" s="74">
        <v>73.3</v>
      </c>
      <c r="AS1207" s="74">
        <v>78</v>
      </c>
      <c r="AT1207" s="78" t="s">
        <v>13</v>
      </c>
      <c r="AU1207" s="74" t="s">
        <v>13</v>
      </c>
      <c r="AV1207" s="78" t="s">
        <v>13</v>
      </c>
      <c r="AW1207" s="74" t="s">
        <v>13</v>
      </c>
      <c r="AX1207" s="74" t="s">
        <v>13</v>
      </c>
      <c r="AY1207" s="74" t="s">
        <v>13</v>
      </c>
      <c r="AZ1207" s="74" t="s">
        <v>13</v>
      </c>
      <c r="BA1207" s="74" t="s">
        <v>13</v>
      </c>
      <c r="BB1207" s="78" t="s">
        <v>13</v>
      </c>
      <c r="BC1207" s="74" t="s">
        <v>13</v>
      </c>
      <c r="BD1207" s="78" t="s">
        <v>13</v>
      </c>
      <c r="BE1207" s="74" t="s">
        <v>13</v>
      </c>
      <c r="BF1207" s="74" t="s">
        <v>13</v>
      </c>
      <c r="BG1207" s="74" t="s">
        <v>13</v>
      </c>
      <c r="BH1207" s="74" t="s">
        <v>13</v>
      </c>
      <c r="BI1207" s="74" t="s">
        <v>13</v>
      </c>
      <c r="BJ1207" s="78"/>
      <c r="BK1207" s="74"/>
      <c r="BL1207" s="78"/>
      <c r="BM1207" s="74"/>
      <c r="BN1207" s="74"/>
      <c r="BO1207" s="74"/>
      <c r="BP1207" s="74"/>
      <c r="BQ1207" s="74"/>
      <c r="BR1207" s="78">
        <v>1465</v>
      </c>
      <c r="BS1207" s="74">
        <v>1</v>
      </c>
      <c r="BT1207" s="78">
        <v>1450</v>
      </c>
      <c r="BU1207" s="74">
        <v>8.1</v>
      </c>
      <c r="BV1207" s="74">
        <v>10.8</v>
      </c>
      <c r="BW1207" s="74">
        <v>63.2</v>
      </c>
      <c r="BX1207" s="74">
        <v>75.5</v>
      </c>
      <c r="BY1207" s="74">
        <v>81</v>
      </c>
      <c r="BZ1207" s="78" t="s">
        <v>13</v>
      </c>
      <c r="CA1207" s="74" t="s">
        <v>13</v>
      </c>
      <c r="CB1207" s="78" t="s">
        <v>13</v>
      </c>
      <c r="CC1207" s="74" t="s">
        <v>13</v>
      </c>
      <c r="CD1207" s="74" t="s">
        <v>13</v>
      </c>
      <c r="CE1207" s="74" t="s">
        <v>13</v>
      </c>
      <c r="CF1207" s="74" t="s">
        <v>13</v>
      </c>
      <c r="CG1207" s="74" t="s">
        <v>13</v>
      </c>
      <c r="CH1207" s="78" t="s">
        <v>13</v>
      </c>
      <c r="CI1207" s="74" t="s">
        <v>13</v>
      </c>
      <c r="CJ1207" s="78" t="s">
        <v>13</v>
      </c>
      <c r="CK1207" s="74" t="s">
        <v>13</v>
      </c>
      <c r="CL1207" s="74" t="s">
        <v>13</v>
      </c>
      <c r="CM1207" s="74" t="s">
        <v>13</v>
      </c>
      <c r="CN1207" s="74" t="s">
        <v>13</v>
      </c>
      <c r="CO1207" s="74" t="s">
        <v>13</v>
      </c>
      <c r="CP1207" s="78"/>
      <c r="CQ1207" s="74"/>
      <c r="CR1207" s="78"/>
      <c r="CS1207" s="74"/>
      <c r="CT1207" s="74"/>
      <c r="CU1207" s="74"/>
      <c r="CV1207" s="74"/>
      <c r="CW1207" s="74"/>
    </row>
    <row r="1208" spans="1:101" ht="16.5" x14ac:dyDescent="0.3">
      <c r="A1208" s="74" t="s">
        <v>297</v>
      </c>
      <c r="B1208" s="74">
        <v>199</v>
      </c>
      <c r="C1208" s="74">
        <v>10001653</v>
      </c>
      <c r="D1208" s="74" t="s">
        <v>27</v>
      </c>
      <c r="E1208" s="74" t="s">
        <v>74</v>
      </c>
      <c r="F1208" s="78">
        <v>105</v>
      </c>
      <c r="G1208" s="74">
        <v>4.8</v>
      </c>
      <c r="H1208" s="78">
        <v>100</v>
      </c>
      <c r="I1208" s="74">
        <v>6.1</v>
      </c>
      <c r="J1208" s="74">
        <v>21.2</v>
      </c>
      <c r="K1208" s="74" t="s">
        <v>396</v>
      </c>
      <c r="L1208" s="74" t="s">
        <v>396</v>
      </c>
      <c r="M1208" s="74">
        <v>72.7</v>
      </c>
      <c r="N1208" s="78" t="s">
        <v>13</v>
      </c>
      <c r="O1208" s="74" t="s">
        <v>13</v>
      </c>
      <c r="P1208" s="78" t="s">
        <v>13</v>
      </c>
      <c r="Q1208" s="74" t="s">
        <v>13</v>
      </c>
      <c r="R1208" s="74" t="s">
        <v>13</v>
      </c>
      <c r="S1208" s="74" t="s">
        <v>13</v>
      </c>
      <c r="T1208" s="74" t="s">
        <v>13</v>
      </c>
      <c r="U1208" s="74" t="s">
        <v>13</v>
      </c>
      <c r="V1208" s="78" t="s">
        <v>13</v>
      </c>
      <c r="W1208" s="74" t="s">
        <v>13</v>
      </c>
      <c r="X1208" s="78" t="s">
        <v>13</v>
      </c>
      <c r="Y1208" s="74" t="s">
        <v>13</v>
      </c>
      <c r="Z1208" s="74" t="s">
        <v>13</v>
      </c>
      <c r="AA1208" s="74" t="s">
        <v>13</v>
      </c>
      <c r="AB1208" s="74" t="s">
        <v>13</v>
      </c>
      <c r="AC1208" s="74" t="s">
        <v>13</v>
      </c>
      <c r="AD1208" s="78"/>
      <c r="AE1208" s="74"/>
      <c r="AF1208" s="78"/>
      <c r="AG1208" s="74"/>
      <c r="AH1208" s="74"/>
      <c r="AI1208" s="74"/>
      <c r="AJ1208" s="74"/>
      <c r="AK1208" s="74"/>
      <c r="AL1208" s="78">
        <v>90</v>
      </c>
      <c r="AM1208" s="74">
        <v>3.4</v>
      </c>
      <c r="AN1208" s="78">
        <v>85</v>
      </c>
      <c r="AO1208" s="74">
        <v>22.4</v>
      </c>
      <c r="AP1208" s="74">
        <v>27.1</v>
      </c>
      <c r="AQ1208" s="74" t="s">
        <v>396</v>
      </c>
      <c r="AR1208" s="74" t="s">
        <v>396</v>
      </c>
      <c r="AS1208" s="74">
        <v>50.6</v>
      </c>
      <c r="AT1208" s="78" t="s">
        <v>13</v>
      </c>
      <c r="AU1208" s="74" t="s">
        <v>13</v>
      </c>
      <c r="AV1208" s="78" t="s">
        <v>13</v>
      </c>
      <c r="AW1208" s="74" t="s">
        <v>13</v>
      </c>
      <c r="AX1208" s="74" t="s">
        <v>13</v>
      </c>
      <c r="AY1208" s="74" t="s">
        <v>13</v>
      </c>
      <c r="AZ1208" s="74" t="s">
        <v>13</v>
      </c>
      <c r="BA1208" s="74" t="s">
        <v>13</v>
      </c>
      <c r="BB1208" s="78" t="s">
        <v>13</v>
      </c>
      <c r="BC1208" s="74" t="s">
        <v>13</v>
      </c>
      <c r="BD1208" s="78" t="s">
        <v>13</v>
      </c>
      <c r="BE1208" s="74" t="s">
        <v>13</v>
      </c>
      <c r="BF1208" s="74" t="s">
        <v>13</v>
      </c>
      <c r="BG1208" s="74" t="s">
        <v>13</v>
      </c>
      <c r="BH1208" s="74" t="s">
        <v>13</v>
      </c>
      <c r="BI1208" s="74" t="s">
        <v>13</v>
      </c>
      <c r="BJ1208" s="78"/>
      <c r="BK1208" s="74"/>
      <c r="BL1208" s="78"/>
      <c r="BM1208" s="74"/>
      <c r="BN1208" s="74"/>
      <c r="BO1208" s="74"/>
      <c r="BP1208" s="74"/>
      <c r="BQ1208" s="74"/>
      <c r="BR1208" s="78">
        <v>190</v>
      </c>
      <c r="BS1208" s="74">
        <v>4.2</v>
      </c>
      <c r="BT1208" s="78">
        <v>185</v>
      </c>
      <c r="BU1208" s="74">
        <v>13.6</v>
      </c>
      <c r="BV1208" s="74">
        <v>23.9</v>
      </c>
      <c r="BW1208" s="74">
        <v>45.1</v>
      </c>
      <c r="BX1208" s="74">
        <v>57.6</v>
      </c>
      <c r="BY1208" s="74">
        <v>62.5</v>
      </c>
      <c r="BZ1208" s="78" t="s">
        <v>13</v>
      </c>
      <c r="CA1208" s="74" t="s">
        <v>13</v>
      </c>
      <c r="CB1208" s="78" t="s">
        <v>13</v>
      </c>
      <c r="CC1208" s="74" t="s">
        <v>13</v>
      </c>
      <c r="CD1208" s="74" t="s">
        <v>13</v>
      </c>
      <c r="CE1208" s="74" t="s">
        <v>13</v>
      </c>
      <c r="CF1208" s="74" t="s">
        <v>13</v>
      </c>
      <c r="CG1208" s="74" t="s">
        <v>13</v>
      </c>
      <c r="CH1208" s="78" t="s">
        <v>13</v>
      </c>
      <c r="CI1208" s="74" t="s">
        <v>13</v>
      </c>
      <c r="CJ1208" s="78" t="s">
        <v>13</v>
      </c>
      <c r="CK1208" s="74" t="s">
        <v>13</v>
      </c>
      <c r="CL1208" s="74" t="s">
        <v>13</v>
      </c>
      <c r="CM1208" s="74" t="s">
        <v>13</v>
      </c>
      <c r="CN1208" s="74" t="s">
        <v>13</v>
      </c>
      <c r="CO1208" s="74" t="s">
        <v>13</v>
      </c>
      <c r="CP1208" s="78"/>
      <c r="CQ1208" s="74"/>
      <c r="CR1208" s="78"/>
      <c r="CS1208" s="74"/>
      <c r="CT1208" s="74"/>
      <c r="CU1208" s="74"/>
      <c r="CV1208" s="74"/>
      <c r="CW1208" s="74"/>
    </row>
    <row r="1209" spans="1:101" ht="16.5" x14ac:dyDescent="0.3">
      <c r="A1209" s="74" t="s">
        <v>297</v>
      </c>
      <c r="B1209" s="74">
        <v>201</v>
      </c>
      <c r="C1209" s="74">
        <v>10007761</v>
      </c>
      <c r="D1209" s="74" t="s">
        <v>27</v>
      </c>
      <c r="E1209" s="74" t="s">
        <v>76</v>
      </c>
      <c r="F1209" s="78">
        <v>35</v>
      </c>
      <c r="G1209" s="74" t="s">
        <v>396</v>
      </c>
      <c r="H1209" s="78" t="s">
        <v>396</v>
      </c>
      <c r="I1209" s="74" t="s">
        <v>396</v>
      </c>
      <c r="J1209" s="74" t="s">
        <v>396</v>
      </c>
      <c r="K1209" s="74" t="s">
        <v>396</v>
      </c>
      <c r="L1209" s="74" t="s">
        <v>396</v>
      </c>
      <c r="M1209" s="74" t="s">
        <v>396</v>
      </c>
      <c r="N1209" s="78" t="s">
        <v>13</v>
      </c>
      <c r="O1209" s="74" t="s">
        <v>13</v>
      </c>
      <c r="P1209" s="78" t="s">
        <v>13</v>
      </c>
      <c r="Q1209" s="74" t="s">
        <v>13</v>
      </c>
      <c r="R1209" s="74" t="s">
        <v>13</v>
      </c>
      <c r="S1209" s="74" t="s">
        <v>13</v>
      </c>
      <c r="T1209" s="74" t="s">
        <v>13</v>
      </c>
      <c r="U1209" s="74" t="s">
        <v>13</v>
      </c>
      <c r="V1209" s="78" t="s">
        <v>13</v>
      </c>
      <c r="W1209" s="74" t="s">
        <v>13</v>
      </c>
      <c r="X1209" s="78" t="s">
        <v>13</v>
      </c>
      <c r="Y1209" s="74" t="s">
        <v>13</v>
      </c>
      <c r="Z1209" s="74" t="s">
        <v>13</v>
      </c>
      <c r="AA1209" s="74" t="s">
        <v>13</v>
      </c>
      <c r="AB1209" s="74" t="s">
        <v>13</v>
      </c>
      <c r="AC1209" s="74" t="s">
        <v>13</v>
      </c>
      <c r="AD1209" s="78"/>
      <c r="AE1209" s="74"/>
      <c r="AF1209" s="78"/>
      <c r="AG1209" s="74"/>
      <c r="AH1209" s="74"/>
      <c r="AI1209" s="74"/>
      <c r="AJ1209" s="74"/>
      <c r="AK1209" s="74"/>
      <c r="AL1209" s="78">
        <v>5</v>
      </c>
      <c r="AM1209" s="74" t="s">
        <v>396</v>
      </c>
      <c r="AN1209" s="78" t="s">
        <v>396</v>
      </c>
      <c r="AO1209" s="74" t="s">
        <v>396</v>
      </c>
      <c r="AP1209" s="74" t="s">
        <v>396</v>
      </c>
      <c r="AQ1209" s="74" t="s">
        <v>396</v>
      </c>
      <c r="AR1209" s="74" t="s">
        <v>396</v>
      </c>
      <c r="AS1209" s="74" t="s">
        <v>396</v>
      </c>
      <c r="AT1209" s="78" t="s">
        <v>13</v>
      </c>
      <c r="AU1209" s="74" t="s">
        <v>13</v>
      </c>
      <c r="AV1209" s="78" t="s">
        <v>13</v>
      </c>
      <c r="AW1209" s="74" t="s">
        <v>13</v>
      </c>
      <c r="AX1209" s="74" t="s">
        <v>13</v>
      </c>
      <c r="AY1209" s="74" t="s">
        <v>13</v>
      </c>
      <c r="AZ1209" s="74" t="s">
        <v>13</v>
      </c>
      <c r="BA1209" s="74" t="s">
        <v>13</v>
      </c>
      <c r="BB1209" s="78" t="s">
        <v>13</v>
      </c>
      <c r="BC1209" s="74" t="s">
        <v>13</v>
      </c>
      <c r="BD1209" s="78" t="s">
        <v>13</v>
      </c>
      <c r="BE1209" s="74" t="s">
        <v>13</v>
      </c>
      <c r="BF1209" s="74" t="s">
        <v>13</v>
      </c>
      <c r="BG1209" s="74" t="s">
        <v>13</v>
      </c>
      <c r="BH1209" s="74" t="s">
        <v>13</v>
      </c>
      <c r="BI1209" s="74" t="s">
        <v>13</v>
      </c>
      <c r="BJ1209" s="78"/>
      <c r="BK1209" s="74"/>
      <c r="BL1209" s="78"/>
      <c r="BM1209" s="74"/>
      <c r="BN1209" s="74"/>
      <c r="BO1209" s="74"/>
      <c r="BP1209" s="74"/>
      <c r="BQ1209" s="74"/>
      <c r="BR1209" s="78">
        <v>40</v>
      </c>
      <c r="BS1209" s="74">
        <v>0</v>
      </c>
      <c r="BT1209" s="78">
        <v>40</v>
      </c>
      <c r="BU1209" s="74" t="s">
        <v>396</v>
      </c>
      <c r="BV1209" s="74" t="s">
        <v>396</v>
      </c>
      <c r="BW1209" s="74">
        <v>39</v>
      </c>
      <c r="BX1209" s="74">
        <v>61</v>
      </c>
      <c r="BY1209" s="74">
        <v>75.599999999999994</v>
      </c>
      <c r="BZ1209" s="78" t="s">
        <v>13</v>
      </c>
      <c r="CA1209" s="74" t="s">
        <v>13</v>
      </c>
      <c r="CB1209" s="78" t="s">
        <v>13</v>
      </c>
      <c r="CC1209" s="74" t="s">
        <v>13</v>
      </c>
      <c r="CD1209" s="74" t="s">
        <v>13</v>
      </c>
      <c r="CE1209" s="74" t="s">
        <v>13</v>
      </c>
      <c r="CF1209" s="74" t="s">
        <v>13</v>
      </c>
      <c r="CG1209" s="74" t="s">
        <v>13</v>
      </c>
      <c r="CH1209" s="78" t="s">
        <v>13</v>
      </c>
      <c r="CI1209" s="74" t="s">
        <v>13</v>
      </c>
      <c r="CJ1209" s="78" t="s">
        <v>13</v>
      </c>
      <c r="CK1209" s="74" t="s">
        <v>13</v>
      </c>
      <c r="CL1209" s="74" t="s">
        <v>13</v>
      </c>
      <c r="CM1209" s="74" t="s">
        <v>13</v>
      </c>
      <c r="CN1209" s="74" t="s">
        <v>13</v>
      </c>
      <c r="CO1209" s="74" t="s">
        <v>13</v>
      </c>
      <c r="CP1209" s="78"/>
      <c r="CQ1209" s="74"/>
      <c r="CR1209" s="78"/>
      <c r="CS1209" s="74"/>
      <c r="CT1209" s="74"/>
      <c r="CU1209" s="74"/>
      <c r="CV1209" s="74"/>
      <c r="CW1209" s="74"/>
    </row>
    <row r="1210" spans="1:101" ht="16.5" x14ac:dyDescent="0.3">
      <c r="A1210" s="74" t="s">
        <v>297</v>
      </c>
      <c r="B1210" s="74">
        <v>56</v>
      </c>
      <c r="C1210" s="74">
        <v>10001726</v>
      </c>
      <c r="D1210" s="74" t="s">
        <v>16</v>
      </c>
      <c r="E1210" s="74" t="s">
        <v>78</v>
      </c>
      <c r="F1210" s="78">
        <v>1880</v>
      </c>
      <c r="G1210" s="74">
        <v>1.4</v>
      </c>
      <c r="H1210" s="78">
        <v>1850</v>
      </c>
      <c r="I1210" s="74">
        <v>7.6</v>
      </c>
      <c r="J1210" s="74">
        <v>11.2</v>
      </c>
      <c r="K1210" s="74">
        <v>63.9</v>
      </c>
      <c r="L1210" s="74">
        <v>76.3</v>
      </c>
      <c r="M1210" s="74">
        <v>81.2</v>
      </c>
      <c r="N1210" s="78" t="s">
        <v>13</v>
      </c>
      <c r="O1210" s="74" t="s">
        <v>13</v>
      </c>
      <c r="P1210" s="78" t="s">
        <v>13</v>
      </c>
      <c r="Q1210" s="74" t="s">
        <v>13</v>
      </c>
      <c r="R1210" s="74" t="s">
        <v>13</v>
      </c>
      <c r="S1210" s="74" t="s">
        <v>13</v>
      </c>
      <c r="T1210" s="74" t="s">
        <v>13</v>
      </c>
      <c r="U1210" s="74" t="s">
        <v>13</v>
      </c>
      <c r="V1210" s="78" t="s">
        <v>13</v>
      </c>
      <c r="W1210" s="74" t="s">
        <v>13</v>
      </c>
      <c r="X1210" s="78" t="s">
        <v>13</v>
      </c>
      <c r="Y1210" s="74" t="s">
        <v>13</v>
      </c>
      <c r="Z1210" s="74" t="s">
        <v>13</v>
      </c>
      <c r="AA1210" s="74" t="s">
        <v>13</v>
      </c>
      <c r="AB1210" s="74" t="s">
        <v>13</v>
      </c>
      <c r="AC1210" s="74" t="s">
        <v>13</v>
      </c>
      <c r="AD1210" s="78"/>
      <c r="AE1210" s="74"/>
      <c r="AF1210" s="78"/>
      <c r="AG1210" s="74"/>
      <c r="AH1210" s="74"/>
      <c r="AI1210" s="74"/>
      <c r="AJ1210" s="74"/>
      <c r="AK1210" s="74"/>
      <c r="AL1210" s="78">
        <v>1705</v>
      </c>
      <c r="AM1210" s="74">
        <v>0.8</v>
      </c>
      <c r="AN1210" s="78">
        <v>1690</v>
      </c>
      <c r="AO1210" s="74">
        <v>6.9</v>
      </c>
      <c r="AP1210" s="74">
        <v>13.9</v>
      </c>
      <c r="AQ1210" s="74">
        <v>66</v>
      </c>
      <c r="AR1210" s="74">
        <v>74.5</v>
      </c>
      <c r="AS1210" s="74">
        <v>79.2</v>
      </c>
      <c r="AT1210" s="78" t="s">
        <v>13</v>
      </c>
      <c r="AU1210" s="74" t="s">
        <v>13</v>
      </c>
      <c r="AV1210" s="78" t="s">
        <v>13</v>
      </c>
      <c r="AW1210" s="74" t="s">
        <v>13</v>
      </c>
      <c r="AX1210" s="74" t="s">
        <v>13</v>
      </c>
      <c r="AY1210" s="74" t="s">
        <v>13</v>
      </c>
      <c r="AZ1210" s="74" t="s">
        <v>13</v>
      </c>
      <c r="BA1210" s="74" t="s">
        <v>13</v>
      </c>
      <c r="BB1210" s="78" t="s">
        <v>13</v>
      </c>
      <c r="BC1210" s="74" t="s">
        <v>13</v>
      </c>
      <c r="BD1210" s="78" t="s">
        <v>13</v>
      </c>
      <c r="BE1210" s="74" t="s">
        <v>13</v>
      </c>
      <c r="BF1210" s="74" t="s">
        <v>13</v>
      </c>
      <c r="BG1210" s="74" t="s">
        <v>13</v>
      </c>
      <c r="BH1210" s="74" t="s">
        <v>13</v>
      </c>
      <c r="BI1210" s="74" t="s">
        <v>13</v>
      </c>
      <c r="BJ1210" s="78"/>
      <c r="BK1210" s="74"/>
      <c r="BL1210" s="78"/>
      <c r="BM1210" s="74"/>
      <c r="BN1210" s="74"/>
      <c r="BO1210" s="74"/>
      <c r="BP1210" s="74"/>
      <c r="BQ1210" s="74"/>
      <c r="BR1210" s="78">
        <v>3585</v>
      </c>
      <c r="BS1210" s="74">
        <v>1.1000000000000001</v>
      </c>
      <c r="BT1210" s="78">
        <v>3545</v>
      </c>
      <c r="BU1210" s="74">
        <v>7.3</v>
      </c>
      <c r="BV1210" s="74">
        <v>12.5</v>
      </c>
      <c r="BW1210" s="74">
        <v>64.900000000000006</v>
      </c>
      <c r="BX1210" s="74">
        <v>75.5</v>
      </c>
      <c r="BY1210" s="74">
        <v>80.2</v>
      </c>
      <c r="BZ1210" s="78" t="s">
        <v>13</v>
      </c>
      <c r="CA1210" s="74" t="s">
        <v>13</v>
      </c>
      <c r="CB1210" s="78" t="s">
        <v>13</v>
      </c>
      <c r="CC1210" s="74" t="s">
        <v>13</v>
      </c>
      <c r="CD1210" s="74" t="s">
        <v>13</v>
      </c>
      <c r="CE1210" s="74" t="s">
        <v>13</v>
      </c>
      <c r="CF1210" s="74" t="s">
        <v>13</v>
      </c>
      <c r="CG1210" s="74" t="s">
        <v>13</v>
      </c>
      <c r="CH1210" s="78" t="s">
        <v>13</v>
      </c>
      <c r="CI1210" s="74" t="s">
        <v>13</v>
      </c>
      <c r="CJ1210" s="78" t="s">
        <v>13</v>
      </c>
      <c r="CK1210" s="74" t="s">
        <v>13</v>
      </c>
      <c r="CL1210" s="74" t="s">
        <v>13</v>
      </c>
      <c r="CM1210" s="74" t="s">
        <v>13</v>
      </c>
      <c r="CN1210" s="74" t="s">
        <v>13</v>
      </c>
      <c r="CO1210" s="74" t="s">
        <v>13</v>
      </c>
      <c r="CP1210" s="78"/>
      <c r="CQ1210" s="74"/>
      <c r="CR1210" s="78"/>
      <c r="CS1210" s="74"/>
      <c r="CT1210" s="74"/>
      <c r="CU1210" s="74"/>
      <c r="CV1210" s="74"/>
      <c r="CW1210" s="74"/>
    </row>
    <row r="1211" spans="1:101" ht="16.5" x14ac:dyDescent="0.3">
      <c r="A1211" s="74" t="s">
        <v>297</v>
      </c>
      <c r="B1211" s="74">
        <v>2</v>
      </c>
      <c r="C1211" s="74">
        <v>10007822</v>
      </c>
      <c r="D1211" s="74" t="s">
        <v>11</v>
      </c>
      <c r="E1211" s="74" t="s">
        <v>80</v>
      </c>
      <c r="F1211" s="78" t="s">
        <v>13</v>
      </c>
      <c r="G1211" s="74" t="s">
        <v>13</v>
      </c>
      <c r="H1211" s="78" t="s">
        <v>13</v>
      </c>
      <c r="I1211" s="74" t="s">
        <v>13</v>
      </c>
      <c r="J1211" s="74" t="s">
        <v>13</v>
      </c>
      <c r="K1211" s="74" t="s">
        <v>13</v>
      </c>
      <c r="L1211" s="74" t="s">
        <v>13</v>
      </c>
      <c r="M1211" s="74" t="s">
        <v>13</v>
      </c>
      <c r="N1211" s="78" t="s">
        <v>13</v>
      </c>
      <c r="O1211" s="74" t="s">
        <v>13</v>
      </c>
      <c r="P1211" s="78" t="s">
        <v>13</v>
      </c>
      <c r="Q1211" s="74" t="s">
        <v>13</v>
      </c>
      <c r="R1211" s="74" t="s">
        <v>13</v>
      </c>
      <c r="S1211" s="74" t="s">
        <v>13</v>
      </c>
      <c r="T1211" s="74" t="s">
        <v>13</v>
      </c>
      <c r="U1211" s="74" t="s">
        <v>13</v>
      </c>
      <c r="V1211" s="78" t="s">
        <v>13</v>
      </c>
      <c r="W1211" s="74" t="s">
        <v>13</v>
      </c>
      <c r="X1211" s="78" t="s">
        <v>13</v>
      </c>
      <c r="Y1211" s="74" t="s">
        <v>13</v>
      </c>
      <c r="Z1211" s="74" t="s">
        <v>13</v>
      </c>
      <c r="AA1211" s="74" t="s">
        <v>13</v>
      </c>
      <c r="AB1211" s="74" t="s">
        <v>13</v>
      </c>
      <c r="AC1211" s="74" t="s">
        <v>13</v>
      </c>
      <c r="AD1211" s="78"/>
      <c r="AE1211" s="74"/>
      <c r="AF1211" s="78"/>
      <c r="AG1211" s="74"/>
      <c r="AH1211" s="74"/>
      <c r="AI1211" s="74"/>
      <c r="AJ1211" s="74"/>
      <c r="AK1211" s="74"/>
      <c r="AL1211" s="78" t="s">
        <v>13</v>
      </c>
      <c r="AM1211" s="74" t="s">
        <v>13</v>
      </c>
      <c r="AN1211" s="78" t="s">
        <v>13</v>
      </c>
      <c r="AO1211" s="74" t="s">
        <v>13</v>
      </c>
      <c r="AP1211" s="74" t="s">
        <v>13</v>
      </c>
      <c r="AQ1211" s="74" t="s">
        <v>13</v>
      </c>
      <c r="AR1211" s="74" t="s">
        <v>13</v>
      </c>
      <c r="AS1211" s="74" t="s">
        <v>13</v>
      </c>
      <c r="AT1211" s="78" t="s">
        <v>13</v>
      </c>
      <c r="AU1211" s="74" t="s">
        <v>13</v>
      </c>
      <c r="AV1211" s="78" t="s">
        <v>13</v>
      </c>
      <c r="AW1211" s="74" t="s">
        <v>13</v>
      </c>
      <c r="AX1211" s="74" t="s">
        <v>13</v>
      </c>
      <c r="AY1211" s="74" t="s">
        <v>13</v>
      </c>
      <c r="AZ1211" s="74" t="s">
        <v>13</v>
      </c>
      <c r="BA1211" s="74" t="s">
        <v>13</v>
      </c>
      <c r="BB1211" s="78" t="s">
        <v>13</v>
      </c>
      <c r="BC1211" s="74" t="s">
        <v>13</v>
      </c>
      <c r="BD1211" s="78" t="s">
        <v>13</v>
      </c>
      <c r="BE1211" s="74" t="s">
        <v>13</v>
      </c>
      <c r="BF1211" s="74" t="s">
        <v>13</v>
      </c>
      <c r="BG1211" s="74" t="s">
        <v>13</v>
      </c>
      <c r="BH1211" s="74" t="s">
        <v>13</v>
      </c>
      <c r="BI1211" s="74" t="s">
        <v>13</v>
      </c>
      <c r="BJ1211" s="78"/>
      <c r="BK1211" s="74"/>
      <c r="BL1211" s="78"/>
      <c r="BM1211" s="74"/>
      <c r="BN1211" s="74"/>
      <c r="BO1211" s="74"/>
      <c r="BP1211" s="74"/>
      <c r="BQ1211" s="74"/>
      <c r="BR1211" s="78" t="s">
        <v>13</v>
      </c>
      <c r="BS1211" s="74" t="s">
        <v>13</v>
      </c>
      <c r="BT1211" s="78" t="s">
        <v>13</v>
      </c>
      <c r="BU1211" s="74" t="s">
        <v>13</v>
      </c>
      <c r="BV1211" s="74" t="s">
        <v>13</v>
      </c>
      <c r="BW1211" s="74" t="s">
        <v>13</v>
      </c>
      <c r="BX1211" s="74" t="s">
        <v>13</v>
      </c>
      <c r="BY1211" s="74" t="s">
        <v>13</v>
      </c>
      <c r="BZ1211" s="78" t="s">
        <v>13</v>
      </c>
      <c r="CA1211" s="74" t="s">
        <v>13</v>
      </c>
      <c r="CB1211" s="78" t="s">
        <v>13</v>
      </c>
      <c r="CC1211" s="74" t="s">
        <v>13</v>
      </c>
      <c r="CD1211" s="74" t="s">
        <v>13</v>
      </c>
      <c r="CE1211" s="74" t="s">
        <v>13</v>
      </c>
      <c r="CF1211" s="74" t="s">
        <v>13</v>
      </c>
      <c r="CG1211" s="74" t="s">
        <v>13</v>
      </c>
      <c r="CH1211" s="78" t="s">
        <v>13</v>
      </c>
      <c r="CI1211" s="74" t="s">
        <v>13</v>
      </c>
      <c r="CJ1211" s="78" t="s">
        <v>13</v>
      </c>
      <c r="CK1211" s="74" t="s">
        <v>13</v>
      </c>
      <c r="CL1211" s="74" t="s">
        <v>13</v>
      </c>
      <c r="CM1211" s="74" t="s">
        <v>13</v>
      </c>
      <c r="CN1211" s="74" t="s">
        <v>13</v>
      </c>
      <c r="CO1211" s="74" t="s">
        <v>13</v>
      </c>
      <c r="CP1211" s="78"/>
      <c r="CQ1211" s="74"/>
      <c r="CR1211" s="78"/>
      <c r="CS1211" s="74"/>
      <c r="CT1211" s="74"/>
      <c r="CU1211" s="74"/>
      <c r="CV1211" s="74"/>
      <c r="CW1211" s="74"/>
    </row>
    <row r="1212" spans="1:101" ht="16.5" x14ac:dyDescent="0.3">
      <c r="A1212" s="74" t="s">
        <v>297</v>
      </c>
      <c r="B1212" s="74">
        <v>206</v>
      </c>
      <c r="C1212" s="74">
        <v>10006427</v>
      </c>
      <c r="D1212" s="74" t="s">
        <v>49</v>
      </c>
      <c r="E1212" s="74" t="s">
        <v>82</v>
      </c>
      <c r="F1212" s="78">
        <v>880</v>
      </c>
      <c r="G1212" s="74">
        <v>0.5</v>
      </c>
      <c r="H1212" s="78">
        <v>875</v>
      </c>
      <c r="I1212" s="74">
        <v>7.2</v>
      </c>
      <c r="J1212" s="74">
        <v>17</v>
      </c>
      <c r="K1212" s="74">
        <v>70.400000000000006</v>
      </c>
      <c r="L1212" s="74">
        <v>73.599999999999994</v>
      </c>
      <c r="M1212" s="74">
        <v>75.8</v>
      </c>
      <c r="N1212" s="78" t="s">
        <v>13</v>
      </c>
      <c r="O1212" s="74" t="s">
        <v>13</v>
      </c>
      <c r="P1212" s="78" t="s">
        <v>13</v>
      </c>
      <c r="Q1212" s="74" t="s">
        <v>13</v>
      </c>
      <c r="R1212" s="74" t="s">
        <v>13</v>
      </c>
      <c r="S1212" s="74" t="s">
        <v>13</v>
      </c>
      <c r="T1212" s="74" t="s">
        <v>13</v>
      </c>
      <c r="U1212" s="74" t="s">
        <v>13</v>
      </c>
      <c r="V1212" s="78" t="s">
        <v>13</v>
      </c>
      <c r="W1212" s="74" t="s">
        <v>13</v>
      </c>
      <c r="X1212" s="78" t="s">
        <v>13</v>
      </c>
      <c r="Y1212" s="74" t="s">
        <v>13</v>
      </c>
      <c r="Z1212" s="74" t="s">
        <v>13</v>
      </c>
      <c r="AA1212" s="74" t="s">
        <v>13</v>
      </c>
      <c r="AB1212" s="74" t="s">
        <v>13</v>
      </c>
      <c r="AC1212" s="74" t="s">
        <v>13</v>
      </c>
      <c r="AD1212" s="78"/>
      <c r="AE1212" s="74"/>
      <c r="AF1212" s="78"/>
      <c r="AG1212" s="74"/>
      <c r="AH1212" s="74"/>
      <c r="AI1212" s="74"/>
      <c r="AJ1212" s="74"/>
      <c r="AK1212" s="74"/>
      <c r="AL1212" s="78">
        <v>455</v>
      </c>
      <c r="AM1212" s="74">
        <v>0.4</v>
      </c>
      <c r="AN1212" s="78">
        <v>450</v>
      </c>
      <c r="AO1212" s="74">
        <v>13.1</v>
      </c>
      <c r="AP1212" s="74">
        <v>21.3</v>
      </c>
      <c r="AQ1212" s="74">
        <v>61.2</v>
      </c>
      <c r="AR1212" s="74">
        <v>63.6</v>
      </c>
      <c r="AS1212" s="74">
        <v>65.599999999999994</v>
      </c>
      <c r="AT1212" s="78" t="s">
        <v>13</v>
      </c>
      <c r="AU1212" s="74" t="s">
        <v>13</v>
      </c>
      <c r="AV1212" s="78" t="s">
        <v>13</v>
      </c>
      <c r="AW1212" s="74" t="s">
        <v>13</v>
      </c>
      <c r="AX1212" s="74" t="s">
        <v>13</v>
      </c>
      <c r="AY1212" s="74" t="s">
        <v>13</v>
      </c>
      <c r="AZ1212" s="74" t="s">
        <v>13</v>
      </c>
      <c r="BA1212" s="74" t="s">
        <v>13</v>
      </c>
      <c r="BB1212" s="78" t="s">
        <v>13</v>
      </c>
      <c r="BC1212" s="74" t="s">
        <v>13</v>
      </c>
      <c r="BD1212" s="78" t="s">
        <v>13</v>
      </c>
      <c r="BE1212" s="74" t="s">
        <v>13</v>
      </c>
      <c r="BF1212" s="74" t="s">
        <v>13</v>
      </c>
      <c r="BG1212" s="74" t="s">
        <v>13</v>
      </c>
      <c r="BH1212" s="74" t="s">
        <v>13</v>
      </c>
      <c r="BI1212" s="74" t="s">
        <v>13</v>
      </c>
      <c r="BJ1212" s="78"/>
      <c r="BK1212" s="74"/>
      <c r="BL1212" s="78"/>
      <c r="BM1212" s="74"/>
      <c r="BN1212" s="74"/>
      <c r="BO1212" s="74"/>
      <c r="BP1212" s="74"/>
      <c r="BQ1212" s="74"/>
      <c r="BR1212" s="78">
        <v>1335</v>
      </c>
      <c r="BS1212" s="74">
        <v>0.5</v>
      </c>
      <c r="BT1212" s="78">
        <v>1325</v>
      </c>
      <c r="BU1212" s="74">
        <v>9.1999999999999993</v>
      </c>
      <c r="BV1212" s="74">
        <v>18.5</v>
      </c>
      <c r="BW1212" s="74">
        <v>67.3</v>
      </c>
      <c r="BX1212" s="74">
        <v>70.2</v>
      </c>
      <c r="BY1212" s="74">
        <v>72.3</v>
      </c>
      <c r="BZ1212" s="78" t="s">
        <v>13</v>
      </c>
      <c r="CA1212" s="74" t="s">
        <v>13</v>
      </c>
      <c r="CB1212" s="78" t="s">
        <v>13</v>
      </c>
      <c r="CC1212" s="74" t="s">
        <v>13</v>
      </c>
      <c r="CD1212" s="74" t="s">
        <v>13</v>
      </c>
      <c r="CE1212" s="74" t="s">
        <v>13</v>
      </c>
      <c r="CF1212" s="74" t="s">
        <v>13</v>
      </c>
      <c r="CG1212" s="74" t="s">
        <v>13</v>
      </c>
      <c r="CH1212" s="78" t="s">
        <v>13</v>
      </c>
      <c r="CI1212" s="74" t="s">
        <v>13</v>
      </c>
      <c r="CJ1212" s="78" t="s">
        <v>13</v>
      </c>
      <c r="CK1212" s="74" t="s">
        <v>13</v>
      </c>
      <c r="CL1212" s="74" t="s">
        <v>13</v>
      </c>
      <c r="CM1212" s="74" t="s">
        <v>13</v>
      </c>
      <c r="CN1212" s="74" t="s">
        <v>13</v>
      </c>
      <c r="CO1212" s="74" t="s">
        <v>13</v>
      </c>
      <c r="CP1212" s="78"/>
      <c r="CQ1212" s="74"/>
      <c r="CR1212" s="78"/>
      <c r="CS1212" s="74"/>
      <c r="CT1212" s="74"/>
      <c r="CU1212" s="74"/>
      <c r="CV1212" s="74"/>
      <c r="CW1212" s="74"/>
    </row>
    <row r="1213" spans="1:101" ht="16.5" x14ac:dyDescent="0.3">
      <c r="A1213" s="74" t="s">
        <v>297</v>
      </c>
      <c r="B1213" s="74">
        <v>38</v>
      </c>
      <c r="C1213" s="74">
        <v>10007842</v>
      </c>
      <c r="D1213" s="74" t="s">
        <v>39</v>
      </c>
      <c r="E1213" s="74" t="s">
        <v>84</v>
      </c>
      <c r="F1213" s="78">
        <v>1195</v>
      </c>
      <c r="G1213" s="74">
        <v>1</v>
      </c>
      <c r="H1213" s="78">
        <v>1180</v>
      </c>
      <c r="I1213" s="74">
        <v>5.8</v>
      </c>
      <c r="J1213" s="74">
        <v>12</v>
      </c>
      <c r="K1213" s="74">
        <v>68.400000000000006</v>
      </c>
      <c r="L1213" s="74">
        <v>79.3</v>
      </c>
      <c r="M1213" s="74">
        <v>82.1</v>
      </c>
      <c r="N1213" s="78" t="s">
        <v>13</v>
      </c>
      <c r="O1213" s="74" t="s">
        <v>13</v>
      </c>
      <c r="P1213" s="78" t="s">
        <v>13</v>
      </c>
      <c r="Q1213" s="74" t="s">
        <v>13</v>
      </c>
      <c r="R1213" s="74" t="s">
        <v>13</v>
      </c>
      <c r="S1213" s="74" t="s">
        <v>13</v>
      </c>
      <c r="T1213" s="74" t="s">
        <v>13</v>
      </c>
      <c r="U1213" s="74" t="s">
        <v>13</v>
      </c>
      <c r="V1213" s="78" t="s">
        <v>13</v>
      </c>
      <c r="W1213" s="74" t="s">
        <v>13</v>
      </c>
      <c r="X1213" s="78" t="s">
        <v>13</v>
      </c>
      <c r="Y1213" s="74" t="s">
        <v>13</v>
      </c>
      <c r="Z1213" s="74" t="s">
        <v>13</v>
      </c>
      <c r="AA1213" s="74" t="s">
        <v>13</v>
      </c>
      <c r="AB1213" s="74" t="s">
        <v>13</v>
      </c>
      <c r="AC1213" s="74" t="s">
        <v>13</v>
      </c>
      <c r="AD1213" s="78"/>
      <c r="AE1213" s="74"/>
      <c r="AF1213" s="78"/>
      <c r="AG1213" s="74"/>
      <c r="AH1213" s="74"/>
      <c r="AI1213" s="74"/>
      <c r="AJ1213" s="74"/>
      <c r="AK1213" s="74"/>
      <c r="AL1213" s="78">
        <v>590</v>
      </c>
      <c r="AM1213" s="74">
        <v>0.7</v>
      </c>
      <c r="AN1213" s="78">
        <v>590</v>
      </c>
      <c r="AO1213" s="74">
        <v>8.3000000000000007</v>
      </c>
      <c r="AP1213" s="74">
        <v>13.1</v>
      </c>
      <c r="AQ1213" s="74">
        <v>65.099999999999994</v>
      </c>
      <c r="AR1213" s="74">
        <v>75.5</v>
      </c>
      <c r="AS1213" s="74">
        <v>78.599999999999994</v>
      </c>
      <c r="AT1213" s="78" t="s">
        <v>13</v>
      </c>
      <c r="AU1213" s="74" t="s">
        <v>13</v>
      </c>
      <c r="AV1213" s="78" t="s">
        <v>13</v>
      </c>
      <c r="AW1213" s="74" t="s">
        <v>13</v>
      </c>
      <c r="AX1213" s="74" t="s">
        <v>13</v>
      </c>
      <c r="AY1213" s="74" t="s">
        <v>13</v>
      </c>
      <c r="AZ1213" s="74" t="s">
        <v>13</v>
      </c>
      <c r="BA1213" s="74" t="s">
        <v>13</v>
      </c>
      <c r="BB1213" s="78" t="s">
        <v>13</v>
      </c>
      <c r="BC1213" s="74" t="s">
        <v>13</v>
      </c>
      <c r="BD1213" s="78" t="s">
        <v>13</v>
      </c>
      <c r="BE1213" s="74" t="s">
        <v>13</v>
      </c>
      <c r="BF1213" s="74" t="s">
        <v>13</v>
      </c>
      <c r="BG1213" s="74" t="s">
        <v>13</v>
      </c>
      <c r="BH1213" s="74" t="s">
        <v>13</v>
      </c>
      <c r="BI1213" s="74" t="s">
        <v>13</v>
      </c>
      <c r="BJ1213" s="78"/>
      <c r="BK1213" s="74"/>
      <c r="BL1213" s="78"/>
      <c r="BM1213" s="74"/>
      <c r="BN1213" s="74"/>
      <c r="BO1213" s="74"/>
      <c r="BP1213" s="74"/>
      <c r="BQ1213" s="74"/>
      <c r="BR1213" s="78">
        <v>1785</v>
      </c>
      <c r="BS1213" s="74">
        <v>0.9</v>
      </c>
      <c r="BT1213" s="78">
        <v>1770</v>
      </c>
      <c r="BU1213" s="74">
        <v>6.7</v>
      </c>
      <c r="BV1213" s="74">
        <v>12.4</v>
      </c>
      <c r="BW1213" s="74">
        <v>67.3</v>
      </c>
      <c r="BX1213" s="74">
        <v>78</v>
      </c>
      <c r="BY1213" s="74">
        <v>81</v>
      </c>
      <c r="BZ1213" s="78" t="s">
        <v>13</v>
      </c>
      <c r="CA1213" s="74" t="s">
        <v>13</v>
      </c>
      <c r="CB1213" s="78" t="s">
        <v>13</v>
      </c>
      <c r="CC1213" s="74" t="s">
        <v>13</v>
      </c>
      <c r="CD1213" s="74" t="s">
        <v>13</v>
      </c>
      <c r="CE1213" s="74" t="s">
        <v>13</v>
      </c>
      <c r="CF1213" s="74" t="s">
        <v>13</v>
      </c>
      <c r="CG1213" s="74" t="s">
        <v>13</v>
      </c>
      <c r="CH1213" s="78" t="s">
        <v>13</v>
      </c>
      <c r="CI1213" s="74" t="s">
        <v>13</v>
      </c>
      <c r="CJ1213" s="78" t="s">
        <v>13</v>
      </c>
      <c r="CK1213" s="74" t="s">
        <v>13</v>
      </c>
      <c r="CL1213" s="74" t="s">
        <v>13</v>
      </c>
      <c r="CM1213" s="74" t="s">
        <v>13</v>
      </c>
      <c r="CN1213" s="74" t="s">
        <v>13</v>
      </c>
      <c r="CO1213" s="74" t="s">
        <v>13</v>
      </c>
      <c r="CP1213" s="78"/>
      <c r="CQ1213" s="74"/>
      <c r="CR1213" s="78"/>
      <c r="CS1213" s="74"/>
      <c r="CT1213" s="74"/>
      <c r="CU1213" s="74"/>
      <c r="CV1213" s="74"/>
      <c r="CW1213" s="74"/>
    </row>
    <row r="1214" spans="1:101" ht="16.5" x14ac:dyDescent="0.3">
      <c r="A1214" s="74" t="s">
        <v>297</v>
      </c>
      <c r="B1214" s="74">
        <v>68</v>
      </c>
      <c r="C1214" s="74">
        <v>10001883</v>
      </c>
      <c r="D1214" s="74" t="s">
        <v>36</v>
      </c>
      <c r="E1214" s="74" t="s">
        <v>86</v>
      </c>
      <c r="F1214" s="78">
        <v>2175</v>
      </c>
      <c r="G1214" s="74">
        <v>0.8</v>
      </c>
      <c r="H1214" s="78">
        <v>2155</v>
      </c>
      <c r="I1214" s="74">
        <v>6.1</v>
      </c>
      <c r="J1214" s="74">
        <v>10.8</v>
      </c>
      <c r="K1214" s="74">
        <v>67.099999999999994</v>
      </c>
      <c r="L1214" s="74">
        <v>78.3</v>
      </c>
      <c r="M1214" s="74">
        <v>83.2</v>
      </c>
      <c r="N1214" s="78" t="s">
        <v>13</v>
      </c>
      <c r="O1214" s="74" t="s">
        <v>13</v>
      </c>
      <c r="P1214" s="78" t="s">
        <v>13</v>
      </c>
      <c r="Q1214" s="74" t="s">
        <v>13</v>
      </c>
      <c r="R1214" s="74" t="s">
        <v>13</v>
      </c>
      <c r="S1214" s="74" t="s">
        <v>13</v>
      </c>
      <c r="T1214" s="74" t="s">
        <v>13</v>
      </c>
      <c r="U1214" s="74" t="s">
        <v>13</v>
      </c>
      <c r="V1214" s="78" t="s">
        <v>13</v>
      </c>
      <c r="W1214" s="74" t="s">
        <v>13</v>
      </c>
      <c r="X1214" s="78" t="s">
        <v>13</v>
      </c>
      <c r="Y1214" s="74" t="s">
        <v>13</v>
      </c>
      <c r="Z1214" s="74" t="s">
        <v>13</v>
      </c>
      <c r="AA1214" s="74" t="s">
        <v>13</v>
      </c>
      <c r="AB1214" s="74" t="s">
        <v>13</v>
      </c>
      <c r="AC1214" s="74" t="s">
        <v>13</v>
      </c>
      <c r="AD1214" s="78"/>
      <c r="AE1214" s="74"/>
      <c r="AF1214" s="78"/>
      <c r="AG1214" s="74"/>
      <c r="AH1214" s="74"/>
      <c r="AI1214" s="74"/>
      <c r="AJ1214" s="74"/>
      <c r="AK1214" s="74"/>
      <c r="AL1214" s="78">
        <v>1575</v>
      </c>
      <c r="AM1214" s="74">
        <v>0.3</v>
      </c>
      <c r="AN1214" s="78">
        <v>1575</v>
      </c>
      <c r="AO1214" s="74">
        <v>7.6</v>
      </c>
      <c r="AP1214" s="74">
        <v>13.1</v>
      </c>
      <c r="AQ1214" s="74">
        <v>65.5</v>
      </c>
      <c r="AR1214" s="74">
        <v>73.400000000000006</v>
      </c>
      <c r="AS1214" s="74">
        <v>79.3</v>
      </c>
      <c r="AT1214" s="78" t="s">
        <v>13</v>
      </c>
      <c r="AU1214" s="74" t="s">
        <v>13</v>
      </c>
      <c r="AV1214" s="78" t="s">
        <v>13</v>
      </c>
      <c r="AW1214" s="74" t="s">
        <v>13</v>
      </c>
      <c r="AX1214" s="74" t="s">
        <v>13</v>
      </c>
      <c r="AY1214" s="74" t="s">
        <v>13</v>
      </c>
      <c r="AZ1214" s="74" t="s">
        <v>13</v>
      </c>
      <c r="BA1214" s="74" t="s">
        <v>13</v>
      </c>
      <c r="BB1214" s="78" t="s">
        <v>13</v>
      </c>
      <c r="BC1214" s="74" t="s">
        <v>13</v>
      </c>
      <c r="BD1214" s="78" t="s">
        <v>13</v>
      </c>
      <c r="BE1214" s="74" t="s">
        <v>13</v>
      </c>
      <c r="BF1214" s="74" t="s">
        <v>13</v>
      </c>
      <c r="BG1214" s="74" t="s">
        <v>13</v>
      </c>
      <c r="BH1214" s="74" t="s">
        <v>13</v>
      </c>
      <c r="BI1214" s="74" t="s">
        <v>13</v>
      </c>
      <c r="BJ1214" s="78"/>
      <c r="BK1214" s="74"/>
      <c r="BL1214" s="78"/>
      <c r="BM1214" s="74"/>
      <c r="BN1214" s="74"/>
      <c r="BO1214" s="74"/>
      <c r="BP1214" s="74"/>
      <c r="BQ1214" s="74"/>
      <c r="BR1214" s="78">
        <v>3750</v>
      </c>
      <c r="BS1214" s="74">
        <v>0.6</v>
      </c>
      <c r="BT1214" s="78">
        <v>3730</v>
      </c>
      <c r="BU1214" s="74">
        <v>6.7</v>
      </c>
      <c r="BV1214" s="74">
        <v>11.7</v>
      </c>
      <c r="BW1214" s="74">
        <v>66.400000000000006</v>
      </c>
      <c r="BX1214" s="74">
        <v>76.2</v>
      </c>
      <c r="BY1214" s="74">
        <v>81.5</v>
      </c>
      <c r="BZ1214" s="78" t="s">
        <v>13</v>
      </c>
      <c r="CA1214" s="74" t="s">
        <v>13</v>
      </c>
      <c r="CB1214" s="78" t="s">
        <v>13</v>
      </c>
      <c r="CC1214" s="74" t="s">
        <v>13</v>
      </c>
      <c r="CD1214" s="74" t="s">
        <v>13</v>
      </c>
      <c r="CE1214" s="74" t="s">
        <v>13</v>
      </c>
      <c r="CF1214" s="74" t="s">
        <v>13</v>
      </c>
      <c r="CG1214" s="74" t="s">
        <v>13</v>
      </c>
      <c r="CH1214" s="78" t="s">
        <v>13</v>
      </c>
      <c r="CI1214" s="74" t="s">
        <v>13</v>
      </c>
      <c r="CJ1214" s="78" t="s">
        <v>13</v>
      </c>
      <c r="CK1214" s="74" t="s">
        <v>13</v>
      </c>
      <c r="CL1214" s="74" t="s">
        <v>13</v>
      </c>
      <c r="CM1214" s="74" t="s">
        <v>13</v>
      </c>
      <c r="CN1214" s="74" t="s">
        <v>13</v>
      </c>
      <c r="CO1214" s="74" t="s">
        <v>13</v>
      </c>
      <c r="CP1214" s="78"/>
      <c r="CQ1214" s="74"/>
      <c r="CR1214" s="78"/>
      <c r="CS1214" s="74"/>
      <c r="CT1214" s="74"/>
      <c r="CU1214" s="74"/>
      <c r="CV1214" s="74"/>
      <c r="CW1214" s="74"/>
    </row>
    <row r="1215" spans="1:101" ht="16.5" x14ac:dyDescent="0.3">
      <c r="A1215" s="74" t="s">
        <v>297</v>
      </c>
      <c r="B1215" s="74">
        <v>57</v>
      </c>
      <c r="C1215" s="74">
        <v>10007851</v>
      </c>
      <c r="D1215" s="74" t="s">
        <v>36</v>
      </c>
      <c r="E1215" s="74" t="s">
        <v>88</v>
      </c>
      <c r="F1215" s="78">
        <v>1635</v>
      </c>
      <c r="G1215" s="74">
        <v>1</v>
      </c>
      <c r="H1215" s="78">
        <v>1620</v>
      </c>
      <c r="I1215" s="74">
        <v>7</v>
      </c>
      <c r="J1215" s="74">
        <v>9.6</v>
      </c>
      <c r="K1215" s="74">
        <v>67.3</v>
      </c>
      <c r="L1215" s="74">
        <v>79.2</v>
      </c>
      <c r="M1215" s="74">
        <v>83.3</v>
      </c>
      <c r="N1215" s="78" t="s">
        <v>13</v>
      </c>
      <c r="O1215" s="74" t="s">
        <v>13</v>
      </c>
      <c r="P1215" s="78" t="s">
        <v>13</v>
      </c>
      <c r="Q1215" s="74" t="s">
        <v>13</v>
      </c>
      <c r="R1215" s="74" t="s">
        <v>13</v>
      </c>
      <c r="S1215" s="74" t="s">
        <v>13</v>
      </c>
      <c r="T1215" s="74" t="s">
        <v>13</v>
      </c>
      <c r="U1215" s="74" t="s">
        <v>13</v>
      </c>
      <c r="V1215" s="78" t="s">
        <v>13</v>
      </c>
      <c r="W1215" s="74" t="s">
        <v>13</v>
      </c>
      <c r="X1215" s="78" t="s">
        <v>13</v>
      </c>
      <c r="Y1215" s="74" t="s">
        <v>13</v>
      </c>
      <c r="Z1215" s="74" t="s">
        <v>13</v>
      </c>
      <c r="AA1215" s="74" t="s">
        <v>13</v>
      </c>
      <c r="AB1215" s="74" t="s">
        <v>13</v>
      </c>
      <c r="AC1215" s="74" t="s">
        <v>13</v>
      </c>
      <c r="AD1215" s="78"/>
      <c r="AE1215" s="74"/>
      <c r="AF1215" s="78"/>
      <c r="AG1215" s="74"/>
      <c r="AH1215" s="74"/>
      <c r="AI1215" s="74"/>
      <c r="AJ1215" s="74"/>
      <c r="AK1215" s="74"/>
      <c r="AL1215" s="78">
        <v>1235</v>
      </c>
      <c r="AM1215" s="74">
        <v>0.7</v>
      </c>
      <c r="AN1215" s="78">
        <v>1225</v>
      </c>
      <c r="AO1215" s="74">
        <v>7.4</v>
      </c>
      <c r="AP1215" s="74">
        <v>11.4</v>
      </c>
      <c r="AQ1215" s="74">
        <v>67</v>
      </c>
      <c r="AR1215" s="74">
        <v>76.599999999999994</v>
      </c>
      <c r="AS1215" s="74">
        <v>81.099999999999994</v>
      </c>
      <c r="AT1215" s="78" t="s">
        <v>13</v>
      </c>
      <c r="AU1215" s="74" t="s">
        <v>13</v>
      </c>
      <c r="AV1215" s="78" t="s">
        <v>13</v>
      </c>
      <c r="AW1215" s="74" t="s">
        <v>13</v>
      </c>
      <c r="AX1215" s="74" t="s">
        <v>13</v>
      </c>
      <c r="AY1215" s="74" t="s">
        <v>13</v>
      </c>
      <c r="AZ1215" s="74" t="s">
        <v>13</v>
      </c>
      <c r="BA1215" s="74" t="s">
        <v>13</v>
      </c>
      <c r="BB1215" s="78" t="s">
        <v>13</v>
      </c>
      <c r="BC1215" s="74" t="s">
        <v>13</v>
      </c>
      <c r="BD1215" s="78" t="s">
        <v>13</v>
      </c>
      <c r="BE1215" s="74" t="s">
        <v>13</v>
      </c>
      <c r="BF1215" s="74" t="s">
        <v>13</v>
      </c>
      <c r="BG1215" s="74" t="s">
        <v>13</v>
      </c>
      <c r="BH1215" s="74" t="s">
        <v>13</v>
      </c>
      <c r="BI1215" s="74" t="s">
        <v>13</v>
      </c>
      <c r="BJ1215" s="78"/>
      <c r="BK1215" s="74"/>
      <c r="BL1215" s="78"/>
      <c r="BM1215" s="74"/>
      <c r="BN1215" s="74"/>
      <c r="BO1215" s="74"/>
      <c r="BP1215" s="74"/>
      <c r="BQ1215" s="74"/>
      <c r="BR1215" s="78">
        <v>2870</v>
      </c>
      <c r="BS1215" s="74">
        <v>0.9</v>
      </c>
      <c r="BT1215" s="78">
        <v>2845</v>
      </c>
      <c r="BU1215" s="74">
        <v>7.2</v>
      </c>
      <c r="BV1215" s="74">
        <v>10.4</v>
      </c>
      <c r="BW1215" s="74">
        <v>67.2</v>
      </c>
      <c r="BX1215" s="74">
        <v>78.099999999999994</v>
      </c>
      <c r="BY1215" s="74">
        <v>82.4</v>
      </c>
      <c r="BZ1215" s="78" t="s">
        <v>13</v>
      </c>
      <c r="CA1215" s="74" t="s">
        <v>13</v>
      </c>
      <c r="CB1215" s="78" t="s">
        <v>13</v>
      </c>
      <c r="CC1215" s="74" t="s">
        <v>13</v>
      </c>
      <c r="CD1215" s="74" t="s">
        <v>13</v>
      </c>
      <c r="CE1215" s="74" t="s">
        <v>13</v>
      </c>
      <c r="CF1215" s="74" t="s">
        <v>13</v>
      </c>
      <c r="CG1215" s="74" t="s">
        <v>13</v>
      </c>
      <c r="CH1215" s="78" t="s">
        <v>13</v>
      </c>
      <c r="CI1215" s="74" t="s">
        <v>13</v>
      </c>
      <c r="CJ1215" s="78" t="s">
        <v>13</v>
      </c>
      <c r="CK1215" s="74" t="s">
        <v>13</v>
      </c>
      <c r="CL1215" s="74" t="s">
        <v>13</v>
      </c>
      <c r="CM1215" s="74" t="s">
        <v>13</v>
      </c>
      <c r="CN1215" s="74" t="s">
        <v>13</v>
      </c>
      <c r="CO1215" s="74" t="s">
        <v>13</v>
      </c>
      <c r="CP1215" s="78"/>
      <c r="CQ1215" s="74"/>
      <c r="CR1215" s="78"/>
      <c r="CS1215" s="74"/>
      <c r="CT1215" s="74"/>
      <c r="CU1215" s="74"/>
      <c r="CV1215" s="74"/>
      <c r="CW1215" s="74"/>
    </row>
    <row r="1216" spans="1:101" ht="16.5" x14ac:dyDescent="0.3">
      <c r="A1216" s="74" t="s">
        <v>297</v>
      </c>
      <c r="B1216" s="74">
        <v>116</v>
      </c>
      <c r="C1216" s="74">
        <v>10007143</v>
      </c>
      <c r="D1216" s="74" t="s">
        <v>90</v>
      </c>
      <c r="E1216" s="74" t="s">
        <v>91</v>
      </c>
      <c r="F1216" s="78">
        <v>1530</v>
      </c>
      <c r="G1216" s="74">
        <v>0.3</v>
      </c>
      <c r="H1216" s="78">
        <v>1525</v>
      </c>
      <c r="I1216" s="74">
        <v>6.9</v>
      </c>
      <c r="J1216" s="74">
        <v>11</v>
      </c>
      <c r="K1216" s="74">
        <v>52.9</v>
      </c>
      <c r="L1216" s="74">
        <v>70.2</v>
      </c>
      <c r="M1216" s="74">
        <v>82.1</v>
      </c>
      <c r="N1216" s="78" t="s">
        <v>13</v>
      </c>
      <c r="O1216" s="74" t="s">
        <v>13</v>
      </c>
      <c r="P1216" s="78" t="s">
        <v>13</v>
      </c>
      <c r="Q1216" s="74" t="s">
        <v>13</v>
      </c>
      <c r="R1216" s="74" t="s">
        <v>13</v>
      </c>
      <c r="S1216" s="74" t="s">
        <v>13</v>
      </c>
      <c r="T1216" s="74" t="s">
        <v>13</v>
      </c>
      <c r="U1216" s="74" t="s">
        <v>13</v>
      </c>
      <c r="V1216" s="78" t="s">
        <v>13</v>
      </c>
      <c r="W1216" s="74" t="s">
        <v>13</v>
      </c>
      <c r="X1216" s="78" t="s">
        <v>13</v>
      </c>
      <c r="Y1216" s="74" t="s">
        <v>13</v>
      </c>
      <c r="Z1216" s="74" t="s">
        <v>13</v>
      </c>
      <c r="AA1216" s="74" t="s">
        <v>13</v>
      </c>
      <c r="AB1216" s="74" t="s">
        <v>13</v>
      </c>
      <c r="AC1216" s="74" t="s">
        <v>13</v>
      </c>
      <c r="AD1216" s="78"/>
      <c r="AE1216" s="74"/>
      <c r="AF1216" s="78"/>
      <c r="AG1216" s="74"/>
      <c r="AH1216" s="74"/>
      <c r="AI1216" s="74"/>
      <c r="AJ1216" s="74"/>
      <c r="AK1216" s="74"/>
      <c r="AL1216" s="78">
        <v>1355</v>
      </c>
      <c r="AM1216" s="74">
        <v>0.7</v>
      </c>
      <c r="AN1216" s="78">
        <v>1345</v>
      </c>
      <c r="AO1216" s="74">
        <v>9.6999999999999993</v>
      </c>
      <c r="AP1216" s="74">
        <v>10.3</v>
      </c>
      <c r="AQ1216" s="74">
        <v>51.7</v>
      </c>
      <c r="AR1216" s="74">
        <v>67.900000000000006</v>
      </c>
      <c r="AS1216" s="74">
        <v>80.099999999999994</v>
      </c>
      <c r="AT1216" s="78" t="s">
        <v>13</v>
      </c>
      <c r="AU1216" s="74" t="s">
        <v>13</v>
      </c>
      <c r="AV1216" s="78" t="s">
        <v>13</v>
      </c>
      <c r="AW1216" s="74" t="s">
        <v>13</v>
      </c>
      <c r="AX1216" s="74" t="s">
        <v>13</v>
      </c>
      <c r="AY1216" s="74" t="s">
        <v>13</v>
      </c>
      <c r="AZ1216" s="74" t="s">
        <v>13</v>
      </c>
      <c r="BA1216" s="74" t="s">
        <v>13</v>
      </c>
      <c r="BB1216" s="78" t="s">
        <v>13</v>
      </c>
      <c r="BC1216" s="74" t="s">
        <v>13</v>
      </c>
      <c r="BD1216" s="78" t="s">
        <v>13</v>
      </c>
      <c r="BE1216" s="74" t="s">
        <v>13</v>
      </c>
      <c r="BF1216" s="74" t="s">
        <v>13</v>
      </c>
      <c r="BG1216" s="74" t="s">
        <v>13</v>
      </c>
      <c r="BH1216" s="74" t="s">
        <v>13</v>
      </c>
      <c r="BI1216" s="74" t="s">
        <v>13</v>
      </c>
      <c r="BJ1216" s="78"/>
      <c r="BK1216" s="74"/>
      <c r="BL1216" s="78"/>
      <c r="BM1216" s="74"/>
      <c r="BN1216" s="74"/>
      <c r="BO1216" s="74"/>
      <c r="BP1216" s="74"/>
      <c r="BQ1216" s="74"/>
      <c r="BR1216" s="78">
        <v>2885</v>
      </c>
      <c r="BS1216" s="74">
        <v>0.5</v>
      </c>
      <c r="BT1216" s="78">
        <v>2870</v>
      </c>
      <c r="BU1216" s="74">
        <v>8.1999999999999993</v>
      </c>
      <c r="BV1216" s="74">
        <v>10.7</v>
      </c>
      <c r="BW1216" s="74">
        <v>52.4</v>
      </c>
      <c r="BX1216" s="74">
        <v>69.099999999999994</v>
      </c>
      <c r="BY1216" s="74">
        <v>81.2</v>
      </c>
      <c r="BZ1216" s="78" t="s">
        <v>13</v>
      </c>
      <c r="CA1216" s="74" t="s">
        <v>13</v>
      </c>
      <c r="CB1216" s="78" t="s">
        <v>13</v>
      </c>
      <c r="CC1216" s="74" t="s">
        <v>13</v>
      </c>
      <c r="CD1216" s="74" t="s">
        <v>13</v>
      </c>
      <c r="CE1216" s="74" t="s">
        <v>13</v>
      </c>
      <c r="CF1216" s="74" t="s">
        <v>13</v>
      </c>
      <c r="CG1216" s="74" t="s">
        <v>13</v>
      </c>
      <c r="CH1216" s="78" t="s">
        <v>13</v>
      </c>
      <c r="CI1216" s="74" t="s">
        <v>13</v>
      </c>
      <c r="CJ1216" s="78" t="s">
        <v>13</v>
      </c>
      <c r="CK1216" s="74" t="s">
        <v>13</v>
      </c>
      <c r="CL1216" s="74" t="s">
        <v>13</v>
      </c>
      <c r="CM1216" s="74" t="s">
        <v>13</v>
      </c>
      <c r="CN1216" s="74" t="s">
        <v>13</v>
      </c>
      <c r="CO1216" s="74" t="s">
        <v>13</v>
      </c>
      <c r="CP1216" s="78"/>
      <c r="CQ1216" s="74"/>
      <c r="CR1216" s="78"/>
      <c r="CS1216" s="74"/>
      <c r="CT1216" s="74"/>
      <c r="CU1216" s="74"/>
      <c r="CV1216" s="74"/>
      <c r="CW1216" s="74"/>
    </row>
    <row r="1217" spans="1:101" ht="16.5" x14ac:dyDescent="0.3">
      <c r="A1217" s="74" t="s">
        <v>297</v>
      </c>
      <c r="B1217" s="74">
        <v>117</v>
      </c>
      <c r="C1217" s="74">
        <v>10007789</v>
      </c>
      <c r="D1217" s="74" t="s">
        <v>11</v>
      </c>
      <c r="E1217" s="74" t="s">
        <v>93</v>
      </c>
      <c r="F1217" s="78">
        <v>1420</v>
      </c>
      <c r="G1217" s="74">
        <v>1.1000000000000001</v>
      </c>
      <c r="H1217" s="78">
        <v>1405</v>
      </c>
      <c r="I1217" s="74">
        <v>6.4</v>
      </c>
      <c r="J1217" s="74">
        <v>8</v>
      </c>
      <c r="K1217" s="74">
        <v>59.7</v>
      </c>
      <c r="L1217" s="74">
        <v>78.599999999999994</v>
      </c>
      <c r="M1217" s="74">
        <v>85.6</v>
      </c>
      <c r="N1217" s="78" t="s">
        <v>13</v>
      </c>
      <c r="O1217" s="74" t="s">
        <v>13</v>
      </c>
      <c r="P1217" s="78" t="s">
        <v>13</v>
      </c>
      <c r="Q1217" s="74" t="s">
        <v>13</v>
      </c>
      <c r="R1217" s="74" t="s">
        <v>13</v>
      </c>
      <c r="S1217" s="74" t="s">
        <v>13</v>
      </c>
      <c r="T1217" s="74" t="s">
        <v>13</v>
      </c>
      <c r="U1217" s="74" t="s">
        <v>13</v>
      </c>
      <c r="V1217" s="78" t="s">
        <v>13</v>
      </c>
      <c r="W1217" s="74" t="s">
        <v>13</v>
      </c>
      <c r="X1217" s="78" t="s">
        <v>13</v>
      </c>
      <c r="Y1217" s="74" t="s">
        <v>13</v>
      </c>
      <c r="Z1217" s="74" t="s">
        <v>13</v>
      </c>
      <c r="AA1217" s="74" t="s">
        <v>13</v>
      </c>
      <c r="AB1217" s="74" t="s">
        <v>13</v>
      </c>
      <c r="AC1217" s="74" t="s">
        <v>13</v>
      </c>
      <c r="AD1217" s="78"/>
      <c r="AE1217" s="74"/>
      <c r="AF1217" s="78"/>
      <c r="AG1217" s="74"/>
      <c r="AH1217" s="74"/>
      <c r="AI1217" s="74"/>
      <c r="AJ1217" s="74"/>
      <c r="AK1217" s="74"/>
      <c r="AL1217" s="78">
        <v>1025</v>
      </c>
      <c r="AM1217" s="74">
        <v>0.5</v>
      </c>
      <c r="AN1217" s="78">
        <v>1020</v>
      </c>
      <c r="AO1217" s="74">
        <v>5.9</v>
      </c>
      <c r="AP1217" s="74">
        <v>13</v>
      </c>
      <c r="AQ1217" s="74">
        <v>56.7</v>
      </c>
      <c r="AR1217" s="74">
        <v>70.5</v>
      </c>
      <c r="AS1217" s="74">
        <v>81.099999999999994</v>
      </c>
      <c r="AT1217" s="78" t="s">
        <v>13</v>
      </c>
      <c r="AU1217" s="74" t="s">
        <v>13</v>
      </c>
      <c r="AV1217" s="78" t="s">
        <v>13</v>
      </c>
      <c r="AW1217" s="74" t="s">
        <v>13</v>
      </c>
      <c r="AX1217" s="74" t="s">
        <v>13</v>
      </c>
      <c r="AY1217" s="74" t="s">
        <v>13</v>
      </c>
      <c r="AZ1217" s="74" t="s">
        <v>13</v>
      </c>
      <c r="BA1217" s="74" t="s">
        <v>13</v>
      </c>
      <c r="BB1217" s="78" t="s">
        <v>13</v>
      </c>
      <c r="BC1217" s="74" t="s">
        <v>13</v>
      </c>
      <c r="BD1217" s="78" t="s">
        <v>13</v>
      </c>
      <c r="BE1217" s="74" t="s">
        <v>13</v>
      </c>
      <c r="BF1217" s="74" t="s">
        <v>13</v>
      </c>
      <c r="BG1217" s="74" t="s">
        <v>13</v>
      </c>
      <c r="BH1217" s="74" t="s">
        <v>13</v>
      </c>
      <c r="BI1217" s="74" t="s">
        <v>13</v>
      </c>
      <c r="BJ1217" s="78"/>
      <c r="BK1217" s="74"/>
      <c r="BL1217" s="78"/>
      <c r="BM1217" s="74"/>
      <c r="BN1217" s="74"/>
      <c r="BO1217" s="74"/>
      <c r="BP1217" s="74"/>
      <c r="BQ1217" s="74"/>
      <c r="BR1217" s="78">
        <v>2445</v>
      </c>
      <c r="BS1217" s="74">
        <v>0.8</v>
      </c>
      <c r="BT1217" s="78">
        <v>2425</v>
      </c>
      <c r="BU1217" s="74">
        <v>6.2</v>
      </c>
      <c r="BV1217" s="74">
        <v>10.1</v>
      </c>
      <c r="BW1217" s="74">
        <v>58.4</v>
      </c>
      <c r="BX1217" s="74">
        <v>75.2</v>
      </c>
      <c r="BY1217" s="74">
        <v>83.7</v>
      </c>
      <c r="BZ1217" s="78" t="s">
        <v>13</v>
      </c>
      <c r="CA1217" s="74" t="s">
        <v>13</v>
      </c>
      <c r="CB1217" s="78" t="s">
        <v>13</v>
      </c>
      <c r="CC1217" s="74" t="s">
        <v>13</v>
      </c>
      <c r="CD1217" s="74" t="s">
        <v>13</v>
      </c>
      <c r="CE1217" s="74" t="s">
        <v>13</v>
      </c>
      <c r="CF1217" s="74" t="s">
        <v>13</v>
      </c>
      <c r="CG1217" s="74" t="s">
        <v>13</v>
      </c>
      <c r="CH1217" s="78" t="s">
        <v>13</v>
      </c>
      <c r="CI1217" s="74" t="s">
        <v>13</v>
      </c>
      <c r="CJ1217" s="78" t="s">
        <v>13</v>
      </c>
      <c r="CK1217" s="74" t="s">
        <v>13</v>
      </c>
      <c r="CL1217" s="74" t="s">
        <v>13</v>
      </c>
      <c r="CM1217" s="74" t="s">
        <v>13</v>
      </c>
      <c r="CN1217" s="74" t="s">
        <v>13</v>
      </c>
      <c r="CO1217" s="74" t="s">
        <v>13</v>
      </c>
      <c r="CP1217" s="78"/>
      <c r="CQ1217" s="74"/>
      <c r="CR1217" s="78"/>
      <c r="CS1217" s="74"/>
      <c r="CT1217" s="74"/>
      <c r="CU1217" s="74"/>
      <c r="CV1217" s="74"/>
      <c r="CW1217" s="74"/>
    </row>
    <row r="1218" spans="1:101" ht="16.5" x14ac:dyDescent="0.3">
      <c r="A1218" s="74" t="s">
        <v>297</v>
      </c>
      <c r="B1218" s="74">
        <v>58</v>
      </c>
      <c r="C1218" s="74">
        <v>10007144</v>
      </c>
      <c r="D1218" s="74" t="s">
        <v>27</v>
      </c>
      <c r="E1218" s="74" t="s">
        <v>95</v>
      </c>
      <c r="F1218" s="78">
        <v>1755</v>
      </c>
      <c r="G1218" s="74">
        <v>1.4</v>
      </c>
      <c r="H1218" s="78">
        <v>1730</v>
      </c>
      <c r="I1218" s="74">
        <v>11.6</v>
      </c>
      <c r="J1218" s="74">
        <v>18.5</v>
      </c>
      <c r="K1218" s="74">
        <v>57.3</v>
      </c>
      <c r="L1218" s="74">
        <v>65.099999999999994</v>
      </c>
      <c r="M1218" s="74">
        <v>69.900000000000006</v>
      </c>
      <c r="N1218" s="78" t="s">
        <v>13</v>
      </c>
      <c r="O1218" s="74" t="s">
        <v>13</v>
      </c>
      <c r="P1218" s="78" t="s">
        <v>13</v>
      </c>
      <c r="Q1218" s="74" t="s">
        <v>13</v>
      </c>
      <c r="R1218" s="74" t="s">
        <v>13</v>
      </c>
      <c r="S1218" s="74" t="s">
        <v>13</v>
      </c>
      <c r="T1218" s="74" t="s">
        <v>13</v>
      </c>
      <c r="U1218" s="74" t="s">
        <v>13</v>
      </c>
      <c r="V1218" s="78" t="s">
        <v>13</v>
      </c>
      <c r="W1218" s="74" t="s">
        <v>13</v>
      </c>
      <c r="X1218" s="78" t="s">
        <v>13</v>
      </c>
      <c r="Y1218" s="74" t="s">
        <v>13</v>
      </c>
      <c r="Z1218" s="74" t="s">
        <v>13</v>
      </c>
      <c r="AA1218" s="74" t="s">
        <v>13</v>
      </c>
      <c r="AB1218" s="74" t="s">
        <v>13</v>
      </c>
      <c r="AC1218" s="74" t="s">
        <v>13</v>
      </c>
      <c r="AD1218" s="78"/>
      <c r="AE1218" s="74"/>
      <c r="AF1218" s="78"/>
      <c r="AG1218" s="74"/>
      <c r="AH1218" s="74"/>
      <c r="AI1218" s="74"/>
      <c r="AJ1218" s="74"/>
      <c r="AK1218" s="74"/>
      <c r="AL1218" s="78">
        <v>1075</v>
      </c>
      <c r="AM1218" s="74">
        <v>1.7</v>
      </c>
      <c r="AN1218" s="78">
        <v>1055</v>
      </c>
      <c r="AO1218" s="74">
        <v>14</v>
      </c>
      <c r="AP1218" s="74">
        <v>19.399999999999999</v>
      </c>
      <c r="AQ1218" s="74">
        <v>52.4</v>
      </c>
      <c r="AR1218" s="74">
        <v>60.4</v>
      </c>
      <c r="AS1218" s="74">
        <v>66.599999999999994</v>
      </c>
      <c r="AT1218" s="78" t="s">
        <v>13</v>
      </c>
      <c r="AU1218" s="74" t="s">
        <v>13</v>
      </c>
      <c r="AV1218" s="78" t="s">
        <v>13</v>
      </c>
      <c r="AW1218" s="74" t="s">
        <v>13</v>
      </c>
      <c r="AX1218" s="74" t="s">
        <v>13</v>
      </c>
      <c r="AY1218" s="74" t="s">
        <v>13</v>
      </c>
      <c r="AZ1218" s="74" t="s">
        <v>13</v>
      </c>
      <c r="BA1218" s="74" t="s">
        <v>13</v>
      </c>
      <c r="BB1218" s="78" t="s">
        <v>13</v>
      </c>
      <c r="BC1218" s="74" t="s">
        <v>13</v>
      </c>
      <c r="BD1218" s="78" t="s">
        <v>13</v>
      </c>
      <c r="BE1218" s="74" t="s">
        <v>13</v>
      </c>
      <c r="BF1218" s="74" t="s">
        <v>13</v>
      </c>
      <c r="BG1218" s="74" t="s">
        <v>13</v>
      </c>
      <c r="BH1218" s="74" t="s">
        <v>13</v>
      </c>
      <c r="BI1218" s="74" t="s">
        <v>13</v>
      </c>
      <c r="BJ1218" s="78"/>
      <c r="BK1218" s="74"/>
      <c r="BL1218" s="78"/>
      <c r="BM1218" s="74"/>
      <c r="BN1218" s="74"/>
      <c r="BO1218" s="74"/>
      <c r="BP1218" s="74"/>
      <c r="BQ1218" s="74"/>
      <c r="BR1218" s="78">
        <v>2825</v>
      </c>
      <c r="BS1218" s="74">
        <v>1.5</v>
      </c>
      <c r="BT1218" s="78">
        <v>2785</v>
      </c>
      <c r="BU1218" s="74">
        <v>12.5</v>
      </c>
      <c r="BV1218" s="74">
        <v>18.899999999999999</v>
      </c>
      <c r="BW1218" s="74">
        <v>55.4</v>
      </c>
      <c r="BX1218" s="74">
        <v>63.3</v>
      </c>
      <c r="BY1218" s="74">
        <v>68.599999999999994</v>
      </c>
      <c r="BZ1218" s="78" t="s">
        <v>13</v>
      </c>
      <c r="CA1218" s="74" t="s">
        <v>13</v>
      </c>
      <c r="CB1218" s="78" t="s">
        <v>13</v>
      </c>
      <c r="CC1218" s="74" t="s">
        <v>13</v>
      </c>
      <c r="CD1218" s="74" t="s">
        <v>13</v>
      </c>
      <c r="CE1218" s="74" t="s">
        <v>13</v>
      </c>
      <c r="CF1218" s="74" t="s">
        <v>13</v>
      </c>
      <c r="CG1218" s="74" t="s">
        <v>13</v>
      </c>
      <c r="CH1218" s="78" t="s">
        <v>13</v>
      </c>
      <c r="CI1218" s="74" t="s">
        <v>13</v>
      </c>
      <c r="CJ1218" s="78" t="s">
        <v>13</v>
      </c>
      <c r="CK1218" s="74" t="s">
        <v>13</v>
      </c>
      <c r="CL1218" s="74" t="s">
        <v>13</v>
      </c>
      <c r="CM1218" s="74" t="s">
        <v>13</v>
      </c>
      <c r="CN1218" s="74" t="s">
        <v>13</v>
      </c>
      <c r="CO1218" s="74" t="s">
        <v>13</v>
      </c>
      <c r="CP1218" s="78"/>
      <c r="CQ1218" s="74"/>
      <c r="CR1218" s="78"/>
      <c r="CS1218" s="74"/>
      <c r="CT1218" s="74"/>
      <c r="CU1218" s="74"/>
      <c r="CV1218" s="74"/>
      <c r="CW1218" s="74"/>
    </row>
    <row r="1219" spans="1:101" ht="16.5" x14ac:dyDescent="0.3">
      <c r="A1219" s="74" t="s">
        <v>297</v>
      </c>
      <c r="B1219" s="74">
        <v>16</v>
      </c>
      <c r="C1219" s="74">
        <v>10007823</v>
      </c>
      <c r="D1219" s="74" t="s">
        <v>39</v>
      </c>
      <c r="E1219" s="74" t="s">
        <v>97</v>
      </c>
      <c r="F1219" s="78">
        <v>1840</v>
      </c>
      <c r="G1219" s="74">
        <v>1</v>
      </c>
      <c r="H1219" s="78">
        <v>1825</v>
      </c>
      <c r="I1219" s="74">
        <v>6.3</v>
      </c>
      <c r="J1219" s="74">
        <v>8.8000000000000007</v>
      </c>
      <c r="K1219" s="74">
        <v>66.5</v>
      </c>
      <c r="L1219" s="74">
        <v>80.5</v>
      </c>
      <c r="M1219" s="74">
        <v>85</v>
      </c>
      <c r="N1219" s="78" t="s">
        <v>13</v>
      </c>
      <c r="O1219" s="74" t="s">
        <v>13</v>
      </c>
      <c r="P1219" s="78" t="s">
        <v>13</v>
      </c>
      <c r="Q1219" s="74" t="s">
        <v>13</v>
      </c>
      <c r="R1219" s="74" t="s">
        <v>13</v>
      </c>
      <c r="S1219" s="74" t="s">
        <v>13</v>
      </c>
      <c r="T1219" s="74" t="s">
        <v>13</v>
      </c>
      <c r="U1219" s="74" t="s">
        <v>13</v>
      </c>
      <c r="V1219" s="78" t="s">
        <v>13</v>
      </c>
      <c r="W1219" s="74" t="s">
        <v>13</v>
      </c>
      <c r="X1219" s="78" t="s">
        <v>13</v>
      </c>
      <c r="Y1219" s="74" t="s">
        <v>13</v>
      </c>
      <c r="Z1219" s="74" t="s">
        <v>13</v>
      </c>
      <c r="AA1219" s="74" t="s">
        <v>13</v>
      </c>
      <c r="AB1219" s="74" t="s">
        <v>13</v>
      </c>
      <c r="AC1219" s="74" t="s">
        <v>13</v>
      </c>
      <c r="AD1219" s="78"/>
      <c r="AE1219" s="74"/>
      <c r="AF1219" s="78"/>
      <c r="AG1219" s="74"/>
      <c r="AH1219" s="74"/>
      <c r="AI1219" s="74"/>
      <c r="AJ1219" s="74"/>
      <c r="AK1219" s="74"/>
      <c r="AL1219" s="78">
        <v>855</v>
      </c>
      <c r="AM1219" s="74">
        <v>0.4</v>
      </c>
      <c r="AN1219" s="78">
        <v>855</v>
      </c>
      <c r="AO1219" s="74">
        <v>5.9</v>
      </c>
      <c r="AP1219" s="74">
        <v>12.3</v>
      </c>
      <c r="AQ1219" s="74">
        <v>69</v>
      </c>
      <c r="AR1219" s="74">
        <v>77.5</v>
      </c>
      <c r="AS1219" s="74">
        <v>81.900000000000006</v>
      </c>
      <c r="AT1219" s="78" t="s">
        <v>13</v>
      </c>
      <c r="AU1219" s="74" t="s">
        <v>13</v>
      </c>
      <c r="AV1219" s="78" t="s">
        <v>13</v>
      </c>
      <c r="AW1219" s="74" t="s">
        <v>13</v>
      </c>
      <c r="AX1219" s="74" t="s">
        <v>13</v>
      </c>
      <c r="AY1219" s="74" t="s">
        <v>13</v>
      </c>
      <c r="AZ1219" s="74" t="s">
        <v>13</v>
      </c>
      <c r="BA1219" s="74" t="s">
        <v>13</v>
      </c>
      <c r="BB1219" s="78" t="s">
        <v>13</v>
      </c>
      <c r="BC1219" s="74" t="s">
        <v>13</v>
      </c>
      <c r="BD1219" s="78" t="s">
        <v>13</v>
      </c>
      <c r="BE1219" s="74" t="s">
        <v>13</v>
      </c>
      <c r="BF1219" s="74" t="s">
        <v>13</v>
      </c>
      <c r="BG1219" s="74" t="s">
        <v>13</v>
      </c>
      <c r="BH1219" s="74" t="s">
        <v>13</v>
      </c>
      <c r="BI1219" s="74" t="s">
        <v>13</v>
      </c>
      <c r="BJ1219" s="78"/>
      <c r="BK1219" s="74"/>
      <c r="BL1219" s="78"/>
      <c r="BM1219" s="74"/>
      <c r="BN1219" s="74"/>
      <c r="BO1219" s="74"/>
      <c r="BP1219" s="74"/>
      <c r="BQ1219" s="74"/>
      <c r="BR1219" s="78">
        <v>2700</v>
      </c>
      <c r="BS1219" s="74">
        <v>0.8</v>
      </c>
      <c r="BT1219" s="78">
        <v>2675</v>
      </c>
      <c r="BU1219" s="74">
        <v>6.1</v>
      </c>
      <c r="BV1219" s="74">
        <v>9.9</v>
      </c>
      <c r="BW1219" s="74">
        <v>67.3</v>
      </c>
      <c r="BX1219" s="74">
        <v>79.599999999999994</v>
      </c>
      <c r="BY1219" s="74">
        <v>84</v>
      </c>
      <c r="BZ1219" s="78" t="s">
        <v>13</v>
      </c>
      <c r="CA1219" s="74" t="s">
        <v>13</v>
      </c>
      <c r="CB1219" s="78" t="s">
        <v>13</v>
      </c>
      <c r="CC1219" s="74" t="s">
        <v>13</v>
      </c>
      <c r="CD1219" s="74" t="s">
        <v>13</v>
      </c>
      <c r="CE1219" s="74" t="s">
        <v>13</v>
      </c>
      <c r="CF1219" s="74" t="s">
        <v>13</v>
      </c>
      <c r="CG1219" s="74" t="s">
        <v>13</v>
      </c>
      <c r="CH1219" s="78" t="s">
        <v>13</v>
      </c>
      <c r="CI1219" s="74" t="s">
        <v>13</v>
      </c>
      <c r="CJ1219" s="78" t="s">
        <v>13</v>
      </c>
      <c r="CK1219" s="74" t="s">
        <v>13</v>
      </c>
      <c r="CL1219" s="74" t="s">
        <v>13</v>
      </c>
      <c r="CM1219" s="74" t="s">
        <v>13</v>
      </c>
      <c r="CN1219" s="74" t="s">
        <v>13</v>
      </c>
      <c r="CO1219" s="74" t="s">
        <v>13</v>
      </c>
      <c r="CP1219" s="78"/>
      <c r="CQ1219" s="74"/>
      <c r="CR1219" s="78"/>
      <c r="CS1219" s="74"/>
      <c r="CT1219" s="74"/>
      <c r="CU1219" s="74"/>
      <c r="CV1219" s="74"/>
      <c r="CW1219" s="74"/>
    </row>
    <row r="1220" spans="1:101" ht="16.5" x14ac:dyDescent="0.3">
      <c r="A1220" s="74" t="s">
        <v>297</v>
      </c>
      <c r="B1220" s="74">
        <v>118</v>
      </c>
      <c r="C1220" s="74">
        <v>10007791</v>
      </c>
      <c r="D1220" s="74" t="s">
        <v>11</v>
      </c>
      <c r="E1220" s="74" t="s">
        <v>99</v>
      </c>
      <c r="F1220" s="78">
        <v>1100</v>
      </c>
      <c r="G1220" s="74">
        <v>1.5</v>
      </c>
      <c r="H1220" s="78">
        <v>1085</v>
      </c>
      <c r="I1220" s="74">
        <v>8.1999999999999993</v>
      </c>
      <c r="J1220" s="74">
        <v>13.1</v>
      </c>
      <c r="K1220" s="74">
        <v>58.7</v>
      </c>
      <c r="L1220" s="74">
        <v>72.8</v>
      </c>
      <c r="M1220" s="74">
        <v>78.7</v>
      </c>
      <c r="N1220" s="78" t="s">
        <v>13</v>
      </c>
      <c r="O1220" s="74" t="s">
        <v>13</v>
      </c>
      <c r="P1220" s="78" t="s">
        <v>13</v>
      </c>
      <c r="Q1220" s="74" t="s">
        <v>13</v>
      </c>
      <c r="R1220" s="74" t="s">
        <v>13</v>
      </c>
      <c r="S1220" s="74" t="s">
        <v>13</v>
      </c>
      <c r="T1220" s="74" t="s">
        <v>13</v>
      </c>
      <c r="U1220" s="74" t="s">
        <v>13</v>
      </c>
      <c r="V1220" s="78" t="s">
        <v>13</v>
      </c>
      <c r="W1220" s="74" t="s">
        <v>13</v>
      </c>
      <c r="X1220" s="78" t="s">
        <v>13</v>
      </c>
      <c r="Y1220" s="74" t="s">
        <v>13</v>
      </c>
      <c r="Z1220" s="74" t="s">
        <v>13</v>
      </c>
      <c r="AA1220" s="74" t="s">
        <v>13</v>
      </c>
      <c r="AB1220" s="74" t="s">
        <v>13</v>
      </c>
      <c r="AC1220" s="74" t="s">
        <v>13</v>
      </c>
      <c r="AD1220" s="78"/>
      <c r="AE1220" s="74"/>
      <c r="AF1220" s="78"/>
      <c r="AG1220" s="74"/>
      <c r="AH1220" s="74"/>
      <c r="AI1220" s="74"/>
      <c r="AJ1220" s="74"/>
      <c r="AK1220" s="74"/>
      <c r="AL1220" s="78">
        <v>915</v>
      </c>
      <c r="AM1220" s="74">
        <v>0.7</v>
      </c>
      <c r="AN1220" s="78">
        <v>910</v>
      </c>
      <c r="AO1220" s="74">
        <v>9.4</v>
      </c>
      <c r="AP1220" s="74">
        <v>15.5</v>
      </c>
      <c r="AQ1220" s="74">
        <v>57.3</v>
      </c>
      <c r="AR1220" s="74">
        <v>67.400000000000006</v>
      </c>
      <c r="AS1220" s="74">
        <v>75.099999999999994</v>
      </c>
      <c r="AT1220" s="78" t="s">
        <v>13</v>
      </c>
      <c r="AU1220" s="74" t="s">
        <v>13</v>
      </c>
      <c r="AV1220" s="78" t="s">
        <v>13</v>
      </c>
      <c r="AW1220" s="74" t="s">
        <v>13</v>
      </c>
      <c r="AX1220" s="74" t="s">
        <v>13</v>
      </c>
      <c r="AY1220" s="74" t="s">
        <v>13</v>
      </c>
      <c r="AZ1220" s="74" t="s">
        <v>13</v>
      </c>
      <c r="BA1220" s="74" t="s">
        <v>13</v>
      </c>
      <c r="BB1220" s="78" t="s">
        <v>13</v>
      </c>
      <c r="BC1220" s="74" t="s">
        <v>13</v>
      </c>
      <c r="BD1220" s="78" t="s">
        <v>13</v>
      </c>
      <c r="BE1220" s="74" t="s">
        <v>13</v>
      </c>
      <c r="BF1220" s="74" t="s">
        <v>13</v>
      </c>
      <c r="BG1220" s="74" t="s">
        <v>13</v>
      </c>
      <c r="BH1220" s="74" t="s">
        <v>13</v>
      </c>
      <c r="BI1220" s="74" t="s">
        <v>13</v>
      </c>
      <c r="BJ1220" s="78"/>
      <c r="BK1220" s="74"/>
      <c r="BL1220" s="78"/>
      <c r="BM1220" s="74"/>
      <c r="BN1220" s="74"/>
      <c r="BO1220" s="74"/>
      <c r="BP1220" s="74"/>
      <c r="BQ1220" s="74"/>
      <c r="BR1220" s="78">
        <v>2015</v>
      </c>
      <c r="BS1220" s="74">
        <v>1.1000000000000001</v>
      </c>
      <c r="BT1220" s="78">
        <v>1995</v>
      </c>
      <c r="BU1220" s="74">
        <v>8.6999999999999993</v>
      </c>
      <c r="BV1220" s="74">
        <v>14.2</v>
      </c>
      <c r="BW1220" s="74">
        <v>58.1</v>
      </c>
      <c r="BX1220" s="74">
        <v>70.3</v>
      </c>
      <c r="BY1220" s="74">
        <v>77.099999999999994</v>
      </c>
      <c r="BZ1220" s="78" t="s">
        <v>13</v>
      </c>
      <c r="CA1220" s="74" t="s">
        <v>13</v>
      </c>
      <c r="CB1220" s="78" t="s">
        <v>13</v>
      </c>
      <c r="CC1220" s="74" t="s">
        <v>13</v>
      </c>
      <c r="CD1220" s="74" t="s">
        <v>13</v>
      </c>
      <c r="CE1220" s="74" t="s">
        <v>13</v>
      </c>
      <c r="CF1220" s="74" t="s">
        <v>13</v>
      </c>
      <c r="CG1220" s="74" t="s">
        <v>13</v>
      </c>
      <c r="CH1220" s="78" t="s">
        <v>13</v>
      </c>
      <c r="CI1220" s="74" t="s">
        <v>13</v>
      </c>
      <c r="CJ1220" s="78" t="s">
        <v>13</v>
      </c>
      <c r="CK1220" s="74" t="s">
        <v>13</v>
      </c>
      <c r="CL1220" s="74" t="s">
        <v>13</v>
      </c>
      <c r="CM1220" s="74" t="s">
        <v>13</v>
      </c>
      <c r="CN1220" s="74" t="s">
        <v>13</v>
      </c>
      <c r="CO1220" s="74" t="s">
        <v>13</v>
      </c>
      <c r="CP1220" s="78"/>
      <c r="CQ1220" s="74"/>
      <c r="CR1220" s="78"/>
      <c r="CS1220" s="74"/>
      <c r="CT1220" s="74"/>
      <c r="CU1220" s="74"/>
      <c r="CV1220" s="74"/>
      <c r="CW1220" s="74"/>
    </row>
    <row r="1221" spans="1:101" ht="16.5" x14ac:dyDescent="0.3">
      <c r="A1221" s="74" t="s">
        <v>297</v>
      </c>
      <c r="B1221" s="74">
        <v>119</v>
      </c>
      <c r="C1221" s="74">
        <v>10007792</v>
      </c>
      <c r="D1221" s="74" t="s">
        <v>19</v>
      </c>
      <c r="E1221" s="74" t="s">
        <v>101</v>
      </c>
      <c r="F1221" s="78">
        <v>1660</v>
      </c>
      <c r="G1221" s="74">
        <v>0.2</v>
      </c>
      <c r="H1221" s="78">
        <v>1655</v>
      </c>
      <c r="I1221" s="74">
        <v>8.3000000000000007</v>
      </c>
      <c r="J1221" s="74">
        <v>12.9</v>
      </c>
      <c r="K1221" s="74">
        <v>53.8</v>
      </c>
      <c r="L1221" s="74">
        <v>70.7</v>
      </c>
      <c r="M1221" s="74">
        <v>78.8</v>
      </c>
      <c r="N1221" s="78" t="s">
        <v>13</v>
      </c>
      <c r="O1221" s="74" t="s">
        <v>13</v>
      </c>
      <c r="P1221" s="78" t="s">
        <v>13</v>
      </c>
      <c r="Q1221" s="74" t="s">
        <v>13</v>
      </c>
      <c r="R1221" s="74" t="s">
        <v>13</v>
      </c>
      <c r="S1221" s="74" t="s">
        <v>13</v>
      </c>
      <c r="T1221" s="74" t="s">
        <v>13</v>
      </c>
      <c r="U1221" s="74" t="s">
        <v>13</v>
      </c>
      <c r="V1221" s="78" t="s">
        <v>13</v>
      </c>
      <c r="W1221" s="74" t="s">
        <v>13</v>
      </c>
      <c r="X1221" s="78" t="s">
        <v>13</v>
      </c>
      <c r="Y1221" s="74" t="s">
        <v>13</v>
      </c>
      <c r="Z1221" s="74" t="s">
        <v>13</v>
      </c>
      <c r="AA1221" s="74" t="s">
        <v>13</v>
      </c>
      <c r="AB1221" s="74" t="s">
        <v>13</v>
      </c>
      <c r="AC1221" s="74" t="s">
        <v>13</v>
      </c>
      <c r="AD1221" s="78"/>
      <c r="AE1221" s="74"/>
      <c r="AF1221" s="78"/>
      <c r="AG1221" s="74"/>
      <c r="AH1221" s="74"/>
      <c r="AI1221" s="74"/>
      <c r="AJ1221" s="74"/>
      <c r="AK1221" s="74"/>
      <c r="AL1221" s="78">
        <v>1490</v>
      </c>
      <c r="AM1221" s="74">
        <v>0.5</v>
      </c>
      <c r="AN1221" s="78">
        <v>1485</v>
      </c>
      <c r="AO1221" s="74">
        <v>9.6</v>
      </c>
      <c r="AP1221" s="74">
        <v>10.6</v>
      </c>
      <c r="AQ1221" s="74">
        <v>55.2</v>
      </c>
      <c r="AR1221" s="74">
        <v>70.400000000000006</v>
      </c>
      <c r="AS1221" s="74">
        <v>79.8</v>
      </c>
      <c r="AT1221" s="78" t="s">
        <v>13</v>
      </c>
      <c r="AU1221" s="74" t="s">
        <v>13</v>
      </c>
      <c r="AV1221" s="78" t="s">
        <v>13</v>
      </c>
      <c r="AW1221" s="74" t="s">
        <v>13</v>
      </c>
      <c r="AX1221" s="74" t="s">
        <v>13</v>
      </c>
      <c r="AY1221" s="74" t="s">
        <v>13</v>
      </c>
      <c r="AZ1221" s="74" t="s">
        <v>13</v>
      </c>
      <c r="BA1221" s="74" t="s">
        <v>13</v>
      </c>
      <c r="BB1221" s="78" t="s">
        <v>13</v>
      </c>
      <c r="BC1221" s="74" t="s">
        <v>13</v>
      </c>
      <c r="BD1221" s="78" t="s">
        <v>13</v>
      </c>
      <c r="BE1221" s="74" t="s">
        <v>13</v>
      </c>
      <c r="BF1221" s="74" t="s">
        <v>13</v>
      </c>
      <c r="BG1221" s="74" t="s">
        <v>13</v>
      </c>
      <c r="BH1221" s="74" t="s">
        <v>13</v>
      </c>
      <c r="BI1221" s="74" t="s">
        <v>13</v>
      </c>
      <c r="BJ1221" s="78"/>
      <c r="BK1221" s="74"/>
      <c r="BL1221" s="78"/>
      <c r="BM1221" s="74"/>
      <c r="BN1221" s="74"/>
      <c r="BO1221" s="74"/>
      <c r="BP1221" s="74"/>
      <c r="BQ1221" s="74"/>
      <c r="BR1221" s="78">
        <v>3150</v>
      </c>
      <c r="BS1221" s="74">
        <v>0.3</v>
      </c>
      <c r="BT1221" s="78">
        <v>3140</v>
      </c>
      <c r="BU1221" s="74">
        <v>8.9</v>
      </c>
      <c r="BV1221" s="74">
        <v>11.8</v>
      </c>
      <c r="BW1221" s="74">
        <v>54.5</v>
      </c>
      <c r="BX1221" s="74">
        <v>70.599999999999994</v>
      </c>
      <c r="BY1221" s="74">
        <v>79.3</v>
      </c>
      <c r="BZ1221" s="78" t="s">
        <v>13</v>
      </c>
      <c r="CA1221" s="74" t="s">
        <v>13</v>
      </c>
      <c r="CB1221" s="78" t="s">
        <v>13</v>
      </c>
      <c r="CC1221" s="74" t="s">
        <v>13</v>
      </c>
      <c r="CD1221" s="74" t="s">
        <v>13</v>
      </c>
      <c r="CE1221" s="74" t="s">
        <v>13</v>
      </c>
      <c r="CF1221" s="74" t="s">
        <v>13</v>
      </c>
      <c r="CG1221" s="74" t="s">
        <v>13</v>
      </c>
      <c r="CH1221" s="78" t="s">
        <v>13</v>
      </c>
      <c r="CI1221" s="74" t="s">
        <v>13</v>
      </c>
      <c r="CJ1221" s="78" t="s">
        <v>13</v>
      </c>
      <c r="CK1221" s="74" t="s">
        <v>13</v>
      </c>
      <c r="CL1221" s="74" t="s">
        <v>13</v>
      </c>
      <c r="CM1221" s="74" t="s">
        <v>13</v>
      </c>
      <c r="CN1221" s="74" t="s">
        <v>13</v>
      </c>
      <c r="CO1221" s="74" t="s">
        <v>13</v>
      </c>
      <c r="CP1221" s="78"/>
      <c r="CQ1221" s="74"/>
      <c r="CR1221" s="78"/>
      <c r="CS1221" s="74"/>
      <c r="CT1221" s="74"/>
      <c r="CU1221" s="74"/>
      <c r="CV1221" s="74"/>
      <c r="CW1221" s="74"/>
    </row>
    <row r="1222" spans="1:101" ht="16.5" x14ac:dyDescent="0.3">
      <c r="A1222" s="74" t="s">
        <v>297</v>
      </c>
      <c r="B1222" s="74">
        <v>17</v>
      </c>
      <c r="C1222" s="74">
        <v>10008640</v>
      </c>
      <c r="D1222" s="74" t="s">
        <v>19</v>
      </c>
      <c r="E1222" s="74" t="s">
        <v>103</v>
      </c>
      <c r="F1222" s="78">
        <v>605</v>
      </c>
      <c r="G1222" s="74">
        <v>1</v>
      </c>
      <c r="H1222" s="78">
        <v>595</v>
      </c>
      <c r="I1222" s="74">
        <v>7.7</v>
      </c>
      <c r="J1222" s="74">
        <v>20.399999999999999</v>
      </c>
      <c r="K1222" s="74">
        <v>63.1</v>
      </c>
      <c r="L1222" s="74">
        <v>69</v>
      </c>
      <c r="M1222" s="74">
        <v>71.900000000000006</v>
      </c>
      <c r="N1222" s="78" t="s">
        <v>13</v>
      </c>
      <c r="O1222" s="74" t="s">
        <v>13</v>
      </c>
      <c r="P1222" s="78" t="s">
        <v>13</v>
      </c>
      <c r="Q1222" s="74" t="s">
        <v>13</v>
      </c>
      <c r="R1222" s="74" t="s">
        <v>13</v>
      </c>
      <c r="S1222" s="74" t="s">
        <v>13</v>
      </c>
      <c r="T1222" s="74" t="s">
        <v>13</v>
      </c>
      <c r="U1222" s="74" t="s">
        <v>13</v>
      </c>
      <c r="V1222" s="78" t="s">
        <v>13</v>
      </c>
      <c r="W1222" s="74" t="s">
        <v>13</v>
      </c>
      <c r="X1222" s="78" t="s">
        <v>13</v>
      </c>
      <c r="Y1222" s="74" t="s">
        <v>13</v>
      </c>
      <c r="Z1222" s="74" t="s">
        <v>13</v>
      </c>
      <c r="AA1222" s="74" t="s">
        <v>13</v>
      </c>
      <c r="AB1222" s="74" t="s">
        <v>13</v>
      </c>
      <c r="AC1222" s="74" t="s">
        <v>13</v>
      </c>
      <c r="AD1222" s="78"/>
      <c r="AE1222" s="74"/>
      <c r="AF1222" s="78"/>
      <c r="AG1222" s="74"/>
      <c r="AH1222" s="74"/>
      <c r="AI1222" s="74"/>
      <c r="AJ1222" s="74"/>
      <c r="AK1222" s="74"/>
      <c r="AL1222" s="78">
        <v>425</v>
      </c>
      <c r="AM1222" s="74">
        <v>0.2</v>
      </c>
      <c r="AN1222" s="78">
        <v>425</v>
      </c>
      <c r="AO1222" s="74">
        <v>10.6</v>
      </c>
      <c r="AP1222" s="74">
        <v>21.5</v>
      </c>
      <c r="AQ1222" s="74">
        <v>59.6</v>
      </c>
      <c r="AR1222" s="74">
        <v>63.8</v>
      </c>
      <c r="AS1222" s="74">
        <v>67.8</v>
      </c>
      <c r="AT1222" s="78" t="s">
        <v>13</v>
      </c>
      <c r="AU1222" s="74" t="s">
        <v>13</v>
      </c>
      <c r="AV1222" s="78" t="s">
        <v>13</v>
      </c>
      <c r="AW1222" s="74" t="s">
        <v>13</v>
      </c>
      <c r="AX1222" s="74" t="s">
        <v>13</v>
      </c>
      <c r="AY1222" s="74" t="s">
        <v>13</v>
      </c>
      <c r="AZ1222" s="74" t="s">
        <v>13</v>
      </c>
      <c r="BA1222" s="74" t="s">
        <v>13</v>
      </c>
      <c r="BB1222" s="78" t="s">
        <v>13</v>
      </c>
      <c r="BC1222" s="74" t="s">
        <v>13</v>
      </c>
      <c r="BD1222" s="78" t="s">
        <v>13</v>
      </c>
      <c r="BE1222" s="74" t="s">
        <v>13</v>
      </c>
      <c r="BF1222" s="74" t="s">
        <v>13</v>
      </c>
      <c r="BG1222" s="74" t="s">
        <v>13</v>
      </c>
      <c r="BH1222" s="74" t="s">
        <v>13</v>
      </c>
      <c r="BI1222" s="74" t="s">
        <v>13</v>
      </c>
      <c r="BJ1222" s="78"/>
      <c r="BK1222" s="74"/>
      <c r="BL1222" s="78"/>
      <c r="BM1222" s="74"/>
      <c r="BN1222" s="74"/>
      <c r="BO1222" s="74"/>
      <c r="BP1222" s="74"/>
      <c r="BQ1222" s="74"/>
      <c r="BR1222" s="78">
        <v>1025</v>
      </c>
      <c r="BS1222" s="74">
        <v>0.7</v>
      </c>
      <c r="BT1222" s="78">
        <v>1020</v>
      </c>
      <c r="BU1222" s="74">
        <v>8.9</v>
      </c>
      <c r="BV1222" s="74">
        <v>20.9</v>
      </c>
      <c r="BW1222" s="74">
        <v>61.7</v>
      </c>
      <c r="BX1222" s="74">
        <v>66.900000000000006</v>
      </c>
      <c r="BY1222" s="74">
        <v>70.2</v>
      </c>
      <c r="BZ1222" s="78" t="s">
        <v>13</v>
      </c>
      <c r="CA1222" s="74" t="s">
        <v>13</v>
      </c>
      <c r="CB1222" s="78" t="s">
        <v>13</v>
      </c>
      <c r="CC1222" s="74" t="s">
        <v>13</v>
      </c>
      <c r="CD1222" s="74" t="s">
        <v>13</v>
      </c>
      <c r="CE1222" s="74" t="s">
        <v>13</v>
      </c>
      <c r="CF1222" s="74" t="s">
        <v>13</v>
      </c>
      <c r="CG1222" s="74" t="s">
        <v>13</v>
      </c>
      <c r="CH1222" s="78" t="s">
        <v>13</v>
      </c>
      <c r="CI1222" s="74" t="s">
        <v>13</v>
      </c>
      <c r="CJ1222" s="78" t="s">
        <v>13</v>
      </c>
      <c r="CK1222" s="74" t="s">
        <v>13</v>
      </c>
      <c r="CL1222" s="74" t="s">
        <v>13</v>
      </c>
      <c r="CM1222" s="74" t="s">
        <v>13</v>
      </c>
      <c r="CN1222" s="74" t="s">
        <v>13</v>
      </c>
      <c r="CO1222" s="74" t="s">
        <v>13</v>
      </c>
      <c r="CP1222" s="78"/>
      <c r="CQ1222" s="74"/>
      <c r="CR1222" s="78"/>
      <c r="CS1222" s="74"/>
      <c r="CT1222" s="74"/>
      <c r="CU1222" s="74"/>
      <c r="CV1222" s="74"/>
      <c r="CW1222" s="74"/>
    </row>
    <row r="1223" spans="1:101" ht="16.5" x14ac:dyDescent="0.3">
      <c r="A1223" s="74" t="s">
        <v>297</v>
      </c>
      <c r="B1223" s="74">
        <v>229</v>
      </c>
      <c r="C1223" s="74">
        <v>10004511</v>
      </c>
      <c r="D1223" s="74" t="s">
        <v>49</v>
      </c>
      <c r="E1223" s="74" t="s">
        <v>105</v>
      </c>
      <c r="F1223" s="78" t="s">
        <v>13</v>
      </c>
      <c r="G1223" s="74" t="s">
        <v>13</v>
      </c>
      <c r="H1223" s="78" t="s">
        <v>13</v>
      </c>
      <c r="I1223" s="74" t="s">
        <v>13</v>
      </c>
      <c r="J1223" s="74" t="s">
        <v>13</v>
      </c>
      <c r="K1223" s="74" t="s">
        <v>13</v>
      </c>
      <c r="L1223" s="74" t="s">
        <v>13</v>
      </c>
      <c r="M1223" s="74" t="s">
        <v>13</v>
      </c>
      <c r="N1223" s="78" t="s">
        <v>13</v>
      </c>
      <c r="O1223" s="74" t="s">
        <v>13</v>
      </c>
      <c r="P1223" s="78" t="s">
        <v>13</v>
      </c>
      <c r="Q1223" s="74" t="s">
        <v>13</v>
      </c>
      <c r="R1223" s="74" t="s">
        <v>13</v>
      </c>
      <c r="S1223" s="74" t="s">
        <v>13</v>
      </c>
      <c r="T1223" s="74" t="s">
        <v>13</v>
      </c>
      <c r="U1223" s="74" t="s">
        <v>13</v>
      </c>
      <c r="V1223" s="78" t="s">
        <v>13</v>
      </c>
      <c r="W1223" s="74" t="s">
        <v>13</v>
      </c>
      <c r="X1223" s="78" t="s">
        <v>13</v>
      </c>
      <c r="Y1223" s="74" t="s">
        <v>13</v>
      </c>
      <c r="Z1223" s="74" t="s">
        <v>13</v>
      </c>
      <c r="AA1223" s="74" t="s">
        <v>13</v>
      </c>
      <c r="AB1223" s="74" t="s">
        <v>13</v>
      </c>
      <c r="AC1223" s="74" t="s">
        <v>13</v>
      </c>
      <c r="AD1223" s="78"/>
      <c r="AE1223" s="74"/>
      <c r="AF1223" s="78"/>
      <c r="AG1223" s="74"/>
      <c r="AH1223" s="74"/>
      <c r="AI1223" s="74"/>
      <c r="AJ1223" s="74"/>
      <c r="AK1223" s="74"/>
      <c r="AL1223" s="78" t="s">
        <v>13</v>
      </c>
      <c r="AM1223" s="74" t="s">
        <v>13</v>
      </c>
      <c r="AN1223" s="78" t="s">
        <v>13</v>
      </c>
      <c r="AO1223" s="74" t="s">
        <v>13</v>
      </c>
      <c r="AP1223" s="74" t="s">
        <v>13</v>
      </c>
      <c r="AQ1223" s="74" t="s">
        <v>13</v>
      </c>
      <c r="AR1223" s="74" t="s">
        <v>13</v>
      </c>
      <c r="AS1223" s="74" t="s">
        <v>13</v>
      </c>
      <c r="AT1223" s="78" t="s">
        <v>13</v>
      </c>
      <c r="AU1223" s="74" t="s">
        <v>13</v>
      </c>
      <c r="AV1223" s="78" t="s">
        <v>13</v>
      </c>
      <c r="AW1223" s="74" t="s">
        <v>13</v>
      </c>
      <c r="AX1223" s="74" t="s">
        <v>13</v>
      </c>
      <c r="AY1223" s="74" t="s">
        <v>13</v>
      </c>
      <c r="AZ1223" s="74" t="s">
        <v>13</v>
      </c>
      <c r="BA1223" s="74" t="s">
        <v>13</v>
      </c>
      <c r="BB1223" s="78" t="s">
        <v>13</v>
      </c>
      <c r="BC1223" s="74" t="s">
        <v>13</v>
      </c>
      <c r="BD1223" s="78" t="s">
        <v>13</v>
      </c>
      <c r="BE1223" s="74" t="s">
        <v>13</v>
      </c>
      <c r="BF1223" s="74" t="s">
        <v>13</v>
      </c>
      <c r="BG1223" s="74" t="s">
        <v>13</v>
      </c>
      <c r="BH1223" s="74" t="s">
        <v>13</v>
      </c>
      <c r="BI1223" s="74" t="s">
        <v>13</v>
      </c>
      <c r="BJ1223" s="78"/>
      <c r="BK1223" s="74"/>
      <c r="BL1223" s="78"/>
      <c r="BM1223" s="74"/>
      <c r="BN1223" s="74"/>
      <c r="BO1223" s="74"/>
      <c r="BP1223" s="74"/>
      <c r="BQ1223" s="74"/>
      <c r="BR1223" s="78" t="s">
        <v>13</v>
      </c>
      <c r="BS1223" s="74" t="s">
        <v>13</v>
      </c>
      <c r="BT1223" s="78" t="s">
        <v>13</v>
      </c>
      <c r="BU1223" s="74" t="s">
        <v>13</v>
      </c>
      <c r="BV1223" s="74" t="s">
        <v>13</v>
      </c>
      <c r="BW1223" s="74" t="s">
        <v>13</v>
      </c>
      <c r="BX1223" s="74" t="s">
        <v>13</v>
      </c>
      <c r="BY1223" s="74" t="s">
        <v>13</v>
      </c>
      <c r="BZ1223" s="78" t="s">
        <v>13</v>
      </c>
      <c r="CA1223" s="74" t="s">
        <v>13</v>
      </c>
      <c r="CB1223" s="78" t="s">
        <v>13</v>
      </c>
      <c r="CC1223" s="74" t="s">
        <v>13</v>
      </c>
      <c r="CD1223" s="74" t="s">
        <v>13</v>
      </c>
      <c r="CE1223" s="74" t="s">
        <v>13</v>
      </c>
      <c r="CF1223" s="74" t="s">
        <v>13</v>
      </c>
      <c r="CG1223" s="74" t="s">
        <v>13</v>
      </c>
      <c r="CH1223" s="78" t="s">
        <v>13</v>
      </c>
      <c r="CI1223" s="74" t="s">
        <v>13</v>
      </c>
      <c r="CJ1223" s="78" t="s">
        <v>13</v>
      </c>
      <c r="CK1223" s="74" t="s">
        <v>13</v>
      </c>
      <c r="CL1223" s="74" t="s">
        <v>13</v>
      </c>
      <c r="CM1223" s="74" t="s">
        <v>13</v>
      </c>
      <c r="CN1223" s="74" t="s">
        <v>13</v>
      </c>
      <c r="CO1223" s="74" t="s">
        <v>13</v>
      </c>
      <c r="CP1223" s="78"/>
      <c r="CQ1223" s="74"/>
      <c r="CR1223" s="78"/>
      <c r="CS1223" s="74"/>
      <c r="CT1223" s="74"/>
      <c r="CU1223" s="74"/>
      <c r="CV1223" s="74"/>
      <c r="CW1223" s="74"/>
    </row>
    <row r="1224" spans="1:101" ht="16.5" x14ac:dyDescent="0.3">
      <c r="A1224" s="74" t="s">
        <v>297</v>
      </c>
      <c r="B1224" s="74">
        <v>54</v>
      </c>
      <c r="C1224" s="74">
        <v>10007145</v>
      </c>
      <c r="D1224" s="74" t="s">
        <v>19</v>
      </c>
      <c r="E1224" s="74" t="s">
        <v>107</v>
      </c>
      <c r="F1224" s="78">
        <v>1035</v>
      </c>
      <c r="G1224" s="74">
        <v>0.7</v>
      </c>
      <c r="H1224" s="78">
        <v>1025</v>
      </c>
      <c r="I1224" s="74">
        <v>6.6</v>
      </c>
      <c r="J1224" s="74">
        <v>11</v>
      </c>
      <c r="K1224" s="74">
        <v>68.8</v>
      </c>
      <c r="L1224" s="74">
        <v>77.900000000000006</v>
      </c>
      <c r="M1224" s="74">
        <v>82.4</v>
      </c>
      <c r="N1224" s="78" t="s">
        <v>13</v>
      </c>
      <c r="O1224" s="74" t="s">
        <v>13</v>
      </c>
      <c r="P1224" s="78" t="s">
        <v>13</v>
      </c>
      <c r="Q1224" s="74" t="s">
        <v>13</v>
      </c>
      <c r="R1224" s="74" t="s">
        <v>13</v>
      </c>
      <c r="S1224" s="74" t="s">
        <v>13</v>
      </c>
      <c r="T1224" s="74" t="s">
        <v>13</v>
      </c>
      <c r="U1224" s="74" t="s">
        <v>13</v>
      </c>
      <c r="V1224" s="78" t="s">
        <v>13</v>
      </c>
      <c r="W1224" s="74" t="s">
        <v>13</v>
      </c>
      <c r="X1224" s="78" t="s">
        <v>13</v>
      </c>
      <c r="Y1224" s="74" t="s">
        <v>13</v>
      </c>
      <c r="Z1224" s="74" t="s">
        <v>13</v>
      </c>
      <c r="AA1224" s="74" t="s">
        <v>13</v>
      </c>
      <c r="AB1224" s="74" t="s">
        <v>13</v>
      </c>
      <c r="AC1224" s="74" t="s">
        <v>13</v>
      </c>
      <c r="AD1224" s="78"/>
      <c r="AE1224" s="74"/>
      <c r="AF1224" s="78"/>
      <c r="AG1224" s="74"/>
      <c r="AH1224" s="74"/>
      <c r="AI1224" s="74"/>
      <c r="AJ1224" s="74"/>
      <c r="AK1224" s="74"/>
      <c r="AL1224" s="78">
        <v>715</v>
      </c>
      <c r="AM1224" s="74">
        <v>1.1000000000000001</v>
      </c>
      <c r="AN1224" s="78">
        <v>705</v>
      </c>
      <c r="AO1224" s="74">
        <v>7.8</v>
      </c>
      <c r="AP1224" s="74">
        <v>13.4</v>
      </c>
      <c r="AQ1224" s="74">
        <v>65.599999999999994</v>
      </c>
      <c r="AR1224" s="74">
        <v>74.5</v>
      </c>
      <c r="AS1224" s="74">
        <v>78.8</v>
      </c>
      <c r="AT1224" s="78" t="s">
        <v>13</v>
      </c>
      <c r="AU1224" s="74" t="s">
        <v>13</v>
      </c>
      <c r="AV1224" s="78" t="s">
        <v>13</v>
      </c>
      <c r="AW1224" s="74" t="s">
        <v>13</v>
      </c>
      <c r="AX1224" s="74" t="s">
        <v>13</v>
      </c>
      <c r="AY1224" s="74" t="s">
        <v>13</v>
      </c>
      <c r="AZ1224" s="74" t="s">
        <v>13</v>
      </c>
      <c r="BA1224" s="74" t="s">
        <v>13</v>
      </c>
      <c r="BB1224" s="78" t="s">
        <v>13</v>
      </c>
      <c r="BC1224" s="74" t="s">
        <v>13</v>
      </c>
      <c r="BD1224" s="78" t="s">
        <v>13</v>
      </c>
      <c r="BE1224" s="74" t="s">
        <v>13</v>
      </c>
      <c r="BF1224" s="74" t="s">
        <v>13</v>
      </c>
      <c r="BG1224" s="74" t="s">
        <v>13</v>
      </c>
      <c r="BH1224" s="74" t="s">
        <v>13</v>
      </c>
      <c r="BI1224" s="74" t="s">
        <v>13</v>
      </c>
      <c r="BJ1224" s="78"/>
      <c r="BK1224" s="74"/>
      <c r="BL1224" s="78"/>
      <c r="BM1224" s="74"/>
      <c r="BN1224" s="74"/>
      <c r="BO1224" s="74"/>
      <c r="BP1224" s="74"/>
      <c r="BQ1224" s="74"/>
      <c r="BR1224" s="78">
        <v>1750</v>
      </c>
      <c r="BS1224" s="74">
        <v>0.9</v>
      </c>
      <c r="BT1224" s="78">
        <v>1735</v>
      </c>
      <c r="BU1224" s="74">
        <v>7.1</v>
      </c>
      <c r="BV1224" s="74">
        <v>12</v>
      </c>
      <c r="BW1224" s="74">
        <v>67.5</v>
      </c>
      <c r="BX1224" s="74">
        <v>76.5</v>
      </c>
      <c r="BY1224" s="74">
        <v>80.900000000000006</v>
      </c>
      <c r="BZ1224" s="78" t="s">
        <v>13</v>
      </c>
      <c r="CA1224" s="74" t="s">
        <v>13</v>
      </c>
      <c r="CB1224" s="78" t="s">
        <v>13</v>
      </c>
      <c r="CC1224" s="74" t="s">
        <v>13</v>
      </c>
      <c r="CD1224" s="74" t="s">
        <v>13</v>
      </c>
      <c r="CE1224" s="74" t="s">
        <v>13</v>
      </c>
      <c r="CF1224" s="74" t="s">
        <v>13</v>
      </c>
      <c r="CG1224" s="74" t="s">
        <v>13</v>
      </c>
      <c r="CH1224" s="78" t="s">
        <v>13</v>
      </c>
      <c r="CI1224" s="74" t="s">
        <v>13</v>
      </c>
      <c r="CJ1224" s="78" t="s">
        <v>13</v>
      </c>
      <c r="CK1224" s="74" t="s">
        <v>13</v>
      </c>
      <c r="CL1224" s="74" t="s">
        <v>13</v>
      </c>
      <c r="CM1224" s="74" t="s">
        <v>13</v>
      </c>
      <c r="CN1224" s="74" t="s">
        <v>13</v>
      </c>
      <c r="CO1224" s="74" t="s">
        <v>13</v>
      </c>
      <c r="CP1224" s="78"/>
      <c r="CQ1224" s="74"/>
      <c r="CR1224" s="78"/>
      <c r="CS1224" s="74"/>
      <c r="CT1224" s="74"/>
      <c r="CU1224" s="74"/>
      <c r="CV1224" s="74"/>
      <c r="CW1224" s="74"/>
    </row>
    <row r="1225" spans="1:101" ht="16.5" x14ac:dyDescent="0.3">
      <c r="A1225" s="74" t="s">
        <v>297</v>
      </c>
      <c r="B1225" s="74">
        <v>131</v>
      </c>
      <c r="C1225" s="74">
        <v>10002718</v>
      </c>
      <c r="D1225" s="74" t="s">
        <v>27</v>
      </c>
      <c r="E1225" s="74" t="s">
        <v>109</v>
      </c>
      <c r="F1225" s="78">
        <v>645</v>
      </c>
      <c r="G1225" s="74">
        <v>1.1000000000000001</v>
      </c>
      <c r="H1225" s="78">
        <v>635</v>
      </c>
      <c r="I1225" s="74">
        <v>8</v>
      </c>
      <c r="J1225" s="74">
        <v>16.600000000000001</v>
      </c>
      <c r="K1225" s="74">
        <v>57.5</v>
      </c>
      <c r="L1225" s="74">
        <v>69.099999999999994</v>
      </c>
      <c r="M1225" s="74">
        <v>75.400000000000006</v>
      </c>
      <c r="N1225" s="78" t="s">
        <v>13</v>
      </c>
      <c r="O1225" s="74" t="s">
        <v>13</v>
      </c>
      <c r="P1225" s="78" t="s">
        <v>13</v>
      </c>
      <c r="Q1225" s="74" t="s">
        <v>13</v>
      </c>
      <c r="R1225" s="74" t="s">
        <v>13</v>
      </c>
      <c r="S1225" s="74" t="s">
        <v>13</v>
      </c>
      <c r="T1225" s="74" t="s">
        <v>13</v>
      </c>
      <c r="U1225" s="74" t="s">
        <v>13</v>
      </c>
      <c r="V1225" s="78" t="s">
        <v>13</v>
      </c>
      <c r="W1225" s="74" t="s">
        <v>13</v>
      </c>
      <c r="X1225" s="78" t="s">
        <v>13</v>
      </c>
      <c r="Y1225" s="74" t="s">
        <v>13</v>
      </c>
      <c r="Z1225" s="74" t="s">
        <v>13</v>
      </c>
      <c r="AA1225" s="74" t="s">
        <v>13</v>
      </c>
      <c r="AB1225" s="74" t="s">
        <v>13</v>
      </c>
      <c r="AC1225" s="74" t="s">
        <v>13</v>
      </c>
      <c r="AD1225" s="78"/>
      <c r="AE1225" s="74"/>
      <c r="AF1225" s="78"/>
      <c r="AG1225" s="74"/>
      <c r="AH1225" s="74"/>
      <c r="AI1225" s="74"/>
      <c r="AJ1225" s="74"/>
      <c r="AK1225" s="74"/>
      <c r="AL1225" s="78">
        <v>375</v>
      </c>
      <c r="AM1225" s="74">
        <v>1.1000000000000001</v>
      </c>
      <c r="AN1225" s="78">
        <v>370</v>
      </c>
      <c r="AO1225" s="74">
        <v>8.9</v>
      </c>
      <c r="AP1225" s="74">
        <v>22.6</v>
      </c>
      <c r="AQ1225" s="74">
        <v>50.5</v>
      </c>
      <c r="AR1225" s="74">
        <v>59.4</v>
      </c>
      <c r="AS1225" s="74">
        <v>68.5</v>
      </c>
      <c r="AT1225" s="78" t="s">
        <v>13</v>
      </c>
      <c r="AU1225" s="74" t="s">
        <v>13</v>
      </c>
      <c r="AV1225" s="78" t="s">
        <v>13</v>
      </c>
      <c r="AW1225" s="74" t="s">
        <v>13</v>
      </c>
      <c r="AX1225" s="74" t="s">
        <v>13</v>
      </c>
      <c r="AY1225" s="74" t="s">
        <v>13</v>
      </c>
      <c r="AZ1225" s="74" t="s">
        <v>13</v>
      </c>
      <c r="BA1225" s="74" t="s">
        <v>13</v>
      </c>
      <c r="BB1225" s="78" t="s">
        <v>13</v>
      </c>
      <c r="BC1225" s="74" t="s">
        <v>13</v>
      </c>
      <c r="BD1225" s="78" t="s">
        <v>13</v>
      </c>
      <c r="BE1225" s="74" t="s">
        <v>13</v>
      </c>
      <c r="BF1225" s="74" t="s">
        <v>13</v>
      </c>
      <c r="BG1225" s="74" t="s">
        <v>13</v>
      </c>
      <c r="BH1225" s="74" t="s">
        <v>13</v>
      </c>
      <c r="BI1225" s="74" t="s">
        <v>13</v>
      </c>
      <c r="BJ1225" s="78"/>
      <c r="BK1225" s="74"/>
      <c r="BL1225" s="78"/>
      <c r="BM1225" s="74"/>
      <c r="BN1225" s="74"/>
      <c r="BO1225" s="74"/>
      <c r="BP1225" s="74"/>
      <c r="BQ1225" s="74"/>
      <c r="BR1225" s="78">
        <v>1020</v>
      </c>
      <c r="BS1225" s="74">
        <v>1.1000000000000001</v>
      </c>
      <c r="BT1225" s="78">
        <v>1010</v>
      </c>
      <c r="BU1225" s="74">
        <v>8.3000000000000007</v>
      </c>
      <c r="BV1225" s="74">
        <v>18.8</v>
      </c>
      <c r="BW1225" s="74">
        <v>54.9</v>
      </c>
      <c r="BX1225" s="74">
        <v>65.5</v>
      </c>
      <c r="BY1225" s="74">
        <v>72.8</v>
      </c>
      <c r="BZ1225" s="78" t="s">
        <v>13</v>
      </c>
      <c r="CA1225" s="74" t="s">
        <v>13</v>
      </c>
      <c r="CB1225" s="78" t="s">
        <v>13</v>
      </c>
      <c r="CC1225" s="74" t="s">
        <v>13</v>
      </c>
      <c r="CD1225" s="74" t="s">
        <v>13</v>
      </c>
      <c r="CE1225" s="74" t="s">
        <v>13</v>
      </c>
      <c r="CF1225" s="74" t="s">
        <v>13</v>
      </c>
      <c r="CG1225" s="74" t="s">
        <v>13</v>
      </c>
      <c r="CH1225" s="78" t="s">
        <v>13</v>
      </c>
      <c r="CI1225" s="74" t="s">
        <v>13</v>
      </c>
      <c r="CJ1225" s="78" t="s">
        <v>13</v>
      </c>
      <c r="CK1225" s="74" t="s">
        <v>13</v>
      </c>
      <c r="CL1225" s="74" t="s">
        <v>13</v>
      </c>
      <c r="CM1225" s="74" t="s">
        <v>13</v>
      </c>
      <c r="CN1225" s="74" t="s">
        <v>13</v>
      </c>
      <c r="CO1225" s="74" t="s">
        <v>13</v>
      </c>
      <c r="CP1225" s="78"/>
      <c r="CQ1225" s="74"/>
      <c r="CR1225" s="78"/>
      <c r="CS1225" s="74"/>
      <c r="CT1225" s="74"/>
      <c r="CU1225" s="74"/>
      <c r="CV1225" s="74"/>
      <c r="CW1225" s="74"/>
    </row>
    <row r="1226" spans="1:101" ht="16.5" x14ac:dyDescent="0.3">
      <c r="A1226" s="74" t="s">
        <v>297</v>
      </c>
      <c r="B1226" s="74">
        <v>59</v>
      </c>
      <c r="C1226" s="74">
        <v>10007146</v>
      </c>
      <c r="D1226" s="74" t="s">
        <v>27</v>
      </c>
      <c r="E1226" s="74" t="s">
        <v>111</v>
      </c>
      <c r="F1226" s="78">
        <v>2250</v>
      </c>
      <c r="G1226" s="74">
        <v>1</v>
      </c>
      <c r="H1226" s="78">
        <v>2230</v>
      </c>
      <c r="I1226" s="74">
        <v>8.3000000000000007</v>
      </c>
      <c r="J1226" s="74">
        <v>13.8</v>
      </c>
      <c r="K1226" s="74">
        <v>59.6</v>
      </c>
      <c r="L1226" s="74">
        <v>71.900000000000006</v>
      </c>
      <c r="M1226" s="74">
        <v>77.900000000000006</v>
      </c>
      <c r="N1226" s="78" t="s">
        <v>13</v>
      </c>
      <c r="O1226" s="74" t="s">
        <v>13</v>
      </c>
      <c r="P1226" s="78" t="s">
        <v>13</v>
      </c>
      <c r="Q1226" s="74" t="s">
        <v>13</v>
      </c>
      <c r="R1226" s="74" t="s">
        <v>13</v>
      </c>
      <c r="S1226" s="74" t="s">
        <v>13</v>
      </c>
      <c r="T1226" s="74" t="s">
        <v>13</v>
      </c>
      <c r="U1226" s="74" t="s">
        <v>13</v>
      </c>
      <c r="V1226" s="78" t="s">
        <v>13</v>
      </c>
      <c r="W1226" s="74" t="s">
        <v>13</v>
      </c>
      <c r="X1226" s="78" t="s">
        <v>13</v>
      </c>
      <c r="Y1226" s="74" t="s">
        <v>13</v>
      </c>
      <c r="Z1226" s="74" t="s">
        <v>13</v>
      </c>
      <c r="AA1226" s="74" t="s">
        <v>13</v>
      </c>
      <c r="AB1226" s="74" t="s">
        <v>13</v>
      </c>
      <c r="AC1226" s="74" t="s">
        <v>13</v>
      </c>
      <c r="AD1226" s="78"/>
      <c r="AE1226" s="74"/>
      <c r="AF1226" s="78"/>
      <c r="AG1226" s="74"/>
      <c r="AH1226" s="74"/>
      <c r="AI1226" s="74"/>
      <c r="AJ1226" s="74"/>
      <c r="AK1226" s="74"/>
      <c r="AL1226" s="78">
        <v>1690</v>
      </c>
      <c r="AM1226" s="74">
        <v>1.3</v>
      </c>
      <c r="AN1226" s="78">
        <v>1670</v>
      </c>
      <c r="AO1226" s="74">
        <v>9.9</v>
      </c>
      <c r="AP1226" s="74">
        <v>15.8</v>
      </c>
      <c r="AQ1226" s="74">
        <v>59.7</v>
      </c>
      <c r="AR1226" s="74">
        <v>68</v>
      </c>
      <c r="AS1226" s="74">
        <v>74.3</v>
      </c>
      <c r="AT1226" s="78" t="s">
        <v>13</v>
      </c>
      <c r="AU1226" s="74" t="s">
        <v>13</v>
      </c>
      <c r="AV1226" s="78" t="s">
        <v>13</v>
      </c>
      <c r="AW1226" s="74" t="s">
        <v>13</v>
      </c>
      <c r="AX1226" s="74" t="s">
        <v>13</v>
      </c>
      <c r="AY1226" s="74" t="s">
        <v>13</v>
      </c>
      <c r="AZ1226" s="74" t="s">
        <v>13</v>
      </c>
      <c r="BA1226" s="74" t="s">
        <v>13</v>
      </c>
      <c r="BB1226" s="78" t="s">
        <v>13</v>
      </c>
      <c r="BC1226" s="74" t="s">
        <v>13</v>
      </c>
      <c r="BD1226" s="78" t="s">
        <v>13</v>
      </c>
      <c r="BE1226" s="74" t="s">
        <v>13</v>
      </c>
      <c r="BF1226" s="74" t="s">
        <v>13</v>
      </c>
      <c r="BG1226" s="74" t="s">
        <v>13</v>
      </c>
      <c r="BH1226" s="74" t="s">
        <v>13</v>
      </c>
      <c r="BI1226" s="74" t="s">
        <v>13</v>
      </c>
      <c r="BJ1226" s="78"/>
      <c r="BK1226" s="74"/>
      <c r="BL1226" s="78"/>
      <c r="BM1226" s="74"/>
      <c r="BN1226" s="74"/>
      <c r="BO1226" s="74"/>
      <c r="BP1226" s="74"/>
      <c r="BQ1226" s="74"/>
      <c r="BR1226" s="78">
        <v>3940</v>
      </c>
      <c r="BS1226" s="74">
        <v>1.1000000000000001</v>
      </c>
      <c r="BT1226" s="78">
        <v>3900</v>
      </c>
      <c r="BU1226" s="74">
        <v>9</v>
      </c>
      <c r="BV1226" s="74">
        <v>14.7</v>
      </c>
      <c r="BW1226" s="74">
        <v>59.6</v>
      </c>
      <c r="BX1226" s="74">
        <v>70.3</v>
      </c>
      <c r="BY1226" s="74">
        <v>76.3</v>
      </c>
      <c r="BZ1226" s="78" t="s">
        <v>13</v>
      </c>
      <c r="CA1226" s="74" t="s">
        <v>13</v>
      </c>
      <c r="CB1226" s="78" t="s">
        <v>13</v>
      </c>
      <c r="CC1226" s="74" t="s">
        <v>13</v>
      </c>
      <c r="CD1226" s="74" t="s">
        <v>13</v>
      </c>
      <c r="CE1226" s="74" t="s">
        <v>13</v>
      </c>
      <c r="CF1226" s="74" t="s">
        <v>13</v>
      </c>
      <c r="CG1226" s="74" t="s">
        <v>13</v>
      </c>
      <c r="CH1226" s="78" t="s">
        <v>13</v>
      </c>
      <c r="CI1226" s="74" t="s">
        <v>13</v>
      </c>
      <c r="CJ1226" s="78" t="s">
        <v>13</v>
      </c>
      <c r="CK1226" s="74" t="s">
        <v>13</v>
      </c>
      <c r="CL1226" s="74" t="s">
        <v>13</v>
      </c>
      <c r="CM1226" s="74" t="s">
        <v>13</v>
      </c>
      <c r="CN1226" s="74" t="s">
        <v>13</v>
      </c>
      <c r="CO1226" s="74" t="s">
        <v>13</v>
      </c>
      <c r="CP1226" s="78"/>
      <c r="CQ1226" s="74"/>
      <c r="CR1226" s="78"/>
      <c r="CS1226" s="74"/>
      <c r="CT1226" s="74"/>
      <c r="CU1226" s="74"/>
      <c r="CV1226" s="74"/>
      <c r="CW1226" s="74"/>
    </row>
    <row r="1227" spans="1:101" ht="16.5" x14ac:dyDescent="0.3">
      <c r="A1227" s="74" t="s">
        <v>297</v>
      </c>
      <c r="B1227" s="74">
        <v>208</v>
      </c>
      <c r="C1227" s="74">
        <v>10007825</v>
      </c>
      <c r="D1227" s="74" t="s">
        <v>27</v>
      </c>
      <c r="E1227" s="74" t="s">
        <v>113</v>
      </c>
      <c r="F1227" s="78">
        <v>55</v>
      </c>
      <c r="G1227" s="74">
        <v>0</v>
      </c>
      <c r="H1227" s="78">
        <v>55</v>
      </c>
      <c r="I1227" s="74" t="s">
        <v>396</v>
      </c>
      <c r="J1227" s="74" t="s">
        <v>396</v>
      </c>
      <c r="K1227" s="74">
        <v>44.6</v>
      </c>
      <c r="L1227" s="74">
        <v>60.7</v>
      </c>
      <c r="M1227" s="74">
        <v>78.599999999999994</v>
      </c>
      <c r="N1227" s="78" t="s">
        <v>13</v>
      </c>
      <c r="O1227" s="74" t="s">
        <v>13</v>
      </c>
      <c r="P1227" s="78" t="s">
        <v>13</v>
      </c>
      <c r="Q1227" s="74" t="s">
        <v>13</v>
      </c>
      <c r="R1227" s="74" t="s">
        <v>13</v>
      </c>
      <c r="S1227" s="74" t="s">
        <v>13</v>
      </c>
      <c r="T1227" s="74" t="s">
        <v>13</v>
      </c>
      <c r="U1227" s="74" t="s">
        <v>13</v>
      </c>
      <c r="V1227" s="78" t="s">
        <v>13</v>
      </c>
      <c r="W1227" s="74" t="s">
        <v>13</v>
      </c>
      <c r="X1227" s="78" t="s">
        <v>13</v>
      </c>
      <c r="Y1227" s="74" t="s">
        <v>13</v>
      </c>
      <c r="Z1227" s="74" t="s">
        <v>13</v>
      </c>
      <c r="AA1227" s="74" t="s">
        <v>13</v>
      </c>
      <c r="AB1227" s="74" t="s">
        <v>13</v>
      </c>
      <c r="AC1227" s="74" t="s">
        <v>13</v>
      </c>
      <c r="AD1227" s="78"/>
      <c r="AE1227" s="74"/>
      <c r="AF1227" s="78"/>
      <c r="AG1227" s="74"/>
      <c r="AH1227" s="74"/>
      <c r="AI1227" s="74"/>
      <c r="AJ1227" s="74"/>
      <c r="AK1227" s="74"/>
      <c r="AL1227" s="78">
        <v>55</v>
      </c>
      <c r="AM1227" s="74">
        <v>0</v>
      </c>
      <c r="AN1227" s="78">
        <v>55</v>
      </c>
      <c r="AO1227" s="74" t="s">
        <v>396</v>
      </c>
      <c r="AP1227" s="74" t="s">
        <v>396</v>
      </c>
      <c r="AQ1227" s="74">
        <v>43.9</v>
      </c>
      <c r="AR1227" s="74">
        <v>66.7</v>
      </c>
      <c r="AS1227" s="74">
        <v>73.7</v>
      </c>
      <c r="AT1227" s="78" t="s">
        <v>13</v>
      </c>
      <c r="AU1227" s="74" t="s">
        <v>13</v>
      </c>
      <c r="AV1227" s="78" t="s">
        <v>13</v>
      </c>
      <c r="AW1227" s="74" t="s">
        <v>13</v>
      </c>
      <c r="AX1227" s="74" t="s">
        <v>13</v>
      </c>
      <c r="AY1227" s="74" t="s">
        <v>13</v>
      </c>
      <c r="AZ1227" s="74" t="s">
        <v>13</v>
      </c>
      <c r="BA1227" s="74" t="s">
        <v>13</v>
      </c>
      <c r="BB1227" s="78" t="s">
        <v>13</v>
      </c>
      <c r="BC1227" s="74" t="s">
        <v>13</v>
      </c>
      <c r="BD1227" s="78" t="s">
        <v>13</v>
      </c>
      <c r="BE1227" s="74" t="s">
        <v>13</v>
      </c>
      <c r="BF1227" s="74" t="s">
        <v>13</v>
      </c>
      <c r="BG1227" s="74" t="s">
        <v>13</v>
      </c>
      <c r="BH1227" s="74" t="s">
        <v>13</v>
      </c>
      <c r="BI1227" s="74" t="s">
        <v>13</v>
      </c>
      <c r="BJ1227" s="78"/>
      <c r="BK1227" s="74"/>
      <c r="BL1227" s="78"/>
      <c r="BM1227" s="74"/>
      <c r="BN1227" s="74"/>
      <c r="BO1227" s="74"/>
      <c r="BP1227" s="74"/>
      <c r="BQ1227" s="74"/>
      <c r="BR1227" s="78">
        <v>115</v>
      </c>
      <c r="BS1227" s="74">
        <v>0</v>
      </c>
      <c r="BT1227" s="78">
        <v>115</v>
      </c>
      <c r="BU1227" s="74">
        <v>7.1</v>
      </c>
      <c r="BV1227" s="74">
        <v>16.8</v>
      </c>
      <c r="BW1227" s="74">
        <v>44.2</v>
      </c>
      <c r="BX1227" s="74">
        <v>63.7</v>
      </c>
      <c r="BY1227" s="74">
        <v>76.099999999999994</v>
      </c>
      <c r="BZ1227" s="78" t="s">
        <v>13</v>
      </c>
      <c r="CA1227" s="74" t="s">
        <v>13</v>
      </c>
      <c r="CB1227" s="78" t="s">
        <v>13</v>
      </c>
      <c r="CC1227" s="74" t="s">
        <v>13</v>
      </c>
      <c r="CD1227" s="74" t="s">
        <v>13</v>
      </c>
      <c r="CE1227" s="74" t="s">
        <v>13</v>
      </c>
      <c r="CF1227" s="74" t="s">
        <v>13</v>
      </c>
      <c r="CG1227" s="74" t="s">
        <v>13</v>
      </c>
      <c r="CH1227" s="78" t="s">
        <v>13</v>
      </c>
      <c r="CI1227" s="74" t="s">
        <v>13</v>
      </c>
      <c r="CJ1227" s="78" t="s">
        <v>13</v>
      </c>
      <c r="CK1227" s="74" t="s">
        <v>13</v>
      </c>
      <c r="CL1227" s="74" t="s">
        <v>13</v>
      </c>
      <c r="CM1227" s="74" t="s">
        <v>13</v>
      </c>
      <c r="CN1227" s="74" t="s">
        <v>13</v>
      </c>
      <c r="CO1227" s="74" t="s">
        <v>13</v>
      </c>
      <c r="CP1227" s="78"/>
      <c r="CQ1227" s="74"/>
      <c r="CR1227" s="78"/>
      <c r="CS1227" s="74"/>
      <c r="CT1227" s="74"/>
      <c r="CU1227" s="74"/>
      <c r="CV1227" s="74"/>
      <c r="CW1227" s="74"/>
    </row>
    <row r="1228" spans="1:101" ht="16.5" x14ac:dyDescent="0.3">
      <c r="A1228" s="74" t="s">
        <v>297</v>
      </c>
      <c r="B1228" s="74">
        <v>18</v>
      </c>
      <c r="C1228" s="74">
        <v>10040812</v>
      </c>
      <c r="D1228" s="74" t="s">
        <v>16</v>
      </c>
      <c r="E1228" s="74" t="s">
        <v>115</v>
      </c>
      <c r="F1228" s="78">
        <v>160</v>
      </c>
      <c r="G1228" s="74">
        <v>0.6</v>
      </c>
      <c r="H1228" s="78">
        <v>160</v>
      </c>
      <c r="I1228" s="74">
        <v>5.7</v>
      </c>
      <c r="J1228" s="74">
        <v>7</v>
      </c>
      <c r="K1228" s="74">
        <v>75.3</v>
      </c>
      <c r="L1228" s="74">
        <v>83.5</v>
      </c>
      <c r="M1228" s="74">
        <v>87.3</v>
      </c>
      <c r="N1228" s="78" t="s">
        <v>13</v>
      </c>
      <c r="O1228" s="74" t="s">
        <v>13</v>
      </c>
      <c r="P1228" s="78" t="s">
        <v>13</v>
      </c>
      <c r="Q1228" s="74" t="s">
        <v>13</v>
      </c>
      <c r="R1228" s="74" t="s">
        <v>13</v>
      </c>
      <c r="S1228" s="74" t="s">
        <v>13</v>
      </c>
      <c r="T1228" s="74" t="s">
        <v>13</v>
      </c>
      <c r="U1228" s="74" t="s">
        <v>13</v>
      </c>
      <c r="V1228" s="78" t="s">
        <v>13</v>
      </c>
      <c r="W1228" s="74" t="s">
        <v>13</v>
      </c>
      <c r="X1228" s="78" t="s">
        <v>13</v>
      </c>
      <c r="Y1228" s="74" t="s">
        <v>13</v>
      </c>
      <c r="Z1228" s="74" t="s">
        <v>13</v>
      </c>
      <c r="AA1228" s="74" t="s">
        <v>13</v>
      </c>
      <c r="AB1228" s="74" t="s">
        <v>13</v>
      </c>
      <c r="AC1228" s="74" t="s">
        <v>13</v>
      </c>
      <c r="AD1228" s="78"/>
      <c r="AE1228" s="74"/>
      <c r="AF1228" s="78"/>
      <c r="AG1228" s="74"/>
      <c r="AH1228" s="74"/>
      <c r="AI1228" s="74"/>
      <c r="AJ1228" s="74"/>
      <c r="AK1228" s="74"/>
      <c r="AL1228" s="78">
        <v>175</v>
      </c>
      <c r="AM1228" s="74">
        <v>1.1000000000000001</v>
      </c>
      <c r="AN1228" s="78">
        <v>175</v>
      </c>
      <c r="AO1228" s="74">
        <v>15</v>
      </c>
      <c r="AP1228" s="74">
        <v>8.6999999999999993</v>
      </c>
      <c r="AQ1228" s="74">
        <v>66.5</v>
      </c>
      <c r="AR1228" s="74">
        <v>74</v>
      </c>
      <c r="AS1228" s="74">
        <v>76.3</v>
      </c>
      <c r="AT1228" s="78" t="s">
        <v>13</v>
      </c>
      <c r="AU1228" s="74" t="s">
        <v>13</v>
      </c>
      <c r="AV1228" s="78" t="s">
        <v>13</v>
      </c>
      <c r="AW1228" s="74" t="s">
        <v>13</v>
      </c>
      <c r="AX1228" s="74" t="s">
        <v>13</v>
      </c>
      <c r="AY1228" s="74" t="s">
        <v>13</v>
      </c>
      <c r="AZ1228" s="74" t="s">
        <v>13</v>
      </c>
      <c r="BA1228" s="74" t="s">
        <v>13</v>
      </c>
      <c r="BB1228" s="78" t="s">
        <v>13</v>
      </c>
      <c r="BC1228" s="74" t="s">
        <v>13</v>
      </c>
      <c r="BD1228" s="78" t="s">
        <v>13</v>
      </c>
      <c r="BE1228" s="74" t="s">
        <v>13</v>
      </c>
      <c r="BF1228" s="74" t="s">
        <v>13</v>
      </c>
      <c r="BG1228" s="74" t="s">
        <v>13</v>
      </c>
      <c r="BH1228" s="74" t="s">
        <v>13</v>
      </c>
      <c r="BI1228" s="74" t="s">
        <v>13</v>
      </c>
      <c r="BJ1228" s="78"/>
      <c r="BK1228" s="74"/>
      <c r="BL1228" s="78"/>
      <c r="BM1228" s="74"/>
      <c r="BN1228" s="74"/>
      <c r="BO1228" s="74"/>
      <c r="BP1228" s="74"/>
      <c r="BQ1228" s="74"/>
      <c r="BR1228" s="78">
        <v>335</v>
      </c>
      <c r="BS1228" s="74">
        <v>0.9</v>
      </c>
      <c r="BT1228" s="78">
        <v>330</v>
      </c>
      <c r="BU1228" s="74">
        <v>10.6</v>
      </c>
      <c r="BV1228" s="74">
        <v>7.9</v>
      </c>
      <c r="BW1228" s="74">
        <v>70.7</v>
      </c>
      <c r="BX1228" s="74">
        <v>78.5</v>
      </c>
      <c r="BY1228" s="74">
        <v>81.599999999999994</v>
      </c>
      <c r="BZ1228" s="78" t="s">
        <v>13</v>
      </c>
      <c r="CA1228" s="74" t="s">
        <v>13</v>
      </c>
      <c r="CB1228" s="78" t="s">
        <v>13</v>
      </c>
      <c r="CC1228" s="74" t="s">
        <v>13</v>
      </c>
      <c r="CD1228" s="74" t="s">
        <v>13</v>
      </c>
      <c r="CE1228" s="74" t="s">
        <v>13</v>
      </c>
      <c r="CF1228" s="74" t="s">
        <v>13</v>
      </c>
      <c r="CG1228" s="74" t="s">
        <v>13</v>
      </c>
      <c r="CH1228" s="78" t="s">
        <v>13</v>
      </c>
      <c r="CI1228" s="74" t="s">
        <v>13</v>
      </c>
      <c r="CJ1228" s="78" t="s">
        <v>13</v>
      </c>
      <c r="CK1228" s="74" t="s">
        <v>13</v>
      </c>
      <c r="CL1228" s="74" t="s">
        <v>13</v>
      </c>
      <c r="CM1228" s="74" t="s">
        <v>13</v>
      </c>
      <c r="CN1228" s="74" t="s">
        <v>13</v>
      </c>
      <c r="CO1228" s="74" t="s">
        <v>13</v>
      </c>
      <c r="CP1228" s="78"/>
      <c r="CQ1228" s="74"/>
      <c r="CR1228" s="78"/>
      <c r="CS1228" s="74"/>
      <c r="CT1228" s="74"/>
      <c r="CU1228" s="74"/>
      <c r="CV1228" s="74"/>
      <c r="CW1228" s="74"/>
    </row>
    <row r="1229" spans="1:101" ht="16.5" x14ac:dyDescent="0.3">
      <c r="A1229" s="74" t="s">
        <v>297</v>
      </c>
      <c r="B1229" s="74">
        <v>60</v>
      </c>
      <c r="C1229" s="74">
        <v>10007147</v>
      </c>
      <c r="D1229" s="74" t="s">
        <v>11</v>
      </c>
      <c r="E1229" s="74" t="s">
        <v>117</v>
      </c>
      <c r="F1229" s="78">
        <v>2210</v>
      </c>
      <c r="G1229" s="74">
        <v>0.9</v>
      </c>
      <c r="H1229" s="78">
        <v>2190</v>
      </c>
      <c r="I1229" s="74">
        <v>6.7</v>
      </c>
      <c r="J1229" s="74">
        <v>14.4</v>
      </c>
      <c r="K1229" s="74">
        <v>63.7</v>
      </c>
      <c r="L1229" s="74">
        <v>74</v>
      </c>
      <c r="M1229" s="74">
        <v>78.900000000000006</v>
      </c>
      <c r="N1229" s="78" t="s">
        <v>13</v>
      </c>
      <c r="O1229" s="74" t="s">
        <v>13</v>
      </c>
      <c r="P1229" s="78" t="s">
        <v>13</v>
      </c>
      <c r="Q1229" s="74" t="s">
        <v>13</v>
      </c>
      <c r="R1229" s="74" t="s">
        <v>13</v>
      </c>
      <c r="S1229" s="74" t="s">
        <v>13</v>
      </c>
      <c r="T1229" s="74" t="s">
        <v>13</v>
      </c>
      <c r="U1229" s="74" t="s">
        <v>13</v>
      </c>
      <c r="V1229" s="78" t="s">
        <v>13</v>
      </c>
      <c r="W1229" s="74" t="s">
        <v>13</v>
      </c>
      <c r="X1229" s="78" t="s">
        <v>13</v>
      </c>
      <c r="Y1229" s="74" t="s">
        <v>13</v>
      </c>
      <c r="Z1229" s="74" t="s">
        <v>13</v>
      </c>
      <c r="AA1229" s="74" t="s">
        <v>13</v>
      </c>
      <c r="AB1229" s="74" t="s">
        <v>13</v>
      </c>
      <c r="AC1229" s="74" t="s">
        <v>13</v>
      </c>
      <c r="AD1229" s="78"/>
      <c r="AE1229" s="74"/>
      <c r="AF1229" s="78"/>
      <c r="AG1229" s="74"/>
      <c r="AH1229" s="74"/>
      <c r="AI1229" s="74"/>
      <c r="AJ1229" s="74"/>
      <c r="AK1229" s="74"/>
      <c r="AL1229" s="78">
        <v>1690</v>
      </c>
      <c r="AM1229" s="74">
        <v>0.5</v>
      </c>
      <c r="AN1229" s="78">
        <v>1680</v>
      </c>
      <c r="AO1229" s="74">
        <v>8.6</v>
      </c>
      <c r="AP1229" s="74">
        <v>15.3</v>
      </c>
      <c r="AQ1229" s="74">
        <v>63.2</v>
      </c>
      <c r="AR1229" s="74">
        <v>71.599999999999994</v>
      </c>
      <c r="AS1229" s="74">
        <v>76.099999999999994</v>
      </c>
      <c r="AT1229" s="78" t="s">
        <v>13</v>
      </c>
      <c r="AU1229" s="74" t="s">
        <v>13</v>
      </c>
      <c r="AV1229" s="78" t="s">
        <v>13</v>
      </c>
      <c r="AW1229" s="74" t="s">
        <v>13</v>
      </c>
      <c r="AX1229" s="74" t="s">
        <v>13</v>
      </c>
      <c r="AY1229" s="74" t="s">
        <v>13</v>
      </c>
      <c r="AZ1229" s="74" t="s">
        <v>13</v>
      </c>
      <c r="BA1229" s="74" t="s">
        <v>13</v>
      </c>
      <c r="BB1229" s="78" t="s">
        <v>13</v>
      </c>
      <c r="BC1229" s="74" t="s">
        <v>13</v>
      </c>
      <c r="BD1229" s="78" t="s">
        <v>13</v>
      </c>
      <c r="BE1229" s="74" t="s">
        <v>13</v>
      </c>
      <c r="BF1229" s="74" t="s">
        <v>13</v>
      </c>
      <c r="BG1229" s="74" t="s">
        <v>13</v>
      </c>
      <c r="BH1229" s="74" t="s">
        <v>13</v>
      </c>
      <c r="BI1229" s="74" t="s">
        <v>13</v>
      </c>
      <c r="BJ1229" s="78"/>
      <c r="BK1229" s="74"/>
      <c r="BL1229" s="78"/>
      <c r="BM1229" s="74"/>
      <c r="BN1229" s="74"/>
      <c r="BO1229" s="74"/>
      <c r="BP1229" s="74"/>
      <c r="BQ1229" s="74"/>
      <c r="BR1229" s="78">
        <v>3900</v>
      </c>
      <c r="BS1229" s="74">
        <v>0.7</v>
      </c>
      <c r="BT1229" s="78">
        <v>3870</v>
      </c>
      <c r="BU1229" s="74">
        <v>7.5</v>
      </c>
      <c r="BV1229" s="74">
        <v>14.8</v>
      </c>
      <c r="BW1229" s="74">
        <v>63.5</v>
      </c>
      <c r="BX1229" s="74">
        <v>73</v>
      </c>
      <c r="BY1229" s="74">
        <v>77.7</v>
      </c>
      <c r="BZ1229" s="78" t="s">
        <v>13</v>
      </c>
      <c r="CA1229" s="74" t="s">
        <v>13</v>
      </c>
      <c r="CB1229" s="78" t="s">
        <v>13</v>
      </c>
      <c r="CC1229" s="74" t="s">
        <v>13</v>
      </c>
      <c r="CD1229" s="74" t="s">
        <v>13</v>
      </c>
      <c r="CE1229" s="74" t="s">
        <v>13</v>
      </c>
      <c r="CF1229" s="74" t="s">
        <v>13</v>
      </c>
      <c r="CG1229" s="74" t="s">
        <v>13</v>
      </c>
      <c r="CH1229" s="78" t="s">
        <v>13</v>
      </c>
      <c r="CI1229" s="74" t="s">
        <v>13</v>
      </c>
      <c r="CJ1229" s="78" t="s">
        <v>13</v>
      </c>
      <c r="CK1229" s="74" t="s">
        <v>13</v>
      </c>
      <c r="CL1229" s="74" t="s">
        <v>13</v>
      </c>
      <c r="CM1229" s="74" t="s">
        <v>13</v>
      </c>
      <c r="CN1229" s="74" t="s">
        <v>13</v>
      </c>
      <c r="CO1229" s="74" t="s">
        <v>13</v>
      </c>
      <c r="CP1229" s="78"/>
      <c r="CQ1229" s="74"/>
      <c r="CR1229" s="78"/>
      <c r="CS1229" s="74"/>
      <c r="CT1229" s="74"/>
      <c r="CU1229" s="74"/>
      <c r="CV1229" s="74"/>
      <c r="CW1229" s="74"/>
    </row>
    <row r="1230" spans="1:101" ht="16.5" x14ac:dyDescent="0.3">
      <c r="A1230" s="74" t="s">
        <v>297</v>
      </c>
      <c r="B1230" s="74">
        <v>205</v>
      </c>
      <c r="C1230" s="74">
        <v>10007765</v>
      </c>
      <c r="D1230" s="74" t="s">
        <v>27</v>
      </c>
      <c r="E1230" s="74" t="s">
        <v>119</v>
      </c>
      <c r="F1230" s="78">
        <v>65</v>
      </c>
      <c r="G1230" s="74">
        <v>0</v>
      </c>
      <c r="H1230" s="78">
        <v>65</v>
      </c>
      <c r="I1230" s="74">
        <v>12.1</v>
      </c>
      <c r="J1230" s="74">
        <v>6.1</v>
      </c>
      <c r="K1230" s="74">
        <v>56.1</v>
      </c>
      <c r="L1230" s="74">
        <v>74.2</v>
      </c>
      <c r="M1230" s="74">
        <v>81.8</v>
      </c>
      <c r="N1230" s="78" t="s">
        <v>13</v>
      </c>
      <c r="O1230" s="74" t="s">
        <v>13</v>
      </c>
      <c r="P1230" s="78" t="s">
        <v>13</v>
      </c>
      <c r="Q1230" s="74" t="s">
        <v>13</v>
      </c>
      <c r="R1230" s="74" t="s">
        <v>13</v>
      </c>
      <c r="S1230" s="74" t="s">
        <v>13</v>
      </c>
      <c r="T1230" s="74" t="s">
        <v>13</v>
      </c>
      <c r="U1230" s="74" t="s">
        <v>13</v>
      </c>
      <c r="V1230" s="78" t="s">
        <v>13</v>
      </c>
      <c r="W1230" s="74" t="s">
        <v>13</v>
      </c>
      <c r="X1230" s="78" t="s">
        <v>13</v>
      </c>
      <c r="Y1230" s="74" t="s">
        <v>13</v>
      </c>
      <c r="Z1230" s="74" t="s">
        <v>13</v>
      </c>
      <c r="AA1230" s="74" t="s">
        <v>13</v>
      </c>
      <c r="AB1230" s="74" t="s">
        <v>13</v>
      </c>
      <c r="AC1230" s="74" t="s">
        <v>13</v>
      </c>
      <c r="AD1230" s="78"/>
      <c r="AE1230" s="74"/>
      <c r="AF1230" s="78"/>
      <c r="AG1230" s="74"/>
      <c r="AH1230" s="74"/>
      <c r="AI1230" s="74"/>
      <c r="AJ1230" s="74"/>
      <c r="AK1230" s="74"/>
      <c r="AL1230" s="78">
        <v>70</v>
      </c>
      <c r="AM1230" s="74">
        <v>2.9</v>
      </c>
      <c r="AN1230" s="78">
        <v>65</v>
      </c>
      <c r="AO1230" s="74">
        <v>10.6</v>
      </c>
      <c r="AP1230" s="74">
        <v>15.2</v>
      </c>
      <c r="AQ1230" s="74">
        <v>40.9</v>
      </c>
      <c r="AR1230" s="74">
        <v>60.6</v>
      </c>
      <c r="AS1230" s="74">
        <v>74.2</v>
      </c>
      <c r="AT1230" s="78" t="s">
        <v>13</v>
      </c>
      <c r="AU1230" s="74" t="s">
        <v>13</v>
      </c>
      <c r="AV1230" s="78" t="s">
        <v>13</v>
      </c>
      <c r="AW1230" s="74" t="s">
        <v>13</v>
      </c>
      <c r="AX1230" s="74" t="s">
        <v>13</v>
      </c>
      <c r="AY1230" s="74" t="s">
        <v>13</v>
      </c>
      <c r="AZ1230" s="74" t="s">
        <v>13</v>
      </c>
      <c r="BA1230" s="74" t="s">
        <v>13</v>
      </c>
      <c r="BB1230" s="78" t="s">
        <v>13</v>
      </c>
      <c r="BC1230" s="74" t="s">
        <v>13</v>
      </c>
      <c r="BD1230" s="78" t="s">
        <v>13</v>
      </c>
      <c r="BE1230" s="74" t="s">
        <v>13</v>
      </c>
      <c r="BF1230" s="74" t="s">
        <v>13</v>
      </c>
      <c r="BG1230" s="74" t="s">
        <v>13</v>
      </c>
      <c r="BH1230" s="74" t="s">
        <v>13</v>
      </c>
      <c r="BI1230" s="74" t="s">
        <v>13</v>
      </c>
      <c r="BJ1230" s="78"/>
      <c r="BK1230" s="74"/>
      <c r="BL1230" s="78"/>
      <c r="BM1230" s="74"/>
      <c r="BN1230" s="74"/>
      <c r="BO1230" s="74"/>
      <c r="BP1230" s="74"/>
      <c r="BQ1230" s="74"/>
      <c r="BR1230" s="78">
        <v>135</v>
      </c>
      <c r="BS1230" s="74">
        <v>1.5</v>
      </c>
      <c r="BT1230" s="78">
        <v>130</v>
      </c>
      <c r="BU1230" s="74">
        <v>11.4</v>
      </c>
      <c r="BV1230" s="74">
        <v>10.6</v>
      </c>
      <c r="BW1230" s="74">
        <v>48.5</v>
      </c>
      <c r="BX1230" s="74">
        <v>67.400000000000006</v>
      </c>
      <c r="BY1230" s="74">
        <v>78</v>
      </c>
      <c r="BZ1230" s="78" t="s">
        <v>13</v>
      </c>
      <c r="CA1230" s="74" t="s">
        <v>13</v>
      </c>
      <c r="CB1230" s="78" t="s">
        <v>13</v>
      </c>
      <c r="CC1230" s="74" t="s">
        <v>13</v>
      </c>
      <c r="CD1230" s="74" t="s">
        <v>13</v>
      </c>
      <c r="CE1230" s="74" t="s">
        <v>13</v>
      </c>
      <c r="CF1230" s="74" t="s">
        <v>13</v>
      </c>
      <c r="CG1230" s="74" t="s">
        <v>13</v>
      </c>
      <c r="CH1230" s="78" t="s">
        <v>13</v>
      </c>
      <c r="CI1230" s="74" t="s">
        <v>13</v>
      </c>
      <c r="CJ1230" s="78" t="s">
        <v>13</v>
      </c>
      <c r="CK1230" s="74" t="s">
        <v>13</v>
      </c>
      <c r="CL1230" s="74" t="s">
        <v>13</v>
      </c>
      <c r="CM1230" s="74" t="s">
        <v>13</v>
      </c>
      <c r="CN1230" s="74" t="s">
        <v>13</v>
      </c>
      <c r="CO1230" s="74" t="s">
        <v>13</v>
      </c>
      <c r="CP1230" s="78"/>
      <c r="CQ1230" s="74"/>
      <c r="CR1230" s="78"/>
      <c r="CS1230" s="74"/>
      <c r="CT1230" s="74"/>
      <c r="CU1230" s="74"/>
      <c r="CV1230" s="74"/>
      <c r="CW1230" s="74"/>
    </row>
    <row r="1231" spans="1:101" ht="16.5" x14ac:dyDescent="0.3">
      <c r="A1231" s="74" t="s">
        <v>297</v>
      </c>
      <c r="B1231" s="74">
        <v>61</v>
      </c>
      <c r="C1231" s="74">
        <v>10007148</v>
      </c>
      <c r="D1231" s="74" t="s">
        <v>46</v>
      </c>
      <c r="E1231" s="74" t="s">
        <v>121</v>
      </c>
      <c r="F1231" s="78">
        <v>1850</v>
      </c>
      <c r="G1231" s="74">
        <v>1.1000000000000001</v>
      </c>
      <c r="H1231" s="78">
        <v>1830</v>
      </c>
      <c r="I1231" s="74">
        <v>6.6</v>
      </c>
      <c r="J1231" s="74">
        <v>9.6999999999999993</v>
      </c>
      <c r="K1231" s="74">
        <v>62.9</v>
      </c>
      <c r="L1231" s="74">
        <v>78.599999999999994</v>
      </c>
      <c r="M1231" s="74">
        <v>83.6</v>
      </c>
      <c r="N1231" s="78" t="s">
        <v>13</v>
      </c>
      <c r="O1231" s="74" t="s">
        <v>13</v>
      </c>
      <c r="P1231" s="78" t="s">
        <v>13</v>
      </c>
      <c r="Q1231" s="74" t="s">
        <v>13</v>
      </c>
      <c r="R1231" s="74" t="s">
        <v>13</v>
      </c>
      <c r="S1231" s="74" t="s">
        <v>13</v>
      </c>
      <c r="T1231" s="74" t="s">
        <v>13</v>
      </c>
      <c r="U1231" s="74" t="s">
        <v>13</v>
      </c>
      <c r="V1231" s="78" t="s">
        <v>13</v>
      </c>
      <c r="W1231" s="74" t="s">
        <v>13</v>
      </c>
      <c r="X1231" s="78" t="s">
        <v>13</v>
      </c>
      <c r="Y1231" s="74" t="s">
        <v>13</v>
      </c>
      <c r="Z1231" s="74" t="s">
        <v>13</v>
      </c>
      <c r="AA1231" s="74" t="s">
        <v>13</v>
      </c>
      <c r="AB1231" s="74" t="s">
        <v>13</v>
      </c>
      <c r="AC1231" s="74" t="s">
        <v>13</v>
      </c>
      <c r="AD1231" s="78"/>
      <c r="AE1231" s="74"/>
      <c r="AF1231" s="78"/>
      <c r="AG1231" s="74"/>
      <c r="AH1231" s="74"/>
      <c r="AI1231" s="74"/>
      <c r="AJ1231" s="74"/>
      <c r="AK1231" s="74"/>
      <c r="AL1231" s="78">
        <v>1315</v>
      </c>
      <c r="AM1231" s="74">
        <v>0.9</v>
      </c>
      <c r="AN1231" s="78">
        <v>1305</v>
      </c>
      <c r="AO1231" s="74">
        <v>9.1999999999999993</v>
      </c>
      <c r="AP1231" s="74">
        <v>13.2</v>
      </c>
      <c r="AQ1231" s="74">
        <v>62.5</v>
      </c>
      <c r="AR1231" s="74">
        <v>71.8</v>
      </c>
      <c r="AS1231" s="74">
        <v>77.599999999999994</v>
      </c>
      <c r="AT1231" s="78" t="s">
        <v>13</v>
      </c>
      <c r="AU1231" s="74" t="s">
        <v>13</v>
      </c>
      <c r="AV1231" s="78" t="s">
        <v>13</v>
      </c>
      <c r="AW1231" s="74" t="s">
        <v>13</v>
      </c>
      <c r="AX1231" s="74" t="s">
        <v>13</v>
      </c>
      <c r="AY1231" s="74" t="s">
        <v>13</v>
      </c>
      <c r="AZ1231" s="74" t="s">
        <v>13</v>
      </c>
      <c r="BA1231" s="74" t="s">
        <v>13</v>
      </c>
      <c r="BB1231" s="78" t="s">
        <v>13</v>
      </c>
      <c r="BC1231" s="74" t="s">
        <v>13</v>
      </c>
      <c r="BD1231" s="78" t="s">
        <v>13</v>
      </c>
      <c r="BE1231" s="74" t="s">
        <v>13</v>
      </c>
      <c r="BF1231" s="74" t="s">
        <v>13</v>
      </c>
      <c r="BG1231" s="74" t="s">
        <v>13</v>
      </c>
      <c r="BH1231" s="74" t="s">
        <v>13</v>
      </c>
      <c r="BI1231" s="74" t="s">
        <v>13</v>
      </c>
      <c r="BJ1231" s="78"/>
      <c r="BK1231" s="74"/>
      <c r="BL1231" s="78"/>
      <c r="BM1231" s="74"/>
      <c r="BN1231" s="74"/>
      <c r="BO1231" s="74"/>
      <c r="BP1231" s="74"/>
      <c r="BQ1231" s="74"/>
      <c r="BR1231" s="78">
        <v>3165</v>
      </c>
      <c r="BS1231" s="74">
        <v>1</v>
      </c>
      <c r="BT1231" s="78">
        <v>3135</v>
      </c>
      <c r="BU1231" s="74">
        <v>7.7</v>
      </c>
      <c r="BV1231" s="74">
        <v>11.2</v>
      </c>
      <c r="BW1231" s="74">
        <v>62.7</v>
      </c>
      <c r="BX1231" s="74">
        <v>75.8</v>
      </c>
      <c r="BY1231" s="74">
        <v>81.099999999999994</v>
      </c>
      <c r="BZ1231" s="78" t="s">
        <v>13</v>
      </c>
      <c r="CA1231" s="74" t="s">
        <v>13</v>
      </c>
      <c r="CB1231" s="78" t="s">
        <v>13</v>
      </c>
      <c r="CC1231" s="74" t="s">
        <v>13</v>
      </c>
      <c r="CD1231" s="74" t="s">
        <v>13</v>
      </c>
      <c r="CE1231" s="74" t="s">
        <v>13</v>
      </c>
      <c r="CF1231" s="74" t="s">
        <v>13</v>
      </c>
      <c r="CG1231" s="74" t="s">
        <v>13</v>
      </c>
      <c r="CH1231" s="78" t="s">
        <v>13</v>
      </c>
      <c r="CI1231" s="74" t="s">
        <v>13</v>
      </c>
      <c r="CJ1231" s="78" t="s">
        <v>13</v>
      </c>
      <c r="CK1231" s="74" t="s">
        <v>13</v>
      </c>
      <c r="CL1231" s="74" t="s">
        <v>13</v>
      </c>
      <c r="CM1231" s="74" t="s">
        <v>13</v>
      </c>
      <c r="CN1231" s="74" t="s">
        <v>13</v>
      </c>
      <c r="CO1231" s="74" t="s">
        <v>13</v>
      </c>
      <c r="CP1231" s="78"/>
      <c r="CQ1231" s="74"/>
      <c r="CR1231" s="78"/>
      <c r="CS1231" s="74"/>
      <c r="CT1231" s="74"/>
      <c r="CU1231" s="74"/>
      <c r="CV1231" s="74"/>
      <c r="CW1231" s="74"/>
    </row>
    <row r="1232" spans="1:101" ht="16.5" x14ac:dyDescent="0.3">
      <c r="A1232" s="74" t="s">
        <v>297</v>
      </c>
      <c r="B1232" s="74">
        <v>120</v>
      </c>
      <c r="C1232" s="74">
        <v>10007149</v>
      </c>
      <c r="D1232" s="74" t="s">
        <v>46</v>
      </c>
      <c r="E1232" s="74" t="s">
        <v>123</v>
      </c>
      <c r="F1232" s="78">
        <v>1570</v>
      </c>
      <c r="G1232" s="74">
        <v>0.6</v>
      </c>
      <c r="H1232" s="78">
        <v>1560</v>
      </c>
      <c r="I1232" s="74">
        <v>5.8</v>
      </c>
      <c r="J1232" s="74">
        <v>9</v>
      </c>
      <c r="K1232" s="74">
        <v>60.8</v>
      </c>
      <c r="L1232" s="74">
        <v>77.8</v>
      </c>
      <c r="M1232" s="74">
        <v>85.2</v>
      </c>
      <c r="N1232" s="78" t="s">
        <v>13</v>
      </c>
      <c r="O1232" s="74" t="s">
        <v>13</v>
      </c>
      <c r="P1232" s="78" t="s">
        <v>13</v>
      </c>
      <c r="Q1232" s="74" t="s">
        <v>13</v>
      </c>
      <c r="R1232" s="74" t="s">
        <v>13</v>
      </c>
      <c r="S1232" s="74" t="s">
        <v>13</v>
      </c>
      <c r="T1232" s="74" t="s">
        <v>13</v>
      </c>
      <c r="U1232" s="74" t="s">
        <v>13</v>
      </c>
      <c r="V1232" s="78" t="s">
        <v>13</v>
      </c>
      <c r="W1232" s="74" t="s">
        <v>13</v>
      </c>
      <c r="X1232" s="78" t="s">
        <v>13</v>
      </c>
      <c r="Y1232" s="74" t="s">
        <v>13</v>
      </c>
      <c r="Z1232" s="74" t="s">
        <v>13</v>
      </c>
      <c r="AA1232" s="74" t="s">
        <v>13</v>
      </c>
      <c r="AB1232" s="74" t="s">
        <v>13</v>
      </c>
      <c r="AC1232" s="74" t="s">
        <v>13</v>
      </c>
      <c r="AD1232" s="78"/>
      <c r="AE1232" s="74"/>
      <c r="AF1232" s="78"/>
      <c r="AG1232" s="74"/>
      <c r="AH1232" s="74"/>
      <c r="AI1232" s="74"/>
      <c r="AJ1232" s="74"/>
      <c r="AK1232" s="74"/>
      <c r="AL1232" s="78">
        <v>1445</v>
      </c>
      <c r="AM1232" s="74">
        <v>0.9</v>
      </c>
      <c r="AN1232" s="78">
        <v>1430</v>
      </c>
      <c r="AO1232" s="74">
        <v>7.2</v>
      </c>
      <c r="AP1232" s="74">
        <v>11.7</v>
      </c>
      <c r="AQ1232" s="74">
        <v>60.2</v>
      </c>
      <c r="AR1232" s="74">
        <v>73.400000000000006</v>
      </c>
      <c r="AS1232" s="74">
        <v>81.099999999999994</v>
      </c>
      <c r="AT1232" s="78" t="s">
        <v>13</v>
      </c>
      <c r="AU1232" s="74" t="s">
        <v>13</v>
      </c>
      <c r="AV1232" s="78" t="s">
        <v>13</v>
      </c>
      <c r="AW1232" s="74" t="s">
        <v>13</v>
      </c>
      <c r="AX1232" s="74" t="s">
        <v>13</v>
      </c>
      <c r="AY1232" s="74" t="s">
        <v>13</v>
      </c>
      <c r="AZ1232" s="74" t="s">
        <v>13</v>
      </c>
      <c r="BA1232" s="74" t="s">
        <v>13</v>
      </c>
      <c r="BB1232" s="78" t="s">
        <v>13</v>
      </c>
      <c r="BC1232" s="74" t="s">
        <v>13</v>
      </c>
      <c r="BD1232" s="78" t="s">
        <v>13</v>
      </c>
      <c r="BE1232" s="74" t="s">
        <v>13</v>
      </c>
      <c r="BF1232" s="74" t="s">
        <v>13</v>
      </c>
      <c r="BG1232" s="74" t="s">
        <v>13</v>
      </c>
      <c r="BH1232" s="74" t="s">
        <v>13</v>
      </c>
      <c r="BI1232" s="74" t="s">
        <v>13</v>
      </c>
      <c r="BJ1232" s="78"/>
      <c r="BK1232" s="74"/>
      <c r="BL1232" s="78"/>
      <c r="BM1232" s="74"/>
      <c r="BN1232" s="74"/>
      <c r="BO1232" s="74"/>
      <c r="BP1232" s="74"/>
      <c r="BQ1232" s="74"/>
      <c r="BR1232" s="78">
        <v>3015</v>
      </c>
      <c r="BS1232" s="74">
        <v>0.7</v>
      </c>
      <c r="BT1232" s="78">
        <v>2995</v>
      </c>
      <c r="BU1232" s="74">
        <v>6.5</v>
      </c>
      <c r="BV1232" s="74">
        <v>10.3</v>
      </c>
      <c r="BW1232" s="74">
        <v>60.5</v>
      </c>
      <c r="BX1232" s="74">
        <v>75.7</v>
      </c>
      <c r="BY1232" s="74">
        <v>83.3</v>
      </c>
      <c r="BZ1232" s="78" t="s">
        <v>13</v>
      </c>
      <c r="CA1232" s="74" t="s">
        <v>13</v>
      </c>
      <c r="CB1232" s="78" t="s">
        <v>13</v>
      </c>
      <c r="CC1232" s="74" t="s">
        <v>13</v>
      </c>
      <c r="CD1232" s="74" t="s">
        <v>13</v>
      </c>
      <c r="CE1232" s="74" t="s">
        <v>13</v>
      </c>
      <c r="CF1232" s="74" t="s">
        <v>13</v>
      </c>
      <c r="CG1232" s="74" t="s">
        <v>13</v>
      </c>
      <c r="CH1232" s="78" t="s">
        <v>13</v>
      </c>
      <c r="CI1232" s="74" t="s">
        <v>13</v>
      </c>
      <c r="CJ1232" s="78" t="s">
        <v>13</v>
      </c>
      <c r="CK1232" s="74" t="s">
        <v>13</v>
      </c>
      <c r="CL1232" s="74" t="s">
        <v>13</v>
      </c>
      <c r="CM1232" s="74" t="s">
        <v>13</v>
      </c>
      <c r="CN1232" s="74" t="s">
        <v>13</v>
      </c>
      <c r="CO1232" s="74" t="s">
        <v>13</v>
      </c>
      <c r="CP1232" s="78"/>
      <c r="CQ1232" s="74"/>
      <c r="CR1232" s="78"/>
      <c r="CS1232" s="74"/>
      <c r="CT1232" s="74"/>
      <c r="CU1232" s="74"/>
      <c r="CV1232" s="74"/>
      <c r="CW1232" s="74"/>
    </row>
    <row r="1233" spans="1:101" ht="16.5" x14ac:dyDescent="0.3">
      <c r="A1233" s="74" t="s">
        <v>297</v>
      </c>
      <c r="B1233" s="74">
        <v>132</v>
      </c>
      <c r="C1233" s="74">
        <v>10003270</v>
      </c>
      <c r="D1233" s="74" t="s">
        <v>27</v>
      </c>
      <c r="E1233" s="74" t="s">
        <v>125</v>
      </c>
      <c r="F1233" s="78">
        <v>585</v>
      </c>
      <c r="G1233" s="74">
        <v>0.7</v>
      </c>
      <c r="H1233" s="78">
        <v>585</v>
      </c>
      <c r="I1233" s="74">
        <v>4.8</v>
      </c>
      <c r="J1233" s="74">
        <v>6.7</v>
      </c>
      <c r="K1233" s="74">
        <v>42.5</v>
      </c>
      <c r="L1233" s="74">
        <v>68.099999999999994</v>
      </c>
      <c r="M1233" s="74">
        <v>88.5</v>
      </c>
      <c r="N1233" s="78" t="s">
        <v>13</v>
      </c>
      <c r="O1233" s="74" t="s">
        <v>13</v>
      </c>
      <c r="P1233" s="78" t="s">
        <v>13</v>
      </c>
      <c r="Q1233" s="74" t="s">
        <v>13</v>
      </c>
      <c r="R1233" s="74" t="s">
        <v>13</v>
      </c>
      <c r="S1233" s="74" t="s">
        <v>13</v>
      </c>
      <c r="T1233" s="74" t="s">
        <v>13</v>
      </c>
      <c r="U1233" s="74" t="s">
        <v>13</v>
      </c>
      <c r="V1233" s="78" t="s">
        <v>13</v>
      </c>
      <c r="W1233" s="74" t="s">
        <v>13</v>
      </c>
      <c r="X1233" s="78" t="s">
        <v>13</v>
      </c>
      <c r="Y1233" s="74" t="s">
        <v>13</v>
      </c>
      <c r="Z1233" s="74" t="s">
        <v>13</v>
      </c>
      <c r="AA1233" s="74" t="s">
        <v>13</v>
      </c>
      <c r="AB1233" s="74" t="s">
        <v>13</v>
      </c>
      <c r="AC1233" s="74" t="s">
        <v>13</v>
      </c>
      <c r="AD1233" s="78"/>
      <c r="AE1233" s="74"/>
      <c r="AF1233" s="78"/>
      <c r="AG1233" s="74"/>
      <c r="AH1233" s="74"/>
      <c r="AI1233" s="74"/>
      <c r="AJ1233" s="74"/>
      <c r="AK1233" s="74"/>
      <c r="AL1233" s="78">
        <v>935</v>
      </c>
      <c r="AM1233" s="74">
        <v>1.2</v>
      </c>
      <c r="AN1233" s="78">
        <v>925</v>
      </c>
      <c r="AO1233" s="74">
        <v>7.1</v>
      </c>
      <c r="AP1233" s="74">
        <v>6.7</v>
      </c>
      <c r="AQ1233" s="74">
        <v>48.5</v>
      </c>
      <c r="AR1233" s="74">
        <v>66.7</v>
      </c>
      <c r="AS1233" s="74">
        <v>86.2</v>
      </c>
      <c r="AT1233" s="78" t="s">
        <v>13</v>
      </c>
      <c r="AU1233" s="74" t="s">
        <v>13</v>
      </c>
      <c r="AV1233" s="78" t="s">
        <v>13</v>
      </c>
      <c r="AW1233" s="74" t="s">
        <v>13</v>
      </c>
      <c r="AX1233" s="74" t="s">
        <v>13</v>
      </c>
      <c r="AY1233" s="74" t="s">
        <v>13</v>
      </c>
      <c r="AZ1233" s="74" t="s">
        <v>13</v>
      </c>
      <c r="BA1233" s="74" t="s">
        <v>13</v>
      </c>
      <c r="BB1233" s="78" t="s">
        <v>13</v>
      </c>
      <c r="BC1233" s="74" t="s">
        <v>13</v>
      </c>
      <c r="BD1233" s="78" t="s">
        <v>13</v>
      </c>
      <c r="BE1233" s="74" t="s">
        <v>13</v>
      </c>
      <c r="BF1233" s="74" t="s">
        <v>13</v>
      </c>
      <c r="BG1233" s="74" t="s">
        <v>13</v>
      </c>
      <c r="BH1233" s="74" t="s">
        <v>13</v>
      </c>
      <c r="BI1233" s="74" t="s">
        <v>13</v>
      </c>
      <c r="BJ1233" s="78"/>
      <c r="BK1233" s="74"/>
      <c r="BL1233" s="78"/>
      <c r="BM1233" s="74"/>
      <c r="BN1233" s="74"/>
      <c r="BO1233" s="74"/>
      <c r="BP1233" s="74"/>
      <c r="BQ1233" s="74"/>
      <c r="BR1233" s="78">
        <v>1525</v>
      </c>
      <c r="BS1233" s="74">
        <v>1</v>
      </c>
      <c r="BT1233" s="78">
        <v>1510</v>
      </c>
      <c r="BU1233" s="74">
        <v>6.2</v>
      </c>
      <c r="BV1233" s="74">
        <v>6.7</v>
      </c>
      <c r="BW1233" s="74">
        <v>46.2</v>
      </c>
      <c r="BX1233" s="74">
        <v>67.3</v>
      </c>
      <c r="BY1233" s="74">
        <v>87.1</v>
      </c>
      <c r="BZ1233" s="78" t="s">
        <v>13</v>
      </c>
      <c r="CA1233" s="74" t="s">
        <v>13</v>
      </c>
      <c r="CB1233" s="78" t="s">
        <v>13</v>
      </c>
      <c r="CC1233" s="74" t="s">
        <v>13</v>
      </c>
      <c r="CD1233" s="74" t="s">
        <v>13</v>
      </c>
      <c r="CE1233" s="74" t="s">
        <v>13</v>
      </c>
      <c r="CF1233" s="74" t="s">
        <v>13</v>
      </c>
      <c r="CG1233" s="74" t="s">
        <v>13</v>
      </c>
      <c r="CH1233" s="78" t="s">
        <v>13</v>
      </c>
      <c r="CI1233" s="74" t="s">
        <v>13</v>
      </c>
      <c r="CJ1233" s="78" t="s">
        <v>13</v>
      </c>
      <c r="CK1233" s="74" t="s">
        <v>13</v>
      </c>
      <c r="CL1233" s="74" t="s">
        <v>13</v>
      </c>
      <c r="CM1233" s="74" t="s">
        <v>13</v>
      </c>
      <c r="CN1233" s="74" t="s">
        <v>13</v>
      </c>
      <c r="CO1233" s="74" t="s">
        <v>13</v>
      </c>
      <c r="CP1233" s="78"/>
      <c r="CQ1233" s="74"/>
      <c r="CR1233" s="78"/>
      <c r="CS1233" s="74"/>
      <c r="CT1233" s="74"/>
      <c r="CU1233" s="74"/>
      <c r="CV1233" s="74"/>
      <c r="CW1233" s="74"/>
    </row>
    <row r="1234" spans="1:101" ht="16.5" x14ac:dyDescent="0.3">
      <c r="A1234" s="74" t="s">
        <v>297</v>
      </c>
      <c r="B1234" s="74">
        <v>121</v>
      </c>
      <c r="C1234" s="74">
        <v>10007767</v>
      </c>
      <c r="D1234" s="74" t="s">
        <v>16</v>
      </c>
      <c r="E1234" s="74" t="s">
        <v>127</v>
      </c>
      <c r="F1234" s="78">
        <v>905</v>
      </c>
      <c r="G1234" s="74">
        <v>0.9</v>
      </c>
      <c r="H1234" s="78">
        <v>895</v>
      </c>
      <c r="I1234" s="74">
        <v>4.4000000000000004</v>
      </c>
      <c r="J1234" s="74">
        <v>7.8</v>
      </c>
      <c r="K1234" s="74">
        <v>58.3</v>
      </c>
      <c r="L1234" s="74">
        <v>79.599999999999994</v>
      </c>
      <c r="M1234" s="74">
        <v>87.8</v>
      </c>
      <c r="N1234" s="78" t="s">
        <v>13</v>
      </c>
      <c r="O1234" s="74" t="s">
        <v>13</v>
      </c>
      <c r="P1234" s="78" t="s">
        <v>13</v>
      </c>
      <c r="Q1234" s="74" t="s">
        <v>13</v>
      </c>
      <c r="R1234" s="74" t="s">
        <v>13</v>
      </c>
      <c r="S1234" s="74" t="s">
        <v>13</v>
      </c>
      <c r="T1234" s="74" t="s">
        <v>13</v>
      </c>
      <c r="U1234" s="74" t="s">
        <v>13</v>
      </c>
      <c r="V1234" s="78" t="s">
        <v>13</v>
      </c>
      <c r="W1234" s="74" t="s">
        <v>13</v>
      </c>
      <c r="X1234" s="78" t="s">
        <v>13</v>
      </c>
      <c r="Y1234" s="74" t="s">
        <v>13</v>
      </c>
      <c r="Z1234" s="74" t="s">
        <v>13</v>
      </c>
      <c r="AA1234" s="74" t="s">
        <v>13</v>
      </c>
      <c r="AB1234" s="74" t="s">
        <v>13</v>
      </c>
      <c r="AC1234" s="74" t="s">
        <v>13</v>
      </c>
      <c r="AD1234" s="78"/>
      <c r="AE1234" s="74"/>
      <c r="AF1234" s="78"/>
      <c r="AG1234" s="74"/>
      <c r="AH1234" s="74"/>
      <c r="AI1234" s="74"/>
      <c r="AJ1234" s="74"/>
      <c r="AK1234" s="74"/>
      <c r="AL1234" s="78">
        <v>725</v>
      </c>
      <c r="AM1234" s="74">
        <v>0.4</v>
      </c>
      <c r="AN1234" s="78">
        <v>725</v>
      </c>
      <c r="AO1234" s="74">
        <v>7.2</v>
      </c>
      <c r="AP1234" s="74">
        <v>11.8</v>
      </c>
      <c r="AQ1234" s="74">
        <v>56.6</v>
      </c>
      <c r="AR1234" s="74">
        <v>71.8</v>
      </c>
      <c r="AS1234" s="74">
        <v>81.099999999999994</v>
      </c>
      <c r="AT1234" s="78" t="s">
        <v>13</v>
      </c>
      <c r="AU1234" s="74" t="s">
        <v>13</v>
      </c>
      <c r="AV1234" s="78" t="s">
        <v>13</v>
      </c>
      <c r="AW1234" s="74" t="s">
        <v>13</v>
      </c>
      <c r="AX1234" s="74" t="s">
        <v>13</v>
      </c>
      <c r="AY1234" s="74" t="s">
        <v>13</v>
      </c>
      <c r="AZ1234" s="74" t="s">
        <v>13</v>
      </c>
      <c r="BA1234" s="74" t="s">
        <v>13</v>
      </c>
      <c r="BB1234" s="78" t="s">
        <v>13</v>
      </c>
      <c r="BC1234" s="74" t="s">
        <v>13</v>
      </c>
      <c r="BD1234" s="78" t="s">
        <v>13</v>
      </c>
      <c r="BE1234" s="74" t="s">
        <v>13</v>
      </c>
      <c r="BF1234" s="74" t="s">
        <v>13</v>
      </c>
      <c r="BG1234" s="74" t="s">
        <v>13</v>
      </c>
      <c r="BH1234" s="74" t="s">
        <v>13</v>
      </c>
      <c r="BI1234" s="74" t="s">
        <v>13</v>
      </c>
      <c r="BJ1234" s="78"/>
      <c r="BK1234" s="74"/>
      <c r="BL1234" s="78"/>
      <c r="BM1234" s="74"/>
      <c r="BN1234" s="74"/>
      <c r="BO1234" s="74"/>
      <c r="BP1234" s="74"/>
      <c r="BQ1234" s="74"/>
      <c r="BR1234" s="78">
        <v>1630</v>
      </c>
      <c r="BS1234" s="74">
        <v>0.7</v>
      </c>
      <c r="BT1234" s="78">
        <v>1620</v>
      </c>
      <c r="BU1234" s="74">
        <v>5.6</v>
      </c>
      <c r="BV1234" s="74">
        <v>9.6</v>
      </c>
      <c r="BW1234" s="74">
        <v>57.5</v>
      </c>
      <c r="BX1234" s="74">
        <v>76.099999999999994</v>
      </c>
      <c r="BY1234" s="74">
        <v>84.8</v>
      </c>
      <c r="BZ1234" s="78" t="s">
        <v>13</v>
      </c>
      <c r="CA1234" s="74" t="s">
        <v>13</v>
      </c>
      <c r="CB1234" s="78" t="s">
        <v>13</v>
      </c>
      <c r="CC1234" s="74" t="s">
        <v>13</v>
      </c>
      <c r="CD1234" s="74" t="s">
        <v>13</v>
      </c>
      <c r="CE1234" s="74" t="s">
        <v>13</v>
      </c>
      <c r="CF1234" s="74" t="s">
        <v>13</v>
      </c>
      <c r="CG1234" s="74" t="s">
        <v>13</v>
      </c>
      <c r="CH1234" s="78" t="s">
        <v>13</v>
      </c>
      <c r="CI1234" s="74" t="s">
        <v>13</v>
      </c>
      <c r="CJ1234" s="78" t="s">
        <v>13</v>
      </c>
      <c r="CK1234" s="74" t="s">
        <v>13</v>
      </c>
      <c r="CL1234" s="74" t="s">
        <v>13</v>
      </c>
      <c r="CM1234" s="74" t="s">
        <v>13</v>
      </c>
      <c r="CN1234" s="74" t="s">
        <v>13</v>
      </c>
      <c r="CO1234" s="74" t="s">
        <v>13</v>
      </c>
      <c r="CP1234" s="78"/>
      <c r="CQ1234" s="74"/>
      <c r="CR1234" s="78"/>
      <c r="CS1234" s="74"/>
      <c r="CT1234" s="74"/>
      <c r="CU1234" s="74"/>
      <c r="CV1234" s="74"/>
      <c r="CW1234" s="74"/>
    </row>
    <row r="1235" spans="1:101" ht="16.5" x14ac:dyDescent="0.3">
      <c r="A1235" s="74" t="s">
        <v>297</v>
      </c>
      <c r="B1235" s="74">
        <v>122</v>
      </c>
      <c r="C1235" s="74">
        <v>10007150</v>
      </c>
      <c r="D1235" s="74" t="s">
        <v>49</v>
      </c>
      <c r="E1235" s="74" t="s">
        <v>129</v>
      </c>
      <c r="F1235" s="78">
        <v>1815</v>
      </c>
      <c r="G1235" s="74">
        <v>0.4</v>
      </c>
      <c r="H1235" s="78">
        <v>1805</v>
      </c>
      <c r="I1235" s="74">
        <v>6.8</v>
      </c>
      <c r="J1235" s="74">
        <v>15.7</v>
      </c>
      <c r="K1235" s="74">
        <v>56.1</v>
      </c>
      <c r="L1235" s="74">
        <v>69.599999999999994</v>
      </c>
      <c r="M1235" s="74">
        <v>77.599999999999994</v>
      </c>
      <c r="N1235" s="78" t="s">
        <v>13</v>
      </c>
      <c r="O1235" s="74" t="s">
        <v>13</v>
      </c>
      <c r="P1235" s="78" t="s">
        <v>13</v>
      </c>
      <c r="Q1235" s="74" t="s">
        <v>13</v>
      </c>
      <c r="R1235" s="74" t="s">
        <v>13</v>
      </c>
      <c r="S1235" s="74" t="s">
        <v>13</v>
      </c>
      <c r="T1235" s="74" t="s">
        <v>13</v>
      </c>
      <c r="U1235" s="74" t="s">
        <v>13</v>
      </c>
      <c r="V1235" s="78" t="s">
        <v>13</v>
      </c>
      <c r="W1235" s="74" t="s">
        <v>13</v>
      </c>
      <c r="X1235" s="78" t="s">
        <v>13</v>
      </c>
      <c r="Y1235" s="74" t="s">
        <v>13</v>
      </c>
      <c r="Z1235" s="74" t="s">
        <v>13</v>
      </c>
      <c r="AA1235" s="74" t="s">
        <v>13</v>
      </c>
      <c r="AB1235" s="74" t="s">
        <v>13</v>
      </c>
      <c r="AC1235" s="74" t="s">
        <v>13</v>
      </c>
      <c r="AD1235" s="78"/>
      <c r="AE1235" s="74"/>
      <c r="AF1235" s="78"/>
      <c r="AG1235" s="74"/>
      <c r="AH1235" s="74"/>
      <c r="AI1235" s="74"/>
      <c r="AJ1235" s="74"/>
      <c r="AK1235" s="74"/>
      <c r="AL1235" s="78">
        <v>1570</v>
      </c>
      <c r="AM1235" s="74">
        <v>0.3</v>
      </c>
      <c r="AN1235" s="78">
        <v>1565</v>
      </c>
      <c r="AO1235" s="74">
        <v>6.4</v>
      </c>
      <c r="AP1235" s="74">
        <v>15.3</v>
      </c>
      <c r="AQ1235" s="74">
        <v>59.2</v>
      </c>
      <c r="AR1235" s="74">
        <v>71</v>
      </c>
      <c r="AS1235" s="74">
        <v>78.3</v>
      </c>
      <c r="AT1235" s="78" t="s">
        <v>13</v>
      </c>
      <c r="AU1235" s="74" t="s">
        <v>13</v>
      </c>
      <c r="AV1235" s="78" t="s">
        <v>13</v>
      </c>
      <c r="AW1235" s="74" t="s">
        <v>13</v>
      </c>
      <c r="AX1235" s="74" t="s">
        <v>13</v>
      </c>
      <c r="AY1235" s="74" t="s">
        <v>13</v>
      </c>
      <c r="AZ1235" s="74" t="s">
        <v>13</v>
      </c>
      <c r="BA1235" s="74" t="s">
        <v>13</v>
      </c>
      <c r="BB1235" s="78" t="s">
        <v>13</v>
      </c>
      <c r="BC1235" s="74" t="s">
        <v>13</v>
      </c>
      <c r="BD1235" s="78" t="s">
        <v>13</v>
      </c>
      <c r="BE1235" s="74" t="s">
        <v>13</v>
      </c>
      <c r="BF1235" s="74" t="s">
        <v>13</v>
      </c>
      <c r="BG1235" s="74" t="s">
        <v>13</v>
      </c>
      <c r="BH1235" s="74" t="s">
        <v>13</v>
      </c>
      <c r="BI1235" s="74" t="s">
        <v>13</v>
      </c>
      <c r="BJ1235" s="78"/>
      <c r="BK1235" s="74"/>
      <c r="BL1235" s="78"/>
      <c r="BM1235" s="74"/>
      <c r="BN1235" s="74"/>
      <c r="BO1235" s="74"/>
      <c r="BP1235" s="74"/>
      <c r="BQ1235" s="74"/>
      <c r="BR1235" s="78">
        <v>3380</v>
      </c>
      <c r="BS1235" s="74">
        <v>0.3</v>
      </c>
      <c r="BT1235" s="78">
        <v>3370</v>
      </c>
      <c r="BU1235" s="74">
        <v>6.6</v>
      </c>
      <c r="BV1235" s="74">
        <v>15.5</v>
      </c>
      <c r="BW1235" s="74">
        <v>57.6</v>
      </c>
      <c r="BX1235" s="74">
        <v>70.2</v>
      </c>
      <c r="BY1235" s="74">
        <v>77.900000000000006</v>
      </c>
      <c r="BZ1235" s="78" t="s">
        <v>13</v>
      </c>
      <c r="CA1235" s="74" t="s">
        <v>13</v>
      </c>
      <c r="CB1235" s="78" t="s">
        <v>13</v>
      </c>
      <c r="CC1235" s="74" t="s">
        <v>13</v>
      </c>
      <c r="CD1235" s="74" t="s">
        <v>13</v>
      </c>
      <c r="CE1235" s="74" t="s">
        <v>13</v>
      </c>
      <c r="CF1235" s="74" t="s">
        <v>13</v>
      </c>
      <c r="CG1235" s="74" t="s">
        <v>13</v>
      </c>
      <c r="CH1235" s="78" t="s">
        <v>13</v>
      </c>
      <c r="CI1235" s="74" t="s">
        <v>13</v>
      </c>
      <c r="CJ1235" s="78" t="s">
        <v>13</v>
      </c>
      <c r="CK1235" s="74" t="s">
        <v>13</v>
      </c>
      <c r="CL1235" s="74" t="s">
        <v>13</v>
      </c>
      <c r="CM1235" s="74" t="s">
        <v>13</v>
      </c>
      <c r="CN1235" s="74" t="s">
        <v>13</v>
      </c>
      <c r="CO1235" s="74" t="s">
        <v>13</v>
      </c>
      <c r="CP1235" s="78"/>
      <c r="CQ1235" s="74"/>
      <c r="CR1235" s="78"/>
      <c r="CS1235" s="74"/>
      <c r="CT1235" s="74"/>
      <c r="CU1235" s="74"/>
      <c r="CV1235" s="74"/>
      <c r="CW1235" s="74"/>
    </row>
    <row r="1236" spans="1:101" ht="16.5" x14ac:dyDescent="0.3">
      <c r="A1236" s="74" t="s">
        <v>297</v>
      </c>
      <c r="B1236" s="74">
        <v>134</v>
      </c>
      <c r="C1236" s="74">
        <v>10003645</v>
      </c>
      <c r="D1236" s="74" t="s">
        <v>27</v>
      </c>
      <c r="E1236" s="74" t="s">
        <v>131</v>
      </c>
      <c r="F1236" s="78">
        <v>1915</v>
      </c>
      <c r="G1236" s="74">
        <v>1.4</v>
      </c>
      <c r="H1236" s="78">
        <v>1885</v>
      </c>
      <c r="I1236" s="74">
        <v>5.9</v>
      </c>
      <c r="J1236" s="74">
        <v>11</v>
      </c>
      <c r="K1236" s="74">
        <v>46.8</v>
      </c>
      <c r="L1236" s="74">
        <v>68.5</v>
      </c>
      <c r="M1236" s="74">
        <v>83.1</v>
      </c>
      <c r="N1236" s="78" t="s">
        <v>13</v>
      </c>
      <c r="O1236" s="74" t="s">
        <v>13</v>
      </c>
      <c r="P1236" s="78" t="s">
        <v>13</v>
      </c>
      <c r="Q1236" s="74" t="s">
        <v>13</v>
      </c>
      <c r="R1236" s="74" t="s">
        <v>13</v>
      </c>
      <c r="S1236" s="74" t="s">
        <v>13</v>
      </c>
      <c r="T1236" s="74" t="s">
        <v>13</v>
      </c>
      <c r="U1236" s="74" t="s">
        <v>13</v>
      </c>
      <c r="V1236" s="78" t="s">
        <v>13</v>
      </c>
      <c r="W1236" s="74" t="s">
        <v>13</v>
      </c>
      <c r="X1236" s="78" t="s">
        <v>13</v>
      </c>
      <c r="Y1236" s="74" t="s">
        <v>13</v>
      </c>
      <c r="Z1236" s="74" t="s">
        <v>13</v>
      </c>
      <c r="AA1236" s="74" t="s">
        <v>13</v>
      </c>
      <c r="AB1236" s="74" t="s">
        <v>13</v>
      </c>
      <c r="AC1236" s="74" t="s">
        <v>13</v>
      </c>
      <c r="AD1236" s="78"/>
      <c r="AE1236" s="74"/>
      <c r="AF1236" s="78"/>
      <c r="AG1236" s="74"/>
      <c r="AH1236" s="74"/>
      <c r="AI1236" s="74"/>
      <c r="AJ1236" s="74"/>
      <c r="AK1236" s="74"/>
      <c r="AL1236" s="78">
        <v>1160</v>
      </c>
      <c r="AM1236" s="74">
        <v>1.4</v>
      </c>
      <c r="AN1236" s="78">
        <v>1145</v>
      </c>
      <c r="AO1236" s="74">
        <v>8.1</v>
      </c>
      <c r="AP1236" s="74">
        <v>12.3</v>
      </c>
      <c r="AQ1236" s="74">
        <v>47.7</v>
      </c>
      <c r="AR1236" s="74">
        <v>62.9</v>
      </c>
      <c r="AS1236" s="74">
        <v>79.5</v>
      </c>
      <c r="AT1236" s="78" t="s">
        <v>13</v>
      </c>
      <c r="AU1236" s="74" t="s">
        <v>13</v>
      </c>
      <c r="AV1236" s="78" t="s">
        <v>13</v>
      </c>
      <c r="AW1236" s="74" t="s">
        <v>13</v>
      </c>
      <c r="AX1236" s="74" t="s">
        <v>13</v>
      </c>
      <c r="AY1236" s="74" t="s">
        <v>13</v>
      </c>
      <c r="AZ1236" s="74" t="s">
        <v>13</v>
      </c>
      <c r="BA1236" s="74" t="s">
        <v>13</v>
      </c>
      <c r="BB1236" s="78" t="s">
        <v>13</v>
      </c>
      <c r="BC1236" s="74" t="s">
        <v>13</v>
      </c>
      <c r="BD1236" s="78" t="s">
        <v>13</v>
      </c>
      <c r="BE1236" s="74" t="s">
        <v>13</v>
      </c>
      <c r="BF1236" s="74" t="s">
        <v>13</v>
      </c>
      <c r="BG1236" s="74" t="s">
        <v>13</v>
      </c>
      <c r="BH1236" s="74" t="s">
        <v>13</v>
      </c>
      <c r="BI1236" s="74" t="s">
        <v>13</v>
      </c>
      <c r="BJ1236" s="78"/>
      <c r="BK1236" s="74"/>
      <c r="BL1236" s="78"/>
      <c r="BM1236" s="74"/>
      <c r="BN1236" s="74"/>
      <c r="BO1236" s="74"/>
      <c r="BP1236" s="74"/>
      <c r="BQ1236" s="74"/>
      <c r="BR1236" s="78">
        <v>3075</v>
      </c>
      <c r="BS1236" s="74">
        <v>1.4</v>
      </c>
      <c r="BT1236" s="78">
        <v>3030</v>
      </c>
      <c r="BU1236" s="74">
        <v>6.8</v>
      </c>
      <c r="BV1236" s="74">
        <v>11.5</v>
      </c>
      <c r="BW1236" s="74">
        <v>47.2</v>
      </c>
      <c r="BX1236" s="74">
        <v>66.400000000000006</v>
      </c>
      <c r="BY1236" s="74">
        <v>81.7</v>
      </c>
      <c r="BZ1236" s="78" t="s">
        <v>13</v>
      </c>
      <c r="CA1236" s="74" t="s">
        <v>13</v>
      </c>
      <c r="CB1236" s="78" t="s">
        <v>13</v>
      </c>
      <c r="CC1236" s="74" t="s">
        <v>13</v>
      </c>
      <c r="CD1236" s="74" t="s">
        <v>13</v>
      </c>
      <c r="CE1236" s="74" t="s">
        <v>13</v>
      </c>
      <c r="CF1236" s="74" t="s">
        <v>13</v>
      </c>
      <c r="CG1236" s="74" t="s">
        <v>13</v>
      </c>
      <c r="CH1236" s="78" t="s">
        <v>13</v>
      </c>
      <c r="CI1236" s="74" t="s">
        <v>13</v>
      </c>
      <c r="CJ1236" s="78" t="s">
        <v>13</v>
      </c>
      <c r="CK1236" s="74" t="s">
        <v>13</v>
      </c>
      <c r="CL1236" s="74" t="s">
        <v>13</v>
      </c>
      <c r="CM1236" s="74" t="s">
        <v>13</v>
      </c>
      <c r="CN1236" s="74" t="s">
        <v>13</v>
      </c>
      <c r="CO1236" s="74" t="s">
        <v>13</v>
      </c>
      <c r="CP1236" s="78"/>
      <c r="CQ1236" s="74"/>
      <c r="CR1236" s="78"/>
      <c r="CS1236" s="74"/>
      <c r="CT1236" s="74"/>
      <c r="CU1236" s="74"/>
      <c r="CV1236" s="74"/>
      <c r="CW1236" s="74"/>
    </row>
    <row r="1237" spans="1:101" ht="16.5" x14ac:dyDescent="0.3">
      <c r="A1237" s="74" t="s">
        <v>297</v>
      </c>
      <c r="B1237" s="74">
        <v>63</v>
      </c>
      <c r="C1237" s="74">
        <v>10003678</v>
      </c>
      <c r="D1237" s="74" t="s">
        <v>27</v>
      </c>
      <c r="E1237" s="74" t="s">
        <v>133</v>
      </c>
      <c r="F1237" s="78">
        <v>2215</v>
      </c>
      <c r="G1237" s="74">
        <v>1.1000000000000001</v>
      </c>
      <c r="H1237" s="78">
        <v>2190</v>
      </c>
      <c r="I1237" s="74">
        <v>7.5</v>
      </c>
      <c r="J1237" s="74">
        <v>13</v>
      </c>
      <c r="K1237" s="74">
        <v>62.7</v>
      </c>
      <c r="L1237" s="74">
        <v>73.7</v>
      </c>
      <c r="M1237" s="74">
        <v>79.400000000000006</v>
      </c>
      <c r="N1237" s="78" t="s">
        <v>13</v>
      </c>
      <c r="O1237" s="74" t="s">
        <v>13</v>
      </c>
      <c r="P1237" s="78" t="s">
        <v>13</v>
      </c>
      <c r="Q1237" s="74" t="s">
        <v>13</v>
      </c>
      <c r="R1237" s="74" t="s">
        <v>13</v>
      </c>
      <c r="S1237" s="74" t="s">
        <v>13</v>
      </c>
      <c r="T1237" s="74" t="s">
        <v>13</v>
      </c>
      <c r="U1237" s="74" t="s">
        <v>13</v>
      </c>
      <c r="V1237" s="78" t="s">
        <v>13</v>
      </c>
      <c r="W1237" s="74" t="s">
        <v>13</v>
      </c>
      <c r="X1237" s="78" t="s">
        <v>13</v>
      </c>
      <c r="Y1237" s="74" t="s">
        <v>13</v>
      </c>
      <c r="Z1237" s="74" t="s">
        <v>13</v>
      </c>
      <c r="AA1237" s="74" t="s">
        <v>13</v>
      </c>
      <c r="AB1237" s="74" t="s">
        <v>13</v>
      </c>
      <c r="AC1237" s="74" t="s">
        <v>13</v>
      </c>
      <c r="AD1237" s="78"/>
      <c r="AE1237" s="74"/>
      <c r="AF1237" s="78"/>
      <c r="AG1237" s="74"/>
      <c r="AH1237" s="74"/>
      <c r="AI1237" s="74"/>
      <c r="AJ1237" s="74"/>
      <c r="AK1237" s="74"/>
      <c r="AL1237" s="78">
        <v>1930</v>
      </c>
      <c r="AM1237" s="74">
        <v>1.3</v>
      </c>
      <c r="AN1237" s="78">
        <v>1905</v>
      </c>
      <c r="AO1237" s="74">
        <v>11</v>
      </c>
      <c r="AP1237" s="74">
        <v>14.9</v>
      </c>
      <c r="AQ1237" s="74">
        <v>59</v>
      </c>
      <c r="AR1237" s="74">
        <v>67.7</v>
      </c>
      <c r="AS1237" s="74">
        <v>74.099999999999994</v>
      </c>
      <c r="AT1237" s="78" t="s">
        <v>13</v>
      </c>
      <c r="AU1237" s="74" t="s">
        <v>13</v>
      </c>
      <c r="AV1237" s="78" t="s">
        <v>13</v>
      </c>
      <c r="AW1237" s="74" t="s">
        <v>13</v>
      </c>
      <c r="AX1237" s="74" t="s">
        <v>13</v>
      </c>
      <c r="AY1237" s="74" t="s">
        <v>13</v>
      </c>
      <c r="AZ1237" s="74" t="s">
        <v>13</v>
      </c>
      <c r="BA1237" s="74" t="s">
        <v>13</v>
      </c>
      <c r="BB1237" s="78" t="s">
        <v>13</v>
      </c>
      <c r="BC1237" s="74" t="s">
        <v>13</v>
      </c>
      <c r="BD1237" s="78" t="s">
        <v>13</v>
      </c>
      <c r="BE1237" s="74" t="s">
        <v>13</v>
      </c>
      <c r="BF1237" s="74" t="s">
        <v>13</v>
      </c>
      <c r="BG1237" s="74" t="s">
        <v>13</v>
      </c>
      <c r="BH1237" s="74" t="s">
        <v>13</v>
      </c>
      <c r="BI1237" s="74" t="s">
        <v>13</v>
      </c>
      <c r="BJ1237" s="78"/>
      <c r="BK1237" s="74"/>
      <c r="BL1237" s="78"/>
      <c r="BM1237" s="74"/>
      <c r="BN1237" s="74"/>
      <c r="BO1237" s="74"/>
      <c r="BP1237" s="74"/>
      <c r="BQ1237" s="74"/>
      <c r="BR1237" s="78">
        <v>4145</v>
      </c>
      <c r="BS1237" s="74">
        <v>1.2</v>
      </c>
      <c r="BT1237" s="78">
        <v>4095</v>
      </c>
      <c r="BU1237" s="74">
        <v>9.1</v>
      </c>
      <c r="BV1237" s="74">
        <v>13.9</v>
      </c>
      <c r="BW1237" s="74">
        <v>61</v>
      </c>
      <c r="BX1237" s="74">
        <v>70.900000000000006</v>
      </c>
      <c r="BY1237" s="74">
        <v>77</v>
      </c>
      <c r="BZ1237" s="78" t="s">
        <v>13</v>
      </c>
      <c r="CA1237" s="74" t="s">
        <v>13</v>
      </c>
      <c r="CB1237" s="78" t="s">
        <v>13</v>
      </c>
      <c r="CC1237" s="74" t="s">
        <v>13</v>
      </c>
      <c r="CD1237" s="74" t="s">
        <v>13</v>
      </c>
      <c r="CE1237" s="74" t="s">
        <v>13</v>
      </c>
      <c r="CF1237" s="74" t="s">
        <v>13</v>
      </c>
      <c r="CG1237" s="74" t="s">
        <v>13</v>
      </c>
      <c r="CH1237" s="78" t="s">
        <v>13</v>
      </c>
      <c r="CI1237" s="74" t="s">
        <v>13</v>
      </c>
      <c r="CJ1237" s="78" t="s">
        <v>13</v>
      </c>
      <c r="CK1237" s="74" t="s">
        <v>13</v>
      </c>
      <c r="CL1237" s="74" t="s">
        <v>13</v>
      </c>
      <c r="CM1237" s="74" t="s">
        <v>13</v>
      </c>
      <c r="CN1237" s="74" t="s">
        <v>13</v>
      </c>
      <c r="CO1237" s="74" t="s">
        <v>13</v>
      </c>
      <c r="CP1237" s="78"/>
      <c r="CQ1237" s="74"/>
      <c r="CR1237" s="78"/>
      <c r="CS1237" s="74"/>
      <c r="CT1237" s="74"/>
      <c r="CU1237" s="74"/>
      <c r="CV1237" s="74"/>
      <c r="CW1237" s="74"/>
    </row>
    <row r="1238" spans="1:101" ht="16.5" x14ac:dyDescent="0.3">
      <c r="A1238" s="74" t="s">
        <v>297</v>
      </c>
      <c r="B1238" s="74">
        <v>123</v>
      </c>
      <c r="C1238" s="74">
        <v>10007768</v>
      </c>
      <c r="D1238" s="74" t="s">
        <v>39</v>
      </c>
      <c r="E1238" s="74" t="s">
        <v>135</v>
      </c>
      <c r="F1238" s="78">
        <v>1090</v>
      </c>
      <c r="G1238" s="74">
        <v>0.1</v>
      </c>
      <c r="H1238" s="78">
        <v>1090</v>
      </c>
      <c r="I1238" s="74">
        <v>5.4</v>
      </c>
      <c r="J1238" s="74">
        <v>10.7</v>
      </c>
      <c r="K1238" s="74">
        <v>55</v>
      </c>
      <c r="L1238" s="74">
        <v>74.5</v>
      </c>
      <c r="M1238" s="74">
        <v>83.8</v>
      </c>
      <c r="N1238" s="78" t="s">
        <v>13</v>
      </c>
      <c r="O1238" s="74" t="s">
        <v>13</v>
      </c>
      <c r="P1238" s="78" t="s">
        <v>13</v>
      </c>
      <c r="Q1238" s="74" t="s">
        <v>13</v>
      </c>
      <c r="R1238" s="74" t="s">
        <v>13</v>
      </c>
      <c r="S1238" s="74" t="s">
        <v>13</v>
      </c>
      <c r="T1238" s="74" t="s">
        <v>13</v>
      </c>
      <c r="U1238" s="74" t="s">
        <v>13</v>
      </c>
      <c r="V1238" s="78" t="s">
        <v>13</v>
      </c>
      <c r="W1238" s="74" t="s">
        <v>13</v>
      </c>
      <c r="X1238" s="78" t="s">
        <v>13</v>
      </c>
      <c r="Y1238" s="74" t="s">
        <v>13</v>
      </c>
      <c r="Z1238" s="74" t="s">
        <v>13</v>
      </c>
      <c r="AA1238" s="74" t="s">
        <v>13</v>
      </c>
      <c r="AB1238" s="74" t="s">
        <v>13</v>
      </c>
      <c r="AC1238" s="74" t="s">
        <v>13</v>
      </c>
      <c r="AD1238" s="78"/>
      <c r="AE1238" s="74"/>
      <c r="AF1238" s="78"/>
      <c r="AG1238" s="74"/>
      <c r="AH1238" s="74"/>
      <c r="AI1238" s="74"/>
      <c r="AJ1238" s="74"/>
      <c r="AK1238" s="74"/>
      <c r="AL1238" s="78">
        <v>915</v>
      </c>
      <c r="AM1238" s="74">
        <v>0.3</v>
      </c>
      <c r="AN1238" s="78">
        <v>910</v>
      </c>
      <c r="AO1238" s="74">
        <v>9.5</v>
      </c>
      <c r="AP1238" s="74">
        <v>10.9</v>
      </c>
      <c r="AQ1238" s="74">
        <v>54.7</v>
      </c>
      <c r="AR1238" s="74">
        <v>69.900000000000006</v>
      </c>
      <c r="AS1238" s="74">
        <v>79.7</v>
      </c>
      <c r="AT1238" s="78" t="s">
        <v>13</v>
      </c>
      <c r="AU1238" s="74" t="s">
        <v>13</v>
      </c>
      <c r="AV1238" s="78" t="s">
        <v>13</v>
      </c>
      <c r="AW1238" s="74" t="s">
        <v>13</v>
      </c>
      <c r="AX1238" s="74" t="s">
        <v>13</v>
      </c>
      <c r="AY1238" s="74" t="s">
        <v>13</v>
      </c>
      <c r="AZ1238" s="74" t="s">
        <v>13</v>
      </c>
      <c r="BA1238" s="74" t="s">
        <v>13</v>
      </c>
      <c r="BB1238" s="78" t="s">
        <v>13</v>
      </c>
      <c r="BC1238" s="74" t="s">
        <v>13</v>
      </c>
      <c r="BD1238" s="78" t="s">
        <v>13</v>
      </c>
      <c r="BE1238" s="74" t="s">
        <v>13</v>
      </c>
      <c r="BF1238" s="74" t="s">
        <v>13</v>
      </c>
      <c r="BG1238" s="74" t="s">
        <v>13</v>
      </c>
      <c r="BH1238" s="74" t="s">
        <v>13</v>
      </c>
      <c r="BI1238" s="74" t="s">
        <v>13</v>
      </c>
      <c r="BJ1238" s="78"/>
      <c r="BK1238" s="74"/>
      <c r="BL1238" s="78"/>
      <c r="BM1238" s="74"/>
      <c r="BN1238" s="74"/>
      <c r="BO1238" s="74"/>
      <c r="BP1238" s="74"/>
      <c r="BQ1238" s="74"/>
      <c r="BR1238" s="78">
        <v>2005</v>
      </c>
      <c r="BS1238" s="74">
        <v>0.2</v>
      </c>
      <c r="BT1238" s="78">
        <v>2000</v>
      </c>
      <c r="BU1238" s="74">
        <v>7.3</v>
      </c>
      <c r="BV1238" s="74">
        <v>10.8</v>
      </c>
      <c r="BW1238" s="74">
        <v>54.9</v>
      </c>
      <c r="BX1238" s="74">
        <v>72.400000000000006</v>
      </c>
      <c r="BY1238" s="74">
        <v>81.900000000000006</v>
      </c>
      <c r="BZ1238" s="78" t="s">
        <v>13</v>
      </c>
      <c r="CA1238" s="74" t="s">
        <v>13</v>
      </c>
      <c r="CB1238" s="78" t="s">
        <v>13</v>
      </c>
      <c r="CC1238" s="74" t="s">
        <v>13</v>
      </c>
      <c r="CD1238" s="74" t="s">
        <v>13</v>
      </c>
      <c r="CE1238" s="74" t="s">
        <v>13</v>
      </c>
      <c r="CF1238" s="74" t="s">
        <v>13</v>
      </c>
      <c r="CG1238" s="74" t="s">
        <v>13</v>
      </c>
      <c r="CH1238" s="78" t="s">
        <v>13</v>
      </c>
      <c r="CI1238" s="74" t="s">
        <v>13</v>
      </c>
      <c r="CJ1238" s="78" t="s">
        <v>13</v>
      </c>
      <c r="CK1238" s="74" t="s">
        <v>13</v>
      </c>
      <c r="CL1238" s="74" t="s">
        <v>13</v>
      </c>
      <c r="CM1238" s="74" t="s">
        <v>13</v>
      </c>
      <c r="CN1238" s="74" t="s">
        <v>13</v>
      </c>
      <c r="CO1238" s="74" t="s">
        <v>13</v>
      </c>
      <c r="CP1238" s="78"/>
      <c r="CQ1238" s="74"/>
      <c r="CR1238" s="78"/>
      <c r="CS1238" s="74"/>
      <c r="CT1238" s="74"/>
      <c r="CU1238" s="74"/>
      <c r="CV1238" s="74"/>
      <c r="CW1238" s="74"/>
    </row>
    <row r="1239" spans="1:101" ht="16.5" x14ac:dyDescent="0.3">
      <c r="A1239" s="74" t="s">
        <v>297</v>
      </c>
      <c r="B1239" s="74">
        <v>211</v>
      </c>
      <c r="C1239" s="74">
        <v>10003854</v>
      </c>
      <c r="D1239" s="74" t="s">
        <v>46</v>
      </c>
      <c r="E1239" s="74" t="s">
        <v>137</v>
      </c>
      <c r="F1239" s="78">
        <v>220</v>
      </c>
      <c r="G1239" s="74">
        <v>0.5</v>
      </c>
      <c r="H1239" s="78">
        <v>220</v>
      </c>
      <c r="I1239" s="74">
        <v>7.8</v>
      </c>
      <c r="J1239" s="74">
        <v>18.8</v>
      </c>
      <c r="K1239" s="74" t="s">
        <v>396</v>
      </c>
      <c r="L1239" s="74" t="s">
        <v>396</v>
      </c>
      <c r="M1239" s="74">
        <v>73.400000000000006</v>
      </c>
      <c r="N1239" s="78" t="s">
        <v>13</v>
      </c>
      <c r="O1239" s="74" t="s">
        <v>13</v>
      </c>
      <c r="P1239" s="78" t="s">
        <v>13</v>
      </c>
      <c r="Q1239" s="74" t="s">
        <v>13</v>
      </c>
      <c r="R1239" s="74" t="s">
        <v>13</v>
      </c>
      <c r="S1239" s="74" t="s">
        <v>13</v>
      </c>
      <c r="T1239" s="74" t="s">
        <v>13</v>
      </c>
      <c r="U1239" s="74" t="s">
        <v>13</v>
      </c>
      <c r="V1239" s="78" t="s">
        <v>13</v>
      </c>
      <c r="W1239" s="74" t="s">
        <v>13</v>
      </c>
      <c r="X1239" s="78" t="s">
        <v>13</v>
      </c>
      <c r="Y1239" s="74" t="s">
        <v>13</v>
      </c>
      <c r="Z1239" s="74" t="s">
        <v>13</v>
      </c>
      <c r="AA1239" s="74" t="s">
        <v>13</v>
      </c>
      <c r="AB1239" s="74" t="s">
        <v>13</v>
      </c>
      <c r="AC1239" s="74" t="s">
        <v>13</v>
      </c>
      <c r="AD1239" s="78"/>
      <c r="AE1239" s="74"/>
      <c r="AF1239" s="78"/>
      <c r="AG1239" s="74"/>
      <c r="AH1239" s="74"/>
      <c r="AI1239" s="74"/>
      <c r="AJ1239" s="74"/>
      <c r="AK1239" s="74"/>
      <c r="AL1239" s="78">
        <v>110</v>
      </c>
      <c r="AM1239" s="74">
        <v>0.9</v>
      </c>
      <c r="AN1239" s="78">
        <v>110</v>
      </c>
      <c r="AO1239" s="74">
        <v>13.8</v>
      </c>
      <c r="AP1239" s="74">
        <v>19.3</v>
      </c>
      <c r="AQ1239" s="74" t="s">
        <v>396</v>
      </c>
      <c r="AR1239" s="74" t="s">
        <v>396</v>
      </c>
      <c r="AS1239" s="74">
        <v>67</v>
      </c>
      <c r="AT1239" s="78" t="s">
        <v>13</v>
      </c>
      <c r="AU1239" s="74" t="s">
        <v>13</v>
      </c>
      <c r="AV1239" s="78" t="s">
        <v>13</v>
      </c>
      <c r="AW1239" s="74" t="s">
        <v>13</v>
      </c>
      <c r="AX1239" s="74" t="s">
        <v>13</v>
      </c>
      <c r="AY1239" s="74" t="s">
        <v>13</v>
      </c>
      <c r="AZ1239" s="74" t="s">
        <v>13</v>
      </c>
      <c r="BA1239" s="74" t="s">
        <v>13</v>
      </c>
      <c r="BB1239" s="78" t="s">
        <v>13</v>
      </c>
      <c r="BC1239" s="74" t="s">
        <v>13</v>
      </c>
      <c r="BD1239" s="78" t="s">
        <v>13</v>
      </c>
      <c r="BE1239" s="74" t="s">
        <v>13</v>
      </c>
      <c r="BF1239" s="74" t="s">
        <v>13</v>
      </c>
      <c r="BG1239" s="74" t="s">
        <v>13</v>
      </c>
      <c r="BH1239" s="74" t="s">
        <v>13</v>
      </c>
      <c r="BI1239" s="74" t="s">
        <v>13</v>
      </c>
      <c r="BJ1239" s="78"/>
      <c r="BK1239" s="74"/>
      <c r="BL1239" s="78"/>
      <c r="BM1239" s="74"/>
      <c r="BN1239" s="74"/>
      <c r="BO1239" s="74"/>
      <c r="BP1239" s="74"/>
      <c r="BQ1239" s="74"/>
      <c r="BR1239" s="78">
        <v>330</v>
      </c>
      <c r="BS1239" s="74">
        <v>0.6</v>
      </c>
      <c r="BT1239" s="78">
        <v>325</v>
      </c>
      <c r="BU1239" s="74">
        <v>9.8000000000000007</v>
      </c>
      <c r="BV1239" s="74">
        <v>19</v>
      </c>
      <c r="BW1239" s="74">
        <v>66.099999999999994</v>
      </c>
      <c r="BX1239" s="74">
        <v>68.2</v>
      </c>
      <c r="BY1239" s="74">
        <v>71.3</v>
      </c>
      <c r="BZ1239" s="78" t="s">
        <v>13</v>
      </c>
      <c r="CA1239" s="74" t="s">
        <v>13</v>
      </c>
      <c r="CB1239" s="78" t="s">
        <v>13</v>
      </c>
      <c r="CC1239" s="74" t="s">
        <v>13</v>
      </c>
      <c r="CD1239" s="74" t="s">
        <v>13</v>
      </c>
      <c r="CE1239" s="74" t="s">
        <v>13</v>
      </c>
      <c r="CF1239" s="74" t="s">
        <v>13</v>
      </c>
      <c r="CG1239" s="74" t="s">
        <v>13</v>
      </c>
      <c r="CH1239" s="78" t="s">
        <v>13</v>
      </c>
      <c r="CI1239" s="74" t="s">
        <v>13</v>
      </c>
      <c r="CJ1239" s="78" t="s">
        <v>13</v>
      </c>
      <c r="CK1239" s="74" t="s">
        <v>13</v>
      </c>
      <c r="CL1239" s="74" t="s">
        <v>13</v>
      </c>
      <c r="CM1239" s="74" t="s">
        <v>13</v>
      </c>
      <c r="CN1239" s="74" t="s">
        <v>13</v>
      </c>
      <c r="CO1239" s="74" t="s">
        <v>13</v>
      </c>
      <c r="CP1239" s="78"/>
      <c r="CQ1239" s="74"/>
      <c r="CR1239" s="78"/>
      <c r="CS1239" s="74"/>
      <c r="CT1239" s="74"/>
      <c r="CU1239" s="74"/>
      <c r="CV1239" s="74"/>
      <c r="CW1239" s="74"/>
    </row>
    <row r="1240" spans="1:101" ht="16.5" x14ac:dyDescent="0.3">
      <c r="A1240" s="74" t="s">
        <v>297</v>
      </c>
      <c r="B1240" s="74">
        <v>64</v>
      </c>
      <c r="C1240" s="74">
        <v>10003861</v>
      </c>
      <c r="D1240" s="74" t="s">
        <v>46</v>
      </c>
      <c r="E1240" s="74" t="s">
        <v>139</v>
      </c>
      <c r="F1240" s="78">
        <v>2410</v>
      </c>
      <c r="G1240" s="74">
        <v>0.2</v>
      </c>
      <c r="H1240" s="78">
        <v>2405</v>
      </c>
      <c r="I1240" s="74">
        <v>6.5</v>
      </c>
      <c r="J1240" s="74">
        <v>12.4</v>
      </c>
      <c r="K1240" s="74">
        <v>67.099999999999994</v>
      </c>
      <c r="L1240" s="74">
        <v>78.099999999999994</v>
      </c>
      <c r="M1240" s="74">
        <v>81.099999999999994</v>
      </c>
      <c r="N1240" s="78" t="s">
        <v>13</v>
      </c>
      <c r="O1240" s="74" t="s">
        <v>13</v>
      </c>
      <c r="P1240" s="78" t="s">
        <v>13</v>
      </c>
      <c r="Q1240" s="74" t="s">
        <v>13</v>
      </c>
      <c r="R1240" s="74" t="s">
        <v>13</v>
      </c>
      <c r="S1240" s="74" t="s">
        <v>13</v>
      </c>
      <c r="T1240" s="74" t="s">
        <v>13</v>
      </c>
      <c r="U1240" s="74" t="s">
        <v>13</v>
      </c>
      <c r="V1240" s="78" t="s">
        <v>13</v>
      </c>
      <c r="W1240" s="74" t="s">
        <v>13</v>
      </c>
      <c r="X1240" s="78" t="s">
        <v>13</v>
      </c>
      <c r="Y1240" s="74" t="s">
        <v>13</v>
      </c>
      <c r="Z1240" s="74" t="s">
        <v>13</v>
      </c>
      <c r="AA1240" s="74" t="s">
        <v>13</v>
      </c>
      <c r="AB1240" s="74" t="s">
        <v>13</v>
      </c>
      <c r="AC1240" s="74" t="s">
        <v>13</v>
      </c>
      <c r="AD1240" s="78"/>
      <c r="AE1240" s="74"/>
      <c r="AF1240" s="78"/>
      <c r="AG1240" s="74"/>
      <c r="AH1240" s="74"/>
      <c r="AI1240" s="74"/>
      <c r="AJ1240" s="74"/>
      <c r="AK1240" s="74"/>
      <c r="AL1240" s="78">
        <v>2215</v>
      </c>
      <c r="AM1240" s="74">
        <v>0.7</v>
      </c>
      <c r="AN1240" s="78">
        <v>2200</v>
      </c>
      <c r="AO1240" s="74">
        <v>8.9</v>
      </c>
      <c r="AP1240" s="74">
        <v>14.3</v>
      </c>
      <c r="AQ1240" s="74">
        <v>65.5</v>
      </c>
      <c r="AR1240" s="74">
        <v>73.2</v>
      </c>
      <c r="AS1240" s="74">
        <v>76.8</v>
      </c>
      <c r="AT1240" s="78" t="s">
        <v>13</v>
      </c>
      <c r="AU1240" s="74" t="s">
        <v>13</v>
      </c>
      <c r="AV1240" s="78" t="s">
        <v>13</v>
      </c>
      <c r="AW1240" s="74" t="s">
        <v>13</v>
      </c>
      <c r="AX1240" s="74" t="s">
        <v>13</v>
      </c>
      <c r="AY1240" s="74" t="s">
        <v>13</v>
      </c>
      <c r="AZ1240" s="74" t="s">
        <v>13</v>
      </c>
      <c r="BA1240" s="74" t="s">
        <v>13</v>
      </c>
      <c r="BB1240" s="78" t="s">
        <v>13</v>
      </c>
      <c r="BC1240" s="74" t="s">
        <v>13</v>
      </c>
      <c r="BD1240" s="78" t="s">
        <v>13</v>
      </c>
      <c r="BE1240" s="74" t="s">
        <v>13</v>
      </c>
      <c r="BF1240" s="74" t="s">
        <v>13</v>
      </c>
      <c r="BG1240" s="74" t="s">
        <v>13</v>
      </c>
      <c r="BH1240" s="74" t="s">
        <v>13</v>
      </c>
      <c r="BI1240" s="74" t="s">
        <v>13</v>
      </c>
      <c r="BJ1240" s="78"/>
      <c r="BK1240" s="74"/>
      <c r="BL1240" s="78"/>
      <c r="BM1240" s="74"/>
      <c r="BN1240" s="74"/>
      <c r="BO1240" s="74"/>
      <c r="BP1240" s="74"/>
      <c r="BQ1240" s="74"/>
      <c r="BR1240" s="78">
        <v>4625</v>
      </c>
      <c r="BS1240" s="74">
        <v>0.5</v>
      </c>
      <c r="BT1240" s="78">
        <v>4605</v>
      </c>
      <c r="BU1240" s="74">
        <v>7.6</v>
      </c>
      <c r="BV1240" s="74">
        <v>13.3</v>
      </c>
      <c r="BW1240" s="74">
        <v>66.3</v>
      </c>
      <c r="BX1240" s="74">
        <v>75.7</v>
      </c>
      <c r="BY1240" s="74">
        <v>79.099999999999994</v>
      </c>
      <c r="BZ1240" s="78" t="s">
        <v>13</v>
      </c>
      <c r="CA1240" s="74" t="s">
        <v>13</v>
      </c>
      <c r="CB1240" s="78" t="s">
        <v>13</v>
      </c>
      <c r="CC1240" s="74" t="s">
        <v>13</v>
      </c>
      <c r="CD1240" s="74" t="s">
        <v>13</v>
      </c>
      <c r="CE1240" s="74" t="s">
        <v>13</v>
      </c>
      <c r="CF1240" s="74" t="s">
        <v>13</v>
      </c>
      <c r="CG1240" s="74" t="s">
        <v>13</v>
      </c>
      <c r="CH1240" s="78" t="s">
        <v>13</v>
      </c>
      <c r="CI1240" s="74" t="s">
        <v>13</v>
      </c>
      <c r="CJ1240" s="78" t="s">
        <v>13</v>
      </c>
      <c r="CK1240" s="74" t="s">
        <v>13</v>
      </c>
      <c r="CL1240" s="74" t="s">
        <v>13</v>
      </c>
      <c r="CM1240" s="74" t="s">
        <v>13</v>
      </c>
      <c r="CN1240" s="74" t="s">
        <v>13</v>
      </c>
      <c r="CO1240" s="74" t="s">
        <v>13</v>
      </c>
      <c r="CP1240" s="78"/>
      <c r="CQ1240" s="74"/>
      <c r="CR1240" s="78"/>
      <c r="CS1240" s="74"/>
      <c r="CT1240" s="74"/>
      <c r="CU1240" s="74"/>
      <c r="CV1240" s="74"/>
      <c r="CW1240" s="74"/>
    </row>
    <row r="1241" spans="1:101" ht="16.5" x14ac:dyDescent="0.3">
      <c r="A1241" s="74" t="s">
        <v>297</v>
      </c>
      <c r="B1241" s="74">
        <v>124</v>
      </c>
      <c r="C1241" s="74">
        <v>10007795</v>
      </c>
      <c r="D1241" s="74" t="s">
        <v>46</v>
      </c>
      <c r="E1241" s="74" t="s">
        <v>141</v>
      </c>
      <c r="F1241" s="78">
        <v>3285</v>
      </c>
      <c r="G1241" s="74">
        <v>0.9</v>
      </c>
      <c r="H1241" s="78">
        <v>3255</v>
      </c>
      <c r="I1241" s="74">
        <v>6.7</v>
      </c>
      <c r="J1241" s="74">
        <v>11.3</v>
      </c>
      <c r="K1241" s="74">
        <v>56.3</v>
      </c>
      <c r="L1241" s="74">
        <v>74.400000000000006</v>
      </c>
      <c r="M1241" s="74">
        <v>82</v>
      </c>
      <c r="N1241" s="78" t="s">
        <v>13</v>
      </c>
      <c r="O1241" s="74" t="s">
        <v>13</v>
      </c>
      <c r="P1241" s="78" t="s">
        <v>13</v>
      </c>
      <c r="Q1241" s="74" t="s">
        <v>13</v>
      </c>
      <c r="R1241" s="74" t="s">
        <v>13</v>
      </c>
      <c r="S1241" s="74" t="s">
        <v>13</v>
      </c>
      <c r="T1241" s="74" t="s">
        <v>13</v>
      </c>
      <c r="U1241" s="74" t="s">
        <v>13</v>
      </c>
      <c r="V1241" s="78" t="s">
        <v>13</v>
      </c>
      <c r="W1241" s="74" t="s">
        <v>13</v>
      </c>
      <c r="X1241" s="78" t="s">
        <v>13</v>
      </c>
      <c r="Y1241" s="74" t="s">
        <v>13</v>
      </c>
      <c r="Z1241" s="74" t="s">
        <v>13</v>
      </c>
      <c r="AA1241" s="74" t="s">
        <v>13</v>
      </c>
      <c r="AB1241" s="74" t="s">
        <v>13</v>
      </c>
      <c r="AC1241" s="74" t="s">
        <v>13</v>
      </c>
      <c r="AD1241" s="78"/>
      <c r="AE1241" s="74"/>
      <c r="AF1241" s="78"/>
      <c r="AG1241" s="74"/>
      <c r="AH1241" s="74"/>
      <c r="AI1241" s="74"/>
      <c r="AJ1241" s="74"/>
      <c r="AK1241" s="74"/>
      <c r="AL1241" s="78">
        <v>2310</v>
      </c>
      <c r="AM1241" s="74">
        <v>0.7</v>
      </c>
      <c r="AN1241" s="78">
        <v>2295</v>
      </c>
      <c r="AO1241" s="74">
        <v>7.9</v>
      </c>
      <c r="AP1241" s="74">
        <v>14.3</v>
      </c>
      <c r="AQ1241" s="74">
        <v>55.8</v>
      </c>
      <c r="AR1241" s="74">
        <v>68.8</v>
      </c>
      <c r="AS1241" s="74">
        <v>77.8</v>
      </c>
      <c r="AT1241" s="78" t="s">
        <v>13</v>
      </c>
      <c r="AU1241" s="74" t="s">
        <v>13</v>
      </c>
      <c r="AV1241" s="78" t="s">
        <v>13</v>
      </c>
      <c r="AW1241" s="74" t="s">
        <v>13</v>
      </c>
      <c r="AX1241" s="74" t="s">
        <v>13</v>
      </c>
      <c r="AY1241" s="74" t="s">
        <v>13</v>
      </c>
      <c r="AZ1241" s="74" t="s">
        <v>13</v>
      </c>
      <c r="BA1241" s="74" t="s">
        <v>13</v>
      </c>
      <c r="BB1241" s="78" t="s">
        <v>13</v>
      </c>
      <c r="BC1241" s="74" t="s">
        <v>13</v>
      </c>
      <c r="BD1241" s="78" t="s">
        <v>13</v>
      </c>
      <c r="BE1241" s="74" t="s">
        <v>13</v>
      </c>
      <c r="BF1241" s="74" t="s">
        <v>13</v>
      </c>
      <c r="BG1241" s="74" t="s">
        <v>13</v>
      </c>
      <c r="BH1241" s="74" t="s">
        <v>13</v>
      </c>
      <c r="BI1241" s="74" t="s">
        <v>13</v>
      </c>
      <c r="BJ1241" s="78"/>
      <c r="BK1241" s="74"/>
      <c r="BL1241" s="78"/>
      <c r="BM1241" s="74"/>
      <c r="BN1241" s="74"/>
      <c r="BO1241" s="74"/>
      <c r="BP1241" s="74"/>
      <c r="BQ1241" s="74"/>
      <c r="BR1241" s="78">
        <v>5595</v>
      </c>
      <c r="BS1241" s="74">
        <v>0.8</v>
      </c>
      <c r="BT1241" s="78">
        <v>5550</v>
      </c>
      <c r="BU1241" s="74">
        <v>7.2</v>
      </c>
      <c r="BV1241" s="74">
        <v>12.6</v>
      </c>
      <c r="BW1241" s="74">
        <v>56.1</v>
      </c>
      <c r="BX1241" s="74">
        <v>72.099999999999994</v>
      </c>
      <c r="BY1241" s="74">
        <v>80.3</v>
      </c>
      <c r="BZ1241" s="78" t="s">
        <v>13</v>
      </c>
      <c r="CA1241" s="74" t="s">
        <v>13</v>
      </c>
      <c r="CB1241" s="78" t="s">
        <v>13</v>
      </c>
      <c r="CC1241" s="74" t="s">
        <v>13</v>
      </c>
      <c r="CD1241" s="74" t="s">
        <v>13</v>
      </c>
      <c r="CE1241" s="74" t="s">
        <v>13</v>
      </c>
      <c r="CF1241" s="74" t="s">
        <v>13</v>
      </c>
      <c r="CG1241" s="74" t="s">
        <v>13</v>
      </c>
      <c r="CH1241" s="78" t="s">
        <v>13</v>
      </c>
      <c r="CI1241" s="74" t="s">
        <v>13</v>
      </c>
      <c r="CJ1241" s="78" t="s">
        <v>13</v>
      </c>
      <c r="CK1241" s="74" t="s">
        <v>13</v>
      </c>
      <c r="CL1241" s="74" t="s">
        <v>13</v>
      </c>
      <c r="CM1241" s="74" t="s">
        <v>13</v>
      </c>
      <c r="CN1241" s="74" t="s">
        <v>13</v>
      </c>
      <c r="CO1241" s="74" t="s">
        <v>13</v>
      </c>
      <c r="CP1241" s="78"/>
      <c r="CQ1241" s="74"/>
      <c r="CR1241" s="78"/>
      <c r="CS1241" s="74"/>
      <c r="CT1241" s="74"/>
      <c r="CU1241" s="74"/>
      <c r="CV1241" s="74"/>
      <c r="CW1241" s="74"/>
    </row>
    <row r="1242" spans="1:101" ht="16.5" x14ac:dyDescent="0.3">
      <c r="A1242" s="74" t="s">
        <v>297</v>
      </c>
      <c r="B1242" s="74">
        <v>40</v>
      </c>
      <c r="C1242" s="74">
        <v>10003863</v>
      </c>
      <c r="D1242" s="74" t="s">
        <v>46</v>
      </c>
      <c r="E1242" s="74" t="s">
        <v>143</v>
      </c>
      <c r="F1242" s="78">
        <v>440</v>
      </c>
      <c r="G1242" s="74">
        <v>0.2</v>
      </c>
      <c r="H1242" s="78">
        <v>440</v>
      </c>
      <c r="I1242" s="74">
        <v>5</v>
      </c>
      <c r="J1242" s="74">
        <v>10</v>
      </c>
      <c r="K1242" s="74">
        <v>72.099999999999994</v>
      </c>
      <c r="L1242" s="74">
        <v>81.5</v>
      </c>
      <c r="M1242" s="74">
        <v>84.9</v>
      </c>
      <c r="N1242" s="78" t="s">
        <v>13</v>
      </c>
      <c r="O1242" s="74" t="s">
        <v>13</v>
      </c>
      <c r="P1242" s="78" t="s">
        <v>13</v>
      </c>
      <c r="Q1242" s="74" t="s">
        <v>13</v>
      </c>
      <c r="R1242" s="74" t="s">
        <v>13</v>
      </c>
      <c r="S1242" s="74" t="s">
        <v>13</v>
      </c>
      <c r="T1242" s="74" t="s">
        <v>13</v>
      </c>
      <c r="U1242" s="74" t="s">
        <v>13</v>
      </c>
      <c r="V1242" s="78" t="s">
        <v>13</v>
      </c>
      <c r="W1242" s="74" t="s">
        <v>13</v>
      </c>
      <c r="X1242" s="78" t="s">
        <v>13</v>
      </c>
      <c r="Y1242" s="74" t="s">
        <v>13</v>
      </c>
      <c r="Z1242" s="74" t="s">
        <v>13</v>
      </c>
      <c r="AA1242" s="74" t="s">
        <v>13</v>
      </c>
      <c r="AB1242" s="74" t="s">
        <v>13</v>
      </c>
      <c r="AC1242" s="74" t="s">
        <v>13</v>
      </c>
      <c r="AD1242" s="78"/>
      <c r="AE1242" s="74"/>
      <c r="AF1242" s="78"/>
      <c r="AG1242" s="74"/>
      <c r="AH1242" s="74"/>
      <c r="AI1242" s="74"/>
      <c r="AJ1242" s="74"/>
      <c r="AK1242" s="74"/>
      <c r="AL1242" s="78">
        <v>230</v>
      </c>
      <c r="AM1242" s="74">
        <v>0</v>
      </c>
      <c r="AN1242" s="78">
        <v>230</v>
      </c>
      <c r="AO1242" s="74">
        <v>7.9</v>
      </c>
      <c r="AP1242" s="74">
        <v>17.5</v>
      </c>
      <c r="AQ1242" s="74">
        <v>65.8</v>
      </c>
      <c r="AR1242" s="74">
        <v>70.599999999999994</v>
      </c>
      <c r="AS1242" s="74">
        <v>74.599999999999994</v>
      </c>
      <c r="AT1242" s="78" t="s">
        <v>13</v>
      </c>
      <c r="AU1242" s="74" t="s">
        <v>13</v>
      </c>
      <c r="AV1242" s="78" t="s">
        <v>13</v>
      </c>
      <c r="AW1242" s="74" t="s">
        <v>13</v>
      </c>
      <c r="AX1242" s="74" t="s">
        <v>13</v>
      </c>
      <c r="AY1242" s="74" t="s">
        <v>13</v>
      </c>
      <c r="AZ1242" s="74" t="s">
        <v>13</v>
      </c>
      <c r="BA1242" s="74" t="s">
        <v>13</v>
      </c>
      <c r="BB1242" s="78" t="s">
        <v>13</v>
      </c>
      <c r="BC1242" s="74" t="s">
        <v>13</v>
      </c>
      <c r="BD1242" s="78" t="s">
        <v>13</v>
      </c>
      <c r="BE1242" s="74" t="s">
        <v>13</v>
      </c>
      <c r="BF1242" s="74" t="s">
        <v>13</v>
      </c>
      <c r="BG1242" s="74" t="s">
        <v>13</v>
      </c>
      <c r="BH1242" s="74" t="s">
        <v>13</v>
      </c>
      <c r="BI1242" s="74" t="s">
        <v>13</v>
      </c>
      <c r="BJ1242" s="78"/>
      <c r="BK1242" s="74"/>
      <c r="BL1242" s="78"/>
      <c r="BM1242" s="74"/>
      <c r="BN1242" s="74"/>
      <c r="BO1242" s="74"/>
      <c r="BP1242" s="74"/>
      <c r="BQ1242" s="74"/>
      <c r="BR1242" s="78">
        <v>665</v>
      </c>
      <c r="BS1242" s="74">
        <v>0.1</v>
      </c>
      <c r="BT1242" s="78">
        <v>665</v>
      </c>
      <c r="BU1242" s="74">
        <v>6</v>
      </c>
      <c r="BV1242" s="74">
        <v>12.6</v>
      </c>
      <c r="BW1242" s="74">
        <v>70</v>
      </c>
      <c r="BX1242" s="74">
        <v>77.8</v>
      </c>
      <c r="BY1242" s="74">
        <v>81.400000000000006</v>
      </c>
      <c r="BZ1242" s="78" t="s">
        <v>13</v>
      </c>
      <c r="CA1242" s="74" t="s">
        <v>13</v>
      </c>
      <c r="CB1242" s="78" t="s">
        <v>13</v>
      </c>
      <c r="CC1242" s="74" t="s">
        <v>13</v>
      </c>
      <c r="CD1242" s="74" t="s">
        <v>13</v>
      </c>
      <c r="CE1242" s="74" t="s">
        <v>13</v>
      </c>
      <c r="CF1242" s="74" t="s">
        <v>13</v>
      </c>
      <c r="CG1242" s="74" t="s">
        <v>13</v>
      </c>
      <c r="CH1242" s="78" t="s">
        <v>13</v>
      </c>
      <c r="CI1242" s="74" t="s">
        <v>13</v>
      </c>
      <c r="CJ1242" s="78" t="s">
        <v>13</v>
      </c>
      <c r="CK1242" s="74" t="s">
        <v>13</v>
      </c>
      <c r="CL1242" s="74" t="s">
        <v>13</v>
      </c>
      <c r="CM1242" s="74" t="s">
        <v>13</v>
      </c>
      <c r="CN1242" s="74" t="s">
        <v>13</v>
      </c>
      <c r="CO1242" s="74" t="s">
        <v>13</v>
      </c>
      <c r="CP1242" s="78"/>
      <c r="CQ1242" s="74"/>
      <c r="CR1242" s="78"/>
      <c r="CS1242" s="74"/>
      <c r="CT1242" s="74"/>
      <c r="CU1242" s="74"/>
      <c r="CV1242" s="74"/>
      <c r="CW1242" s="74"/>
    </row>
    <row r="1243" spans="1:101" ht="16.5" x14ac:dyDescent="0.3">
      <c r="A1243" s="74" t="s">
        <v>297</v>
      </c>
      <c r="B1243" s="74">
        <v>125</v>
      </c>
      <c r="C1243" s="74">
        <v>10007796</v>
      </c>
      <c r="D1243" s="74" t="s">
        <v>36</v>
      </c>
      <c r="E1243" s="74" t="s">
        <v>145</v>
      </c>
      <c r="F1243" s="78">
        <v>1085</v>
      </c>
      <c r="G1243" s="74">
        <v>0.6</v>
      </c>
      <c r="H1243" s="78">
        <v>1080</v>
      </c>
      <c r="I1243" s="74">
        <v>7.2</v>
      </c>
      <c r="J1243" s="74">
        <v>10.4</v>
      </c>
      <c r="K1243" s="74">
        <v>54.4</v>
      </c>
      <c r="L1243" s="74">
        <v>72.099999999999994</v>
      </c>
      <c r="M1243" s="74">
        <v>82.4</v>
      </c>
      <c r="N1243" s="78" t="s">
        <v>13</v>
      </c>
      <c r="O1243" s="74" t="s">
        <v>13</v>
      </c>
      <c r="P1243" s="78" t="s">
        <v>13</v>
      </c>
      <c r="Q1243" s="74" t="s">
        <v>13</v>
      </c>
      <c r="R1243" s="74" t="s">
        <v>13</v>
      </c>
      <c r="S1243" s="74" t="s">
        <v>13</v>
      </c>
      <c r="T1243" s="74" t="s">
        <v>13</v>
      </c>
      <c r="U1243" s="74" t="s">
        <v>13</v>
      </c>
      <c r="V1243" s="78" t="s">
        <v>13</v>
      </c>
      <c r="W1243" s="74" t="s">
        <v>13</v>
      </c>
      <c r="X1243" s="78" t="s">
        <v>13</v>
      </c>
      <c r="Y1243" s="74" t="s">
        <v>13</v>
      </c>
      <c r="Z1243" s="74" t="s">
        <v>13</v>
      </c>
      <c r="AA1243" s="74" t="s">
        <v>13</v>
      </c>
      <c r="AB1243" s="74" t="s">
        <v>13</v>
      </c>
      <c r="AC1243" s="74" t="s">
        <v>13</v>
      </c>
      <c r="AD1243" s="78"/>
      <c r="AE1243" s="74"/>
      <c r="AF1243" s="78"/>
      <c r="AG1243" s="74"/>
      <c r="AH1243" s="74"/>
      <c r="AI1243" s="74"/>
      <c r="AJ1243" s="74"/>
      <c r="AK1243" s="74"/>
      <c r="AL1243" s="78">
        <v>1060</v>
      </c>
      <c r="AM1243" s="74">
        <v>0.3</v>
      </c>
      <c r="AN1243" s="78">
        <v>1060</v>
      </c>
      <c r="AO1243" s="74">
        <v>8.6999999999999993</v>
      </c>
      <c r="AP1243" s="74">
        <v>9.4</v>
      </c>
      <c r="AQ1243" s="74">
        <v>55.7</v>
      </c>
      <c r="AR1243" s="74">
        <v>71.5</v>
      </c>
      <c r="AS1243" s="74">
        <v>81.900000000000006</v>
      </c>
      <c r="AT1243" s="78" t="s">
        <v>13</v>
      </c>
      <c r="AU1243" s="74" t="s">
        <v>13</v>
      </c>
      <c r="AV1243" s="78" t="s">
        <v>13</v>
      </c>
      <c r="AW1243" s="74" t="s">
        <v>13</v>
      </c>
      <c r="AX1243" s="74" t="s">
        <v>13</v>
      </c>
      <c r="AY1243" s="74" t="s">
        <v>13</v>
      </c>
      <c r="AZ1243" s="74" t="s">
        <v>13</v>
      </c>
      <c r="BA1243" s="74" t="s">
        <v>13</v>
      </c>
      <c r="BB1243" s="78" t="s">
        <v>13</v>
      </c>
      <c r="BC1243" s="74" t="s">
        <v>13</v>
      </c>
      <c r="BD1243" s="78" t="s">
        <v>13</v>
      </c>
      <c r="BE1243" s="74" t="s">
        <v>13</v>
      </c>
      <c r="BF1243" s="74" t="s">
        <v>13</v>
      </c>
      <c r="BG1243" s="74" t="s">
        <v>13</v>
      </c>
      <c r="BH1243" s="74" t="s">
        <v>13</v>
      </c>
      <c r="BI1243" s="74" t="s">
        <v>13</v>
      </c>
      <c r="BJ1243" s="78"/>
      <c r="BK1243" s="74"/>
      <c r="BL1243" s="78"/>
      <c r="BM1243" s="74"/>
      <c r="BN1243" s="74"/>
      <c r="BO1243" s="74"/>
      <c r="BP1243" s="74"/>
      <c r="BQ1243" s="74"/>
      <c r="BR1243" s="78">
        <v>2145</v>
      </c>
      <c r="BS1243" s="74">
        <v>0.5</v>
      </c>
      <c r="BT1243" s="78">
        <v>2135</v>
      </c>
      <c r="BU1243" s="74">
        <v>8</v>
      </c>
      <c r="BV1243" s="74">
        <v>9.9</v>
      </c>
      <c r="BW1243" s="74">
        <v>55</v>
      </c>
      <c r="BX1243" s="74">
        <v>71.8</v>
      </c>
      <c r="BY1243" s="74">
        <v>82.1</v>
      </c>
      <c r="BZ1243" s="78" t="s">
        <v>13</v>
      </c>
      <c r="CA1243" s="74" t="s">
        <v>13</v>
      </c>
      <c r="CB1243" s="78" t="s">
        <v>13</v>
      </c>
      <c r="CC1243" s="74" t="s">
        <v>13</v>
      </c>
      <c r="CD1243" s="74" t="s">
        <v>13</v>
      </c>
      <c r="CE1243" s="74" t="s">
        <v>13</v>
      </c>
      <c r="CF1243" s="74" t="s">
        <v>13</v>
      </c>
      <c r="CG1243" s="74" t="s">
        <v>13</v>
      </c>
      <c r="CH1243" s="78" t="s">
        <v>13</v>
      </c>
      <c r="CI1243" s="74" t="s">
        <v>13</v>
      </c>
      <c r="CJ1243" s="78" t="s">
        <v>13</v>
      </c>
      <c r="CK1243" s="74" t="s">
        <v>13</v>
      </c>
      <c r="CL1243" s="74" t="s">
        <v>13</v>
      </c>
      <c r="CM1243" s="74" t="s">
        <v>13</v>
      </c>
      <c r="CN1243" s="74" t="s">
        <v>13</v>
      </c>
      <c r="CO1243" s="74" t="s">
        <v>13</v>
      </c>
      <c r="CP1243" s="78"/>
      <c r="CQ1243" s="74"/>
      <c r="CR1243" s="78"/>
      <c r="CS1243" s="74"/>
      <c r="CT1243" s="74"/>
      <c r="CU1243" s="74"/>
      <c r="CV1243" s="74"/>
      <c r="CW1243" s="74"/>
    </row>
    <row r="1244" spans="1:101" ht="16.5" x14ac:dyDescent="0.3">
      <c r="A1244" s="74" t="s">
        <v>297</v>
      </c>
      <c r="B1244" s="74">
        <v>62</v>
      </c>
      <c r="C1244" s="74">
        <v>10007151</v>
      </c>
      <c r="D1244" s="74" t="s">
        <v>36</v>
      </c>
      <c r="E1244" s="74" t="s">
        <v>147</v>
      </c>
      <c r="F1244" s="78">
        <v>1580</v>
      </c>
      <c r="G1244" s="74">
        <v>0.6</v>
      </c>
      <c r="H1244" s="78">
        <v>1570</v>
      </c>
      <c r="I1244" s="74">
        <v>5.4</v>
      </c>
      <c r="J1244" s="74">
        <v>11</v>
      </c>
      <c r="K1244" s="74">
        <v>67.400000000000006</v>
      </c>
      <c r="L1244" s="74">
        <v>78.599999999999994</v>
      </c>
      <c r="M1244" s="74">
        <v>83.6</v>
      </c>
      <c r="N1244" s="78" t="s">
        <v>13</v>
      </c>
      <c r="O1244" s="74" t="s">
        <v>13</v>
      </c>
      <c r="P1244" s="78" t="s">
        <v>13</v>
      </c>
      <c r="Q1244" s="74" t="s">
        <v>13</v>
      </c>
      <c r="R1244" s="74" t="s">
        <v>13</v>
      </c>
      <c r="S1244" s="74" t="s">
        <v>13</v>
      </c>
      <c r="T1244" s="74" t="s">
        <v>13</v>
      </c>
      <c r="U1244" s="74" t="s">
        <v>13</v>
      </c>
      <c r="V1244" s="78" t="s">
        <v>13</v>
      </c>
      <c r="W1244" s="74" t="s">
        <v>13</v>
      </c>
      <c r="X1244" s="78" t="s">
        <v>13</v>
      </c>
      <c r="Y1244" s="74" t="s">
        <v>13</v>
      </c>
      <c r="Z1244" s="74" t="s">
        <v>13</v>
      </c>
      <c r="AA1244" s="74" t="s">
        <v>13</v>
      </c>
      <c r="AB1244" s="74" t="s">
        <v>13</v>
      </c>
      <c r="AC1244" s="74" t="s">
        <v>13</v>
      </c>
      <c r="AD1244" s="78"/>
      <c r="AE1244" s="74"/>
      <c r="AF1244" s="78"/>
      <c r="AG1244" s="74"/>
      <c r="AH1244" s="74"/>
      <c r="AI1244" s="74"/>
      <c r="AJ1244" s="74"/>
      <c r="AK1244" s="74"/>
      <c r="AL1244" s="78">
        <v>1240</v>
      </c>
      <c r="AM1244" s="74">
        <v>0.4</v>
      </c>
      <c r="AN1244" s="78">
        <v>1235</v>
      </c>
      <c r="AO1244" s="74">
        <v>8</v>
      </c>
      <c r="AP1244" s="74">
        <v>13.3</v>
      </c>
      <c r="AQ1244" s="74">
        <v>65.7</v>
      </c>
      <c r="AR1244" s="74">
        <v>73.5</v>
      </c>
      <c r="AS1244" s="74">
        <v>78.7</v>
      </c>
      <c r="AT1244" s="78" t="s">
        <v>13</v>
      </c>
      <c r="AU1244" s="74" t="s">
        <v>13</v>
      </c>
      <c r="AV1244" s="78" t="s">
        <v>13</v>
      </c>
      <c r="AW1244" s="74" t="s">
        <v>13</v>
      </c>
      <c r="AX1244" s="74" t="s">
        <v>13</v>
      </c>
      <c r="AY1244" s="74" t="s">
        <v>13</v>
      </c>
      <c r="AZ1244" s="74" t="s">
        <v>13</v>
      </c>
      <c r="BA1244" s="74" t="s">
        <v>13</v>
      </c>
      <c r="BB1244" s="78" t="s">
        <v>13</v>
      </c>
      <c r="BC1244" s="74" t="s">
        <v>13</v>
      </c>
      <c r="BD1244" s="78" t="s">
        <v>13</v>
      </c>
      <c r="BE1244" s="74" t="s">
        <v>13</v>
      </c>
      <c r="BF1244" s="74" t="s">
        <v>13</v>
      </c>
      <c r="BG1244" s="74" t="s">
        <v>13</v>
      </c>
      <c r="BH1244" s="74" t="s">
        <v>13</v>
      </c>
      <c r="BI1244" s="74" t="s">
        <v>13</v>
      </c>
      <c r="BJ1244" s="78"/>
      <c r="BK1244" s="74"/>
      <c r="BL1244" s="78"/>
      <c r="BM1244" s="74"/>
      <c r="BN1244" s="74"/>
      <c r="BO1244" s="74"/>
      <c r="BP1244" s="74"/>
      <c r="BQ1244" s="74"/>
      <c r="BR1244" s="78">
        <v>2820</v>
      </c>
      <c r="BS1244" s="74">
        <v>0.5</v>
      </c>
      <c r="BT1244" s="78">
        <v>2805</v>
      </c>
      <c r="BU1244" s="74">
        <v>6.6</v>
      </c>
      <c r="BV1244" s="74">
        <v>12</v>
      </c>
      <c r="BW1244" s="74">
        <v>66.599999999999994</v>
      </c>
      <c r="BX1244" s="74">
        <v>76.400000000000006</v>
      </c>
      <c r="BY1244" s="74">
        <v>81.5</v>
      </c>
      <c r="BZ1244" s="78" t="s">
        <v>13</v>
      </c>
      <c r="CA1244" s="74" t="s">
        <v>13</v>
      </c>
      <c r="CB1244" s="78" t="s">
        <v>13</v>
      </c>
      <c r="CC1244" s="74" t="s">
        <v>13</v>
      </c>
      <c r="CD1244" s="74" t="s">
        <v>13</v>
      </c>
      <c r="CE1244" s="74" t="s">
        <v>13</v>
      </c>
      <c r="CF1244" s="74" t="s">
        <v>13</v>
      </c>
      <c r="CG1244" s="74" t="s">
        <v>13</v>
      </c>
      <c r="CH1244" s="78" t="s">
        <v>13</v>
      </c>
      <c r="CI1244" s="74" t="s">
        <v>13</v>
      </c>
      <c r="CJ1244" s="78" t="s">
        <v>13</v>
      </c>
      <c r="CK1244" s="74" t="s">
        <v>13</v>
      </c>
      <c r="CL1244" s="74" t="s">
        <v>13</v>
      </c>
      <c r="CM1244" s="74" t="s">
        <v>13</v>
      </c>
      <c r="CN1244" s="74" t="s">
        <v>13</v>
      </c>
      <c r="CO1244" s="74" t="s">
        <v>13</v>
      </c>
      <c r="CP1244" s="78"/>
      <c r="CQ1244" s="74"/>
      <c r="CR1244" s="78"/>
      <c r="CS1244" s="74"/>
      <c r="CT1244" s="74"/>
      <c r="CU1244" s="74"/>
      <c r="CV1244" s="74"/>
      <c r="CW1244" s="74"/>
    </row>
    <row r="1245" spans="1:101" ht="16.5" x14ac:dyDescent="0.3">
      <c r="A1245" s="74" t="s">
        <v>297</v>
      </c>
      <c r="B1245" s="74">
        <v>23</v>
      </c>
      <c r="C1245" s="74">
        <v>10003956</v>
      </c>
      <c r="D1245" s="74" t="s">
        <v>39</v>
      </c>
      <c r="E1245" s="74" t="s">
        <v>149</v>
      </c>
      <c r="F1245" s="78">
        <v>955</v>
      </c>
      <c r="G1245" s="74">
        <v>0.4</v>
      </c>
      <c r="H1245" s="78">
        <v>955</v>
      </c>
      <c r="I1245" s="74">
        <v>6.5</v>
      </c>
      <c r="J1245" s="74">
        <v>13.5</v>
      </c>
      <c r="K1245" s="74">
        <v>59.8</v>
      </c>
      <c r="L1245" s="74">
        <v>72.8</v>
      </c>
      <c r="M1245" s="74">
        <v>80</v>
      </c>
      <c r="N1245" s="78" t="s">
        <v>13</v>
      </c>
      <c r="O1245" s="74" t="s">
        <v>13</v>
      </c>
      <c r="P1245" s="78" t="s">
        <v>13</v>
      </c>
      <c r="Q1245" s="74" t="s">
        <v>13</v>
      </c>
      <c r="R1245" s="74" t="s">
        <v>13</v>
      </c>
      <c r="S1245" s="74" t="s">
        <v>13</v>
      </c>
      <c r="T1245" s="74" t="s">
        <v>13</v>
      </c>
      <c r="U1245" s="74" t="s">
        <v>13</v>
      </c>
      <c r="V1245" s="78" t="s">
        <v>13</v>
      </c>
      <c r="W1245" s="74" t="s">
        <v>13</v>
      </c>
      <c r="X1245" s="78" t="s">
        <v>13</v>
      </c>
      <c r="Y1245" s="74" t="s">
        <v>13</v>
      </c>
      <c r="Z1245" s="74" t="s">
        <v>13</v>
      </c>
      <c r="AA1245" s="74" t="s">
        <v>13</v>
      </c>
      <c r="AB1245" s="74" t="s">
        <v>13</v>
      </c>
      <c r="AC1245" s="74" t="s">
        <v>13</v>
      </c>
      <c r="AD1245" s="78"/>
      <c r="AE1245" s="74"/>
      <c r="AF1245" s="78"/>
      <c r="AG1245" s="74"/>
      <c r="AH1245" s="74"/>
      <c r="AI1245" s="74"/>
      <c r="AJ1245" s="74"/>
      <c r="AK1245" s="74"/>
      <c r="AL1245" s="78">
        <v>325</v>
      </c>
      <c r="AM1245" s="74">
        <v>0.9</v>
      </c>
      <c r="AN1245" s="78">
        <v>320</v>
      </c>
      <c r="AO1245" s="74">
        <v>10.9</v>
      </c>
      <c r="AP1245" s="74">
        <v>15.9</v>
      </c>
      <c r="AQ1245" s="74">
        <v>54.5</v>
      </c>
      <c r="AR1245" s="74">
        <v>67.900000000000006</v>
      </c>
      <c r="AS1245" s="74">
        <v>73.2</v>
      </c>
      <c r="AT1245" s="78" t="s">
        <v>13</v>
      </c>
      <c r="AU1245" s="74" t="s">
        <v>13</v>
      </c>
      <c r="AV1245" s="78" t="s">
        <v>13</v>
      </c>
      <c r="AW1245" s="74" t="s">
        <v>13</v>
      </c>
      <c r="AX1245" s="74" t="s">
        <v>13</v>
      </c>
      <c r="AY1245" s="74" t="s">
        <v>13</v>
      </c>
      <c r="AZ1245" s="74" t="s">
        <v>13</v>
      </c>
      <c r="BA1245" s="74" t="s">
        <v>13</v>
      </c>
      <c r="BB1245" s="78" t="s">
        <v>13</v>
      </c>
      <c r="BC1245" s="74" t="s">
        <v>13</v>
      </c>
      <c r="BD1245" s="78" t="s">
        <v>13</v>
      </c>
      <c r="BE1245" s="74" t="s">
        <v>13</v>
      </c>
      <c r="BF1245" s="74" t="s">
        <v>13</v>
      </c>
      <c r="BG1245" s="74" t="s">
        <v>13</v>
      </c>
      <c r="BH1245" s="74" t="s">
        <v>13</v>
      </c>
      <c r="BI1245" s="74" t="s">
        <v>13</v>
      </c>
      <c r="BJ1245" s="78"/>
      <c r="BK1245" s="74"/>
      <c r="BL1245" s="78"/>
      <c r="BM1245" s="74"/>
      <c r="BN1245" s="74"/>
      <c r="BO1245" s="74"/>
      <c r="BP1245" s="74"/>
      <c r="BQ1245" s="74"/>
      <c r="BR1245" s="78">
        <v>1280</v>
      </c>
      <c r="BS1245" s="74">
        <v>0.5</v>
      </c>
      <c r="BT1245" s="78">
        <v>1275</v>
      </c>
      <c r="BU1245" s="74">
        <v>7.6</v>
      </c>
      <c r="BV1245" s="74">
        <v>14.1</v>
      </c>
      <c r="BW1245" s="74">
        <v>58.5</v>
      </c>
      <c r="BX1245" s="74">
        <v>71.599999999999994</v>
      </c>
      <c r="BY1245" s="74">
        <v>78.3</v>
      </c>
      <c r="BZ1245" s="78" t="s">
        <v>13</v>
      </c>
      <c r="CA1245" s="74" t="s">
        <v>13</v>
      </c>
      <c r="CB1245" s="78" t="s">
        <v>13</v>
      </c>
      <c r="CC1245" s="74" t="s">
        <v>13</v>
      </c>
      <c r="CD1245" s="74" t="s">
        <v>13</v>
      </c>
      <c r="CE1245" s="74" t="s">
        <v>13</v>
      </c>
      <c r="CF1245" s="74" t="s">
        <v>13</v>
      </c>
      <c r="CG1245" s="74" t="s">
        <v>13</v>
      </c>
      <c r="CH1245" s="78" t="s">
        <v>13</v>
      </c>
      <c r="CI1245" s="74" t="s">
        <v>13</v>
      </c>
      <c r="CJ1245" s="78" t="s">
        <v>13</v>
      </c>
      <c r="CK1245" s="74" t="s">
        <v>13</v>
      </c>
      <c r="CL1245" s="74" t="s">
        <v>13</v>
      </c>
      <c r="CM1245" s="74" t="s">
        <v>13</v>
      </c>
      <c r="CN1245" s="74" t="s">
        <v>13</v>
      </c>
      <c r="CO1245" s="74" t="s">
        <v>13</v>
      </c>
      <c r="CP1245" s="78"/>
      <c r="CQ1245" s="74"/>
      <c r="CR1245" s="78"/>
      <c r="CS1245" s="74"/>
      <c r="CT1245" s="74"/>
      <c r="CU1245" s="74"/>
      <c r="CV1245" s="74"/>
      <c r="CW1245" s="74"/>
    </row>
    <row r="1246" spans="1:101" ht="16.5" x14ac:dyDescent="0.3">
      <c r="A1246" s="74" t="s">
        <v>297</v>
      </c>
      <c r="B1246" s="74">
        <v>65</v>
      </c>
      <c r="C1246" s="74">
        <v>10003957</v>
      </c>
      <c r="D1246" s="74" t="s">
        <v>39</v>
      </c>
      <c r="E1246" s="74" t="s">
        <v>151</v>
      </c>
      <c r="F1246" s="78">
        <v>2365</v>
      </c>
      <c r="G1246" s="74">
        <v>0.6</v>
      </c>
      <c r="H1246" s="78">
        <v>2355</v>
      </c>
      <c r="I1246" s="74">
        <v>6.9</v>
      </c>
      <c r="J1246" s="74">
        <v>11.5</v>
      </c>
      <c r="K1246" s="74">
        <v>63.8</v>
      </c>
      <c r="L1246" s="74">
        <v>76.5</v>
      </c>
      <c r="M1246" s="74">
        <v>81.599999999999994</v>
      </c>
      <c r="N1246" s="78" t="s">
        <v>13</v>
      </c>
      <c r="O1246" s="74" t="s">
        <v>13</v>
      </c>
      <c r="P1246" s="78" t="s">
        <v>13</v>
      </c>
      <c r="Q1246" s="74" t="s">
        <v>13</v>
      </c>
      <c r="R1246" s="74" t="s">
        <v>13</v>
      </c>
      <c r="S1246" s="74" t="s">
        <v>13</v>
      </c>
      <c r="T1246" s="74" t="s">
        <v>13</v>
      </c>
      <c r="U1246" s="74" t="s">
        <v>13</v>
      </c>
      <c r="V1246" s="78" t="s">
        <v>13</v>
      </c>
      <c r="W1246" s="74" t="s">
        <v>13</v>
      </c>
      <c r="X1246" s="78" t="s">
        <v>13</v>
      </c>
      <c r="Y1246" s="74" t="s">
        <v>13</v>
      </c>
      <c r="Z1246" s="74" t="s">
        <v>13</v>
      </c>
      <c r="AA1246" s="74" t="s">
        <v>13</v>
      </c>
      <c r="AB1246" s="74" t="s">
        <v>13</v>
      </c>
      <c r="AC1246" s="74" t="s">
        <v>13</v>
      </c>
      <c r="AD1246" s="78"/>
      <c r="AE1246" s="74"/>
      <c r="AF1246" s="78"/>
      <c r="AG1246" s="74"/>
      <c r="AH1246" s="74"/>
      <c r="AI1246" s="74"/>
      <c r="AJ1246" s="74"/>
      <c r="AK1246" s="74"/>
      <c r="AL1246" s="78">
        <v>1885</v>
      </c>
      <c r="AM1246" s="74">
        <v>0.9</v>
      </c>
      <c r="AN1246" s="78">
        <v>1870</v>
      </c>
      <c r="AO1246" s="74">
        <v>8.6</v>
      </c>
      <c r="AP1246" s="74">
        <v>12.9</v>
      </c>
      <c r="AQ1246" s="74">
        <v>64.3</v>
      </c>
      <c r="AR1246" s="74">
        <v>73.099999999999994</v>
      </c>
      <c r="AS1246" s="74">
        <v>78.5</v>
      </c>
      <c r="AT1246" s="78" t="s">
        <v>13</v>
      </c>
      <c r="AU1246" s="74" t="s">
        <v>13</v>
      </c>
      <c r="AV1246" s="78" t="s">
        <v>13</v>
      </c>
      <c r="AW1246" s="74" t="s">
        <v>13</v>
      </c>
      <c r="AX1246" s="74" t="s">
        <v>13</v>
      </c>
      <c r="AY1246" s="74" t="s">
        <v>13</v>
      </c>
      <c r="AZ1246" s="74" t="s">
        <v>13</v>
      </c>
      <c r="BA1246" s="74" t="s">
        <v>13</v>
      </c>
      <c r="BB1246" s="78" t="s">
        <v>13</v>
      </c>
      <c r="BC1246" s="74" t="s">
        <v>13</v>
      </c>
      <c r="BD1246" s="78" t="s">
        <v>13</v>
      </c>
      <c r="BE1246" s="74" t="s">
        <v>13</v>
      </c>
      <c r="BF1246" s="74" t="s">
        <v>13</v>
      </c>
      <c r="BG1246" s="74" t="s">
        <v>13</v>
      </c>
      <c r="BH1246" s="74" t="s">
        <v>13</v>
      </c>
      <c r="BI1246" s="74" t="s">
        <v>13</v>
      </c>
      <c r="BJ1246" s="78"/>
      <c r="BK1246" s="74"/>
      <c r="BL1246" s="78"/>
      <c r="BM1246" s="74"/>
      <c r="BN1246" s="74"/>
      <c r="BO1246" s="74"/>
      <c r="BP1246" s="74"/>
      <c r="BQ1246" s="74"/>
      <c r="BR1246" s="78">
        <v>4255</v>
      </c>
      <c r="BS1246" s="74">
        <v>0.7</v>
      </c>
      <c r="BT1246" s="78">
        <v>4220</v>
      </c>
      <c r="BU1246" s="74">
        <v>7.7</v>
      </c>
      <c r="BV1246" s="74">
        <v>12.1</v>
      </c>
      <c r="BW1246" s="74">
        <v>64</v>
      </c>
      <c r="BX1246" s="74">
        <v>75</v>
      </c>
      <c r="BY1246" s="74">
        <v>80.2</v>
      </c>
      <c r="BZ1246" s="78" t="s">
        <v>13</v>
      </c>
      <c r="CA1246" s="74" t="s">
        <v>13</v>
      </c>
      <c r="CB1246" s="78" t="s">
        <v>13</v>
      </c>
      <c r="CC1246" s="74" t="s">
        <v>13</v>
      </c>
      <c r="CD1246" s="74" t="s">
        <v>13</v>
      </c>
      <c r="CE1246" s="74" t="s">
        <v>13</v>
      </c>
      <c r="CF1246" s="74" t="s">
        <v>13</v>
      </c>
      <c r="CG1246" s="74" t="s">
        <v>13</v>
      </c>
      <c r="CH1246" s="78" t="s">
        <v>13</v>
      </c>
      <c r="CI1246" s="74" t="s">
        <v>13</v>
      </c>
      <c r="CJ1246" s="78" t="s">
        <v>13</v>
      </c>
      <c r="CK1246" s="74" t="s">
        <v>13</v>
      </c>
      <c r="CL1246" s="74" t="s">
        <v>13</v>
      </c>
      <c r="CM1246" s="74" t="s">
        <v>13</v>
      </c>
      <c r="CN1246" s="74" t="s">
        <v>13</v>
      </c>
      <c r="CO1246" s="74" t="s">
        <v>13</v>
      </c>
      <c r="CP1246" s="78"/>
      <c r="CQ1246" s="74"/>
      <c r="CR1246" s="78"/>
      <c r="CS1246" s="74"/>
      <c r="CT1246" s="74"/>
      <c r="CU1246" s="74"/>
      <c r="CV1246" s="74"/>
      <c r="CW1246" s="74"/>
    </row>
    <row r="1247" spans="1:101" ht="16.5" x14ac:dyDescent="0.3">
      <c r="A1247" s="74" t="s">
        <v>297</v>
      </c>
      <c r="B1247" s="74">
        <v>209</v>
      </c>
      <c r="C1247" s="74">
        <v>10003945</v>
      </c>
      <c r="D1247" s="74" t="s">
        <v>39</v>
      </c>
      <c r="E1247" s="74" t="s">
        <v>153</v>
      </c>
      <c r="F1247" s="78">
        <v>75</v>
      </c>
      <c r="G1247" s="74">
        <v>0</v>
      </c>
      <c r="H1247" s="78">
        <v>75</v>
      </c>
      <c r="I1247" s="74">
        <v>9.3000000000000007</v>
      </c>
      <c r="J1247" s="74">
        <v>18.7</v>
      </c>
      <c r="K1247" s="74" t="s">
        <v>396</v>
      </c>
      <c r="L1247" s="74" t="s">
        <v>396</v>
      </c>
      <c r="M1247" s="74">
        <v>72</v>
      </c>
      <c r="N1247" s="78" t="s">
        <v>13</v>
      </c>
      <c r="O1247" s="74" t="s">
        <v>13</v>
      </c>
      <c r="P1247" s="78" t="s">
        <v>13</v>
      </c>
      <c r="Q1247" s="74" t="s">
        <v>13</v>
      </c>
      <c r="R1247" s="74" t="s">
        <v>13</v>
      </c>
      <c r="S1247" s="74" t="s">
        <v>13</v>
      </c>
      <c r="T1247" s="74" t="s">
        <v>13</v>
      </c>
      <c r="U1247" s="74" t="s">
        <v>13</v>
      </c>
      <c r="V1247" s="78" t="s">
        <v>13</v>
      </c>
      <c r="W1247" s="74" t="s">
        <v>13</v>
      </c>
      <c r="X1247" s="78" t="s">
        <v>13</v>
      </c>
      <c r="Y1247" s="74" t="s">
        <v>13</v>
      </c>
      <c r="Z1247" s="74" t="s">
        <v>13</v>
      </c>
      <c r="AA1247" s="74" t="s">
        <v>13</v>
      </c>
      <c r="AB1247" s="74" t="s">
        <v>13</v>
      </c>
      <c r="AC1247" s="74" t="s">
        <v>13</v>
      </c>
      <c r="AD1247" s="78"/>
      <c r="AE1247" s="74"/>
      <c r="AF1247" s="78"/>
      <c r="AG1247" s="74"/>
      <c r="AH1247" s="74"/>
      <c r="AI1247" s="74"/>
      <c r="AJ1247" s="74"/>
      <c r="AK1247" s="74"/>
      <c r="AL1247" s="78">
        <v>85</v>
      </c>
      <c r="AM1247" s="74">
        <v>2.4</v>
      </c>
      <c r="AN1247" s="78">
        <v>80</v>
      </c>
      <c r="AO1247" s="74">
        <v>20.7</v>
      </c>
      <c r="AP1247" s="74">
        <v>19.5</v>
      </c>
      <c r="AQ1247" s="74" t="s">
        <v>396</v>
      </c>
      <c r="AR1247" s="74" t="s">
        <v>396</v>
      </c>
      <c r="AS1247" s="74">
        <v>59.8</v>
      </c>
      <c r="AT1247" s="78" t="s">
        <v>13</v>
      </c>
      <c r="AU1247" s="74" t="s">
        <v>13</v>
      </c>
      <c r="AV1247" s="78" t="s">
        <v>13</v>
      </c>
      <c r="AW1247" s="74" t="s">
        <v>13</v>
      </c>
      <c r="AX1247" s="74" t="s">
        <v>13</v>
      </c>
      <c r="AY1247" s="74" t="s">
        <v>13</v>
      </c>
      <c r="AZ1247" s="74" t="s">
        <v>13</v>
      </c>
      <c r="BA1247" s="74" t="s">
        <v>13</v>
      </c>
      <c r="BB1247" s="78" t="s">
        <v>13</v>
      </c>
      <c r="BC1247" s="74" t="s">
        <v>13</v>
      </c>
      <c r="BD1247" s="78" t="s">
        <v>13</v>
      </c>
      <c r="BE1247" s="74" t="s">
        <v>13</v>
      </c>
      <c r="BF1247" s="74" t="s">
        <v>13</v>
      </c>
      <c r="BG1247" s="74" t="s">
        <v>13</v>
      </c>
      <c r="BH1247" s="74" t="s">
        <v>13</v>
      </c>
      <c r="BI1247" s="74" t="s">
        <v>13</v>
      </c>
      <c r="BJ1247" s="78"/>
      <c r="BK1247" s="74"/>
      <c r="BL1247" s="78"/>
      <c r="BM1247" s="74"/>
      <c r="BN1247" s="74"/>
      <c r="BO1247" s="74"/>
      <c r="BP1247" s="74"/>
      <c r="BQ1247" s="74"/>
      <c r="BR1247" s="78">
        <v>160</v>
      </c>
      <c r="BS1247" s="74">
        <v>1.3</v>
      </c>
      <c r="BT1247" s="78">
        <v>155</v>
      </c>
      <c r="BU1247" s="74">
        <v>15.3</v>
      </c>
      <c r="BV1247" s="74">
        <v>19.100000000000001</v>
      </c>
      <c r="BW1247" s="74" t="s">
        <v>396</v>
      </c>
      <c r="BX1247" s="74" t="s">
        <v>396</v>
      </c>
      <c r="BY1247" s="74">
        <v>65.599999999999994</v>
      </c>
      <c r="BZ1247" s="78" t="s">
        <v>13</v>
      </c>
      <c r="CA1247" s="74" t="s">
        <v>13</v>
      </c>
      <c r="CB1247" s="78" t="s">
        <v>13</v>
      </c>
      <c r="CC1247" s="74" t="s">
        <v>13</v>
      </c>
      <c r="CD1247" s="74" t="s">
        <v>13</v>
      </c>
      <c r="CE1247" s="74" t="s">
        <v>13</v>
      </c>
      <c r="CF1247" s="74" t="s">
        <v>13</v>
      </c>
      <c r="CG1247" s="74" t="s">
        <v>13</v>
      </c>
      <c r="CH1247" s="78" t="s">
        <v>13</v>
      </c>
      <c r="CI1247" s="74" t="s">
        <v>13</v>
      </c>
      <c r="CJ1247" s="78" t="s">
        <v>13</v>
      </c>
      <c r="CK1247" s="74" t="s">
        <v>13</v>
      </c>
      <c r="CL1247" s="74" t="s">
        <v>13</v>
      </c>
      <c r="CM1247" s="74" t="s">
        <v>13</v>
      </c>
      <c r="CN1247" s="74" t="s">
        <v>13</v>
      </c>
      <c r="CO1247" s="74" t="s">
        <v>13</v>
      </c>
      <c r="CP1247" s="78"/>
      <c r="CQ1247" s="74"/>
      <c r="CR1247" s="78"/>
      <c r="CS1247" s="74"/>
      <c r="CT1247" s="74"/>
      <c r="CU1247" s="74"/>
      <c r="CV1247" s="74"/>
      <c r="CW1247" s="74"/>
    </row>
    <row r="1248" spans="1:101" ht="16.5" x14ac:dyDescent="0.3">
      <c r="A1248" s="74" t="s">
        <v>297</v>
      </c>
      <c r="B1248" s="74">
        <v>126</v>
      </c>
      <c r="C1248" s="74">
        <v>10006842</v>
      </c>
      <c r="D1248" s="74" t="s">
        <v>39</v>
      </c>
      <c r="E1248" s="74" t="s">
        <v>155</v>
      </c>
      <c r="F1248" s="78">
        <v>1815</v>
      </c>
      <c r="G1248" s="74">
        <v>0.4</v>
      </c>
      <c r="H1248" s="78">
        <v>1805</v>
      </c>
      <c r="I1248" s="74">
        <v>6.2</v>
      </c>
      <c r="J1248" s="74">
        <v>11.3</v>
      </c>
      <c r="K1248" s="74">
        <v>57.6</v>
      </c>
      <c r="L1248" s="74">
        <v>73.7</v>
      </c>
      <c r="M1248" s="74">
        <v>82.5</v>
      </c>
      <c r="N1248" s="78" t="s">
        <v>13</v>
      </c>
      <c r="O1248" s="74" t="s">
        <v>13</v>
      </c>
      <c r="P1248" s="78" t="s">
        <v>13</v>
      </c>
      <c r="Q1248" s="74" t="s">
        <v>13</v>
      </c>
      <c r="R1248" s="74" t="s">
        <v>13</v>
      </c>
      <c r="S1248" s="74" t="s">
        <v>13</v>
      </c>
      <c r="T1248" s="74" t="s">
        <v>13</v>
      </c>
      <c r="U1248" s="74" t="s">
        <v>13</v>
      </c>
      <c r="V1248" s="78" t="s">
        <v>13</v>
      </c>
      <c r="W1248" s="74" t="s">
        <v>13</v>
      </c>
      <c r="X1248" s="78" t="s">
        <v>13</v>
      </c>
      <c r="Y1248" s="74" t="s">
        <v>13</v>
      </c>
      <c r="Z1248" s="74" t="s">
        <v>13</v>
      </c>
      <c r="AA1248" s="74" t="s">
        <v>13</v>
      </c>
      <c r="AB1248" s="74" t="s">
        <v>13</v>
      </c>
      <c r="AC1248" s="74" t="s">
        <v>13</v>
      </c>
      <c r="AD1248" s="78"/>
      <c r="AE1248" s="74"/>
      <c r="AF1248" s="78"/>
      <c r="AG1248" s="74"/>
      <c r="AH1248" s="74"/>
      <c r="AI1248" s="74"/>
      <c r="AJ1248" s="74"/>
      <c r="AK1248" s="74"/>
      <c r="AL1248" s="78">
        <v>1610</v>
      </c>
      <c r="AM1248" s="74">
        <v>0.7</v>
      </c>
      <c r="AN1248" s="78">
        <v>1595</v>
      </c>
      <c r="AO1248" s="74">
        <v>7.5</v>
      </c>
      <c r="AP1248" s="74">
        <v>12.1</v>
      </c>
      <c r="AQ1248" s="74">
        <v>57.2</v>
      </c>
      <c r="AR1248" s="74">
        <v>70.8</v>
      </c>
      <c r="AS1248" s="74">
        <v>80.400000000000006</v>
      </c>
      <c r="AT1248" s="78" t="s">
        <v>13</v>
      </c>
      <c r="AU1248" s="74" t="s">
        <v>13</v>
      </c>
      <c r="AV1248" s="78" t="s">
        <v>13</v>
      </c>
      <c r="AW1248" s="74" t="s">
        <v>13</v>
      </c>
      <c r="AX1248" s="74" t="s">
        <v>13</v>
      </c>
      <c r="AY1248" s="74" t="s">
        <v>13</v>
      </c>
      <c r="AZ1248" s="74" t="s">
        <v>13</v>
      </c>
      <c r="BA1248" s="74" t="s">
        <v>13</v>
      </c>
      <c r="BB1248" s="78" t="s">
        <v>13</v>
      </c>
      <c r="BC1248" s="74" t="s">
        <v>13</v>
      </c>
      <c r="BD1248" s="78" t="s">
        <v>13</v>
      </c>
      <c r="BE1248" s="74" t="s">
        <v>13</v>
      </c>
      <c r="BF1248" s="74" t="s">
        <v>13</v>
      </c>
      <c r="BG1248" s="74" t="s">
        <v>13</v>
      </c>
      <c r="BH1248" s="74" t="s">
        <v>13</v>
      </c>
      <c r="BI1248" s="74" t="s">
        <v>13</v>
      </c>
      <c r="BJ1248" s="78"/>
      <c r="BK1248" s="74"/>
      <c r="BL1248" s="78"/>
      <c r="BM1248" s="74"/>
      <c r="BN1248" s="74"/>
      <c r="BO1248" s="74"/>
      <c r="BP1248" s="74"/>
      <c r="BQ1248" s="74"/>
      <c r="BR1248" s="78">
        <v>3420</v>
      </c>
      <c r="BS1248" s="74">
        <v>0.5</v>
      </c>
      <c r="BT1248" s="78">
        <v>3405</v>
      </c>
      <c r="BU1248" s="74">
        <v>6.8</v>
      </c>
      <c r="BV1248" s="74">
        <v>11.7</v>
      </c>
      <c r="BW1248" s="74">
        <v>57.4</v>
      </c>
      <c r="BX1248" s="74">
        <v>72.3</v>
      </c>
      <c r="BY1248" s="74">
        <v>81.5</v>
      </c>
      <c r="BZ1248" s="78" t="s">
        <v>13</v>
      </c>
      <c r="CA1248" s="74" t="s">
        <v>13</v>
      </c>
      <c r="CB1248" s="78" t="s">
        <v>13</v>
      </c>
      <c r="CC1248" s="74" t="s">
        <v>13</v>
      </c>
      <c r="CD1248" s="74" t="s">
        <v>13</v>
      </c>
      <c r="CE1248" s="74" t="s">
        <v>13</v>
      </c>
      <c r="CF1248" s="74" t="s">
        <v>13</v>
      </c>
      <c r="CG1248" s="74" t="s">
        <v>13</v>
      </c>
      <c r="CH1248" s="78" t="s">
        <v>13</v>
      </c>
      <c r="CI1248" s="74" t="s">
        <v>13</v>
      </c>
      <c r="CJ1248" s="78" t="s">
        <v>13</v>
      </c>
      <c r="CK1248" s="74" t="s">
        <v>13</v>
      </c>
      <c r="CL1248" s="74" t="s">
        <v>13</v>
      </c>
      <c r="CM1248" s="74" t="s">
        <v>13</v>
      </c>
      <c r="CN1248" s="74" t="s">
        <v>13</v>
      </c>
      <c r="CO1248" s="74" t="s">
        <v>13</v>
      </c>
      <c r="CP1248" s="78"/>
      <c r="CQ1248" s="74"/>
      <c r="CR1248" s="78"/>
      <c r="CS1248" s="74"/>
      <c r="CT1248" s="74"/>
      <c r="CU1248" s="74"/>
      <c r="CV1248" s="74"/>
      <c r="CW1248" s="74"/>
    </row>
    <row r="1249" spans="1:101" ht="16.5" x14ac:dyDescent="0.3">
      <c r="A1249" s="74" t="s">
        <v>297</v>
      </c>
      <c r="B1249" s="74">
        <v>24</v>
      </c>
      <c r="C1249" s="74">
        <v>10007162</v>
      </c>
      <c r="D1249" s="74" t="s">
        <v>27</v>
      </c>
      <c r="E1249" s="74" t="s">
        <v>157</v>
      </c>
      <c r="F1249" s="78">
        <v>1515</v>
      </c>
      <c r="G1249" s="74">
        <v>1.1000000000000001</v>
      </c>
      <c r="H1249" s="78">
        <v>1500</v>
      </c>
      <c r="I1249" s="74">
        <v>14.3</v>
      </c>
      <c r="J1249" s="74">
        <v>21.5</v>
      </c>
      <c r="K1249" s="74">
        <v>58.5</v>
      </c>
      <c r="L1249" s="74">
        <v>61.6</v>
      </c>
      <c r="M1249" s="74">
        <v>64.2</v>
      </c>
      <c r="N1249" s="78" t="s">
        <v>13</v>
      </c>
      <c r="O1249" s="74" t="s">
        <v>13</v>
      </c>
      <c r="P1249" s="78" t="s">
        <v>13</v>
      </c>
      <c r="Q1249" s="74" t="s">
        <v>13</v>
      </c>
      <c r="R1249" s="74" t="s">
        <v>13</v>
      </c>
      <c r="S1249" s="74" t="s">
        <v>13</v>
      </c>
      <c r="T1249" s="74" t="s">
        <v>13</v>
      </c>
      <c r="U1249" s="74" t="s">
        <v>13</v>
      </c>
      <c r="V1249" s="78" t="s">
        <v>13</v>
      </c>
      <c r="W1249" s="74" t="s">
        <v>13</v>
      </c>
      <c r="X1249" s="78" t="s">
        <v>13</v>
      </c>
      <c r="Y1249" s="74" t="s">
        <v>13</v>
      </c>
      <c r="Z1249" s="74" t="s">
        <v>13</v>
      </c>
      <c r="AA1249" s="74" t="s">
        <v>13</v>
      </c>
      <c r="AB1249" s="74" t="s">
        <v>13</v>
      </c>
      <c r="AC1249" s="74" t="s">
        <v>13</v>
      </c>
      <c r="AD1249" s="78"/>
      <c r="AE1249" s="74"/>
      <c r="AF1249" s="78"/>
      <c r="AG1249" s="74"/>
      <c r="AH1249" s="74"/>
      <c r="AI1249" s="74"/>
      <c r="AJ1249" s="74"/>
      <c r="AK1249" s="74"/>
      <c r="AL1249" s="78">
        <v>625</v>
      </c>
      <c r="AM1249" s="74">
        <v>0.8</v>
      </c>
      <c r="AN1249" s="78">
        <v>620</v>
      </c>
      <c r="AO1249" s="74">
        <v>20.6</v>
      </c>
      <c r="AP1249" s="74">
        <v>22.4</v>
      </c>
      <c r="AQ1249" s="74">
        <v>51.9</v>
      </c>
      <c r="AR1249" s="74">
        <v>53.7</v>
      </c>
      <c r="AS1249" s="74">
        <v>56.9</v>
      </c>
      <c r="AT1249" s="78" t="s">
        <v>13</v>
      </c>
      <c r="AU1249" s="74" t="s">
        <v>13</v>
      </c>
      <c r="AV1249" s="78" t="s">
        <v>13</v>
      </c>
      <c r="AW1249" s="74" t="s">
        <v>13</v>
      </c>
      <c r="AX1249" s="74" t="s">
        <v>13</v>
      </c>
      <c r="AY1249" s="74" t="s">
        <v>13</v>
      </c>
      <c r="AZ1249" s="74" t="s">
        <v>13</v>
      </c>
      <c r="BA1249" s="74" t="s">
        <v>13</v>
      </c>
      <c r="BB1249" s="78" t="s">
        <v>13</v>
      </c>
      <c r="BC1249" s="74" t="s">
        <v>13</v>
      </c>
      <c r="BD1249" s="78" t="s">
        <v>13</v>
      </c>
      <c r="BE1249" s="74" t="s">
        <v>13</v>
      </c>
      <c r="BF1249" s="74" t="s">
        <v>13</v>
      </c>
      <c r="BG1249" s="74" t="s">
        <v>13</v>
      </c>
      <c r="BH1249" s="74" t="s">
        <v>13</v>
      </c>
      <c r="BI1249" s="74" t="s">
        <v>13</v>
      </c>
      <c r="BJ1249" s="78"/>
      <c r="BK1249" s="74"/>
      <c r="BL1249" s="78"/>
      <c r="BM1249" s="74"/>
      <c r="BN1249" s="74"/>
      <c r="BO1249" s="74"/>
      <c r="BP1249" s="74"/>
      <c r="BQ1249" s="74"/>
      <c r="BR1249" s="78">
        <v>2140</v>
      </c>
      <c r="BS1249" s="74">
        <v>1</v>
      </c>
      <c r="BT1249" s="78">
        <v>2120</v>
      </c>
      <c r="BU1249" s="74">
        <v>16.2</v>
      </c>
      <c r="BV1249" s="74">
        <v>21.7</v>
      </c>
      <c r="BW1249" s="74">
        <v>56.6</v>
      </c>
      <c r="BX1249" s="74">
        <v>59.3</v>
      </c>
      <c r="BY1249" s="74">
        <v>62.1</v>
      </c>
      <c r="BZ1249" s="78" t="s">
        <v>13</v>
      </c>
      <c r="CA1249" s="74" t="s">
        <v>13</v>
      </c>
      <c r="CB1249" s="78" t="s">
        <v>13</v>
      </c>
      <c r="CC1249" s="74" t="s">
        <v>13</v>
      </c>
      <c r="CD1249" s="74" t="s">
        <v>13</v>
      </c>
      <c r="CE1249" s="74" t="s">
        <v>13</v>
      </c>
      <c r="CF1249" s="74" t="s">
        <v>13</v>
      </c>
      <c r="CG1249" s="74" t="s">
        <v>13</v>
      </c>
      <c r="CH1249" s="78" t="s">
        <v>13</v>
      </c>
      <c r="CI1249" s="74" t="s">
        <v>13</v>
      </c>
      <c r="CJ1249" s="78" t="s">
        <v>13</v>
      </c>
      <c r="CK1249" s="74" t="s">
        <v>13</v>
      </c>
      <c r="CL1249" s="74" t="s">
        <v>13</v>
      </c>
      <c r="CM1249" s="74" t="s">
        <v>13</v>
      </c>
      <c r="CN1249" s="74" t="s">
        <v>13</v>
      </c>
      <c r="CO1249" s="74" t="s">
        <v>13</v>
      </c>
      <c r="CP1249" s="78"/>
      <c r="CQ1249" s="74"/>
      <c r="CR1249" s="78"/>
      <c r="CS1249" s="74"/>
      <c r="CT1249" s="74"/>
      <c r="CU1249" s="74"/>
      <c r="CV1249" s="74"/>
      <c r="CW1249" s="74"/>
    </row>
    <row r="1250" spans="1:101" ht="16.5" x14ac:dyDescent="0.3">
      <c r="A1250" s="74" t="s">
        <v>297</v>
      </c>
      <c r="B1250" s="74">
        <v>135</v>
      </c>
      <c r="C1250" s="74">
        <v>10007769</v>
      </c>
      <c r="D1250" s="74" t="s">
        <v>27</v>
      </c>
      <c r="E1250" s="74" t="s">
        <v>159</v>
      </c>
      <c r="F1250" s="78" t="s">
        <v>13</v>
      </c>
      <c r="G1250" s="74" t="s">
        <v>13</v>
      </c>
      <c r="H1250" s="78" t="s">
        <v>13</v>
      </c>
      <c r="I1250" s="74" t="s">
        <v>13</v>
      </c>
      <c r="J1250" s="74" t="s">
        <v>13</v>
      </c>
      <c r="K1250" s="74" t="s">
        <v>13</v>
      </c>
      <c r="L1250" s="74" t="s">
        <v>13</v>
      </c>
      <c r="M1250" s="74" t="s">
        <v>13</v>
      </c>
      <c r="N1250" s="78" t="s">
        <v>13</v>
      </c>
      <c r="O1250" s="74" t="s">
        <v>13</v>
      </c>
      <c r="P1250" s="78" t="s">
        <v>13</v>
      </c>
      <c r="Q1250" s="74" t="s">
        <v>13</v>
      </c>
      <c r="R1250" s="74" t="s">
        <v>13</v>
      </c>
      <c r="S1250" s="74" t="s">
        <v>13</v>
      </c>
      <c r="T1250" s="74" t="s">
        <v>13</v>
      </c>
      <c r="U1250" s="74" t="s">
        <v>13</v>
      </c>
      <c r="V1250" s="78" t="s">
        <v>13</v>
      </c>
      <c r="W1250" s="74" t="s">
        <v>13</v>
      </c>
      <c r="X1250" s="78" t="s">
        <v>13</v>
      </c>
      <c r="Y1250" s="74" t="s">
        <v>13</v>
      </c>
      <c r="Z1250" s="74" t="s">
        <v>13</v>
      </c>
      <c r="AA1250" s="74" t="s">
        <v>13</v>
      </c>
      <c r="AB1250" s="74" t="s">
        <v>13</v>
      </c>
      <c r="AC1250" s="74" t="s">
        <v>13</v>
      </c>
      <c r="AD1250" s="78"/>
      <c r="AE1250" s="74"/>
      <c r="AF1250" s="78"/>
      <c r="AG1250" s="74"/>
      <c r="AH1250" s="74"/>
      <c r="AI1250" s="74"/>
      <c r="AJ1250" s="74"/>
      <c r="AK1250" s="74"/>
      <c r="AL1250" s="78" t="s">
        <v>13</v>
      </c>
      <c r="AM1250" s="74" t="s">
        <v>13</v>
      </c>
      <c r="AN1250" s="78" t="s">
        <v>13</v>
      </c>
      <c r="AO1250" s="74" t="s">
        <v>13</v>
      </c>
      <c r="AP1250" s="74" t="s">
        <v>13</v>
      </c>
      <c r="AQ1250" s="74" t="s">
        <v>13</v>
      </c>
      <c r="AR1250" s="74" t="s">
        <v>13</v>
      </c>
      <c r="AS1250" s="74" t="s">
        <v>13</v>
      </c>
      <c r="AT1250" s="78" t="s">
        <v>13</v>
      </c>
      <c r="AU1250" s="74" t="s">
        <v>13</v>
      </c>
      <c r="AV1250" s="78" t="s">
        <v>13</v>
      </c>
      <c r="AW1250" s="74" t="s">
        <v>13</v>
      </c>
      <c r="AX1250" s="74" t="s">
        <v>13</v>
      </c>
      <c r="AY1250" s="74" t="s">
        <v>13</v>
      </c>
      <c r="AZ1250" s="74" t="s">
        <v>13</v>
      </c>
      <c r="BA1250" s="74" t="s">
        <v>13</v>
      </c>
      <c r="BB1250" s="78" t="s">
        <v>13</v>
      </c>
      <c r="BC1250" s="74" t="s">
        <v>13</v>
      </c>
      <c r="BD1250" s="78" t="s">
        <v>13</v>
      </c>
      <c r="BE1250" s="74" t="s">
        <v>13</v>
      </c>
      <c r="BF1250" s="74" t="s">
        <v>13</v>
      </c>
      <c r="BG1250" s="74" t="s">
        <v>13</v>
      </c>
      <c r="BH1250" s="74" t="s">
        <v>13</v>
      </c>
      <c r="BI1250" s="74" t="s">
        <v>13</v>
      </c>
      <c r="BJ1250" s="78"/>
      <c r="BK1250" s="74"/>
      <c r="BL1250" s="78"/>
      <c r="BM1250" s="74"/>
      <c r="BN1250" s="74"/>
      <c r="BO1250" s="74"/>
      <c r="BP1250" s="74"/>
      <c r="BQ1250" s="74"/>
      <c r="BR1250" s="78" t="s">
        <v>13</v>
      </c>
      <c r="BS1250" s="74" t="s">
        <v>13</v>
      </c>
      <c r="BT1250" s="78" t="s">
        <v>13</v>
      </c>
      <c r="BU1250" s="74" t="s">
        <v>13</v>
      </c>
      <c r="BV1250" s="74" t="s">
        <v>13</v>
      </c>
      <c r="BW1250" s="74" t="s">
        <v>13</v>
      </c>
      <c r="BX1250" s="74" t="s">
        <v>13</v>
      </c>
      <c r="BY1250" s="74" t="s">
        <v>13</v>
      </c>
      <c r="BZ1250" s="78" t="s">
        <v>13</v>
      </c>
      <c r="CA1250" s="74" t="s">
        <v>13</v>
      </c>
      <c r="CB1250" s="78" t="s">
        <v>13</v>
      </c>
      <c r="CC1250" s="74" t="s">
        <v>13</v>
      </c>
      <c r="CD1250" s="74" t="s">
        <v>13</v>
      </c>
      <c r="CE1250" s="74" t="s">
        <v>13</v>
      </c>
      <c r="CF1250" s="74" t="s">
        <v>13</v>
      </c>
      <c r="CG1250" s="74" t="s">
        <v>13</v>
      </c>
      <c r="CH1250" s="78" t="s">
        <v>13</v>
      </c>
      <c r="CI1250" s="74" t="s">
        <v>13</v>
      </c>
      <c r="CJ1250" s="78" t="s">
        <v>13</v>
      </c>
      <c r="CK1250" s="74" t="s">
        <v>13</v>
      </c>
      <c r="CL1250" s="74" t="s">
        <v>13</v>
      </c>
      <c r="CM1250" s="74" t="s">
        <v>13</v>
      </c>
      <c r="CN1250" s="74" t="s">
        <v>13</v>
      </c>
      <c r="CO1250" s="74" t="s">
        <v>13</v>
      </c>
      <c r="CP1250" s="78"/>
      <c r="CQ1250" s="74"/>
      <c r="CR1250" s="78"/>
      <c r="CS1250" s="74"/>
      <c r="CT1250" s="74"/>
      <c r="CU1250" s="74"/>
      <c r="CV1250" s="74"/>
      <c r="CW1250" s="74"/>
    </row>
    <row r="1251" spans="1:101" ht="16.5" x14ac:dyDescent="0.3">
      <c r="A1251" s="74" t="s">
        <v>297</v>
      </c>
      <c r="B1251" s="74">
        <v>151</v>
      </c>
      <c r="C1251" s="74">
        <v>10007797</v>
      </c>
      <c r="D1251" s="74" t="s">
        <v>27</v>
      </c>
      <c r="E1251" s="74" t="s">
        <v>161</v>
      </c>
      <c r="F1251" s="78" t="s">
        <v>13</v>
      </c>
      <c r="G1251" s="74" t="s">
        <v>13</v>
      </c>
      <c r="H1251" s="78" t="s">
        <v>13</v>
      </c>
      <c r="I1251" s="74" t="s">
        <v>13</v>
      </c>
      <c r="J1251" s="74" t="s">
        <v>13</v>
      </c>
      <c r="K1251" s="74" t="s">
        <v>13</v>
      </c>
      <c r="L1251" s="74" t="s">
        <v>13</v>
      </c>
      <c r="M1251" s="74" t="s">
        <v>13</v>
      </c>
      <c r="N1251" s="78" t="s">
        <v>13</v>
      </c>
      <c r="O1251" s="74" t="s">
        <v>13</v>
      </c>
      <c r="P1251" s="78" t="s">
        <v>13</v>
      </c>
      <c r="Q1251" s="74" t="s">
        <v>13</v>
      </c>
      <c r="R1251" s="74" t="s">
        <v>13</v>
      </c>
      <c r="S1251" s="74" t="s">
        <v>13</v>
      </c>
      <c r="T1251" s="74" t="s">
        <v>13</v>
      </c>
      <c r="U1251" s="74" t="s">
        <v>13</v>
      </c>
      <c r="V1251" s="78" t="s">
        <v>13</v>
      </c>
      <c r="W1251" s="74" t="s">
        <v>13</v>
      </c>
      <c r="X1251" s="78" t="s">
        <v>13</v>
      </c>
      <c r="Y1251" s="74" t="s">
        <v>13</v>
      </c>
      <c r="Z1251" s="74" t="s">
        <v>13</v>
      </c>
      <c r="AA1251" s="74" t="s">
        <v>13</v>
      </c>
      <c r="AB1251" s="74" t="s">
        <v>13</v>
      </c>
      <c r="AC1251" s="74" t="s">
        <v>13</v>
      </c>
      <c r="AD1251" s="78"/>
      <c r="AE1251" s="74"/>
      <c r="AF1251" s="78"/>
      <c r="AG1251" s="74"/>
      <c r="AH1251" s="74"/>
      <c r="AI1251" s="74"/>
      <c r="AJ1251" s="74"/>
      <c r="AK1251" s="74"/>
      <c r="AL1251" s="78" t="s">
        <v>13</v>
      </c>
      <c r="AM1251" s="74" t="s">
        <v>13</v>
      </c>
      <c r="AN1251" s="78" t="s">
        <v>13</v>
      </c>
      <c r="AO1251" s="74" t="s">
        <v>13</v>
      </c>
      <c r="AP1251" s="74" t="s">
        <v>13</v>
      </c>
      <c r="AQ1251" s="74" t="s">
        <v>13</v>
      </c>
      <c r="AR1251" s="74" t="s">
        <v>13</v>
      </c>
      <c r="AS1251" s="74" t="s">
        <v>13</v>
      </c>
      <c r="AT1251" s="78" t="s">
        <v>13</v>
      </c>
      <c r="AU1251" s="74" t="s">
        <v>13</v>
      </c>
      <c r="AV1251" s="78" t="s">
        <v>13</v>
      </c>
      <c r="AW1251" s="74" t="s">
        <v>13</v>
      </c>
      <c r="AX1251" s="74" t="s">
        <v>13</v>
      </c>
      <c r="AY1251" s="74" t="s">
        <v>13</v>
      </c>
      <c r="AZ1251" s="74" t="s">
        <v>13</v>
      </c>
      <c r="BA1251" s="74" t="s">
        <v>13</v>
      </c>
      <c r="BB1251" s="78" t="s">
        <v>13</v>
      </c>
      <c r="BC1251" s="74" t="s">
        <v>13</v>
      </c>
      <c r="BD1251" s="78" t="s">
        <v>13</v>
      </c>
      <c r="BE1251" s="74" t="s">
        <v>13</v>
      </c>
      <c r="BF1251" s="74" t="s">
        <v>13</v>
      </c>
      <c r="BG1251" s="74" t="s">
        <v>13</v>
      </c>
      <c r="BH1251" s="74" t="s">
        <v>13</v>
      </c>
      <c r="BI1251" s="74" t="s">
        <v>13</v>
      </c>
      <c r="BJ1251" s="78"/>
      <c r="BK1251" s="74"/>
      <c r="BL1251" s="78"/>
      <c r="BM1251" s="74"/>
      <c r="BN1251" s="74"/>
      <c r="BO1251" s="74"/>
      <c r="BP1251" s="74"/>
      <c r="BQ1251" s="74"/>
      <c r="BR1251" s="78" t="s">
        <v>13</v>
      </c>
      <c r="BS1251" s="74" t="s">
        <v>13</v>
      </c>
      <c r="BT1251" s="78" t="s">
        <v>13</v>
      </c>
      <c r="BU1251" s="74" t="s">
        <v>13</v>
      </c>
      <c r="BV1251" s="74" t="s">
        <v>13</v>
      </c>
      <c r="BW1251" s="74" t="s">
        <v>13</v>
      </c>
      <c r="BX1251" s="74" t="s">
        <v>13</v>
      </c>
      <c r="BY1251" s="74" t="s">
        <v>13</v>
      </c>
      <c r="BZ1251" s="78" t="s">
        <v>13</v>
      </c>
      <c r="CA1251" s="74" t="s">
        <v>13</v>
      </c>
      <c r="CB1251" s="78" t="s">
        <v>13</v>
      </c>
      <c r="CC1251" s="74" t="s">
        <v>13</v>
      </c>
      <c r="CD1251" s="74" t="s">
        <v>13</v>
      </c>
      <c r="CE1251" s="74" t="s">
        <v>13</v>
      </c>
      <c r="CF1251" s="74" t="s">
        <v>13</v>
      </c>
      <c r="CG1251" s="74" t="s">
        <v>13</v>
      </c>
      <c r="CH1251" s="78" t="s">
        <v>13</v>
      </c>
      <c r="CI1251" s="74" t="s">
        <v>13</v>
      </c>
      <c r="CJ1251" s="78" t="s">
        <v>13</v>
      </c>
      <c r="CK1251" s="74" t="s">
        <v>13</v>
      </c>
      <c r="CL1251" s="74" t="s">
        <v>13</v>
      </c>
      <c r="CM1251" s="74" t="s">
        <v>13</v>
      </c>
      <c r="CN1251" s="74" t="s">
        <v>13</v>
      </c>
      <c r="CO1251" s="74" t="s">
        <v>13</v>
      </c>
      <c r="CP1251" s="78"/>
      <c r="CQ1251" s="74"/>
      <c r="CR1251" s="78"/>
      <c r="CS1251" s="74"/>
      <c r="CT1251" s="74"/>
      <c r="CU1251" s="74"/>
      <c r="CV1251" s="74"/>
      <c r="CW1251" s="74"/>
    </row>
    <row r="1252" spans="1:101" ht="16.5" x14ac:dyDescent="0.3">
      <c r="A1252" s="74" t="s">
        <v>297</v>
      </c>
      <c r="B1252" s="74">
        <v>202</v>
      </c>
      <c r="C1252" s="74">
        <v>10004048</v>
      </c>
      <c r="D1252" s="74" t="s">
        <v>27</v>
      </c>
      <c r="E1252" s="74" t="s">
        <v>163</v>
      </c>
      <c r="F1252" s="78">
        <v>1705</v>
      </c>
      <c r="G1252" s="74">
        <v>2.2999999999999998</v>
      </c>
      <c r="H1252" s="78">
        <v>1665</v>
      </c>
      <c r="I1252" s="74">
        <v>11.2</v>
      </c>
      <c r="J1252" s="74">
        <v>18.600000000000001</v>
      </c>
      <c r="K1252" s="74">
        <v>59.7</v>
      </c>
      <c r="L1252" s="74">
        <v>65.400000000000006</v>
      </c>
      <c r="M1252" s="74">
        <v>70.2</v>
      </c>
      <c r="N1252" s="78" t="s">
        <v>13</v>
      </c>
      <c r="O1252" s="74" t="s">
        <v>13</v>
      </c>
      <c r="P1252" s="78" t="s">
        <v>13</v>
      </c>
      <c r="Q1252" s="74" t="s">
        <v>13</v>
      </c>
      <c r="R1252" s="74" t="s">
        <v>13</v>
      </c>
      <c r="S1252" s="74" t="s">
        <v>13</v>
      </c>
      <c r="T1252" s="74" t="s">
        <v>13</v>
      </c>
      <c r="U1252" s="74" t="s">
        <v>13</v>
      </c>
      <c r="V1252" s="78" t="s">
        <v>13</v>
      </c>
      <c r="W1252" s="74" t="s">
        <v>13</v>
      </c>
      <c r="X1252" s="78" t="s">
        <v>13</v>
      </c>
      <c r="Y1252" s="74" t="s">
        <v>13</v>
      </c>
      <c r="Z1252" s="74" t="s">
        <v>13</v>
      </c>
      <c r="AA1252" s="74" t="s">
        <v>13</v>
      </c>
      <c r="AB1252" s="74" t="s">
        <v>13</v>
      </c>
      <c r="AC1252" s="74" t="s">
        <v>13</v>
      </c>
      <c r="AD1252" s="78"/>
      <c r="AE1252" s="74"/>
      <c r="AF1252" s="78"/>
      <c r="AG1252" s="74"/>
      <c r="AH1252" s="74"/>
      <c r="AI1252" s="74"/>
      <c r="AJ1252" s="74"/>
      <c r="AK1252" s="74"/>
      <c r="AL1252" s="78">
        <v>990</v>
      </c>
      <c r="AM1252" s="74">
        <v>2.1</v>
      </c>
      <c r="AN1252" s="78">
        <v>970</v>
      </c>
      <c r="AO1252" s="74">
        <v>14.3</v>
      </c>
      <c r="AP1252" s="74">
        <v>18.899999999999999</v>
      </c>
      <c r="AQ1252" s="74">
        <v>53.6</v>
      </c>
      <c r="AR1252" s="74">
        <v>62.3</v>
      </c>
      <c r="AS1252" s="74">
        <v>66.8</v>
      </c>
      <c r="AT1252" s="78" t="s">
        <v>13</v>
      </c>
      <c r="AU1252" s="74" t="s">
        <v>13</v>
      </c>
      <c r="AV1252" s="78" t="s">
        <v>13</v>
      </c>
      <c r="AW1252" s="74" t="s">
        <v>13</v>
      </c>
      <c r="AX1252" s="74" t="s">
        <v>13</v>
      </c>
      <c r="AY1252" s="74" t="s">
        <v>13</v>
      </c>
      <c r="AZ1252" s="74" t="s">
        <v>13</v>
      </c>
      <c r="BA1252" s="74" t="s">
        <v>13</v>
      </c>
      <c r="BB1252" s="78" t="s">
        <v>13</v>
      </c>
      <c r="BC1252" s="74" t="s">
        <v>13</v>
      </c>
      <c r="BD1252" s="78" t="s">
        <v>13</v>
      </c>
      <c r="BE1252" s="74" t="s">
        <v>13</v>
      </c>
      <c r="BF1252" s="74" t="s">
        <v>13</v>
      </c>
      <c r="BG1252" s="74" t="s">
        <v>13</v>
      </c>
      <c r="BH1252" s="74" t="s">
        <v>13</v>
      </c>
      <c r="BI1252" s="74" t="s">
        <v>13</v>
      </c>
      <c r="BJ1252" s="78"/>
      <c r="BK1252" s="74"/>
      <c r="BL1252" s="78"/>
      <c r="BM1252" s="74"/>
      <c r="BN1252" s="74"/>
      <c r="BO1252" s="74"/>
      <c r="BP1252" s="74"/>
      <c r="BQ1252" s="74"/>
      <c r="BR1252" s="78">
        <v>2695</v>
      </c>
      <c r="BS1252" s="74">
        <v>2.2999999999999998</v>
      </c>
      <c r="BT1252" s="78">
        <v>2635</v>
      </c>
      <c r="BU1252" s="74">
        <v>12.3</v>
      </c>
      <c r="BV1252" s="74">
        <v>18.7</v>
      </c>
      <c r="BW1252" s="74">
        <v>57.5</v>
      </c>
      <c r="BX1252" s="74">
        <v>64.3</v>
      </c>
      <c r="BY1252" s="74">
        <v>68.900000000000006</v>
      </c>
      <c r="BZ1252" s="78" t="s">
        <v>13</v>
      </c>
      <c r="CA1252" s="74" t="s">
        <v>13</v>
      </c>
      <c r="CB1252" s="78" t="s">
        <v>13</v>
      </c>
      <c r="CC1252" s="74" t="s">
        <v>13</v>
      </c>
      <c r="CD1252" s="74" t="s">
        <v>13</v>
      </c>
      <c r="CE1252" s="74" t="s">
        <v>13</v>
      </c>
      <c r="CF1252" s="74" t="s">
        <v>13</v>
      </c>
      <c r="CG1252" s="74" t="s">
        <v>13</v>
      </c>
      <c r="CH1252" s="78" t="s">
        <v>13</v>
      </c>
      <c r="CI1252" s="74" t="s">
        <v>13</v>
      </c>
      <c r="CJ1252" s="78" t="s">
        <v>13</v>
      </c>
      <c r="CK1252" s="74" t="s">
        <v>13</v>
      </c>
      <c r="CL1252" s="74" t="s">
        <v>13</v>
      </c>
      <c r="CM1252" s="74" t="s">
        <v>13</v>
      </c>
      <c r="CN1252" s="74" t="s">
        <v>13</v>
      </c>
      <c r="CO1252" s="74" t="s">
        <v>13</v>
      </c>
      <c r="CP1252" s="78"/>
      <c r="CQ1252" s="74"/>
      <c r="CR1252" s="78"/>
      <c r="CS1252" s="74"/>
      <c r="CT1252" s="74"/>
      <c r="CU1252" s="74"/>
      <c r="CV1252" s="74"/>
      <c r="CW1252" s="74"/>
    </row>
    <row r="1253" spans="1:101" ht="16.5" x14ac:dyDescent="0.3">
      <c r="A1253" s="74" t="s">
        <v>297</v>
      </c>
      <c r="B1253" s="74">
        <v>76</v>
      </c>
      <c r="C1253" s="74">
        <v>10004078</v>
      </c>
      <c r="D1253" s="74" t="s">
        <v>27</v>
      </c>
      <c r="E1253" s="74" t="s">
        <v>165</v>
      </c>
      <c r="F1253" s="78">
        <v>1530</v>
      </c>
      <c r="G1253" s="74">
        <v>2.2999999999999998</v>
      </c>
      <c r="H1253" s="78">
        <v>1495</v>
      </c>
      <c r="I1253" s="74">
        <v>9.5</v>
      </c>
      <c r="J1253" s="74">
        <v>14.3</v>
      </c>
      <c r="K1253" s="74">
        <v>57.2</v>
      </c>
      <c r="L1253" s="74">
        <v>71.599999999999994</v>
      </c>
      <c r="M1253" s="74">
        <v>76.2</v>
      </c>
      <c r="N1253" s="78" t="s">
        <v>13</v>
      </c>
      <c r="O1253" s="74" t="s">
        <v>13</v>
      </c>
      <c r="P1253" s="78" t="s">
        <v>13</v>
      </c>
      <c r="Q1253" s="74" t="s">
        <v>13</v>
      </c>
      <c r="R1253" s="74" t="s">
        <v>13</v>
      </c>
      <c r="S1253" s="74" t="s">
        <v>13</v>
      </c>
      <c r="T1253" s="74" t="s">
        <v>13</v>
      </c>
      <c r="U1253" s="74" t="s">
        <v>13</v>
      </c>
      <c r="V1253" s="78" t="s">
        <v>13</v>
      </c>
      <c r="W1253" s="74" t="s">
        <v>13</v>
      </c>
      <c r="X1253" s="78" t="s">
        <v>13</v>
      </c>
      <c r="Y1253" s="74" t="s">
        <v>13</v>
      </c>
      <c r="Z1253" s="74" t="s">
        <v>13</v>
      </c>
      <c r="AA1253" s="74" t="s">
        <v>13</v>
      </c>
      <c r="AB1253" s="74" t="s">
        <v>13</v>
      </c>
      <c r="AC1253" s="74" t="s">
        <v>13</v>
      </c>
      <c r="AD1253" s="78"/>
      <c r="AE1253" s="74"/>
      <c r="AF1253" s="78"/>
      <c r="AG1253" s="74"/>
      <c r="AH1253" s="74"/>
      <c r="AI1253" s="74"/>
      <c r="AJ1253" s="74"/>
      <c r="AK1253" s="74"/>
      <c r="AL1253" s="78">
        <v>1310</v>
      </c>
      <c r="AM1253" s="74">
        <v>2.8</v>
      </c>
      <c r="AN1253" s="78">
        <v>1270</v>
      </c>
      <c r="AO1253" s="74">
        <v>11.7</v>
      </c>
      <c r="AP1253" s="74">
        <v>16</v>
      </c>
      <c r="AQ1253" s="74">
        <v>55.4</v>
      </c>
      <c r="AR1253" s="74">
        <v>65.099999999999994</v>
      </c>
      <c r="AS1253" s="74">
        <v>72.2</v>
      </c>
      <c r="AT1253" s="78" t="s">
        <v>13</v>
      </c>
      <c r="AU1253" s="74" t="s">
        <v>13</v>
      </c>
      <c r="AV1253" s="78" t="s">
        <v>13</v>
      </c>
      <c r="AW1253" s="74" t="s">
        <v>13</v>
      </c>
      <c r="AX1253" s="74" t="s">
        <v>13</v>
      </c>
      <c r="AY1253" s="74" t="s">
        <v>13</v>
      </c>
      <c r="AZ1253" s="74" t="s">
        <v>13</v>
      </c>
      <c r="BA1253" s="74" t="s">
        <v>13</v>
      </c>
      <c r="BB1253" s="78" t="s">
        <v>13</v>
      </c>
      <c r="BC1253" s="74" t="s">
        <v>13</v>
      </c>
      <c r="BD1253" s="78" t="s">
        <v>13</v>
      </c>
      <c r="BE1253" s="74" t="s">
        <v>13</v>
      </c>
      <c r="BF1253" s="74" t="s">
        <v>13</v>
      </c>
      <c r="BG1253" s="74" t="s">
        <v>13</v>
      </c>
      <c r="BH1253" s="74" t="s">
        <v>13</v>
      </c>
      <c r="BI1253" s="74" t="s">
        <v>13</v>
      </c>
      <c r="BJ1253" s="78"/>
      <c r="BK1253" s="74"/>
      <c r="BL1253" s="78"/>
      <c r="BM1253" s="74"/>
      <c r="BN1253" s="74"/>
      <c r="BO1253" s="74"/>
      <c r="BP1253" s="74"/>
      <c r="BQ1253" s="74"/>
      <c r="BR1253" s="78">
        <v>2835</v>
      </c>
      <c r="BS1253" s="74">
        <v>2.5</v>
      </c>
      <c r="BT1253" s="78">
        <v>2765</v>
      </c>
      <c r="BU1253" s="74">
        <v>10.5</v>
      </c>
      <c r="BV1253" s="74">
        <v>15.1</v>
      </c>
      <c r="BW1253" s="74">
        <v>56.4</v>
      </c>
      <c r="BX1253" s="74">
        <v>68.599999999999994</v>
      </c>
      <c r="BY1253" s="74">
        <v>74.400000000000006</v>
      </c>
      <c r="BZ1253" s="78" t="s">
        <v>13</v>
      </c>
      <c r="CA1253" s="74" t="s">
        <v>13</v>
      </c>
      <c r="CB1253" s="78" t="s">
        <v>13</v>
      </c>
      <c r="CC1253" s="74" t="s">
        <v>13</v>
      </c>
      <c r="CD1253" s="74" t="s">
        <v>13</v>
      </c>
      <c r="CE1253" s="74" t="s">
        <v>13</v>
      </c>
      <c r="CF1253" s="74" t="s">
        <v>13</v>
      </c>
      <c r="CG1253" s="74" t="s">
        <v>13</v>
      </c>
      <c r="CH1253" s="78" t="s">
        <v>13</v>
      </c>
      <c r="CI1253" s="74" t="s">
        <v>13</v>
      </c>
      <c r="CJ1253" s="78" t="s">
        <v>13</v>
      </c>
      <c r="CK1253" s="74" t="s">
        <v>13</v>
      </c>
      <c r="CL1253" s="74" t="s">
        <v>13</v>
      </c>
      <c r="CM1253" s="74" t="s">
        <v>13</v>
      </c>
      <c r="CN1253" s="74" t="s">
        <v>13</v>
      </c>
      <c r="CO1253" s="74" t="s">
        <v>13</v>
      </c>
      <c r="CP1253" s="78"/>
      <c r="CQ1253" s="74"/>
      <c r="CR1253" s="78"/>
      <c r="CS1253" s="74"/>
      <c r="CT1253" s="74"/>
      <c r="CU1253" s="74"/>
      <c r="CV1253" s="74"/>
      <c r="CW1253" s="74"/>
    </row>
    <row r="1254" spans="1:101" ht="16.5" x14ac:dyDescent="0.3">
      <c r="A1254" s="74" t="s">
        <v>297</v>
      </c>
      <c r="B1254" s="74">
        <v>137</v>
      </c>
      <c r="C1254" s="74">
        <v>10004063</v>
      </c>
      <c r="D1254" s="74" t="s">
        <v>27</v>
      </c>
      <c r="E1254" s="74" t="s">
        <v>167</v>
      </c>
      <c r="F1254" s="78">
        <v>335</v>
      </c>
      <c r="G1254" s="74">
        <v>1.2</v>
      </c>
      <c r="H1254" s="78">
        <v>330</v>
      </c>
      <c r="I1254" s="74">
        <v>10.199999999999999</v>
      </c>
      <c r="J1254" s="74">
        <v>10.5</v>
      </c>
      <c r="K1254" s="74">
        <v>61.7</v>
      </c>
      <c r="L1254" s="74">
        <v>73.5</v>
      </c>
      <c r="M1254" s="74">
        <v>79.2</v>
      </c>
      <c r="N1254" s="78" t="s">
        <v>13</v>
      </c>
      <c r="O1254" s="74" t="s">
        <v>13</v>
      </c>
      <c r="P1254" s="78" t="s">
        <v>13</v>
      </c>
      <c r="Q1254" s="74" t="s">
        <v>13</v>
      </c>
      <c r="R1254" s="74" t="s">
        <v>13</v>
      </c>
      <c r="S1254" s="74" t="s">
        <v>13</v>
      </c>
      <c r="T1254" s="74" t="s">
        <v>13</v>
      </c>
      <c r="U1254" s="74" t="s">
        <v>13</v>
      </c>
      <c r="V1254" s="78" t="s">
        <v>13</v>
      </c>
      <c r="W1254" s="74" t="s">
        <v>13</v>
      </c>
      <c r="X1254" s="78" t="s">
        <v>13</v>
      </c>
      <c r="Y1254" s="74" t="s">
        <v>13</v>
      </c>
      <c r="Z1254" s="74" t="s">
        <v>13</v>
      </c>
      <c r="AA1254" s="74" t="s">
        <v>13</v>
      </c>
      <c r="AB1254" s="74" t="s">
        <v>13</v>
      </c>
      <c r="AC1254" s="74" t="s">
        <v>13</v>
      </c>
      <c r="AD1254" s="78"/>
      <c r="AE1254" s="74"/>
      <c r="AF1254" s="78"/>
      <c r="AG1254" s="74"/>
      <c r="AH1254" s="74"/>
      <c r="AI1254" s="74"/>
      <c r="AJ1254" s="74"/>
      <c r="AK1254" s="74"/>
      <c r="AL1254" s="78">
        <v>345</v>
      </c>
      <c r="AM1254" s="74">
        <v>1.7</v>
      </c>
      <c r="AN1254" s="78">
        <v>340</v>
      </c>
      <c r="AO1254" s="74">
        <v>9.5</v>
      </c>
      <c r="AP1254" s="74">
        <v>15.4</v>
      </c>
      <c r="AQ1254" s="74">
        <v>59.8</v>
      </c>
      <c r="AR1254" s="74">
        <v>66.900000000000006</v>
      </c>
      <c r="AS1254" s="74">
        <v>75.099999999999994</v>
      </c>
      <c r="AT1254" s="78" t="s">
        <v>13</v>
      </c>
      <c r="AU1254" s="74" t="s">
        <v>13</v>
      </c>
      <c r="AV1254" s="78" t="s">
        <v>13</v>
      </c>
      <c r="AW1254" s="74" t="s">
        <v>13</v>
      </c>
      <c r="AX1254" s="74" t="s">
        <v>13</v>
      </c>
      <c r="AY1254" s="74" t="s">
        <v>13</v>
      </c>
      <c r="AZ1254" s="74" t="s">
        <v>13</v>
      </c>
      <c r="BA1254" s="74" t="s">
        <v>13</v>
      </c>
      <c r="BB1254" s="78" t="s">
        <v>13</v>
      </c>
      <c r="BC1254" s="74" t="s">
        <v>13</v>
      </c>
      <c r="BD1254" s="78" t="s">
        <v>13</v>
      </c>
      <c r="BE1254" s="74" t="s">
        <v>13</v>
      </c>
      <c r="BF1254" s="74" t="s">
        <v>13</v>
      </c>
      <c r="BG1254" s="74" t="s">
        <v>13</v>
      </c>
      <c r="BH1254" s="74" t="s">
        <v>13</v>
      </c>
      <c r="BI1254" s="74" t="s">
        <v>13</v>
      </c>
      <c r="BJ1254" s="78"/>
      <c r="BK1254" s="74"/>
      <c r="BL1254" s="78"/>
      <c r="BM1254" s="74"/>
      <c r="BN1254" s="74"/>
      <c r="BO1254" s="74"/>
      <c r="BP1254" s="74"/>
      <c r="BQ1254" s="74"/>
      <c r="BR1254" s="78">
        <v>680</v>
      </c>
      <c r="BS1254" s="74">
        <v>1.5</v>
      </c>
      <c r="BT1254" s="78">
        <v>670</v>
      </c>
      <c r="BU1254" s="74">
        <v>9.9</v>
      </c>
      <c r="BV1254" s="74">
        <v>13</v>
      </c>
      <c r="BW1254" s="74">
        <v>60.7</v>
      </c>
      <c r="BX1254" s="74">
        <v>70.099999999999994</v>
      </c>
      <c r="BY1254" s="74">
        <v>77.2</v>
      </c>
      <c r="BZ1254" s="78" t="s">
        <v>13</v>
      </c>
      <c r="CA1254" s="74" t="s">
        <v>13</v>
      </c>
      <c r="CB1254" s="78" t="s">
        <v>13</v>
      </c>
      <c r="CC1254" s="74" t="s">
        <v>13</v>
      </c>
      <c r="CD1254" s="74" t="s">
        <v>13</v>
      </c>
      <c r="CE1254" s="74" t="s">
        <v>13</v>
      </c>
      <c r="CF1254" s="74" t="s">
        <v>13</v>
      </c>
      <c r="CG1254" s="74" t="s">
        <v>13</v>
      </c>
      <c r="CH1254" s="78" t="s">
        <v>13</v>
      </c>
      <c r="CI1254" s="74" t="s">
        <v>13</v>
      </c>
      <c r="CJ1254" s="78" t="s">
        <v>13</v>
      </c>
      <c r="CK1254" s="74" t="s">
        <v>13</v>
      </c>
      <c r="CL1254" s="74" t="s">
        <v>13</v>
      </c>
      <c r="CM1254" s="74" t="s">
        <v>13</v>
      </c>
      <c r="CN1254" s="74" t="s">
        <v>13</v>
      </c>
      <c r="CO1254" s="74" t="s">
        <v>13</v>
      </c>
      <c r="CP1254" s="78"/>
      <c r="CQ1254" s="74"/>
      <c r="CR1254" s="78"/>
      <c r="CS1254" s="74"/>
      <c r="CT1254" s="74"/>
      <c r="CU1254" s="74"/>
      <c r="CV1254" s="74"/>
      <c r="CW1254" s="74"/>
    </row>
    <row r="1255" spans="1:101" ht="16.5" x14ac:dyDescent="0.3">
      <c r="A1255" s="74" t="s">
        <v>297</v>
      </c>
      <c r="B1255" s="74">
        <v>138</v>
      </c>
      <c r="C1255" s="74">
        <v>10007771</v>
      </c>
      <c r="D1255" s="74" t="s">
        <v>27</v>
      </c>
      <c r="E1255" s="74" t="s">
        <v>169</v>
      </c>
      <c r="F1255" s="78" t="s">
        <v>13</v>
      </c>
      <c r="G1255" s="74" t="s">
        <v>13</v>
      </c>
      <c r="H1255" s="78" t="s">
        <v>13</v>
      </c>
      <c r="I1255" s="74" t="s">
        <v>13</v>
      </c>
      <c r="J1255" s="74" t="s">
        <v>13</v>
      </c>
      <c r="K1255" s="74" t="s">
        <v>13</v>
      </c>
      <c r="L1255" s="74" t="s">
        <v>13</v>
      </c>
      <c r="M1255" s="74" t="s">
        <v>13</v>
      </c>
      <c r="N1255" s="78" t="s">
        <v>13</v>
      </c>
      <c r="O1255" s="74" t="s">
        <v>13</v>
      </c>
      <c r="P1255" s="78" t="s">
        <v>13</v>
      </c>
      <c r="Q1255" s="74" t="s">
        <v>13</v>
      </c>
      <c r="R1255" s="74" t="s">
        <v>13</v>
      </c>
      <c r="S1255" s="74" t="s">
        <v>13</v>
      </c>
      <c r="T1255" s="74" t="s">
        <v>13</v>
      </c>
      <c r="U1255" s="74" t="s">
        <v>13</v>
      </c>
      <c r="V1255" s="78" t="s">
        <v>13</v>
      </c>
      <c r="W1255" s="74" t="s">
        <v>13</v>
      </c>
      <c r="X1255" s="78" t="s">
        <v>13</v>
      </c>
      <c r="Y1255" s="74" t="s">
        <v>13</v>
      </c>
      <c r="Z1255" s="74" t="s">
        <v>13</v>
      </c>
      <c r="AA1255" s="74" t="s">
        <v>13</v>
      </c>
      <c r="AB1255" s="74" t="s">
        <v>13</v>
      </c>
      <c r="AC1255" s="74" t="s">
        <v>13</v>
      </c>
      <c r="AD1255" s="78"/>
      <c r="AE1255" s="74"/>
      <c r="AF1255" s="78"/>
      <c r="AG1255" s="74"/>
      <c r="AH1255" s="74"/>
      <c r="AI1255" s="74"/>
      <c r="AJ1255" s="74"/>
      <c r="AK1255" s="74"/>
      <c r="AL1255" s="78" t="s">
        <v>13</v>
      </c>
      <c r="AM1255" s="74" t="s">
        <v>13</v>
      </c>
      <c r="AN1255" s="78" t="s">
        <v>13</v>
      </c>
      <c r="AO1255" s="74" t="s">
        <v>13</v>
      </c>
      <c r="AP1255" s="74" t="s">
        <v>13</v>
      </c>
      <c r="AQ1255" s="74" t="s">
        <v>13</v>
      </c>
      <c r="AR1255" s="74" t="s">
        <v>13</v>
      </c>
      <c r="AS1255" s="74" t="s">
        <v>13</v>
      </c>
      <c r="AT1255" s="78" t="s">
        <v>13</v>
      </c>
      <c r="AU1255" s="74" t="s">
        <v>13</v>
      </c>
      <c r="AV1255" s="78" t="s">
        <v>13</v>
      </c>
      <c r="AW1255" s="74" t="s">
        <v>13</v>
      </c>
      <c r="AX1255" s="74" t="s">
        <v>13</v>
      </c>
      <c r="AY1255" s="74" t="s">
        <v>13</v>
      </c>
      <c r="AZ1255" s="74" t="s">
        <v>13</v>
      </c>
      <c r="BA1255" s="74" t="s">
        <v>13</v>
      </c>
      <c r="BB1255" s="78" t="s">
        <v>13</v>
      </c>
      <c r="BC1255" s="74" t="s">
        <v>13</v>
      </c>
      <c r="BD1255" s="78" t="s">
        <v>13</v>
      </c>
      <c r="BE1255" s="74" t="s">
        <v>13</v>
      </c>
      <c r="BF1255" s="74" t="s">
        <v>13</v>
      </c>
      <c r="BG1255" s="74" t="s">
        <v>13</v>
      </c>
      <c r="BH1255" s="74" t="s">
        <v>13</v>
      </c>
      <c r="BI1255" s="74" t="s">
        <v>13</v>
      </c>
      <c r="BJ1255" s="78"/>
      <c r="BK1255" s="74"/>
      <c r="BL1255" s="78"/>
      <c r="BM1255" s="74"/>
      <c r="BN1255" s="74"/>
      <c r="BO1255" s="74"/>
      <c r="BP1255" s="74"/>
      <c r="BQ1255" s="74"/>
      <c r="BR1255" s="78" t="s">
        <v>13</v>
      </c>
      <c r="BS1255" s="74" t="s">
        <v>13</v>
      </c>
      <c r="BT1255" s="78" t="s">
        <v>13</v>
      </c>
      <c r="BU1255" s="74" t="s">
        <v>13</v>
      </c>
      <c r="BV1255" s="74" t="s">
        <v>13</v>
      </c>
      <c r="BW1255" s="74" t="s">
        <v>13</v>
      </c>
      <c r="BX1255" s="74" t="s">
        <v>13</v>
      </c>
      <c r="BY1255" s="74" t="s">
        <v>13</v>
      </c>
      <c r="BZ1255" s="78" t="s">
        <v>13</v>
      </c>
      <c r="CA1255" s="74" t="s">
        <v>13</v>
      </c>
      <c r="CB1255" s="78" t="s">
        <v>13</v>
      </c>
      <c r="CC1255" s="74" t="s">
        <v>13</v>
      </c>
      <c r="CD1255" s="74" t="s">
        <v>13</v>
      </c>
      <c r="CE1255" s="74" t="s">
        <v>13</v>
      </c>
      <c r="CF1255" s="74" t="s">
        <v>13</v>
      </c>
      <c r="CG1255" s="74" t="s">
        <v>13</v>
      </c>
      <c r="CH1255" s="78" t="s">
        <v>13</v>
      </c>
      <c r="CI1255" s="74" t="s">
        <v>13</v>
      </c>
      <c r="CJ1255" s="78" t="s">
        <v>13</v>
      </c>
      <c r="CK1255" s="74" t="s">
        <v>13</v>
      </c>
      <c r="CL1255" s="74" t="s">
        <v>13</v>
      </c>
      <c r="CM1255" s="74" t="s">
        <v>13</v>
      </c>
      <c r="CN1255" s="74" t="s">
        <v>13</v>
      </c>
      <c r="CO1255" s="74" t="s">
        <v>13</v>
      </c>
      <c r="CP1255" s="78"/>
      <c r="CQ1255" s="74"/>
      <c r="CR1255" s="78"/>
      <c r="CS1255" s="74"/>
      <c r="CT1255" s="74"/>
      <c r="CU1255" s="74"/>
      <c r="CV1255" s="74"/>
      <c r="CW1255" s="74"/>
    </row>
    <row r="1256" spans="1:101" ht="16.5" x14ac:dyDescent="0.3">
      <c r="A1256" s="74" t="s">
        <v>297</v>
      </c>
      <c r="B1256" s="74">
        <v>152</v>
      </c>
      <c r="C1256" s="74">
        <v>10004113</v>
      </c>
      <c r="D1256" s="74" t="s">
        <v>36</v>
      </c>
      <c r="E1256" s="74" t="s">
        <v>171</v>
      </c>
      <c r="F1256" s="78">
        <v>1115</v>
      </c>
      <c r="G1256" s="74">
        <v>0.3</v>
      </c>
      <c r="H1256" s="78">
        <v>1115</v>
      </c>
      <c r="I1256" s="74">
        <v>8</v>
      </c>
      <c r="J1256" s="74">
        <v>9.6999999999999993</v>
      </c>
      <c r="K1256" s="74">
        <v>62.1</v>
      </c>
      <c r="L1256" s="74">
        <v>75.400000000000006</v>
      </c>
      <c r="M1256" s="74">
        <v>82.3</v>
      </c>
      <c r="N1256" s="78" t="s">
        <v>13</v>
      </c>
      <c r="O1256" s="74" t="s">
        <v>13</v>
      </c>
      <c r="P1256" s="78" t="s">
        <v>13</v>
      </c>
      <c r="Q1256" s="74" t="s">
        <v>13</v>
      </c>
      <c r="R1256" s="74" t="s">
        <v>13</v>
      </c>
      <c r="S1256" s="74" t="s">
        <v>13</v>
      </c>
      <c r="T1256" s="74" t="s">
        <v>13</v>
      </c>
      <c r="U1256" s="74" t="s">
        <v>13</v>
      </c>
      <c r="V1256" s="78" t="s">
        <v>13</v>
      </c>
      <c r="W1256" s="74" t="s">
        <v>13</v>
      </c>
      <c r="X1256" s="78" t="s">
        <v>13</v>
      </c>
      <c r="Y1256" s="74" t="s">
        <v>13</v>
      </c>
      <c r="Z1256" s="74" t="s">
        <v>13</v>
      </c>
      <c r="AA1256" s="74" t="s">
        <v>13</v>
      </c>
      <c r="AB1256" s="74" t="s">
        <v>13</v>
      </c>
      <c r="AC1256" s="74" t="s">
        <v>13</v>
      </c>
      <c r="AD1256" s="78"/>
      <c r="AE1256" s="74"/>
      <c r="AF1256" s="78"/>
      <c r="AG1256" s="74"/>
      <c r="AH1256" s="74"/>
      <c r="AI1256" s="74"/>
      <c r="AJ1256" s="74"/>
      <c r="AK1256" s="74"/>
      <c r="AL1256" s="78">
        <v>1570</v>
      </c>
      <c r="AM1256" s="74">
        <v>0.4</v>
      </c>
      <c r="AN1256" s="78">
        <v>1565</v>
      </c>
      <c r="AO1256" s="74">
        <v>10.4</v>
      </c>
      <c r="AP1256" s="74">
        <v>9.6999999999999993</v>
      </c>
      <c r="AQ1256" s="74">
        <v>63.7</v>
      </c>
      <c r="AR1256" s="74">
        <v>73.599999999999994</v>
      </c>
      <c r="AS1256" s="74">
        <v>79.900000000000006</v>
      </c>
      <c r="AT1256" s="78" t="s">
        <v>13</v>
      </c>
      <c r="AU1256" s="74" t="s">
        <v>13</v>
      </c>
      <c r="AV1256" s="78" t="s">
        <v>13</v>
      </c>
      <c r="AW1256" s="74" t="s">
        <v>13</v>
      </c>
      <c r="AX1256" s="74" t="s">
        <v>13</v>
      </c>
      <c r="AY1256" s="74" t="s">
        <v>13</v>
      </c>
      <c r="AZ1256" s="74" t="s">
        <v>13</v>
      </c>
      <c r="BA1256" s="74" t="s">
        <v>13</v>
      </c>
      <c r="BB1256" s="78" t="s">
        <v>13</v>
      </c>
      <c r="BC1256" s="74" t="s">
        <v>13</v>
      </c>
      <c r="BD1256" s="78" t="s">
        <v>13</v>
      </c>
      <c r="BE1256" s="74" t="s">
        <v>13</v>
      </c>
      <c r="BF1256" s="74" t="s">
        <v>13</v>
      </c>
      <c r="BG1256" s="74" t="s">
        <v>13</v>
      </c>
      <c r="BH1256" s="74" t="s">
        <v>13</v>
      </c>
      <c r="BI1256" s="74" t="s">
        <v>13</v>
      </c>
      <c r="BJ1256" s="78"/>
      <c r="BK1256" s="74"/>
      <c r="BL1256" s="78"/>
      <c r="BM1256" s="74"/>
      <c r="BN1256" s="74"/>
      <c r="BO1256" s="74"/>
      <c r="BP1256" s="74"/>
      <c r="BQ1256" s="74"/>
      <c r="BR1256" s="78">
        <v>2685</v>
      </c>
      <c r="BS1256" s="74">
        <v>0.3</v>
      </c>
      <c r="BT1256" s="78">
        <v>2675</v>
      </c>
      <c r="BU1256" s="74">
        <v>9.4</v>
      </c>
      <c r="BV1256" s="74">
        <v>9.6999999999999993</v>
      </c>
      <c r="BW1256" s="74">
        <v>63</v>
      </c>
      <c r="BX1256" s="74">
        <v>74.3</v>
      </c>
      <c r="BY1256" s="74">
        <v>80.900000000000006</v>
      </c>
      <c r="BZ1256" s="78" t="s">
        <v>13</v>
      </c>
      <c r="CA1256" s="74" t="s">
        <v>13</v>
      </c>
      <c r="CB1256" s="78" t="s">
        <v>13</v>
      </c>
      <c r="CC1256" s="74" t="s">
        <v>13</v>
      </c>
      <c r="CD1256" s="74" t="s">
        <v>13</v>
      </c>
      <c r="CE1256" s="74" t="s">
        <v>13</v>
      </c>
      <c r="CF1256" s="74" t="s">
        <v>13</v>
      </c>
      <c r="CG1256" s="74" t="s">
        <v>13</v>
      </c>
      <c r="CH1256" s="78" t="s">
        <v>13</v>
      </c>
      <c r="CI1256" s="74" t="s">
        <v>13</v>
      </c>
      <c r="CJ1256" s="78" t="s">
        <v>13</v>
      </c>
      <c r="CK1256" s="74" t="s">
        <v>13</v>
      </c>
      <c r="CL1256" s="74" t="s">
        <v>13</v>
      </c>
      <c r="CM1256" s="74" t="s">
        <v>13</v>
      </c>
      <c r="CN1256" s="74" t="s">
        <v>13</v>
      </c>
      <c r="CO1256" s="74" t="s">
        <v>13</v>
      </c>
      <c r="CP1256" s="78"/>
      <c r="CQ1256" s="74"/>
      <c r="CR1256" s="78"/>
      <c r="CS1256" s="74"/>
      <c r="CT1256" s="74"/>
      <c r="CU1256" s="74"/>
      <c r="CV1256" s="74"/>
      <c r="CW1256" s="74"/>
    </row>
    <row r="1257" spans="1:101" ht="16.5" x14ac:dyDescent="0.3">
      <c r="A1257" s="74" t="s">
        <v>297</v>
      </c>
      <c r="B1257" s="74">
        <v>66</v>
      </c>
      <c r="C1257" s="74">
        <v>10004180</v>
      </c>
      <c r="D1257" s="74" t="s">
        <v>39</v>
      </c>
      <c r="E1257" s="74" t="s">
        <v>173</v>
      </c>
      <c r="F1257" s="78">
        <v>3765</v>
      </c>
      <c r="G1257" s="74">
        <v>0.8</v>
      </c>
      <c r="H1257" s="78">
        <v>3735</v>
      </c>
      <c r="I1257" s="74">
        <v>6.5</v>
      </c>
      <c r="J1257" s="74">
        <v>12.2</v>
      </c>
      <c r="K1257" s="74">
        <v>65.5</v>
      </c>
      <c r="L1257" s="74">
        <v>76</v>
      </c>
      <c r="M1257" s="74">
        <v>81.3</v>
      </c>
      <c r="N1257" s="78" t="s">
        <v>13</v>
      </c>
      <c r="O1257" s="74" t="s">
        <v>13</v>
      </c>
      <c r="P1257" s="78" t="s">
        <v>13</v>
      </c>
      <c r="Q1257" s="74" t="s">
        <v>13</v>
      </c>
      <c r="R1257" s="74" t="s">
        <v>13</v>
      </c>
      <c r="S1257" s="74" t="s">
        <v>13</v>
      </c>
      <c r="T1257" s="74" t="s">
        <v>13</v>
      </c>
      <c r="U1257" s="74" t="s">
        <v>13</v>
      </c>
      <c r="V1257" s="78" t="s">
        <v>13</v>
      </c>
      <c r="W1257" s="74" t="s">
        <v>13</v>
      </c>
      <c r="X1257" s="78" t="s">
        <v>13</v>
      </c>
      <c r="Y1257" s="74" t="s">
        <v>13</v>
      </c>
      <c r="Z1257" s="74" t="s">
        <v>13</v>
      </c>
      <c r="AA1257" s="74" t="s">
        <v>13</v>
      </c>
      <c r="AB1257" s="74" t="s">
        <v>13</v>
      </c>
      <c r="AC1257" s="74" t="s">
        <v>13</v>
      </c>
      <c r="AD1257" s="78"/>
      <c r="AE1257" s="74"/>
      <c r="AF1257" s="78"/>
      <c r="AG1257" s="74"/>
      <c r="AH1257" s="74"/>
      <c r="AI1257" s="74"/>
      <c r="AJ1257" s="74"/>
      <c r="AK1257" s="74"/>
      <c r="AL1257" s="78">
        <v>2665</v>
      </c>
      <c r="AM1257" s="74">
        <v>0.6</v>
      </c>
      <c r="AN1257" s="78">
        <v>2645</v>
      </c>
      <c r="AO1257" s="74">
        <v>7.6</v>
      </c>
      <c r="AP1257" s="74">
        <v>14.2</v>
      </c>
      <c r="AQ1257" s="74">
        <v>64.400000000000006</v>
      </c>
      <c r="AR1257" s="74">
        <v>73.599999999999994</v>
      </c>
      <c r="AS1257" s="74">
        <v>78.2</v>
      </c>
      <c r="AT1257" s="78" t="s">
        <v>13</v>
      </c>
      <c r="AU1257" s="74" t="s">
        <v>13</v>
      </c>
      <c r="AV1257" s="78" t="s">
        <v>13</v>
      </c>
      <c r="AW1257" s="74" t="s">
        <v>13</v>
      </c>
      <c r="AX1257" s="74" t="s">
        <v>13</v>
      </c>
      <c r="AY1257" s="74" t="s">
        <v>13</v>
      </c>
      <c r="AZ1257" s="74" t="s">
        <v>13</v>
      </c>
      <c r="BA1257" s="74" t="s">
        <v>13</v>
      </c>
      <c r="BB1257" s="78" t="s">
        <v>13</v>
      </c>
      <c r="BC1257" s="74" t="s">
        <v>13</v>
      </c>
      <c r="BD1257" s="78" t="s">
        <v>13</v>
      </c>
      <c r="BE1257" s="74" t="s">
        <v>13</v>
      </c>
      <c r="BF1257" s="74" t="s">
        <v>13</v>
      </c>
      <c r="BG1257" s="74" t="s">
        <v>13</v>
      </c>
      <c r="BH1257" s="74" t="s">
        <v>13</v>
      </c>
      <c r="BI1257" s="74" t="s">
        <v>13</v>
      </c>
      <c r="BJ1257" s="78"/>
      <c r="BK1257" s="74"/>
      <c r="BL1257" s="78"/>
      <c r="BM1257" s="74"/>
      <c r="BN1257" s="74"/>
      <c r="BO1257" s="74"/>
      <c r="BP1257" s="74"/>
      <c r="BQ1257" s="74"/>
      <c r="BR1257" s="78">
        <v>6430</v>
      </c>
      <c r="BS1257" s="74">
        <v>0.7</v>
      </c>
      <c r="BT1257" s="78">
        <v>6380</v>
      </c>
      <c r="BU1257" s="74">
        <v>7</v>
      </c>
      <c r="BV1257" s="74">
        <v>13</v>
      </c>
      <c r="BW1257" s="74">
        <v>65.099999999999994</v>
      </c>
      <c r="BX1257" s="74">
        <v>75</v>
      </c>
      <c r="BY1257" s="74">
        <v>80</v>
      </c>
      <c r="BZ1257" s="78" t="s">
        <v>13</v>
      </c>
      <c r="CA1257" s="74" t="s">
        <v>13</v>
      </c>
      <c r="CB1257" s="78" t="s">
        <v>13</v>
      </c>
      <c r="CC1257" s="74" t="s">
        <v>13</v>
      </c>
      <c r="CD1257" s="74" t="s">
        <v>13</v>
      </c>
      <c r="CE1257" s="74" t="s">
        <v>13</v>
      </c>
      <c r="CF1257" s="74" t="s">
        <v>13</v>
      </c>
      <c r="CG1257" s="74" t="s">
        <v>13</v>
      </c>
      <c r="CH1257" s="78" t="s">
        <v>13</v>
      </c>
      <c r="CI1257" s="74" t="s">
        <v>13</v>
      </c>
      <c r="CJ1257" s="78" t="s">
        <v>13</v>
      </c>
      <c r="CK1257" s="74" t="s">
        <v>13</v>
      </c>
      <c r="CL1257" s="74" t="s">
        <v>13</v>
      </c>
      <c r="CM1257" s="74" t="s">
        <v>13</v>
      </c>
      <c r="CN1257" s="74" t="s">
        <v>13</v>
      </c>
      <c r="CO1257" s="74" t="s">
        <v>13</v>
      </c>
      <c r="CP1257" s="78"/>
      <c r="CQ1257" s="74"/>
      <c r="CR1257" s="78"/>
      <c r="CS1257" s="74"/>
      <c r="CT1257" s="74"/>
      <c r="CU1257" s="74"/>
      <c r="CV1257" s="74"/>
      <c r="CW1257" s="74"/>
    </row>
    <row r="1258" spans="1:101" ht="16.5" x14ac:dyDescent="0.3">
      <c r="A1258" s="74" t="s">
        <v>297</v>
      </c>
      <c r="B1258" s="74">
        <v>204</v>
      </c>
      <c r="C1258" s="74">
        <v>10007798</v>
      </c>
      <c r="D1258" s="74" t="s">
        <v>39</v>
      </c>
      <c r="E1258" s="74" t="s">
        <v>175</v>
      </c>
      <c r="F1258" s="78">
        <v>3370</v>
      </c>
      <c r="G1258" s="74">
        <v>0.9</v>
      </c>
      <c r="H1258" s="78">
        <v>3340</v>
      </c>
      <c r="I1258" s="74">
        <v>5.4</v>
      </c>
      <c r="J1258" s="74">
        <v>11.1</v>
      </c>
      <c r="K1258" s="74">
        <v>59.7</v>
      </c>
      <c r="L1258" s="74">
        <v>74.5</v>
      </c>
      <c r="M1258" s="74">
        <v>83.4</v>
      </c>
      <c r="N1258" s="78" t="s">
        <v>13</v>
      </c>
      <c r="O1258" s="74" t="s">
        <v>13</v>
      </c>
      <c r="P1258" s="78" t="s">
        <v>13</v>
      </c>
      <c r="Q1258" s="74" t="s">
        <v>13</v>
      </c>
      <c r="R1258" s="74" t="s">
        <v>13</v>
      </c>
      <c r="S1258" s="74" t="s">
        <v>13</v>
      </c>
      <c r="T1258" s="74" t="s">
        <v>13</v>
      </c>
      <c r="U1258" s="74" t="s">
        <v>13</v>
      </c>
      <c r="V1258" s="78" t="s">
        <v>13</v>
      </c>
      <c r="W1258" s="74" t="s">
        <v>13</v>
      </c>
      <c r="X1258" s="78" t="s">
        <v>13</v>
      </c>
      <c r="Y1258" s="74" t="s">
        <v>13</v>
      </c>
      <c r="Z1258" s="74" t="s">
        <v>13</v>
      </c>
      <c r="AA1258" s="74" t="s">
        <v>13</v>
      </c>
      <c r="AB1258" s="74" t="s">
        <v>13</v>
      </c>
      <c r="AC1258" s="74" t="s">
        <v>13</v>
      </c>
      <c r="AD1258" s="78"/>
      <c r="AE1258" s="74"/>
      <c r="AF1258" s="78"/>
      <c r="AG1258" s="74"/>
      <c r="AH1258" s="74"/>
      <c r="AI1258" s="74"/>
      <c r="AJ1258" s="74"/>
      <c r="AK1258" s="74"/>
      <c r="AL1258" s="78">
        <v>2555</v>
      </c>
      <c r="AM1258" s="74">
        <v>0.9</v>
      </c>
      <c r="AN1258" s="78">
        <v>2535</v>
      </c>
      <c r="AO1258" s="74">
        <v>9.1</v>
      </c>
      <c r="AP1258" s="74">
        <v>12</v>
      </c>
      <c r="AQ1258" s="74">
        <v>56.1</v>
      </c>
      <c r="AR1258" s="74">
        <v>69.2</v>
      </c>
      <c r="AS1258" s="74">
        <v>78.900000000000006</v>
      </c>
      <c r="AT1258" s="78" t="s">
        <v>13</v>
      </c>
      <c r="AU1258" s="74" t="s">
        <v>13</v>
      </c>
      <c r="AV1258" s="78" t="s">
        <v>13</v>
      </c>
      <c r="AW1258" s="74" t="s">
        <v>13</v>
      </c>
      <c r="AX1258" s="74" t="s">
        <v>13</v>
      </c>
      <c r="AY1258" s="74" t="s">
        <v>13</v>
      </c>
      <c r="AZ1258" s="74" t="s">
        <v>13</v>
      </c>
      <c r="BA1258" s="74" t="s">
        <v>13</v>
      </c>
      <c r="BB1258" s="78" t="s">
        <v>13</v>
      </c>
      <c r="BC1258" s="74" t="s">
        <v>13</v>
      </c>
      <c r="BD1258" s="78" t="s">
        <v>13</v>
      </c>
      <c r="BE1258" s="74" t="s">
        <v>13</v>
      </c>
      <c r="BF1258" s="74" t="s">
        <v>13</v>
      </c>
      <c r="BG1258" s="74" t="s">
        <v>13</v>
      </c>
      <c r="BH1258" s="74" t="s">
        <v>13</v>
      </c>
      <c r="BI1258" s="74" t="s">
        <v>13</v>
      </c>
      <c r="BJ1258" s="78"/>
      <c r="BK1258" s="74"/>
      <c r="BL1258" s="78"/>
      <c r="BM1258" s="74"/>
      <c r="BN1258" s="74"/>
      <c r="BO1258" s="74"/>
      <c r="BP1258" s="74"/>
      <c r="BQ1258" s="74"/>
      <c r="BR1258" s="78">
        <v>5925</v>
      </c>
      <c r="BS1258" s="74">
        <v>0.9</v>
      </c>
      <c r="BT1258" s="78">
        <v>5875</v>
      </c>
      <c r="BU1258" s="74">
        <v>7</v>
      </c>
      <c r="BV1258" s="74">
        <v>11.5</v>
      </c>
      <c r="BW1258" s="74">
        <v>58.1</v>
      </c>
      <c r="BX1258" s="74">
        <v>72.2</v>
      </c>
      <c r="BY1258" s="74">
        <v>81.5</v>
      </c>
      <c r="BZ1258" s="78" t="s">
        <v>13</v>
      </c>
      <c r="CA1258" s="74" t="s">
        <v>13</v>
      </c>
      <c r="CB1258" s="78" t="s">
        <v>13</v>
      </c>
      <c r="CC1258" s="74" t="s">
        <v>13</v>
      </c>
      <c r="CD1258" s="74" t="s">
        <v>13</v>
      </c>
      <c r="CE1258" s="74" t="s">
        <v>13</v>
      </c>
      <c r="CF1258" s="74" t="s">
        <v>13</v>
      </c>
      <c r="CG1258" s="74" t="s">
        <v>13</v>
      </c>
      <c r="CH1258" s="78" t="s">
        <v>13</v>
      </c>
      <c r="CI1258" s="74" t="s">
        <v>13</v>
      </c>
      <c r="CJ1258" s="78" t="s">
        <v>13</v>
      </c>
      <c r="CK1258" s="74" t="s">
        <v>13</v>
      </c>
      <c r="CL1258" s="74" t="s">
        <v>13</v>
      </c>
      <c r="CM1258" s="74" t="s">
        <v>13</v>
      </c>
      <c r="CN1258" s="74" t="s">
        <v>13</v>
      </c>
      <c r="CO1258" s="74" t="s">
        <v>13</v>
      </c>
      <c r="CP1258" s="78"/>
      <c r="CQ1258" s="74"/>
      <c r="CR1258" s="78"/>
      <c r="CS1258" s="74"/>
      <c r="CT1258" s="74"/>
      <c r="CU1258" s="74"/>
      <c r="CV1258" s="74"/>
      <c r="CW1258" s="74"/>
    </row>
    <row r="1259" spans="1:101" ht="16.5" x14ac:dyDescent="0.3">
      <c r="A1259" s="74" t="s">
        <v>297</v>
      </c>
      <c r="B1259" s="74">
        <v>67</v>
      </c>
      <c r="C1259" s="74">
        <v>10004351</v>
      </c>
      <c r="D1259" s="74" t="s">
        <v>27</v>
      </c>
      <c r="E1259" s="74" t="s">
        <v>177</v>
      </c>
      <c r="F1259" s="78">
        <v>2060</v>
      </c>
      <c r="G1259" s="74">
        <v>1.7</v>
      </c>
      <c r="H1259" s="78">
        <v>2025</v>
      </c>
      <c r="I1259" s="74">
        <v>10.199999999999999</v>
      </c>
      <c r="J1259" s="74">
        <v>15.5</v>
      </c>
      <c r="K1259" s="74">
        <v>61.9</v>
      </c>
      <c r="L1259" s="74">
        <v>70.3</v>
      </c>
      <c r="M1259" s="74">
        <v>74.2</v>
      </c>
      <c r="N1259" s="78" t="s">
        <v>13</v>
      </c>
      <c r="O1259" s="74" t="s">
        <v>13</v>
      </c>
      <c r="P1259" s="78" t="s">
        <v>13</v>
      </c>
      <c r="Q1259" s="74" t="s">
        <v>13</v>
      </c>
      <c r="R1259" s="74" t="s">
        <v>13</v>
      </c>
      <c r="S1259" s="74" t="s">
        <v>13</v>
      </c>
      <c r="T1259" s="74" t="s">
        <v>13</v>
      </c>
      <c r="U1259" s="74" t="s">
        <v>13</v>
      </c>
      <c r="V1259" s="78" t="s">
        <v>13</v>
      </c>
      <c r="W1259" s="74" t="s">
        <v>13</v>
      </c>
      <c r="X1259" s="78" t="s">
        <v>13</v>
      </c>
      <c r="Y1259" s="74" t="s">
        <v>13</v>
      </c>
      <c r="Z1259" s="74" t="s">
        <v>13</v>
      </c>
      <c r="AA1259" s="74" t="s">
        <v>13</v>
      </c>
      <c r="AB1259" s="74" t="s">
        <v>13</v>
      </c>
      <c r="AC1259" s="74" t="s">
        <v>13</v>
      </c>
      <c r="AD1259" s="78"/>
      <c r="AE1259" s="74"/>
      <c r="AF1259" s="78"/>
      <c r="AG1259" s="74"/>
      <c r="AH1259" s="74"/>
      <c r="AI1259" s="74"/>
      <c r="AJ1259" s="74"/>
      <c r="AK1259" s="74"/>
      <c r="AL1259" s="78">
        <v>1205</v>
      </c>
      <c r="AM1259" s="74">
        <v>1.8</v>
      </c>
      <c r="AN1259" s="78">
        <v>1185</v>
      </c>
      <c r="AO1259" s="74">
        <v>11.1</v>
      </c>
      <c r="AP1259" s="74">
        <v>17.7</v>
      </c>
      <c r="AQ1259" s="74">
        <v>59</v>
      </c>
      <c r="AR1259" s="74">
        <v>66.8</v>
      </c>
      <c r="AS1259" s="74">
        <v>71.2</v>
      </c>
      <c r="AT1259" s="78" t="s">
        <v>13</v>
      </c>
      <c r="AU1259" s="74" t="s">
        <v>13</v>
      </c>
      <c r="AV1259" s="78" t="s">
        <v>13</v>
      </c>
      <c r="AW1259" s="74" t="s">
        <v>13</v>
      </c>
      <c r="AX1259" s="74" t="s">
        <v>13</v>
      </c>
      <c r="AY1259" s="74" t="s">
        <v>13</v>
      </c>
      <c r="AZ1259" s="74" t="s">
        <v>13</v>
      </c>
      <c r="BA1259" s="74" t="s">
        <v>13</v>
      </c>
      <c r="BB1259" s="78" t="s">
        <v>13</v>
      </c>
      <c r="BC1259" s="74" t="s">
        <v>13</v>
      </c>
      <c r="BD1259" s="78" t="s">
        <v>13</v>
      </c>
      <c r="BE1259" s="74" t="s">
        <v>13</v>
      </c>
      <c r="BF1259" s="74" t="s">
        <v>13</v>
      </c>
      <c r="BG1259" s="74" t="s">
        <v>13</v>
      </c>
      <c r="BH1259" s="74" t="s">
        <v>13</v>
      </c>
      <c r="BI1259" s="74" t="s">
        <v>13</v>
      </c>
      <c r="BJ1259" s="78"/>
      <c r="BK1259" s="74"/>
      <c r="BL1259" s="78"/>
      <c r="BM1259" s="74"/>
      <c r="BN1259" s="74"/>
      <c r="BO1259" s="74"/>
      <c r="BP1259" s="74"/>
      <c r="BQ1259" s="74"/>
      <c r="BR1259" s="78">
        <v>3265</v>
      </c>
      <c r="BS1259" s="74">
        <v>1.8</v>
      </c>
      <c r="BT1259" s="78">
        <v>3205</v>
      </c>
      <c r="BU1259" s="74">
        <v>10.5</v>
      </c>
      <c r="BV1259" s="74">
        <v>16.3</v>
      </c>
      <c r="BW1259" s="74">
        <v>60.8</v>
      </c>
      <c r="BX1259" s="74">
        <v>69</v>
      </c>
      <c r="BY1259" s="74">
        <v>73.099999999999994</v>
      </c>
      <c r="BZ1259" s="78" t="s">
        <v>13</v>
      </c>
      <c r="CA1259" s="74" t="s">
        <v>13</v>
      </c>
      <c r="CB1259" s="78" t="s">
        <v>13</v>
      </c>
      <c r="CC1259" s="74" t="s">
        <v>13</v>
      </c>
      <c r="CD1259" s="74" t="s">
        <v>13</v>
      </c>
      <c r="CE1259" s="74" t="s">
        <v>13</v>
      </c>
      <c r="CF1259" s="74" t="s">
        <v>13</v>
      </c>
      <c r="CG1259" s="74" t="s">
        <v>13</v>
      </c>
      <c r="CH1259" s="78" t="s">
        <v>13</v>
      </c>
      <c r="CI1259" s="74" t="s">
        <v>13</v>
      </c>
      <c r="CJ1259" s="78" t="s">
        <v>13</v>
      </c>
      <c r="CK1259" s="74" t="s">
        <v>13</v>
      </c>
      <c r="CL1259" s="74" t="s">
        <v>13</v>
      </c>
      <c r="CM1259" s="74" t="s">
        <v>13</v>
      </c>
      <c r="CN1259" s="74" t="s">
        <v>13</v>
      </c>
      <c r="CO1259" s="74" t="s">
        <v>13</v>
      </c>
      <c r="CP1259" s="78"/>
      <c r="CQ1259" s="74"/>
      <c r="CR1259" s="78"/>
      <c r="CS1259" s="74"/>
      <c r="CT1259" s="74"/>
      <c r="CU1259" s="74"/>
      <c r="CV1259" s="74"/>
      <c r="CW1259" s="74"/>
    </row>
    <row r="1260" spans="1:101" ht="16.5" x14ac:dyDescent="0.3">
      <c r="A1260" s="74" t="s">
        <v>297</v>
      </c>
      <c r="B1260" s="74">
        <v>154</v>
      </c>
      <c r="C1260" s="74">
        <v>10007799</v>
      </c>
      <c r="D1260" s="74" t="s">
        <v>90</v>
      </c>
      <c r="E1260" s="74" t="s">
        <v>179</v>
      </c>
      <c r="F1260" s="78">
        <v>1790</v>
      </c>
      <c r="G1260" s="74">
        <v>0.9</v>
      </c>
      <c r="H1260" s="78">
        <v>1775</v>
      </c>
      <c r="I1260" s="74">
        <v>6.1</v>
      </c>
      <c r="J1260" s="74">
        <v>12.6</v>
      </c>
      <c r="K1260" s="74">
        <v>57.6</v>
      </c>
      <c r="L1260" s="74">
        <v>73.400000000000006</v>
      </c>
      <c r="M1260" s="74">
        <v>81.3</v>
      </c>
      <c r="N1260" s="78" t="s">
        <v>13</v>
      </c>
      <c r="O1260" s="74" t="s">
        <v>13</v>
      </c>
      <c r="P1260" s="78" t="s">
        <v>13</v>
      </c>
      <c r="Q1260" s="74" t="s">
        <v>13</v>
      </c>
      <c r="R1260" s="74" t="s">
        <v>13</v>
      </c>
      <c r="S1260" s="74" t="s">
        <v>13</v>
      </c>
      <c r="T1260" s="74" t="s">
        <v>13</v>
      </c>
      <c r="U1260" s="74" t="s">
        <v>13</v>
      </c>
      <c r="V1260" s="78" t="s">
        <v>13</v>
      </c>
      <c r="W1260" s="74" t="s">
        <v>13</v>
      </c>
      <c r="X1260" s="78" t="s">
        <v>13</v>
      </c>
      <c r="Y1260" s="74" t="s">
        <v>13</v>
      </c>
      <c r="Z1260" s="74" t="s">
        <v>13</v>
      </c>
      <c r="AA1260" s="74" t="s">
        <v>13</v>
      </c>
      <c r="AB1260" s="74" t="s">
        <v>13</v>
      </c>
      <c r="AC1260" s="74" t="s">
        <v>13</v>
      </c>
      <c r="AD1260" s="78"/>
      <c r="AE1260" s="74"/>
      <c r="AF1260" s="78"/>
      <c r="AG1260" s="74"/>
      <c r="AH1260" s="74"/>
      <c r="AI1260" s="74"/>
      <c r="AJ1260" s="74"/>
      <c r="AK1260" s="74"/>
      <c r="AL1260" s="78">
        <v>1615</v>
      </c>
      <c r="AM1260" s="74">
        <v>0.9</v>
      </c>
      <c r="AN1260" s="78">
        <v>1600</v>
      </c>
      <c r="AO1260" s="74">
        <v>7.1</v>
      </c>
      <c r="AP1260" s="74">
        <v>11.5</v>
      </c>
      <c r="AQ1260" s="74">
        <v>61</v>
      </c>
      <c r="AR1260" s="74">
        <v>73.5</v>
      </c>
      <c r="AS1260" s="74">
        <v>81.400000000000006</v>
      </c>
      <c r="AT1260" s="78" t="s">
        <v>13</v>
      </c>
      <c r="AU1260" s="74" t="s">
        <v>13</v>
      </c>
      <c r="AV1260" s="78" t="s">
        <v>13</v>
      </c>
      <c r="AW1260" s="74" t="s">
        <v>13</v>
      </c>
      <c r="AX1260" s="74" t="s">
        <v>13</v>
      </c>
      <c r="AY1260" s="74" t="s">
        <v>13</v>
      </c>
      <c r="AZ1260" s="74" t="s">
        <v>13</v>
      </c>
      <c r="BA1260" s="74" t="s">
        <v>13</v>
      </c>
      <c r="BB1260" s="78" t="s">
        <v>13</v>
      </c>
      <c r="BC1260" s="74" t="s">
        <v>13</v>
      </c>
      <c r="BD1260" s="78" t="s">
        <v>13</v>
      </c>
      <c r="BE1260" s="74" t="s">
        <v>13</v>
      </c>
      <c r="BF1260" s="74" t="s">
        <v>13</v>
      </c>
      <c r="BG1260" s="74" t="s">
        <v>13</v>
      </c>
      <c r="BH1260" s="74" t="s">
        <v>13</v>
      </c>
      <c r="BI1260" s="74" t="s">
        <v>13</v>
      </c>
      <c r="BJ1260" s="78"/>
      <c r="BK1260" s="74"/>
      <c r="BL1260" s="78"/>
      <c r="BM1260" s="74"/>
      <c r="BN1260" s="74"/>
      <c r="BO1260" s="74"/>
      <c r="BP1260" s="74"/>
      <c r="BQ1260" s="74"/>
      <c r="BR1260" s="78">
        <v>3405</v>
      </c>
      <c r="BS1260" s="74">
        <v>0.9</v>
      </c>
      <c r="BT1260" s="78">
        <v>3375</v>
      </c>
      <c r="BU1260" s="74">
        <v>6.6</v>
      </c>
      <c r="BV1260" s="74">
        <v>12.1</v>
      </c>
      <c r="BW1260" s="74">
        <v>59.2</v>
      </c>
      <c r="BX1260" s="74">
        <v>73.400000000000006</v>
      </c>
      <c r="BY1260" s="74">
        <v>81.400000000000006</v>
      </c>
      <c r="BZ1260" s="78" t="s">
        <v>13</v>
      </c>
      <c r="CA1260" s="74" t="s">
        <v>13</v>
      </c>
      <c r="CB1260" s="78" t="s">
        <v>13</v>
      </c>
      <c r="CC1260" s="74" t="s">
        <v>13</v>
      </c>
      <c r="CD1260" s="74" t="s">
        <v>13</v>
      </c>
      <c r="CE1260" s="74" t="s">
        <v>13</v>
      </c>
      <c r="CF1260" s="74" t="s">
        <v>13</v>
      </c>
      <c r="CG1260" s="74" t="s">
        <v>13</v>
      </c>
      <c r="CH1260" s="78" t="s">
        <v>13</v>
      </c>
      <c r="CI1260" s="74" t="s">
        <v>13</v>
      </c>
      <c r="CJ1260" s="78" t="s">
        <v>13</v>
      </c>
      <c r="CK1260" s="74" t="s">
        <v>13</v>
      </c>
      <c r="CL1260" s="74" t="s">
        <v>13</v>
      </c>
      <c r="CM1260" s="74" t="s">
        <v>13</v>
      </c>
      <c r="CN1260" s="74" t="s">
        <v>13</v>
      </c>
      <c r="CO1260" s="74" t="s">
        <v>13</v>
      </c>
      <c r="CP1260" s="78"/>
      <c r="CQ1260" s="74"/>
      <c r="CR1260" s="78"/>
      <c r="CS1260" s="74"/>
      <c r="CT1260" s="74"/>
      <c r="CU1260" s="74"/>
      <c r="CV1260" s="74"/>
      <c r="CW1260" s="74"/>
    </row>
    <row r="1261" spans="1:101" ht="16.5" x14ac:dyDescent="0.3">
      <c r="A1261" s="74" t="s">
        <v>297</v>
      </c>
      <c r="B1261" s="74">
        <v>28</v>
      </c>
      <c r="C1261" s="74">
        <v>10007832</v>
      </c>
      <c r="D1261" s="74" t="s">
        <v>16</v>
      </c>
      <c r="E1261" s="74" t="s">
        <v>181</v>
      </c>
      <c r="F1261" s="78">
        <v>395</v>
      </c>
      <c r="G1261" s="74">
        <v>0.3</v>
      </c>
      <c r="H1261" s="78">
        <v>390</v>
      </c>
      <c r="I1261" s="74">
        <v>3.8</v>
      </c>
      <c r="J1261" s="74">
        <v>9.1999999999999993</v>
      </c>
      <c r="K1261" s="74">
        <v>71.900000000000006</v>
      </c>
      <c r="L1261" s="74">
        <v>84.4</v>
      </c>
      <c r="M1261" s="74">
        <v>87</v>
      </c>
      <c r="N1261" s="78" t="s">
        <v>13</v>
      </c>
      <c r="O1261" s="74" t="s">
        <v>13</v>
      </c>
      <c r="P1261" s="78" t="s">
        <v>13</v>
      </c>
      <c r="Q1261" s="74" t="s">
        <v>13</v>
      </c>
      <c r="R1261" s="74" t="s">
        <v>13</v>
      </c>
      <c r="S1261" s="74" t="s">
        <v>13</v>
      </c>
      <c r="T1261" s="74" t="s">
        <v>13</v>
      </c>
      <c r="U1261" s="74" t="s">
        <v>13</v>
      </c>
      <c r="V1261" s="78" t="s">
        <v>13</v>
      </c>
      <c r="W1261" s="74" t="s">
        <v>13</v>
      </c>
      <c r="X1261" s="78" t="s">
        <v>13</v>
      </c>
      <c r="Y1261" s="74" t="s">
        <v>13</v>
      </c>
      <c r="Z1261" s="74" t="s">
        <v>13</v>
      </c>
      <c r="AA1261" s="74" t="s">
        <v>13</v>
      </c>
      <c r="AB1261" s="74" t="s">
        <v>13</v>
      </c>
      <c r="AC1261" s="74" t="s">
        <v>13</v>
      </c>
      <c r="AD1261" s="78"/>
      <c r="AE1261" s="74"/>
      <c r="AF1261" s="78"/>
      <c r="AG1261" s="74"/>
      <c r="AH1261" s="74"/>
      <c r="AI1261" s="74"/>
      <c r="AJ1261" s="74"/>
      <c r="AK1261" s="74"/>
      <c r="AL1261" s="78">
        <v>110</v>
      </c>
      <c r="AM1261" s="74">
        <v>0</v>
      </c>
      <c r="AN1261" s="78">
        <v>110</v>
      </c>
      <c r="AO1261" s="74">
        <v>5.5</v>
      </c>
      <c r="AP1261" s="74">
        <v>7.3</v>
      </c>
      <c r="AQ1261" s="74">
        <v>72.7</v>
      </c>
      <c r="AR1261" s="74">
        <v>82.7</v>
      </c>
      <c r="AS1261" s="74">
        <v>87.3</v>
      </c>
      <c r="AT1261" s="78" t="s">
        <v>13</v>
      </c>
      <c r="AU1261" s="74" t="s">
        <v>13</v>
      </c>
      <c r="AV1261" s="78" t="s">
        <v>13</v>
      </c>
      <c r="AW1261" s="74" t="s">
        <v>13</v>
      </c>
      <c r="AX1261" s="74" t="s">
        <v>13</v>
      </c>
      <c r="AY1261" s="74" t="s">
        <v>13</v>
      </c>
      <c r="AZ1261" s="74" t="s">
        <v>13</v>
      </c>
      <c r="BA1261" s="74" t="s">
        <v>13</v>
      </c>
      <c r="BB1261" s="78" t="s">
        <v>13</v>
      </c>
      <c r="BC1261" s="74" t="s">
        <v>13</v>
      </c>
      <c r="BD1261" s="78" t="s">
        <v>13</v>
      </c>
      <c r="BE1261" s="74" t="s">
        <v>13</v>
      </c>
      <c r="BF1261" s="74" t="s">
        <v>13</v>
      </c>
      <c r="BG1261" s="74" t="s">
        <v>13</v>
      </c>
      <c r="BH1261" s="74" t="s">
        <v>13</v>
      </c>
      <c r="BI1261" s="74" t="s">
        <v>13</v>
      </c>
      <c r="BJ1261" s="78"/>
      <c r="BK1261" s="74"/>
      <c r="BL1261" s="78"/>
      <c r="BM1261" s="74"/>
      <c r="BN1261" s="74"/>
      <c r="BO1261" s="74"/>
      <c r="BP1261" s="74"/>
      <c r="BQ1261" s="74"/>
      <c r="BR1261" s="78">
        <v>505</v>
      </c>
      <c r="BS1261" s="74">
        <v>0.2</v>
      </c>
      <c r="BT1261" s="78">
        <v>500</v>
      </c>
      <c r="BU1261" s="74">
        <v>4.2</v>
      </c>
      <c r="BV1261" s="74">
        <v>8.8000000000000007</v>
      </c>
      <c r="BW1261" s="74">
        <v>72.099999999999994</v>
      </c>
      <c r="BX1261" s="74">
        <v>84.1</v>
      </c>
      <c r="BY1261" s="74">
        <v>87.1</v>
      </c>
      <c r="BZ1261" s="78" t="s">
        <v>13</v>
      </c>
      <c r="CA1261" s="74" t="s">
        <v>13</v>
      </c>
      <c r="CB1261" s="78" t="s">
        <v>13</v>
      </c>
      <c r="CC1261" s="74" t="s">
        <v>13</v>
      </c>
      <c r="CD1261" s="74" t="s">
        <v>13</v>
      </c>
      <c r="CE1261" s="74" t="s">
        <v>13</v>
      </c>
      <c r="CF1261" s="74" t="s">
        <v>13</v>
      </c>
      <c r="CG1261" s="74" t="s">
        <v>13</v>
      </c>
      <c r="CH1261" s="78" t="s">
        <v>13</v>
      </c>
      <c r="CI1261" s="74" t="s">
        <v>13</v>
      </c>
      <c r="CJ1261" s="78" t="s">
        <v>13</v>
      </c>
      <c r="CK1261" s="74" t="s">
        <v>13</v>
      </c>
      <c r="CL1261" s="74" t="s">
        <v>13</v>
      </c>
      <c r="CM1261" s="74" t="s">
        <v>13</v>
      </c>
      <c r="CN1261" s="74" t="s">
        <v>13</v>
      </c>
      <c r="CO1261" s="74" t="s">
        <v>13</v>
      </c>
      <c r="CP1261" s="78"/>
      <c r="CQ1261" s="74"/>
      <c r="CR1261" s="78"/>
      <c r="CS1261" s="74"/>
      <c r="CT1261" s="74"/>
      <c r="CU1261" s="74"/>
      <c r="CV1261" s="74"/>
      <c r="CW1261" s="74"/>
    </row>
    <row r="1262" spans="1:101" ht="16.5" x14ac:dyDescent="0.3">
      <c r="A1262" s="74" t="s">
        <v>297</v>
      </c>
      <c r="B1262" s="74">
        <v>27</v>
      </c>
      <c r="C1262" s="74">
        <v>10007138</v>
      </c>
      <c r="D1262" s="74" t="s">
        <v>36</v>
      </c>
      <c r="E1262" s="74" t="s">
        <v>183</v>
      </c>
      <c r="F1262" s="78">
        <v>1615</v>
      </c>
      <c r="G1262" s="74">
        <v>0.7</v>
      </c>
      <c r="H1262" s="78">
        <v>1600</v>
      </c>
      <c r="I1262" s="74">
        <v>6.7</v>
      </c>
      <c r="J1262" s="74">
        <v>10.9</v>
      </c>
      <c r="K1262" s="74">
        <v>66</v>
      </c>
      <c r="L1262" s="74">
        <v>78.099999999999994</v>
      </c>
      <c r="M1262" s="74">
        <v>82.4</v>
      </c>
      <c r="N1262" s="78" t="s">
        <v>13</v>
      </c>
      <c r="O1262" s="74" t="s">
        <v>13</v>
      </c>
      <c r="P1262" s="78" t="s">
        <v>13</v>
      </c>
      <c r="Q1262" s="74" t="s">
        <v>13</v>
      </c>
      <c r="R1262" s="74" t="s">
        <v>13</v>
      </c>
      <c r="S1262" s="74" t="s">
        <v>13</v>
      </c>
      <c r="T1262" s="74" t="s">
        <v>13</v>
      </c>
      <c r="U1262" s="74" t="s">
        <v>13</v>
      </c>
      <c r="V1262" s="78" t="s">
        <v>13</v>
      </c>
      <c r="W1262" s="74" t="s">
        <v>13</v>
      </c>
      <c r="X1262" s="78" t="s">
        <v>13</v>
      </c>
      <c r="Y1262" s="74" t="s">
        <v>13</v>
      </c>
      <c r="Z1262" s="74" t="s">
        <v>13</v>
      </c>
      <c r="AA1262" s="74" t="s">
        <v>13</v>
      </c>
      <c r="AB1262" s="74" t="s">
        <v>13</v>
      </c>
      <c r="AC1262" s="74" t="s">
        <v>13</v>
      </c>
      <c r="AD1262" s="78"/>
      <c r="AE1262" s="74"/>
      <c r="AF1262" s="78"/>
      <c r="AG1262" s="74"/>
      <c r="AH1262" s="74"/>
      <c r="AI1262" s="74"/>
      <c r="AJ1262" s="74"/>
      <c r="AK1262" s="74"/>
      <c r="AL1262" s="78">
        <v>810</v>
      </c>
      <c r="AM1262" s="74">
        <v>0.5</v>
      </c>
      <c r="AN1262" s="78">
        <v>810</v>
      </c>
      <c r="AO1262" s="74">
        <v>8.6999999999999993</v>
      </c>
      <c r="AP1262" s="74">
        <v>13.6</v>
      </c>
      <c r="AQ1262" s="74">
        <v>67.099999999999994</v>
      </c>
      <c r="AR1262" s="74">
        <v>74</v>
      </c>
      <c r="AS1262" s="74">
        <v>77.7</v>
      </c>
      <c r="AT1262" s="78" t="s">
        <v>13</v>
      </c>
      <c r="AU1262" s="74" t="s">
        <v>13</v>
      </c>
      <c r="AV1262" s="78" t="s">
        <v>13</v>
      </c>
      <c r="AW1262" s="74" t="s">
        <v>13</v>
      </c>
      <c r="AX1262" s="74" t="s">
        <v>13</v>
      </c>
      <c r="AY1262" s="74" t="s">
        <v>13</v>
      </c>
      <c r="AZ1262" s="74" t="s">
        <v>13</v>
      </c>
      <c r="BA1262" s="74" t="s">
        <v>13</v>
      </c>
      <c r="BB1262" s="78" t="s">
        <v>13</v>
      </c>
      <c r="BC1262" s="74" t="s">
        <v>13</v>
      </c>
      <c r="BD1262" s="78" t="s">
        <v>13</v>
      </c>
      <c r="BE1262" s="74" t="s">
        <v>13</v>
      </c>
      <c r="BF1262" s="74" t="s">
        <v>13</v>
      </c>
      <c r="BG1262" s="74" t="s">
        <v>13</v>
      </c>
      <c r="BH1262" s="74" t="s">
        <v>13</v>
      </c>
      <c r="BI1262" s="74" t="s">
        <v>13</v>
      </c>
      <c r="BJ1262" s="78"/>
      <c r="BK1262" s="74"/>
      <c r="BL1262" s="78"/>
      <c r="BM1262" s="74"/>
      <c r="BN1262" s="74"/>
      <c r="BO1262" s="74"/>
      <c r="BP1262" s="74"/>
      <c r="BQ1262" s="74"/>
      <c r="BR1262" s="78">
        <v>2425</v>
      </c>
      <c r="BS1262" s="74">
        <v>0.6</v>
      </c>
      <c r="BT1262" s="78">
        <v>2410</v>
      </c>
      <c r="BU1262" s="74">
        <v>7.3</v>
      </c>
      <c r="BV1262" s="74">
        <v>11.8</v>
      </c>
      <c r="BW1262" s="74">
        <v>66.3</v>
      </c>
      <c r="BX1262" s="74">
        <v>76.7</v>
      </c>
      <c r="BY1262" s="74">
        <v>80.8</v>
      </c>
      <c r="BZ1262" s="78" t="s">
        <v>13</v>
      </c>
      <c r="CA1262" s="74" t="s">
        <v>13</v>
      </c>
      <c r="CB1262" s="78" t="s">
        <v>13</v>
      </c>
      <c r="CC1262" s="74" t="s">
        <v>13</v>
      </c>
      <c r="CD1262" s="74" t="s">
        <v>13</v>
      </c>
      <c r="CE1262" s="74" t="s">
        <v>13</v>
      </c>
      <c r="CF1262" s="74" t="s">
        <v>13</v>
      </c>
      <c r="CG1262" s="74" t="s">
        <v>13</v>
      </c>
      <c r="CH1262" s="78" t="s">
        <v>13</v>
      </c>
      <c r="CI1262" s="74" t="s">
        <v>13</v>
      </c>
      <c r="CJ1262" s="78" t="s">
        <v>13</v>
      </c>
      <c r="CK1262" s="74" t="s">
        <v>13</v>
      </c>
      <c r="CL1262" s="74" t="s">
        <v>13</v>
      </c>
      <c r="CM1262" s="74" t="s">
        <v>13</v>
      </c>
      <c r="CN1262" s="74" t="s">
        <v>13</v>
      </c>
      <c r="CO1262" s="74" t="s">
        <v>13</v>
      </c>
      <c r="CP1262" s="78"/>
      <c r="CQ1262" s="74"/>
      <c r="CR1262" s="78"/>
      <c r="CS1262" s="74"/>
      <c r="CT1262" s="74"/>
      <c r="CU1262" s="74"/>
      <c r="CV1262" s="74"/>
      <c r="CW1262" s="74"/>
    </row>
    <row r="1263" spans="1:101" ht="16.5" x14ac:dyDescent="0.3">
      <c r="A1263" s="74" t="s">
        <v>297</v>
      </c>
      <c r="B1263" s="74">
        <v>69</v>
      </c>
      <c r="C1263" s="74">
        <v>10001282</v>
      </c>
      <c r="D1263" s="74" t="s">
        <v>90</v>
      </c>
      <c r="E1263" s="74" t="s">
        <v>185</v>
      </c>
      <c r="F1263" s="78">
        <v>2820</v>
      </c>
      <c r="G1263" s="74">
        <v>1.4</v>
      </c>
      <c r="H1263" s="78">
        <v>2780</v>
      </c>
      <c r="I1263" s="74">
        <v>6.8</v>
      </c>
      <c r="J1263" s="74">
        <v>9.8000000000000007</v>
      </c>
      <c r="K1263" s="74">
        <v>64.5</v>
      </c>
      <c r="L1263" s="74">
        <v>78.900000000000006</v>
      </c>
      <c r="M1263" s="74">
        <v>83.4</v>
      </c>
      <c r="N1263" s="78" t="s">
        <v>13</v>
      </c>
      <c r="O1263" s="74" t="s">
        <v>13</v>
      </c>
      <c r="P1263" s="78" t="s">
        <v>13</v>
      </c>
      <c r="Q1263" s="74" t="s">
        <v>13</v>
      </c>
      <c r="R1263" s="74" t="s">
        <v>13</v>
      </c>
      <c r="S1263" s="74" t="s">
        <v>13</v>
      </c>
      <c r="T1263" s="74" t="s">
        <v>13</v>
      </c>
      <c r="U1263" s="74" t="s">
        <v>13</v>
      </c>
      <c r="V1263" s="78" t="s">
        <v>13</v>
      </c>
      <c r="W1263" s="74" t="s">
        <v>13</v>
      </c>
      <c r="X1263" s="78" t="s">
        <v>13</v>
      </c>
      <c r="Y1263" s="74" t="s">
        <v>13</v>
      </c>
      <c r="Z1263" s="74" t="s">
        <v>13</v>
      </c>
      <c r="AA1263" s="74" t="s">
        <v>13</v>
      </c>
      <c r="AB1263" s="74" t="s">
        <v>13</v>
      </c>
      <c r="AC1263" s="74" t="s">
        <v>13</v>
      </c>
      <c r="AD1263" s="78"/>
      <c r="AE1263" s="74"/>
      <c r="AF1263" s="78"/>
      <c r="AG1263" s="74"/>
      <c r="AH1263" s="74"/>
      <c r="AI1263" s="74"/>
      <c r="AJ1263" s="74"/>
      <c r="AK1263" s="74"/>
      <c r="AL1263" s="78">
        <v>2095</v>
      </c>
      <c r="AM1263" s="74">
        <v>1.1000000000000001</v>
      </c>
      <c r="AN1263" s="78">
        <v>2075</v>
      </c>
      <c r="AO1263" s="74">
        <v>8.1</v>
      </c>
      <c r="AP1263" s="74">
        <v>11.1</v>
      </c>
      <c r="AQ1263" s="74">
        <v>67.099999999999994</v>
      </c>
      <c r="AR1263" s="74">
        <v>75.8</v>
      </c>
      <c r="AS1263" s="74">
        <v>80.7</v>
      </c>
      <c r="AT1263" s="78" t="s">
        <v>13</v>
      </c>
      <c r="AU1263" s="74" t="s">
        <v>13</v>
      </c>
      <c r="AV1263" s="78" t="s">
        <v>13</v>
      </c>
      <c r="AW1263" s="74" t="s">
        <v>13</v>
      </c>
      <c r="AX1263" s="74" t="s">
        <v>13</v>
      </c>
      <c r="AY1263" s="74" t="s">
        <v>13</v>
      </c>
      <c r="AZ1263" s="74" t="s">
        <v>13</v>
      </c>
      <c r="BA1263" s="74" t="s">
        <v>13</v>
      </c>
      <c r="BB1263" s="78" t="s">
        <v>13</v>
      </c>
      <c r="BC1263" s="74" t="s">
        <v>13</v>
      </c>
      <c r="BD1263" s="78" t="s">
        <v>13</v>
      </c>
      <c r="BE1263" s="74" t="s">
        <v>13</v>
      </c>
      <c r="BF1263" s="74" t="s">
        <v>13</v>
      </c>
      <c r="BG1263" s="74" t="s">
        <v>13</v>
      </c>
      <c r="BH1263" s="74" t="s">
        <v>13</v>
      </c>
      <c r="BI1263" s="74" t="s">
        <v>13</v>
      </c>
      <c r="BJ1263" s="78"/>
      <c r="BK1263" s="74"/>
      <c r="BL1263" s="78"/>
      <c r="BM1263" s="74"/>
      <c r="BN1263" s="74"/>
      <c r="BO1263" s="74"/>
      <c r="BP1263" s="74"/>
      <c r="BQ1263" s="74"/>
      <c r="BR1263" s="78">
        <v>4920</v>
      </c>
      <c r="BS1263" s="74">
        <v>1.3</v>
      </c>
      <c r="BT1263" s="78">
        <v>4855</v>
      </c>
      <c r="BU1263" s="74">
        <v>7.4</v>
      </c>
      <c r="BV1263" s="74">
        <v>10.4</v>
      </c>
      <c r="BW1263" s="74">
        <v>65.599999999999994</v>
      </c>
      <c r="BX1263" s="74">
        <v>77.599999999999994</v>
      </c>
      <c r="BY1263" s="74">
        <v>82.2</v>
      </c>
      <c r="BZ1263" s="78" t="s">
        <v>13</v>
      </c>
      <c r="CA1263" s="74" t="s">
        <v>13</v>
      </c>
      <c r="CB1263" s="78" t="s">
        <v>13</v>
      </c>
      <c r="CC1263" s="74" t="s">
        <v>13</v>
      </c>
      <c r="CD1263" s="74" t="s">
        <v>13</v>
      </c>
      <c r="CE1263" s="74" t="s">
        <v>13</v>
      </c>
      <c r="CF1263" s="74" t="s">
        <v>13</v>
      </c>
      <c r="CG1263" s="74" t="s">
        <v>13</v>
      </c>
      <c r="CH1263" s="78" t="s">
        <v>13</v>
      </c>
      <c r="CI1263" s="74" t="s">
        <v>13</v>
      </c>
      <c r="CJ1263" s="78" t="s">
        <v>13</v>
      </c>
      <c r="CK1263" s="74" t="s">
        <v>13</v>
      </c>
      <c r="CL1263" s="74" t="s">
        <v>13</v>
      </c>
      <c r="CM1263" s="74" t="s">
        <v>13</v>
      </c>
      <c r="CN1263" s="74" t="s">
        <v>13</v>
      </c>
      <c r="CO1263" s="74" t="s">
        <v>13</v>
      </c>
      <c r="CP1263" s="78"/>
      <c r="CQ1263" s="74"/>
      <c r="CR1263" s="78"/>
      <c r="CS1263" s="74"/>
      <c r="CT1263" s="74"/>
      <c r="CU1263" s="74"/>
      <c r="CV1263" s="74"/>
      <c r="CW1263" s="74"/>
    </row>
    <row r="1264" spans="1:101" ht="16.5" x14ac:dyDescent="0.3">
      <c r="A1264" s="74" t="s">
        <v>297</v>
      </c>
      <c r="B1264" s="74">
        <v>190</v>
      </c>
      <c r="C1264" s="74">
        <v>10004775</v>
      </c>
      <c r="D1264" s="74" t="s">
        <v>11</v>
      </c>
      <c r="E1264" s="74" t="s">
        <v>187</v>
      </c>
      <c r="F1264" s="78">
        <v>285</v>
      </c>
      <c r="G1264" s="74">
        <v>0</v>
      </c>
      <c r="H1264" s="78">
        <v>285</v>
      </c>
      <c r="I1264" s="74">
        <v>9.1999999999999993</v>
      </c>
      <c r="J1264" s="74">
        <v>15.5</v>
      </c>
      <c r="K1264" s="74" t="s">
        <v>396</v>
      </c>
      <c r="L1264" s="74" t="s">
        <v>396</v>
      </c>
      <c r="M1264" s="74">
        <v>75.400000000000006</v>
      </c>
      <c r="N1264" s="78" t="s">
        <v>13</v>
      </c>
      <c r="O1264" s="74" t="s">
        <v>13</v>
      </c>
      <c r="P1264" s="78" t="s">
        <v>13</v>
      </c>
      <c r="Q1264" s="74" t="s">
        <v>13</v>
      </c>
      <c r="R1264" s="74" t="s">
        <v>13</v>
      </c>
      <c r="S1264" s="74" t="s">
        <v>13</v>
      </c>
      <c r="T1264" s="74" t="s">
        <v>13</v>
      </c>
      <c r="U1264" s="74" t="s">
        <v>13</v>
      </c>
      <c r="V1264" s="78" t="s">
        <v>13</v>
      </c>
      <c r="W1264" s="74" t="s">
        <v>13</v>
      </c>
      <c r="X1264" s="78" t="s">
        <v>13</v>
      </c>
      <c r="Y1264" s="74" t="s">
        <v>13</v>
      </c>
      <c r="Z1264" s="74" t="s">
        <v>13</v>
      </c>
      <c r="AA1264" s="74" t="s">
        <v>13</v>
      </c>
      <c r="AB1264" s="74" t="s">
        <v>13</v>
      </c>
      <c r="AC1264" s="74" t="s">
        <v>13</v>
      </c>
      <c r="AD1264" s="78"/>
      <c r="AE1264" s="74"/>
      <c r="AF1264" s="78"/>
      <c r="AG1264" s="74"/>
      <c r="AH1264" s="74"/>
      <c r="AI1264" s="74"/>
      <c r="AJ1264" s="74"/>
      <c r="AK1264" s="74"/>
      <c r="AL1264" s="78">
        <v>170</v>
      </c>
      <c r="AM1264" s="74">
        <v>0</v>
      </c>
      <c r="AN1264" s="78">
        <v>170</v>
      </c>
      <c r="AO1264" s="74">
        <v>11.1</v>
      </c>
      <c r="AP1264" s="74">
        <v>20.5</v>
      </c>
      <c r="AQ1264" s="74" t="s">
        <v>396</v>
      </c>
      <c r="AR1264" s="74" t="s">
        <v>396</v>
      </c>
      <c r="AS1264" s="74">
        <v>68.400000000000006</v>
      </c>
      <c r="AT1264" s="78" t="s">
        <v>13</v>
      </c>
      <c r="AU1264" s="74" t="s">
        <v>13</v>
      </c>
      <c r="AV1264" s="78" t="s">
        <v>13</v>
      </c>
      <c r="AW1264" s="74" t="s">
        <v>13</v>
      </c>
      <c r="AX1264" s="74" t="s">
        <v>13</v>
      </c>
      <c r="AY1264" s="74" t="s">
        <v>13</v>
      </c>
      <c r="AZ1264" s="74" t="s">
        <v>13</v>
      </c>
      <c r="BA1264" s="74" t="s">
        <v>13</v>
      </c>
      <c r="BB1264" s="78" t="s">
        <v>13</v>
      </c>
      <c r="BC1264" s="74" t="s">
        <v>13</v>
      </c>
      <c r="BD1264" s="78" t="s">
        <v>13</v>
      </c>
      <c r="BE1264" s="74" t="s">
        <v>13</v>
      </c>
      <c r="BF1264" s="74" t="s">
        <v>13</v>
      </c>
      <c r="BG1264" s="74" t="s">
        <v>13</v>
      </c>
      <c r="BH1264" s="74" t="s">
        <v>13</v>
      </c>
      <c r="BI1264" s="74" t="s">
        <v>13</v>
      </c>
      <c r="BJ1264" s="78"/>
      <c r="BK1264" s="74"/>
      <c r="BL1264" s="78"/>
      <c r="BM1264" s="74"/>
      <c r="BN1264" s="74"/>
      <c r="BO1264" s="74"/>
      <c r="BP1264" s="74"/>
      <c r="BQ1264" s="74"/>
      <c r="BR1264" s="78">
        <v>455</v>
      </c>
      <c r="BS1264" s="74">
        <v>0</v>
      </c>
      <c r="BT1264" s="78">
        <v>455</v>
      </c>
      <c r="BU1264" s="74">
        <v>9.9</v>
      </c>
      <c r="BV1264" s="74">
        <v>17.399999999999999</v>
      </c>
      <c r="BW1264" s="74">
        <v>66.2</v>
      </c>
      <c r="BX1264" s="74">
        <v>71</v>
      </c>
      <c r="BY1264" s="74">
        <v>72.7</v>
      </c>
      <c r="BZ1264" s="78" t="s">
        <v>13</v>
      </c>
      <c r="CA1264" s="74" t="s">
        <v>13</v>
      </c>
      <c r="CB1264" s="78" t="s">
        <v>13</v>
      </c>
      <c r="CC1264" s="74" t="s">
        <v>13</v>
      </c>
      <c r="CD1264" s="74" t="s">
        <v>13</v>
      </c>
      <c r="CE1264" s="74" t="s">
        <v>13</v>
      </c>
      <c r="CF1264" s="74" t="s">
        <v>13</v>
      </c>
      <c r="CG1264" s="74" t="s">
        <v>13</v>
      </c>
      <c r="CH1264" s="78" t="s">
        <v>13</v>
      </c>
      <c r="CI1264" s="74" t="s">
        <v>13</v>
      </c>
      <c r="CJ1264" s="78" t="s">
        <v>13</v>
      </c>
      <c r="CK1264" s="74" t="s">
        <v>13</v>
      </c>
      <c r="CL1264" s="74" t="s">
        <v>13</v>
      </c>
      <c r="CM1264" s="74" t="s">
        <v>13</v>
      </c>
      <c r="CN1264" s="74" t="s">
        <v>13</v>
      </c>
      <c r="CO1264" s="74" t="s">
        <v>13</v>
      </c>
      <c r="CP1264" s="78"/>
      <c r="CQ1264" s="74"/>
      <c r="CR1264" s="78"/>
      <c r="CS1264" s="74"/>
      <c r="CT1264" s="74"/>
      <c r="CU1264" s="74"/>
      <c r="CV1264" s="74"/>
      <c r="CW1264" s="74"/>
    </row>
    <row r="1265" spans="1:101" ht="16.5" x14ac:dyDescent="0.3">
      <c r="A1265" s="74" t="s">
        <v>297</v>
      </c>
      <c r="B1265" s="74">
        <v>155</v>
      </c>
      <c r="C1265" s="74">
        <v>10007154</v>
      </c>
      <c r="D1265" s="74" t="s">
        <v>36</v>
      </c>
      <c r="E1265" s="74" t="s">
        <v>189</v>
      </c>
      <c r="F1265" s="78">
        <v>2830</v>
      </c>
      <c r="G1265" s="74">
        <v>1.3</v>
      </c>
      <c r="H1265" s="78">
        <v>2795</v>
      </c>
      <c r="I1265" s="74">
        <v>6.8</v>
      </c>
      <c r="J1265" s="74">
        <v>9.6999999999999993</v>
      </c>
      <c r="K1265" s="74">
        <v>59.1</v>
      </c>
      <c r="L1265" s="74">
        <v>75.8</v>
      </c>
      <c r="M1265" s="74">
        <v>83.5</v>
      </c>
      <c r="N1265" s="78" t="s">
        <v>13</v>
      </c>
      <c r="O1265" s="74" t="s">
        <v>13</v>
      </c>
      <c r="P1265" s="78" t="s">
        <v>13</v>
      </c>
      <c r="Q1265" s="74" t="s">
        <v>13</v>
      </c>
      <c r="R1265" s="74" t="s">
        <v>13</v>
      </c>
      <c r="S1265" s="74" t="s">
        <v>13</v>
      </c>
      <c r="T1265" s="74" t="s">
        <v>13</v>
      </c>
      <c r="U1265" s="74" t="s">
        <v>13</v>
      </c>
      <c r="V1265" s="78" t="s">
        <v>13</v>
      </c>
      <c r="W1265" s="74" t="s">
        <v>13</v>
      </c>
      <c r="X1265" s="78" t="s">
        <v>13</v>
      </c>
      <c r="Y1265" s="74" t="s">
        <v>13</v>
      </c>
      <c r="Z1265" s="74" t="s">
        <v>13</v>
      </c>
      <c r="AA1265" s="74" t="s">
        <v>13</v>
      </c>
      <c r="AB1265" s="74" t="s">
        <v>13</v>
      </c>
      <c r="AC1265" s="74" t="s">
        <v>13</v>
      </c>
      <c r="AD1265" s="78"/>
      <c r="AE1265" s="74"/>
      <c r="AF1265" s="78"/>
      <c r="AG1265" s="74"/>
      <c r="AH1265" s="74"/>
      <c r="AI1265" s="74"/>
      <c r="AJ1265" s="74"/>
      <c r="AK1265" s="74"/>
      <c r="AL1265" s="78">
        <v>2280</v>
      </c>
      <c r="AM1265" s="74">
        <v>0.9</v>
      </c>
      <c r="AN1265" s="78">
        <v>2255</v>
      </c>
      <c r="AO1265" s="74">
        <v>7.8</v>
      </c>
      <c r="AP1265" s="74">
        <v>11.6</v>
      </c>
      <c r="AQ1265" s="74">
        <v>55.1</v>
      </c>
      <c r="AR1265" s="74">
        <v>69.8</v>
      </c>
      <c r="AS1265" s="74">
        <v>80.5</v>
      </c>
      <c r="AT1265" s="78" t="s">
        <v>13</v>
      </c>
      <c r="AU1265" s="74" t="s">
        <v>13</v>
      </c>
      <c r="AV1265" s="78" t="s">
        <v>13</v>
      </c>
      <c r="AW1265" s="74" t="s">
        <v>13</v>
      </c>
      <c r="AX1265" s="74" t="s">
        <v>13</v>
      </c>
      <c r="AY1265" s="74" t="s">
        <v>13</v>
      </c>
      <c r="AZ1265" s="74" t="s">
        <v>13</v>
      </c>
      <c r="BA1265" s="74" t="s">
        <v>13</v>
      </c>
      <c r="BB1265" s="78" t="s">
        <v>13</v>
      </c>
      <c r="BC1265" s="74" t="s">
        <v>13</v>
      </c>
      <c r="BD1265" s="78" t="s">
        <v>13</v>
      </c>
      <c r="BE1265" s="74" t="s">
        <v>13</v>
      </c>
      <c r="BF1265" s="74" t="s">
        <v>13</v>
      </c>
      <c r="BG1265" s="74" t="s">
        <v>13</v>
      </c>
      <c r="BH1265" s="74" t="s">
        <v>13</v>
      </c>
      <c r="BI1265" s="74" t="s">
        <v>13</v>
      </c>
      <c r="BJ1265" s="78"/>
      <c r="BK1265" s="74"/>
      <c r="BL1265" s="78"/>
      <c r="BM1265" s="74"/>
      <c r="BN1265" s="74"/>
      <c r="BO1265" s="74"/>
      <c r="BP1265" s="74"/>
      <c r="BQ1265" s="74"/>
      <c r="BR1265" s="78">
        <v>5110</v>
      </c>
      <c r="BS1265" s="74">
        <v>1.2</v>
      </c>
      <c r="BT1265" s="78">
        <v>5050</v>
      </c>
      <c r="BU1265" s="74">
        <v>7.3</v>
      </c>
      <c r="BV1265" s="74">
        <v>10.5</v>
      </c>
      <c r="BW1265" s="74">
        <v>57.3</v>
      </c>
      <c r="BX1265" s="74">
        <v>73.099999999999994</v>
      </c>
      <c r="BY1265" s="74">
        <v>82.2</v>
      </c>
      <c r="BZ1265" s="78" t="s">
        <v>13</v>
      </c>
      <c r="CA1265" s="74" t="s">
        <v>13</v>
      </c>
      <c r="CB1265" s="78" t="s">
        <v>13</v>
      </c>
      <c r="CC1265" s="74" t="s">
        <v>13</v>
      </c>
      <c r="CD1265" s="74" t="s">
        <v>13</v>
      </c>
      <c r="CE1265" s="74" t="s">
        <v>13</v>
      </c>
      <c r="CF1265" s="74" t="s">
        <v>13</v>
      </c>
      <c r="CG1265" s="74" t="s">
        <v>13</v>
      </c>
      <c r="CH1265" s="78" t="s">
        <v>13</v>
      </c>
      <c r="CI1265" s="74" t="s">
        <v>13</v>
      </c>
      <c r="CJ1265" s="78" t="s">
        <v>13</v>
      </c>
      <c r="CK1265" s="74" t="s">
        <v>13</v>
      </c>
      <c r="CL1265" s="74" t="s">
        <v>13</v>
      </c>
      <c r="CM1265" s="74" t="s">
        <v>13</v>
      </c>
      <c r="CN1265" s="74" t="s">
        <v>13</v>
      </c>
      <c r="CO1265" s="74" t="s">
        <v>13</v>
      </c>
      <c r="CP1265" s="78"/>
      <c r="CQ1265" s="74"/>
      <c r="CR1265" s="78"/>
      <c r="CS1265" s="74"/>
      <c r="CT1265" s="74"/>
      <c r="CU1265" s="74"/>
      <c r="CV1265" s="74"/>
      <c r="CW1265" s="74"/>
    </row>
    <row r="1266" spans="1:101" ht="16.5" x14ac:dyDescent="0.3">
      <c r="A1266" s="74" t="s">
        <v>297</v>
      </c>
      <c r="B1266" s="74">
        <v>71</v>
      </c>
      <c r="C1266" s="74">
        <v>10004797</v>
      </c>
      <c r="D1266" s="74" t="s">
        <v>36</v>
      </c>
      <c r="E1266" s="74" t="s">
        <v>191</v>
      </c>
      <c r="F1266" s="78">
        <v>3085</v>
      </c>
      <c r="G1266" s="74">
        <v>1.4</v>
      </c>
      <c r="H1266" s="78">
        <v>3040</v>
      </c>
      <c r="I1266" s="74">
        <v>7.8</v>
      </c>
      <c r="J1266" s="74">
        <v>11.1</v>
      </c>
      <c r="K1266" s="74">
        <v>64.2</v>
      </c>
      <c r="L1266" s="74">
        <v>75</v>
      </c>
      <c r="M1266" s="74">
        <v>81.099999999999994</v>
      </c>
      <c r="N1266" s="78" t="s">
        <v>13</v>
      </c>
      <c r="O1266" s="74" t="s">
        <v>13</v>
      </c>
      <c r="P1266" s="78" t="s">
        <v>13</v>
      </c>
      <c r="Q1266" s="74" t="s">
        <v>13</v>
      </c>
      <c r="R1266" s="74" t="s">
        <v>13</v>
      </c>
      <c r="S1266" s="74" t="s">
        <v>13</v>
      </c>
      <c r="T1266" s="74" t="s">
        <v>13</v>
      </c>
      <c r="U1266" s="74" t="s">
        <v>13</v>
      </c>
      <c r="V1266" s="78" t="s">
        <v>13</v>
      </c>
      <c r="W1266" s="74" t="s">
        <v>13</v>
      </c>
      <c r="X1266" s="78" t="s">
        <v>13</v>
      </c>
      <c r="Y1266" s="74" t="s">
        <v>13</v>
      </c>
      <c r="Z1266" s="74" t="s">
        <v>13</v>
      </c>
      <c r="AA1266" s="74" t="s">
        <v>13</v>
      </c>
      <c r="AB1266" s="74" t="s">
        <v>13</v>
      </c>
      <c r="AC1266" s="74" t="s">
        <v>13</v>
      </c>
      <c r="AD1266" s="78"/>
      <c r="AE1266" s="74"/>
      <c r="AF1266" s="78"/>
      <c r="AG1266" s="74"/>
      <c r="AH1266" s="74"/>
      <c r="AI1266" s="74"/>
      <c r="AJ1266" s="74"/>
      <c r="AK1266" s="74"/>
      <c r="AL1266" s="78">
        <v>2560</v>
      </c>
      <c r="AM1266" s="74">
        <v>2</v>
      </c>
      <c r="AN1266" s="78">
        <v>2510</v>
      </c>
      <c r="AO1266" s="74">
        <v>7.8</v>
      </c>
      <c r="AP1266" s="74">
        <v>13.1</v>
      </c>
      <c r="AQ1266" s="74">
        <v>65</v>
      </c>
      <c r="AR1266" s="74">
        <v>73.400000000000006</v>
      </c>
      <c r="AS1266" s="74">
        <v>79.099999999999994</v>
      </c>
      <c r="AT1266" s="78" t="s">
        <v>13</v>
      </c>
      <c r="AU1266" s="74" t="s">
        <v>13</v>
      </c>
      <c r="AV1266" s="78" t="s">
        <v>13</v>
      </c>
      <c r="AW1266" s="74" t="s">
        <v>13</v>
      </c>
      <c r="AX1266" s="74" t="s">
        <v>13</v>
      </c>
      <c r="AY1266" s="74" t="s">
        <v>13</v>
      </c>
      <c r="AZ1266" s="74" t="s">
        <v>13</v>
      </c>
      <c r="BA1266" s="74" t="s">
        <v>13</v>
      </c>
      <c r="BB1266" s="78" t="s">
        <v>13</v>
      </c>
      <c r="BC1266" s="74" t="s">
        <v>13</v>
      </c>
      <c r="BD1266" s="78" t="s">
        <v>13</v>
      </c>
      <c r="BE1266" s="74" t="s">
        <v>13</v>
      </c>
      <c r="BF1266" s="74" t="s">
        <v>13</v>
      </c>
      <c r="BG1266" s="74" t="s">
        <v>13</v>
      </c>
      <c r="BH1266" s="74" t="s">
        <v>13</v>
      </c>
      <c r="BI1266" s="74" t="s">
        <v>13</v>
      </c>
      <c r="BJ1266" s="78"/>
      <c r="BK1266" s="74"/>
      <c r="BL1266" s="78"/>
      <c r="BM1266" s="74"/>
      <c r="BN1266" s="74"/>
      <c r="BO1266" s="74"/>
      <c r="BP1266" s="74"/>
      <c r="BQ1266" s="74"/>
      <c r="BR1266" s="78">
        <v>5645</v>
      </c>
      <c r="BS1266" s="74">
        <v>1.7</v>
      </c>
      <c r="BT1266" s="78">
        <v>5550</v>
      </c>
      <c r="BU1266" s="74">
        <v>7.8</v>
      </c>
      <c r="BV1266" s="74">
        <v>12</v>
      </c>
      <c r="BW1266" s="74">
        <v>64.5</v>
      </c>
      <c r="BX1266" s="74">
        <v>74.3</v>
      </c>
      <c r="BY1266" s="74">
        <v>80.2</v>
      </c>
      <c r="BZ1266" s="78" t="s">
        <v>13</v>
      </c>
      <c r="CA1266" s="74" t="s">
        <v>13</v>
      </c>
      <c r="CB1266" s="78" t="s">
        <v>13</v>
      </c>
      <c r="CC1266" s="74" t="s">
        <v>13</v>
      </c>
      <c r="CD1266" s="74" t="s">
        <v>13</v>
      </c>
      <c r="CE1266" s="74" t="s">
        <v>13</v>
      </c>
      <c r="CF1266" s="74" t="s">
        <v>13</v>
      </c>
      <c r="CG1266" s="74" t="s">
        <v>13</v>
      </c>
      <c r="CH1266" s="78" t="s">
        <v>13</v>
      </c>
      <c r="CI1266" s="74" t="s">
        <v>13</v>
      </c>
      <c r="CJ1266" s="78" t="s">
        <v>13</v>
      </c>
      <c r="CK1266" s="74" t="s">
        <v>13</v>
      </c>
      <c r="CL1266" s="74" t="s">
        <v>13</v>
      </c>
      <c r="CM1266" s="74" t="s">
        <v>13</v>
      </c>
      <c r="CN1266" s="74" t="s">
        <v>13</v>
      </c>
      <c r="CO1266" s="74" t="s">
        <v>13</v>
      </c>
      <c r="CP1266" s="78"/>
      <c r="CQ1266" s="74"/>
      <c r="CR1266" s="78"/>
      <c r="CS1266" s="74"/>
      <c r="CT1266" s="74"/>
      <c r="CU1266" s="74"/>
      <c r="CV1266" s="74"/>
      <c r="CW1266" s="74"/>
    </row>
    <row r="1267" spans="1:101" ht="16.5" x14ac:dyDescent="0.3">
      <c r="A1267" s="74" t="s">
        <v>297</v>
      </c>
      <c r="B1267" s="74">
        <v>1</v>
      </c>
      <c r="C1267" s="74">
        <v>10007773</v>
      </c>
      <c r="D1267" s="74" t="s">
        <v>49</v>
      </c>
      <c r="E1267" s="74" t="s">
        <v>193</v>
      </c>
      <c r="F1267" s="78">
        <v>6410</v>
      </c>
      <c r="G1267" s="74">
        <v>3.7</v>
      </c>
      <c r="H1267" s="78">
        <v>6170</v>
      </c>
      <c r="I1267" s="74">
        <v>14.2</v>
      </c>
      <c r="J1267" s="74">
        <v>6.5</v>
      </c>
      <c r="K1267" s="74">
        <v>54.3</v>
      </c>
      <c r="L1267" s="74">
        <v>71.099999999999994</v>
      </c>
      <c r="M1267" s="74">
        <v>79.3</v>
      </c>
      <c r="N1267" s="78" t="s">
        <v>13</v>
      </c>
      <c r="O1267" s="74" t="s">
        <v>13</v>
      </c>
      <c r="P1267" s="78" t="s">
        <v>13</v>
      </c>
      <c r="Q1267" s="74" t="s">
        <v>13</v>
      </c>
      <c r="R1267" s="74" t="s">
        <v>13</v>
      </c>
      <c r="S1267" s="74" t="s">
        <v>13</v>
      </c>
      <c r="T1267" s="74" t="s">
        <v>13</v>
      </c>
      <c r="U1267" s="74" t="s">
        <v>13</v>
      </c>
      <c r="V1267" s="78" t="s">
        <v>13</v>
      </c>
      <c r="W1267" s="74" t="s">
        <v>13</v>
      </c>
      <c r="X1267" s="78" t="s">
        <v>13</v>
      </c>
      <c r="Y1267" s="74" t="s">
        <v>13</v>
      </c>
      <c r="Z1267" s="74" t="s">
        <v>13</v>
      </c>
      <c r="AA1267" s="74" t="s">
        <v>13</v>
      </c>
      <c r="AB1267" s="74" t="s">
        <v>13</v>
      </c>
      <c r="AC1267" s="74" t="s">
        <v>13</v>
      </c>
      <c r="AD1267" s="78"/>
      <c r="AE1267" s="74"/>
      <c r="AF1267" s="78"/>
      <c r="AG1267" s="74"/>
      <c r="AH1267" s="74"/>
      <c r="AI1267" s="74"/>
      <c r="AJ1267" s="74"/>
      <c r="AK1267" s="74"/>
      <c r="AL1267" s="78">
        <v>3590</v>
      </c>
      <c r="AM1267" s="74">
        <v>2.8</v>
      </c>
      <c r="AN1267" s="78">
        <v>3490</v>
      </c>
      <c r="AO1267" s="74">
        <v>14.1</v>
      </c>
      <c r="AP1267" s="74">
        <v>6.6</v>
      </c>
      <c r="AQ1267" s="74">
        <v>54.3</v>
      </c>
      <c r="AR1267" s="74">
        <v>70.8</v>
      </c>
      <c r="AS1267" s="74">
        <v>79.3</v>
      </c>
      <c r="AT1267" s="78" t="s">
        <v>13</v>
      </c>
      <c r="AU1267" s="74" t="s">
        <v>13</v>
      </c>
      <c r="AV1267" s="78" t="s">
        <v>13</v>
      </c>
      <c r="AW1267" s="74" t="s">
        <v>13</v>
      </c>
      <c r="AX1267" s="74" t="s">
        <v>13</v>
      </c>
      <c r="AY1267" s="74" t="s">
        <v>13</v>
      </c>
      <c r="AZ1267" s="74" t="s">
        <v>13</v>
      </c>
      <c r="BA1267" s="74" t="s">
        <v>13</v>
      </c>
      <c r="BB1267" s="78" t="s">
        <v>13</v>
      </c>
      <c r="BC1267" s="74" t="s">
        <v>13</v>
      </c>
      <c r="BD1267" s="78" t="s">
        <v>13</v>
      </c>
      <c r="BE1267" s="74" t="s">
        <v>13</v>
      </c>
      <c r="BF1267" s="74" t="s">
        <v>13</v>
      </c>
      <c r="BG1267" s="74" t="s">
        <v>13</v>
      </c>
      <c r="BH1267" s="74" t="s">
        <v>13</v>
      </c>
      <c r="BI1267" s="74" t="s">
        <v>13</v>
      </c>
      <c r="BJ1267" s="78"/>
      <c r="BK1267" s="74"/>
      <c r="BL1267" s="78"/>
      <c r="BM1267" s="74"/>
      <c r="BN1267" s="74"/>
      <c r="BO1267" s="74"/>
      <c r="BP1267" s="74"/>
      <c r="BQ1267" s="74"/>
      <c r="BR1267" s="78">
        <v>10000</v>
      </c>
      <c r="BS1267" s="74">
        <v>3.4</v>
      </c>
      <c r="BT1267" s="78">
        <v>9660</v>
      </c>
      <c r="BU1267" s="74">
        <v>14.2</v>
      </c>
      <c r="BV1267" s="74">
        <v>6.6</v>
      </c>
      <c r="BW1267" s="74">
        <v>54.3</v>
      </c>
      <c r="BX1267" s="74">
        <v>71</v>
      </c>
      <c r="BY1267" s="74">
        <v>79.3</v>
      </c>
      <c r="BZ1267" s="78" t="s">
        <v>13</v>
      </c>
      <c r="CA1267" s="74" t="s">
        <v>13</v>
      </c>
      <c r="CB1267" s="78" t="s">
        <v>13</v>
      </c>
      <c r="CC1267" s="74" t="s">
        <v>13</v>
      </c>
      <c r="CD1267" s="74" t="s">
        <v>13</v>
      </c>
      <c r="CE1267" s="74" t="s">
        <v>13</v>
      </c>
      <c r="CF1267" s="74" t="s">
        <v>13</v>
      </c>
      <c r="CG1267" s="74" t="s">
        <v>13</v>
      </c>
      <c r="CH1267" s="78" t="s">
        <v>13</v>
      </c>
      <c r="CI1267" s="74" t="s">
        <v>13</v>
      </c>
      <c r="CJ1267" s="78" t="s">
        <v>13</v>
      </c>
      <c r="CK1267" s="74" t="s">
        <v>13</v>
      </c>
      <c r="CL1267" s="74" t="s">
        <v>13</v>
      </c>
      <c r="CM1267" s="74" t="s">
        <v>13</v>
      </c>
      <c r="CN1267" s="74" t="s">
        <v>13</v>
      </c>
      <c r="CO1267" s="74" t="s">
        <v>13</v>
      </c>
      <c r="CP1267" s="78"/>
      <c r="CQ1267" s="74"/>
      <c r="CR1267" s="78"/>
      <c r="CS1267" s="74"/>
      <c r="CT1267" s="74"/>
      <c r="CU1267" s="74"/>
      <c r="CV1267" s="74"/>
      <c r="CW1267" s="74"/>
    </row>
    <row r="1268" spans="1:101" ht="16.5" x14ac:dyDescent="0.3">
      <c r="A1268" s="74" t="s">
        <v>297</v>
      </c>
      <c r="B1268" s="74">
        <v>72</v>
      </c>
      <c r="C1268" s="74">
        <v>10004930</v>
      </c>
      <c r="D1268" s="74" t="s">
        <v>49</v>
      </c>
      <c r="E1268" s="74" t="s">
        <v>195</v>
      </c>
      <c r="F1268" s="78">
        <v>1505</v>
      </c>
      <c r="G1268" s="74">
        <v>1.5</v>
      </c>
      <c r="H1268" s="78">
        <v>1485</v>
      </c>
      <c r="I1268" s="74">
        <v>6.5</v>
      </c>
      <c r="J1268" s="74">
        <v>10.4</v>
      </c>
      <c r="K1268" s="74">
        <v>64.400000000000006</v>
      </c>
      <c r="L1268" s="74">
        <v>77.599999999999994</v>
      </c>
      <c r="M1268" s="74">
        <v>83.1</v>
      </c>
      <c r="N1268" s="78" t="s">
        <v>13</v>
      </c>
      <c r="O1268" s="74" t="s">
        <v>13</v>
      </c>
      <c r="P1268" s="78" t="s">
        <v>13</v>
      </c>
      <c r="Q1268" s="74" t="s">
        <v>13</v>
      </c>
      <c r="R1268" s="74" t="s">
        <v>13</v>
      </c>
      <c r="S1268" s="74" t="s">
        <v>13</v>
      </c>
      <c r="T1268" s="74" t="s">
        <v>13</v>
      </c>
      <c r="U1268" s="74" t="s">
        <v>13</v>
      </c>
      <c r="V1268" s="78" t="s">
        <v>13</v>
      </c>
      <c r="W1268" s="74" t="s">
        <v>13</v>
      </c>
      <c r="X1268" s="78" t="s">
        <v>13</v>
      </c>
      <c r="Y1268" s="74" t="s">
        <v>13</v>
      </c>
      <c r="Z1268" s="74" t="s">
        <v>13</v>
      </c>
      <c r="AA1268" s="74" t="s">
        <v>13</v>
      </c>
      <c r="AB1268" s="74" t="s">
        <v>13</v>
      </c>
      <c r="AC1268" s="74" t="s">
        <v>13</v>
      </c>
      <c r="AD1268" s="78"/>
      <c r="AE1268" s="74"/>
      <c r="AF1268" s="78"/>
      <c r="AG1268" s="74"/>
      <c r="AH1268" s="74"/>
      <c r="AI1268" s="74"/>
      <c r="AJ1268" s="74"/>
      <c r="AK1268" s="74"/>
      <c r="AL1268" s="78">
        <v>1110</v>
      </c>
      <c r="AM1268" s="74">
        <v>1.3</v>
      </c>
      <c r="AN1268" s="78">
        <v>1095</v>
      </c>
      <c r="AO1268" s="74">
        <v>11.1</v>
      </c>
      <c r="AP1268" s="74">
        <v>12.5</v>
      </c>
      <c r="AQ1268" s="74">
        <v>63</v>
      </c>
      <c r="AR1268" s="74">
        <v>70.099999999999994</v>
      </c>
      <c r="AS1268" s="74">
        <v>76.400000000000006</v>
      </c>
      <c r="AT1268" s="78" t="s">
        <v>13</v>
      </c>
      <c r="AU1268" s="74" t="s">
        <v>13</v>
      </c>
      <c r="AV1268" s="78" t="s">
        <v>13</v>
      </c>
      <c r="AW1268" s="74" t="s">
        <v>13</v>
      </c>
      <c r="AX1268" s="74" t="s">
        <v>13</v>
      </c>
      <c r="AY1268" s="74" t="s">
        <v>13</v>
      </c>
      <c r="AZ1268" s="74" t="s">
        <v>13</v>
      </c>
      <c r="BA1268" s="74" t="s">
        <v>13</v>
      </c>
      <c r="BB1268" s="78" t="s">
        <v>13</v>
      </c>
      <c r="BC1268" s="74" t="s">
        <v>13</v>
      </c>
      <c r="BD1268" s="78" t="s">
        <v>13</v>
      </c>
      <c r="BE1268" s="74" t="s">
        <v>13</v>
      </c>
      <c r="BF1268" s="74" t="s">
        <v>13</v>
      </c>
      <c r="BG1268" s="74" t="s">
        <v>13</v>
      </c>
      <c r="BH1268" s="74" t="s">
        <v>13</v>
      </c>
      <c r="BI1268" s="74" t="s">
        <v>13</v>
      </c>
      <c r="BJ1268" s="78"/>
      <c r="BK1268" s="74"/>
      <c r="BL1268" s="78"/>
      <c r="BM1268" s="74"/>
      <c r="BN1268" s="74"/>
      <c r="BO1268" s="74"/>
      <c r="BP1268" s="74"/>
      <c r="BQ1268" s="74"/>
      <c r="BR1268" s="78">
        <v>2615</v>
      </c>
      <c r="BS1268" s="74">
        <v>1.4</v>
      </c>
      <c r="BT1268" s="78">
        <v>2580</v>
      </c>
      <c r="BU1268" s="74">
        <v>8.4</v>
      </c>
      <c r="BV1268" s="74">
        <v>11.3</v>
      </c>
      <c r="BW1268" s="74">
        <v>63.9</v>
      </c>
      <c r="BX1268" s="74">
        <v>74.400000000000006</v>
      </c>
      <c r="BY1268" s="74">
        <v>80.2</v>
      </c>
      <c r="BZ1268" s="78" t="s">
        <v>13</v>
      </c>
      <c r="CA1268" s="74" t="s">
        <v>13</v>
      </c>
      <c r="CB1268" s="78" t="s">
        <v>13</v>
      </c>
      <c r="CC1268" s="74" t="s">
        <v>13</v>
      </c>
      <c r="CD1268" s="74" t="s">
        <v>13</v>
      </c>
      <c r="CE1268" s="74" t="s">
        <v>13</v>
      </c>
      <c r="CF1268" s="74" t="s">
        <v>13</v>
      </c>
      <c r="CG1268" s="74" t="s">
        <v>13</v>
      </c>
      <c r="CH1268" s="78" t="s">
        <v>13</v>
      </c>
      <c r="CI1268" s="74" t="s">
        <v>13</v>
      </c>
      <c r="CJ1268" s="78" t="s">
        <v>13</v>
      </c>
      <c r="CK1268" s="74" t="s">
        <v>13</v>
      </c>
      <c r="CL1268" s="74" t="s">
        <v>13</v>
      </c>
      <c r="CM1268" s="74" t="s">
        <v>13</v>
      </c>
      <c r="CN1268" s="74" t="s">
        <v>13</v>
      </c>
      <c r="CO1268" s="74" t="s">
        <v>13</v>
      </c>
      <c r="CP1268" s="78"/>
      <c r="CQ1268" s="74"/>
      <c r="CR1268" s="78"/>
      <c r="CS1268" s="74"/>
      <c r="CT1268" s="74"/>
      <c r="CU1268" s="74"/>
      <c r="CV1268" s="74"/>
      <c r="CW1268" s="74"/>
    </row>
    <row r="1269" spans="1:101" ht="16.5" x14ac:dyDescent="0.3">
      <c r="A1269" s="74" t="s">
        <v>297</v>
      </c>
      <c r="B1269" s="74">
        <v>156</v>
      </c>
      <c r="C1269" s="74">
        <v>10007774</v>
      </c>
      <c r="D1269" s="74" t="s">
        <v>49</v>
      </c>
      <c r="E1269" s="74" t="s">
        <v>197</v>
      </c>
      <c r="F1269" s="78">
        <v>1260</v>
      </c>
      <c r="G1269" s="74">
        <v>0.6</v>
      </c>
      <c r="H1269" s="78">
        <v>1250</v>
      </c>
      <c r="I1269" s="74">
        <v>9.6</v>
      </c>
      <c r="J1269" s="74">
        <v>10.9</v>
      </c>
      <c r="K1269" s="74">
        <v>44.3</v>
      </c>
      <c r="L1269" s="74">
        <v>61.7</v>
      </c>
      <c r="M1269" s="74">
        <v>79.5</v>
      </c>
      <c r="N1269" s="78" t="s">
        <v>13</v>
      </c>
      <c r="O1269" s="74" t="s">
        <v>13</v>
      </c>
      <c r="P1269" s="78" t="s">
        <v>13</v>
      </c>
      <c r="Q1269" s="74" t="s">
        <v>13</v>
      </c>
      <c r="R1269" s="74" t="s">
        <v>13</v>
      </c>
      <c r="S1269" s="74" t="s">
        <v>13</v>
      </c>
      <c r="T1269" s="74" t="s">
        <v>13</v>
      </c>
      <c r="U1269" s="74" t="s">
        <v>13</v>
      </c>
      <c r="V1269" s="78" t="s">
        <v>13</v>
      </c>
      <c r="W1269" s="74" t="s">
        <v>13</v>
      </c>
      <c r="X1269" s="78" t="s">
        <v>13</v>
      </c>
      <c r="Y1269" s="74" t="s">
        <v>13</v>
      </c>
      <c r="Z1269" s="74" t="s">
        <v>13</v>
      </c>
      <c r="AA1269" s="74" t="s">
        <v>13</v>
      </c>
      <c r="AB1269" s="74" t="s">
        <v>13</v>
      </c>
      <c r="AC1269" s="74" t="s">
        <v>13</v>
      </c>
      <c r="AD1269" s="78"/>
      <c r="AE1269" s="74"/>
      <c r="AF1269" s="78"/>
      <c r="AG1269" s="74"/>
      <c r="AH1269" s="74"/>
      <c r="AI1269" s="74"/>
      <c r="AJ1269" s="74"/>
      <c r="AK1269" s="74"/>
      <c r="AL1269" s="78">
        <v>1485</v>
      </c>
      <c r="AM1269" s="74">
        <v>0.4</v>
      </c>
      <c r="AN1269" s="78">
        <v>1480</v>
      </c>
      <c r="AO1269" s="74">
        <v>12.6</v>
      </c>
      <c r="AP1269" s="74">
        <v>11.2</v>
      </c>
      <c r="AQ1269" s="74">
        <v>41.4</v>
      </c>
      <c r="AR1269" s="74">
        <v>56.9</v>
      </c>
      <c r="AS1269" s="74">
        <v>76.2</v>
      </c>
      <c r="AT1269" s="78" t="s">
        <v>13</v>
      </c>
      <c r="AU1269" s="74" t="s">
        <v>13</v>
      </c>
      <c r="AV1269" s="78" t="s">
        <v>13</v>
      </c>
      <c r="AW1269" s="74" t="s">
        <v>13</v>
      </c>
      <c r="AX1269" s="74" t="s">
        <v>13</v>
      </c>
      <c r="AY1269" s="74" t="s">
        <v>13</v>
      </c>
      <c r="AZ1269" s="74" t="s">
        <v>13</v>
      </c>
      <c r="BA1269" s="74" t="s">
        <v>13</v>
      </c>
      <c r="BB1269" s="78" t="s">
        <v>13</v>
      </c>
      <c r="BC1269" s="74" t="s">
        <v>13</v>
      </c>
      <c r="BD1269" s="78" t="s">
        <v>13</v>
      </c>
      <c r="BE1269" s="74" t="s">
        <v>13</v>
      </c>
      <c r="BF1269" s="74" t="s">
        <v>13</v>
      </c>
      <c r="BG1269" s="74" t="s">
        <v>13</v>
      </c>
      <c r="BH1269" s="74" t="s">
        <v>13</v>
      </c>
      <c r="BI1269" s="74" t="s">
        <v>13</v>
      </c>
      <c r="BJ1269" s="78"/>
      <c r="BK1269" s="74"/>
      <c r="BL1269" s="78"/>
      <c r="BM1269" s="74"/>
      <c r="BN1269" s="74"/>
      <c r="BO1269" s="74"/>
      <c r="BP1269" s="74"/>
      <c r="BQ1269" s="74"/>
      <c r="BR1269" s="78">
        <v>2745</v>
      </c>
      <c r="BS1269" s="74">
        <v>0.5</v>
      </c>
      <c r="BT1269" s="78">
        <v>2730</v>
      </c>
      <c r="BU1269" s="74">
        <v>11.2</v>
      </c>
      <c r="BV1269" s="74">
        <v>11.1</v>
      </c>
      <c r="BW1269" s="74">
        <v>42.7</v>
      </c>
      <c r="BX1269" s="74">
        <v>59.1</v>
      </c>
      <c r="BY1269" s="74">
        <v>77.7</v>
      </c>
      <c r="BZ1269" s="78" t="s">
        <v>13</v>
      </c>
      <c r="CA1269" s="74" t="s">
        <v>13</v>
      </c>
      <c r="CB1269" s="78" t="s">
        <v>13</v>
      </c>
      <c r="CC1269" s="74" t="s">
        <v>13</v>
      </c>
      <c r="CD1269" s="74" t="s">
        <v>13</v>
      </c>
      <c r="CE1269" s="74" t="s">
        <v>13</v>
      </c>
      <c r="CF1269" s="74" t="s">
        <v>13</v>
      </c>
      <c r="CG1269" s="74" t="s">
        <v>13</v>
      </c>
      <c r="CH1269" s="78" t="s">
        <v>13</v>
      </c>
      <c r="CI1269" s="74" t="s">
        <v>13</v>
      </c>
      <c r="CJ1269" s="78" t="s">
        <v>13</v>
      </c>
      <c r="CK1269" s="74" t="s">
        <v>13</v>
      </c>
      <c r="CL1269" s="74" t="s">
        <v>13</v>
      </c>
      <c r="CM1269" s="74" t="s">
        <v>13</v>
      </c>
      <c r="CN1269" s="74" t="s">
        <v>13</v>
      </c>
      <c r="CO1269" s="74" t="s">
        <v>13</v>
      </c>
      <c r="CP1269" s="78"/>
      <c r="CQ1269" s="74"/>
      <c r="CR1269" s="78"/>
      <c r="CS1269" s="74"/>
      <c r="CT1269" s="74"/>
      <c r="CU1269" s="74"/>
      <c r="CV1269" s="74"/>
      <c r="CW1269" s="74"/>
    </row>
    <row r="1270" spans="1:101" ht="16.5" x14ac:dyDescent="0.3">
      <c r="A1270" s="74" t="s">
        <v>297</v>
      </c>
      <c r="B1270" s="74">
        <v>230</v>
      </c>
      <c r="C1270" s="74">
        <v>10005127</v>
      </c>
      <c r="D1270" s="74" t="s">
        <v>19</v>
      </c>
      <c r="E1270" s="74" t="s">
        <v>199</v>
      </c>
      <c r="F1270" s="78" t="s">
        <v>13</v>
      </c>
      <c r="G1270" s="74" t="s">
        <v>13</v>
      </c>
      <c r="H1270" s="78" t="s">
        <v>13</v>
      </c>
      <c r="I1270" s="74" t="s">
        <v>13</v>
      </c>
      <c r="J1270" s="74" t="s">
        <v>13</v>
      </c>
      <c r="K1270" s="74" t="s">
        <v>13</v>
      </c>
      <c r="L1270" s="74" t="s">
        <v>13</v>
      </c>
      <c r="M1270" s="74" t="s">
        <v>13</v>
      </c>
      <c r="N1270" s="78" t="s">
        <v>13</v>
      </c>
      <c r="O1270" s="74" t="s">
        <v>13</v>
      </c>
      <c r="P1270" s="78" t="s">
        <v>13</v>
      </c>
      <c r="Q1270" s="74" t="s">
        <v>13</v>
      </c>
      <c r="R1270" s="74" t="s">
        <v>13</v>
      </c>
      <c r="S1270" s="74" t="s">
        <v>13</v>
      </c>
      <c r="T1270" s="74" t="s">
        <v>13</v>
      </c>
      <c r="U1270" s="74" t="s">
        <v>13</v>
      </c>
      <c r="V1270" s="78" t="s">
        <v>13</v>
      </c>
      <c r="W1270" s="74" t="s">
        <v>13</v>
      </c>
      <c r="X1270" s="78" t="s">
        <v>13</v>
      </c>
      <c r="Y1270" s="74" t="s">
        <v>13</v>
      </c>
      <c r="Z1270" s="74" t="s">
        <v>13</v>
      </c>
      <c r="AA1270" s="74" t="s">
        <v>13</v>
      </c>
      <c r="AB1270" s="74" t="s">
        <v>13</v>
      </c>
      <c r="AC1270" s="74" t="s">
        <v>13</v>
      </c>
      <c r="AD1270" s="78"/>
      <c r="AE1270" s="74"/>
      <c r="AF1270" s="78"/>
      <c r="AG1270" s="74"/>
      <c r="AH1270" s="74"/>
      <c r="AI1270" s="74"/>
      <c r="AJ1270" s="74"/>
      <c r="AK1270" s="74"/>
      <c r="AL1270" s="78" t="s">
        <v>13</v>
      </c>
      <c r="AM1270" s="74" t="s">
        <v>13</v>
      </c>
      <c r="AN1270" s="78" t="s">
        <v>13</v>
      </c>
      <c r="AO1270" s="74" t="s">
        <v>13</v>
      </c>
      <c r="AP1270" s="74" t="s">
        <v>13</v>
      </c>
      <c r="AQ1270" s="74" t="s">
        <v>13</v>
      </c>
      <c r="AR1270" s="74" t="s">
        <v>13</v>
      </c>
      <c r="AS1270" s="74" t="s">
        <v>13</v>
      </c>
      <c r="AT1270" s="78" t="s">
        <v>13</v>
      </c>
      <c r="AU1270" s="74" t="s">
        <v>13</v>
      </c>
      <c r="AV1270" s="78" t="s">
        <v>13</v>
      </c>
      <c r="AW1270" s="74" t="s">
        <v>13</v>
      </c>
      <c r="AX1270" s="74" t="s">
        <v>13</v>
      </c>
      <c r="AY1270" s="74" t="s">
        <v>13</v>
      </c>
      <c r="AZ1270" s="74" t="s">
        <v>13</v>
      </c>
      <c r="BA1270" s="74" t="s">
        <v>13</v>
      </c>
      <c r="BB1270" s="78" t="s">
        <v>13</v>
      </c>
      <c r="BC1270" s="74" t="s">
        <v>13</v>
      </c>
      <c r="BD1270" s="78" t="s">
        <v>13</v>
      </c>
      <c r="BE1270" s="74" t="s">
        <v>13</v>
      </c>
      <c r="BF1270" s="74" t="s">
        <v>13</v>
      </c>
      <c r="BG1270" s="74" t="s">
        <v>13</v>
      </c>
      <c r="BH1270" s="74" t="s">
        <v>13</v>
      </c>
      <c r="BI1270" s="74" t="s">
        <v>13</v>
      </c>
      <c r="BJ1270" s="78"/>
      <c r="BK1270" s="74"/>
      <c r="BL1270" s="78"/>
      <c r="BM1270" s="74"/>
      <c r="BN1270" s="74"/>
      <c r="BO1270" s="74"/>
      <c r="BP1270" s="74"/>
      <c r="BQ1270" s="74"/>
      <c r="BR1270" s="78" t="s">
        <v>13</v>
      </c>
      <c r="BS1270" s="74" t="s">
        <v>13</v>
      </c>
      <c r="BT1270" s="78" t="s">
        <v>13</v>
      </c>
      <c r="BU1270" s="74" t="s">
        <v>13</v>
      </c>
      <c r="BV1270" s="74" t="s">
        <v>13</v>
      </c>
      <c r="BW1270" s="74" t="s">
        <v>13</v>
      </c>
      <c r="BX1270" s="74" t="s">
        <v>13</v>
      </c>
      <c r="BY1270" s="74" t="s">
        <v>13</v>
      </c>
      <c r="BZ1270" s="78" t="s">
        <v>13</v>
      </c>
      <c r="CA1270" s="74" t="s">
        <v>13</v>
      </c>
      <c r="CB1270" s="78" t="s">
        <v>13</v>
      </c>
      <c r="CC1270" s="74" t="s">
        <v>13</v>
      </c>
      <c r="CD1270" s="74" t="s">
        <v>13</v>
      </c>
      <c r="CE1270" s="74" t="s">
        <v>13</v>
      </c>
      <c r="CF1270" s="74" t="s">
        <v>13</v>
      </c>
      <c r="CG1270" s="74" t="s">
        <v>13</v>
      </c>
      <c r="CH1270" s="78" t="s">
        <v>13</v>
      </c>
      <c r="CI1270" s="74" t="s">
        <v>13</v>
      </c>
      <c r="CJ1270" s="78" t="s">
        <v>13</v>
      </c>
      <c r="CK1270" s="74" t="s">
        <v>13</v>
      </c>
      <c r="CL1270" s="74" t="s">
        <v>13</v>
      </c>
      <c r="CM1270" s="74" t="s">
        <v>13</v>
      </c>
      <c r="CN1270" s="74" t="s">
        <v>13</v>
      </c>
      <c r="CO1270" s="74" t="s">
        <v>13</v>
      </c>
      <c r="CP1270" s="78"/>
      <c r="CQ1270" s="74"/>
      <c r="CR1270" s="78"/>
      <c r="CS1270" s="74"/>
      <c r="CT1270" s="74"/>
      <c r="CU1270" s="74"/>
      <c r="CV1270" s="74"/>
      <c r="CW1270" s="74"/>
    </row>
    <row r="1271" spans="1:101" ht="16.5" x14ac:dyDescent="0.3">
      <c r="A1271" s="74" t="s">
        <v>297</v>
      </c>
      <c r="B1271" s="74">
        <v>73</v>
      </c>
      <c r="C1271" s="74">
        <v>10007801</v>
      </c>
      <c r="D1271" s="74" t="s">
        <v>19</v>
      </c>
      <c r="E1271" s="74" t="s">
        <v>201</v>
      </c>
      <c r="F1271" s="78">
        <v>2665</v>
      </c>
      <c r="G1271" s="74">
        <v>1.1000000000000001</v>
      </c>
      <c r="H1271" s="78">
        <v>2635</v>
      </c>
      <c r="I1271" s="74">
        <v>7.7</v>
      </c>
      <c r="J1271" s="74">
        <v>10.1</v>
      </c>
      <c r="K1271" s="74">
        <v>63.3</v>
      </c>
      <c r="L1271" s="74">
        <v>77</v>
      </c>
      <c r="M1271" s="74">
        <v>82.1</v>
      </c>
      <c r="N1271" s="78" t="s">
        <v>13</v>
      </c>
      <c r="O1271" s="74" t="s">
        <v>13</v>
      </c>
      <c r="P1271" s="78" t="s">
        <v>13</v>
      </c>
      <c r="Q1271" s="74" t="s">
        <v>13</v>
      </c>
      <c r="R1271" s="74" t="s">
        <v>13</v>
      </c>
      <c r="S1271" s="74" t="s">
        <v>13</v>
      </c>
      <c r="T1271" s="74" t="s">
        <v>13</v>
      </c>
      <c r="U1271" s="74" t="s">
        <v>13</v>
      </c>
      <c r="V1271" s="78" t="s">
        <v>13</v>
      </c>
      <c r="W1271" s="74" t="s">
        <v>13</v>
      </c>
      <c r="X1271" s="78" t="s">
        <v>13</v>
      </c>
      <c r="Y1271" s="74" t="s">
        <v>13</v>
      </c>
      <c r="Z1271" s="74" t="s">
        <v>13</v>
      </c>
      <c r="AA1271" s="74" t="s">
        <v>13</v>
      </c>
      <c r="AB1271" s="74" t="s">
        <v>13</v>
      </c>
      <c r="AC1271" s="74" t="s">
        <v>13</v>
      </c>
      <c r="AD1271" s="78"/>
      <c r="AE1271" s="74"/>
      <c r="AF1271" s="78"/>
      <c r="AG1271" s="74"/>
      <c r="AH1271" s="74"/>
      <c r="AI1271" s="74"/>
      <c r="AJ1271" s="74"/>
      <c r="AK1271" s="74"/>
      <c r="AL1271" s="78">
        <v>2090</v>
      </c>
      <c r="AM1271" s="74">
        <v>0.9</v>
      </c>
      <c r="AN1271" s="78">
        <v>2075</v>
      </c>
      <c r="AO1271" s="74">
        <v>9.8000000000000007</v>
      </c>
      <c r="AP1271" s="74">
        <v>13.8</v>
      </c>
      <c r="AQ1271" s="74">
        <v>60.6</v>
      </c>
      <c r="AR1271" s="74">
        <v>69.900000000000006</v>
      </c>
      <c r="AS1271" s="74">
        <v>76.3</v>
      </c>
      <c r="AT1271" s="78" t="s">
        <v>13</v>
      </c>
      <c r="AU1271" s="74" t="s">
        <v>13</v>
      </c>
      <c r="AV1271" s="78" t="s">
        <v>13</v>
      </c>
      <c r="AW1271" s="74" t="s">
        <v>13</v>
      </c>
      <c r="AX1271" s="74" t="s">
        <v>13</v>
      </c>
      <c r="AY1271" s="74" t="s">
        <v>13</v>
      </c>
      <c r="AZ1271" s="74" t="s">
        <v>13</v>
      </c>
      <c r="BA1271" s="74" t="s">
        <v>13</v>
      </c>
      <c r="BB1271" s="78" t="s">
        <v>13</v>
      </c>
      <c r="BC1271" s="74" t="s">
        <v>13</v>
      </c>
      <c r="BD1271" s="78" t="s">
        <v>13</v>
      </c>
      <c r="BE1271" s="74" t="s">
        <v>13</v>
      </c>
      <c r="BF1271" s="74" t="s">
        <v>13</v>
      </c>
      <c r="BG1271" s="74" t="s">
        <v>13</v>
      </c>
      <c r="BH1271" s="74" t="s">
        <v>13</v>
      </c>
      <c r="BI1271" s="74" t="s">
        <v>13</v>
      </c>
      <c r="BJ1271" s="78"/>
      <c r="BK1271" s="74"/>
      <c r="BL1271" s="78"/>
      <c r="BM1271" s="74"/>
      <c r="BN1271" s="74"/>
      <c r="BO1271" s="74"/>
      <c r="BP1271" s="74"/>
      <c r="BQ1271" s="74"/>
      <c r="BR1271" s="78">
        <v>4755</v>
      </c>
      <c r="BS1271" s="74">
        <v>1</v>
      </c>
      <c r="BT1271" s="78">
        <v>4710</v>
      </c>
      <c r="BU1271" s="74">
        <v>8.6999999999999993</v>
      </c>
      <c r="BV1271" s="74">
        <v>11.8</v>
      </c>
      <c r="BW1271" s="74">
        <v>62.1</v>
      </c>
      <c r="BX1271" s="74">
        <v>73.900000000000006</v>
      </c>
      <c r="BY1271" s="74">
        <v>79.599999999999994</v>
      </c>
      <c r="BZ1271" s="78" t="s">
        <v>13</v>
      </c>
      <c r="CA1271" s="74" t="s">
        <v>13</v>
      </c>
      <c r="CB1271" s="78" t="s">
        <v>13</v>
      </c>
      <c r="CC1271" s="74" t="s">
        <v>13</v>
      </c>
      <c r="CD1271" s="74" t="s">
        <v>13</v>
      </c>
      <c r="CE1271" s="74" t="s">
        <v>13</v>
      </c>
      <c r="CF1271" s="74" t="s">
        <v>13</v>
      </c>
      <c r="CG1271" s="74" t="s">
        <v>13</v>
      </c>
      <c r="CH1271" s="78" t="s">
        <v>13</v>
      </c>
      <c r="CI1271" s="74" t="s">
        <v>13</v>
      </c>
      <c r="CJ1271" s="78" t="s">
        <v>13</v>
      </c>
      <c r="CK1271" s="74" t="s">
        <v>13</v>
      </c>
      <c r="CL1271" s="74" t="s">
        <v>13</v>
      </c>
      <c r="CM1271" s="74" t="s">
        <v>13</v>
      </c>
      <c r="CN1271" s="74" t="s">
        <v>13</v>
      </c>
      <c r="CO1271" s="74" t="s">
        <v>13</v>
      </c>
      <c r="CP1271" s="78"/>
      <c r="CQ1271" s="74"/>
      <c r="CR1271" s="78"/>
      <c r="CS1271" s="74"/>
      <c r="CT1271" s="74"/>
      <c r="CU1271" s="74"/>
      <c r="CV1271" s="74"/>
      <c r="CW1271" s="74"/>
    </row>
    <row r="1272" spans="1:101" ht="16.5" x14ac:dyDescent="0.3">
      <c r="A1272" s="74" t="s">
        <v>297</v>
      </c>
      <c r="B1272" s="74">
        <v>74</v>
      </c>
      <c r="C1272" s="74">
        <v>10007155</v>
      </c>
      <c r="D1272" s="74" t="s">
        <v>49</v>
      </c>
      <c r="E1272" s="74" t="s">
        <v>203</v>
      </c>
      <c r="F1272" s="78">
        <v>2065</v>
      </c>
      <c r="G1272" s="74">
        <v>0.3</v>
      </c>
      <c r="H1272" s="78">
        <v>2055</v>
      </c>
      <c r="I1272" s="74">
        <v>6.2</v>
      </c>
      <c r="J1272" s="74">
        <v>12</v>
      </c>
      <c r="K1272" s="74">
        <v>62.9</v>
      </c>
      <c r="L1272" s="74">
        <v>76.099999999999994</v>
      </c>
      <c r="M1272" s="74">
        <v>81.8</v>
      </c>
      <c r="N1272" s="78" t="s">
        <v>13</v>
      </c>
      <c r="O1272" s="74" t="s">
        <v>13</v>
      </c>
      <c r="P1272" s="78" t="s">
        <v>13</v>
      </c>
      <c r="Q1272" s="74" t="s">
        <v>13</v>
      </c>
      <c r="R1272" s="74" t="s">
        <v>13</v>
      </c>
      <c r="S1272" s="74" t="s">
        <v>13</v>
      </c>
      <c r="T1272" s="74" t="s">
        <v>13</v>
      </c>
      <c r="U1272" s="74" t="s">
        <v>13</v>
      </c>
      <c r="V1272" s="78" t="s">
        <v>13</v>
      </c>
      <c r="W1272" s="74" t="s">
        <v>13</v>
      </c>
      <c r="X1272" s="78" t="s">
        <v>13</v>
      </c>
      <c r="Y1272" s="74" t="s">
        <v>13</v>
      </c>
      <c r="Z1272" s="74" t="s">
        <v>13</v>
      </c>
      <c r="AA1272" s="74" t="s">
        <v>13</v>
      </c>
      <c r="AB1272" s="74" t="s">
        <v>13</v>
      </c>
      <c r="AC1272" s="74" t="s">
        <v>13</v>
      </c>
      <c r="AD1272" s="78"/>
      <c r="AE1272" s="74"/>
      <c r="AF1272" s="78"/>
      <c r="AG1272" s="74"/>
      <c r="AH1272" s="74"/>
      <c r="AI1272" s="74"/>
      <c r="AJ1272" s="74"/>
      <c r="AK1272" s="74"/>
      <c r="AL1272" s="78">
        <v>2330</v>
      </c>
      <c r="AM1272" s="74">
        <v>0.3</v>
      </c>
      <c r="AN1272" s="78">
        <v>2320</v>
      </c>
      <c r="AO1272" s="74">
        <v>8.3000000000000007</v>
      </c>
      <c r="AP1272" s="74">
        <v>13</v>
      </c>
      <c r="AQ1272" s="74">
        <v>64.3</v>
      </c>
      <c r="AR1272" s="74">
        <v>73.400000000000006</v>
      </c>
      <c r="AS1272" s="74">
        <v>78.7</v>
      </c>
      <c r="AT1272" s="78" t="s">
        <v>13</v>
      </c>
      <c r="AU1272" s="74" t="s">
        <v>13</v>
      </c>
      <c r="AV1272" s="78" t="s">
        <v>13</v>
      </c>
      <c r="AW1272" s="74" t="s">
        <v>13</v>
      </c>
      <c r="AX1272" s="74" t="s">
        <v>13</v>
      </c>
      <c r="AY1272" s="74" t="s">
        <v>13</v>
      </c>
      <c r="AZ1272" s="74" t="s">
        <v>13</v>
      </c>
      <c r="BA1272" s="74" t="s">
        <v>13</v>
      </c>
      <c r="BB1272" s="78" t="s">
        <v>13</v>
      </c>
      <c r="BC1272" s="74" t="s">
        <v>13</v>
      </c>
      <c r="BD1272" s="78" t="s">
        <v>13</v>
      </c>
      <c r="BE1272" s="74" t="s">
        <v>13</v>
      </c>
      <c r="BF1272" s="74" t="s">
        <v>13</v>
      </c>
      <c r="BG1272" s="74" t="s">
        <v>13</v>
      </c>
      <c r="BH1272" s="74" t="s">
        <v>13</v>
      </c>
      <c r="BI1272" s="74" t="s">
        <v>13</v>
      </c>
      <c r="BJ1272" s="78"/>
      <c r="BK1272" s="74"/>
      <c r="BL1272" s="78"/>
      <c r="BM1272" s="74"/>
      <c r="BN1272" s="74"/>
      <c r="BO1272" s="74"/>
      <c r="BP1272" s="74"/>
      <c r="BQ1272" s="74"/>
      <c r="BR1272" s="78">
        <v>4390</v>
      </c>
      <c r="BS1272" s="74">
        <v>0.3</v>
      </c>
      <c r="BT1272" s="78">
        <v>4375</v>
      </c>
      <c r="BU1272" s="74">
        <v>7.3</v>
      </c>
      <c r="BV1272" s="74">
        <v>12.5</v>
      </c>
      <c r="BW1272" s="74">
        <v>63.6</v>
      </c>
      <c r="BX1272" s="74">
        <v>74.7</v>
      </c>
      <c r="BY1272" s="74">
        <v>80.2</v>
      </c>
      <c r="BZ1272" s="78" t="s">
        <v>13</v>
      </c>
      <c r="CA1272" s="74" t="s">
        <v>13</v>
      </c>
      <c r="CB1272" s="78" t="s">
        <v>13</v>
      </c>
      <c r="CC1272" s="74" t="s">
        <v>13</v>
      </c>
      <c r="CD1272" s="74" t="s">
        <v>13</v>
      </c>
      <c r="CE1272" s="74" t="s">
        <v>13</v>
      </c>
      <c r="CF1272" s="74" t="s">
        <v>13</v>
      </c>
      <c r="CG1272" s="74" t="s">
        <v>13</v>
      </c>
      <c r="CH1272" s="78" t="s">
        <v>13</v>
      </c>
      <c r="CI1272" s="74" t="s">
        <v>13</v>
      </c>
      <c r="CJ1272" s="78" t="s">
        <v>13</v>
      </c>
      <c r="CK1272" s="74" t="s">
        <v>13</v>
      </c>
      <c r="CL1272" s="74" t="s">
        <v>13</v>
      </c>
      <c r="CM1272" s="74" t="s">
        <v>13</v>
      </c>
      <c r="CN1272" s="74" t="s">
        <v>13</v>
      </c>
      <c r="CO1272" s="74" t="s">
        <v>13</v>
      </c>
      <c r="CP1272" s="78"/>
      <c r="CQ1272" s="74"/>
      <c r="CR1272" s="78"/>
      <c r="CS1272" s="74"/>
      <c r="CT1272" s="74"/>
      <c r="CU1272" s="74"/>
      <c r="CV1272" s="74"/>
      <c r="CW1272" s="74"/>
    </row>
    <row r="1273" spans="1:101" ht="16.5" x14ac:dyDescent="0.3">
      <c r="A1273" s="74" t="s">
        <v>297</v>
      </c>
      <c r="B1273" s="74">
        <v>139</v>
      </c>
      <c r="C1273" s="74">
        <v>10007775</v>
      </c>
      <c r="D1273" s="74" t="s">
        <v>27</v>
      </c>
      <c r="E1273" s="74" t="s">
        <v>205</v>
      </c>
      <c r="F1273" s="78">
        <v>1285</v>
      </c>
      <c r="G1273" s="74">
        <v>0.9</v>
      </c>
      <c r="H1273" s="78">
        <v>1270</v>
      </c>
      <c r="I1273" s="74">
        <v>7.2</v>
      </c>
      <c r="J1273" s="74">
        <v>14.1</v>
      </c>
      <c r="K1273" s="74">
        <v>50.6</v>
      </c>
      <c r="L1273" s="74">
        <v>67</v>
      </c>
      <c r="M1273" s="74">
        <v>78.7</v>
      </c>
      <c r="N1273" s="78" t="s">
        <v>13</v>
      </c>
      <c r="O1273" s="74" t="s">
        <v>13</v>
      </c>
      <c r="P1273" s="78" t="s">
        <v>13</v>
      </c>
      <c r="Q1273" s="74" t="s">
        <v>13</v>
      </c>
      <c r="R1273" s="74" t="s">
        <v>13</v>
      </c>
      <c r="S1273" s="74" t="s">
        <v>13</v>
      </c>
      <c r="T1273" s="74" t="s">
        <v>13</v>
      </c>
      <c r="U1273" s="74" t="s">
        <v>13</v>
      </c>
      <c r="V1273" s="78" t="s">
        <v>13</v>
      </c>
      <c r="W1273" s="74" t="s">
        <v>13</v>
      </c>
      <c r="X1273" s="78" t="s">
        <v>13</v>
      </c>
      <c r="Y1273" s="74" t="s">
        <v>13</v>
      </c>
      <c r="Z1273" s="74" t="s">
        <v>13</v>
      </c>
      <c r="AA1273" s="74" t="s">
        <v>13</v>
      </c>
      <c r="AB1273" s="74" t="s">
        <v>13</v>
      </c>
      <c r="AC1273" s="74" t="s">
        <v>13</v>
      </c>
      <c r="AD1273" s="78"/>
      <c r="AE1273" s="74"/>
      <c r="AF1273" s="78"/>
      <c r="AG1273" s="74"/>
      <c r="AH1273" s="74"/>
      <c r="AI1273" s="74"/>
      <c r="AJ1273" s="74"/>
      <c r="AK1273" s="74"/>
      <c r="AL1273" s="78">
        <v>1190</v>
      </c>
      <c r="AM1273" s="74">
        <v>0.8</v>
      </c>
      <c r="AN1273" s="78">
        <v>1180</v>
      </c>
      <c r="AO1273" s="74">
        <v>7.8</v>
      </c>
      <c r="AP1273" s="74">
        <v>13</v>
      </c>
      <c r="AQ1273" s="74">
        <v>51.5</v>
      </c>
      <c r="AR1273" s="74">
        <v>65.3</v>
      </c>
      <c r="AS1273" s="74">
        <v>79.2</v>
      </c>
      <c r="AT1273" s="78" t="s">
        <v>13</v>
      </c>
      <c r="AU1273" s="74" t="s">
        <v>13</v>
      </c>
      <c r="AV1273" s="78" t="s">
        <v>13</v>
      </c>
      <c r="AW1273" s="74" t="s">
        <v>13</v>
      </c>
      <c r="AX1273" s="74" t="s">
        <v>13</v>
      </c>
      <c r="AY1273" s="74" t="s">
        <v>13</v>
      </c>
      <c r="AZ1273" s="74" t="s">
        <v>13</v>
      </c>
      <c r="BA1273" s="74" t="s">
        <v>13</v>
      </c>
      <c r="BB1273" s="78" t="s">
        <v>13</v>
      </c>
      <c r="BC1273" s="74" t="s">
        <v>13</v>
      </c>
      <c r="BD1273" s="78" t="s">
        <v>13</v>
      </c>
      <c r="BE1273" s="74" t="s">
        <v>13</v>
      </c>
      <c r="BF1273" s="74" t="s">
        <v>13</v>
      </c>
      <c r="BG1273" s="74" t="s">
        <v>13</v>
      </c>
      <c r="BH1273" s="74" t="s">
        <v>13</v>
      </c>
      <c r="BI1273" s="74" t="s">
        <v>13</v>
      </c>
      <c r="BJ1273" s="78"/>
      <c r="BK1273" s="74"/>
      <c r="BL1273" s="78"/>
      <c r="BM1273" s="74"/>
      <c r="BN1273" s="74"/>
      <c r="BO1273" s="74"/>
      <c r="BP1273" s="74"/>
      <c r="BQ1273" s="74"/>
      <c r="BR1273" s="78">
        <v>2475</v>
      </c>
      <c r="BS1273" s="74">
        <v>0.8</v>
      </c>
      <c r="BT1273" s="78">
        <v>2455</v>
      </c>
      <c r="BU1273" s="74">
        <v>7.5</v>
      </c>
      <c r="BV1273" s="74">
        <v>13.6</v>
      </c>
      <c r="BW1273" s="74">
        <v>51</v>
      </c>
      <c r="BX1273" s="74">
        <v>66.2</v>
      </c>
      <c r="BY1273" s="74">
        <v>78.900000000000006</v>
      </c>
      <c r="BZ1273" s="78" t="s">
        <v>13</v>
      </c>
      <c r="CA1273" s="74" t="s">
        <v>13</v>
      </c>
      <c r="CB1273" s="78" t="s">
        <v>13</v>
      </c>
      <c r="CC1273" s="74" t="s">
        <v>13</v>
      </c>
      <c r="CD1273" s="74" t="s">
        <v>13</v>
      </c>
      <c r="CE1273" s="74" t="s">
        <v>13</v>
      </c>
      <c r="CF1273" s="74" t="s">
        <v>13</v>
      </c>
      <c r="CG1273" s="74" t="s">
        <v>13</v>
      </c>
      <c r="CH1273" s="78" t="s">
        <v>13</v>
      </c>
      <c r="CI1273" s="74" t="s">
        <v>13</v>
      </c>
      <c r="CJ1273" s="78" t="s">
        <v>13</v>
      </c>
      <c r="CK1273" s="74" t="s">
        <v>13</v>
      </c>
      <c r="CL1273" s="74" t="s">
        <v>13</v>
      </c>
      <c r="CM1273" s="74" t="s">
        <v>13</v>
      </c>
      <c r="CN1273" s="74" t="s">
        <v>13</v>
      </c>
      <c r="CO1273" s="74" t="s">
        <v>13</v>
      </c>
      <c r="CP1273" s="78"/>
      <c r="CQ1273" s="74"/>
      <c r="CR1273" s="78"/>
      <c r="CS1273" s="74"/>
      <c r="CT1273" s="74"/>
      <c r="CU1273" s="74"/>
      <c r="CV1273" s="74"/>
      <c r="CW1273" s="74"/>
    </row>
    <row r="1274" spans="1:101" ht="16.5" x14ac:dyDescent="0.3">
      <c r="A1274" s="74" t="s">
        <v>297</v>
      </c>
      <c r="B1274" s="74">
        <v>30</v>
      </c>
      <c r="C1274" s="74">
        <v>10005389</v>
      </c>
      <c r="D1274" s="74" t="s">
        <v>27</v>
      </c>
      <c r="E1274" s="74" t="s">
        <v>207</v>
      </c>
      <c r="F1274" s="78">
        <v>170</v>
      </c>
      <c r="G1274" s="74">
        <v>0</v>
      </c>
      <c r="H1274" s="78">
        <v>170</v>
      </c>
      <c r="I1274" s="74">
        <v>11.8</v>
      </c>
      <c r="J1274" s="74">
        <v>12.4</v>
      </c>
      <c r="K1274" s="74">
        <v>71.599999999999994</v>
      </c>
      <c r="L1274" s="74">
        <v>74</v>
      </c>
      <c r="M1274" s="74">
        <v>75.7</v>
      </c>
      <c r="N1274" s="78" t="s">
        <v>13</v>
      </c>
      <c r="O1274" s="74" t="s">
        <v>13</v>
      </c>
      <c r="P1274" s="78" t="s">
        <v>13</v>
      </c>
      <c r="Q1274" s="74" t="s">
        <v>13</v>
      </c>
      <c r="R1274" s="74" t="s">
        <v>13</v>
      </c>
      <c r="S1274" s="74" t="s">
        <v>13</v>
      </c>
      <c r="T1274" s="74" t="s">
        <v>13</v>
      </c>
      <c r="U1274" s="74" t="s">
        <v>13</v>
      </c>
      <c r="V1274" s="78" t="s">
        <v>13</v>
      </c>
      <c r="W1274" s="74" t="s">
        <v>13</v>
      </c>
      <c r="X1274" s="78" t="s">
        <v>13</v>
      </c>
      <c r="Y1274" s="74" t="s">
        <v>13</v>
      </c>
      <c r="Z1274" s="74" t="s">
        <v>13</v>
      </c>
      <c r="AA1274" s="74" t="s">
        <v>13</v>
      </c>
      <c r="AB1274" s="74" t="s">
        <v>13</v>
      </c>
      <c r="AC1274" s="74" t="s">
        <v>13</v>
      </c>
      <c r="AD1274" s="78"/>
      <c r="AE1274" s="74"/>
      <c r="AF1274" s="78"/>
      <c r="AG1274" s="74"/>
      <c r="AH1274" s="74"/>
      <c r="AI1274" s="74"/>
      <c r="AJ1274" s="74"/>
      <c r="AK1274" s="74"/>
      <c r="AL1274" s="78">
        <v>215</v>
      </c>
      <c r="AM1274" s="74">
        <v>0.5</v>
      </c>
      <c r="AN1274" s="78">
        <v>215</v>
      </c>
      <c r="AO1274" s="74">
        <v>12.1</v>
      </c>
      <c r="AP1274" s="74">
        <v>21.5</v>
      </c>
      <c r="AQ1274" s="74">
        <v>63.1</v>
      </c>
      <c r="AR1274" s="74">
        <v>64.5</v>
      </c>
      <c r="AS1274" s="74">
        <v>66.400000000000006</v>
      </c>
      <c r="AT1274" s="78" t="s">
        <v>13</v>
      </c>
      <c r="AU1274" s="74" t="s">
        <v>13</v>
      </c>
      <c r="AV1274" s="78" t="s">
        <v>13</v>
      </c>
      <c r="AW1274" s="74" t="s">
        <v>13</v>
      </c>
      <c r="AX1274" s="74" t="s">
        <v>13</v>
      </c>
      <c r="AY1274" s="74" t="s">
        <v>13</v>
      </c>
      <c r="AZ1274" s="74" t="s">
        <v>13</v>
      </c>
      <c r="BA1274" s="74" t="s">
        <v>13</v>
      </c>
      <c r="BB1274" s="78" t="s">
        <v>13</v>
      </c>
      <c r="BC1274" s="74" t="s">
        <v>13</v>
      </c>
      <c r="BD1274" s="78" t="s">
        <v>13</v>
      </c>
      <c r="BE1274" s="74" t="s">
        <v>13</v>
      </c>
      <c r="BF1274" s="74" t="s">
        <v>13</v>
      </c>
      <c r="BG1274" s="74" t="s">
        <v>13</v>
      </c>
      <c r="BH1274" s="74" t="s">
        <v>13</v>
      </c>
      <c r="BI1274" s="74" t="s">
        <v>13</v>
      </c>
      <c r="BJ1274" s="78"/>
      <c r="BK1274" s="74"/>
      <c r="BL1274" s="78"/>
      <c r="BM1274" s="74"/>
      <c r="BN1274" s="74"/>
      <c r="BO1274" s="74"/>
      <c r="BP1274" s="74"/>
      <c r="BQ1274" s="74"/>
      <c r="BR1274" s="78">
        <v>385</v>
      </c>
      <c r="BS1274" s="74">
        <v>0.3</v>
      </c>
      <c r="BT1274" s="78">
        <v>385</v>
      </c>
      <c r="BU1274" s="74">
        <v>12</v>
      </c>
      <c r="BV1274" s="74">
        <v>17.5</v>
      </c>
      <c r="BW1274" s="74">
        <v>66.8</v>
      </c>
      <c r="BX1274" s="74">
        <v>68.7</v>
      </c>
      <c r="BY1274" s="74">
        <v>70.5</v>
      </c>
      <c r="BZ1274" s="78" t="s">
        <v>13</v>
      </c>
      <c r="CA1274" s="74" t="s">
        <v>13</v>
      </c>
      <c r="CB1274" s="78" t="s">
        <v>13</v>
      </c>
      <c r="CC1274" s="74" t="s">
        <v>13</v>
      </c>
      <c r="CD1274" s="74" t="s">
        <v>13</v>
      </c>
      <c r="CE1274" s="74" t="s">
        <v>13</v>
      </c>
      <c r="CF1274" s="74" t="s">
        <v>13</v>
      </c>
      <c r="CG1274" s="74" t="s">
        <v>13</v>
      </c>
      <c r="CH1274" s="78" t="s">
        <v>13</v>
      </c>
      <c r="CI1274" s="74" t="s">
        <v>13</v>
      </c>
      <c r="CJ1274" s="78" t="s">
        <v>13</v>
      </c>
      <c r="CK1274" s="74" t="s">
        <v>13</v>
      </c>
      <c r="CL1274" s="74" t="s">
        <v>13</v>
      </c>
      <c r="CM1274" s="74" t="s">
        <v>13</v>
      </c>
      <c r="CN1274" s="74" t="s">
        <v>13</v>
      </c>
      <c r="CO1274" s="74" t="s">
        <v>13</v>
      </c>
      <c r="CP1274" s="78"/>
      <c r="CQ1274" s="74"/>
      <c r="CR1274" s="78"/>
      <c r="CS1274" s="74"/>
      <c r="CT1274" s="74"/>
      <c r="CU1274" s="74"/>
      <c r="CV1274" s="74"/>
      <c r="CW1274" s="74"/>
    </row>
    <row r="1275" spans="1:101" ht="16.5" x14ac:dyDescent="0.3">
      <c r="A1275" s="74" t="s">
        <v>297</v>
      </c>
      <c r="B1275" s="74">
        <v>157</v>
      </c>
      <c r="C1275" s="74">
        <v>10007802</v>
      </c>
      <c r="D1275" s="74" t="s">
        <v>49</v>
      </c>
      <c r="E1275" s="74" t="s">
        <v>209</v>
      </c>
      <c r="F1275" s="78">
        <v>1085</v>
      </c>
      <c r="G1275" s="74">
        <v>0.5</v>
      </c>
      <c r="H1275" s="78">
        <v>1080</v>
      </c>
      <c r="I1275" s="74">
        <v>5.5</v>
      </c>
      <c r="J1275" s="74">
        <v>11.6</v>
      </c>
      <c r="K1275" s="74">
        <v>61.9</v>
      </c>
      <c r="L1275" s="74">
        <v>76</v>
      </c>
      <c r="M1275" s="74">
        <v>82.9</v>
      </c>
      <c r="N1275" s="78" t="s">
        <v>13</v>
      </c>
      <c r="O1275" s="74" t="s">
        <v>13</v>
      </c>
      <c r="P1275" s="78" t="s">
        <v>13</v>
      </c>
      <c r="Q1275" s="74" t="s">
        <v>13</v>
      </c>
      <c r="R1275" s="74" t="s">
        <v>13</v>
      </c>
      <c r="S1275" s="74" t="s">
        <v>13</v>
      </c>
      <c r="T1275" s="74" t="s">
        <v>13</v>
      </c>
      <c r="U1275" s="74" t="s">
        <v>13</v>
      </c>
      <c r="V1275" s="78" t="s">
        <v>13</v>
      </c>
      <c r="W1275" s="74" t="s">
        <v>13</v>
      </c>
      <c r="X1275" s="78" t="s">
        <v>13</v>
      </c>
      <c r="Y1275" s="74" t="s">
        <v>13</v>
      </c>
      <c r="Z1275" s="74" t="s">
        <v>13</v>
      </c>
      <c r="AA1275" s="74" t="s">
        <v>13</v>
      </c>
      <c r="AB1275" s="74" t="s">
        <v>13</v>
      </c>
      <c r="AC1275" s="74" t="s">
        <v>13</v>
      </c>
      <c r="AD1275" s="78"/>
      <c r="AE1275" s="74"/>
      <c r="AF1275" s="78"/>
      <c r="AG1275" s="74"/>
      <c r="AH1275" s="74"/>
      <c r="AI1275" s="74"/>
      <c r="AJ1275" s="74"/>
      <c r="AK1275" s="74"/>
      <c r="AL1275" s="78">
        <v>970</v>
      </c>
      <c r="AM1275" s="74">
        <v>0.5</v>
      </c>
      <c r="AN1275" s="78">
        <v>965</v>
      </c>
      <c r="AO1275" s="74">
        <v>7.8</v>
      </c>
      <c r="AP1275" s="74">
        <v>12.7</v>
      </c>
      <c r="AQ1275" s="74">
        <v>62.9</v>
      </c>
      <c r="AR1275" s="74">
        <v>72.8</v>
      </c>
      <c r="AS1275" s="74">
        <v>79.5</v>
      </c>
      <c r="AT1275" s="78" t="s">
        <v>13</v>
      </c>
      <c r="AU1275" s="74" t="s">
        <v>13</v>
      </c>
      <c r="AV1275" s="78" t="s">
        <v>13</v>
      </c>
      <c r="AW1275" s="74" t="s">
        <v>13</v>
      </c>
      <c r="AX1275" s="74" t="s">
        <v>13</v>
      </c>
      <c r="AY1275" s="74" t="s">
        <v>13</v>
      </c>
      <c r="AZ1275" s="74" t="s">
        <v>13</v>
      </c>
      <c r="BA1275" s="74" t="s">
        <v>13</v>
      </c>
      <c r="BB1275" s="78" t="s">
        <v>13</v>
      </c>
      <c r="BC1275" s="74" t="s">
        <v>13</v>
      </c>
      <c r="BD1275" s="78" t="s">
        <v>13</v>
      </c>
      <c r="BE1275" s="74" t="s">
        <v>13</v>
      </c>
      <c r="BF1275" s="74" t="s">
        <v>13</v>
      </c>
      <c r="BG1275" s="74" t="s">
        <v>13</v>
      </c>
      <c r="BH1275" s="74" t="s">
        <v>13</v>
      </c>
      <c r="BI1275" s="74" t="s">
        <v>13</v>
      </c>
      <c r="BJ1275" s="78"/>
      <c r="BK1275" s="74"/>
      <c r="BL1275" s="78"/>
      <c r="BM1275" s="74"/>
      <c r="BN1275" s="74"/>
      <c r="BO1275" s="74"/>
      <c r="BP1275" s="74"/>
      <c r="BQ1275" s="74"/>
      <c r="BR1275" s="78">
        <v>2055</v>
      </c>
      <c r="BS1275" s="74">
        <v>0.5</v>
      </c>
      <c r="BT1275" s="78">
        <v>2045</v>
      </c>
      <c r="BU1275" s="74">
        <v>6.6</v>
      </c>
      <c r="BV1275" s="74">
        <v>12.1</v>
      </c>
      <c r="BW1275" s="74">
        <v>62.4</v>
      </c>
      <c r="BX1275" s="74">
        <v>74.5</v>
      </c>
      <c r="BY1275" s="74">
        <v>81.3</v>
      </c>
      <c r="BZ1275" s="78" t="s">
        <v>13</v>
      </c>
      <c r="CA1275" s="74" t="s">
        <v>13</v>
      </c>
      <c r="CB1275" s="78" t="s">
        <v>13</v>
      </c>
      <c r="CC1275" s="74" t="s">
        <v>13</v>
      </c>
      <c r="CD1275" s="74" t="s">
        <v>13</v>
      </c>
      <c r="CE1275" s="74" t="s">
        <v>13</v>
      </c>
      <c r="CF1275" s="74" t="s">
        <v>13</v>
      </c>
      <c r="CG1275" s="74" t="s">
        <v>13</v>
      </c>
      <c r="CH1275" s="78" t="s">
        <v>13</v>
      </c>
      <c r="CI1275" s="74" t="s">
        <v>13</v>
      </c>
      <c r="CJ1275" s="78" t="s">
        <v>13</v>
      </c>
      <c r="CK1275" s="74" t="s">
        <v>13</v>
      </c>
      <c r="CL1275" s="74" t="s">
        <v>13</v>
      </c>
      <c r="CM1275" s="74" t="s">
        <v>13</v>
      </c>
      <c r="CN1275" s="74" t="s">
        <v>13</v>
      </c>
      <c r="CO1275" s="74" t="s">
        <v>13</v>
      </c>
      <c r="CP1275" s="78"/>
      <c r="CQ1275" s="74"/>
      <c r="CR1275" s="78"/>
      <c r="CS1275" s="74"/>
      <c r="CT1275" s="74"/>
      <c r="CU1275" s="74"/>
      <c r="CV1275" s="74"/>
      <c r="CW1275" s="74"/>
    </row>
    <row r="1276" spans="1:101" ht="16.5" x14ac:dyDescent="0.3">
      <c r="A1276" s="74" t="s">
        <v>297</v>
      </c>
      <c r="B1276" s="74">
        <v>31</v>
      </c>
      <c r="C1276" s="74">
        <v>10007776</v>
      </c>
      <c r="D1276" s="74" t="s">
        <v>27</v>
      </c>
      <c r="E1276" s="74" t="s">
        <v>211</v>
      </c>
      <c r="F1276" s="78">
        <v>1320</v>
      </c>
      <c r="G1276" s="74">
        <v>1.1000000000000001</v>
      </c>
      <c r="H1276" s="78">
        <v>1305</v>
      </c>
      <c r="I1276" s="74">
        <v>6.7</v>
      </c>
      <c r="J1276" s="74">
        <v>13.6</v>
      </c>
      <c r="K1276" s="74">
        <v>63.4</v>
      </c>
      <c r="L1276" s="74">
        <v>73.599999999999994</v>
      </c>
      <c r="M1276" s="74">
        <v>79.7</v>
      </c>
      <c r="N1276" s="78" t="s">
        <v>13</v>
      </c>
      <c r="O1276" s="74" t="s">
        <v>13</v>
      </c>
      <c r="P1276" s="78" t="s">
        <v>13</v>
      </c>
      <c r="Q1276" s="74" t="s">
        <v>13</v>
      </c>
      <c r="R1276" s="74" t="s">
        <v>13</v>
      </c>
      <c r="S1276" s="74" t="s">
        <v>13</v>
      </c>
      <c r="T1276" s="74" t="s">
        <v>13</v>
      </c>
      <c r="U1276" s="74" t="s">
        <v>13</v>
      </c>
      <c r="V1276" s="78" t="s">
        <v>13</v>
      </c>
      <c r="W1276" s="74" t="s">
        <v>13</v>
      </c>
      <c r="X1276" s="78" t="s">
        <v>13</v>
      </c>
      <c r="Y1276" s="74" t="s">
        <v>13</v>
      </c>
      <c r="Z1276" s="74" t="s">
        <v>13</v>
      </c>
      <c r="AA1276" s="74" t="s">
        <v>13</v>
      </c>
      <c r="AB1276" s="74" t="s">
        <v>13</v>
      </c>
      <c r="AC1276" s="74" t="s">
        <v>13</v>
      </c>
      <c r="AD1276" s="78"/>
      <c r="AE1276" s="74"/>
      <c r="AF1276" s="78"/>
      <c r="AG1276" s="74"/>
      <c r="AH1276" s="74"/>
      <c r="AI1276" s="74"/>
      <c r="AJ1276" s="74"/>
      <c r="AK1276" s="74"/>
      <c r="AL1276" s="78">
        <v>420</v>
      </c>
      <c r="AM1276" s="74">
        <v>0.2</v>
      </c>
      <c r="AN1276" s="78">
        <v>420</v>
      </c>
      <c r="AO1276" s="74">
        <v>8.3000000000000007</v>
      </c>
      <c r="AP1276" s="74">
        <v>14.5</v>
      </c>
      <c r="AQ1276" s="74">
        <v>62.6</v>
      </c>
      <c r="AR1276" s="74">
        <v>71</v>
      </c>
      <c r="AS1276" s="74">
        <v>77.099999999999994</v>
      </c>
      <c r="AT1276" s="78" t="s">
        <v>13</v>
      </c>
      <c r="AU1276" s="74" t="s">
        <v>13</v>
      </c>
      <c r="AV1276" s="78" t="s">
        <v>13</v>
      </c>
      <c r="AW1276" s="74" t="s">
        <v>13</v>
      </c>
      <c r="AX1276" s="74" t="s">
        <v>13</v>
      </c>
      <c r="AY1276" s="74" t="s">
        <v>13</v>
      </c>
      <c r="AZ1276" s="74" t="s">
        <v>13</v>
      </c>
      <c r="BA1276" s="74" t="s">
        <v>13</v>
      </c>
      <c r="BB1276" s="78" t="s">
        <v>13</v>
      </c>
      <c r="BC1276" s="74" t="s">
        <v>13</v>
      </c>
      <c r="BD1276" s="78" t="s">
        <v>13</v>
      </c>
      <c r="BE1276" s="74" t="s">
        <v>13</v>
      </c>
      <c r="BF1276" s="74" t="s">
        <v>13</v>
      </c>
      <c r="BG1276" s="74" t="s">
        <v>13</v>
      </c>
      <c r="BH1276" s="74" t="s">
        <v>13</v>
      </c>
      <c r="BI1276" s="74" t="s">
        <v>13</v>
      </c>
      <c r="BJ1276" s="78"/>
      <c r="BK1276" s="74"/>
      <c r="BL1276" s="78"/>
      <c r="BM1276" s="74"/>
      <c r="BN1276" s="74"/>
      <c r="BO1276" s="74"/>
      <c r="BP1276" s="74"/>
      <c r="BQ1276" s="74"/>
      <c r="BR1276" s="78">
        <v>1740</v>
      </c>
      <c r="BS1276" s="74">
        <v>0.9</v>
      </c>
      <c r="BT1276" s="78">
        <v>1725</v>
      </c>
      <c r="BU1276" s="74">
        <v>7.1</v>
      </c>
      <c r="BV1276" s="74">
        <v>13.8</v>
      </c>
      <c r="BW1276" s="74">
        <v>63.2</v>
      </c>
      <c r="BX1276" s="74">
        <v>73</v>
      </c>
      <c r="BY1276" s="74">
        <v>79.099999999999994</v>
      </c>
      <c r="BZ1276" s="78" t="s">
        <v>13</v>
      </c>
      <c r="CA1276" s="74" t="s">
        <v>13</v>
      </c>
      <c r="CB1276" s="78" t="s">
        <v>13</v>
      </c>
      <c r="CC1276" s="74" t="s">
        <v>13</v>
      </c>
      <c r="CD1276" s="74" t="s">
        <v>13</v>
      </c>
      <c r="CE1276" s="74" t="s">
        <v>13</v>
      </c>
      <c r="CF1276" s="74" t="s">
        <v>13</v>
      </c>
      <c r="CG1276" s="74" t="s">
        <v>13</v>
      </c>
      <c r="CH1276" s="78" t="s">
        <v>13</v>
      </c>
      <c r="CI1276" s="74" t="s">
        <v>13</v>
      </c>
      <c r="CJ1276" s="78" t="s">
        <v>13</v>
      </c>
      <c r="CK1276" s="74" t="s">
        <v>13</v>
      </c>
      <c r="CL1276" s="74" t="s">
        <v>13</v>
      </c>
      <c r="CM1276" s="74" t="s">
        <v>13</v>
      </c>
      <c r="CN1276" s="74" t="s">
        <v>13</v>
      </c>
      <c r="CO1276" s="74" t="s">
        <v>13</v>
      </c>
      <c r="CP1276" s="78"/>
      <c r="CQ1276" s="74"/>
      <c r="CR1276" s="78"/>
      <c r="CS1276" s="74"/>
      <c r="CT1276" s="74"/>
      <c r="CU1276" s="74"/>
      <c r="CV1276" s="74"/>
      <c r="CW1276" s="74"/>
    </row>
    <row r="1277" spans="1:101" ht="16.5" x14ac:dyDescent="0.3">
      <c r="A1277" s="74" t="s">
        <v>297</v>
      </c>
      <c r="B1277" s="74">
        <v>32</v>
      </c>
      <c r="C1277" s="74">
        <v>10005523</v>
      </c>
      <c r="D1277" s="74" t="s">
        <v>27</v>
      </c>
      <c r="E1277" s="74" t="s">
        <v>213</v>
      </c>
      <c r="F1277" s="78">
        <v>105</v>
      </c>
      <c r="G1277" s="74">
        <v>0.9</v>
      </c>
      <c r="H1277" s="78">
        <v>105</v>
      </c>
      <c r="I1277" s="74">
        <v>11.3</v>
      </c>
      <c r="J1277" s="74">
        <v>26.4</v>
      </c>
      <c r="K1277" s="74" t="s">
        <v>396</v>
      </c>
      <c r="L1277" s="74" t="s">
        <v>396</v>
      </c>
      <c r="M1277" s="74">
        <v>62.3</v>
      </c>
      <c r="N1277" s="78" t="s">
        <v>13</v>
      </c>
      <c r="O1277" s="74" t="s">
        <v>13</v>
      </c>
      <c r="P1277" s="78" t="s">
        <v>13</v>
      </c>
      <c r="Q1277" s="74" t="s">
        <v>13</v>
      </c>
      <c r="R1277" s="74" t="s">
        <v>13</v>
      </c>
      <c r="S1277" s="74" t="s">
        <v>13</v>
      </c>
      <c r="T1277" s="74" t="s">
        <v>13</v>
      </c>
      <c r="U1277" s="74" t="s">
        <v>13</v>
      </c>
      <c r="V1277" s="78" t="s">
        <v>13</v>
      </c>
      <c r="W1277" s="74" t="s">
        <v>13</v>
      </c>
      <c r="X1277" s="78" t="s">
        <v>13</v>
      </c>
      <c r="Y1277" s="74" t="s">
        <v>13</v>
      </c>
      <c r="Z1277" s="74" t="s">
        <v>13</v>
      </c>
      <c r="AA1277" s="74" t="s">
        <v>13</v>
      </c>
      <c r="AB1277" s="74" t="s">
        <v>13</v>
      </c>
      <c r="AC1277" s="74" t="s">
        <v>13</v>
      </c>
      <c r="AD1277" s="78"/>
      <c r="AE1277" s="74"/>
      <c r="AF1277" s="78"/>
      <c r="AG1277" s="74"/>
      <c r="AH1277" s="74"/>
      <c r="AI1277" s="74"/>
      <c r="AJ1277" s="74"/>
      <c r="AK1277" s="74"/>
      <c r="AL1277" s="78">
        <v>75</v>
      </c>
      <c r="AM1277" s="74">
        <v>1.4</v>
      </c>
      <c r="AN1277" s="78">
        <v>70</v>
      </c>
      <c r="AO1277" s="74">
        <v>8.3000000000000007</v>
      </c>
      <c r="AP1277" s="74">
        <v>27.8</v>
      </c>
      <c r="AQ1277" s="74" t="s">
        <v>396</v>
      </c>
      <c r="AR1277" s="74" t="s">
        <v>396</v>
      </c>
      <c r="AS1277" s="74">
        <v>63.9</v>
      </c>
      <c r="AT1277" s="78" t="s">
        <v>13</v>
      </c>
      <c r="AU1277" s="74" t="s">
        <v>13</v>
      </c>
      <c r="AV1277" s="78" t="s">
        <v>13</v>
      </c>
      <c r="AW1277" s="74" t="s">
        <v>13</v>
      </c>
      <c r="AX1277" s="74" t="s">
        <v>13</v>
      </c>
      <c r="AY1277" s="74" t="s">
        <v>13</v>
      </c>
      <c r="AZ1277" s="74" t="s">
        <v>13</v>
      </c>
      <c r="BA1277" s="74" t="s">
        <v>13</v>
      </c>
      <c r="BB1277" s="78" t="s">
        <v>13</v>
      </c>
      <c r="BC1277" s="74" t="s">
        <v>13</v>
      </c>
      <c r="BD1277" s="78" t="s">
        <v>13</v>
      </c>
      <c r="BE1277" s="74" t="s">
        <v>13</v>
      </c>
      <c r="BF1277" s="74" t="s">
        <v>13</v>
      </c>
      <c r="BG1277" s="74" t="s">
        <v>13</v>
      </c>
      <c r="BH1277" s="74" t="s">
        <v>13</v>
      </c>
      <c r="BI1277" s="74" t="s">
        <v>13</v>
      </c>
      <c r="BJ1277" s="78"/>
      <c r="BK1277" s="74"/>
      <c r="BL1277" s="78"/>
      <c r="BM1277" s="74"/>
      <c r="BN1277" s="74"/>
      <c r="BO1277" s="74"/>
      <c r="BP1277" s="74"/>
      <c r="BQ1277" s="74"/>
      <c r="BR1277" s="78">
        <v>180</v>
      </c>
      <c r="BS1277" s="74">
        <v>1.1000000000000001</v>
      </c>
      <c r="BT1277" s="78">
        <v>180</v>
      </c>
      <c r="BU1277" s="74">
        <v>10.1</v>
      </c>
      <c r="BV1277" s="74">
        <v>27</v>
      </c>
      <c r="BW1277" s="74" t="s">
        <v>396</v>
      </c>
      <c r="BX1277" s="74" t="s">
        <v>396</v>
      </c>
      <c r="BY1277" s="74">
        <v>62.9</v>
      </c>
      <c r="BZ1277" s="78" t="s">
        <v>13</v>
      </c>
      <c r="CA1277" s="74" t="s">
        <v>13</v>
      </c>
      <c r="CB1277" s="78" t="s">
        <v>13</v>
      </c>
      <c r="CC1277" s="74" t="s">
        <v>13</v>
      </c>
      <c r="CD1277" s="74" t="s">
        <v>13</v>
      </c>
      <c r="CE1277" s="74" t="s">
        <v>13</v>
      </c>
      <c r="CF1277" s="74" t="s">
        <v>13</v>
      </c>
      <c r="CG1277" s="74" t="s">
        <v>13</v>
      </c>
      <c r="CH1277" s="78" t="s">
        <v>13</v>
      </c>
      <c r="CI1277" s="74" t="s">
        <v>13</v>
      </c>
      <c r="CJ1277" s="78" t="s">
        <v>13</v>
      </c>
      <c r="CK1277" s="74" t="s">
        <v>13</v>
      </c>
      <c r="CL1277" s="74" t="s">
        <v>13</v>
      </c>
      <c r="CM1277" s="74" t="s">
        <v>13</v>
      </c>
      <c r="CN1277" s="74" t="s">
        <v>13</v>
      </c>
      <c r="CO1277" s="74" t="s">
        <v>13</v>
      </c>
      <c r="CP1277" s="78"/>
      <c r="CQ1277" s="74"/>
      <c r="CR1277" s="78"/>
      <c r="CS1277" s="74"/>
      <c r="CT1277" s="74"/>
      <c r="CU1277" s="74"/>
      <c r="CV1277" s="74"/>
      <c r="CW1277" s="74"/>
    </row>
    <row r="1278" spans="1:101" ht="16.5" x14ac:dyDescent="0.3">
      <c r="A1278" s="74" t="s">
        <v>297</v>
      </c>
      <c r="B1278" s="74">
        <v>33</v>
      </c>
      <c r="C1278" s="74">
        <v>10007835</v>
      </c>
      <c r="D1278" s="74" t="s">
        <v>27</v>
      </c>
      <c r="E1278" s="74" t="s">
        <v>215</v>
      </c>
      <c r="F1278" s="78">
        <v>15</v>
      </c>
      <c r="G1278" s="74" t="s">
        <v>396</v>
      </c>
      <c r="H1278" s="78" t="s">
        <v>396</v>
      </c>
      <c r="I1278" s="74" t="s">
        <v>396</v>
      </c>
      <c r="J1278" s="74" t="s">
        <v>396</v>
      </c>
      <c r="K1278" s="74" t="s">
        <v>396</v>
      </c>
      <c r="L1278" s="74" t="s">
        <v>396</v>
      </c>
      <c r="M1278" s="74" t="s">
        <v>396</v>
      </c>
      <c r="N1278" s="78" t="s">
        <v>13</v>
      </c>
      <c r="O1278" s="74" t="s">
        <v>13</v>
      </c>
      <c r="P1278" s="78" t="s">
        <v>13</v>
      </c>
      <c r="Q1278" s="74" t="s">
        <v>13</v>
      </c>
      <c r="R1278" s="74" t="s">
        <v>13</v>
      </c>
      <c r="S1278" s="74" t="s">
        <v>13</v>
      </c>
      <c r="T1278" s="74" t="s">
        <v>13</v>
      </c>
      <c r="U1278" s="74" t="s">
        <v>13</v>
      </c>
      <c r="V1278" s="78" t="s">
        <v>13</v>
      </c>
      <c r="W1278" s="74" t="s">
        <v>13</v>
      </c>
      <c r="X1278" s="78" t="s">
        <v>13</v>
      </c>
      <c r="Y1278" s="74" t="s">
        <v>13</v>
      </c>
      <c r="Z1278" s="74" t="s">
        <v>13</v>
      </c>
      <c r="AA1278" s="74" t="s">
        <v>13</v>
      </c>
      <c r="AB1278" s="74" t="s">
        <v>13</v>
      </c>
      <c r="AC1278" s="74" t="s">
        <v>13</v>
      </c>
      <c r="AD1278" s="78"/>
      <c r="AE1278" s="74"/>
      <c r="AF1278" s="78"/>
      <c r="AG1278" s="74"/>
      <c r="AH1278" s="74"/>
      <c r="AI1278" s="74"/>
      <c r="AJ1278" s="74"/>
      <c r="AK1278" s="74"/>
      <c r="AL1278" s="78">
        <v>35</v>
      </c>
      <c r="AM1278" s="74" t="s">
        <v>396</v>
      </c>
      <c r="AN1278" s="78" t="s">
        <v>396</v>
      </c>
      <c r="AO1278" s="74" t="s">
        <v>396</v>
      </c>
      <c r="AP1278" s="74" t="s">
        <v>396</v>
      </c>
      <c r="AQ1278" s="74" t="s">
        <v>396</v>
      </c>
      <c r="AR1278" s="74" t="s">
        <v>396</v>
      </c>
      <c r="AS1278" s="74" t="s">
        <v>396</v>
      </c>
      <c r="AT1278" s="78" t="s">
        <v>13</v>
      </c>
      <c r="AU1278" s="74" t="s">
        <v>13</v>
      </c>
      <c r="AV1278" s="78" t="s">
        <v>13</v>
      </c>
      <c r="AW1278" s="74" t="s">
        <v>13</v>
      </c>
      <c r="AX1278" s="74" t="s">
        <v>13</v>
      </c>
      <c r="AY1278" s="74" t="s">
        <v>13</v>
      </c>
      <c r="AZ1278" s="74" t="s">
        <v>13</v>
      </c>
      <c r="BA1278" s="74" t="s">
        <v>13</v>
      </c>
      <c r="BB1278" s="78" t="s">
        <v>13</v>
      </c>
      <c r="BC1278" s="74" t="s">
        <v>13</v>
      </c>
      <c r="BD1278" s="78" t="s">
        <v>13</v>
      </c>
      <c r="BE1278" s="74" t="s">
        <v>13</v>
      </c>
      <c r="BF1278" s="74" t="s">
        <v>13</v>
      </c>
      <c r="BG1278" s="74" t="s">
        <v>13</v>
      </c>
      <c r="BH1278" s="74" t="s">
        <v>13</v>
      </c>
      <c r="BI1278" s="74" t="s">
        <v>13</v>
      </c>
      <c r="BJ1278" s="78"/>
      <c r="BK1278" s="74"/>
      <c r="BL1278" s="78"/>
      <c r="BM1278" s="74"/>
      <c r="BN1278" s="74"/>
      <c r="BO1278" s="74"/>
      <c r="BP1278" s="74"/>
      <c r="BQ1278" s="74"/>
      <c r="BR1278" s="78">
        <v>50</v>
      </c>
      <c r="BS1278" s="74">
        <v>2</v>
      </c>
      <c r="BT1278" s="78">
        <v>50</v>
      </c>
      <c r="BU1278" s="74">
        <v>20</v>
      </c>
      <c r="BV1278" s="74">
        <v>14</v>
      </c>
      <c r="BW1278" s="74">
        <v>30</v>
      </c>
      <c r="BX1278" s="74">
        <v>54</v>
      </c>
      <c r="BY1278" s="74">
        <v>66</v>
      </c>
      <c r="BZ1278" s="78" t="s">
        <v>13</v>
      </c>
      <c r="CA1278" s="74" t="s">
        <v>13</v>
      </c>
      <c r="CB1278" s="78" t="s">
        <v>13</v>
      </c>
      <c r="CC1278" s="74" t="s">
        <v>13</v>
      </c>
      <c r="CD1278" s="74" t="s">
        <v>13</v>
      </c>
      <c r="CE1278" s="74" t="s">
        <v>13</v>
      </c>
      <c r="CF1278" s="74" t="s">
        <v>13</v>
      </c>
      <c r="CG1278" s="74" t="s">
        <v>13</v>
      </c>
      <c r="CH1278" s="78" t="s">
        <v>13</v>
      </c>
      <c r="CI1278" s="74" t="s">
        <v>13</v>
      </c>
      <c r="CJ1278" s="78" t="s">
        <v>13</v>
      </c>
      <c r="CK1278" s="74" t="s">
        <v>13</v>
      </c>
      <c r="CL1278" s="74" t="s">
        <v>13</v>
      </c>
      <c r="CM1278" s="74" t="s">
        <v>13</v>
      </c>
      <c r="CN1278" s="74" t="s">
        <v>13</v>
      </c>
      <c r="CO1278" s="74" t="s">
        <v>13</v>
      </c>
      <c r="CP1278" s="78"/>
      <c r="CQ1278" s="74"/>
      <c r="CR1278" s="78"/>
      <c r="CS1278" s="74"/>
      <c r="CT1278" s="74"/>
      <c r="CU1278" s="74"/>
      <c r="CV1278" s="74"/>
      <c r="CW1278" s="74"/>
    </row>
    <row r="1279" spans="1:101" ht="16.5" x14ac:dyDescent="0.3">
      <c r="A1279" s="74" t="s">
        <v>297</v>
      </c>
      <c r="B1279" s="74">
        <v>195</v>
      </c>
      <c r="C1279" s="74">
        <v>10005545</v>
      </c>
      <c r="D1279" s="74" t="s">
        <v>19</v>
      </c>
      <c r="E1279" s="74" t="s">
        <v>217</v>
      </c>
      <c r="F1279" s="78">
        <v>135</v>
      </c>
      <c r="G1279" s="74">
        <v>0</v>
      </c>
      <c r="H1279" s="78">
        <v>135</v>
      </c>
      <c r="I1279" s="74">
        <v>10.3</v>
      </c>
      <c r="J1279" s="74">
        <v>12.5</v>
      </c>
      <c r="K1279" s="74">
        <v>61.8</v>
      </c>
      <c r="L1279" s="74">
        <v>73.5</v>
      </c>
      <c r="M1279" s="74">
        <v>77.2</v>
      </c>
      <c r="N1279" s="78" t="s">
        <v>13</v>
      </c>
      <c r="O1279" s="74" t="s">
        <v>13</v>
      </c>
      <c r="P1279" s="78" t="s">
        <v>13</v>
      </c>
      <c r="Q1279" s="74" t="s">
        <v>13</v>
      </c>
      <c r="R1279" s="74" t="s">
        <v>13</v>
      </c>
      <c r="S1279" s="74" t="s">
        <v>13</v>
      </c>
      <c r="T1279" s="74" t="s">
        <v>13</v>
      </c>
      <c r="U1279" s="74" t="s">
        <v>13</v>
      </c>
      <c r="V1279" s="78" t="s">
        <v>13</v>
      </c>
      <c r="W1279" s="74" t="s">
        <v>13</v>
      </c>
      <c r="X1279" s="78" t="s">
        <v>13</v>
      </c>
      <c r="Y1279" s="74" t="s">
        <v>13</v>
      </c>
      <c r="Z1279" s="74" t="s">
        <v>13</v>
      </c>
      <c r="AA1279" s="74" t="s">
        <v>13</v>
      </c>
      <c r="AB1279" s="74" t="s">
        <v>13</v>
      </c>
      <c r="AC1279" s="74" t="s">
        <v>13</v>
      </c>
      <c r="AD1279" s="78"/>
      <c r="AE1279" s="74"/>
      <c r="AF1279" s="78"/>
      <c r="AG1279" s="74"/>
      <c r="AH1279" s="74"/>
      <c r="AI1279" s="74"/>
      <c r="AJ1279" s="74"/>
      <c r="AK1279" s="74"/>
      <c r="AL1279" s="78">
        <v>130</v>
      </c>
      <c r="AM1279" s="74">
        <v>0</v>
      </c>
      <c r="AN1279" s="78">
        <v>130</v>
      </c>
      <c r="AO1279" s="74">
        <v>8.5</v>
      </c>
      <c r="AP1279" s="74">
        <v>10.8</v>
      </c>
      <c r="AQ1279" s="74">
        <v>66.2</v>
      </c>
      <c r="AR1279" s="74">
        <v>75.400000000000006</v>
      </c>
      <c r="AS1279" s="74">
        <v>80.8</v>
      </c>
      <c r="AT1279" s="78" t="s">
        <v>13</v>
      </c>
      <c r="AU1279" s="74" t="s">
        <v>13</v>
      </c>
      <c r="AV1279" s="78" t="s">
        <v>13</v>
      </c>
      <c r="AW1279" s="74" t="s">
        <v>13</v>
      </c>
      <c r="AX1279" s="74" t="s">
        <v>13</v>
      </c>
      <c r="AY1279" s="74" t="s">
        <v>13</v>
      </c>
      <c r="AZ1279" s="74" t="s">
        <v>13</v>
      </c>
      <c r="BA1279" s="74" t="s">
        <v>13</v>
      </c>
      <c r="BB1279" s="78" t="s">
        <v>13</v>
      </c>
      <c r="BC1279" s="74" t="s">
        <v>13</v>
      </c>
      <c r="BD1279" s="78" t="s">
        <v>13</v>
      </c>
      <c r="BE1279" s="74" t="s">
        <v>13</v>
      </c>
      <c r="BF1279" s="74" t="s">
        <v>13</v>
      </c>
      <c r="BG1279" s="74" t="s">
        <v>13</v>
      </c>
      <c r="BH1279" s="74" t="s">
        <v>13</v>
      </c>
      <c r="BI1279" s="74" t="s">
        <v>13</v>
      </c>
      <c r="BJ1279" s="78"/>
      <c r="BK1279" s="74"/>
      <c r="BL1279" s="78"/>
      <c r="BM1279" s="74"/>
      <c r="BN1279" s="74"/>
      <c r="BO1279" s="74"/>
      <c r="BP1279" s="74"/>
      <c r="BQ1279" s="74"/>
      <c r="BR1279" s="78">
        <v>265</v>
      </c>
      <c r="BS1279" s="74">
        <v>0</v>
      </c>
      <c r="BT1279" s="78">
        <v>265</v>
      </c>
      <c r="BU1279" s="74">
        <v>9.4</v>
      </c>
      <c r="BV1279" s="74">
        <v>11.7</v>
      </c>
      <c r="BW1279" s="74">
        <v>63.9</v>
      </c>
      <c r="BX1279" s="74">
        <v>74.400000000000006</v>
      </c>
      <c r="BY1279" s="74">
        <v>78.900000000000006</v>
      </c>
      <c r="BZ1279" s="78" t="s">
        <v>13</v>
      </c>
      <c r="CA1279" s="74" t="s">
        <v>13</v>
      </c>
      <c r="CB1279" s="78" t="s">
        <v>13</v>
      </c>
      <c r="CC1279" s="74" t="s">
        <v>13</v>
      </c>
      <c r="CD1279" s="74" t="s">
        <v>13</v>
      </c>
      <c r="CE1279" s="74" t="s">
        <v>13</v>
      </c>
      <c r="CF1279" s="74" t="s">
        <v>13</v>
      </c>
      <c r="CG1279" s="74" t="s">
        <v>13</v>
      </c>
      <c r="CH1279" s="78" t="s">
        <v>13</v>
      </c>
      <c r="CI1279" s="74" t="s">
        <v>13</v>
      </c>
      <c r="CJ1279" s="78" t="s">
        <v>13</v>
      </c>
      <c r="CK1279" s="74" t="s">
        <v>13</v>
      </c>
      <c r="CL1279" s="74" t="s">
        <v>13</v>
      </c>
      <c r="CM1279" s="74" t="s">
        <v>13</v>
      </c>
      <c r="CN1279" s="74" t="s">
        <v>13</v>
      </c>
      <c r="CO1279" s="74" t="s">
        <v>13</v>
      </c>
      <c r="CP1279" s="78"/>
      <c r="CQ1279" s="74"/>
      <c r="CR1279" s="78"/>
      <c r="CS1279" s="74"/>
      <c r="CT1279" s="74"/>
      <c r="CU1279" s="74"/>
      <c r="CV1279" s="74"/>
      <c r="CW1279" s="74"/>
    </row>
    <row r="1280" spans="1:101" ht="16.5" x14ac:dyDescent="0.3">
      <c r="A1280" s="74" t="s">
        <v>297</v>
      </c>
      <c r="B1280" s="74">
        <v>3</v>
      </c>
      <c r="C1280" s="74">
        <v>10007777</v>
      </c>
      <c r="D1280" s="74" t="s">
        <v>27</v>
      </c>
      <c r="E1280" s="74" t="s">
        <v>219</v>
      </c>
      <c r="F1280" s="78" t="s">
        <v>13</v>
      </c>
      <c r="G1280" s="74" t="s">
        <v>13</v>
      </c>
      <c r="H1280" s="78" t="s">
        <v>13</v>
      </c>
      <c r="I1280" s="74" t="s">
        <v>13</v>
      </c>
      <c r="J1280" s="74" t="s">
        <v>13</v>
      </c>
      <c r="K1280" s="74" t="s">
        <v>13</v>
      </c>
      <c r="L1280" s="74" t="s">
        <v>13</v>
      </c>
      <c r="M1280" s="74" t="s">
        <v>13</v>
      </c>
      <c r="N1280" s="78" t="s">
        <v>13</v>
      </c>
      <c r="O1280" s="74" t="s">
        <v>13</v>
      </c>
      <c r="P1280" s="78" t="s">
        <v>13</v>
      </c>
      <c r="Q1280" s="74" t="s">
        <v>13</v>
      </c>
      <c r="R1280" s="74" t="s">
        <v>13</v>
      </c>
      <c r="S1280" s="74" t="s">
        <v>13</v>
      </c>
      <c r="T1280" s="74" t="s">
        <v>13</v>
      </c>
      <c r="U1280" s="74" t="s">
        <v>13</v>
      </c>
      <c r="V1280" s="78" t="s">
        <v>13</v>
      </c>
      <c r="W1280" s="74" t="s">
        <v>13</v>
      </c>
      <c r="X1280" s="78" t="s">
        <v>13</v>
      </c>
      <c r="Y1280" s="74" t="s">
        <v>13</v>
      </c>
      <c r="Z1280" s="74" t="s">
        <v>13</v>
      </c>
      <c r="AA1280" s="74" t="s">
        <v>13</v>
      </c>
      <c r="AB1280" s="74" t="s">
        <v>13</v>
      </c>
      <c r="AC1280" s="74" t="s">
        <v>13</v>
      </c>
      <c r="AD1280" s="78"/>
      <c r="AE1280" s="74"/>
      <c r="AF1280" s="78"/>
      <c r="AG1280" s="74"/>
      <c r="AH1280" s="74"/>
      <c r="AI1280" s="74"/>
      <c r="AJ1280" s="74"/>
      <c r="AK1280" s="74"/>
      <c r="AL1280" s="78" t="s">
        <v>13</v>
      </c>
      <c r="AM1280" s="74" t="s">
        <v>13</v>
      </c>
      <c r="AN1280" s="78" t="s">
        <v>13</v>
      </c>
      <c r="AO1280" s="74" t="s">
        <v>13</v>
      </c>
      <c r="AP1280" s="74" t="s">
        <v>13</v>
      </c>
      <c r="AQ1280" s="74" t="s">
        <v>13</v>
      </c>
      <c r="AR1280" s="74" t="s">
        <v>13</v>
      </c>
      <c r="AS1280" s="74" t="s">
        <v>13</v>
      </c>
      <c r="AT1280" s="78" t="s">
        <v>13</v>
      </c>
      <c r="AU1280" s="74" t="s">
        <v>13</v>
      </c>
      <c r="AV1280" s="78" t="s">
        <v>13</v>
      </c>
      <c r="AW1280" s="74" t="s">
        <v>13</v>
      </c>
      <c r="AX1280" s="74" t="s">
        <v>13</v>
      </c>
      <c r="AY1280" s="74" t="s">
        <v>13</v>
      </c>
      <c r="AZ1280" s="74" t="s">
        <v>13</v>
      </c>
      <c r="BA1280" s="74" t="s">
        <v>13</v>
      </c>
      <c r="BB1280" s="78" t="s">
        <v>13</v>
      </c>
      <c r="BC1280" s="74" t="s">
        <v>13</v>
      </c>
      <c r="BD1280" s="78" t="s">
        <v>13</v>
      </c>
      <c r="BE1280" s="74" t="s">
        <v>13</v>
      </c>
      <c r="BF1280" s="74" t="s">
        <v>13</v>
      </c>
      <c r="BG1280" s="74" t="s">
        <v>13</v>
      </c>
      <c r="BH1280" s="74" t="s">
        <v>13</v>
      </c>
      <c r="BI1280" s="74" t="s">
        <v>13</v>
      </c>
      <c r="BJ1280" s="78"/>
      <c r="BK1280" s="74"/>
      <c r="BL1280" s="78"/>
      <c r="BM1280" s="74"/>
      <c r="BN1280" s="74"/>
      <c r="BO1280" s="74"/>
      <c r="BP1280" s="74"/>
      <c r="BQ1280" s="74"/>
      <c r="BR1280" s="78" t="s">
        <v>13</v>
      </c>
      <c r="BS1280" s="74" t="s">
        <v>13</v>
      </c>
      <c r="BT1280" s="78" t="s">
        <v>13</v>
      </c>
      <c r="BU1280" s="74" t="s">
        <v>13</v>
      </c>
      <c r="BV1280" s="74" t="s">
        <v>13</v>
      </c>
      <c r="BW1280" s="74" t="s">
        <v>13</v>
      </c>
      <c r="BX1280" s="74" t="s">
        <v>13</v>
      </c>
      <c r="BY1280" s="74" t="s">
        <v>13</v>
      </c>
      <c r="BZ1280" s="78" t="s">
        <v>13</v>
      </c>
      <c r="CA1280" s="74" t="s">
        <v>13</v>
      </c>
      <c r="CB1280" s="78" t="s">
        <v>13</v>
      </c>
      <c r="CC1280" s="74" t="s">
        <v>13</v>
      </c>
      <c r="CD1280" s="74" t="s">
        <v>13</v>
      </c>
      <c r="CE1280" s="74" t="s">
        <v>13</v>
      </c>
      <c r="CF1280" s="74" t="s">
        <v>13</v>
      </c>
      <c r="CG1280" s="74" t="s">
        <v>13</v>
      </c>
      <c r="CH1280" s="78" t="s">
        <v>13</v>
      </c>
      <c r="CI1280" s="74" t="s">
        <v>13</v>
      </c>
      <c r="CJ1280" s="78" t="s">
        <v>13</v>
      </c>
      <c r="CK1280" s="74" t="s">
        <v>13</v>
      </c>
      <c r="CL1280" s="74" t="s">
        <v>13</v>
      </c>
      <c r="CM1280" s="74" t="s">
        <v>13</v>
      </c>
      <c r="CN1280" s="74" t="s">
        <v>13</v>
      </c>
      <c r="CO1280" s="74" t="s">
        <v>13</v>
      </c>
      <c r="CP1280" s="78"/>
      <c r="CQ1280" s="74"/>
      <c r="CR1280" s="78"/>
      <c r="CS1280" s="74"/>
      <c r="CT1280" s="74"/>
      <c r="CU1280" s="74"/>
      <c r="CV1280" s="74"/>
      <c r="CW1280" s="74"/>
    </row>
    <row r="1281" spans="1:101" ht="16.5" x14ac:dyDescent="0.3">
      <c r="A1281" s="74" t="s">
        <v>297</v>
      </c>
      <c r="B1281" s="74">
        <v>34</v>
      </c>
      <c r="C1281" s="74">
        <v>10007778</v>
      </c>
      <c r="D1281" s="74" t="s">
        <v>27</v>
      </c>
      <c r="E1281" s="74" t="s">
        <v>221</v>
      </c>
      <c r="F1281" s="78">
        <v>20</v>
      </c>
      <c r="G1281" s="74" t="s">
        <v>396</v>
      </c>
      <c r="H1281" s="78" t="s">
        <v>396</v>
      </c>
      <c r="I1281" s="74" t="s">
        <v>396</v>
      </c>
      <c r="J1281" s="74" t="s">
        <v>396</v>
      </c>
      <c r="K1281" s="74" t="s">
        <v>396</v>
      </c>
      <c r="L1281" s="74" t="s">
        <v>396</v>
      </c>
      <c r="M1281" s="74" t="s">
        <v>396</v>
      </c>
      <c r="N1281" s="78" t="s">
        <v>13</v>
      </c>
      <c r="O1281" s="74" t="s">
        <v>13</v>
      </c>
      <c r="P1281" s="78" t="s">
        <v>13</v>
      </c>
      <c r="Q1281" s="74" t="s">
        <v>13</v>
      </c>
      <c r="R1281" s="74" t="s">
        <v>13</v>
      </c>
      <c r="S1281" s="74" t="s">
        <v>13</v>
      </c>
      <c r="T1281" s="74" t="s">
        <v>13</v>
      </c>
      <c r="U1281" s="74" t="s">
        <v>13</v>
      </c>
      <c r="V1281" s="78" t="s">
        <v>13</v>
      </c>
      <c r="W1281" s="74" t="s">
        <v>13</v>
      </c>
      <c r="X1281" s="78" t="s">
        <v>13</v>
      </c>
      <c r="Y1281" s="74" t="s">
        <v>13</v>
      </c>
      <c r="Z1281" s="74" t="s">
        <v>13</v>
      </c>
      <c r="AA1281" s="74" t="s">
        <v>13</v>
      </c>
      <c r="AB1281" s="74" t="s">
        <v>13</v>
      </c>
      <c r="AC1281" s="74" t="s">
        <v>13</v>
      </c>
      <c r="AD1281" s="78"/>
      <c r="AE1281" s="74"/>
      <c r="AF1281" s="78"/>
      <c r="AG1281" s="74"/>
      <c r="AH1281" s="74"/>
      <c r="AI1281" s="74"/>
      <c r="AJ1281" s="74"/>
      <c r="AK1281" s="74"/>
      <c r="AL1281" s="78">
        <v>25</v>
      </c>
      <c r="AM1281" s="74" t="s">
        <v>396</v>
      </c>
      <c r="AN1281" s="78" t="s">
        <v>396</v>
      </c>
      <c r="AO1281" s="74" t="s">
        <v>396</v>
      </c>
      <c r="AP1281" s="74" t="s">
        <v>396</v>
      </c>
      <c r="AQ1281" s="74" t="s">
        <v>396</v>
      </c>
      <c r="AR1281" s="74" t="s">
        <v>396</v>
      </c>
      <c r="AS1281" s="74" t="s">
        <v>396</v>
      </c>
      <c r="AT1281" s="78" t="s">
        <v>13</v>
      </c>
      <c r="AU1281" s="74" t="s">
        <v>13</v>
      </c>
      <c r="AV1281" s="78" t="s">
        <v>13</v>
      </c>
      <c r="AW1281" s="74" t="s">
        <v>13</v>
      </c>
      <c r="AX1281" s="74" t="s">
        <v>13</v>
      </c>
      <c r="AY1281" s="74" t="s">
        <v>13</v>
      </c>
      <c r="AZ1281" s="74" t="s">
        <v>13</v>
      </c>
      <c r="BA1281" s="74" t="s">
        <v>13</v>
      </c>
      <c r="BB1281" s="78" t="s">
        <v>13</v>
      </c>
      <c r="BC1281" s="74" t="s">
        <v>13</v>
      </c>
      <c r="BD1281" s="78" t="s">
        <v>13</v>
      </c>
      <c r="BE1281" s="74" t="s">
        <v>13</v>
      </c>
      <c r="BF1281" s="74" t="s">
        <v>13</v>
      </c>
      <c r="BG1281" s="74" t="s">
        <v>13</v>
      </c>
      <c r="BH1281" s="74" t="s">
        <v>13</v>
      </c>
      <c r="BI1281" s="74" t="s">
        <v>13</v>
      </c>
      <c r="BJ1281" s="78"/>
      <c r="BK1281" s="74"/>
      <c r="BL1281" s="78"/>
      <c r="BM1281" s="74"/>
      <c r="BN1281" s="74"/>
      <c r="BO1281" s="74"/>
      <c r="BP1281" s="74"/>
      <c r="BQ1281" s="74"/>
      <c r="BR1281" s="78">
        <v>50</v>
      </c>
      <c r="BS1281" s="74">
        <v>4.2</v>
      </c>
      <c r="BT1281" s="78">
        <v>45</v>
      </c>
      <c r="BU1281" s="74" t="s">
        <v>396</v>
      </c>
      <c r="BV1281" s="74" t="s">
        <v>396</v>
      </c>
      <c r="BW1281" s="74">
        <v>19.600000000000001</v>
      </c>
      <c r="BX1281" s="74">
        <v>47.8</v>
      </c>
      <c r="BY1281" s="74">
        <v>76.099999999999994</v>
      </c>
      <c r="BZ1281" s="78" t="s">
        <v>13</v>
      </c>
      <c r="CA1281" s="74" t="s">
        <v>13</v>
      </c>
      <c r="CB1281" s="78" t="s">
        <v>13</v>
      </c>
      <c r="CC1281" s="74" t="s">
        <v>13</v>
      </c>
      <c r="CD1281" s="74" t="s">
        <v>13</v>
      </c>
      <c r="CE1281" s="74" t="s">
        <v>13</v>
      </c>
      <c r="CF1281" s="74" t="s">
        <v>13</v>
      </c>
      <c r="CG1281" s="74" t="s">
        <v>13</v>
      </c>
      <c r="CH1281" s="78" t="s">
        <v>13</v>
      </c>
      <c r="CI1281" s="74" t="s">
        <v>13</v>
      </c>
      <c r="CJ1281" s="78" t="s">
        <v>13</v>
      </c>
      <c r="CK1281" s="74" t="s">
        <v>13</v>
      </c>
      <c r="CL1281" s="74" t="s">
        <v>13</v>
      </c>
      <c r="CM1281" s="74" t="s">
        <v>13</v>
      </c>
      <c r="CN1281" s="74" t="s">
        <v>13</v>
      </c>
      <c r="CO1281" s="74" t="s">
        <v>13</v>
      </c>
      <c r="CP1281" s="78"/>
      <c r="CQ1281" s="74"/>
      <c r="CR1281" s="78"/>
      <c r="CS1281" s="74"/>
      <c r="CT1281" s="74"/>
      <c r="CU1281" s="74"/>
      <c r="CV1281" s="74"/>
      <c r="CW1281" s="74"/>
    </row>
    <row r="1282" spans="1:101" ht="16.5" x14ac:dyDescent="0.3">
      <c r="A1282" s="74" t="s">
        <v>297</v>
      </c>
      <c r="B1282" s="74">
        <v>10</v>
      </c>
      <c r="C1282" s="74">
        <v>10007816</v>
      </c>
      <c r="D1282" s="74" t="s">
        <v>27</v>
      </c>
      <c r="E1282" s="74" t="s">
        <v>223</v>
      </c>
      <c r="F1282" s="78">
        <v>120</v>
      </c>
      <c r="G1282" s="74">
        <v>0.8</v>
      </c>
      <c r="H1282" s="78">
        <v>120</v>
      </c>
      <c r="I1282" s="74">
        <v>11.7</v>
      </c>
      <c r="J1282" s="74">
        <v>20</v>
      </c>
      <c r="K1282" s="74" t="s">
        <v>396</v>
      </c>
      <c r="L1282" s="74" t="s">
        <v>396</v>
      </c>
      <c r="M1282" s="74">
        <v>68.3</v>
      </c>
      <c r="N1282" s="78" t="s">
        <v>13</v>
      </c>
      <c r="O1282" s="74" t="s">
        <v>13</v>
      </c>
      <c r="P1282" s="78" t="s">
        <v>13</v>
      </c>
      <c r="Q1282" s="74" t="s">
        <v>13</v>
      </c>
      <c r="R1282" s="74" t="s">
        <v>13</v>
      </c>
      <c r="S1282" s="74" t="s">
        <v>13</v>
      </c>
      <c r="T1282" s="74" t="s">
        <v>13</v>
      </c>
      <c r="U1282" s="74" t="s">
        <v>13</v>
      </c>
      <c r="V1282" s="78" t="s">
        <v>13</v>
      </c>
      <c r="W1282" s="74" t="s">
        <v>13</v>
      </c>
      <c r="X1282" s="78" t="s">
        <v>13</v>
      </c>
      <c r="Y1282" s="74" t="s">
        <v>13</v>
      </c>
      <c r="Z1282" s="74" t="s">
        <v>13</v>
      </c>
      <c r="AA1282" s="74" t="s">
        <v>13</v>
      </c>
      <c r="AB1282" s="74" t="s">
        <v>13</v>
      </c>
      <c r="AC1282" s="74" t="s">
        <v>13</v>
      </c>
      <c r="AD1282" s="78"/>
      <c r="AE1282" s="74"/>
      <c r="AF1282" s="78"/>
      <c r="AG1282" s="74"/>
      <c r="AH1282" s="74"/>
      <c r="AI1282" s="74"/>
      <c r="AJ1282" s="74"/>
      <c r="AK1282" s="74"/>
      <c r="AL1282" s="78">
        <v>75</v>
      </c>
      <c r="AM1282" s="74">
        <v>0</v>
      </c>
      <c r="AN1282" s="78">
        <v>75</v>
      </c>
      <c r="AO1282" s="74">
        <v>16.2</v>
      </c>
      <c r="AP1282" s="74">
        <v>17.600000000000001</v>
      </c>
      <c r="AQ1282" s="74" t="s">
        <v>396</v>
      </c>
      <c r="AR1282" s="74" t="s">
        <v>396</v>
      </c>
      <c r="AS1282" s="74">
        <v>66.2</v>
      </c>
      <c r="AT1282" s="78" t="s">
        <v>13</v>
      </c>
      <c r="AU1282" s="74" t="s">
        <v>13</v>
      </c>
      <c r="AV1282" s="78" t="s">
        <v>13</v>
      </c>
      <c r="AW1282" s="74" t="s">
        <v>13</v>
      </c>
      <c r="AX1282" s="74" t="s">
        <v>13</v>
      </c>
      <c r="AY1282" s="74" t="s">
        <v>13</v>
      </c>
      <c r="AZ1282" s="74" t="s">
        <v>13</v>
      </c>
      <c r="BA1282" s="74" t="s">
        <v>13</v>
      </c>
      <c r="BB1282" s="78" t="s">
        <v>13</v>
      </c>
      <c r="BC1282" s="74" t="s">
        <v>13</v>
      </c>
      <c r="BD1282" s="78" t="s">
        <v>13</v>
      </c>
      <c r="BE1282" s="74" t="s">
        <v>13</v>
      </c>
      <c r="BF1282" s="74" t="s">
        <v>13</v>
      </c>
      <c r="BG1282" s="74" t="s">
        <v>13</v>
      </c>
      <c r="BH1282" s="74" t="s">
        <v>13</v>
      </c>
      <c r="BI1282" s="74" t="s">
        <v>13</v>
      </c>
      <c r="BJ1282" s="78"/>
      <c r="BK1282" s="74"/>
      <c r="BL1282" s="78"/>
      <c r="BM1282" s="74"/>
      <c r="BN1282" s="74"/>
      <c r="BO1282" s="74"/>
      <c r="BP1282" s="74"/>
      <c r="BQ1282" s="74"/>
      <c r="BR1282" s="78">
        <v>195</v>
      </c>
      <c r="BS1282" s="74">
        <v>0.5</v>
      </c>
      <c r="BT1282" s="78">
        <v>195</v>
      </c>
      <c r="BU1282" s="74">
        <v>13.4</v>
      </c>
      <c r="BV1282" s="74">
        <v>19.100000000000001</v>
      </c>
      <c r="BW1282" s="74">
        <v>57.2</v>
      </c>
      <c r="BX1282" s="74">
        <v>63.9</v>
      </c>
      <c r="BY1282" s="74">
        <v>67.5</v>
      </c>
      <c r="BZ1282" s="78" t="s">
        <v>13</v>
      </c>
      <c r="CA1282" s="74" t="s">
        <v>13</v>
      </c>
      <c r="CB1282" s="78" t="s">
        <v>13</v>
      </c>
      <c r="CC1282" s="74" t="s">
        <v>13</v>
      </c>
      <c r="CD1282" s="74" t="s">
        <v>13</v>
      </c>
      <c r="CE1282" s="74" t="s">
        <v>13</v>
      </c>
      <c r="CF1282" s="74" t="s">
        <v>13</v>
      </c>
      <c r="CG1282" s="74" t="s">
        <v>13</v>
      </c>
      <c r="CH1282" s="78" t="s">
        <v>13</v>
      </c>
      <c r="CI1282" s="74" t="s">
        <v>13</v>
      </c>
      <c r="CJ1282" s="78" t="s">
        <v>13</v>
      </c>
      <c r="CK1282" s="74" t="s">
        <v>13</v>
      </c>
      <c r="CL1282" s="74" t="s">
        <v>13</v>
      </c>
      <c r="CM1282" s="74" t="s">
        <v>13</v>
      </c>
      <c r="CN1282" s="74" t="s">
        <v>13</v>
      </c>
      <c r="CO1282" s="74" t="s">
        <v>13</v>
      </c>
      <c r="CP1282" s="78"/>
      <c r="CQ1282" s="74"/>
      <c r="CR1282" s="78"/>
      <c r="CS1282" s="74"/>
      <c r="CT1282" s="74"/>
      <c r="CU1282" s="74"/>
      <c r="CV1282" s="74"/>
      <c r="CW1282" s="74"/>
    </row>
    <row r="1283" spans="1:101" ht="16.5" x14ac:dyDescent="0.3">
      <c r="A1283" s="74" t="s">
        <v>297</v>
      </c>
      <c r="B1283" s="74">
        <v>141</v>
      </c>
      <c r="C1283" s="74">
        <v>10005553</v>
      </c>
      <c r="D1283" s="74" t="s">
        <v>49</v>
      </c>
      <c r="E1283" s="74" t="s">
        <v>225</v>
      </c>
      <c r="F1283" s="78">
        <v>900</v>
      </c>
      <c r="G1283" s="74">
        <v>1.2</v>
      </c>
      <c r="H1283" s="78">
        <v>890</v>
      </c>
      <c r="I1283" s="74">
        <v>5.8</v>
      </c>
      <c r="J1283" s="74">
        <v>12.1</v>
      </c>
      <c r="K1283" s="74">
        <v>52.7</v>
      </c>
      <c r="L1283" s="74">
        <v>70.400000000000006</v>
      </c>
      <c r="M1283" s="74">
        <v>82</v>
      </c>
      <c r="N1283" s="78" t="s">
        <v>13</v>
      </c>
      <c r="O1283" s="74" t="s">
        <v>13</v>
      </c>
      <c r="P1283" s="78" t="s">
        <v>13</v>
      </c>
      <c r="Q1283" s="74" t="s">
        <v>13</v>
      </c>
      <c r="R1283" s="74" t="s">
        <v>13</v>
      </c>
      <c r="S1283" s="74" t="s">
        <v>13</v>
      </c>
      <c r="T1283" s="74" t="s">
        <v>13</v>
      </c>
      <c r="U1283" s="74" t="s">
        <v>13</v>
      </c>
      <c r="V1283" s="78" t="s">
        <v>13</v>
      </c>
      <c r="W1283" s="74" t="s">
        <v>13</v>
      </c>
      <c r="X1283" s="78" t="s">
        <v>13</v>
      </c>
      <c r="Y1283" s="74" t="s">
        <v>13</v>
      </c>
      <c r="Z1283" s="74" t="s">
        <v>13</v>
      </c>
      <c r="AA1283" s="74" t="s">
        <v>13</v>
      </c>
      <c r="AB1283" s="74" t="s">
        <v>13</v>
      </c>
      <c r="AC1283" s="74" t="s">
        <v>13</v>
      </c>
      <c r="AD1283" s="78"/>
      <c r="AE1283" s="74"/>
      <c r="AF1283" s="78"/>
      <c r="AG1283" s="74"/>
      <c r="AH1283" s="74"/>
      <c r="AI1283" s="74"/>
      <c r="AJ1283" s="74"/>
      <c r="AK1283" s="74"/>
      <c r="AL1283" s="78">
        <v>580</v>
      </c>
      <c r="AM1283" s="74">
        <v>1.7</v>
      </c>
      <c r="AN1283" s="78">
        <v>570</v>
      </c>
      <c r="AO1283" s="74">
        <v>7.9</v>
      </c>
      <c r="AP1283" s="74">
        <v>13.5</v>
      </c>
      <c r="AQ1283" s="74">
        <v>47.4</v>
      </c>
      <c r="AR1283" s="74">
        <v>63.6</v>
      </c>
      <c r="AS1283" s="74">
        <v>78.7</v>
      </c>
      <c r="AT1283" s="78" t="s">
        <v>13</v>
      </c>
      <c r="AU1283" s="74" t="s">
        <v>13</v>
      </c>
      <c r="AV1283" s="78" t="s">
        <v>13</v>
      </c>
      <c r="AW1283" s="74" t="s">
        <v>13</v>
      </c>
      <c r="AX1283" s="74" t="s">
        <v>13</v>
      </c>
      <c r="AY1283" s="74" t="s">
        <v>13</v>
      </c>
      <c r="AZ1283" s="74" t="s">
        <v>13</v>
      </c>
      <c r="BA1283" s="74" t="s">
        <v>13</v>
      </c>
      <c r="BB1283" s="78" t="s">
        <v>13</v>
      </c>
      <c r="BC1283" s="74" t="s">
        <v>13</v>
      </c>
      <c r="BD1283" s="78" t="s">
        <v>13</v>
      </c>
      <c r="BE1283" s="74" t="s">
        <v>13</v>
      </c>
      <c r="BF1283" s="74" t="s">
        <v>13</v>
      </c>
      <c r="BG1283" s="74" t="s">
        <v>13</v>
      </c>
      <c r="BH1283" s="74" t="s">
        <v>13</v>
      </c>
      <c r="BI1283" s="74" t="s">
        <v>13</v>
      </c>
      <c r="BJ1283" s="78"/>
      <c r="BK1283" s="74"/>
      <c r="BL1283" s="78"/>
      <c r="BM1283" s="74"/>
      <c r="BN1283" s="74"/>
      <c r="BO1283" s="74"/>
      <c r="BP1283" s="74"/>
      <c r="BQ1283" s="74"/>
      <c r="BR1283" s="78">
        <v>1485</v>
      </c>
      <c r="BS1283" s="74">
        <v>1.4</v>
      </c>
      <c r="BT1283" s="78">
        <v>1460</v>
      </c>
      <c r="BU1283" s="74">
        <v>6.6</v>
      </c>
      <c r="BV1283" s="74">
        <v>12.7</v>
      </c>
      <c r="BW1283" s="74">
        <v>50.6</v>
      </c>
      <c r="BX1283" s="74">
        <v>67.8</v>
      </c>
      <c r="BY1283" s="74">
        <v>80.7</v>
      </c>
      <c r="BZ1283" s="78" t="s">
        <v>13</v>
      </c>
      <c r="CA1283" s="74" t="s">
        <v>13</v>
      </c>
      <c r="CB1283" s="78" t="s">
        <v>13</v>
      </c>
      <c r="CC1283" s="74" t="s">
        <v>13</v>
      </c>
      <c r="CD1283" s="74" t="s">
        <v>13</v>
      </c>
      <c r="CE1283" s="74" t="s">
        <v>13</v>
      </c>
      <c r="CF1283" s="74" t="s">
        <v>13</v>
      </c>
      <c r="CG1283" s="74" t="s">
        <v>13</v>
      </c>
      <c r="CH1283" s="78" t="s">
        <v>13</v>
      </c>
      <c r="CI1283" s="74" t="s">
        <v>13</v>
      </c>
      <c r="CJ1283" s="78" t="s">
        <v>13</v>
      </c>
      <c r="CK1283" s="74" t="s">
        <v>13</v>
      </c>
      <c r="CL1283" s="74" t="s">
        <v>13</v>
      </c>
      <c r="CM1283" s="74" t="s">
        <v>13</v>
      </c>
      <c r="CN1283" s="74" t="s">
        <v>13</v>
      </c>
      <c r="CO1283" s="74" t="s">
        <v>13</v>
      </c>
      <c r="CP1283" s="78"/>
      <c r="CQ1283" s="74"/>
      <c r="CR1283" s="78"/>
      <c r="CS1283" s="74"/>
      <c r="CT1283" s="74"/>
      <c r="CU1283" s="74"/>
      <c r="CV1283" s="74"/>
      <c r="CW1283" s="74"/>
    </row>
    <row r="1284" spans="1:101" ht="16.5" x14ac:dyDescent="0.3">
      <c r="A1284" s="74" t="s">
        <v>297</v>
      </c>
      <c r="B1284" s="74">
        <v>35</v>
      </c>
      <c r="C1284" s="74">
        <v>10007837</v>
      </c>
      <c r="D1284" s="74" t="s">
        <v>39</v>
      </c>
      <c r="E1284" s="74" t="s">
        <v>227</v>
      </c>
      <c r="F1284" s="78">
        <v>40</v>
      </c>
      <c r="G1284" s="74">
        <v>0</v>
      </c>
      <c r="H1284" s="78">
        <v>40</v>
      </c>
      <c r="I1284" s="74">
        <v>10</v>
      </c>
      <c r="J1284" s="74">
        <v>12.5</v>
      </c>
      <c r="K1284" s="74">
        <v>35</v>
      </c>
      <c r="L1284" s="74">
        <v>60</v>
      </c>
      <c r="M1284" s="74">
        <v>77.5</v>
      </c>
      <c r="N1284" s="78" t="s">
        <v>13</v>
      </c>
      <c r="O1284" s="74" t="s">
        <v>13</v>
      </c>
      <c r="P1284" s="78" t="s">
        <v>13</v>
      </c>
      <c r="Q1284" s="74" t="s">
        <v>13</v>
      </c>
      <c r="R1284" s="74" t="s">
        <v>13</v>
      </c>
      <c r="S1284" s="74" t="s">
        <v>13</v>
      </c>
      <c r="T1284" s="74" t="s">
        <v>13</v>
      </c>
      <c r="U1284" s="74" t="s">
        <v>13</v>
      </c>
      <c r="V1284" s="78" t="s">
        <v>13</v>
      </c>
      <c r="W1284" s="74" t="s">
        <v>13</v>
      </c>
      <c r="X1284" s="78" t="s">
        <v>13</v>
      </c>
      <c r="Y1284" s="74" t="s">
        <v>13</v>
      </c>
      <c r="Z1284" s="74" t="s">
        <v>13</v>
      </c>
      <c r="AA1284" s="74" t="s">
        <v>13</v>
      </c>
      <c r="AB1284" s="74" t="s">
        <v>13</v>
      </c>
      <c r="AC1284" s="74" t="s">
        <v>13</v>
      </c>
      <c r="AD1284" s="78"/>
      <c r="AE1284" s="74"/>
      <c r="AF1284" s="78"/>
      <c r="AG1284" s="74"/>
      <c r="AH1284" s="74"/>
      <c r="AI1284" s="74"/>
      <c r="AJ1284" s="74"/>
      <c r="AK1284" s="74"/>
      <c r="AL1284" s="78">
        <v>50</v>
      </c>
      <c r="AM1284" s="74">
        <v>2</v>
      </c>
      <c r="AN1284" s="78">
        <v>50</v>
      </c>
      <c r="AO1284" s="74">
        <v>18.8</v>
      </c>
      <c r="AP1284" s="74">
        <v>10.4</v>
      </c>
      <c r="AQ1284" s="74">
        <v>33.299999999999997</v>
      </c>
      <c r="AR1284" s="74">
        <v>43.8</v>
      </c>
      <c r="AS1284" s="74">
        <v>70.8</v>
      </c>
      <c r="AT1284" s="78" t="s">
        <v>13</v>
      </c>
      <c r="AU1284" s="74" t="s">
        <v>13</v>
      </c>
      <c r="AV1284" s="78" t="s">
        <v>13</v>
      </c>
      <c r="AW1284" s="74" t="s">
        <v>13</v>
      </c>
      <c r="AX1284" s="74" t="s">
        <v>13</v>
      </c>
      <c r="AY1284" s="74" t="s">
        <v>13</v>
      </c>
      <c r="AZ1284" s="74" t="s">
        <v>13</v>
      </c>
      <c r="BA1284" s="74" t="s">
        <v>13</v>
      </c>
      <c r="BB1284" s="78" t="s">
        <v>13</v>
      </c>
      <c r="BC1284" s="74" t="s">
        <v>13</v>
      </c>
      <c r="BD1284" s="78" t="s">
        <v>13</v>
      </c>
      <c r="BE1284" s="74" t="s">
        <v>13</v>
      </c>
      <c r="BF1284" s="74" t="s">
        <v>13</v>
      </c>
      <c r="BG1284" s="74" t="s">
        <v>13</v>
      </c>
      <c r="BH1284" s="74" t="s">
        <v>13</v>
      </c>
      <c r="BI1284" s="74" t="s">
        <v>13</v>
      </c>
      <c r="BJ1284" s="78"/>
      <c r="BK1284" s="74"/>
      <c r="BL1284" s="78"/>
      <c r="BM1284" s="74"/>
      <c r="BN1284" s="74"/>
      <c r="BO1284" s="74"/>
      <c r="BP1284" s="74"/>
      <c r="BQ1284" s="74"/>
      <c r="BR1284" s="78">
        <v>90</v>
      </c>
      <c r="BS1284" s="74">
        <v>1.1000000000000001</v>
      </c>
      <c r="BT1284" s="78">
        <v>90</v>
      </c>
      <c r="BU1284" s="74">
        <v>14.8</v>
      </c>
      <c r="BV1284" s="74">
        <v>11.4</v>
      </c>
      <c r="BW1284" s="74">
        <v>34.1</v>
      </c>
      <c r="BX1284" s="74">
        <v>51.1</v>
      </c>
      <c r="BY1284" s="74">
        <v>73.900000000000006</v>
      </c>
      <c r="BZ1284" s="78" t="s">
        <v>13</v>
      </c>
      <c r="CA1284" s="74" t="s">
        <v>13</v>
      </c>
      <c r="CB1284" s="78" t="s">
        <v>13</v>
      </c>
      <c r="CC1284" s="74" t="s">
        <v>13</v>
      </c>
      <c r="CD1284" s="74" t="s">
        <v>13</v>
      </c>
      <c r="CE1284" s="74" t="s">
        <v>13</v>
      </c>
      <c r="CF1284" s="74" t="s">
        <v>13</v>
      </c>
      <c r="CG1284" s="74" t="s">
        <v>13</v>
      </c>
      <c r="CH1284" s="78" t="s">
        <v>13</v>
      </c>
      <c r="CI1284" s="74" t="s">
        <v>13</v>
      </c>
      <c r="CJ1284" s="78" t="s">
        <v>13</v>
      </c>
      <c r="CK1284" s="74" t="s">
        <v>13</v>
      </c>
      <c r="CL1284" s="74" t="s">
        <v>13</v>
      </c>
      <c r="CM1284" s="74" t="s">
        <v>13</v>
      </c>
      <c r="CN1284" s="74" t="s">
        <v>13</v>
      </c>
      <c r="CO1284" s="74" t="s">
        <v>13</v>
      </c>
      <c r="CP1284" s="78"/>
      <c r="CQ1284" s="74"/>
      <c r="CR1284" s="78"/>
      <c r="CS1284" s="74"/>
      <c r="CT1284" s="74"/>
      <c r="CU1284" s="74"/>
      <c r="CV1284" s="74"/>
      <c r="CW1284" s="74"/>
    </row>
    <row r="1285" spans="1:101" ht="16.5" x14ac:dyDescent="0.3">
      <c r="A1285" s="74" t="s">
        <v>297</v>
      </c>
      <c r="B1285" s="74">
        <v>143</v>
      </c>
      <c r="C1285" s="74">
        <v>10007779</v>
      </c>
      <c r="D1285" s="74" t="s">
        <v>27</v>
      </c>
      <c r="E1285" s="74" t="s">
        <v>229</v>
      </c>
      <c r="F1285" s="78">
        <v>200</v>
      </c>
      <c r="G1285" s="74">
        <v>0.5</v>
      </c>
      <c r="H1285" s="78">
        <v>200</v>
      </c>
      <c r="I1285" s="74">
        <v>8.5</v>
      </c>
      <c r="J1285" s="74">
        <v>10</v>
      </c>
      <c r="K1285" s="74">
        <v>65</v>
      </c>
      <c r="L1285" s="74">
        <v>73.5</v>
      </c>
      <c r="M1285" s="74">
        <v>81.5</v>
      </c>
      <c r="N1285" s="78" t="s">
        <v>13</v>
      </c>
      <c r="O1285" s="74" t="s">
        <v>13</v>
      </c>
      <c r="P1285" s="78" t="s">
        <v>13</v>
      </c>
      <c r="Q1285" s="74" t="s">
        <v>13</v>
      </c>
      <c r="R1285" s="74" t="s">
        <v>13</v>
      </c>
      <c r="S1285" s="74" t="s">
        <v>13</v>
      </c>
      <c r="T1285" s="74" t="s">
        <v>13</v>
      </c>
      <c r="U1285" s="74" t="s">
        <v>13</v>
      </c>
      <c r="V1285" s="78" t="s">
        <v>13</v>
      </c>
      <c r="W1285" s="74" t="s">
        <v>13</v>
      </c>
      <c r="X1285" s="78" t="s">
        <v>13</v>
      </c>
      <c r="Y1285" s="74" t="s">
        <v>13</v>
      </c>
      <c r="Z1285" s="74" t="s">
        <v>13</v>
      </c>
      <c r="AA1285" s="74" t="s">
        <v>13</v>
      </c>
      <c r="AB1285" s="74" t="s">
        <v>13</v>
      </c>
      <c r="AC1285" s="74" t="s">
        <v>13</v>
      </c>
      <c r="AD1285" s="78"/>
      <c r="AE1285" s="74"/>
      <c r="AF1285" s="78"/>
      <c r="AG1285" s="74"/>
      <c r="AH1285" s="74"/>
      <c r="AI1285" s="74"/>
      <c r="AJ1285" s="74"/>
      <c r="AK1285" s="74"/>
      <c r="AL1285" s="78">
        <v>60</v>
      </c>
      <c r="AM1285" s="74">
        <v>0</v>
      </c>
      <c r="AN1285" s="78">
        <v>60</v>
      </c>
      <c r="AO1285" s="74">
        <v>5</v>
      </c>
      <c r="AP1285" s="74">
        <v>8.3000000000000007</v>
      </c>
      <c r="AQ1285" s="74">
        <v>53.3</v>
      </c>
      <c r="AR1285" s="74">
        <v>76.7</v>
      </c>
      <c r="AS1285" s="74">
        <v>86.7</v>
      </c>
      <c r="AT1285" s="78" t="s">
        <v>13</v>
      </c>
      <c r="AU1285" s="74" t="s">
        <v>13</v>
      </c>
      <c r="AV1285" s="78" t="s">
        <v>13</v>
      </c>
      <c r="AW1285" s="74" t="s">
        <v>13</v>
      </c>
      <c r="AX1285" s="74" t="s">
        <v>13</v>
      </c>
      <c r="AY1285" s="74" t="s">
        <v>13</v>
      </c>
      <c r="AZ1285" s="74" t="s">
        <v>13</v>
      </c>
      <c r="BA1285" s="74" t="s">
        <v>13</v>
      </c>
      <c r="BB1285" s="78" t="s">
        <v>13</v>
      </c>
      <c r="BC1285" s="74" t="s">
        <v>13</v>
      </c>
      <c r="BD1285" s="78" t="s">
        <v>13</v>
      </c>
      <c r="BE1285" s="74" t="s">
        <v>13</v>
      </c>
      <c r="BF1285" s="74" t="s">
        <v>13</v>
      </c>
      <c r="BG1285" s="74" t="s">
        <v>13</v>
      </c>
      <c r="BH1285" s="74" t="s">
        <v>13</v>
      </c>
      <c r="BI1285" s="74" t="s">
        <v>13</v>
      </c>
      <c r="BJ1285" s="78"/>
      <c r="BK1285" s="74"/>
      <c r="BL1285" s="78"/>
      <c r="BM1285" s="74"/>
      <c r="BN1285" s="74"/>
      <c r="BO1285" s="74"/>
      <c r="BP1285" s="74"/>
      <c r="BQ1285" s="74"/>
      <c r="BR1285" s="78">
        <v>260</v>
      </c>
      <c r="BS1285" s="74">
        <v>0.4</v>
      </c>
      <c r="BT1285" s="78">
        <v>260</v>
      </c>
      <c r="BU1285" s="74">
        <v>7.7</v>
      </c>
      <c r="BV1285" s="74">
        <v>9.6</v>
      </c>
      <c r="BW1285" s="74">
        <v>62.3</v>
      </c>
      <c r="BX1285" s="74">
        <v>74.2</v>
      </c>
      <c r="BY1285" s="74">
        <v>82.7</v>
      </c>
      <c r="BZ1285" s="78" t="s">
        <v>13</v>
      </c>
      <c r="CA1285" s="74" t="s">
        <v>13</v>
      </c>
      <c r="CB1285" s="78" t="s">
        <v>13</v>
      </c>
      <c r="CC1285" s="74" t="s">
        <v>13</v>
      </c>
      <c r="CD1285" s="74" t="s">
        <v>13</v>
      </c>
      <c r="CE1285" s="74" t="s">
        <v>13</v>
      </c>
      <c r="CF1285" s="74" t="s">
        <v>13</v>
      </c>
      <c r="CG1285" s="74" t="s">
        <v>13</v>
      </c>
      <c r="CH1285" s="78" t="s">
        <v>13</v>
      </c>
      <c r="CI1285" s="74" t="s">
        <v>13</v>
      </c>
      <c r="CJ1285" s="78" t="s">
        <v>13</v>
      </c>
      <c r="CK1285" s="74" t="s">
        <v>13</v>
      </c>
      <c r="CL1285" s="74" t="s">
        <v>13</v>
      </c>
      <c r="CM1285" s="74" t="s">
        <v>13</v>
      </c>
      <c r="CN1285" s="74" t="s">
        <v>13</v>
      </c>
      <c r="CO1285" s="74" t="s">
        <v>13</v>
      </c>
      <c r="CP1285" s="78"/>
      <c r="CQ1285" s="74"/>
      <c r="CR1285" s="78"/>
      <c r="CS1285" s="74"/>
      <c r="CT1285" s="74"/>
      <c r="CU1285" s="74"/>
      <c r="CV1285" s="74"/>
      <c r="CW1285" s="74"/>
    </row>
    <row r="1286" spans="1:101" ht="16.5" x14ac:dyDescent="0.3">
      <c r="A1286" s="74" t="s">
        <v>297</v>
      </c>
      <c r="B1286" s="74">
        <v>145</v>
      </c>
      <c r="C1286" s="74">
        <v>10007782</v>
      </c>
      <c r="D1286" s="74" t="s">
        <v>27</v>
      </c>
      <c r="E1286" s="74" t="s">
        <v>231</v>
      </c>
      <c r="F1286" s="78">
        <v>370</v>
      </c>
      <c r="G1286" s="74">
        <v>3.5</v>
      </c>
      <c r="H1286" s="78">
        <v>360</v>
      </c>
      <c r="I1286" s="74">
        <v>6.1</v>
      </c>
      <c r="J1286" s="74">
        <v>5.6</v>
      </c>
      <c r="K1286" s="74">
        <v>62.7</v>
      </c>
      <c r="L1286" s="74">
        <v>79.099999999999994</v>
      </c>
      <c r="M1286" s="74">
        <v>88.3</v>
      </c>
      <c r="N1286" s="78" t="s">
        <v>13</v>
      </c>
      <c r="O1286" s="74" t="s">
        <v>13</v>
      </c>
      <c r="P1286" s="78" t="s">
        <v>13</v>
      </c>
      <c r="Q1286" s="74" t="s">
        <v>13</v>
      </c>
      <c r="R1286" s="74" t="s">
        <v>13</v>
      </c>
      <c r="S1286" s="74" t="s">
        <v>13</v>
      </c>
      <c r="T1286" s="74" t="s">
        <v>13</v>
      </c>
      <c r="U1286" s="74" t="s">
        <v>13</v>
      </c>
      <c r="V1286" s="78" t="s">
        <v>13</v>
      </c>
      <c r="W1286" s="74" t="s">
        <v>13</v>
      </c>
      <c r="X1286" s="78" t="s">
        <v>13</v>
      </c>
      <c r="Y1286" s="74" t="s">
        <v>13</v>
      </c>
      <c r="Z1286" s="74" t="s">
        <v>13</v>
      </c>
      <c r="AA1286" s="74" t="s">
        <v>13</v>
      </c>
      <c r="AB1286" s="74" t="s">
        <v>13</v>
      </c>
      <c r="AC1286" s="74" t="s">
        <v>13</v>
      </c>
      <c r="AD1286" s="78"/>
      <c r="AE1286" s="74"/>
      <c r="AF1286" s="78"/>
      <c r="AG1286" s="74"/>
      <c r="AH1286" s="74"/>
      <c r="AI1286" s="74"/>
      <c r="AJ1286" s="74"/>
      <c r="AK1286" s="74"/>
      <c r="AL1286" s="78">
        <v>260</v>
      </c>
      <c r="AM1286" s="74">
        <v>1.2</v>
      </c>
      <c r="AN1286" s="78">
        <v>255</v>
      </c>
      <c r="AO1286" s="74">
        <v>5.0999999999999996</v>
      </c>
      <c r="AP1286" s="74">
        <v>8.1999999999999993</v>
      </c>
      <c r="AQ1286" s="74">
        <v>62.6</v>
      </c>
      <c r="AR1286" s="74">
        <v>80.5</v>
      </c>
      <c r="AS1286" s="74">
        <v>86.8</v>
      </c>
      <c r="AT1286" s="78" t="s">
        <v>13</v>
      </c>
      <c r="AU1286" s="74" t="s">
        <v>13</v>
      </c>
      <c r="AV1286" s="78" t="s">
        <v>13</v>
      </c>
      <c r="AW1286" s="74" t="s">
        <v>13</v>
      </c>
      <c r="AX1286" s="74" t="s">
        <v>13</v>
      </c>
      <c r="AY1286" s="74" t="s">
        <v>13</v>
      </c>
      <c r="AZ1286" s="74" t="s">
        <v>13</v>
      </c>
      <c r="BA1286" s="74" t="s">
        <v>13</v>
      </c>
      <c r="BB1286" s="78" t="s">
        <v>13</v>
      </c>
      <c r="BC1286" s="74" t="s">
        <v>13</v>
      </c>
      <c r="BD1286" s="78" t="s">
        <v>13</v>
      </c>
      <c r="BE1286" s="74" t="s">
        <v>13</v>
      </c>
      <c r="BF1286" s="74" t="s">
        <v>13</v>
      </c>
      <c r="BG1286" s="74" t="s">
        <v>13</v>
      </c>
      <c r="BH1286" s="74" t="s">
        <v>13</v>
      </c>
      <c r="BI1286" s="74" t="s">
        <v>13</v>
      </c>
      <c r="BJ1286" s="78"/>
      <c r="BK1286" s="74"/>
      <c r="BL1286" s="78"/>
      <c r="BM1286" s="74"/>
      <c r="BN1286" s="74"/>
      <c r="BO1286" s="74"/>
      <c r="BP1286" s="74"/>
      <c r="BQ1286" s="74"/>
      <c r="BR1286" s="78">
        <v>630</v>
      </c>
      <c r="BS1286" s="74">
        <v>2.5</v>
      </c>
      <c r="BT1286" s="78">
        <v>615</v>
      </c>
      <c r="BU1286" s="74">
        <v>5.7</v>
      </c>
      <c r="BV1286" s="74">
        <v>6.7</v>
      </c>
      <c r="BW1286" s="74">
        <v>62.7</v>
      </c>
      <c r="BX1286" s="74">
        <v>79.7</v>
      </c>
      <c r="BY1286" s="74">
        <v>87.7</v>
      </c>
      <c r="BZ1286" s="78" t="s">
        <v>13</v>
      </c>
      <c r="CA1286" s="74" t="s">
        <v>13</v>
      </c>
      <c r="CB1286" s="78" t="s">
        <v>13</v>
      </c>
      <c r="CC1286" s="74" t="s">
        <v>13</v>
      </c>
      <c r="CD1286" s="74" t="s">
        <v>13</v>
      </c>
      <c r="CE1286" s="74" t="s">
        <v>13</v>
      </c>
      <c r="CF1286" s="74" t="s">
        <v>13</v>
      </c>
      <c r="CG1286" s="74" t="s">
        <v>13</v>
      </c>
      <c r="CH1286" s="78" t="s">
        <v>13</v>
      </c>
      <c r="CI1286" s="74" t="s">
        <v>13</v>
      </c>
      <c r="CJ1286" s="78" t="s">
        <v>13</v>
      </c>
      <c r="CK1286" s="74" t="s">
        <v>13</v>
      </c>
      <c r="CL1286" s="74" t="s">
        <v>13</v>
      </c>
      <c r="CM1286" s="74" t="s">
        <v>13</v>
      </c>
      <c r="CN1286" s="74" t="s">
        <v>13</v>
      </c>
      <c r="CO1286" s="74" t="s">
        <v>13</v>
      </c>
      <c r="CP1286" s="78"/>
      <c r="CQ1286" s="74"/>
      <c r="CR1286" s="78"/>
      <c r="CS1286" s="74"/>
      <c r="CT1286" s="74"/>
      <c r="CU1286" s="74"/>
      <c r="CV1286" s="74"/>
      <c r="CW1286" s="74"/>
    </row>
    <row r="1287" spans="1:101" ht="16.5" x14ac:dyDescent="0.3">
      <c r="A1287" s="74" t="s">
        <v>297</v>
      </c>
      <c r="B1287" s="74">
        <v>39</v>
      </c>
      <c r="C1287" s="74">
        <v>10007843</v>
      </c>
      <c r="D1287" s="74" t="s">
        <v>27</v>
      </c>
      <c r="E1287" s="74" t="s">
        <v>233</v>
      </c>
      <c r="F1287" s="78">
        <v>570</v>
      </c>
      <c r="G1287" s="74">
        <v>0.5</v>
      </c>
      <c r="H1287" s="78">
        <v>565</v>
      </c>
      <c r="I1287" s="74">
        <v>7.9</v>
      </c>
      <c r="J1287" s="74">
        <v>10.199999999999999</v>
      </c>
      <c r="K1287" s="74">
        <v>66</v>
      </c>
      <c r="L1287" s="74">
        <v>76.5</v>
      </c>
      <c r="M1287" s="74">
        <v>81.8</v>
      </c>
      <c r="N1287" s="78" t="s">
        <v>13</v>
      </c>
      <c r="O1287" s="74" t="s">
        <v>13</v>
      </c>
      <c r="P1287" s="78" t="s">
        <v>13</v>
      </c>
      <c r="Q1287" s="74" t="s">
        <v>13</v>
      </c>
      <c r="R1287" s="74" t="s">
        <v>13</v>
      </c>
      <c r="S1287" s="74" t="s">
        <v>13</v>
      </c>
      <c r="T1287" s="74" t="s">
        <v>13</v>
      </c>
      <c r="U1287" s="74" t="s">
        <v>13</v>
      </c>
      <c r="V1287" s="78" t="s">
        <v>13</v>
      </c>
      <c r="W1287" s="74" t="s">
        <v>13</v>
      </c>
      <c r="X1287" s="78" t="s">
        <v>13</v>
      </c>
      <c r="Y1287" s="74" t="s">
        <v>13</v>
      </c>
      <c r="Z1287" s="74" t="s">
        <v>13</v>
      </c>
      <c r="AA1287" s="74" t="s">
        <v>13</v>
      </c>
      <c r="AB1287" s="74" t="s">
        <v>13</v>
      </c>
      <c r="AC1287" s="74" t="s">
        <v>13</v>
      </c>
      <c r="AD1287" s="78"/>
      <c r="AE1287" s="74"/>
      <c r="AF1287" s="78"/>
      <c r="AG1287" s="74"/>
      <c r="AH1287" s="74"/>
      <c r="AI1287" s="74"/>
      <c r="AJ1287" s="74"/>
      <c r="AK1287" s="74"/>
      <c r="AL1287" s="78">
        <v>360</v>
      </c>
      <c r="AM1287" s="74">
        <v>1.4</v>
      </c>
      <c r="AN1287" s="78">
        <v>355</v>
      </c>
      <c r="AO1287" s="74">
        <v>10.7</v>
      </c>
      <c r="AP1287" s="74">
        <v>12.4</v>
      </c>
      <c r="AQ1287" s="74">
        <v>59.9</v>
      </c>
      <c r="AR1287" s="74">
        <v>71.2</v>
      </c>
      <c r="AS1287" s="74">
        <v>76.8</v>
      </c>
      <c r="AT1287" s="78" t="s">
        <v>13</v>
      </c>
      <c r="AU1287" s="74" t="s">
        <v>13</v>
      </c>
      <c r="AV1287" s="78" t="s">
        <v>13</v>
      </c>
      <c r="AW1287" s="74" t="s">
        <v>13</v>
      </c>
      <c r="AX1287" s="74" t="s">
        <v>13</v>
      </c>
      <c r="AY1287" s="74" t="s">
        <v>13</v>
      </c>
      <c r="AZ1287" s="74" t="s">
        <v>13</v>
      </c>
      <c r="BA1287" s="74" t="s">
        <v>13</v>
      </c>
      <c r="BB1287" s="78" t="s">
        <v>13</v>
      </c>
      <c r="BC1287" s="74" t="s">
        <v>13</v>
      </c>
      <c r="BD1287" s="78" t="s">
        <v>13</v>
      </c>
      <c r="BE1287" s="74" t="s">
        <v>13</v>
      </c>
      <c r="BF1287" s="74" t="s">
        <v>13</v>
      </c>
      <c r="BG1287" s="74" t="s">
        <v>13</v>
      </c>
      <c r="BH1287" s="74" t="s">
        <v>13</v>
      </c>
      <c r="BI1287" s="74" t="s">
        <v>13</v>
      </c>
      <c r="BJ1287" s="78"/>
      <c r="BK1287" s="74"/>
      <c r="BL1287" s="78"/>
      <c r="BM1287" s="74"/>
      <c r="BN1287" s="74"/>
      <c r="BO1287" s="74"/>
      <c r="BP1287" s="74"/>
      <c r="BQ1287" s="74"/>
      <c r="BR1287" s="78">
        <v>930</v>
      </c>
      <c r="BS1287" s="74">
        <v>0.9</v>
      </c>
      <c r="BT1287" s="78">
        <v>920</v>
      </c>
      <c r="BU1287" s="74">
        <v>9</v>
      </c>
      <c r="BV1287" s="74">
        <v>11.1</v>
      </c>
      <c r="BW1287" s="74">
        <v>63.6</v>
      </c>
      <c r="BX1287" s="74">
        <v>74.5</v>
      </c>
      <c r="BY1287" s="74">
        <v>79.900000000000006</v>
      </c>
      <c r="BZ1287" s="78" t="s">
        <v>13</v>
      </c>
      <c r="CA1287" s="74" t="s">
        <v>13</v>
      </c>
      <c r="CB1287" s="78" t="s">
        <v>13</v>
      </c>
      <c r="CC1287" s="74" t="s">
        <v>13</v>
      </c>
      <c r="CD1287" s="74" t="s">
        <v>13</v>
      </c>
      <c r="CE1287" s="74" t="s">
        <v>13</v>
      </c>
      <c r="CF1287" s="74" t="s">
        <v>13</v>
      </c>
      <c r="CG1287" s="74" t="s">
        <v>13</v>
      </c>
      <c r="CH1287" s="78" t="s">
        <v>13</v>
      </c>
      <c r="CI1287" s="74" t="s">
        <v>13</v>
      </c>
      <c r="CJ1287" s="78" t="s">
        <v>13</v>
      </c>
      <c r="CK1287" s="74" t="s">
        <v>13</v>
      </c>
      <c r="CL1287" s="74" t="s">
        <v>13</v>
      </c>
      <c r="CM1287" s="74" t="s">
        <v>13</v>
      </c>
      <c r="CN1287" s="74" t="s">
        <v>13</v>
      </c>
      <c r="CO1287" s="74" t="s">
        <v>13</v>
      </c>
      <c r="CP1287" s="78"/>
      <c r="CQ1287" s="74"/>
      <c r="CR1287" s="78"/>
      <c r="CS1287" s="74"/>
      <c r="CT1287" s="74"/>
      <c r="CU1287" s="74"/>
      <c r="CV1287" s="74"/>
      <c r="CW1287" s="74"/>
    </row>
    <row r="1288" spans="1:101" ht="16.5" x14ac:dyDescent="0.3">
      <c r="A1288" s="74" t="s">
        <v>297</v>
      </c>
      <c r="B1288" s="74">
        <v>158</v>
      </c>
      <c r="C1288" s="74">
        <v>10007156</v>
      </c>
      <c r="D1288" s="74" t="s">
        <v>39</v>
      </c>
      <c r="E1288" s="74" t="s">
        <v>235</v>
      </c>
      <c r="F1288" s="78">
        <v>1870</v>
      </c>
      <c r="G1288" s="74">
        <v>1.1000000000000001</v>
      </c>
      <c r="H1288" s="78">
        <v>1850</v>
      </c>
      <c r="I1288" s="74">
        <v>8.3000000000000007</v>
      </c>
      <c r="J1288" s="74">
        <v>11.9</v>
      </c>
      <c r="K1288" s="74">
        <v>63</v>
      </c>
      <c r="L1288" s="74">
        <v>74.8</v>
      </c>
      <c r="M1288" s="74">
        <v>79.7</v>
      </c>
      <c r="N1288" s="78" t="s">
        <v>13</v>
      </c>
      <c r="O1288" s="74" t="s">
        <v>13</v>
      </c>
      <c r="P1288" s="78" t="s">
        <v>13</v>
      </c>
      <c r="Q1288" s="74" t="s">
        <v>13</v>
      </c>
      <c r="R1288" s="74" t="s">
        <v>13</v>
      </c>
      <c r="S1288" s="74" t="s">
        <v>13</v>
      </c>
      <c r="T1288" s="74" t="s">
        <v>13</v>
      </c>
      <c r="U1288" s="74" t="s">
        <v>13</v>
      </c>
      <c r="V1288" s="78" t="s">
        <v>13</v>
      </c>
      <c r="W1288" s="74" t="s">
        <v>13</v>
      </c>
      <c r="X1288" s="78" t="s">
        <v>13</v>
      </c>
      <c r="Y1288" s="74" t="s">
        <v>13</v>
      </c>
      <c r="Z1288" s="74" t="s">
        <v>13</v>
      </c>
      <c r="AA1288" s="74" t="s">
        <v>13</v>
      </c>
      <c r="AB1288" s="74" t="s">
        <v>13</v>
      </c>
      <c r="AC1288" s="74" t="s">
        <v>13</v>
      </c>
      <c r="AD1288" s="78"/>
      <c r="AE1288" s="74"/>
      <c r="AF1288" s="78"/>
      <c r="AG1288" s="74"/>
      <c r="AH1288" s="74"/>
      <c r="AI1288" s="74"/>
      <c r="AJ1288" s="74"/>
      <c r="AK1288" s="74"/>
      <c r="AL1288" s="78">
        <v>1465</v>
      </c>
      <c r="AM1288" s="74">
        <v>1</v>
      </c>
      <c r="AN1288" s="78">
        <v>1450</v>
      </c>
      <c r="AO1288" s="74">
        <v>8.8000000000000007</v>
      </c>
      <c r="AP1288" s="74">
        <v>12.3</v>
      </c>
      <c r="AQ1288" s="74">
        <v>63.6</v>
      </c>
      <c r="AR1288" s="74">
        <v>72.8</v>
      </c>
      <c r="AS1288" s="74">
        <v>78.8</v>
      </c>
      <c r="AT1288" s="78" t="s">
        <v>13</v>
      </c>
      <c r="AU1288" s="74" t="s">
        <v>13</v>
      </c>
      <c r="AV1288" s="78" t="s">
        <v>13</v>
      </c>
      <c r="AW1288" s="74" t="s">
        <v>13</v>
      </c>
      <c r="AX1288" s="74" t="s">
        <v>13</v>
      </c>
      <c r="AY1288" s="74" t="s">
        <v>13</v>
      </c>
      <c r="AZ1288" s="74" t="s">
        <v>13</v>
      </c>
      <c r="BA1288" s="74" t="s">
        <v>13</v>
      </c>
      <c r="BB1288" s="78" t="s">
        <v>13</v>
      </c>
      <c r="BC1288" s="74" t="s">
        <v>13</v>
      </c>
      <c r="BD1288" s="78" t="s">
        <v>13</v>
      </c>
      <c r="BE1288" s="74" t="s">
        <v>13</v>
      </c>
      <c r="BF1288" s="74" t="s">
        <v>13</v>
      </c>
      <c r="BG1288" s="74" t="s">
        <v>13</v>
      </c>
      <c r="BH1288" s="74" t="s">
        <v>13</v>
      </c>
      <c r="BI1288" s="74" t="s">
        <v>13</v>
      </c>
      <c r="BJ1288" s="78"/>
      <c r="BK1288" s="74"/>
      <c r="BL1288" s="78"/>
      <c r="BM1288" s="74"/>
      <c r="BN1288" s="74"/>
      <c r="BO1288" s="74"/>
      <c r="BP1288" s="74"/>
      <c r="BQ1288" s="74"/>
      <c r="BR1288" s="78">
        <v>3335</v>
      </c>
      <c r="BS1288" s="74">
        <v>1</v>
      </c>
      <c r="BT1288" s="78">
        <v>3300</v>
      </c>
      <c r="BU1288" s="74">
        <v>8.5</v>
      </c>
      <c r="BV1288" s="74">
        <v>12.1</v>
      </c>
      <c r="BW1288" s="74">
        <v>63.2</v>
      </c>
      <c r="BX1288" s="74">
        <v>73.900000000000006</v>
      </c>
      <c r="BY1288" s="74">
        <v>79.3</v>
      </c>
      <c r="BZ1288" s="78" t="s">
        <v>13</v>
      </c>
      <c r="CA1288" s="74" t="s">
        <v>13</v>
      </c>
      <c r="CB1288" s="78" t="s">
        <v>13</v>
      </c>
      <c r="CC1288" s="74" t="s">
        <v>13</v>
      </c>
      <c r="CD1288" s="74" t="s">
        <v>13</v>
      </c>
      <c r="CE1288" s="74" t="s">
        <v>13</v>
      </c>
      <c r="CF1288" s="74" t="s">
        <v>13</v>
      </c>
      <c r="CG1288" s="74" t="s">
        <v>13</v>
      </c>
      <c r="CH1288" s="78" t="s">
        <v>13</v>
      </c>
      <c r="CI1288" s="74" t="s">
        <v>13</v>
      </c>
      <c r="CJ1288" s="78" t="s">
        <v>13</v>
      </c>
      <c r="CK1288" s="74" t="s">
        <v>13</v>
      </c>
      <c r="CL1288" s="74" t="s">
        <v>13</v>
      </c>
      <c r="CM1288" s="74" t="s">
        <v>13</v>
      </c>
      <c r="CN1288" s="74" t="s">
        <v>13</v>
      </c>
      <c r="CO1288" s="74" t="s">
        <v>13</v>
      </c>
      <c r="CP1288" s="78"/>
      <c r="CQ1288" s="74"/>
      <c r="CR1288" s="78"/>
      <c r="CS1288" s="74"/>
      <c r="CT1288" s="74"/>
      <c r="CU1288" s="74"/>
      <c r="CV1288" s="74"/>
      <c r="CW1288" s="74"/>
    </row>
    <row r="1289" spans="1:101" ht="16.5" x14ac:dyDescent="0.3">
      <c r="A1289" s="74" t="s">
        <v>297</v>
      </c>
      <c r="B1289" s="74">
        <v>146</v>
      </c>
      <c r="C1289" s="74">
        <v>10007780</v>
      </c>
      <c r="D1289" s="74" t="s">
        <v>27</v>
      </c>
      <c r="E1289" s="74" t="s">
        <v>237</v>
      </c>
      <c r="F1289" s="78">
        <v>285</v>
      </c>
      <c r="G1289" s="74">
        <v>1.4</v>
      </c>
      <c r="H1289" s="78">
        <v>280</v>
      </c>
      <c r="I1289" s="74">
        <v>17.100000000000001</v>
      </c>
      <c r="J1289" s="74">
        <v>17.100000000000001</v>
      </c>
      <c r="K1289" s="74">
        <v>40.200000000000003</v>
      </c>
      <c r="L1289" s="74">
        <v>50.9</v>
      </c>
      <c r="M1289" s="74">
        <v>65.8</v>
      </c>
      <c r="N1289" s="78" t="s">
        <v>13</v>
      </c>
      <c r="O1289" s="74" t="s">
        <v>13</v>
      </c>
      <c r="P1289" s="78" t="s">
        <v>13</v>
      </c>
      <c r="Q1289" s="74" t="s">
        <v>13</v>
      </c>
      <c r="R1289" s="74" t="s">
        <v>13</v>
      </c>
      <c r="S1289" s="74" t="s">
        <v>13</v>
      </c>
      <c r="T1289" s="74" t="s">
        <v>13</v>
      </c>
      <c r="U1289" s="74" t="s">
        <v>13</v>
      </c>
      <c r="V1289" s="78" t="s">
        <v>13</v>
      </c>
      <c r="W1289" s="74" t="s">
        <v>13</v>
      </c>
      <c r="X1289" s="78" t="s">
        <v>13</v>
      </c>
      <c r="Y1289" s="74" t="s">
        <v>13</v>
      </c>
      <c r="Z1289" s="74" t="s">
        <v>13</v>
      </c>
      <c r="AA1289" s="74" t="s">
        <v>13</v>
      </c>
      <c r="AB1289" s="74" t="s">
        <v>13</v>
      </c>
      <c r="AC1289" s="74" t="s">
        <v>13</v>
      </c>
      <c r="AD1289" s="78"/>
      <c r="AE1289" s="74"/>
      <c r="AF1289" s="78"/>
      <c r="AG1289" s="74"/>
      <c r="AH1289" s="74"/>
      <c r="AI1289" s="74"/>
      <c r="AJ1289" s="74"/>
      <c r="AK1289" s="74"/>
      <c r="AL1289" s="78">
        <v>205</v>
      </c>
      <c r="AM1289" s="74">
        <v>3.4</v>
      </c>
      <c r="AN1289" s="78">
        <v>195</v>
      </c>
      <c r="AO1289" s="74">
        <v>21.4</v>
      </c>
      <c r="AP1289" s="74">
        <v>18.899999999999999</v>
      </c>
      <c r="AQ1289" s="74">
        <v>42.3</v>
      </c>
      <c r="AR1289" s="74">
        <v>51.5</v>
      </c>
      <c r="AS1289" s="74">
        <v>59.7</v>
      </c>
      <c r="AT1289" s="78" t="s">
        <v>13</v>
      </c>
      <c r="AU1289" s="74" t="s">
        <v>13</v>
      </c>
      <c r="AV1289" s="78" t="s">
        <v>13</v>
      </c>
      <c r="AW1289" s="74" t="s">
        <v>13</v>
      </c>
      <c r="AX1289" s="74" t="s">
        <v>13</v>
      </c>
      <c r="AY1289" s="74" t="s">
        <v>13</v>
      </c>
      <c r="AZ1289" s="74" t="s">
        <v>13</v>
      </c>
      <c r="BA1289" s="74" t="s">
        <v>13</v>
      </c>
      <c r="BB1289" s="78" t="s">
        <v>13</v>
      </c>
      <c r="BC1289" s="74" t="s">
        <v>13</v>
      </c>
      <c r="BD1289" s="78" t="s">
        <v>13</v>
      </c>
      <c r="BE1289" s="74" t="s">
        <v>13</v>
      </c>
      <c r="BF1289" s="74" t="s">
        <v>13</v>
      </c>
      <c r="BG1289" s="74" t="s">
        <v>13</v>
      </c>
      <c r="BH1289" s="74" t="s">
        <v>13</v>
      </c>
      <c r="BI1289" s="74" t="s">
        <v>13</v>
      </c>
      <c r="BJ1289" s="78"/>
      <c r="BK1289" s="74"/>
      <c r="BL1289" s="78"/>
      <c r="BM1289" s="74"/>
      <c r="BN1289" s="74"/>
      <c r="BO1289" s="74"/>
      <c r="BP1289" s="74"/>
      <c r="BQ1289" s="74"/>
      <c r="BR1289" s="78">
        <v>490</v>
      </c>
      <c r="BS1289" s="74">
        <v>2.2999999999999998</v>
      </c>
      <c r="BT1289" s="78">
        <v>475</v>
      </c>
      <c r="BU1289" s="74">
        <v>18.899999999999999</v>
      </c>
      <c r="BV1289" s="74">
        <v>17.8</v>
      </c>
      <c r="BW1289" s="74">
        <v>41.1</v>
      </c>
      <c r="BX1289" s="74">
        <v>51.2</v>
      </c>
      <c r="BY1289" s="74">
        <v>63.3</v>
      </c>
      <c r="BZ1289" s="78" t="s">
        <v>13</v>
      </c>
      <c r="CA1289" s="74" t="s">
        <v>13</v>
      </c>
      <c r="CB1289" s="78" t="s">
        <v>13</v>
      </c>
      <c r="CC1289" s="74" t="s">
        <v>13</v>
      </c>
      <c r="CD1289" s="74" t="s">
        <v>13</v>
      </c>
      <c r="CE1289" s="74" t="s">
        <v>13</v>
      </c>
      <c r="CF1289" s="74" t="s">
        <v>13</v>
      </c>
      <c r="CG1289" s="74" t="s">
        <v>13</v>
      </c>
      <c r="CH1289" s="78" t="s">
        <v>13</v>
      </c>
      <c r="CI1289" s="74" t="s">
        <v>13</v>
      </c>
      <c r="CJ1289" s="78" t="s">
        <v>13</v>
      </c>
      <c r="CK1289" s="74" t="s">
        <v>13</v>
      </c>
      <c r="CL1289" s="74" t="s">
        <v>13</v>
      </c>
      <c r="CM1289" s="74" t="s">
        <v>13</v>
      </c>
      <c r="CN1289" s="74" t="s">
        <v>13</v>
      </c>
      <c r="CO1289" s="74" t="s">
        <v>13</v>
      </c>
      <c r="CP1289" s="78"/>
      <c r="CQ1289" s="74"/>
      <c r="CR1289" s="78"/>
      <c r="CS1289" s="74"/>
      <c r="CT1289" s="74"/>
      <c r="CU1289" s="74"/>
      <c r="CV1289" s="74"/>
      <c r="CW1289" s="74"/>
    </row>
    <row r="1290" spans="1:101" ht="16.5" x14ac:dyDescent="0.3">
      <c r="A1290" s="74" t="s">
        <v>297</v>
      </c>
      <c r="B1290" s="74">
        <v>75</v>
      </c>
      <c r="C1290" s="74">
        <v>10005790</v>
      </c>
      <c r="D1290" s="74" t="s">
        <v>46</v>
      </c>
      <c r="E1290" s="74" t="s">
        <v>239</v>
      </c>
      <c r="F1290" s="78">
        <v>3175</v>
      </c>
      <c r="G1290" s="74">
        <v>0.9</v>
      </c>
      <c r="H1290" s="78">
        <v>3145</v>
      </c>
      <c r="I1290" s="74">
        <v>6</v>
      </c>
      <c r="J1290" s="74">
        <v>10.4</v>
      </c>
      <c r="K1290" s="74">
        <v>66.400000000000006</v>
      </c>
      <c r="L1290" s="74">
        <v>79.5</v>
      </c>
      <c r="M1290" s="74">
        <v>83.7</v>
      </c>
      <c r="N1290" s="78" t="s">
        <v>13</v>
      </c>
      <c r="O1290" s="74" t="s">
        <v>13</v>
      </c>
      <c r="P1290" s="78" t="s">
        <v>13</v>
      </c>
      <c r="Q1290" s="74" t="s">
        <v>13</v>
      </c>
      <c r="R1290" s="74" t="s">
        <v>13</v>
      </c>
      <c r="S1290" s="74" t="s">
        <v>13</v>
      </c>
      <c r="T1290" s="74" t="s">
        <v>13</v>
      </c>
      <c r="U1290" s="74" t="s">
        <v>13</v>
      </c>
      <c r="V1290" s="78" t="s">
        <v>13</v>
      </c>
      <c r="W1290" s="74" t="s">
        <v>13</v>
      </c>
      <c r="X1290" s="78" t="s">
        <v>13</v>
      </c>
      <c r="Y1290" s="74" t="s">
        <v>13</v>
      </c>
      <c r="Z1290" s="74" t="s">
        <v>13</v>
      </c>
      <c r="AA1290" s="74" t="s">
        <v>13</v>
      </c>
      <c r="AB1290" s="74" t="s">
        <v>13</v>
      </c>
      <c r="AC1290" s="74" t="s">
        <v>13</v>
      </c>
      <c r="AD1290" s="78"/>
      <c r="AE1290" s="74"/>
      <c r="AF1290" s="78"/>
      <c r="AG1290" s="74"/>
      <c r="AH1290" s="74"/>
      <c r="AI1290" s="74"/>
      <c r="AJ1290" s="74"/>
      <c r="AK1290" s="74"/>
      <c r="AL1290" s="78">
        <v>2620</v>
      </c>
      <c r="AM1290" s="74">
        <v>0.4</v>
      </c>
      <c r="AN1290" s="78">
        <v>2610</v>
      </c>
      <c r="AO1290" s="74">
        <v>7.4</v>
      </c>
      <c r="AP1290" s="74">
        <v>11.8</v>
      </c>
      <c r="AQ1290" s="74">
        <v>70.3</v>
      </c>
      <c r="AR1290" s="74">
        <v>77</v>
      </c>
      <c r="AS1290" s="74">
        <v>80.900000000000006</v>
      </c>
      <c r="AT1290" s="78" t="s">
        <v>13</v>
      </c>
      <c r="AU1290" s="74" t="s">
        <v>13</v>
      </c>
      <c r="AV1290" s="78" t="s">
        <v>13</v>
      </c>
      <c r="AW1290" s="74" t="s">
        <v>13</v>
      </c>
      <c r="AX1290" s="74" t="s">
        <v>13</v>
      </c>
      <c r="AY1290" s="74" t="s">
        <v>13</v>
      </c>
      <c r="AZ1290" s="74" t="s">
        <v>13</v>
      </c>
      <c r="BA1290" s="74" t="s">
        <v>13</v>
      </c>
      <c r="BB1290" s="78" t="s">
        <v>13</v>
      </c>
      <c r="BC1290" s="74" t="s">
        <v>13</v>
      </c>
      <c r="BD1290" s="78" t="s">
        <v>13</v>
      </c>
      <c r="BE1290" s="74" t="s">
        <v>13</v>
      </c>
      <c r="BF1290" s="74" t="s">
        <v>13</v>
      </c>
      <c r="BG1290" s="74" t="s">
        <v>13</v>
      </c>
      <c r="BH1290" s="74" t="s">
        <v>13</v>
      </c>
      <c r="BI1290" s="74" t="s">
        <v>13</v>
      </c>
      <c r="BJ1290" s="78"/>
      <c r="BK1290" s="74"/>
      <c r="BL1290" s="78"/>
      <c r="BM1290" s="74"/>
      <c r="BN1290" s="74"/>
      <c r="BO1290" s="74"/>
      <c r="BP1290" s="74"/>
      <c r="BQ1290" s="74"/>
      <c r="BR1290" s="78">
        <v>5790</v>
      </c>
      <c r="BS1290" s="74">
        <v>0.6</v>
      </c>
      <c r="BT1290" s="78">
        <v>5755</v>
      </c>
      <c r="BU1290" s="74">
        <v>6.6</v>
      </c>
      <c r="BV1290" s="74">
        <v>11</v>
      </c>
      <c r="BW1290" s="74">
        <v>68.2</v>
      </c>
      <c r="BX1290" s="74">
        <v>78.400000000000006</v>
      </c>
      <c r="BY1290" s="74">
        <v>82.4</v>
      </c>
      <c r="BZ1290" s="78" t="s">
        <v>13</v>
      </c>
      <c r="CA1290" s="74" t="s">
        <v>13</v>
      </c>
      <c r="CB1290" s="78" t="s">
        <v>13</v>
      </c>
      <c r="CC1290" s="74" t="s">
        <v>13</v>
      </c>
      <c r="CD1290" s="74" t="s">
        <v>13</v>
      </c>
      <c r="CE1290" s="74" t="s">
        <v>13</v>
      </c>
      <c r="CF1290" s="74" t="s">
        <v>13</v>
      </c>
      <c r="CG1290" s="74" t="s">
        <v>13</v>
      </c>
      <c r="CH1290" s="78" t="s">
        <v>13</v>
      </c>
      <c r="CI1290" s="74" t="s">
        <v>13</v>
      </c>
      <c r="CJ1290" s="78" t="s">
        <v>13</v>
      </c>
      <c r="CK1290" s="74" t="s">
        <v>13</v>
      </c>
      <c r="CL1290" s="74" t="s">
        <v>13</v>
      </c>
      <c r="CM1290" s="74" t="s">
        <v>13</v>
      </c>
      <c r="CN1290" s="74" t="s">
        <v>13</v>
      </c>
      <c r="CO1290" s="74" t="s">
        <v>13</v>
      </c>
      <c r="CP1290" s="78"/>
      <c r="CQ1290" s="74"/>
      <c r="CR1290" s="78"/>
      <c r="CS1290" s="74"/>
      <c r="CT1290" s="74"/>
      <c r="CU1290" s="74"/>
      <c r="CV1290" s="74"/>
      <c r="CW1290" s="74"/>
    </row>
    <row r="1291" spans="1:101" ht="16.5" x14ac:dyDescent="0.3">
      <c r="A1291" s="74" t="s">
        <v>297</v>
      </c>
      <c r="B1291" s="74">
        <v>159</v>
      </c>
      <c r="C1291" s="74">
        <v>10007157</v>
      </c>
      <c r="D1291" s="74" t="s">
        <v>46</v>
      </c>
      <c r="E1291" s="74" t="s">
        <v>241</v>
      </c>
      <c r="F1291" s="78">
        <v>1985</v>
      </c>
      <c r="G1291" s="74">
        <v>0.5</v>
      </c>
      <c r="H1291" s="78">
        <v>1975</v>
      </c>
      <c r="I1291" s="74">
        <v>6.2</v>
      </c>
      <c r="J1291" s="74">
        <v>10.4</v>
      </c>
      <c r="K1291" s="74">
        <v>54.4</v>
      </c>
      <c r="L1291" s="74">
        <v>73.400000000000006</v>
      </c>
      <c r="M1291" s="74">
        <v>83.4</v>
      </c>
      <c r="N1291" s="78" t="s">
        <v>13</v>
      </c>
      <c r="O1291" s="74" t="s">
        <v>13</v>
      </c>
      <c r="P1291" s="78" t="s">
        <v>13</v>
      </c>
      <c r="Q1291" s="74" t="s">
        <v>13</v>
      </c>
      <c r="R1291" s="74" t="s">
        <v>13</v>
      </c>
      <c r="S1291" s="74" t="s">
        <v>13</v>
      </c>
      <c r="T1291" s="74" t="s">
        <v>13</v>
      </c>
      <c r="U1291" s="74" t="s">
        <v>13</v>
      </c>
      <c r="V1291" s="78" t="s">
        <v>13</v>
      </c>
      <c r="W1291" s="74" t="s">
        <v>13</v>
      </c>
      <c r="X1291" s="78" t="s">
        <v>13</v>
      </c>
      <c r="Y1291" s="74" t="s">
        <v>13</v>
      </c>
      <c r="Z1291" s="74" t="s">
        <v>13</v>
      </c>
      <c r="AA1291" s="74" t="s">
        <v>13</v>
      </c>
      <c r="AB1291" s="74" t="s">
        <v>13</v>
      </c>
      <c r="AC1291" s="74" t="s">
        <v>13</v>
      </c>
      <c r="AD1291" s="78"/>
      <c r="AE1291" s="74"/>
      <c r="AF1291" s="78"/>
      <c r="AG1291" s="74"/>
      <c r="AH1291" s="74"/>
      <c r="AI1291" s="74"/>
      <c r="AJ1291" s="74"/>
      <c r="AK1291" s="74"/>
      <c r="AL1291" s="78">
        <v>1910</v>
      </c>
      <c r="AM1291" s="74">
        <v>0.7</v>
      </c>
      <c r="AN1291" s="78">
        <v>1895</v>
      </c>
      <c r="AO1291" s="74">
        <v>7.6</v>
      </c>
      <c r="AP1291" s="74">
        <v>10.8</v>
      </c>
      <c r="AQ1291" s="74">
        <v>55.5</v>
      </c>
      <c r="AR1291" s="74">
        <v>70.400000000000006</v>
      </c>
      <c r="AS1291" s="74">
        <v>81.599999999999994</v>
      </c>
      <c r="AT1291" s="78" t="s">
        <v>13</v>
      </c>
      <c r="AU1291" s="74" t="s">
        <v>13</v>
      </c>
      <c r="AV1291" s="78" t="s">
        <v>13</v>
      </c>
      <c r="AW1291" s="74" t="s">
        <v>13</v>
      </c>
      <c r="AX1291" s="74" t="s">
        <v>13</v>
      </c>
      <c r="AY1291" s="74" t="s">
        <v>13</v>
      </c>
      <c r="AZ1291" s="74" t="s">
        <v>13</v>
      </c>
      <c r="BA1291" s="74" t="s">
        <v>13</v>
      </c>
      <c r="BB1291" s="78" t="s">
        <v>13</v>
      </c>
      <c r="BC1291" s="74" t="s">
        <v>13</v>
      </c>
      <c r="BD1291" s="78" t="s">
        <v>13</v>
      </c>
      <c r="BE1291" s="74" t="s">
        <v>13</v>
      </c>
      <c r="BF1291" s="74" t="s">
        <v>13</v>
      </c>
      <c r="BG1291" s="74" t="s">
        <v>13</v>
      </c>
      <c r="BH1291" s="74" t="s">
        <v>13</v>
      </c>
      <c r="BI1291" s="74" t="s">
        <v>13</v>
      </c>
      <c r="BJ1291" s="78"/>
      <c r="BK1291" s="74"/>
      <c r="BL1291" s="78"/>
      <c r="BM1291" s="74"/>
      <c r="BN1291" s="74"/>
      <c r="BO1291" s="74"/>
      <c r="BP1291" s="74"/>
      <c r="BQ1291" s="74"/>
      <c r="BR1291" s="78">
        <v>3895</v>
      </c>
      <c r="BS1291" s="74">
        <v>0.6</v>
      </c>
      <c r="BT1291" s="78">
        <v>3870</v>
      </c>
      <c r="BU1291" s="74">
        <v>6.9</v>
      </c>
      <c r="BV1291" s="74">
        <v>10.6</v>
      </c>
      <c r="BW1291" s="74">
        <v>54.9</v>
      </c>
      <c r="BX1291" s="74">
        <v>72</v>
      </c>
      <c r="BY1291" s="74">
        <v>82.5</v>
      </c>
      <c r="BZ1291" s="78" t="s">
        <v>13</v>
      </c>
      <c r="CA1291" s="74" t="s">
        <v>13</v>
      </c>
      <c r="CB1291" s="78" t="s">
        <v>13</v>
      </c>
      <c r="CC1291" s="74" t="s">
        <v>13</v>
      </c>
      <c r="CD1291" s="74" t="s">
        <v>13</v>
      </c>
      <c r="CE1291" s="74" t="s">
        <v>13</v>
      </c>
      <c r="CF1291" s="74" t="s">
        <v>13</v>
      </c>
      <c r="CG1291" s="74" t="s">
        <v>13</v>
      </c>
      <c r="CH1291" s="78" t="s">
        <v>13</v>
      </c>
      <c r="CI1291" s="74" t="s">
        <v>13</v>
      </c>
      <c r="CJ1291" s="78" t="s">
        <v>13</v>
      </c>
      <c r="CK1291" s="74" t="s">
        <v>13</v>
      </c>
      <c r="CL1291" s="74" t="s">
        <v>13</v>
      </c>
      <c r="CM1291" s="74" t="s">
        <v>13</v>
      </c>
      <c r="CN1291" s="74" t="s">
        <v>13</v>
      </c>
      <c r="CO1291" s="74" t="s">
        <v>13</v>
      </c>
      <c r="CP1291" s="78"/>
      <c r="CQ1291" s="74"/>
      <c r="CR1291" s="78"/>
      <c r="CS1291" s="74"/>
      <c r="CT1291" s="74"/>
      <c r="CU1291" s="74"/>
      <c r="CV1291" s="74"/>
      <c r="CW1291" s="74"/>
    </row>
    <row r="1292" spans="1:101" ht="16.5" x14ac:dyDescent="0.3">
      <c r="A1292" s="74" t="s">
        <v>297</v>
      </c>
      <c r="B1292" s="74">
        <v>37</v>
      </c>
      <c r="C1292" s="74">
        <v>10006022</v>
      </c>
      <c r="D1292" s="74" t="s">
        <v>49</v>
      </c>
      <c r="E1292" s="74" t="s">
        <v>243</v>
      </c>
      <c r="F1292" s="78">
        <v>1065</v>
      </c>
      <c r="G1292" s="74">
        <v>0.5</v>
      </c>
      <c r="H1292" s="78">
        <v>1060</v>
      </c>
      <c r="I1292" s="74">
        <v>6.9</v>
      </c>
      <c r="J1292" s="74">
        <v>14.5</v>
      </c>
      <c r="K1292" s="74">
        <v>72.5</v>
      </c>
      <c r="L1292" s="74">
        <v>76.900000000000006</v>
      </c>
      <c r="M1292" s="74">
        <v>78.599999999999994</v>
      </c>
      <c r="N1292" s="78" t="s">
        <v>13</v>
      </c>
      <c r="O1292" s="74" t="s">
        <v>13</v>
      </c>
      <c r="P1292" s="78" t="s">
        <v>13</v>
      </c>
      <c r="Q1292" s="74" t="s">
        <v>13</v>
      </c>
      <c r="R1292" s="74" t="s">
        <v>13</v>
      </c>
      <c r="S1292" s="74" t="s">
        <v>13</v>
      </c>
      <c r="T1292" s="74" t="s">
        <v>13</v>
      </c>
      <c r="U1292" s="74" t="s">
        <v>13</v>
      </c>
      <c r="V1292" s="78" t="s">
        <v>13</v>
      </c>
      <c r="W1292" s="74" t="s">
        <v>13</v>
      </c>
      <c r="X1292" s="78" t="s">
        <v>13</v>
      </c>
      <c r="Y1292" s="74" t="s">
        <v>13</v>
      </c>
      <c r="Z1292" s="74" t="s">
        <v>13</v>
      </c>
      <c r="AA1292" s="74" t="s">
        <v>13</v>
      </c>
      <c r="AB1292" s="74" t="s">
        <v>13</v>
      </c>
      <c r="AC1292" s="74" t="s">
        <v>13</v>
      </c>
      <c r="AD1292" s="78"/>
      <c r="AE1292" s="74"/>
      <c r="AF1292" s="78"/>
      <c r="AG1292" s="74"/>
      <c r="AH1292" s="74"/>
      <c r="AI1292" s="74"/>
      <c r="AJ1292" s="74"/>
      <c r="AK1292" s="74"/>
      <c r="AL1292" s="78">
        <v>1080</v>
      </c>
      <c r="AM1292" s="74">
        <v>1</v>
      </c>
      <c r="AN1292" s="78">
        <v>1070</v>
      </c>
      <c r="AO1292" s="74">
        <v>7.6</v>
      </c>
      <c r="AP1292" s="74">
        <v>16.2</v>
      </c>
      <c r="AQ1292" s="74">
        <v>69.900000000000006</v>
      </c>
      <c r="AR1292" s="74">
        <v>73.8</v>
      </c>
      <c r="AS1292" s="74">
        <v>76.2</v>
      </c>
      <c r="AT1292" s="78" t="s">
        <v>13</v>
      </c>
      <c r="AU1292" s="74" t="s">
        <v>13</v>
      </c>
      <c r="AV1292" s="78" t="s">
        <v>13</v>
      </c>
      <c r="AW1292" s="74" t="s">
        <v>13</v>
      </c>
      <c r="AX1292" s="74" t="s">
        <v>13</v>
      </c>
      <c r="AY1292" s="74" t="s">
        <v>13</v>
      </c>
      <c r="AZ1292" s="74" t="s">
        <v>13</v>
      </c>
      <c r="BA1292" s="74" t="s">
        <v>13</v>
      </c>
      <c r="BB1292" s="78" t="s">
        <v>13</v>
      </c>
      <c r="BC1292" s="74" t="s">
        <v>13</v>
      </c>
      <c r="BD1292" s="78" t="s">
        <v>13</v>
      </c>
      <c r="BE1292" s="74" t="s">
        <v>13</v>
      </c>
      <c r="BF1292" s="74" t="s">
        <v>13</v>
      </c>
      <c r="BG1292" s="74" t="s">
        <v>13</v>
      </c>
      <c r="BH1292" s="74" t="s">
        <v>13</v>
      </c>
      <c r="BI1292" s="74" t="s">
        <v>13</v>
      </c>
      <c r="BJ1292" s="78"/>
      <c r="BK1292" s="74"/>
      <c r="BL1292" s="78"/>
      <c r="BM1292" s="74"/>
      <c r="BN1292" s="74"/>
      <c r="BO1292" s="74"/>
      <c r="BP1292" s="74"/>
      <c r="BQ1292" s="74"/>
      <c r="BR1292" s="78">
        <v>2150</v>
      </c>
      <c r="BS1292" s="74">
        <v>0.7</v>
      </c>
      <c r="BT1292" s="78">
        <v>2135</v>
      </c>
      <c r="BU1292" s="74">
        <v>7.2</v>
      </c>
      <c r="BV1292" s="74">
        <v>15.4</v>
      </c>
      <c r="BW1292" s="74">
        <v>71.2</v>
      </c>
      <c r="BX1292" s="74">
        <v>75.3</v>
      </c>
      <c r="BY1292" s="74">
        <v>77.400000000000006</v>
      </c>
      <c r="BZ1292" s="78" t="s">
        <v>13</v>
      </c>
      <c r="CA1292" s="74" t="s">
        <v>13</v>
      </c>
      <c r="CB1292" s="78" t="s">
        <v>13</v>
      </c>
      <c r="CC1292" s="74" t="s">
        <v>13</v>
      </c>
      <c r="CD1292" s="74" t="s">
        <v>13</v>
      </c>
      <c r="CE1292" s="74" t="s">
        <v>13</v>
      </c>
      <c r="CF1292" s="74" t="s">
        <v>13</v>
      </c>
      <c r="CG1292" s="74" t="s">
        <v>13</v>
      </c>
      <c r="CH1292" s="78" t="s">
        <v>13</v>
      </c>
      <c r="CI1292" s="74" t="s">
        <v>13</v>
      </c>
      <c r="CJ1292" s="78" t="s">
        <v>13</v>
      </c>
      <c r="CK1292" s="74" t="s">
        <v>13</v>
      </c>
      <c r="CL1292" s="74" t="s">
        <v>13</v>
      </c>
      <c r="CM1292" s="74" t="s">
        <v>13</v>
      </c>
      <c r="CN1292" s="74" t="s">
        <v>13</v>
      </c>
      <c r="CO1292" s="74" t="s">
        <v>13</v>
      </c>
      <c r="CP1292" s="78"/>
      <c r="CQ1292" s="74"/>
      <c r="CR1292" s="78"/>
      <c r="CS1292" s="74"/>
      <c r="CT1292" s="74"/>
      <c r="CU1292" s="74"/>
      <c r="CV1292" s="74"/>
      <c r="CW1292" s="74"/>
    </row>
    <row r="1293" spans="1:101" ht="16.5" x14ac:dyDescent="0.3">
      <c r="A1293" s="74" t="s">
        <v>297</v>
      </c>
      <c r="B1293" s="74">
        <v>160</v>
      </c>
      <c r="C1293" s="74">
        <v>10007158</v>
      </c>
      <c r="D1293" s="74" t="s">
        <v>49</v>
      </c>
      <c r="E1293" s="74" t="s">
        <v>245</v>
      </c>
      <c r="F1293" s="78">
        <v>2035</v>
      </c>
      <c r="G1293" s="74">
        <v>1.6</v>
      </c>
      <c r="H1293" s="78">
        <v>2005</v>
      </c>
      <c r="I1293" s="74">
        <v>6.3</v>
      </c>
      <c r="J1293" s="74">
        <v>9.6999999999999993</v>
      </c>
      <c r="K1293" s="74">
        <v>62.2</v>
      </c>
      <c r="L1293" s="74">
        <v>77.3</v>
      </c>
      <c r="M1293" s="74">
        <v>83.9</v>
      </c>
      <c r="N1293" s="78" t="s">
        <v>13</v>
      </c>
      <c r="O1293" s="74" t="s">
        <v>13</v>
      </c>
      <c r="P1293" s="78" t="s">
        <v>13</v>
      </c>
      <c r="Q1293" s="74" t="s">
        <v>13</v>
      </c>
      <c r="R1293" s="74" t="s">
        <v>13</v>
      </c>
      <c r="S1293" s="74" t="s">
        <v>13</v>
      </c>
      <c r="T1293" s="74" t="s">
        <v>13</v>
      </c>
      <c r="U1293" s="74" t="s">
        <v>13</v>
      </c>
      <c r="V1293" s="78" t="s">
        <v>13</v>
      </c>
      <c r="W1293" s="74" t="s">
        <v>13</v>
      </c>
      <c r="X1293" s="78" t="s">
        <v>13</v>
      </c>
      <c r="Y1293" s="74" t="s">
        <v>13</v>
      </c>
      <c r="Z1293" s="74" t="s">
        <v>13</v>
      </c>
      <c r="AA1293" s="74" t="s">
        <v>13</v>
      </c>
      <c r="AB1293" s="74" t="s">
        <v>13</v>
      </c>
      <c r="AC1293" s="74" t="s">
        <v>13</v>
      </c>
      <c r="AD1293" s="78"/>
      <c r="AE1293" s="74"/>
      <c r="AF1293" s="78"/>
      <c r="AG1293" s="74"/>
      <c r="AH1293" s="74"/>
      <c r="AI1293" s="74"/>
      <c r="AJ1293" s="74"/>
      <c r="AK1293" s="74"/>
      <c r="AL1293" s="78">
        <v>1615</v>
      </c>
      <c r="AM1293" s="74">
        <v>0.7</v>
      </c>
      <c r="AN1293" s="78">
        <v>1600</v>
      </c>
      <c r="AO1293" s="74">
        <v>8.1999999999999993</v>
      </c>
      <c r="AP1293" s="74">
        <v>10.7</v>
      </c>
      <c r="AQ1293" s="74">
        <v>60.2</v>
      </c>
      <c r="AR1293" s="74">
        <v>72.3</v>
      </c>
      <c r="AS1293" s="74">
        <v>81.099999999999994</v>
      </c>
      <c r="AT1293" s="78" t="s">
        <v>13</v>
      </c>
      <c r="AU1293" s="74" t="s">
        <v>13</v>
      </c>
      <c r="AV1293" s="78" t="s">
        <v>13</v>
      </c>
      <c r="AW1293" s="74" t="s">
        <v>13</v>
      </c>
      <c r="AX1293" s="74" t="s">
        <v>13</v>
      </c>
      <c r="AY1293" s="74" t="s">
        <v>13</v>
      </c>
      <c r="AZ1293" s="74" t="s">
        <v>13</v>
      </c>
      <c r="BA1293" s="74" t="s">
        <v>13</v>
      </c>
      <c r="BB1293" s="78" t="s">
        <v>13</v>
      </c>
      <c r="BC1293" s="74" t="s">
        <v>13</v>
      </c>
      <c r="BD1293" s="78" t="s">
        <v>13</v>
      </c>
      <c r="BE1293" s="74" t="s">
        <v>13</v>
      </c>
      <c r="BF1293" s="74" t="s">
        <v>13</v>
      </c>
      <c r="BG1293" s="74" t="s">
        <v>13</v>
      </c>
      <c r="BH1293" s="74" t="s">
        <v>13</v>
      </c>
      <c r="BI1293" s="74" t="s">
        <v>13</v>
      </c>
      <c r="BJ1293" s="78"/>
      <c r="BK1293" s="74"/>
      <c r="BL1293" s="78"/>
      <c r="BM1293" s="74"/>
      <c r="BN1293" s="74"/>
      <c r="BO1293" s="74"/>
      <c r="BP1293" s="74"/>
      <c r="BQ1293" s="74"/>
      <c r="BR1293" s="78">
        <v>3650</v>
      </c>
      <c r="BS1293" s="74">
        <v>1.2</v>
      </c>
      <c r="BT1293" s="78">
        <v>3605</v>
      </c>
      <c r="BU1293" s="74">
        <v>7.2</v>
      </c>
      <c r="BV1293" s="74">
        <v>10.1</v>
      </c>
      <c r="BW1293" s="74">
        <v>61.3</v>
      </c>
      <c r="BX1293" s="74">
        <v>75.099999999999994</v>
      </c>
      <c r="BY1293" s="74">
        <v>82.7</v>
      </c>
      <c r="BZ1293" s="78" t="s">
        <v>13</v>
      </c>
      <c r="CA1293" s="74" t="s">
        <v>13</v>
      </c>
      <c r="CB1293" s="78" t="s">
        <v>13</v>
      </c>
      <c r="CC1293" s="74" t="s">
        <v>13</v>
      </c>
      <c r="CD1293" s="74" t="s">
        <v>13</v>
      </c>
      <c r="CE1293" s="74" t="s">
        <v>13</v>
      </c>
      <c r="CF1293" s="74" t="s">
        <v>13</v>
      </c>
      <c r="CG1293" s="74" t="s">
        <v>13</v>
      </c>
      <c r="CH1293" s="78" t="s">
        <v>13</v>
      </c>
      <c r="CI1293" s="74" t="s">
        <v>13</v>
      </c>
      <c r="CJ1293" s="78" t="s">
        <v>13</v>
      </c>
      <c r="CK1293" s="74" t="s">
        <v>13</v>
      </c>
      <c r="CL1293" s="74" t="s">
        <v>13</v>
      </c>
      <c r="CM1293" s="74" t="s">
        <v>13</v>
      </c>
      <c r="CN1293" s="74" t="s">
        <v>13</v>
      </c>
      <c r="CO1293" s="74" t="s">
        <v>13</v>
      </c>
      <c r="CP1293" s="78"/>
      <c r="CQ1293" s="74"/>
      <c r="CR1293" s="78"/>
      <c r="CS1293" s="74"/>
      <c r="CT1293" s="74"/>
      <c r="CU1293" s="74"/>
      <c r="CV1293" s="74"/>
      <c r="CW1293" s="74"/>
    </row>
    <row r="1294" spans="1:101" ht="16.5" x14ac:dyDescent="0.3">
      <c r="A1294" s="74" t="s">
        <v>297</v>
      </c>
      <c r="B1294" s="74">
        <v>77</v>
      </c>
      <c r="C1294" s="74">
        <v>10006299</v>
      </c>
      <c r="D1294" s="74" t="s">
        <v>16</v>
      </c>
      <c r="E1294" s="74" t="s">
        <v>247</v>
      </c>
      <c r="F1294" s="78">
        <v>1425</v>
      </c>
      <c r="G1294" s="74">
        <v>1.5</v>
      </c>
      <c r="H1294" s="78">
        <v>1405</v>
      </c>
      <c r="I1294" s="74">
        <v>7.1</v>
      </c>
      <c r="J1294" s="74">
        <v>11.8</v>
      </c>
      <c r="K1294" s="74">
        <v>67.8</v>
      </c>
      <c r="L1294" s="74">
        <v>78.599999999999994</v>
      </c>
      <c r="M1294" s="74">
        <v>81.2</v>
      </c>
      <c r="N1294" s="78" t="s">
        <v>13</v>
      </c>
      <c r="O1294" s="74" t="s">
        <v>13</v>
      </c>
      <c r="P1294" s="78" t="s">
        <v>13</v>
      </c>
      <c r="Q1294" s="74" t="s">
        <v>13</v>
      </c>
      <c r="R1294" s="74" t="s">
        <v>13</v>
      </c>
      <c r="S1294" s="74" t="s">
        <v>13</v>
      </c>
      <c r="T1294" s="74" t="s">
        <v>13</v>
      </c>
      <c r="U1294" s="74" t="s">
        <v>13</v>
      </c>
      <c r="V1294" s="78" t="s">
        <v>13</v>
      </c>
      <c r="W1294" s="74" t="s">
        <v>13</v>
      </c>
      <c r="X1294" s="78" t="s">
        <v>13</v>
      </c>
      <c r="Y1294" s="74" t="s">
        <v>13</v>
      </c>
      <c r="Z1294" s="74" t="s">
        <v>13</v>
      </c>
      <c r="AA1294" s="74" t="s">
        <v>13</v>
      </c>
      <c r="AB1294" s="74" t="s">
        <v>13</v>
      </c>
      <c r="AC1294" s="74" t="s">
        <v>13</v>
      </c>
      <c r="AD1294" s="78"/>
      <c r="AE1294" s="74"/>
      <c r="AF1294" s="78"/>
      <c r="AG1294" s="74"/>
      <c r="AH1294" s="74"/>
      <c r="AI1294" s="74"/>
      <c r="AJ1294" s="74"/>
      <c r="AK1294" s="74"/>
      <c r="AL1294" s="78">
        <v>1515</v>
      </c>
      <c r="AM1294" s="74">
        <v>0.4</v>
      </c>
      <c r="AN1294" s="78">
        <v>1510</v>
      </c>
      <c r="AO1294" s="74">
        <v>8</v>
      </c>
      <c r="AP1294" s="74">
        <v>16.7</v>
      </c>
      <c r="AQ1294" s="74">
        <v>64.3</v>
      </c>
      <c r="AR1294" s="74">
        <v>71.7</v>
      </c>
      <c r="AS1294" s="74">
        <v>75.3</v>
      </c>
      <c r="AT1294" s="78" t="s">
        <v>13</v>
      </c>
      <c r="AU1294" s="74" t="s">
        <v>13</v>
      </c>
      <c r="AV1294" s="78" t="s">
        <v>13</v>
      </c>
      <c r="AW1294" s="74" t="s">
        <v>13</v>
      </c>
      <c r="AX1294" s="74" t="s">
        <v>13</v>
      </c>
      <c r="AY1294" s="74" t="s">
        <v>13</v>
      </c>
      <c r="AZ1294" s="74" t="s">
        <v>13</v>
      </c>
      <c r="BA1294" s="74" t="s">
        <v>13</v>
      </c>
      <c r="BB1294" s="78" t="s">
        <v>13</v>
      </c>
      <c r="BC1294" s="74" t="s">
        <v>13</v>
      </c>
      <c r="BD1294" s="78" t="s">
        <v>13</v>
      </c>
      <c r="BE1294" s="74" t="s">
        <v>13</v>
      </c>
      <c r="BF1294" s="74" t="s">
        <v>13</v>
      </c>
      <c r="BG1294" s="74" t="s">
        <v>13</v>
      </c>
      <c r="BH1294" s="74" t="s">
        <v>13</v>
      </c>
      <c r="BI1294" s="74" t="s">
        <v>13</v>
      </c>
      <c r="BJ1294" s="78"/>
      <c r="BK1294" s="74"/>
      <c r="BL1294" s="78"/>
      <c r="BM1294" s="74"/>
      <c r="BN1294" s="74"/>
      <c r="BO1294" s="74"/>
      <c r="BP1294" s="74"/>
      <c r="BQ1294" s="74"/>
      <c r="BR1294" s="78">
        <v>2940</v>
      </c>
      <c r="BS1294" s="74">
        <v>0.9</v>
      </c>
      <c r="BT1294" s="78">
        <v>2915</v>
      </c>
      <c r="BU1294" s="74">
        <v>7.6</v>
      </c>
      <c r="BV1294" s="74">
        <v>14.3</v>
      </c>
      <c r="BW1294" s="74">
        <v>66</v>
      </c>
      <c r="BX1294" s="74">
        <v>75</v>
      </c>
      <c r="BY1294" s="74">
        <v>78.099999999999994</v>
      </c>
      <c r="BZ1294" s="78" t="s">
        <v>13</v>
      </c>
      <c r="CA1294" s="74" t="s">
        <v>13</v>
      </c>
      <c r="CB1294" s="78" t="s">
        <v>13</v>
      </c>
      <c r="CC1294" s="74" t="s">
        <v>13</v>
      </c>
      <c r="CD1294" s="74" t="s">
        <v>13</v>
      </c>
      <c r="CE1294" s="74" t="s">
        <v>13</v>
      </c>
      <c r="CF1294" s="74" t="s">
        <v>13</v>
      </c>
      <c r="CG1294" s="74" t="s">
        <v>13</v>
      </c>
      <c r="CH1294" s="78" t="s">
        <v>13</v>
      </c>
      <c r="CI1294" s="74" t="s">
        <v>13</v>
      </c>
      <c r="CJ1294" s="78" t="s">
        <v>13</v>
      </c>
      <c r="CK1294" s="74" t="s">
        <v>13</v>
      </c>
      <c r="CL1294" s="74" t="s">
        <v>13</v>
      </c>
      <c r="CM1294" s="74" t="s">
        <v>13</v>
      </c>
      <c r="CN1294" s="74" t="s">
        <v>13</v>
      </c>
      <c r="CO1294" s="74" t="s">
        <v>13</v>
      </c>
      <c r="CP1294" s="78"/>
      <c r="CQ1294" s="74"/>
      <c r="CR1294" s="78"/>
      <c r="CS1294" s="74"/>
      <c r="CT1294" s="74"/>
      <c r="CU1294" s="74"/>
      <c r="CV1294" s="74"/>
      <c r="CW1294" s="74"/>
    </row>
    <row r="1295" spans="1:101" ht="16.5" x14ac:dyDescent="0.3">
      <c r="A1295" s="74" t="s">
        <v>297</v>
      </c>
      <c r="B1295" s="74">
        <v>14</v>
      </c>
      <c r="C1295" s="74">
        <v>10037449</v>
      </c>
      <c r="D1295" s="74" t="s">
        <v>19</v>
      </c>
      <c r="E1295" s="74" t="s">
        <v>249</v>
      </c>
      <c r="F1295" s="78">
        <v>325</v>
      </c>
      <c r="G1295" s="74">
        <v>0.3</v>
      </c>
      <c r="H1295" s="78">
        <v>325</v>
      </c>
      <c r="I1295" s="74">
        <v>6.5</v>
      </c>
      <c r="J1295" s="74">
        <v>8.6</v>
      </c>
      <c r="K1295" s="74">
        <v>70.8</v>
      </c>
      <c r="L1295" s="74">
        <v>79.400000000000006</v>
      </c>
      <c r="M1295" s="74">
        <v>84.9</v>
      </c>
      <c r="N1295" s="78" t="s">
        <v>13</v>
      </c>
      <c r="O1295" s="74" t="s">
        <v>13</v>
      </c>
      <c r="P1295" s="78" t="s">
        <v>13</v>
      </c>
      <c r="Q1295" s="74" t="s">
        <v>13</v>
      </c>
      <c r="R1295" s="74" t="s">
        <v>13</v>
      </c>
      <c r="S1295" s="74" t="s">
        <v>13</v>
      </c>
      <c r="T1295" s="74" t="s">
        <v>13</v>
      </c>
      <c r="U1295" s="74" t="s">
        <v>13</v>
      </c>
      <c r="V1295" s="78" t="s">
        <v>13</v>
      </c>
      <c r="W1295" s="74" t="s">
        <v>13</v>
      </c>
      <c r="X1295" s="78" t="s">
        <v>13</v>
      </c>
      <c r="Y1295" s="74" t="s">
        <v>13</v>
      </c>
      <c r="Z1295" s="74" t="s">
        <v>13</v>
      </c>
      <c r="AA1295" s="74" t="s">
        <v>13</v>
      </c>
      <c r="AB1295" s="74" t="s">
        <v>13</v>
      </c>
      <c r="AC1295" s="74" t="s">
        <v>13</v>
      </c>
      <c r="AD1295" s="78"/>
      <c r="AE1295" s="74"/>
      <c r="AF1295" s="78"/>
      <c r="AG1295" s="74"/>
      <c r="AH1295" s="74"/>
      <c r="AI1295" s="74"/>
      <c r="AJ1295" s="74"/>
      <c r="AK1295" s="74"/>
      <c r="AL1295" s="78">
        <v>220</v>
      </c>
      <c r="AM1295" s="74">
        <v>0.5</v>
      </c>
      <c r="AN1295" s="78">
        <v>220</v>
      </c>
      <c r="AO1295" s="74">
        <v>8.6999999999999993</v>
      </c>
      <c r="AP1295" s="74">
        <v>13.8</v>
      </c>
      <c r="AQ1295" s="74">
        <v>63.8</v>
      </c>
      <c r="AR1295" s="74">
        <v>74.8</v>
      </c>
      <c r="AS1295" s="74">
        <v>77.5</v>
      </c>
      <c r="AT1295" s="78" t="s">
        <v>13</v>
      </c>
      <c r="AU1295" s="74" t="s">
        <v>13</v>
      </c>
      <c r="AV1295" s="78" t="s">
        <v>13</v>
      </c>
      <c r="AW1295" s="74" t="s">
        <v>13</v>
      </c>
      <c r="AX1295" s="74" t="s">
        <v>13</v>
      </c>
      <c r="AY1295" s="74" t="s">
        <v>13</v>
      </c>
      <c r="AZ1295" s="74" t="s">
        <v>13</v>
      </c>
      <c r="BA1295" s="74" t="s">
        <v>13</v>
      </c>
      <c r="BB1295" s="78" t="s">
        <v>13</v>
      </c>
      <c r="BC1295" s="74" t="s">
        <v>13</v>
      </c>
      <c r="BD1295" s="78" t="s">
        <v>13</v>
      </c>
      <c r="BE1295" s="74" t="s">
        <v>13</v>
      </c>
      <c r="BF1295" s="74" t="s">
        <v>13</v>
      </c>
      <c r="BG1295" s="74" t="s">
        <v>13</v>
      </c>
      <c r="BH1295" s="74" t="s">
        <v>13</v>
      </c>
      <c r="BI1295" s="74" t="s">
        <v>13</v>
      </c>
      <c r="BJ1295" s="78"/>
      <c r="BK1295" s="74"/>
      <c r="BL1295" s="78"/>
      <c r="BM1295" s="74"/>
      <c r="BN1295" s="74"/>
      <c r="BO1295" s="74"/>
      <c r="BP1295" s="74"/>
      <c r="BQ1295" s="74"/>
      <c r="BR1295" s="78">
        <v>545</v>
      </c>
      <c r="BS1295" s="74">
        <v>0.4</v>
      </c>
      <c r="BT1295" s="78">
        <v>545</v>
      </c>
      <c r="BU1295" s="74">
        <v>7.4</v>
      </c>
      <c r="BV1295" s="74">
        <v>10.7</v>
      </c>
      <c r="BW1295" s="74">
        <v>68</v>
      </c>
      <c r="BX1295" s="74">
        <v>77.5</v>
      </c>
      <c r="BY1295" s="74">
        <v>82</v>
      </c>
      <c r="BZ1295" s="78" t="s">
        <v>13</v>
      </c>
      <c r="CA1295" s="74" t="s">
        <v>13</v>
      </c>
      <c r="CB1295" s="78" t="s">
        <v>13</v>
      </c>
      <c r="CC1295" s="74" t="s">
        <v>13</v>
      </c>
      <c r="CD1295" s="74" t="s">
        <v>13</v>
      </c>
      <c r="CE1295" s="74" t="s">
        <v>13</v>
      </c>
      <c r="CF1295" s="74" t="s">
        <v>13</v>
      </c>
      <c r="CG1295" s="74" t="s">
        <v>13</v>
      </c>
      <c r="CH1295" s="78" t="s">
        <v>13</v>
      </c>
      <c r="CI1295" s="74" t="s">
        <v>13</v>
      </c>
      <c r="CJ1295" s="78" t="s">
        <v>13</v>
      </c>
      <c r="CK1295" s="74" t="s">
        <v>13</v>
      </c>
      <c r="CL1295" s="74" t="s">
        <v>13</v>
      </c>
      <c r="CM1295" s="74" t="s">
        <v>13</v>
      </c>
      <c r="CN1295" s="74" t="s">
        <v>13</v>
      </c>
      <c r="CO1295" s="74" t="s">
        <v>13</v>
      </c>
      <c r="CP1295" s="78"/>
      <c r="CQ1295" s="74"/>
      <c r="CR1295" s="78"/>
      <c r="CS1295" s="74"/>
      <c r="CT1295" s="74"/>
      <c r="CU1295" s="74"/>
      <c r="CV1295" s="74"/>
      <c r="CW1295" s="74"/>
    </row>
    <row r="1296" spans="1:101" ht="16.5" x14ac:dyDescent="0.3">
      <c r="A1296" s="74" t="s">
        <v>297</v>
      </c>
      <c r="B1296" s="74">
        <v>210</v>
      </c>
      <c r="C1296" s="74">
        <v>10014001</v>
      </c>
      <c r="D1296" s="74" t="s">
        <v>11</v>
      </c>
      <c r="E1296" s="74" t="s">
        <v>251</v>
      </c>
      <c r="F1296" s="78">
        <v>675</v>
      </c>
      <c r="G1296" s="74">
        <v>1</v>
      </c>
      <c r="H1296" s="78">
        <v>665</v>
      </c>
      <c r="I1296" s="74">
        <v>6.9</v>
      </c>
      <c r="J1296" s="74">
        <v>8.6</v>
      </c>
      <c r="K1296" s="74">
        <v>64</v>
      </c>
      <c r="L1296" s="74">
        <v>79.900000000000006</v>
      </c>
      <c r="M1296" s="74">
        <v>84.5</v>
      </c>
      <c r="N1296" s="78" t="s">
        <v>13</v>
      </c>
      <c r="O1296" s="74" t="s">
        <v>13</v>
      </c>
      <c r="P1296" s="78" t="s">
        <v>13</v>
      </c>
      <c r="Q1296" s="74" t="s">
        <v>13</v>
      </c>
      <c r="R1296" s="74" t="s">
        <v>13</v>
      </c>
      <c r="S1296" s="74" t="s">
        <v>13</v>
      </c>
      <c r="T1296" s="74" t="s">
        <v>13</v>
      </c>
      <c r="U1296" s="74" t="s">
        <v>13</v>
      </c>
      <c r="V1296" s="78" t="s">
        <v>13</v>
      </c>
      <c r="W1296" s="74" t="s">
        <v>13</v>
      </c>
      <c r="X1296" s="78" t="s">
        <v>13</v>
      </c>
      <c r="Y1296" s="74" t="s">
        <v>13</v>
      </c>
      <c r="Z1296" s="74" t="s">
        <v>13</v>
      </c>
      <c r="AA1296" s="74" t="s">
        <v>13</v>
      </c>
      <c r="AB1296" s="74" t="s">
        <v>13</v>
      </c>
      <c r="AC1296" s="74" t="s">
        <v>13</v>
      </c>
      <c r="AD1296" s="78"/>
      <c r="AE1296" s="74"/>
      <c r="AF1296" s="78"/>
      <c r="AG1296" s="74"/>
      <c r="AH1296" s="74"/>
      <c r="AI1296" s="74"/>
      <c r="AJ1296" s="74"/>
      <c r="AK1296" s="74"/>
      <c r="AL1296" s="78">
        <v>270</v>
      </c>
      <c r="AM1296" s="74">
        <v>1.1000000000000001</v>
      </c>
      <c r="AN1296" s="78">
        <v>270</v>
      </c>
      <c r="AO1296" s="74">
        <v>14.9</v>
      </c>
      <c r="AP1296" s="74">
        <v>16</v>
      </c>
      <c r="AQ1296" s="74">
        <v>59.9</v>
      </c>
      <c r="AR1296" s="74">
        <v>65.8</v>
      </c>
      <c r="AS1296" s="74">
        <v>69.099999999999994</v>
      </c>
      <c r="AT1296" s="78" t="s">
        <v>13</v>
      </c>
      <c r="AU1296" s="74" t="s">
        <v>13</v>
      </c>
      <c r="AV1296" s="78" t="s">
        <v>13</v>
      </c>
      <c r="AW1296" s="74" t="s">
        <v>13</v>
      </c>
      <c r="AX1296" s="74" t="s">
        <v>13</v>
      </c>
      <c r="AY1296" s="74" t="s">
        <v>13</v>
      </c>
      <c r="AZ1296" s="74" t="s">
        <v>13</v>
      </c>
      <c r="BA1296" s="74" t="s">
        <v>13</v>
      </c>
      <c r="BB1296" s="78" t="s">
        <v>13</v>
      </c>
      <c r="BC1296" s="74" t="s">
        <v>13</v>
      </c>
      <c r="BD1296" s="78" t="s">
        <v>13</v>
      </c>
      <c r="BE1296" s="74" t="s">
        <v>13</v>
      </c>
      <c r="BF1296" s="74" t="s">
        <v>13</v>
      </c>
      <c r="BG1296" s="74" t="s">
        <v>13</v>
      </c>
      <c r="BH1296" s="74" t="s">
        <v>13</v>
      </c>
      <c r="BI1296" s="74" t="s">
        <v>13</v>
      </c>
      <c r="BJ1296" s="78"/>
      <c r="BK1296" s="74"/>
      <c r="BL1296" s="78"/>
      <c r="BM1296" s="74"/>
      <c r="BN1296" s="74"/>
      <c r="BO1296" s="74"/>
      <c r="BP1296" s="74"/>
      <c r="BQ1296" s="74"/>
      <c r="BR1296" s="78">
        <v>945</v>
      </c>
      <c r="BS1296" s="74">
        <v>1.1000000000000001</v>
      </c>
      <c r="BT1296" s="78">
        <v>935</v>
      </c>
      <c r="BU1296" s="74">
        <v>9.1999999999999993</v>
      </c>
      <c r="BV1296" s="74">
        <v>10.7</v>
      </c>
      <c r="BW1296" s="74">
        <v>62.8</v>
      </c>
      <c r="BX1296" s="74">
        <v>75.8</v>
      </c>
      <c r="BY1296" s="74">
        <v>80.099999999999994</v>
      </c>
      <c r="BZ1296" s="78" t="s">
        <v>13</v>
      </c>
      <c r="CA1296" s="74" t="s">
        <v>13</v>
      </c>
      <c r="CB1296" s="78" t="s">
        <v>13</v>
      </c>
      <c r="CC1296" s="74" t="s">
        <v>13</v>
      </c>
      <c r="CD1296" s="74" t="s">
        <v>13</v>
      </c>
      <c r="CE1296" s="74" t="s">
        <v>13</v>
      </c>
      <c r="CF1296" s="74" t="s">
        <v>13</v>
      </c>
      <c r="CG1296" s="74" t="s">
        <v>13</v>
      </c>
      <c r="CH1296" s="78" t="s">
        <v>13</v>
      </c>
      <c r="CI1296" s="74" t="s">
        <v>13</v>
      </c>
      <c r="CJ1296" s="78" t="s">
        <v>13</v>
      </c>
      <c r="CK1296" s="74" t="s">
        <v>13</v>
      </c>
      <c r="CL1296" s="74" t="s">
        <v>13</v>
      </c>
      <c r="CM1296" s="74" t="s">
        <v>13</v>
      </c>
      <c r="CN1296" s="74" t="s">
        <v>13</v>
      </c>
      <c r="CO1296" s="74" t="s">
        <v>13</v>
      </c>
      <c r="CP1296" s="78"/>
      <c r="CQ1296" s="74"/>
      <c r="CR1296" s="78"/>
      <c r="CS1296" s="74"/>
      <c r="CT1296" s="74"/>
      <c r="CU1296" s="74"/>
      <c r="CV1296" s="74"/>
      <c r="CW1296" s="74"/>
    </row>
    <row r="1297" spans="1:101" ht="16.5" x14ac:dyDescent="0.3">
      <c r="A1297" s="74" t="s">
        <v>297</v>
      </c>
      <c r="B1297" s="74">
        <v>78</v>
      </c>
      <c r="C1297" s="74">
        <v>10007159</v>
      </c>
      <c r="D1297" s="74" t="s">
        <v>90</v>
      </c>
      <c r="E1297" s="74" t="s">
        <v>253</v>
      </c>
      <c r="F1297" s="78">
        <v>1245</v>
      </c>
      <c r="G1297" s="74">
        <v>0.4</v>
      </c>
      <c r="H1297" s="78">
        <v>1240</v>
      </c>
      <c r="I1297" s="74">
        <v>5.9</v>
      </c>
      <c r="J1297" s="74">
        <v>10.7</v>
      </c>
      <c r="K1297" s="74">
        <v>67.400000000000006</v>
      </c>
      <c r="L1297" s="74">
        <v>79</v>
      </c>
      <c r="M1297" s="74">
        <v>83.5</v>
      </c>
      <c r="N1297" s="78" t="s">
        <v>13</v>
      </c>
      <c r="O1297" s="74" t="s">
        <v>13</v>
      </c>
      <c r="P1297" s="78" t="s">
        <v>13</v>
      </c>
      <c r="Q1297" s="74" t="s">
        <v>13</v>
      </c>
      <c r="R1297" s="74" t="s">
        <v>13</v>
      </c>
      <c r="S1297" s="74" t="s">
        <v>13</v>
      </c>
      <c r="T1297" s="74" t="s">
        <v>13</v>
      </c>
      <c r="U1297" s="74" t="s">
        <v>13</v>
      </c>
      <c r="V1297" s="78" t="s">
        <v>13</v>
      </c>
      <c r="W1297" s="74" t="s">
        <v>13</v>
      </c>
      <c r="X1297" s="78" t="s">
        <v>13</v>
      </c>
      <c r="Y1297" s="74" t="s">
        <v>13</v>
      </c>
      <c r="Z1297" s="74" t="s">
        <v>13</v>
      </c>
      <c r="AA1297" s="74" t="s">
        <v>13</v>
      </c>
      <c r="AB1297" s="74" t="s">
        <v>13</v>
      </c>
      <c r="AC1297" s="74" t="s">
        <v>13</v>
      </c>
      <c r="AD1297" s="78"/>
      <c r="AE1297" s="74"/>
      <c r="AF1297" s="78"/>
      <c r="AG1297" s="74"/>
      <c r="AH1297" s="74"/>
      <c r="AI1297" s="74"/>
      <c r="AJ1297" s="74"/>
      <c r="AK1297" s="74"/>
      <c r="AL1297" s="78">
        <v>920</v>
      </c>
      <c r="AM1297" s="74">
        <v>0.5</v>
      </c>
      <c r="AN1297" s="78">
        <v>915</v>
      </c>
      <c r="AO1297" s="74">
        <v>6.9</v>
      </c>
      <c r="AP1297" s="74">
        <v>15.9</v>
      </c>
      <c r="AQ1297" s="74">
        <v>65.599999999999994</v>
      </c>
      <c r="AR1297" s="74">
        <v>73.3</v>
      </c>
      <c r="AS1297" s="74">
        <v>77.2</v>
      </c>
      <c r="AT1297" s="78" t="s">
        <v>13</v>
      </c>
      <c r="AU1297" s="74" t="s">
        <v>13</v>
      </c>
      <c r="AV1297" s="78" t="s">
        <v>13</v>
      </c>
      <c r="AW1297" s="74" t="s">
        <v>13</v>
      </c>
      <c r="AX1297" s="74" t="s">
        <v>13</v>
      </c>
      <c r="AY1297" s="74" t="s">
        <v>13</v>
      </c>
      <c r="AZ1297" s="74" t="s">
        <v>13</v>
      </c>
      <c r="BA1297" s="74" t="s">
        <v>13</v>
      </c>
      <c r="BB1297" s="78" t="s">
        <v>13</v>
      </c>
      <c r="BC1297" s="74" t="s">
        <v>13</v>
      </c>
      <c r="BD1297" s="78" t="s">
        <v>13</v>
      </c>
      <c r="BE1297" s="74" t="s">
        <v>13</v>
      </c>
      <c r="BF1297" s="74" t="s">
        <v>13</v>
      </c>
      <c r="BG1297" s="74" t="s">
        <v>13</v>
      </c>
      <c r="BH1297" s="74" t="s">
        <v>13</v>
      </c>
      <c r="BI1297" s="74" t="s">
        <v>13</v>
      </c>
      <c r="BJ1297" s="78"/>
      <c r="BK1297" s="74"/>
      <c r="BL1297" s="78"/>
      <c r="BM1297" s="74"/>
      <c r="BN1297" s="74"/>
      <c r="BO1297" s="74"/>
      <c r="BP1297" s="74"/>
      <c r="BQ1297" s="74"/>
      <c r="BR1297" s="78">
        <v>2165</v>
      </c>
      <c r="BS1297" s="74">
        <v>0.5</v>
      </c>
      <c r="BT1297" s="78">
        <v>2155</v>
      </c>
      <c r="BU1297" s="74">
        <v>6.3</v>
      </c>
      <c r="BV1297" s="74">
        <v>12.9</v>
      </c>
      <c r="BW1297" s="74">
        <v>66.599999999999994</v>
      </c>
      <c r="BX1297" s="74">
        <v>76.599999999999994</v>
      </c>
      <c r="BY1297" s="74">
        <v>80.8</v>
      </c>
      <c r="BZ1297" s="78" t="s">
        <v>13</v>
      </c>
      <c r="CA1297" s="74" t="s">
        <v>13</v>
      </c>
      <c r="CB1297" s="78" t="s">
        <v>13</v>
      </c>
      <c r="CC1297" s="74" t="s">
        <v>13</v>
      </c>
      <c r="CD1297" s="74" t="s">
        <v>13</v>
      </c>
      <c r="CE1297" s="74" t="s">
        <v>13</v>
      </c>
      <c r="CF1297" s="74" t="s">
        <v>13</v>
      </c>
      <c r="CG1297" s="74" t="s">
        <v>13</v>
      </c>
      <c r="CH1297" s="78" t="s">
        <v>13</v>
      </c>
      <c r="CI1297" s="74" t="s">
        <v>13</v>
      </c>
      <c r="CJ1297" s="78" t="s">
        <v>13</v>
      </c>
      <c r="CK1297" s="74" t="s">
        <v>13</v>
      </c>
      <c r="CL1297" s="74" t="s">
        <v>13</v>
      </c>
      <c r="CM1297" s="74" t="s">
        <v>13</v>
      </c>
      <c r="CN1297" s="74" t="s">
        <v>13</v>
      </c>
      <c r="CO1297" s="74" t="s">
        <v>13</v>
      </c>
      <c r="CP1297" s="78"/>
      <c r="CQ1297" s="74"/>
      <c r="CR1297" s="78"/>
      <c r="CS1297" s="74"/>
      <c r="CT1297" s="74"/>
      <c r="CU1297" s="74"/>
      <c r="CV1297" s="74"/>
      <c r="CW1297" s="74"/>
    </row>
    <row r="1298" spans="1:101" ht="16.5" x14ac:dyDescent="0.3">
      <c r="A1298" s="74" t="s">
        <v>297</v>
      </c>
      <c r="B1298" s="74">
        <v>161</v>
      </c>
      <c r="C1298" s="74">
        <v>10007160</v>
      </c>
      <c r="D1298" s="74" t="s">
        <v>49</v>
      </c>
      <c r="E1298" s="74" t="s">
        <v>255</v>
      </c>
      <c r="F1298" s="78">
        <v>1060</v>
      </c>
      <c r="G1298" s="74">
        <v>1.4</v>
      </c>
      <c r="H1298" s="78">
        <v>1045</v>
      </c>
      <c r="I1298" s="74">
        <v>6.9</v>
      </c>
      <c r="J1298" s="74">
        <v>9</v>
      </c>
      <c r="K1298" s="74">
        <v>60.3</v>
      </c>
      <c r="L1298" s="74">
        <v>77.900000000000006</v>
      </c>
      <c r="M1298" s="74">
        <v>84.1</v>
      </c>
      <c r="N1298" s="78" t="s">
        <v>13</v>
      </c>
      <c r="O1298" s="74" t="s">
        <v>13</v>
      </c>
      <c r="P1298" s="78" t="s">
        <v>13</v>
      </c>
      <c r="Q1298" s="74" t="s">
        <v>13</v>
      </c>
      <c r="R1298" s="74" t="s">
        <v>13</v>
      </c>
      <c r="S1298" s="74" t="s">
        <v>13</v>
      </c>
      <c r="T1298" s="74" t="s">
        <v>13</v>
      </c>
      <c r="U1298" s="74" t="s">
        <v>13</v>
      </c>
      <c r="V1298" s="78" t="s">
        <v>13</v>
      </c>
      <c r="W1298" s="74" t="s">
        <v>13</v>
      </c>
      <c r="X1298" s="78" t="s">
        <v>13</v>
      </c>
      <c r="Y1298" s="74" t="s">
        <v>13</v>
      </c>
      <c r="Z1298" s="74" t="s">
        <v>13</v>
      </c>
      <c r="AA1298" s="74" t="s">
        <v>13</v>
      </c>
      <c r="AB1298" s="74" t="s">
        <v>13</v>
      </c>
      <c r="AC1298" s="74" t="s">
        <v>13</v>
      </c>
      <c r="AD1298" s="78"/>
      <c r="AE1298" s="74"/>
      <c r="AF1298" s="78"/>
      <c r="AG1298" s="74"/>
      <c r="AH1298" s="74"/>
      <c r="AI1298" s="74"/>
      <c r="AJ1298" s="74"/>
      <c r="AK1298" s="74"/>
      <c r="AL1298" s="78">
        <v>745</v>
      </c>
      <c r="AM1298" s="74">
        <v>1.1000000000000001</v>
      </c>
      <c r="AN1298" s="78">
        <v>735</v>
      </c>
      <c r="AO1298" s="74">
        <v>8.6</v>
      </c>
      <c r="AP1298" s="74">
        <v>12.6</v>
      </c>
      <c r="AQ1298" s="74">
        <v>62.4</v>
      </c>
      <c r="AR1298" s="74">
        <v>72.400000000000006</v>
      </c>
      <c r="AS1298" s="74">
        <v>78.8</v>
      </c>
      <c r="AT1298" s="78" t="s">
        <v>13</v>
      </c>
      <c r="AU1298" s="74" t="s">
        <v>13</v>
      </c>
      <c r="AV1298" s="78" t="s">
        <v>13</v>
      </c>
      <c r="AW1298" s="74" t="s">
        <v>13</v>
      </c>
      <c r="AX1298" s="74" t="s">
        <v>13</v>
      </c>
      <c r="AY1298" s="74" t="s">
        <v>13</v>
      </c>
      <c r="AZ1298" s="74" t="s">
        <v>13</v>
      </c>
      <c r="BA1298" s="74" t="s">
        <v>13</v>
      </c>
      <c r="BB1298" s="78" t="s">
        <v>13</v>
      </c>
      <c r="BC1298" s="74" t="s">
        <v>13</v>
      </c>
      <c r="BD1298" s="78" t="s">
        <v>13</v>
      </c>
      <c r="BE1298" s="74" t="s">
        <v>13</v>
      </c>
      <c r="BF1298" s="74" t="s">
        <v>13</v>
      </c>
      <c r="BG1298" s="74" t="s">
        <v>13</v>
      </c>
      <c r="BH1298" s="74" t="s">
        <v>13</v>
      </c>
      <c r="BI1298" s="74" t="s">
        <v>13</v>
      </c>
      <c r="BJ1298" s="78"/>
      <c r="BK1298" s="74"/>
      <c r="BL1298" s="78"/>
      <c r="BM1298" s="74"/>
      <c r="BN1298" s="74"/>
      <c r="BO1298" s="74"/>
      <c r="BP1298" s="74"/>
      <c r="BQ1298" s="74"/>
      <c r="BR1298" s="78">
        <v>1805</v>
      </c>
      <c r="BS1298" s="74">
        <v>1.3</v>
      </c>
      <c r="BT1298" s="78">
        <v>1785</v>
      </c>
      <c r="BU1298" s="74">
        <v>7.6</v>
      </c>
      <c r="BV1298" s="74">
        <v>10.5</v>
      </c>
      <c r="BW1298" s="74">
        <v>61.1</v>
      </c>
      <c r="BX1298" s="74">
        <v>75.7</v>
      </c>
      <c r="BY1298" s="74">
        <v>81.900000000000006</v>
      </c>
      <c r="BZ1298" s="78" t="s">
        <v>13</v>
      </c>
      <c r="CA1298" s="74" t="s">
        <v>13</v>
      </c>
      <c r="CB1298" s="78" t="s">
        <v>13</v>
      </c>
      <c r="CC1298" s="74" t="s">
        <v>13</v>
      </c>
      <c r="CD1298" s="74" t="s">
        <v>13</v>
      </c>
      <c r="CE1298" s="74" t="s">
        <v>13</v>
      </c>
      <c r="CF1298" s="74" t="s">
        <v>13</v>
      </c>
      <c r="CG1298" s="74" t="s">
        <v>13</v>
      </c>
      <c r="CH1298" s="78" t="s">
        <v>13</v>
      </c>
      <c r="CI1298" s="74" t="s">
        <v>13</v>
      </c>
      <c r="CJ1298" s="78" t="s">
        <v>13</v>
      </c>
      <c r="CK1298" s="74" t="s">
        <v>13</v>
      </c>
      <c r="CL1298" s="74" t="s">
        <v>13</v>
      </c>
      <c r="CM1298" s="74" t="s">
        <v>13</v>
      </c>
      <c r="CN1298" s="74" t="s">
        <v>13</v>
      </c>
      <c r="CO1298" s="74" t="s">
        <v>13</v>
      </c>
      <c r="CP1298" s="78"/>
      <c r="CQ1298" s="74"/>
      <c r="CR1298" s="78"/>
      <c r="CS1298" s="74"/>
      <c r="CT1298" s="74"/>
      <c r="CU1298" s="74"/>
      <c r="CV1298" s="74"/>
      <c r="CW1298" s="74"/>
    </row>
    <row r="1299" spans="1:101" ht="16.5" x14ac:dyDescent="0.3">
      <c r="A1299" s="74" t="s">
        <v>297</v>
      </c>
      <c r="B1299" s="74">
        <v>162</v>
      </c>
      <c r="C1299" s="74">
        <v>10007806</v>
      </c>
      <c r="D1299" s="74" t="s">
        <v>49</v>
      </c>
      <c r="E1299" s="74" t="s">
        <v>257</v>
      </c>
      <c r="F1299" s="78">
        <v>1140</v>
      </c>
      <c r="G1299" s="74">
        <v>1.1000000000000001</v>
      </c>
      <c r="H1299" s="78">
        <v>1130</v>
      </c>
      <c r="I1299" s="74">
        <v>5</v>
      </c>
      <c r="J1299" s="74">
        <v>13.8</v>
      </c>
      <c r="K1299" s="74">
        <v>55.3</v>
      </c>
      <c r="L1299" s="74">
        <v>72.900000000000006</v>
      </c>
      <c r="M1299" s="74">
        <v>81.2</v>
      </c>
      <c r="N1299" s="78" t="s">
        <v>13</v>
      </c>
      <c r="O1299" s="74" t="s">
        <v>13</v>
      </c>
      <c r="P1299" s="78" t="s">
        <v>13</v>
      </c>
      <c r="Q1299" s="74" t="s">
        <v>13</v>
      </c>
      <c r="R1299" s="74" t="s">
        <v>13</v>
      </c>
      <c r="S1299" s="74" t="s">
        <v>13</v>
      </c>
      <c r="T1299" s="74" t="s">
        <v>13</v>
      </c>
      <c r="U1299" s="74" t="s">
        <v>13</v>
      </c>
      <c r="V1299" s="78" t="s">
        <v>13</v>
      </c>
      <c r="W1299" s="74" t="s">
        <v>13</v>
      </c>
      <c r="X1299" s="78" t="s">
        <v>13</v>
      </c>
      <c r="Y1299" s="74" t="s">
        <v>13</v>
      </c>
      <c r="Z1299" s="74" t="s">
        <v>13</v>
      </c>
      <c r="AA1299" s="74" t="s">
        <v>13</v>
      </c>
      <c r="AB1299" s="74" t="s">
        <v>13</v>
      </c>
      <c r="AC1299" s="74" t="s">
        <v>13</v>
      </c>
      <c r="AD1299" s="78"/>
      <c r="AE1299" s="74"/>
      <c r="AF1299" s="78"/>
      <c r="AG1299" s="74"/>
      <c r="AH1299" s="74"/>
      <c r="AI1299" s="74"/>
      <c r="AJ1299" s="74"/>
      <c r="AK1299" s="74"/>
      <c r="AL1299" s="78">
        <v>820</v>
      </c>
      <c r="AM1299" s="74">
        <v>0.7</v>
      </c>
      <c r="AN1299" s="78">
        <v>810</v>
      </c>
      <c r="AO1299" s="74">
        <v>8</v>
      </c>
      <c r="AP1299" s="74">
        <v>17</v>
      </c>
      <c r="AQ1299" s="74">
        <v>52.1</v>
      </c>
      <c r="AR1299" s="74">
        <v>67.5</v>
      </c>
      <c r="AS1299" s="74">
        <v>75</v>
      </c>
      <c r="AT1299" s="78" t="s">
        <v>13</v>
      </c>
      <c r="AU1299" s="74" t="s">
        <v>13</v>
      </c>
      <c r="AV1299" s="78" t="s">
        <v>13</v>
      </c>
      <c r="AW1299" s="74" t="s">
        <v>13</v>
      </c>
      <c r="AX1299" s="74" t="s">
        <v>13</v>
      </c>
      <c r="AY1299" s="74" t="s">
        <v>13</v>
      </c>
      <c r="AZ1299" s="74" t="s">
        <v>13</v>
      </c>
      <c r="BA1299" s="74" t="s">
        <v>13</v>
      </c>
      <c r="BB1299" s="78" t="s">
        <v>13</v>
      </c>
      <c r="BC1299" s="74" t="s">
        <v>13</v>
      </c>
      <c r="BD1299" s="78" t="s">
        <v>13</v>
      </c>
      <c r="BE1299" s="74" t="s">
        <v>13</v>
      </c>
      <c r="BF1299" s="74" t="s">
        <v>13</v>
      </c>
      <c r="BG1299" s="74" t="s">
        <v>13</v>
      </c>
      <c r="BH1299" s="74" t="s">
        <v>13</v>
      </c>
      <c r="BI1299" s="74" t="s">
        <v>13</v>
      </c>
      <c r="BJ1299" s="78"/>
      <c r="BK1299" s="74"/>
      <c r="BL1299" s="78"/>
      <c r="BM1299" s="74"/>
      <c r="BN1299" s="74"/>
      <c r="BO1299" s="74"/>
      <c r="BP1299" s="74"/>
      <c r="BQ1299" s="74"/>
      <c r="BR1299" s="78">
        <v>1960</v>
      </c>
      <c r="BS1299" s="74">
        <v>1</v>
      </c>
      <c r="BT1299" s="78">
        <v>1940</v>
      </c>
      <c r="BU1299" s="74">
        <v>6.2</v>
      </c>
      <c r="BV1299" s="74">
        <v>15.1</v>
      </c>
      <c r="BW1299" s="74">
        <v>53.9</v>
      </c>
      <c r="BX1299" s="74">
        <v>70.599999999999994</v>
      </c>
      <c r="BY1299" s="74">
        <v>78.599999999999994</v>
      </c>
      <c r="BZ1299" s="78" t="s">
        <v>13</v>
      </c>
      <c r="CA1299" s="74" t="s">
        <v>13</v>
      </c>
      <c r="CB1299" s="78" t="s">
        <v>13</v>
      </c>
      <c r="CC1299" s="74" t="s">
        <v>13</v>
      </c>
      <c r="CD1299" s="74" t="s">
        <v>13</v>
      </c>
      <c r="CE1299" s="74" t="s">
        <v>13</v>
      </c>
      <c r="CF1299" s="74" t="s">
        <v>13</v>
      </c>
      <c r="CG1299" s="74" t="s">
        <v>13</v>
      </c>
      <c r="CH1299" s="78" t="s">
        <v>13</v>
      </c>
      <c r="CI1299" s="74" t="s">
        <v>13</v>
      </c>
      <c r="CJ1299" s="78" t="s">
        <v>13</v>
      </c>
      <c r="CK1299" s="74" t="s">
        <v>13</v>
      </c>
      <c r="CL1299" s="74" t="s">
        <v>13</v>
      </c>
      <c r="CM1299" s="74" t="s">
        <v>13</v>
      </c>
      <c r="CN1299" s="74" t="s">
        <v>13</v>
      </c>
      <c r="CO1299" s="74" t="s">
        <v>13</v>
      </c>
      <c r="CP1299" s="78"/>
      <c r="CQ1299" s="74"/>
      <c r="CR1299" s="78"/>
      <c r="CS1299" s="74"/>
      <c r="CT1299" s="74"/>
      <c r="CU1299" s="74"/>
      <c r="CV1299" s="74"/>
      <c r="CW1299" s="74"/>
    </row>
    <row r="1300" spans="1:101" ht="16.5" x14ac:dyDescent="0.3">
      <c r="A1300" s="74" t="s">
        <v>297</v>
      </c>
      <c r="B1300" s="74">
        <v>79</v>
      </c>
      <c r="C1300" s="74">
        <v>10007161</v>
      </c>
      <c r="D1300" s="74" t="s">
        <v>90</v>
      </c>
      <c r="E1300" s="74" t="s">
        <v>259</v>
      </c>
      <c r="F1300" s="78">
        <v>1710</v>
      </c>
      <c r="G1300" s="74">
        <v>1.2</v>
      </c>
      <c r="H1300" s="78">
        <v>1690</v>
      </c>
      <c r="I1300" s="74">
        <v>5.8</v>
      </c>
      <c r="J1300" s="74">
        <v>9.1</v>
      </c>
      <c r="K1300" s="74">
        <v>63.4</v>
      </c>
      <c r="L1300" s="74">
        <v>80.599999999999994</v>
      </c>
      <c r="M1300" s="74">
        <v>85.1</v>
      </c>
      <c r="N1300" s="78" t="s">
        <v>13</v>
      </c>
      <c r="O1300" s="74" t="s">
        <v>13</v>
      </c>
      <c r="P1300" s="78" t="s">
        <v>13</v>
      </c>
      <c r="Q1300" s="74" t="s">
        <v>13</v>
      </c>
      <c r="R1300" s="74" t="s">
        <v>13</v>
      </c>
      <c r="S1300" s="74" t="s">
        <v>13</v>
      </c>
      <c r="T1300" s="74" t="s">
        <v>13</v>
      </c>
      <c r="U1300" s="74" t="s">
        <v>13</v>
      </c>
      <c r="V1300" s="78" t="s">
        <v>13</v>
      </c>
      <c r="W1300" s="74" t="s">
        <v>13</v>
      </c>
      <c r="X1300" s="78" t="s">
        <v>13</v>
      </c>
      <c r="Y1300" s="74" t="s">
        <v>13</v>
      </c>
      <c r="Z1300" s="74" t="s">
        <v>13</v>
      </c>
      <c r="AA1300" s="74" t="s">
        <v>13</v>
      </c>
      <c r="AB1300" s="74" t="s">
        <v>13</v>
      </c>
      <c r="AC1300" s="74" t="s">
        <v>13</v>
      </c>
      <c r="AD1300" s="78"/>
      <c r="AE1300" s="74"/>
      <c r="AF1300" s="78"/>
      <c r="AG1300" s="74"/>
      <c r="AH1300" s="74"/>
      <c r="AI1300" s="74"/>
      <c r="AJ1300" s="74"/>
      <c r="AK1300" s="74"/>
      <c r="AL1300" s="78">
        <v>1130</v>
      </c>
      <c r="AM1300" s="74">
        <v>0.5</v>
      </c>
      <c r="AN1300" s="78">
        <v>1125</v>
      </c>
      <c r="AO1300" s="74">
        <v>7.5</v>
      </c>
      <c r="AP1300" s="74">
        <v>16.2</v>
      </c>
      <c r="AQ1300" s="74">
        <v>63.8</v>
      </c>
      <c r="AR1300" s="74">
        <v>71.7</v>
      </c>
      <c r="AS1300" s="74">
        <v>76.3</v>
      </c>
      <c r="AT1300" s="78" t="s">
        <v>13</v>
      </c>
      <c r="AU1300" s="74" t="s">
        <v>13</v>
      </c>
      <c r="AV1300" s="78" t="s">
        <v>13</v>
      </c>
      <c r="AW1300" s="74" t="s">
        <v>13</v>
      </c>
      <c r="AX1300" s="74" t="s">
        <v>13</v>
      </c>
      <c r="AY1300" s="74" t="s">
        <v>13</v>
      </c>
      <c r="AZ1300" s="74" t="s">
        <v>13</v>
      </c>
      <c r="BA1300" s="74" t="s">
        <v>13</v>
      </c>
      <c r="BB1300" s="78" t="s">
        <v>13</v>
      </c>
      <c r="BC1300" s="74" t="s">
        <v>13</v>
      </c>
      <c r="BD1300" s="78" t="s">
        <v>13</v>
      </c>
      <c r="BE1300" s="74" t="s">
        <v>13</v>
      </c>
      <c r="BF1300" s="74" t="s">
        <v>13</v>
      </c>
      <c r="BG1300" s="74" t="s">
        <v>13</v>
      </c>
      <c r="BH1300" s="74" t="s">
        <v>13</v>
      </c>
      <c r="BI1300" s="74" t="s">
        <v>13</v>
      </c>
      <c r="BJ1300" s="78"/>
      <c r="BK1300" s="74"/>
      <c r="BL1300" s="78"/>
      <c r="BM1300" s="74"/>
      <c r="BN1300" s="74"/>
      <c r="BO1300" s="74"/>
      <c r="BP1300" s="74"/>
      <c r="BQ1300" s="74"/>
      <c r="BR1300" s="78">
        <v>2840</v>
      </c>
      <c r="BS1300" s="74">
        <v>1</v>
      </c>
      <c r="BT1300" s="78">
        <v>2815</v>
      </c>
      <c r="BU1300" s="74">
        <v>6.5</v>
      </c>
      <c r="BV1300" s="74">
        <v>11.9</v>
      </c>
      <c r="BW1300" s="74">
        <v>63.6</v>
      </c>
      <c r="BX1300" s="74">
        <v>77</v>
      </c>
      <c r="BY1300" s="74">
        <v>81.599999999999994</v>
      </c>
      <c r="BZ1300" s="78" t="s">
        <v>13</v>
      </c>
      <c r="CA1300" s="74" t="s">
        <v>13</v>
      </c>
      <c r="CB1300" s="78" t="s">
        <v>13</v>
      </c>
      <c r="CC1300" s="74" t="s">
        <v>13</v>
      </c>
      <c r="CD1300" s="74" t="s">
        <v>13</v>
      </c>
      <c r="CE1300" s="74" t="s">
        <v>13</v>
      </c>
      <c r="CF1300" s="74" t="s">
        <v>13</v>
      </c>
      <c r="CG1300" s="74" t="s">
        <v>13</v>
      </c>
      <c r="CH1300" s="78" t="s">
        <v>13</v>
      </c>
      <c r="CI1300" s="74" t="s">
        <v>13</v>
      </c>
      <c r="CJ1300" s="78" t="s">
        <v>13</v>
      </c>
      <c r="CK1300" s="74" t="s">
        <v>13</v>
      </c>
      <c r="CL1300" s="74" t="s">
        <v>13</v>
      </c>
      <c r="CM1300" s="74" t="s">
        <v>13</v>
      </c>
      <c r="CN1300" s="74" t="s">
        <v>13</v>
      </c>
      <c r="CO1300" s="74" t="s">
        <v>13</v>
      </c>
      <c r="CP1300" s="78"/>
      <c r="CQ1300" s="74"/>
      <c r="CR1300" s="78"/>
      <c r="CS1300" s="74"/>
      <c r="CT1300" s="74"/>
      <c r="CU1300" s="74"/>
      <c r="CV1300" s="74"/>
      <c r="CW1300" s="74"/>
    </row>
    <row r="1301" spans="1:101" ht="16.5" x14ac:dyDescent="0.3">
      <c r="A1301" s="74" t="s">
        <v>297</v>
      </c>
      <c r="B1301" s="74">
        <v>41</v>
      </c>
      <c r="C1301" s="74">
        <v>10008017</v>
      </c>
      <c r="D1301" s="74" t="s">
        <v>27</v>
      </c>
      <c r="E1301" s="74" t="s">
        <v>261</v>
      </c>
      <c r="F1301" s="78">
        <v>55</v>
      </c>
      <c r="G1301" s="74">
        <v>0</v>
      </c>
      <c r="H1301" s="78">
        <v>55</v>
      </c>
      <c r="I1301" s="74">
        <v>11.1</v>
      </c>
      <c r="J1301" s="74">
        <v>22.2</v>
      </c>
      <c r="K1301" s="74">
        <v>35.200000000000003</v>
      </c>
      <c r="L1301" s="74">
        <v>57.4</v>
      </c>
      <c r="M1301" s="74">
        <v>66.7</v>
      </c>
      <c r="N1301" s="78" t="s">
        <v>13</v>
      </c>
      <c r="O1301" s="74" t="s">
        <v>13</v>
      </c>
      <c r="P1301" s="78" t="s">
        <v>13</v>
      </c>
      <c r="Q1301" s="74" t="s">
        <v>13</v>
      </c>
      <c r="R1301" s="74" t="s">
        <v>13</v>
      </c>
      <c r="S1301" s="74" t="s">
        <v>13</v>
      </c>
      <c r="T1301" s="74" t="s">
        <v>13</v>
      </c>
      <c r="U1301" s="74" t="s">
        <v>13</v>
      </c>
      <c r="V1301" s="78" t="s">
        <v>13</v>
      </c>
      <c r="W1301" s="74" t="s">
        <v>13</v>
      </c>
      <c r="X1301" s="78" t="s">
        <v>13</v>
      </c>
      <c r="Y1301" s="74" t="s">
        <v>13</v>
      </c>
      <c r="Z1301" s="74" t="s">
        <v>13</v>
      </c>
      <c r="AA1301" s="74" t="s">
        <v>13</v>
      </c>
      <c r="AB1301" s="74" t="s">
        <v>13</v>
      </c>
      <c r="AC1301" s="74" t="s">
        <v>13</v>
      </c>
      <c r="AD1301" s="78"/>
      <c r="AE1301" s="74"/>
      <c r="AF1301" s="78"/>
      <c r="AG1301" s="74"/>
      <c r="AH1301" s="74"/>
      <c r="AI1301" s="74"/>
      <c r="AJ1301" s="74"/>
      <c r="AK1301" s="74"/>
      <c r="AL1301" s="78">
        <v>50</v>
      </c>
      <c r="AM1301" s="74">
        <v>3.8</v>
      </c>
      <c r="AN1301" s="78">
        <v>50</v>
      </c>
      <c r="AO1301" s="74">
        <v>16</v>
      </c>
      <c r="AP1301" s="74">
        <v>14</v>
      </c>
      <c r="AQ1301" s="74">
        <v>36</v>
      </c>
      <c r="AR1301" s="74">
        <v>58</v>
      </c>
      <c r="AS1301" s="74">
        <v>70</v>
      </c>
      <c r="AT1301" s="78" t="s">
        <v>13</v>
      </c>
      <c r="AU1301" s="74" t="s">
        <v>13</v>
      </c>
      <c r="AV1301" s="78" t="s">
        <v>13</v>
      </c>
      <c r="AW1301" s="74" t="s">
        <v>13</v>
      </c>
      <c r="AX1301" s="74" t="s">
        <v>13</v>
      </c>
      <c r="AY1301" s="74" t="s">
        <v>13</v>
      </c>
      <c r="AZ1301" s="74" t="s">
        <v>13</v>
      </c>
      <c r="BA1301" s="74" t="s">
        <v>13</v>
      </c>
      <c r="BB1301" s="78" t="s">
        <v>13</v>
      </c>
      <c r="BC1301" s="74" t="s">
        <v>13</v>
      </c>
      <c r="BD1301" s="78" t="s">
        <v>13</v>
      </c>
      <c r="BE1301" s="74" t="s">
        <v>13</v>
      </c>
      <c r="BF1301" s="74" t="s">
        <v>13</v>
      </c>
      <c r="BG1301" s="74" t="s">
        <v>13</v>
      </c>
      <c r="BH1301" s="74" t="s">
        <v>13</v>
      </c>
      <c r="BI1301" s="74" t="s">
        <v>13</v>
      </c>
      <c r="BJ1301" s="78"/>
      <c r="BK1301" s="74"/>
      <c r="BL1301" s="78"/>
      <c r="BM1301" s="74"/>
      <c r="BN1301" s="74"/>
      <c r="BO1301" s="74"/>
      <c r="BP1301" s="74"/>
      <c r="BQ1301" s="74"/>
      <c r="BR1301" s="78">
        <v>105</v>
      </c>
      <c r="BS1301" s="74">
        <v>1.9</v>
      </c>
      <c r="BT1301" s="78">
        <v>105</v>
      </c>
      <c r="BU1301" s="74">
        <v>13.5</v>
      </c>
      <c r="BV1301" s="74">
        <v>18.3</v>
      </c>
      <c r="BW1301" s="74">
        <v>35.6</v>
      </c>
      <c r="BX1301" s="74">
        <v>57.7</v>
      </c>
      <c r="BY1301" s="74">
        <v>68.3</v>
      </c>
      <c r="BZ1301" s="78" t="s">
        <v>13</v>
      </c>
      <c r="CA1301" s="74" t="s">
        <v>13</v>
      </c>
      <c r="CB1301" s="78" t="s">
        <v>13</v>
      </c>
      <c r="CC1301" s="74" t="s">
        <v>13</v>
      </c>
      <c r="CD1301" s="74" t="s">
        <v>13</v>
      </c>
      <c r="CE1301" s="74" t="s">
        <v>13</v>
      </c>
      <c r="CF1301" s="74" t="s">
        <v>13</v>
      </c>
      <c r="CG1301" s="74" t="s">
        <v>13</v>
      </c>
      <c r="CH1301" s="78" t="s">
        <v>13</v>
      </c>
      <c r="CI1301" s="74" t="s">
        <v>13</v>
      </c>
      <c r="CJ1301" s="78" t="s">
        <v>13</v>
      </c>
      <c r="CK1301" s="74" t="s">
        <v>13</v>
      </c>
      <c r="CL1301" s="74" t="s">
        <v>13</v>
      </c>
      <c r="CM1301" s="74" t="s">
        <v>13</v>
      </c>
      <c r="CN1301" s="74" t="s">
        <v>13</v>
      </c>
      <c r="CO1301" s="74" t="s">
        <v>13</v>
      </c>
      <c r="CP1301" s="78"/>
      <c r="CQ1301" s="74"/>
      <c r="CR1301" s="78"/>
      <c r="CS1301" s="74"/>
      <c r="CT1301" s="74"/>
      <c r="CU1301" s="74"/>
      <c r="CV1301" s="74"/>
      <c r="CW1301" s="74"/>
    </row>
    <row r="1302" spans="1:101" ht="16.5" x14ac:dyDescent="0.3">
      <c r="A1302" s="74" t="s">
        <v>297</v>
      </c>
      <c r="B1302" s="74">
        <v>149</v>
      </c>
      <c r="C1302" s="74">
        <v>10007784</v>
      </c>
      <c r="D1302" s="74" t="s">
        <v>27</v>
      </c>
      <c r="E1302" s="74" t="s">
        <v>263</v>
      </c>
      <c r="F1302" s="78">
        <v>1345</v>
      </c>
      <c r="G1302" s="74">
        <v>0.4</v>
      </c>
      <c r="H1302" s="78">
        <v>1340</v>
      </c>
      <c r="I1302" s="74">
        <v>7.5</v>
      </c>
      <c r="J1302" s="74">
        <v>12.8</v>
      </c>
      <c r="K1302" s="74">
        <v>48.3</v>
      </c>
      <c r="L1302" s="74">
        <v>62.9</v>
      </c>
      <c r="M1302" s="74">
        <v>79.7</v>
      </c>
      <c r="N1302" s="78" t="s">
        <v>13</v>
      </c>
      <c r="O1302" s="74" t="s">
        <v>13</v>
      </c>
      <c r="P1302" s="78" t="s">
        <v>13</v>
      </c>
      <c r="Q1302" s="74" t="s">
        <v>13</v>
      </c>
      <c r="R1302" s="74" t="s">
        <v>13</v>
      </c>
      <c r="S1302" s="74" t="s">
        <v>13</v>
      </c>
      <c r="T1302" s="74" t="s">
        <v>13</v>
      </c>
      <c r="U1302" s="74" t="s">
        <v>13</v>
      </c>
      <c r="V1302" s="78" t="s">
        <v>13</v>
      </c>
      <c r="W1302" s="74" t="s">
        <v>13</v>
      </c>
      <c r="X1302" s="78" t="s">
        <v>13</v>
      </c>
      <c r="Y1302" s="74" t="s">
        <v>13</v>
      </c>
      <c r="Z1302" s="74" t="s">
        <v>13</v>
      </c>
      <c r="AA1302" s="74" t="s">
        <v>13</v>
      </c>
      <c r="AB1302" s="74" t="s">
        <v>13</v>
      </c>
      <c r="AC1302" s="74" t="s">
        <v>13</v>
      </c>
      <c r="AD1302" s="78"/>
      <c r="AE1302" s="74"/>
      <c r="AF1302" s="78"/>
      <c r="AG1302" s="74"/>
      <c r="AH1302" s="74"/>
      <c r="AI1302" s="74"/>
      <c r="AJ1302" s="74"/>
      <c r="AK1302" s="74"/>
      <c r="AL1302" s="78">
        <v>1195</v>
      </c>
      <c r="AM1302" s="74">
        <v>0.8</v>
      </c>
      <c r="AN1302" s="78">
        <v>1185</v>
      </c>
      <c r="AO1302" s="74">
        <v>7.9</v>
      </c>
      <c r="AP1302" s="74">
        <v>11.7</v>
      </c>
      <c r="AQ1302" s="74">
        <v>48.6</v>
      </c>
      <c r="AR1302" s="74">
        <v>60.6</v>
      </c>
      <c r="AS1302" s="74">
        <v>80.5</v>
      </c>
      <c r="AT1302" s="78" t="s">
        <v>13</v>
      </c>
      <c r="AU1302" s="74" t="s">
        <v>13</v>
      </c>
      <c r="AV1302" s="78" t="s">
        <v>13</v>
      </c>
      <c r="AW1302" s="74" t="s">
        <v>13</v>
      </c>
      <c r="AX1302" s="74" t="s">
        <v>13</v>
      </c>
      <c r="AY1302" s="74" t="s">
        <v>13</v>
      </c>
      <c r="AZ1302" s="74" t="s">
        <v>13</v>
      </c>
      <c r="BA1302" s="74" t="s">
        <v>13</v>
      </c>
      <c r="BB1302" s="78" t="s">
        <v>13</v>
      </c>
      <c r="BC1302" s="74" t="s">
        <v>13</v>
      </c>
      <c r="BD1302" s="78" t="s">
        <v>13</v>
      </c>
      <c r="BE1302" s="74" t="s">
        <v>13</v>
      </c>
      <c r="BF1302" s="74" t="s">
        <v>13</v>
      </c>
      <c r="BG1302" s="74" t="s">
        <v>13</v>
      </c>
      <c r="BH1302" s="74" t="s">
        <v>13</v>
      </c>
      <c r="BI1302" s="74" t="s">
        <v>13</v>
      </c>
      <c r="BJ1302" s="78"/>
      <c r="BK1302" s="74"/>
      <c r="BL1302" s="78"/>
      <c r="BM1302" s="74"/>
      <c r="BN1302" s="74"/>
      <c r="BO1302" s="74"/>
      <c r="BP1302" s="74"/>
      <c r="BQ1302" s="74"/>
      <c r="BR1302" s="78">
        <v>2540</v>
      </c>
      <c r="BS1302" s="74">
        <v>0.6</v>
      </c>
      <c r="BT1302" s="78">
        <v>2525</v>
      </c>
      <c r="BU1302" s="74">
        <v>7.7</v>
      </c>
      <c r="BV1302" s="74">
        <v>12.2</v>
      </c>
      <c r="BW1302" s="74">
        <v>48.4</v>
      </c>
      <c r="BX1302" s="74">
        <v>61.8</v>
      </c>
      <c r="BY1302" s="74">
        <v>80.099999999999994</v>
      </c>
      <c r="BZ1302" s="78" t="s">
        <v>13</v>
      </c>
      <c r="CA1302" s="74" t="s">
        <v>13</v>
      </c>
      <c r="CB1302" s="78" t="s">
        <v>13</v>
      </c>
      <c r="CC1302" s="74" t="s">
        <v>13</v>
      </c>
      <c r="CD1302" s="74" t="s">
        <v>13</v>
      </c>
      <c r="CE1302" s="74" t="s">
        <v>13</v>
      </c>
      <c r="CF1302" s="74" t="s">
        <v>13</v>
      </c>
      <c r="CG1302" s="74" t="s">
        <v>13</v>
      </c>
      <c r="CH1302" s="78" t="s">
        <v>13</v>
      </c>
      <c r="CI1302" s="74" t="s">
        <v>13</v>
      </c>
      <c r="CJ1302" s="78" t="s">
        <v>13</v>
      </c>
      <c r="CK1302" s="74" t="s">
        <v>13</v>
      </c>
      <c r="CL1302" s="74" t="s">
        <v>13</v>
      </c>
      <c r="CM1302" s="74" t="s">
        <v>13</v>
      </c>
      <c r="CN1302" s="74" t="s">
        <v>13</v>
      </c>
      <c r="CO1302" s="74" t="s">
        <v>13</v>
      </c>
      <c r="CP1302" s="78"/>
      <c r="CQ1302" s="74"/>
      <c r="CR1302" s="78"/>
      <c r="CS1302" s="74"/>
      <c r="CT1302" s="74"/>
      <c r="CU1302" s="74"/>
      <c r="CV1302" s="74"/>
      <c r="CW1302" s="74"/>
    </row>
    <row r="1303" spans="1:101" ht="16.5" x14ac:dyDescent="0.3">
      <c r="A1303" s="74" t="s">
        <v>297</v>
      </c>
      <c r="B1303" s="74">
        <v>163</v>
      </c>
      <c r="C1303" s="74">
        <v>10007163</v>
      </c>
      <c r="D1303" s="74" t="s">
        <v>16</v>
      </c>
      <c r="E1303" s="74" t="s">
        <v>265</v>
      </c>
      <c r="F1303" s="78">
        <v>1320</v>
      </c>
      <c r="G1303" s="74">
        <v>0.9</v>
      </c>
      <c r="H1303" s="78">
        <v>1310</v>
      </c>
      <c r="I1303" s="74">
        <v>7.7</v>
      </c>
      <c r="J1303" s="74">
        <v>11.2</v>
      </c>
      <c r="K1303" s="74">
        <v>53.4</v>
      </c>
      <c r="L1303" s="74">
        <v>70.5</v>
      </c>
      <c r="M1303" s="74">
        <v>81.099999999999994</v>
      </c>
      <c r="N1303" s="78" t="s">
        <v>13</v>
      </c>
      <c r="O1303" s="74" t="s">
        <v>13</v>
      </c>
      <c r="P1303" s="78" t="s">
        <v>13</v>
      </c>
      <c r="Q1303" s="74" t="s">
        <v>13</v>
      </c>
      <c r="R1303" s="74" t="s">
        <v>13</v>
      </c>
      <c r="S1303" s="74" t="s">
        <v>13</v>
      </c>
      <c r="T1303" s="74" t="s">
        <v>13</v>
      </c>
      <c r="U1303" s="74" t="s">
        <v>13</v>
      </c>
      <c r="V1303" s="78" t="s">
        <v>13</v>
      </c>
      <c r="W1303" s="74" t="s">
        <v>13</v>
      </c>
      <c r="X1303" s="78" t="s">
        <v>13</v>
      </c>
      <c r="Y1303" s="74" t="s">
        <v>13</v>
      </c>
      <c r="Z1303" s="74" t="s">
        <v>13</v>
      </c>
      <c r="AA1303" s="74" t="s">
        <v>13</v>
      </c>
      <c r="AB1303" s="74" t="s">
        <v>13</v>
      </c>
      <c r="AC1303" s="74" t="s">
        <v>13</v>
      </c>
      <c r="AD1303" s="78"/>
      <c r="AE1303" s="74"/>
      <c r="AF1303" s="78"/>
      <c r="AG1303" s="74"/>
      <c r="AH1303" s="74"/>
      <c r="AI1303" s="74"/>
      <c r="AJ1303" s="74"/>
      <c r="AK1303" s="74"/>
      <c r="AL1303" s="78">
        <v>1400</v>
      </c>
      <c r="AM1303" s="74">
        <v>1.1000000000000001</v>
      </c>
      <c r="AN1303" s="78">
        <v>1385</v>
      </c>
      <c r="AO1303" s="74">
        <v>7.9</v>
      </c>
      <c r="AP1303" s="74">
        <v>10.5</v>
      </c>
      <c r="AQ1303" s="74">
        <v>56.5</v>
      </c>
      <c r="AR1303" s="74">
        <v>69.7</v>
      </c>
      <c r="AS1303" s="74">
        <v>81.599999999999994</v>
      </c>
      <c r="AT1303" s="78" t="s">
        <v>13</v>
      </c>
      <c r="AU1303" s="74" t="s">
        <v>13</v>
      </c>
      <c r="AV1303" s="78" t="s">
        <v>13</v>
      </c>
      <c r="AW1303" s="74" t="s">
        <v>13</v>
      </c>
      <c r="AX1303" s="74" t="s">
        <v>13</v>
      </c>
      <c r="AY1303" s="74" t="s">
        <v>13</v>
      </c>
      <c r="AZ1303" s="74" t="s">
        <v>13</v>
      </c>
      <c r="BA1303" s="74" t="s">
        <v>13</v>
      </c>
      <c r="BB1303" s="78" t="s">
        <v>13</v>
      </c>
      <c r="BC1303" s="74" t="s">
        <v>13</v>
      </c>
      <c r="BD1303" s="78" t="s">
        <v>13</v>
      </c>
      <c r="BE1303" s="74" t="s">
        <v>13</v>
      </c>
      <c r="BF1303" s="74" t="s">
        <v>13</v>
      </c>
      <c r="BG1303" s="74" t="s">
        <v>13</v>
      </c>
      <c r="BH1303" s="74" t="s">
        <v>13</v>
      </c>
      <c r="BI1303" s="74" t="s">
        <v>13</v>
      </c>
      <c r="BJ1303" s="78"/>
      <c r="BK1303" s="74"/>
      <c r="BL1303" s="78"/>
      <c r="BM1303" s="74"/>
      <c r="BN1303" s="74"/>
      <c r="BO1303" s="74"/>
      <c r="BP1303" s="74"/>
      <c r="BQ1303" s="74"/>
      <c r="BR1303" s="78">
        <v>2720</v>
      </c>
      <c r="BS1303" s="74">
        <v>1</v>
      </c>
      <c r="BT1303" s="78">
        <v>2695</v>
      </c>
      <c r="BU1303" s="74">
        <v>7.8</v>
      </c>
      <c r="BV1303" s="74">
        <v>10.9</v>
      </c>
      <c r="BW1303" s="74">
        <v>55</v>
      </c>
      <c r="BX1303" s="74">
        <v>70.099999999999994</v>
      </c>
      <c r="BY1303" s="74">
        <v>81.3</v>
      </c>
      <c r="BZ1303" s="78" t="s">
        <v>13</v>
      </c>
      <c r="CA1303" s="74" t="s">
        <v>13</v>
      </c>
      <c r="CB1303" s="78" t="s">
        <v>13</v>
      </c>
      <c r="CC1303" s="74" t="s">
        <v>13</v>
      </c>
      <c r="CD1303" s="74" t="s">
        <v>13</v>
      </c>
      <c r="CE1303" s="74" t="s">
        <v>13</v>
      </c>
      <c r="CF1303" s="74" t="s">
        <v>13</v>
      </c>
      <c r="CG1303" s="74" t="s">
        <v>13</v>
      </c>
      <c r="CH1303" s="78" t="s">
        <v>13</v>
      </c>
      <c r="CI1303" s="74" t="s">
        <v>13</v>
      </c>
      <c r="CJ1303" s="78" t="s">
        <v>13</v>
      </c>
      <c r="CK1303" s="74" t="s">
        <v>13</v>
      </c>
      <c r="CL1303" s="74" t="s">
        <v>13</v>
      </c>
      <c r="CM1303" s="74" t="s">
        <v>13</v>
      </c>
      <c r="CN1303" s="74" t="s">
        <v>13</v>
      </c>
      <c r="CO1303" s="74" t="s">
        <v>13</v>
      </c>
      <c r="CP1303" s="78"/>
      <c r="CQ1303" s="74"/>
      <c r="CR1303" s="78"/>
      <c r="CS1303" s="74"/>
      <c r="CT1303" s="74"/>
      <c r="CU1303" s="74"/>
      <c r="CV1303" s="74"/>
      <c r="CW1303" s="74"/>
    </row>
    <row r="1304" spans="1:101" ht="16.5" x14ac:dyDescent="0.3">
      <c r="A1304" s="74" t="s">
        <v>297</v>
      </c>
      <c r="B1304" s="74">
        <v>81</v>
      </c>
      <c r="C1304" s="74">
        <v>10007164</v>
      </c>
      <c r="D1304" s="74" t="s">
        <v>19</v>
      </c>
      <c r="E1304" s="74" t="s">
        <v>267</v>
      </c>
      <c r="F1304" s="78">
        <v>2630</v>
      </c>
      <c r="G1304" s="74">
        <v>1.1000000000000001</v>
      </c>
      <c r="H1304" s="78">
        <v>2605</v>
      </c>
      <c r="I1304" s="74">
        <v>5.7</v>
      </c>
      <c r="J1304" s="74">
        <v>11.2</v>
      </c>
      <c r="K1304" s="74">
        <v>65.099999999999994</v>
      </c>
      <c r="L1304" s="74">
        <v>79</v>
      </c>
      <c r="M1304" s="74">
        <v>83.1</v>
      </c>
      <c r="N1304" s="78" t="s">
        <v>13</v>
      </c>
      <c r="O1304" s="74" t="s">
        <v>13</v>
      </c>
      <c r="P1304" s="78" t="s">
        <v>13</v>
      </c>
      <c r="Q1304" s="74" t="s">
        <v>13</v>
      </c>
      <c r="R1304" s="74" t="s">
        <v>13</v>
      </c>
      <c r="S1304" s="74" t="s">
        <v>13</v>
      </c>
      <c r="T1304" s="74" t="s">
        <v>13</v>
      </c>
      <c r="U1304" s="74" t="s">
        <v>13</v>
      </c>
      <c r="V1304" s="78" t="s">
        <v>13</v>
      </c>
      <c r="W1304" s="74" t="s">
        <v>13</v>
      </c>
      <c r="X1304" s="78" t="s">
        <v>13</v>
      </c>
      <c r="Y1304" s="74" t="s">
        <v>13</v>
      </c>
      <c r="Z1304" s="74" t="s">
        <v>13</v>
      </c>
      <c r="AA1304" s="74" t="s">
        <v>13</v>
      </c>
      <c r="AB1304" s="74" t="s">
        <v>13</v>
      </c>
      <c r="AC1304" s="74" t="s">
        <v>13</v>
      </c>
      <c r="AD1304" s="78"/>
      <c r="AE1304" s="74"/>
      <c r="AF1304" s="78"/>
      <c r="AG1304" s="74"/>
      <c r="AH1304" s="74"/>
      <c r="AI1304" s="74"/>
      <c r="AJ1304" s="74"/>
      <c r="AK1304" s="74"/>
      <c r="AL1304" s="78">
        <v>2180</v>
      </c>
      <c r="AM1304" s="74">
        <v>0.7</v>
      </c>
      <c r="AN1304" s="78">
        <v>2165</v>
      </c>
      <c r="AO1304" s="74">
        <v>7.3</v>
      </c>
      <c r="AP1304" s="74">
        <v>13.2</v>
      </c>
      <c r="AQ1304" s="74">
        <v>67.099999999999994</v>
      </c>
      <c r="AR1304" s="74">
        <v>74.8</v>
      </c>
      <c r="AS1304" s="74">
        <v>79.5</v>
      </c>
      <c r="AT1304" s="78" t="s">
        <v>13</v>
      </c>
      <c r="AU1304" s="74" t="s">
        <v>13</v>
      </c>
      <c r="AV1304" s="78" t="s">
        <v>13</v>
      </c>
      <c r="AW1304" s="74" t="s">
        <v>13</v>
      </c>
      <c r="AX1304" s="74" t="s">
        <v>13</v>
      </c>
      <c r="AY1304" s="74" t="s">
        <v>13</v>
      </c>
      <c r="AZ1304" s="74" t="s">
        <v>13</v>
      </c>
      <c r="BA1304" s="74" t="s">
        <v>13</v>
      </c>
      <c r="BB1304" s="78" t="s">
        <v>13</v>
      </c>
      <c r="BC1304" s="74" t="s">
        <v>13</v>
      </c>
      <c r="BD1304" s="78" t="s">
        <v>13</v>
      </c>
      <c r="BE1304" s="74" t="s">
        <v>13</v>
      </c>
      <c r="BF1304" s="74" t="s">
        <v>13</v>
      </c>
      <c r="BG1304" s="74" t="s">
        <v>13</v>
      </c>
      <c r="BH1304" s="74" t="s">
        <v>13</v>
      </c>
      <c r="BI1304" s="74" t="s">
        <v>13</v>
      </c>
      <c r="BJ1304" s="78"/>
      <c r="BK1304" s="74"/>
      <c r="BL1304" s="78"/>
      <c r="BM1304" s="74"/>
      <c r="BN1304" s="74"/>
      <c r="BO1304" s="74"/>
      <c r="BP1304" s="74"/>
      <c r="BQ1304" s="74"/>
      <c r="BR1304" s="78">
        <v>4810</v>
      </c>
      <c r="BS1304" s="74">
        <v>0.9</v>
      </c>
      <c r="BT1304" s="78">
        <v>4765</v>
      </c>
      <c r="BU1304" s="74">
        <v>6.4</v>
      </c>
      <c r="BV1304" s="74">
        <v>12.1</v>
      </c>
      <c r="BW1304" s="74">
        <v>66</v>
      </c>
      <c r="BX1304" s="74">
        <v>77.099999999999994</v>
      </c>
      <c r="BY1304" s="74">
        <v>81.5</v>
      </c>
      <c r="BZ1304" s="78" t="s">
        <v>13</v>
      </c>
      <c r="CA1304" s="74" t="s">
        <v>13</v>
      </c>
      <c r="CB1304" s="78" t="s">
        <v>13</v>
      </c>
      <c r="CC1304" s="74" t="s">
        <v>13</v>
      </c>
      <c r="CD1304" s="74" t="s">
        <v>13</v>
      </c>
      <c r="CE1304" s="74" t="s">
        <v>13</v>
      </c>
      <c r="CF1304" s="74" t="s">
        <v>13</v>
      </c>
      <c r="CG1304" s="74" t="s">
        <v>13</v>
      </c>
      <c r="CH1304" s="78" t="s">
        <v>13</v>
      </c>
      <c r="CI1304" s="74" t="s">
        <v>13</v>
      </c>
      <c r="CJ1304" s="78" t="s">
        <v>13</v>
      </c>
      <c r="CK1304" s="74" t="s">
        <v>13</v>
      </c>
      <c r="CL1304" s="74" t="s">
        <v>13</v>
      </c>
      <c r="CM1304" s="74" t="s">
        <v>13</v>
      </c>
      <c r="CN1304" s="74" t="s">
        <v>13</v>
      </c>
      <c r="CO1304" s="74" t="s">
        <v>13</v>
      </c>
      <c r="CP1304" s="78"/>
      <c r="CQ1304" s="74"/>
      <c r="CR1304" s="78"/>
      <c r="CS1304" s="74"/>
      <c r="CT1304" s="74"/>
      <c r="CU1304" s="74"/>
      <c r="CV1304" s="74"/>
      <c r="CW1304" s="74"/>
    </row>
    <row r="1305" spans="1:101" ht="16.5" x14ac:dyDescent="0.3">
      <c r="A1305" s="74" t="s">
        <v>297</v>
      </c>
      <c r="B1305" s="74">
        <v>80</v>
      </c>
      <c r="C1305" s="74">
        <v>10006566</v>
      </c>
      <c r="D1305" s="74" t="s">
        <v>27</v>
      </c>
      <c r="E1305" s="74" t="s">
        <v>269</v>
      </c>
      <c r="F1305" s="78">
        <v>1105</v>
      </c>
      <c r="G1305" s="74">
        <v>2.9</v>
      </c>
      <c r="H1305" s="78">
        <v>1075</v>
      </c>
      <c r="I1305" s="74">
        <v>10.7</v>
      </c>
      <c r="J1305" s="74">
        <v>14.8</v>
      </c>
      <c r="K1305" s="74">
        <v>57.1</v>
      </c>
      <c r="L1305" s="74">
        <v>68.599999999999994</v>
      </c>
      <c r="M1305" s="74">
        <v>74.5</v>
      </c>
      <c r="N1305" s="78" t="s">
        <v>13</v>
      </c>
      <c r="O1305" s="74" t="s">
        <v>13</v>
      </c>
      <c r="P1305" s="78" t="s">
        <v>13</v>
      </c>
      <c r="Q1305" s="74" t="s">
        <v>13</v>
      </c>
      <c r="R1305" s="74" t="s">
        <v>13</v>
      </c>
      <c r="S1305" s="74" t="s">
        <v>13</v>
      </c>
      <c r="T1305" s="74" t="s">
        <v>13</v>
      </c>
      <c r="U1305" s="74" t="s">
        <v>13</v>
      </c>
      <c r="V1305" s="78" t="s">
        <v>13</v>
      </c>
      <c r="W1305" s="74" t="s">
        <v>13</v>
      </c>
      <c r="X1305" s="78" t="s">
        <v>13</v>
      </c>
      <c r="Y1305" s="74" t="s">
        <v>13</v>
      </c>
      <c r="Z1305" s="74" t="s">
        <v>13</v>
      </c>
      <c r="AA1305" s="74" t="s">
        <v>13</v>
      </c>
      <c r="AB1305" s="74" t="s">
        <v>13</v>
      </c>
      <c r="AC1305" s="74" t="s">
        <v>13</v>
      </c>
      <c r="AD1305" s="78"/>
      <c r="AE1305" s="74"/>
      <c r="AF1305" s="78"/>
      <c r="AG1305" s="74"/>
      <c r="AH1305" s="74"/>
      <c r="AI1305" s="74"/>
      <c r="AJ1305" s="74"/>
      <c r="AK1305" s="74"/>
      <c r="AL1305" s="78">
        <v>660</v>
      </c>
      <c r="AM1305" s="74">
        <v>2.4</v>
      </c>
      <c r="AN1305" s="78">
        <v>645</v>
      </c>
      <c r="AO1305" s="74">
        <v>13.3</v>
      </c>
      <c r="AP1305" s="74">
        <v>15.5</v>
      </c>
      <c r="AQ1305" s="74">
        <v>58.4</v>
      </c>
      <c r="AR1305" s="74">
        <v>65.8</v>
      </c>
      <c r="AS1305" s="74">
        <v>71.2</v>
      </c>
      <c r="AT1305" s="78" t="s">
        <v>13</v>
      </c>
      <c r="AU1305" s="74" t="s">
        <v>13</v>
      </c>
      <c r="AV1305" s="78" t="s">
        <v>13</v>
      </c>
      <c r="AW1305" s="74" t="s">
        <v>13</v>
      </c>
      <c r="AX1305" s="74" t="s">
        <v>13</v>
      </c>
      <c r="AY1305" s="74" t="s">
        <v>13</v>
      </c>
      <c r="AZ1305" s="74" t="s">
        <v>13</v>
      </c>
      <c r="BA1305" s="74" t="s">
        <v>13</v>
      </c>
      <c r="BB1305" s="78" t="s">
        <v>13</v>
      </c>
      <c r="BC1305" s="74" t="s">
        <v>13</v>
      </c>
      <c r="BD1305" s="78" t="s">
        <v>13</v>
      </c>
      <c r="BE1305" s="74" t="s">
        <v>13</v>
      </c>
      <c r="BF1305" s="74" t="s">
        <v>13</v>
      </c>
      <c r="BG1305" s="74" t="s">
        <v>13</v>
      </c>
      <c r="BH1305" s="74" t="s">
        <v>13</v>
      </c>
      <c r="BI1305" s="74" t="s">
        <v>13</v>
      </c>
      <c r="BJ1305" s="78"/>
      <c r="BK1305" s="74"/>
      <c r="BL1305" s="78"/>
      <c r="BM1305" s="74"/>
      <c r="BN1305" s="74"/>
      <c r="BO1305" s="74"/>
      <c r="BP1305" s="74"/>
      <c r="BQ1305" s="74"/>
      <c r="BR1305" s="78">
        <v>1765</v>
      </c>
      <c r="BS1305" s="74">
        <v>2.7</v>
      </c>
      <c r="BT1305" s="78">
        <v>1720</v>
      </c>
      <c r="BU1305" s="74">
        <v>11.7</v>
      </c>
      <c r="BV1305" s="74">
        <v>15.1</v>
      </c>
      <c r="BW1305" s="74">
        <v>57.6</v>
      </c>
      <c r="BX1305" s="74">
        <v>67.5</v>
      </c>
      <c r="BY1305" s="74">
        <v>73.2</v>
      </c>
      <c r="BZ1305" s="78" t="s">
        <v>13</v>
      </c>
      <c r="CA1305" s="74" t="s">
        <v>13</v>
      </c>
      <c r="CB1305" s="78" t="s">
        <v>13</v>
      </c>
      <c r="CC1305" s="74" t="s">
        <v>13</v>
      </c>
      <c r="CD1305" s="74" t="s">
        <v>13</v>
      </c>
      <c r="CE1305" s="74" t="s">
        <v>13</v>
      </c>
      <c r="CF1305" s="74" t="s">
        <v>13</v>
      </c>
      <c r="CG1305" s="74" t="s">
        <v>13</v>
      </c>
      <c r="CH1305" s="78" t="s">
        <v>13</v>
      </c>
      <c r="CI1305" s="74" t="s">
        <v>13</v>
      </c>
      <c r="CJ1305" s="78" t="s">
        <v>13</v>
      </c>
      <c r="CK1305" s="74" t="s">
        <v>13</v>
      </c>
      <c r="CL1305" s="74" t="s">
        <v>13</v>
      </c>
      <c r="CM1305" s="74" t="s">
        <v>13</v>
      </c>
      <c r="CN1305" s="74" t="s">
        <v>13</v>
      </c>
      <c r="CO1305" s="74" t="s">
        <v>13</v>
      </c>
      <c r="CP1305" s="78"/>
      <c r="CQ1305" s="74"/>
      <c r="CR1305" s="78"/>
      <c r="CS1305" s="74"/>
      <c r="CT1305" s="74"/>
      <c r="CU1305" s="74"/>
      <c r="CV1305" s="74"/>
      <c r="CW1305" s="74"/>
    </row>
    <row r="1306" spans="1:101" ht="16.5" x14ac:dyDescent="0.3">
      <c r="A1306" s="74" t="s">
        <v>297</v>
      </c>
      <c r="B1306" s="74">
        <v>83</v>
      </c>
      <c r="C1306" s="74">
        <v>10007165</v>
      </c>
      <c r="D1306" s="74" t="s">
        <v>27</v>
      </c>
      <c r="E1306" s="74" t="s">
        <v>271</v>
      </c>
      <c r="F1306" s="78">
        <v>1690</v>
      </c>
      <c r="G1306" s="74">
        <v>1.2</v>
      </c>
      <c r="H1306" s="78">
        <v>1670</v>
      </c>
      <c r="I1306" s="74">
        <v>11.6</v>
      </c>
      <c r="J1306" s="74">
        <v>16.100000000000001</v>
      </c>
      <c r="K1306" s="74">
        <v>58.7</v>
      </c>
      <c r="L1306" s="74">
        <v>66.7</v>
      </c>
      <c r="M1306" s="74">
        <v>72.3</v>
      </c>
      <c r="N1306" s="78" t="s">
        <v>13</v>
      </c>
      <c r="O1306" s="74" t="s">
        <v>13</v>
      </c>
      <c r="P1306" s="78" t="s">
        <v>13</v>
      </c>
      <c r="Q1306" s="74" t="s">
        <v>13</v>
      </c>
      <c r="R1306" s="74" t="s">
        <v>13</v>
      </c>
      <c r="S1306" s="74" t="s">
        <v>13</v>
      </c>
      <c r="T1306" s="74" t="s">
        <v>13</v>
      </c>
      <c r="U1306" s="74" t="s">
        <v>13</v>
      </c>
      <c r="V1306" s="78" t="s">
        <v>13</v>
      </c>
      <c r="W1306" s="74" t="s">
        <v>13</v>
      </c>
      <c r="X1306" s="78" t="s">
        <v>13</v>
      </c>
      <c r="Y1306" s="74" t="s">
        <v>13</v>
      </c>
      <c r="Z1306" s="74" t="s">
        <v>13</v>
      </c>
      <c r="AA1306" s="74" t="s">
        <v>13</v>
      </c>
      <c r="AB1306" s="74" t="s">
        <v>13</v>
      </c>
      <c r="AC1306" s="74" t="s">
        <v>13</v>
      </c>
      <c r="AD1306" s="78"/>
      <c r="AE1306" s="74"/>
      <c r="AF1306" s="78"/>
      <c r="AG1306" s="74"/>
      <c r="AH1306" s="74"/>
      <c r="AI1306" s="74"/>
      <c r="AJ1306" s="74"/>
      <c r="AK1306" s="74"/>
      <c r="AL1306" s="78">
        <v>1275</v>
      </c>
      <c r="AM1306" s="74">
        <v>1.4</v>
      </c>
      <c r="AN1306" s="78">
        <v>1255</v>
      </c>
      <c r="AO1306" s="74">
        <v>11</v>
      </c>
      <c r="AP1306" s="74">
        <v>18</v>
      </c>
      <c r="AQ1306" s="74">
        <v>57.5</v>
      </c>
      <c r="AR1306" s="74">
        <v>65.3</v>
      </c>
      <c r="AS1306" s="74">
        <v>71</v>
      </c>
      <c r="AT1306" s="78" t="s">
        <v>13</v>
      </c>
      <c r="AU1306" s="74" t="s">
        <v>13</v>
      </c>
      <c r="AV1306" s="78" t="s">
        <v>13</v>
      </c>
      <c r="AW1306" s="74" t="s">
        <v>13</v>
      </c>
      <c r="AX1306" s="74" t="s">
        <v>13</v>
      </c>
      <c r="AY1306" s="74" t="s">
        <v>13</v>
      </c>
      <c r="AZ1306" s="74" t="s">
        <v>13</v>
      </c>
      <c r="BA1306" s="74" t="s">
        <v>13</v>
      </c>
      <c r="BB1306" s="78" t="s">
        <v>13</v>
      </c>
      <c r="BC1306" s="74" t="s">
        <v>13</v>
      </c>
      <c r="BD1306" s="78" t="s">
        <v>13</v>
      </c>
      <c r="BE1306" s="74" t="s">
        <v>13</v>
      </c>
      <c r="BF1306" s="74" t="s">
        <v>13</v>
      </c>
      <c r="BG1306" s="74" t="s">
        <v>13</v>
      </c>
      <c r="BH1306" s="74" t="s">
        <v>13</v>
      </c>
      <c r="BI1306" s="74" t="s">
        <v>13</v>
      </c>
      <c r="BJ1306" s="78"/>
      <c r="BK1306" s="74"/>
      <c r="BL1306" s="78"/>
      <c r="BM1306" s="74"/>
      <c r="BN1306" s="74"/>
      <c r="BO1306" s="74"/>
      <c r="BP1306" s="74"/>
      <c r="BQ1306" s="74"/>
      <c r="BR1306" s="78">
        <v>2965</v>
      </c>
      <c r="BS1306" s="74">
        <v>1.3</v>
      </c>
      <c r="BT1306" s="78">
        <v>2925</v>
      </c>
      <c r="BU1306" s="74">
        <v>11.3</v>
      </c>
      <c r="BV1306" s="74">
        <v>16.899999999999999</v>
      </c>
      <c r="BW1306" s="74">
        <v>58.2</v>
      </c>
      <c r="BX1306" s="74">
        <v>66.099999999999994</v>
      </c>
      <c r="BY1306" s="74">
        <v>71.8</v>
      </c>
      <c r="BZ1306" s="78" t="s">
        <v>13</v>
      </c>
      <c r="CA1306" s="74" t="s">
        <v>13</v>
      </c>
      <c r="CB1306" s="78" t="s">
        <v>13</v>
      </c>
      <c r="CC1306" s="74" t="s">
        <v>13</v>
      </c>
      <c r="CD1306" s="74" t="s">
        <v>13</v>
      </c>
      <c r="CE1306" s="74" t="s">
        <v>13</v>
      </c>
      <c r="CF1306" s="74" t="s">
        <v>13</v>
      </c>
      <c r="CG1306" s="74" t="s">
        <v>13</v>
      </c>
      <c r="CH1306" s="78" t="s">
        <v>13</v>
      </c>
      <c r="CI1306" s="74" t="s">
        <v>13</v>
      </c>
      <c r="CJ1306" s="78" t="s">
        <v>13</v>
      </c>
      <c r="CK1306" s="74" t="s">
        <v>13</v>
      </c>
      <c r="CL1306" s="74" t="s">
        <v>13</v>
      </c>
      <c r="CM1306" s="74" t="s">
        <v>13</v>
      </c>
      <c r="CN1306" s="74" t="s">
        <v>13</v>
      </c>
      <c r="CO1306" s="74" t="s">
        <v>13</v>
      </c>
      <c r="CP1306" s="78"/>
      <c r="CQ1306" s="74"/>
      <c r="CR1306" s="78"/>
      <c r="CS1306" s="74"/>
      <c r="CT1306" s="74"/>
      <c r="CU1306" s="74"/>
      <c r="CV1306" s="74"/>
      <c r="CW1306" s="74"/>
    </row>
    <row r="1307" spans="1:101" ht="16.5" x14ac:dyDescent="0.3">
      <c r="A1307" s="74" t="s">
        <v>297</v>
      </c>
      <c r="B1307" s="74">
        <v>21</v>
      </c>
      <c r="C1307" s="74">
        <v>10003614</v>
      </c>
      <c r="D1307" s="74" t="s">
        <v>49</v>
      </c>
      <c r="E1307" s="74" t="s">
        <v>273</v>
      </c>
      <c r="F1307" s="78">
        <v>830</v>
      </c>
      <c r="G1307" s="74">
        <v>0.5</v>
      </c>
      <c r="H1307" s="78">
        <v>825</v>
      </c>
      <c r="I1307" s="74">
        <v>5</v>
      </c>
      <c r="J1307" s="74">
        <v>10.199999999999999</v>
      </c>
      <c r="K1307" s="74">
        <v>71.5</v>
      </c>
      <c r="L1307" s="74">
        <v>80.8</v>
      </c>
      <c r="M1307" s="74">
        <v>84.8</v>
      </c>
      <c r="N1307" s="78" t="s">
        <v>13</v>
      </c>
      <c r="O1307" s="74" t="s">
        <v>13</v>
      </c>
      <c r="P1307" s="78" t="s">
        <v>13</v>
      </c>
      <c r="Q1307" s="74" t="s">
        <v>13</v>
      </c>
      <c r="R1307" s="74" t="s">
        <v>13</v>
      </c>
      <c r="S1307" s="74" t="s">
        <v>13</v>
      </c>
      <c r="T1307" s="74" t="s">
        <v>13</v>
      </c>
      <c r="U1307" s="74" t="s">
        <v>13</v>
      </c>
      <c r="V1307" s="78" t="s">
        <v>13</v>
      </c>
      <c r="W1307" s="74" t="s">
        <v>13</v>
      </c>
      <c r="X1307" s="78" t="s">
        <v>13</v>
      </c>
      <c r="Y1307" s="74" t="s">
        <v>13</v>
      </c>
      <c r="Z1307" s="74" t="s">
        <v>13</v>
      </c>
      <c r="AA1307" s="74" t="s">
        <v>13</v>
      </c>
      <c r="AB1307" s="74" t="s">
        <v>13</v>
      </c>
      <c r="AC1307" s="74" t="s">
        <v>13</v>
      </c>
      <c r="AD1307" s="78"/>
      <c r="AE1307" s="74"/>
      <c r="AF1307" s="78"/>
      <c r="AG1307" s="74"/>
      <c r="AH1307" s="74"/>
      <c r="AI1307" s="74"/>
      <c r="AJ1307" s="74"/>
      <c r="AK1307" s="74"/>
      <c r="AL1307" s="78">
        <v>430</v>
      </c>
      <c r="AM1307" s="74">
        <v>0.7</v>
      </c>
      <c r="AN1307" s="78">
        <v>425</v>
      </c>
      <c r="AO1307" s="74">
        <v>7.3</v>
      </c>
      <c r="AP1307" s="74">
        <v>14.6</v>
      </c>
      <c r="AQ1307" s="74">
        <v>65.400000000000006</v>
      </c>
      <c r="AR1307" s="74">
        <v>72.900000000000006</v>
      </c>
      <c r="AS1307" s="74">
        <v>78.099999999999994</v>
      </c>
      <c r="AT1307" s="78" t="s">
        <v>13</v>
      </c>
      <c r="AU1307" s="74" t="s">
        <v>13</v>
      </c>
      <c r="AV1307" s="78" t="s">
        <v>13</v>
      </c>
      <c r="AW1307" s="74" t="s">
        <v>13</v>
      </c>
      <c r="AX1307" s="74" t="s">
        <v>13</v>
      </c>
      <c r="AY1307" s="74" t="s">
        <v>13</v>
      </c>
      <c r="AZ1307" s="74" t="s">
        <v>13</v>
      </c>
      <c r="BA1307" s="74" t="s">
        <v>13</v>
      </c>
      <c r="BB1307" s="78" t="s">
        <v>13</v>
      </c>
      <c r="BC1307" s="74" t="s">
        <v>13</v>
      </c>
      <c r="BD1307" s="78" t="s">
        <v>13</v>
      </c>
      <c r="BE1307" s="74" t="s">
        <v>13</v>
      </c>
      <c r="BF1307" s="74" t="s">
        <v>13</v>
      </c>
      <c r="BG1307" s="74" t="s">
        <v>13</v>
      </c>
      <c r="BH1307" s="74" t="s">
        <v>13</v>
      </c>
      <c r="BI1307" s="74" t="s">
        <v>13</v>
      </c>
      <c r="BJ1307" s="78"/>
      <c r="BK1307" s="74"/>
      <c r="BL1307" s="78"/>
      <c r="BM1307" s="74"/>
      <c r="BN1307" s="74"/>
      <c r="BO1307" s="74"/>
      <c r="BP1307" s="74"/>
      <c r="BQ1307" s="74"/>
      <c r="BR1307" s="78">
        <v>1255</v>
      </c>
      <c r="BS1307" s="74">
        <v>0.6</v>
      </c>
      <c r="BT1307" s="78">
        <v>1250</v>
      </c>
      <c r="BU1307" s="74">
        <v>5.8</v>
      </c>
      <c r="BV1307" s="74">
        <v>11.7</v>
      </c>
      <c r="BW1307" s="74">
        <v>69.400000000000006</v>
      </c>
      <c r="BX1307" s="74">
        <v>78.2</v>
      </c>
      <c r="BY1307" s="74">
        <v>82.6</v>
      </c>
      <c r="BZ1307" s="78" t="s">
        <v>13</v>
      </c>
      <c r="CA1307" s="74" t="s">
        <v>13</v>
      </c>
      <c r="CB1307" s="78" t="s">
        <v>13</v>
      </c>
      <c r="CC1307" s="74" t="s">
        <v>13</v>
      </c>
      <c r="CD1307" s="74" t="s">
        <v>13</v>
      </c>
      <c r="CE1307" s="74" t="s">
        <v>13</v>
      </c>
      <c r="CF1307" s="74" t="s">
        <v>13</v>
      </c>
      <c r="CG1307" s="74" t="s">
        <v>13</v>
      </c>
      <c r="CH1307" s="78" t="s">
        <v>13</v>
      </c>
      <c r="CI1307" s="74" t="s">
        <v>13</v>
      </c>
      <c r="CJ1307" s="78" t="s">
        <v>13</v>
      </c>
      <c r="CK1307" s="74" t="s">
        <v>13</v>
      </c>
      <c r="CL1307" s="74" t="s">
        <v>13</v>
      </c>
      <c r="CM1307" s="74" t="s">
        <v>13</v>
      </c>
      <c r="CN1307" s="74" t="s">
        <v>13</v>
      </c>
      <c r="CO1307" s="74" t="s">
        <v>13</v>
      </c>
      <c r="CP1307" s="78"/>
      <c r="CQ1307" s="74"/>
      <c r="CR1307" s="78"/>
      <c r="CS1307" s="74"/>
      <c r="CT1307" s="74"/>
      <c r="CU1307" s="74"/>
      <c r="CV1307" s="74"/>
      <c r="CW1307" s="74"/>
    </row>
    <row r="1308" spans="1:101" ht="16.5" x14ac:dyDescent="0.3">
      <c r="A1308" s="74" t="s">
        <v>297</v>
      </c>
      <c r="B1308" s="74">
        <v>85</v>
      </c>
      <c r="C1308" s="74">
        <v>10007166</v>
      </c>
      <c r="D1308" s="74" t="s">
        <v>16</v>
      </c>
      <c r="E1308" s="74" t="s">
        <v>275</v>
      </c>
      <c r="F1308" s="78">
        <v>1810</v>
      </c>
      <c r="G1308" s="74">
        <v>1.2</v>
      </c>
      <c r="H1308" s="78">
        <v>1790</v>
      </c>
      <c r="I1308" s="74">
        <v>6.6</v>
      </c>
      <c r="J1308" s="74">
        <v>10.9</v>
      </c>
      <c r="K1308" s="74">
        <v>62.3</v>
      </c>
      <c r="L1308" s="74">
        <v>77</v>
      </c>
      <c r="M1308" s="74">
        <v>82.4</v>
      </c>
      <c r="N1308" s="78" t="s">
        <v>13</v>
      </c>
      <c r="O1308" s="74" t="s">
        <v>13</v>
      </c>
      <c r="P1308" s="78" t="s">
        <v>13</v>
      </c>
      <c r="Q1308" s="74" t="s">
        <v>13</v>
      </c>
      <c r="R1308" s="74" t="s">
        <v>13</v>
      </c>
      <c r="S1308" s="74" t="s">
        <v>13</v>
      </c>
      <c r="T1308" s="74" t="s">
        <v>13</v>
      </c>
      <c r="U1308" s="74" t="s">
        <v>13</v>
      </c>
      <c r="V1308" s="78" t="s">
        <v>13</v>
      </c>
      <c r="W1308" s="74" t="s">
        <v>13</v>
      </c>
      <c r="X1308" s="78" t="s">
        <v>13</v>
      </c>
      <c r="Y1308" s="74" t="s">
        <v>13</v>
      </c>
      <c r="Z1308" s="74" t="s">
        <v>13</v>
      </c>
      <c r="AA1308" s="74" t="s">
        <v>13</v>
      </c>
      <c r="AB1308" s="74" t="s">
        <v>13</v>
      </c>
      <c r="AC1308" s="74" t="s">
        <v>13</v>
      </c>
      <c r="AD1308" s="78"/>
      <c r="AE1308" s="74"/>
      <c r="AF1308" s="78"/>
      <c r="AG1308" s="74"/>
      <c r="AH1308" s="74"/>
      <c r="AI1308" s="74"/>
      <c r="AJ1308" s="74"/>
      <c r="AK1308" s="74"/>
      <c r="AL1308" s="78">
        <v>1245</v>
      </c>
      <c r="AM1308" s="74">
        <v>0.6</v>
      </c>
      <c r="AN1308" s="78">
        <v>1240</v>
      </c>
      <c r="AO1308" s="74">
        <v>7.9</v>
      </c>
      <c r="AP1308" s="74">
        <v>13</v>
      </c>
      <c r="AQ1308" s="74">
        <v>63.4</v>
      </c>
      <c r="AR1308" s="74">
        <v>73.5</v>
      </c>
      <c r="AS1308" s="74">
        <v>79.099999999999994</v>
      </c>
      <c r="AT1308" s="78" t="s">
        <v>13</v>
      </c>
      <c r="AU1308" s="74" t="s">
        <v>13</v>
      </c>
      <c r="AV1308" s="78" t="s">
        <v>13</v>
      </c>
      <c r="AW1308" s="74" t="s">
        <v>13</v>
      </c>
      <c r="AX1308" s="74" t="s">
        <v>13</v>
      </c>
      <c r="AY1308" s="74" t="s">
        <v>13</v>
      </c>
      <c r="AZ1308" s="74" t="s">
        <v>13</v>
      </c>
      <c r="BA1308" s="74" t="s">
        <v>13</v>
      </c>
      <c r="BB1308" s="78" t="s">
        <v>13</v>
      </c>
      <c r="BC1308" s="74" t="s">
        <v>13</v>
      </c>
      <c r="BD1308" s="78" t="s">
        <v>13</v>
      </c>
      <c r="BE1308" s="74" t="s">
        <v>13</v>
      </c>
      <c r="BF1308" s="74" t="s">
        <v>13</v>
      </c>
      <c r="BG1308" s="74" t="s">
        <v>13</v>
      </c>
      <c r="BH1308" s="74" t="s">
        <v>13</v>
      </c>
      <c r="BI1308" s="74" t="s">
        <v>13</v>
      </c>
      <c r="BJ1308" s="78"/>
      <c r="BK1308" s="74"/>
      <c r="BL1308" s="78"/>
      <c r="BM1308" s="74"/>
      <c r="BN1308" s="74"/>
      <c r="BO1308" s="74"/>
      <c r="BP1308" s="74"/>
      <c r="BQ1308" s="74"/>
      <c r="BR1308" s="78">
        <v>3060</v>
      </c>
      <c r="BS1308" s="74">
        <v>1</v>
      </c>
      <c r="BT1308" s="78">
        <v>3030</v>
      </c>
      <c r="BU1308" s="74">
        <v>7.2</v>
      </c>
      <c r="BV1308" s="74">
        <v>11.8</v>
      </c>
      <c r="BW1308" s="74">
        <v>62.7</v>
      </c>
      <c r="BX1308" s="74">
        <v>75.599999999999994</v>
      </c>
      <c r="BY1308" s="74">
        <v>81</v>
      </c>
      <c r="BZ1308" s="78" t="s">
        <v>13</v>
      </c>
      <c r="CA1308" s="74" t="s">
        <v>13</v>
      </c>
      <c r="CB1308" s="78" t="s">
        <v>13</v>
      </c>
      <c r="CC1308" s="74" t="s">
        <v>13</v>
      </c>
      <c r="CD1308" s="74" t="s">
        <v>13</v>
      </c>
      <c r="CE1308" s="74" t="s">
        <v>13</v>
      </c>
      <c r="CF1308" s="74" t="s">
        <v>13</v>
      </c>
      <c r="CG1308" s="74" t="s">
        <v>13</v>
      </c>
      <c r="CH1308" s="78" t="s">
        <v>13</v>
      </c>
      <c r="CI1308" s="74" t="s">
        <v>13</v>
      </c>
      <c r="CJ1308" s="78" t="s">
        <v>13</v>
      </c>
      <c r="CK1308" s="74" t="s">
        <v>13</v>
      </c>
      <c r="CL1308" s="74" t="s">
        <v>13</v>
      </c>
      <c r="CM1308" s="74" t="s">
        <v>13</v>
      </c>
      <c r="CN1308" s="74" t="s">
        <v>13</v>
      </c>
      <c r="CO1308" s="74" t="s">
        <v>13</v>
      </c>
      <c r="CP1308" s="78"/>
      <c r="CQ1308" s="74"/>
      <c r="CR1308" s="78"/>
      <c r="CS1308" s="74"/>
      <c r="CT1308" s="74"/>
      <c r="CU1308" s="74"/>
      <c r="CV1308" s="74"/>
      <c r="CW1308" s="74"/>
    </row>
    <row r="1309" spans="1:101" ht="16.5" x14ac:dyDescent="0.3">
      <c r="A1309" s="74" t="s">
        <v>297</v>
      </c>
      <c r="B1309" s="74">
        <v>46</v>
      </c>
      <c r="C1309" s="74">
        <v>10007139</v>
      </c>
      <c r="D1309" s="74" t="s">
        <v>16</v>
      </c>
      <c r="E1309" s="74" t="s">
        <v>277</v>
      </c>
      <c r="F1309" s="78">
        <v>1100</v>
      </c>
      <c r="G1309" s="74">
        <v>0.7</v>
      </c>
      <c r="H1309" s="78">
        <v>1095</v>
      </c>
      <c r="I1309" s="74">
        <v>6.1</v>
      </c>
      <c r="J1309" s="74">
        <v>7.9</v>
      </c>
      <c r="K1309" s="74">
        <v>67.599999999999994</v>
      </c>
      <c r="L1309" s="74">
        <v>80.8</v>
      </c>
      <c r="M1309" s="74">
        <v>86</v>
      </c>
      <c r="N1309" s="78" t="s">
        <v>13</v>
      </c>
      <c r="O1309" s="74" t="s">
        <v>13</v>
      </c>
      <c r="P1309" s="78" t="s">
        <v>13</v>
      </c>
      <c r="Q1309" s="74" t="s">
        <v>13</v>
      </c>
      <c r="R1309" s="74" t="s">
        <v>13</v>
      </c>
      <c r="S1309" s="74" t="s">
        <v>13</v>
      </c>
      <c r="T1309" s="74" t="s">
        <v>13</v>
      </c>
      <c r="U1309" s="74" t="s">
        <v>13</v>
      </c>
      <c r="V1309" s="78" t="s">
        <v>13</v>
      </c>
      <c r="W1309" s="74" t="s">
        <v>13</v>
      </c>
      <c r="X1309" s="78" t="s">
        <v>13</v>
      </c>
      <c r="Y1309" s="74" t="s">
        <v>13</v>
      </c>
      <c r="Z1309" s="74" t="s">
        <v>13</v>
      </c>
      <c r="AA1309" s="74" t="s">
        <v>13</v>
      </c>
      <c r="AB1309" s="74" t="s">
        <v>13</v>
      </c>
      <c r="AC1309" s="74" t="s">
        <v>13</v>
      </c>
      <c r="AD1309" s="78"/>
      <c r="AE1309" s="74"/>
      <c r="AF1309" s="78"/>
      <c r="AG1309" s="74"/>
      <c r="AH1309" s="74"/>
      <c r="AI1309" s="74"/>
      <c r="AJ1309" s="74"/>
      <c r="AK1309" s="74"/>
      <c r="AL1309" s="78">
        <v>635</v>
      </c>
      <c r="AM1309" s="74">
        <v>0</v>
      </c>
      <c r="AN1309" s="78">
        <v>635</v>
      </c>
      <c r="AO1309" s="74">
        <v>8.1</v>
      </c>
      <c r="AP1309" s="74">
        <v>10.9</v>
      </c>
      <c r="AQ1309" s="74">
        <v>65.400000000000006</v>
      </c>
      <c r="AR1309" s="74">
        <v>76.599999999999994</v>
      </c>
      <c r="AS1309" s="74">
        <v>81</v>
      </c>
      <c r="AT1309" s="78" t="s">
        <v>13</v>
      </c>
      <c r="AU1309" s="74" t="s">
        <v>13</v>
      </c>
      <c r="AV1309" s="78" t="s">
        <v>13</v>
      </c>
      <c r="AW1309" s="74" t="s">
        <v>13</v>
      </c>
      <c r="AX1309" s="74" t="s">
        <v>13</v>
      </c>
      <c r="AY1309" s="74" t="s">
        <v>13</v>
      </c>
      <c r="AZ1309" s="74" t="s">
        <v>13</v>
      </c>
      <c r="BA1309" s="74" t="s">
        <v>13</v>
      </c>
      <c r="BB1309" s="78" t="s">
        <v>13</v>
      </c>
      <c r="BC1309" s="74" t="s">
        <v>13</v>
      </c>
      <c r="BD1309" s="78" t="s">
        <v>13</v>
      </c>
      <c r="BE1309" s="74" t="s">
        <v>13</v>
      </c>
      <c r="BF1309" s="74" t="s">
        <v>13</v>
      </c>
      <c r="BG1309" s="74" t="s">
        <v>13</v>
      </c>
      <c r="BH1309" s="74" t="s">
        <v>13</v>
      </c>
      <c r="BI1309" s="74" t="s">
        <v>13</v>
      </c>
      <c r="BJ1309" s="78"/>
      <c r="BK1309" s="74"/>
      <c r="BL1309" s="78"/>
      <c r="BM1309" s="74"/>
      <c r="BN1309" s="74"/>
      <c r="BO1309" s="74"/>
      <c r="BP1309" s="74"/>
      <c r="BQ1309" s="74"/>
      <c r="BR1309" s="78">
        <v>1735</v>
      </c>
      <c r="BS1309" s="74">
        <v>0.5</v>
      </c>
      <c r="BT1309" s="78">
        <v>1725</v>
      </c>
      <c r="BU1309" s="74">
        <v>6.8</v>
      </c>
      <c r="BV1309" s="74">
        <v>9</v>
      </c>
      <c r="BW1309" s="74">
        <v>66.8</v>
      </c>
      <c r="BX1309" s="74">
        <v>79.3</v>
      </c>
      <c r="BY1309" s="74">
        <v>84.2</v>
      </c>
      <c r="BZ1309" s="78" t="s">
        <v>13</v>
      </c>
      <c r="CA1309" s="74" t="s">
        <v>13</v>
      </c>
      <c r="CB1309" s="78" t="s">
        <v>13</v>
      </c>
      <c r="CC1309" s="74" t="s">
        <v>13</v>
      </c>
      <c r="CD1309" s="74" t="s">
        <v>13</v>
      </c>
      <c r="CE1309" s="74" t="s">
        <v>13</v>
      </c>
      <c r="CF1309" s="74" t="s">
        <v>13</v>
      </c>
      <c r="CG1309" s="74" t="s">
        <v>13</v>
      </c>
      <c r="CH1309" s="78" t="s">
        <v>13</v>
      </c>
      <c r="CI1309" s="74" t="s">
        <v>13</v>
      </c>
      <c r="CJ1309" s="78" t="s">
        <v>13</v>
      </c>
      <c r="CK1309" s="74" t="s">
        <v>13</v>
      </c>
      <c r="CL1309" s="74" t="s">
        <v>13</v>
      </c>
      <c r="CM1309" s="74" t="s">
        <v>13</v>
      </c>
      <c r="CN1309" s="74" t="s">
        <v>13</v>
      </c>
      <c r="CO1309" s="74" t="s">
        <v>13</v>
      </c>
      <c r="CP1309" s="78"/>
      <c r="CQ1309" s="74"/>
      <c r="CR1309" s="78"/>
      <c r="CS1309" s="74"/>
      <c r="CT1309" s="74"/>
      <c r="CU1309" s="74"/>
      <c r="CV1309" s="74"/>
      <c r="CW1309" s="74"/>
    </row>
    <row r="1310" spans="1:101" ht="16.5" x14ac:dyDescent="0.3">
      <c r="A1310" s="74" t="s">
        <v>297</v>
      </c>
      <c r="B1310" s="74">
        <v>189</v>
      </c>
      <c r="C1310" s="74">
        <v>10007657</v>
      </c>
      <c r="D1310" s="74" t="s">
        <v>11</v>
      </c>
      <c r="E1310" s="74" t="s">
        <v>279</v>
      </c>
      <c r="F1310" s="78">
        <v>125</v>
      </c>
      <c r="G1310" s="74">
        <v>1.6</v>
      </c>
      <c r="H1310" s="78">
        <v>125</v>
      </c>
      <c r="I1310" s="74">
        <v>9.6999999999999993</v>
      </c>
      <c r="J1310" s="74">
        <v>16.100000000000001</v>
      </c>
      <c r="K1310" s="74">
        <v>66.900000000000006</v>
      </c>
      <c r="L1310" s="74">
        <v>71.8</v>
      </c>
      <c r="M1310" s="74">
        <v>74.2</v>
      </c>
      <c r="N1310" s="78" t="s">
        <v>13</v>
      </c>
      <c r="O1310" s="74" t="s">
        <v>13</v>
      </c>
      <c r="P1310" s="78" t="s">
        <v>13</v>
      </c>
      <c r="Q1310" s="74" t="s">
        <v>13</v>
      </c>
      <c r="R1310" s="74" t="s">
        <v>13</v>
      </c>
      <c r="S1310" s="74" t="s">
        <v>13</v>
      </c>
      <c r="T1310" s="74" t="s">
        <v>13</v>
      </c>
      <c r="U1310" s="74" t="s">
        <v>13</v>
      </c>
      <c r="V1310" s="78" t="s">
        <v>13</v>
      </c>
      <c r="W1310" s="74" t="s">
        <v>13</v>
      </c>
      <c r="X1310" s="78" t="s">
        <v>13</v>
      </c>
      <c r="Y1310" s="74" t="s">
        <v>13</v>
      </c>
      <c r="Z1310" s="74" t="s">
        <v>13</v>
      </c>
      <c r="AA1310" s="74" t="s">
        <v>13</v>
      </c>
      <c r="AB1310" s="74" t="s">
        <v>13</v>
      </c>
      <c r="AC1310" s="74" t="s">
        <v>13</v>
      </c>
      <c r="AD1310" s="78"/>
      <c r="AE1310" s="74"/>
      <c r="AF1310" s="78"/>
      <c r="AG1310" s="74"/>
      <c r="AH1310" s="74"/>
      <c r="AI1310" s="74"/>
      <c r="AJ1310" s="74"/>
      <c r="AK1310" s="74"/>
      <c r="AL1310" s="78">
        <v>90</v>
      </c>
      <c r="AM1310" s="74">
        <v>0</v>
      </c>
      <c r="AN1310" s="78">
        <v>90</v>
      </c>
      <c r="AO1310" s="74">
        <v>7.8</v>
      </c>
      <c r="AP1310" s="74">
        <v>14.4</v>
      </c>
      <c r="AQ1310" s="74">
        <v>58.9</v>
      </c>
      <c r="AR1310" s="74">
        <v>66.7</v>
      </c>
      <c r="AS1310" s="74">
        <v>77.8</v>
      </c>
      <c r="AT1310" s="78" t="s">
        <v>13</v>
      </c>
      <c r="AU1310" s="74" t="s">
        <v>13</v>
      </c>
      <c r="AV1310" s="78" t="s">
        <v>13</v>
      </c>
      <c r="AW1310" s="74" t="s">
        <v>13</v>
      </c>
      <c r="AX1310" s="74" t="s">
        <v>13</v>
      </c>
      <c r="AY1310" s="74" t="s">
        <v>13</v>
      </c>
      <c r="AZ1310" s="74" t="s">
        <v>13</v>
      </c>
      <c r="BA1310" s="74" t="s">
        <v>13</v>
      </c>
      <c r="BB1310" s="78" t="s">
        <v>13</v>
      </c>
      <c r="BC1310" s="74" t="s">
        <v>13</v>
      </c>
      <c r="BD1310" s="78" t="s">
        <v>13</v>
      </c>
      <c r="BE1310" s="74" t="s">
        <v>13</v>
      </c>
      <c r="BF1310" s="74" t="s">
        <v>13</v>
      </c>
      <c r="BG1310" s="74" t="s">
        <v>13</v>
      </c>
      <c r="BH1310" s="74" t="s">
        <v>13</v>
      </c>
      <c r="BI1310" s="74" t="s">
        <v>13</v>
      </c>
      <c r="BJ1310" s="78"/>
      <c r="BK1310" s="74"/>
      <c r="BL1310" s="78"/>
      <c r="BM1310" s="74"/>
      <c r="BN1310" s="74"/>
      <c r="BO1310" s="74"/>
      <c r="BP1310" s="74"/>
      <c r="BQ1310" s="74"/>
      <c r="BR1310" s="78">
        <v>215</v>
      </c>
      <c r="BS1310" s="74">
        <v>0.9</v>
      </c>
      <c r="BT1310" s="78">
        <v>215</v>
      </c>
      <c r="BU1310" s="74">
        <v>8.9</v>
      </c>
      <c r="BV1310" s="74">
        <v>15.4</v>
      </c>
      <c r="BW1310" s="74">
        <v>63.6</v>
      </c>
      <c r="BX1310" s="74">
        <v>69.599999999999994</v>
      </c>
      <c r="BY1310" s="74">
        <v>75.7</v>
      </c>
      <c r="BZ1310" s="78" t="s">
        <v>13</v>
      </c>
      <c r="CA1310" s="74" t="s">
        <v>13</v>
      </c>
      <c r="CB1310" s="78" t="s">
        <v>13</v>
      </c>
      <c r="CC1310" s="74" t="s">
        <v>13</v>
      </c>
      <c r="CD1310" s="74" t="s">
        <v>13</v>
      </c>
      <c r="CE1310" s="74" t="s">
        <v>13</v>
      </c>
      <c r="CF1310" s="74" t="s">
        <v>13</v>
      </c>
      <c r="CG1310" s="74" t="s">
        <v>13</v>
      </c>
      <c r="CH1310" s="78" t="s">
        <v>13</v>
      </c>
      <c r="CI1310" s="74" t="s">
        <v>13</v>
      </c>
      <c r="CJ1310" s="78" t="s">
        <v>13</v>
      </c>
      <c r="CK1310" s="74" t="s">
        <v>13</v>
      </c>
      <c r="CL1310" s="74" t="s">
        <v>13</v>
      </c>
      <c r="CM1310" s="74" t="s">
        <v>13</v>
      </c>
      <c r="CN1310" s="74" t="s">
        <v>13</v>
      </c>
      <c r="CO1310" s="74" t="s">
        <v>13</v>
      </c>
      <c r="CP1310" s="78"/>
      <c r="CQ1310" s="74"/>
      <c r="CR1310" s="78"/>
      <c r="CS1310" s="74"/>
      <c r="CT1310" s="74"/>
      <c r="CU1310" s="74"/>
      <c r="CV1310" s="74"/>
      <c r="CW1310" s="74"/>
    </row>
    <row r="1311" spans="1:101" ht="16.5" x14ac:dyDescent="0.3">
      <c r="A1311" s="74" t="s">
        <v>297</v>
      </c>
      <c r="B1311" s="74">
        <v>13</v>
      </c>
      <c r="C1311" s="74">
        <v>10007713</v>
      </c>
      <c r="D1311" s="74" t="s">
        <v>46</v>
      </c>
      <c r="E1311" s="74" t="s">
        <v>281</v>
      </c>
      <c r="F1311" s="78">
        <v>805</v>
      </c>
      <c r="G1311" s="74">
        <v>0.6</v>
      </c>
      <c r="H1311" s="78">
        <v>800</v>
      </c>
      <c r="I1311" s="74">
        <v>5.6</v>
      </c>
      <c r="J1311" s="74">
        <v>10.6</v>
      </c>
      <c r="K1311" s="74">
        <v>66.2</v>
      </c>
      <c r="L1311" s="74">
        <v>79</v>
      </c>
      <c r="M1311" s="74">
        <v>83.7</v>
      </c>
      <c r="N1311" s="78" t="s">
        <v>13</v>
      </c>
      <c r="O1311" s="74" t="s">
        <v>13</v>
      </c>
      <c r="P1311" s="78" t="s">
        <v>13</v>
      </c>
      <c r="Q1311" s="74" t="s">
        <v>13</v>
      </c>
      <c r="R1311" s="74" t="s">
        <v>13</v>
      </c>
      <c r="S1311" s="74" t="s">
        <v>13</v>
      </c>
      <c r="T1311" s="74" t="s">
        <v>13</v>
      </c>
      <c r="U1311" s="74" t="s">
        <v>13</v>
      </c>
      <c r="V1311" s="78" t="s">
        <v>13</v>
      </c>
      <c r="W1311" s="74" t="s">
        <v>13</v>
      </c>
      <c r="X1311" s="78" t="s">
        <v>13</v>
      </c>
      <c r="Y1311" s="74" t="s">
        <v>13</v>
      </c>
      <c r="Z1311" s="74" t="s">
        <v>13</v>
      </c>
      <c r="AA1311" s="74" t="s">
        <v>13</v>
      </c>
      <c r="AB1311" s="74" t="s">
        <v>13</v>
      </c>
      <c r="AC1311" s="74" t="s">
        <v>13</v>
      </c>
      <c r="AD1311" s="78"/>
      <c r="AE1311" s="74"/>
      <c r="AF1311" s="78"/>
      <c r="AG1311" s="74"/>
      <c r="AH1311" s="74"/>
      <c r="AI1311" s="74"/>
      <c r="AJ1311" s="74"/>
      <c r="AK1311" s="74"/>
      <c r="AL1311" s="78">
        <v>335</v>
      </c>
      <c r="AM1311" s="74">
        <v>0</v>
      </c>
      <c r="AN1311" s="78">
        <v>335</v>
      </c>
      <c r="AO1311" s="74">
        <v>6.5</v>
      </c>
      <c r="AP1311" s="74">
        <v>15.5</v>
      </c>
      <c r="AQ1311" s="74">
        <v>63.7</v>
      </c>
      <c r="AR1311" s="74">
        <v>73.8</v>
      </c>
      <c r="AS1311" s="74">
        <v>78</v>
      </c>
      <c r="AT1311" s="78" t="s">
        <v>13</v>
      </c>
      <c r="AU1311" s="74" t="s">
        <v>13</v>
      </c>
      <c r="AV1311" s="78" t="s">
        <v>13</v>
      </c>
      <c r="AW1311" s="74" t="s">
        <v>13</v>
      </c>
      <c r="AX1311" s="74" t="s">
        <v>13</v>
      </c>
      <c r="AY1311" s="74" t="s">
        <v>13</v>
      </c>
      <c r="AZ1311" s="74" t="s">
        <v>13</v>
      </c>
      <c r="BA1311" s="74" t="s">
        <v>13</v>
      </c>
      <c r="BB1311" s="78" t="s">
        <v>13</v>
      </c>
      <c r="BC1311" s="74" t="s">
        <v>13</v>
      </c>
      <c r="BD1311" s="78" t="s">
        <v>13</v>
      </c>
      <c r="BE1311" s="74" t="s">
        <v>13</v>
      </c>
      <c r="BF1311" s="74" t="s">
        <v>13</v>
      </c>
      <c r="BG1311" s="74" t="s">
        <v>13</v>
      </c>
      <c r="BH1311" s="74" t="s">
        <v>13</v>
      </c>
      <c r="BI1311" s="74" t="s">
        <v>13</v>
      </c>
      <c r="BJ1311" s="78"/>
      <c r="BK1311" s="74"/>
      <c r="BL1311" s="78"/>
      <c r="BM1311" s="74"/>
      <c r="BN1311" s="74"/>
      <c r="BO1311" s="74"/>
      <c r="BP1311" s="74"/>
      <c r="BQ1311" s="74"/>
      <c r="BR1311" s="78">
        <v>1140</v>
      </c>
      <c r="BS1311" s="74">
        <v>0.4</v>
      </c>
      <c r="BT1311" s="78">
        <v>1135</v>
      </c>
      <c r="BU1311" s="74">
        <v>5.9</v>
      </c>
      <c r="BV1311" s="74">
        <v>12.1</v>
      </c>
      <c r="BW1311" s="74">
        <v>65.5</v>
      </c>
      <c r="BX1311" s="74">
        <v>77.400000000000006</v>
      </c>
      <c r="BY1311" s="74">
        <v>82</v>
      </c>
      <c r="BZ1311" s="78" t="s">
        <v>13</v>
      </c>
      <c r="CA1311" s="74" t="s">
        <v>13</v>
      </c>
      <c r="CB1311" s="78" t="s">
        <v>13</v>
      </c>
      <c r="CC1311" s="74" t="s">
        <v>13</v>
      </c>
      <c r="CD1311" s="74" t="s">
        <v>13</v>
      </c>
      <c r="CE1311" s="74" t="s">
        <v>13</v>
      </c>
      <c r="CF1311" s="74" t="s">
        <v>13</v>
      </c>
      <c r="CG1311" s="74" t="s">
        <v>13</v>
      </c>
      <c r="CH1311" s="78" t="s">
        <v>13</v>
      </c>
      <c r="CI1311" s="74" t="s">
        <v>13</v>
      </c>
      <c r="CJ1311" s="78" t="s">
        <v>13</v>
      </c>
      <c r="CK1311" s="74" t="s">
        <v>13</v>
      </c>
      <c r="CL1311" s="74" t="s">
        <v>13</v>
      </c>
      <c r="CM1311" s="74" t="s">
        <v>13</v>
      </c>
      <c r="CN1311" s="74" t="s">
        <v>13</v>
      </c>
      <c r="CO1311" s="74" t="s">
        <v>13</v>
      </c>
      <c r="CP1311" s="78"/>
      <c r="CQ1311" s="74"/>
      <c r="CR1311" s="78"/>
      <c r="CS1311" s="74"/>
      <c r="CT1311" s="74"/>
      <c r="CU1311" s="74"/>
      <c r="CV1311" s="74"/>
      <c r="CW1311" s="74"/>
    </row>
    <row r="1312" spans="1:101" ht="16.5" x14ac:dyDescent="0.3">
      <c r="A1312" s="74" t="s">
        <v>297</v>
      </c>
      <c r="B1312" s="74">
        <v>164</v>
      </c>
      <c r="C1312" s="74">
        <v>10007167</v>
      </c>
      <c r="D1312" s="74" t="s">
        <v>46</v>
      </c>
      <c r="E1312" s="74" t="s">
        <v>283</v>
      </c>
      <c r="F1312" s="78">
        <v>1445</v>
      </c>
      <c r="G1312" s="74">
        <v>1.1000000000000001</v>
      </c>
      <c r="H1312" s="78">
        <v>1430</v>
      </c>
      <c r="I1312" s="74">
        <v>5.4</v>
      </c>
      <c r="J1312" s="74">
        <v>11.5</v>
      </c>
      <c r="K1312" s="74">
        <v>51</v>
      </c>
      <c r="L1312" s="74">
        <v>72.400000000000006</v>
      </c>
      <c r="M1312" s="74">
        <v>83.1</v>
      </c>
      <c r="N1312" s="78" t="s">
        <v>13</v>
      </c>
      <c r="O1312" s="74" t="s">
        <v>13</v>
      </c>
      <c r="P1312" s="78" t="s">
        <v>13</v>
      </c>
      <c r="Q1312" s="74" t="s">
        <v>13</v>
      </c>
      <c r="R1312" s="74" t="s">
        <v>13</v>
      </c>
      <c r="S1312" s="74" t="s">
        <v>13</v>
      </c>
      <c r="T1312" s="74" t="s">
        <v>13</v>
      </c>
      <c r="U1312" s="74" t="s">
        <v>13</v>
      </c>
      <c r="V1312" s="78" t="s">
        <v>13</v>
      </c>
      <c r="W1312" s="74" t="s">
        <v>13</v>
      </c>
      <c r="X1312" s="78" t="s">
        <v>13</v>
      </c>
      <c r="Y1312" s="74" t="s">
        <v>13</v>
      </c>
      <c r="Z1312" s="74" t="s">
        <v>13</v>
      </c>
      <c r="AA1312" s="74" t="s">
        <v>13</v>
      </c>
      <c r="AB1312" s="74" t="s">
        <v>13</v>
      </c>
      <c r="AC1312" s="74" t="s">
        <v>13</v>
      </c>
      <c r="AD1312" s="78"/>
      <c r="AE1312" s="74"/>
      <c r="AF1312" s="78"/>
      <c r="AG1312" s="74"/>
      <c r="AH1312" s="74"/>
      <c r="AI1312" s="74"/>
      <c r="AJ1312" s="74"/>
      <c r="AK1312" s="74"/>
      <c r="AL1312" s="78">
        <v>1210</v>
      </c>
      <c r="AM1312" s="74">
        <v>0.7</v>
      </c>
      <c r="AN1312" s="78">
        <v>1200</v>
      </c>
      <c r="AO1312" s="74">
        <v>6.7</v>
      </c>
      <c r="AP1312" s="74">
        <v>11.1</v>
      </c>
      <c r="AQ1312" s="74">
        <v>52.2</v>
      </c>
      <c r="AR1312" s="74">
        <v>68.599999999999994</v>
      </c>
      <c r="AS1312" s="74">
        <v>82.2</v>
      </c>
      <c r="AT1312" s="78" t="s">
        <v>13</v>
      </c>
      <c r="AU1312" s="74" t="s">
        <v>13</v>
      </c>
      <c r="AV1312" s="78" t="s">
        <v>13</v>
      </c>
      <c r="AW1312" s="74" t="s">
        <v>13</v>
      </c>
      <c r="AX1312" s="74" t="s">
        <v>13</v>
      </c>
      <c r="AY1312" s="74" t="s">
        <v>13</v>
      </c>
      <c r="AZ1312" s="74" t="s">
        <v>13</v>
      </c>
      <c r="BA1312" s="74" t="s">
        <v>13</v>
      </c>
      <c r="BB1312" s="78" t="s">
        <v>13</v>
      </c>
      <c r="BC1312" s="74" t="s">
        <v>13</v>
      </c>
      <c r="BD1312" s="78" t="s">
        <v>13</v>
      </c>
      <c r="BE1312" s="74" t="s">
        <v>13</v>
      </c>
      <c r="BF1312" s="74" t="s">
        <v>13</v>
      </c>
      <c r="BG1312" s="74" t="s">
        <v>13</v>
      </c>
      <c r="BH1312" s="74" t="s">
        <v>13</v>
      </c>
      <c r="BI1312" s="74" t="s">
        <v>13</v>
      </c>
      <c r="BJ1312" s="78"/>
      <c r="BK1312" s="74"/>
      <c r="BL1312" s="78"/>
      <c r="BM1312" s="74"/>
      <c r="BN1312" s="74"/>
      <c r="BO1312" s="74"/>
      <c r="BP1312" s="74"/>
      <c r="BQ1312" s="74"/>
      <c r="BR1312" s="78">
        <v>2655</v>
      </c>
      <c r="BS1312" s="74">
        <v>0.9</v>
      </c>
      <c r="BT1312" s="78">
        <v>2630</v>
      </c>
      <c r="BU1312" s="74">
        <v>6</v>
      </c>
      <c r="BV1312" s="74">
        <v>11.3</v>
      </c>
      <c r="BW1312" s="74">
        <v>51.5</v>
      </c>
      <c r="BX1312" s="74">
        <v>70.599999999999994</v>
      </c>
      <c r="BY1312" s="74">
        <v>82.7</v>
      </c>
      <c r="BZ1312" s="78" t="s">
        <v>13</v>
      </c>
      <c r="CA1312" s="74" t="s">
        <v>13</v>
      </c>
      <c r="CB1312" s="78" t="s">
        <v>13</v>
      </c>
      <c r="CC1312" s="74" t="s">
        <v>13</v>
      </c>
      <c r="CD1312" s="74" t="s">
        <v>13</v>
      </c>
      <c r="CE1312" s="74" t="s">
        <v>13</v>
      </c>
      <c r="CF1312" s="74" t="s">
        <v>13</v>
      </c>
      <c r="CG1312" s="74" t="s">
        <v>13</v>
      </c>
      <c r="CH1312" s="78" t="s">
        <v>13</v>
      </c>
      <c r="CI1312" s="74" t="s">
        <v>13</v>
      </c>
      <c r="CJ1312" s="78" t="s">
        <v>13</v>
      </c>
      <c r="CK1312" s="74" t="s">
        <v>13</v>
      </c>
      <c r="CL1312" s="74" t="s">
        <v>13</v>
      </c>
      <c r="CM1312" s="74" t="s">
        <v>13</v>
      </c>
      <c r="CN1312" s="74" t="s">
        <v>13</v>
      </c>
      <c r="CO1312" s="74" t="s">
        <v>13</v>
      </c>
      <c r="CP1312" s="78"/>
      <c r="CQ1312" s="74"/>
      <c r="CR1312" s="78"/>
      <c r="CS1312" s="74"/>
      <c r="CT1312" s="74"/>
      <c r="CU1312" s="74"/>
      <c r="CV1312" s="74"/>
      <c r="CW1312" s="74"/>
    </row>
    <row r="1313" spans="1:5" ht="16.5" x14ac:dyDescent="0.3">
      <c r="A1313" s="74"/>
      <c r="B1313" s="74"/>
      <c r="C1313" s="74"/>
      <c r="D1313" s="74"/>
      <c r="E1313" s="74"/>
    </row>
    <row r="1314" spans="1:5" ht="16.5" x14ac:dyDescent="0.3">
      <c r="A1314" s="74"/>
      <c r="B1314" s="74"/>
      <c r="C1314" s="74"/>
      <c r="D1314" s="74"/>
      <c r="E1314" s="74"/>
    </row>
    <row r="1315" spans="1:5" ht="16.5" x14ac:dyDescent="0.3">
      <c r="A1315" s="74"/>
      <c r="B1315" s="74"/>
      <c r="C1315" s="74"/>
      <c r="D1315" s="74"/>
      <c r="E1315" s="74"/>
    </row>
    <row r="1316" spans="1:5" ht="16.5" x14ac:dyDescent="0.3">
      <c r="A1316" s="74"/>
      <c r="B1316" s="74"/>
      <c r="C1316" s="74"/>
      <c r="D1316" s="74"/>
      <c r="E1316" s="74"/>
    </row>
    <row r="1317" spans="1:5" ht="16.5" x14ac:dyDescent="0.3">
      <c r="A1317" s="74"/>
      <c r="B1317" s="74"/>
      <c r="C1317" s="74"/>
      <c r="D1317" s="74"/>
      <c r="E1317" s="74"/>
    </row>
    <row r="1318" spans="1:5" ht="16.5" x14ac:dyDescent="0.3">
      <c r="A1318" s="74"/>
      <c r="B1318" s="74"/>
      <c r="C1318" s="74"/>
      <c r="D1318" s="74"/>
      <c r="E1318" s="74"/>
    </row>
    <row r="1319" spans="1:5" ht="16.5" x14ac:dyDescent="0.3">
      <c r="A1319" s="74"/>
      <c r="B1319" s="74"/>
      <c r="C1319" s="74"/>
      <c r="D1319" s="74"/>
      <c r="E1319" s="74"/>
    </row>
    <row r="1320" spans="1:5" ht="16.5" x14ac:dyDescent="0.3">
      <c r="A1320" s="74"/>
      <c r="B1320" s="74"/>
      <c r="C1320" s="74"/>
      <c r="D1320" s="74"/>
      <c r="E1320" s="74"/>
    </row>
    <row r="1321" spans="1:5" ht="16.5" x14ac:dyDescent="0.3">
      <c r="A1321" s="74"/>
      <c r="B1321" s="74"/>
      <c r="C1321" s="74"/>
      <c r="D1321" s="74"/>
      <c r="E1321" s="74"/>
    </row>
    <row r="1322" spans="1:5" ht="16.5" x14ac:dyDescent="0.3">
      <c r="A1322" s="74"/>
      <c r="B1322" s="74"/>
      <c r="C1322" s="74"/>
      <c r="D1322" s="74"/>
      <c r="E1322" s="74"/>
    </row>
    <row r="1323" spans="1:5" ht="16.5" x14ac:dyDescent="0.3">
      <c r="A1323" s="74"/>
      <c r="B1323" s="74"/>
      <c r="C1323" s="74"/>
      <c r="D1323" s="74"/>
      <c r="E1323" s="74"/>
    </row>
    <row r="1324" spans="1:5" ht="16.5" x14ac:dyDescent="0.3">
      <c r="A1324" s="74"/>
      <c r="B1324" s="74"/>
      <c r="C1324" s="74"/>
      <c r="D1324" s="74"/>
      <c r="E1324" s="74"/>
    </row>
    <row r="1325" spans="1:5" ht="16.5" x14ac:dyDescent="0.3">
      <c r="A1325" s="74"/>
      <c r="B1325" s="74"/>
      <c r="C1325" s="74"/>
      <c r="D1325" s="74"/>
      <c r="E1325" s="74"/>
    </row>
    <row r="1326" spans="1:5" ht="16.5" x14ac:dyDescent="0.3">
      <c r="A1326" s="74"/>
      <c r="B1326" s="74"/>
      <c r="C1326" s="74"/>
      <c r="D1326" s="74"/>
      <c r="E1326" s="74"/>
    </row>
    <row r="1327" spans="1:5" ht="16.5" x14ac:dyDescent="0.3">
      <c r="A1327" s="74"/>
      <c r="B1327" s="74"/>
      <c r="C1327" s="74"/>
      <c r="D1327" s="74"/>
      <c r="E1327" s="74"/>
    </row>
    <row r="1328" spans="1:5" ht="16.5" x14ac:dyDescent="0.3">
      <c r="A1328" s="74"/>
      <c r="B1328" s="74"/>
      <c r="C1328" s="74"/>
      <c r="D1328" s="74"/>
      <c r="E1328" s="74"/>
    </row>
    <row r="1329" spans="1:5" ht="16.5" x14ac:dyDescent="0.3">
      <c r="A1329" s="74"/>
      <c r="B1329" s="74"/>
      <c r="C1329" s="74"/>
      <c r="D1329" s="74"/>
      <c r="E1329" s="74"/>
    </row>
    <row r="1330" spans="1:5" ht="16.5" x14ac:dyDescent="0.3">
      <c r="A1330" s="74"/>
      <c r="B1330" s="74"/>
      <c r="C1330" s="74"/>
      <c r="D1330" s="74"/>
      <c r="E1330" s="74"/>
    </row>
    <row r="1331" spans="1:5" ht="16.5" x14ac:dyDescent="0.3">
      <c r="A1331" s="74"/>
      <c r="B1331" s="74"/>
      <c r="C1331" s="74"/>
      <c r="D1331" s="74"/>
      <c r="E1331" s="74"/>
    </row>
    <row r="1332" spans="1:5" ht="16.5" x14ac:dyDescent="0.3">
      <c r="A1332" s="74"/>
      <c r="B1332" s="74"/>
      <c r="C1332" s="74"/>
      <c r="D1332" s="74"/>
      <c r="E1332" s="74"/>
    </row>
    <row r="1333" spans="1:5" ht="16.5" x14ac:dyDescent="0.3">
      <c r="A1333" s="74"/>
      <c r="B1333" s="74"/>
      <c r="C1333" s="74"/>
      <c r="D1333" s="74"/>
      <c r="E1333" s="74"/>
    </row>
    <row r="1334" spans="1:5" ht="16.5" x14ac:dyDescent="0.3">
      <c r="A1334" s="74"/>
      <c r="B1334" s="74"/>
      <c r="C1334" s="74"/>
      <c r="D1334" s="74"/>
      <c r="E1334" s="74"/>
    </row>
    <row r="1335" spans="1:5" ht="16.5" x14ac:dyDescent="0.3">
      <c r="A1335" s="74"/>
      <c r="B1335" s="74"/>
      <c r="C1335" s="74"/>
      <c r="D1335" s="74"/>
      <c r="E1335" s="74"/>
    </row>
    <row r="1336" spans="1:5" ht="16.5" x14ac:dyDescent="0.3">
      <c r="A1336" s="74"/>
      <c r="B1336" s="74"/>
      <c r="C1336" s="74"/>
      <c r="D1336" s="74"/>
      <c r="E1336" s="74"/>
    </row>
    <row r="1337" spans="1:5" ht="16.5" x14ac:dyDescent="0.3">
      <c r="A1337" s="74"/>
      <c r="B1337" s="74"/>
      <c r="C1337" s="74"/>
      <c r="D1337" s="74"/>
      <c r="E1337" s="74"/>
    </row>
    <row r="1338" spans="1:5" ht="16.5" x14ac:dyDescent="0.3">
      <c r="A1338" s="74"/>
      <c r="B1338" s="74"/>
      <c r="C1338" s="74"/>
      <c r="D1338" s="74"/>
      <c r="E1338" s="74"/>
    </row>
    <row r="1339" spans="1:5" ht="16.5" x14ac:dyDescent="0.3">
      <c r="A1339" s="74"/>
      <c r="B1339" s="74"/>
      <c r="C1339" s="74"/>
      <c r="D1339" s="74"/>
      <c r="E1339" s="74"/>
    </row>
    <row r="1340" spans="1:5" ht="16.5" x14ac:dyDescent="0.3">
      <c r="A1340" s="74"/>
      <c r="B1340" s="74"/>
      <c r="C1340" s="74"/>
      <c r="D1340" s="74"/>
      <c r="E1340" s="74"/>
    </row>
    <row r="1341" spans="1:5" ht="16.5" x14ac:dyDescent="0.3">
      <c r="A1341" s="74"/>
      <c r="B1341" s="74"/>
      <c r="C1341" s="74"/>
      <c r="D1341" s="74"/>
      <c r="E1341" s="74"/>
    </row>
    <row r="1342" spans="1:5" ht="16.5" x14ac:dyDescent="0.3">
      <c r="A1342" s="74"/>
      <c r="B1342" s="74"/>
      <c r="C1342" s="74"/>
      <c r="D1342" s="74"/>
      <c r="E1342" s="74"/>
    </row>
    <row r="1343" spans="1:5" ht="16.5" x14ac:dyDescent="0.3">
      <c r="A1343" s="74"/>
      <c r="B1343" s="74"/>
      <c r="C1343" s="74"/>
      <c r="D1343" s="74"/>
      <c r="E1343" s="74"/>
    </row>
    <row r="1344" spans="1:5" ht="16.5" x14ac:dyDescent="0.3">
      <c r="A1344" s="74"/>
      <c r="B1344" s="74"/>
      <c r="C1344" s="74"/>
      <c r="D1344" s="74"/>
      <c r="E1344" s="74"/>
    </row>
    <row r="1345" spans="1:5" ht="16.5" x14ac:dyDescent="0.3">
      <c r="A1345" s="74"/>
      <c r="B1345" s="74"/>
      <c r="C1345" s="74"/>
      <c r="D1345" s="74"/>
      <c r="E1345" s="74"/>
    </row>
    <row r="1346" spans="1:5" ht="16.5" x14ac:dyDescent="0.3">
      <c r="A1346" s="74"/>
      <c r="B1346" s="74"/>
      <c r="C1346" s="74"/>
      <c r="D1346" s="74"/>
      <c r="E1346" s="74"/>
    </row>
    <row r="1347" spans="1:5" ht="16.5" x14ac:dyDescent="0.3">
      <c r="A1347" s="74"/>
      <c r="B1347" s="74"/>
      <c r="C1347" s="74"/>
      <c r="D1347" s="74"/>
      <c r="E1347" s="74"/>
    </row>
    <row r="1348" spans="1:5" ht="16.5" x14ac:dyDescent="0.3">
      <c r="A1348" s="74"/>
      <c r="B1348" s="74"/>
      <c r="C1348" s="74"/>
      <c r="D1348" s="74"/>
      <c r="E1348" s="74"/>
    </row>
    <row r="1349" spans="1:5" ht="16.5" x14ac:dyDescent="0.3">
      <c r="A1349" s="74"/>
      <c r="B1349" s="74"/>
      <c r="C1349" s="74"/>
      <c r="D1349" s="74"/>
      <c r="E1349" s="74"/>
    </row>
    <row r="1350" spans="1:5" ht="16.5" x14ac:dyDescent="0.3">
      <c r="A1350" s="74"/>
      <c r="B1350" s="74"/>
      <c r="C1350" s="74"/>
      <c r="D1350" s="74"/>
      <c r="E1350" s="74"/>
    </row>
    <row r="1351" spans="1:5" ht="16.5" x14ac:dyDescent="0.3">
      <c r="A1351" s="74"/>
      <c r="B1351" s="74"/>
      <c r="C1351" s="74"/>
      <c r="D1351" s="74"/>
      <c r="E1351" s="74"/>
    </row>
    <row r="1352" spans="1:5" ht="16.5" x14ac:dyDescent="0.3">
      <c r="A1352" s="74"/>
      <c r="B1352" s="74"/>
      <c r="C1352" s="74"/>
      <c r="D1352" s="74"/>
      <c r="E1352" s="74"/>
    </row>
    <row r="1353" spans="1:5" ht="16.5" x14ac:dyDescent="0.3">
      <c r="A1353" s="74"/>
      <c r="B1353" s="74"/>
      <c r="C1353" s="74"/>
      <c r="D1353" s="74"/>
      <c r="E1353" s="74"/>
    </row>
    <row r="1354" spans="1:5" ht="16.5" x14ac:dyDescent="0.3">
      <c r="A1354" s="74"/>
      <c r="B1354" s="74"/>
      <c r="C1354" s="74"/>
      <c r="D1354" s="74"/>
      <c r="E1354" s="74"/>
    </row>
    <row r="1355" spans="1:5" ht="16.5" x14ac:dyDescent="0.3">
      <c r="A1355" s="74"/>
      <c r="B1355" s="74"/>
      <c r="C1355" s="74"/>
      <c r="D1355" s="74"/>
      <c r="E1355" s="74"/>
    </row>
    <row r="1356" spans="1:5" ht="16.5" x14ac:dyDescent="0.3">
      <c r="A1356" s="74"/>
      <c r="B1356" s="74"/>
      <c r="C1356" s="74"/>
      <c r="D1356" s="74"/>
      <c r="E1356" s="74"/>
    </row>
    <row r="1357" spans="1:5" ht="16.5" x14ac:dyDescent="0.3">
      <c r="A1357" s="74"/>
      <c r="B1357" s="74"/>
      <c r="C1357" s="74"/>
      <c r="D1357" s="74"/>
      <c r="E1357" s="74"/>
    </row>
    <row r="1358" spans="1:5" ht="16.5" x14ac:dyDescent="0.3">
      <c r="A1358" s="74"/>
      <c r="B1358" s="74"/>
      <c r="C1358" s="74"/>
      <c r="D1358" s="74"/>
      <c r="E1358" s="74"/>
    </row>
    <row r="1359" spans="1:5" ht="16.5" x14ac:dyDescent="0.3">
      <c r="A1359" s="74"/>
      <c r="B1359" s="74"/>
      <c r="C1359" s="74"/>
      <c r="D1359" s="74"/>
      <c r="E1359" s="74"/>
    </row>
    <row r="1360" spans="1:5" ht="16.5" x14ac:dyDescent="0.3">
      <c r="A1360" s="74"/>
      <c r="B1360" s="74"/>
      <c r="C1360" s="74"/>
      <c r="D1360" s="74"/>
      <c r="E1360" s="74"/>
    </row>
    <row r="1361" spans="1:5" ht="16.5" x14ac:dyDescent="0.3">
      <c r="A1361" s="74"/>
      <c r="B1361" s="74"/>
      <c r="C1361" s="74"/>
      <c r="D1361" s="74"/>
      <c r="E1361" s="74"/>
    </row>
    <row r="1362" spans="1:5" ht="16.5" x14ac:dyDescent="0.3">
      <c r="A1362" s="74"/>
      <c r="B1362" s="74"/>
      <c r="C1362" s="74"/>
      <c r="D1362" s="74"/>
      <c r="E1362" s="74"/>
    </row>
    <row r="1363" spans="1:5" ht="16.5" x14ac:dyDescent="0.3">
      <c r="A1363" s="74"/>
      <c r="B1363" s="74"/>
      <c r="C1363" s="74"/>
      <c r="D1363" s="74"/>
      <c r="E1363" s="74"/>
    </row>
    <row r="1364" spans="1:5" ht="16.5" x14ac:dyDescent="0.3">
      <c r="A1364" s="74"/>
      <c r="B1364" s="74"/>
      <c r="C1364" s="74"/>
      <c r="D1364" s="74"/>
      <c r="E1364" s="74"/>
    </row>
    <row r="1365" spans="1:5" ht="16.5" x14ac:dyDescent="0.3">
      <c r="A1365" s="74"/>
      <c r="B1365" s="74"/>
      <c r="C1365" s="74"/>
      <c r="D1365" s="74"/>
      <c r="E1365" s="74"/>
    </row>
    <row r="1366" spans="1:5" ht="16.5" x14ac:dyDescent="0.3">
      <c r="A1366" s="74"/>
      <c r="B1366" s="74"/>
      <c r="C1366" s="74"/>
      <c r="D1366" s="74"/>
      <c r="E1366" s="74"/>
    </row>
    <row r="1367" spans="1:5" ht="16.5" x14ac:dyDescent="0.3">
      <c r="A1367" s="74"/>
      <c r="B1367" s="74"/>
      <c r="C1367" s="74"/>
      <c r="D1367" s="74"/>
      <c r="E1367" s="74"/>
    </row>
    <row r="1368" spans="1:5" ht="16.5" x14ac:dyDescent="0.3">
      <c r="A1368" s="74"/>
      <c r="B1368" s="74"/>
      <c r="C1368" s="74"/>
      <c r="D1368" s="74"/>
      <c r="E1368" s="74"/>
    </row>
    <row r="1369" spans="1:5" ht="16.5" x14ac:dyDescent="0.3">
      <c r="A1369" s="74"/>
      <c r="B1369" s="74"/>
      <c r="C1369" s="74"/>
      <c r="D1369" s="74"/>
      <c r="E1369" s="74"/>
    </row>
    <row r="1370" spans="1:5" ht="16.5" x14ac:dyDescent="0.3">
      <c r="A1370" s="74"/>
      <c r="B1370" s="74"/>
      <c r="C1370" s="74"/>
      <c r="D1370" s="74"/>
      <c r="E1370" s="74"/>
    </row>
    <row r="1371" spans="1:5" ht="16.5" x14ac:dyDescent="0.3">
      <c r="A1371" s="74"/>
      <c r="B1371" s="74"/>
      <c r="C1371" s="74"/>
      <c r="D1371" s="74"/>
      <c r="E1371" s="74"/>
    </row>
    <row r="1372" spans="1:5" ht="16.5" x14ac:dyDescent="0.3">
      <c r="A1372" s="74"/>
      <c r="B1372" s="74"/>
      <c r="C1372" s="74"/>
      <c r="D1372" s="74"/>
      <c r="E1372" s="74"/>
    </row>
    <row r="1373" spans="1:5" ht="16.5" x14ac:dyDescent="0.3">
      <c r="A1373" s="74"/>
      <c r="B1373" s="74"/>
      <c r="C1373" s="74"/>
      <c r="D1373" s="74"/>
      <c r="E1373" s="74"/>
    </row>
    <row r="1374" spans="1:5" ht="16.5" x14ac:dyDescent="0.3">
      <c r="A1374" s="74"/>
      <c r="B1374" s="74"/>
      <c r="C1374" s="74"/>
      <c r="D1374" s="74"/>
      <c r="E1374" s="74"/>
    </row>
    <row r="1375" spans="1:5" ht="16.5" x14ac:dyDescent="0.3">
      <c r="A1375" s="74"/>
      <c r="B1375" s="74"/>
      <c r="C1375" s="74"/>
      <c r="D1375" s="74"/>
      <c r="E1375" s="74"/>
    </row>
    <row r="1376" spans="1:5" ht="16.5" x14ac:dyDescent="0.3">
      <c r="A1376" s="74"/>
      <c r="B1376" s="74"/>
      <c r="C1376" s="74"/>
      <c r="D1376" s="74"/>
      <c r="E1376" s="74"/>
    </row>
    <row r="1377" spans="1:5" ht="16.5" x14ac:dyDescent="0.3">
      <c r="A1377" s="74"/>
      <c r="B1377" s="74"/>
      <c r="C1377" s="74"/>
      <c r="D1377" s="74"/>
      <c r="E1377" s="74"/>
    </row>
    <row r="1378" spans="1:5" ht="16.5" x14ac:dyDescent="0.3">
      <c r="A1378" s="74"/>
      <c r="B1378" s="74"/>
      <c r="C1378" s="74"/>
      <c r="D1378" s="74"/>
      <c r="E1378" s="74"/>
    </row>
    <row r="1379" spans="1:5" ht="16.5" x14ac:dyDescent="0.3">
      <c r="A1379" s="74"/>
      <c r="B1379" s="74"/>
      <c r="C1379" s="74"/>
      <c r="D1379" s="74"/>
      <c r="E1379" s="74"/>
    </row>
    <row r="1380" spans="1:5" ht="16.5" x14ac:dyDescent="0.3">
      <c r="A1380" s="74"/>
      <c r="B1380" s="74"/>
      <c r="C1380" s="74"/>
      <c r="D1380" s="74"/>
      <c r="E1380" s="74"/>
    </row>
    <row r="1381" spans="1:5" ht="16.5" x14ac:dyDescent="0.3">
      <c r="A1381" s="74"/>
      <c r="B1381" s="74"/>
      <c r="C1381" s="74"/>
      <c r="D1381" s="74"/>
      <c r="E1381" s="74"/>
    </row>
    <row r="1382" spans="1:5" ht="16.5" x14ac:dyDescent="0.3">
      <c r="A1382" s="74"/>
      <c r="B1382" s="74"/>
      <c r="C1382" s="74"/>
      <c r="D1382" s="74"/>
      <c r="E1382" s="74"/>
    </row>
    <row r="1383" spans="1:5" ht="16.5" x14ac:dyDescent="0.3">
      <c r="A1383" s="74"/>
      <c r="B1383" s="74"/>
      <c r="C1383" s="74"/>
      <c r="D1383" s="74"/>
      <c r="E1383" s="74"/>
    </row>
    <row r="1384" spans="1:5" ht="16.5" x14ac:dyDescent="0.3">
      <c r="A1384" s="74"/>
      <c r="B1384" s="74"/>
      <c r="C1384" s="74"/>
      <c r="D1384" s="74"/>
      <c r="E1384" s="74"/>
    </row>
    <row r="1385" spans="1:5" ht="16.5" x14ac:dyDescent="0.3">
      <c r="A1385" s="74"/>
      <c r="B1385" s="74"/>
      <c r="C1385" s="74"/>
      <c r="D1385" s="74"/>
      <c r="E1385" s="74"/>
    </row>
    <row r="1386" spans="1:5" ht="16.5" x14ac:dyDescent="0.3">
      <c r="A1386" s="74"/>
      <c r="B1386" s="74"/>
      <c r="C1386" s="74"/>
      <c r="D1386" s="74"/>
      <c r="E1386" s="74"/>
    </row>
    <row r="1387" spans="1:5" ht="16.5" x14ac:dyDescent="0.3">
      <c r="A1387" s="74"/>
      <c r="B1387" s="74"/>
      <c r="C1387" s="74"/>
      <c r="D1387" s="74"/>
      <c r="E1387" s="74"/>
    </row>
    <row r="1388" spans="1:5" ht="16.5" x14ac:dyDescent="0.3">
      <c r="A1388" s="74"/>
      <c r="B1388" s="74"/>
      <c r="C1388" s="74"/>
      <c r="D1388" s="74"/>
      <c r="E1388" s="74"/>
    </row>
    <row r="1389" spans="1:5" ht="16.5" x14ac:dyDescent="0.3">
      <c r="A1389" s="74"/>
      <c r="B1389" s="74"/>
      <c r="C1389" s="74"/>
      <c r="D1389" s="74"/>
      <c r="E1389" s="74"/>
    </row>
    <row r="1390" spans="1:5" ht="16.5" x14ac:dyDescent="0.3">
      <c r="A1390" s="74"/>
      <c r="B1390" s="74"/>
      <c r="C1390" s="74"/>
      <c r="D1390" s="74"/>
      <c r="E1390" s="74"/>
    </row>
    <row r="1391" spans="1:5" ht="16.5" x14ac:dyDescent="0.3">
      <c r="A1391" s="74"/>
      <c r="B1391" s="74"/>
      <c r="C1391" s="74"/>
      <c r="D1391" s="74"/>
      <c r="E1391" s="74"/>
    </row>
    <row r="1392" spans="1:5" ht="16.5" x14ac:dyDescent="0.3">
      <c r="A1392" s="74"/>
      <c r="B1392" s="74"/>
      <c r="C1392" s="74"/>
      <c r="D1392" s="74"/>
      <c r="E1392" s="74"/>
    </row>
    <row r="1393" spans="1:5" ht="16.5" x14ac:dyDescent="0.3">
      <c r="A1393" s="74"/>
      <c r="B1393" s="74"/>
      <c r="C1393" s="74"/>
      <c r="D1393" s="74"/>
      <c r="E1393" s="74"/>
    </row>
    <row r="1394" spans="1:5" ht="16.5" x14ac:dyDescent="0.3">
      <c r="A1394" s="74"/>
      <c r="B1394" s="74"/>
      <c r="C1394" s="74"/>
      <c r="D1394" s="74"/>
      <c r="E1394" s="74"/>
    </row>
    <row r="1395" spans="1:5" ht="16.5" x14ac:dyDescent="0.3">
      <c r="A1395" s="74"/>
      <c r="B1395" s="74"/>
      <c r="C1395" s="74"/>
      <c r="D1395" s="74"/>
      <c r="E1395" s="74"/>
    </row>
    <row r="1396" spans="1:5" ht="16.5" x14ac:dyDescent="0.3">
      <c r="A1396" s="74"/>
      <c r="B1396" s="74"/>
      <c r="C1396" s="74"/>
      <c r="D1396" s="74"/>
      <c r="E1396" s="74"/>
    </row>
    <row r="1397" spans="1:5" ht="16.5" x14ac:dyDescent="0.3">
      <c r="A1397" s="74"/>
      <c r="B1397" s="74"/>
      <c r="C1397" s="74"/>
      <c r="D1397" s="74"/>
      <c r="E1397" s="74"/>
    </row>
    <row r="1398" spans="1:5" ht="16.5" x14ac:dyDescent="0.3">
      <c r="A1398" s="74"/>
      <c r="B1398" s="74"/>
      <c r="C1398" s="74"/>
      <c r="D1398" s="74"/>
      <c r="E1398" s="74"/>
    </row>
    <row r="1399" spans="1:5" ht="16.5" x14ac:dyDescent="0.3">
      <c r="A1399" s="74"/>
      <c r="B1399" s="74"/>
      <c r="C1399" s="74"/>
      <c r="D1399" s="74"/>
      <c r="E1399" s="74"/>
    </row>
    <row r="1400" spans="1:5" ht="16.5" x14ac:dyDescent="0.3">
      <c r="A1400" s="74"/>
      <c r="B1400" s="74"/>
      <c r="C1400" s="74"/>
      <c r="D1400" s="74"/>
      <c r="E1400" s="74"/>
    </row>
    <row r="1401" spans="1:5" ht="16.5" x14ac:dyDescent="0.3">
      <c r="A1401" s="74"/>
      <c r="B1401" s="74"/>
      <c r="C1401" s="74"/>
      <c r="D1401" s="74"/>
      <c r="E1401" s="74"/>
    </row>
    <row r="1402" spans="1:5" ht="16.5" x14ac:dyDescent="0.3">
      <c r="A1402" s="74"/>
      <c r="B1402" s="74"/>
      <c r="C1402" s="74"/>
      <c r="D1402" s="74"/>
      <c r="E1402" s="74"/>
    </row>
    <row r="1403" spans="1:5" ht="16.5" x14ac:dyDescent="0.3">
      <c r="A1403" s="74"/>
      <c r="B1403" s="74"/>
      <c r="C1403" s="74"/>
      <c r="D1403" s="74"/>
      <c r="E1403" s="74"/>
    </row>
    <row r="1404" spans="1:5" ht="16.5" x14ac:dyDescent="0.3">
      <c r="A1404" s="74"/>
      <c r="B1404" s="74"/>
      <c r="C1404" s="74"/>
      <c r="D1404" s="74"/>
      <c r="E1404" s="74"/>
    </row>
    <row r="1405" spans="1:5" ht="16.5" x14ac:dyDescent="0.3">
      <c r="A1405" s="74"/>
      <c r="B1405" s="74"/>
      <c r="C1405" s="74"/>
      <c r="D1405" s="74"/>
      <c r="E1405" s="74"/>
    </row>
    <row r="1406" spans="1:5" ht="16.5" x14ac:dyDescent="0.3">
      <c r="A1406" s="74"/>
      <c r="B1406" s="74"/>
      <c r="C1406" s="74"/>
      <c r="D1406" s="74"/>
      <c r="E1406" s="74"/>
    </row>
    <row r="1407" spans="1:5" ht="16.5" x14ac:dyDescent="0.3">
      <c r="A1407" s="74"/>
      <c r="B1407" s="74"/>
      <c r="C1407" s="74"/>
      <c r="D1407" s="74"/>
      <c r="E1407" s="74"/>
    </row>
    <row r="1408" spans="1:5" ht="16.5" x14ac:dyDescent="0.3">
      <c r="A1408" s="74"/>
      <c r="B1408" s="74"/>
      <c r="C1408" s="74"/>
      <c r="D1408" s="74"/>
      <c r="E1408" s="74"/>
    </row>
    <row r="1409" spans="1:5" ht="16.5" x14ac:dyDescent="0.3">
      <c r="A1409" s="74"/>
      <c r="B1409" s="74"/>
      <c r="C1409" s="74"/>
      <c r="D1409" s="74"/>
      <c r="E1409" s="74"/>
    </row>
    <row r="1410" spans="1:5" ht="16.5" x14ac:dyDescent="0.3">
      <c r="A1410" s="74"/>
      <c r="B1410" s="74"/>
      <c r="C1410" s="74"/>
      <c r="D1410" s="74"/>
      <c r="E1410" s="74"/>
    </row>
    <row r="1411" spans="1:5" ht="16.5" x14ac:dyDescent="0.3">
      <c r="A1411" s="74"/>
      <c r="B1411" s="74"/>
      <c r="C1411" s="74"/>
      <c r="D1411" s="74"/>
      <c r="E1411" s="74"/>
    </row>
    <row r="1412" spans="1:5" ht="16.5" x14ac:dyDescent="0.3">
      <c r="A1412" s="74"/>
      <c r="B1412" s="74"/>
      <c r="C1412" s="74"/>
      <c r="D1412" s="74"/>
      <c r="E1412" s="74"/>
    </row>
    <row r="1413" spans="1:5" ht="16.5" x14ac:dyDescent="0.3">
      <c r="A1413" s="74"/>
      <c r="B1413" s="74"/>
      <c r="C1413" s="74"/>
      <c r="D1413" s="74"/>
      <c r="E1413" s="74"/>
    </row>
    <row r="1414" spans="1:5" ht="16.5" x14ac:dyDescent="0.3">
      <c r="A1414" s="74"/>
      <c r="B1414" s="74"/>
      <c r="C1414" s="74"/>
      <c r="D1414" s="74"/>
      <c r="E1414" s="74"/>
    </row>
    <row r="1415" spans="1:5" ht="16.5" x14ac:dyDescent="0.3">
      <c r="A1415" s="74"/>
      <c r="B1415" s="74"/>
      <c r="C1415" s="74"/>
      <c r="D1415" s="74"/>
      <c r="E1415" s="74"/>
    </row>
    <row r="1416" spans="1:5" ht="16.5" x14ac:dyDescent="0.3">
      <c r="A1416" s="74"/>
      <c r="B1416" s="74"/>
      <c r="C1416" s="74"/>
      <c r="D1416" s="74"/>
      <c r="E1416" s="74"/>
    </row>
    <row r="1417" spans="1:5" ht="16.5" x14ac:dyDescent="0.3">
      <c r="A1417" s="74"/>
      <c r="B1417" s="74"/>
      <c r="C1417" s="74"/>
      <c r="D1417" s="74"/>
      <c r="E1417" s="74"/>
    </row>
    <row r="1418" spans="1:5" ht="16.5" x14ac:dyDescent="0.3">
      <c r="A1418" s="74"/>
      <c r="B1418" s="74"/>
      <c r="C1418" s="74"/>
      <c r="D1418" s="74"/>
      <c r="E1418" s="74"/>
    </row>
    <row r="1419" spans="1:5" ht="16.5" x14ac:dyDescent="0.3">
      <c r="A1419" s="74"/>
      <c r="B1419" s="74"/>
      <c r="C1419" s="74"/>
      <c r="D1419" s="74"/>
      <c r="E1419" s="74"/>
    </row>
    <row r="1420" spans="1:5" ht="16.5" x14ac:dyDescent="0.3">
      <c r="A1420" s="74"/>
      <c r="B1420" s="74"/>
      <c r="C1420" s="74"/>
      <c r="D1420" s="74"/>
      <c r="E1420" s="74"/>
    </row>
    <row r="1421" spans="1:5" ht="16.5" x14ac:dyDescent="0.3">
      <c r="A1421" s="74"/>
      <c r="B1421" s="74"/>
      <c r="C1421" s="74"/>
      <c r="D1421" s="74"/>
      <c r="E1421" s="74"/>
    </row>
    <row r="1422" spans="1:5" ht="16.5" x14ac:dyDescent="0.3">
      <c r="A1422" s="74"/>
      <c r="B1422" s="74"/>
      <c r="C1422" s="74"/>
      <c r="D1422" s="74"/>
      <c r="E1422" s="74"/>
    </row>
    <row r="1423" spans="1:5" ht="16.5" x14ac:dyDescent="0.3">
      <c r="A1423" s="74"/>
      <c r="B1423" s="74"/>
      <c r="C1423" s="74"/>
      <c r="D1423" s="74"/>
      <c r="E1423" s="74"/>
    </row>
    <row r="1424" spans="1:5" ht="16.5" x14ac:dyDescent="0.3">
      <c r="A1424" s="74"/>
      <c r="B1424" s="74"/>
      <c r="C1424" s="74"/>
      <c r="D1424" s="74"/>
      <c r="E1424" s="74"/>
    </row>
    <row r="1425" spans="1:5" ht="16.5" x14ac:dyDescent="0.3">
      <c r="A1425" s="74"/>
      <c r="B1425" s="74"/>
      <c r="C1425" s="74"/>
      <c r="D1425" s="74"/>
      <c r="E1425" s="74"/>
    </row>
    <row r="1426" spans="1:5" ht="16.5" x14ac:dyDescent="0.3">
      <c r="A1426" s="74"/>
      <c r="B1426" s="74"/>
      <c r="C1426" s="74"/>
      <c r="D1426" s="74"/>
      <c r="E1426" s="74"/>
    </row>
    <row r="1427" spans="1:5" ht="16.5" x14ac:dyDescent="0.3">
      <c r="A1427" s="74"/>
      <c r="B1427" s="74"/>
      <c r="C1427" s="74"/>
      <c r="D1427" s="74"/>
      <c r="E1427" s="74"/>
    </row>
    <row r="1428" spans="1:5" ht="16.5" x14ac:dyDescent="0.3">
      <c r="A1428" s="74"/>
      <c r="B1428" s="74"/>
      <c r="C1428" s="74"/>
      <c r="D1428" s="74"/>
      <c r="E1428" s="74"/>
    </row>
    <row r="1429" spans="1:5" ht="16.5" x14ac:dyDescent="0.3">
      <c r="A1429" s="74"/>
      <c r="B1429" s="74"/>
      <c r="C1429" s="74"/>
      <c r="D1429" s="74"/>
      <c r="E1429" s="74"/>
    </row>
    <row r="1430" spans="1:5" ht="16.5" x14ac:dyDescent="0.3">
      <c r="A1430" s="74"/>
      <c r="B1430" s="74"/>
      <c r="C1430" s="74"/>
      <c r="D1430" s="74"/>
      <c r="E1430" s="74"/>
    </row>
    <row r="1431" spans="1:5" ht="16.5" x14ac:dyDescent="0.3">
      <c r="A1431" s="74"/>
      <c r="B1431" s="74"/>
      <c r="C1431" s="74"/>
      <c r="D1431" s="74"/>
      <c r="E1431" s="74"/>
    </row>
    <row r="1432" spans="1:5" ht="16.5" x14ac:dyDescent="0.3">
      <c r="A1432" s="74"/>
      <c r="B1432" s="74"/>
      <c r="C1432" s="74"/>
      <c r="D1432" s="74"/>
      <c r="E1432" s="74"/>
    </row>
    <row r="1433" spans="1:5" ht="16.5" x14ac:dyDescent="0.3">
      <c r="A1433" s="74"/>
      <c r="B1433" s="74"/>
      <c r="C1433" s="74"/>
      <c r="D1433" s="74"/>
      <c r="E1433" s="74"/>
    </row>
    <row r="1434" spans="1:5" ht="16.5" x14ac:dyDescent="0.3">
      <c r="A1434" s="74"/>
      <c r="B1434" s="74"/>
      <c r="C1434" s="74"/>
      <c r="D1434" s="74"/>
      <c r="E1434" s="74"/>
    </row>
    <row r="1435" spans="1:5" ht="16.5" x14ac:dyDescent="0.3">
      <c r="A1435" s="74"/>
      <c r="B1435" s="74"/>
      <c r="C1435" s="74"/>
      <c r="D1435" s="74"/>
      <c r="E1435" s="74"/>
    </row>
    <row r="1436" spans="1:5" ht="16.5" x14ac:dyDescent="0.3">
      <c r="A1436" s="74"/>
      <c r="B1436" s="74"/>
      <c r="C1436" s="74"/>
      <c r="D1436" s="74"/>
      <c r="E1436" s="74"/>
    </row>
    <row r="1437" spans="1:5" ht="16.5" x14ac:dyDescent="0.3">
      <c r="A1437" s="74"/>
      <c r="B1437" s="74"/>
      <c r="C1437" s="74"/>
      <c r="D1437" s="74"/>
      <c r="E1437" s="74"/>
    </row>
    <row r="1438" spans="1:5" ht="16.5" x14ac:dyDescent="0.3">
      <c r="A1438" s="74"/>
      <c r="B1438" s="74"/>
      <c r="C1438" s="74"/>
      <c r="D1438" s="74"/>
      <c r="E1438" s="74"/>
    </row>
    <row r="1439" spans="1:5" ht="16.5" x14ac:dyDescent="0.3">
      <c r="A1439" s="74"/>
      <c r="B1439" s="74"/>
      <c r="C1439" s="74"/>
      <c r="D1439" s="74"/>
      <c r="E1439" s="74"/>
    </row>
    <row r="1440" spans="1:5" ht="16.5" x14ac:dyDescent="0.3">
      <c r="A1440" s="74"/>
      <c r="B1440" s="74"/>
      <c r="C1440" s="74"/>
      <c r="D1440" s="74"/>
      <c r="E1440" s="74"/>
    </row>
    <row r="1441" spans="1:5" ht="16.5" x14ac:dyDescent="0.3">
      <c r="A1441" s="74"/>
      <c r="B1441" s="74"/>
      <c r="C1441" s="74"/>
      <c r="D1441" s="74"/>
      <c r="E1441" s="74"/>
    </row>
    <row r="1442" spans="1:5" ht="16.5" x14ac:dyDescent="0.3">
      <c r="A1442" s="74"/>
      <c r="B1442" s="74"/>
      <c r="C1442" s="74"/>
      <c r="D1442" s="74"/>
      <c r="E1442" s="74"/>
    </row>
    <row r="1443" spans="1:5" ht="16.5" x14ac:dyDescent="0.3">
      <c r="A1443" s="74"/>
      <c r="B1443" s="74"/>
      <c r="C1443" s="74"/>
      <c r="D1443" s="74"/>
      <c r="E1443" s="74"/>
    </row>
    <row r="1444" spans="1:5" ht="16.5" x14ac:dyDescent="0.3">
      <c r="A1444" s="74"/>
      <c r="B1444" s="74"/>
      <c r="C1444" s="74"/>
      <c r="D1444" s="74"/>
      <c r="E1444" s="74"/>
    </row>
    <row r="1445" spans="1:5" ht="16.5" x14ac:dyDescent="0.3">
      <c r="A1445" s="74"/>
      <c r="B1445" s="74"/>
      <c r="C1445" s="74"/>
      <c r="D1445" s="74"/>
      <c r="E1445" s="74"/>
    </row>
    <row r="1446" spans="1:5" ht="16.5" x14ac:dyDescent="0.3">
      <c r="A1446" s="74"/>
      <c r="B1446" s="74"/>
      <c r="C1446" s="74"/>
      <c r="D1446" s="74"/>
      <c r="E1446" s="74"/>
    </row>
    <row r="1447" spans="1:5" ht="16.5" x14ac:dyDescent="0.3">
      <c r="A1447" s="74"/>
      <c r="B1447" s="74"/>
      <c r="C1447" s="74"/>
      <c r="D1447" s="74"/>
      <c r="E1447" s="74"/>
    </row>
    <row r="1448" spans="1:5" ht="16.5" x14ac:dyDescent="0.3">
      <c r="A1448" s="74"/>
      <c r="B1448" s="74"/>
      <c r="C1448" s="74"/>
      <c r="D1448" s="74"/>
      <c r="E1448" s="74"/>
    </row>
    <row r="1449" spans="1:5" ht="16.5" x14ac:dyDescent="0.3">
      <c r="A1449" s="74"/>
      <c r="B1449" s="74"/>
      <c r="C1449" s="74"/>
      <c r="D1449" s="74"/>
      <c r="E1449" s="74"/>
    </row>
    <row r="1450" spans="1:5" ht="16.5" x14ac:dyDescent="0.3">
      <c r="A1450" s="74"/>
      <c r="B1450" s="74"/>
      <c r="C1450" s="74"/>
      <c r="D1450" s="74"/>
      <c r="E1450" s="74"/>
    </row>
    <row r="1451" spans="1:5" ht="16.5" x14ac:dyDescent="0.3">
      <c r="A1451" s="74"/>
      <c r="B1451" s="74"/>
      <c r="C1451" s="74"/>
      <c r="D1451" s="74"/>
      <c r="E1451" s="74"/>
    </row>
    <row r="1452" spans="1:5" ht="16.5" x14ac:dyDescent="0.3">
      <c r="A1452" s="74"/>
      <c r="B1452" s="74"/>
      <c r="C1452" s="74"/>
      <c r="D1452" s="74"/>
      <c r="E1452" s="74"/>
    </row>
    <row r="1453" spans="1:5" ht="16.5" x14ac:dyDescent="0.3">
      <c r="A1453" s="74"/>
      <c r="B1453" s="74"/>
      <c r="C1453" s="74"/>
      <c r="D1453" s="74"/>
      <c r="E1453" s="74"/>
    </row>
    <row r="1454" spans="1:5" ht="16.5" x14ac:dyDescent="0.3">
      <c r="A1454" s="74"/>
      <c r="B1454" s="74"/>
      <c r="C1454" s="74"/>
      <c r="D1454" s="74"/>
      <c r="E1454" s="74"/>
    </row>
    <row r="1455" spans="1:5" ht="16.5" x14ac:dyDescent="0.3">
      <c r="A1455" s="74"/>
      <c r="B1455" s="74"/>
      <c r="C1455" s="74"/>
      <c r="D1455" s="74"/>
      <c r="E1455" s="74"/>
    </row>
    <row r="1456" spans="1:5" ht="16.5" x14ac:dyDescent="0.3">
      <c r="A1456" s="74"/>
      <c r="B1456" s="74"/>
      <c r="C1456" s="74"/>
      <c r="D1456" s="74"/>
      <c r="E1456" s="74"/>
    </row>
    <row r="1457" spans="1:5" ht="16.5" x14ac:dyDescent="0.3">
      <c r="A1457" s="74"/>
      <c r="B1457" s="74"/>
      <c r="C1457" s="74"/>
      <c r="D1457" s="74"/>
      <c r="E1457" s="74"/>
    </row>
    <row r="1458" spans="1:5" ht="16.5" x14ac:dyDescent="0.3">
      <c r="A1458" s="74"/>
      <c r="B1458" s="74"/>
      <c r="C1458" s="74"/>
      <c r="D1458" s="74"/>
      <c r="E1458" s="74"/>
    </row>
    <row r="1459" spans="1:5" ht="16.5" x14ac:dyDescent="0.3">
      <c r="A1459" s="74"/>
      <c r="B1459" s="74"/>
      <c r="C1459" s="74"/>
      <c r="D1459" s="74"/>
      <c r="E1459" s="74"/>
    </row>
    <row r="1460" spans="1:5" ht="16.5" x14ac:dyDescent="0.3">
      <c r="A1460" s="74"/>
      <c r="B1460" s="74"/>
      <c r="C1460" s="74"/>
      <c r="D1460" s="74"/>
      <c r="E1460" s="74"/>
    </row>
    <row r="1461" spans="1:5" ht="16.5" x14ac:dyDescent="0.3">
      <c r="A1461" s="74"/>
      <c r="B1461" s="74"/>
      <c r="C1461" s="74"/>
      <c r="D1461" s="74"/>
      <c r="E1461" s="74"/>
    </row>
    <row r="1462" spans="1:5" ht="16.5" x14ac:dyDescent="0.3">
      <c r="A1462" s="74"/>
      <c r="B1462" s="74"/>
      <c r="C1462" s="74"/>
      <c r="D1462" s="74"/>
      <c r="E1462" s="74"/>
    </row>
    <row r="1463" spans="1:5" ht="16.5" x14ac:dyDescent="0.3">
      <c r="A1463" s="74"/>
      <c r="B1463" s="74"/>
      <c r="C1463" s="74"/>
      <c r="D1463" s="74"/>
      <c r="E1463" s="74"/>
    </row>
    <row r="1464" spans="1:5" ht="16.5" x14ac:dyDescent="0.3">
      <c r="A1464" s="74"/>
      <c r="B1464" s="74"/>
      <c r="C1464" s="74"/>
      <c r="D1464" s="74"/>
      <c r="E1464" s="74"/>
    </row>
    <row r="1465" spans="1:5" ht="16.5" x14ac:dyDescent="0.3">
      <c r="A1465" s="74"/>
      <c r="B1465" s="74"/>
      <c r="C1465" s="74"/>
      <c r="D1465" s="74"/>
      <c r="E1465" s="74"/>
    </row>
    <row r="1466" spans="1:5" ht="16.5" x14ac:dyDescent="0.3">
      <c r="A1466" s="74"/>
      <c r="B1466" s="74"/>
      <c r="C1466" s="74"/>
      <c r="D1466" s="74"/>
      <c r="E1466" s="74"/>
    </row>
    <row r="1467" spans="1:5" ht="16.5" x14ac:dyDescent="0.3">
      <c r="A1467" s="74"/>
      <c r="B1467" s="74"/>
      <c r="C1467" s="74"/>
      <c r="D1467" s="74"/>
      <c r="E1467" s="74"/>
    </row>
    <row r="1468" spans="1:5" ht="16.5" x14ac:dyDescent="0.3">
      <c r="A1468" s="74"/>
      <c r="B1468" s="74"/>
      <c r="C1468" s="74"/>
      <c r="D1468" s="74"/>
      <c r="E1468" s="74"/>
    </row>
    <row r="1469" spans="1:5" ht="16.5" x14ac:dyDescent="0.3">
      <c r="A1469" s="74"/>
      <c r="B1469" s="74"/>
      <c r="C1469" s="74"/>
      <c r="D1469" s="74"/>
      <c r="E1469" s="74"/>
    </row>
    <row r="1470" spans="1:5" ht="16.5" x14ac:dyDescent="0.3">
      <c r="A1470" s="74"/>
      <c r="B1470" s="74"/>
      <c r="C1470" s="74"/>
      <c r="D1470" s="74"/>
      <c r="E1470" s="74"/>
    </row>
    <row r="1471" spans="1:5" ht="16.5" x14ac:dyDescent="0.3">
      <c r="A1471" s="74"/>
      <c r="B1471" s="74"/>
      <c r="C1471" s="74"/>
      <c r="D1471" s="74"/>
      <c r="E1471" s="74"/>
    </row>
    <row r="1472" spans="1:5" ht="16.5" x14ac:dyDescent="0.3">
      <c r="A1472" s="74"/>
      <c r="B1472" s="74"/>
      <c r="C1472" s="74"/>
      <c r="D1472" s="74"/>
      <c r="E1472" s="74"/>
    </row>
    <row r="1473" spans="1:5" ht="16.5" x14ac:dyDescent="0.3">
      <c r="A1473" s="74"/>
      <c r="B1473" s="74"/>
      <c r="C1473" s="74"/>
      <c r="D1473" s="74"/>
      <c r="E1473" s="74"/>
    </row>
    <row r="1474" spans="1:5" ht="16.5" x14ac:dyDescent="0.3">
      <c r="A1474" s="74"/>
      <c r="B1474" s="74"/>
      <c r="C1474" s="74"/>
      <c r="D1474" s="74"/>
      <c r="E1474" s="74"/>
    </row>
    <row r="1475" spans="1:5" ht="16.5" x14ac:dyDescent="0.3">
      <c r="A1475" s="74"/>
      <c r="B1475" s="74"/>
      <c r="C1475" s="74"/>
      <c r="D1475" s="74"/>
      <c r="E1475" s="74"/>
    </row>
    <row r="1476" spans="1:5" ht="16.5" x14ac:dyDescent="0.3">
      <c r="A1476" s="74"/>
      <c r="B1476" s="74"/>
      <c r="C1476" s="74"/>
      <c r="D1476" s="74"/>
      <c r="E1476" s="74"/>
    </row>
    <row r="1477" spans="1:5" ht="16.5" x14ac:dyDescent="0.3">
      <c r="A1477" s="74"/>
      <c r="B1477" s="74"/>
      <c r="C1477" s="74"/>
      <c r="D1477" s="74"/>
      <c r="E1477" s="74"/>
    </row>
    <row r="1478" spans="1:5" ht="16.5" x14ac:dyDescent="0.3">
      <c r="A1478" s="74"/>
      <c r="B1478" s="74"/>
      <c r="C1478" s="74"/>
      <c r="D1478" s="74"/>
      <c r="E1478" s="74"/>
    </row>
    <row r="1479" spans="1:5" ht="16.5" x14ac:dyDescent="0.3">
      <c r="A1479" s="74"/>
      <c r="B1479" s="74"/>
      <c r="C1479" s="74"/>
      <c r="D1479" s="74"/>
      <c r="E1479" s="74"/>
    </row>
    <row r="1480" spans="1:5" ht="16.5" x14ac:dyDescent="0.3">
      <c r="A1480" s="74"/>
      <c r="B1480" s="74"/>
      <c r="C1480" s="74"/>
      <c r="D1480" s="74"/>
      <c r="E1480" s="74"/>
    </row>
    <row r="1481" spans="1:5" ht="16.5" x14ac:dyDescent="0.3">
      <c r="A1481" s="74"/>
      <c r="B1481" s="74"/>
      <c r="C1481" s="74"/>
      <c r="D1481" s="74"/>
      <c r="E1481" s="74"/>
    </row>
    <row r="1482" spans="1:5" ht="16.5" x14ac:dyDescent="0.3">
      <c r="A1482" s="74"/>
      <c r="B1482" s="74"/>
      <c r="C1482" s="74"/>
      <c r="D1482" s="74"/>
      <c r="E1482" s="74"/>
    </row>
    <row r="1483" spans="1:5" ht="16.5" x14ac:dyDescent="0.3">
      <c r="A1483" s="74"/>
      <c r="B1483" s="74"/>
      <c r="C1483" s="74"/>
      <c r="D1483" s="74"/>
      <c r="E1483" s="74"/>
    </row>
    <row r="1484" spans="1:5" ht="16.5" x14ac:dyDescent="0.3">
      <c r="A1484" s="74"/>
      <c r="B1484" s="74"/>
      <c r="C1484" s="74"/>
      <c r="D1484" s="74"/>
      <c r="E1484" s="74"/>
    </row>
    <row r="1485" spans="1:5" ht="16.5" x14ac:dyDescent="0.3">
      <c r="A1485" s="74"/>
      <c r="B1485" s="74"/>
      <c r="C1485" s="74"/>
      <c r="D1485" s="74"/>
      <c r="E1485" s="74"/>
    </row>
    <row r="1486" spans="1:5" ht="16.5" x14ac:dyDescent="0.3">
      <c r="A1486" s="74"/>
      <c r="B1486" s="74"/>
      <c r="C1486" s="74"/>
      <c r="D1486" s="74"/>
      <c r="E1486" s="74"/>
    </row>
    <row r="1487" spans="1:5" ht="16.5" x14ac:dyDescent="0.3">
      <c r="A1487" s="74"/>
      <c r="B1487" s="74"/>
      <c r="C1487" s="74"/>
      <c r="D1487" s="74"/>
      <c r="E1487" s="74"/>
    </row>
    <row r="1488" spans="1:5" ht="16.5" x14ac:dyDescent="0.3">
      <c r="A1488" s="74"/>
      <c r="B1488" s="74"/>
      <c r="C1488" s="74"/>
      <c r="D1488" s="74"/>
      <c r="E1488" s="74"/>
    </row>
    <row r="1489" spans="1:5" ht="16.5" x14ac:dyDescent="0.3">
      <c r="A1489" s="74"/>
      <c r="B1489" s="74"/>
      <c r="C1489" s="74"/>
      <c r="D1489" s="74"/>
      <c r="E1489" s="74"/>
    </row>
    <row r="1490" spans="1:5" ht="16.5" x14ac:dyDescent="0.3">
      <c r="A1490" s="74"/>
      <c r="B1490" s="74"/>
      <c r="C1490" s="74"/>
      <c r="D1490" s="74"/>
      <c r="E1490" s="74"/>
    </row>
    <row r="1491" spans="1:5" ht="16.5" x14ac:dyDescent="0.3">
      <c r="A1491" s="74"/>
      <c r="B1491" s="74"/>
      <c r="C1491" s="74"/>
      <c r="D1491" s="74"/>
      <c r="E1491" s="74"/>
    </row>
    <row r="1492" spans="1:5" ht="16.5" x14ac:dyDescent="0.3">
      <c r="A1492" s="74"/>
      <c r="B1492" s="74"/>
      <c r="C1492" s="74"/>
      <c r="D1492" s="74"/>
      <c r="E1492" s="74"/>
    </row>
    <row r="1493" spans="1:5" ht="16.5" x14ac:dyDescent="0.3">
      <c r="A1493" s="74"/>
      <c r="B1493" s="74"/>
      <c r="C1493" s="74"/>
      <c r="D1493" s="74"/>
      <c r="E1493" s="74"/>
    </row>
    <row r="1494" spans="1:5" ht="16.5" x14ac:dyDescent="0.3">
      <c r="A1494" s="74"/>
      <c r="B1494" s="74"/>
      <c r="C1494" s="74"/>
      <c r="D1494" s="74"/>
      <c r="E1494" s="74"/>
    </row>
    <row r="1495" spans="1:5" ht="16.5" x14ac:dyDescent="0.3">
      <c r="A1495" s="74"/>
      <c r="B1495" s="74"/>
      <c r="C1495" s="74"/>
      <c r="D1495" s="74"/>
      <c r="E1495" s="74"/>
    </row>
    <row r="1496" spans="1:5" ht="16.5" x14ac:dyDescent="0.3">
      <c r="A1496" s="74"/>
      <c r="B1496" s="74"/>
      <c r="C1496" s="74"/>
      <c r="D1496" s="74"/>
      <c r="E1496" s="74"/>
    </row>
    <row r="1497" spans="1:5" ht="16.5" x14ac:dyDescent="0.3">
      <c r="A1497" s="74"/>
      <c r="B1497" s="74"/>
      <c r="C1497" s="74"/>
      <c r="D1497" s="74"/>
      <c r="E1497" s="74"/>
    </row>
    <row r="1498" spans="1:5" ht="16.5" x14ac:dyDescent="0.3">
      <c r="A1498" s="74"/>
      <c r="B1498" s="74"/>
      <c r="C1498" s="74"/>
      <c r="D1498" s="74"/>
      <c r="E1498" s="74"/>
    </row>
    <row r="1499" spans="1:5" ht="16.5" x14ac:dyDescent="0.3">
      <c r="A1499" s="74"/>
      <c r="B1499" s="74"/>
      <c r="C1499" s="74"/>
      <c r="D1499" s="74"/>
      <c r="E1499" s="74"/>
    </row>
    <row r="1500" spans="1:5" ht="16.5" x14ac:dyDescent="0.3">
      <c r="A1500" s="74"/>
      <c r="B1500" s="74"/>
      <c r="C1500" s="74"/>
      <c r="D1500" s="74"/>
      <c r="E1500" s="74"/>
    </row>
    <row r="1501" spans="1:5" ht="16.5" x14ac:dyDescent="0.3">
      <c r="A1501" s="74"/>
      <c r="B1501" s="74"/>
      <c r="C1501" s="74"/>
      <c r="D1501" s="74"/>
      <c r="E1501" s="74"/>
    </row>
    <row r="1502" spans="1:5" ht="16.5" x14ac:dyDescent="0.3">
      <c r="A1502" s="74"/>
      <c r="B1502" s="74"/>
      <c r="C1502" s="74"/>
      <c r="D1502" s="74"/>
      <c r="E1502" s="74"/>
    </row>
    <row r="1503" spans="1:5" ht="16.5" x14ac:dyDescent="0.3">
      <c r="A1503" s="74"/>
      <c r="B1503" s="74"/>
      <c r="C1503" s="74"/>
      <c r="D1503" s="74"/>
      <c r="E1503" s="74"/>
    </row>
    <row r="1504" spans="1:5" ht="16.5" x14ac:dyDescent="0.3">
      <c r="A1504" s="74"/>
      <c r="B1504" s="74"/>
      <c r="C1504" s="74"/>
      <c r="D1504" s="74"/>
      <c r="E1504" s="74"/>
    </row>
    <row r="1505" spans="1:5" ht="16.5" x14ac:dyDescent="0.3">
      <c r="A1505" s="74"/>
      <c r="B1505" s="74"/>
      <c r="C1505" s="74"/>
      <c r="D1505" s="74"/>
      <c r="E1505" s="74"/>
    </row>
    <row r="1506" spans="1:5" ht="16.5" x14ac:dyDescent="0.3">
      <c r="A1506" s="74"/>
      <c r="B1506" s="74"/>
      <c r="C1506" s="74"/>
      <c r="D1506" s="74"/>
      <c r="E1506" s="74"/>
    </row>
    <row r="1507" spans="1:5" ht="16.5" x14ac:dyDescent="0.3">
      <c r="A1507" s="74"/>
      <c r="B1507" s="74"/>
      <c r="C1507" s="74"/>
      <c r="D1507" s="74"/>
      <c r="E1507" s="74"/>
    </row>
    <row r="1508" spans="1:5" ht="16.5" x14ac:dyDescent="0.3">
      <c r="A1508" s="74"/>
      <c r="B1508" s="74"/>
      <c r="C1508" s="74"/>
      <c r="D1508" s="74"/>
      <c r="E1508" s="74"/>
    </row>
    <row r="1509" spans="1:5" ht="16.5" x14ac:dyDescent="0.3">
      <c r="A1509" s="74"/>
      <c r="B1509" s="74"/>
      <c r="C1509" s="74"/>
      <c r="D1509" s="74"/>
      <c r="E1509" s="74"/>
    </row>
    <row r="1510" spans="1:5" ht="16.5" x14ac:dyDescent="0.3">
      <c r="A1510" s="74"/>
      <c r="B1510" s="74"/>
      <c r="C1510" s="74"/>
      <c r="D1510" s="74"/>
      <c r="E1510" s="74"/>
    </row>
    <row r="1511" spans="1:5" ht="16.5" x14ac:dyDescent="0.3">
      <c r="A1511" s="74"/>
      <c r="B1511" s="74"/>
      <c r="C1511" s="74"/>
      <c r="D1511" s="74"/>
      <c r="E1511" s="74"/>
    </row>
    <row r="1512" spans="1:5" ht="16.5" x14ac:dyDescent="0.3">
      <c r="A1512" s="74"/>
      <c r="B1512" s="74"/>
      <c r="C1512" s="74"/>
      <c r="D1512" s="74"/>
      <c r="E1512" s="74"/>
    </row>
    <row r="1513" spans="1:5" ht="16.5" x14ac:dyDescent="0.3">
      <c r="A1513" s="74"/>
      <c r="B1513" s="74"/>
      <c r="C1513" s="74"/>
      <c r="D1513" s="74"/>
      <c r="E1513" s="74"/>
    </row>
    <row r="1514" spans="1:5" ht="16.5" x14ac:dyDescent="0.3">
      <c r="A1514" s="74"/>
      <c r="B1514" s="74"/>
      <c r="C1514" s="74"/>
      <c r="D1514" s="74"/>
      <c r="E1514" s="74"/>
    </row>
    <row r="1515" spans="1:5" ht="16.5" x14ac:dyDescent="0.3">
      <c r="A1515" s="74"/>
      <c r="B1515" s="74"/>
      <c r="C1515" s="74"/>
      <c r="D1515" s="74"/>
      <c r="E1515" s="74"/>
    </row>
    <row r="1516" spans="1:5" ht="16.5" x14ac:dyDescent="0.3">
      <c r="A1516" s="74"/>
      <c r="B1516" s="74"/>
      <c r="C1516" s="74"/>
      <c r="D1516" s="74"/>
      <c r="E1516" s="74"/>
    </row>
    <row r="1517" spans="1:5" ht="16.5" x14ac:dyDescent="0.3">
      <c r="A1517" s="74"/>
      <c r="B1517" s="74"/>
      <c r="C1517" s="74"/>
      <c r="D1517" s="74"/>
      <c r="E1517" s="74"/>
    </row>
    <row r="1518" spans="1:5" ht="16.5" x14ac:dyDescent="0.3">
      <c r="A1518" s="74"/>
      <c r="B1518" s="74"/>
      <c r="C1518" s="74"/>
      <c r="D1518" s="74"/>
      <c r="E1518" s="74"/>
    </row>
    <row r="1519" spans="1:5" ht="16.5" x14ac:dyDescent="0.3">
      <c r="A1519" s="74"/>
      <c r="B1519" s="74"/>
      <c r="C1519" s="74"/>
      <c r="D1519" s="74"/>
      <c r="E1519" s="74"/>
    </row>
    <row r="1520" spans="1:5" ht="16.5" x14ac:dyDescent="0.3">
      <c r="A1520" s="74"/>
      <c r="B1520" s="74"/>
      <c r="C1520" s="74"/>
      <c r="D1520" s="74"/>
      <c r="E1520" s="74"/>
    </row>
    <row r="1521" spans="1:5" ht="16.5" x14ac:dyDescent="0.3">
      <c r="A1521" s="74"/>
      <c r="B1521" s="74"/>
      <c r="C1521" s="74"/>
      <c r="D1521" s="74"/>
      <c r="E1521" s="74"/>
    </row>
    <row r="1522" spans="1:5" ht="16.5" x14ac:dyDescent="0.3">
      <c r="A1522" s="74"/>
      <c r="B1522" s="74"/>
      <c r="C1522" s="74"/>
      <c r="D1522" s="74"/>
      <c r="E1522" s="74"/>
    </row>
    <row r="1523" spans="1:5" ht="16.5" x14ac:dyDescent="0.3">
      <c r="A1523" s="74"/>
      <c r="B1523" s="74"/>
      <c r="C1523" s="74"/>
      <c r="D1523" s="74"/>
      <c r="E1523" s="74"/>
    </row>
    <row r="1524" spans="1:5" ht="16.5" x14ac:dyDescent="0.3">
      <c r="A1524" s="74"/>
      <c r="B1524" s="74"/>
      <c r="C1524" s="74"/>
      <c r="D1524" s="74"/>
      <c r="E1524" s="74"/>
    </row>
    <row r="1525" spans="1:5" ht="16.5" x14ac:dyDescent="0.3">
      <c r="A1525" s="74"/>
      <c r="B1525" s="74"/>
      <c r="C1525" s="74"/>
      <c r="D1525" s="74"/>
      <c r="E1525" s="74"/>
    </row>
    <row r="1526" spans="1:5" ht="16.5" x14ac:dyDescent="0.3">
      <c r="A1526" s="74"/>
      <c r="B1526" s="74"/>
      <c r="C1526" s="74"/>
      <c r="D1526" s="74"/>
      <c r="E1526" s="74"/>
    </row>
    <row r="1527" spans="1:5" ht="16.5" x14ac:dyDescent="0.3">
      <c r="A1527" s="74"/>
      <c r="B1527" s="74"/>
      <c r="C1527" s="74"/>
      <c r="D1527" s="74"/>
      <c r="E1527" s="74"/>
    </row>
    <row r="1528" spans="1:5" ht="16.5" x14ac:dyDescent="0.3">
      <c r="A1528" s="74"/>
      <c r="B1528" s="74"/>
      <c r="C1528" s="74"/>
      <c r="D1528" s="74"/>
      <c r="E1528" s="74"/>
    </row>
    <row r="1529" spans="1:5" ht="16.5" x14ac:dyDescent="0.3">
      <c r="A1529" s="74"/>
      <c r="B1529" s="74"/>
      <c r="C1529" s="74"/>
      <c r="D1529" s="74"/>
      <c r="E1529" s="74"/>
    </row>
    <row r="1530" spans="1:5" ht="16.5" x14ac:dyDescent="0.3">
      <c r="A1530" s="74"/>
      <c r="B1530" s="74"/>
      <c r="C1530" s="74"/>
      <c r="D1530" s="74"/>
      <c r="E1530" s="74"/>
    </row>
    <row r="1531" spans="1:5" ht="16.5" x14ac:dyDescent="0.3">
      <c r="A1531" s="74"/>
      <c r="B1531" s="74"/>
      <c r="C1531" s="74"/>
      <c r="D1531" s="74"/>
      <c r="E1531" s="74"/>
    </row>
    <row r="1532" spans="1:5" ht="16.5" x14ac:dyDescent="0.3">
      <c r="A1532" s="74"/>
      <c r="B1532" s="74"/>
      <c r="C1532" s="74"/>
      <c r="D1532" s="74"/>
      <c r="E1532" s="74"/>
    </row>
    <row r="1533" spans="1:5" ht="16.5" x14ac:dyDescent="0.3">
      <c r="A1533" s="74"/>
      <c r="B1533" s="74"/>
      <c r="C1533" s="74"/>
      <c r="D1533" s="74"/>
      <c r="E1533" s="74"/>
    </row>
    <row r="1534" spans="1:5" ht="16.5" x14ac:dyDescent="0.3">
      <c r="A1534" s="74"/>
      <c r="B1534" s="74"/>
      <c r="C1534" s="74"/>
      <c r="D1534" s="74"/>
      <c r="E1534" s="74"/>
    </row>
    <row r="1535" spans="1:5" ht="16.5" x14ac:dyDescent="0.3">
      <c r="A1535" s="74"/>
      <c r="B1535" s="74"/>
      <c r="C1535" s="74"/>
      <c r="D1535" s="74"/>
      <c r="E1535" s="74"/>
    </row>
    <row r="1536" spans="1:5" ht="16.5" x14ac:dyDescent="0.3">
      <c r="A1536" s="74"/>
      <c r="B1536" s="74"/>
      <c r="C1536" s="74"/>
      <c r="D1536" s="74"/>
      <c r="E1536" s="74"/>
    </row>
    <row r="1537" spans="1:5" ht="16.5" x14ac:dyDescent="0.3">
      <c r="A1537" s="74"/>
      <c r="B1537" s="74"/>
      <c r="C1537" s="74"/>
      <c r="D1537" s="74"/>
      <c r="E1537" s="74"/>
    </row>
    <row r="1538" spans="1:5" ht="16.5" x14ac:dyDescent="0.3">
      <c r="A1538" s="74"/>
      <c r="B1538" s="74"/>
      <c r="C1538" s="74"/>
      <c r="D1538" s="74"/>
      <c r="E1538" s="74"/>
    </row>
    <row r="1539" spans="1:5" ht="16.5" x14ac:dyDescent="0.3">
      <c r="A1539" s="74"/>
      <c r="B1539" s="74"/>
      <c r="C1539" s="74"/>
      <c r="D1539" s="74"/>
      <c r="E1539" s="74"/>
    </row>
    <row r="1540" spans="1:5" ht="16.5" x14ac:dyDescent="0.3">
      <c r="A1540" s="74"/>
      <c r="B1540" s="74"/>
      <c r="C1540" s="74"/>
      <c r="D1540" s="74"/>
      <c r="E1540" s="74"/>
    </row>
    <row r="1541" spans="1:5" ht="16.5" x14ac:dyDescent="0.3">
      <c r="A1541" s="74"/>
      <c r="B1541" s="74"/>
      <c r="C1541" s="74"/>
      <c r="D1541" s="74"/>
      <c r="E1541" s="74"/>
    </row>
    <row r="1542" spans="1:5" ht="16.5" x14ac:dyDescent="0.3">
      <c r="A1542" s="74"/>
      <c r="B1542" s="74"/>
      <c r="C1542" s="74"/>
      <c r="D1542" s="74"/>
      <c r="E1542" s="74"/>
    </row>
    <row r="1543" spans="1:5" ht="16.5" x14ac:dyDescent="0.3">
      <c r="A1543" s="74"/>
      <c r="B1543" s="74"/>
      <c r="C1543" s="74"/>
      <c r="D1543" s="74"/>
      <c r="E1543" s="74"/>
    </row>
    <row r="1544" spans="1:5" ht="16.5" x14ac:dyDescent="0.3">
      <c r="A1544" s="74"/>
      <c r="B1544" s="74"/>
      <c r="C1544" s="74"/>
      <c r="D1544" s="74"/>
      <c r="E1544" s="74"/>
    </row>
    <row r="1545" spans="1:5" ht="16.5" x14ac:dyDescent="0.3">
      <c r="A1545" s="74"/>
      <c r="B1545" s="74"/>
      <c r="C1545" s="74"/>
      <c r="D1545" s="74"/>
      <c r="E1545" s="74"/>
    </row>
    <row r="1546" spans="1:5" ht="16.5" x14ac:dyDescent="0.3">
      <c r="A1546" s="74"/>
      <c r="B1546" s="74"/>
      <c r="C1546" s="74"/>
      <c r="D1546" s="74"/>
      <c r="E1546" s="74"/>
    </row>
    <row r="1547" spans="1:5" ht="16.5" x14ac:dyDescent="0.3">
      <c r="A1547" s="74"/>
      <c r="B1547" s="74"/>
      <c r="C1547" s="74"/>
      <c r="D1547" s="74"/>
      <c r="E1547" s="74"/>
    </row>
    <row r="1548" spans="1:5" ht="16.5" x14ac:dyDescent="0.3">
      <c r="A1548" s="74"/>
      <c r="B1548" s="74"/>
      <c r="C1548" s="74"/>
      <c r="D1548" s="74"/>
      <c r="E1548" s="74"/>
    </row>
    <row r="1549" spans="1:5" ht="16.5" x14ac:dyDescent="0.3">
      <c r="A1549" s="74"/>
      <c r="B1549" s="74"/>
      <c r="C1549" s="74"/>
      <c r="D1549" s="74"/>
      <c r="E1549" s="74"/>
    </row>
    <row r="1550" spans="1:5" ht="16.5" x14ac:dyDescent="0.3">
      <c r="A1550" s="74"/>
      <c r="B1550" s="74"/>
      <c r="C1550" s="74"/>
      <c r="D1550" s="74"/>
      <c r="E1550" s="74"/>
    </row>
    <row r="1551" spans="1:5" ht="16.5" x14ac:dyDescent="0.3">
      <c r="A1551" s="74"/>
      <c r="B1551" s="74"/>
      <c r="C1551" s="74"/>
      <c r="D1551" s="74"/>
      <c r="E1551" s="74"/>
    </row>
    <row r="1552" spans="1:5" ht="16.5" x14ac:dyDescent="0.3">
      <c r="A1552" s="74"/>
      <c r="B1552" s="74"/>
      <c r="C1552" s="74"/>
      <c r="D1552" s="74"/>
      <c r="E1552" s="74"/>
    </row>
    <row r="1553" spans="1:5" ht="16.5" x14ac:dyDescent="0.3">
      <c r="A1553" s="74"/>
      <c r="B1553" s="74"/>
      <c r="C1553" s="74"/>
      <c r="D1553" s="74"/>
      <c r="E1553" s="74"/>
    </row>
    <row r="1554" spans="1:5" ht="16.5" x14ac:dyDescent="0.3">
      <c r="A1554" s="74"/>
      <c r="B1554" s="74"/>
      <c r="C1554" s="74"/>
      <c r="D1554" s="74"/>
      <c r="E1554" s="74"/>
    </row>
    <row r="1555" spans="1:5" ht="16.5" x14ac:dyDescent="0.3">
      <c r="A1555" s="74"/>
      <c r="B1555" s="74"/>
      <c r="C1555" s="74"/>
      <c r="D1555" s="74"/>
      <c r="E1555" s="74"/>
    </row>
    <row r="1556" spans="1:5" ht="16.5" x14ac:dyDescent="0.3">
      <c r="A1556" s="74"/>
      <c r="B1556" s="74"/>
      <c r="C1556" s="74"/>
      <c r="D1556" s="74"/>
      <c r="E1556" s="74"/>
    </row>
    <row r="1557" spans="1:5" ht="16.5" x14ac:dyDescent="0.3">
      <c r="A1557" s="74"/>
      <c r="B1557" s="74"/>
      <c r="C1557" s="74"/>
      <c r="D1557" s="74"/>
      <c r="E1557" s="74"/>
    </row>
    <row r="1558" spans="1:5" ht="16.5" x14ac:dyDescent="0.3">
      <c r="A1558" s="74"/>
      <c r="B1558" s="74"/>
      <c r="C1558" s="74"/>
      <c r="D1558" s="74"/>
      <c r="E1558" s="74"/>
    </row>
    <row r="1559" spans="1:5" ht="16.5" x14ac:dyDescent="0.3">
      <c r="A1559" s="74"/>
      <c r="B1559" s="74"/>
      <c r="C1559" s="74"/>
      <c r="D1559" s="74"/>
      <c r="E1559" s="74"/>
    </row>
    <row r="1560" spans="1:5" ht="16.5" x14ac:dyDescent="0.3">
      <c r="A1560" s="74"/>
      <c r="B1560" s="74"/>
      <c r="C1560" s="74"/>
      <c r="D1560" s="74"/>
      <c r="E1560" s="74"/>
    </row>
    <row r="1561" spans="1:5" ht="16.5" x14ac:dyDescent="0.3">
      <c r="A1561" s="74"/>
      <c r="B1561" s="74"/>
      <c r="C1561" s="74"/>
      <c r="D1561" s="74"/>
      <c r="E1561" s="74"/>
    </row>
    <row r="1562" spans="1:5" ht="16.5" x14ac:dyDescent="0.3">
      <c r="A1562" s="74"/>
      <c r="B1562" s="74"/>
      <c r="C1562" s="74"/>
      <c r="D1562" s="74"/>
      <c r="E1562" s="74"/>
    </row>
    <row r="1563" spans="1:5" ht="16.5" x14ac:dyDescent="0.3">
      <c r="A1563" s="74"/>
      <c r="B1563" s="74"/>
      <c r="C1563" s="74"/>
      <c r="D1563" s="74"/>
      <c r="E1563" s="74"/>
    </row>
    <row r="1564" spans="1:5" ht="16.5" x14ac:dyDescent="0.3">
      <c r="A1564" s="74"/>
      <c r="B1564" s="74"/>
      <c r="C1564" s="74"/>
      <c r="D1564" s="74"/>
      <c r="E1564" s="74"/>
    </row>
    <row r="1565" spans="1:5" ht="16.5" x14ac:dyDescent="0.3">
      <c r="A1565" s="74"/>
      <c r="B1565" s="74"/>
      <c r="C1565" s="74"/>
      <c r="D1565" s="74"/>
      <c r="E1565" s="74"/>
    </row>
    <row r="1566" spans="1:5" ht="16.5" x14ac:dyDescent="0.3">
      <c r="A1566" s="74"/>
      <c r="B1566" s="74"/>
      <c r="C1566" s="74"/>
      <c r="D1566" s="74"/>
      <c r="E1566" s="74"/>
    </row>
    <row r="1567" spans="1:5" ht="16.5" x14ac:dyDescent="0.3">
      <c r="A1567" s="74"/>
      <c r="B1567" s="74"/>
      <c r="C1567" s="74"/>
      <c r="D1567" s="74"/>
      <c r="E1567" s="74"/>
    </row>
    <row r="1568" spans="1:5" ht="16.5" x14ac:dyDescent="0.3">
      <c r="A1568" s="74"/>
      <c r="B1568" s="74"/>
      <c r="C1568" s="74"/>
      <c r="D1568" s="74"/>
      <c r="E1568" s="74"/>
    </row>
    <row r="1569" spans="1:5" ht="16.5" x14ac:dyDescent="0.3">
      <c r="A1569" s="74"/>
      <c r="B1569" s="74"/>
      <c r="C1569" s="74"/>
      <c r="D1569" s="74"/>
      <c r="E1569" s="74"/>
    </row>
    <row r="1570" spans="1:5" ht="16.5" x14ac:dyDescent="0.3">
      <c r="A1570" s="74"/>
      <c r="B1570" s="74"/>
      <c r="C1570" s="74"/>
      <c r="D1570" s="74"/>
      <c r="E1570" s="74"/>
    </row>
    <row r="1571" spans="1:5" ht="16.5" x14ac:dyDescent="0.3">
      <c r="A1571" s="74"/>
      <c r="B1571" s="74"/>
      <c r="C1571" s="74"/>
      <c r="D1571" s="74"/>
      <c r="E1571" s="74"/>
    </row>
    <row r="1572" spans="1:5" ht="16.5" x14ac:dyDescent="0.3">
      <c r="A1572" s="74"/>
      <c r="B1572" s="74"/>
      <c r="C1572" s="74"/>
      <c r="D1572" s="74"/>
      <c r="E1572" s="74"/>
    </row>
    <row r="1573" spans="1:5" ht="16.5" x14ac:dyDescent="0.3">
      <c r="A1573" s="74"/>
      <c r="B1573" s="74"/>
      <c r="C1573" s="74"/>
      <c r="D1573" s="74"/>
      <c r="E1573" s="74"/>
    </row>
    <row r="1574" spans="1:5" ht="16.5" x14ac:dyDescent="0.3">
      <c r="A1574" s="74"/>
      <c r="B1574" s="74"/>
      <c r="C1574" s="74"/>
      <c r="D1574" s="74"/>
      <c r="E1574" s="74"/>
    </row>
    <row r="1575" spans="1:5" ht="16.5" x14ac:dyDescent="0.3">
      <c r="A1575" s="74"/>
      <c r="B1575" s="74"/>
      <c r="C1575" s="74"/>
      <c r="D1575" s="74"/>
      <c r="E1575" s="74"/>
    </row>
    <row r="1576" spans="1:5" ht="16.5" x14ac:dyDescent="0.3">
      <c r="A1576" s="74"/>
      <c r="B1576" s="74"/>
      <c r="C1576" s="74"/>
      <c r="D1576" s="74"/>
      <c r="E1576" s="74"/>
    </row>
    <row r="1577" spans="1:5" ht="16.5" x14ac:dyDescent="0.3">
      <c r="A1577" s="74"/>
      <c r="B1577" s="74"/>
      <c r="C1577" s="74"/>
      <c r="D1577" s="74"/>
      <c r="E1577" s="74"/>
    </row>
    <row r="1578" spans="1:5" ht="16.5" x14ac:dyDescent="0.3">
      <c r="A1578" s="74"/>
      <c r="B1578" s="74"/>
      <c r="C1578" s="74"/>
      <c r="D1578" s="74"/>
      <c r="E1578" s="74"/>
    </row>
    <row r="1579" spans="1:5" ht="16.5" x14ac:dyDescent="0.3">
      <c r="A1579" s="74"/>
      <c r="B1579" s="74"/>
      <c r="C1579" s="74"/>
      <c r="D1579" s="74"/>
      <c r="E1579" s="74"/>
    </row>
    <row r="1580" spans="1:5" ht="16.5" x14ac:dyDescent="0.3">
      <c r="A1580" s="74"/>
      <c r="B1580" s="74"/>
      <c r="C1580" s="74"/>
      <c r="D1580" s="74"/>
      <c r="E1580" s="74"/>
    </row>
    <row r="1581" spans="1:5" ht="16.5" x14ac:dyDescent="0.3">
      <c r="A1581" s="74"/>
      <c r="B1581" s="74"/>
      <c r="C1581" s="74"/>
      <c r="D1581" s="74"/>
      <c r="E1581" s="74"/>
    </row>
    <row r="1582" spans="1:5" ht="16.5" x14ac:dyDescent="0.3">
      <c r="A1582" s="74"/>
      <c r="B1582" s="74"/>
      <c r="C1582" s="74"/>
      <c r="D1582" s="74"/>
      <c r="E1582" s="74"/>
    </row>
    <row r="1583" spans="1:5" ht="16.5" x14ac:dyDescent="0.3">
      <c r="A1583" s="74"/>
      <c r="B1583" s="74"/>
      <c r="C1583" s="74"/>
      <c r="D1583" s="74"/>
      <c r="E1583" s="74"/>
    </row>
    <row r="1584" spans="1:5" ht="16.5" x14ac:dyDescent="0.3">
      <c r="A1584" s="74"/>
      <c r="B1584" s="74"/>
      <c r="C1584" s="74"/>
      <c r="D1584" s="74"/>
      <c r="E1584" s="74"/>
    </row>
    <row r="1585" spans="1:5" ht="16.5" x14ac:dyDescent="0.3">
      <c r="A1585" s="74"/>
      <c r="B1585" s="74"/>
      <c r="C1585" s="74"/>
      <c r="D1585" s="74"/>
      <c r="E1585" s="74"/>
    </row>
    <row r="1586" spans="1:5" ht="16.5" x14ac:dyDescent="0.3">
      <c r="A1586" s="74"/>
      <c r="B1586" s="74"/>
      <c r="C1586" s="74"/>
      <c r="D1586" s="74"/>
      <c r="E1586" s="74"/>
    </row>
    <row r="1587" spans="1:5" ht="16.5" x14ac:dyDescent="0.3">
      <c r="A1587" s="74"/>
      <c r="B1587" s="74"/>
      <c r="C1587" s="74"/>
      <c r="D1587" s="74"/>
      <c r="E1587" s="74"/>
    </row>
    <row r="1588" spans="1:5" ht="16.5" x14ac:dyDescent="0.3">
      <c r="A1588" s="74"/>
      <c r="B1588" s="74"/>
      <c r="C1588" s="74"/>
      <c r="D1588" s="74"/>
      <c r="E1588" s="74"/>
    </row>
    <row r="1589" spans="1:5" ht="16.5" x14ac:dyDescent="0.3">
      <c r="A1589" s="74"/>
      <c r="B1589" s="74"/>
      <c r="C1589" s="74"/>
      <c r="D1589" s="74"/>
      <c r="E1589" s="74"/>
    </row>
    <row r="1590" spans="1:5" ht="16.5" x14ac:dyDescent="0.3">
      <c r="A1590" s="74"/>
      <c r="B1590" s="74"/>
      <c r="C1590" s="74"/>
      <c r="D1590" s="74"/>
      <c r="E1590" s="74"/>
    </row>
    <row r="1591" spans="1:5" ht="16.5" x14ac:dyDescent="0.3">
      <c r="A1591" s="74"/>
      <c r="B1591" s="74"/>
      <c r="C1591" s="74"/>
      <c r="D1591" s="74"/>
      <c r="E1591" s="74"/>
    </row>
    <row r="1592" spans="1:5" ht="16.5" x14ac:dyDescent="0.3">
      <c r="A1592" s="74"/>
      <c r="B1592" s="74"/>
      <c r="C1592" s="74"/>
      <c r="D1592" s="74"/>
      <c r="E1592" s="74"/>
    </row>
    <row r="1593" spans="1:5" ht="16.5" x14ac:dyDescent="0.3">
      <c r="A1593" s="74"/>
      <c r="B1593" s="74"/>
      <c r="C1593" s="74"/>
      <c r="D1593" s="74"/>
      <c r="E1593" s="74"/>
    </row>
    <row r="1594" spans="1:5" ht="16.5" x14ac:dyDescent="0.3">
      <c r="A1594" s="74"/>
      <c r="B1594" s="74"/>
      <c r="C1594" s="74"/>
      <c r="D1594" s="74"/>
      <c r="E1594" s="74"/>
    </row>
    <row r="1595" spans="1:5" ht="16.5" x14ac:dyDescent="0.3">
      <c r="A1595" s="74"/>
      <c r="B1595" s="74"/>
      <c r="C1595" s="74"/>
      <c r="D1595" s="74"/>
      <c r="E1595" s="74"/>
    </row>
    <row r="1596" spans="1:5" ht="16.5" x14ac:dyDescent="0.3">
      <c r="A1596" s="74"/>
      <c r="B1596" s="74"/>
      <c r="C1596" s="74"/>
      <c r="D1596" s="74"/>
      <c r="E1596" s="74"/>
    </row>
    <row r="1597" spans="1:5" ht="16.5" x14ac:dyDescent="0.3">
      <c r="A1597" s="74"/>
      <c r="B1597" s="74"/>
      <c r="C1597" s="74"/>
      <c r="D1597" s="74"/>
      <c r="E1597" s="74"/>
    </row>
    <row r="1598" spans="1:5" ht="16.5" x14ac:dyDescent="0.3">
      <c r="A1598" s="74"/>
      <c r="B1598" s="74"/>
      <c r="C1598" s="74"/>
      <c r="D1598" s="74"/>
      <c r="E1598" s="74"/>
    </row>
    <row r="1599" spans="1:5" ht="16.5" x14ac:dyDescent="0.3">
      <c r="A1599" s="74"/>
      <c r="B1599" s="74"/>
      <c r="C1599" s="74"/>
      <c r="D1599" s="74"/>
      <c r="E1599" s="74"/>
    </row>
    <row r="1600" spans="1:5" ht="16.5" x14ac:dyDescent="0.3">
      <c r="A1600" s="74"/>
      <c r="B1600" s="74"/>
      <c r="C1600" s="74"/>
      <c r="D1600" s="74"/>
      <c r="E1600" s="74"/>
    </row>
    <row r="1601" spans="1:5" ht="16.5" x14ac:dyDescent="0.3">
      <c r="A1601" s="74"/>
      <c r="B1601" s="74"/>
      <c r="C1601" s="74"/>
      <c r="D1601" s="74"/>
      <c r="E1601" s="74"/>
    </row>
    <row r="1602" spans="1:5" ht="16.5" x14ac:dyDescent="0.3">
      <c r="A1602" s="74"/>
      <c r="B1602" s="74"/>
      <c r="C1602" s="74"/>
      <c r="D1602" s="74"/>
      <c r="E1602" s="74"/>
    </row>
    <row r="1603" spans="1:5" ht="16.5" x14ac:dyDescent="0.3">
      <c r="A1603" s="74"/>
      <c r="B1603" s="74"/>
      <c r="C1603" s="74"/>
      <c r="D1603" s="74"/>
      <c r="E1603" s="74"/>
    </row>
    <row r="1604" spans="1:5" ht="16.5" x14ac:dyDescent="0.3">
      <c r="A1604" s="74"/>
      <c r="B1604" s="74"/>
      <c r="C1604" s="74"/>
      <c r="D1604" s="74"/>
      <c r="E1604" s="74"/>
    </row>
    <row r="1605" spans="1:5" ht="16.5" x14ac:dyDescent="0.3">
      <c r="A1605" s="74"/>
      <c r="B1605" s="74"/>
      <c r="C1605" s="74"/>
      <c r="D1605" s="74"/>
      <c r="E1605" s="74"/>
    </row>
    <row r="1606" spans="1:5" ht="16.5" x14ac:dyDescent="0.3">
      <c r="A1606" s="74"/>
      <c r="B1606" s="74"/>
      <c r="C1606" s="74"/>
      <c r="D1606" s="74"/>
      <c r="E1606" s="74"/>
    </row>
    <row r="1607" spans="1:5" ht="16.5" x14ac:dyDescent="0.3">
      <c r="A1607" s="74"/>
      <c r="B1607" s="74"/>
      <c r="C1607" s="74"/>
      <c r="D1607" s="74"/>
      <c r="E1607" s="74"/>
    </row>
    <row r="1608" spans="1:5" ht="16.5" x14ac:dyDescent="0.3">
      <c r="A1608" s="74"/>
      <c r="B1608" s="74"/>
      <c r="C1608" s="74"/>
      <c r="D1608" s="74"/>
      <c r="E1608" s="74"/>
    </row>
    <row r="1609" spans="1:5" ht="16.5" x14ac:dyDescent="0.3">
      <c r="A1609" s="74"/>
      <c r="B1609" s="74"/>
      <c r="C1609" s="74"/>
      <c r="D1609" s="74"/>
      <c r="E1609" s="74"/>
    </row>
    <row r="1610" spans="1:5" ht="16.5" x14ac:dyDescent="0.3">
      <c r="A1610" s="74"/>
      <c r="B1610" s="74"/>
      <c r="C1610" s="74"/>
      <c r="D1610" s="74"/>
      <c r="E1610" s="74"/>
    </row>
    <row r="1611" spans="1:5" ht="16.5" x14ac:dyDescent="0.3">
      <c r="A1611" s="74"/>
      <c r="B1611" s="74"/>
      <c r="C1611" s="74"/>
      <c r="D1611" s="74"/>
      <c r="E1611" s="74"/>
    </row>
    <row r="1612" spans="1:5" ht="16.5" x14ac:dyDescent="0.3">
      <c r="A1612" s="74"/>
      <c r="B1612" s="74"/>
      <c r="C1612" s="74"/>
      <c r="D1612" s="74"/>
      <c r="E1612" s="74"/>
    </row>
    <row r="1613" spans="1:5" ht="16.5" x14ac:dyDescent="0.3">
      <c r="A1613" s="74"/>
      <c r="B1613" s="74"/>
      <c r="C1613" s="74"/>
      <c r="D1613" s="74"/>
      <c r="E1613" s="74"/>
    </row>
    <row r="1614" spans="1:5" ht="16.5" x14ac:dyDescent="0.3">
      <c r="A1614" s="74"/>
      <c r="B1614" s="74"/>
      <c r="C1614" s="74"/>
      <c r="D1614" s="74"/>
      <c r="E1614" s="74"/>
    </row>
    <row r="1615" spans="1:5" ht="16.5" x14ac:dyDescent="0.3">
      <c r="A1615" s="74"/>
      <c r="B1615" s="74"/>
      <c r="C1615" s="74"/>
      <c r="D1615" s="74"/>
      <c r="E1615" s="74"/>
    </row>
    <row r="1616" spans="1:5" ht="16.5" x14ac:dyDescent="0.3">
      <c r="A1616" s="74"/>
      <c r="B1616" s="74"/>
      <c r="C1616" s="74"/>
      <c r="D1616" s="74"/>
      <c r="E1616" s="74"/>
    </row>
    <row r="1617" spans="1:5" ht="16.5" x14ac:dyDescent="0.3">
      <c r="A1617" s="74"/>
      <c r="B1617" s="74"/>
      <c r="C1617" s="74"/>
      <c r="D1617" s="74"/>
      <c r="E1617" s="74"/>
    </row>
    <row r="1618" spans="1:5" ht="16.5" x14ac:dyDescent="0.3">
      <c r="A1618" s="74"/>
      <c r="B1618" s="74"/>
      <c r="C1618" s="74"/>
      <c r="D1618" s="74"/>
      <c r="E1618" s="74"/>
    </row>
    <row r="1619" spans="1:5" ht="16.5" x14ac:dyDescent="0.3">
      <c r="A1619" s="74"/>
      <c r="B1619" s="74"/>
      <c r="C1619" s="74"/>
      <c r="D1619" s="74"/>
      <c r="E1619" s="74"/>
    </row>
    <row r="1620" spans="1:5" ht="16.5" x14ac:dyDescent="0.3">
      <c r="A1620" s="74"/>
      <c r="B1620" s="74"/>
      <c r="C1620" s="74"/>
      <c r="D1620" s="74"/>
      <c r="E1620" s="74"/>
    </row>
    <row r="1621" spans="1:5" ht="16.5" x14ac:dyDescent="0.3">
      <c r="A1621" s="74"/>
      <c r="B1621" s="74"/>
      <c r="C1621" s="74"/>
      <c r="D1621" s="74"/>
      <c r="E1621" s="74"/>
    </row>
    <row r="1622" spans="1:5" ht="16.5" x14ac:dyDescent="0.3">
      <c r="A1622" s="74"/>
      <c r="B1622" s="74"/>
      <c r="C1622" s="74"/>
      <c r="D1622" s="74"/>
      <c r="E1622" s="74"/>
    </row>
    <row r="1623" spans="1:5" ht="16.5" x14ac:dyDescent="0.3">
      <c r="A1623" s="74"/>
      <c r="B1623" s="74"/>
      <c r="C1623" s="74"/>
      <c r="D1623" s="74"/>
      <c r="E1623" s="74"/>
    </row>
    <row r="1624" spans="1:5" ht="16.5" x14ac:dyDescent="0.3">
      <c r="A1624" s="74"/>
      <c r="B1624" s="74"/>
      <c r="C1624" s="74"/>
      <c r="D1624" s="74"/>
      <c r="E1624" s="74"/>
    </row>
    <row r="1625" spans="1:5" ht="16.5" x14ac:dyDescent="0.3">
      <c r="A1625" s="74"/>
      <c r="B1625" s="74"/>
      <c r="C1625" s="74"/>
      <c r="D1625" s="74"/>
      <c r="E1625" s="74"/>
    </row>
    <row r="1626" spans="1:5" ht="16.5" x14ac:dyDescent="0.3">
      <c r="A1626" s="74"/>
      <c r="B1626" s="74"/>
      <c r="C1626" s="74"/>
      <c r="D1626" s="74"/>
      <c r="E1626" s="74"/>
    </row>
    <row r="1627" spans="1:5" ht="16.5" x14ac:dyDescent="0.3">
      <c r="A1627" s="74"/>
      <c r="B1627" s="74"/>
      <c r="C1627" s="74"/>
      <c r="D1627" s="74"/>
      <c r="E1627" s="74"/>
    </row>
    <row r="1628" spans="1:5" ht="16.5" x14ac:dyDescent="0.3">
      <c r="A1628" s="74"/>
      <c r="B1628" s="74"/>
      <c r="C1628" s="74"/>
      <c r="D1628" s="74"/>
      <c r="E1628" s="74"/>
    </row>
    <row r="1629" spans="1:5" ht="16.5" x14ac:dyDescent="0.3">
      <c r="A1629" s="74"/>
      <c r="B1629" s="74"/>
      <c r="C1629" s="74"/>
      <c r="D1629" s="74"/>
      <c r="E1629" s="74"/>
    </row>
    <row r="1630" spans="1:5" ht="16.5" x14ac:dyDescent="0.3">
      <c r="A1630" s="74"/>
      <c r="B1630" s="74"/>
      <c r="C1630" s="74"/>
      <c r="D1630" s="74"/>
      <c r="E1630" s="74"/>
    </row>
    <row r="1631" spans="1:5" ht="16.5" x14ac:dyDescent="0.3">
      <c r="A1631" s="74"/>
      <c r="B1631" s="74"/>
      <c r="C1631" s="74"/>
      <c r="D1631" s="74"/>
      <c r="E1631" s="74"/>
    </row>
    <row r="1632" spans="1:5" ht="16.5" x14ac:dyDescent="0.3">
      <c r="A1632" s="74"/>
      <c r="B1632" s="74"/>
      <c r="C1632" s="74"/>
      <c r="D1632" s="74"/>
      <c r="E1632" s="74"/>
    </row>
    <row r="1633" spans="1:5" ht="16.5" x14ac:dyDescent="0.3">
      <c r="A1633" s="74"/>
      <c r="B1633" s="74"/>
      <c r="C1633" s="74"/>
      <c r="D1633" s="74"/>
      <c r="E1633" s="74"/>
    </row>
    <row r="1634" spans="1:5" ht="16.5" x14ac:dyDescent="0.3">
      <c r="A1634" s="74"/>
      <c r="B1634" s="74"/>
      <c r="C1634" s="74"/>
      <c r="D1634" s="74"/>
      <c r="E1634" s="74"/>
    </row>
    <row r="1635" spans="1:5" ht="16.5" x14ac:dyDescent="0.3">
      <c r="A1635" s="74"/>
      <c r="B1635" s="74"/>
      <c r="C1635" s="74"/>
      <c r="D1635" s="74"/>
      <c r="E1635" s="74"/>
    </row>
    <row r="1636" spans="1:5" ht="16.5" x14ac:dyDescent="0.3">
      <c r="A1636" s="74"/>
      <c r="B1636" s="74"/>
      <c r="C1636" s="74"/>
      <c r="D1636" s="74"/>
      <c r="E1636" s="74"/>
    </row>
    <row r="1637" spans="1:5" ht="16.5" x14ac:dyDescent="0.3">
      <c r="A1637" s="74"/>
      <c r="B1637" s="74"/>
      <c r="C1637" s="74"/>
      <c r="D1637" s="74"/>
      <c r="E1637" s="74"/>
    </row>
    <row r="1638" spans="1:5" ht="16.5" x14ac:dyDescent="0.3">
      <c r="A1638" s="74"/>
      <c r="B1638" s="74"/>
      <c r="C1638" s="74"/>
      <c r="D1638" s="74"/>
      <c r="E1638" s="74"/>
    </row>
    <row r="1639" spans="1:5" ht="16.5" x14ac:dyDescent="0.3">
      <c r="A1639" s="74"/>
      <c r="B1639" s="74"/>
      <c r="C1639" s="74"/>
      <c r="D1639" s="74"/>
      <c r="E1639" s="74"/>
    </row>
    <row r="1640" spans="1:5" ht="16.5" x14ac:dyDescent="0.3">
      <c r="A1640" s="74"/>
      <c r="B1640" s="74"/>
      <c r="C1640" s="74"/>
      <c r="D1640" s="74"/>
      <c r="E1640" s="74"/>
    </row>
    <row r="1641" spans="1:5" ht="16.5" x14ac:dyDescent="0.3">
      <c r="A1641" s="74"/>
      <c r="B1641" s="74"/>
      <c r="C1641" s="74"/>
      <c r="D1641" s="74"/>
      <c r="E1641" s="74"/>
    </row>
    <row r="1642" spans="1:5" ht="16.5" x14ac:dyDescent="0.3">
      <c r="A1642" s="74"/>
      <c r="B1642" s="74"/>
      <c r="C1642" s="74"/>
      <c r="D1642" s="74"/>
      <c r="E1642" s="74"/>
    </row>
    <row r="1643" spans="1:5" ht="16.5" x14ac:dyDescent="0.3">
      <c r="A1643" s="74"/>
      <c r="B1643" s="74"/>
      <c r="C1643" s="74"/>
      <c r="D1643" s="74"/>
      <c r="E1643" s="74"/>
    </row>
    <row r="1644" spans="1:5" ht="16.5" x14ac:dyDescent="0.3">
      <c r="A1644" s="74"/>
      <c r="B1644" s="74"/>
      <c r="C1644" s="74"/>
      <c r="D1644" s="74"/>
      <c r="E1644" s="74"/>
    </row>
    <row r="1645" spans="1:5" ht="16.5" x14ac:dyDescent="0.3">
      <c r="A1645" s="74"/>
      <c r="B1645" s="74"/>
      <c r="C1645" s="74"/>
      <c r="D1645" s="74"/>
      <c r="E1645" s="74"/>
    </row>
    <row r="1646" spans="1:5" ht="16.5" x14ac:dyDescent="0.3">
      <c r="A1646" s="74"/>
      <c r="B1646" s="74"/>
      <c r="C1646" s="74"/>
      <c r="D1646" s="74"/>
      <c r="E1646" s="74"/>
    </row>
    <row r="1647" spans="1:5" ht="16.5" x14ac:dyDescent="0.3">
      <c r="A1647" s="74"/>
      <c r="B1647" s="74"/>
      <c r="C1647" s="74"/>
      <c r="D1647" s="74"/>
      <c r="E1647" s="74"/>
    </row>
    <row r="1648" spans="1:5" ht="16.5" x14ac:dyDescent="0.3">
      <c r="A1648" s="74"/>
      <c r="B1648" s="74"/>
      <c r="C1648" s="74"/>
      <c r="D1648" s="74"/>
      <c r="E1648" s="74"/>
    </row>
    <row r="1649" spans="1:5" ht="16.5" x14ac:dyDescent="0.3">
      <c r="A1649" s="74"/>
      <c r="B1649" s="74"/>
      <c r="C1649" s="74"/>
      <c r="D1649" s="74"/>
      <c r="E1649" s="74"/>
    </row>
    <row r="1650" spans="1:5" ht="16.5" x14ac:dyDescent="0.3">
      <c r="A1650" s="74"/>
      <c r="B1650" s="74"/>
      <c r="C1650" s="74"/>
      <c r="D1650" s="74"/>
      <c r="E1650" s="74"/>
    </row>
    <row r="1651" spans="1:5" ht="16.5" x14ac:dyDescent="0.3">
      <c r="A1651" s="74"/>
      <c r="B1651" s="74"/>
      <c r="C1651" s="74"/>
      <c r="D1651" s="74"/>
      <c r="E1651" s="74"/>
    </row>
    <row r="1652" spans="1:5" ht="16.5" x14ac:dyDescent="0.3">
      <c r="A1652" s="74"/>
      <c r="B1652" s="74"/>
      <c r="C1652" s="74"/>
      <c r="D1652" s="74"/>
      <c r="E1652" s="74"/>
    </row>
    <row r="1653" spans="1:5" ht="16.5" x14ac:dyDescent="0.3">
      <c r="A1653" s="74"/>
      <c r="B1653" s="74"/>
      <c r="C1653" s="74"/>
      <c r="D1653" s="74"/>
      <c r="E1653" s="74"/>
    </row>
    <row r="1654" spans="1:5" ht="16.5" x14ac:dyDescent="0.3">
      <c r="A1654" s="74"/>
      <c r="B1654" s="74"/>
      <c r="C1654" s="74"/>
      <c r="D1654" s="74"/>
      <c r="E1654" s="74"/>
    </row>
    <row r="1655" spans="1:5" ht="16.5" x14ac:dyDescent="0.3">
      <c r="A1655" s="74"/>
      <c r="B1655" s="74"/>
      <c r="C1655" s="74"/>
      <c r="D1655" s="74"/>
      <c r="E1655" s="74"/>
    </row>
    <row r="1656" spans="1:5" ht="16.5" x14ac:dyDescent="0.3">
      <c r="A1656" s="74"/>
      <c r="B1656" s="74"/>
      <c r="C1656" s="74"/>
      <c r="D1656" s="74"/>
      <c r="E1656" s="74"/>
    </row>
    <row r="1657" spans="1:5" ht="16.5" x14ac:dyDescent="0.3">
      <c r="A1657" s="74"/>
      <c r="B1657" s="74"/>
      <c r="C1657" s="74"/>
      <c r="D1657" s="74"/>
      <c r="E1657" s="74"/>
    </row>
    <row r="1658" spans="1:5" ht="16.5" x14ac:dyDescent="0.3">
      <c r="A1658" s="74"/>
      <c r="B1658" s="74"/>
      <c r="C1658" s="74"/>
      <c r="D1658" s="74"/>
      <c r="E1658" s="74"/>
    </row>
    <row r="1659" spans="1:5" ht="16.5" x14ac:dyDescent="0.3">
      <c r="A1659" s="74"/>
      <c r="B1659" s="74"/>
      <c r="C1659" s="74"/>
      <c r="D1659" s="74"/>
      <c r="E1659" s="74"/>
    </row>
    <row r="1660" spans="1:5" ht="16.5" x14ac:dyDescent="0.3">
      <c r="A1660" s="74"/>
      <c r="B1660" s="74"/>
      <c r="C1660" s="74"/>
      <c r="D1660" s="74"/>
      <c r="E1660" s="74"/>
    </row>
    <row r="1661" spans="1:5" ht="16.5" x14ac:dyDescent="0.3">
      <c r="A1661" s="74"/>
      <c r="B1661" s="74"/>
      <c r="C1661" s="74"/>
      <c r="D1661" s="74"/>
      <c r="E1661" s="74"/>
    </row>
    <row r="1662" spans="1:5" ht="16.5" x14ac:dyDescent="0.3">
      <c r="A1662" s="74"/>
      <c r="B1662" s="74"/>
      <c r="C1662" s="74"/>
      <c r="D1662" s="74"/>
      <c r="E1662" s="74"/>
    </row>
    <row r="1663" spans="1:5" ht="16.5" x14ac:dyDescent="0.3">
      <c r="A1663" s="74"/>
      <c r="B1663" s="74"/>
      <c r="C1663" s="74"/>
      <c r="D1663" s="74"/>
      <c r="E1663" s="74"/>
    </row>
    <row r="1664" spans="1:5" ht="16.5" x14ac:dyDescent="0.3">
      <c r="A1664" s="74"/>
      <c r="B1664" s="74"/>
      <c r="C1664" s="74"/>
      <c r="D1664" s="74"/>
      <c r="E1664" s="74"/>
    </row>
    <row r="1665" spans="1:5" ht="16.5" x14ac:dyDescent="0.3">
      <c r="A1665" s="74"/>
      <c r="B1665" s="74"/>
      <c r="C1665" s="74"/>
      <c r="D1665" s="74"/>
      <c r="E1665" s="74"/>
    </row>
    <row r="1666" spans="1:5" ht="16.5" x14ac:dyDescent="0.3">
      <c r="A1666" s="74"/>
      <c r="B1666" s="74"/>
      <c r="C1666" s="74"/>
      <c r="D1666" s="74"/>
      <c r="E1666" s="74"/>
    </row>
    <row r="1667" spans="1:5" ht="16.5" x14ac:dyDescent="0.3">
      <c r="A1667" s="74"/>
      <c r="B1667" s="74"/>
      <c r="C1667" s="74"/>
      <c r="D1667" s="74"/>
      <c r="E1667" s="74"/>
    </row>
    <row r="1668" spans="1:5" ht="16.5" x14ac:dyDescent="0.3">
      <c r="A1668" s="74"/>
      <c r="B1668" s="74"/>
      <c r="C1668" s="74"/>
      <c r="D1668" s="74"/>
      <c r="E1668" s="74"/>
    </row>
    <row r="1669" spans="1:5" ht="16.5" x14ac:dyDescent="0.3">
      <c r="A1669" s="74"/>
      <c r="B1669" s="74"/>
      <c r="C1669" s="74"/>
      <c r="D1669" s="74"/>
      <c r="E1669" s="74"/>
    </row>
    <row r="1670" spans="1:5" ht="16.5" x14ac:dyDescent="0.3">
      <c r="A1670" s="74"/>
      <c r="B1670" s="74"/>
      <c r="C1670" s="74"/>
      <c r="D1670" s="74"/>
      <c r="E1670" s="74"/>
    </row>
    <row r="1671" spans="1:5" ht="16.5" x14ac:dyDescent="0.3">
      <c r="A1671" s="74"/>
      <c r="B1671" s="74"/>
      <c r="C1671" s="74"/>
      <c r="D1671" s="74"/>
      <c r="E1671" s="74"/>
    </row>
    <row r="1672" spans="1:5" ht="16.5" x14ac:dyDescent="0.3">
      <c r="A1672" s="74"/>
      <c r="B1672" s="74"/>
      <c r="C1672" s="74"/>
      <c r="D1672" s="74"/>
      <c r="E1672" s="74"/>
    </row>
    <row r="1673" spans="1:5" ht="16.5" x14ac:dyDescent="0.3">
      <c r="A1673" s="74"/>
      <c r="B1673" s="74"/>
      <c r="C1673" s="74"/>
      <c r="D1673" s="74"/>
      <c r="E1673" s="74"/>
    </row>
    <row r="1674" spans="1:5" ht="16.5" x14ac:dyDescent="0.3">
      <c r="A1674" s="74"/>
      <c r="B1674" s="74"/>
      <c r="C1674" s="74"/>
      <c r="D1674" s="74"/>
      <c r="E1674" s="74"/>
    </row>
    <row r="1675" spans="1:5" ht="16.5" x14ac:dyDescent="0.3">
      <c r="A1675" s="74"/>
      <c r="B1675" s="74"/>
      <c r="C1675" s="74"/>
      <c r="D1675" s="74"/>
      <c r="E1675" s="74"/>
    </row>
    <row r="1676" spans="1:5" ht="16.5" x14ac:dyDescent="0.3">
      <c r="A1676" s="74"/>
      <c r="B1676" s="74"/>
      <c r="C1676" s="74"/>
      <c r="D1676" s="74"/>
      <c r="E1676" s="74"/>
    </row>
    <row r="1677" spans="1:5" ht="16.5" x14ac:dyDescent="0.3">
      <c r="A1677" s="74"/>
      <c r="B1677" s="74"/>
      <c r="C1677" s="74"/>
      <c r="D1677" s="74"/>
      <c r="E1677" s="74"/>
    </row>
    <row r="1678" spans="1:5" ht="16.5" x14ac:dyDescent="0.3">
      <c r="A1678" s="74"/>
      <c r="B1678" s="74"/>
      <c r="C1678" s="74"/>
      <c r="D1678" s="74"/>
      <c r="E1678" s="74"/>
    </row>
    <row r="1679" spans="1:5" ht="16.5" x14ac:dyDescent="0.3">
      <c r="A1679" s="74"/>
      <c r="B1679" s="74"/>
      <c r="C1679" s="74"/>
      <c r="D1679" s="74"/>
      <c r="E1679" s="74"/>
    </row>
    <row r="1680" spans="1:5" ht="16.5" x14ac:dyDescent="0.3">
      <c r="A1680" s="74"/>
      <c r="B1680" s="74"/>
      <c r="C1680" s="74"/>
      <c r="D1680" s="74"/>
      <c r="E1680" s="74"/>
    </row>
    <row r="1681" spans="1:5" ht="16.5" x14ac:dyDescent="0.3">
      <c r="A1681" s="74"/>
      <c r="B1681" s="74"/>
      <c r="C1681" s="74"/>
      <c r="D1681" s="74"/>
      <c r="E1681" s="74"/>
    </row>
    <row r="1682" spans="1:5" ht="16.5" x14ac:dyDescent="0.3">
      <c r="A1682" s="74"/>
      <c r="B1682" s="74"/>
      <c r="C1682" s="74"/>
      <c r="D1682" s="74"/>
      <c r="E1682" s="74"/>
    </row>
    <row r="1683" spans="1:5" ht="16.5" x14ac:dyDescent="0.3">
      <c r="A1683" s="74"/>
      <c r="B1683" s="74"/>
      <c r="C1683" s="74"/>
      <c r="D1683" s="74"/>
      <c r="E1683" s="74"/>
    </row>
    <row r="1684" spans="1:5" ht="16.5" x14ac:dyDescent="0.3">
      <c r="A1684" s="74"/>
      <c r="B1684" s="74"/>
      <c r="C1684" s="74"/>
      <c r="D1684" s="74"/>
      <c r="E1684" s="74"/>
    </row>
    <row r="1685" spans="1:5" ht="16.5" x14ac:dyDescent="0.3">
      <c r="A1685" s="74"/>
      <c r="B1685" s="74"/>
      <c r="C1685" s="74"/>
      <c r="D1685" s="74"/>
      <c r="E1685" s="74"/>
    </row>
    <row r="1686" spans="1:5" ht="16.5" x14ac:dyDescent="0.3">
      <c r="A1686" s="74"/>
      <c r="B1686" s="74"/>
      <c r="C1686" s="74"/>
      <c r="D1686" s="74"/>
      <c r="E1686" s="74"/>
    </row>
    <row r="1687" spans="1:5" ht="16.5" x14ac:dyDescent="0.3">
      <c r="A1687" s="74"/>
      <c r="B1687" s="74"/>
      <c r="C1687" s="74"/>
      <c r="D1687" s="74"/>
      <c r="E1687" s="74"/>
    </row>
    <row r="1688" spans="1:5" ht="16.5" x14ac:dyDescent="0.3">
      <c r="A1688" s="74"/>
      <c r="B1688" s="74"/>
      <c r="C1688" s="74"/>
      <c r="D1688" s="74"/>
      <c r="E1688" s="74"/>
    </row>
    <row r="1689" spans="1:5" ht="16.5" x14ac:dyDescent="0.3">
      <c r="A1689" s="74"/>
      <c r="B1689" s="74"/>
      <c r="C1689" s="74"/>
      <c r="D1689" s="74"/>
      <c r="E1689" s="74"/>
    </row>
    <row r="1690" spans="1:5" ht="16.5" x14ac:dyDescent="0.3">
      <c r="A1690" s="74"/>
      <c r="B1690" s="74"/>
      <c r="C1690" s="74"/>
      <c r="D1690" s="74"/>
      <c r="E1690" s="74"/>
    </row>
    <row r="1691" spans="1:5" ht="16.5" x14ac:dyDescent="0.3">
      <c r="A1691" s="74"/>
      <c r="B1691" s="74"/>
      <c r="C1691" s="74"/>
      <c r="D1691" s="74"/>
      <c r="E1691" s="74"/>
    </row>
    <row r="1692" spans="1:5" ht="16.5" x14ac:dyDescent="0.3">
      <c r="A1692" s="74"/>
      <c r="B1692" s="74"/>
      <c r="C1692" s="74"/>
      <c r="D1692" s="74"/>
      <c r="E1692" s="74"/>
    </row>
    <row r="1693" spans="1:5" ht="16.5" x14ac:dyDescent="0.3">
      <c r="A1693" s="74"/>
      <c r="B1693" s="74"/>
      <c r="C1693" s="74"/>
      <c r="D1693" s="74"/>
      <c r="E1693" s="74"/>
    </row>
    <row r="1694" spans="1:5" ht="16.5" x14ac:dyDescent="0.3">
      <c r="A1694" s="74"/>
      <c r="B1694" s="74"/>
      <c r="C1694" s="74"/>
      <c r="D1694" s="74"/>
      <c r="E1694" s="74"/>
    </row>
    <row r="1695" spans="1:5" ht="16.5" x14ac:dyDescent="0.3">
      <c r="A1695" s="74"/>
      <c r="B1695" s="74"/>
      <c r="C1695" s="74"/>
      <c r="D1695" s="74"/>
      <c r="E1695" s="74"/>
    </row>
    <row r="1696" spans="1:5" ht="16.5" x14ac:dyDescent="0.3">
      <c r="A1696" s="74"/>
      <c r="B1696" s="74"/>
      <c r="C1696" s="74"/>
      <c r="D1696" s="74"/>
      <c r="E1696" s="74"/>
    </row>
    <row r="1697" spans="1:5" ht="16.5" x14ac:dyDescent="0.3">
      <c r="A1697" s="74"/>
      <c r="B1697" s="74"/>
      <c r="C1697" s="74"/>
      <c r="D1697" s="74"/>
      <c r="E1697" s="74"/>
    </row>
    <row r="1698" spans="1:5" ht="16.5" x14ac:dyDescent="0.3">
      <c r="A1698" s="74"/>
      <c r="B1698" s="74"/>
      <c r="C1698" s="74"/>
      <c r="D1698" s="74"/>
      <c r="E1698" s="74"/>
    </row>
    <row r="1699" spans="1:5" ht="16.5" x14ac:dyDescent="0.3">
      <c r="A1699" s="74"/>
      <c r="B1699" s="74"/>
      <c r="C1699" s="74"/>
      <c r="D1699" s="74"/>
      <c r="E1699" s="74"/>
    </row>
    <row r="1700" spans="1:5" ht="16.5" x14ac:dyDescent="0.3">
      <c r="A1700" s="74"/>
      <c r="B1700" s="74"/>
      <c r="C1700" s="74"/>
      <c r="D1700" s="74"/>
      <c r="E1700" s="74"/>
    </row>
    <row r="1701" spans="1:5" ht="16.5" x14ac:dyDescent="0.3">
      <c r="A1701" s="74"/>
      <c r="B1701" s="74"/>
      <c r="C1701" s="74"/>
      <c r="D1701" s="74"/>
      <c r="E1701" s="74"/>
    </row>
    <row r="1702" spans="1:5" ht="16.5" x14ac:dyDescent="0.3">
      <c r="A1702" s="74"/>
      <c r="B1702" s="74"/>
      <c r="C1702" s="74"/>
      <c r="D1702" s="74"/>
      <c r="E1702" s="74"/>
    </row>
    <row r="1703" spans="1:5" ht="16.5" x14ac:dyDescent="0.3">
      <c r="A1703" s="74"/>
      <c r="B1703" s="74"/>
      <c r="C1703" s="74"/>
      <c r="D1703" s="74"/>
      <c r="E1703" s="74"/>
    </row>
    <row r="1704" spans="1:5" ht="16.5" x14ac:dyDescent="0.3">
      <c r="A1704" s="74"/>
      <c r="B1704" s="74"/>
      <c r="C1704" s="74"/>
      <c r="D1704" s="74"/>
      <c r="E1704" s="74"/>
    </row>
    <row r="1705" spans="1:5" ht="16.5" x14ac:dyDescent="0.3">
      <c r="A1705" s="74"/>
      <c r="B1705" s="74"/>
      <c r="C1705" s="74"/>
      <c r="D1705" s="74"/>
      <c r="E1705" s="74"/>
    </row>
    <row r="1706" spans="1:5" ht="16.5" x14ac:dyDescent="0.3">
      <c r="A1706" s="74"/>
      <c r="B1706" s="74"/>
      <c r="C1706" s="74"/>
      <c r="D1706" s="74"/>
      <c r="E1706" s="74"/>
    </row>
    <row r="1707" spans="1:5" ht="16.5" x14ac:dyDescent="0.3">
      <c r="A1707" s="74"/>
      <c r="B1707" s="74"/>
      <c r="C1707" s="74"/>
      <c r="D1707" s="74"/>
      <c r="E1707" s="74"/>
    </row>
    <row r="1708" spans="1:5" ht="16.5" x14ac:dyDescent="0.3">
      <c r="A1708" s="74"/>
      <c r="B1708" s="74"/>
      <c r="C1708" s="74"/>
      <c r="D1708" s="74"/>
      <c r="E1708" s="74"/>
    </row>
    <row r="1709" spans="1:5" ht="16.5" x14ac:dyDescent="0.3">
      <c r="A1709" s="74"/>
      <c r="B1709" s="74"/>
      <c r="C1709" s="74"/>
      <c r="D1709" s="74"/>
      <c r="E1709" s="74"/>
    </row>
    <row r="1710" spans="1:5" ht="16.5" x14ac:dyDescent="0.3">
      <c r="A1710" s="74"/>
      <c r="B1710" s="74"/>
      <c r="C1710" s="74"/>
      <c r="D1710" s="74"/>
      <c r="E1710" s="74"/>
    </row>
    <row r="1711" spans="1:5" ht="16.5" x14ac:dyDescent="0.3">
      <c r="A1711" s="74"/>
      <c r="B1711" s="74"/>
      <c r="C1711" s="74"/>
      <c r="D1711" s="74"/>
      <c r="E1711" s="74"/>
    </row>
    <row r="1712" spans="1:5" ht="16.5" x14ac:dyDescent="0.3">
      <c r="A1712" s="74"/>
      <c r="B1712" s="74"/>
      <c r="C1712" s="74"/>
      <c r="D1712" s="74"/>
      <c r="E1712" s="74"/>
    </row>
    <row r="1713" spans="1:5" ht="16.5" x14ac:dyDescent="0.3">
      <c r="A1713" s="74"/>
      <c r="B1713" s="74"/>
      <c r="C1713" s="74"/>
      <c r="D1713" s="74"/>
      <c r="E1713" s="74"/>
    </row>
    <row r="1714" spans="1:5" ht="16.5" x14ac:dyDescent="0.3">
      <c r="A1714" s="74"/>
      <c r="B1714" s="74"/>
      <c r="C1714" s="74"/>
      <c r="D1714" s="74"/>
      <c r="E1714" s="74"/>
    </row>
    <row r="1715" spans="1:5" ht="16.5" x14ac:dyDescent="0.3">
      <c r="A1715" s="74"/>
      <c r="B1715" s="74"/>
      <c r="C1715" s="74"/>
      <c r="D1715" s="74"/>
      <c r="E1715" s="74"/>
    </row>
    <row r="1716" spans="1:5" ht="16.5" x14ac:dyDescent="0.3">
      <c r="A1716" s="74"/>
      <c r="B1716" s="74"/>
      <c r="C1716" s="74"/>
      <c r="D1716" s="74"/>
      <c r="E1716" s="74"/>
    </row>
    <row r="1717" spans="1:5" ht="16.5" x14ac:dyDescent="0.3">
      <c r="A1717" s="74"/>
      <c r="B1717" s="74"/>
      <c r="C1717" s="74"/>
      <c r="D1717" s="74"/>
      <c r="E1717" s="74"/>
    </row>
    <row r="1718" spans="1:5" ht="16.5" x14ac:dyDescent="0.3">
      <c r="A1718" s="74"/>
      <c r="B1718" s="74"/>
      <c r="C1718" s="74"/>
      <c r="D1718" s="74"/>
      <c r="E1718" s="74"/>
    </row>
    <row r="1719" spans="1:5" ht="16.5" x14ac:dyDescent="0.3">
      <c r="A1719" s="74"/>
      <c r="B1719" s="74"/>
      <c r="C1719" s="74"/>
      <c r="D1719" s="74"/>
      <c r="E1719" s="74"/>
    </row>
    <row r="1720" spans="1:5" ht="16.5" x14ac:dyDescent="0.3">
      <c r="A1720" s="74"/>
      <c r="B1720" s="74"/>
      <c r="C1720" s="74"/>
      <c r="D1720" s="74"/>
      <c r="E1720" s="74"/>
    </row>
    <row r="1721" spans="1:5" ht="16.5" x14ac:dyDescent="0.3">
      <c r="A1721" s="74"/>
      <c r="B1721" s="74"/>
      <c r="C1721" s="74"/>
      <c r="D1721" s="74"/>
      <c r="E1721" s="74"/>
    </row>
    <row r="1722" spans="1:5" ht="16.5" x14ac:dyDescent="0.3">
      <c r="A1722" s="74"/>
      <c r="B1722" s="74"/>
      <c r="C1722" s="74"/>
      <c r="D1722" s="74"/>
      <c r="E1722" s="74"/>
    </row>
    <row r="1723" spans="1:5" ht="16.5" x14ac:dyDescent="0.3">
      <c r="A1723" s="74"/>
      <c r="B1723" s="74"/>
      <c r="C1723" s="74"/>
      <c r="D1723" s="74"/>
      <c r="E1723" s="74"/>
    </row>
    <row r="1724" spans="1:5" ht="16.5" x14ac:dyDescent="0.3">
      <c r="A1724" s="74"/>
      <c r="B1724" s="74"/>
      <c r="C1724" s="74"/>
      <c r="D1724" s="74"/>
      <c r="E1724" s="74"/>
    </row>
    <row r="1725" spans="1:5" ht="16.5" x14ac:dyDescent="0.3">
      <c r="A1725" s="74"/>
      <c r="B1725" s="74"/>
      <c r="C1725" s="74"/>
      <c r="D1725" s="74"/>
      <c r="E1725" s="74"/>
    </row>
    <row r="1726" spans="1:5" ht="16.5" x14ac:dyDescent="0.3">
      <c r="A1726" s="74"/>
      <c r="B1726" s="74"/>
      <c r="C1726" s="74"/>
      <c r="D1726" s="74"/>
      <c r="E1726" s="74"/>
    </row>
    <row r="1727" spans="1:5" ht="16.5" x14ac:dyDescent="0.3">
      <c r="A1727" s="74"/>
      <c r="B1727" s="74"/>
      <c r="C1727" s="74"/>
      <c r="D1727" s="74"/>
      <c r="E1727" s="74"/>
    </row>
    <row r="1728" spans="1:5" ht="16.5" x14ac:dyDescent="0.3">
      <c r="A1728" s="74"/>
      <c r="B1728" s="74"/>
      <c r="C1728" s="74"/>
      <c r="D1728" s="74"/>
      <c r="E1728" s="74"/>
    </row>
    <row r="1729" spans="1:5" ht="16.5" x14ac:dyDescent="0.3">
      <c r="A1729" s="74"/>
      <c r="B1729" s="74"/>
      <c r="C1729" s="74"/>
      <c r="D1729" s="74"/>
      <c r="E1729" s="74"/>
    </row>
    <row r="1730" spans="1:5" ht="16.5" x14ac:dyDescent="0.3">
      <c r="A1730" s="74"/>
      <c r="B1730" s="74"/>
      <c r="C1730" s="74"/>
      <c r="D1730" s="74"/>
      <c r="E1730" s="74"/>
    </row>
    <row r="1731" spans="1:5" ht="16.5" x14ac:dyDescent="0.3">
      <c r="A1731" s="74"/>
      <c r="B1731" s="74"/>
      <c r="C1731" s="74"/>
      <c r="D1731" s="74"/>
      <c r="E1731" s="74"/>
    </row>
    <row r="1732" spans="1:5" ht="16.5" x14ac:dyDescent="0.3">
      <c r="A1732" s="74"/>
      <c r="B1732" s="74"/>
      <c r="C1732" s="74"/>
      <c r="D1732" s="74"/>
      <c r="E1732" s="74"/>
    </row>
    <row r="1733" spans="1:5" ht="16.5" x14ac:dyDescent="0.3">
      <c r="A1733" s="74"/>
      <c r="B1733" s="74"/>
      <c r="C1733" s="74"/>
      <c r="D1733" s="74"/>
      <c r="E1733" s="74"/>
    </row>
    <row r="1734" spans="1:5" ht="16.5" x14ac:dyDescent="0.3">
      <c r="A1734" s="74"/>
      <c r="B1734" s="74"/>
      <c r="C1734" s="74"/>
      <c r="D1734" s="74"/>
      <c r="E1734" s="74"/>
    </row>
    <row r="1735" spans="1:5" ht="16.5" x14ac:dyDescent="0.3">
      <c r="A1735" s="74"/>
      <c r="B1735" s="74"/>
      <c r="C1735" s="74"/>
      <c r="D1735" s="74"/>
      <c r="E1735" s="74"/>
    </row>
    <row r="1736" spans="1:5" ht="16.5" x14ac:dyDescent="0.3">
      <c r="A1736" s="74"/>
      <c r="B1736" s="74"/>
      <c r="C1736" s="74"/>
      <c r="D1736" s="74"/>
      <c r="E1736" s="74"/>
    </row>
    <row r="1737" spans="1:5" ht="16.5" x14ac:dyDescent="0.3">
      <c r="A1737" s="74"/>
      <c r="B1737" s="74"/>
      <c r="C1737" s="74"/>
      <c r="D1737" s="74"/>
      <c r="E1737" s="74"/>
    </row>
    <row r="1738" spans="1:5" ht="16.5" x14ac:dyDescent="0.3">
      <c r="A1738" s="74"/>
      <c r="B1738" s="74"/>
      <c r="C1738" s="74"/>
      <c r="D1738" s="74"/>
      <c r="E1738" s="74"/>
    </row>
    <row r="1739" spans="1:5" ht="16.5" x14ac:dyDescent="0.3">
      <c r="A1739" s="74"/>
      <c r="B1739" s="74"/>
      <c r="C1739" s="74"/>
      <c r="D1739" s="74"/>
      <c r="E1739" s="74"/>
    </row>
    <row r="1740" spans="1:5" ht="16.5" x14ac:dyDescent="0.3">
      <c r="A1740" s="74"/>
      <c r="B1740" s="74"/>
      <c r="C1740" s="74"/>
      <c r="D1740" s="74"/>
      <c r="E1740" s="74"/>
    </row>
    <row r="1741" spans="1:5" ht="16.5" x14ac:dyDescent="0.3">
      <c r="A1741" s="74"/>
      <c r="B1741" s="74"/>
      <c r="C1741" s="74"/>
      <c r="D1741" s="74"/>
      <c r="E1741" s="74"/>
    </row>
    <row r="1742" spans="1:5" ht="16.5" x14ac:dyDescent="0.3">
      <c r="A1742" s="74"/>
      <c r="B1742" s="74"/>
      <c r="C1742" s="74"/>
      <c r="D1742" s="74"/>
      <c r="E1742" s="74"/>
    </row>
    <row r="1743" spans="1:5" ht="16.5" x14ac:dyDescent="0.3">
      <c r="A1743" s="74"/>
      <c r="B1743" s="74"/>
      <c r="C1743" s="74"/>
      <c r="D1743" s="74"/>
      <c r="E1743" s="74"/>
    </row>
    <row r="1744" spans="1:5" ht="16.5" x14ac:dyDescent="0.3">
      <c r="A1744" s="74"/>
      <c r="B1744" s="74"/>
      <c r="C1744" s="74"/>
      <c r="D1744" s="74"/>
      <c r="E1744" s="74"/>
    </row>
    <row r="1745" spans="1:5" ht="16.5" x14ac:dyDescent="0.3">
      <c r="A1745" s="74"/>
      <c r="B1745" s="74"/>
      <c r="C1745" s="74"/>
      <c r="D1745" s="74"/>
      <c r="E1745" s="74"/>
    </row>
    <row r="1746" spans="1:5" ht="16.5" x14ac:dyDescent="0.3">
      <c r="A1746" s="74"/>
      <c r="B1746" s="74"/>
      <c r="C1746" s="74"/>
      <c r="D1746" s="74"/>
      <c r="E1746" s="74"/>
    </row>
    <row r="1747" spans="1:5" ht="16.5" x14ac:dyDescent="0.3">
      <c r="A1747" s="74"/>
      <c r="B1747" s="74"/>
      <c r="C1747" s="74"/>
      <c r="D1747" s="74"/>
      <c r="E1747" s="74"/>
    </row>
    <row r="1748" spans="1:5" ht="16.5" x14ac:dyDescent="0.3">
      <c r="A1748" s="74"/>
      <c r="B1748" s="74"/>
      <c r="C1748" s="74"/>
      <c r="D1748" s="74"/>
      <c r="E1748" s="74"/>
    </row>
    <row r="1749" spans="1:5" ht="16.5" x14ac:dyDescent="0.3">
      <c r="A1749" s="74"/>
      <c r="B1749" s="74"/>
      <c r="C1749" s="74"/>
      <c r="D1749" s="74"/>
      <c r="E1749" s="74"/>
    </row>
    <row r="1750" spans="1:5" ht="16.5" x14ac:dyDescent="0.3">
      <c r="A1750" s="74"/>
      <c r="B1750" s="74"/>
      <c r="C1750" s="74"/>
      <c r="D1750" s="74"/>
      <c r="E1750" s="74"/>
    </row>
    <row r="1751" spans="1:5" ht="16.5" x14ac:dyDescent="0.3">
      <c r="A1751" s="74"/>
      <c r="B1751" s="74"/>
      <c r="C1751" s="74"/>
      <c r="D1751" s="74"/>
      <c r="E1751" s="74"/>
    </row>
    <row r="1752" spans="1:5" ht="16.5" x14ac:dyDescent="0.3">
      <c r="A1752" s="74"/>
      <c r="B1752" s="74"/>
      <c r="C1752" s="74"/>
      <c r="D1752" s="74"/>
      <c r="E1752" s="74"/>
    </row>
    <row r="1753" spans="1:5" ht="16.5" x14ac:dyDescent="0.3">
      <c r="A1753" s="74"/>
      <c r="B1753" s="74"/>
      <c r="C1753" s="74"/>
      <c r="D1753" s="74"/>
      <c r="E1753" s="74"/>
    </row>
    <row r="1754" spans="1:5" ht="16.5" x14ac:dyDescent="0.3">
      <c r="A1754" s="74"/>
      <c r="B1754" s="74"/>
      <c r="C1754" s="74"/>
      <c r="D1754" s="74"/>
      <c r="E1754" s="74"/>
    </row>
    <row r="1755" spans="1:5" ht="16.5" x14ac:dyDescent="0.3">
      <c r="A1755" s="74"/>
      <c r="B1755" s="74"/>
      <c r="C1755" s="74"/>
      <c r="D1755" s="74"/>
      <c r="E1755" s="74"/>
    </row>
    <row r="1756" spans="1:5" ht="16.5" x14ac:dyDescent="0.3">
      <c r="A1756" s="74"/>
      <c r="B1756" s="74"/>
      <c r="C1756" s="74"/>
      <c r="D1756" s="74"/>
      <c r="E1756" s="74"/>
    </row>
    <row r="1757" spans="1:5" ht="16.5" x14ac:dyDescent="0.3">
      <c r="A1757" s="74"/>
      <c r="B1757" s="74"/>
      <c r="C1757" s="74"/>
      <c r="D1757" s="74"/>
      <c r="E1757" s="74"/>
    </row>
    <row r="1758" spans="1:5" ht="16.5" x14ac:dyDescent="0.3">
      <c r="A1758" s="74"/>
      <c r="B1758" s="74"/>
      <c r="C1758" s="74"/>
      <c r="D1758" s="74"/>
      <c r="E1758" s="74"/>
    </row>
    <row r="1759" spans="1:5" ht="16.5" x14ac:dyDescent="0.3">
      <c r="A1759" s="74"/>
      <c r="B1759" s="74"/>
      <c r="C1759" s="74"/>
      <c r="D1759" s="74"/>
      <c r="E1759" s="74"/>
    </row>
    <row r="1760" spans="1:5" ht="16.5" x14ac:dyDescent="0.3">
      <c r="A1760" s="74"/>
      <c r="B1760" s="74"/>
      <c r="C1760" s="74"/>
      <c r="D1760" s="74"/>
      <c r="E1760" s="74"/>
    </row>
    <row r="1761" spans="1:5" ht="16.5" x14ac:dyDescent="0.3">
      <c r="A1761" s="74"/>
      <c r="B1761" s="74"/>
      <c r="C1761" s="74"/>
      <c r="D1761" s="74"/>
      <c r="E1761" s="74"/>
    </row>
    <row r="1762" spans="1:5" ht="16.5" x14ac:dyDescent="0.3">
      <c r="A1762" s="74"/>
      <c r="B1762" s="74"/>
      <c r="C1762" s="74"/>
      <c r="D1762" s="74"/>
      <c r="E1762" s="74"/>
    </row>
    <row r="1763" spans="1:5" ht="16.5" x14ac:dyDescent="0.3">
      <c r="A1763" s="74"/>
      <c r="B1763" s="74"/>
      <c r="C1763" s="74"/>
      <c r="D1763" s="74"/>
      <c r="E1763" s="74"/>
    </row>
    <row r="1764" spans="1:5" ht="16.5" x14ac:dyDescent="0.3">
      <c r="A1764" s="74"/>
      <c r="B1764" s="74"/>
      <c r="C1764" s="74"/>
      <c r="D1764" s="74"/>
      <c r="E1764" s="74"/>
    </row>
    <row r="1765" spans="1:5" ht="16.5" x14ac:dyDescent="0.3">
      <c r="A1765" s="74"/>
      <c r="B1765" s="74"/>
      <c r="C1765" s="74"/>
      <c r="D1765" s="74"/>
      <c r="E1765" s="74"/>
    </row>
    <row r="1766" spans="1:5" ht="16.5" x14ac:dyDescent="0.3">
      <c r="A1766" s="74"/>
      <c r="B1766" s="74"/>
      <c r="C1766" s="74"/>
      <c r="D1766" s="74"/>
      <c r="E1766" s="74"/>
    </row>
    <row r="1767" spans="1:5" ht="16.5" x14ac:dyDescent="0.3">
      <c r="A1767" s="74"/>
      <c r="B1767" s="74"/>
      <c r="C1767" s="74"/>
      <c r="D1767" s="74"/>
      <c r="E1767" s="74"/>
    </row>
    <row r="1768" spans="1:5" ht="16.5" x14ac:dyDescent="0.3">
      <c r="A1768" s="74"/>
      <c r="B1768" s="74"/>
      <c r="C1768" s="74"/>
      <c r="D1768" s="74"/>
      <c r="E1768" s="74"/>
    </row>
    <row r="1769" spans="1:5" ht="16.5" x14ac:dyDescent="0.3">
      <c r="A1769" s="74"/>
      <c r="B1769" s="74"/>
      <c r="C1769" s="74"/>
      <c r="D1769" s="74"/>
      <c r="E1769" s="74"/>
    </row>
    <row r="1770" spans="1:5" ht="16.5" x14ac:dyDescent="0.3">
      <c r="A1770" s="74"/>
      <c r="B1770" s="74"/>
      <c r="C1770" s="74"/>
      <c r="D1770" s="74"/>
      <c r="E1770" s="74"/>
    </row>
    <row r="1771" spans="1:5" ht="16.5" x14ac:dyDescent="0.3">
      <c r="A1771" s="74"/>
      <c r="B1771" s="74"/>
      <c r="C1771" s="74"/>
      <c r="D1771" s="74"/>
      <c r="E1771" s="74"/>
    </row>
    <row r="1772" spans="1:5" ht="16.5" x14ac:dyDescent="0.3">
      <c r="A1772" s="74"/>
      <c r="B1772" s="74"/>
      <c r="C1772" s="74"/>
      <c r="D1772" s="74"/>
      <c r="E1772" s="74"/>
    </row>
    <row r="1773" spans="1:5" ht="16.5" x14ac:dyDescent="0.3">
      <c r="A1773" s="74"/>
      <c r="B1773" s="74"/>
      <c r="C1773" s="74"/>
      <c r="D1773" s="74"/>
      <c r="E1773" s="74"/>
    </row>
    <row r="1774" spans="1:5" ht="16.5" x14ac:dyDescent="0.3">
      <c r="A1774" s="74"/>
      <c r="B1774" s="74"/>
      <c r="C1774" s="74"/>
      <c r="D1774" s="74"/>
      <c r="E1774" s="74"/>
    </row>
    <row r="1775" spans="1:5" ht="16.5" x14ac:dyDescent="0.3">
      <c r="A1775" s="74"/>
      <c r="B1775" s="74"/>
      <c r="C1775" s="74"/>
      <c r="D1775" s="74"/>
      <c r="E1775" s="74"/>
    </row>
    <row r="1776" spans="1:5" ht="16.5" x14ac:dyDescent="0.3">
      <c r="A1776" s="74"/>
      <c r="B1776" s="74"/>
      <c r="C1776" s="74"/>
      <c r="D1776" s="74"/>
      <c r="E1776" s="74"/>
    </row>
    <row r="1777" spans="1:5" ht="16.5" x14ac:dyDescent="0.3">
      <c r="A1777" s="74"/>
      <c r="B1777" s="74"/>
      <c r="C1777" s="74"/>
      <c r="D1777" s="74"/>
      <c r="E1777" s="74"/>
    </row>
    <row r="1778" spans="1:5" ht="16.5" x14ac:dyDescent="0.3">
      <c r="A1778" s="74"/>
      <c r="B1778" s="74"/>
      <c r="C1778" s="74"/>
      <c r="D1778" s="74"/>
      <c r="E1778" s="74"/>
    </row>
    <row r="1779" spans="1:5" ht="16.5" x14ac:dyDescent="0.3">
      <c r="A1779" s="74"/>
      <c r="B1779" s="74"/>
      <c r="C1779" s="74"/>
      <c r="D1779" s="74"/>
      <c r="E1779" s="74"/>
    </row>
    <row r="1780" spans="1:5" ht="16.5" x14ac:dyDescent="0.3">
      <c r="A1780" s="74"/>
      <c r="B1780" s="74"/>
      <c r="C1780" s="74"/>
      <c r="D1780" s="74"/>
      <c r="E1780" s="74"/>
    </row>
    <row r="1781" spans="1:5" ht="16.5" x14ac:dyDescent="0.3">
      <c r="A1781" s="74"/>
      <c r="B1781" s="74"/>
      <c r="C1781" s="74"/>
      <c r="D1781" s="74"/>
      <c r="E1781" s="74"/>
    </row>
    <row r="1782" spans="1:5" ht="16.5" x14ac:dyDescent="0.3">
      <c r="A1782" s="74"/>
      <c r="B1782" s="74"/>
      <c r="C1782" s="74"/>
      <c r="D1782" s="74"/>
      <c r="E1782" s="74"/>
    </row>
    <row r="1783" spans="1:5" ht="16.5" x14ac:dyDescent="0.3">
      <c r="A1783" s="74"/>
      <c r="B1783" s="74"/>
      <c r="C1783" s="74"/>
      <c r="D1783" s="74"/>
      <c r="E1783" s="74"/>
    </row>
    <row r="1784" spans="1:5" ht="16.5" x14ac:dyDescent="0.3">
      <c r="A1784" s="74"/>
      <c r="B1784" s="74"/>
      <c r="C1784" s="74"/>
      <c r="D1784" s="74"/>
      <c r="E1784" s="74"/>
    </row>
    <row r="1785" spans="1:5" ht="16.5" x14ac:dyDescent="0.3">
      <c r="A1785" s="74"/>
      <c r="B1785" s="74"/>
      <c r="C1785" s="74"/>
      <c r="D1785" s="74"/>
      <c r="E1785" s="74"/>
    </row>
    <row r="1786" spans="1:5" ht="16.5" x14ac:dyDescent="0.3">
      <c r="A1786" s="74"/>
      <c r="B1786" s="74"/>
      <c r="C1786" s="74"/>
      <c r="D1786" s="74"/>
      <c r="E1786" s="74"/>
    </row>
    <row r="1787" spans="1:5" ht="16.5" x14ac:dyDescent="0.3">
      <c r="A1787" s="74"/>
      <c r="B1787" s="74"/>
      <c r="C1787" s="74"/>
      <c r="D1787" s="74"/>
      <c r="E1787" s="74"/>
    </row>
    <row r="1788" spans="1:5" ht="16.5" x14ac:dyDescent="0.3">
      <c r="A1788" s="74"/>
      <c r="B1788" s="74"/>
      <c r="C1788" s="74"/>
      <c r="D1788" s="74"/>
      <c r="E1788" s="74"/>
    </row>
    <row r="1789" spans="1:5" ht="16.5" x14ac:dyDescent="0.3">
      <c r="A1789" s="74"/>
      <c r="B1789" s="74"/>
      <c r="C1789" s="74"/>
      <c r="D1789" s="74"/>
      <c r="E1789" s="74"/>
    </row>
    <row r="1790" spans="1:5" ht="16.5" x14ac:dyDescent="0.3">
      <c r="A1790" s="74"/>
      <c r="B1790" s="74"/>
      <c r="C1790" s="74"/>
      <c r="D1790" s="74"/>
      <c r="E1790" s="74"/>
    </row>
    <row r="1791" spans="1:5" ht="16.5" x14ac:dyDescent="0.3">
      <c r="A1791" s="74"/>
      <c r="B1791" s="74"/>
      <c r="C1791" s="74"/>
      <c r="D1791" s="74"/>
      <c r="E1791" s="74"/>
    </row>
    <row r="1792" spans="1:5" ht="16.5" x14ac:dyDescent="0.3">
      <c r="A1792" s="74"/>
      <c r="B1792" s="74"/>
      <c r="C1792" s="74"/>
      <c r="D1792" s="74"/>
      <c r="E1792" s="74"/>
    </row>
    <row r="1793" spans="1:5" ht="16.5" x14ac:dyDescent="0.3">
      <c r="A1793" s="74"/>
      <c r="B1793" s="74"/>
      <c r="C1793" s="74"/>
      <c r="D1793" s="74"/>
      <c r="E1793" s="74"/>
    </row>
    <row r="1794" spans="1:5" ht="16.5" x14ac:dyDescent="0.3">
      <c r="A1794" s="74"/>
      <c r="B1794" s="74"/>
      <c r="C1794" s="74"/>
      <c r="D1794" s="74"/>
      <c r="E1794" s="74"/>
    </row>
    <row r="1795" spans="1:5" ht="16.5" x14ac:dyDescent="0.3">
      <c r="A1795" s="74"/>
      <c r="B1795" s="74"/>
      <c r="C1795" s="74"/>
      <c r="D1795" s="74"/>
      <c r="E1795" s="74"/>
    </row>
    <row r="1796" spans="1:5" ht="16.5" x14ac:dyDescent="0.3">
      <c r="A1796" s="74"/>
      <c r="B1796" s="74"/>
      <c r="C1796" s="74"/>
      <c r="D1796" s="74"/>
      <c r="E1796" s="74"/>
    </row>
    <row r="1797" spans="1:5" ht="16.5" x14ac:dyDescent="0.3">
      <c r="A1797" s="74"/>
      <c r="B1797" s="74"/>
      <c r="C1797" s="74"/>
      <c r="D1797" s="74"/>
      <c r="E1797" s="74"/>
    </row>
    <row r="1798" spans="1:5" ht="16.5" x14ac:dyDescent="0.3">
      <c r="A1798" s="74"/>
      <c r="B1798" s="74"/>
      <c r="C1798" s="74"/>
      <c r="D1798" s="74"/>
      <c r="E1798" s="74"/>
    </row>
    <row r="1799" spans="1:5" ht="16.5" x14ac:dyDescent="0.3">
      <c r="A1799" s="74"/>
      <c r="B1799" s="74"/>
      <c r="C1799" s="74"/>
      <c r="D1799" s="74"/>
      <c r="E1799" s="74"/>
    </row>
    <row r="1800" spans="1:5" ht="16.5" x14ac:dyDescent="0.3">
      <c r="A1800" s="74"/>
      <c r="B1800" s="74"/>
      <c r="C1800" s="74"/>
      <c r="D1800" s="74"/>
      <c r="E1800" s="74"/>
    </row>
    <row r="1801" spans="1:5" ht="16.5" x14ac:dyDescent="0.3">
      <c r="A1801" s="74"/>
      <c r="B1801" s="74"/>
      <c r="C1801" s="74"/>
      <c r="D1801" s="74"/>
      <c r="E1801" s="74"/>
    </row>
    <row r="1802" spans="1:5" ht="16.5" x14ac:dyDescent="0.3">
      <c r="A1802" s="74"/>
      <c r="B1802" s="74"/>
      <c r="C1802" s="74"/>
      <c r="D1802" s="74"/>
      <c r="E1802" s="74"/>
    </row>
    <row r="1803" spans="1:5" ht="16.5" x14ac:dyDescent="0.3">
      <c r="A1803" s="74"/>
      <c r="B1803" s="74"/>
      <c r="C1803" s="74"/>
      <c r="D1803" s="74"/>
      <c r="E1803" s="74"/>
    </row>
    <row r="1804" spans="1:5" ht="16.5" x14ac:dyDescent="0.3">
      <c r="A1804" s="74"/>
      <c r="B1804" s="74"/>
      <c r="C1804" s="74"/>
      <c r="D1804" s="74"/>
      <c r="E1804" s="74"/>
    </row>
    <row r="1805" spans="1:5" ht="16.5" x14ac:dyDescent="0.3">
      <c r="A1805" s="74"/>
      <c r="B1805" s="74"/>
      <c r="C1805" s="74"/>
      <c r="D1805" s="74"/>
      <c r="E1805" s="74"/>
    </row>
    <row r="1806" spans="1:5" ht="16.5" x14ac:dyDescent="0.3">
      <c r="A1806" s="74"/>
      <c r="B1806" s="74"/>
      <c r="C1806" s="74"/>
      <c r="D1806" s="74"/>
      <c r="E1806" s="74"/>
    </row>
    <row r="1807" spans="1:5" ht="16.5" x14ac:dyDescent="0.3">
      <c r="A1807" s="74"/>
      <c r="B1807" s="74"/>
      <c r="C1807" s="74"/>
      <c r="D1807" s="74"/>
      <c r="E1807" s="74"/>
    </row>
    <row r="1808" spans="1:5" ht="16.5" x14ac:dyDescent="0.3">
      <c r="A1808" s="74"/>
      <c r="B1808" s="74"/>
      <c r="C1808" s="74"/>
      <c r="D1808" s="74"/>
      <c r="E1808" s="74"/>
    </row>
    <row r="1809" spans="1:5" ht="16.5" x14ac:dyDescent="0.3">
      <c r="A1809" s="74"/>
      <c r="B1809" s="74"/>
      <c r="C1809" s="74"/>
      <c r="D1809" s="74"/>
      <c r="E1809" s="74"/>
    </row>
    <row r="1810" spans="1:5" ht="16.5" x14ac:dyDescent="0.3">
      <c r="A1810" s="74"/>
      <c r="B1810" s="74"/>
      <c r="C1810" s="74"/>
      <c r="D1810" s="74"/>
      <c r="E1810" s="74"/>
    </row>
    <row r="1811" spans="1:5" ht="16.5" x14ac:dyDescent="0.3">
      <c r="A1811" s="74"/>
      <c r="B1811" s="74"/>
      <c r="C1811" s="74"/>
      <c r="D1811" s="74"/>
      <c r="E1811" s="74"/>
    </row>
    <row r="1812" spans="1:5" ht="16.5" x14ac:dyDescent="0.3">
      <c r="A1812" s="74"/>
      <c r="B1812" s="74"/>
      <c r="C1812" s="74"/>
      <c r="D1812" s="74"/>
      <c r="E1812" s="74"/>
    </row>
    <row r="1813" spans="1:5" ht="16.5" x14ac:dyDescent="0.3">
      <c r="A1813" s="74"/>
      <c r="B1813" s="74"/>
      <c r="C1813" s="74"/>
      <c r="D1813" s="74"/>
      <c r="E1813" s="74"/>
    </row>
    <row r="1814" spans="1:5" ht="16.5" x14ac:dyDescent="0.3">
      <c r="A1814" s="74"/>
      <c r="B1814" s="74"/>
      <c r="C1814" s="74"/>
      <c r="D1814" s="74"/>
      <c r="E1814" s="74"/>
    </row>
    <row r="1815" spans="1:5" ht="16.5" x14ac:dyDescent="0.3">
      <c r="A1815" s="74"/>
      <c r="B1815" s="74"/>
      <c r="C1815" s="74"/>
      <c r="D1815" s="74"/>
      <c r="E1815" s="74"/>
    </row>
    <row r="1816" spans="1:5" ht="16.5" x14ac:dyDescent="0.3">
      <c r="A1816" s="74"/>
      <c r="B1816" s="74"/>
      <c r="C1816" s="74"/>
      <c r="D1816" s="74"/>
      <c r="E1816" s="74"/>
    </row>
    <row r="1817" spans="1:5" ht="16.5" x14ac:dyDescent="0.3">
      <c r="A1817" s="74"/>
      <c r="B1817" s="74"/>
      <c r="C1817" s="74"/>
      <c r="D1817" s="74"/>
      <c r="E1817" s="74"/>
    </row>
    <row r="1818" spans="1:5" ht="16.5" x14ac:dyDescent="0.3">
      <c r="A1818" s="74"/>
      <c r="B1818" s="74"/>
      <c r="C1818" s="74"/>
      <c r="D1818" s="74"/>
      <c r="E1818" s="74"/>
    </row>
    <row r="1819" spans="1:5" ht="16.5" x14ac:dyDescent="0.3">
      <c r="A1819" s="74"/>
      <c r="B1819" s="74"/>
      <c r="C1819" s="74"/>
      <c r="D1819" s="74"/>
      <c r="E1819" s="74"/>
    </row>
    <row r="1820" spans="1:5" ht="16.5" x14ac:dyDescent="0.3">
      <c r="A1820" s="74"/>
      <c r="B1820" s="74"/>
      <c r="C1820" s="74"/>
      <c r="D1820" s="74"/>
      <c r="E1820" s="74"/>
    </row>
    <row r="1821" spans="1:5" ht="16.5" x14ac:dyDescent="0.3">
      <c r="A1821" s="74"/>
      <c r="B1821" s="74"/>
      <c r="C1821" s="74"/>
      <c r="D1821" s="74"/>
      <c r="E1821" s="74"/>
    </row>
    <row r="1822" spans="1:5" ht="16.5" x14ac:dyDescent="0.3">
      <c r="A1822" s="74"/>
      <c r="B1822" s="74"/>
      <c r="C1822" s="74"/>
      <c r="D1822" s="74"/>
      <c r="E1822" s="74"/>
    </row>
    <row r="1823" spans="1:5" ht="16.5" x14ac:dyDescent="0.3">
      <c r="A1823" s="74"/>
      <c r="B1823" s="74"/>
      <c r="C1823" s="74"/>
      <c r="D1823" s="74"/>
      <c r="E1823" s="74"/>
    </row>
    <row r="1824" spans="1:5" ht="16.5" x14ac:dyDescent="0.3">
      <c r="A1824" s="74"/>
      <c r="B1824" s="74"/>
      <c r="C1824" s="74"/>
      <c r="D1824" s="74"/>
      <c r="E1824" s="74"/>
    </row>
    <row r="1825" spans="1:5" ht="16.5" x14ac:dyDescent="0.3">
      <c r="A1825" s="74"/>
      <c r="B1825" s="74"/>
      <c r="C1825" s="74"/>
      <c r="D1825" s="74"/>
      <c r="E1825" s="74"/>
    </row>
    <row r="1826" spans="1:5" ht="16.5" x14ac:dyDescent="0.3">
      <c r="A1826" s="74"/>
      <c r="B1826" s="74"/>
      <c r="C1826" s="74"/>
      <c r="D1826" s="74"/>
      <c r="E1826" s="74"/>
    </row>
    <row r="1827" spans="1:5" ht="16.5" x14ac:dyDescent="0.3">
      <c r="A1827" s="74"/>
      <c r="B1827" s="74"/>
      <c r="C1827" s="74"/>
      <c r="D1827" s="74"/>
      <c r="E1827" s="74"/>
    </row>
    <row r="1828" spans="1:5" ht="16.5" x14ac:dyDescent="0.3">
      <c r="A1828" s="74"/>
      <c r="B1828" s="74"/>
      <c r="C1828" s="74"/>
      <c r="D1828" s="74"/>
      <c r="E1828" s="74"/>
    </row>
    <row r="1829" spans="1:5" ht="16.5" x14ac:dyDescent="0.3">
      <c r="A1829" s="74"/>
      <c r="B1829" s="74"/>
      <c r="C1829" s="74"/>
      <c r="D1829" s="74"/>
      <c r="E1829" s="74"/>
    </row>
    <row r="1830" spans="1:5" ht="16.5" x14ac:dyDescent="0.3">
      <c r="A1830" s="74"/>
      <c r="B1830" s="74"/>
      <c r="C1830" s="74"/>
      <c r="D1830" s="74"/>
      <c r="E1830" s="74"/>
    </row>
    <row r="1831" spans="1:5" ht="16.5" x14ac:dyDescent="0.3">
      <c r="A1831" s="74"/>
      <c r="B1831" s="74"/>
      <c r="C1831" s="74"/>
      <c r="D1831" s="74"/>
      <c r="E1831" s="74"/>
    </row>
    <row r="1832" spans="1:5" ht="16.5" x14ac:dyDescent="0.3">
      <c r="A1832" s="74"/>
      <c r="B1832" s="74"/>
      <c r="C1832" s="74"/>
      <c r="D1832" s="74"/>
      <c r="E1832" s="74"/>
    </row>
    <row r="1833" spans="1:5" ht="16.5" x14ac:dyDescent="0.3">
      <c r="A1833" s="74"/>
      <c r="B1833" s="74"/>
      <c r="C1833" s="74"/>
      <c r="D1833" s="74"/>
      <c r="E1833" s="74"/>
    </row>
    <row r="1834" spans="1:5" ht="16.5" x14ac:dyDescent="0.3">
      <c r="A1834" s="74"/>
      <c r="B1834" s="74"/>
      <c r="C1834" s="74"/>
      <c r="D1834" s="74"/>
      <c r="E1834" s="74"/>
    </row>
    <row r="1835" spans="1:5" ht="16.5" x14ac:dyDescent="0.3">
      <c r="A1835" s="74"/>
      <c r="B1835" s="74"/>
      <c r="C1835" s="74"/>
      <c r="D1835" s="74"/>
      <c r="E1835" s="74"/>
    </row>
    <row r="1836" spans="1:5" ht="16.5" x14ac:dyDescent="0.3">
      <c r="A1836" s="74"/>
      <c r="B1836" s="74"/>
      <c r="C1836" s="74"/>
      <c r="D1836" s="74"/>
      <c r="E1836" s="74"/>
    </row>
    <row r="1837" spans="1:5" ht="16.5" x14ac:dyDescent="0.3">
      <c r="A1837" s="74"/>
      <c r="B1837" s="74"/>
      <c r="C1837" s="74"/>
      <c r="D1837" s="74"/>
      <c r="E1837" s="74"/>
    </row>
    <row r="1838" spans="1:5" ht="16.5" x14ac:dyDescent="0.3">
      <c r="A1838" s="74"/>
      <c r="B1838" s="74"/>
      <c r="C1838" s="74"/>
      <c r="D1838" s="74"/>
      <c r="E1838" s="74"/>
    </row>
    <row r="1839" spans="1:5" ht="16.5" x14ac:dyDescent="0.3">
      <c r="A1839" s="74"/>
      <c r="B1839" s="74"/>
      <c r="C1839" s="74"/>
      <c r="D1839" s="74"/>
      <c r="E1839" s="74"/>
    </row>
    <row r="1840" spans="1:5" ht="16.5" x14ac:dyDescent="0.3">
      <c r="A1840" s="74"/>
      <c r="B1840" s="74"/>
      <c r="C1840" s="74"/>
      <c r="D1840" s="74"/>
      <c r="E1840" s="74"/>
    </row>
    <row r="1841" spans="1:5" ht="16.5" x14ac:dyDescent="0.3">
      <c r="A1841" s="74"/>
      <c r="B1841" s="74"/>
      <c r="C1841" s="74"/>
      <c r="D1841" s="74"/>
      <c r="E1841" s="74"/>
    </row>
    <row r="1842" spans="1:5" ht="16.5" x14ac:dyDescent="0.3">
      <c r="A1842" s="74"/>
      <c r="B1842" s="74"/>
      <c r="C1842" s="74"/>
      <c r="D1842" s="74"/>
      <c r="E1842" s="74"/>
    </row>
    <row r="1843" spans="1:5" ht="16.5" x14ac:dyDescent="0.3">
      <c r="A1843" s="74"/>
      <c r="B1843" s="74"/>
      <c r="C1843" s="74"/>
      <c r="D1843" s="74"/>
      <c r="E1843" s="74"/>
    </row>
    <row r="1844" spans="1:5" ht="16.5" x14ac:dyDescent="0.3">
      <c r="A1844" s="74"/>
      <c r="B1844" s="74"/>
      <c r="C1844" s="74"/>
      <c r="D1844" s="74"/>
      <c r="E1844" s="74"/>
    </row>
    <row r="1845" spans="1:5" ht="16.5" x14ac:dyDescent="0.3">
      <c r="A1845" s="74"/>
      <c r="B1845" s="74"/>
      <c r="C1845" s="74"/>
      <c r="D1845" s="74"/>
      <c r="E1845" s="74"/>
    </row>
    <row r="1846" spans="1:5" ht="16.5" x14ac:dyDescent="0.3">
      <c r="A1846" s="74"/>
      <c r="B1846" s="74"/>
      <c r="C1846" s="74"/>
      <c r="D1846" s="74"/>
      <c r="E1846" s="74"/>
    </row>
    <row r="1847" spans="1:5" ht="16.5" x14ac:dyDescent="0.3">
      <c r="A1847" s="74"/>
      <c r="B1847" s="74"/>
      <c r="C1847" s="74"/>
      <c r="D1847" s="74"/>
      <c r="E1847" s="74"/>
    </row>
    <row r="1848" spans="1:5" ht="16.5" x14ac:dyDescent="0.3">
      <c r="A1848" s="74"/>
      <c r="B1848" s="74"/>
      <c r="C1848" s="74"/>
      <c r="D1848" s="74"/>
      <c r="E1848" s="74"/>
    </row>
    <row r="1849" spans="1:5" ht="16.5" x14ac:dyDescent="0.3">
      <c r="A1849" s="74"/>
      <c r="B1849" s="74"/>
      <c r="C1849" s="74"/>
      <c r="D1849" s="74"/>
      <c r="E1849" s="74"/>
    </row>
    <row r="1850" spans="1:5" ht="16.5" x14ac:dyDescent="0.3">
      <c r="A1850" s="74"/>
      <c r="B1850" s="74"/>
      <c r="C1850" s="74"/>
      <c r="D1850" s="74"/>
      <c r="E1850" s="74"/>
    </row>
    <row r="1851" spans="1:5" ht="16.5" x14ac:dyDescent="0.3">
      <c r="A1851" s="74"/>
      <c r="B1851" s="74"/>
      <c r="C1851" s="74"/>
      <c r="D1851" s="74"/>
      <c r="E1851" s="74"/>
    </row>
    <row r="1852" spans="1:5" ht="16.5" x14ac:dyDescent="0.3">
      <c r="A1852" s="74"/>
      <c r="B1852" s="74"/>
      <c r="C1852" s="74"/>
      <c r="D1852" s="74"/>
      <c r="E1852" s="74"/>
    </row>
    <row r="1853" spans="1:5" ht="16.5" x14ac:dyDescent="0.3">
      <c r="A1853" s="74"/>
      <c r="B1853" s="74"/>
      <c r="C1853" s="74"/>
      <c r="D1853" s="74"/>
      <c r="E1853" s="74"/>
    </row>
    <row r="1854" spans="1:5" ht="16.5" x14ac:dyDescent="0.3">
      <c r="A1854" s="74"/>
      <c r="B1854" s="74"/>
      <c r="C1854" s="74"/>
      <c r="D1854" s="74"/>
      <c r="E1854" s="74"/>
    </row>
    <row r="1855" spans="1:5" ht="16.5" x14ac:dyDescent="0.3">
      <c r="A1855" s="74"/>
      <c r="B1855" s="74"/>
      <c r="C1855" s="74"/>
      <c r="D1855" s="74"/>
      <c r="E1855" s="74"/>
    </row>
    <row r="1856" spans="1:5" ht="16.5" x14ac:dyDescent="0.3">
      <c r="A1856" s="74"/>
      <c r="B1856" s="74"/>
      <c r="C1856" s="74"/>
      <c r="D1856" s="74"/>
      <c r="E1856" s="74"/>
    </row>
    <row r="1857" spans="1:5" ht="16.5" x14ac:dyDescent="0.3">
      <c r="A1857" s="74"/>
      <c r="B1857" s="74"/>
      <c r="C1857" s="74"/>
      <c r="D1857" s="74"/>
      <c r="E1857" s="74"/>
    </row>
    <row r="1858" spans="1:5" ht="16.5" x14ac:dyDescent="0.3">
      <c r="A1858" s="74"/>
      <c r="B1858" s="74"/>
      <c r="C1858" s="74"/>
      <c r="D1858" s="74"/>
      <c r="E1858" s="74"/>
    </row>
    <row r="1859" spans="1:5" ht="16.5" x14ac:dyDescent="0.3">
      <c r="A1859" s="74"/>
      <c r="B1859" s="74"/>
      <c r="C1859" s="74"/>
      <c r="D1859" s="74"/>
      <c r="E1859" s="74"/>
    </row>
    <row r="1860" spans="1:5" ht="16.5" x14ac:dyDescent="0.3">
      <c r="A1860" s="74"/>
      <c r="B1860" s="74"/>
      <c r="C1860" s="74"/>
      <c r="D1860" s="74"/>
      <c r="E1860" s="74"/>
    </row>
    <row r="1861" spans="1:5" ht="16.5" x14ac:dyDescent="0.3">
      <c r="A1861" s="74"/>
      <c r="B1861" s="74"/>
      <c r="C1861" s="74"/>
      <c r="D1861" s="74"/>
      <c r="E1861" s="74"/>
    </row>
    <row r="1862" spans="1:5" ht="16.5" x14ac:dyDescent="0.3">
      <c r="A1862" s="74"/>
      <c r="B1862" s="74"/>
      <c r="C1862" s="74"/>
      <c r="D1862" s="74"/>
      <c r="E1862" s="74"/>
    </row>
    <row r="1863" spans="1:5" ht="16.5" x14ac:dyDescent="0.3">
      <c r="A1863" s="74"/>
      <c r="B1863" s="74"/>
      <c r="C1863" s="74"/>
      <c r="D1863" s="74"/>
      <c r="E1863" s="74"/>
    </row>
    <row r="1864" spans="1:5" ht="16.5" x14ac:dyDescent="0.3">
      <c r="A1864" s="74"/>
      <c r="B1864" s="74"/>
      <c r="C1864" s="74"/>
      <c r="D1864" s="74"/>
      <c r="E1864" s="74"/>
    </row>
    <row r="1865" spans="1:5" ht="16.5" x14ac:dyDescent="0.3">
      <c r="A1865" s="74"/>
      <c r="B1865" s="74"/>
      <c r="C1865" s="74"/>
      <c r="D1865" s="74"/>
      <c r="E1865" s="74"/>
    </row>
    <row r="1866" spans="1:5" ht="16.5" x14ac:dyDescent="0.3">
      <c r="A1866" s="74"/>
      <c r="B1866" s="74"/>
      <c r="C1866" s="74"/>
      <c r="D1866" s="74"/>
      <c r="E1866" s="74"/>
    </row>
    <row r="1867" spans="1:5" ht="16.5" x14ac:dyDescent="0.3">
      <c r="A1867" s="74"/>
      <c r="B1867" s="74"/>
      <c r="C1867" s="74"/>
      <c r="D1867" s="74"/>
      <c r="E1867" s="74"/>
    </row>
    <row r="1868" spans="1:5" ht="16.5" x14ac:dyDescent="0.3">
      <c r="A1868" s="74"/>
      <c r="B1868" s="74"/>
      <c r="C1868" s="74"/>
      <c r="D1868" s="74"/>
      <c r="E1868" s="74"/>
    </row>
    <row r="1869" spans="1:5" ht="16.5" x14ac:dyDescent="0.3">
      <c r="A1869" s="74"/>
      <c r="B1869" s="74"/>
      <c r="C1869" s="74"/>
      <c r="D1869" s="74"/>
      <c r="E1869" s="74"/>
    </row>
    <row r="1870" spans="1:5" ht="16.5" x14ac:dyDescent="0.3">
      <c r="A1870" s="74"/>
      <c r="B1870" s="74"/>
      <c r="C1870" s="74"/>
      <c r="D1870" s="74"/>
      <c r="E1870" s="74"/>
    </row>
    <row r="1871" spans="1:5" ht="16.5" x14ac:dyDescent="0.3">
      <c r="A1871" s="74"/>
      <c r="B1871" s="74"/>
      <c r="C1871" s="74"/>
      <c r="D1871" s="74"/>
      <c r="E1871" s="74"/>
    </row>
    <row r="1872" spans="1:5" ht="16.5" x14ac:dyDescent="0.3">
      <c r="A1872" s="74"/>
      <c r="B1872" s="74"/>
      <c r="C1872" s="74"/>
      <c r="D1872" s="74"/>
      <c r="E1872" s="74"/>
    </row>
    <row r="1873" spans="1:5" ht="16.5" x14ac:dyDescent="0.3">
      <c r="A1873" s="74"/>
      <c r="B1873" s="74"/>
      <c r="C1873" s="74"/>
      <c r="D1873" s="74"/>
      <c r="E1873" s="74"/>
    </row>
    <row r="1874" spans="1:5" ht="16.5" x14ac:dyDescent="0.3">
      <c r="A1874" s="74"/>
      <c r="B1874" s="74"/>
      <c r="C1874" s="74"/>
      <c r="D1874" s="74"/>
      <c r="E1874" s="74"/>
    </row>
    <row r="1875" spans="1:5" ht="16.5" x14ac:dyDescent="0.3">
      <c r="A1875" s="74"/>
      <c r="B1875" s="74"/>
      <c r="C1875" s="74"/>
      <c r="D1875" s="74"/>
      <c r="E1875" s="74"/>
    </row>
    <row r="1876" spans="1:5" ht="16.5" x14ac:dyDescent="0.3">
      <c r="A1876" s="74"/>
      <c r="B1876" s="74"/>
      <c r="C1876" s="74"/>
      <c r="D1876" s="74"/>
      <c r="E1876" s="74"/>
    </row>
    <row r="1877" spans="1:5" ht="16.5" x14ac:dyDescent="0.3">
      <c r="A1877" s="74"/>
      <c r="B1877" s="74"/>
      <c r="C1877" s="74"/>
      <c r="D1877" s="74"/>
      <c r="E1877" s="74"/>
    </row>
    <row r="1878" spans="1:5" ht="16.5" x14ac:dyDescent="0.3">
      <c r="A1878" s="74"/>
      <c r="B1878" s="74"/>
      <c r="C1878" s="74"/>
      <c r="D1878" s="74"/>
      <c r="E1878" s="74"/>
    </row>
    <row r="1879" spans="1:5" ht="16.5" x14ac:dyDescent="0.3">
      <c r="A1879" s="74"/>
      <c r="B1879" s="74"/>
      <c r="C1879" s="74"/>
      <c r="D1879" s="74"/>
      <c r="E1879" s="74"/>
    </row>
    <row r="1880" spans="1:5" ht="16.5" x14ac:dyDescent="0.3">
      <c r="A1880" s="74"/>
      <c r="B1880" s="74"/>
      <c r="C1880" s="74"/>
      <c r="D1880" s="74"/>
      <c r="E1880" s="74"/>
    </row>
    <row r="1881" spans="1:5" ht="16.5" x14ac:dyDescent="0.3">
      <c r="A1881" s="74"/>
      <c r="B1881" s="74"/>
      <c r="C1881" s="74"/>
      <c r="D1881" s="74"/>
      <c r="E1881" s="74"/>
    </row>
    <row r="1882" spans="1:5" ht="16.5" x14ac:dyDescent="0.3">
      <c r="A1882" s="74"/>
      <c r="B1882" s="74"/>
      <c r="C1882" s="74"/>
      <c r="D1882" s="74"/>
      <c r="E1882" s="74"/>
    </row>
    <row r="1883" spans="1:5" ht="16.5" x14ac:dyDescent="0.3">
      <c r="A1883" s="74"/>
      <c r="B1883" s="74"/>
      <c r="C1883" s="74"/>
      <c r="D1883" s="74"/>
      <c r="E1883" s="74"/>
    </row>
    <row r="1884" spans="1:5" ht="16.5" x14ac:dyDescent="0.3">
      <c r="A1884" s="74"/>
      <c r="B1884" s="74"/>
      <c r="C1884" s="74"/>
      <c r="D1884" s="74"/>
      <c r="E1884" s="74"/>
    </row>
    <row r="1885" spans="1:5" ht="16.5" x14ac:dyDescent="0.3">
      <c r="A1885" s="74"/>
      <c r="B1885" s="74"/>
      <c r="C1885" s="74"/>
      <c r="D1885" s="74"/>
      <c r="E1885" s="74"/>
    </row>
    <row r="1886" spans="1:5" ht="16.5" x14ac:dyDescent="0.3">
      <c r="A1886" s="74"/>
      <c r="B1886" s="74"/>
      <c r="C1886" s="74"/>
      <c r="D1886" s="74"/>
      <c r="E1886" s="74"/>
    </row>
    <row r="1887" spans="1:5" ht="16.5" x14ac:dyDescent="0.3">
      <c r="A1887" s="74"/>
      <c r="B1887" s="74"/>
      <c r="C1887" s="74"/>
      <c r="D1887" s="74"/>
      <c r="E1887" s="74"/>
    </row>
    <row r="1888" spans="1:5" ht="16.5" x14ac:dyDescent="0.3">
      <c r="A1888" s="74"/>
      <c r="B1888" s="74"/>
      <c r="C1888" s="74"/>
      <c r="D1888" s="74"/>
      <c r="E1888" s="74"/>
    </row>
    <row r="1889" spans="1:5" ht="16.5" x14ac:dyDescent="0.3">
      <c r="A1889" s="74"/>
      <c r="B1889" s="74"/>
      <c r="C1889" s="74"/>
      <c r="D1889" s="74"/>
      <c r="E1889" s="74"/>
    </row>
    <row r="1890" spans="1:5" ht="16.5" x14ac:dyDescent="0.3">
      <c r="A1890" s="74"/>
      <c r="B1890" s="74"/>
      <c r="C1890" s="74"/>
      <c r="D1890" s="74"/>
      <c r="E1890" s="74"/>
    </row>
    <row r="1891" spans="1:5" ht="16.5" x14ac:dyDescent="0.3">
      <c r="A1891" s="74"/>
      <c r="B1891" s="74"/>
      <c r="C1891" s="74"/>
      <c r="D1891" s="74"/>
      <c r="E1891" s="74"/>
    </row>
    <row r="1892" spans="1:5" ht="16.5" x14ac:dyDescent="0.3">
      <c r="A1892" s="74"/>
      <c r="B1892" s="74"/>
      <c r="C1892" s="74"/>
      <c r="D1892" s="74"/>
      <c r="E1892" s="74"/>
    </row>
    <row r="1893" spans="1:5" ht="16.5" x14ac:dyDescent="0.3">
      <c r="A1893" s="74"/>
      <c r="B1893" s="74"/>
      <c r="C1893" s="74"/>
      <c r="D1893" s="74"/>
      <c r="E1893" s="74"/>
    </row>
    <row r="1894" spans="1:5" ht="16.5" x14ac:dyDescent="0.3">
      <c r="A1894" s="74"/>
      <c r="B1894" s="74"/>
      <c r="C1894" s="74"/>
      <c r="D1894" s="74"/>
      <c r="E1894" s="74"/>
    </row>
    <row r="1895" spans="1:5" ht="16.5" x14ac:dyDescent="0.3">
      <c r="A1895" s="74"/>
      <c r="B1895" s="74"/>
      <c r="C1895" s="74"/>
      <c r="D1895" s="74"/>
      <c r="E1895" s="74"/>
    </row>
    <row r="1896" spans="1:5" ht="16.5" x14ac:dyDescent="0.3">
      <c r="A1896" s="74"/>
      <c r="B1896" s="74"/>
      <c r="C1896" s="74"/>
      <c r="D1896" s="74"/>
      <c r="E1896" s="74"/>
    </row>
    <row r="1897" spans="1:5" ht="16.5" x14ac:dyDescent="0.3">
      <c r="A1897" s="74"/>
      <c r="B1897" s="74"/>
      <c r="C1897" s="74"/>
      <c r="D1897" s="74"/>
      <c r="E1897" s="74"/>
    </row>
    <row r="1898" spans="1:5" ht="16.5" x14ac:dyDescent="0.3">
      <c r="A1898" s="74"/>
      <c r="B1898" s="74"/>
      <c r="C1898" s="74"/>
      <c r="D1898" s="74"/>
      <c r="E1898" s="74"/>
    </row>
    <row r="1899" spans="1:5" ht="16.5" x14ac:dyDescent="0.3">
      <c r="A1899" s="74"/>
      <c r="B1899" s="74"/>
      <c r="C1899" s="74"/>
      <c r="D1899" s="74"/>
      <c r="E1899" s="74"/>
    </row>
    <row r="1900" spans="1:5" ht="16.5" x14ac:dyDescent="0.3">
      <c r="A1900" s="74"/>
      <c r="B1900" s="74"/>
      <c r="C1900" s="74"/>
      <c r="D1900" s="74"/>
      <c r="E1900" s="74"/>
    </row>
    <row r="1901" spans="1:5" ht="16.5" x14ac:dyDescent="0.3">
      <c r="A1901" s="74"/>
      <c r="B1901" s="74"/>
      <c r="C1901" s="74"/>
      <c r="D1901" s="74"/>
      <c r="E1901" s="74"/>
    </row>
    <row r="1902" spans="1:5" ht="16.5" x14ac:dyDescent="0.3">
      <c r="A1902" s="74"/>
      <c r="B1902" s="74"/>
      <c r="C1902" s="74"/>
      <c r="D1902" s="74"/>
      <c r="E1902" s="74"/>
    </row>
    <row r="1903" spans="1:5" ht="16.5" x14ac:dyDescent="0.3">
      <c r="A1903" s="74"/>
      <c r="B1903" s="74"/>
      <c r="C1903" s="74"/>
      <c r="D1903" s="74"/>
      <c r="E1903" s="74"/>
    </row>
    <row r="1904" spans="1:5" ht="16.5" x14ac:dyDescent="0.3">
      <c r="A1904" s="74"/>
      <c r="B1904" s="74"/>
      <c r="C1904" s="74"/>
      <c r="D1904" s="74"/>
      <c r="E1904" s="74"/>
    </row>
    <row r="1905" spans="1:5" ht="16.5" x14ac:dyDescent="0.3">
      <c r="A1905" s="74"/>
      <c r="B1905" s="74"/>
      <c r="C1905" s="74"/>
      <c r="D1905" s="74"/>
      <c r="E1905" s="74"/>
    </row>
    <row r="1906" spans="1:5" ht="16.5" x14ac:dyDescent="0.3">
      <c r="A1906" s="74"/>
      <c r="B1906" s="74"/>
      <c r="C1906" s="74"/>
      <c r="D1906" s="74"/>
      <c r="E1906" s="74"/>
    </row>
    <row r="1907" spans="1:5" ht="16.5" x14ac:dyDescent="0.3">
      <c r="A1907" s="74"/>
      <c r="B1907" s="74"/>
      <c r="C1907" s="74"/>
      <c r="D1907" s="74"/>
      <c r="E1907" s="74"/>
    </row>
    <row r="1908" spans="1:5" ht="16.5" x14ac:dyDescent="0.3">
      <c r="A1908" s="74"/>
      <c r="B1908" s="74"/>
      <c r="C1908" s="74"/>
      <c r="D1908" s="74"/>
      <c r="E1908" s="74"/>
    </row>
    <row r="1909" spans="1:5" ht="16.5" x14ac:dyDescent="0.3">
      <c r="A1909" s="74"/>
      <c r="B1909" s="74"/>
      <c r="C1909" s="74"/>
      <c r="D1909" s="74"/>
      <c r="E1909" s="74"/>
    </row>
    <row r="1910" spans="1:5" ht="16.5" x14ac:dyDescent="0.3">
      <c r="A1910" s="74"/>
      <c r="B1910" s="74"/>
      <c r="C1910" s="74"/>
      <c r="D1910" s="74"/>
      <c r="E1910" s="74"/>
    </row>
    <row r="1911" spans="1:5" ht="16.5" x14ac:dyDescent="0.3">
      <c r="A1911" s="74"/>
      <c r="B1911" s="74"/>
      <c r="C1911" s="74"/>
      <c r="D1911" s="74"/>
      <c r="E1911" s="74"/>
    </row>
    <row r="1912" spans="1:5" ht="16.5" x14ac:dyDescent="0.3">
      <c r="A1912" s="74"/>
      <c r="B1912" s="74"/>
      <c r="C1912" s="74"/>
      <c r="D1912" s="74"/>
      <c r="E1912" s="74"/>
    </row>
    <row r="1913" spans="1:5" ht="16.5" x14ac:dyDescent="0.3">
      <c r="A1913" s="74"/>
      <c r="B1913" s="74"/>
      <c r="C1913" s="74"/>
      <c r="D1913" s="74"/>
      <c r="E1913" s="74"/>
    </row>
    <row r="1914" spans="1:5" ht="16.5" x14ac:dyDescent="0.3">
      <c r="A1914" s="74"/>
      <c r="B1914" s="74"/>
      <c r="C1914" s="74"/>
      <c r="D1914" s="74"/>
      <c r="E1914" s="74"/>
    </row>
    <row r="1915" spans="1:5" ht="16.5" x14ac:dyDescent="0.3">
      <c r="A1915" s="74"/>
      <c r="B1915" s="74"/>
      <c r="C1915" s="74"/>
      <c r="D1915" s="74"/>
      <c r="E1915" s="74"/>
    </row>
    <row r="1916" spans="1:5" ht="16.5" x14ac:dyDescent="0.3">
      <c r="A1916" s="74"/>
      <c r="B1916" s="74"/>
      <c r="C1916" s="74"/>
      <c r="D1916" s="74"/>
      <c r="E1916" s="74"/>
    </row>
    <row r="1917" spans="1:5" ht="16.5" x14ac:dyDescent="0.3">
      <c r="A1917" s="74"/>
      <c r="B1917" s="74"/>
      <c r="C1917" s="74"/>
      <c r="D1917" s="74"/>
      <c r="E1917" s="74"/>
    </row>
    <row r="1918" spans="1:5" ht="16.5" x14ac:dyDescent="0.3">
      <c r="A1918" s="74"/>
      <c r="B1918" s="74"/>
      <c r="C1918" s="74"/>
      <c r="D1918" s="74"/>
      <c r="E1918" s="74"/>
    </row>
    <row r="1919" spans="1:5" ht="16.5" x14ac:dyDescent="0.3">
      <c r="A1919" s="74"/>
      <c r="B1919" s="74"/>
      <c r="C1919" s="74"/>
      <c r="D1919" s="74"/>
      <c r="E1919" s="74"/>
    </row>
    <row r="1920" spans="1:5" ht="16.5" x14ac:dyDescent="0.3">
      <c r="A1920" s="74"/>
      <c r="B1920" s="74"/>
      <c r="C1920" s="74"/>
      <c r="D1920" s="74"/>
      <c r="E1920" s="74"/>
    </row>
    <row r="1921" spans="1:5" ht="16.5" x14ac:dyDescent="0.3">
      <c r="A1921" s="74"/>
      <c r="B1921" s="74"/>
      <c r="C1921" s="74"/>
      <c r="D1921" s="74"/>
      <c r="E1921" s="74"/>
    </row>
    <row r="1922" spans="1:5" ht="16.5" x14ac:dyDescent="0.3">
      <c r="A1922" s="74"/>
      <c r="B1922" s="74"/>
      <c r="C1922" s="74"/>
      <c r="D1922" s="74"/>
      <c r="E1922" s="74"/>
    </row>
    <row r="1923" spans="1:5" ht="16.5" x14ac:dyDescent="0.3">
      <c r="A1923" s="74"/>
      <c r="B1923" s="74"/>
      <c r="C1923" s="74"/>
      <c r="D1923" s="74"/>
      <c r="E1923" s="74"/>
    </row>
    <row r="1924" spans="1:5" ht="16.5" x14ac:dyDescent="0.3">
      <c r="A1924" s="74"/>
      <c r="B1924" s="74"/>
      <c r="C1924" s="74"/>
      <c r="D1924" s="74"/>
      <c r="E1924" s="74"/>
    </row>
    <row r="1925" spans="1:5" ht="16.5" x14ac:dyDescent="0.3">
      <c r="A1925" s="74"/>
      <c r="B1925" s="74"/>
      <c r="C1925" s="74"/>
      <c r="D1925" s="74"/>
      <c r="E1925" s="74"/>
    </row>
    <row r="1926" spans="1:5" ht="16.5" x14ac:dyDescent="0.3">
      <c r="A1926" s="74"/>
      <c r="B1926" s="74"/>
      <c r="C1926" s="74"/>
      <c r="D1926" s="74"/>
      <c r="E1926" s="74"/>
    </row>
    <row r="1927" spans="1:5" ht="16.5" x14ac:dyDescent="0.3">
      <c r="A1927" s="74"/>
      <c r="B1927" s="74"/>
      <c r="C1927" s="74"/>
      <c r="D1927" s="74"/>
      <c r="E1927" s="74"/>
    </row>
    <row r="1928" spans="1:5" ht="16.5" x14ac:dyDescent="0.3">
      <c r="A1928" s="74"/>
      <c r="B1928" s="74"/>
      <c r="C1928" s="74"/>
      <c r="D1928" s="74"/>
      <c r="E1928" s="74"/>
    </row>
    <row r="1929" spans="1:5" ht="16.5" x14ac:dyDescent="0.3">
      <c r="A1929" s="74"/>
      <c r="B1929" s="74"/>
      <c r="C1929" s="74"/>
      <c r="D1929" s="74"/>
      <c r="E1929" s="74"/>
    </row>
    <row r="1930" spans="1:5" ht="16.5" x14ac:dyDescent="0.3">
      <c r="A1930" s="74"/>
      <c r="B1930" s="74"/>
      <c r="C1930" s="74"/>
      <c r="D1930" s="74"/>
      <c r="E1930" s="74"/>
    </row>
    <row r="1931" spans="1:5" ht="16.5" x14ac:dyDescent="0.3">
      <c r="A1931" s="74"/>
      <c r="B1931" s="74"/>
      <c r="C1931" s="74"/>
      <c r="D1931" s="74"/>
      <c r="E1931" s="74"/>
    </row>
    <row r="1932" spans="1:5" ht="16.5" x14ac:dyDescent="0.3">
      <c r="A1932" s="74"/>
      <c r="B1932" s="74"/>
      <c r="C1932" s="74"/>
      <c r="D1932" s="74"/>
      <c r="E1932" s="74"/>
    </row>
    <row r="1933" spans="1:5" ht="16.5" x14ac:dyDescent="0.3">
      <c r="A1933" s="74"/>
      <c r="B1933" s="74"/>
      <c r="C1933" s="74"/>
      <c r="D1933" s="74"/>
      <c r="E1933" s="74"/>
    </row>
    <row r="1934" spans="1:5" ht="16.5" x14ac:dyDescent="0.3">
      <c r="A1934" s="74"/>
      <c r="B1934" s="74"/>
      <c r="C1934" s="74"/>
      <c r="D1934" s="74"/>
      <c r="E1934" s="74"/>
    </row>
    <row r="1935" spans="1:5" ht="16.5" x14ac:dyDescent="0.3">
      <c r="A1935" s="74"/>
      <c r="B1935" s="74"/>
      <c r="C1935" s="74"/>
      <c r="D1935" s="74"/>
      <c r="E1935" s="74"/>
    </row>
    <row r="1936" spans="1:5" ht="16.5" x14ac:dyDescent="0.3">
      <c r="A1936" s="74"/>
      <c r="B1936" s="74"/>
      <c r="C1936" s="74"/>
      <c r="D1936" s="74"/>
      <c r="E1936" s="74"/>
    </row>
    <row r="1937" spans="1:5" ht="16.5" x14ac:dyDescent="0.3">
      <c r="A1937" s="74"/>
      <c r="B1937" s="74"/>
      <c r="C1937" s="74"/>
      <c r="D1937" s="74"/>
      <c r="E1937" s="74"/>
    </row>
    <row r="1938" spans="1:5" ht="16.5" x14ac:dyDescent="0.3">
      <c r="A1938" s="74"/>
      <c r="B1938" s="74"/>
      <c r="C1938" s="74"/>
      <c r="D1938" s="74"/>
      <c r="E1938" s="74"/>
    </row>
    <row r="1939" spans="1:5" ht="16.5" x14ac:dyDescent="0.3">
      <c r="A1939" s="74"/>
      <c r="B1939" s="74"/>
      <c r="C1939" s="74"/>
      <c r="D1939" s="74"/>
      <c r="E1939" s="74"/>
    </row>
    <row r="1940" spans="1:5" ht="16.5" x14ac:dyDescent="0.3">
      <c r="A1940" s="74"/>
      <c r="B1940" s="74"/>
      <c r="C1940" s="74"/>
      <c r="D1940" s="74"/>
      <c r="E1940" s="74"/>
    </row>
    <row r="1941" spans="1:5" ht="16.5" x14ac:dyDescent="0.3">
      <c r="A1941" s="74"/>
      <c r="B1941" s="74"/>
      <c r="C1941" s="74"/>
      <c r="D1941" s="74"/>
      <c r="E1941" s="74"/>
    </row>
    <row r="1942" spans="1:5" ht="16.5" x14ac:dyDescent="0.3">
      <c r="A1942" s="74"/>
      <c r="B1942" s="74"/>
      <c r="C1942" s="74"/>
      <c r="D1942" s="74"/>
      <c r="E1942" s="74"/>
    </row>
    <row r="1943" spans="1:5" ht="16.5" x14ac:dyDescent="0.3">
      <c r="A1943" s="74"/>
      <c r="B1943" s="74"/>
      <c r="C1943" s="74"/>
      <c r="D1943" s="74"/>
      <c r="E1943" s="74"/>
    </row>
    <row r="1944" spans="1:5" ht="16.5" x14ac:dyDescent="0.3">
      <c r="A1944" s="74"/>
      <c r="B1944" s="74"/>
      <c r="C1944" s="74"/>
      <c r="D1944" s="74"/>
      <c r="E1944" s="74"/>
    </row>
    <row r="1945" spans="1:5" ht="16.5" x14ac:dyDescent="0.3">
      <c r="A1945" s="74"/>
      <c r="B1945" s="74"/>
      <c r="C1945" s="74"/>
      <c r="D1945" s="74"/>
      <c r="E1945" s="74"/>
    </row>
    <row r="1946" spans="1:5" ht="16.5" x14ac:dyDescent="0.3">
      <c r="A1946" s="74"/>
      <c r="B1946" s="74"/>
      <c r="C1946" s="74"/>
      <c r="D1946" s="74"/>
      <c r="E1946" s="74"/>
    </row>
    <row r="1947" spans="1:5" ht="16.5" x14ac:dyDescent="0.3">
      <c r="A1947" s="74"/>
      <c r="B1947" s="74"/>
      <c r="C1947" s="74"/>
      <c r="D1947" s="74"/>
      <c r="E1947" s="74"/>
    </row>
    <row r="1948" spans="1:5" ht="16.5" x14ac:dyDescent="0.3">
      <c r="A1948" s="74"/>
      <c r="B1948" s="74"/>
      <c r="C1948" s="74"/>
      <c r="D1948" s="74"/>
      <c r="E1948" s="74"/>
    </row>
    <row r="1949" spans="1:5" ht="16.5" x14ac:dyDescent="0.3">
      <c r="A1949" s="74"/>
      <c r="B1949" s="74"/>
      <c r="C1949" s="74"/>
      <c r="D1949" s="74"/>
      <c r="E1949" s="74"/>
    </row>
    <row r="1950" spans="1:5" ht="16.5" x14ac:dyDescent="0.3">
      <c r="A1950" s="74"/>
      <c r="B1950" s="74"/>
      <c r="C1950" s="74"/>
      <c r="D1950" s="74"/>
      <c r="E1950" s="74"/>
    </row>
    <row r="1951" spans="1:5" ht="16.5" x14ac:dyDescent="0.3">
      <c r="A1951" s="74"/>
      <c r="B1951" s="74"/>
      <c r="C1951" s="74"/>
      <c r="D1951" s="74"/>
      <c r="E1951" s="74"/>
    </row>
    <row r="1952" spans="1:5" ht="16.5" x14ac:dyDescent="0.3">
      <c r="A1952" s="74"/>
      <c r="B1952" s="74"/>
      <c r="C1952" s="74"/>
      <c r="D1952" s="74"/>
      <c r="E1952" s="74"/>
    </row>
    <row r="1953" spans="1:5" ht="16.5" x14ac:dyDescent="0.3">
      <c r="A1953" s="74"/>
      <c r="B1953" s="74"/>
      <c r="C1953" s="74"/>
      <c r="D1953" s="74"/>
      <c r="E1953" s="74"/>
    </row>
    <row r="1954" spans="1:5" ht="16.5" x14ac:dyDescent="0.3">
      <c r="A1954" s="74"/>
      <c r="B1954" s="74"/>
      <c r="C1954" s="74"/>
      <c r="D1954" s="74"/>
      <c r="E1954" s="74"/>
    </row>
    <row r="1955" spans="1:5" ht="16.5" x14ac:dyDescent="0.3">
      <c r="A1955" s="74"/>
      <c r="B1955" s="74"/>
      <c r="C1955" s="74"/>
      <c r="D1955" s="74"/>
      <c r="E1955" s="74"/>
    </row>
    <row r="1956" spans="1:5" ht="16.5" x14ac:dyDescent="0.3">
      <c r="A1956" s="74"/>
      <c r="B1956" s="74"/>
      <c r="C1956" s="74"/>
      <c r="D1956" s="74"/>
      <c r="E1956" s="74"/>
    </row>
    <row r="1957" spans="1:5" ht="16.5" x14ac:dyDescent="0.3">
      <c r="A1957" s="74"/>
      <c r="B1957" s="74"/>
      <c r="C1957" s="74"/>
      <c r="D1957" s="74"/>
      <c r="E1957" s="74"/>
    </row>
    <row r="1958" spans="1:5" ht="16.5" x14ac:dyDescent="0.3">
      <c r="A1958" s="74"/>
      <c r="B1958" s="74"/>
      <c r="C1958" s="74"/>
      <c r="D1958" s="74"/>
      <c r="E1958" s="74"/>
    </row>
    <row r="1959" spans="1:5" ht="16.5" x14ac:dyDescent="0.3">
      <c r="A1959" s="74"/>
      <c r="B1959" s="74"/>
      <c r="C1959" s="74"/>
      <c r="D1959" s="74"/>
      <c r="E1959" s="74"/>
    </row>
    <row r="1960" spans="1:5" ht="16.5" x14ac:dyDescent="0.3">
      <c r="A1960" s="74"/>
      <c r="B1960" s="74"/>
      <c r="C1960" s="74"/>
      <c r="D1960" s="74"/>
      <c r="E1960" s="74"/>
    </row>
    <row r="1961" spans="1:5" ht="16.5" x14ac:dyDescent="0.3">
      <c r="A1961" s="74"/>
      <c r="B1961" s="74"/>
      <c r="C1961" s="74"/>
      <c r="D1961" s="74"/>
      <c r="E1961" s="74"/>
    </row>
    <row r="1962" spans="1:5" ht="16.5" x14ac:dyDescent="0.3">
      <c r="A1962" s="74"/>
      <c r="B1962" s="74"/>
      <c r="C1962" s="74"/>
      <c r="D1962" s="74"/>
      <c r="E1962" s="74"/>
    </row>
    <row r="1963" spans="1:5" ht="16.5" x14ac:dyDescent="0.3">
      <c r="A1963" s="74"/>
      <c r="B1963" s="74"/>
      <c r="C1963" s="74"/>
      <c r="D1963" s="74"/>
      <c r="E1963" s="74"/>
    </row>
    <row r="1964" spans="1:5" ht="16.5" x14ac:dyDescent="0.3">
      <c r="A1964" s="74"/>
      <c r="B1964" s="74"/>
      <c r="C1964" s="74"/>
      <c r="D1964" s="74"/>
      <c r="E1964" s="74"/>
    </row>
    <row r="1965" spans="1:5" ht="16.5" x14ac:dyDescent="0.3">
      <c r="A1965" s="74"/>
      <c r="B1965" s="74"/>
      <c r="C1965" s="74"/>
      <c r="D1965" s="74"/>
      <c r="E1965" s="74"/>
    </row>
    <row r="1966" spans="1:5" ht="16.5" x14ac:dyDescent="0.3">
      <c r="A1966" s="74"/>
      <c r="B1966" s="74"/>
      <c r="C1966" s="74"/>
      <c r="D1966" s="74"/>
      <c r="E1966" s="74"/>
    </row>
    <row r="1967" spans="1:5" ht="16.5" x14ac:dyDescent="0.3">
      <c r="A1967" s="74"/>
      <c r="B1967" s="74"/>
      <c r="C1967" s="74"/>
      <c r="D1967" s="74"/>
      <c r="E1967" s="74"/>
    </row>
    <row r="1968" spans="1:5" ht="16.5" x14ac:dyDescent="0.3">
      <c r="A1968" s="74"/>
      <c r="B1968" s="74"/>
      <c r="C1968" s="74"/>
      <c r="D1968" s="74"/>
      <c r="E1968" s="74"/>
    </row>
    <row r="1969" spans="1:5" ht="16.5" x14ac:dyDescent="0.3">
      <c r="A1969" s="74"/>
      <c r="B1969" s="74"/>
      <c r="C1969" s="74"/>
      <c r="D1969" s="74"/>
      <c r="E1969" s="74"/>
    </row>
    <row r="1970" spans="1:5" ht="16.5" x14ac:dyDescent="0.3">
      <c r="A1970" s="74"/>
      <c r="B1970" s="74"/>
      <c r="C1970" s="74"/>
      <c r="D1970" s="74"/>
      <c r="E1970" s="74"/>
    </row>
    <row r="1971" spans="1:5" ht="16.5" x14ac:dyDescent="0.3">
      <c r="A1971" s="74"/>
      <c r="B1971" s="74"/>
      <c r="C1971" s="74"/>
      <c r="D1971" s="74"/>
      <c r="E1971" s="74"/>
    </row>
    <row r="1972" spans="1:5" ht="16.5" x14ac:dyDescent="0.3">
      <c r="A1972" s="74"/>
      <c r="B1972" s="74"/>
      <c r="C1972" s="74"/>
      <c r="D1972" s="74"/>
      <c r="E1972" s="74"/>
    </row>
    <row r="1973" spans="1:5" ht="16.5" x14ac:dyDescent="0.3">
      <c r="A1973" s="74"/>
      <c r="B1973" s="74"/>
      <c r="C1973" s="74"/>
      <c r="D1973" s="74"/>
      <c r="E1973" s="74"/>
    </row>
    <row r="1974" spans="1:5" ht="16.5" x14ac:dyDescent="0.3">
      <c r="A1974" s="74"/>
      <c r="B1974" s="74"/>
      <c r="C1974" s="74"/>
      <c r="D1974" s="74"/>
      <c r="E1974" s="74"/>
    </row>
    <row r="1975" spans="1:5" ht="16.5" x14ac:dyDescent="0.3">
      <c r="A1975" s="74"/>
      <c r="B1975" s="74"/>
      <c r="C1975" s="74"/>
      <c r="D1975" s="74"/>
      <c r="E1975" s="74"/>
    </row>
    <row r="1976" spans="1:5" ht="16.5" x14ac:dyDescent="0.3">
      <c r="A1976" s="74"/>
      <c r="B1976" s="74"/>
      <c r="C1976" s="74"/>
      <c r="D1976" s="74"/>
      <c r="E1976" s="74"/>
    </row>
    <row r="1977" spans="1:5" ht="16.5" x14ac:dyDescent="0.3">
      <c r="A1977" s="74"/>
      <c r="B1977" s="74"/>
      <c r="C1977" s="74"/>
      <c r="D1977" s="74"/>
      <c r="E1977" s="74"/>
    </row>
    <row r="1978" spans="1:5" ht="16.5" x14ac:dyDescent="0.3">
      <c r="A1978" s="74"/>
      <c r="B1978" s="74"/>
      <c r="C1978" s="74"/>
      <c r="D1978" s="74"/>
      <c r="E1978" s="74"/>
    </row>
    <row r="1979" spans="1:5" ht="16.5" x14ac:dyDescent="0.3">
      <c r="A1979" s="74"/>
      <c r="B1979" s="74"/>
      <c r="C1979" s="74"/>
      <c r="D1979" s="74"/>
      <c r="E1979" s="74"/>
    </row>
    <row r="1980" spans="1:5" ht="16.5" x14ac:dyDescent="0.3">
      <c r="A1980" s="74"/>
      <c r="B1980" s="74"/>
      <c r="C1980" s="74"/>
      <c r="D1980" s="74"/>
      <c r="E1980" s="74"/>
    </row>
    <row r="1981" spans="1:5" ht="16.5" x14ac:dyDescent="0.3">
      <c r="A1981" s="74"/>
      <c r="B1981" s="74"/>
      <c r="C1981" s="74"/>
      <c r="D1981" s="74"/>
      <c r="E1981" s="74"/>
    </row>
    <row r="1982" spans="1:5" ht="16.5" x14ac:dyDescent="0.3">
      <c r="A1982" s="74"/>
      <c r="B1982" s="74"/>
      <c r="C1982" s="74"/>
      <c r="D1982" s="74"/>
      <c r="E1982" s="74"/>
    </row>
    <row r="1983" spans="1:5" ht="16.5" x14ac:dyDescent="0.3">
      <c r="A1983" s="74"/>
      <c r="B1983" s="74"/>
      <c r="C1983" s="74"/>
      <c r="D1983" s="74"/>
      <c r="E1983" s="74"/>
    </row>
    <row r="1984" spans="1:5" ht="16.5" x14ac:dyDescent="0.3">
      <c r="A1984" s="74"/>
      <c r="B1984" s="74"/>
      <c r="C1984" s="74"/>
      <c r="D1984" s="74"/>
      <c r="E1984" s="74"/>
    </row>
    <row r="1985" spans="1:5" ht="16.5" x14ac:dyDescent="0.3">
      <c r="A1985" s="74"/>
      <c r="B1985" s="74"/>
      <c r="C1985" s="74"/>
      <c r="D1985" s="74"/>
      <c r="E1985" s="74"/>
    </row>
    <row r="1986" spans="1:5" ht="16.5" x14ac:dyDescent="0.3">
      <c r="A1986" s="74"/>
      <c r="B1986" s="74"/>
      <c r="C1986" s="74"/>
      <c r="D1986" s="74"/>
      <c r="E1986" s="74"/>
    </row>
    <row r="1987" spans="1:5" ht="16.5" x14ac:dyDescent="0.3">
      <c r="A1987" s="74"/>
      <c r="B1987" s="74"/>
      <c r="C1987" s="74"/>
      <c r="D1987" s="74"/>
      <c r="E1987" s="74"/>
    </row>
    <row r="1988" spans="1:5" ht="16.5" x14ac:dyDescent="0.3">
      <c r="A1988" s="74"/>
      <c r="B1988" s="74"/>
      <c r="C1988" s="74"/>
      <c r="D1988" s="74"/>
      <c r="E1988" s="74"/>
    </row>
    <row r="1989" spans="1:5" ht="16.5" x14ac:dyDescent="0.3">
      <c r="A1989" s="74"/>
      <c r="B1989" s="74"/>
      <c r="C1989" s="74"/>
      <c r="D1989" s="74"/>
      <c r="E1989" s="74"/>
    </row>
    <row r="1990" spans="1:5" ht="16.5" x14ac:dyDescent="0.3">
      <c r="A1990" s="74"/>
      <c r="B1990" s="74"/>
      <c r="C1990" s="74"/>
      <c r="D1990" s="74"/>
      <c r="E1990" s="74"/>
    </row>
    <row r="1991" spans="1:5" ht="16.5" x14ac:dyDescent="0.3">
      <c r="A1991" s="74"/>
      <c r="B1991" s="74"/>
      <c r="C1991" s="74"/>
      <c r="D1991" s="74"/>
      <c r="E1991" s="74"/>
    </row>
    <row r="1992" spans="1:5" ht="16.5" x14ac:dyDescent="0.3">
      <c r="A1992" s="74"/>
      <c r="B1992" s="74"/>
      <c r="C1992" s="74"/>
      <c r="D1992" s="74"/>
      <c r="E1992" s="74"/>
    </row>
    <row r="1993" spans="1:5" ht="16.5" x14ac:dyDescent="0.3">
      <c r="A1993" s="74"/>
      <c r="B1993" s="74"/>
      <c r="C1993" s="74"/>
      <c r="D1993" s="74"/>
      <c r="E1993" s="74"/>
    </row>
    <row r="1994" spans="1:5" ht="16.5" x14ac:dyDescent="0.3">
      <c r="A1994" s="74"/>
      <c r="B1994" s="74"/>
      <c r="C1994" s="74"/>
      <c r="D1994" s="74"/>
      <c r="E1994" s="74"/>
    </row>
    <row r="1995" spans="1:5" ht="16.5" x14ac:dyDescent="0.3">
      <c r="A1995" s="74"/>
      <c r="B1995" s="74"/>
      <c r="C1995" s="74"/>
      <c r="D1995" s="74"/>
      <c r="E1995" s="74"/>
    </row>
    <row r="1996" spans="1:5" ht="16.5" x14ac:dyDescent="0.3">
      <c r="A1996" s="74"/>
      <c r="B1996" s="74"/>
      <c r="C1996" s="74"/>
      <c r="D1996" s="74"/>
      <c r="E1996" s="74"/>
    </row>
    <row r="1997" spans="1:5" ht="16.5" x14ac:dyDescent="0.3">
      <c r="A1997" s="74"/>
      <c r="B1997" s="74"/>
      <c r="C1997" s="74"/>
      <c r="D1997" s="74"/>
      <c r="E1997" s="74"/>
    </row>
    <row r="1998" spans="1:5" ht="16.5" x14ac:dyDescent="0.3">
      <c r="A1998" s="74"/>
      <c r="B1998" s="74"/>
      <c r="C1998" s="74"/>
      <c r="D1998" s="74"/>
      <c r="E1998" s="74"/>
    </row>
    <row r="1999" spans="1:5" ht="16.5" x14ac:dyDescent="0.3">
      <c r="A1999" s="74"/>
      <c r="B1999" s="74"/>
      <c r="C1999" s="74"/>
      <c r="D1999" s="74"/>
      <c r="E1999" s="74"/>
    </row>
    <row r="2000" spans="1:5" ht="16.5" x14ac:dyDescent="0.3">
      <c r="A2000" s="74"/>
      <c r="B2000" s="74"/>
      <c r="C2000" s="74"/>
      <c r="D2000" s="74"/>
      <c r="E2000" s="74"/>
    </row>
    <row r="2001" spans="1:5" ht="16.5" x14ac:dyDescent="0.3">
      <c r="A2001" s="74"/>
      <c r="B2001" s="74"/>
      <c r="C2001" s="74"/>
      <c r="D2001" s="74"/>
      <c r="E2001" s="74"/>
    </row>
    <row r="2002" spans="1:5" ht="16.5" x14ac:dyDescent="0.3">
      <c r="A2002" s="74"/>
      <c r="B2002" s="74"/>
      <c r="C2002" s="74"/>
      <c r="D2002" s="74"/>
      <c r="E2002" s="74"/>
    </row>
    <row r="2003" spans="1:5" ht="16.5" x14ac:dyDescent="0.3">
      <c r="A2003" s="74"/>
      <c r="B2003" s="74"/>
      <c r="C2003" s="74"/>
      <c r="D2003" s="74"/>
      <c r="E2003" s="74"/>
    </row>
    <row r="2004" spans="1:5" ht="16.5" x14ac:dyDescent="0.3">
      <c r="A2004" s="74"/>
      <c r="B2004" s="74"/>
      <c r="C2004" s="74"/>
      <c r="D2004" s="74"/>
      <c r="E2004" s="74"/>
    </row>
    <row r="2005" spans="1:5" ht="16.5" x14ac:dyDescent="0.3">
      <c r="A2005" s="74"/>
      <c r="B2005" s="74"/>
      <c r="C2005" s="74"/>
      <c r="D2005" s="74"/>
      <c r="E2005" s="74"/>
    </row>
    <row r="2006" spans="1:5" ht="16.5" x14ac:dyDescent="0.3">
      <c r="A2006" s="74"/>
      <c r="B2006" s="74"/>
      <c r="C2006" s="74"/>
      <c r="D2006" s="74"/>
      <c r="E2006" s="74"/>
    </row>
    <row r="2007" spans="1:5" ht="16.5" x14ac:dyDescent="0.3">
      <c r="A2007" s="74"/>
      <c r="B2007" s="74"/>
      <c r="C2007" s="74"/>
      <c r="D2007" s="74"/>
      <c r="E2007" s="74"/>
    </row>
    <row r="2008" spans="1:5" ht="16.5" x14ac:dyDescent="0.3">
      <c r="A2008" s="74"/>
      <c r="B2008" s="74"/>
      <c r="C2008" s="74"/>
      <c r="D2008" s="74"/>
      <c r="E2008" s="74"/>
    </row>
    <row r="2009" spans="1:5" ht="16.5" x14ac:dyDescent="0.3">
      <c r="A2009" s="74"/>
      <c r="B2009" s="74"/>
      <c r="C2009" s="74"/>
      <c r="D2009" s="74"/>
      <c r="E2009" s="74"/>
    </row>
    <row r="2010" spans="1:5" ht="16.5" x14ac:dyDescent="0.3">
      <c r="A2010" s="74"/>
      <c r="B2010" s="74"/>
      <c r="C2010" s="74"/>
      <c r="D2010" s="74"/>
      <c r="E2010" s="74"/>
    </row>
    <row r="2011" spans="1:5" ht="16.5" x14ac:dyDescent="0.3">
      <c r="A2011" s="74"/>
      <c r="B2011" s="74"/>
      <c r="C2011" s="74"/>
      <c r="D2011" s="74"/>
      <c r="E2011" s="74"/>
    </row>
    <row r="2012" spans="1:5" ht="16.5" x14ac:dyDescent="0.3">
      <c r="A2012" s="74"/>
      <c r="B2012" s="74"/>
      <c r="C2012" s="74"/>
      <c r="D2012" s="74"/>
      <c r="E2012" s="74"/>
    </row>
    <row r="2013" spans="1:5" ht="16.5" x14ac:dyDescent="0.3">
      <c r="A2013" s="74"/>
      <c r="B2013" s="74"/>
      <c r="C2013" s="74"/>
      <c r="D2013" s="74"/>
      <c r="E2013" s="74"/>
    </row>
    <row r="2014" spans="1:5" ht="16.5" x14ac:dyDescent="0.3">
      <c r="A2014" s="74"/>
      <c r="B2014" s="74"/>
      <c r="C2014" s="74"/>
      <c r="D2014" s="74"/>
      <c r="E2014" s="74"/>
    </row>
    <row r="2015" spans="1:5" ht="16.5" x14ac:dyDescent="0.3">
      <c r="A2015" s="74"/>
      <c r="B2015" s="74"/>
      <c r="C2015" s="74"/>
      <c r="D2015" s="74"/>
      <c r="E2015" s="74"/>
    </row>
    <row r="2016" spans="1:5" ht="16.5" x14ac:dyDescent="0.3">
      <c r="A2016" s="74"/>
      <c r="B2016" s="74"/>
      <c r="C2016" s="74"/>
      <c r="D2016" s="74"/>
      <c r="E2016" s="74"/>
    </row>
    <row r="2017" spans="1:5" ht="16.5" x14ac:dyDescent="0.3">
      <c r="A2017" s="74"/>
      <c r="B2017" s="74"/>
      <c r="C2017" s="74"/>
      <c r="D2017" s="74"/>
      <c r="E2017" s="74"/>
    </row>
    <row r="2018" spans="1:5" ht="16.5" x14ac:dyDescent="0.3">
      <c r="A2018" s="74"/>
      <c r="B2018" s="74"/>
      <c r="C2018" s="74"/>
      <c r="D2018" s="74"/>
      <c r="E2018" s="74"/>
    </row>
    <row r="2019" spans="1:5" ht="16.5" x14ac:dyDescent="0.3">
      <c r="A2019" s="74"/>
      <c r="B2019" s="74"/>
      <c r="C2019" s="74"/>
      <c r="D2019" s="74"/>
      <c r="E2019" s="74"/>
    </row>
    <row r="2020" spans="1:5" ht="16.5" x14ac:dyDescent="0.3">
      <c r="A2020" s="74"/>
      <c r="B2020" s="74"/>
      <c r="C2020" s="74"/>
      <c r="D2020" s="74"/>
      <c r="E2020" s="74"/>
    </row>
    <row r="2021" spans="1:5" ht="16.5" x14ac:dyDescent="0.3">
      <c r="A2021" s="74"/>
      <c r="B2021" s="74"/>
      <c r="C2021" s="74"/>
      <c r="D2021" s="74"/>
      <c r="E2021" s="74"/>
    </row>
    <row r="2022" spans="1:5" ht="16.5" x14ac:dyDescent="0.3">
      <c r="A2022" s="74"/>
      <c r="B2022" s="74"/>
      <c r="C2022" s="74"/>
      <c r="D2022" s="74"/>
      <c r="E2022" s="74"/>
    </row>
    <row r="2023" spans="1:5" ht="16.5" x14ac:dyDescent="0.3">
      <c r="A2023" s="74"/>
      <c r="B2023" s="74"/>
      <c r="C2023" s="74"/>
      <c r="D2023" s="74"/>
      <c r="E2023" s="74"/>
    </row>
    <row r="2024" spans="1:5" ht="16.5" x14ac:dyDescent="0.3">
      <c r="A2024" s="74"/>
      <c r="B2024" s="74"/>
      <c r="C2024" s="74"/>
      <c r="D2024" s="74"/>
      <c r="E2024" s="74"/>
    </row>
    <row r="2025" spans="1:5" ht="16.5" x14ac:dyDescent="0.3">
      <c r="A2025" s="74"/>
      <c r="B2025" s="74"/>
      <c r="C2025" s="74"/>
      <c r="D2025" s="74"/>
      <c r="E2025" s="74"/>
    </row>
    <row r="2026" spans="1:5" ht="16.5" x14ac:dyDescent="0.3">
      <c r="A2026" s="74"/>
      <c r="B2026" s="74"/>
      <c r="C2026" s="74"/>
      <c r="D2026" s="74"/>
      <c r="E2026" s="74"/>
    </row>
    <row r="2027" spans="1:5" ht="16.5" x14ac:dyDescent="0.3">
      <c r="A2027" s="74"/>
      <c r="B2027" s="74"/>
      <c r="C2027" s="74"/>
      <c r="D2027" s="74"/>
      <c r="E2027" s="74"/>
    </row>
    <row r="2028" spans="1:5" ht="16.5" x14ac:dyDescent="0.3">
      <c r="A2028" s="74"/>
      <c r="B2028" s="74"/>
      <c r="C2028" s="74"/>
      <c r="D2028" s="74"/>
      <c r="E2028" s="74"/>
    </row>
    <row r="2029" spans="1:5" ht="16.5" x14ac:dyDescent="0.3">
      <c r="A2029" s="74"/>
      <c r="B2029" s="74"/>
      <c r="C2029" s="74"/>
      <c r="D2029" s="74"/>
      <c r="E2029" s="74"/>
    </row>
    <row r="2030" spans="1:5" ht="16.5" x14ac:dyDescent="0.3">
      <c r="A2030" s="74"/>
      <c r="B2030" s="74"/>
      <c r="C2030" s="74"/>
      <c r="D2030" s="74"/>
      <c r="E2030" s="74"/>
    </row>
    <row r="2031" spans="1:5" ht="16.5" x14ac:dyDescent="0.3">
      <c r="A2031" s="74"/>
      <c r="B2031" s="74"/>
      <c r="C2031" s="74"/>
      <c r="D2031" s="74"/>
      <c r="E2031" s="74"/>
    </row>
    <row r="2032" spans="1:5" ht="16.5" x14ac:dyDescent="0.3">
      <c r="A2032" s="74"/>
      <c r="B2032" s="74"/>
      <c r="C2032" s="74"/>
      <c r="D2032" s="74"/>
      <c r="E2032" s="74"/>
    </row>
    <row r="2033" spans="1:5" ht="16.5" x14ac:dyDescent="0.3">
      <c r="A2033" s="74"/>
      <c r="B2033" s="74"/>
      <c r="C2033" s="74"/>
      <c r="D2033" s="74"/>
      <c r="E2033" s="74"/>
    </row>
    <row r="2034" spans="1:5" ht="16.5" x14ac:dyDescent="0.3">
      <c r="A2034" s="74"/>
      <c r="B2034" s="74"/>
      <c r="C2034" s="74"/>
      <c r="D2034" s="74"/>
      <c r="E2034" s="74"/>
    </row>
    <row r="2035" spans="1:5" ht="16.5" x14ac:dyDescent="0.3">
      <c r="A2035" s="74"/>
      <c r="B2035" s="74"/>
      <c r="C2035" s="74"/>
      <c r="D2035" s="74"/>
      <c r="E2035" s="74"/>
    </row>
    <row r="2036" spans="1:5" ht="16.5" x14ac:dyDescent="0.3">
      <c r="A2036" s="74"/>
      <c r="B2036" s="74"/>
      <c r="C2036" s="74"/>
      <c r="D2036" s="74"/>
      <c r="E2036" s="74"/>
    </row>
    <row r="2037" spans="1:5" ht="16.5" x14ac:dyDescent="0.3">
      <c r="A2037" s="74"/>
      <c r="B2037" s="74"/>
      <c r="C2037" s="74"/>
      <c r="D2037" s="74"/>
      <c r="E2037" s="74"/>
    </row>
    <row r="2038" spans="1:5" ht="16.5" x14ac:dyDescent="0.3">
      <c r="A2038" s="74"/>
      <c r="B2038" s="74"/>
      <c r="C2038" s="74"/>
      <c r="D2038" s="74"/>
      <c r="E2038" s="74"/>
    </row>
    <row r="2039" spans="1:5" ht="16.5" x14ac:dyDescent="0.3">
      <c r="A2039" s="74"/>
      <c r="B2039" s="74"/>
      <c r="C2039" s="74"/>
      <c r="D2039" s="74"/>
      <c r="E2039" s="74"/>
    </row>
    <row r="2040" spans="1:5" ht="16.5" x14ac:dyDescent="0.3">
      <c r="A2040" s="74"/>
      <c r="B2040" s="74"/>
      <c r="C2040" s="74"/>
      <c r="D2040" s="74"/>
      <c r="E2040" s="74"/>
    </row>
    <row r="2041" spans="1:5" ht="16.5" x14ac:dyDescent="0.3">
      <c r="A2041" s="74"/>
      <c r="B2041" s="74"/>
      <c r="C2041" s="74"/>
      <c r="D2041" s="74"/>
      <c r="E2041" s="74"/>
    </row>
    <row r="2042" spans="1:5" ht="16.5" x14ac:dyDescent="0.3">
      <c r="A2042" s="74"/>
      <c r="B2042" s="74"/>
      <c r="C2042" s="74"/>
      <c r="D2042" s="74"/>
      <c r="E2042" s="74"/>
    </row>
    <row r="2043" spans="1:5" ht="16.5" x14ac:dyDescent="0.3">
      <c r="A2043" s="74"/>
      <c r="B2043" s="74"/>
      <c r="C2043" s="74"/>
      <c r="D2043" s="74"/>
      <c r="E2043" s="74"/>
    </row>
    <row r="2044" spans="1:5" ht="16.5" x14ac:dyDescent="0.3">
      <c r="A2044" s="74"/>
      <c r="B2044" s="74"/>
      <c r="C2044" s="74"/>
      <c r="D2044" s="74"/>
      <c r="E2044" s="74"/>
    </row>
    <row r="2045" spans="1:5" ht="16.5" x14ac:dyDescent="0.3">
      <c r="A2045" s="74"/>
      <c r="B2045" s="74"/>
      <c r="C2045" s="74"/>
      <c r="D2045" s="74"/>
      <c r="E2045" s="74"/>
    </row>
    <row r="2046" spans="1:5" ht="16.5" x14ac:dyDescent="0.3">
      <c r="A2046" s="74"/>
      <c r="B2046" s="74"/>
      <c r="C2046" s="74"/>
      <c r="D2046" s="74"/>
      <c r="E2046" s="74"/>
    </row>
    <row r="2047" spans="1:5" ht="16.5" x14ac:dyDescent="0.3">
      <c r="A2047" s="74"/>
      <c r="B2047" s="74"/>
      <c r="C2047" s="74"/>
      <c r="D2047" s="74"/>
      <c r="E2047" s="74"/>
    </row>
    <row r="2048" spans="1:5" ht="16.5" x14ac:dyDescent="0.3">
      <c r="A2048" s="74"/>
      <c r="B2048" s="74"/>
      <c r="C2048" s="74"/>
      <c r="D2048" s="74"/>
      <c r="E2048" s="74"/>
    </row>
    <row r="2049" spans="1:5" ht="16.5" x14ac:dyDescent="0.3">
      <c r="A2049" s="74"/>
      <c r="B2049" s="74"/>
      <c r="C2049" s="74"/>
      <c r="D2049" s="74"/>
      <c r="E2049" s="74"/>
    </row>
    <row r="2050" spans="1:5" ht="16.5" x14ac:dyDescent="0.3">
      <c r="A2050" s="74"/>
      <c r="B2050" s="74"/>
      <c r="C2050" s="74"/>
      <c r="D2050" s="74"/>
      <c r="E2050" s="74"/>
    </row>
    <row r="2051" spans="1:5" ht="16.5" x14ac:dyDescent="0.3">
      <c r="A2051" s="74"/>
      <c r="B2051" s="74"/>
      <c r="C2051" s="74"/>
      <c r="D2051" s="74"/>
      <c r="E2051" s="74"/>
    </row>
    <row r="2052" spans="1:5" ht="16.5" x14ac:dyDescent="0.3">
      <c r="A2052" s="74"/>
      <c r="B2052" s="74"/>
      <c r="C2052" s="74"/>
      <c r="D2052" s="74"/>
      <c r="E2052" s="74"/>
    </row>
    <row r="2053" spans="1:5" ht="16.5" x14ac:dyDescent="0.3">
      <c r="A2053" s="74"/>
      <c r="B2053" s="74"/>
      <c r="C2053" s="74"/>
      <c r="D2053" s="74"/>
      <c r="E2053" s="74"/>
    </row>
    <row r="2054" spans="1:5" ht="16.5" x14ac:dyDescent="0.3">
      <c r="A2054" s="74"/>
      <c r="B2054" s="74"/>
      <c r="C2054" s="74"/>
      <c r="D2054" s="74"/>
      <c r="E2054" s="74"/>
    </row>
    <row r="2055" spans="1:5" ht="16.5" x14ac:dyDescent="0.3">
      <c r="A2055" s="74"/>
      <c r="B2055" s="74"/>
      <c r="C2055" s="74"/>
      <c r="D2055" s="74"/>
      <c r="E2055" s="74"/>
    </row>
    <row r="2056" spans="1:5" ht="16.5" x14ac:dyDescent="0.3">
      <c r="A2056" s="74"/>
      <c r="B2056" s="74"/>
      <c r="C2056" s="74"/>
      <c r="D2056" s="74"/>
      <c r="E2056" s="74"/>
    </row>
    <row r="2057" spans="1:5" ht="16.5" x14ac:dyDescent="0.3">
      <c r="A2057" s="74"/>
      <c r="B2057" s="74"/>
      <c r="C2057" s="74"/>
      <c r="D2057" s="74"/>
      <c r="E2057" s="74"/>
    </row>
    <row r="2058" spans="1:5" ht="16.5" x14ac:dyDescent="0.3">
      <c r="A2058" s="74"/>
      <c r="B2058" s="74"/>
      <c r="C2058" s="74"/>
      <c r="D2058" s="74"/>
      <c r="E2058" s="74"/>
    </row>
    <row r="2059" spans="1:5" ht="16.5" x14ac:dyDescent="0.3">
      <c r="A2059" s="74"/>
      <c r="B2059" s="74"/>
      <c r="C2059" s="74"/>
      <c r="D2059" s="74"/>
      <c r="E2059" s="74"/>
    </row>
    <row r="2060" spans="1:5" ht="16.5" x14ac:dyDescent="0.3">
      <c r="A2060" s="74"/>
      <c r="B2060" s="74"/>
      <c r="C2060" s="74"/>
      <c r="D2060" s="74"/>
      <c r="E2060" s="74"/>
    </row>
    <row r="2061" spans="1:5" ht="16.5" x14ac:dyDescent="0.3">
      <c r="A2061" s="74"/>
      <c r="B2061" s="74"/>
      <c r="C2061" s="74"/>
      <c r="D2061" s="74"/>
      <c r="E2061" s="74"/>
    </row>
    <row r="2062" spans="1:5" ht="16.5" x14ac:dyDescent="0.3">
      <c r="A2062" s="74"/>
      <c r="B2062" s="74"/>
      <c r="C2062" s="74"/>
      <c r="D2062" s="74"/>
      <c r="E2062" s="74"/>
    </row>
    <row r="2063" spans="1:5" ht="16.5" x14ac:dyDescent="0.3">
      <c r="A2063" s="74"/>
      <c r="B2063" s="74"/>
      <c r="C2063" s="74"/>
      <c r="D2063" s="74"/>
      <c r="E2063" s="74"/>
    </row>
    <row r="2064" spans="1:5" ht="16.5" x14ac:dyDescent="0.3">
      <c r="A2064" s="74"/>
      <c r="B2064" s="74"/>
      <c r="C2064" s="74"/>
      <c r="D2064" s="74"/>
      <c r="E2064" s="74"/>
    </row>
    <row r="2065" spans="1:5" ht="16.5" x14ac:dyDescent="0.3">
      <c r="A2065" s="74"/>
      <c r="B2065" s="74"/>
      <c r="C2065" s="74"/>
      <c r="D2065" s="74"/>
      <c r="E2065" s="74"/>
    </row>
    <row r="2066" spans="1:5" ht="16.5" x14ac:dyDescent="0.3">
      <c r="A2066" s="74"/>
      <c r="B2066" s="74"/>
      <c r="C2066" s="74"/>
      <c r="D2066" s="74"/>
      <c r="E2066" s="74"/>
    </row>
    <row r="2067" spans="1:5" ht="16.5" x14ac:dyDescent="0.3">
      <c r="A2067" s="74"/>
      <c r="B2067" s="74"/>
      <c r="C2067" s="74"/>
      <c r="D2067" s="74"/>
      <c r="E2067" s="74"/>
    </row>
    <row r="2068" spans="1:5" ht="16.5" x14ac:dyDescent="0.3">
      <c r="A2068" s="74"/>
      <c r="B2068" s="74"/>
      <c r="C2068" s="74"/>
      <c r="D2068" s="74"/>
      <c r="E2068" s="74"/>
    </row>
    <row r="2069" spans="1:5" ht="16.5" x14ac:dyDescent="0.3">
      <c r="A2069" s="74"/>
      <c r="B2069" s="74"/>
      <c r="C2069" s="74"/>
      <c r="D2069" s="74"/>
      <c r="E2069" s="74"/>
    </row>
    <row r="2070" spans="1:5" ht="16.5" x14ac:dyDescent="0.3">
      <c r="A2070" s="74"/>
      <c r="B2070" s="74"/>
      <c r="C2070" s="74"/>
      <c r="D2070" s="74"/>
      <c r="E2070" s="74"/>
    </row>
    <row r="2071" spans="1:5" ht="16.5" x14ac:dyDescent="0.3">
      <c r="A2071" s="74"/>
      <c r="B2071" s="74"/>
      <c r="C2071" s="74"/>
      <c r="D2071" s="74"/>
      <c r="E2071" s="74"/>
    </row>
    <row r="2072" spans="1:5" ht="16.5" x14ac:dyDescent="0.3">
      <c r="A2072" s="74"/>
      <c r="B2072" s="74"/>
      <c r="C2072" s="74"/>
      <c r="D2072" s="74"/>
      <c r="E2072" s="74"/>
    </row>
    <row r="2073" spans="1:5" ht="16.5" x14ac:dyDescent="0.3">
      <c r="A2073" s="74"/>
      <c r="B2073" s="74"/>
      <c r="C2073" s="74"/>
      <c r="D2073" s="74"/>
      <c r="E2073" s="74"/>
    </row>
    <row r="2074" spans="1:5" ht="16.5" x14ac:dyDescent="0.3">
      <c r="A2074" s="74"/>
      <c r="B2074" s="74"/>
      <c r="C2074" s="74"/>
      <c r="D2074" s="74"/>
      <c r="E2074" s="74"/>
    </row>
    <row r="2075" spans="1:5" ht="16.5" x14ac:dyDescent="0.3">
      <c r="A2075" s="74"/>
      <c r="B2075" s="74"/>
      <c r="C2075" s="74"/>
      <c r="D2075" s="74"/>
      <c r="E2075" s="74"/>
    </row>
    <row r="2076" spans="1:5" ht="16.5" x14ac:dyDescent="0.3">
      <c r="A2076" s="74"/>
      <c r="B2076" s="74"/>
      <c r="C2076" s="74"/>
      <c r="D2076" s="74"/>
      <c r="E2076" s="74"/>
    </row>
    <row r="2077" spans="1:5" ht="16.5" x14ac:dyDescent="0.3">
      <c r="A2077" s="74"/>
      <c r="B2077" s="74"/>
      <c r="C2077" s="74"/>
      <c r="D2077" s="74"/>
      <c r="E2077" s="74"/>
    </row>
    <row r="2078" spans="1:5" ht="16.5" x14ac:dyDescent="0.3">
      <c r="A2078" s="74"/>
      <c r="B2078" s="74"/>
      <c r="C2078" s="74"/>
      <c r="D2078" s="74"/>
      <c r="E2078" s="74"/>
    </row>
    <row r="2079" spans="1:5" ht="16.5" x14ac:dyDescent="0.3">
      <c r="A2079" s="74"/>
      <c r="B2079" s="74"/>
      <c r="C2079" s="74"/>
      <c r="D2079" s="74"/>
      <c r="E2079" s="74"/>
    </row>
    <row r="2080" spans="1:5" ht="16.5" x14ac:dyDescent="0.3">
      <c r="A2080" s="74"/>
      <c r="B2080" s="74"/>
      <c r="C2080" s="74"/>
      <c r="D2080" s="74"/>
      <c r="E2080" s="74"/>
    </row>
    <row r="2081" spans="1:5" ht="16.5" x14ac:dyDescent="0.3">
      <c r="A2081" s="74"/>
      <c r="B2081" s="74"/>
      <c r="C2081" s="74"/>
      <c r="D2081" s="74"/>
      <c r="E2081" s="74"/>
    </row>
    <row r="2082" spans="1:5" ht="16.5" x14ac:dyDescent="0.3">
      <c r="A2082" s="74"/>
      <c r="B2082" s="74"/>
      <c r="C2082" s="74"/>
      <c r="D2082" s="74"/>
      <c r="E2082" s="74"/>
    </row>
    <row r="2083" spans="1:5" ht="16.5" x14ac:dyDescent="0.3">
      <c r="A2083" s="74"/>
      <c r="B2083" s="74"/>
      <c r="C2083" s="74"/>
      <c r="D2083" s="74"/>
      <c r="E2083" s="74"/>
    </row>
    <row r="2084" spans="1:5" ht="16.5" x14ac:dyDescent="0.3">
      <c r="A2084" s="74"/>
      <c r="B2084" s="74"/>
      <c r="C2084" s="74"/>
      <c r="D2084" s="74"/>
      <c r="E2084" s="74"/>
    </row>
    <row r="2085" spans="1:5" ht="16.5" x14ac:dyDescent="0.3">
      <c r="A2085" s="74"/>
      <c r="B2085" s="74"/>
      <c r="C2085" s="74"/>
      <c r="D2085" s="74"/>
      <c r="E2085" s="74"/>
    </row>
    <row r="2086" spans="1:5" ht="16.5" x14ac:dyDescent="0.3">
      <c r="A2086" s="74"/>
      <c r="B2086" s="74"/>
      <c r="C2086" s="74"/>
      <c r="D2086" s="74"/>
      <c r="E2086" s="74"/>
    </row>
    <row r="2087" spans="1:5" ht="16.5" x14ac:dyDescent="0.3">
      <c r="A2087" s="74"/>
      <c r="B2087" s="74"/>
      <c r="C2087" s="74"/>
      <c r="D2087" s="74"/>
      <c r="E2087" s="74"/>
    </row>
    <row r="2088" spans="1:5" ht="16.5" x14ac:dyDescent="0.3">
      <c r="A2088" s="74"/>
      <c r="B2088" s="74"/>
      <c r="C2088" s="74"/>
      <c r="D2088" s="74"/>
      <c r="E2088" s="74"/>
    </row>
    <row r="2089" spans="1:5" ht="16.5" x14ac:dyDescent="0.3">
      <c r="A2089" s="74"/>
      <c r="B2089" s="74"/>
      <c r="C2089" s="74"/>
      <c r="D2089" s="74"/>
      <c r="E2089" s="74"/>
    </row>
    <row r="2090" spans="1:5" ht="16.5" x14ac:dyDescent="0.3">
      <c r="A2090" s="74"/>
      <c r="B2090" s="74"/>
      <c r="C2090" s="74"/>
      <c r="D2090" s="74"/>
      <c r="E2090" s="74"/>
    </row>
    <row r="2091" spans="1:5" ht="16.5" x14ac:dyDescent="0.3">
      <c r="A2091" s="74"/>
      <c r="B2091" s="74"/>
      <c r="C2091" s="74"/>
      <c r="D2091" s="74"/>
      <c r="E2091" s="74"/>
    </row>
    <row r="2092" spans="1:5" ht="16.5" x14ac:dyDescent="0.3">
      <c r="A2092" s="74"/>
      <c r="B2092" s="74"/>
      <c r="C2092" s="74"/>
      <c r="D2092" s="74"/>
      <c r="E2092" s="74"/>
    </row>
    <row r="2093" spans="1:5" ht="16.5" x14ac:dyDescent="0.3">
      <c r="A2093" s="74"/>
      <c r="B2093" s="74"/>
      <c r="C2093" s="74"/>
      <c r="D2093" s="74"/>
      <c r="E2093" s="74"/>
    </row>
    <row r="2094" spans="1:5" ht="16.5" x14ac:dyDescent="0.3">
      <c r="A2094" s="74"/>
      <c r="B2094" s="74"/>
      <c r="C2094" s="74"/>
      <c r="D2094" s="74"/>
      <c r="E2094" s="74"/>
    </row>
    <row r="2095" spans="1:5" ht="16.5" x14ac:dyDescent="0.3">
      <c r="A2095" s="74"/>
      <c r="B2095" s="74"/>
      <c r="C2095" s="74"/>
      <c r="D2095" s="74"/>
      <c r="E2095" s="74"/>
    </row>
    <row r="2096" spans="1:5" ht="16.5" x14ac:dyDescent="0.3">
      <c r="A2096" s="74"/>
      <c r="B2096" s="74"/>
      <c r="C2096" s="74"/>
      <c r="D2096" s="74"/>
      <c r="E2096" s="74"/>
    </row>
    <row r="2097" spans="1:5" ht="16.5" x14ac:dyDescent="0.3">
      <c r="A2097" s="74"/>
      <c r="B2097" s="74"/>
      <c r="C2097" s="74"/>
      <c r="D2097" s="74"/>
      <c r="E2097" s="74"/>
    </row>
    <row r="2098" spans="1:5" ht="16.5" x14ac:dyDescent="0.3">
      <c r="A2098" s="74"/>
      <c r="B2098" s="74"/>
      <c r="C2098" s="74"/>
      <c r="D2098" s="74"/>
      <c r="E2098" s="74"/>
    </row>
    <row r="2099" spans="1:5" ht="16.5" x14ac:dyDescent="0.3">
      <c r="A2099" s="74"/>
      <c r="B2099" s="74"/>
      <c r="C2099" s="74"/>
      <c r="D2099" s="74"/>
      <c r="E2099" s="74"/>
    </row>
    <row r="2100" spans="1:5" ht="16.5" x14ac:dyDescent="0.3">
      <c r="A2100" s="74"/>
      <c r="B2100" s="74"/>
      <c r="C2100" s="74"/>
      <c r="D2100" s="74"/>
      <c r="E2100" s="74"/>
    </row>
    <row r="2101" spans="1:5" ht="16.5" x14ac:dyDescent="0.3">
      <c r="A2101" s="74"/>
      <c r="B2101" s="74"/>
      <c r="C2101" s="74"/>
      <c r="D2101" s="74"/>
      <c r="E2101" s="74"/>
    </row>
    <row r="2102" spans="1:5" ht="16.5" x14ac:dyDescent="0.3">
      <c r="A2102" s="74"/>
      <c r="B2102" s="74"/>
      <c r="C2102" s="74"/>
      <c r="D2102" s="74"/>
      <c r="E2102" s="74"/>
    </row>
    <row r="2103" spans="1:5" ht="16.5" x14ac:dyDescent="0.3">
      <c r="A2103" s="74"/>
      <c r="B2103" s="74"/>
      <c r="C2103" s="74"/>
      <c r="D2103" s="74"/>
      <c r="E2103" s="74"/>
    </row>
    <row r="2104" spans="1:5" ht="16.5" x14ac:dyDescent="0.3">
      <c r="A2104" s="74"/>
      <c r="B2104" s="74"/>
      <c r="C2104" s="74"/>
      <c r="D2104" s="74"/>
      <c r="E2104" s="74"/>
    </row>
    <row r="2105" spans="1:5" ht="16.5" x14ac:dyDescent="0.3">
      <c r="A2105" s="74"/>
      <c r="B2105" s="74"/>
      <c r="C2105" s="74"/>
      <c r="D2105" s="74"/>
      <c r="E2105" s="74"/>
    </row>
    <row r="2106" spans="1:5" ht="16.5" x14ac:dyDescent="0.3">
      <c r="A2106" s="74"/>
      <c r="B2106" s="74"/>
      <c r="C2106" s="74"/>
      <c r="D2106" s="74"/>
      <c r="E2106" s="74"/>
    </row>
    <row r="2107" spans="1:5" ht="16.5" x14ac:dyDescent="0.3">
      <c r="A2107" s="74"/>
      <c r="B2107" s="74"/>
      <c r="C2107" s="74"/>
      <c r="D2107" s="74"/>
      <c r="E2107" s="74"/>
    </row>
    <row r="2108" spans="1:5" ht="16.5" x14ac:dyDescent="0.3">
      <c r="A2108" s="74"/>
      <c r="B2108" s="74"/>
      <c r="C2108" s="74"/>
      <c r="D2108" s="74"/>
      <c r="E2108" s="74"/>
    </row>
    <row r="2109" spans="1:5" ht="16.5" x14ac:dyDescent="0.3">
      <c r="A2109" s="74"/>
      <c r="B2109" s="74"/>
      <c r="C2109" s="74"/>
      <c r="D2109" s="74"/>
      <c r="E2109" s="74"/>
    </row>
    <row r="2110" spans="1:5" ht="16.5" x14ac:dyDescent="0.3">
      <c r="A2110" s="74"/>
      <c r="B2110" s="74"/>
      <c r="C2110" s="74"/>
      <c r="D2110" s="74"/>
      <c r="E2110" s="74"/>
    </row>
    <row r="2111" spans="1:5" ht="16.5" x14ac:dyDescent="0.3">
      <c r="A2111" s="74"/>
      <c r="B2111" s="74"/>
      <c r="C2111" s="74"/>
      <c r="D2111" s="74"/>
      <c r="E2111" s="74"/>
    </row>
    <row r="2112" spans="1:5" ht="16.5" x14ac:dyDescent="0.3">
      <c r="A2112" s="74"/>
      <c r="B2112" s="74"/>
      <c r="C2112" s="74"/>
      <c r="D2112" s="74"/>
      <c r="E2112" s="74"/>
    </row>
    <row r="2113" spans="1:5" ht="16.5" x14ac:dyDescent="0.3">
      <c r="A2113" s="74"/>
      <c r="B2113" s="74"/>
      <c r="C2113" s="74"/>
      <c r="D2113" s="74"/>
      <c r="E2113" s="74"/>
    </row>
    <row r="2114" spans="1:5" ht="16.5" x14ac:dyDescent="0.3">
      <c r="A2114" s="74"/>
      <c r="B2114" s="74"/>
      <c r="C2114" s="74"/>
      <c r="D2114" s="74"/>
      <c r="E2114" s="74"/>
    </row>
    <row r="2115" spans="1:5" ht="16.5" x14ac:dyDescent="0.3">
      <c r="A2115" s="74"/>
      <c r="B2115" s="74"/>
      <c r="C2115" s="74"/>
      <c r="D2115" s="74"/>
      <c r="E2115" s="74"/>
    </row>
    <row r="2116" spans="1:5" ht="16.5" x14ac:dyDescent="0.3">
      <c r="A2116" s="74"/>
      <c r="B2116" s="74"/>
      <c r="C2116" s="74"/>
      <c r="D2116" s="74"/>
      <c r="E2116" s="74"/>
    </row>
    <row r="2117" spans="1:5" ht="16.5" x14ac:dyDescent="0.3">
      <c r="A2117" s="74"/>
      <c r="B2117" s="74"/>
      <c r="C2117" s="74"/>
      <c r="D2117" s="74"/>
      <c r="E2117" s="74"/>
    </row>
    <row r="2118" spans="1:5" ht="16.5" x14ac:dyDescent="0.3">
      <c r="A2118" s="74"/>
      <c r="B2118" s="74"/>
      <c r="C2118" s="74"/>
      <c r="D2118" s="74"/>
      <c r="E2118" s="74"/>
    </row>
    <row r="2119" spans="1:5" ht="16.5" x14ac:dyDescent="0.3">
      <c r="A2119" s="74"/>
      <c r="B2119" s="74"/>
      <c r="C2119" s="74"/>
      <c r="D2119" s="74"/>
      <c r="E2119" s="74"/>
    </row>
    <row r="2120" spans="1:5" ht="16.5" x14ac:dyDescent="0.3">
      <c r="A2120" s="74"/>
      <c r="B2120" s="74"/>
      <c r="C2120" s="74"/>
      <c r="D2120" s="74"/>
      <c r="E2120" s="74"/>
    </row>
    <row r="2121" spans="1:5" ht="16.5" x14ac:dyDescent="0.3">
      <c r="A2121" s="74"/>
      <c r="B2121" s="74"/>
      <c r="C2121" s="74"/>
      <c r="D2121" s="74"/>
      <c r="E2121" s="74"/>
    </row>
    <row r="2122" spans="1:5" ht="16.5" x14ac:dyDescent="0.3">
      <c r="A2122" s="74"/>
      <c r="B2122" s="74"/>
      <c r="C2122" s="74"/>
      <c r="D2122" s="74"/>
      <c r="E2122" s="74"/>
    </row>
    <row r="2123" spans="1:5" ht="16.5" x14ac:dyDescent="0.3">
      <c r="A2123" s="74"/>
      <c r="B2123" s="74"/>
      <c r="C2123" s="74"/>
      <c r="D2123" s="74"/>
      <c r="E2123" s="74"/>
    </row>
    <row r="2124" spans="1:5" ht="16.5" x14ac:dyDescent="0.3">
      <c r="A2124" s="74"/>
      <c r="B2124" s="74"/>
      <c r="C2124" s="74"/>
      <c r="D2124" s="74"/>
      <c r="E2124" s="74"/>
    </row>
    <row r="2125" spans="1:5" ht="16.5" x14ac:dyDescent="0.3">
      <c r="A2125" s="74"/>
      <c r="B2125" s="74"/>
      <c r="C2125" s="74"/>
      <c r="D2125" s="74"/>
      <c r="E2125" s="74"/>
    </row>
    <row r="2126" spans="1:5" ht="16.5" x14ac:dyDescent="0.3">
      <c r="A2126" s="74"/>
      <c r="B2126" s="74"/>
      <c r="C2126" s="74"/>
      <c r="D2126" s="74"/>
      <c r="E2126" s="74"/>
    </row>
    <row r="2127" spans="1:5" ht="16.5" x14ac:dyDescent="0.3">
      <c r="A2127" s="74"/>
      <c r="B2127" s="74"/>
      <c r="C2127" s="74"/>
      <c r="D2127" s="74"/>
      <c r="E2127" s="74"/>
    </row>
    <row r="2128" spans="1:5" ht="16.5" x14ac:dyDescent="0.3">
      <c r="A2128" s="74"/>
      <c r="B2128" s="74"/>
      <c r="C2128" s="74"/>
      <c r="D2128" s="74"/>
      <c r="E2128" s="74"/>
    </row>
    <row r="2129" spans="1:5" ht="16.5" x14ac:dyDescent="0.3">
      <c r="A2129" s="74"/>
      <c r="B2129" s="74"/>
      <c r="C2129" s="74"/>
      <c r="D2129" s="74"/>
      <c r="E2129" s="74"/>
    </row>
    <row r="2130" spans="1:5" ht="16.5" x14ac:dyDescent="0.3">
      <c r="A2130" s="74"/>
      <c r="B2130" s="74"/>
      <c r="C2130" s="74"/>
      <c r="D2130" s="74"/>
      <c r="E2130" s="74"/>
    </row>
    <row r="2131" spans="1:5" ht="16.5" x14ac:dyDescent="0.3">
      <c r="A2131" s="74"/>
      <c r="B2131" s="74"/>
      <c r="C2131" s="74"/>
      <c r="D2131" s="74"/>
      <c r="E2131" s="74"/>
    </row>
    <row r="2132" spans="1:5" ht="16.5" x14ac:dyDescent="0.3">
      <c r="A2132" s="74"/>
      <c r="B2132" s="74"/>
      <c r="C2132" s="74"/>
      <c r="D2132" s="74"/>
      <c r="E2132" s="74"/>
    </row>
    <row r="2133" spans="1:5" ht="16.5" x14ac:dyDescent="0.3">
      <c r="A2133" s="74"/>
      <c r="B2133" s="74"/>
      <c r="C2133" s="74"/>
      <c r="D2133" s="74"/>
      <c r="E2133" s="74"/>
    </row>
    <row r="2134" spans="1:5" ht="16.5" x14ac:dyDescent="0.3">
      <c r="A2134" s="74"/>
      <c r="B2134" s="74"/>
      <c r="C2134" s="74"/>
      <c r="D2134" s="74"/>
      <c r="E2134" s="74"/>
    </row>
    <row r="2135" spans="1:5" ht="16.5" x14ac:dyDescent="0.3">
      <c r="A2135" s="74"/>
      <c r="B2135" s="74"/>
      <c r="C2135" s="74"/>
      <c r="D2135" s="74"/>
      <c r="E2135" s="74"/>
    </row>
    <row r="2136" spans="1:5" ht="16.5" x14ac:dyDescent="0.3">
      <c r="A2136" s="74"/>
      <c r="B2136" s="74"/>
      <c r="C2136" s="74"/>
      <c r="D2136" s="74"/>
      <c r="E2136" s="74"/>
    </row>
    <row r="2137" spans="1:5" ht="16.5" x14ac:dyDescent="0.3">
      <c r="A2137" s="74"/>
      <c r="B2137" s="74"/>
      <c r="C2137" s="74"/>
      <c r="D2137" s="74"/>
      <c r="E2137" s="74"/>
    </row>
    <row r="2138" spans="1:5" ht="16.5" x14ac:dyDescent="0.3">
      <c r="A2138" s="74"/>
      <c r="B2138" s="74"/>
      <c r="C2138" s="74"/>
      <c r="D2138" s="74"/>
      <c r="E2138" s="74"/>
    </row>
    <row r="2139" spans="1:5" ht="16.5" x14ac:dyDescent="0.3">
      <c r="A2139" s="74"/>
      <c r="B2139" s="74"/>
      <c r="C2139" s="74"/>
      <c r="D2139" s="74"/>
      <c r="E2139" s="74"/>
    </row>
    <row r="2140" spans="1:5" ht="16.5" x14ac:dyDescent="0.3">
      <c r="A2140" s="74"/>
      <c r="B2140" s="74"/>
      <c r="C2140" s="74"/>
      <c r="D2140" s="74"/>
      <c r="E2140" s="74"/>
    </row>
    <row r="2141" spans="1:5" ht="16.5" x14ac:dyDescent="0.3">
      <c r="A2141" s="74"/>
      <c r="B2141" s="74"/>
      <c r="C2141" s="74"/>
      <c r="D2141" s="74"/>
      <c r="E2141" s="74"/>
    </row>
    <row r="2142" spans="1:5" ht="16.5" x14ac:dyDescent="0.3">
      <c r="A2142" s="74"/>
      <c r="B2142" s="74"/>
      <c r="C2142" s="74"/>
      <c r="D2142" s="74"/>
      <c r="E2142" s="74"/>
    </row>
    <row r="2143" spans="1:5" ht="16.5" x14ac:dyDescent="0.3">
      <c r="A2143" s="74"/>
      <c r="B2143" s="74"/>
      <c r="C2143" s="74"/>
      <c r="D2143" s="74"/>
      <c r="E2143" s="74"/>
    </row>
    <row r="2144" spans="1:5" ht="16.5" x14ac:dyDescent="0.3">
      <c r="A2144" s="74"/>
      <c r="B2144" s="74"/>
      <c r="C2144" s="74"/>
      <c r="D2144" s="74"/>
      <c r="E2144" s="74"/>
    </row>
    <row r="2145" spans="1:5" ht="16.5" x14ac:dyDescent="0.3">
      <c r="A2145" s="74"/>
      <c r="B2145" s="74"/>
      <c r="C2145" s="74"/>
      <c r="D2145" s="74"/>
      <c r="E2145" s="74"/>
    </row>
    <row r="2146" spans="1:5" ht="16.5" x14ac:dyDescent="0.3">
      <c r="A2146" s="74"/>
      <c r="B2146" s="74"/>
      <c r="C2146" s="74"/>
      <c r="D2146" s="74"/>
      <c r="E2146" s="74"/>
    </row>
    <row r="2147" spans="1:5" ht="16.5" x14ac:dyDescent="0.3">
      <c r="A2147" s="74"/>
      <c r="B2147" s="74"/>
      <c r="C2147" s="74"/>
      <c r="D2147" s="74"/>
      <c r="E2147" s="74"/>
    </row>
    <row r="2148" spans="1:5" ht="16.5" x14ac:dyDescent="0.3">
      <c r="A2148" s="74"/>
      <c r="B2148" s="74"/>
      <c r="C2148" s="74"/>
      <c r="D2148" s="74"/>
      <c r="E2148" s="74"/>
    </row>
    <row r="2149" spans="1:5" ht="16.5" x14ac:dyDescent="0.3">
      <c r="A2149" s="74"/>
      <c r="B2149" s="74"/>
      <c r="C2149" s="74"/>
      <c r="D2149" s="74"/>
      <c r="E2149" s="74"/>
    </row>
    <row r="2150" spans="1:5" ht="16.5" x14ac:dyDescent="0.3">
      <c r="A2150" s="74"/>
      <c r="B2150" s="74"/>
      <c r="C2150" s="74"/>
      <c r="D2150" s="74"/>
      <c r="E2150" s="74"/>
    </row>
    <row r="2151" spans="1:5" ht="16.5" x14ac:dyDescent="0.3">
      <c r="A2151" s="74"/>
      <c r="B2151" s="74"/>
      <c r="C2151" s="74"/>
      <c r="D2151" s="74"/>
      <c r="E2151" s="74"/>
    </row>
    <row r="2152" spans="1:5" ht="16.5" x14ac:dyDescent="0.3">
      <c r="A2152" s="74"/>
      <c r="B2152" s="74"/>
      <c r="C2152" s="74"/>
      <c r="D2152" s="74"/>
      <c r="E2152" s="74"/>
    </row>
    <row r="2153" spans="1:5" ht="16.5" x14ac:dyDescent="0.3">
      <c r="A2153" s="74"/>
      <c r="B2153" s="74"/>
      <c r="C2153" s="74"/>
      <c r="D2153" s="74"/>
      <c r="E2153" s="74"/>
    </row>
    <row r="2154" spans="1:5" ht="16.5" x14ac:dyDescent="0.3">
      <c r="A2154" s="74"/>
      <c r="B2154" s="74"/>
      <c r="C2154" s="74"/>
      <c r="D2154" s="74"/>
      <c r="E2154" s="74"/>
    </row>
    <row r="2155" spans="1:5" ht="16.5" x14ac:dyDescent="0.3">
      <c r="A2155" s="74"/>
      <c r="B2155" s="74"/>
      <c r="C2155" s="74"/>
      <c r="D2155" s="74"/>
      <c r="E2155" s="74"/>
    </row>
    <row r="2156" spans="1:5" ht="16.5" x14ac:dyDescent="0.3">
      <c r="A2156" s="74"/>
      <c r="B2156" s="74"/>
      <c r="C2156" s="74"/>
      <c r="D2156" s="74"/>
      <c r="E2156" s="74"/>
    </row>
    <row r="2157" spans="1:5" ht="16.5" x14ac:dyDescent="0.3">
      <c r="A2157" s="74"/>
      <c r="B2157" s="74"/>
      <c r="C2157" s="74"/>
      <c r="D2157" s="74"/>
      <c r="E2157" s="74"/>
    </row>
    <row r="2158" spans="1:5" ht="16.5" x14ac:dyDescent="0.3">
      <c r="A2158" s="74"/>
      <c r="B2158" s="74"/>
      <c r="C2158" s="74"/>
      <c r="D2158" s="74"/>
      <c r="E2158" s="74"/>
    </row>
    <row r="2159" spans="1:5" ht="16.5" x14ac:dyDescent="0.3">
      <c r="A2159" s="74"/>
      <c r="B2159" s="74"/>
      <c r="C2159" s="74"/>
      <c r="D2159" s="74"/>
      <c r="E2159" s="74"/>
    </row>
    <row r="2160" spans="1:5" ht="16.5" x14ac:dyDescent="0.3">
      <c r="A2160" s="74"/>
      <c r="B2160" s="74"/>
      <c r="C2160" s="74"/>
      <c r="D2160" s="74"/>
      <c r="E2160" s="74"/>
    </row>
    <row r="2161" spans="1:5" ht="16.5" x14ac:dyDescent="0.3">
      <c r="A2161" s="74"/>
      <c r="B2161" s="74"/>
      <c r="C2161" s="74"/>
      <c r="D2161" s="74"/>
      <c r="E2161" s="74"/>
    </row>
    <row r="2162" spans="1:5" ht="16.5" x14ac:dyDescent="0.3">
      <c r="A2162" s="74"/>
      <c r="B2162" s="74"/>
      <c r="C2162" s="74"/>
      <c r="D2162" s="74"/>
      <c r="E2162" s="74"/>
    </row>
    <row r="2163" spans="1:5" ht="16.5" x14ac:dyDescent="0.3">
      <c r="A2163" s="74"/>
      <c r="B2163" s="74"/>
      <c r="C2163" s="74"/>
      <c r="D2163" s="74"/>
      <c r="E2163" s="74"/>
    </row>
    <row r="2164" spans="1:5" ht="16.5" x14ac:dyDescent="0.3">
      <c r="A2164" s="74"/>
      <c r="B2164" s="74"/>
      <c r="C2164" s="74"/>
      <c r="D2164" s="74"/>
      <c r="E2164" s="74"/>
    </row>
    <row r="2165" spans="1:5" ht="16.5" x14ac:dyDescent="0.3">
      <c r="A2165" s="74"/>
      <c r="B2165" s="74"/>
      <c r="C2165" s="74"/>
      <c r="D2165" s="74"/>
      <c r="E2165" s="74"/>
    </row>
    <row r="2166" spans="1:5" ht="16.5" x14ac:dyDescent="0.3">
      <c r="A2166" s="74"/>
      <c r="B2166" s="74"/>
      <c r="C2166" s="74"/>
      <c r="D2166" s="74"/>
      <c r="E2166" s="74"/>
    </row>
    <row r="2167" spans="1:5" ht="16.5" x14ac:dyDescent="0.3">
      <c r="A2167" s="74"/>
      <c r="B2167" s="74"/>
      <c r="C2167" s="74"/>
      <c r="D2167" s="74"/>
      <c r="E2167" s="74"/>
    </row>
    <row r="2168" spans="1:5" ht="16.5" x14ac:dyDescent="0.3">
      <c r="A2168" s="74"/>
      <c r="B2168" s="74"/>
      <c r="C2168" s="74"/>
      <c r="D2168" s="74"/>
      <c r="E2168" s="74"/>
    </row>
    <row r="2169" spans="1:5" ht="16.5" x14ac:dyDescent="0.3">
      <c r="A2169" s="74"/>
      <c r="B2169" s="74"/>
      <c r="C2169" s="74"/>
      <c r="D2169" s="74"/>
      <c r="E2169" s="74"/>
    </row>
    <row r="2170" spans="1:5" ht="16.5" x14ac:dyDescent="0.3">
      <c r="A2170" s="74"/>
      <c r="B2170" s="74"/>
      <c r="C2170" s="74"/>
      <c r="D2170" s="74"/>
      <c r="E2170" s="74"/>
    </row>
    <row r="2171" spans="1:5" ht="16.5" x14ac:dyDescent="0.3">
      <c r="A2171" s="74"/>
      <c r="B2171" s="74"/>
      <c r="C2171" s="74"/>
      <c r="D2171" s="74"/>
      <c r="E2171" s="74"/>
    </row>
    <row r="2172" spans="1:5" ht="16.5" x14ac:dyDescent="0.3">
      <c r="A2172" s="74"/>
      <c r="B2172" s="74"/>
      <c r="C2172" s="74"/>
      <c r="D2172" s="74"/>
      <c r="E2172" s="74"/>
    </row>
    <row r="2173" spans="1:5" ht="16.5" x14ac:dyDescent="0.3">
      <c r="A2173" s="74"/>
      <c r="B2173" s="74"/>
      <c r="C2173" s="74"/>
      <c r="D2173" s="74"/>
      <c r="E2173" s="74"/>
    </row>
    <row r="2174" spans="1:5" ht="16.5" x14ac:dyDescent="0.3">
      <c r="A2174" s="74"/>
      <c r="B2174" s="74"/>
      <c r="C2174" s="74"/>
      <c r="D2174" s="74"/>
      <c r="E2174" s="74"/>
    </row>
    <row r="2175" spans="1:5" ht="16.5" x14ac:dyDescent="0.3">
      <c r="A2175" s="74"/>
      <c r="B2175" s="74"/>
      <c r="C2175" s="74"/>
      <c r="D2175" s="74"/>
      <c r="E2175" s="74"/>
    </row>
    <row r="2176" spans="1:5" ht="16.5" x14ac:dyDescent="0.3">
      <c r="A2176" s="74"/>
      <c r="B2176" s="74"/>
      <c r="C2176" s="74"/>
      <c r="D2176" s="74"/>
      <c r="E2176" s="74"/>
    </row>
    <row r="2177" spans="1:5" ht="16.5" x14ac:dyDescent="0.3">
      <c r="A2177" s="74"/>
      <c r="B2177" s="74"/>
      <c r="C2177" s="74"/>
      <c r="D2177" s="74"/>
      <c r="E2177" s="74"/>
    </row>
    <row r="2178" spans="1:5" ht="16.5" x14ac:dyDescent="0.3">
      <c r="A2178" s="74"/>
      <c r="B2178" s="74"/>
      <c r="C2178" s="74"/>
      <c r="D2178" s="74"/>
      <c r="E2178" s="74"/>
    </row>
    <row r="2179" spans="1:5" ht="16.5" x14ac:dyDescent="0.3">
      <c r="A2179" s="74"/>
      <c r="B2179" s="74"/>
      <c r="C2179" s="74"/>
      <c r="D2179" s="74"/>
      <c r="E2179" s="74"/>
    </row>
    <row r="2180" spans="1:5" ht="16.5" x14ac:dyDescent="0.3">
      <c r="A2180" s="74"/>
      <c r="B2180" s="74"/>
      <c r="C2180" s="74"/>
      <c r="D2180" s="74"/>
      <c r="E2180" s="74"/>
    </row>
    <row r="2181" spans="1:5" ht="16.5" x14ac:dyDescent="0.3">
      <c r="A2181" s="74"/>
      <c r="B2181" s="74"/>
      <c r="C2181" s="74"/>
      <c r="D2181" s="74"/>
      <c r="E2181" s="74"/>
    </row>
    <row r="2182" spans="1:5" ht="16.5" x14ac:dyDescent="0.3">
      <c r="A2182" s="74"/>
      <c r="B2182" s="74"/>
      <c r="C2182" s="74"/>
      <c r="D2182" s="74"/>
      <c r="E2182" s="74"/>
    </row>
    <row r="2183" spans="1:5" ht="16.5" x14ac:dyDescent="0.3">
      <c r="A2183" s="74"/>
      <c r="B2183" s="74"/>
      <c r="C2183" s="74"/>
      <c r="D2183" s="74"/>
      <c r="E2183" s="74"/>
    </row>
    <row r="2184" spans="1:5" ht="16.5" x14ac:dyDescent="0.3">
      <c r="A2184" s="74"/>
      <c r="B2184" s="74"/>
      <c r="C2184" s="74"/>
      <c r="D2184" s="74"/>
      <c r="E2184" s="74"/>
    </row>
    <row r="2185" spans="1:5" ht="16.5" x14ac:dyDescent="0.3">
      <c r="A2185" s="74"/>
      <c r="B2185" s="74"/>
      <c r="C2185" s="74"/>
      <c r="D2185" s="74"/>
      <c r="E2185" s="74"/>
    </row>
    <row r="2186" spans="1:5" ht="16.5" x14ac:dyDescent="0.3">
      <c r="A2186" s="74"/>
      <c r="B2186" s="74"/>
      <c r="C2186" s="74"/>
      <c r="D2186" s="74"/>
      <c r="E2186" s="74"/>
    </row>
    <row r="2187" spans="1:5" ht="16.5" x14ac:dyDescent="0.3">
      <c r="A2187" s="74"/>
      <c r="B2187" s="74"/>
      <c r="C2187" s="74"/>
      <c r="D2187" s="74"/>
      <c r="E2187" s="74"/>
    </row>
    <row r="2188" spans="1:5" ht="16.5" x14ac:dyDescent="0.3">
      <c r="A2188" s="74"/>
      <c r="B2188" s="74"/>
      <c r="C2188" s="74"/>
      <c r="D2188" s="74"/>
      <c r="E2188" s="74"/>
    </row>
    <row r="2189" spans="1:5" ht="16.5" x14ac:dyDescent="0.3">
      <c r="A2189" s="74"/>
      <c r="B2189" s="74"/>
      <c r="C2189" s="74"/>
      <c r="D2189" s="74"/>
      <c r="E2189" s="74"/>
    </row>
    <row r="2190" spans="1:5" ht="16.5" x14ac:dyDescent="0.3">
      <c r="A2190" s="74"/>
      <c r="B2190" s="74"/>
      <c r="C2190" s="74"/>
      <c r="D2190" s="74"/>
      <c r="E2190" s="74"/>
    </row>
    <row r="2191" spans="1:5" ht="16.5" x14ac:dyDescent="0.3">
      <c r="A2191" s="74"/>
      <c r="B2191" s="74"/>
      <c r="C2191" s="74"/>
      <c r="D2191" s="74"/>
      <c r="E2191" s="74"/>
    </row>
    <row r="2192" spans="1:5" ht="16.5" x14ac:dyDescent="0.3">
      <c r="A2192" s="74"/>
      <c r="B2192" s="74"/>
      <c r="C2192" s="74"/>
      <c r="D2192" s="74"/>
      <c r="E2192" s="74"/>
    </row>
    <row r="2193" spans="1:5" ht="16.5" x14ac:dyDescent="0.3">
      <c r="A2193" s="74"/>
      <c r="B2193" s="74"/>
      <c r="C2193" s="74"/>
      <c r="D2193" s="74"/>
      <c r="E2193" s="74"/>
    </row>
    <row r="2194" spans="1:5" ht="16.5" x14ac:dyDescent="0.3">
      <c r="A2194" s="74"/>
      <c r="B2194" s="74"/>
      <c r="C2194" s="74"/>
      <c r="D2194" s="74"/>
      <c r="E2194" s="74"/>
    </row>
    <row r="2195" spans="1:5" ht="16.5" x14ac:dyDescent="0.3">
      <c r="A2195" s="74"/>
      <c r="B2195" s="74"/>
      <c r="C2195" s="74"/>
      <c r="D2195" s="74"/>
      <c r="E2195" s="74"/>
    </row>
    <row r="2196" spans="1:5" ht="16.5" x14ac:dyDescent="0.3">
      <c r="A2196" s="74"/>
      <c r="B2196" s="74"/>
      <c r="C2196" s="74"/>
      <c r="D2196" s="74"/>
      <c r="E2196" s="74"/>
    </row>
    <row r="2197" spans="1:5" ht="16.5" x14ac:dyDescent="0.3">
      <c r="A2197" s="74"/>
      <c r="B2197" s="74"/>
      <c r="C2197" s="74"/>
      <c r="D2197" s="74"/>
      <c r="E2197" s="74"/>
    </row>
    <row r="2198" spans="1:5" ht="16.5" x14ac:dyDescent="0.3">
      <c r="A2198" s="74"/>
      <c r="B2198" s="74"/>
      <c r="C2198" s="74"/>
      <c r="D2198" s="74"/>
      <c r="E2198" s="74"/>
    </row>
    <row r="2199" spans="1:5" ht="16.5" x14ac:dyDescent="0.3">
      <c r="A2199" s="74"/>
      <c r="B2199" s="74"/>
      <c r="C2199" s="74"/>
      <c r="D2199" s="74"/>
      <c r="E2199" s="74"/>
    </row>
    <row r="2200" spans="1:5" ht="16.5" x14ac:dyDescent="0.3">
      <c r="A2200" s="74"/>
      <c r="B2200" s="74"/>
      <c r="C2200" s="74"/>
      <c r="D2200" s="74"/>
      <c r="E2200" s="74"/>
    </row>
    <row r="2201" spans="1:5" ht="16.5" x14ac:dyDescent="0.3">
      <c r="A2201" s="74"/>
      <c r="B2201" s="74"/>
      <c r="C2201" s="74"/>
      <c r="D2201" s="74"/>
      <c r="E2201" s="74"/>
    </row>
    <row r="2202" spans="1:5" ht="16.5" x14ac:dyDescent="0.3">
      <c r="A2202" s="74"/>
      <c r="B2202" s="74"/>
      <c r="C2202" s="74"/>
      <c r="D2202" s="74"/>
      <c r="E2202" s="74"/>
    </row>
    <row r="2203" spans="1:5" ht="16.5" x14ac:dyDescent="0.3">
      <c r="A2203" s="74"/>
      <c r="B2203" s="74"/>
      <c r="C2203" s="74"/>
      <c r="D2203" s="74"/>
      <c r="E2203" s="74"/>
    </row>
    <row r="2204" spans="1:5" ht="16.5" x14ac:dyDescent="0.3">
      <c r="A2204" s="74"/>
      <c r="B2204" s="74"/>
      <c r="C2204" s="74"/>
      <c r="D2204" s="74"/>
      <c r="E2204" s="74"/>
    </row>
    <row r="2205" spans="1:5" ht="16.5" x14ac:dyDescent="0.3">
      <c r="A2205" s="74"/>
      <c r="B2205" s="74"/>
      <c r="C2205" s="74"/>
      <c r="D2205" s="74"/>
      <c r="E2205" s="74"/>
    </row>
    <row r="2206" spans="1:5" ht="16.5" x14ac:dyDescent="0.3">
      <c r="A2206" s="74"/>
      <c r="B2206" s="74"/>
      <c r="C2206" s="74"/>
      <c r="D2206" s="74"/>
      <c r="E2206" s="74"/>
    </row>
    <row r="2207" spans="1:5" ht="16.5" x14ac:dyDescent="0.3">
      <c r="A2207" s="74"/>
      <c r="B2207" s="74"/>
      <c r="C2207" s="74"/>
      <c r="D2207" s="74"/>
      <c r="E2207" s="74"/>
    </row>
    <row r="2208" spans="1:5" ht="16.5" x14ac:dyDescent="0.3">
      <c r="A2208" s="74"/>
      <c r="B2208" s="74"/>
      <c r="C2208" s="74"/>
      <c r="D2208" s="74"/>
      <c r="E2208" s="74"/>
    </row>
    <row r="2209" spans="1:5" ht="16.5" x14ac:dyDescent="0.3">
      <c r="A2209" s="74"/>
      <c r="B2209" s="74"/>
      <c r="C2209" s="74"/>
      <c r="D2209" s="74"/>
      <c r="E2209" s="74"/>
    </row>
    <row r="2210" spans="1:5" ht="16.5" x14ac:dyDescent="0.3">
      <c r="A2210" s="74"/>
      <c r="B2210" s="74"/>
      <c r="C2210" s="74"/>
      <c r="D2210" s="74"/>
      <c r="E2210" s="74"/>
    </row>
    <row r="2211" spans="1:5" ht="16.5" x14ac:dyDescent="0.3">
      <c r="A2211" s="74"/>
      <c r="B2211" s="74"/>
      <c r="C2211" s="74"/>
      <c r="D2211" s="74"/>
      <c r="E2211" s="74"/>
    </row>
    <row r="2212" spans="1:5" ht="16.5" x14ac:dyDescent="0.3">
      <c r="A2212" s="74"/>
      <c r="B2212" s="74"/>
      <c r="C2212" s="74"/>
      <c r="D2212" s="74"/>
      <c r="E2212" s="74"/>
    </row>
    <row r="2213" spans="1:5" ht="16.5" x14ac:dyDescent="0.3">
      <c r="A2213" s="74"/>
      <c r="B2213" s="74"/>
      <c r="C2213" s="74"/>
      <c r="D2213" s="74"/>
      <c r="E2213" s="74"/>
    </row>
    <row r="2214" spans="1:5" ht="16.5" x14ac:dyDescent="0.3">
      <c r="A2214" s="74"/>
      <c r="B2214" s="74"/>
      <c r="C2214" s="74"/>
      <c r="D2214" s="74"/>
      <c r="E2214" s="74"/>
    </row>
    <row r="2215" spans="1:5" ht="16.5" x14ac:dyDescent="0.3">
      <c r="A2215" s="74"/>
      <c r="B2215" s="74"/>
      <c r="C2215" s="74"/>
      <c r="D2215" s="74"/>
      <c r="E2215" s="74"/>
    </row>
    <row r="2216" spans="1:5" ht="16.5" x14ac:dyDescent="0.3">
      <c r="A2216" s="74"/>
      <c r="B2216" s="74"/>
      <c r="C2216" s="74"/>
      <c r="D2216" s="74"/>
      <c r="E2216" s="74"/>
    </row>
    <row r="2217" spans="1:5" ht="16.5" x14ac:dyDescent="0.3">
      <c r="A2217" s="74"/>
      <c r="B2217" s="74"/>
      <c r="C2217" s="74"/>
      <c r="D2217" s="74"/>
      <c r="E2217" s="74"/>
    </row>
    <row r="2218" spans="1:5" ht="16.5" x14ac:dyDescent="0.3">
      <c r="A2218" s="74"/>
      <c r="B2218" s="74"/>
      <c r="C2218" s="74"/>
      <c r="D2218" s="74"/>
      <c r="E2218" s="74"/>
    </row>
    <row r="2219" spans="1:5" ht="16.5" x14ac:dyDescent="0.3">
      <c r="A2219" s="74"/>
      <c r="B2219" s="74"/>
      <c r="C2219" s="74"/>
      <c r="D2219" s="74"/>
      <c r="E2219" s="74"/>
    </row>
    <row r="2220" spans="1:5" ht="16.5" x14ac:dyDescent="0.3">
      <c r="A2220" s="74"/>
      <c r="B2220" s="74"/>
      <c r="C2220" s="74"/>
      <c r="D2220" s="74"/>
      <c r="E2220" s="74"/>
    </row>
    <row r="2221" spans="1:5" ht="16.5" x14ac:dyDescent="0.3">
      <c r="A2221" s="74"/>
      <c r="B2221" s="74"/>
      <c r="C2221" s="74"/>
      <c r="D2221" s="74"/>
      <c r="E2221" s="74"/>
    </row>
    <row r="2222" spans="1:5" ht="16.5" x14ac:dyDescent="0.3">
      <c r="A2222" s="74"/>
      <c r="B2222" s="74"/>
      <c r="C2222" s="74"/>
      <c r="D2222" s="74"/>
      <c r="E2222" s="74"/>
    </row>
    <row r="2223" spans="1:5" ht="16.5" x14ac:dyDescent="0.3">
      <c r="A2223" s="74"/>
      <c r="B2223" s="74"/>
      <c r="C2223" s="74"/>
      <c r="D2223" s="74"/>
      <c r="E2223" s="74"/>
    </row>
    <row r="2224" spans="1:5" ht="16.5" x14ac:dyDescent="0.3">
      <c r="A2224" s="74"/>
      <c r="B2224" s="74"/>
      <c r="C2224" s="74"/>
      <c r="D2224" s="74"/>
      <c r="E2224" s="74"/>
    </row>
    <row r="2225" spans="1:5" ht="16.5" x14ac:dyDescent="0.3">
      <c r="A2225" s="74"/>
      <c r="B2225" s="74"/>
      <c r="C2225" s="74"/>
      <c r="D2225" s="74"/>
      <c r="E2225" s="74"/>
    </row>
    <row r="2226" spans="1:5" ht="16.5" x14ac:dyDescent="0.3">
      <c r="A2226" s="74"/>
      <c r="B2226" s="74"/>
      <c r="C2226" s="74"/>
      <c r="D2226" s="74"/>
      <c r="E2226" s="74"/>
    </row>
    <row r="2227" spans="1:5" ht="16.5" x14ac:dyDescent="0.3">
      <c r="A2227" s="74"/>
      <c r="B2227" s="74"/>
      <c r="C2227" s="74"/>
      <c r="D2227" s="74"/>
      <c r="E2227" s="74"/>
    </row>
    <row r="2228" spans="1:5" ht="16.5" x14ac:dyDescent="0.3">
      <c r="A2228" s="74"/>
      <c r="B2228" s="74"/>
      <c r="C2228" s="74"/>
      <c r="D2228" s="74"/>
      <c r="E2228" s="74"/>
    </row>
    <row r="2229" spans="1:5" ht="16.5" x14ac:dyDescent="0.3">
      <c r="A2229" s="74"/>
      <c r="B2229" s="74"/>
      <c r="C2229" s="74"/>
      <c r="D2229" s="74"/>
      <c r="E2229" s="74"/>
    </row>
    <row r="2230" spans="1:5" ht="16.5" x14ac:dyDescent="0.3">
      <c r="A2230" s="74"/>
      <c r="B2230" s="74"/>
      <c r="C2230" s="74"/>
      <c r="D2230" s="74"/>
      <c r="E2230" s="74"/>
    </row>
    <row r="2231" spans="1:5" ht="16.5" x14ac:dyDescent="0.3">
      <c r="A2231" s="74"/>
      <c r="B2231" s="74"/>
      <c r="C2231" s="74"/>
      <c r="D2231" s="74"/>
      <c r="E2231" s="74"/>
    </row>
    <row r="2232" spans="1:5" ht="16.5" x14ac:dyDescent="0.3">
      <c r="A2232" s="74"/>
      <c r="B2232" s="74"/>
      <c r="C2232" s="74"/>
      <c r="D2232" s="74"/>
      <c r="E2232" s="74"/>
    </row>
    <row r="2233" spans="1:5" ht="16.5" x14ac:dyDescent="0.3">
      <c r="A2233" s="74"/>
      <c r="B2233" s="74"/>
      <c r="C2233" s="74"/>
      <c r="D2233" s="74"/>
      <c r="E2233" s="74"/>
    </row>
    <row r="2234" spans="1:5" ht="16.5" x14ac:dyDescent="0.3">
      <c r="A2234" s="74"/>
      <c r="B2234" s="74"/>
      <c r="C2234" s="74"/>
      <c r="D2234" s="74"/>
      <c r="E2234" s="74"/>
    </row>
    <row r="2235" spans="1:5" ht="16.5" x14ac:dyDescent="0.3">
      <c r="A2235" s="74"/>
      <c r="B2235" s="74"/>
      <c r="C2235" s="74"/>
      <c r="D2235" s="74"/>
      <c r="E2235" s="74"/>
    </row>
    <row r="2236" spans="1:5" ht="16.5" x14ac:dyDescent="0.3">
      <c r="A2236" s="74"/>
      <c r="B2236" s="74"/>
      <c r="C2236" s="74"/>
      <c r="D2236" s="74"/>
      <c r="E2236" s="74"/>
    </row>
    <row r="2237" spans="1:5" ht="16.5" x14ac:dyDescent="0.3">
      <c r="A2237" s="74"/>
      <c r="B2237" s="74"/>
      <c r="C2237" s="74"/>
      <c r="D2237" s="74"/>
      <c r="E2237" s="74"/>
    </row>
    <row r="2238" spans="1:5" ht="16.5" x14ac:dyDescent="0.3">
      <c r="A2238" s="74"/>
      <c r="B2238" s="74"/>
      <c r="C2238" s="74"/>
      <c r="D2238" s="74"/>
      <c r="E2238" s="74"/>
    </row>
    <row r="2239" spans="1:5" ht="16.5" x14ac:dyDescent="0.3">
      <c r="A2239" s="74"/>
      <c r="B2239" s="74"/>
      <c r="C2239" s="74"/>
      <c r="D2239" s="74"/>
      <c r="E2239" s="74"/>
    </row>
    <row r="2240" spans="1:5" ht="16.5" x14ac:dyDescent="0.3">
      <c r="A2240" s="74"/>
      <c r="B2240" s="74"/>
      <c r="C2240" s="74"/>
      <c r="D2240" s="74"/>
      <c r="E2240" s="74"/>
    </row>
    <row r="2241" spans="1:5" ht="16.5" x14ac:dyDescent="0.3">
      <c r="A2241" s="74"/>
      <c r="B2241" s="74"/>
      <c r="C2241" s="74"/>
      <c r="D2241" s="74"/>
      <c r="E2241" s="74"/>
    </row>
    <row r="2242" spans="1:5" ht="16.5" x14ac:dyDescent="0.3">
      <c r="A2242" s="74"/>
      <c r="B2242" s="74"/>
      <c r="C2242" s="74"/>
      <c r="D2242" s="74"/>
      <c r="E2242" s="74"/>
    </row>
    <row r="2243" spans="1:5" ht="16.5" x14ac:dyDescent="0.3">
      <c r="A2243" s="74"/>
      <c r="B2243" s="74"/>
      <c r="C2243" s="74"/>
      <c r="D2243" s="74"/>
      <c r="E2243" s="74"/>
    </row>
    <row r="2244" spans="1:5" ht="16.5" x14ac:dyDescent="0.3">
      <c r="A2244" s="74"/>
      <c r="B2244" s="74"/>
      <c r="C2244" s="74"/>
      <c r="D2244" s="74"/>
      <c r="E2244" s="74"/>
    </row>
    <row r="2245" spans="1:5" ht="16.5" x14ac:dyDescent="0.3">
      <c r="A2245" s="74"/>
      <c r="B2245" s="74"/>
      <c r="C2245" s="74"/>
      <c r="D2245" s="74"/>
      <c r="E2245" s="74"/>
    </row>
    <row r="2246" spans="1:5" ht="16.5" x14ac:dyDescent="0.3">
      <c r="A2246" s="74"/>
      <c r="B2246" s="74"/>
      <c r="C2246" s="74"/>
      <c r="D2246" s="74"/>
      <c r="E2246" s="74"/>
    </row>
    <row r="2247" spans="1:5" ht="16.5" x14ac:dyDescent="0.3">
      <c r="A2247" s="74"/>
      <c r="B2247" s="74"/>
      <c r="C2247" s="74"/>
      <c r="D2247" s="74"/>
      <c r="E2247" s="74"/>
    </row>
    <row r="2248" spans="1:5" ht="16.5" x14ac:dyDescent="0.3">
      <c r="A2248" s="74"/>
      <c r="B2248" s="74"/>
      <c r="C2248" s="74"/>
      <c r="D2248" s="74"/>
      <c r="E2248" s="74"/>
    </row>
    <row r="2249" spans="1:5" ht="16.5" x14ac:dyDescent="0.3">
      <c r="A2249" s="74"/>
      <c r="B2249" s="74"/>
      <c r="C2249" s="74"/>
      <c r="D2249" s="74"/>
      <c r="E2249" s="74"/>
    </row>
    <row r="2250" spans="1:5" ht="16.5" x14ac:dyDescent="0.3">
      <c r="A2250" s="74"/>
      <c r="B2250" s="74"/>
      <c r="C2250" s="74"/>
      <c r="D2250" s="74"/>
      <c r="E2250" s="74"/>
    </row>
    <row r="2251" spans="1:5" ht="16.5" x14ac:dyDescent="0.3">
      <c r="A2251" s="74"/>
      <c r="B2251" s="74"/>
      <c r="C2251" s="74"/>
      <c r="D2251" s="74"/>
      <c r="E2251" s="74"/>
    </row>
    <row r="2252" spans="1:5" ht="16.5" x14ac:dyDescent="0.3">
      <c r="A2252" s="74"/>
      <c r="B2252" s="74"/>
      <c r="C2252" s="74"/>
      <c r="D2252" s="74"/>
      <c r="E2252" s="74"/>
    </row>
    <row r="2253" spans="1:5" ht="16.5" x14ac:dyDescent="0.3">
      <c r="A2253" s="74"/>
      <c r="B2253" s="74"/>
      <c r="C2253" s="74"/>
      <c r="D2253" s="74"/>
      <c r="E2253" s="74"/>
    </row>
    <row r="2254" spans="1:5" ht="16.5" x14ac:dyDescent="0.3">
      <c r="A2254" s="74"/>
      <c r="B2254" s="74"/>
      <c r="C2254" s="74"/>
      <c r="D2254" s="74"/>
      <c r="E2254" s="74"/>
    </row>
    <row r="2255" spans="1:5" ht="16.5" x14ac:dyDescent="0.3">
      <c r="A2255" s="74"/>
      <c r="B2255" s="74"/>
      <c r="C2255" s="74"/>
      <c r="D2255" s="74"/>
      <c r="E2255" s="74"/>
    </row>
    <row r="2256" spans="1:5" ht="16.5" x14ac:dyDescent="0.3">
      <c r="A2256" s="74"/>
      <c r="B2256" s="74"/>
      <c r="C2256" s="74"/>
      <c r="D2256" s="74"/>
      <c r="E2256" s="74"/>
    </row>
    <row r="2257" spans="1:5" ht="16.5" x14ac:dyDescent="0.3">
      <c r="A2257" s="74"/>
      <c r="B2257" s="74"/>
      <c r="C2257" s="74"/>
      <c r="D2257" s="74"/>
      <c r="E2257" s="74"/>
    </row>
    <row r="2258" spans="1:5" ht="16.5" x14ac:dyDescent="0.3">
      <c r="A2258" s="74"/>
      <c r="B2258" s="74"/>
      <c r="C2258" s="74"/>
      <c r="D2258" s="74"/>
      <c r="E2258" s="74"/>
    </row>
    <row r="2259" spans="1:5" ht="16.5" x14ac:dyDescent="0.3">
      <c r="A2259" s="74"/>
      <c r="B2259" s="74"/>
      <c r="C2259" s="74"/>
      <c r="D2259" s="74"/>
      <c r="E2259" s="74"/>
    </row>
    <row r="2260" spans="1:5" ht="16.5" x14ac:dyDescent="0.3">
      <c r="A2260" s="74"/>
      <c r="B2260" s="74"/>
      <c r="C2260" s="74"/>
      <c r="D2260" s="74"/>
      <c r="E2260" s="74"/>
    </row>
    <row r="2261" spans="1:5" ht="16.5" x14ac:dyDescent="0.3">
      <c r="A2261" s="74"/>
      <c r="B2261" s="74"/>
      <c r="C2261" s="74"/>
      <c r="D2261" s="74"/>
      <c r="E2261" s="74"/>
    </row>
    <row r="2262" spans="1:5" ht="16.5" x14ac:dyDescent="0.3">
      <c r="A2262" s="74"/>
      <c r="B2262" s="74"/>
      <c r="C2262" s="74"/>
      <c r="D2262" s="74"/>
      <c r="E2262" s="74"/>
    </row>
    <row r="2263" spans="1:5" ht="16.5" x14ac:dyDescent="0.3">
      <c r="A2263" s="74"/>
      <c r="B2263" s="74"/>
      <c r="C2263" s="74"/>
      <c r="D2263" s="74"/>
      <c r="E2263" s="74"/>
    </row>
    <row r="2264" spans="1:5" ht="16.5" x14ac:dyDescent="0.3">
      <c r="A2264" s="74"/>
      <c r="B2264" s="74"/>
      <c r="C2264" s="74"/>
      <c r="D2264" s="74"/>
      <c r="E2264" s="74"/>
    </row>
    <row r="2265" spans="1:5" ht="16.5" x14ac:dyDescent="0.3">
      <c r="A2265" s="74"/>
      <c r="B2265" s="74"/>
      <c r="C2265" s="74"/>
      <c r="D2265" s="74"/>
      <c r="E2265" s="74"/>
    </row>
    <row r="2266" spans="1:5" ht="16.5" x14ac:dyDescent="0.3">
      <c r="A2266" s="74"/>
      <c r="B2266" s="74"/>
      <c r="C2266" s="74"/>
      <c r="D2266" s="74"/>
      <c r="E2266" s="74"/>
    </row>
    <row r="2267" spans="1:5" ht="16.5" x14ac:dyDescent="0.3">
      <c r="A2267" s="74"/>
      <c r="B2267" s="74"/>
      <c r="C2267" s="74"/>
      <c r="D2267" s="74"/>
      <c r="E2267" s="74"/>
    </row>
    <row r="2268" spans="1:5" ht="16.5" x14ac:dyDescent="0.3">
      <c r="A2268" s="74"/>
      <c r="B2268" s="74"/>
      <c r="C2268" s="74"/>
      <c r="D2268" s="74"/>
      <c r="E2268" s="74"/>
    </row>
    <row r="2269" spans="1:5" ht="16.5" x14ac:dyDescent="0.3">
      <c r="A2269" s="74"/>
      <c r="B2269" s="74"/>
      <c r="C2269" s="74"/>
      <c r="D2269" s="74"/>
      <c r="E2269" s="74"/>
    </row>
    <row r="2270" spans="1:5" ht="16.5" x14ac:dyDescent="0.3">
      <c r="A2270" s="74"/>
      <c r="B2270" s="74"/>
      <c r="C2270" s="74"/>
      <c r="D2270" s="74"/>
      <c r="E2270" s="74"/>
    </row>
    <row r="2271" spans="1:5" ht="16.5" x14ac:dyDescent="0.3">
      <c r="A2271" s="74"/>
      <c r="B2271" s="74"/>
      <c r="C2271" s="74"/>
      <c r="D2271" s="74"/>
      <c r="E2271" s="74"/>
    </row>
    <row r="2272" spans="1:5" ht="16.5" x14ac:dyDescent="0.3">
      <c r="A2272" s="74"/>
      <c r="B2272" s="74"/>
      <c r="C2272" s="74"/>
      <c r="D2272" s="74"/>
      <c r="E2272" s="74"/>
    </row>
    <row r="2273" spans="1:5" ht="16.5" x14ac:dyDescent="0.3">
      <c r="A2273" s="74"/>
      <c r="B2273" s="74"/>
      <c r="C2273" s="74"/>
      <c r="D2273" s="74"/>
      <c r="E2273" s="74"/>
    </row>
    <row r="2274" spans="1:5" ht="16.5" x14ac:dyDescent="0.3">
      <c r="A2274" s="74"/>
      <c r="B2274" s="74"/>
      <c r="C2274" s="74"/>
      <c r="D2274" s="74"/>
      <c r="E2274" s="74"/>
    </row>
    <row r="2275" spans="1:5" ht="16.5" x14ac:dyDescent="0.3">
      <c r="A2275" s="74"/>
      <c r="B2275" s="74"/>
      <c r="C2275" s="74"/>
      <c r="D2275" s="74"/>
      <c r="E2275" s="74"/>
    </row>
    <row r="2276" spans="1:5" ht="16.5" x14ac:dyDescent="0.3">
      <c r="A2276" s="74"/>
      <c r="B2276" s="74"/>
      <c r="C2276" s="74"/>
      <c r="D2276" s="74"/>
      <c r="E2276" s="74"/>
    </row>
    <row r="2277" spans="1:5" ht="16.5" x14ac:dyDescent="0.3">
      <c r="A2277" s="74"/>
      <c r="B2277" s="74"/>
      <c r="C2277" s="74"/>
      <c r="D2277" s="74"/>
      <c r="E2277" s="74"/>
    </row>
    <row r="2278" spans="1:5" ht="16.5" x14ac:dyDescent="0.3">
      <c r="A2278" s="74"/>
      <c r="B2278" s="74"/>
      <c r="C2278" s="74"/>
      <c r="D2278" s="74"/>
      <c r="E2278" s="74"/>
    </row>
    <row r="2279" spans="1:5" ht="16.5" x14ac:dyDescent="0.3">
      <c r="A2279" s="74"/>
      <c r="B2279" s="74"/>
      <c r="C2279" s="74"/>
      <c r="D2279" s="74"/>
      <c r="E2279" s="74"/>
    </row>
    <row r="2280" spans="1:5" ht="16.5" x14ac:dyDescent="0.3">
      <c r="A2280" s="74"/>
      <c r="B2280" s="74"/>
      <c r="C2280" s="74"/>
      <c r="D2280" s="74"/>
      <c r="E2280" s="74"/>
    </row>
    <row r="2281" spans="1:5" ht="16.5" x14ac:dyDescent="0.3">
      <c r="A2281" s="74"/>
      <c r="B2281" s="74"/>
      <c r="C2281" s="74"/>
      <c r="D2281" s="74"/>
      <c r="E2281" s="74"/>
    </row>
    <row r="2282" spans="1:5" ht="16.5" x14ac:dyDescent="0.3">
      <c r="A2282" s="74"/>
      <c r="B2282" s="74"/>
      <c r="C2282" s="74"/>
      <c r="D2282" s="74"/>
      <c r="E2282" s="74"/>
    </row>
    <row r="2283" spans="1:5" ht="16.5" x14ac:dyDescent="0.3">
      <c r="A2283" s="74"/>
      <c r="B2283" s="74"/>
      <c r="C2283" s="74"/>
      <c r="D2283" s="74"/>
      <c r="E2283" s="74"/>
    </row>
    <row r="2284" spans="1:5" ht="16.5" x14ac:dyDescent="0.3">
      <c r="A2284" s="74"/>
      <c r="B2284" s="74"/>
      <c r="C2284" s="74"/>
      <c r="D2284" s="74"/>
      <c r="E2284" s="74"/>
    </row>
    <row r="2285" spans="1:5" ht="16.5" x14ac:dyDescent="0.3">
      <c r="A2285" s="74"/>
      <c r="B2285" s="74"/>
      <c r="C2285" s="74"/>
      <c r="D2285" s="74"/>
      <c r="E2285" s="74"/>
    </row>
    <row r="2286" spans="1:5" ht="16.5" x14ac:dyDescent="0.3">
      <c r="A2286" s="74"/>
      <c r="B2286" s="74"/>
      <c r="C2286" s="74"/>
      <c r="D2286" s="74"/>
      <c r="E2286" s="74"/>
    </row>
    <row r="2287" spans="1:5" ht="16.5" x14ac:dyDescent="0.3">
      <c r="A2287" s="74"/>
      <c r="B2287" s="74"/>
      <c r="C2287" s="74"/>
      <c r="D2287" s="74"/>
      <c r="E2287" s="74"/>
    </row>
    <row r="2288" spans="1:5" ht="16.5" x14ac:dyDescent="0.3">
      <c r="A2288" s="74"/>
      <c r="B2288" s="74"/>
      <c r="C2288" s="74"/>
      <c r="D2288" s="74"/>
      <c r="E2288" s="74"/>
    </row>
    <row r="2289" spans="1:5" ht="16.5" x14ac:dyDescent="0.3">
      <c r="A2289" s="74"/>
      <c r="B2289" s="74"/>
      <c r="C2289" s="74"/>
      <c r="D2289" s="74"/>
      <c r="E2289" s="74"/>
    </row>
    <row r="2290" spans="1:5" ht="16.5" x14ac:dyDescent="0.3">
      <c r="A2290" s="74"/>
      <c r="B2290" s="74"/>
      <c r="C2290" s="74"/>
      <c r="D2290" s="74"/>
      <c r="E2290" s="74"/>
    </row>
    <row r="2291" spans="1:5" ht="16.5" x14ac:dyDescent="0.3">
      <c r="A2291" s="74"/>
      <c r="B2291" s="74"/>
      <c r="C2291" s="74"/>
      <c r="D2291" s="74"/>
      <c r="E2291" s="74"/>
    </row>
    <row r="2292" spans="1:5" ht="16.5" x14ac:dyDescent="0.3">
      <c r="A2292" s="74"/>
      <c r="B2292" s="74"/>
      <c r="C2292" s="74"/>
      <c r="D2292" s="74"/>
      <c r="E2292" s="74"/>
    </row>
    <row r="2293" spans="1:5" ht="16.5" x14ac:dyDescent="0.3">
      <c r="A2293" s="74"/>
      <c r="B2293" s="74"/>
      <c r="C2293" s="74"/>
      <c r="D2293" s="74"/>
      <c r="E2293" s="74"/>
    </row>
    <row r="2294" spans="1:5" ht="16.5" x14ac:dyDescent="0.3">
      <c r="A2294" s="74"/>
      <c r="B2294" s="74"/>
      <c r="C2294" s="74"/>
      <c r="D2294" s="74"/>
      <c r="E2294" s="74"/>
    </row>
    <row r="2295" spans="1:5" ht="16.5" x14ac:dyDescent="0.3">
      <c r="A2295" s="74"/>
      <c r="B2295" s="74"/>
      <c r="C2295" s="74"/>
      <c r="D2295" s="74"/>
      <c r="E2295" s="74"/>
    </row>
    <row r="2296" spans="1:5" ht="16.5" x14ac:dyDescent="0.3">
      <c r="A2296" s="74"/>
      <c r="B2296" s="74"/>
      <c r="C2296" s="74"/>
      <c r="D2296" s="74"/>
      <c r="E2296" s="74"/>
    </row>
    <row r="2297" spans="1:5" ht="16.5" x14ac:dyDescent="0.3">
      <c r="A2297" s="74"/>
      <c r="B2297" s="74"/>
      <c r="C2297" s="74"/>
      <c r="D2297" s="74"/>
      <c r="E2297" s="74"/>
    </row>
    <row r="2298" spans="1:5" ht="16.5" x14ac:dyDescent="0.3">
      <c r="A2298" s="74"/>
      <c r="B2298" s="74"/>
      <c r="C2298" s="74"/>
      <c r="D2298" s="74"/>
      <c r="E2298" s="74"/>
    </row>
    <row r="2299" spans="1:5" ht="16.5" x14ac:dyDescent="0.3">
      <c r="A2299" s="74"/>
      <c r="B2299" s="74"/>
      <c r="C2299" s="74"/>
      <c r="D2299" s="74"/>
      <c r="E2299" s="74"/>
    </row>
    <row r="2300" spans="1:5" ht="16.5" x14ac:dyDescent="0.3">
      <c r="A2300" s="74"/>
      <c r="B2300" s="74"/>
      <c r="C2300" s="74"/>
      <c r="D2300" s="74"/>
      <c r="E2300" s="74"/>
    </row>
    <row r="2301" spans="1:5" ht="16.5" x14ac:dyDescent="0.3">
      <c r="A2301" s="74"/>
      <c r="B2301" s="74"/>
      <c r="C2301" s="74"/>
      <c r="D2301" s="74"/>
      <c r="E2301" s="74"/>
    </row>
    <row r="2302" spans="1:5" ht="16.5" x14ac:dyDescent="0.3">
      <c r="A2302" s="74"/>
      <c r="B2302" s="74"/>
      <c r="C2302" s="74"/>
      <c r="D2302" s="74"/>
      <c r="E2302" s="74"/>
    </row>
    <row r="2303" spans="1:5" ht="16.5" x14ac:dyDescent="0.3">
      <c r="A2303" s="74"/>
      <c r="B2303" s="74"/>
      <c r="C2303" s="74"/>
      <c r="D2303" s="74"/>
      <c r="E2303" s="74"/>
    </row>
    <row r="2304" spans="1:5" ht="16.5" x14ac:dyDescent="0.3">
      <c r="A2304" s="74"/>
      <c r="B2304" s="74"/>
      <c r="C2304" s="74"/>
      <c r="D2304" s="74"/>
      <c r="E2304" s="74"/>
    </row>
    <row r="2305" spans="1:5" ht="16.5" x14ac:dyDescent="0.3">
      <c r="A2305" s="74"/>
      <c r="B2305" s="74"/>
      <c r="C2305" s="74"/>
      <c r="D2305" s="74"/>
      <c r="E2305" s="74"/>
    </row>
    <row r="2306" spans="1:5" ht="16.5" x14ac:dyDescent="0.3">
      <c r="A2306" s="74"/>
      <c r="B2306" s="74"/>
      <c r="C2306" s="74"/>
      <c r="D2306" s="74"/>
      <c r="E2306" s="74"/>
    </row>
    <row r="2307" spans="1:5" ht="16.5" x14ac:dyDescent="0.3">
      <c r="A2307" s="74"/>
      <c r="B2307" s="74"/>
      <c r="C2307" s="74"/>
      <c r="D2307" s="74"/>
      <c r="E2307" s="74"/>
    </row>
    <row r="2308" spans="1:5" ht="16.5" x14ac:dyDescent="0.3">
      <c r="A2308" s="74"/>
      <c r="B2308" s="74"/>
      <c r="C2308" s="74"/>
      <c r="D2308" s="74"/>
      <c r="E2308" s="74"/>
    </row>
    <row r="2309" spans="1:5" ht="16.5" x14ac:dyDescent="0.3">
      <c r="A2309" s="74"/>
      <c r="B2309" s="74"/>
      <c r="C2309" s="74"/>
      <c r="D2309" s="74"/>
      <c r="E2309" s="74"/>
    </row>
    <row r="2310" spans="1:5" ht="16.5" x14ac:dyDescent="0.3">
      <c r="A2310" s="74"/>
      <c r="B2310" s="74"/>
      <c r="C2310" s="74"/>
      <c r="D2310" s="74"/>
      <c r="E2310" s="74"/>
    </row>
    <row r="2311" spans="1:5" ht="16.5" x14ac:dyDescent="0.3">
      <c r="A2311" s="74"/>
      <c r="B2311" s="74"/>
      <c r="C2311" s="74"/>
      <c r="D2311" s="74"/>
      <c r="E2311" s="74"/>
    </row>
    <row r="2312" spans="1:5" ht="16.5" x14ac:dyDescent="0.3">
      <c r="A2312" s="74"/>
      <c r="B2312" s="74"/>
      <c r="C2312" s="74"/>
      <c r="D2312" s="74"/>
      <c r="E2312" s="74"/>
    </row>
    <row r="2313" spans="1:5" ht="16.5" x14ac:dyDescent="0.3">
      <c r="A2313" s="74"/>
      <c r="B2313" s="74"/>
      <c r="C2313" s="74"/>
      <c r="D2313" s="74"/>
      <c r="E2313" s="74"/>
    </row>
    <row r="2314" spans="1:5" ht="16.5" x14ac:dyDescent="0.3">
      <c r="A2314" s="74"/>
      <c r="B2314" s="74"/>
      <c r="C2314" s="74"/>
      <c r="D2314" s="74"/>
      <c r="E2314" s="74"/>
    </row>
    <row r="2315" spans="1:5" ht="16.5" x14ac:dyDescent="0.3">
      <c r="A2315" s="74"/>
      <c r="B2315" s="74"/>
      <c r="C2315" s="74"/>
      <c r="D2315" s="74"/>
      <c r="E2315" s="74"/>
    </row>
    <row r="2316" spans="1:5" ht="16.5" x14ac:dyDescent="0.3">
      <c r="A2316" s="74"/>
      <c r="B2316" s="74"/>
      <c r="C2316" s="74"/>
      <c r="D2316" s="74"/>
      <c r="E2316" s="74"/>
    </row>
    <row r="2317" spans="1:5" ht="16.5" x14ac:dyDescent="0.3">
      <c r="A2317" s="74"/>
      <c r="B2317" s="74"/>
      <c r="C2317" s="74"/>
      <c r="D2317" s="74"/>
      <c r="E2317" s="74"/>
    </row>
    <row r="2318" spans="1:5" ht="16.5" x14ac:dyDescent="0.3">
      <c r="A2318" s="74"/>
      <c r="B2318" s="74"/>
      <c r="C2318" s="74"/>
      <c r="D2318" s="74"/>
      <c r="E2318" s="74"/>
    </row>
    <row r="2319" spans="1:5" ht="16.5" x14ac:dyDescent="0.3">
      <c r="A2319" s="74"/>
      <c r="B2319" s="74"/>
      <c r="C2319" s="74"/>
      <c r="D2319" s="74"/>
      <c r="E2319" s="74"/>
    </row>
    <row r="2320" spans="1:5" ht="16.5" x14ac:dyDescent="0.3">
      <c r="A2320" s="74"/>
      <c r="B2320" s="74"/>
      <c r="C2320" s="74"/>
      <c r="D2320" s="74"/>
      <c r="E2320" s="74"/>
    </row>
    <row r="2321" spans="1:5" ht="16.5" x14ac:dyDescent="0.3">
      <c r="A2321" s="74"/>
      <c r="B2321" s="74"/>
      <c r="C2321" s="74"/>
      <c r="D2321" s="74"/>
      <c r="E2321" s="74"/>
    </row>
    <row r="2322" spans="1:5" ht="16.5" x14ac:dyDescent="0.3">
      <c r="A2322" s="74"/>
      <c r="B2322" s="74"/>
      <c r="C2322" s="74"/>
      <c r="D2322" s="74"/>
      <c r="E2322" s="74"/>
    </row>
    <row r="2323" spans="1:5" ht="16.5" x14ac:dyDescent="0.3">
      <c r="A2323" s="74"/>
      <c r="B2323" s="74"/>
      <c r="C2323" s="74"/>
      <c r="D2323" s="74"/>
      <c r="E2323" s="74"/>
    </row>
    <row r="2324" spans="1:5" ht="16.5" x14ac:dyDescent="0.3">
      <c r="A2324" s="74"/>
      <c r="B2324" s="74"/>
      <c r="C2324" s="74"/>
      <c r="D2324" s="74"/>
      <c r="E2324" s="74"/>
    </row>
    <row r="2325" spans="1:5" ht="16.5" x14ac:dyDescent="0.3">
      <c r="A2325" s="74"/>
      <c r="B2325" s="74"/>
      <c r="C2325" s="74"/>
      <c r="D2325" s="74"/>
      <c r="E2325" s="74"/>
    </row>
    <row r="2326" spans="1:5" ht="16.5" x14ac:dyDescent="0.3">
      <c r="A2326" s="74"/>
      <c r="B2326" s="74"/>
      <c r="C2326" s="74"/>
      <c r="D2326" s="74"/>
      <c r="E2326" s="74"/>
    </row>
    <row r="2327" spans="1:5" ht="16.5" x14ac:dyDescent="0.3">
      <c r="A2327" s="74"/>
      <c r="B2327" s="74"/>
      <c r="C2327" s="74"/>
      <c r="D2327" s="74"/>
      <c r="E2327" s="74"/>
    </row>
    <row r="2328" spans="1:5" ht="16.5" x14ac:dyDescent="0.3">
      <c r="A2328" s="74"/>
      <c r="B2328" s="74"/>
      <c r="C2328" s="74"/>
      <c r="D2328" s="74"/>
      <c r="E2328" s="74"/>
    </row>
    <row r="2329" spans="1:5" ht="16.5" x14ac:dyDescent="0.3">
      <c r="A2329" s="74"/>
      <c r="B2329" s="74"/>
      <c r="C2329" s="74"/>
      <c r="D2329" s="74"/>
      <c r="E2329" s="74"/>
    </row>
    <row r="2330" spans="1:5" ht="16.5" x14ac:dyDescent="0.3">
      <c r="A2330" s="74"/>
      <c r="B2330" s="74"/>
      <c r="C2330" s="74"/>
      <c r="D2330" s="74"/>
      <c r="E2330" s="74"/>
    </row>
    <row r="2331" spans="1:5" ht="16.5" x14ac:dyDescent="0.3">
      <c r="A2331" s="74"/>
      <c r="B2331" s="74"/>
      <c r="C2331" s="74"/>
      <c r="D2331" s="74"/>
      <c r="E2331" s="74"/>
    </row>
    <row r="2332" spans="1:5" ht="16.5" x14ac:dyDescent="0.3">
      <c r="A2332" s="74"/>
      <c r="B2332" s="74"/>
      <c r="C2332" s="74"/>
      <c r="D2332" s="74"/>
      <c r="E2332" s="74"/>
    </row>
    <row r="2333" spans="1:5" ht="16.5" x14ac:dyDescent="0.3">
      <c r="A2333" s="74"/>
      <c r="B2333" s="74"/>
      <c r="C2333" s="74"/>
      <c r="D2333" s="74"/>
      <c r="E2333" s="74"/>
    </row>
    <row r="2334" spans="1:5" ht="16.5" x14ac:dyDescent="0.3">
      <c r="A2334" s="74"/>
      <c r="B2334" s="74"/>
      <c r="C2334" s="74"/>
      <c r="D2334" s="74"/>
      <c r="E2334" s="74"/>
    </row>
    <row r="2335" spans="1:5" ht="16.5" x14ac:dyDescent="0.3">
      <c r="A2335" s="74"/>
      <c r="B2335" s="74"/>
      <c r="C2335" s="74"/>
      <c r="D2335" s="74"/>
      <c r="E2335" s="74"/>
    </row>
    <row r="2336" spans="1:5" ht="16.5" x14ac:dyDescent="0.3">
      <c r="A2336" s="74"/>
      <c r="B2336" s="74"/>
      <c r="C2336" s="74"/>
      <c r="D2336" s="74"/>
      <c r="E2336" s="74"/>
    </row>
    <row r="2337" spans="1:5" ht="16.5" x14ac:dyDescent="0.3">
      <c r="A2337" s="74"/>
      <c r="B2337" s="74"/>
      <c r="C2337" s="74"/>
      <c r="D2337" s="74"/>
      <c r="E2337" s="74"/>
    </row>
    <row r="2338" spans="1:5" ht="16.5" x14ac:dyDescent="0.3">
      <c r="A2338" s="74"/>
      <c r="B2338" s="74"/>
      <c r="C2338" s="74"/>
      <c r="D2338" s="74"/>
      <c r="E2338" s="74"/>
    </row>
    <row r="2339" spans="1:5" ht="16.5" x14ac:dyDescent="0.3">
      <c r="A2339" s="74"/>
      <c r="B2339" s="74"/>
      <c r="C2339" s="74"/>
      <c r="D2339" s="74"/>
      <c r="E2339" s="74"/>
    </row>
    <row r="2340" spans="1:5" ht="16.5" x14ac:dyDescent="0.3">
      <c r="A2340" s="74"/>
      <c r="B2340" s="74"/>
      <c r="C2340" s="74"/>
      <c r="D2340" s="74"/>
      <c r="E2340" s="74"/>
    </row>
    <row r="2341" spans="1:5" ht="16.5" x14ac:dyDescent="0.3">
      <c r="A2341" s="74"/>
      <c r="B2341" s="74"/>
      <c r="C2341" s="74"/>
      <c r="D2341" s="74"/>
      <c r="E2341" s="74"/>
    </row>
    <row r="2342" spans="1:5" ht="16.5" x14ac:dyDescent="0.3">
      <c r="A2342" s="74"/>
      <c r="B2342" s="74"/>
      <c r="C2342" s="74"/>
      <c r="D2342" s="74"/>
      <c r="E2342" s="74"/>
    </row>
    <row r="2343" spans="1:5" ht="16.5" x14ac:dyDescent="0.3">
      <c r="A2343" s="74"/>
      <c r="B2343" s="74"/>
      <c r="C2343" s="74"/>
      <c r="D2343" s="74"/>
      <c r="E2343" s="74"/>
    </row>
    <row r="2344" spans="1:5" ht="16.5" x14ac:dyDescent="0.3">
      <c r="A2344" s="74"/>
      <c r="B2344" s="74"/>
      <c r="C2344" s="74"/>
      <c r="D2344" s="74"/>
      <c r="E2344" s="74"/>
    </row>
    <row r="2345" spans="1:5" ht="16.5" x14ac:dyDescent="0.3">
      <c r="A2345" s="74"/>
      <c r="B2345" s="74"/>
      <c r="C2345" s="74"/>
      <c r="D2345" s="74"/>
      <c r="E2345" s="74"/>
    </row>
    <row r="2346" spans="1:5" ht="16.5" x14ac:dyDescent="0.3">
      <c r="A2346" s="74"/>
      <c r="B2346" s="74"/>
      <c r="C2346" s="74"/>
      <c r="D2346" s="74"/>
      <c r="E2346" s="74"/>
    </row>
    <row r="2347" spans="1:5" ht="16.5" x14ac:dyDescent="0.3">
      <c r="A2347" s="74"/>
      <c r="B2347" s="74"/>
      <c r="C2347" s="74"/>
      <c r="D2347" s="74"/>
      <c r="E2347" s="74"/>
    </row>
    <row r="2348" spans="1:5" ht="16.5" x14ac:dyDescent="0.3">
      <c r="A2348" s="74"/>
      <c r="B2348" s="74"/>
      <c r="C2348" s="74"/>
      <c r="D2348" s="74"/>
      <c r="E2348" s="74"/>
    </row>
    <row r="2349" spans="1:5" ht="16.5" x14ac:dyDescent="0.3">
      <c r="A2349" s="74"/>
      <c r="B2349" s="74"/>
      <c r="C2349" s="74"/>
      <c r="D2349" s="74"/>
      <c r="E2349" s="74"/>
    </row>
    <row r="2350" spans="1:5" ht="16.5" x14ac:dyDescent="0.3">
      <c r="A2350" s="74"/>
      <c r="B2350" s="74"/>
      <c r="C2350" s="74"/>
      <c r="D2350" s="74"/>
      <c r="E2350" s="74"/>
    </row>
    <row r="2351" spans="1:5" ht="16.5" x14ac:dyDescent="0.3">
      <c r="A2351" s="74"/>
      <c r="B2351" s="74"/>
      <c r="C2351" s="74"/>
      <c r="D2351" s="74"/>
      <c r="E2351" s="74"/>
    </row>
    <row r="2352" spans="1:5" ht="16.5" x14ac:dyDescent="0.3">
      <c r="A2352" s="74"/>
      <c r="B2352" s="74"/>
      <c r="C2352" s="74"/>
      <c r="D2352" s="74"/>
      <c r="E2352" s="74"/>
    </row>
    <row r="2353" spans="1:5" ht="16.5" x14ac:dyDescent="0.3">
      <c r="A2353" s="74"/>
      <c r="B2353" s="74"/>
      <c r="C2353" s="74"/>
      <c r="D2353" s="74"/>
      <c r="E2353" s="74"/>
    </row>
    <row r="2354" spans="1:5" ht="16.5" x14ac:dyDescent="0.3">
      <c r="A2354" s="74"/>
      <c r="B2354" s="74"/>
      <c r="C2354" s="74"/>
      <c r="D2354" s="74"/>
      <c r="E2354" s="74"/>
    </row>
    <row r="2355" spans="1:5" ht="16.5" x14ac:dyDescent="0.3">
      <c r="A2355" s="74"/>
      <c r="B2355" s="74"/>
      <c r="C2355" s="74"/>
      <c r="D2355" s="74"/>
      <c r="E2355" s="74"/>
    </row>
    <row r="2356" spans="1:5" ht="16.5" x14ac:dyDescent="0.3">
      <c r="A2356" s="74"/>
      <c r="B2356" s="74"/>
      <c r="C2356" s="74"/>
      <c r="D2356" s="74"/>
      <c r="E2356" s="74"/>
    </row>
    <row r="2357" spans="1:5" ht="16.5" x14ac:dyDescent="0.3">
      <c r="A2357" s="74"/>
      <c r="B2357" s="74"/>
      <c r="C2357" s="74"/>
      <c r="D2357" s="74"/>
      <c r="E2357" s="74"/>
    </row>
    <row r="2358" spans="1:5" ht="16.5" x14ac:dyDescent="0.3">
      <c r="A2358" s="74"/>
      <c r="B2358" s="74"/>
      <c r="C2358" s="74"/>
      <c r="D2358" s="74"/>
      <c r="E2358" s="74"/>
    </row>
    <row r="2359" spans="1:5" ht="16.5" x14ac:dyDescent="0.3">
      <c r="A2359" s="74"/>
      <c r="B2359" s="74"/>
      <c r="C2359" s="74"/>
      <c r="D2359" s="74"/>
      <c r="E2359" s="74"/>
    </row>
    <row r="2360" spans="1:5" ht="16.5" x14ac:dyDescent="0.3">
      <c r="A2360" s="74"/>
      <c r="B2360" s="74"/>
      <c r="C2360" s="74"/>
      <c r="D2360" s="74"/>
      <c r="E2360" s="74"/>
    </row>
    <row r="2361" spans="1:5" ht="16.5" x14ac:dyDescent="0.3">
      <c r="A2361" s="74"/>
      <c r="B2361" s="74"/>
      <c r="C2361" s="74"/>
      <c r="D2361" s="74"/>
      <c r="E2361" s="74"/>
    </row>
    <row r="2362" spans="1:5" ht="16.5" x14ac:dyDescent="0.3">
      <c r="A2362" s="74"/>
      <c r="B2362" s="74"/>
      <c r="C2362" s="74"/>
      <c r="D2362" s="74"/>
      <c r="E2362" s="74"/>
    </row>
    <row r="2363" spans="1:5" ht="16.5" x14ac:dyDescent="0.3">
      <c r="A2363" s="74"/>
      <c r="B2363" s="74"/>
      <c r="C2363" s="74"/>
      <c r="D2363" s="74"/>
      <c r="E2363" s="74"/>
    </row>
    <row r="2364" spans="1:5" ht="16.5" x14ac:dyDescent="0.3">
      <c r="A2364" s="74"/>
      <c r="B2364" s="74"/>
      <c r="C2364" s="74"/>
      <c r="D2364" s="74"/>
      <c r="E2364" s="74"/>
    </row>
    <row r="2365" spans="1:5" ht="16.5" x14ac:dyDescent="0.3">
      <c r="A2365" s="74"/>
      <c r="B2365" s="74"/>
      <c r="C2365" s="74"/>
      <c r="D2365" s="74"/>
      <c r="E2365" s="74"/>
    </row>
    <row r="2366" spans="1:5" ht="16.5" x14ac:dyDescent="0.3">
      <c r="A2366" s="74"/>
      <c r="B2366" s="74"/>
      <c r="C2366" s="74"/>
      <c r="D2366" s="74"/>
      <c r="E2366" s="74"/>
    </row>
    <row r="2367" spans="1:5" ht="16.5" x14ac:dyDescent="0.3">
      <c r="A2367" s="74"/>
      <c r="B2367" s="74"/>
      <c r="C2367" s="74"/>
      <c r="D2367" s="74"/>
      <c r="E2367" s="74"/>
    </row>
    <row r="2368" spans="1:5" ht="16.5" x14ac:dyDescent="0.3">
      <c r="A2368" s="74"/>
      <c r="B2368" s="74"/>
      <c r="C2368" s="74"/>
      <c r="D2368" s="74"/>
      <c r="E2368" s="74"/>
    </row>
    <row r="2369" spans="1:5" ht="16.5" x14ac:dyDescent="0.3">
      <c r="A2369" s="74"/>
      <c r="B2369" s="74"/>
      <c r="C2369" s="74"/>
      <c r="D2369" s="74"/>
      <c r="E2369" s="74"/>
    </row>
    <row r="2370" spans="1:5" ht="16.5" x14ac:dyDescent="0.3">
      <c r="A2370" s="74"/>
      <c r="B2370" s="74"/>
      <c r="C2370" s="74"/>
      <c r="D2370" s="74"/>
      <c r="E2370" s="74"/>
    </row>
    <row r="2371" spans="1:5" ht="16.5" x14ac:dyDescent="0.3">
      <c r="A2371" s="74"/>
      <c r="B2371" s="74"/>
      <c r="C2371" s="74"/>
      <c r="D2371" s="74"/>
      <c r="E2371" s="74"/>
    </row>
    <row r="2372" spans="1:5" ht="16.5" x14ac:dyDescent="0.3">
      <c r="A2372" s="74"/>
      <c r="B2372" s="74"/>
      <c r="C2372" s="74"/>
      <c r="D2372" s="74"/>
      <c r="E2372" s="74"/>
    </row>
    <row r="2373" spans="1:5" ht="16.5" x14ac:dyDescent="0.3">
      <c r="A2373" s="74"/>
      <c r="B2373" s="74"/>
      <c r="C2373" s="74"/>
      <c r="D2373" s="74"/>
      <c r="E2373" s="74"/>
    </row>
    <row r="2374" spans="1:5" ht="16.5" x14ac:dyDescent="0.3">
      <c r="A2374" s="74"/>
      <c r="B2374" s="74"/>
      <c r="C2374" s="74"/>
      <c r="D2374" s="74"/>
      <c r="E2374" s="74"/>
    </row>
    <row r="2375" spans="1:5" ht="16.5" x14ac:dyDescent="0.3">
      <c r="A2375" s="74"/>
      <c r="B2375" s="74"/>
      <c r="C2375" s="74"/>
      <c r="D2375" s="74"/>
      <c r="E2375" s="74"/>
    </row>
    <row r="2376" spans="1:5" ht="16.5" x14ac:dyDescent="0.3">
      <c r="A2376" s="74"/>
      <c r="B2376" s="74"/>
      <c r="C2376" s="74"/>
      <c r="D2376" s="74"/>
      <c r="E2376" s="74"/>
    </row>
    <row r="2377" spans="1:5" ht="16.5" x14ac:dyDescent="0.3">
      <c r="A2377" s="74"/>
      <c r="B2377" s="74"/>
      <c r="C2377" s="74"/>
      <c r="D2377" s="74"/>
      <c r="E2377" s="74"/>
    </row>
    <row r="2378" spans="1:5" ht="16.5" x14ac:dyDescent="0.3">
      <c r="A2378" s="74"/>
      <c r="B2378" s="74"/>
      <c r="C2378" s="74"/>
      <c r="D2378" s="74"/>
      <c r="E2378" s="74"/>
    </row>
    <row r="2379" spans="1:5" ht="16.5" x14ac:dyDescent="0.3">
      <c r="A2379" s="74"/>
      <c r="B2379" s="74"/>
      <c r="C2379" s="74"/>
      <c r="D2379" s="74"/>
      <c r="E2379" s="74"/>
    </row>
    <row r="2380" spans="1:5" ht="16.5" x14ac:dyDescent="0.3">
      <c r="A2380" s="74"/>
      <c r="B2380" s="74"/>
      <c r="C2380" s="74"/>
      <c r="D2380" s="74"/>
      <c r="E2380" s="74"/>
    </row>
    <row r="2381" spans="1:5" ht="16.5" x14ac:dyDescent="0.3">
      <c r="A2381" s="74"/>
      <c r="B2381" s="74"/>
      <c r="C2381" s="74"/>
      <c r="D2381" s="74"/>
      <c r="E2381" s="74"/>
    </row>
    <row r="2382" spans="1:5" ht="16.5" x14ac:dyDescent="0.3">
      <c r="A2382" s="74"/>
      <c r="B2382" s="74"/>
      <c r="C2382" s="74"/>
      <c r="D2382" s="74"/>
      <c r="E2382" s="74"/>
    </row>
    <row r="2383" spans="1:5" ht="16.5" x14ac:dyDescent="0.3">
      <c r="A2383" s="74"/>
      <c r="B2383" s="74"/>
      <c r="C2383" s="74"/>
      <c r="D2383" s="74"/>
      <c r="E2383" s="74"/>
    </row>
    <row r="2384" spans="1:5" ht="16.5" x14ac:dyDescent="0.3">
      <c r="A2384" s="74"/>
      <c r="B2384" s="74"/>
      <c r="C2384" s="74"/>
      <c r="D2384" s="74"/>
      <c r="E2384" s="74"/>
    </row>
    <row r="2385" spans="1:5" ht="16.5" x14ac:dyDescent="0.3">
      <c r="A2385" s="74"/>
      <c r="B2385" s="74"/>
      <c r="C2385" s="74"/>
      <c r="D2385" s="74"/>
      <c r="E2385" s="74"/>
    </row>
    <row r="2386" spans="1:5" ht="16.5" x14ac:dyDescent="0.3">
      <c r="A2386" s="74"/>
      <c r="B2386" s="74"/>
      <c r="C2386" s="74"/>
      <c r="D2386" s="74"/>
      <c r="E2386" s="74"/>
    </row>
    <row r="2387" spans="1:5" ht="16.5" x14ac:dyDescent="0.3">
      <c r="A2387" s="74"/>
      <c r="B2387" s="74"/>
      <c r="C2387" s="74"/>
      <c r="D2387" s="74"/>
      <c r="E2387" s="74"/>
    </row>
    <row r="2388" spans="1:5" ht="16.5" x14ac:dyDescent="0.3">
      <c r="A2388" s="74"/>
      <c r="B2388" s="74"/>
      <c r="C2388" s="74"/>
      <c r="D2388" s="74"/>
      <c r="E2388" s="74"/>
    </row>
    <row r="2389" spans="1:5" ht="16.5" x14ac:dyDescent="0.3">
      <c r="A2389" s="74"/>
      <c r="B2389" s="74"/>
      <c r="C2389" s="74"/>
      <c r="D2389" s="74"/>
      <c r="E2389" s="74"/>
    </row>
    <row r="2390" spans="1:5" ht="16.5" x14ac:dyDescent="0.3">
      <c r="A2390" s="74"/>
      <c r="B2390" s="74"/>
      <c r="C2390" s="74"/>
      <c r="D2390" s="74"/>
      <c r="E2390" s="74"/>
    </row>
    <row r="2391" spans="1:5" ht="16.5" x14ac:dyDescent="0.3">
      <c r="A2391" s="74"/>
      <c r="B2391" s="74"/>
      <c r="C2391" s="74"/>
      <c r="D2391" s="74"/>
      <c r="E2391" s="74"/>
    </row>
    <row r="2392" spans="1:5" ht="16.5" x14ac:dyDescent="0.3">
      <c r="A2392" s="74"/>
      <c r="B2392" s="74"/>
      <c r="C2392" s="74"/>
      <c r="D2392" s="74"/>
      <c r="E2392" s="74"/>
    </row>
    <row r="2393" spans="1:5" ht="16.5" x14ac:dyDescent="0.3">
      <c r="A2393" s="74"/>
      <c r="B2393" s="74"/>
      <c r="C2393" s="74"/>
      <c r="D2393" s="74"/>
      <c r="E2393" s="74"/>
    </row>
    <row r="2394" spans="1:5" ht="16.5" x14ac:dyDescent="0.3">
      <c r="A2394" s="74"/>
      <c r="B2394" s="74"/>
      <c r="C2394" s="74"/>
      <c r="D2394" s="74"/>
      <c r="E2394" s="74"/>
    </row>
    <row r="2395" spans="1:5" ht="16.5" x14ac:dyDescent="0.3">
      <c r="A2395" s="74"/>
      <c r="B2395" s="74"/>
      <c r="C2395" s="74"/>
      <c r="D2395" s="74"/>
      <c r="E2395" s="74"/>
    </row>
    <row r="2396" spans="1:5" ht="16.5" x14ac:dyDescent="0.3">
      <c r="A2396" s="74"/>
      <c r="B2396" s="74"/>
      <c r="C2396" s="74"/>
      <c r="D2396" s="74"/>
      <c r="E2396" s="74"/>
    </row>
    <row r="2397" spans="1:5" ht="16.5" x14ac:dyDescent="0.3">
      <c r="A2397" s="74"/>
      <c r="B2397" s="74"/>
      <c r="C2397" s="74"/>
      <c r="D2397" s="74"/>
      <c r="E2397" s="74"/>
    </row>
    <row r="2398" spans="1:5" ht="16.5" x14ac:dyDescent="0.3">
      <c r="A2398" s="74"/>
      <c r="B2398" s="74"/>
      <c r="C2398" s="74"/>
      <c r="D2398" s="74"/>
      <c r="E2398" s="74"/>
    </row>
    <row r="2399" spans="1:5" ht="16.5" x14ac:dyDescent="0.3">
      <c r="A2399" s="74"/>
      <c r="B2399" s="74"/>
      <c r="C2399" s="74"/>
      <c r="D2399" s="74"/>
      <c r="E2399" s="74"/>
    </row>
    <row r="2400" spans="1:5" ht="16.5" x14ac:dyDescent="0.3">
      <c r="A2400" s="74"/>
      <c r="B2400" s="74"/>
      <c r="C2400" s="74"/>
      <c r="D2400" s="74"/>
      <c r="E2400" s="74"/>
    </row>
    <row r="2401" spans="1:5" ht="16.5" x14ac:dyDescent="0.3">
      <c r="A2401" s="74"/>
      <c r="B2401" s="74"/>
      <c r="C2401" s="74"/>
      <c r="D2401" s="74"/>
      <c r="E2401" s="74"/>
    </row>
    <row r="2402" spans="1:5" ht="16.5" x14ac:dyDescent="0.3">
      <c r="A2402" s="74"/>
      <c r="B2402" s="74"/>
      <c r="C2402" s="74"/>
      <c r="D2402" s="74"/>
      <c r="E2402" s="74"/>
    </row>
    <row r="2403" spans="1:5" ht="16.5" x14ac:dyDescent="0.3">
      <c r="A2403" s="74"/>
      <c r="B2403" s="74"/>
      <c r="C2403" s="74"/>
      <c r="D2403" s="74"/>
      <c r="E2403" s="74"/>
    </row>
    <row r="2404" spans="1:5" ht="16.5" x14ac:dyDescent="0.3">
      <c r="A2404" s="74"/>
      <c r="B2404" s="74"/>
      <c r="C2404" s="74"/>
      <c r="D2404" s="74"/>
      <c r="E2404" s="74"/>
    </row>
    <row r="2405" spans="1:5" ht="16.5" x14ac:dyDescent="0.3">
      <c r="A2405" s="74"/>
      <c r="B2405" s="74"/>
      <c r="C2405" s="74"/>
      <c r="D2405" s="74"/>
      <c r="E2405" s="74"/>
    </row>
    <row r="2406" spans="1:5" ht="16.5" x14ac:dyDescent="0.3">
      <c r="A2406" s="74"/>
      <c r="B2406" s="74"/>
      <c r="C2406" s="74"/>
      <c r="D2406" s="74"/>
      <c r="E2406" s="74"/>
    </row>
    <row r="2407" spans="1:5" ht="16.5" x14ac:dyDescent="0.3">
      <c r="A2407" s="74"/>
      <c r="B2407" s="74"/>
      <c r="C2407" s="74"/>
      <c r="D2407" s="74"/>
      <c r="E2407" s="74"/>
    </row>
    <row r="2408" spans="1:5" ht="16.5" x14ac:dyDescent="0.3">
      <c r="A2408" s="74"/>
      <c r="B2408" s="74"/>
      <c r="C2408" s="74"/>
      <c r="D2408" s="74"/>
      <c r="E2408" s="74"/>
    </row>
    <row r="2409" spans="1:5" ht="16.5" x14ac:dyDescent="0.3">
      <c r="A2409" s="74"/>
      <c r="B2409" s="74"/>
      <c r="C2409" s="74"/>
      <c r="D2409" s="74"/>
      <c r="E2409" s="74"/>
    </row>
    <row r="2410" spans="1:5" ht="16.5" x14ac:dyDescent="0.3">
      <c r="A2410" s="74"/>
      <c r="B2410" s="74"/>
      <c r="C2410" s="74"/>
      <c r="D2410" s="74"/>
      <c r="E2410" s="74"/>
    </row>
    <row r="2411" spans="1:5" ht="16.5" x14ac:dyDescent="0.3">
      <c r="A2411" s="74"/>
      <c r="B2411" s="74"/>
      <c r="C2411" s="74"/>
      <c r="D2411" s="74"/>
      <c r="E2411" s="74"/>
    </row>
    <row r="2412" spans="1:5" ht="16.5" x14ac:dyDescent="0.3">
      <c r="A2412" s="74"/>
      <c r="B2412" s="74"/>
      <c r="C2412" s="74"/>
      <c r="D2412" s="74"/>
      <c r="E2412" s="74"/>
    </row>
    <row r="2413" spans="1:5" ht="16.5" x14ac:dyDescent="0.3">
      <c r="A2413" s="74"/>
      <c r="B2413" s="74"/>
      <c r="C2413" s="74"/>
      <c r="D2413" s="74"/>
      <c r="E2413" s="74"/>
    </row>
    <row r="2414" spans="1:5" ht="16.5" x14ac:dyDescent="0.3">
      <c r="A2414" s="74"/>
      <c r="B2414" s="74"/>
      <c r="C2414" s="74"/>
      <c r="D2414" s="74"/>
      <c r="E2414" s="74"/>
    </row>
    <row r="2415" spans="1:5" ht="16.5" x14ac:dyDescent="0.3">
      <c r="A2415" s="74"/>
      <c r="B2415" s="74"/>
      <c r="C2415" s="74"/>
      <c r="D2415" s="74"/>
      <c r="E2415" s="74"/>
    </row>
    <row r="2416" spans="1:5" ht="16.5" x14ac:dyDescent="0.3">
      <c r="A2416" s="74"/>
      <c r="B2416" s="74"/>
      <c r="C2416" s="74"/>
      <c r="D2416" s="74"/>
      <c r="E2416" s="74"/>
    </row>
    <row r="2417" spans="1:5" ht="16.5" x14ac:dyDescent="0.3">
      <c r="A2417" s="74"/>
      <c r="B2417" s="74"/>
      <c r="C2417" s="74"/>
      <c r="D2417" s="74"/>
      <c r="E2417" s="74"/>
    </row>
    <row r="2418" spans="1:5" ht="16.5" x14ac:dyDescent="0.3">
      <c r="A2418" s="74"/>
      <c r="B2418" s="74"/>
      <c r="C2418" s="74"/>
      <c r="D2418" s="74"/>
      <c r="E2418" s="74"/>
    </row>
    <row r="2419" spans="1:5" ht="16.5" x14ac:dyDescent="0.3">
      <c r="A2419" s="74"/>
      <c r="B2419" s="74"/>
      <c r="C2419" s="74"/>
      <c r="D2419" s="74"/>
      <c r="E2419" s="74"/>
    </row>
    <row r="2420" spans="1:5" ht="16.5" x14ac:dyDescent="0.3">
      <c r="A2420" s="74"/>
      <c r="B2420" s="74"/>
      <c r="C2420" s="74"/>
      <c r="D2420" s="74"/>
      <c r="E2420" s="74"/>
    </row>
    <row r="2421" spans="1:5" ht="16.5" x14ac:dyDescent="0.3">
      <c r="A2421" s="74"/>
      <c r="B2421" s="74"/>
      <c r="C2421" s="74"/>
      <c r="D2421" s="74"/>
      <c r="E2421" s="74"/>
    </row>
    <row r="2422" spans="1:5" ht="16.5" x14ac:dyDescent="0.3">
      <c r="A2422" s="74"/>
      <c r="B2422" s="74"/>
      <c r="C2422" s="74"/>
      <c r="D2422" s="74"/>
      <c r="E2422" s="74"/>
    </row>
    <row r="2423" spans="1:5" ht="16.5" x14ac:dyDescent="0.3">
      <c r="A2423" s="74"/>
      <c r="B2423" s="74"/>
      <c r="C2423" s="74"/>
      <c r="D2423" s="74"/>
      <c r="E2423" s="74"/>
    </row>
    <row r="2424" spans="1:5" ht="16.5" x14ac:dyDescent="0.3">
      <c r="A2424" s="74"/>
      <c r="B2424" s="74"/>
      <c r="C2424" s="74"/>
      <c r="D2424" s="74"/>
      <c r="E2424" s="74"/>
    </row>
    <row r="2425" spans="1:5" ht="16.5" x14ac:dyDescent="0.3">
      <c r="A2425" s="74"/>
      <c r="B2425" s="74"/>
      <c r="C2425" s="74"/>
      <c r="D2425" s="74"/>
      <c r="E2425" s="74"/>
    </row>
    <row r="2426" spans="1:5" ht="16.5" x14ac:dyDescent="0.3">
      <c r="A2426" s="74"/>
      <c r="B2426" s="74"/>
      <c r="C2426" s="74"/>
      <c r="D2426" s="74"/>
      <c r="E2426" s="74"/>
    </row>
    <row r="2427" spans="1:5" ht="16.5" x14ac:dyDescent="0.3">
      <c r="A2427" s="74"/>
      <c r="B2427" s="74"/>
      <c r="C2427" s="74"/>
      <c r="D2427" s="74"/>
      <c r="E2427" s="74"/>
    </row>
    <row r="2428" spans="1:5" ht="16.5" x14ac:dyDescent="0.3">
      <c r="A2428" s="74"/>
      <c r="B2428" s="74"/>
      <c r="C2428" s="74"/>
      <c r="D2428" s="74"/>
      <c r="E2428" s="74"/>
    </row>
    <row r="2429" spans="1:5" ht="16.5" x14ac:dyDescent="0.3">
      <c r="A2429" s="74"/>
      <c r="B2429" s="74"/>
      <c r="C2429" s="74"/>
      <c r="D2429" s="74"/>
      <c r="E2429" s="74"/>
    </row>
    <row r="2430" spans="1:5" ht="16.5" x14ac:dyDescent="0.3">
      <c r="A2430" s="74"/>
      <c r="B2430" s="74"/>
      <c r="C2430" s="74"/>
      <c r="D2430" s="74"/>
      <c r="E2430" s="74"/>
    </row>
    <row r="2431" spans="1:5" ht="16.5" x14ac:dyDescent="0.3">
      <c r="A2431" s="74"/>
      <c r="B2431" s="74"/>
      <c r="C2431" s="74"/>
      <c r="D2431" s="74"/>
      <c r="E2431" s="74"/>
    </row>
    <row r="2432" spans="1:5" ht="16.5" x14ac:dyDescent="0.3">
      <c r="A2432" s="74"/>
      <c r="B2432" s="74"/>
      <c r="C2432" s="74"/>
      <c r="D2432" s="74"/>
      <c r="E2432" s="74"/>
    </row>
    <row r="2433" spans="1:5" ht="16.5" x14ac:dyDescent="0.3">
      <c r="A2433" s="74"/>
      <c r="B2433" s="74"/>
      <c r="C2433" s="74"/>
      <c r="D2433" s="74"/>
      <c r="E2433" s="74"/>
    </row>
    <row r="2434" spans="1:5" ht="16.5" x14ac:dyDescent="0.3">
      <c r="A2434" s="74"/>
      <c r="B2434" s="74"/>
      <c r="C2434" s="74"/>
      <c r="D2434" s="74"/>
      <c r="E2434" s="74"/>
    </row>
    <row r="2435" spans="1:5" ht="16.5" x14ac:dyDescent="0.3">
      <c r="A2435" s="74"/>
      <c r="B2435" s="74"/>
      <c r="C2435" s="74"/>
      <c r="D2435" s="74"/>
      <c r="E2435" s="74"/>
    </row>
    <row r="2436" spans="1:5" ht="16.5" x14ac:dyDescent="0.3">
      <c r="A2436" s="74"/>
      <c r="B2436" s="74"/>
      <c r="C2436" s="74"/>
      <c r="D2436" s="74"/>
      <c r="E2436" s="74"/>
    </row>
    <row r="2437" spans="1:5" ht="16.5" x14ac:dyDescent="0.3">
      <c r="A2437" s="74"/>
      <c r="B2437" s="74"/>
      <c r="C2437" s="74"/>
      <c r="D2437" s="74"/>
      <c r="E2437" s="74"/>
    </row>
    <row r="2438" spans="1:5" ht="16.5" x14ac:dyDescent="0.3">
      <c r="A2438" s="74"/>
      <c r="B2438" s="74"/>
      <c r="C2438" s="74"/>
      <c r="D2438" s="74"/>
      <c r="E2438" s="74"/>
    </row>
    <row r="2439" spans="1:5" ht="16.5" x14ac:dyDescent="0.3">
      <c r="A2439" s="74"/>
      <c r="B2439" s="74"/>
      <c r="C2439" s="74"/>
      <c r="D2439" s="74"/>
      <c r="E2439" s="74"/>
    </row>
    <row r="2440" spans="1:5" ht="16.5" x14ac:dyDescent="0.3">
      <c r="A2440" s="74"/>
      <c r="B2440" s="74"/>
      <c r="C2440" s="74"/>
      <c r="D2440" s="74"/>
      <c r="E2440" s="74"/>
    </row>
    <row r="2441" spans="1:5" ht="16.5" x14ac:dyDescent="0.3">
      <c r="A2441" s="74"/>
      <c r="B2441" s="74"/>
      <c r="C2441" s="74"/>
      <c r="D2441" s="74"/>
      <c r="E2441" s="74"/>
    </row>
    <row r="2442" spans="1:5" ht="16.5" x14ac:dyDescent="0.3">
      <c r="A2442" s="74"/>
      <c r="B2442" s="74"/>
      <c r="C2442" s="74"/>
      <c r="D2442" s="74"/>
      <c r="E2442" s="74"/>
    </row>
    <row r="2443" spans="1:5" ht="16.5" x14ac:dyDescent="0.3">
      <c r="A2443" s="74"/>
      <c r="B2443" s="74"/>
      <c r="C2443" s="74"/>
      <c r="D2443" s="74"/>
      <c r="E2443" s="74"/>
    </row>
    <row r="2444" spans="1:5" ht="16.5" x14ac:dyDescent="0.3">
      <c r="A2444" s="74"/>
      <c r="B2444" s="74"/>
      <c r="C2444" s="74"/>
      <c r="D2444" s="74"/>
      <c r="E2444" s="74"/>
    </row>
    <row r="2445" spans="1:5" ht="16.5" x14ac:dyDescent="0.3">
      <c r="A2445" s="74"/>
      <c r="B2445" s="74"/>
      <c r="C2445" s="74"/>
      <c r="D2445" s="74"/>
      <c r="E2445" s="74"/>
    </row>
    <row r="2446" spans="1:5" ht="16.5" x14ac:dyDescent="0.3">
      <c r="A2446" s="74"/>
      <c r="B2446" s="74"/>
      <c r="C2446" s="74"/>
      <c r="D2446" s="74"/>
      <c r="E2446" s="74"/>
    </row>
    <row r="2447" spans="1:5" ht="16.5" x14ac:dyDescent="0.3">
      <c r="A2447" s="74"/>
      <c r="B2447" s="74"/>
      <c r="C2447" s="74"/>
      <c r="D2447" s="74"/>
      <c r="E2447" s="74"/>
    </row>
    <row r="2448" spans="1:5" ht="16.5" x14ac:dyDescent="0.3">
      <c r="A2448" s="74"/>
      <c r="B2448" s="74"/>
      <c r="C2448" s="74"/>
      <c r="D2448" s="74"/>
      <c r="E2448" s="74"/>
    </row>
    <row r="2449" spans="1:5" ht="16.5" x14ac:dyDescent="0.3">
      <c r="A2449" s="74"/>
      <c r="B2449" s="74"/>
      <c r="C2449" s="74"/>
      <c r="D2449" s="74"/>
      <c r="E2449" s="74"/>
    </row>
    <row r="2450" spans="1:5" ht="16.5" x14ac:dyDescent="0.3">
      <c r="A2450" s="74"/>
      <c r="B2450" s="74"/>
      <c r="C2450" s="74"/>
      <c r="D2450" s="74"/>
      <c r="E2450" s="74"/>
    </row>
    <row r="2451" spans="1:5" ht="16.5" x14ac:dyDescent="0.3">
      <c r="A2451" s="74"/>
      <c r="B2451" s="74"/>
      <c r="C2451" s="74"/>
      <c r="D2451" s="74"/>
      <c r="E2451" s="74"/>
    </row>
    <row r="2452" spans="1:5" ht="16.5" x14ac:dyDescent="0.3">
      <c r="A2452" s="74"/>
      <c r="B2452" s="74"/>
      <c r="C2452" s="74"/>
      <c r="D2452" s="74"/>
      <c r="E2452" s="74"/>
    </row>
    <row r="2453" spans="1:5" ht="16.5" x14ac:dyDescent="0.3">
      <c r="A2453" s="74"/>
      <c r="B2453" s="74"/>
      <c r="C2453" s="74"/>
      <c r="D2453" s="74"/>
      <c r="E2453" s="74"/>
    </row>
    <row r="2454" spans="1:5" ht="16.5" x14ac:dyDescent="0.3">
      <c r="A2454" s="74"/>
      <c r="B2454" s="74"/>
      <c r="C2454" s="74"/>
      <c r="D2454" s="74"/>
      <c r="E2454" s="74"/>
    </row>
    <row r="2455" spans="1:5" ht="16.5" x14ac:dyDescent="0.3">
      <c r="A2455" s="74"/>
      <c r="B2455" s="74"/>
      <c r="C2455" s="74"/>
      <c r="D2455" s="74"/>
      <c r="E2455" s="74"/>
    </row>
    <row r="2456" spans="1:5" ht="16.5" x14ac:dyDescent="0.3">
      <c r="A2456" s="74"/>
      <c r="B2456" s="74"/>
      <c r="C2456" s="74"/>
      <c r="D2456" s="74"/>
      <c r="E2456" s="74"/>
    </row>
    <row r="2457" spans="1:5" ht="16.5" x14ac:dyDescent="0.3">
      <c r="A2457" s="74"/>
      <c r="B2457" s="74"/>
      <c r="C2457" s="74"/>
      <c r="D2457" s="74"/>
      <c r="E2457" s="74"/>
    </row>
    <row r="2458" spans="1:5" ht="16.5" x14ac:dyDescent="0.3">
      <c r="A2458" s="74"/>
      <c r="B2458" s="74"/>
      <c r="C2458" s="74"/>
      <c r="D2458" s="74"/>
      <c r="E2458" s="74"/>
    </row>
    <row r="2459" spans="1:5" ht="16.5" x14ac:dyDescent="0.3">
      <c r="A2459" s="74"/>
      <c r="B2459" s="74"/>
      <c r="C2459" s="74"/>
      <c r="D2459" s="74"/>
      <c r="E2459" s="74"/>
    </row>
    <row r="2460" spans="1:5" ht="16.5" x14ac:dyDescent="0.3">
      <c r="A2460" s="74"/>
      <c r="B2460" s="74"/>
      <c r="C2460" s="74"/>
      <c r="D2460" s="74"/>
      <c r="E2460" s="74"/>
    </row>
    <row r="2461" spans="1:5" ht="16.5" x14ac:dyDescent="0.3">
      <c r="A2461" s="74"/>
      <c r="B2461" s="74"/>
      <c r="C2461" s="74"/>
      <c r="D2461" s="74"/>
      <c r="E2461" s="74"/>
    </row>
    <row r="2462" spans="1:5" ht="16.5" x14ac:dyDescent="0.3">
      <c r="A2462" s="74"/>
      <c r="B2462" s="74"/>
      <c r="C2462" s="74"/>
      <c r="D2462" s="74"/>
      <c r="E2462" s="74"/>
    </row>
    <row r="2463" spans="1:5" ht="16.5" x14ac:dyDescent="0.3">
      <c r="A2463" s="74"/>
      <c r="B2463" s="74"/>
      <c r="C2463" s="74"/>
      <c r="D2463" s="74"/>
      <c r="E2463" s="74"/>
    </row>
    <row r="2464" spans="1:5" ht="16.5" x14ac:dyDescent="0.3">
      <c r="A2464" s="74"/>
      <c r="B2464" s="74"/>
      <c r="C2464" s="74"/>
      <c r="D2464" s="74"/>
      <c r="E2464" s="74"/>
    </row>
    <row r="2465" spans="1:5" ht="16.5" x14ac:dyDescent="0.3">
      <c r="A2465" s="74"/>
      <c r="B2465" s="74"/>
      <c r="C2465" s="74"/>
      <c r="D2465" s="74"/>
      <c r="E2465" s="74"/>
    </row>
    <row r="2466" spans="1:5" ht="16.5" x14ac:dyDescent="0.3">
      <c r="A2466" s="74"/>
      <c r="B2466" s="74"/>
      <c r="C2466" s="74"/>
      <c r="D2466" s="74"/>
      <c r="E2466" s="74"/>
    </row>
    <row r="2467" spans="1:5" ht="16.5" x14ac:dyDescent="0.3">
      <c r="A2467" s="74"/>
      <c r="B2467" s="74"/>
      <c r="C2467" s="74"/>
      <c r="D2467" s="74"/>
      <c r="E2467" s="74"/>
    </row>
    <row r="2468" spans="1:5" ht="16.5" x14ac:dyDescent="0.3">
      <c r="A2468" s="74"/>
      <c r="B2468" s="74"/>
      <c r="C2468" s="74"/>
      <c r="D2468" s="74"/>
      <c r="E2468" s="74"/>
    </row>
    <row r="2469" spans="1:5" ht="16.5" x14ac:dyDescent="0.3">
      <c r="A2469" s="74"/>
      <c r="B2469" s="74"/>
      <c r="C2469" s="74"/>
      <c r="D2469" s="74"/>
      <c r="E2469" s="74"/>
    </row>
    <row r="2470" spans="1:5" ht="16.5" x14ac:dyDescent="0.3">
      <c r="A2470" s="74"/>
      <c r="B2470" s="74"/>
      <c r="C2470" s="74"/>
      <c r="D2470" s="74"/>
      <c r="E2470" s="74"/>
    </row>
    <row r="2471" spans="1:5" ht="16.5" x14ac:dyDescent="0.3">
      <c r="A2471" s="74"/>
      <c r="B2471" s="74"/>
      <c r="C2471" s="74"/>
      <c r="D2471" s="74"/>
      <c r="E2471" s="74"/>
    </row>
    <row r="2472" spans="1:5" ht="16.5" x14ac:dyDescent="0.3">
      <c r="A2472" s="74"/>
      <c r="B2472" s="74"/>
      <c r="C2472" s="74"/>
      <c r="D2472" s="74"/>
      <c r="E2472" s="74"/>
    </row>
    <row r="2473" spans="1:5" ht="16.5" x14ac:dyDescent="0.3">
      <c r="A2473" s="74"/>
      <c r="B2473" s="74"/>
      <c r="C2473" s="74"/>
      <c r="D2473" s="74"/>
      <c r="E2473" s="74"/>
    </row>
    <row r="2474" spans="1:5" ht="16.5" x14ac:dyDescent="0.3">
      <c r="A2474" s="74"/>
      <c r="B2474" s="74"/>
      <c r="C2474" s="74"/>
      <c r="D2474" s="74"/>
      <c r="E2474" s="74"/>
    </row>
    <row r="2475" spans="1:5" ht="16.5" x14ac:dyDescent="0.3">
      <c r="A2475" s="74"/>
      <c r="B2475" s="74"/>
      <c r="C2475" s="74"/>
      <c r="D2475" s="74"/>
      <c r="E2475" s="74"/>
    </row>
    <row r="2476" spans="1:5" ht="16.5" x14ac:dyDescent="0.3">
      <c r="A2476" s="74"/>
      <c r="B2476" s="74"/>
      <c r="C2476" s="74"/>
      <c r="D2476" s="74"/>
      <c r="E2476" s="74"/>
    </row>
    <row r="2477" spans="1:5" ht="16.5" x14ac:dyDescent="0.3">
      <c r="A2477" s="74"/>
      <c r="B2477" s="74"/>
      <c r="C2477" s="74"/>
      <c r="D2477" s="74"/>
      <c r="E2477" s="74"/>
    </row>
    <row r="2478" spans="1:5" ht="16.5" x14ac:dyDescent="0.3">
      <c r="A2478" s="74"/>
      <c r="B2478" s="74"/>
      <c r="C2478" s="74"/>
      <c r="D2478" s="74"/>
      <c r="E2478" s="74"/>
    </row>
    <row r="2479" spans="1:5" ht="16.5" x14ac:dyDescent="0.3">
      <c r="A2479" s="74"/>
      <c r="B2479" s="74"/>
      <c r="C2479" s="74"/>
      <c r="D2479" s="74"/>
      <c r="E2479" s="74"/>
    </row>
    <row r="2480" spans="1:5" ht="16.5" x14ac:dyDescent="0.3">
      <c r="A2480" s="74"/>
      <c r="B2480" s="74"/>
      <c r="C2480" s="74"/>
      <c r="D2480" s="74"/>
      <c r="E2480" s="74"/>
    </row>
    <row r="2481" spans="1:5" ht="16.5" x14ac:dyDescent="0.3">
      <c r="A2481" s="74"/>
      <c r="B2481" s="74"/>
      <c r="C2481" s="74"/>
      <c r="D2481" s="74"/>
      <c r="E2481" s="74"/>
    </row>
    <row r="2482" spans="1:5" ht="16.5" x14ac:dyDescent="0.3">
      <c r="A2482" s="74"/>
      <c r="B2482" s="74"/>
      <c r="C2482" s="74"/>
      <c r="D2482" s="74"/>
      <c r="E2482" s="74"/>
    </row>
    <row r="2483" spans="1:5" ht="16.5" x14ac:dyDescent="0.3">
      <c r="A2483" s="74"/>
      <c r="B2483" s="74"/>
      <c r="C2483" s="74"/>
      <c r="D2483" s="74"/>
      <c r="E2483" s="74"/>
    </row>
    <row r="2484" spans="1:5" ht="16.5" x14ac:dyDescent="0.3">
      <c r="A2484" s="74"/>
      <c r="B2484" s="74"/>
      <c r="C2484" s="74"/>
      <c r="D2484" s="74"/>
      <c r="E2484" s="74"/>
    </row>
    <row r="2485" spans="1:5" ht="16.5" x14ac:dyDescent="0.3">
      <c r="A2485" s="74"/>
      <c r="B2485" s="74"/>
      <c r="C2485" s="74"/>
      <c r="D2485" s="74"/>
      <c r="E2485" s="74"/>
    </row>
    <row r="2486" spans="1:5" ht="16.5" x14ac:dyDescent="0.3">
      <c r="A2486" s="74"/>
      <c r="B2486" s="74"/>
      <c r="C2486" s="74"/>
      <c r="D2486" s="74"/>
      <c r="E2486" s="74"/>
    </row>
    <row r="2487" spans="1:5" ht="16.5" x14ac:dyDescent="0.3">
      <c r="A2487" s="74"/>
      <c r="B2487" s="74"/>
      <c r="C2487" s="74"/>
      <c r="D2487" s="74"/>
      <c r="E2487" s="74"/>
    </row>
    <row r="2488" spans="1:5" ht="16.5" x14ac:dyDescent="0.3">
      <c r="A2488" s="74"/>
      <c r="B2488" s="74"/>
      <c r="C2488" s="74"/>
      <c r="D2488" s="74"/>
      <c r="E2488" s="74"/>
    </row>
    <row r="2489" spans="1:5" ht="16.5" x14ac:dyDescent="0.3">
      <c r="A2489" s="74"/>
      <c r="B2489" s="74"/>
      <c r="C2489" s="74"/>
      <c r="D2489" s="74"/>
      <c r="E2489" s="74"/>
    </row>
    <row r="2490" spans="1:5" ht="16.5" x14ac:dyDescent="0.3">
      <c r="A2490" s="74"/>
      <c r="B2490" s="74"/>
      <c r="C2490" s="74"/>
      <c r="D2490" s="74"/>
      <c r="E2490" s="74"/>
    </row>
    <row r="2491" spans="1:5" ht="16.5" x14ac:dyDescent="0.3">
      <c r="A2491" s="74"/>
      <c r="B2491" s="74"/>
      <c r="C2491" s="74"/>
      <c r="D2491" s="74"/>
      <c r="E2491" s="74"/>
    </row>
    <row r="2492" spans="1:5" ht="16.5" x14ac:dyDescent="0.3">
      <c r="A2492" s="74"/>
      <c r="B2492" s="74"/>
      <c r="C2492" s="74"/>
      <c r="D2492" s="74"/>
      <c r="E2492" s="74"/>
    </row>
    <row r="2493" spans="1:5" ht="16.5" x14ac:dyDescent="0.3">
      <c r="A2493" s="74"/>
      <c r="B2493" s="74"/>
      <c r="C2493" s="74"/>
      <c r="D2493" s="74"/>
      <c r="E2493" s="74"/>
    </row>
    <row r="2494" spans="1:5" ht="16.5" x14ac:dyDescent="0.3">
      <c r="A2494" s="74"/>
      <c r="B2494" s="74"/>
      <c r="C2494" s="74"/>
      <c r="D2494" s="74"/>
      <c r="E2494" s="74"/>
    </row>
    <row r="2495" spans="1:5" ht="16.5" x14ac:dyDescent="0.3">
      <c r="A2495" s="74"/>
      <c r="B2495" s="74"/>
      <c r="C2495" s="74"/>
      <c r="D2495" s="74"/>
      <c r="E2495" s="74"/>
    </row>
    <row r="2496" spans="1:5" ht="16.5" x14ac:dyDescent="0.3">
      <c r="A2496" s="74"/>
      <c r="B2496" s="74"/>
      <c r="C2496" s="74"/>
      <c r="D2496" s="74"/>
      <c r="E2496" s="74"/>
    </row>
    <row r="2497" spans="1:5" ht="16.5" x14ac:dyDescent="0.3">
      <c r="A2497" s="74"/>
      <c r="B2497" s="74"/>
      <c r="C2497" s="74"/>
      <c r="D2497" s="74"/>
      <c r="E2497" s="74"/>
    </row>
    <row r="2498" spans="1:5" ht="16.5" x14ac:dyDescent="0.3">
      <c r="A2498" s="74"/>
      <c r="B2498" s="74"/>
      <c r="C2498" s="74"/>
      <c r="D2498" s="74"/>
      <c r="E2498" s="74"/>
    </row>
    <row r="2499" spans="1:5" ht="16.5" x14ac:dyDescent="0.3">
      <c r="A2499" s="74"/>
      <c r="B2499" s="74"/>
      <c r="C2499" s="74"/>
      <c r="D2499" s="74"/>
      <c r="E2499" s="74"/>
    </row>
    <row r="2500" spans="1:5" ht="16.5" x14ac:dyDescent="0.3">
      <c r="A2500" s="74"/>
      <c r="B2500" s="74"/>
      <c r="C2500" s="74"/>
      <c r="D2500" s="74"/>
      <c r="E2500" s="74"/>
    </row>
    <row r="2501" spans="1:5" ht="16.5" x14ac:dyDescent="0.3">
      <c r="A2501" s="74"/>
      <c r="B2501" s="74"/>
      <c r="C2501" s="74"/>
      <c r="D2501" s="74"/>
      <c r="E2501" s="74"/>
    </row>
    <row r="2502" spans="1:5" ht="16.5" x14ac:dyDescent="0.3">
      <c r="A2502" s="74"/>
      <c r="B2502" s="74"/>
      <c r="C2502" s="74"/>
      <c r="D2502" s="74"/>
      <c r="E2502" s="74"/>
    </row>
    <row r="2503" spans="1:5" ht="16.5" x14ac:dyDescent="0.3">
      <c r="A2503" s="74"/>
      <c r="B2503" s="74"/>
      <c r="C2503" s="74"/>
      <c r="D2503" s="74"/>
      <c r="E2503" s="74"/>
    </row>
    <row r="2504" spans="1:5" ht="16.5" x14ac:dyDescent="0.3">
      <c r="A2504" s="74"/>
      <c r="B2504" s="74"/>
      <c r="C2504" s="74"/>
      <c r="D2504" s="74"/>
      <c r="E2504" s="74"/>
    </row>
    <row r="2505" spans="1:5" ht="16.5" x14ac:dyDescent="0.3">
      <c r="A2505" s="74"/>
      <c r="B2505" s="74"/>
      <c r="C2505" s="74"/>
      <c r="D2505" s="74"/>
      <c r="E2505" s="74"/>
    </row>
    <row r="2506" spans="1:5" ht="16.5" x14ac:dyDescent="0.3">
      <c r="A2506" s="74"/>
      <c r="B2506" s="74"/>
      <c r="C2506" s="74"/>
      <c r="D2506" s="74"/>
      <c r="E2506" s="74"/>
    </row>
    <row r="2507" spans="1:5" ht="16.5" x14ac:dyDescent="0.3">
      <c r="A2507" s="74"/>
      <c r="B2507" s="74"/>
      <c r="C2507" s="74"/>
      <c r="D2507" s="74"/>
      <c r="E2507" s="74"/>
    </row>
    <row r="2508" spans="1:5" ht="16.5" x14ac:dyDescent="0.3">
      <c r="A2508" s="74"/>
      <c r="B2508" s="74"/>
      <c r="C2508" s="74"/>
      <c r="D2508" s="74"/>
      <c r="E2508" s="74"/>
    </row>
    <row r="2509" spans="1:5" ht="16.5" x14ac:dyDescent="0.3">
      <c r="A2509" s="74"/>
      <c r="B2509" s="74"/>
      <c r="C2509" s="74"/>
      <c r="D2509" s="74"/>
      <c r="E2509" s="74"/>
    </row>
    <row r="2510" spans="1:5" ht="16.5" x14ac:dyDescent="0.3">
      <c r="A2510" s="74"/>
      <c r="B2510" s="74"/>
      <c r="C2510" s="74"/>
      <c r="D2510" s="74"/>
      <c r="E2510" s="74"/>
    </row>
    <row r="2511" spans="1:5" ht="16.5" x14ac:dyDescent="0.3">
      <c r="A2511" s="74"/>
      <c r="B2511" s="74"/>
      <c r="C2511" s="74"/>
      <c r="D2511" s="74"/>
      <c r="E2511" s="74"/>
    </row>
    <row r="2512" spans="1:5" ht="16.5" x14ac:dyDescent="0.3">
      <c r="A2512" s="74"/>
      <c r="B2512" s="74"/>
      <c r="C2512" s="74"/>
      <c r="D2512" s="74"/>
      <c r="E2512" s="74"/>
    </row>
    <row r="2513" spans="1:5" ht="16.5" x14ac:dyDescent="0.3">
      <c r="A2513" s="74"/>
      <c r="B2513" s="74"/>
      <c r="C2513" s="74"/>
      <c r="D2513" s="74"/>
      <c r="E2513" s="74"/>
    </row>
    <row r="2514" spans="1:5" ht="16.5" x14ac:dyDescent="0.3">
      <c r="A2514" s="74"/>
      <c r="B2514" s="74"/>
      <c r="C2514" s="74"/>
      <c r="D2514" s="74"/>
      <c r="E2514" s="74"/>
    </row>
    <row r="2515" spans="1:5" ht="16.5" x14ac:dyDescent="0.3">
      <c r="A2515" s="74"/>
      <c r="B2515" s="74"/>
      <c r="C2515" s="74"/>
      <c r="D2515" s="74"/>
      <c r="E2515" s="74"/>
    </row>
    <row r="2516" spans="1:5" ht="16.5" x14ac:dyDescent="0.3">
      <c r="A2516" s="74"/>
      <c r="B2516" s="74"/>
      <c r="C2516" s="74"/>
      <c r="D2516" s="74"/>
      <c r="E2516" s="74"/>
    </row>
    <row r="2517" spans="1:5" ht="16.5" x14ac:dyDescent="0.3">
      <c r="A2517" s="74"/>
      <c r="B2517" s="74"/>
      <c r="C2517" s="74"/>
      <c r="D2517" s="74"/>
      <c r="E2517" s="74"/>
    </row>
    <row r="2518" spans="1:5" ht="16.5" x14ac:dyDescent="0.3">
      <c r="A2518" s="74"/>
      <c r="B2518" s="74"/>
      <c r="C2518" s="74"/>
      <c r="D2518" s="74"/>
      <c r="E2518" s="74"/>
    </row>
    <row r="2519" spans="1:5" ht="16.5" x14ac:dyDescent="0.3">
      <c r="A2519" s="74"/>
      <c r="B2519" s="74"/>
      <c r="C2519" s="74"/>
      <c r="D2519" s="74"/>
      <c r="E2519" s="74"/>
    </row>
    <row r="2520" spans="1:5" ht="16.5" x14ac:dyDescent="0.3">
      <c r="A2520" s="74"/>
      <c r="B2520" s="74"/>
      <c r="C2520" s="74"/>
      <c r="D2520" s="74"/>
      <c r="E2520" s="74"/>
    </row>
    <row r="2521" spans="1:5" ht="16.5" x14ac:dyDescent="0.3">
      <c r="A2521" s="74"/>
      <c r="B2521" s="74"/>
      <c r="C2521" s="74"/>
      <c r="D2521" s="74"/>
      <c r="E2521" s="74"/>
    </row>
    <row r="2522" spans="1:5" ht="16.5" x14ac:dyDescent="0.3">
      <c r="A2522" s="74"/>
      <c r="B2522" s="74"/>
      <c r="C2522" s="74"/>
      <c r="D2522" s="74"/>
      <c r="E2522" s="74"/>
    </row>
    <row r="2523" spans="1:5" ht="16.5" x14ac:dyDescent="0.3">
      <c r="A2523" s="74"/>
      <c r="B2523" s="74"/>
      <c r="C2523" s="74"/>
      <c r="D2523" s="74"/>
      <c r="E2523" s="74"/>
    </row>
    <row r="2524" spans="1:5" ht="16.5" x14ac:dyDescent="0.3">
      <c r="A2524" s="74"/>
      <c r="B2524" s="74"/>
      <c r="C2524" s="74"/>
      <c r="D2524" s="74"/>
      <c r="E2524" s="74"/>
    </row>
    <row r="2525" spans="1:5" ht="16.5" x14ac:dyDescent="0.3">
      <c r="A2525" s="74"/>
      <c r="B2525" s="74"/>
      <c r="C2525" s="74"/>
      <c r="D2525" s="74"/>
      <c r="E2525" s="74"/>
    </row>
    <row r="2526" spans="1:5" ht="16.5" x14ac:dyDescent="0.3">
      <c r="A2526" s="74"/>
      <c r="B2526" s="74"/>
      <c r="C2526" s="74"/>
      <c r="D2526" s="74"/>
      <c r="E2526" s="74"/>
    </row>
    <row r="2527" spans="1:5" ht="16.5" x14ac:dyDescent="0.3">
      <c r="A2527" s="74"/>
      <c r="B2527" s="74"/>
      <c r="C2527" s="74"/>
      <c r="D2527" s="74"/>
      <c r="E2527" s="74"/>
    </row>
    <row r="2528" spans="1:5" ht="16.5" x14ac:dyDescent="0.3">
      <c r="A2528" s="74"/>
      <c r="B2528" s="74"/>
      <c r="C2528" s="74"/>
      <c r="D2528" s="74"/>
      <c r="E2528" s="74"/>
    </row>
    <row r="2529" spans="1:5" ht="16.5" x14ac:dyDescent="0.3">
      <c r="A2529" s="74"/>
      <c r="B2529" s="74"/>
      <c r="C2529" s="74"/>
      <c r="D2529" s="74"/>
      <c r="E2529" s="74"/>
    </row>
    <row r="2530" spans="1:5" ht="16.5" x14ac:dyDescent="0.3">
      <c r="A2530" s="74"/>
      <c r="B2530" s="74"/>
      <c r="C2530" s="74"/>
      <c r="D2530" s="74"/>
      <c r="E2530" s="74"/>
    </row>
    <row r="2531" spans="1:5" ht="16.5" x14ac:dyDescent="0.3">
      <c r="A2531" s="74"/>
      <c r="B2531" s="74"/>
      <c r="C2531" s="74"/>
      <c r="D2531" s="74"/>
      <c r="E2531" s="74"/>
    </row>
    <row r="2532" spans="1:5" ht="16.5" x14ac:dyDescent="0.3">
      <c r="A2532" s="74"/>
      <c r="B2532" s="74"/>
      <c r="C2532" s="74"/>
      <c r="D2532" s="74"/>
      <c r="E2532" s="74"/>
    </row>
    <row r="2533" spans="1:5" ht="16.5" x14ac:dyDescent="0.3">
      <c r="A2533" s="74"/>
      <c r="B2533" s="74"/>
      <c r="C2533" s="74"/>
      <c r="D2533" s="74"/>
      <c r="E2533" s="74"/>
    </row>
    <row r="2534" spans="1:5" ht="16.5" x14ac:dyDescent="0.3">
      <c r="A2534" s="74"/>
      <c r="B2534" s="74"/>
      <c r="C2534" s="74"/>
      <c r="D2534" s="74"/>
      <c r="E2534" s="74"/>
    </row>
    <row r="2535" spans="1:5" ht="16.5" x14ac:dyDescent="0.3">
      <c r="A2535" s="74"/>
      <c r="B2535" s="74"/>
      <c r="C2535" s="74"/>
      <c r="D2535" s="74"/>
      <c r="E2535" s="74"/>
    </row>
    <row r="2536" spans="1:5" ht="16.5" x14ac:dyDescent="0.3">
      <c r="A2536" s="74"/>
      <c r="B2536" s="74"/>
      <c r="C2536" s="74"/>
      <c r="D2536" s="74"/>
      <c r="E2536" s="74"/>
    </row>
    <row r="2537" spans="1:5" ht="16.5" x14ac:dyDescent="0.3">
      <c r="A2537" s="74"/>
      <c r="B2537" s="74"/>
      <c r="C2537" s="74"/>
      <c r="D2537" s="74"/>
      <c r="E2537" s="74"/>
    </row>
    <row r="2538" spans="1:5" ht="16.5" x14ac:dyDescent="0.3">
      <c r="A2538" s="74"/>
      <c r="B2538" s="74"/>
      <c r="C2538" s="74"/>
      <c r="D2538" s="74"/>
      <c r="E2538" s="74"/>
    </row>
    <row r="2539" spans="1:5" ht="16.5" x14ac:dyDescent="0.3">
      <c r="A2539" s="74"/>
      <c r="B2539" s="74"/>
      <c r="C2539" s="74"/>
      <c r="D2539" s="74"/>
      <c r="E2539" s="74"/>
    </row>
    <row r="2540" spans="1:5" ht="16.5" x14ac:dyDescent="0.3">
      <c r="A2540" s="74"/>
      <c r="B2540" s="74"/>
      <c r="C2540" s="74"/>
      <c r="D2540" s="74"/>
      <c r="E2540" s="74"/>
    </row>
    <row r="2541" spans="1:5" ht="16.5" x14ac:dyDescent="0.3">
      <c r="A2541" s="74"/>
      <c r="B2541" s="74"/>
      <c r="C2541" s="74"/>
      <c r="D2541" s="74"/>
      <c r="E2541" s="74"/>
    </row>
    <row r="2542" spans="1:5" ht="16.5" x14ac:dyDescent="0.3">
      <c r="A2542" s="74"/>
      <c r="B2542" s="74"/>
      <c r="C2542" s="74"/>
      <c r="D2542" s="74"/>
      <c r="E2542" s="74"/>
    </row>
    <row r="2543" spans="1:5" ht="16.5" x14ac:dyDescent="0.3">
      <c r="A2543" s="74"/>
      <c r="B2543" s="74"/>
      <c r="C2543" s="74"/>
      <c r="D2543" s="74"/>
      <c r="E2543" s="74"/>
    </row>
    <row r="2544" spans="1:5" ht="16.5" x14ac:dyDescent="0.3">
      <c r="A2544" s="74"/>
      <c r="B2544" s="74"/>
      <c r="C2544" s="74"/>
      <c r="D2544" s="74"/>
      <c r="E2544" s="74"/>
    </row>
    <row r="2545" spans="1:5" ht="16.5" x14ac:dyDescent="0.3">
      <c r="A2545" s="74"/>
      <c r="B2545" s="74"/>
      <c r="C2545" s="74"/>
      <c r="D2545" s="74"/>
      <c r="E2545" s="74"/>
    </row>
    <row r="2546" spans="1:5" ht="16.5" x14ac:dyDescent="0.3">
      <c r="A2546" s="74"/>
      <c r="B2546" s="74"/>
      <c r="C2546" s="74"/>
      <c r="D2546" s="74"/>
      <c r="E2546" s="74"/>
    </row>
    <row r="2547" spans="1:5" ht="16.5" x14ac:dyDescent="0.3">
      <c r="A2547" s="74"/>
      <c r="B2547" s="74"/>
      <c r="C2547" s="74"/>
      <c r="D2547" s="74"/>
      <c r="E2547" s="74"/>
    </row>
    <row r="2548" spans="1:5" ht="16.5" x14ac:dyDescent="0.3">
      <c r="A2548" s="74"/>
      <c r="B2548" s="74"/>
      <c r="C2548" s="74"/>
      <c r="D2548" s="74"/>
      <c r="E2548" s="74"/>
    </row>
    <row r="2549" spans="1:5" ht="16.5" x14ac:dyDescent="0.3">
      <c r="A2549" s="74"/>
      <c r="B2549" s="74"/>
      <c r="C2549" s="74"/>
      <c r="D2549" s="74"/>
      <c r="E2549" s="74"/>
    </row>
    <row r="2550" spans="1:5" ht="16.5" x14ac:dyDescent="0.3">
      <c r="A2550" s="74"/>
      <c r="B2550" s="74"/>
      <c r="C2550" s="74"/>
      <c r="D2550" s="74"/>
      <c r="E2550" s="74"/>
    </row>
    <row r="2551" spans="1:5" ht="16.5" x14ac:dyDescent="0.3">
      <c r="A2551" s="74"/>
      <c r="B2551" s="74"/>
      <c r="C2551" s="74"/>
      <c r="D2551" s="74"/>
      <c r="E2551" s="74"/>
    </row>
    <row r="2552" spans="1:5" ht="16.5" x14ac:dyDescent="0.3">
      <c r="A2552" s="74"/>
      <c r="B2552" s="74"/>
      <c r="C2552" s="74"/>
      <c r="D2552" s="74"/>
      <c r="E2552" s="74"/>
    </row>
    <row r="2553" spans="1:5" ht="16.5" x14ac:dyDescent="0.3">
      <c r="A2553" s="74"/>
      <c r="B2553" s="74"/>
      <c r="C2553" s="74"/>
      <c r="D2553" s="74"/>
      <c r="E2553" s="74"/>
    </row>
    <row r="2554" spans="1:5" ht="16.5" x14ac:dyDescent="0.3">
      <c r="A2554" s="74"/>
      <c r="B2554" s="74"/>
      <c r="C2554" s="74"/>
      <c r="D2554" s="74"/>
      <c r="E2554" s="74"/>
    </row>
    <row r="2555" spans="1:5" ht="16.5" x14ac:dyDescent="0.3">
      <c r="A2555" s="74"/>
      <c r="B2555" s="74"/>
      <c r="C2555" s="74"/>
      <c r="D2555" s="74"/>
      <c r="E2555" s="74"/>
    </row>
    <row r="2556" spans="1:5" ht="16.5" x14ac:dyDescent="0.3">
      <c r="A2556" s="74"/>
      <c r="B2556" s="74"/>
      <c r="C2556" s="74"/>
      <c r="D2556" s="74"/>
      <c r="E2556" s="74"/>
    </row>
    <row r="2557" spans="1:5" ht="16.5" x14ac:dyDescent="0.3">
      <c r="A2557" s="74"/>
      <c r="B2557" s="74"/>
      <c r="C2557" s="74"/>
      <c r="D2557" s="74"/>
      <c r="E2557" s="74"/>
    </row>
    <row r="2558" spans="1:5" ht="16.5" x14ac:dyDescent="0.3">
      <c r="A2558" s="74"/>
      <c r="B2558" s="74"/>
      <c r="C2558" s="74"/>
      <c r="D2558" s="74"/>
      <c r="E2558" s="74"/>
    </row>
    <row r="2559" spans="1:5" ht="16.5" x14ac:dyDescent="0.3">
      <c r="A2559" s="74"/>
      <c r="B2559" s="74"/>
      <c r="C2559" s="74"/>
      <c r="D2559" s="74"/>
      <c r="E2559" s="74"/>
    </row>
    <row r="2560" spans="1:5" ht="16.5" x14ac:dyDescent="0.3">
      <c r="A2560" s="74"/>
      <c r="B2560" s="74"/>
      <c r="C2560" s="74"/>
      <c r="D2560" s="74"/>
      <c r="E2560" s="74"/>
    </row>
    <row r="2561" spans="1:5" ht="16.5" x14ac:dyDescent="0.3">
      <c r="A2561" s="74"/>
      <c r="B2561" s="74"/>
      <c r="C2561" s="74"/>
      <c r="D2561" s="74"/>
      <c r="E2561" s="74"/>
    </row>
    <row r="2562" spans="1:5" ht="16.5" x14ac:dyDescent="0.3">
      <c r="A2562" s="74"/>
      <c r="B2562" s="74"/>
      <c r="C2562" s="74"/>
      <c r="D2562" s="74"/>
      <c r="E2562" s="74"/>
    </row>
    <row r="2563" spans="1:5" ht="16.5" x14ac:dyDescent="0.3">
      <c r="A2563" s="74"/>
      <c r="B2563" s="74"/>
      <c r="C2563" s="74"/>
      <c r="D2563" s="74"/>
      <c r="E2563" s="74"/>
    </row>
    <row r="2564" spans="1:5" ht="16.5" x14ac:dyDescent="0.3">
      <c r="A2564" s="74"/>
      <c r="B2564" s="74"/>
      <c r="C2564" s="74"/>
      <c r="D2564" s="74"/>
      <c r="E2564" s="74"/>
    </row>
    <row r="2565" spans="1:5" ht="16.5" x14ac:dyDescent="0.3">
      <c r="A2565" s="74"/>
      <c r="B2565" s="74"/>
      <c r="C2565" s="74"/>
      <c r="D2565" s="74"/>
      <c r="E2565" s="74"/>
    </row>
    <row r="2566" spans="1:5" ht="16.5" x14ac:dyDescent="0.3">
      <c r="A2566" s="74"/>
      <c r="B2566" s="74"/>
      <c r="C2566" s="74"/>
      <c r="D2566" s="74"/>
      <c r="E2566" s="74"/>
    </row>
    <row r="2567" spans="1:5" ht="16.5" x14ac:dyDescent="0.3">
      <c r="A2567" s="74"/>
      <c r="B2567" s="74"/>
      <c r="C2567" s="74"/>
      <c r="D2567" s="74"/>
      <c r="E2567" s="74"/>
    </row>
    <row r="2568" spans="1:5" ht="16.5" x14ac:dyDescent="0.3">
      <c r="A2568" s="74"/>
      <c r="B2568" s="74"/>
      <c r="C2568" s="74"/>
      <c r="D2568" s="74"/>
      <c r="E2568" s="74"/>
    </row>
    <row r="2569" spans="1:5" ht="16.5" x14ac:dyDescent="0.3">
      <c r="A2569" s="74"/>
      <c r="B2569" s="74"/>
      <c r="C2569" s="74"/>
      <c r="D2569" s="74"/>
      <c r="E2569" s="74"/>
    </row>
    <row r="2570" spans="1:5" ht="16.5" x14ac:dyDescent="0.3">
      <c r="A2570" s="74"/>
      <c r="B2570" s="74"/>
      <c r="C2570" s="74"/>
      <c r="D2570" s="74"/>
      <c r="E2570" s="74"/>
    </row>
    <row r="2571" spans="1:5" ht="16.5" x14ac:dyDescent="0.3">
      <c r="A2571" s="74"/>
      <c r="B2571" s="74"/>
      <c r="C2571" s="74"/>
      <c r="D2571" s="74"/>
      <c r="E2571" s="74"/>
    </row>
    <row r="2572" spans="1:5" ht="16.5" x14ac:dyDescent="0.3">
      <c r="A2572" s="74"/>
      <c r="B2572" s="74"/>
      <c r="C2572" s="74"/>
      <c r="D2572" s="74"/>
      <c r="E2572" s="74"/>
    </row>
    <row r="2573" spans="1:5" ht="16.5" x14ac:dyDescent="0.3">
      <c r="A2573" s="74"/>
      <c r="B2573" s="74"/>
      <c r="C2573" s="74"/>
      <c r="D2573" s="74"/>
      <c r="E2573" s="74"/>
    </row>
    <row r="2574" spans="1:5" ht="16.5" x14ac:dyDescent="0.3">
      <c r="A2574" s="74"/>
      <c r="B2574" s="74"/>
      <c r="C2574" s="74"/>
      <c r="D2574" s="74"/>
      <c r="E2574" s="74"/>
    </row>
    <row r="2575" spans="1:5" ht="16.5" x14ac:dyDescent="0.3">
      <c r="A2575" s="74"/>
      <c r="B2575" s="74"/>
      <c r="C2575" s="74"/>
      <c r="D2575" s="74"/>
      <c r="E2575" s="74"/>
    </row>
    <row r="2576" spans="1:5" ht="16.5" x14ac:dyDescent="0.3">
      <c r="A2576" s="74"/>
      <c r="B2576" s="74"/>
      <c r="C2576" s="74"/>
      <c r="D2576" s="74"/>
      <c r="E2576" s="74"/>
    </row>
    <row r="2577" spans="1:5" ht="16.5" x14ac:dyDescent="0.3">
      <c r="A2577" s="74"/>
      <c r="B2577" s="74"/>
      <c r="C2577" s="74"/>
      <c r="D2577" s="74"/>
      <c r="E2577" s="74"/>
    </row>
    <row r="2578" spans="1:5" ht="16.5" x14ac:dyDescent="0.3">
      <c r="A2578" s="74"/>
      <c r="B2578" s="74"/>
      <c r="C2578" s="74"/>
      <c r="D2578" s="74"/>
      <c r="E2578" s="74"/>
    </row>
    <row r="2579" spans="1:5" ht="16.5" x14ac:dyDescent="0.3">
      <c r="A2579" s="74"/>
      <c r="B2579" s="74"/>
      <c r="C2579" s="74"/>
      <c r="D2579" s="74"/>
      <c r="E2579" s="74"/>
    </row>
    <row r="2580" spans="1:5" ht="16.5" x14ac:dyDescent="0.3">
      <c r="A2580" s="74"/>
      <c r="B2580" s="74"/>
      <c r="C2580" s="74"/>
      <c r="D2580" s="74"/>
      <c r="E2580" s="74"/>
    </row>
    <row r="2581" spans="1:5" ht="16.5" x14ac:dyDescent="0.3">
      <c r="A2581" s="74"/>
      <c r="B2581" s="74"/>
      <c r="C2581" s="74"/>
      <c r="D2581" s="74"/>
      <c r="E2581" s="74"/>
    </row>
    <row r="2582" spans="1:5" ht="16.5" x14ac:dyDescent="0.3">
      <c r="A2582" s="74"/>
      <c r="B2582" s="74"/>
      <c r="C2582" s="74"/>
      <c r="D2582" s="74"/>
      <c r="E2582" s="74"/>
    </row>
    <row r="2583" spans="1:5" ht="16.5" x14ac:dyDescent="0.3">
      <c r="A2583" s="74"/>
      <c r="B2583" s="74"/>
      <c r="C2583" s="74"/>
      <c r="D2583" s="74"/>
      <c r="E2583" s="74"/>
    </row>
    <row r="2584" spans="1:5" ht="16.5" x14ac:dyDescent="0.3">
      <c r="A2584" s="74"/>
      <c r="B2584" s="74"/>
      <c r="C2584" s="74"/>
      <c r="D2584" s="74"/>
      <c r="E2584" s="74"/>
    </row>
    <row r="2585" spans="1:5" ht="16.5" x14ac:dyDescent="0.3">
      <c r="A2585" s="74"/>
      <c r="B2585" s="74"/>
      <c r="C2585" s="74"/>
      <c r="D2585" s="74"/>
      <c r="E2585" s="74"/>
    </row>
    <row r="2586" spans="1:5" ht="16.5" x14ac:dyDescent="0.3">
      <c r="A2586" s="74"/>
      <c r="B2586" s="74"/>
      <c r="C2586" s="74"/>
      <c r="D2586" s="74"/>
      <c r="E2586" s="74"/>
    </row>
    <row r="2587" spans="1:5" ht="16.5" x14ac:dyDescent="0.3">
      <c r="A2587" s="74"/>
      <c r="B2587" s="74"/>
      <c r="C2587" s="74"/>
      <c r="D2587" s="74"/>
      <c r="E2587" s="74"/>
    </row>
    <row r="2588" spans="1:5" ht="16.5" x14ac:dyDescent="0.3">
      <c r="A2588" s="74"/>
      <c r="B2588" s="74"/>
      <c r="C2588" s="74"/>
      <c r="D2588" s="74"/>
      <c r="E2588" s="74"/>
    </row>
    <row r="2589" spans="1:5" ht="16.5" x14ac:dyDescent="0.3">
      <c r="A2589" s="74"/>
      <c r="B2589" s="74"/>
      <c r="C2589" s="74"/>
      <c r="D2589" s="74"/>
      <c r="E2589" s="74"/>
    </row>
    <row r="2590" spans="1:5" ht="16.5" x14ac:dyDescent="0.3">
      <c r="A2590" s="74"/>
      <c r="B2590" s="74"/>
      <c r="C2590" s="74"/>
      <c r="D2590" s="74"/>
      <c r="E2590" s="74"/>
    </row>
    <row r="2591" spans="1:5" ht="16.5" x14ac:dyDescent="0.3">
      <c r="A2591" s="74"/>
      <c r="B2591" s="74"/>
      <c r="C2591" s="74"/>
      <c r="D2591" s="74"/>
      <c r="E2591" s="74"/>
    </row>
    <row r="2592" spans="1:5" ht="16.5" x14ac:dyDescent="0.3">
      <c r="A2592" s="74"/>
      <c r="B2592" s="74"/>
      <c r="C2592" s="74"/>
      <c r="D2592" s="74"/>
      <c r="E2592" s="74"/>
    </row>
    <row r="2593" spans="1:5" ht="16.5" x14ac:dyDescent="0.3">
      <c r="A2593" s="74"/>
      <c r="B2593" s="74"/>
      <c r="C2593" s="74"/>
      <c r="D2593" s="74"/>
      <c r="E2593" s="74"/>
    </row>
    <row r="2594" spans="1:5" ht="16.5" x14ac:dyDescent="0.3">
      <c r="A2594" s="74"/>
      <c r="B2594" s="74"/>
      <c r="C2594" s="74"/>
      <c r="D2594" s="74"/>
      <c r="E2594" s="74"/>
    </row>
    <row r="2595" spans="1:5" ht="16.5" x14ac:dyDescent="0.3">
      <c r="A2595" s="74"/>
      <c r="B2595" s="74"/>
      <c r="C2595" s="74"/>
      <c r="D2595" s="74"/>
      <c r="E2595" s="74"/>
    </row>
    <row r="2596" spans="1:5" ht="16.5" x14ac:dyDescent="0.3">
      <c r="A2596" s="74"/>
      <c r="B2596" s="74"/>
      <c r="C2596" s="74"/>
      <c r="D2596" s="74"/>
      <c r="E2596" s="74"/>
    </row>
    <row r="2597" spans="1:5" ht="16.5" x14ac:dyDescent="0.3">
      <c r="A2597" s="74"/>
      <c r="B2597" s="74"/>
      <c r="C2597" s="74"/>
      <c r="D2597" s="74"/>
      <c r="E2597" s="74"/>
    </row>
    <row r="2598" spans="1:5" ht="16.5" x14ac:dyDescent="0.3">
      <c r="A2598" s="74"/>
      <c r="B2598" s="74"/>
      <c r="C2598" s="74"/>
      <c r="D2598" s="74"/>
      <c r="E2598" s="74"/>
    </row>
    <row r="2599" spans="1:5" ht="16.5" x14ac:dyDescent="0.3">
      <c r="A2599" s="74"/>
      <c r="B2599" s="74"/>
      <c r="C2599" s="74"/>
      <c r="D2599" s="74"/>
      <c r="E2599" s="74"/>
    </row>
    <row r="2600" spans="1:5" ht="16.5" x14ac:dyDescent="0.3">
      <c r="A2600" s="74"/>
      <c r="B2600" s="74"/>
      <c r="C2600" s="74"/>
      <c r="D2600" s="74"/>
      <c r="E2600" s="74"/>
    </row>
    <row r="2601" spans="1:5" ht="16.5" x14ac:dyDescent="0.3">
      <c r="A2601" s="74"/>
      <c r="B2601" s="74"/>
      <c r="C2601" s="74"/>
      <c r="D2601" s="74"/>
      <c r="E2601" s="74"/>
    </row>
    <row r="2602" spans="1:5" ht="16.5" x14ac:dyDescent="0.3">
      <c r="A2602" s="74"/>
      <c r="B2602" s="74"/>
      <c r="C2602" s="74"/>
      <c r="D2602" s="74"/>
      <c r="E2602" s="74"/>
    </row>
    <row r="2603" spans="1:5" ht="16.5" x14ac:dyDescent="0.3">
      <c r="A2603" s="74"/>
      <c r="B2603" s="74"/>
      <c r="C2603" s="74"/>
      <c r="D2603" s="74"/>
      <c r="E2603" s="74"/>
    </row>
    <row r="2604" spans="1:5" ht="16.5" x14ac:dyDescent="0.3">
      <c r="A2604" s="74"/>
      <c r="B2604" s="74"/>
      <c r="C2604" s="74"/>
      <c r="D2604" s="74"/>
      <c r="E2604" s="74"/>
    </row>
    <row r="2605" spans="1:5" ht="16.5" x14ac:dyDescent="0.3">
      <c r="A2605" s="74"/>
      <c r="B2605" s="74"/>
      <c r="C2605" s="74"/>
      <c r="D2605" s="74"/>
      <c r="E2605" s="74"/>
    </row>
    <row r="2606" spans="1:5" ht="16.5" x14ac:dyDescent="0.3">
      <c r="A2606" s="74"/>
      <c r="B2606" s="74"/>
      <c r="C2606" s="74"/>
      <c r="D2606" s="74"/>
      <c r="E2606" s="74"/>
    </row>
    <row r="2607" spans="1:5" ht="16.5" x14ac:dyDescent="0.3">
      <c r="A2607" s="74"/>
      <c r="B2607" s="74"/>
      <c r="C2607" s="74"/>
      <c r="D2607" s="74"/>
      <c r="E2607" s="74"/>
    </row>
    <row r="2608" spans="1:5" ht="16.5" x14ac:dyDescent="0.3">
      <c r="A2608" s="74"/>
      <c r="B2608" s="74"/>
      <c r="C2608" s="74"/>
      <c r="D2608" s="74"/>
      <c r="E2608" s="74"/>
    </row>
    <row r="2609" spans="1:5" ht="16.5" x14ac:dyDescent="0.3">
      <c r="A2609" s="74"/>
      <c r="B2609" s="74"/>
      <c r="C2609" s="74"/>
      <c r="D2609" s="74"/>
      <c r="E2609" s="74"/>
    </row>
    <row r="2610" spans="1:5" ht="16.5" x14ac:dyDescent="0.3">
      <c r="A2610" s="74"/>
      <c r="B2610" s="74"/>
      <c r="C2610" s="74"/>
      <c r="D2610" s="74"/>
      <c r="E2610" s="74"/>
    </row>
    <row r="2611" spans="1:5" ht="16.5" x14ac:dyDescent="0.3">
      <c r="A2611" s="74"/>
      <c r="B2611" s="74"/>
      <c r="C2611" s="74"/>
      <c r="D2611" s="74"/>
      <c r="E2611" s="74"/>
    </row>
    <row r="2612" spans="1:5" ht="16.5" x14ac:dyDescent="0.3">
      <c r="A2612" s="74"/>
      <c r="B2612" s="74"/>
      <c r="C2612" s="74"/>
      <c r="D2612" s="74"/>
      <c r="E2612" s="74"/>
    </row>
    <row r="2613" spans="1:5" ht="16.5" x14ac:dyDescent="0.3">
      <c r="A2613" s="74"/>
      <c r="B2613" s="74"/>
      <c r="C2613" s="74"/>
      <c r="D2613" s="74"/>
      <c r="E2613" s="74"/>
    </row>
    <row r="2614" spans="1:5" ht="16.5" x14ac:dyDescent="0.3">
      <c r="A2614" s="74"/>
      <c r="B2614" s="74"/>
      <c r="C2614" s="74"/>
      <c r="D2614" s="74"/>
      <c r="E2614" s="74"/>
    </row>
    <row r="2615" spans="1:5" ht="16.5" x14ac:dyDescent="0.3">
      <c r="A2615" s="74"/>
      <c r="B2615" s="74"/>
      <c r="C2615" s="74"/>
      <c r="D2615" s="74"/>
      <c r="E2615" s="74"/>
    </row>
    <row r="2616" spans="1:5" ht="16.5" x14ac:dyDescent="0.3">
      <c r="A2616" s="74"/>
      <c r="B2616" s="74"/>
      <c r="C2616" s="74"/>
      <c r="D2616" s="74"/>
      <c r="E2616" s="74"/>
    </row>
    <row r="2617" spans="1:5" ht="16.5" x14ac:dyDescent="0.3">
      <c r="A2617" s="74"/>
      <c r="B2617" s="74"/>
      <c r="C2617" s="74"/>
      <c r="D2617" s="74"/>
      <c r="E2617" s="74"/>
    </row>
    <row r="2618" spans="1:5" ht="16.5" x14ac:dyDescent="0.3">
      <c r="A2618" s="74"/>
      <c r="B2618" s="74"/>
      <c r="C2618" s="74"/>
      <c r="D2618" s="74"/>
      <c r="E2618" s="74"/>
    </row>
    <row r="2619" spans="1:5" ht="16.5" x14ac:dyDescent="0.3">
      <c r="A2619" s="74"/>
      <c r="B2619" s="74"/>
      <c r="C2619" s="74"/>
      <c r="D2619" s="74"/>
      <c r="E2619" s="74"/>
    </row>
    <row r="2620" spans="1:5" ht="16.5" x14ac:dyDescent="0.3">
      <c r="A2620" s="74"/>
      <c r="B2620" s="74"/>
      <c r="C2620" s="74"/>
      <c r="D2620" s="74"/>
      <c r="E2620" s="74"/>
    </row>
    <row r="2621" spans="1:5" ht="16.5" x14ac:dyDescent="0.3">
      <c r="A2621" s="74"/>
      <c r="B2621" s="74"/>
      <c r="C2621" s="74"/>
      <c r="D2621" s="74"/>
      <c r="E2621" s="74"/>
    </row>
    <row r="2622" spans="1:5" ht="16.5" x14ac:dyDescent="0.3">
      <c r="A2622" s="74"/>
      <c r="B2622" s="74"/>
      <c r="C2622" s="74"/>
      <c r="D2622" s="74"/>
      <c r="E2622" s="74"/>
    </row>
    <row r="2623" spans="1:5" ht="16.5" x14ac:dyDescent="0.3">
      <c r="A2623" s="74"/>
      <c r="B2623" s="74"/>
      <c r="C2623" s="74"/>
      <c r="D2623" s="74"/>
      <c r="E2623" s="7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95"/>
  <sheetViews>
    <sheetView workbookViewId="0">
      <pane xSplit="5" ySplit="2" topLeftCell="F3" activePane="bottomRight" state="frozen"/>
      <selection pane="topRight" activeCell="G1" sqref="G1"/>
      <selection pane="bottomLeft" activeCell="A3" sqref="A3"/>
      <selection pane="bottomRight" activeCell="F28" sqref="F28"/>
    </sheetView>
  </sheetViews>
  <sheetFormatPr defaultRowHeight="16.5" x14ac:dyDescent="0.3"/>
  <cols>
    <col min="1" max="4" width="9.140625" style="74"/>
    <col min="5" max="5" width="45.5703125" style="74" bestFit="1" customWidth="1"/>
    <col min="6" max="16384" width="9.140625" style="74"/>
  </cols>
  <sheetData>
    <row r="1" spans="1:101" customFormat="1" x14ac:dyDescent="0.3">
      <c r="A1" s="114" t="s">
        <v>452</v>
      </c>
      <c r="B1" s="74"/>
      <c r="C1" s="76"/>
      <c r="D1" s="76"/>
      <c r="E1" s="76"/>
      <c r="F1" s="76">
        <v>4</v>
      </c>
      <c r="G1" s="76">
        <v>5</v>
      </c>
      <c r="H1" s="76">
        <v>6</v>
      </c>
      <c r="I1" s="76">
        <v>7</v>
      </c>
      <c r="J1" s="76">
        <v>8</v>
      </c>
      <c r="K1" s="76">
        <v>9</v>
      </c>
      <c r="L1" s="76">
        <v>10</v>
      </c>
      <c r="M1" s="76">
        <v>11</v>
      </c>
      <c r="N1" s="76">
        <v>12</v>
      </c>
      <c r="O1" s="76">
        <v>13</v>
      </c>
      <c r="P1" s="76">
        <v>14</v>
      </c>
      <c r="Q1" s="76">
        <v>15</v>
      </c>
      <c r="R1" s="76">
        <v>16</v>
      </c>
      <c r="S1" s="76">
        <v>17</v>
      </c>
      <c r="T1" s="76">
        <v>18</v>
      </c>
      <c r="U1" s="76">
        <v>19</v>
      </c>
      <c r="V1" s="76">
        <v>20</v>
      </c>
      <c r="W1" s="76">
        <v>21</v>
      </c>
      <c r="X1" s="76">
        <v>22</v>
      </c>
      <c r="Y1" s="76">
        <v>23</v>
      </c>
      <c r="Z1" s="76">
        <v>24</v>
      </c>
      <c r="AA1" s="76">
        <v>25</v>
      </c>
      <c r="AB1" s="76">
        <v>26</v>
      </c>
      <c r="AC1" s="76">
        <v>27</v>
      </c>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row>
    <row r="2" spans="1:101" s="75" customFormat="1" x14ac:dyDescent="0.3">
      <c r="A2" s="75" t="s">
        <v>319</v>
      </c>
      <c r="B2" s="75" t="s">
        <v>320</v>
      </c>
      <c r="C2" s="75" t="s">
        <v>321</v>
      </c>
      <c r="D2" s="75" t="s">
        <v>322</v>
      </c>
      <c r="E2" s="75" t="s">
        <v>323</v>
      </c>
      <c r="F2" s="75" t="s">
        <v>399</v>
      </c>
      <c r="G2" s="75" t="s">
        <v>400</v>
      </c>
      <c r="H2" s="75" t="s">
        <v>401</v>
      </c>
      <c r="I2" s="75" t="s">
        <v>402</v>
      </c>
      <c r="J2" s="75" t="s">
        <v>403</v>
      </c>
      <c r="K2" s="75" t="s">
        <v>404</v>
      </c>
      <c r="L2" s="75" t="s">
        <v>405</v>
      </c>
      <c r="M2" s="75" t="s">
        <v>406</v>
      </c>
      <c r="N2" s="75" t="s">
        <v>407</v>
      </c>
      <c r="O2" s="75" t="s">
        <v>408</v>
      </c>
      <c r="P2" s="75" t="s">
        <v>409</v>
      </c>
      <c r="Q2" s="75" t="s">
        <v>410</v>
      </c>
      <c r="R2" s="75" t="s">
        <v>411</v>
      </c>
      <c r="S2" s="75" t="s">
        <v>412</v>
      </c>
      <c r="T2" s="75" t="s">
        <v>413</v>
      </c>
      <c r="U2" s="75" t="s">
        <v>414</v>
      </c>
      <c r="V2" s="75" t="s">
        <v>415</v>
      </c>
      <c r="W2" s="75" t="s">
        <v>416</v>
      </c>
      <c r="X2" s="75" t="s">
        <v>417</v>
      </c>
      <c r="Y2" s="75" t="s">
        <v>418</v>
      </c>
      <c r="Z2" s="75" t="s">
        <v>419</v>
      </c>
      <c r="AA2" s="75" t="s">
        <v>420</v>
      </c>
      <c r="AB2" s="75" t="s">
        <v>421</v>
      </c>
      <c r="AC2" s="75" t="s">
        <v>422</v>
      </c>
    </row>
    <row r="3" spans="1:101" x14ac:dyDescent="0.3">
      <c r="A3" s="74" t="s">
        <v>293</v>
      </c>
      <c r="B3" s="74">
        <v>47</v>
      </c>
      <c r="C3" s="74">
        <v>10000291</v>
      </c>
      <c r="D3" s="74" t="s">
        <v>11</v>
      </c>
      <c r="E3" s="74" t="s">
        <v>12</v>
      </c>
      <c r="F3" s="74">
        <v>1330</v>
      </c>
      <c r="G3" s="74">
        <v>4.0999999999999996</v>
      </c>
      <c r="H3" s="74">
        <v>1275</v>
      </c>
      <c r="I3" s="74">
        <v>11.7</v>
      </c>
      <c r="J3" s="74">
        <v>7.6</v>
      </c>
      <c r="K3" s="74">
        <v>68.8</v>
      </c>
      <c r="L3" s="74">
        <v>78.3</v>
      </c>
      <c r="M3" s="74">
        <v>80.7</v>
      </c>
      <c r="N3" s="74">
        <v>745</v>
      </c>
      <c r="O3" s="74">
        <v>3</v>
      </c>
      <c r="P3" s="74">
        <v>720</v>
      </c>
      <c r="Q3" s="74">
        <v>10.4</v>
      </c>
      <c r="R3" s="74">
        <v>5</v>
      </c>
      <c r="S3" s="74">
        <v>76.3</v>
      </c>
      <c r="T3" s="74">
        <v>82.1</v>
      </c>
      <c r="U3" s="74">
        <v>84.6</v>
      </c>
      <c r="V3" s="74">
        <v>2075</v>
      </c>
      <c r="W3" s="74">
        <v>3.7</v>
      </c>
      <c r="X3" s="74">
        <v>2000</v>
      </c>
      <c r="Y3" s="74">
        <v>11.3</v>
      </c>
      <c r="Z3" s="74">
        <v>6.7</v>
      </c>
      <c r="AA3" s="74">
        <v>71.5</v>
      </c>
      <c r="AB3" s="74">
        <v>79.7</v>
      </c>
      <c r="AC3" s="74">
        <v>82.1</v>
      </c>
    </row>
    <row r="4" spans="1:101" x14ac:dyDescent="0.3">
      <c r="A4" s="74" t="s">
        <v>293</v>
      </c>
      <c r="B4" s="74">
        <v>108</v>
      </c>
      <c r="C4" s="74">
        <v>10007759</v>
      </c>
      <c r="D4" s="74" t="s">
        <v>16</v>
      </c>
      <c r="E4" s="74" t="s">
        <v>17</v>
      </c>
      <c r="F4" s="74">
        <v>745</v>
      </c>
      <c r="G4" s="74">
        <v>2.8</v>
      </c>
      <c r="H4" s="74">
        <v>725</v>
      </c>
      <c r="I4" s="74">
        <v>11.9</v>
      </c>
      <c r="J4" s="74">
        <v>5.2</v>
      </c>
      <c r="K4" s="74">
        <v>70.2</v>
      </c>
      <c r="L4" s="74">
        <v>80.099999999999994</v>
      </c>
      <c r="M4" s="74">
        <v>82.9</v>
      </c>
      <c r="N4" s="74">
        <v>715</v>
      </c>
      <c r="O4" s="74">
        <v>1.5</v>
      </c>
      <c r="P4" s="74">
        <v>705</v>
      </c>
      <c r="Q4" s="74">
        <v>13.5</v>
      </c>
      <c r="R4" s="74">
        <v>7.3</v>
      </c>
      <c r="S4" s="74">
        <v>71.8</v>
      </c>
      <c r="T4" s="74">
        <v>77.8</v>
      </c>
      <c r="U4" s="74">
        <v>79.2</v>
      </c>
      <c r="V4" s="74">
        <v>1460</v>
      </c>
      <c r="W4" s="74">
        <v>2.2000000000000002</v>
      </c>
      <c r="X4" s="74">
        <v>1430</v>
      </c>
      <c r="Y4" s="74">
        <v>12.7</v>
      </c>
      <c r="Z4" s="74">
        <v>6.2</v>
      </c>
      <c r="AA4" s="74">
        <v>71</v>
      </c>
      <c r="AB4" s="74">
        <v>79</v>
      </c>
      <c r="AC4" s="74">
        <v>81.099999999999994</v>
      </c>
    </row>
    <row r="5" spans="1:101" x14ac:dyDescent="0.3">
      <c r="A5" s="74" t="s">
        <v>293</v>
      </c>
      <c r="B5" s="74">
        <v>48</v>
      </c>
      <c r="C5" s="74">
        <v>10000571</v>
      </c>
      <c r="D5" s="74" t="s">
        <v>19</v>
      </c>
      <c r="E5" s="74" t="s">
        <v>20</v>
      </c>
      <c r="F5" s="74">
        <v>840</v>
      </c>
      <c r="G5" s="74">
        <v>3.6</v>
      </c>
      <c r="H5" s="74">
        <v>810</v>
      </c>
      <c r="I5" s="74">
        <v>9.1</v>
      </c>
      <c r="J5" s="74">
        <v>7.1</v>
      </c>
      <c r="K5" s="74">
        <v>75.2</v>
      </c>
      <c r="L5" s="74">
        <v>81.8</v>
      </c>
      <c r="M5" s="74">
        <v>83.7</v>
      </c>
      <c r="N5" s="74">
        <v>355</v>
      </c>
      <c r="O5" s="74">
        <v>1.1000000000000001</v>
      </c>
      <c r="P5" s="74">
        <v>350</v>
      </c>
      <c r="Q5" s="74">
        <v>12.5</v>
      </c>
      <c r="R5" s="74">
        <v>7.7</v>
      </c>
      <c r="S5" s="74">
        <v>72.900000000000006</v>
      </c>
      <c r="T5" s="74">
        <v>77.2</v>
      </c>
      <c r="U5" s="74">
        <v>79.8</v>
      </c>
      <c r="V5" s="74">
        <v>1195</v>
      </c>
      <c r="W5" s="74">
        <v>2.8</v>
      </c>
      <c r="X5" s="74">
        <v>1165</v>
      </c>
      <c r="Y5" s="74">
        <v>10.1</v>
      </c>
      <c r="Z5" s="74">
        <v>7.3</v>
      </c>
      <c r="AA5" s="74">
        <v>74.5</v>
      </c>
      <c r="AB5" s="74">
        <v>80.400000000000006</v>
      </c>
      <c r="AC5" s="74">
        <v>82.5</v>
      </c>
    </row>
    <row r="6" spans="1:101" x14ac:dyDescent="0.3">
      <c r="A6" s="74" t="s">
        <v>293</v>
      </c>
      <c r="B6" s="74">
        <v>109</v>
      </c>
      <c r="C6" s="74">
        <v>10007850</v>
      </c>
      <c r="D6" s="74" t="s">
        <v>19</v>
      </c>
      <c r="E6" s="74" t="s">
        <v>23</v>
      </c>
      <c r="F6" s="74">
        <v>755</v>
      </c>
      <c r="G6" s="74">
        <v>4.2</v>
      </c>
      <c r="H6" s="74">
        <v>720</v>
      </c>
      <c r="I6" s="74" t="s">
        <v>396</v>
      </c>
      <c r="J6" s="74" t="s">
        <v>396</v>
      </c>
      <c r="K6" s="74">
        <v>68.2</v>
      </c>
      <c r="L6" s="74">
        <v>81</v>
      </c>
      <c r="M6" s="74">
        <v>84</v>
      </c>
      <c r="N6" s="74">
        <v>920</v>
      </c>
      <c r="O6" s="74">
        <v>2.5</v>
      </c>
      <c r="P6" s="74">
        <v>895</v>
      </c>
      <c r="Q6" s="74" t="s">
        <v>396</v>
      </c>
      <c r="R6" s="74" t="s">
        <v>396</v>
      </c>
      <c r="S6" s="74">
        <v>68</v>
      </c>
      <c r="T6" s="74">
        <v>77.3</v>
      </c>
      <c r="U6" s="74">
        <v>82</v>
      </c>
      <c r="V6" s="74">
        <v>1670</v>
      </c>
      <c r="W6" s="74">
        <v>3.3</v>
      </c>
      <c r="X6" s="74">
        <v>1615</v>
      </c>
      <c r="Y6" s="74">
        <v>11.9</v>
      </c>
      <c r="Z6" s="74">
        <v>5.2</v>
      </c>
      <c r="AA6" s="74">
        <v>68.099999999999994</v>
      </c>
      <c r="AB6" s="74">
        <v>79</v>
      </c>
      <c r="AC6" s="74">
        <v>82.9</v>
      </c>
    </row>
    <row r="7" spans="1:101" x14ac:dyDescent="0.3">
      <c r="A7" s="74" t="s">
        <v>293</v>
      </c>
      <c r="B7" s="74">
        <v>26</v>
      </c>
      <c r="C7" s="74">
        <v>10007152</v>
      </c>
      <c r="D7" s="74" t="s">
        <v>11</v>
      </c>
      <c r="E7" s="74" t="s">
        <v>25</v>
      </c>
      <c r="F7" s="74">
        <v>955</v>
      </c>
      <c r="G7" s="74">
        <v>3.9</v>
      </c>
      <c r="H7" s="74">
        <v>920</v>
      </c>
      <c r="I7" s="74">
        <v>12.1</v>
      </c>
      <c r="J7" s="74">
        <v>7.2</v>
      </c>
      <c r="K7" s="74">
        <v>69.599999999999994</v>
      </c>
      <c r="L7" s="74">
        <v>78.3</v>
      </c>
      <c r="M7" s="74">
        <v>80.7</v>
      </c>
      <c r="N7" s="74">
        <v>540</v>
      </c>
      <c r="O7" s="74">
        <v>1.7</v>
      </c>
      <c r="P7" s="74">
        <v>530</v>
      </c>
      <c r="Q7" s="74">
        <v>11.7</v>
      </c>
      <c r="R7" s="74">
        <v>8.6</v>
      </c>
      <c r="S7" s="74">
        <v>72.7</v>
      </c>
      <c r="T7" s="74">
        <v>77.8</v>
      </c>
      <c r="U7" s="74">
        <v>79.7</v>
      </c>
      <c r="V7" s="74">
        <v>1495</v>
      </c>
      <c r="W7" s="74">
        <v>3.1</v>
      </c>
      <c r="X7" s="74">
        <v>1450</v>
      </c>
      <c r="Y7" s="74">
        <v>11.9</v>
      </c>
      <c r="Z7" s="74">
        <v>7.7</v>
      </c>
      <c r="AA7" s="74">
        <v>70.8</v>
      </c>
      <c r="AB7" s="74">
        <v>78.099999999999994</v>
      </c>
      <c r="AC7" s="74">
        <v>80.3</v>
      </c>
    </row>
    <row r="8" spans="1:101" x14ac:dyDescent="0.3">
      <c r="A8" s="74" t="s">
        <v>293</v>
      </c>
      <c r="B8" s="74">
        <v>127</v>
      </c>
      <c r="C8" s="74">
        <v>10007760</v>
      </c>
      <c r="D8" s="74" t="s">
        <v>27</v>
      </c>
      <c r="E8" s="74" t="s">
        <v>28</v>
      </c>
      <c r="F8" s="74">
        <v>345</v>
      </c>
      <c r="G8" s="74">
        <v>12.4</v>
      </c>
      <c r="H8" s="74">
        <v>305</v>
      </c>
      <c r="I8" s="74">
        <v>20.8</v>
      </c>
      <c r="J8" s="74">
        <v>8.9</v>
      </c>
      <c r="K8" s="74">
        <v>53.1</v>
      </c>
      <c r="L8" s="74">
        <v>63.7</v>
      </c>
      <c r="M8" s="74">
        <v>70.3</v>
      </c>
      <c r="N8" s="74">
        <v>250</v>
      </c>
      <c r="O8" s="74">
        <v>6.3</v>
      </c>
      <c r="P8" s="74">
        <v>235</v>
      </c>
      <c r="Q8" s="74">
        <v>20.3</v>
      </c>
      <c r="R8" s="74">
        <v>5.9</v>
      </c>
      <c r="S8" s="74">
        <v>59.3</v>
      </c>
      <c r="T8" s="74">
        <v>69.099999999999994</v>
      </c>
      <c r="U8" s="74">
        <v>73.7</v>
      </c>
      <c r="V8" s="74">
        <v>600</v>
      </c>
      <c r="W8" s="74">
        <v>9.9</v>
      </c>
      <c r="X8" s="74">
        <v>540</v>
      </c>
      <c r="Y8" s="74">
        <v>20.6</v>
      </c>
      <c r="Z8" s="74">
        <v>7.6</v>
      </c>
      <c r="AA8" s="74">
        <v>55.8</v>
      </c>
      <c r="AB8" s="74">
        <v>66</v>
      </c>
      <c r="AC8" s="74">
        <v>71.8</v>
      </c>
    </row>
    <row r="9" spans="1:101" x14ac:dyDescent="0.3">
      <c r="A9" s="74" t="s">
        <v>293</v>
      </c>
      <c r="B9" s="74">
        <v>52</v>
      </c>
      <c r="C9" s="74">
        <v>10007140</v>
      </c>
      <c r="D9" s="74" t="s">
        <v>16</v>
      </c>
      <c r="E9" s="74" t="s">
        <v>30</v>
      </c>
      <c r="F9" s="74">
        <v>2085</v>
      </c>
      <c r="G9" s="74">
        <v>4.7</v>
      </c>
      <c r="H9" s="74">
        <v>1990</v>
      </c>
      <c r="I9" s="74">
        <v>11.9</v>
      </c>
      <c r="J9" s="74">
        <v>6.1</v>
      </c>
      <c r="K9" s="74">
        <v>71.900000000000006</v>
      </c>
      <c r="L9" s="74">
        <v>80.2</v>
      </c>
      <c r="M9" s="74">
        <v>82</v>
      </c>
      <c r="N9" s="74">
        <v>1045</v>
      </c>
      <c r="O9" s="74">
        <v>1.8</v>
      </c>
      <c r="P9" s="74">
        <v>1030</v>
      </c>
      <c r="Q9" s="74">
        <v>10.4</v>
      </c>
      <c r="R9" s="74">
        <v>7.6</v>
      </c>
      <c r="S9" s="74">
        <v>74.900000000000006</v>
      </c>
      <c r="T9" s="74">
        <v>80.400000000000006</v>
      </c>
      <c r="U9" s="74">
        <v>82</v>
      </c>
      <c r="V9" s="74">
        <v>3130</v>
      </c>
      <c r="W9" s="74">
        <v>3.7</v>
      </c>
      <c r="X9" s="74">
        <v>3015</v>
      </c>
      <c r="Y9" s="74">
        <v>11.4</v>
      </c>
      <c r="Z9" s="74">
        <v>6.6</v>
      </c>
      <c r="AA9" s="74">
        <v>72.900000000000006</v>
      </c>
      <c r="AB9" s="74">
        <v>80.3</v>
      </c>
      <c r="AC9" s="74">
        <v>82</v>
      </c>
    </row>
    <row r="10" spans="1:101" x14ac:dyDescent="0.3">
      <c r="A10" s="74" t="s">
        <v>293</v>
      </c>
      <c r="B10" s="74">
        <v>110</v>
      </c>
      <c r="C10" s="74">
        <v>10006840</v>
      </c>
      <c r="D10" s="74" t="s">
        <v>16</v>
      </c>
      <c r="E10" s="74" t="s">
        <v>32</v>
      </c>
      <c r="F10" s="74">
        <v>2325</v>
      </c>
      <c r="G10" s="74">
        <v>1.7</v>
      </c>
      <c r="H10" s="74">
        <v>2285</v>
      </c>
      <c r="I10" s="74">
        <v>10.6</v>
      </c>
      <c r="J10" s="74">
        <v>6.5</v>
      </c>
      <c r="K10" s="74">
        <v>67.900000000000006</v>
      </c>
      <c r="L10" s="74">
        <v>79.5</v>
      </c>
      <c r="M10" s="74">
        <v>82.8</v>
      </c>
      <c r="N10" s="74">
        <v>1635</v>
      </c>
      <c r="O10" s="74">
        <v>1.4</v>
      </c>
      <c r="P10" s="74">
        <v>1610</v>
      </c>
      <c r="Q10" s="74">
        <v>11</v>
      </c>
      <c r="R10" s="74">
        <v>8.1</v>
      </c>
      <c r="S10" s="74">
        <v>67</v>
      </c>
      <c r="T10" s="74">
        <v>77</v>
      </c>
      <c r="U10" s="74">
        <v>80.900000000000006</v>
      </c>
      <c r="V10" s="74">
        <v>3955</v>
      </c>
      <c r="W10" s="74">
        <v>1.6</v>
      </c>
      <c r="X10" s="74">
        <v>3895</v>
      </c>
      <c r="Y10" s="74">
        <v>10.8</v>
      </c>
      <c r="Z10" s="74">
        <v>7.2</v>
      </c>
      <c r="AA10" s="74">
        <v>67.599999999999994</v>
      </c>
      <c r="AB10" s="74">
        <v>78.5</v>
      </c>
      <c r="AC10" s="74">
        <v>82</v>
      </c>
    </row>
    <row r="11" spans="1:101" x14ac:dyDescent="0.3">
      <c r="A11" s="74" t="s">
        <v>293</v>
      </c>
      <c r="B11" s="74">
        <v>200</v>
      </c>
      <c r="C11" s="74">
        <v>10000712</v>
      </c>
      <c r="D11" s="74" t="s">
        <v>16</v>
      </c>
      <c r="E11" s="74" t="s">
        <v>34</v>
      </c>
      <c r="F11" s="74">
        <v>345</v>
      </c>
      <c r="G11" s="74">
        <v>2</v>
      </c>
      <c r="H11" s="74">
        <v>340</v>
      </c>
      <c r="I11" s="74">
        <v>11.8</v>
      </c>
      <c r="J11" s="74">
        <v>6.2</v>
      </c>
      <c r="K11" s="74" t="s">
        <v>396</v>
      </c>
      <c r="L11" s="74" t="s">
        <v>396</v>
      </c>
      <c r="M11" s="74">
        <v>82</v>
      </c>
      <c r="N11" s="74">
        <v>135</v>
      </c>
      <c r="O11" s="74">
        <v>1.5</v>
      </c>
      <c r="P11" s="74">
        <v>135</v>
      </c>
      <c r="Q11" s="74">
        <v>13.3</v>
      </c>
      <c r="R11" s="74">
        <v>7.4</v>
      </c>
      <c r="S11" s="74" t="s">
        <v>396</v>
      </c>
      <c r="T11" s="74" t="s">
        <v>396</v>
      </c>
      <c r="U11" s="74">
        <v>79.3</v>
      </c>
      <c r="V11" s="74">
        <v>480</v>
      </c>
      <c r="W11" s="74">
        <v>1.9</v>
      </c>
      <c r="X11" s="74">
        <v>475</v>
      </c>
      <c r="Y11" s="74">
        <v>12.3</v>
      </c>
      <c r="Z11" s="74">
        <v>6.6</v>
      </c>
      <c r="AA11" s="74">
        <v>75.5</v>
      </c>
      <c r="AB11" s="74">
        <v>80.3</v>
      </c>
      <c r="AC11" s="74">
        <v>81.2</v>
      </c>
    </row>
    <row r="12" spans="1:101" x14ac:dyDescent="0.3">
      <c r="A12" s="74" t="s">
        <v>293</v>
      </c>
      <c r="B12" s="74">
        <v>7</v>
      </c>
      <c r="C12" s="74">
        <v>10007811</v>
      </c>
      <c r="D12" s="74" t="s">
        <v>36</v>
      </c>
      <c r="E12" s="74" t="s">
        <v>37</v>
      </c>
      <c r="F12" s="74">
        <v>335</v>
      </c>
      <c r="G12" s="74">
        <v>2.1</v>
      </c>
      <c r="H12" s="74">
        <v>330</v>
      </c>
      <c r="I12" s="74" t="s">
        <v>396</v>
      </c>
      <c r="J12" s="74" t="s">
        <v>396</v>
      </c>
      <c r="K12" s="74" t="s">
        <v>396</v>
      </c>
      <c r="L12" s="74" t="s">
        <v>396</v>
      </c>
      <c r="M12" s="74" t="s">
        <v>396</v>
      </c>
      <c r="N12" s="74">
        <v>50</v>
      </c>
      <c r="O12" s="74">
        <v>3.8</v>
      </c>
      <c r="P12" s="74">
        <v>50</v>
      </c>
      <c r="Q12" s="74" t="s">
        <v>396</v>
      </c>
      <c r="R12" s="74" t="s">
        <v>396</v>
      </c>
      <c r="S12" s="74" t="s">
        <v>396</v>
      </c>
      <c r="T12" s="74" t="s">
        <v>396</v>
      </c>
      <c r="U12" s="74" t="s">
        <v>396</v>
      </c>
      <c r="V12" s="74">
        <v>385</v>
      </c>
      <c r="W12" s="74">
        <v>2.2999999999999998</v>
      </c>
      <c r="X12" s="74">
        <v>380</v>
      </c>
      <c r="Y12" s="74" t="s">
        <v>396</v>
      </c>
      <c r="Z12" s="74" t="s">
        <v>396</v>
      </c>
      <c r="AA12" s="74">
        <v>74.3</v>
      </c>
      <c r="AB12" s="74">
        <v>79.400000000000006</v>
      </c>
      <c r="AC12" s="74">
        <v>81</v>
      </c>
    </row>
    <row r="13" spans="1:101" x14ac:dyDescent="0.3">
      <c r="A13" s="74" t="s">
        <v>293</v>
      </c>
      <c r="B13" s="74">
        <v>49</v>
      </c>
      <c r="C13" s="74">
        <v>10006841</v>
      </c>
      <c r="D13" s="74" t="s">
        <v>39</v>
      </c>
      <c r="E13" s="74" t="s">
        <v>40</v>
      </c>
      <c r="F13" s="74">
        <v>370</v>
      </c>
      <c r="G13" s="74">
        <v>4.3</v>
      </c>
      <c r="H13" s="74">
        <v>355</v>
      </c>
      <c r="I13" s="74" t="s">
        <v>396</v>
      </c>
      <c r="J13" s="74" t="s">
        <v>396</v>
      </c>
      <c r="K13" s="74" t="s">
        <v>396</v>
      </c>
      <c r="L13" s="74" t="s">
        <v>396</v>
      </c>
      <c r="M13" s="74">
        <v>82.3</v>
      </c>
      <c r="N13" s="74">
        <v>370</v>
      </c>
      <c r="O13" s="74">
        <v>1.3</v>
      </c>
      <c r="P13" s="74">
        <v>365</v>
      </c>
      <c r="Q13" s="74" t="s">
        <v>396</v>
      </c>
      <c r="R13" s="74" t="s">
        <v>396</v>
      </c>
      <c r="S13" s="74" t="s">
        <v>396</v>
      </c>
      <c r="T13" s="74" t="s">
        <v>396</v>
      </c>
      <c r="U13" s="74">
        <v>80.7</v>
      </c>
      <c r="V13" s="74">
        <v>745</v>
      </c>
      <c r="W13" s="74">
        <v>2.8</v>
      </c>
      <c r="X13" s="74">
        <v>720</v>
      </c>
      <c r="Y13" s="74">
        <v>11.1</v>
      </c>
      <c r="Z13" s="74">
        <v>7.5</v>
      </c>
      <c r="AA13" s="74">
        <v>74</v>
      </c>
      <c r="AB13" s="74">
        <v>80.3</v>
      </c>
      <c r="AC13" s="74">
        <v>81.400000000000006</v>
      </c>
    </row>
    <row r="14" spans="1:101" x14ac:dyDescent="0.3">
      <c r="A14" s="74" t="s">
        <v>293</v>
      </c>
      <c r="B14" s="74">
        <v>197</v>
      </c>
      <c r="C14" s="74">
        <v>10000385</v>
      </c>
      <c r="D14" s="74" t="s">
        <v>19</v>
      </c>
      <c r="E14" s="74" t="s">
        <v>42</v>
      </c>
      <c r="F14" s="74">
        <v>235</v>
      </c>
      <c r="G14" s="74">
        <v>2.1</v>
      </c>
      <c r="H14" s="74">
        <v>230</v>
      </c>
      <c r="I14" s="74">
        <v>10</v>
      </c>
      <c r="J14" s="74">
        <v>8.1999999999999993</v>
      </c>
      <c r="K14" s="74" t="s">
        <v>396</v>
      </c>
      <c r="L14" s="74" t="s">
        <v>396</v>
      </c>
      <c r="M14" s="74">
        <v>81.8</v>
      </c>
      <c r="N14" s="74">
        <v>200</v>
      </c>
      <c r="O14" s="74">
        <v>2.5</v>
      </c>
      <c r="P14" s="74">
        <v>195</v>
      </c>
      <c r="Q14" s="74">
        <v>10.7</v>
      </c>
      <c r="R14" s="74">
        <v>6.6</v>
      </c>
      <c r="S14" s="74" t="s">
        <v>396</v>
      </c>
      <c r="T14" s="74" t="s">
        <v>396</v>
      </c>
      <c r="U14" s="74">
        <v>82.7</v>
      </c>
      <c r="V14" s="74">
        <v>440</v>
      </c>
      <c r="W14" s="74">
        <v>2.2999999999999998</v>
      </c>
      <c r="X14" s="74">
        <v>430</v>
      </c>
      <c r="Y14" s="74">
        <v>10.3</v>
      </c>
      <c r="Z14" s="74">
        <v>7.5</v>
      </c>
      <c r="AA14" s="74" t="s">
        <v>396</v>
      </c>
      <c r="AB14" s="74" t="s">
        <v>396</v>
      </c>
      <c r="AC14" s="74">
        <v>82.2</v>
      </c>
    </row>
    <row r="15" spans="1:101" x14ac:dyDescent="0.3">
      <c r="A15" s="74" t="s">
        <v>293</v>
      </c>
      <c r="B15" s="74">
        <v>50</v>
      </c>
      <c r="C15" s="74">
        <v>10000824</v>
      </c>
      <c r="D15" s="74" t="s">
        <v>19</v>
      </c>
      <c r="E15" s="74" t="s">
        <v>44</v>
      </c>
      <c r="F15" s="74">
        <v>1290</v>
      </c>
      <c r="G15" s="74">
        <v>3.5</v>
      </c>
      <c r="H15" s="74">
        <v>1245</v>
      </c>
      <c r="I15" s="74">
        <v>12.6</v>
      </c>
      <c r="J15" s="74">
        <v>6</v>
      </c>
      <c r="K15" s="74">
        <v>74.5</v>
      </c>
      <c r="L15" s="74">
        <v>80.099999999999994</v>
      </c>
      <c r="M15" s="74">
        <v>81.400000000000006</v>
      </c>
      <c r="N15" s="74">
        <v>1135</v>
      </c>
      <c r="O15" s="74">
        <v>1.9</v>
      </c>
      <c r="P15" s="74">
        <v>1115</v>
      </c>
      <c r="Q15" s="74">
        <v>11</v>
      </c>
      <c r="R15" s="74">
        <v>6.4</v>
      </c>
      <c r="S15" s="74">
        <v>77.2</v>
      </c>
      <c r="T15" s="74">
        <v>81.7</v>
      </c>
      <c r="U15" s="74">
        <v>82.7</v>
      </c>
      <c r="V15" s="74">
        <v>2430</v>
      </c>
      <c r="W15" s="74">
        <v>2.8</v>
      </c>
      <c r="X15" s="74">
        <v>2360</v>
      </c>
      <c r="Y15" s="74">
        <v>11.8</v>
      </c>
      <c r="Z15" s="74">
        <v>6.2</v>
      </c>
      <c r="AA15" s="74">
        <v>75.8</v>
      </c>
      <c r="AB15" s="74">
        <v>80.900000000000006</v>
      </c>
      <c r="AC15" s="74">
        <v>82</v>
      </c>
    </row>
    <row r="16" spans="1:101" x14ac:dyDescent="0.3">
      <c r="A16" s="74" t="s">
        <v>293</v>
      </c>
      <c r="B16" s="74">
        <v>111</v>
      </c>
      <c r="C16" s="74">
        <v>10007785</v>
      </c>
      <c r="D16" s="74" t="s">
        <v>46</v>
      </c>
      <c r="E16" s="74" t="s">
        <v>47</v>
      </c>
      <c r="F16" s="74">
        <v>865</v>
      </c>
      <c r="G16" s="74">
        <v>4.3</v>
      </c>
      <c r="H16" s="74">
        <v>830</v>
      </c>
      <c r="I16" s="74">
        <v>14.6</v>
      </c>
      <c r="J16" s="74">
        <v>8</v>
      </c>
      <c r="K16" s="74">
        <v>62.2</v>
      </c>
      <c r="L16" s="74">
        <v>74.400000000000006</v>
      </c>
      <c r="M16" s="74">
        <v>77.400000000000006</v>
      </c>
      <c r="N16" s="74">
        <v>710</v>
      </c>
      <c r="O16" s="74">
        <v>1.3</v>
      </c>
      <c r="P16" s="74">
        <v>705</v>
      </c>
      <c r="Q16" s="74">
        <v>13.5</v>
      </c>
      <c r="R16" s="74">
        <v>6.8</v>
      </c>
      <c r="S16" s="74">
        <v>69.7</v>
      </c>
      <c r="T16" s="74">
        <v>77.099999999999994</v>
      </c>
      <c r="U16" s="74">
        <v>79.7</v>
      </c>
      <c r="V16" s="74">
        <v>1580</v>
      </c>
      <c r="W16" s="74">
        <v>2.9</v>
      </c>
      <c r="X16" s="74">
        <v>1530</v>
      </c>
      <c r="Y16" s="74">
        <v>14.1</v>
      </c>
      <c r="Z16" s="74">
        <v>7.4</v>
      </c>
      <c r="AA16" s="74">
        <v>65.7</v>
      </c>
      <c r="AB16" s="74">
        <v>75.7</v>
      </c>
      <c r="AC16" s="74">
        <v>78.5</v>
      </c>
    </row>
    <row r="17" spans="1:29" x14ac:dyDescent="0.3">
      <c r="A17" s="74" t="s">
        <v>293</v>
      </c>
      <c r="B17" s="74">
        <v>51</v>
      </c>
      <c r="C17" s="74">
        <v>10000886</v>
      </c>
      <c r="D17" s="74" t="s">
        <v>49</v>
      </c>
      <c r="E17" s="74" t="s">
        <v>50</v>
      </c>
      <c r="F17" s="74">
        <v>1690</v>
      </c>
      <c r="G17" s="74">
        <v>4.4000000000000004</v>
      </c>
      <c r="H17" s="74">
        <v>1615</v>
      </c>
      <c r="I17" s="74">
        <v>11.5</v>
      </c>
      <c r="J17" s="74">
        <v>5.8</v>
      </c>
      <c r="K17" s="74">
        <v>72.599999999999994</v>
      </c>
      <c r="L17" s="74">
        <v>81.099999999999994</v>
      </c>
      <c r="M17" s="74">
        <v>82.7</v>
      </c>
      <c r="N17" s="74">
        <v>1115</v>
      </c>
      <c r="O17" s="74">
        <v>1.9</v>
      </c>
      <c r="P17" s="74">
        <v>1095</v>
      </c>
      <c r="Q17" s="74">
        <v>13.1</v>
      </c>
      <c r="R17" s="74">
        <v>6.6</v>
      </c>
      <c r="S17" s="74">
        <v>72.599999999999994</v>
      </c>
      <c r="T17" s="74">
        <v>79</v>
      </c>
      <c r="U17" s="74">
        <v>80.3</v>
      </c>
      <c r="V17" s="74">
        <v>2805</v>
      </c>
      <c r="W17" s="74">
        <v>3.4</v>
      </c>
      <c r="X17" s="74">
        <v>2710</v>
      </c>
      <c r="Y17" s="74">
        <v>12.1</v>
      </c>
      <c r="Z17" s="74">
        <v>6.1</v>
      </c>
      <c r="AA17" s="74">
        <v>72.599999999999994</v>
      </c>
      <c r="AB17" s="74">
        <v>80.3</v>
      </c>
      <c r="AC17" s="74">
        <v>81.8</v>
      </c>
    </row>
    <row r="18" spans="1:29" x14ac:dyDescent="0.3">
      <c r="A18" s="74" t="s">
        <v>293</v>
      </c>
      <c r="B18" s="74">
        <v>112</v>
      </c>
      <c r="C18" s="74">
        <v>10007786</v>
      </c>
      <c r="D18" s="74" t="s">
        <v>19</v>
      </c>
      <c r="E18" s="74" t="s">
        <v>52</v>
      </c>
      <c r="F18" s="74">
        <v>1560</v>
      </c>
      <c r="G18" s="74">
        <v>2.6</v>
      </c>
      <c r="H18" s="74">
        <v>1520</v>
      </c>
      <c r="I18" s="74">
        <v>11</v>
      </c>
      <c r="J18" s="74">
        <v>7.2</v>
      </c>
      <c r="K18" s="74">
        <v>65.7</v>
      </c>
      <c r="L18" s="74">
        <v>77.2</v>
      </c>
      <c r="M18" s="74">
        <v>81.8</v>
      </c>
      <c r="N18" s="74">
        <v>1355</v>
      </c>
      <c r="O18" s="74">
        <v>1.3</v>
      </c>
      <c r="P18" s="74">
        <v>1335</v>
      </c>
      <c r="Q18" s="74">
        <v>12.6</v>
      </c>
      <c r="R18" s="74">
        <v>6.8</v>
      </c>
      <c r="S18" s="74">
        <v>64.400000000000006</v>
      </c>
      <c r="T18" s="74">
        <v>76.5</v>
      </c>
      <c r="U18" s="74">
        <v>80.5</v>
      </c>
      <c r="V18" s="74">
        <v>2915</v>
      </c>
      <c r="W18" s="74">
        <v>2</v>
      </c>
      <c r="X18" s="74">
        <v>2855</v>
      </c>
      <c r="Y18" s="74">
        <v>11.8</v>
      </c>
      <c r="Z18" s="74">
        <v>7</v>
      </c>
      <c r="AA18" s="74">
        <v>65.099999999999994</v>
      </c>
      <c r="AB18" s="74">
        <v>76.900000000000006</v>
      </c>
      <c r="AC18" s="74">
        <v>81.2</v>
      </c>
    </row>
    <row r="19" spans="1:29" x14ac:dyDescent="0.3">
      <c r="A19" s="74" t="s">
        <v>293</v>
      </c>
      <c r="B19" s="74">
        <v>113</v>
      </c>
      <c r="C19" s="74">
        <v>10000961</v>
      </c>
      <c r="D19" s="74" t="s">
        <v>27</v>
      </c>
      <c r="E19" s="74" t="s">
        <v>54</v>
      </c>
      <c r="F19" s="74">
        <v>1270</v>
      </c>
      <c r="G19" s="74">
        <v>3.1</v>
      </c>
      <c r="H19" s="74">
        <v>1230</v>
      </c>
      <c r="I19" s="74">
        <v>9.9</v>
      </c>
      <c r="J19" s="74">
        <v>9.3000000000000007</v>
      </c>
      <c r="K19" s="74">
        <v>71.3</v>
      </c>
      <c r="L19" s="74">
        <v>78.3</v>
      </c>
      <c r="M19" s="74">
        <v>80.8</v>
      </c>
      <c r="N19" s="74">
        <v>1010</v>
      </c>
      <c r="O19" s="74">
        <v>1.8</v>
      </c>
      <c r="P19" s="74">
        <v>995</v>
      </c>
      <c r="Q19" s="74">
        <v>12.1</v>
      </c>
      <c r="R19" s="74">
        <v>8.6</v>
      </c>
      <c r="S19" s="74">
        <v>71.7</v>
      </c>
      <c r="T19" s="74">
        <v>77.900000000000006</v>
      </c>
      <c r="U19" s="74">
        <v>79.400000000000006</v>
      </c>
      <c r="V19" s="74">
        <v>2280</v>
      </c>
      <c r="W19" s="74">
        <v>2.5</v>
      </c>
      <c r="X19" s="74">
        <v>2225</v>
      </c>
      <c r="Y19" s="74">
        <v>10.9</v>
      </c>
      <c r="Z19" s="74">
        <v>8.9</v>
      </c>
      <c r="AA19" s="74">
        <v>71.5</v>
      </c>
      <c r="AB19" s="74">
        <v>78.099999999999994</v>
      </c>
      <c r="AC19" s="74">
        <v>80.2</v>
      </c>
    </row>
    <row r="20" spans="1:29" x14ac:dyDescent="0.3">
      <c r="A20" s="74" t="s">
        <v>293</v>
      </c>
      <c r="B20" s="74">
        <v>9</v>
      </c>
      <c r="C20" s="74">
        <v>10000975</v>
      </c>
      <c r="D20" s="74" t="s">
        <v>49</v>
      </c>
      <c r="E20" s="74" t="s">
        <v>56</v>
      </c>
      <c r="F20" s="74">
        <v>625</v>
      </c>
      <c r="G20" s="74">
        <v>3.8</v>
      </c>
      <c r="H20" s="74">
        <v>605</v>
      </c>
      <c r="I20" s="74">
        <v>13.6</v>
      </c>
      <c r="J20" s="74">
        <v>7.3</v>
      </c>
      <c r="K20" s="74" t="s">
        <v>396</v>
      </c>
      <c r="L20" s="74" t="s">
        <v>396</v>
      </c>
      <c r="M20" s="74">
        <v>79.099999999999994</v>
      </c>
      <c r="N20" s="74">
        <v>500</v>
      </c>
      <c r="O20" s="74">
        <v>1.8</v>
      </c>
      <c r="P20" s="74">
        <v>490</v>
      </c>
      <c r="Q20" s="74">
        <v>12.8</v>
      </c>
      <c r="R20" s="74">
        <v>5.9</v>
      </c>
      <c r="S20" s="74" t="s">
        <v>396</v>
      </c>
      <c r="T20" s="74" t="s">
        <v>396</v>
      </c>
      <c r="U20" s="74">
        <v>81.3</v>
      </c>
      <c r="V20" s="74">
        <v>1130</v>
      </c>
      <c r="W20" s="74">
        <v>2.9</v>
      </c>
      <c r="X20" s="74">
        <v>1095</v>
      </c>
      <c r="Y20" s="74">
        <v>13.2</v>
      </c>
      <c r="Z20" s="74">
        <v>6.7</v>
      </c>
      <c r="AA20" s="74">
        <v>74.2</v>
      </c>
      <c r="AB20" s="74">
        <v>78.7</v>
      </c>
      <c r="AC20" s="74">
        <v>80.099999999999994</v>
      </c>
    </row>
    <row r="21" spans="1:29" x14ac:dyDescent="0.3">
      <c r="A21" s="74" t="s">
        <v>293</v>
      </c>
      <c r="B21" s="74">
        <v>203</v>
      </c>
      <c r="C21" s="74">
        <v>10007787</v>
      </c>
      <c r="D21" s="74" t="s">
        <v>49</v>
      </c>
      <c r="E21" s="74" t="s">
        <v>58</v>
      </c>
      <c r="F21" s="74">
        <v>40</v>
      </c>
      <c r="G21" s="74">
        <v>12.5</v>
      </c>
      <c r="H21" s="74">
        <v>35</v>
      </c>
      <c r="I21" s="74">
        <v>22.9</v>
      </c>
      <c r="J21" s="74">
        <v>11.4</v>
      </c>
      <c r="K21" s="74" t="s">
        <v>396</v>
      </c>
      <c r="L21" s="74" t="s">
        <v>396</v>
      </c>
      <c r="M21" s="74">
        <v>65.7</v>
      </c>
      <c r="N21" s="74">
        <v>40</v>
      </c>
      <c r="O21" s="74">
        <v>7.9</v>
      </c>
      <c r="P21" s="74">
        <v>35</v>
      </c>
      <c r="Q21" s="74">
        <v>17.100000000000001</v>
      </c>
      <c r="R21" s="74">
        <v>8.6</v>
      </c>
      <c r="S21" s="74" t="s">
        <v>396</v>
      </c>
      <c r="T21" s="74" t="s">
        <v>396</v>
      </c>
      <c r="U21" s="74">
        <v>74.3</v>
      </c>
      <c r="V21" s="74">
        <v>80</v>
      </c>
      <c r="W21" s="74">
        <v>10.3</v>
      </c>
      <c r="X21" s="74">
        <v>70</v>
      </c>
      <c r="Y21" s="74">
        <v>20</v>
      </c>
      <c r="Z21" s="74">
        <v>10</v>
      </c>
      <c r="AA21" s="74">
        <v>58.6</v>
      </c>
      <c r="AB21" s="74">
        <v>65.7</v>
      </c>
      <c r="AC21" s="74">
        <v>70</v>
      </c>
    </row>
    <row r="22" spans="1:29" x14ac:dyDescent="0.3">
      <c r="A22" s="74" t="s">
        <v>293</v>
      </c>
      <c r="B22" s="74">
        <v>114</v>
      </c>
      <c r="C22" s="74">
        <v>10007788</v>
      </c>
      <c r="D22" s="74" t="s">
        <v>11</v>
      </c>
      <c r="E22" s="74" t="s">
        <v>60</v>
      </c>
      <c r="F22" s="74">
        <v>1375</v>
      </c>
      <c r="G22" s="74">
        <v>2.9</v>
      </c>
      <c r="H22" s="74">
        <v>1335</v>
      </c>
      <c r="I22" s="74">
        <v>10.9</v>
      </c>
      <c r="J22" s="74">
        <v>6.3</v>
      </c>
      <c r="K22" s="74">
        <v>63.2</v>
      </c>
      <c r="L22" s="74">
        <v>77.099999999999994</v>
      </c>
      <c r="M22" s="74">
        <v>82.8</v>
      </c>
      <c r="N22" s="74">
        <v>1345</v>
      </c>
      <c r="O22" s="74">
        <v>1.6</v>
      </c>
      <c r="P22" s="74">
        <v>1325</v>
      </c>
      <c r="Q22" s="74">
        <v>14.1</v>
      </c>
      <c r="R22" s="74">
        <v>5.9</v>
      </c>
      <c r="S22" s="74">
        <v>63.1</v>
      </c>
      <c r="T22" s="74">
        <v>74.3</v>
      </c>
      <c r="U22" s="74">
        <v>80</v>
      </c>
      <c r="V22" s="74">
        <v>2720</v>
      </c>
      <c r="W22" s="74">
        <v>2.2999999999999998</v>
      </c>
      <c r="X22" s="74">
        <v>2660</v>
      </c>
      <c r="Y22" s="74">
        <v>12.5</v>
      </c>
      <c r="Z22" s="74">
        <v>6.1</v>
      </c>
      <c r="AA22" s="74">
        <v>63.1</v>
      </c>
      <c r="AB22" s="74">
        <v>75.7</v>
      </c>
      <c r="AC22" s="74">
        <v>81.400000000000006</v>
      </c>
    </row>
    <row r="23" spans="1:29" x14ac:dyDescent="0.3">
      <c r="A23" s="74" t="s">
        <v>293</v>
      </c>
      <c r="B23" s="74">
        <v>188</v>
      </c>
      <c r="C23" s="74">
        <v>10003324</v>
      </c>
      <c r="D23" s="74" t="s">
        <v>27</v>
      </c>
      <c r="E23" s="74" t="s">
        <v>62</v>
      </c>
      <c r="F23" s="74" t="s">
        <v>13</v>
      </c>
      <c r="G23" s="74" t="s">
        <v>13</v>
      </c>
      <c r="H23" s="74" t="s">
        <v>13</v>
      </c>
      <c r="I23" s="74" t="s">
        <v>13</v>
      </c>
      <c r="J23" s="74" t="s">
        <v>13</v>
      </c>
      <c r="K23" s="74" t="s">
        <v>13</v>
      </c>
      <c r="L23" s="74" t="s">
        <v>13</v>
      </c>
      <c r="M23" s="74" t="s">
        <v>13</v>
      </c>
      <c r="N23" s="74" t="s">
        <v>13</v>
      </c>
      <c r="O23" s="74" t="s">
        <v>13</v>
      </c>
      <c r="P23" s="74" t="s">
        <v>13</v>
      </c>
      <c r="Q23" s="74" t="s">
        <v>13</v>
      </c>
      <c r="R23" s="74" t="s">
        <v>13</v>
      </c>
      <c r="S23" s="74" t="s">
        <v>13</v>
      </c>
      <c r="T23" s="74" t="s">
        <v>13</v>
      </c>
      <c r="U23" s="74" t="s">
        <v>13</v>
      </c>
      <c r="V23" s="74" t="s">
        <v>13</v>
      </c>
      <c r="W23" s="74" t="s">
        <v>13</v>
      </c>
      <c r="X23" s="74" t="s">
        <v>13</v>
      </c>
      <c r="Y23" s="74" t="s">
        <v>13</v>
      </c>
      <c r="Z23" s="74" t="s">
        <v>13</v>
      </c>
      <c r="AA23" s="74" t="s">
        <v>13</v>
      </c>
      <c r="AB23" s="74" t="s">
        <v>13</v>
      </c>
      <c r="AC23" s="74" t="s">
        <v>13</v>
      </c>
    </row>
    <row r="24" spans="1:29" x14ac:dyDescent="0.3">
      <c r="A24" s="74" t="s">
        <v>293</v>
      </c>
      <c r="B24" s="74">
        <v>12</v>
      </c>
      <c r="C24" s="74">
        <v>10001143</v>
      </c>
      <c r="D24" s="74" t="s">
        <v>49</v>
      </c>
      <c r="E24" s="74" t="s">
        <v>64</v>
      </c>
      <c r="F24" s="74">
        <v>1185</v>
      </c>
      <c r="G24" s="74">
        <v>3</v>
      </c>
      <c r="H24" s="74">
        <v>1145</v>
      </c>
      <c r="I24" s="74">
        <v>9.9</v>
      </c>
      <c r="J24" s="74">
        <v>6</v>
      </c>
      <c r="K24" s="74">
        <v>72.400000000000006</v>
      </c>
      <c r="L24" s="74">
        <v>82.7</v>
      </c>
      <c r="M24" s="74">
        <v>84.1</v>
      </c>
      <c r="N24" s="74">
        <v>525</v>
      </c>
      <c r="O24" s="74">
        <v>1.5</v>
      </c>
      <c r="P24" s="74">
        <v>520</v>
      </c>
      <c r="Q24" s="74">
        <v>11.6</v>
      </c>
      <c r="R24" s="74">
        <v>8.3000000000000007</v>
      </c>
      <c r="S24" s="74">
        <v>71.099999999999994</v>
      </c>
      <c r="T24" s="74">
        <v>77.8</v>
      </c>
      <c r="U24" s="74">
        <v>80.2</v>
      </c>
      <c r="V24" s="74">
        <v>1710</v>
      </c>
      <c r="W24" s="74">
        <v>2.6</v>
      </c>
      <c r="X24" s="74">
        <v>1665</v>
      </c>
      <c r="Y24" s="74">
        <v>10.4</v>
      </c>
      <c r="Z24" s="74">
        <v>6.7</v>
      </c>
      <c r="AA24" s="74">
        <v>72</v>
      </c>
      <c r="AB24" s="74">
        <v>81.2</v>
      </c>
      <c r="AC24" s="74">
        <v>82.9</v>
      </c>
    </row>
    <row r="25" spans="1:29" x14ac:dyDescent="0.3">
      <c r="A25" s="74" t="s">
        <v>293</v>
      </c>
      <c r="B25" s="74">
        <v>53</v>
      </c>
      <c r="C25" s="74">
        <v>10007141</v>
      </c>
      <c r="D25" s="74" t="s">
        <v>39</v>
      </c>
      <c r="E25" s="74" t="s">
        <v>66</v>
      </c>
      <c r="F25" s="74">
        <v>1885</v>
      </c>
      <c r="G25" s="74">
        <v>2.2999999999999998</v>
      </c>
      <c r="H25" s="74">
        <v>1840</v>
      </c>
      <c r="I25" s="74">
        <v>10.199999999999999</v>
      </c>
      <c r="J25" s="74">
        <v>6.7</v>
      </c>
      <c r="K25" s="74">
        <v>71.099999999999994</v>
      </c>
      <c r="L25" s="74">
        <v>81</v>
      </c>
      <c r="M25" s="74">
        <v>83</v>
      </c>
      <c r="N25" s="74">
        <v>1550</v>
      </c>
      <c r="O25" s="74">
        <v>1.9</v>
      </c>
      <c r="P25" s="74">
        <v>1520</v>
      </c>
      <c r="Q25" s="74">
        <v>10.8</v>
      </c>
      <c r="R25" s="74">
        <v>7.4</v>
      </c>
      <c r="S25" s="74">
        <v>73.8</v>
      </c>
      <c r="T25" s="74">
        <v>79.8</v>
      </c>
      <c r="U25" s="74">
        <v>81.900000000000006</v>
      </c>
      <c r="V25" s="74">
        <v>3435</v>
      </c>
      <c r="W25" s="74">
        <v>2.1</v>
      </c>
      <c r="X25" s="74">
        <v>3360</v>
      </c>
      <c r="Y25" s="74">
        <v>10.5</v>
      </c>
      <c r="Z25" s="74">
        <v>7</v>
      </c>
      <c r="AA25" s="74">
        <v>72.400000000000006</v>
      </c>
      <c r="AB25" s="74">
        <v>80.400000000000006</v>
      </c>
      <c r="AC25" s="74">
        <v>82.5</v>
      </c>
    </row>
    <row r="26" spans="1:29" x14ac:dyDescent="0.3">
      <c r="A26" s="74" t="s">
        <v>293</v>
      </c>
      <c r="B26" s="74">
        <v>11</v>
      </c>
      <c r="C26" s="74">
        <v>10007848</v>
      </c>
      <c r="D26" s="74" t="s">
        <v>39</v>
      </c>
      <c r="E26" s="74" t="s">
        <v>68</v>
      </c>
      <c r="F26" s="74">
        <v>1220</v>
      </c>
      <c r="G26" s="74">
        <v>5.3</v>
      </c>
      <c r="H26" s="74">
        <v>1155</v>
      </c>
      <c r="I26" s="74">
        <v>9.4</v>
      </c>
      <c r="J26" s="74">
        <v>5.2</v>
      </c>
      <c r="K26" s="74">
        <v>70.8</v>
      </c>
      <c r="L26" s="74">
        <v>81.8</v>
      </c>
      <c r="M26" s="74">
        <v>85.4</v>
      </c>
      <c r="N26" s="74">
        <v>525</v>
      </c>
      <c r="O26" s="74">
        <v>1.3</v>
      </c>
      <c r="P26" s="74">
        <v>520</v>
      </c>
      <c r="Q26" s="74">
        <v>9.8000000000000007</v>
      </c>
      <c r="R26" s="74">
        <v>6.6</v>
      </c>
      <c r="S26" s="74">
        <v>74.599999999999994</v>
      </c>
      <c r="T26" s="74">
        <v>81.7</v>
      </c>
      <c r="U26" s="74">
        <v>83.6</v>
      </c>
      <c r="V26" s="74">
        <v>1745</v>
      </c>
      <c r="W26" s="74">
        <v>4.0999999999999996</v>
      </c>
      <c r="X26" s="74">
        <v>1675</v>
      </c>
      <c r="Y26" s="74">
        <v>9.6</v>
      </c>
      <c r="Z26" s="74">
        <v>5.6</v>
      </c>
      <c r="AA26" s="74">
        <v>72</v>
      </c>
      <c r="AB26" s="74">
        <v>81.8</v>
      </c>
      <c r="AC26" s="74">
        <v>84.8</v>
      </c>
    </row>
    <row r="27" spans="1:29" x14ac:dyDescent="0.3">
      <c r="A27" s="74" t="s">
        <v>293</v>
      </c>
      <c r="B27" s="74">
        <v>82</v>
      </c>
      <c r="C27" s="74">
        <v>10007137</v>
      </c>
      <c r="D27" s="74" t="s">
        <v>49</v>
      </c>
      <c r="E27" s="74" t="s">
        <v>70</v>
      </c>
      <c r="F27" s="74">
        <v>550</v>
      </c>
      <c r="G27" s="74">
        <v>3.1</v>
      </c>
      <c r="H27" s="74">
        <v>530</v>
      </c>
      <c r="I27" s="74" t="s">
        <v>396</v>
      </c>
      <c r="J27" s="74" t="s">
        <v>396</v>
      </c>
      <c r="K27" s="74">
        <v>73.8</v>
      </c>
      <c r="L27" s="74">
        <v>80.599999999999994</v>
      </c>
      <c r="M27" s="74">
        <v>83.1</v>
      </c>
      <c r="N27" s="74">
        <v>290</v>
      </c>
      <c r="O27" s="74">
        <v>1</v>
      </c>
      <c r="P27" s="74">
        <v>290</v>
      </c>
      <c r="Q27" s="74" t="s">
        <v>396</v>
      </c>
      <c r="R27" s="74" t="s">
        <v>396</v>
      </c>
      <c r="S27" s="74">
        <v>75.8</v>
      </c>
      <c r="T27" s="74">
        <v>82</v>
      </c>
      <c r="U27" s="74">
        <v>83</v>
      </c>
      <c r="V27" s="74">
        <v>840</v>
      </c>
      <c r="W27" s="74">
        <v>2.4</v>
      </c>
      <c r="X27" s="74">
        <v>820</v>
      </c>
      <c r="Y27" s="74">
        <v>11.5</v>
      </c>
      <c r="Z27" s="74">
        <v>5.5</v>
      </c>
      <c r="AA27" s="74">
        <v>74.5</v>
      </c>
      <c r="AB27" s="74">
        <v>81.099999999999994</v>
      </c>
      <c r="AC27" s="74">
        <v>83</v>
      </c>
    </row>
    <row r="28" spans="1:29" x14ac:dyDescent="0.3">
      <c r="A28" s="74" t="s">
        <v>293</v>
      </c>
      <c r="B28" s="74">
        <v>115</v>
      </c>
      <c r="C28" s="74">
        <v>10001478</v>
      </c>
      <c r="D28" s="74" t="s">
        <v>27</v>
      </c>
      <c r="E28" s="74" t="s">
        <v>72</v>
      </c>
      <c r="F28" s="74">
        <v>675</v>
      </c>
      <c r="G28" s="74">
        <v>3.8</v>
      </c>
      <c r="H28" s="74">
        <v>650</v>
      </c>
      <c r="I28" s="74" t="s">
        <v>396</v>
      </c>
      <c r="J28" s="74" t="s">
        <v>396</v>
      </c>
      <c r="K28" s="74">
        <v>68.2</v>
      </c>
      <c r="L28" s="74">
        <v>77.7</v>
      </c>
      <c r="M28" s="74">
        <v>81.099999999999994</v>
      </c>
      <c r="N28" s="74">
        <v>590</v>
      </c>
      <c r="O28" s="74">
        <v>3.7</v>
      </c>
      <c r="P28" s="74">
        <v>570</v>
      </c>
      <c r="Q28" s="74" t="s">
        <v>396</v>
      </c>
      <c r="R28" s="74" t="s">
        <v>396</v>
      </c>
      <c r="S28" s="74">
        <v>74.599999999999994</v>
      </c>
      <c r="T28" s="74">
        <v>79.3</v>
      </c>
      <c r="U28" s="74">
        <v>80.400000000000006</v>
      </c>
      <c r="V28" s="74">
        <v>1270</v>
      </c>
      <c r="W28" s="74">
        <v>3.8</v>
      </c>
      <c r="X28" s="74">
        <v>1220</v>
      </c>
      <c r="Y28" s="74">
        <v>12.1</v>
      </c>
      <c r="Z28" s="74">
        <v>7.1</v>
      </c>
      <c r="AA28" s="74">
        <v>71.2</v>
      </c>
      <c r="AB28" s="74">
        <v>78.5</v>
      </c>
      <c r="AC28" s="74">
        <v>80.8</v>
      </c>
    </row>
    <row r="29" spans="1:29" x14ac:dyDescent="0.3">
      <c r="A29" s="74" t="s">
        <v>293</v>
      </c>
      <c r="B29" s="74">
        <v>199</v>
      </c>
      <c r="C29" s="74">
        <v>10001653</v>
      </c>
      <c r="D29" s="74" t="s">
        <v>27</v>
      </c>
      <c r="E29" s="74" t="s">
        <v>74</v>
      </c>
      <c r="F29" s="74">
        <v>95</v>
      </c>
      <c r="G29" s="74">
        <v>5.2</v>
      </c>
      <c r="H29" s="74">
        <v>90</v>
      </c>
      <c r="I29" s="74">
        <v>9.9</v>
      </c>
      <c r="J29" s="74">
        <v>5.5</v>
      </c>
      <c r="K29" s="74" t="s">
        <v>396</v>
      </c>
      <c r="L29" s="74" t="s">
        <v>396</v>
      </c>
      <c r="M29" s="74">
        <v>84.6</v>
      </c>
      <c r="N29" s="74">
        <v>90</v>
      </c>
      <c r="O29" s="74">
        <v>3.3</v>
      </c>
      <c r="P29" s="74">
        <v>85</v>
      </c>
      <c r="Q29" s="74">
        <v>6.9</v>
      </c>
      <c r="R29" s="74">
        <v>4.5999999999999996</v>
      </c>
      <c r="S29" s="74" t="s">
        <v>396</v>
      </c>
      <c r="T29" s="74" t="s">
        <v>396</v>
      </c>
      <c r="U29" s="74">
        <v>88.5</v>
      </c>
      <c r="V29" s="74">
        <v>185</v>
      </c>
      <c r="W29" s="74">
        <v>4.3</v>
      </c>
      <c r="X29" s="74">
        <v>180</v>
      </c>
      <c r="Y29" s="74">
        <v>8.4</v>
      </c>
      <c r="Z29" s="74">
        <v>5.0999999999999996</v>
      </c>
      <c r="AA29" s="74" t="s">
        <v>396</v>
      </c>
      <c r="AB29" s="74" t="s">
        <v>396</v>
      </c>
      <c r="AC29" s="74">
        <v>86.5</v>
      </c>
    </row>
    <row r="30" spans="1:29" x14ac:dyDescent="0.3">
      <c r="A30" s="74" t="s">
        <v>293</v>
      </c>
      <c r="B30" s="74">
        <v>201</v>
      </c>
      <c r="C30" s="74">
        <v>10007761</v>
      </c>
      <c r="D30" s="74" t="s">
        <v>27</v>
      </c>
      <c r="E30" s="74" t="s">
        <v>76</v>
      </c>
      <c r="F30" s="74">
        <v>45</v>
      </c>
      <c r="G30" s="74" t="s">
        <v>396</v>
      </c>
      <c r="H30" s="74" t="s">
        <v>396</v>
      </c>
      <c r="I30" s="74" t="s">
        <v>396</v>
      </c>
      <c r="J30" s="74" t="s">
        <v>396</v>
      </c>
      <c r="K30" s="74" t="s">
        <v>396</v>
      </c>
      <c r="L30" s="74" t="s">
        <v>396</v>
      </c>
      <c r="M30" s="74" t="s">
        <v>396</v>
      </c>
      <c r="N30" s="74">
        <v>5</v>
      </c>
      <c r="O30" s="74" t="s">
        <v>396</v>
      </c>
      <c r="P30" s="74" t="s">
        <v>396</v>
      </c>
      <c r="Q30" s="74" t="s">
        <v>396</v>
      </c>
      <c r="R30" s="74" t="s">
        <v>396</v>
      </c>
      <c r="S30" s="74" t="s">
        <v>396</v>
      </c>
      <c r="T30" s="74" t="s">
        <v>396</v>
      </c>
      <c r="U30" s="74" t="s">
        <v>396</v>
      </c>
      <c r="V30" s="74">
        <v>45</v>
      </c>
      <c r="W30" s="74">
        <v>4.3</v>
      </c>
      <c r="X30" s="74">
        <v>45</v>
      </c>
      <c r="Y30" s="74" t="s">
        <v>396</v>
      </c>
      <c r="Z30" s="74" t="s">
        <v>396</v>
      </c>
      <c r="AA30" s="74" t="s">
        <v>396</v>
      </c>
      <c r="AB30" s="74" t="s">
        <v>396</v>
      </c>
      <c r="AC30" s="74">
        <v>82.2</v>
      </c>
    </row>
    <row r="31" spans="1:29" x14ac:dyDescent="0.3">
      <c r="A31" s="74" t="s">
        <v>293</v>
      </c>
      <c r="B31" s="74">
        <v>56</v>
      </c>
      <c r="C31" s="74">
        <v>10001726</v>
      </c>
      <c r="D31" s="74" t="s">
        <v>16</v>
      </c>
      <c r="E31" s="74" t="s">
        <v>78</v>
      </c>
      <c r="F31" s="74">
        <v>1270</v>
      </c>
      <c r="G31" s="74">
        <v>4.2</v>
      </c>
      <c r="H31" s="74">
        <v>1215</v>
      </c>
      <c r="I31" s="74">
        <v>10.9</v>
      </c>
      <c r="J31" s="74">
        <v>6.9</v>
      </c>
      <c r="K31" s="74">
        <v>71.099999999999994</v>
      </c>
      <c r="L31" s="74">
        <v>79.3</v>
      </c>
      <c r="M31" s="74">
        <v>82.2</v>
      </c>
      <c r="N31" s="74">
        <v>1130</v>
      </c>
      <c r="O31" s="74">
        <v>1.4</v>
      </c>
      <c r="P31" s="74">
        <v>1115</v>
      </c>
      <c r="Q31" s="74">
        <v>10.5</v>
      </c>
      <c r="R31" s="74">
        <v>7.2</v>
      </c>
      <c r="S31" s="74">
        <v>76</v>
      </c>
      <c r="T31" s="74">
        <v>80.8</v>
      </c>
      <c r="U31" s="74">
        <v>82.3</v>
      </c>
      <c r="V31" s="74">
        <v>2400</v>
      </c>
      <c r="W31" s="74">
        <v>2.9</v>
      </c>
      <c r="X31" s="74">
        <v>2330</v>
      </c>
      <c r="Y31" s="74">
        <v>10.7</v>
      </c>
      <c r="Z31" s="74">
        <v>7</v>
      </c>
      <c r="AA31" s="74">
        <v>73.400000000000006</v>
      </c>
      <c r="AB31" s="74">
        <v>80</v>
      </c>
      <c r="AC31" s="74">
        <v>82.3</v>
      </c>
    </row>
    <row r="32" spans="1:29" x14ac:dyDescent="0.3">
      <c r="A32" s="74" t="s">
        <v>293</v>
      </c>
      <c r="B32" s="74">
        <v>2</v>
      </c>
      <c r="C32" s="74">
        <v>10007822</v>
      </c>
      <c r="D32" s="74" t="s">
        <v>11</v>
      </c>
      <c r="E32" s="74" t="s">
        <v>80</v>
      </c>
      <c r="F32" s="74" t="s">
        <v>13</v>
      </c>
      <c r="G32" s="74" t="s">
        <v>13</v>
      </c>
      <c r="H32" s="74" t="s">
        <v>13</v>
      </c>
      <c r="I32" s="74" t="s">
        <v>13</v>
      </c>
      <c r="J32" s="74" t="s">
        <v>13</v>
      </c>
      <c r="K32" s="74" t="s">
        <v>13</v>
      </c>
      <c r="L32" s="74" t="s">
        <v>13</v>
      </c>
      <c r="M32" s="74" t="s">
        <v>13</v>
      </c>
      <c r="N32" s="74" t="s">
        <v>13</v>
      </c>
      <c r="O32" s="74" t="s">
        <v>13</v>
      </c>
      <c r="P32" s="74" t="s">
        <v>13</v>
      </c>
      <c r="Q32" s="74" t="s">
        <v>13</v>
      </c>
      <c r="R32" s="74" t="s">
        <v>13</v>
      </c>
      <c r="S32" s="74" t="s">
        <v>13</v>
      </c>
      <c r="T32" s="74" t="s">
        <v>13</v>
      </c>
      <c r="U32" s="74" t="s">
        <v>13</v>
      </c>
      <c r="V32" s="74" t="s">
        <v>13</v>
      </c>
      <c r="W32" s="74" t="s">
        <v>13</v>
      </c>
      <c r="X32" s="74" t="s">
        <v>13</v>
      </c>
      <c r="Y32" s="74" t="s">
        <v>13</v>
      </c>
      <c r="Z32" s="74" t="s">
        <v>13</v>
      </c>
      <c r="AA32" s="74" t="s">
        <v>13</v>
      </c>
      <c r="AB32" s="74" t="s">
        <v>13</v>
      </c>
      <c r="AC32" s="74" t="s">
        <v>13</v>
      </c>
    </row>
    <row r="33" spans="1:29" x14ac:dyDescent="0.3">
      <c r="A33" s="74" t="s">
        <v>293</v>
      </c>
      <c r="B33" s="74">
        <v>206</v>
      </c>
      <c r="C33" s="74">
        <v>10006427</v>
      </c>
      <c r="D33" s="74" t="s">
        <v>49</v>
      </c>
      <c r="E33" s="74" t="s">
        <v>82</v>
      </c>
      <c r="F33" s="74">
        <v>735</v>
      </c>
      <c r="G33" s="74">
        <v>3.8</v>
      </c>
      <c r="H33" s="74">
        <v>705</v>
      </c>
      <c r="I33" s="74">
        <v>10.8</v>
      </c>
      <c r="J33" s="74">
        <v>8.1</v>
      </c>
      <c r="K33" s="74">
        <v>76.8</v>
      </c>
      <c r="L33" s="74">
        <v>80</v>
      </c>
      <c r="M33" s="74">
        <v>81.2</v>
      </c>
      <c r="N33" s="74">
        <v>435</v>
      </c>
      <c r="O33" s="74">
        <v>1.1000000000000001</v>
      </c>
      <c r="P33" s="74">
        <v>430</v>
      </c>
      <c r="Q33" s="74">
        <v>12.6</v>
      </c>
      <c r="R33" s="74">
        <v>8.8000000000000007</v>
      </c>
      <c r="S33" s="74">
        <v>75.099999999999994</v>
      </c>
      <c r="T33" s="74">
        <v>77.900000000000006</v>
      </c>
      <c r="U33" s="74">
        <v>78.599999999999994</v>
      </c>
      <c r="V33" s="74">
        <v>1170</v>
      </c>
      <c r="W33" s="74">
        <v>2.8</v>
      </c>
      <c r="X33" s="74">
        <v>1135</v>
      </c>
      <c r="Y33" s="74">
        <v>11.4</v>
      </c>
      <c r="Z33" s="74">
        <v>8.4</v>
      </c>
      <c r="AA33" s="74">
        <v>76.099999999999994</v>
      </c>
      <c r="AB33" s="74">
        <v>79.2</v>
      </c>
      <c r="AC33" s="74">
        <v>80.2</v>
      </c>
    </row>
    <row r="34" spans="1:29" x14ac:dyDescent="0.3">
      <c r="A34" s="74" t="s">
        <v>293</v>
      </c>
      <c r="B34" s="74">
        <v>38</v>
      </c>
      <c r="C34" s="74">
        <v>10007842</v>
      </c>
      <c r="D34" s="74" t="s">
        <v>39</v>
      </c>
      <c r="E34" s="74" t="s">
        <v>84</v>
      </c>
      <c r="F34" s="74">
        <v>1000</v>
      </c>
      <c r="G34" s="74">
        <v>5.0999999999999996</v>
      </c>
      <c r="H34" s="74">
        <v>950</v>
      </c>
      <c r="I34" s="74">
        <v>11.4</v>
      </c>
      <c r="J34" s="74">
        <v>5.6</v>
      </c>
      <c r="K34" s="74">
        <v>73.599999999999994</v>
      </c>
      <c r="L34" s="74">
        <v>81.3</v>
      </c>
      <c r="M34" s="74">
        <v>83.1</v>
      </c>
      <c r="N34" s="74">
        <v>450</v>
      </c>
      <c r="O34" s="74">
        <v>1.3</v>
      </c>
      <c r="P34" s="74">
        <v>445</v>
      </c>
      <c r="Q34" s="74">
        <v>13.3</v>
      </c>
      <c r="R34" s="74">
        <v>5.2</v>
      </c>
      <c r="S34" s="74">
        <v>74.2</v>
      </c>
      <c r="T34" s="74">
        <v>79.8</v>
      </c>
      <c r="U34" s="74">
        <v>81.599999999999994</v>
      </c>
      <c r="V34" s="74">
        <v>1455</v>
      </c>
      <c r="W34" s="74">
        <v>3.9</v>
      </c>
      <c r="X34" s="74">
        <v>1395</v>
      </c>
      <c r="Y34" s="74">
        <v>12</v>
      </c>
      <c r="Z34" s="74">
        <v>5.4</v>
      </c>
      <c r="AA34" s="74">
        <v>73.8</v>
      </c>
      <c r="AB34" s="74">
        <v>80.8</v>
      </c>
      <c r="AC34" s="74">
        <v>82.6</v>
      </c>
    </row>
    <row r="35" spans="1:29" x14ac:dyDescent="0.3">
      <c r="A35" s="74" t="s">
        <v>293</v>
      </c>
      <c r="B35" s="74">
        <v>68</v>
      </c>
      <c r="C35" s="74">
        <v>10001883</v>
      </c>
      <c r="D35" s="74" t="s">
        <v>36</v>
      </c>
      <c r="E35" s="74" t="s">
        <v>86</v>
      </c>
      <c r="F35" s="74">
        <v>1800</v>
      </c>
      <c r="G35" s="74">
        <v>2.4</v>
      </c>
      <c r="H35" s="74">
        <v>1760</v>
      </c>
      <c r="I35" s="74">
        <v>9.5</v>
      </c>
      <c r="J35" s="74">
        <v>8</v>
      </c>
      <c r="K35" s="74">
        <v>74.599999999999994</v>
      </c>
      <c r="L35" s="74">
        <v>80.900000000000006</v>
      </c>
      <c r="M35" s="74">
        <v>82.5</v>
      </c>
      <c r="N35" s="74">
        <v>1350</v>
      </c>
      <c r="O35" s="74">
        <v>1.2</v>
      </c>
      <c r="P35" s="74">
        <v>1335</v>
      </c>
      <c r="Q35" s="74">
        <v>9</v>
      </c>
      <c r="R35" s="74">
        <v>7.9</v>
      </c>
      <c r="S35" s="74">
        <v>75.5</v>
      </c>
      <c r="T35" s="74">
        <v>81.2</v>
      </c>
      <c r="U35" s="74">
        <v>83.1</v>
      </c>
      <c r="V35" s="74">
        <v>3150</v>
      </c>
      <c r="W35" s="74">
        <v>1.9</v>
      </c>
      <c r="X35" s="74">
        <v>3090</v>
      </c>
      <c r="Y35" s="74">
        <v>9.3000000000000007</v>
      </c>
      <c r="Z35" s="74">
        <v>7.9</v>
      </c>
      <c r="AA35" s="74">
        <v>75</v>
      </c>
      <c r="AB35" s="74">
        <v>81.099999999999994</v>
      </c>
      <c r="AC35" s="74">
        <v>82.8</v>
      </c>
    </row>
    <row r="36" spans="1:29" x14ac:dyDescent="0.3">
      <c r="A36" s="74" t="s">
        <v>293</v>
      </c>
      <c r="B36" s="74">
        <v>57</v>
      </c>
      <c r="C36" s="74">
        <v>10007851</v>
      </c>
      <c r="D36" s="74" t="s">
        <v>36</v>
      </c>
      <c r="E36" s="74" t="s">
        <v>88</v>
      </c>
      <c r="F36" s="74">
        <v>1145</v>
      </c>
      <c r="G36" s="74">
        <v>4.5</v>
      </c>
      <c r="H36" s="74">
        <v>1095</v>
      </c>
      <c r="I36" s="74">
        <v>11.7</v>
      </c>
      <c r="J36" s="74">
        <v>6.2</v>
      </c>
      <c r="K36" s="74">
        <v>71.5</v>
      </c>
      <c r="L36" s="74">
        <v>80.3</v>
      </c>
      <c r="M36" s="74">
        <v>82.1</v>
      </c>
      <c r="N36" s="74">
        <v>770</v>
      </c>
      <c r="O36" s="74">
        <v>2.6</v>
      </c>
      <c r="P36" s="74">
        <v>750</v>
      </c>
      <c r="Q36" s="74">
        <v>10.8</v>
      </c>
      <c r="R36" s="74">
        <v>6.1</v>
      </c>
      <c r="S36" s="74">
        <v>75.400000000000006</v>
      </c>
      <c r="T36" s="74">
        <v>80.900000000000006</v>
      </c>
      <c r="U36" s="74">
        <v>83.1</v>
      </c>
      <c r="V36" s="74">
        <v>1920</v>
      </c>
      <c r="W36" s="74">
        <v>3.8</v>
      </c>
      <c r="X36" s="74">
        <v>1845</v>
      </c>
      <c r="Y36" s="74">
        <v>11.3</v>
      </c>
      <c r="Z36" s="74">
        <v>6.2</v>
      </c>
      <c r="AA36" s="74">
        <v>73.099999999999994</v>
      </c>
      <c r="AB36" s="74">
        <v>80.5</v>
      </c>
      <c r="AC36" s="74">
        <v>82.5</v>
      </c>
    </row>
    <row r="37" spans="1:29" x14ac:dyDescent="0.3">
      <c r="A37" s="74" t="s">
        <v>293</v>
      </c>
      <c r="B37" s="74">
        <v>116</v>
      </c>
      <c r="C37" s="74">
        <v>10007143</v>
      </c>
      <c r="D37" s="74" t="s">
        <v>90</v>
      </c>
      <c r="E37" s="74" t="s">
        <v>91</v>
      </c>
      <c r="F37" s="74">
        <v>1560</v>
      </c>
      <c r="G37" s="74">
        <v>2.6</v>
      </c>
      <c r="H37" s="74">
        <v>1515</v>
      </c>
      <c r="I37" s="74">
        <v>11</v>
      </c>
      <c r="J37" s="74">
        <v>4.7</v>
      </c>
      <c r="K37" s="74">
        <v>70.099999999999994</v>
      </c>
      <c r="L37" s="74">
        <v>80.8</v>
      </c>
      <c r="M37" s="74">
        <v>84.3</v>
      </c>
      <c r="N37" s="74">
        <v>1395</v>
      </c>
      <c r="O37" s="74">
        <v>1.4</v>
      </c>
      <c r="P37" s="74">
        <v>1375</v>
      </c>
      <c r="Q37" s="74">
        <v>13.7</v>
      </c>
      <c r="R37" s="74">
        <v>6.7</v>
      </c>
      <c r="S37" s="74">
        <v>67.8</v>
      </c>
      <c r="T37" s="74">
        <v>76</v>
      </c>
      <c r="U37" s="74">
        <v>79.599999999999994</v>
      </c>
      <c r="V37" s="74">
        <v>2955</v>
      </c>
      <c r="W37" s="74">
        <v>2.1</v>
      </c>
      <c r="X37" s="74">
        <v>2895</v>
      </c>
      <c r="Y37" s="74">
        <v>12.3</v>
      </c>
      <c r="Z37" s="74">
        <v>5.6</v>
      </c>
      <c r="AA37" s="74">
        <v>69</v>
      </c>
      <c r="AB37" s="74">
        <v>78.5</v>
      </c>
      <c r="AC37" s="74">
        <v>82.1</v>
      </c>
    </row>
    <row r="38" spans="1:29" x14ac:dyDescent="0.3">
      <c r="A38" s="74" t="s">
        <v>293</v>
      </c>
      <c r="B38" s="74">
        <v>117</v>
      </c>
      <c r="C38" s="74">
        <v>10007789</v>
      </c>
      <c r="D38" s="74" t="s">
        <v>11</v>
      </c>
      <c r="E38" s="74" t="s">
        <v>93</v>
      </c>
      <c r="F38" s="74">
        <v>1290</v>
      </c>
      <c r="G38" s="74">
        <v>5</v>
      </c>
      <c r="H38" s="74">
        <v>1225</v>
      </c>
      <c r="I38" s="74">
        <v>9.3000000000000007</v>
      </c>
      <c r="J38" s="74">
        <v>6.1</v>
      </c>
      <c r="K38" s="74">
        <v>72.900000000000006</v>
      </c>
      <c r="L38" s="74">
        <v>82.3</v>
      </c>
      <c r="M38" s="74">
        <v>84.6</v>
      </c>
      <c r="N38" s="74">
        <v>930</v>
      </c>
      <c r="O38" s="74">
        <v>0.9</v>
      </c>
      <c r="P38" s="74">
        <v>920</v>
      </c>
      <c r="Q38" s="74">
        <v>11</v>
      </c>
      <c r="R38" s="74">
        <v>7.3</v>
      </c>
      <c r="S38" s="74">
        <v>70.400000000000006</v>
      </c>
      <c r="T38" s="74">
        <v>79</v>
      </c>
      <c r="U38" s="74">
        <v>81.8</v>
      </c>
      <c r="V38" s="74">
        <v>2220</v>
      </c>
      <c r="W38" s="74">
        <v>3.2</v>
      </c>
      <c r="X38" s="74">
        <v>2145</v>
      </c>
      <c r="Y38" s="74">
        <v>10</v>
      </c>
      <c r="Z38" s="74">
        <v>6.6</v>
      </c>
      <c r="AA38" s="74">
        <v>71.8</v>
      </c>
      <c r="AB38" s="74">
        <v>80.900000000000006</v>
      </c>
      <c r="AC38" s="74">
        <v>83.4</v>
      </c>
    </row>
    <row r="39" spans="1:29" x14ac:dyDescent="0.3">
      <c r="A39" s="74" t="s">
        <v>293</v>
      </c>
      <c r="B39" s="74">
        <v>58</v>
      </c>
      <c r="C39" s="74">
        <v>10007144</v>
      </c>
      <c r="D39" s="74" t="s">
        <v>27</v>
      </c>
      <c r="E39" s="74" t="s">
        <v>95</v>
      </c>
      <c r="F39" s="74">
        <v>1230</v>
      </c>
      <c r="G39" s="74">
        <v>3.9</v>
      </c>
      <c r="H39" s="74">
        <v>1185</v>
      </c>
      <c r="I39" s="74">
        <v>14.3</v>
      </c>
      <c r="J39" s="74">
        <v>12</v>
      </c>
      <c r="K39" s="74">
        <v>65.3</v>
      </c>
      <c r="L39" s="74">
        <v>70.599999999999994</v>
      </c>
      <c r="M39" s="74">
        <v>73.7</v>
      </c>
      <c r="N39" s="74">
        <v>885</v>
      </c>
      <c r="O39" s="74">
        <v>7.8</v>
      </c>
      <c r="P39" s="74">
        <v>815</v>
      </c>
      <c r="Q39" s="74">
        <v>17.7</v>
      </c>
      <c r="R39" s="74">
        <v>11.5</v>
      </c>
      <c r="S39" s="74">
        <v>63.1</v>
      </c>
      <c r="T39" s="74">
        <v>68.099999999999994</v>
      </c>
      <c r="U39" s="74">
        <v>70.8</v>
      </c>
      <c r="V39" s="74">
        <v>2115</v>
      </c>
      <c r="W39" s="74">
        <v>5.5</v>
      </c>
      <c r="X39" s="74">
        <v>2000</v>
      </c>
      <c r="Y39" s="74">
        <v>15.7</v>
      </c>
      <c r="Z39" s="74">
        <v>11.8</v>
      </c>
      <c r="AA39" s="74">
        <v>64.400000000000006</v>
      </c>
      <c r="AB39" s="74">
        <v>69.599999999999994</v>
      </c>
      <c r="AC39" s="74">
        <v>72.5</v>
      </c>
    </row>
    <row r="40" spans="1:29" x14ac:dyDescent="0.3">
      <c r="A40" s="74" t="s">
        <v>293</v>
      </c>
      <c r="B40" s="74">
        <v>16</v>
      </c>
      <c r="C40" s="74">
        <v>10007823</v>
      </c>
      <c r="D40" s="74" t="s">
        <v>39</v>
      </c>
      <c r="E40" s="74" t="s">
        <v>97</v>
      </c>
      <c r="F40" s="74">
        <v>985</v>
      </c>
      <c r="G40" s="74">
        <v>1.6</v>
      </c>
      <c r="H40" s="74">
        <v>970</v>
      </c>
      <c r="I40" s="74" t="s">
        <v>396</v>
      </c>
      <c r="J40" s="74" t="s">
        <v>396</v>
      </c>
      <c r="K40" s="74">
        <v>74.099999999999994</v>
      </c>
      <c r="L40" s="74">
        <v>81.599999999999994</v>
      </c>
      <c r="M40" s="74">
        <v>83.6</v>
      </c>
      <c r="N40" s="74">
        <v>405</v>
      </c>
      <c r="O40" s="74">
        <v>0.7</v>
      </c>
      <c r="P40" s="74">
        <v>400</v>
      </c>
      <c r="Q40" s="74" t="s">
        <v>396</v>
      </c>
      <c r="R40" s="74" t="s">
        <v>396</v>
      </c>
      <c r="S40" s="74">
        <v>74.400000000000006</v>
      </c>
      <c r="T40" s="74">
        <v>81.599999999999994</v>
      </c>
      <c r="U40" s="74">
        <v>82.8</v>
      </c>
      <c r="V40" s="74">
        <v>1390</v>
      </c>
      <c r="W40" s="74">
        <v>1.4</v>
      </c>
      <c r="X40" s="74">
        <v>1370</v>
      </c>
      <c r="Y40" s="74">
        <v>9.9</v>
      </c>
      <c r="Z40" s="74">
        <v>6.7</v>
      </c>
      <c r="AA40" s="74">
        <v>74.2</v>
      </c>
      <c r="AB40" s="74">
        <v>81.599999999999994</v>
      </c>
      <c r="AC40" s="74">
        <v>83.4</v>
      </c>
    </row>
    <row r="41" spans="1:29" x14ac:dyDescent="0.3">
      <c r="A41" s="74" t="s">
        <v>293</v>
      </c>
      <c r="B41" s="74">
        <v>118</v>
      </c>
      <c r="C41" s="74">
        <v>10007791</v>
      </c>
      <c r="D41" s="74" t="s">
        <v>11</v>
      </c>
      <c r="E41" s="74" t="s">
        <v>99</v>
      </c>
      <c r="F41" s="74">
        <v>855</v>
      </c>
      <c r="G41" s="74">
        <v>3.3</v>
      </c>
      <c r="H41" s="74">
        <v>830</v>
      </c>
      <c r="I41" s="74">
        <v>8.8000000000000007</v>
      </c>
      <c r="J41" s="74">
        <v>6.9</v>
      </c>
      <c r="K41" s="74">
        <v>72.5</v>
      </c>
      <c r="L41" s="74">
        <v>80.7</v>
      </c>
      <c r="M41" s="74">
        <v>84.3</v>
      </c>
      <c r="N41" s="74">
        <v>690</v>
      </c>
      <c r="O41" s="74">
        <v>1.6</v>
      </c>
      <c r="P41" s="74">
        <v>680</v>
      </c>
      <c r="Q41" s="74">
        <v>11.3</v>
      </c>
      <c r="R41" s="74">
        <v>8.1999999999999993</v>
      </c>
      <c r="S41" s="74">
        <v>72.7</v>
      </c>
      <c r="T41" s="74">
        <v>77.5</v>
      </c>
      <c r="U41" s="74">
        <v>80.5</v>
      </c>
      <c r="V41" s="74">
        <v>1550</v>
      </c>
      <c r="W41" s="74">
        <v>2.5</v>
      </c>
      <c r="X41" s="74">
        <v>1510</v>
      </c>
      <c r="Y41" s="74">
        <v>9.9</v>
      </c>
      <c r="Z41" s="74">
        <v>7.5</v>
      </c>
      <c r="AA41" s="74">
        <v>72.599999999999994</v>
      </c>
      <c r="AB41" s="74">
        <v>79.3</v>
      </c>
      <c r="AC41" s="74">
        <v>82.6</v>
      </c>
    </row>
    <row r="42" spans="1:29" x14ac:dyDescent="0.3">
      <c r="A42" s="74" t="s">
        <v>293</v>
      </c>
      <c r="B42" s="74">
        <v>119</v>
      </c>
      <c r="C42" s="74">
        <v>10007792</v>
      </c>
      <c r="D42" s="74" t="s">
        <v>19</v>
      </c>
      <c r="E42" s="74" t="s">
        <v>101</v>
      </c>
      <c r="F42" s="74">
        <v>1370</v>
      </c>
      <c r="G42" s="74">
        <v>3.4</v>
      </c>
      <c r="H42" s="74">
        <v>1320</v>
      </c>
      <c r="I42" s="74">
        <v>11.4</v>
      </c>
      <c r="J42" s="74">
        <v>5.7</v>
      </c>
      <c r="K42" s="74">
        <v>72.5</v>
      </c>
      <c r="L42" s="74">
        <v>80.3</v>
      </c>
      <c r="M42" s="74">
        <v>82.9</v>
      </c>
      <c r="N42" s="74">
        <v>1170</v>
      </c>
      <c r="O42" s="74">
        <v>1.2</v>
      </c>
      <c r="P42" s="74">
        <v>1155</v>
      </c>
      <c r="Q42" s="74">
        <v>13.8</v>
      </c>
      <c r="R42" s="74">
        <v>5.4</v>
      </c>
      <c r="S42" s="74">
        <v>70.3</v>
      </c>
      <c r="T42" s="74">
        <v>77.8</v>
      </c>
      <c r="U42" s="74">
        <v>80.7</v>
      </c>
      <c r="V42" s="74">
        <v>2540</v>
      </c>
      <c r="W42" s="74">
        <v>2.4</v>
      </c>
      <c r="X42" s="74">
        <v>2480</v>
      </c>
      <c r="Y42" s="74">
        <v>12.5</v>
      </c>
      <c r="Z42" s="74">
        <v>5.6</v>
      </c>
      <c r="AA42" s="74">
        <v>71.400000000000006</v>
      </c>
      <c r="AB42" s="74">
        <v>79.099999999999994</v>
      </c>
      <c r="AC42" s="74">
        <v>81.900000000000006</v>
      </c>
    </row>
    <row r="43" spans="1:29" x14ac:dyDescent="0.3">
      <c r="A43" s="74" t="s">
        <v>293</v>
      </c>
      <c r="B43" s="74">
        <v>17</v>
      </c>
      <c r="C43" s="74">
        <v>10008640</v>
      </c>
      <c r="D43" s="74" t="s">
        <v>19</v>
      </c>
      <c r="E43" s="74" t="s">
        <v>103</v>
      </c>
      <c r="F43" s="74">
        <v>410</v>
      </c>
      <c r="G43" s="74">
        <v>3.4</v>
      </c>
      <c r="H43" s="74">
        <v>395</v>
      </c>
      <c r="I43" s="74">
        <v>10.4</v>
      </c>
      <c r="J43" s="74">
        <v>8.1</v>
      </c>
      <c r="K43" s="74">
        <v>72.5</v>
      </c>
      <c r="L43" s="74">
        <v>80.3</v>
      </c>
      <c r="M43" s="74">
        <v>81.599999999999994</v>
      </c>
      <c r="N43" s="74">
        <v>290</v>
      </c>
      <c r="O43" s="74">
        <v>1.4</v>
      </c>
      <c r="P43" s="74">
        <v>285</v>
      </c>
      <c r="Q43" s="74">
        <v>11.6</v>
      </c>
      <c r="R43" s="74">
        <v>8.5</v>
      </c>
      <c r="S43" s="74">
        <v>74.599999999999994</v>
      </c>
      <c r="T43" s="74">
        <v>78.2</v>
      </c>
      <c r="U43" s="74">
        <v>79.900000000000006</v>
      </c>
      <c r="V43" s="74">
        <v>700</v>
      </c>
      <c r="W43" s="74">
        <v>2.6</v>
      </c>
      <c r="X43" s="74">
        <v>680</v>
      </c>
      <c r="Y43" s="74">
        <v>10.9</v>
      </c>
      <c r="Z43" s="74">
        <v>8.1999999999999993</v>
      </c>
      <c r="AA43" s="74">
        <v>73.400000000000006</v>
      </c>
      <c r="AB43" s="74">
        <v>79.400000000000006</v>
      </c>
      <c r="AC43" s="74">
        <v>80.900000000000006</v>
      </c>
    </row>
    <row r="44" spans="1:29" x14ac:dyDescent="0.3">
      <c r="A44" s="74" t="s">
        <v>293</v>
      </c>
      <c r="B44" s="74">
        <v>229</v>
      </c>
      <c r="C44" s="74">
        <v>10004511</v>
      </c>
      <c r="D44" s="74" t="s">
        <v>49</v>
      </c>
      <c r="E44" s="74" t="s">
        <v>105</v>
      </c>
      <c r="F44" s="74" t="s">
        <v>13</v>
      </c>
      <c r="G44" s="74" t="s">
        <v>13</v>
      </c>
      <c r="H44" s="74" t="s">
        <v>13</v>
      </c>
      <c r="I44" s="74" t="s">
        <v>13</v>
      </c>
      <c r="J44" s="74" t="s">
        <v>13</v>
      </c>
      <c r="K44" s="74" t="s">
        <v>13</v>
      </c>
      <c r="L44" s="74" t="s">
        <v>13</v>
      </c>
      <c r="M44" s="74" t="s">
        <v>13</v>
      </c>
      <c r="N44" s="74" t="s">
        <v>13</v>
      </c>
      <c r="O44" s="74" t="s">
        <v>13</v>
      </c>
      <c r="P44" s="74" t="s">
        <v>13</v>
      </c>
      <c r="Q44" s="74" t="s">
        <v>13</v>
      </c>
      <c r="R44" s="74" t="s">
        <v>13</v>
      </c>
      <c r="S44" s="74" t="s">
        <v>13</v>
      </c>
      <c r="T44" s="74" t="s">
        <v>13</v>
      </c>
      <c r="U44" s="74" t="s">
        <v>13</v>
      </c>
      <c r="V44" s="74" t="s">
        <v>13</v>
      </c>
      <c r="W44" s="74" t="s">
        <v>13</v>
      </c>
      <c r="X44" s="74" t="s">
        <v>13</v>
      </c>
      <c r="Y44" s="74" t="s">
        <v>13</v>
      </c>
      <c r="Z44" s="74" t="s">
        <v>13</v>
      </c>
      <c r="AA44" s="74" t="s">
        <v>13</v>
      </c>
      <c r="AB44" s="74" t="s">
        <v>13</v>
      </c>
      <c r="AC44" s="74" t="s">
        <v>13</v>
      </c>
    </row>
    <row r="45" spans="1:29" x14ac:dyDescent="0.3">
      <c r="A45" s="74" t="s">
        <v>293</v>
      </c>
      <c r="B45" s="74">
        <v>54</v>
      </c>
      <c r="C45" s="74">
        <v>10007145</v>
      </c>
      <c r="D45" s="74" t="s">
        <v>19</v>
      </c>
      <c r="E45" s="74" t="s">
        <v>107</v>
      </c>
      <c r="F45" s="74">
        <v>855</v>
      </c>
      <c r="G45" s="74">
        <v>3.5</v>
      </c>
      <c r="H45" s="74">
        <v>825</v>
      </c>
      <c r="I45" s="74">
        <v>11.4</v>
      </c>
      <c r="J45" s="74">
        <v>5.2</v>
      </c>
      <c r="K45" s="74">
        <v>75.7</v>
      </c>
      <c r="L45" s="74">
        <v>81.7</v>
      </c>
      <c r="M45" s="74">
        <v>83.4</v>
      </c>
      <c r="N45" s="74">
        <v>640</v>
      </c>
      <c r="O45" s="74">
        <v>1.4</v>
      </c>
      <c r="P45" s="74">
        <v>630</v>
      </c>
      <c r="Q45" s="74">
        <v>12.8</v>
      </c>
      <c r="R45" s="74">
        <v>5.2</v>
      </c>
      <c r="S45" s="74">
        <v>74.3</v>
      </c>
      <c r="T45" s="74">
        <v>79.7</v>
      </c>
      <c r="U45" s="74">
        <v>81.900000000000006</v>
      </c>
      <c r="V45" s="74">
        <v>1495</v>
      </c>
      <c r="W45" s="74">
        <v>2.6</v>
      </c>
      <c r="X45" s="74">
        <v>1455</v>
      </c>
      <c r="Y45" s="74">
        <v>12</v>
      </c>
      <c r="Z45" s="74">
        <v>5.2</v>
      </c>
      <c r="AA45" s="74">
        <v>75.099999999999994</v>
      </c>
      <c r="AB45" s="74">
        <v>80.8</v>
      </c>
      <c r="AC45" s="74">
        <v>82.7</v>
      </c>
    </row>
    <row r="46" spans="1:29" x14ac:dyDescent="0.3">
      <c r="A46" s="74" t="s">
        <v>293</v>
      </c>
      <c r="B46" s="74">
        <v>131</v>
      </c>
      <c r="C46" s="74">
        <v>10002718</v>
      </c>
      <c r="D46" s="74" t="s">
        <v>27</v>
      </c>
      <c r="E46" s="74" t="s">
        <v>109</v>
      </c>
      <c r="F46" s="74">
        <v>655</v>
      </c>
      <c r="G46" s="74">
        <v>3.4</v>
      </c>
      <c r="H46" s="74">
        <v>635</v>
      </c>
      <c r="I46" s="74">
        <v>11.8</v>
      </c>
      <c r="J46" s="74">
        <v>8.5</v>
      </c>
      <c r="K46" s="74">
        <v>65.5</v>
      </c>
      <c r="L46" s="74">
        <v>75.900000000000006</v>
      </c>
      <c r="M46" s="74">
        <v>79.7</v>
      </c>
      <c r="N46" s="74">
        <v>295</v>
      </c>
      <c r="O46" s="74">
        <v>2.7</v>
      </c>
      <c r="P46" s="74">
        <v>290</v>
      </c>
      <c r="Q46" s="74">
        <v>13.8</v>
      </c>
      <c r="R46" s="74">
        <v>9.3000000000000007</v>
      </c>
      <c r="S46" s="74">
        <v>69.599999999999994</v>
      </c>
      <c r="T46" s="74">
        <v>73.400000000000006</v>
      </c>
      <c r="U46" s="74">
        <v>76.8</v>
      </c>
      <c r="V46" s="74">
        <v>955</v>
      </c>
      <c r="W46" s="74">
        <v>3.1</v>
      </c>
      <c r="X46" s="74">
        <v>925</v>
      </c>
      <c r="Y46" s="74">
        <v>12.5</v>
      </c>
      <c r="Z46" s="74">
        <v>8.8000000000000007</v>
      </c>
      <c r="AA46" s="74">
        <v>66.7</v>
      </c>
      <c r="AB46" s="74">
        <v>75.099999999999994</v>
      </c>
      <c r="AC46" s="74">
        <v>78.8</v>
      </c>
    </row>
    <row r="47" spans="1:29" x14ac:dyDescent="0.3">
      <c r="A47" s="74" t="s">
        <v>293</v>
      </c>
      <c r="B47" s="74">
        <v>59</v>
      </c>
      <c r="C47" s="74">
        <v>10007146</v>
      </c>
      <c r="D47" s="74" t="s">
        <v>27</v>
      </c>
      <c r="E47" s="74" t="s">
        <v>111</v>
      </c>
      <c r="F47" s="74">
        <v>1610</v>
      </c>
      <c r="G47" s="74">
        <v>6.2</v>
      </c>
      <c r="H47" s="74">
        <v>1510</v>
      </c>
      <c r="I47" s="74">
        <v>13.4</v>
      </c>
      <c r="J47" s="74">
        <v>9.6</v>
      </c>
      <c r="K47" s="74">
        <v>68.400000000000006</v>
      </c>
      <c r="L47" s="74">
        <v>75.099999999999994</v>
      </c>
      <c r="M47" s="74">
        <v>77</v>
      </c>
      <c r="N47" s="74">
        <v>1125</v>
      </c>
      <c r="O47" s="74">
        <v>4.2</v>
      </c>
      <c r="P47" s="74">
        <v>1075</v>
      </c>
      <c r="Q47" s="74">
        <v>17.100000000000001</v>
      </c>
      <c r="R47" s="74">
        <v>8.9</v>
      </c>
      <c r="S47" s="74">
        <v>67.5</v>
      </c>
      <c r="T47" s="74">
        <v>72.2</v>
      </c>
      <c r="U47" s="74">
        <v>74</v>
      </c>
      <c r="V47" s="74">
        <v>2730</v>
      </c>
      <c r="W47" s="74">
        <v>5.4</v>
      </c>
      <c r="X47" s="74">
        <v>2585</v>
      </c>
      <c r="Y47" s="74">
        <v>14.9</v>
      </c>
      <c r="Z47" s="74">
        <v>9.3000000000000007</v>
      </c>
      <c r="AA47" s="74">
        <v>68</v>
      </c>
      <c r="AB47" s="74">
        <v>73.900000000000006</v>
      </c>
      <c r="AC47" s="74">
        <v>75.7</v>
      </c>
    </row>
    <row r="48" spans="1:29" x14ac:dyDescent="0.3">
      <c r="A48" s="74" t="s">
        <v>293</v>
      </c>
      <c r="B48" s="74">
        <v>208</v>
      </c>
      <c r="C48" s="74">
        <v>10007825</v>
      </c>
      <c r="D48" s="74" t="s">
        <v>27</v>
      </c>
      <c r="E48" s="74" t="s">
        <v>113</v>
      </c>
      <c r="F48" s="74">
        <v>45</v>
      </c>
      <c r="G48" s="74">
        <v>2.2000000000000002</v>
      </c>
      <c r="H48" s="74">
        <v>45</v>
      </c>
      <c r="I48" s="74" t="s">
        <v>396</v>
      </c>
      <c r="J48" s="74" t="s">
        <v>396</v>
      </c>
      <c r="K48" s="74" t="s">
        <v>396</v>
      </c>
      <c r="L48" s="74" t="s">
        <v>396</v>
      </c>
      <c r="M48" s="74">
        <v>91.1</v>
      </c>
      <c r="N48" s="74">
        <v>50</v>
      </c>
      <c r="O48" s="74">
        <v>6.3</v>
      </c>
      <c r="P48" s="74">
        <v>45</v>
      </c>
      <c r="Q48" s="74" t="s">
        <v>396</v>
      </c>
      <c r="R48" s="74" t="s">
        <v>396</v>
      </c>
      <c r="S48" s="74" t="s">
        <v>396</v>
      </c>
      <c r="T48" s="74" t="s">
        <v>396</v>
      </c>
      <c r="U48" s="74">
        <v>93.3</v>
      </c>
      <c r="V48" s="74">
        <v>95</v>
      </c>
      <c r="W48" s="74">
        <v>4.3</v>
      </c>
      <c r="X48" s="74">
        <v>90</v>
      </c>
      <c r="Y48" s="74">
        <v>4.4000000000000004</v>
      </c>
      <c r="Z48" s="74">
        <v>3.3</v>
      </c>
      <c r="AA48" s="74" t="s">
        <v>396</v>
      </c>
      <c r="AB48" s="74" t="s">
        <v>396</v>
      </c>
      <c r="AC48" s="74">
        <v>92.2</v>
      </c>
    </row>
    <row r="49" spans="1:29" x14ac:dyDescent="0.3">
      <c r="A49" s="74" t="s">
        <v>293</v>
      </c>
      <c r="B49" s="74">
        <v>18</v>
      </c>
      <c r="C49" s="74">
        <v>10040812</v>
      </c>
      <c r="D49" s="74" t="s">
        <v>16</v>
      </c>
      <c r="E49" s="74" t="s">
        <v>115</v>
      </c>
      <c r="F49" s="74">
        <v>115</v>
      </c>
      <c r="G49" s="74">
        <v>6</v>
      </c>
      <c r="H49" s="74">
        <v>110</v>
      </c>
      <c r="I49" s="74" t="s">
        <v>396</v>
      </c>
      <c r="J49" s="74" t="s">
        <v>396</v>
      </c>
      <c r="K49" s="74" t="s">
        <v>396</v>
      </c>
      <c r="L49" s="74" t="s">
        <v>396</v>
      </c>
      <c r="M49" s="74">
        <v>86.4</v>
      </c>
      <c r="N49" s="74">
        <v>135</v>
      </c>
      <c r="O49" s="74">
        <v>0.7</v>
      </c>
      <c r="P49" s="74">
        <v>135</v>
      </c>
      <c r="Q49" s="74">
        <v>12.5</v>
      </c>
      <c r="R49" s="74">
        <v>4.4000000000000004</v>
      </c>
      <c r="S49" s="74" t="s">
        <v>396</v>
      </c>
      <c r="T49" s="74" t="s">
        <v>396</v>
      </c>
      <c r="U49" s="74">
        <v>83.1</v>
      </c>
      <c r="V49" s="74">
        <v>255</v>
      </c>
      <c r="W49" s="74">
        <v>3.1</v>
      </c>
      <c r="X49" s="74">
        <v>245</v>
      </c>
      <c r="Y49" s="74" t="s">
        <v>396</v>
      </c>
      <c r="Z49" s="74" t="s">
        <v>396</v>
      </c>
      <c r="AA49" s="74" t="s">
        <v>396</v>
      </c>
      <c r="AB49" s="74" t="s">
        <v>396</v>
      </c>
      <c r="AC49" s="74">
        <v>84.6</v>
      </c>
    </row>
    <row r="50" spans="1:29" x14ac:dyDescent="0.3">
      <c r="A50" s="74" t="s">
        <v>293</v>
      </c>
      <c r="B50" s="74">
        <v>60</v>
      </c>
      <c r="C50" s="74">
        <v>10007147</v>
      </c>
      <c r="D50" s="74" t="s">
        <v>11</v>
      </c>
      <c r="E50" s="74" t="s">
        <v>117</v>
      </c>
      <c r="F50" s="74">
        <v>1875</v>
      </c>
      <c r="G50" s="74">
        <v>3.5</v>
      </c>
      <c r="H50" s="74">
        <v>1810</v>
      </c>
      <c r="I50" s="74">
        <v>10.199999999999999</v>
      </c>
      <c r="J50" s="74">
        <v>7.5</v>
      </c>
      <c r="K50" s="74">
        <v>72.3</v>
      </c>
      <c r="L50" s="74">
        <v>80.400000000000006</v>
      </c>
      <c r="M50" s="74">
        <v>82.4</v>
      </c>
      <c r="N50" s="74">
        <v>1575</v>
      </c>
      <c r="O50" s="74">
        <v>1</v>
      </c>
      <c r="P50" s="74">
        <v>1555</v>
      </c>
      <c r="Q50" s="74">
        <v>11.2</v>
      </c>
      <c r="R50" s="74">
        <v>8.5</v>
      </c>
      <c r="S50" s="74">
        <v>73.400000000000006</v>
      </c>
      <c r="T50" s="74">
        <v>78.599999999999994</v>
      </c>
      <c r="U50" s="74">
        <v>80.3</v>
      </c>
      <c r="V50" s="74">
        <v>3450</v>
      </c>
      <c r="W50" s="74">
        <v>2.2999999999999998</v>
      </c>
      <c r="X50" s="74">
        <v>3370</v>
      </c>
      <c r="Y50" s="74">
        <v>10.6</v>
      </c>
      <c r="Z50" s="74">
        <v>8</v>
      </c>
      <c r="AA50" s="74">
        <v>72.8</v>
      </c>
      <c r="AB50" s="74">
        <v>79.599999999999994</v>
      </c>
      <c r="AC50" s="74">
        <v>81.400000000000006</v>
      </c>
    </row>
    <row r="51" spans="1:29" x14ac:dyDescent="0.3">
      <c r="A51" s="74" t="s">
        <v>293</v>
      </c>
      <c r="B51" s="74">
        <v>205</v>
      </c>
      <c r="C51" s="74">
        <v>10007765</v>
      </c>
      <c r="D51" s="74" t="s">
        <v>27</v>
      </c>
      <c r="E51" s="74" t="s">
        <v>119</v>
      </c>
      <c r="F51" s="74">
        <v>35</v>
      </c>
      <c r="G51" s="74">
        <v>0</v>
      </c>
      <c r="H51" s="74">
        <v>35</v>
      </c>
      <c r="I51" s="74" t="s">
        <v>396</v>
      </c>
      <c r="J51" s="74">
        <v>8.3000000000000007</v>
      </c>
      <c r="K51" s="74" t="s">
        <v>396</v>
      </c>
      <c r="L51" s="74" t="s">
        <v>396</v>
      </c>
      <c r="M51" s="74" t="s">
        <v>396</v>
      </c>
      <c r="N51" s="74">
        <v>50</v>
      </c>
      <c r="O51" s="74">
        <v>6.1</v>
      </c>
      <c r="P51" s="74">
        <v>45</v>
      </c>
      <c r="Q51" s="74" t="s">
        <v>396</v>
      </c>
      <c r="R51" s="74" t="s">
        <v>396</v>
      </c>
      <c r="S51" s="74" t="s">
        <v>396</v>
      </c>
      <c r="T51" s="74" t="s">
        <v>396</v>
      </c>
      <c r="U51" s="74" t="s">
        <v>396</v>
      </c>
      <c r="V51" s="74">
        <v>85</v>
      </c>
      <c r="W51" s="74">
        <v>3.5</v>
      </c>
      <c r="X51" s="74">
        <v>80</v>
      </c>
      <c r="Y51" s="74" t="s">
        <v>396</v>
      </c>
      <c r="Z51" s="74" t="s">
        <v>396</v>
      </c>
      <c r="AA51" s="74">
        <v>58.5</v>
      </c>
      <c r="AB51" s="74">
        <v>69.5</v>
      </c>
      <c r="AC51" s="74">
        <v>73.2</v>
      </c>
    </row>
    <row r="52" spans="1:29" x14ac:dyDescent="0.3">
      <c r="A52" s="74" t="s">
        <v>293</v>
      </c>
      <c r="B52" s="74">
        <v>61</v>
      </c>
      <c r="C52" s="74">
        <v>10007148</v>
      </c>
      <c r="D52" s="74" t="s">
        <v>46</v>
      </c>
      <c r="E52" s="74" t="s">
        <v>121</v>
      </c>
      <c r="F52" s="74">
        <v>1515</v>
      </c>
      <c r="G52" s="74">
        <v>3.2</v>
      </c>
      <c r="H52" s="74">
        <v>1465</v>
      </c>
      <c r="I52" s="74">
        <v>9.6</v>
      </c>
      <c r="J52" s="74">
        <v>7</v>
      </c>
      <c r="K52" s="74">
        <v>72.400000000000006</v>
      </c>
      <c r="L52" s="74">
        <v>80.8</v>
      </c>
      <c r="M52" s="74">
        <v>83.5</v>
      </c>
      <c r="N52" s="74">
        <v>1115</v>
      </c>
      <c r="O52" s="74">
        <v>2.2999999999999998</v>
      </c>
      <c r="P52" s="74">
        <v>1090</v>
      </c>
      <c r="Q52" s="74">
        <v>10.1</v>
      </c>
      <c r="R52" s="74">
        <v>6.7</v>
      </c>
      <c r="S52" s="74">
        <v>75</v>
      </c>
      <c r="T52" s="74">
        <v>81.7</v>
      </c>
      <c r="U52" s="74">
        <v>83.2</v>
      </c>
      <c r="V52" s="74">
        <v>2630</v>
      </c>
      <c r="W52" s="74">
        <v>2.9</v>
      </c>
      <c r="X52" s="74">
        <v>2555</v>
      </c>
      <c r="Y52" s="74">
        <v>9.8000000000000007</v>
      </c>
      <c r="Z52" s="74">
        <v>6.8</v>
      </c>
      <c r="AA52" s="74">
        <v>73.5</v>
      </c>
      <c r="AB52" s="74">
        <v>81.2</v>
      </c>
      <c r="AC52" s="74">
        <v>83.4</v>
      </c>
    </row>
    <row r="53" spans="1:29" x14ac:dyDescent="0.3">
      <c r="A53" s="74" t="s">
        <v>293</v>
      </c>
      <c r="B53" s="74">
        <v>120</v>
      </c>
      <c r="C53" s="74">
        <v>10007149</v>
      </c>
      <c r="D53" s="74" t="s">
        <v>46</v>
      </c>
      <c r="E53" s="74" t="s">
        <v>123</v>
      </c>
      <c r="F53" s="74">
        <v>1425</v>
      </c>
      <c r="G53" s="74">
        <v>2.6</v>
      </c>
      <c r="H53" s="74">
        <v>1390</v>
      </c>
      <c r="I53" s="74">
        <v>9.4</v>
      </c>
      <c r="J53" s="74">
        <v>6</v>
      </c>
      <c r="K53" s="74">
        <v>70.7</v>
      </c>
      <c r="L53" s="74">
        <v>81.599999999999994</v>
      </c>
      <c r="M53" s="74">
        <v>84.6</v>
      </c>
      <c r="N53" s="74">
        <v>1155</v>
      </c>
      <c r="O53" s="74">
        <v>1.7</v>
      </c>
      <c r="P53" s="74">
        <v>1135</v>
      </c>
      <c r="Q53" s="74">
        <v>9.1999999999999993</v>
      </c>
      <c r="R53" s="74">
        <v>6.7</v>
      </c>
      <c r="S53" s="74">
        <v>72.099999999999994</v>
      </c>
      <c r="T53" s="74">
        <v>81.5</v>
      </c>
      <c r="U53" s="74">
        <v>84.1</v>
      </c>
      <c r="V53" s="74">
        <v>2580</v>
      </c>
      <c r="W53" s="74">
        <v>2.2000000000000002</v>
      </c>
      <c r="X53" s="74">
        <v>2525</v>
      </c>
      <c r="Y53" s="74">
        <v>9.3000000000000007</v>
      </c>
      <c r="Z53" s="74">
        <v>6.3</v>
      </c>
      <c r="AA53" s="74">
        <v>71.3</v>
      </c>
      <c r="AB53" s="74">
        <v>81.599999999999994</v>
      </c>
      <c r="AC53" s="74">
        <v>84.4</v>
      </c>
    </row>
    <row r="54" spans="1:29" x14ac:dyDescent="0.3">
      <c r="A54" s="74" t="s">
        <v>293</v>
      </c>
      <c r="B54" s="74">
        <v>132</v>
      </c>
      <c r="C54" s="74">
        <v>10003270</v>
      </c>
      <c r="D54" s="74" t="s">
        <v>27</v>
      </c>
      <c r="E54" s="74" t="s">
        <v>125</v>
      </c>
      <c r="F54" s="74">
        <v>585</v>
      </c>
      <c r="G54" s="74">
        <v>3.6</v>
      </c>
      <c r="H54" s="74">
        <v>565</v>
      </c>
      <c r="I54" s="74" t="s">
        <v>396</v>
      </c>
      <c r="J54" s="74" t="s">
        <v>396</v>
      </c>
      <c r="K54" s="74">
        <v>63.1</v>
      </c>
      <c r="L54" s="74">
        <v>74.099999999999994</v>
      </c>
      <c r="M54" s="74">
        <v>79.400000000000006</v>
      </c>
      <c r="N54" s="74">
        <v>895</v>
      </c>
      <c r="O54" s="74">
        <v>1.7</v>
      </c>
      <c r="P54" s="74">
        <v>880</v>
      </c>
      <c r="Q54" s="74" t="s">
        <v>396</v>
      </c>
      <c r="R54" s="74" t="s">
        <v>396</v>
      </c>
      <c r="S54" s="74">
        <v>61.4</v>
      </c>
      <c r="T54" s="74">
        <v>73.099999999999994</v>
      </c>
      <c r="U54" s="74">
        <v>77.599999999999994</v>
      </c>
      <c r="V54" s="74">
        <v>1480</v>
      </c>
      <c r="W54" s="74">
        <v>2.4</v>
      </c>
      <c r="X54" s="74">
        <v>1445</v>
      </c>
      <c r="Y54" s="74">
        <v>12.4</v>
      </c>
      <c r="Z54" s="74">
        <v>9.3000000000000007</v>
      </c>
      <c r="AA54" s="74">
        <v>62</v>
      </c>
      <c r="AB54" s="74">
        <v>73.5</v>
      </c>
      <c r="AC54" s="74">
        <v>78.3</v>
      </c>
    </row>
    <row r="55" spans="1:29" x14ac:dyDescent="0.3">
      <c r="A55" s="74" t="s">
        <v>293</v>
      </c>
      <c r="B55" s="74">
        <v>121</v>
      </c>
      <c r="C55" s="74">
        <v>10007767</v>
      </c>
      <c r="D55" s="74" t="s">
        <v>16</v>
      </c>
      <c r="E55" s="74" t="s">
        <v>127</v>
      </c>
      <c r="F55" s="74">
        <v>765</v>
      </c>
      <c r="G55" s="74">
        <v>3.3</v>
      </c>
      <c r="H55" s="74">
        <v>740</v>
      </c>
      <c r="I55" s="74" t="s">
        <v>396</v>
      </c>
      <c r="J55" s="74" t="s">
        <v>396</v>
      </c>
      <c r="K55" s="74">
        <v>66.2</v>
      </c>
      <c r="L55" s="74">
        <v>80.3</v>
      </c>
      <c r="M55" s="74">
        <v>83.7</v>
      </c>
      <c r="N55" s="74">
        <v>535</v>
      </c>
      <c r="O55" s="74">
        <v>1.9</v>
      </c>
      <c r="P55" s="74">
        <v>525</v>
      </c>
      <c r="Q55" s="74" t="s">
        <v>396</v>
      </c>
      <c r="R55" s="74" t="s">
        <v>396</v>
      </c>
      <c r="S55" s="74">
        <v>71.400000000000006</v>
      </c>
      <c r="T55" s="74">
        <v>80.2</v>
      </c>
      <c r="U55" s="74">
        <v>83.6</v>
      </c>
      <c r="V55" s="74">
        <v>1300</v>
      </c>
      <c r="W55" s="74">
        <v>2.7</v>
      </c>
      <c r="X55" s="74">
        <v>1265</v>
      </c>
      <c r="Y55" s="74">
        <v>10.7</v>
      </c>
      <c r="Z55" s="74">
        <v>5.7</v>
      </c>
      <c r="AA55" s="74">
        <v>68.400000000000006</v>
      </c>
      <c r="AB55" s="74">
        <v>80.3</v>
      </c>
      <c r="AC55" s="74">
        <v>83.7</v>
      </c>
    </row>
    <row r="56" spans="1:29" x14ac:dyDescent="0.3">
      <c r="A56" s="74" t="s">
        <v>293</v>
      </c>
      <c r="B56" s="74">
        <v>122</v>
      </c>
      <c r="C56" s="74">
        <v>10007150</v>
      </c>
      <c r="D56" s="74" t="s">
        <v>49</v>
      </c>
      <c r="E56" s="74" t="s">
        <v>129</v>
      </c>
      <c r="F56" s="74">
        <v>1395</v>
      </c>
      <c r="G56" s="74">
        <v>3.3</v>
      </c>
      <c r="H56" s="74">
        <v>1350</v>
      </c>
      <c r="I56" s="74">
        <v>11.2</v>
      </c>
      <c r="J56" s="74">
        <v>7.6</v>
      </c>
      <c r="K56" s="74">
        <v>70</v>
      </c>
      <c r="L56" s="74">
        <v>79.3</v>
      </c>
      <c r="M56" s="74">
        <v>81.3</v>
      </c>
      <c r="N56" s="74">
        <v>1200</v>
      </c>
      <c r="O56" s="74">
        <v>1.2</v>
      </c>
      <c r="P56" s="74">
        <v>1185</v>
      </c>
      <c r="Q56" s="74">
        <v>12.3</v>
      </c>
      <c r="R56" s="74">
        <v>7.6</v>
      </c>
      <c r="S56" s="74">
        <v>70.400000000000006</v>
      </c>
      <c r="T56" s="74">
        <v>77.599999999999994</v>
      </c>
      <c r="U56" s="74">
        <v>80.099999999999994</v>
      </c>
      <c r="V56" s="74">
        <v>2595</v>
      </c>
      <c r="W56" s="74">
        <v>2.2999999999999998</v>
      </c>
      <c r="X56" s="74">
        <v>2535</v>
      </c>
      <c r="Y56" s="74">
        <v>11.7</v>
      </c>
      <c r="Z56" s="74">
        <v>7.6</v>
      </c>
      <c r="AA56" s="74">
        <v>70.2</v>
      </c>
      <c r="AB56" s="74">
        <v>78.5</v>
      </c>
      <c r="AC56" s="74">
        <v>80.7</v>
      </c>
    </row>
    <row r="57" spans="1:29" x14ac:dyDescent="0.3">
      <c r="A57" s="74" t="s">
        <v>293</v>
      </c>
      <c r="B57" s="74">
        <v>134</v>
      </c>
      <c r="C57" s="74">
        <v>10003645</v>
      </c>
      <c r="D57" s="74" t="s">
        <v>27</v>
      </c>
      <c r="E57" s="74" t="s">
        <v>131</v>
      </c>
      <c r="F57" s="74">
        <v>1545</v>
      </c>
      <c r="G57" s="74">
        <v>3.9</v>
      </c>
      <c r="H57" s="74">
        <v>1485</v>
      </c>
      <c r="I57" s="74">
        <v>11.6</v>
      </c>
      <c r="J57" s="74">
        <v>7.9</v>
      </c>
      <c r="K57" s="74">
        <v>63.5</v>
      </c>
      <c r="L57" s="74">
        <v>75.900000000000006</v>
      </c>
      <c r="M57" s="74">
        <v>80.5</v>
      </c>
      <c r="N57" s="74">
        <v>1005</v>
      </c>
      <c r="O57" s="74">
        <v>1.8</v>
      </c>
      <c r="P57" s="74">
        <v>990</v>
      </c>
      <c r="Q57" s="74">
        <v>13.9</v>
      </c>
      <c r="R57" s="74">
        <v>8.6999999999999993</v>
      </c>
      <c r="S57" s="74">
        <v>60.8</v>
      </c>
      <c r="T57" s="74">
        <v>72.3</v>
      </c>
      <c r="U57" s="74">
        <v>77.400000000000006</v>
      </c>
      <c r="V57" s="74">
        <v>2550</v>
      </c>
      <c r="W57" s="74">
        <v>3.1</v>
      </c>
      <c r="X57" s="74">
        <v>2470</v>
      </c>
      <c r="Y57" s="74">
        <v>12.5</v>
      </c>
      <c r="Z57" s="74">
        <v>8.1999999999999993</v>
      </c>
      <c r="AA57" s="74">
        <v>62.4</v>
      </c>
      <c r="AB57" s="74">
        <v>74.5</v>
      </c>
      <c r="AC57" s="74">
        <v>79.3</v>
      </c>
    </row>
    <row r="58" spans="1:29" x14ac:dyDescent="0.3">
      <c r="A58" s="74" t="s">
        <v>293</v>
      </c>
      <c r="B58" s="74">
        <v>63</v>
      </c>
      <c r="C58" s="74">
        <v>10003678</v>
      </c>
      <c r="D58" s="74" t="s">
        <v>27</v>
      </c>
      <c r="E58" s="74" t="s">
        <v>133</v>
      </c>
      <c r="F58" s="74">
        <v>1800</v>
      </c>
      <c r="G58" s="74">
        <v>4.7</v>
      </c>
      <c r="H58" s="74">
        <v>1715</v>
      </c>
      <c r="I58" s="74">
        <v>12.5</v>
      </c>
      <c r="J58" s="74">
        <v>8.9</v>
      </c>
      <c r="K58" s="74">
        <v>71.2</v>
      </c>
      <c r="L58" s="74">
        <v>77</v>
      </c>
      <c r="M58" s="74">
        <v>78.599999999999994</v>
      </c>
      <c r="N58" s="74">
        <v>1645</v>
      </c>
      <c r="O58" s="74">
        <v>2.4</v>
      </c>
      <c r="P58" s="74">
        <v>1605</v>
      </c>
      <c r="Q58" s="74">
        <v>14.5</v>
      </c>
      <c r="R58" s="74">
        <v>8.4</v>
      </c>
      <c r="S58" s="74">
        <v>70.400000000000006</v>
      </c>
      <c r="T58" s="74">
        <v>75.599999999999994</v>
      </c>
      <c r="U58" s="74">
        <v>77.2</v>
      </c>
      <c r="V58" s="74">
        <v>3445</v>
      </c>
      <c r="W58" s="74">
        <v>3.6</v>
      </c>
      <c r="X58" s="74">
        <v>3320</v>
      </c>
      <c r="Y58" s="74">
        <v>13.5</v>
      </c>
      <c r="Z58" s="74">
        <v>8.6</v>
      </c>
      <c r="AA58" s="74">
        <v>70.900000000000006</v>
      </c>
      <c r="AB58" s="74">
        <v>76.3</v>
      </c>
      <c r="AC58" s="74">
        <v>77.900000000000006</v>
      </c>
    </row>
    <row r="59" spans="1:29" x14ac:dyDescent="0.3">
      <c r="A59" s="74" t="s">
        <v>293</v>
      </c>
      <c r="B59" s="74">
        <v>123</v>
      </c>
      <c r="C59" s="74">
        <v>10007768</v>
      </c>
      <c r="D59" s="74" t="s">
        <v>39</v>
      </c>
      <c r="E59" s="74" t="s">
        <v>135</v>
      </c>
      <c r="F59" s="74">
        <v>1060</v>
      </c>
      <c r="G59" s="74">
        <v>2.4</v>
      </c>
      <c r="H59" s="74">
        <v>1035</v>
      </c>
      <c r="I59" s="74">
        <v>10.9</v>
      </c>
      <c r="J59" s="74">
        <v>5</v>
      </c>
      <c r="K59" s="74">
        <v>69.7</v>
      </c>
      <c r="L59" s="74">
        <v>80.900000000000006</v>
      </c>
      <c r="M59" s="74">
        <v>84</v>
      </c>
      <c r="N59" s="74">
        <v>915</v>
      </c>
      <c r="O59" s="74">
        <v>1.1000000000000001</v>
      </c>
      <c r="P59" s="74">
        <v>905</v>
      </c>
      <c r="Q59" s="74">
        <v>11.9</v>
      </c>
      <c r="R59" s="74">
        <v>5.4</v>
      </c>
      <c r="S59" s="74">
        <v>70.900000000000006</v>
      </c>
      <c r="T59" s="74">
        <v>79.3</v>
      </c>
      <c r="U59" s="74">
        <v>82.7</v>
      </c>
      <c r="V59" s="74">
        <v>1975</v>
      </c>
      <c r="W59" s="74">
        <v>1.8</v>
      </c>
      <c r="X59" s="74">
        <v>1940</v>
      </c>
      <c r="Y59" s="74">
        <v>11.4</v>
      </c>
      <c r="Z59" s="74">
        <v>5.2</v>
      </c>
      <c r="AA59" s="74">
        <v>70.3</v>
      </c>
      <c r="AB59" s="74">
        <v>80.099999999999994</v>
      </c>
      <c r="AC59" s="74">
        <v>83.4</v>
      </c>
    </row>
    <row r="60" spans="1:29" x14ac:dyDescent="0.3">
      <c r="A60" s="74" t="s">
        <v>293</v>
      </c>
      <c r="B60" s="74">
        <v>211</v>
      </c>
      <c r="C60" s="74">
        <v>10003854</v>
      </c>
      <c r="D60" s="74" t="s">
        <v>46</v>
      </c>
      <c r="E60" s="74" t="s">
        <v>137</v>
      </c>
      <c r="F60" s="74" t="s">
        <v>13</v>
      </c>
      <c r="G60" s="74" t="s">
        <v>13</v>
      </c>
      <c r="H60" s="74" t="s">
        <v>13</v>
      </c>
      <c r="I60" s="74" t="s">
        <v>13</v>
      </c>
      <c r="J60" s="74" t="s">
        <v>13</v>
      </c>
      <c r="K60" s="74" t="s">
        <v>13</v>
      </c>
      <c r="L60" s="74" t="s">
        <v>13</v>
      </c>
      <c r="M60" s="74" t="s">
        <v>13</v>
      </c>
      <c r="N60" s="74" t="s">
        <v>13</v>
      </c>
      <c r="O60" s="74" t="s">
        <v>13</v>
      </c>
      <c r="P60" s="74" t="s">
        <v>13</v>
      </c>
      <c r="Q60" s="74" t="s">
        <v>13</v>
      </c>
      <c r="R60" s="74" t="s">
        <v>13</v>
      </c>
      <c r="S60" s="74" t="s">
        <v>13</v>
      </c>
      <c r="T60" s="74" t="s">
        <v>13</v>
      </c>
      <c r="U60" s="74" t="s">
        <v>13</v>
      </c>
      <c r="V60" s="74" t="s">
        <v>13</v>
      </c>
      <c r="W60" s="74" t="s">
        <v>13</v>
      </c>
      <c r="X60" s="74" t="s">
        <v>13</v>
      </c>
      <c r="Y60" s="74" t="s">
        <v>13</v>
      </c>
      <c r="Z60" s="74" t="s">
        <v>13</v>
      </c>
      <c r="AA60" s="74" t="s">
        <v>13</v>
      </c>
      <c r="AB60" s="74" t="s">
        <v>13</v>
      </c>
      <c r="AC60" s="74" t="s">
        <v>13</v>
      </c>
    </row>
    <row r="61" spans="1:29" x14ac:dyDescent="0.3">
      <c r="A61" s="74" t="s">
        <v>293</v>
      </c>
      <c r="B61" s="74">
        <v>64</v>
      </c>
      <c r="C61" s="74">
        <v>10003861</v>
      </c>
      <c r="D61" s="74" t="s">
        <v>46</v>
      </c>
      <c r="E61" s="74" t="s">
        <v>139</v>
      </c>
      <c r="F61" s="74">
        <v>2305</v>
      </c>
      <c r="G61" s="74">
        <v>3.9</v>
      </c>
      <c r="H61" s="74">
        <v>2215</v>
      </c>
      <c r="I61" s="74">
        <v>10</v>
      </c>
      <c r="J61" s="74">
        <v>6.8</v>
      </c>
      <c r="K61" s="74">
        <v>74.099999999999994</v>
      </c>
      <c r="L61" s="74">
        <v>81.8</v>
      </c>
      <c r="M61" s="74">
        <v>83.3</v>
      </c>
      <c r="N61" s="74">
        <v>2290</v>
      </c>
      <c r="O61" s="74">
        <v>2.2999999999999998</v>
      </c>
      <c r="P61" s="74">
        <v>2235</v>
      </c>
      <c r="Q61" s="74">
        <v>12</v>
      </c>
      <c r="R61" s="74">
        <v>8</v>
      </c>
      <c r="S61" s="74">
        <v>73.599999999999994</v>
      </c>
      <c r="T61" s="74">
        <v>78.8</v>
      </c>
      <c r="U61" s="74">
        <v>80</v>
      </c>
      <c r="V61" s="74">
        <v>4595</v>
      </c>
      <c r="W61" s="74">
        <v>3.1</v>
      </c>
      <c r="X61" s="74">
        <v>4450</v>
      </c>
      <c r="Y61" s="74">
        <v>11</v>
      </c>
      <c r="Z61" s="74">
        <v>7.4</v>
      </c>
      <c r="AA61" s="74">
        <v>73.900000000000006</v>
      </c>
      <c r="AB61" s="74">
        <v>80.3</v>
      </c>
      <c r="AC61" s="74">
        <v>81.599999999999994</v>
      </c>
    </row>
    <row r="62" spans="1:29" x14ac:dyDescent="0.3">
      <c r="A62" s="74" t="s">
        <v>293</v>
      </c>
      <c r="B62" s="74">
        <v>124</v>
      </c>
      <c r="C62" s="74">
        <v>10007795</v>
      </c>
      <c r="D62" s="74" t="s">
        <v>46</v>
      </c>
      <c r="E62" s="74" t="s">
        <v>141</v>
      </c>
      <c r="F62" s="74">
        <v>3200</v>
      </c>
      <c r="G62" s="74">
        <v>2.1</v>
      </c>
      <c r="H62" s="74">
        <v>3135</v>
      </c>
      <c r="I62" s="74">
        <v>11</v>
      </c>
      <c r="J62" s="74">
        <v>6</v>
      </c>
      <c r="K62" s="74">
        <v>69.400000000000006</v>
      </c>
      <c r="L62" s="74">
        <v>80.599999999999994</v>
      </c>
      <c r="M62" s="74">
        <v>83</v>
      </c>
      <c r="N62" s="74">
        <v>2090</v>
      </c>
      <c r="O62" s="74">
        <v>0.9</v>
      </c>
      <c r="P62" s="74">
        <v>2070</v>
      </c>
      <c r="Q62" s="74">
        <v>13.1</v>
      </c>
      <c r="R62" s="74">
        <v>6.2</v>
      </c>
      <c r="S62" s="74">
        <v>70</v>
      </c>
      <c r="T62" s="74">
        <v>77.099999999999994</v>
      </c>
      <c r="U62" s="74">
        <v>80.7</v>
      </c>
      <c r="V62" s="74">
        <v>5290</v>
      </c>
      <c r="W62" s="74">
        <v>1.6</v>
      </c>
      <c r="X62" s="74">
        <v>5205</v>
      </c>
      <c r="Y62" s="74">
        <v>11.9</v>
      </c>
      <c r="Z62" s="74">
        <v>6.1</v>
      </c>
      <c r="AA62" s="74">
        <v>69.7</v>
      </c>
      <c r="AB62" s="74">
        <v>79.2</v>
      </c>
      <c r="AC62" s="74">
        <v>82.1</v>
      </c>
    </row>
    <row r="63" spans="1:29" x14ac:dyDescent="0.3">
      <c r="A63" s="74" t="s">
        <v>293</v>
      </c>
      <c r="B63" s="74">
        <v>40</v>
      </c>
      <c r="C63" s="74">
        <v>10003863</v>
      </c>
      <c r="D63" s="74" t="s">
        <v>46</v>
      </c>
      <c r="E63" s="74" t="s">
        <v>143</v>
      </c>
      <c r="F63" s="74">
        <v>370</v>
      </c>
      <c r="G63" s="74">
        <v>1.6</v>
      </c>
      <c r="H63" s="74">
        <v>365</v>
      </c>
      <c r="I63" s="74" t="s">
        <v>396</v>
      </c>
      <c r="J63" s="74" t="s">
        <v>396</v>
      </c>
      <c r="K63" s="74" t="s">
        <v>396</v>
      </c>
      <c r="L63" s="74" t="s">
        <v>396</v>
      </c>
      <c r="M63" s="74">
        <v>82.1</v>
      </c>
      <c r="N63" s="74">
        <v>175</v>
      </c>
      <c r="O63" s="74">
        <v>0.6</v>
      </c>
      <c r="P63" s="74">
        <v>175</v>
      </c>
      <c r="Q63" s="74" t="s">
        <v>396</v>
      </c>
      <c r="R63" s="74" t="s">
        <v>396</v>
      </c>
      <c r="S63" s="74" t="s">
        <v>396</v>
      </c>
      <c r="T63" s="74" t="s">
        <v>396</v>
      </c>
      <c r="U63" s="74">
        <v>80.099999999999994</v>
      </c>
      <c r="V63" s="74">
        <v>545</v>
      </c>
      <c r="W63" s="74">
        <v>1.3</v>
      </c>
      <c r="X63" s="74">
        <v>540</v>
      </c>
      <c r="Y63" s="74">
        <v>10.6</v>
      </c>
      <c r="Z63" s="74">
        <v>8</v>
      </c>
      <c r="AA63" s="74">
        <v>75.2</v>
      </c>
      <c r="AB63" s="74">
        <v>80.900000000000006</v>
      </c>
      <c r="AC63" s="74">
        <v>81.5</v>
      </c>
    </row>
    <row r="64" spans="1:29" x14ac:dyDescent="0.3">
      <c r="A64" s="74" t="s">
        <v>293</v>
      </c>
      <c r="B64" s="74">
        <v>125</v>
      </c>
      <c r="C64" s="74">
        <v>10007796</v>
      </c>
      <c r="D64" s="74" t="s">
        <v>36</v>
      </c>
      <c r="E64" s="74" t="s">
        <v>145</v>
      </c>
      <c r="F64" s="74">
        <v>965</v>
      </c>
      <c r="G64" s="74">
        <v>2.9</v>
      </c>
      <c r="H64" s="74">
        <v>935</v>
      </c>
      <c r="I64" s="74">
        <v>8.9</v>
      </c>
      <c r="J64" s="74">
        <v>6.5</v>
      </c>
      <c r="K64" s="74">
        <v>70</v>
      </c>
      <c r="L64" s="74">
        <v>80.3</v>
      </c>
      <c r="M64" s="74">
        <v>84.6</v>
      </c>
      <c r="N64" s="74">
        <v>745</v>
      </c>
      <c r="O64" s="74">
        <v>1.5</v>
      </c>
      <c r="P64" s="74">
        <v>735</v>
      </c>
      <c r="Q64" s="74">
        <v>11.6</v>
      </c>
      <c r="R64" s="74">
        <v>7.9</v>
      </c>
      <c r="S64" s="74">
        <v>66</v>
      </c>
      <c r="T64" s="74">
        <v>76.5</v>
      </c>
      <c r="U64" s="74">
        <v>80.5</v>
      </c>
      <c r="V64" s="74">
        <v>1710</v>
      </c>
      <c r="W64" s="74">
        <v>2.2999999999999998</v>
      </c>
      <c r="X64" s="74">
        <v>1670</v>
      </c>
      <c r="Y64" s="74">
        <v>10.1</v>
      </c>
      <c r="Z64" s="74">
        <v>7.1</v>
      </c>
      <c r="AA64" s="74">
        <v>68.2</v>
      </c>
      <c r="AB64" s="74">
        <v>78.7</v>
      </c>
      <c r="AC64" s="74">
        <v>82.8</v>
      </c>
    </row>
    <row r="65" spans="1:29" x14ac:dyDescent="0.3">
      <c r="A65" s="74" t="s">
        <v>293</v>
      </c>
      <c r="B65" s="74">
        <v>62</v>
      </c>
      <c r="C65" s="74">
        <v>10007151</v>
      </c>
      <c r="D65" s="74" t="s">
        <v>36</v>
      </c>
      <c r="E65" s="74" t="s">
        <v>147</v>
      </c>
      <c r="F65" s="74">
        <v>1340</v>
      </c>
      <c r="G65" s="74">
        <v>2.2999999999999998</v>
      </c>
      <c r="H65" s="74">
        <v>1310</v>
      </c>
      <c r="I65" s="74">
        <v>7.7</v>
      </c>
      <c r="J65" s="74">
        <v>5.8</v>
      </c>
      <c r="K65" s="74">
        <v>76.3</v>
      </c>
      <c r="L65" s="74">
        <v>85.1</v>
      </c>
      <c r="M65" s="74">
        <v>86.5</v>
      </c>
      <c r="N65" s="74">
        <v>1020</v>
      </c>
      <c r="O65" s="74">
        <v>1.6</v>
      </c>
      <c r="P65" s="74">
        <v>1005</v>
      </c>
      <c r="Q65" s="74">
        <v>10</v>
      </c>
      <c r="R65" s="74">
        <v>8.1999999999999993</v>
      </c>
      <c r="S65" s="74">
        <v>73.5</v>
      </c>
      <c r="T65" s="74">
        <v>80.099999999999994</v>
      </c>
      <c r="U65" s="74">
        <v>81.8</v>
      </c>
      <c r="V65" s="74">
        <v>2360</v>
      </c>
      <c r="W65" s="74">
        <v>2</v>
      </c>
      <c r="X65" s="74">
        <v>2315</v>
      </c>
      <c r="Y65" s="74">
        <v>8.6999999999999993</v>
      </c>
      <c r="Z65" s="74">
        <v>6.8</v>
      </c>
      <c r="AA65" s="74">
        <v>75.099999999999994</v>
      </c>
      <c r="AB65" s="74">
        <v>82.9</v>
      </c>
      <c r="AC65" s="74">
        <v>84.4</v>
      </c>
    </row>
    <row r="66" spans="1:29" x14ac:dyDescent="0.3">
      <c r="A66" s="74" t="s">
        <v>293</v>
      </c>
      <c r="B66" s="74">
        <v>23</v>
      </c>
      <c r="C66" s="74">
        <v>10003956</v>
      </c>
      <c r="D66" s="74" t="s">
        <v>39</v>
      </c>
      <c r="E66" s="74" t="s">
        <v>149</v>
      </c>
      <c r="F66" s="74">
        <v>940</v>
      </c>
      <c r="G66" s="74">
        <v>2.8</v>
      </c>
      <c r="H66" s="74">
        <v>915</v>
      </c>
      <c r="I66" s="74">
        <v>10.8</v>
      </c>
      <c r="J66" s="74">
        <v>8.1</v>
      </c>
      <c r="K66" s="74">
        <v>72.5</v>
      </c>
      <c r="L66" s="74">
        <v>79.2</v>
      </c>
      <c r="M66" s="74">
        <v>81.099999999999994</v>
      </c>
      <c r="N66" s="74">
        <v>300</v>
      </c>
      <c r="O66" s="74">
        <v>2.7</v>
      </c>
      <c r="P66" s="74">
        <v>290</v>
      </c>
      <c r="Q66" s="74">
        <v>10.3</v>
      </c>
      <c r="R66" s="74">
        <v>7.9</v>
      </c>
      <c r="S66" s="74">
        <v>75</v>
      </c>
      <c r="T66" s="74">
        <v>80.099999999999994</v>
      </c>
      <c r="U66" s="74">
        <v>81.8</v>
      </c>
      <c r="V66" s="74">
        <v>1240</v>
      </c>
      <c r="W66" s="74">
        <v>2.7</v>
      </c>
      <c r="X66" s="74">
        <v>1205</v>
      </c>
      <c r="Y66" s="74">
        <v>10.7</v>
      </c>
      <c r="Z66" s="74">
        <v>8</v>
      </c>
      <c r="AA66" s="74">
        <v>73.099999999999994</v>
      </c>
      <c r="AB66" s="74">
        <v>79.400000000000006</v>
      </c>
      <c r="AC66" s="74">
        <v>81.2</v>
      </c>
    </row>
    <row r="67" spans="1:29" x14ac:dyDescent="0.3">
      <c r="A67" s="74" t="s">
        <v>293</v>
      </c>
      <c r="B67" s="74">
        <v>65</v>
      </c>
      <c r="C67" s="74">
        <v>10003957</v>
      </c>
      <c r="D67" s="74" t="s">
        <v>39</v>
      </c>
      <c r="E67" s="74" t="s">
        <v>151</v>
      </c>
      <c r="F67" s="74">
        <v>2010</v>
      </c>
      <c r="G67" s="74">
        <v>3.6</v>
      </c>
      <c r="H67" s="74">
        <v>1935</v>
      </c>
      <c r="I67" s="74">
        <v>11.6</v>
      </c>
      <c r="J67" s="74">
        <v>6.2</v>
      </c>
      <c r="K67" s="74">
        <v>69.7</v>
      </c>
      <c r="L67" s="74">
        <v>79.599999999999994</v>
      </c>
      <c r="M67" s="74">
        <v>82.2</v>
      </c>
      <c r="N67" s="74">
        <v>1545</v>
      </c>
      <c r="O67" s="74">
        <v>1.6</v>
      </c>
      <c r="P67" s="74">
        <v>1520</v>
      </c>
      <c r="Q67" s="74">
        <v>12.8</v>
      </c>
      <c r="R67" s="74">
        <v>8.1999999999999993</v>
      </c>
      <c r="S67" s="74">
        <v>71.3</v>
      </c>
      <c r="T67" s="74">
        <v>77.599999999999994</v>
      </c>
      <c r="U67" s="74">
        <v>79.099999999999994</v>
      </c>
      <c r="V67" s="74">
        <v>3555</v>
      </c>
      <c r="W67" s="74">
        <v>2.7</v>
      </c>
      <c r="X67" s="74">
        <v>3455</v>
      </c>
      <c r="Y67" s="74">
        <v>12.1</v>
      </c>
      <c r="Z67" s="74">
        <v>7.1</v>
      </c>
      <c r="AA67" s="74">
        <v>70.400000000000006</v>
      </c>
      <c r="AB67" s="74">
        <v>78.7</v>
      </c>
      <c r="AC67" s="74">
        <v>80.8</v>
      </c>
    </row>
    <row r="68" spans="1:29" x14ac:dyDescent="0.3">
      <c r="A68" s="74" t="s">
        <v>293</v>
      </c>
      <c r="B68" s="74">
        <v>209</v>
      </c>
      <c r="C68" s="74">
        <v>10003945</v>
      </c>
      <c r="D68" s="74" t="s">
        <v>39</v>
      </c>
      <c r="E68" s="74" t="s">
        <v>153</v>
      </c>
      <c r="F68" s="74">
        <v>80</v>
      </c>
      <c r="G68" s="74">
        <v>1.2</v>
      </c>
      <c r="H68" s="74">
        <v>80</v>
      </c>
      <c r="I68" s="74" t="s">
        <v>396</v>
      </c>
      <c r="J68" s="74" t="s">
        <v>396</v>
      </c>
      <c r="K68" s="74" t="s">
        <v>396</v>
      </c>
      <c r="L68" s="74" t="s">
        <v>396</v>
      </c>
      <c r="M68" s="74">
        <v>78.8</v>
      </c>
      <c r="N68" s="74">
        <v>65</v>
      </c>
      <c r="O68" s="74">
        <v>0</v>
      </c>
      <c r="P68" s="74">
        <v>65</v>
      </c>
      <c r="Q68" s="74" t="s">
        <v>396</v>
      </c>
      <c r="R68" s="74" t="s">
        <v>396</v>
      </c>
      <c r="S68" s="74" t="s">
        <v>396</v>
      </c>
      <c r="T68" s="74" t="s">
        <v>396</v>
      </c>
      <c r="U68" s="74">
        <v>91</v>
      </c>
      <c r="V68" s="74">
        <v>150</v>
      </c>
      <c r="W68" s="74">
        <v>0.7</v>
      </c>
      <c r="X68" s="74">
        <v>145</v>
      </c>
      <c r="Y68" s="74">
        <v>9.5</v>
      </c>
      <c r="Z68" s="74">
        <v>6.1</v>
      </c>
      <c r="AA68" s="74" t="s">
        <v>396</v>
      </c>
      <c r="AB68" s="74" t="s">
        <v>396</v>
      </c>
      <c r="AC68" s="74">
        <v>84.4</v>
      </c>
    </row>
    <row r="69" spans="1:29" x14ac:dyDescent="0.3">
      <c r="A69" s="74" t="s">
        <v>293</v>
      </c>
      <c r="B69" s="74">
        <v>126</v>
      </c>
      <c r="C69" s="74">
        <v>10006842</v>
      </c>
      <c r="D69" s="74" t="s">
        <v>39</v>
      </c>
      <c r="E69" s="74" t="s">
        <v>155</v>
      </c>
      <c r="F69" s="74">
        <v>1660</v>
      </c>
      <c r="G69" s="74">
        <v>2.1</v>
      </c>
      <c r="H69" s="74">
        <v>1625</v>
      </c>
      <c r="I69" s="74">
        <v>9.1</v>
      </c>
      <c r="J69" s="74">
        <v>5.6</v>
      </c>
      <c r="K69" s="74">
        <v>69.599999999999994</v>
      </c>
      <c r="L69" s="74">
        <v>81.7</v>
      </c>
      <c r="M69" s="74">
        <v>85.3</v>
      </c>
      <c r="N69" s="74">
        <v>1390</v>
      </c>
      <c r="O69" s="74">
        <v>1.3</v>
      </c>
      <c r="P69" s="74">
        <v>1370</v>
      </c>
      <c r="Q69" s="74">
        <v>11.2</v>
      </c>
      <c r="R69" s="74">
        <v>6.9</v>
      </c>
      <c r="S69" s="74">
        <v>68</v>
      </c>
      <c r="T69" s="74">
        <v>78.099999999999994</v>
      </c>
      <c r="U69" s="74">
        <v>82</v>
      </c>
      <c r="V69" s="74">
        <v>3045</v>
      </c>
      <c r="W69" s="74">
        <v>1.7</v>
      </c>
      <c r="X69" s="74">
        <v>2995</v>
      </c>
      <c r="Y69" s="74">
        <v>10</v>
      </c>
      <c r="Z69" s="74">
        <v>6.2</v>
      </c>
      <c r="AA69" s="74">
        <v>68.900000000000006</v>
      </c>
      <c r="AB69" s="74">
        <v>80.099999999999994</v>
      </c>
      <c r="AC69" s="74">
        <v>83.8</v>
      </c>
    </row>
    <row r="70" spans="1:29" x14ac:dyDescent="0.3">
      <c r="A70" s="74" t="s">
        <v>293</v>
      </c>
      <c r="B70" s="74">
        <v>24</v>
      </c>
      <c r="C70" s="74">
        <v>10007162</v>
      </c>
      <c r="D70" s="74" t="s">
        <v>27</v>
      </c>
      <c r="E70" s="74" t="s">
        <v>157</v>
      </c>
      <c r="F70" s="74">
        <v>1485</v>
      </c>
      <c r="G70" s="74">
        <v>3.6</v>
      </c>
      <c r="H70" s="74">
        <v>1435</v>
      </c>
      <c r="I70" s="74">
        <v>17.5</v>
      </c>
      <c r="J70" s="74">
        <v>8.1999999999999993</v>
      </c>
      <c r="K70" s="74">
        <v>68.400000000000006</v>
      </c>
      <c r="L70" s="74">
        <v>72.8</v>
      </c>
      <c r="M70" s="74">
        <v>74.3</v>
      </c>
      <c r="N70" s="74">
        <v>625</v>
      </c>
      <c r="O70" s="74">
        <v>2.4</v>
      </c>
      <c r="P70" s="74">
        <v>610</v>
      </c>
      <c r="Q70" s="74">
        <v>14.4</v>
      </c>
      <c r="R70" s="74">
        <v>9.4</v>
      </c>
      <c r="S70" s="74">
        <v>72.2</v>
      </c>
      <c r="T70" s="74">
        <v>75.2</v>
      </c>
      <c r="U70" s="74">
        <v>76.2</v>
      </c>
      <c r="V70" s="74">
        <v>2110</v>
      </c>
      <c r="W70" s="74">
        <v>3.2</v>
      </c>
      <c r="X70" s="74">
        <v>2045</v>
      </c>
      <c r="Y70" s="74">
        <v>16.600000000000001</v>
      </c>
      <c r="Z70" s="74">
        <v>8.5</v>
      </c>
      <c r="AA70" s="74">
        <v>69.599999999999994</v>
      </c>
      <c r="AB70" s="74">
        <v>73.5</v>
      </c>
      <c r="AC70" s="74">
        <v>74.900000000000006</v>
      </c>
    </row>
    <row r="71" spans="1:29" x14ac:dyDescent="0.3">
      <c r="A71" s="74" t="s">
        <v>293</v>
      </c>
      <c r="B71" s="74">
        <v>135</v>
      </c>
      <c r="C71" s="74">
        <v>10007769</v>
      </c>
      <c r="D71" s="74" t="s">
        <v>27</v>
      </c>
      <c r="E71" s="74" t="s">
        <v>159</v>
      </c>
      <c r="F71" s="74" t="s">
        <v>13</v>
      </c>
      <c r="G71" s="74" t="s">
        <v>13</v>
      </c>
      <c r="H71" s="74" t="s">
        <v>13</v>
      </c>
      <c r="I71" s="74" t="s">
        <v>13</v>
      </c>
      <c r="J71" s="74" t="s">
        <v>13</v>
      </c>
      <c r="K71" s="74" t="s">
        <v>13</v>
      </c>
      <c r="L71" s="74" t="s">
        <v>13</v>
      </c>
      <c r="M71" s="74" t="s">
        <v>13</v>
      </c>
      <c r="N71" s="74" t="s">
        <v>13</v>
      </c>
      <c r="O71" s="74" t="s">
        <v>13</v>
      </c>
      <c r="P71" s="74" t="s">
        <v>13</v>
      </c>
      <c r="Q71" s="74" t="s">
        <v>13</v>
      </c>
      <c r="R71" s="74" t="s">
        <v>13</v>
      </c>
      <c r="S71" s="74" t="s">
        <v>13</v>
      </c>
      <c r="T71" s="74" t="s">
        <v>13</v>
      </c>
      <c r="U71" s="74" t="s">
        <v>13</v>
      </c>
      <c r="V71" s="74" t="s">
        <v>13</v>
      </c>
      <c r="W71" s="74" t="s">
        <v>13</v>
      </c>
      <c r="X71" s="74" t="s">
        <v>13</v>
      </c>
      <c r="Y71" s="74" t="s">
        <v>13</v>
      </c>
      <c r="Z71" s="74" t="s">
        <v>13</v>
      </c>
      <c r="AA71" s="74" t="s">
        <v>13</v>
      </c>
      <c r="AB71" s="74" t="s">
        <v>13</v>
      </c>
      <c r="AC71" s="74" t="s">
        <v>13</v>
      </c>
    </row>
    <row r="72" spans="1:29" x14ac:dyDescent="0.3">
      <c r="A72" s="74" t="s">
        <v>293</v>
      </c>
      <c r="B72" s="74">
        <v>151</v>
      </c>
      <c r="C72" s="74">
        <v>10007797</v>
      </c>
      <c r="D72" s="74" t="s">
        <v>27</v>
      </c>
      <c r="E72" s="74" t="s">
        <v>161</v>
      </c>
      <c r="F72" s="74" t="s">
        <v>13</v>
      </c>
      <c r="G72" s="74" t="s">
        <v>13</v>
      </c>
      <c r="H72" s="74" t="s">
        <v>13</v>
      </c>
      <c r="I72" s="74" t="s">
        <v>13</v>
      </c>
      <c r="J72" s="74" t="s">
        <v>13</v>
      </c>
      <c r="K72" s="74" t="s">
        <v>13</v>
      </c>
      <c r="L72" s="74" t="s">
        <v>13</v>
      </c>
      <c r="M72" s="74" t="s">
        <v>13</v>
      </c>
      <c r="N72" s="74" t="s">
        <v>13</v>
      </c>
      <c r="O72" s="74" t="s">
        <v>13</v>
      </c>
      <c r="P72" s="74" t="s">
        <v>13</v>
      </c>
      <c r="Q72" s="74" t="s">
        <v>13</v>
      </c>
      <c r="R72" s="74" t="s">
        <v>13</v>
      </c>
      <c r="S72" s="74" t="s">
        <v>13</v>
      </c>
      <c r="T72" s="74" t="s">
        <v>13</v>
      </c>
      <c r="U72" s="74" t="s">
        <v>13</v>
      </c>
      <c r="V72" s="74" t="s">
        <v>13</v>
      </c>
      <c r="W72" s="74" t="s">
        <v>13</v>
      </c>
      <c r="X72" s="74" t="s">
        <v>13</v>
      </c>
      <c r="Y72" s="74" t="s">
        <v>13</v>
      </c>
      <c r="Z72" s="74" t="s">
        <v>13</v>
      </c>
      <c r="AA72" s="74" t="s">
        <v>13</v>
      </c>
      <c r="AB72" s="74" t="s">
        <v>13</v>
      </c>
      <c r="AC72" s="74" t="s">
        <v>13</v>
      </c>
    </row>
    <row r="73" spans="1:29" x14ac:dyDescent="0.3">
      <c r="A73" s="74" t="s">
        <v>293</v>
      </c>
      <c r="B73" s="74">
        <v>202</v>
      </c>
      <c r="C73" s="74">
        <v>10004048</v>
      </c>
      <c r="D73" s="74" t="s">
        <v>27</v>
      </c>
      <c r="E73" s="74" t="s">
        <v>163</v>
      </c>
      <c r="F73" s="74">
        <v>1565</v>
      </c>
      <c r="G73" s="74">
        <v>6.9</v>
      </c>
      <c r="H73" s="74">
        <v>1455</v>
      </c>
      <c r="I73" s="74">
        <v>17.2</v>
      </c>
      <c r="J73" s="74">
        <v>14.3</v>
      </c>
      <c r="K73" s="74">
        <v>59.9</v>
      </c>
      <c r="L73" s="74">
        <v>66.3</v>
      </c>
      <c r="M73" s="74">
        <v>68.5</v>
      </c>
      <c r="N73" s="74">
        <v>1130</v>
      </c>
      <c r="O73" s="74">
        <v>7</v>
      </c>
      <c r="P73" s="74">
        <v>1055</v>
      </c>
      <c r="Q73" s="74">
        <v>18.600000000000001</v>
      </c>
      <c r="R73" s="74">
        <v>10.3</v>
      </c>
      <c r="S73" s="74">
        <v>65.3</v>
      </c>
      <c r="T73" s="74">
        <v>69.2</v>
      </c>
      <c r="U73" s="74">
        <v>71.099999999999994</v>
      </c>
      <c r="V73" s="74">
        <v>2695</v>
      </c>
      <c r="W73" s="74">
        <v>6.9</v>
      </c>
      <c r="X73" s="74">
        <v>2510</v>
      </c>
      <c r="Y73" s="74">
        <v>17.8</v>
      </c>
      <c r="Z73" s="74">
        <v>12.6</v>
      </c>
      <c r="AA73" s="74">
        <v>62.2</v>
      </c>
      <c r="AB73" s="74">
        <v>67.599999999999994</v>
      </c>
      <c r="AC73" s="74">
        <v>69.599999999999994</v>
      </c>
    </row>
    <row r="74" spans="1:29" x14ac:dyDescent="0.3">
      <c r="A74" s="74" t="s">
        <v>293</v>
      </c>
      <c r="B74" s="74">
        <v>76</v>
      </c>
      <c r="C74" s="74">
        <v>10004078</v>
      </c>
      <c r="D74" s="74" t="s">
        <v>27</v>
      </c>
      <c r="E74" s="74" t="s">
        <v>165</v>
      </c>
      <c r="F74" s="74">
        <v>895</v>
      </c>
      <c r="G74" s="74">
        <v>8.1</v>
      </c>
      <c r="H74" s="74">
        <v>820</v>
      </c>
      <c r="I74" s="74">
        <v>16.3</v>
      </c>
      <c r="J74" s="74">
        <v>10.5</v>
      </c>
      <c r="K74" s="74">
        <v>62.9</v>
      </c>
      <c r="L74" s="74">
        <v>70.2</v>
      </c>
      <c r="M74" s="74">
        <v>73.2</v>
      </c>
      <c r="N74" s="74">
        <v>810</v>
      </c>
      <c r="O74" s="74">
        <v>9</v>
      </c>
      <c r="P74" s="74">
        <v>735</v>
      </c>
      <c r="Q74" s="74">
        <v>17.7</v>
      </c>
      <c r="R74" s="74">
        <v>9.6999999999999993</v>
      </c>
      <c r="S74" s="74">
        <v>65.900000000000006</v>
      </c>
      <c r="T74" s="74">
        <v>70.900000000000006</v>
      </c>
      <c r="U74" s="74">
        <v>72.7</v>
      </c>
      <c r="V74" s="74">
        <v>1700</v>
      </c>
      <c r="W74" s="74">
        <v>8.5</v>
      </c>
      <c r="X74" s="74">
        <v>1555</v>
      </c>
      <c r="Y74" s="74">
        <v>17</v>
      </c>
      <c r="Z74" s="74">
        <v>10.1</v>
      </c>
      <c r="AA74" s="74">
        <v>64.3</v>
      </c>
      <c r="AB74" s="74">
        <v>70.5</v>
      </c>
      <c r="AC74" s="74">
        <v>73</v>
      </c>
    </row>
    <row r="75" spans="1:29" x14ac:dyDescent="0.3">
      <c r="A75" s="74" t="s">
        <v>293</v>
      </c>
      <c r="B75" s="74">
        <v>137</v>
      </c>
      <c r="C75" s="74">
        <v>10004063</v>
      </c>
      <c r="D75" s="74" t="s">
        <v>27</v>
      </c>
      <c r="E75" s="74" t="s">
        <v>167</v>
      </c>
      <c r="F75" s="74">
        <v>295</v>
      </c>
      <c r="G75" s="74">
        <v>3.8</v>
      </c>
      <c r="H75" s="74">
        <v>280</v>
      </c>
      <c r="I75" s="74" t="s">
        <v>396</v>
      </c>
      <c r="J75" s="74" t="s">
        <v>396</v>
      </c>
      <c r="K75" s="74">
        <v>68.8</v>
      </c>
      <c r="L75" s="74">
        <v>71.599999999999994</v>
      </c>
      <c r="M75" s="74">
        <v>76.599999999999994</v>
      </c>
      <c r="N75" s="74">
        <v>310</v>
      </c>
      <c r="O75" s="74">
        <v>1.3</v>
      </c>
      <c r="P75" s="74">
        <v>310</v>
      </c>
      <c r="Q75" s="74" t="s">
        <v>396</v>
      </c>
      <c r="R75" s="74" t="s">
        <v>396</v>
      </c>
      <c r="S75" s="74">
        <v>70.5</v>
      </c>
      <c r="T75" s="74">
        <v>72.7</v>
      </c>
      <c r="U75" s="74">
        <v>75.3</v>
      </c>
      <c r="V75" s="74">
        <v>605</v>
      </c>
      <c r="W75" s="74">
        <v>2.5</v>
      </c>
      <c r="X75" s="74">
        <v>590</v>
      </c>
      <c r="Y75" s="74">
        <v>14.2</v>
      </c>
      <c r="Z75" s="74">
        <v>9.8000000000000007</v>
      </c>
      <c r="AA75" s="74">
        <v>69.7</v>
      </c>
      <c r="AB75" s="74">
        <v>72.2</v>
      </c>
      <c r="AC75" s="74">
        <v>75.900000000000006</v>
      </c>
    </row>
    <row r="76" spans="1:29" x14ac:dyDescent="0.3">
      <c r="A76" s="74" t="s">
        <v>293</v>
      </c>
      <c r="B76" s="74">
        <v>138</v>
      </c>
      <c r="C76" s="74">
        <v>10007771</v>
      </c>
      <c r="D76" s="74" t="s">
        <v>27</v>
      </c>
      <c r="E76" s="74" t="s">
        <v>169</v>
      </c>
      <c r="F76" s="74" t="s">
        <v>13</v>
      </c>
      <c r="G76" s="74" t="s">
        <v>13</v>
      </c>
      <c r="H76" s="74" t="s">
        <v>13</v>
      </c>
      <c r="I76" s="74" t="s">
        <v>13</v>
      </c>
      <c r="J76" s="74" t="s">
        <v>13</v>
      </c>
      <c r="K76" s="74" t="s">
        <v>13</v>
      </c>
      <c r="L76" s="74" t="s">
        <v>13</v>
      </c>
      <c r="M76" s="74" t="s">
        <v>13</v>
      </c>
      <c r="N76" s="74" t="s">
        <v>13</v>
      </c>
      <c r="O76" s="74" t="s">
        <v>13</v>
      </c>
      <c r="P76" s="74" t="s">
        <v>13</v>
      </c>
      <c r="Q76" s="74" t="s">
        <v>13</v>
      </c>
      <c r="R76" s="74" t="s">
        <v>13</v>
      </c>
      <c r="S76" s="74" t="s">
        <v>13</v>
      </c>
      <c r="T76" s="74" t="s">
        <v>13</v>
      </c>
      <c r="U76" s="74" t="s">
        <v>13</v>
      </c>
      <c r="V76" s="74" t="s">
        <v>13</v>
      </c>
      <c r="W76" s="74" t="s">
        <v>13</v>
      </c>
      <c r="X76" s="74" t="s">
        <v>13</v>
      </c>
      <c r="Y76" s="74" t="s">
        <v>13</v>
      </c>
      <c r="Z76" s="74" t="s">
        <v>13</v>
      </c>
      <c r="AA76" s="74" t="s">
        <v>13</v>
      </c>
      <c r="AB76" s="74" t="s">
        <v>13</v>
      </c>
      <c r="AC76" s="74" t="s">
        <v>13</v>
      </c>
    </row>
    <row r="77" spans="1:29" x14ac:dyDescent="0.3">
      <c r="A77" s="74" t="s">
        <v>293</v>
      </c>
      <c r="B77" s="74">
        <v>152</v>
      </c>
      <c r="C77" s="74">
        <v>10004113</v>
      </c>
      <c r="D77" s="74" t="s">
        <v>36</v>
      </c>
      <c r="E77" s="74" t="s">
        <v>171</v>
      </c>
      <c r="F77" s="74">
        <v>1065</v>
      </c>
      <c r="G77" s="74">
        <v>2.2000000000000002</v>
      </c>
      <c r="H77" s="74">
        <v>1045</v>
      </c>
      <c r="I77" s="74">
        <v>10.3</v>
      </c>
      <c r="J77" s="74">
        <v>5.5</v>
      </c>
      <c r="K77" s="74">
        <v>74.099999999999994</v>
      </c>
      <c r="L77" s="74">
        <v>82</v>
      </c>
      <c r="M77" s="74">
        <v>84.3</v>
      </c>
      <c r="N77" s="74">
        <v>1585</v>
      </c>
      <c r="O77" s="74">
        <v>1.2</v>
      </c>
      <c r="P77" s="74">
        <v>1565</v>
      </c>
      <c r="Q77" s="74">
        <v>11.4</v>
      </c>
      <c r="R77" s="74">
        <v>6.1</v>
      </c>
      <c r="S77" s="74">
        <v>73.8</v>
      </c>
      <c r="T77" s="74">
        <v>80.3</v>
      </c>
      <c r="U77" s="74">
        <v>82.6</v>
      </c>
      <c r="V77" s="74">
        <v>2650</v>
      </c>
      <c r="W77" s="74">
        <v>1.6</v>
      </c>
      <c r="X77" s="74">
        <v>2610</v>
      </c>
      <c r="Y77" s="74">
        <v>10.9</v>
      </c>
      <c r="Z77" s="74">
        <v>5.8</v>
      </c>
      <c r="AA77" s="74">
        <v>73.900000000000006</v>
      </c>
      <c r="AB77" s="74">
        <v>81</v>
      </c>
      <c r="AC77" s="74">
        <v>83.3</v>
      </c>
    </row>
    <row r="78" spans="1:29" x14ac:dyDescent="0.3">
      <c r="A78" s="74" t="s">
        <v>293</v>
      </c>
      <c r="B78" s="74">
        <v>66</v>
      </c>
      <c r="C78" s="74">
        <v>10004180</v>
      </c>
      <c r="D78" s="74" t="s">
        <v>39</v>
      </c>
      <c r="E78" s="74" t="s">
        <v>173</v>
      </c>
      <c r="F78" s="74">
        <v>3375</v>
      </c>
      <c r="G78" s="74">
        <v>3.1</v>
      </c>
      <c r="H78" s="74">
        <v>3270</v>
      </c>
      <c r="I78" s="74">
        <v>10.4</v>
      </c>
      <c r="J78" s="74">
        <v>7.9</v>
      </c>
      <c r="K78" s="74">
        <v>72.900000000000006</v>
      </c>
      <c r="L78" s="74">
        <v>79.900000000000006</v>
      </c>
      <c r="M78" s="74">
        <v>81.7</v>
      </c>
      <c r="N78" s="74">
        <v>2295</v>
      </c>
      <c r="O78" s="74">
        <v>1.4</v>
      </c>
      <c r="P78" s="74">
        <v>2260</v>
      </c>
      <c r="Q78" s="74">
        <v>11.6</v>
      </c>
      <c r="R78" s="74">
        <v>7.3</v>
      </c>
      <c r="S78" s="74">
        <v>73.900000000000006</v>
      </c>
      <c r="T78" s="74">
        <v>79.7</v>
      </c>
      <c r="U78" s="74">
        <v>81.099999999999994</v>
      </c>
      <c r="V78" s="74">
        <v>5665</v>
      </c>
      <c r="W78" s="74">
        <v>2.4</v>
      </c>
      <c r="X78" s="74">
        <v>5530</v>
      </c>
      <c r="Y78" s="74">
        <v>10.9</v>
      </c>
      <c r="Z78" s="74">
        <v>7.6</v>
      </c>
      <c r="AA78" s="74">
        <v>73.3</v>
      </c>
      <c r="AB78" s="74">
        <v>79.8</v>
      </c>
      <c r="AC78" s="74">
        <v>81.400000000000006</v>
      </c>
    </row>
    <row r="79" spans="1:29" x14ac:dyDescent="0.3">
      <c r="A79" s="74" t="s">
        <v>293</v>
      </c>
      <c r="B79" s="74">
        <v>204</v>
      </c>
      <c r="C79" s="74">
        <v>10007798</v>
      </c>
      <c r="D79" s="74" t="s">
        <v>39</v>
      </c>
      <c r="E79" s="74" t="s">
        <v>175</v>
      </c>
      <c r="F79" s="74">
        <v>2900</v>
      </c>
      <c r="G79" s="74">
        <v>3.2</v>
      </c>
      <c r="H79" s="74">
        <v>2805</v>
      </c>
      <c r="I79" s="74">
        <v>11.3</v>
      </c>
      <c r="J79" s="74">
        <v>5.9</v>
      </c>
      <c r="K79" s="74">
        <v>67.400000000000006</v>
      </c>
      <c r="L79" s="74">
        <v>78.8</v>
      </c>
      <c r="M79" s="74">
        <v>82.8</v>
      </c>
      <c r="N79" s="74">
        <v>2395</v>
      </c>
      <c r="O79" s="74">
        <v>1.2</v>
      </c>
      <c r="P79" s="74">
        <v>2370</v>
      </c>
      <c r="Q79" s="74">
        <v>12.7</v>
      </c>
      <c r="R79" s="74">
        <v>6.9</v>
      </c>
      <c r="S79" s="74">
        <v>67.7</v>
      </c>
      <c r="T79" s="74">
        <v>77.099999999999994</v>
      </c>
      <c r="U79" s="74">
        <v>80.400000000000006</v>
      </c>
      <c r="V79" s="74">
        <v>5295</v>
      </c>
      <c r="W79" s="74">
        <v>2.2999999999999998</v>
      </c>
      <c r="X79" s="74">
        <v>5175</v>
      </c>
      <c r="Y79" s="74">
        <v>11.9</v>
      </c>
      <c r="Z79" s="74">
        <v>6.4</v>
      </c>
      <c r="AA79" s="74">
        <v>67.5</v>
      </c>
      <c r="AB79" s="74">
        <v>78</v>
      </c>
      <c r="AC79" s="74">
        <v>81.7</v>
      </c>
    </row>
    <row r="80" spans="1:29" x14ac:dyDescent="0.3">
      <c r="A80" s="74" t="s">
        <v>293</v>
      </c>
      <c r="B80" s="74">
        <v>67</v>
      </c>
      <c r="C80" s="74">
        <v>10004351</v>
      </c>
      <c r="D80" s="74" t="s">
        <v>27</v>
      </c>
      <c r="E80" s="74" t="s">
        <v>177</v>
      </c>
      <c r="F80" s="74">
        <v>1650</v>
      </c>
      <c r="G80" s="74">
        <v>5.4</v>
      </c>
      <c r="H80" s="74">
        <v>1560</v>
      </c>
      <c r="I80" s="74">
        <v>13.2</v>
      </c>
      <c r="J80" s="74">
        <v>9.4</v>
      </c>
      <c r="K80" s="74">
        <v>69.400000000000006</v>
      </c>
      <c r="L80" s="74">
        <v>75.400000000000006</v>
      </c>
      <c r="M80" s="74">
        <v>77.400000000000006</v>
      </c>
      <c r="N80" s="74">
        <v>1100</v>
      </c>
      <c r="O80" s="74">
        <v>4.4000000000000004</v>
      </c>
      <c r="P80" s="74">
        <v>1055</v>
      </c>
      <c r="Q80" s="74">
        <v>13.4</v>
      </c>
      <c r="R80" s="74">
        <v>10.3</v>
      </c>
      <c r="S80" s="74">
        <v>70.400000000000006</v>
      </c>
      <c r="T80" s="74">
        <v>74.900000000000006</v>
      </c>
      <c r="U80" s="74">
        <v>76.3</v>
      </c>
      <c r="V80" s="74">
        <v>2755</v>
      </c>
      <c r="W80" s="74">
        <v>5</v>
      </c>
      <c r="X80" s="74">
        <v>2615</v>
      </c>
      <c r="Y80" s="74">
        <v>13.3</v>
      </c>
      <c r="Z80" s="74">
        <v>9.8000000000000007</v>
      </c>
      <c r="AA80" s="74">
        <v>69.8</v>
      </c>
      <c r="AB80" s="74">
        <v>75.2</v>
      </c>
      <c r="AC80" s="74">
        <v>76.900000000000006</v>
      </c>
    </row>
    <row r="81" spans="1:29" x14ac:dyDescent="0.3">
      <c r="A81" s="74" t="s">
        <v>293</v>
      </c>
      <c r="B81" s="74">
        <v>154</v>
      </c>
      <c r="C81" s="74">
        <v>10007799</v>
      </c>
      <c r="D81" s="74" t="s">
        <v>90</v>
      </c>
      <c r="E81" s="74" t="s">
        <v>179</v>
      </c>
      <c r="F81" s="74">
        <v>1720</v>
      </c>
      <c r="G81" s="74">
        <v>2.5</v>
      </c>
      <c r="H81" s="74">
        <v>1675</v>
      </c>
      <c r="I81" s="74">
        <v>10.6</v>
      </c>
      <c r="J81" s="74">
        <v>6.4</v>
      </c>
      <c r="K81" s="74">
        <v>69.3</v>
      </c>
      <c r="L81" s="74">
        <v>80.599999999999994</v>
      </c>
      <c r="M81" s="74">
        <v>82.9</v>
      </c>
      <c r="N81" s="74">
        <v>1685</v>
      </c>
      <c r="O81" s="74">
        <v>1.4</v>
      </c>
      <c r="P81" s="74">
        <v>1665</v>
      </c>
      <c r="Q81" s="74">
        <v>12.9</v>
      </c>
      <c r="R81" s="74">
        <v>7.2</v>
      </c>
      <c r="S81" s="74">
        <v>66.599999999999994</v>
      </c>
      <c r="T81" s="74">
        <v>76.3</v>
      </c>
      <c r="U81" s="74">
        <v>79.900000000000006</v>
      </c>
      <c r="V81" s="74">
        <v>3405</v>
      </c>
      <c r="W81" s="74">
        <v>1.9</v>
      </c>
      <c r="X81" s="74">
        <v>3340</v>
      </c>
      <c r="Y81" s="74">
        <v>11.8</v>
      </c>
      <c r="Z81" s="74">
        <v>6.8</v>
      </c>
      <c r="AA81" s="74">
        <v>68</v>
      </c>
      <c r="AB81" s="74">
        <v>78.400000000000006</v>
      </c>
      <c r="AC81" s="74">
        <v>81.400000000000006</v>
      </c>
    </row>
    <row r="82" spans="1:29" x14ac:dyDescent="0.3">
      <c r="A82" s="74" t="s">
        <v>293</v>
      </c>
      <c r="B82" s="74">
        <v>28</v>
      </c>
      <c r="C82" s="74">
        <v>10007832</v>
      </c>
      <c r="D82" s="74" t="s">
        <v>16</v>
      </c>
      <c r="E82" s="74" t="s">
        <v>181</v>
      </c>
      <c r="F82" s="74">
        <v>320</v>
      </c>
      <c r="G82" s="74">
        <v>5</v>
      </c>
      <c r="H82" s="74">
        <v>300</v>
      </c>
      <c r="I82" s="74">
        <v>9.9</v>
      </c>
      <c r="J82" s="74">
        <v>6.6</v>
      </c>
      <c r="K82" s="74" t="s">
        <v>396</v>
      </c>
      <c r="L82" s="74" t="s">
        <v>396</v>
      </c>
      <c r="M82" s="74">
        <v>83.4</v>
      </c>
      <c r="N82" s="74">
        <v>75</v>
      </c>
      <c r="O82" s="74">
        <v>0</v>
      </c>
      <c r="P82" s="74">
        <v>75</v>
      </c>
      <c r="Q82" s="74" t="s">
        <v>396</v>
      </c>
      <c r="R82" s="74" t="s">
        <v>396</v>
      </c>
      <c r="S82" s="74" t="s">
        <v>396</v>
      </c>
      <c r="T82" s="74" t="s">
        <v>396</v>
      </c>
      <c r="U82" s="74">
        <v>86.5</v>
      </c>
      <c r="V82" s="74">
        <v>390</v>
      </c>
      <c r="W82" s="74">
        <v>4.0999999999999996</v>
      </c>
      <c r="X82" s="74">
        <v>375</v>
      </c>
      <c r="Y82" s="74" t="s">
        <v>396</v>
      </c>
      <c r="Z82" s="74" t="s">
        <v>396</v>
      </c>
      <c r="AA82" s="74">
        <v>74.7</v>
      </c>
      <c r="AB82" s="74">
        <v>81.900000000000006</v>
      </c>
      <c r="AC82" s="74">
        <v>84</v>
      </c>
    </row>
    <row r="83" spans="1:29" x14ac:dyDescent="0.3">
      <c r="A83" s="74" t="s">
        <v>293</v>
      </c>
      <c r="B83" s="74">
        <v>27</v>
      </c>
      <c r="C83" s="74">
        <v>10007138</v>
      </c>
      <c r="D83" s="74" t="s">
        <v>36</v>
      </c>
      <c r="E83" s="74" t="s">
        <v>183</v>
      </c>
      <c r="F83" s="74">
        <v>1080</v>
      </c>
      <c r="G83" s="74">
        <v>3.1</v>
      </c>
      <c r="H83" s="74">
        <v>1045</v>
      </c>
      <c r="I83" s="74">
        <v>9</v>
      </c>
      <c r="J83" s="74">
        <v>6.1</v>
      </c>
      <c r="K83" s="74">
        <v>75</v>
      </c>
      <c r="L83" s="74">
        <v>83.2</v>
      </c>
      <c r="M83" s="74">
        <v>84.9</v>
      </c>
      <c r="N83" s="74">
        <v>450</v>
      </c>
      <c r="O83" s="74">
        <v>1.6</v>
      </c>
      <c r="P83" s="74">
        <v>445</v>
      </c>
      <c r="Q83" s="74">
        <v>8.3000000000000007</v>
      </c>
      <c r="R83" s="74">
        <v>8.1</v>
      </c>
      <c r="S83" s="74">
        <v>77.3</v>
      </c>
      <c r="T83" s="74">
        <v>82.7</v>
      </c>
      <c r="U83" s="74">
        <v>83.6</v>
      </c>
      <c r="V83" s="74">
        <v>1530</v>
      </c>
      <c r="W83" s="74">
        <v>2.6</v>
      </c>
      <c r="X83" s="74">
        <v>1490</v>
      </c>
      <c r="Y83" s="74">
        <v>8.8000000000000007</v>
      </c>
      <c r="Z83" s="74">
        <v>6.7</v>
      </c>
      <c r="AA83" s="74">
        <v>75.7</v>
      </c>
      <c r="AB83" s="74">
        <v>83</v>
      </c>
      <c r="AC83" s="74">
        <v>84.5</v>
      </c>
    </row>
    <row r="84" spans="1:29" x14ac:dyDescent="0.3">
      <c r="A84" s="74" t="s">
        <v>293</v>
      </c>
      <c r="B84" s="74">
        <v>69</v>
      </c>
      <c r="C84" s="74">
        <v>10001282</v>
      </c>
      <c r="D84" s="74" t="s">
        <v>90</v>
      </c>
      <c r="E84" s="74" t="s">
        <v>185</v>
      </c>
      <c r="F84" s="74">
        <v>2265</v>
      </c>
      <c r="G84" s="74">
        <v>4.8</v>
      </c>
      <c r="H84" s="74">
        <v>2160</v>
      </c>
      <c r="I84" s="74">
        <v>11.3</v>
      </c>
      <c r="J84" s="74">
        <v>6.1</v>
      </c>
      <c r="K84" s="74">
        <v>69.5</v>
      </c>
      <c r="L84" s="74">
        <v>80</v>
      </c>
      <c r="M84" s="74">
        <v>82.6</v>
      </c>
      <c r="N84" s="74">
        <v>1670</v>
      </c>
      <c r="O84" s="74">
        <v>1.3</v>
      </c>
      <c r="P84" s="74">
        <v>1645</v>
      </c>
      <c r="Q84" s="74">
        <v>11.9</v>
      </c>
      <c r="R84" s="74">
        <v>5.9</v>
      </c>
      <c r="S84" s="74">
        <v>74.599999999999994</v>
      </c>
      <c r="T84" s="74">
        <v>80.400000000000006</v>
      </c>
      <c r="U84" s="74">
        <v>82.2</v>
      </c>
      <c r="V84" s="74">
        <v>3935</v>
      </c>
      <c r="W84" s="74">
        <v>3.3</v>
      </c>
      <c r="X84" s="74">
        <v>3805</v>
      </c>
      <c r="Y84" s="74">
        <v>11.5</v>
      </c>
      <c r="Z84" s="74">
        <v>6</v>
      </c>
      <c r="AA84" s="74">
        <v>71.7</v>
      </c>
      <c r="AB84" s="74">
        <v>80.2</v>
      </c>
      <c r="AC84" s="74">
        <v>82.4</v>
      </c>
    </row>
    <row r="85" spans="1:29" x14ac:dyDescent="0.3">
      <c r="A85" s="74" t="s">
        <v>293</v>
      </c>
      <c r="B85" s="74">
        <v>190</v>
      </c>
      <c r="C85" s="74">
        <v>10004775</v>
      </c>
      <c r="D85" s="74" t="s">
        <v>11</v>
      </c>
      <c r="E85" s="74" t="s">
        <v>187</v>
      </c>
      <c r="F85" s="74">
        <v>175</v>
      </c>
      <c r="G85" s="74">
        <v>2.9</v>
      </c>
      <c r="H85" s="74">
        <v>170</v>
      </c>
      <c r="I85" s="74">
        <v>11.3</v>
      </c>
      <c r="J85" s="74">
        <v>11.9</v>
      </c>
      <c r="K85" s="74" t="s">
        <v>396</v>
      </c>
      <c r="L85" s="74" t="s">
        <v>396</v>
      </c>
      <c r="M85" s="74">
        <v>76.8</v>
      </c>
      <c r="N85" s="74">
        <v>130</v>
      </c>
      <c r="O85" s="74">
        <v>0.8</v>
      </c>
      <c r="P85" s="74">
        <v>130</v>
      </c>
      <c r="Q85" s="74">
        <v>9.3000000000000007</v>
      </c>
      <c r="R85" s="74">
        <v>14</v>
      </c>
      <c r="S85" s="74" t="s">
        <v>396</v>
      </c>
      <c r="T85" s="74" t="s">
        <v>396</v>
      </c>
      <c r="U85" s="74">
        <v>76.7</v>
      </c>
      <c r="V85" s="74">
        <v>305</v>
      </c>
      <c r="W85" s="74">
        <v>2</v>
      </c>
      <c r="X85" s="74">
        <v>295</v>
      </c>
      <c r="Y85" s="74">
        <v>10.4</v>
      </c>
      <c r="Z85" s="74">
        <v>12.8</v>
      </c>
      <c r="AA85" s="74" t="s">
        <v>396</v>
      </c>
      <c r="AB85" s="74" t="s">
        <v>396</v>
      </c>
      <c r="AC85" s="74">
        <v>76.8</v>
      </c>
    </row>
    <row r="86" spans="1:29" x14ac:dyDescent="0.3">
      <c r="A86" s="74" t="s">
        <v>293</v>
      </c>
      <c r="B86" s="74">
        <v>155</v>
      </c>
      <c r="C86" s="74">
        <v>10007154</v>
      </c>
      <c r="D86" s="74" t="s">
        <v>36</v>
      </c>
      <c r="E86" s="74" t="s">
        <v>189</v>
      </c>
      <c r="F86" s="74">
        <v>2110</v>
      </c>
      <c r="G86" s="74">
        <v>2.8</v>
      </c>
      <c r="H86" s="74">
        <v>2050</v>
      </c>
      <c r="I86" s="74">
        <v>11</v>
      </c>
      <c r="J86" s="74">
        <v>6.7</v>
      </c>
      <c r="K86" s="74">
        <v>68.8</v>
      </c>
      <c r="L86" s="74">
        <v>79.5</v>
      </c>
      <c r="M86" s="74">
        <v>82.3</v>
      </c>
      <c r="N86" s="74">
        <v>2080</v>
      </c>
      <c r="O86" s="74">
        <v>1</v>
      </c>
      <c r="P86" s="74">
        <v>2060</v>
      </c>
      <c r="Q86" s="74">
        <v>12.6</v>
      </c>
      <c r="R86" s="74">
        <v>7</v>
      </c>
      <c r="S86" s="74">
        <v>68.900000000000006</v>
      </c>
      <c r="T86" s="74">
        <v>77.7</v>
      </c>
      <c r="U86" s="74">
        <v>80.400000000000006</v>
      </c>
      <c r="V86" s="74">
        <v>4190</v>
      </c>
      <c r="W86" s="74">
        <v>1.9</v>
      </c>
      <c r="X86" s="74">
        <v>4110</v>
      </c>
      <c r="Y86" s="74">
        <v>11.8</v>
      </c>
      <c r="Z86" s="74">
        <v>6.9</v>
      </c>
      <c r="AA86" s="74">
        <v>68.8</v>
      </c>
      <c r="AB86" s="74">
        <v>78.599999999999994</v>
      </c>
      <c r="AC86" s="74">
        <v>81.3</v>
      </c>
    </row>
    <row r="87" spans="1:29" x14ac:dyDescent="0.3">
      <c r="A87" s="74" t="s">
        <v>293</v>
      </c>
      <c r="B87" s="74">
        <v>71</v>
      </c>
      <c r="C87" s="74">
        <v>10004797</v>
      </c>
      <c r="D87" s="74" t="s">
        <v>36</v>
      </c>
      <c r="E87" s="74" t="s">
        <v>191</v>
      </c>
      <c r="F87" s="74">
        <v>2150</v>
      </c>
      <c r="G87" s="74">
        <v>2.7</v>
      </c>
      <c r="H87" s="74">
        <v>2090</v>
      </c>
      <c r="I87" s="74">
        <v>9.5</v>
      </c>
      <c r="J87" s="74">
        <v>7.3</v>
      </c>
      <c r="K87" s="74">
        <v>75</v>
      </c>
      <c r="L87" s="74">
        <v>81.5</v>
      </c>
      <c r="M87" s="74">
        <v>83.3</v>
      </c>
      <c r="N87" s="74">
        <v>1595</v>
      </c>
      <c r="O87" s="74">
        <v>1.6</v>
      </c>
      <c r="P87" s="74">
        <v>1570</v>
      </c>
      <c r="Q87" s="74">
        <v>11.2</v>
      </c>
      <c r="R87" s="74">
        <v>5.4</v>
      </c>
      <c r="S87" s="74">
        <v>77.2</v>
      </c>
      <c r="T87" s="74">
        <v>81.900000000000006</v>
      </c>
      <c r="U87" s="74">
        <v>83.4</v>
      </c>
      <c r="V87" s="74">
        <v>3745</v>
      </c>
      <c r="W87" s="74">
        <v>2.2000000000000002</v>
      </c>
      <c r="X87" s="74">
        <v>3660</v>
      </c>
      <c r="Y87" s="74">
        <v>10.199999999999999</v>
      </c>
      <c r="Z87" s="74">
        <v>6.5</v>
      </c>
      <c r="AA87" s="74">
        <v>76</v>
      </c>
      <c r="AB87" s="74">
        <v>81.599999999999994</v>
      </c>
      <c r="AC87" s="74">
        <v>83.3</v>
      </c>
    </row>
    <row r="88" spans="1:29" x14ac:dyDescent="0.3">
      <c r="A88" s="74" t="s">
        <v>293</v>
      </c>
      <c r="B88" s="74">
        <v>1</v>
      </c>
      <c r="C88" s="74">
        <v>10007773</v>
      </c>
      <c r="D88" s="74" t="s">
        <v>49</v>
      </c>
      <c r="E88" s="74" t="s">
        <v>193</v>
      </c>
      <c r="F88" s="74">
        <v>5360</v>
      </c>
      <c r="G88" s="74">
        <v>7.2</v>
      </c>
      <c r="H88" s="74">
        <v>4970</v>
      </c>
      <c r="I88" s="74">
        <v>16.7</v>
      </c>
      <c r="J88" s="74">
        <v>6</v>
      </c>
      <c r="K88" s="74">
        <v>63.6</v>
      </c>
      <c r="L88" s="74">
        <v>73.8</v>
      </c>
      <c r="M88" s="74">
        <v>77.3</v>
      </c>
      <c r="N88" s="74">
        <v>3130</v>
      </c>
      <c r="O88" s="74">
        <v>4.4000000000000004</v>
      </c>
      <c r="P88" s="74">
        <v>2990</v>
      </c>
      <c r="Q88" s="74">
        <v>15.1</v>
      </c>
      <c r="R88" s="74">
        <v>5.9</v>
      </c>
      <c r="S88" s="74">
        <v>65</v>
      </c>
      <c r="T88" s="74">
        <v>75.8</v>
      </c>
      <c r="U88" s="74">
        <v>79.099999999999994</v>
      </c>
      <c r="V88" s="74">
        <v>8485</v>
      </c>
      <c r="W88" s="74">
        <v>6.2</v>
      </c>
      <c r="X88" s="74">
        <v>7960</v>
      </c>
      <c r="Y88" s="74">
        <v>16.100000000000001</v>
      </c>
      <c r="Z88" s="74">
        <v>6</v>
      </c>
      <c r="AA88" s="74">
        <v>64.099999999999994</v>
      </c>
      <c r="AB88" s="74">
        <v>74.5</v>
      </c>
      <c r="AC88" s="74">
        <v>77.900000000000006</v>
      </c>
    </row>
    <row r="89" spans="1:29" x14ac:dyDescent="0.3">
      <c r="A89" s="74" t="s">
        <v>293</v>
      </c>
      <c r="B89" s="74">
        <v>72</v>
      </c>
      <c r="C89" s="74">
        <v>10004930</v>
      </c>
      <c r="D89" s="74" t="s">
        <v>49</v>
      </c>
      <c r="E89" s="74" t="s">
        <v>195</v>
      </c>
      <c r="F89" s="74">
        <v>1405</v>
      </c>
      <c r="G89" s="74">
        <v>4.4000000000000004</v>
      </c>
      <c r="H89" s="74">
        <v>1345</v>
      </c>
      <c r="I89" s="74">
        <v>12</v>
      </c>
      <c r="J89" s="74">
        <v>6</v>
      </c>
      <c r="K89" s="74">
        <v>71.8</v>
      </c>
      <c r="L89" s="74">
        <v>79.7</v>
      </c>
      <c r="M89" s="74">
        <v>82</v>
      </c>
      <c r="N89" s="74">
        <v>1055</v>
      </c>
      <c r="O89" s="74">
        <v>2.4</v>
      </c>
      <c r="P89" s="74">
        <v>1030</v>
      </c>
      <c r="Q89" s="74">
        <v>14.6</v>
      </c>
      <c r="R89" s="74">
        <v>6.8</v>
      </c>
      <c r="S89" s="74">
        <v>71.599999999999994</v>
      </c>
      <c r="T89" s="74">
        <v>77</v>
      </c>
      <c r="U89" s="74">
        <v>78.599999999999994</v>
      </c>
      <c r="V89" s="74">
        <v>2460</v>
      </c>
      <c r="W89" s="74">
        <v>3.5</v>
      </c>
      <c r="X89" s="74">
        <v>2375</v>
      </c>
      <c r="Y89" s="74">
        <v>13.1</v>
      </c>
      <c r="Z89" s="74">
        <v>6.4</v>
      </c>
      <c r="AA89" s="74">
        <v>71.7</v>
      </c>
      <c r="AB89" s="74">
        <v>78.599999999999994</v>
      </c>
      <c r="AC89" s="74">
        <v>80.5</v>
      </c>
    </row>
    <row r="90" spans="1:29" x14ac:dyDescent="0.3">
      <c r="A90" s="74" t="s">
        <v>293</v>
      </c>
      <c r="B90" s="74">
        <v>156</v>
      </c>
      <c r="C90" s="74">
        <v>10007774</v>
      </c>
      <c r="D90" s="74" t="s">
        <v>49</v>
      </c>
      <c r="E90" s="74" t="s">
        <v>197</v>
      </c>
      <c r="F90" s="74">
        <v>1355</v>
      </c>
      <c r="G90" s="74">
        <v>2.4</v>
      </c>
      <c r="H90" s="74">
        <v>1320</v>
      </c>
      <c r="I90" s="74">
        <v>11.4</v>
      </c>
      <c r="J90" s="74">
        <v>7.2</v>
      </c>
      <c r="K90" s="74">
        <v>63.7</v>
      </c>
      <c r="L90" s="74">
        <v>77.2</v>
      </c>
      <c r="M90" s="74">
        <v>81.400000000000006</v>
      </c>
      <c r="N90" s="74">
        <v>1495</v>
      </c>
      <c r="O90" s="74">
        <v>1.9</v>
      </c>
      <c r="P90" s="74">
        <v>1465</v>
      </c>
      <c r="Q90" s="74">
        <v>11.7</v>
      </c>
      <c r="R90" s="74">
        <v>7.2</v>
      </c>
      <c r="S90" s="74">
        <v>64.5</v>
      </c>
      <c r="T90" s="74">
        <v>75.5</v>
      </c>
      <c r="U90" s="74">
        <v>81</v>
      </c>
      <c r="V90" s="74">
        <v>2850</v>
      </c>
      <c r="W90" s="74">
        <v>2.1</v>
      </c>
      <c r="X90" s="74">
        <v>2790</v>
      </c>
      <c r="Y90" s="74">
        <v>11.6</v>
      </c>
      <c r="Z90" s="74">
        <v>7.2</v>
      </c>
      <c r="AA90" s="74">
        <v>64.099999999999994</v>
      </c>
      <c r="AB90" s="74">
        <v>76.3</v>
      </c>
      <c r="AC90" s="74">
        <v>81.2</v>
      </c>
    </row>
    <row r="91" spans="1:29" x14ac:dyDescent="0.3">
      <c r="A91" s="74" t="s">
        <v>293</v>
      </c>
      <c r="B91" s="74">
        <v>230</v>
      </c>
      <c r="C91" s="74">
        <v>10005127</v>
      </c>
      <c r="D91" s="74" t="s">
        <v>19</v>
      </c>
      <c r="E91" s="74" t="s">
        <v>199</v>
      </c>
      <c r="F91" s="74" t="s">
        <v>13</v>
      </c>
      <c r="G91" s="74" t="s">
        <v>13</v>
      </c>
      <c r="H91" s="74" t="s">
        <v>13</v>
      </c>
      <c r="I91" s="74" t="s">
        <v>13</v>
      </c>
      <c r="J91" s="74" t="s">
        <v>13</v>
      </c>
      <c r="K91" s="74" t="s">
        <v>13</v>
      </c>
      <c r="L91" s="74" t="s">
        <v>13</v>
      </c>
      <c r="M91" s="74" t="s">
        <v>13</v>
      </c>
      <c r="N91" s="74" t="s">
        <v>13</v>
      </c>
      <c r="O91" s="74" t="s">
        <v>13</v>
      </c>
      <c r="P91" s="74" t="s">
        <v>13</v>
      </c>
      <c r="Q91" s="74" t="s">
        <v>13</v>
      </c>
      <c r="R91" s="74" t="s">
        <v>13</v>
      </c>
      <c r="S91" s="74" t="s">
        <v>13</v>
      </c>
      <c r="T91" s="74" t="s">
        <v>13</v>
      </c>
      <c r="U91" s="74" t="s">
        <v>13</v>
      </c>
      <c r="V91" s="74" t="s">
        <v>13</v>
      </c>
      <c r="W91" s="74" t="s">
        <v>13</v>
      </c>
      <c r="X91" s="74" t="s">
        <v>13</v>
      </c>
      <c r="Y91" s="74" t="s">
        <v>13</v>
      </c>
      <c r="Z91" s="74" t="s">
        <v>13</v>
      </c>
      <c r="AA91" s="74" t="s">
        <v>13</v>
      </c>
      <c r="AB91" s="74" t="s">
        <v>13</v>
      </c>
      <c r="AC91" s="74" t="s">
        <v>13</v>
      </c>
    </row>
    <row r="92" spans="1:29" x14ac:dyDescent="0.3">
      <c r="A92" s="74" t="s">
        <v>293</v>
      </c>
      <c r="B92" s="74">
        <v>73</v>
      </c>
      <c r="C92" s="74">
        <v>10007801</v>
      </c>
      <c r="D92" s="74" t="s">
        <v>19</v>
      </c>
      <c r="E92" s="74" t="s">
        <v>201</v>
      </c>
      <c r="F92" s="74">
        <v>2010</v>
      </c>
      <c r="G92" s="74">
        <v>3.1</v>
      </c>
      <c r="H92" s="74">
        <v>1945</v>
      </c>
      <c r="I92" s="74">
        <v>11.3</v>
      </c>
      <c r="J92" s="74">
        <v>5.8</v>
      </c>
      <c r="K92" s="74">
        <v>70.5</v>
      </c>
      <c r="L92" s="74">
        <v>80.400000000000006</v>
      </c>
      <c r="M92" s="74">
        <v>82.9</v>
      </c>
      <c r="N92" s="74">
        <v>1585</v>
      </c>
      <c r="O92" s="74">
        <v>1.2</v>
      </c>
      <c r="P92" s="74">
        <v>1565</v>
      </c>
      <c r="Q92" s="74">
        <v>11.5</v>
      </c>
      <c r="R92" s="74">
        <v>6.6</v>
      </c>
      <c r="S92" s="74">
        <v>74</v>
      </c>
      <c r="T92" s="74">
        <v>80.3</v>
      </c>
      <c r="U92" s="74">
        <v>81.900000000000006</v>
      </c>
      <c r="V92" s="74">
        <v>3595</v>
      </c>
      <c r="W92" s="74">
        <v>2.2999999999999998</v>
      </c>
      <c r="X92" s="74">
        <v>3515</v>
      </c>
      <c r="Y92" s="74">
        <v>11.4</v>
      </c>
      <c r="Z92" s="74">
        <v>6.1</v>
      </c>
      <c r="AA92" s="74">
        <v>72.099999999999994</v>
      </c>
      <c r="AB92" s="74">
        <v>80.400000000000006</v>
      </c>
      <c r="AC92" s="74">
        <v>82.5</v>
      </c>
    </row>
    <row r="93" spans="1:29" x14ac:dyDescent="0.3">
      <c r="A93" s="74" t="s">
        <v>293</v>
      </c>
      <c r="B93" s="74">
        <v>74</v>
      </c>
      <c r="C93" s="74">
        <v>10007155</v>
      </c>
      <c r="D93" s="74" t="s">
        <v>49</v>
      </c>
      <c r="E93" s="74" t="s">
        <v>203</v>
      </c>
      <c r="F93" s="74">
        <v>1755</v>
      </c>
      <c r="G93" s="74">
        <v>3.3</v>
      </c>
      <c r="H93" s="74">
        <v>1695</v>
      </c>
      <c r="I93" s="74">
        <v>9.6999999999999993</v>
      </c>
      <c r="J93" s="74">
        <v>7.3</v>
      </c>
      <c r="K93" s="74">
        <v>74.400000000000006</v>
      </c>
      <c r="L93" s="74">
        <v>81.099999999999994</v>
      </c>
      <c r="M93" s="74">
        <v>83</v>
      </c>
      <c r="N93" s="74">
        <v>1750</v>
      </c>
      <c r="O93" s="74">
        <v>1.3</v>
      </c>
      <c r="P93" s="74">
        <v>1730</v>
      </c>
      <c r="Q93" s="74">
        <v>11.2</v>
      </c>
      <c r="R93" s="74">
        <v>5.9</v>
      </c>
      <c r="S93" s="74">
        <v>75.7</v>
      </c>
      <c r="T93" s="74">
        <v>81.7</v>
      </c>
      <c r="U93" s="74">
        <v>82.9</v>
      </c>
      <c r="V93" s="74">
        <v>3505</v>
      </c>
      <c r="W93" s="74">
        <v>2.2999999999999998</v>
      </c>
      <c r="X93" s="74">
        <v>3425</v>
      </c>
      <c r="Y93" s="74">
        <v>10.5</v>
      </c>
      <c r="Z93" s="74">
        <v>6.6</v>
      </c>
      <c r="AA93" s="74">
        <v>75</v>
      </c>
      <c r="AB93" s="74">
        <v>81.400000000000006</v>
      </c>
      <c r="AC93" s="74">
        <v>82.9</v>
      </c>
    </row>
    <row r="94" spans="1:29" x14ac:dyDescent="0.3">
      <c r="A94" s="74" t="s">
        <v>293</v>
      </c>
      <c r="B94" s="74">
        <v>139</v>
      </c>
      <c r="C94" s="74">
        <v>10007775</v>
      </c>
      <c r="D94" s="74" t="s">
        <v>27</v>
      </c>
      <c r="E94" s="74" t="s">
        <v>205</v>
      </c>
      <c r="F94" s="74">
        <v>1335</v>
      </c>
      <c r="G94" s="74">
        <v>3</v>
      </c>
      <c r="H94" s="74">
        <v>1295</v>
      </c>
      <c r="I94" s="74">
        <v>11</v>
      </c>
      <c r="J94" s="74">
        <v>9.5</v>
      </c>
      <c r="K94" s="74">
        <v>66</v>
      </c>
      <c r="L94" s="74">
        <v>75.599999999999994</v>
      </c>
      <c r="M94" s="74">
        <v>79.5</v>
      </c>
      <c r="N94" s="74">
        <v>1085</v>
      </c>
      <c r="O94" s="74">
        <v>2.2999999999999998</v>
      </c>
      <c r="P94" s="74">
        <v>1060</v>
      </c>
      <c r="Q94" s="74">
        <v>13.3</v>
      </c>
      <c r="R94" s="74">
        <v>9.5</v>
      </c>
      <c r="S94" s="74">
        <v>66.099999999999994</v>
      </c>
      <c r="T94" s="74">
        <v>74.400000000000006</v>
      </c>
      <c r="U94" s="74">
        <v>77.2</v>
      </c>
      <c r="V94" s="74">
        <v>2420</v>
      </c>
      <c r="W94" s="74">
        <v>2.7</v>
      </c>
      <c r="X94" s="74">
        <v>2355</v>
      </c>
      <c r="Y94" s="74">
        <v>12</v>
      </c>
      <c r="Z94" s="74">
        <v>9.5</v>
      </c>
      <c r="AA94" s="74">
        <v>66</v>
      </c>
      <c r="AB94" s="74">
        <v>75</v>
      </c>
      <c r="AC94" s="74">
        <v>78.5</v>
      </c>
    </row>
    <row r="95" spans="1:29" x14ac:dyDescent="0.3">
      <c r="A95" s="74" t="s">
        <v>293</v>
      </c>
      <c r="B95" s="74">
        <v>30</v>
      </c>
      <c r="C95" s="74">
        <v>10005389</v>
      </c>
      <c r="D95" s="74" t="s">
        <v>27</v>
      </c>
      <c r="E95" s="74" t="s">
        <v>207</v>
      </c>
      <c r="F95" s="74">
        <v>100</v>
      </c>
      <c r="G95" s="74">
        <v>3.1</v>
      </c>
      <c r="H95" s="74">
        <v>95</v>
      </c>
      <c r="I95" s="74" t="s">
        <v>396</v>
      </c>
      <c r="J95" s="74" t="s">
        <v>396</v>
      </c>
      <c r="K95" s="74" t="s">
        <v>396</v>
      </c>
      <c r="L95" s="74" t="s">
        <v>396</v>
      </c>
      <c r="M95" s="74">
        <v>78.900000000000006</v>
      </c>
      <c r="N95" s="74">
        <v>160</v>
      </c>
      <c r="O95" s="74">
        <v>3.1</v>
      </c>
      <c r="P95" s="74">
        <v>155</v>
      </c>
      <c r="Q95" s="74" t="s">
        <v>396</v>
      </c>
      <c r="R95" s="74" t="s">
        <v>396</v>
      </c>
      <c r="S95" s="74" t="s">
        <v>396</v>
      </c>
      <c r="T95" s="74" t="s">
        <v>396</v>
      </c>
      <c r="U95" s="74">
        <v>84.4</v>
      </c>
      <c r="V95" s="74">
        <v>255</v>
      </c>
      <c r="W95" s="74">
        <v>3.1</v>
      </c>
      <c r="X95" s="74">
        <v>250</v>
      </c>
      <c r="Y95" s="74">
        <v>8.8000000000000007</v>
      </c>
      <c r="Z95" s="74">
        <v>8.8000000000000007</v>
      </c>
      <c r="AA95" s="74" t="s">
        <v>396</v>
      </c>
      <c r="AB95" s="74" t="s">
        <v>396</v>
      </c>
      <c r="AC95" s="74">
        <v>82.3</v>
      </c>
    </row>
    <row r="96" spans="1:29" x14ac:dyDescent="0.3">
      <c r="A96" s="74" t="s">
        <v>293</v>
      </c>
      <c r="B96" s="74">
        <v>157</v>
      </c>
      <c r="C96" s="74">
        <v>10007802</v>
      </c>
      <c r="D96" s="74" t="s">
        <v>49</v>
      </c>
      <c r="E96" s="74" t="s">
        <v>209</v>
      </c>
      <c r="F96" s="74">
        <v>1270</v>
      </c>
      <c r="G96" s="74">
        <v>3.4</v>
      </c>
      <c r="H96" s="74">
        <v>1225</v>
      </c>
      <c r="I96" s="74">
        <v>10.4</v>
      </c>
      <c r="J96" s="74">
        <v>5</v>
      </c>
      <c r="K96" s="74">
        <v>72.7</v>
      </c>
      <c r="L96" s="74">
        <v>81.900000000000006</v>
      </c>
      <c r="M96" s="74">
        <v>84.6</v>
      </c>
      <c r="N96" s="74">
        <v>1010</v>
      </c>
      <c r="O96" s="74">
        <v>1.8</v>
      </c>
      <c r="P96" s="74">
        <v>990</v>
      </c>
      <c r="Q96" s="74">
        <v>11.4</v>
      </c>
      <c r="R96" s="74">
        <v>7</v>
      </c>
      <c r="S96" s="74">
        <v>72.400000000000006</v>
      </c>
      <c r="T96" s="74">
        <v>79.5</v>
      </c>
      <c r="U96" s="74">
        <v>81.599999999999994</v>
      </c>
      <c r="V96" s="74">
        <v>2275</v>
      </c>
      <c r="W96" s="74">
        <v>2.7</v>
      </c>
      <c r="X96" s="74">
        <v>2215</v>
      </c>
      <c r="Y96" s="74">
        <v>10.9</v>
      </c>
      <c r="Z96" s="74">
        <v>5.9</v>
      </c>
      <c r="AA96" s="74">
        <v>72.5</v>
      </c>
      <c r="AB96" s="74">
        <v>80.8</v>
      </c>
      <c r="AC96" s="74">
        <v>83.3</v>
      </c>
    </row>
    <row r="97" spans="1:29" x14ac:dyDescent="0.3">
      <c r="A97" s="74" t="s">
        <v>293</v>
      </c>
      <c r="B97" s="74">
        <v>31</v>
      </c>
      <c r="C97" s="74">
        <v>10007776</v>
      </c>
      <c r="D97" s="74" t="s">
        <v>27</v>
      </c>
      <c r="E97" s="74" t="s">
        <v>211</v>
      </c>
      <c r="F97" s="74">
        <v>1230</v>
      </c>
      <c r="G97" s="74">
        <v>3.7</v>
      </c>
      <c r="H97" s="74">
        <v>1185</v>
      </c>
      <c r="I97" s="74">
        <v>11</v>
      </c>
      <c r="J97" s="74">
        <v>9.4</v>
      </c>
      <c r="K97" s="74">
        <v>72</v>
      </c>
      <c r="L97" s="74">
        <v>77.599999999999994</v>
      </c>
      <c r="M97" s="74">
        <v>79.7</v>
      </c>
      <c r="N97" s="74">
        <v>350</v>
      </c>
      <c r="O97" s="74">
        <v>0.6</v>
      </c>
      <c r="P97" s="74">
        <v>350</v>
      </c>
      <c r="Q97" s="74">
        <v>14.7</v>
      </c>
      <c r="R97" s="74">
        <v>6.3</v>
      </c>
      <c r="S97" s="74">
        <v>73</v>
      </c>
      <c r="T97" s="74">
        <v>76.7</v>
      </c>
      <c r="U97" s="74">
        <v>79</v>
      </c>
      <c r="V97" s="74">
        <v>1580</v>
      </c>
      <c r="W97" s="74">
        <v>3</v>
      </c>
      <c r="X97" s="74">
        <v>1535</v>
      </c>
      <c r="Y97" s="74">
        <v>11.8</v>
      </c>
      <c r="Z97" s="74">
        <v>8.6999999999999993</v>
      </c>
      <c r="AA97" s="74">
        <v>72.2</v>
      </c>
      <c r="AB97" s="74">
        <v>77.400000000000006</v>
      </c>
      <c r="AC97" s="74">
        <v>79.5</v>
      </c>
    </row>
    <row r="98" spans="1:29" x14ac:dyDescent="0.3">
      <c r="A98" s="74" t="s">
        <v>293</v>
      </c>
      <c r="B98" s="74">
        <v>32</v>
      </c>
      <c r="C98" s="74">
        <v>10005523</v>
      </c>
      <c r="D98" s="74" t="s">
        <v>27</v>
      </c>
      <c r="E98" s="74" t="s">
        <v>213</v>
      </c>
      <c r="F98" s="74">
        <v>115</v>
      </c>
      <c r="G98" s="74">
        <v>3.5</v>
      </c>
      <c r="H98" s="74">
        <v>110</v>
      </c>
      <c r="I98" s="74">
        <v>4.5</v>
      </c>
      <c r="J98" s="74">
        <v>3.6</v>
      </c>
      <c r="K98" s="74" t="s">
        <v>396</v>
      </c>
      <c r="L98" s="74" t="s">
        <v>396</v>
      </c>
      <c r="M98" s="74">
        <v>91.8</v>
      </c>
      <c r="N98" s="74">
        <v>75</v>
      </c>
      <c r="O98" s="74">
        <v>4</v>
      </c>
      <c r="P98" s="74">
        <v>70</v>
      </c>
      <c r="Q98" s="74">
        <v>11.1</v>
      </c>
      <c r="R98" s="74">
        <v>6.9</v>
      </c>
      <c r="S98" s="74" t="s">
        <v>396</v>
      </c>
      <c r="T98" s="74" t="s">
        <v>396</v>
      </c>
      <c r="U98" s="74">
        <v>81.900000000000006</v>
      </c>
      <c r="V98" s="74">
        <v>190</v>
      </c>
      <c r="W98" s="74">
        <v>3.7</v>
      </c>
      <c r="X98" s="74">
        <v>180</v>
      </c>
      <c r="Y98" s="74">
        <v>7.1</v>
      </c>
      <c r="Z98" s="74">
        <v>4.9000000000000004</v>
      </c>
      <c r="AA98" s="74">
        <v>80.8</v>
      </c>
      <c r="AB98" s="74">
        <v>86.3</v>
      </c>
      <c r="AC98" s="74">
        <v>87.9</v>
      </c>
    </row>
    <row r="99" spans="1:29" x14ac:dyDescent="0.3">
      <c r="A99" s="74" t="s">
        <v>293</v>
      </c>
      <c r="B99" s="74">
        <v>33</v>
      </c>
      <c r="C99" s="74">
        <v>10007835</v>
      </c>
      <c r="D99" s="74" t="s">
        <v>27</v>
      </c>
      <c r="E99" s="74" t="s">
        <v>215</v>
      </c>
      <c r="F99" s="74">
        <v>20</v>
      </c>
      <c r="G99" s="74" t="s">
        <v>396</v>
      </c>
      <c r="H99" s="74" t="s">
        <v>396</v>
      </c>
      <c r="I99" s="74" t="s">
        <v>396</v>
      </c>
      <c r="J99" s="74" t="s">
        <v>396</v>
      </c>
      <c r="K99" s="74" t="s">
        <v>396</v>
      </c>
      <c r="L99" s="74" t="s">
        <v>396</v>
      </c>
      <c r="M99" s="74" t="s">
        <v>396</v>
      </c>
      <c r="N99" s="74">
        <v>20</v>
      </c>
      <c r="O99" s="74" t="s">
        <v>396</v>
      </c>
      <c r="P99" s="74" t="s">
        <v>396</v>
      </c>
      <c r="Q99" s="74" t="s">
        <v>396</v>
      </c>
      <c r="R99" s="74" t="s">
        <v>396</v>
      </c>
      <c r="S99" s="74" t="s">
        <v>396</v>
      </c>
      <c r="T99" s="74" t="s">
        <v>396</v>
      </c>
      <c r="U99" s="74" t="s">
        <v>396</v>
      </c>
      <c r="V99" s="74">
        <v>40</v>
      </c>
      <c r="W99" s="74">
        <v>9.8000000000000007</v>
      </c>
      <c r="X99" s="74">
        <v>35</v>
      </c>
      <c r="Y99" s="74" t="s">
        <v>396</v>
      </c>
      <c r="Z99" s="74" t="s">
        <v>396</v>
      </c>
      <c r="AA99" s="74" t="s">
        <v>396</v>
      </c>
      <c r="AB99" s="74" t="s">
        <v>396</v>
      </c>
      <c r="AC99" s="74">
        <v>83.8</v>
      </c>
    </row>
    <row r="100" spans="1:29" x14ac:dyDescent="0.3">
      <c r="A100" s="74" t="s">
        <v>293</v>
      </c>
      <c r="B100" s="74">
        <v>195</v>
      </c>
      <c r="C100" s="74">
        <v>10005545</v>
      </c>
      <c r="D100" s="74" t="s">
        <v>19</v>
      </c>
      <c r="E100" s="74" t="s">
        <v>217</v>
      </c>
      <c r="F100" s="74">
        <v>85</v>
      </c>
      <c r="G100" s="74">
        <v>1.1000000000000001</v>
      </c>
      <c r="H100" s="74">
        <v>85</v>
      </c>
      <c r="I100" s="74">
        <v>12.8</v>
      </c>
      <c r="J100" s="74">
        <v>5.8</v>
      </c>
      <c r="K100" s="74" t="s">
        <v>396</v>
      </c>
      <c r="L100" s="74" t="s">
        <v>396</v>
      </c>
      <c r="M100" s="74">
        <v>81.400000000000006</v>
      </c>
      <c r="N100" s="74">
        <v>65</v>
      </c>
      <c r="O100" s="74">
        <v>1.5</v>
      </c>
      <c r="P100" s="74">
        <v>65</v>
      </c>
      <c r="Q100" s="74" t="s">
        <v>396</v>
      </c>
      <c r="R100" s="74" t="s">
        <v>396</v>
      </c>
      <c r="S100" s="74" t="s">
        <v>396</v>
      </c>
      <c r="T100" s="74" t="s">
        <v>396</v>
      </c>
      <c r="U100" s="74">
        <v>80</v>
      </c>
      <c r="V100" s="74">
        <v>155</v>
      </c>
      <c r="W100" s="74">
        <v>1.3</v>
      </c>
      <c r="X100" s="74">
        <v>150</v>
      </c>
      <c r="Y100" s="74" t="s">
        <v>396</v>
      </c>
      <c r="Z100" s="74" t="s">
        <v>396</v>
      </c>
      <c r="AA100" s="74" t="s">
        <v>396</v>
      </c>
      <c r="AB100" s="74" t="s">
        <v>396</v>
      </c>
      <c r="AC100" s="74">
        <v>80.8</v>
      </c>
    </row>
    <row r="101" spans="1:29" x14ac:dyDescent="0.3">
      <c r="A101" s="74" t="s">
        <v>293</v>
      </c>
      <c r="B101" s="74">
        <v>3</v>
      </c>
      <c r="C101" s="74">
        <v>10007777</v>
      </c>
      <c r="D101" s="74" t="s">
        <v>27</v>
      </c>
      <c r="E101" s="74" t="s">
        <v>219</v>
      </c>
      <c r="F101" s="74" t="s">
        <v>13</v>
      </c>
      <c r="G101" s="74" t="s">
        <v>13</v>
      </c>
      <c r="H101" s="74" t="s">
        <v>13</v>
      </c>
      <c r="I101" s="74" t="s">
        <v>13</v>
      </c>
      <c r="J101" s="74" t="s">
        <v>13</v>
      </c>
      <c r="K101" s="74" t="s">
        <v>13</v>
      </c>
      <c r="L101" s="74" t="s">
        <v>13</v>
      </c>
      <c r="M101" s="74" t="s">
        <v>13</v>
      </c>
      <c r="N101" s="74" t="s">
        <v>13</v>
      </c>
      <c r="O101" s="74" t="s">
        <v>13</v>
      </c>
      <c r="P101" s="74" t="s">
        <v>13</v>
      </c>
      <c r="Q101" s="74" t="s">
        <v>13</v>
      </c>
      <c r="R101" s="74" t="s">
        <v>13</v>
      </c>
      <c r="S101" s="74" t="s">
        <v>13</v>
      </c>
      <c r="T101" s="74" t="s">
        <v>13</v>
      </c>
      <c r="U101" s="74" t="s">
        <v>13</v>
      </c>
      <c r="V101" s="74" t="s">
        <v>13</v>
      </c>
      <c r="W101" s="74" t="s">
        <v>13</v>
      </c>
      <c r="X101" s="74" t="s">
        <v>13</v>
      </c>
      <c r="Y101" s="74" t="s">
        <v>13</v>
      </c>
      <c r="Z101" s="74" t="s">
        <v>13</v>
      </c>
      <c r="AA101" s="74" t="s">
        <v>13</v>
      </c>
      <c r="AB101" s="74" t="s">
        <v>13</v>
      </c>
      <c r="AC101" s="74" t="s">
        <v>13</v>
      </c>
    </row>
    <row r="102" spans="1:29" x14ac:dyDescent="0.3">
      <c r="A102" s="74" t="s">
        <v>293</v>
      </c>
      <c r="B102" s="74">
        <v>34</v>
      </c>
      <c r="C102" s="74">
        <v>10007778</v>
      </c>
      <c r="D102" s="74" t="s">
        <v>27</v>
      </c>
      <c r="E102" s="74" t="s">
        <v>221</v>
      </c>
      <c r="F102" s="74">
        <v>30</v>
      </c>
      <c r="G102" s="74">
        <v>3.2</v>
      </c>
      <c r="H102" s="74">
        <v>30</v>
      </c>
      <c r="I102" s="74" t="s">
        <v>396</v>
      </c>
      <c r="J102" s="74" t="s">
        <v>396</v>
      </c>
      <c r="K102" s="74" t="s">
        <v>396</v>
      </c>
      <c r="L102" s="74" t="s">
        <v>396</v>
      </c>
      <c r="M102" s="74">
        <v>90</v>
      </c>
      <c r="N102" s="74">
        <v>30</v>
      </c>
      <c r="O102" s="74">
        <v>3.4</v>
      </c>
      <c r="P102" s="74">
        <v>30</v>
      </c>
      <c r="Q102" s="74" t="s">
        <v>396</v>
      </c>
      <c r="R102" s="74" t="s">
        <v>396</v>
      </c>
      <c r="S102" s="74" t="s">
        <v>396</v>
      </c>
      <c r="T102" s="74" t="s">
        <v>396</v>
      </c>
      <c r="U102" s="74">
        <v>85.7</v>
      </c>
      <c r="V102" s="74">
        <v>60</v>
      </c>
      <c r="W102" s="74">
        <v>3.3</v>
      </c>
      <c r="X102" s="74">
        <v>60</v>
      </c>
      <c r="Y102" s="74" t="s">
        <v>396</v>
      </c>
      <c r="Z102" s="74" t="s">
        <v>396</v>
      </c>
      <c r="AA102" s="74" t="s">
        <v>396</v>
      </c>
      <c r="AB102" s="74" t="s">
        <v>396</v>
      </c>
      <c r="AC102" s="74">
        <v>87.9</v>
      </c>
    </row>
    <row r="103" spans="1:29" x14ac:dyDescent="0.3">
      <c r="A103" s="74" t="s">
        <v>293</v>
      </c>
      <c r="B103" s="74">
        <v>10</v>
      </c>
      <c r="C103" s="74">
        <v>10007816</v>
      </c>
      <c r="D103" s="74" t="s">
        <v>27</v>
      </c>
      <c r="E103" s="74" t="s">
        <v>223</v>
      </c>
      <c r="F103" s="74">
        <v>100</v>
      </c>
      <c r="G103" s="74">
        <v>3</v>
      </c>
      <c r="H103" s="74">
        <v>100</v>
      </c>
      <c r="I103" s="74" t="s">
        <v>396</v>
      </c>
      <c r="J103" s="74" t="s">
        <v>396</v>
      </c>
      <c r="K103" s="74" t="s">
        <v>396</v>
      </c>
      <c r="L103" s="74" t="s">
        <v>396</v>
      </c>
      <c r="M103" s="74">
        <v>82.7</v>
      </c>
      <c r="N103" s="74">
        <v>45</v>
      </c>
      <c r="O103" s="74">
        <v>4.3</v>
      </c>
      <c r="P103" s="74">
        <v>45</v>
      </c>
      <c r="Q103" s="74" t="s">
        <v>396</v>
      </c>
      <c r="R103" s="74" t="s">
        <v>396</v>
      </c>
      <c r="S103" s="74" t="s">
        <v>396</v>
      </c>
      <c r="T103" s="74" t="s">
        <v>396</v>
      </c>
      <c r="U103" s="74">
        <v>84.1</v>
      </c>
      <c r="V103" s="74">
        <v>145</v>
      </c>
      <c r="W103" s="74">
        <v>3.4</v>
      </c>
      <c r="X103" s="74">
        <v>140</v>
      </c>
      <c r="Y103" s="74">
        <v>9.9</v>
      </c>
      <c r="Z103" s="74">
        <v>7</v>
      </c>
      <c r="AA103" s="74" t="s">
        <v>396</v>
      </c>
      <c r="AB103" s="74" t="s">
        <v>396</v>
      </c>
      <c r="AC103" s="74">
        <v>83.1</v>
      </c>
    </row>
    <row r="104" spans="1:29" x14ac:dyDescent="0.3">
      <c r="A104" s="74" t="s">
        <v>293</v>
      </c>
      <c r="B104" s="74">
        <v>141</v>
      </c>
      <c r="C104" s="74">
        <v>10005553</v>
      </c>
      <c r="D104" s="74" t="s">
        <v>49</v>
      </c>
      <c r="E104" s="74" t="s">
        <v>225</v>
      </c>
      <c r="F104" s="74">
        <v>770</v>
      </c>
      <c r="G104" s="74">
        <v>2.2999999999999998</v>
      </c>
      <c r="H104" s="74">
        <v>750</v>
      </c>
      <c r="I104" s="74">
        <v>11.4</v>
      </c>
      <c r="J104" s="74">
        <v>7.8</v>
      </c>
      <c r="K104" s="74">
        <v>67.8</v>
      </c>
      <c r="L104" s="74">
        <v>77.5</v>
      </c>
      <c r="M104" s="74">
        <v>80.7</v>
      </c>
      <c r="N104" s="74">
        <v>490</v>
      </c>
      <c r="O104" s="74">
        <v>1.8</v>
      </c>
      <c r="P104" s="74">
        <v>480</v>
      </c>
      <c r="Q104" s="74">
        <v>13.3</v>
      </c>
      <c r="R104" s="74">
        <v>8.3000000000000007</v>
      </c>
      <c r="S104" s="74">
        <v>65.599999999999994</v>
      </c>
      <c r="T104" s="74">
        <v>74.2</v>
      </c>
      <c r="U104" s="74">
        <v>78.3</v>
      </c>
      <c r="V104" s="74">
        <v>1260</v>
      </c>
      <c r="W104" s="74">
        <v>2.1</v>
      </c>
      <c r="X104" s="74">
        <v>1230</v>
      </c>
      <c r="Y104" s="74">
        <v>12.2</v>
      </c>
      <c r="Z104" s="74">
        <v>8</v>
      </c>
      <c r="AA104" s="74">
        <v>67</v>
      </c>
      <c r="AB104" s="74">
        <v>76.2</v>
      </c>
      <c r="AC104" s="74">
        <v>79.8</v>
      </c>
    </row>
    <row r="105" spans="1:29" x14ac:dyDescent="0.3">
      <c r="A105" s="74" t="s">
        <v>293</v>
      </c>
      <c r="B105" s="74">
        <v>35</v>
      </c>
      <c r="C105" s="74">
        <v>10007837</v>
      </c>
      <c r="D105" s="74" t="s">
        <v>39</v>
      </c>
      <c r="E105" s="74" t="s">
        <v>227</v>
      </c>
      <c r="F105" s="74">
        <v>60</v>
      </c>
      <c r="G105" s="74">
        <v>5.2</v>
      </c>
      <c r="H105" s="74">
        <v>55</v>
      </c>
      <c r="I105" s="74" t="s">
        <v>396</v>
      </c>
      <c r="J105" s="74" t="s">
        <v>396</v>
      </c>
      <c r="K105" s="74" t="s">
        <v>396</v>
      </c>
      <c r="L105" s="74" t="s">
        <v>396</v>
      </c>
      <c r="M105" s="74">
        <v>87.3</v>
      </c>
      <c r="N105" s="74">
        <v>55</v>
      </c>
      <c r="O105" s="74">
        <v>1.9</v>
      </c>
      <c r="P105" s="74">
        <v>55</v>
      </c>
      <c r="Q105" s="74" t="s">
        <v>396</v>
      </c>
      <c r="R105" s="74" t="s">
        <v>396</v>
      </c>
      <c r="S105" s="74" t="s">
        <v>396</v>
      </c>
      <c r="T105" s="74" t="s">
        <v>396</v>
      </c>
      <c r="U105" s="74">
        <v>88.7</v>
      </c>
      <c r="V105" s="74">
        <v>110</v>
      </c>
      <c r="W105" s="74">
        <v>3.6</v>
      </c>
      <c r="X105" s="74">
        <v>110</v>
      </c>
      <c r="Y105" s="74">
        <v>9.3000000000000007</v>
      </c>
      <c r="Z105" s="74">
        <v>2.8</v>
      </c>
      <c r="AA105" s="74" t="s">
        <v>396</v>
      </c>
      <c r="AB105" s="74" t="s">
        <v>396</v>
      </c>
      <c r="AC105" s="74">
        <v>88</v>
      </c>
    </row>
    <row r="106" spans="1:29" x14ac:dyDescent="0.3">
      <c r="A106" s="74" t="s">
        <v>293</v>
      </c>
      <c r="B106" s="74">
        <v>143</v>
      </c>
      <c r="C106" s="74">
        <v>10007779</v>
      </c>
      <c r="D106" s="74" t="s">
        <v>27</v>
      </c>
      <c r="E106" s="74" t="s">
        <v>229</v>
      </c>
      <c r="F106" s="74">
        <v>240</v>
      </c>
      <c r="G106" s="74">
        <v>2.1</v>
      </c>
      <c r="H106" s="74">
        <v>235</v>
      </c>
      <c r="I106" s="74" t="s">
        <v>396</v>
      </c>
      <c r="J106" s="74" t="s">
        <v>396</v>
      </c>
      <c r="K106" s="74" t="s">
        <v>396</v>
      </c>
      <c r="L106" s="74" t="s">
        <v>396</v>
      </c>
      <c r="M106" s="74" t="s">
        <v>396</v>
      </c>
      <c r="N106" s="74">
        <v>50</v>
      </c>
      <c r="O106" s="74">
        <v>2</v>
      </c>
      <c r="P106" s="74">
        <v>50</v>
      </c>
      <c r="Q106" s="74" t="s">
        <v>396</v>
      </c>
      <c r="R106" s="74" t="s">
        <v>396</v>
      </c>
      <c r="S106" s="74" t="s">
        <v>396</v>
      </c>
      <c r="T106" s="74" t="s">
        <v>396</v>
      </c>
      <c r="U106" s="74" t="s">
        <v>396</v>
      </c>
      <c r="V106" s="74">
        <v>290</v>
      </c>
      <c r="W106" s="74">
        <v>2.1</v>
      </c>
      <c r="X106" s="74">
        <v>285</v>
      </c>
      <c r="Y106" s="74" t="s">
        <v>396</v>
      </c>
      <c r="Z106" s="74" t="s">
        <v>396</v>
      </c>
      <c r="AA106" s="74">
        <v>61.3</v>
      </c>
      <c r="AB106" s="74">
        <v>81.7</v>
      </c>
      <c r="AC106" s="74">
        <v>84.5</v>
      </c>
    </row>
    <row r="107" spans="1:29" x14ac:dyDescent="0.3">
      <c r="A107" s="74" t="s">
        <v>293</v>
      </c>
      <c r="B107" s="74">
        <v>145</v>
      </c>
      <c r="C107" s="74">
        <v>10007782</v>
      </c>
      <c r="D107" s="74" t="s">
        <v>27</v>
      </c>
      <c r="E107" s="74" t="s">
        <v>231</v>
      </c>
      <c r="F107" s="74">
        <v>290</v>
      </c>
      <c r="G107" s="74">
        <v>3.8</v>
      </c>
      <c r="H107" s="74">
        <v>280</v>
      </c>
      <c r="I107" s="74">
        <v>10.8</v>
      </c>
      <c r="J107" s="74">
        <v>9</v>
      </c>
      <c r="K107" s="74">
        <v>61.2</v>
      </c>
      <c r="L107" s="74">
        <v>75.900000000000006</v>
      </c>
      <c r="M107" s="74">
        <v>80.2</v>
      </c>
      <c r="N107" s="74">
        <v>190</v>
      </c>
      <c r="O107" s="74">
        <v>1.6</v>
      </c>
      <c r="P107" s="74">
        <v>190</v>
      </c>
      <c r="Q107" s="74" t="s">
        <v>396</v>
      </c>
      <c r="R107" s="74" t="s">
        <v>396</v>
      </c>
      <c r="S107" s="74">
        <v>61.7</v>
      </c>
      <c r="T107" s="74">
        <v>78.7</v>
      </c>
      <c r="U107" s="74">
        <v>84.6</v>
      </c>
      <c r="V107" s="74">
        <v>480</v>
      </c>
      <c r="W107" s="74">
        <v>2.9</v>
      </c>
      <c r="X107" s="74">
        <v>465</v>
      </c>
      <c r="Y107" s="74" t="s">
        <v>396</v>
      </c>
      <c r="Z107" s="74" t="s">
        <v>396</v>
      </c>
      <c r="AA107" s="74">
        <v>61.4</v>
      </c>
      <c r="AB107" s="74">
        <v>77</v>
      </c>
      <c r="AC107" s="74">
        <v>82</v>
      </c>
    </row>
    <row r="108" spans="1:29" x14ac:dyDescent="0.3">
      <c r="A108" s="74" t="s">
        <v>293</v>
      </c>
      <c r="B108" s="74">
        <v>39</v>
      </c>
      <c r="C108" s="74">
        <v>10007843</v>
      </c>
      <c r="D108" s="74" t="s">
        <v>27</v>
      </c>
      <c r="E108" s="74" t="s">
        <v>233</v>
      </c>
      <c r="F108" s="74">
        <v>465</v>
      </c>
      <c r="G108" s="74">
        <v>3.4</v>
      </c>
      <c r="H108" s="74">
        <v>450</v>
      </c>
      <c r="I108" s="74" t="s">
        <v>396</v>
      </c>
      <c r="J108" s="74" t="s">
        <v>396</v>
      </c>
      <c r="K108" s="74" t="s">
        <v>396</v>
      </c>
      <c r="L108" s="74" t="s">
        <v>396</v>
      </c>
      <c r="M108" s="74">
        <v>81.8</v>
      </c>
      <c r="N108" s="74">
        <v>210</v>
      </c>
      <c r="O108" s="74">
        <v>2.9</v>
      </c>
      <c r="P108" s="74">
        <v>200</v>
      </c>
      <c r="Q108" s="74" t="s">
        <v>396</v>
      </c>
      <c r="R108" s="74" t="s">
        <v>396</v>
      </c>
      <c r="S108" s="74" t="s">
        <v>396</v>
      </c>
      <c r="T108" s="74" t="s">
        <v>396</v>
      </c>
      <c r="U108" s="74">
        <v>79.2</v>
      </c>
      <c r="V108" s="74">
        <v>675</v>
      </c>
      <c r="W108" s="74">
        <v>3.3</v>
      </c>
      <c r="X108" s="74">
        <v>655</v>
      </c>
      <c r="Y108" s="74">
        <v>13.2</v>
      </c>
      <c r="Z108" s="74">
        <v>5.8</v>
      </c>
      <c r="AA108" s="74">
        <v>73.5</v>
      </c>
      <c r="AB108" s="74">
        <v>78.7</v>
      </c>
      <c r="AC108" s="74">
        <v>81</v>
      </c>
    </row>
    <row r="109" spans="1:29" x14ac:dyDescent="0.3">
      <c r="A109" s="74" t="s">
        <v>293</v>
      </c>
      <c r="B109" s="74">
        <v>158</v>
      </c>
      <c r="C109" s="74">
        <v>10007156</v>
      </c>
      <c r="D109" s="74" t="s">
        <v>39</v>
      </c>
      <c r="E109" s="74" t="s">
        <v>235</v>
      </c>
      <c r="F109" s="74">
        <v>1625</v>
      </c>
      <c r="G109" s="74">
        <v>4.5</v>
      </c>
      <c r="H109" s="74">
        <v>1550</v>
      </c>
      <c r="I109" s="74">
        <v>11</v>
      </c>
      <c r="J109" s="74">
        <v>7.2</v>
      </c>
      <c r="K109" s="74">
        <v>69.5</v>
      </c>
      <c r="L109" s="74">
        <v>79.5</v>
      </c>
      <c r="M109" s="74">
        <v>81.7</v>
      </c>
      <c r="N109" s="74">
        <v>1290</v>
      </c>
      <c r="O109" s="74">
        <v>1.8</v>
      </c>
      <c r="P109" s="74">
        <v>1270</v>
      </c>
      <c r="Q109" s="74">
        <v>11.7</v>
      </c>
      <c r="R109" s="74">
        <v>6.3</v>
      </c>
      <c r="S109" s="74">
        <v>75.3</v>
      </c>
      <c r="T109" s="74">
        <v>80.3</v>
      </c>
      <c r="U109" s="74">
        <v>82</v>
      </c>
      <c r="V109" s="74">
        <v>2915</v>
      </c>
      <c r="W109" s="74">
        <v>3.3</v>
      </c>
      <c r="X109" s="74">
        <v>2820</v>
      </c>
      <c r="Y109" s="74">
        <v>11.3</v>
      </c>
      <c r="Z109" s="74">
        <v>6.8</v>
      </c>
      <c r="AA109" s="74">
        <v>72.099999999999994</v>
      </c>
      <c r="AB109" s="74">
        <v>79.900000000000006</v>
      </c>
      <c r="AC109" s="74">
        <v>81.900000000000006</v>
      </c>
    </row>
    <row r="110" spans="1:29" x14ac:dyDescent="0.3">
      <c r="A110" s="74" t="s">
        <v>293</v>
      </c>
      <c r="B110" s="74">
        <v>146</v>
      </c>
      <c r="C110" s="74">
        <v>10007780</v>
      </c>
      <c r="D110" s="74" t="s">
        <v>27</v>
      </c>
      <c r="E110" s="74" t="s">
        <v>237</v>
      </c>
      <c r="F110" s="74">
        <v>215</v>
      </c>
      <c r="G110" s="74">
        <v>3.3</v>
      </c>
      <c r="H110" s="74">
        <v>205</v>
      </c>
      <c r="I110" s="74" t="s">
        <v>396</v>
      </c>
      <c r="J110" s="74" t="s">
        <v>396</v>
      </c>
      <c r="K110" s="74">
        <v>59.9</v>
      </c>
      <c r="L110" s="74">
        <v>66.2</v>
      </c>
      <c r="M110" s="74">
        <v>69.599999999999994</v>
      </c>
      <c r="N110" s="74">
        <v>170</v>
      </c>
      <c r="O110" s="74">
        <v>0</v>
      </c>
      <c r="P110" s="74">
        <v>170</v>
      </c>
      <c r="Q110" s="74" t="s">
        <v>396</v>
      </c>
      <c r="R110" s="74" t="s">
        <v>396</v>
      </c>
      <c r="S110" s="74">
        <v>52.4</v>
      </c>
      <c r="T110" s="74">
        <v>61.3</v>
      </c>
      <c r="U110" s="74">
        <v>64.3</v>
      </c>
      <c r="V110" s="74">
        <v>380</v>
      </c>
      <c r="W110" s="74">
        <v>1.8</v>
      </c>
      <c r="X110" s="74">
        <v>375</v>
      </c>
      <c r="Y110" s="74">
        <v>22.9</v>
      </c>
      <c r="Z110" s="74">
        <v>9.9</v>
      </c>
      <c r="AA110" s="74">
        <v>56.5</v>
      </c>
      <c r="AB110" s="74">
        <v>64</v>
      </c>
      <c r="AC110" s="74">
        <v>67.2</v>
      </c>
    </row>
    <row r="111" spans="1:29" x14ac:dyDescent="0.3">
      <c r="A111" s="74" t="s">
        <v>293</v>
      </c>
      <c r="B111" s="74">
        <v>75</v>
      </c>
      <c r="C111" s="74">
        <v>10005790</v>
      </c>
      <c r="D111" s="74" t="s">
        <v>46</v>
      </c>
      <c r="E111" s="74" t="s">
        <v>239</v>
      </c>
      <c r="F111" s="74">
        <v>2340</v>
      </c>
      <c r="G111" s="74">
        <v>2.5</v>
      </c>
      <c r="H111" s="74">
        <v>2280</v>
      </c>
      <c r="I111" s="74">
        <v>9.6999999999999993</v>
      </c>
      <c r="J111" s="74">
        <v>5.5</v>
      </c>
      <c r="K111" s="74">
        <v>74.5</v>
      </c>
      <c r="L111" s="74">
        <v>82.7</v>
      </c>
      <c r="M111" s="74">
        <v>84.7</v>
      </c>
      <c r="N111" s="74">
        <v>2110</v>
      </c>
      <c r="O111" s="74">
        <v>1.3</v>
      </c>
      <c r="P111" s="74">
        <v>2085</v>
      </c>
      <c r="Q111" s="74">
        <v>10.9</v>
      </c>
      <c r="R111" s="74">
        <v>7</v>
      </c>
      <c r="S111" s="74">
        <v>74.099999999999994</v>
      </c>
      <c r="T111" s="74">
        <v>80.599999999999994</v>
      </c>
      <c r="U111" s="74">
        <v>82.1</v>
      </c>
      <c r="V111" s="74">
        <v>4450</v>
      </c>
      <c r="W111" s="74">
        <v>2</v>
      </c>
      <c r="X111" s="74">
        <v>4365</v>
      </c>
      <c r="Y111" s="74">
        <v>10.3</v>
      </c>
      <c r="Z111" s="74">
        <v>6.2</v>
      </c>
      <c r="AA111" s="74">
        <v>74.3</v>
      </c>
      <c r="AB111" s="74">
        <v>81.7</v>
      </c>
      <c r="AC111" s="74">
        <v>83.5</v>
      </c>
    </row>
    <row r="112" spans="1:29" x14ac:dyDescent="0.3">
      <c r="A112" s="74" t="s">
        <v>293</v>
      </c>
      <c r="B112" s="74">
        <v>159</v>
      </c>
      <c r="C112" s="74">
        <v>10007157</v>
      </c>
      <c r="D112" s="74" t="s">
        <v>46</v>
      </c>
      <c r="E112" s="74" t="s">
        <v>241</v>
      </c>
      <c r="F112" s="74">
        <v>2040</v>
      </c>
      <c r="G112" s="74">
        <v>3.1</v>
      </c>
      <c r="H112" s="74">
        <v>1975</v>
      </c>
      <c r="I112" s="74">
        <v>9.5</v>
      </c>
      <c r="J112" s="74">
        <v>6.7</v>
      </c>
      <c r="K112" s="74">
        <v>67.7</v>
      </c>
      <c r="L112" s="74">
        <v>80.2</v>
      </c>
      <c r="M112" s="74">
        <v>83.8</v>
      </c>
      <c r="N112" s="74">
        <v>1725</v>
      </c>
      <c r="O112" s="74">
        <v>0.9</v>
      </c>
      <c r="P112" s="74">
        <v>1710</v>
      </c>
      <c r="Q112" s="74">
        <v>10.1</v>
      </c>
      <c r="R112" s="74">
        <v>6.1</v>
      </c>
      <c r="S112" s="74">
        <v>68.400000000000006</v>
      </c>
      <c r="T112" s="74">
        <v>79.8</v>
      </c>
      <c r="U112" s="74">
        <v>83.8</v>
      </c>
      <c r="V112" s="74">
        <v>3765</v>
      </c>
      <c r="W112" s="74">
        <v>2.1</v>
      </c>
      <c r="X112" s="74">
        <v>3685</v>
      </c>
      <c r="Y112" s="74">
        <v>9.6999999999999993</v>
      </c>
      <c r="Z112" s="74">
        <v>6.4</v>
      </c>
      <c r="AA112" s="74">
        <v>68.099999999999994</v>
      </c>
      <c r="AB112" s="74">
        <v>80</v>
      </c>
      <c r="AC112" s="74">
        <v>83.8</v>
      </c>
    </row>
    <row r="113" spans="1:29" x14ac:dyDescent="0.3">
      <c r="A113" s="74" t="s">
        <v>293</v>
      </c>
      <c r="B113" s="74">
        <v>37</v>
      </c>
      <c r="C113" s="74">
        <v>10006022</v>
      </c>
      <c r="D113" s="74" t="s">
        <v>49</v>
      </c>
      <c r="E113" s="74" t="s">
        <v>243</v>
      </c>
      <c r="F113" s="74">
        <v>820</v>
      </c>
      <c r="G113" s="74">
        <v>3.4</v>
      </c>
      <c r="H113" s="74">
        <v>790</v>
      </c>
      <c r="I113" s="74">
        <v>11.5</v>
      </c>
      <c r="J113" s="74">
        <v>8.1999999999999993</v>
      </c>
      <c r="K113" s="74">
        <v>75.3</v>
      </c>
      <c r="L113" s="74">
        <v>79.2</v>
      </c>
      <c r="M113" s="74">
        <v>80.3</v>
      </c>
      <c r="N113" s="74">
        <v>900</v>
      </c>
      <c r="O113" s="74">
        <v>1.9</v>
      </c>
      <c r="P113" s="74">
        <v>885</v>
      </c>
      <c r="Q113" s="74">
        <v>12.9</v>
      </c>
      <c r="R113" s="74">
        <v>8</v>
      </c>
      <c r="S113" s="74">
        <v>74.7</v>
      </c>
      <c r="T113" s="74">
        <v>78.3</v>
      </c>
      <c r="U113" s="74">
        <v>79.099999999999994</v>
      </c>
      <c r="V113" s="74">
        <v>1720</v>
      </c>
      <c r="W113" s="74">
        <v>2.6</v>
      </c>
      <c r="X113" s="74">
        <v>1675</v>
      </c>
      <c r="Y113" s="74">
        <v>12.2</v>
      </c>
      <c r="Z113" s="74">
        <v>8.1</v>
      </c>
      <c r="AA113" s="74">
        <v>75</v>
      </c>
      <c r="AB113" s="74">
        <v>78.7</v>
      </c>
      <c r="AC113" s="74">
        <v>79.599999999999994</v>
      </c>
    </row>
    <row r="114" spans="1:29" x14ac:dyDescent="0.3">
      <c r="A114" s="74" t="s">
        <v>293</v>
      </c>
      <c r="B114" s="74">
        <v>160</v>
      </c>
      <c r="C114" s="74">
        <v>10007158</v>
      </c>
      <c r="D114" s="74" t="s">
        <v>49</v>
      </c>
      <c r="E114" s="74" t="s">
        <v>245</v>
      </c>
      <c r="F114" s="74">
        <v>1855</v>
      </c>
      <c r="G114" s="74">
        <v>3.6</v>
      </c>
      <c r="H114" s="74">
        <v>1790</v>
      </c>
      <c r="I114" s="74">
        <v>11.4</v>
      </c>
      <c r="J114" s="74">
        <v>5.9</v>
      </c>
      <c r="K114" s="74">
        <v>69.5</v>
      </c>
      <c r="L114" s="74">
        <v>80</v>
      </c>
      <c r="M114" s="74">
        <v>82.6</v>
      </c>
      <c r="N114" s="74">
        <v>1375</v>
      </c>
      <c r="O114" s="74">
        <v>1.5</v>
      </c>
      <c r="P114" s="74">
        <v>1355</v>
      </c>
      <c r="Q114" s="74">
        <v>12.7</v>
      </c>
      <c r="R114" s="74">
        <v>6.3</v>
      </c>
      <c r="S114" s="74">
        <v>69.099999999999994</v>
      </c>
      <c r="T114" s="74">
        <v>77.400000000000006</v>
      </c>
      <c r="U114" s="74">
        <v>81</v>
      </c>
      <c r="V114" s="74">
        <v>3235</v>
      </c>
      <c r="W114" s="74">
        <v>2.7</v>
      </c>
      <c r="X114" s="74">
        <v>3145</v>
      </c>
      <c r="Y114" s="74">
        <v>12</v>
      </c>
      <c r="Z114" s="74">
        <v>6.1</v>
      </c>
      <c r="AA114" s="74">
        <v>69.3</v>
      </c>
      <c r="AB114" s="74">
        <v>78.900000000000006</v>
      </c>
      <c r="AC114" s="74">
        <v>81.900000000000006</v>
      </c>
    </row>
    <row r="115" spans="1:29" x14ac:dyDescent="0.3">
      <c r="A115" s="74" t="s">
        <v>293</v>
      </c>
      <c r="B115" s="74">
        <v>77</v>
      </c>
      <c r="C115" s="74">
        <v>10006299</v>
      </c>
      <c r="D115" s="74" t="s">
        <v>16</v>
      </c>
      <c r="E115" s="74" t="s">
        <v>247</v>
      </c>
      <c r="F115" s="74">
        <v>1030</v>
      </c>
      <c r="G115" s="74">
        <v>3.4</v>
      </c>
      <c r="H115" s="74">
        <v>995</v>
      </c>
      <c r="I115" s="74">
        <v>9.1999999999999993</v>
      </c>
      <c r="J115" s="74">
        <v>7</v>
      </c>
      <c r="K115" s="74">
        <v>72.3</v>
      </c>
      <c r="L115" s="74">
        <v>81.099999999999994</v>
      </c>
      <c r="M115" s="74">
        <v>83.8</v>
      </c>
      <c r="N115" s="74">
        <v>1080</v>
      </c>
      <c r="O115" s="74">
        <v>2</v>
      </c>
      <c r="P115" s="74">
        <v>1060</v>
      </c>
      <c r="Q115" s="74">
        <v>10.1</v>
      </c>
      <c r="R115" s="74">
        <v>6.8</v>
      </c>
      <c r="S115" s="74">
        <v>78.400000000000006</v>
      </c>
      <c r="T115" s="74">
        <v>82.2</v>
      </c>
      <c r="U115" s="74">
        <v>83.1</v>
      </c>
      <c r="V115" s="74">
        <v>2110</v>
      </c>
      <c r="W115" s="74">
        <v>2.7</v>
      </c>
      <c r="X115" s="74">
        <v>2055</v>
      </c>
      <c r="Y115" s="74">
        <v>9.6999999999999993</v>
      </c>
      <c r="Z115" s="74">
        <v>6.9</v>
      </c>
      <c r="AA115" s="74">
        <v>75.400000000000006</v>
      </c>
      <c r="AB115" s="74">
        <v>81.7</v>
      </c>
      <c r="AC115" s="74">
        <v>83.4</v>
      </c>
    </row>
    <row r="116" spans="1:29" x14ac:dyDescent="0.3">
      <c r="A116" s="74" t="s">
        <v>293</v>
      </c>
      <c r="B116" s="74">
        <v>14</v>
      </c>
      <c r="C116" s="74">
        <v>10037449</v>
      </c>
      <c r="D116" s="74" t="s">
        <v>19</v>
      </c>
      <c r="E116" s="74" t="s">
        <v>249</v>
      </c>
      <c r="F116" s="74">
        <v>460</v>
      </c>
      <c r="G116" s="74">
        <v>3.1</v>
      </c>
      <c r="H116" s="74">
        <v>445</v>
      </c>
      <c r="I116" s="74" t="s">
        <v>396</v>
      </c>
      <c r="J116" s="74" t="s">
        <v>396</v>
      </c>
      <c r="K116" s="74">
        <v>77.099999999999994</v>
      </c>
      <c r="L116" s="74">
        <v>82.9</v>
      </c>
      <c r="M116" s="74">
        <v>85.2</v>
      </c>
      <c r="N116" s="74">
        <v>205</v>
      </c>
      <c r="O116" s="74">
        <v>2.5</v>
      </c>
      <c r="P116" s="74">
        <v>200</v>
      </c>
      <c r="Q116" s="74" t="s">
        <v>396</v>
      </c>
      <c r="R116" s="74" t="s">
        <v>396</v>
      </c>
      <c r="S116" s="74">
        <v>69.2</v>
      </c>
      <c r="T116" s="74">
        <v>77.3</v>
      </c>
      <c r="U116" s="74">
        <v>80.8</v>
      </c>
      <c r="V116" s="74">
        <v>660</v>
      </c>
      <c r="W116" s="74">
        <v>2.9</v>
      </c>
      <c r="X116" s="74">
        <v>645</v>
      </c>
      <c r="Y116" s="74">
        <v>10.4</v>
      </c>
      <c r="Z116" s="74">
        <v>5.8</v>
      </c>
      <c r="AA116" s="74">
        <v>74.7</v>
      </c>
      <c r="AB116" s="74">
        <v>81.2</v>
      </c>
      <c r="AC116" s="74">
        <v>83.8</v>
      </c>
    </row>
    <row r="117" spans="1:29" x14ac:dyDescent="0.3">
      <c r="A117" s="74" t="s">
        <v>293</v>
      </c>
      <c r="B117" s="74">
        <v>210</v>
      </c>
      <c r="C117" s="74">
        <v>10014001</v>
      </c>
      <c r="D117" s="74" t="s">
        <v>11</v>
      </c>
      <c r="E117" s="74" t="s">
        <v>251</v>
      </c>
      <c r="F117" s="74">
        <v>380</v>
      </c>
      <c r="G117" s="74">
        <v>3.4</v>
      </c>
      <c r="H117" s="74">
        <v>365</v>
      </c>
      <c r="I117" s="74">
        <v>13.7</v>
      </c>
      <c r="J117" s="74">
        <v>7.4</v>
      </c>
      <c r="K117" s="74">
        <v>68.3</v>
      </c>
      <c r="L117" s="74">
        <v>77</v>
      </c>
      <c r="M117" s="74">
        <v>79</v>
      </c>
      <c r="N117" s="74">
        <v>140</v>
      </c>
      <c r="O117" s="74">
        <v>2.9</v>
      </c>
      <c r="P117" s="74">
        <v>135</v>
      </c>
      <c r="Q117" s="74">
        <v>14.8</v>
      </c>
      <c r="R117" s="74">
        <v>11.9</v>
      </c>
      <c r="S117" s="74">
        <v>61.5</v>
      </c>
      <c r="T117" s="74">
        <v>71.099999999999994</v>
      </c>
      <c r="U117" s="74">
        <v>73.3</v>
      </c>
      <c r="V117" s="74">
        <v>520</v>
      </c>
      <c r="W117" s="74">
        <v>3.3</v>
      </c>
      <c r="X117" s="74">
        <v>500</v>
      </c>
      <c r="Y117" s="74">
        <v>14</v>
      </c>
      <c r="Z117" s="74">
        <v>8.6</v>
      </c>
      <c r="AA117" s="74">
        <v>66.5</v>
      </c>
      <c r="AB117" s="74">
        <v>75.400000000000006</v>
      </c>
      <c r="AC117" s="74">
        <v>77.400000000000006</v>
      </c>
    </row>
    <row r="118" spans="1:29" x14ac:dyDescent="0.3">
      <c r="A118" s="74" t="s">
        <v>293</v>
      </c>
      <c r="B118" s="74">
        <v>78</v>
      </c>
      <c r="C118" s="74">
        <v>10007159</v>
      </c>
      <c r="D118" s="74" t="s">
        <v>90</v>
      </c>
      <c r="E118" s="74" t="s">
        <v>253</v>
      </c>
      <c r="F118" s="74">
        <v>1140</v>
      </c>
      <c r="G118" s="74">
        <v>5.0999999999999996</v>
      </c>
      <c r="H118" s="74">
        <v>1080</v>
      </c>
      <c r="I118" s="74">
        <v>10.1</v>
      </c>
      <c r="J118" s="74">
        <v>7</v>
      </c>
      <c r="K118" s="74">
        <v>73.5</v>
      </c>
      <c r="L118" s="74">
        <v>81.2</v>
      </c>
      <c r="M118" s="74">
        <v>82.9</v>
      </c>
      <c r="N118" s="74">
        <v>885</v>
      </c>
      <c r="O118" s="74">
        <v>3.4</v>
      </c>
      <c r="P118" s="74">
        <v>855</v>
      </c>
      <c r="Q118" s="74">
        <v>14.3</v>
      </c>
      <c r="R118" s="74">
        <v>5.9</v>
      </c>
      <c r="S118" s="74">
        <v>71.099999999999994</v>
      </c>
      <c r="T118" s="74">
        <v>78.099999999999994</v>
      </c>
      <c r="U118" s="74">
        <v>79.900000000000006</v>
      </c>
      <c r="V118" s="74">
        <v>2020</v>
      </c>
      <c r="W118" s="74">
        <v>4.4000000000000004</v>
      </c>
      <c r="X118" s="74">
        <v>1935</v>
      </c>
      <c r="Y118" s="74">
        <v>11.9</v>
      </c>
      <c r="Z118" s="74">
        <v>6.5</v>
      </c>
      <c r="AA118" s="74">
        <v>72.400000000000006</v>
      </c>
      <c r="AB118" s="74">
        <v>79.8</v>
      </c>
      <c r="AC118" s="74">
        <v>81.5</v>
      </c>
    </row>
    <row r="119" spans="1:29" x14ac:dyDescent="0.3">
      <c r="A119" s="74" t="s">
        <v>293</v>
      </c>
      <c r="B119" s="74">
        <v>161</v>
      </c>
      <c r="C119" s="74">
        <v>10007160</v>
      </c>
      <c r="D119" s="74" t="s">
        <v>49</v>
      </c>
      <c r="E119" s="74" t="s">
        <v>255</v>
      </c>
      <c r="F119" s="74">
        <v>745</v>
      </c>
      <c r="G119" s="74">
        <v>5.0999999999999996</v>
      </c>
      <c r="H119" s="74">
        <v>710</v>
      </c>
      <c r="I119" s="74">
        <v>12.1</v>
      </c>
      <c r="J119" s="74">
        <v>4.7</v>
      </c>
      <c r="K119" s="74">
        <v>66.5</v>
      </c>
      <c r="L119" s="74">
        <v>78.8</v>
      </c>
      <c r="M119" s="74">
        <v>83.2</v>
      </c>
      <c r="N119" s="74">
        <v>560</v>
      </c>
      <c r="O119" s="74">
        <v>1.4</v>
      </c>
      <c r="P119" s="74">
        <v>555</v>
      </c>
      <c r="Q119" s="74">
        <v>13.2</v>
      </c>
      <c r="R119" s="74">
        <v>5.8</v>
      </c>
      <c r="S119" s="74">
        <v>70.900000000000006</v>
      </c>
      <c r="T119" s="74">
        <v>79</v>
      </c>
      <c r="U119" s="74">
        <v>81</v>
      </c>
      <c r="V119" s="74">
        <v>1305</v>
      </c>
      <c r="W119" s="74">
        <v>3.5</v>
      </c>
      <c r="X119" s="74">
        <v>1260</v>
      </c>
      <c r="Y119" s="74">
        <v>12.6</v>
      </c>
      <c r="Z119" s="74">
        <v>5.2</v>
      </c>
      <c r="AA119" s="74">
        <v>68.400000000000006</v>
      </c>
      <c r="AB119" s="74">
        <v>78.900000000000006</v>
      </c>
      <c r="AC119" s="74">
        <v>82.2</v>
      </c>
    </row>
    <row r="120" spans="1:29" x14ac:dyDescent="0.3">
      <c r="A120" s="74" t="s">
        <v>293</v>
      </c>
      <c r="B120" s="74">
        <v>162</v>
      </c>
      <c r="C120" s="74">
        <v>10007806</v>
      </c>
      <c r="D120" s="74" t="s">
        <v>49</v>
      </c>
      <c r="E120" s="74" t="s">
        <v>257</v>
      </c>
      <c r="F120" s="74">
        <v>1135</v>
      </c>
      <c r="G120" s="74">
        <v>1.9</v>
      </c>
      <c r="H120" s="74">
        <v>1110</v>
      </c>
      <c r="I120" s="74">
        <v>7.7</v>
      </c>
      <c r="J120" s="74">
        <v>6.2</v>
      </c>
      <c r="K120" s="74">
        <v>68.7</v>
      </c>
      <c r="L120" s="74">
        <v>82.2</v>
      </c>
      <c r="M120" s="74">
        <v>86.1</v>
      </c>
      <c r="N120" s="74">
        <v>755</v>
      </c>
      <c r="O120" s="74">
        <v>1.2</v>
      </c>
      <c r="P120" s="74">
        <v>745</v>
      </c>
      <c r="Q120" s="74">
        <v>12.5</v>
      </c>
      <c r="R120" s="74">
        <v>7.7</v>
      </c>
      <c r="S120" s="74">
        <v>66.7</v>
      </c>
      <c r="T120" s="74">
        <v>75.5</v>
      </c>
      <c r="U120" s="74">
        <v>79.8</v>
      </c>
      <c r="V120" s="74">
        <v>1885</v>
      </c>
      <c r="W120" s="74">
        <v>1.6</v>
      </c>
      <c r="X120" s="74">
        <v>1855</v>
      </c>
      <c r="Y120" s="74">
        <v>9.6</v>
      </c>
      <c r="Z120" s="74">
        <v>6.8</v>
      </c>
      <c r="AA120" s="74">
        <v>67.900000000000006</v>
      </c>
      <c r="AB120" s="74">
        <v>79.5</v>
      </c>
      <c r="AC120" s="74">
        <v>83.6</v>
      </c>
    </row>
    <row r="121" spans="1:29" x14ac:dyDescent="0.3">
      <c r="A121" s="74" t="s">
        <v>293</v>
      </c>
      <c r="B121" s="74">
        <v>79</v>
      </c>
      <c r="C121" s="74">
        <v>10007161</v>
      </c>
      <c r="D121" s="74" t="s">
        <v>90</v>
      </c>
      <c r="E121" s="74" t="s">
        <v>259</v>
      </c>
      <c r="F121" s="74">
        <v>1320</v>
      </c>
      <c r="G121" s="74">
        <v>4.3</v>
      </c>
      <c r="H121" s="74">
        <v>1265</v>
      </c>
      <c r="I121" s="74">
        <v>8.9</v>
      </c>
      <c r="J121" s="74">
        <v>5</v>
      </c>
      <c r="K121" s="74">
        <v>69.3</v>
      </c>
      <c r="L121" s="74">
        <v>82.7</v>
      </c>
      <c r="M121" s="74">
        <v>86.2</v>
      </c>
      <c r="N121" s="74">
        <v>765</v>
      </c>
      <c r="O121" s="74">
        <v>1.7</v>
      </c>
      <c r="P121" s="74">
        <v>755</v>
      </c>
      <c r="Q121" s="74">
        <v>10.5</v>
      </c>
      <c r="R121" s="74">
        <v>6.8</v>
      </c>
      <c r="S121" s="74">
        <v>75.2</v>
      </c>
      <c r="T121" s="74">
        <v>82</v>
      </c>
      <c r="U121" s="74">
        <v>82.8</v>
      </c>
      <c r="V121" s="74">
        <v>2090</v>
      </c>
      <c r="W121" s="74">
        <v>3.4</v>
      </c>
      <c r="X121" s="74">
        <v>2020</v>
      </c>
      <c r="Y121" s="74">
        <v>9.5</v>
      </c>
      <c r="Z121" s="74">
        <v>5.6</v>
      </c>
      <c r="AA121" s="74">
        <v>71.5</v>
      </c>
      <c r="AB121" s="74">
        <v>82.4</v>
      </c>
      <c r="AC121" s="74">
        <v>84.9</v>
      </c>
    </row>
    <row r="122" spans="1:29" x14ac:dyDescent="0.3">
      <c r="A122" s="74" t="s">
        <v>293</v>
      </c>
      <c r="B122" s="74">
        <v>41</v>
      </c>
      <c r="C122" s="74">
        <v>10008017</v>
      </c>
      <c r="D122" s="74" t="s">
        <v>27</v>
      </c>
      <c r="E122" s="74" t="s">
        <v>261</v>
      </c>
      <c r="F122" s="74">
        <v>70</v>
      </c>
      <c r="G122" s="74">
        <v>2.9</v>
      </c>
      <c r="H122" s="74">
        <v>65</v>
      </c>
      <c r="I122" s="74" t="s">
        <v>396</v>
      </c>
      <c r="J122" s="74" t="s">
        <v>396</v>
      </c>
      <c r="K122" s="74" t="s">
        <v>396</v>
      </c>
      <c r="L122" s="74" t="s">
        <v>396</v>
      </c>
      <c r="M122" s="74">
        <v>83.6</v>
      </c>
      <c r="N122" s="74">
        <v>50</v>
      </c>
      <c r="O122" s="74">
        <v>0</v>
      </c>
      <c r="P122" s="74">
        <v>50</v>
      </c>
      <c r="Q122" s="74" t="s">
        <v>396</v>
      </c>
      <c r="R122" s="74" t="s">
        <v>396</v>
      </c>
      <c r="S122" s="74" t="s">
        <v>396</v>
      </c>
      <c r="T122" s="74" t="s">
        <v>396</v>
      </c>
      <c r="U122" s="74">
        <v>83.3</v>
      </c>
      <c r="V122" s="74">
        <v>115</v>
      </c>
      <c r="W122" s="74">
        <v>1.7</v>
      </c>
      <c r="X122" s="74">
        <v>115</v>
      </c>
      <c r="Y122" s="74">
        <v>13</v>
      </c>
      <c r="Z122" s="74">
        <v>3.5</v>
      </c>
      <c r="AA122" s="74" t="s">
        <v>396</v>
      </c>
      <c r="AB122" s="74" t="s">
        <v>396</v>
      </c>
      <c r="AC122" s="74">
        <v>83.5</v>
      </c>
    </row>
    <row r="123" spans="1:29" x14ac:dyDescent="0.3">
      <c r="A123" s="74" t="s">
        <v>293</v>
      </c>
      <c r="B123" s="74">
        <v>149</v>
      </c>
      <c r="C123" s="74">
        <v>10007784</v>
      </c>
      <c r="D123" s="74" t="s">
        <v>27</v>
      </c>
      <c r="E123" s="74" t="s">
        <v>263</v>
      </c>
      <c r="F123" s="74">
        <v>1340</v>
      </c>
      <c r="G123" s="74">
        <v>3.3</v>
      </c>
      <c r="H123" s="74">
        <v>1295</v>
      </c>
      <c r="I123" s="74">
        <v>11.4</v>
      </c>
      <c r="J123" s="74">
        <v>8.3000000000000007</v>
      </c>
      <c r="K123" s="74">
        <v>62.8</v>
      </c>
      <c r="L123" s="74">
        <v>74.900000000000006</v>
      </c>
      <c r="M123" s="74">
        <v>80.400000000000006</v>
      </c>
      <c r="N123" s="74">
        <v>1180</v>
      </c>
      <c r="O123" s="74">
        <v>2.1</v>
      </c>
      <c r="P123" s="74">
        <v>1155</v>
      </c>
      <c r="Q123" s="74">
        <v>10.9</v>
      </c>
      <c r="R123" s="74">
        <v>7.4</v>
      </c>
      <c r="S123" s="74">
        <v>63.8</v>
      </c>
      <c r="T123" s="74">
        <v>75.3</v>
      </c>
      <c r="U123" s="74">
        <v>81.7</v>
      </c>
      <c r="V123" s="74">
        <v>2520</v>
      </c>
      <c r="W123" s="74">
        <v>2.7</v>
      </c>
      <c r="X123" s="74">
        <v>2450</v>
      </c>
      <c r="Y123" s="74">
        <v>11.1</v>
      </c>
      <c r="Z123" s="74">
        <v>7.9</v>
      </c>
      <c r="AA123" s="74">
        <v>63.3</v>
      </c>
      <c r="AB123" s="74">
        <v>75.099999999999994</v>
      </c>
      <c r="AC123" s="74">
        <v>81</v>
      </c>
    </row>
    <row r="124" spans="1:29" x14ac:dyDescent="0.3">
      <c r="A124" s="74" t="s">
        <v>293</v>
      </c>
      <c r="B124" s="74">
        <v>163</v>
      </c>
      <c r="C124" s="74">
        <v>10007163</v>
      </c>
      <c r="D124" s="74" t="s">
        <v>16</v>
      </c>
      <c r="E124" s="74" t="s">
        <v>265</v>
      </c>
      <c r="F124" s="74">
        <v>1170</v>
      </c>
      <c r="G124" s="74">
        <v>1.8</v>
      </c>
      <c r="H124" s="74">
        <v>1145</v>
      </c>
      <c r="I124" s="74">
        <v>10.5</v>
      </c>
      <c r="J124" s="74">
        <v>6.1</v>
      </c>
      <c r="K124" s="74">
        <v>72</v>
      </c>
      <c r="L124" s="74">
        <v>80.599999999999994</v>
      </c>
      <c r="M124" s="74">
        <v>83.3</v>
      </c>
      <c r="N124" s="74">
        <v>1240</v>
      </c>
      <c r="O124" s="74">
        <v>1.6</v>
      </c>
      <c r="P124" s="74">
        <v>1220</v>
      </c>
      <c r="Q124" s="74">
        <v>13</v>
      </c>
      <c r="R124" s="74">
        <v>6.5</v>
      </c>
      <c r="S124" s="74">
        <v>66.8</v>
      </c>
      <c r="T124" s="74">
        <v>76</v>
      </c>
      <c r="U124" s="74">
        <v>80.5</v>
      </c>
      <c r="V124" s="74">
        <v>2410</v>
      </c>
      <c r="W124" s="74">
        <v>1.7</v>
      </c>
      <c r="X124" s="74">
        <v>2365</v>
      </c>
      <c r="Y124" s="74">
        <v>11.8</v>
      </c>
      <c r="Z124" s="74">
        <v>6.3</v>
      </c>
      <c r="AA124" s="74">
        <v>69.3</v>
      </c>
      <c r="AB124" s="74">
        <v>78.2</v>
      </c>
      <c r="AC124" s="74">
        <v>81.900000000000006</v>
      </c>
    </row>
    <row r="125" spans="1:29" x14ac:dyDescent="0.3">
      <c r="A125" s="74" t="s">
        <v>293</v>
      </c>
      <c r="B125" s="74">
        <v>81</v>
      </c>
      <c r="C125" s="74">
        <v>10007164</v>
      </c>
      <c r="D125" s="74" t="s">
        <v>19</v>
      </c>
      <c r="E125" s="74" t="s">
        <v>267</v>
      </c>
      <c r="F125" s="74">
        <v>2405</v>
      </c>
      <c r="G125" s="74">
        <v>4.5999999999999996</v>
      </c>
      <c r="H125" s="74">
        <v>2295</v>
      </c>
      <c r="I125" s="74">
        <v>10.9</v>
      </c>
      <c r="J125" s="74">
        <v>6.4</v>
      </c>
      <c r="K125" s="74">
        <v>70.400000000000006</v>
      </c>
      <c r="L125" s="74">
        <v>80.599999999999994</v>
      </c>
      <c r="M125" s="74">
        <v>82.8</v>
      </c>
      <c r="N125" s="74">
        <v>1780</v>
      </c>
      <c r="O125" s="74">
        <v>1.8</v>
      </c>
      <c r="P125" s="74">
        <v>1745</v>
      </c>
      <c r="Q125" s="74">
        <v>12.7</v>
      </c>
      <c r="R125" s="74">
        <v>7.1</v>
      </c>
      <c r="S125" s="74">
        <v>72.599999999999994</v>
      </c>
      <c r="T125" s="74">
        <v>78.400000000000006</v>
      </c>
      <c r="U125" s="74">
        <v>80.2</v>
      </c>
      <c r="V125" s="74">
        <v>4185</v>
      </c>
      <c r="W125" s="74">
        <v>3.4</v>
      </c>
      <c r="X125" s="74">
        <v>4040</v>
      </c>
      <c r="Y125" s="74">
        <v>11.7</v>
      </c>
      <c r="Z125" s="74">
        <v>6.7</v>
      </c>
      <c r="AA125" s="74">
        <v>71.400000000000006</v>
      </c>
      <c r="AB125" s="74">
        <v>79.7</v>
      </c>
      <c r="AC125" s="74">
        <v>81.7</v>
      </c>
    </row>
    <row r="126" spans="1:29" x14ac:dyDescent="0.3">
      <c r="A126" s="74" t="s">
        <v>293</v>
      </c>
      <c r="B126" s="74">
        <v>80</v>
      </c>
      <c r="C126" s="74">
        <v>10006566</v>
      </c>
      <c r="D126" s="74" t="s">
        <v>27</v>
      </c>
      <c r="E126" s="74" t="s">
        <v>269</v>
      </c>
      <c r="F126" s="74">
        <v>770</v>
      </c>
      <c r="G126" s="74">
        <v>8.6999999999999993</v>
      </c>
      <c r="H126" s="74">
        <v>700</v>
      </c>
      <c r="I126" s="74">
        <v>15.2</v>
      </c>
      <c r="J126" s="74">
        <v>10.5</v>
      </c>
      <c r="K126" s="74">
        <v>64.5</v>
      </c>
      <c r="L126" s="74">
        <v>71.7</v>
      </c>
      <c r="M126" s="74">
        <v>74.2</v>
      </c>
      <c r="N126" s="74">
        <v>550</v>
      </c>
      <c r="O126" s="74">
        <v>2.6</v>
      </c>
      <c r="P126" s="74">
        <v>535</v>
      </c>
      <c r="Q126" s="74">
        <v>15</v>
      </c>
      <c r="R126" s="74">
        <v>7.5</v>
      </c>
      <c r="S126" s="74">
        <v>73.099999999999994</v>
      </c>
      <c r="T126" s="74">
        <v>75.7</v>
      </c>
      <c r="U126" s="74">
        <v>77.599999999999994</v>
      </c>
      <c r="V126" s="74">
        <v>1320</v>
      </c>
      <c r="W126" s="74">
        <v>6.1</v>
      </c>
      <c r="X126" s="74">
        <v>1235</v>
      </c>
      <c r="Y126" s="74">
        <v>15.1</v>
      </c>
      <c r="Z126" s="74">
        <v>9.1999999999999993</v>
      </c>
      <c r="AA126" s="74">
        <v>68.2</v>
      </c>
      <c r="AB126" s="74">
        <v>73.400000000000006</v>
      </c>
      <c r="AC126" s="74">
        <v>75.7</v>
      </c>
    </row>
    <row r="127" spans="1:29" x14ac:dyDescent="0.3">
      <c r="A127" s="74" t="s">
        <v>293</v>
      </c>
      <c r="B127" s="74">
        <v>83</v>
      </c>
      <c r="C127" s="74">
        <v>10007165</v>
      </c>
      <c r="D127" s="74" t="s">
        <v>27</v>
      </c>
      <c r="E127" s="74" t="s">
        <v>271</v>
      </c>
      <c r="F127" s="74">
        <v>1620</v>
      </c>
      <c r="G127" s="74">
        <v>4.3</v>
      </c>
      <c r="H127" s="74">
        <v>1550</v>
      </c>
      <c r="I127" s="74">
        <v>14.8</v>
      </c>
      <c r="J127" s="74">
        <v>11.3</v>
      </c>
      <c r="K127" s="74">
        <v>65.3</v>
      </c>
      <c r="L127" s="74">
        <v>71.400000000000006</v>
      </c>
      <c r="M127" s="74">
        <v>73.900000000000006</v>
      </c>
      <c r="N127" s="74">
        <v>1130</v>
      </c>
      <c r="O127" s="74">
        <v>3.7</v>
      </c>
      <c r="P127" s="74">
        <v>1085</v>
      </c>
      <c r="Q127" s="74">
        <v>15.5</v>
      </c>
      <c r="R127" s="74">
        <v>8.3000000000000007</v>
      </c>
      <c r="S127" s="74">
        <v>70.599999999999994</v>
      </c>
      <c r="T127" s="74">
        <v>74.8</v>
      </c>
      <c r="U127" s="74">
        <v>76.2</v>
      </c>
      <c r="V127" s="74">
        <v>2750</v>
      </c>
      <c r="W127" s="74">
        <v>4.0999999999999996</v>
      </c>
      <c r="X127" s="74">
        <v>2635</v>
      </c>
      <c r="Y127" s="74">
        <v>15.1</v>
      </c>
      <c r="Z127" s="74">
        <v>10</v>
      </c>
      <c r="AA127" s="74">
        <v>67.5</v>
      </c>
      <c r="AB127" s="74">
        <v>72.8</v>
      </c>
      <c r="AC127" s="74">
        <v>74.8</v>
      </c>
    </row>
    <row r="128" spans="1:29" x14ac:dyDescent="0.3">
      <c r="A128" s="74" t="s">
        <v>293</v>
      </c>
      <c r="B128" s="74">
        <v>21</v>
      </c>
      <c r="C128" s="74">
        <v>10003614</v>
      </c>
      <c r="D128" s="74" t="s">
        <v>49</v>
      </c>
      <c r="E128" s="74" t="s">
        <v>273</v>
      </c>
      <c r="F128" s="74">
        <v>720</v>
      </c>
      <c r="G128" s="74">
        <v>3.9</v>
      </c>
      <c r="H128" s="74">
        <v>690</v>
      </c>
      <c r="I128" s="74">
        <v>9.1999999999999993</v>
      </c>
      <c r="J128" s="74">
        <v>7.9</v>
      </c>
      <c r="K128" s="74">
        <v>73.099999999999994</v>
      </c>
      <c r="L128" s="74">
        <v>81.2</v>
      </c>
      <c r="M128" s="74">
        <v>82.8</v>
      </c>
      <c r="N128" s="74">
        <v>275</v>
      </c>
      <c r="O128" s="74">
        <v>0.4</v>
      </c>
      <c r="P128" s="74">
        <v>275</v>
      </c>
      <c r="Q128" s="74">
        <v>13</v>
      </c>
      <c r="R128" s="74">
        <v>9.4</v>
      </c>
      <c r="S128" s="74">
        <v>69.599999999999994</v>
      </c>
      <c r="T128" s="74">
        <v>74.599999999999994</v>
      </c>
      <c r="U128" s="74">
        <v>77.5</v>
      </c>
      <c r="V128" s="74">
        <v>995</v>
      </c>
      <c r="W128" s="74">
        <v>2.9</v>
      </c>
      <c r="X128" s="74">
        <v>970</v>
      </c>
      <c r="Y128" s="74">
        <v>10.3</v>
      </c>
      <c r="Z128" s="74">
        <v>8.4</v>
      </c>
      <c r="AA128" s="74">
        <v>72.099999999999994</v>
      </c>
      <c r="AB128" s="74">
        <v>79.3</v>
      </c>
      <c r="AC128" s="74">
        <v>81.3</v>
      </c>
    </row>
    <row r="129" spans="1:29" x14ac:dyDescent="0.3">
      <c r="A129" s="74" t="s">
        <v>293</v>
      </c>
      <c r="B129" s="74">
        <v>85</v>
      </c>
      <c r="C129" s="74">
        <v>10007166</v>
      </c>
      <c r="D129" s="74" t="s">
        <v>16</v>
      </c>
      <c r="E129" s="74" t="s">
        <v>275</v>
      </c>
      <c r="F129" s="74">
        <v>1625</v>
      </c>
      <c r="G129" s="74">
        <v>3.2</v>
      </c>
      <c r="H129" s="74">
        <v>1575</v>
      </c>
      <c r="I129" s="74">
        <v>10</v>
      </c>
      <c r="J129" s="74">
        <v>6.7</v>
      </c>
      <c r="K129" s="74">
        <v>72.8</v>
      </c>
      <c r="L129" s="74">
        <v>81</v>
      </c>
      <c r="M129" s="74">
        <v>83.3</v>
      </c>
      <c r="N129" s="74">
        <v>1075</v>
      </c>
      <c r="O129" s="74">
        <v>1.7</v>
      </c>
      <c r="P129" s="74">
        <v>1055</v>
      </c>
      <c r="Q129" s="74">
        <v>11.5</v>
      </c>
      <c r="R129" s="74">
        <v>7.8</v>
      </c>
      <c r="S129" s="74">
        <v>73.099999999999994</v>
      </c>
      <c r="T129" s="74">
        <v>78.5</v>
      </c>
      <c r="U129" s="74">
        <v>80.7</v>
      </c>
      <c r="V129" s="74">
        <v>2700</v>
      </c>
      <c r="W129" s="74">
        <v>2.6</v>
      </c>
      <c r="X129" s="74">
        <v>2630</v>
      </c>
      <c r="Y129" s="74">
        <v>10.6</v>
      </c>
      <c r="Z129" s="74">
        <v>7.1</v>
      </c>
      <c r="AA129" s="74">
        <v>72.900000000000006</v>
      </c>
      <c r="AB129" s="74">
        <v>80</v>
      </c>
      <c r="AC129" s="74">
        <v>82.3</v>
      </c>
    </row>
    <row r="130" spans="1:29" x14ac:dyDescent="0.3">
      <c r="A130" s="74" t="s">
        <v>293</v>
      </c>
      <c r="B130" s="74">
        <v>46</v>
      </c>
      <c r="C130" s="74">
        <v>10007139</v>
      </c>
      <c r="D130" s="74" t="s">
        <v>16</v>
      </c>
      <c r="E130" s="74" t="s">
        <v>277</v>
      </c>
      <c r="F130" s="74">
        <v>680</v>
      </c>
      <c r="G130" s="74">
        <v>4.3</v>
      </c>
      <c r="H130" s="74">
        <v>650</v>
      </c>
      <c r="I130" s="74">
        <v>13.1</v>
      </c>
      <c r="J130" s="74">
        <v>5.0999999999999996</v>
      </c>
      <c r="K130" s="74">
        <v>68.599999999999994</v>
      </c>
      <c r="L130" s="74">
        <v>79.2</v>
      </c>
      <c r="M130" s="74">
        <v>81.8</v>
      </c>
      <c r="N130" s="74">
        <v>295</v>
      </c>
      <c r="O130" s="74">
        <v>1</v>
      </c>
      <c r="P130" s="74">
        <v>295</v>
      </c>
      <c r="Q130" s="74">
        <v>9.9</v>
      </c>
      <c r="R130" s="74">
        <v>2.7</v>
      </c>
      <c r="S130" s="74">
        <v>80.3</v>
      </c>
      <c r="T130" s="74">
        <v>85.4</v>
      </c>
      <c r="U130" s="74">
        <v>87.4</v>
      </c>
      <c r="V130" s="74">
        <v>975</v>
      </c>
      <c r="W130" s="74">
        <v>3.3</v>
      </c>
      <c r="X130" s="74">
        <v>945</v>
      </c>
      <c r="Y130" s="74">
        <v>12.1</v>
      </c>
      <c r="Z130" s="74">
        <v>4.3</v>
      </c>
      <c r="AA130" s="74">
        <v>72.2</v>
      </c>
      <c r="AB130" s="74">
        <v>81.099999999999994</v>
      </c>
      <c r="AC130" s="74">
        <v>83.6</v>
      </c>
    </row>
    <row r="131" spans="1:29" x14ac:dyDescent="0.3">
      <c r="A131" s="74" t="s">
        <v>293</v>
      </c>
      <c r="B131" s="74">
        <v>189</v>
      </c>
      <c r="C131" s="74">
        <v>10007657</v>
      </c>
      <c r="D131" s="74" t="s">
        <v>11</v>
      </c>
      <c r="E131" s="74" t="s">
        <v>279</v>
      </c>
      <c r="F131" s="74">
        <v>90</v>
      </c>
      <c r="G131" s="74">
        <v>2.2000000000000002</v>
      </c>
      <c r="H131" s="74">
        <v>90</v>
      </c>
      <c r="I131" s="74" t="s">
        <v>396</v>
      </c>
      <c r="J131" s="74" t="s">
        <v>396</v>
      </c>
      <c r="K131" s="74" t="s">
        <v>396</v>
      </c>
      <c r="L131" s="74" t="s">
        <v>396</v>
      </c>
      <c r="M131" s="74">
        <v>84.3</v>
      </c>
      <c r="N131" s="74">
        <v>75</v>
      </c>
      <c r="O131" s="74">
        <v>1.3</v>
      </c>
      <c r="P131" s="74">
        <v>75</v>
      </c>
      <c r="Q131" s="74" t="s">
        <v>396</v>
      </c>
      <c r="R131" s="74" t="s">
        <v>396</v>
      </c>
      <c r="S131" s="74" t="s">
        <v>396</v>
      </c>
      <c r="T131" s="74" t="s">
        <v>396</v>
      </c>
      <c r="U131" s="74">
        <v>77.599999999999994</v>
      </c>
      <c r="V131" s="74">
        <v>170</v>
      </c>
      <c r="W131" s="74">
        <v>1.8</v>
      </c>
      <c r="X131" s="74">
        <v>165</v>
      </c>
      <c r="Y131" s="74" t="s">
        <v>396</v>
      </c>
      <c r="Z131" s="74" t="s">
        <v>396</v>
      </c>
      <c r="AA131" s="74">
        <v>75.8</v>
      </c>
      <c r="AB131" s="74">
        <v>79.400000000000006</v>
      </c>
      <c r="AC131" s="74">
        <v>81.2</v>
      </c>
    </row>
    <row r="132" spans="1:29" x14ac:dyDescent="0.3">
      <c r="A132" s="74" t="s">
        <v>293</v>
      </c>
      <c r="B132" s="74">
        <v>13</v>
      </c>
      <c r="C132" s="74">
        <v>10007713</v>
      </c>
      <c r="D132" s="74" t="s">
        <v>46</v>
      </c>
      <c r="E132" s="74" t="s">
        <v>281</v>
      </c>
      <c r="F132" s="74">
        <v>790</v>
      </c>
      <c r="G132" s="74">
        <v>3</v>
      </c>
      <c r="H132" s="74">
        <v>765</v>
      </c>
      <c r="I132" s="74" t="s">
        <v>396</v>
      </c>
      <c r="J132" s="74" t="s">
        <v>396</v>
      </c>
      <c r="K132" s="74">
        <v>75.599999999999994</v>
      </c>
      <c r="L132" s="74">
        <v>82.5</v>
      </c>
      <c r="M132" s="74">
        <v>84.3</v>
      </c>
      <c r="N132" s="74">
        <v>360</v>
      </c>
      <c r="O132" s="74">
        <v>1.4</v>
      </c>
      <c r="P132" s="74">
        <v>355</v>
      </c>
      <c r="Q132" s="74" t="s">
        <v>396</v>
      </c>
      <c r="R132" s="74" t="s">
        <v>396</v>
      </c>
      <c r="S132" s="74">
        <v>74.099999999999994</v>
      </c>
      <c r="T132" s="74">
        <v>78.599999999999994</v>
      </c>
      <c r="U132" s="74">
        <v>81.7</v>
      </c>
      <c r="V132" s="74">
        <v>1150</v>
      </c>
      <c r="W132" s="74">
        <v>2.5</v>
      </c>
      <c r="X132" s="74">
        <v>1120</v>
      </c>
      <c r="Y132" s="74">
        <v>10.6</v>
      </c>
      <c r="Z132" s="74">
        <v>5.9</v>
      </c>
      <c r="AA132" s="74">
        <v>75.099999999999994</v>
      </c>
      <c r="AB132" s="74">
        <v>81.3</v>
      </c>
      <c r="AC132" s="74">
        <v>83.5</v>
      </c>
    </row>
    <row r="133" spans="1:29" x14ac:dyDescent="0.3">
      <c r="A133" s="74" t="s">
        <v>293</v>
      </c>
      <c r="B133" s="74">
        <v>164</v>
      </c>
      <c r="C133" s="74">
        <v>10007167</v>
      </c>
      <c r="D133" s="74" t="s">
        <v>46</v>
      </c>
      <c r="E133" s="74" t="s">
        <v>283</v>
      </c>
      <c r="F133" s="74">
        <v>1040</v>
      </c>
      <c r="G133" s="74">
        <v>2.4</v>
      </c>
      <c r="H133" s="74">
        <v>1015</v>
      </c>
      <c r="I133" s="74">
        <v>10.4</v>
      </c>
      <c r="J133" s="74">
        <v>6.9</v>
      </c>
      <c r="K133" s="74">
        <v>65.400000000000006</v>
      </c>
      <c r="L133" s="74">
        <v>77.599999999999994</v>
      </c>
      <c r="M133" s="74">
        <v>82.7</v>
      </c>
      <c r="N133" s="74">
        <v>850</v>
      </c>
      <c r="O133" s="74">
        <v>1.1000000000000001</v>
      </c>
      <c r="P133" s="74">
        <v>845</v>
      </c>
      <c r="Q133" s="74">
        <v>9.3000000000000007</v>
      </c>
      <c r="R133" s="74">
        <v>6.4</v>
      </c>
      <c r="S133" s="74">
        <v>69.5</v>
      </c>
      <c r="T133" s="74">
        <v>78.599999999999994</v>
      </c>
      <c r="U133" s="74">
        <v>84.3</v>
      </c>
      <c r="V133" s="74">
        <v>1890</v>
      </c>
      <c r="W133" s="74">
        <v>1.8</v>
      </c>
      <c r="X133" s="74">
        <v>1855</v>
      </c>
      <c r="Y133" s="74">
        <v>9.9</v>
      </c>
      <c r="Z133" s="74">
        <v>6.7</v>
      </c>
      <c r="AA133" s="74">
        <v>67.3</v>
      </c>
      <c r="AB133" s="74">
        <v>78.099999999999994</v>
      </c>
      <c r="AC133" s="74">
        <v>83.5</v>
      </c>
    </row>
    <row r="134" spans="1:29" x14ac:dyDescent="0.3">
      <c r="A134" s="74" t="s">
        <v>295</v>
      </c>
      <c r="B134" s="74">
        <v>47</v>
      </c>
      <c r="C134" s="74">
        <v>10000291</v>
      </c>
      <c r="D134" s="74" t="s">
        <v>11</v>
      </c>
      <c r="E134" s="74" t="s">
        <v>12</v>
      </c>
      <c r="F134" s="74">
        <v>1525</v>
      </c>
      <c r="G134" s="74">
        <v>7.4</v>
      </c>
      <c r="H134" s="74">
        <v>1410</v>
      </c>
      <c r="I134" s="74">
        <v>10.199999999999999</v>
      </c>
      <c r="J134" s="74">
        <v>6.7</v>
      </c>
      <c r="K134" s="74">
        <v>69.099999999999994</v>
      </c>
      <c r="L134" s="74">
        <v>79.099999999999994</v>
      </c>
      <c r="M134" s="74">
        <v>83.1</v>
      </c>
      <c r="N134" s="74">
        <v>915</v>
      </c>
      <c r="O134" s="74">
        <v>3.3</v>
      </c>
      <c r="P134" s="74">
        <v>885</v>
      </c>
      <c r="Q134" s="74">
        <v>9.1999999999999993</v>
      </c>
      <c r="R134" s="74">
        <v>8.9</v>
      </c>
      <c r="S134" s="74">
        <v>74.400000000000006</v>
      </c>
      <c r="T134" s="74">
        <v>79.7</v>
      </c>
      <c r="U134" s="74">
        <v>81.900000000000006</v>
      </c>
      <c r="V134" s="74">
        <v>2435</v>
      </c>
      <c r="W134" s="74">
        <v>5.9</v>
      </c>
      <c r="X134" s="74">
        <v>2295</v>
      </c>
      <c r="Y134" s="74">
        <v>9.8000000000000007</v>
      </c>
      <c r="Z134" s="74">
        <v>7.5</v>
      </c>
      <c r="AA134" s="74">
        <v>71.2</v>
      </c>
      <c r="AB134" s="74">
        <v>79.400000000000006</v>
      </c>
      <c r="AC134" s="74">
        <v>82.6</v>
      </c>
    </row>
    <row r="135" spans="1:29" x14ac:dyDescent="0.3">
      <c r="A135" s="74" t="s">
        <v>295</v>
      </c>
      <c r="B135" s="74">
        <v>108</v>
      </c>
      <c r="C135" s="74">
        <v>10007759</v>
      </c>
      <c r="D135" s="74" t="s">
        <v>16</v>
      </c>
      <c r="E135" s="74" t="s">
        <v>17</v>
      </c>
      <c r="F135" s="74">
        <v>670</v>
      </c>
      <c r="G135" s="74">
        <v>2.1</v>
      </c>
      <c r="H135" s="74">
        <v>660</v>
      </c>
      <c r="I135" s="74">
        <v>10.9</v>
      </c>
      <c r="J135" s="74">
        <v>7.4</v>
      </c>
      <c r="K135" s="74">
        <v>66</v>
      </c>
      <c r="L135" s="74">
        <v>77.400000000000006</v>
      </c>
      <c r="M135" s="74">
        <v>81.599999999999994</v>
      </c>
      <c r="N135" s="74">
        <v>715</v>
      </c>
      <c r="O135" s="74">
        <v>1.5</v>
      </c>
      <c r="P135" s="74">
        <v>705</v>
      </c>
      <c r="Q135" s="74">
        <v>10.9</v>
      </c>
      <c r="R135" s="74">
        <v>7.8</v>
      </c>
      <c r="S135" s="74">
        <v>70.400000000000006</v>
      </c>
      <c r="T135" s="74">
        <v>77.3</v>
      </c>
      <c r="U135" s="74">
        <v>81.3</v>
      </c>
      <c r="V135" s="74">
        <v>1390</v>
      </c>
      <c r="W135" s="74">
        <v>1.8</v>
      </c>
      <c r="X135" s="74">
        <v>1365</v>
      </c>
      <c r="Y135" s="74">
        <v>10.9</v>
      </c>
      <c r="Z135" s="74">
        <v>7.6</v>
      </c>
      <c r="AA135" s="74">
        <v>68.2</v>
      </c>
      <c r="AB135" s="74">
        <v>77.3</v>
      </c>
      <c r="AC135" s="74">
        <v>81.400000000000006</v>
      </c>
    </row>
    <row r="136" spans="1:29" x14ac:dyDescent="0.3">
      <c r="A136" s="74" t="s">
        <v>295</v>
      </c>
      <c r="B136" s="74">
        <v>48</v>
      </c>
      <c r="C136" s="74">
        <v>10000571</v>
      </c>
      <c r="D136" s="74" t="s">
        <v>19</v>
      </c>
      <c r="E136" s="74" t="s">
        <v>20</v>
      </c>
      <c r="F136" s="74">
        <v>915</v>
      </c>
      <c r="G136" s="74">
        <v>3.4</v>
      </c>
      <c r="H136" s="74">
        <v>885</v>
      </c>
      <c r="I136" s="74">
        <v>8.1999999999999993</v>
      </c>
      <c r="J136" s="74">
        <v>9.1</v>
      </c>
      <c r="K136" s="74">
        <v>71.900000000000006</v>
      </c>
      <c r="L136" s="74">
        <v>79.5</v>
      </c>
      <c r="M136" s="74">
        <v>82.6</v>
      </c>
      <c r="N136" s="74">
        <v>400</v>
      </c>
      <c r="O136" s="74">
        <v>3.8</v>
      </c>
      <c r="P136" s="74">
        <v>385</v>
      </c>
      <c r="Q136" s="74">
        <v>8.1</v>
      </c>
      <c r="R136" s="74">
        <v>10.4</v>
      </c>
      <c r="S136" s="74">
        <v>73.2</v>
      </c>
      <c r="T136" s="74">
        <v>78.900000000000006</v>
      </c>
      <c r="U136" s="74">
        <v>81.5</v>
      </c>
      <c r="V136" s="74">
        <v>1315</v>
      </c>
      <c r="W136" s="74">
        <v>3.5</v>
      </c>
      <c r="X136" s="74">
        <v>1270</v>
      </c>
      <c r="Y136" s="74">
        <v>8.1999999999999993</v>
      </c>
      <c r="Z136" s="74">
        <v>9.5</v>
      </c>
      <c r="AA136" s="74">
        <v>72.3</v>
      </c>
      <c r="AB136" s="74">
        <v>79.3</v>
      </c>
      <c r="AC136" s="74">
        <v>82.3</v>
      </c>
    </row>
    <row r="137" spans="1:29" x14ac:dyDescent="0.3">
      <c r="A137" s="74" t="s">
        <v>295</v>
      </c>
      <c r="B137" s="74">
        <v>109</v>
      </c>
      <c r="C137" s="74">
        <v>10007850</v>
      </c>
      <c r="D137" s="74" t="s">
        <v>19</v>
      </c>
      <c r="E137" s="74" t="s">
        <v>23</v>
      </c>
      <c r="F137" s="74">
        <v>750</v>
      </c>
      <c r="G137" s="74">
        <v>2.5</v>
      </c>
      <c r="H137" s="74">
        <v>735</v>
      </c>
      <c r="I137" s="74">
        <v>9.1</v>
      </c>
      <c r="J137" s="74">
        <v>3.5</v>
      </c>
      <c r="K137" s="74">
        <v>63.6</v>
      </c>
      <c r="L137" s="74">
        <v>80.900000000000006</v>
      </c>
      <c r="M137" s="74">
        <v>87.3</v>
      </c>
      <c r="N137" s="74">
        <v>890</v>
      </c>
      <c r="O137" s="74">
        <v>2.1</v>
      </c>
      <c r="P137" s="74">
        <v>870</v>
      </c>
      <c r="Q137" s="74">
        <v>10.9</v>
      </c>
      <c r="R137" s="74">
        <v>4.5999999999999996</v>
      </c>
      <c r="S137" s="74">
        <v>67.8</v>
      </c>
      <c r="T137" s="74">
        <v>79.8</v>
      </c>
      <c r="U137" s="74">
        <v>84.5</v>
      </c>
      <c r="V137" s="74">
        <v>1645</v>
      </c>
      <c r="W137" s="74">
        <v>2.2999999999999998</v>
      </c>
      <c r="X137" s="74">
        <v>1605</v>
      </c>
      <c r="Y137" s="74">
        <v>10.1</v>
      </c>
      <c r="Z137" s="74">
        <v>4.0999999999999996</v>
      </c>
      <c r="AA137" s="74">
        <v>65.900000000000006</v>
      </c>
      <c r="AB137" s="74">
        <v>80.3</v>
      </c>
      <c r="AC137" s="74">
        <v>85.8</v>
      </c>
    </row>
    <row r="138" spans="1:29" x14ac:dyDescent="0.3">
      <c r="A138" s="74" t="s">
        <v>295</v>
      </c>
      <c r="B138" s="74">
        <v>26</v>
      </c>
      <c r="C138" s="74">
        <v>10007152</v>
      </c>
      <c r="D138" s="74" t="s">
        <v>11</v>
      </c>
      <c r="E138" s="74" t="s">
        <v>25</v>
      </c>
      <c r="F138" s="74">
        <v>1180</v>
      </c>
      <c r="G138" s="74">
        <v>5</v>
      </c>
      <c r="H138" s="74">
        <v>1125</v>
      </c>
      <c r="I138" s="74">
        <v>9.1</v>
      </c>
      <c r="J138" s="74">
        <v>8.5</v>
      </c>
      <c r="K138" s="74">
        <v>68.8</v>
      </c>
      <c r="L138" s="74">
        <v>78.8</v>
      </c>
      <c r="M138" s="74">
        <v>82.4</v>
      </c>
      <c r="N138" s="74">
        <v>535</v>
      </c>
      <c r="O138" s="74">
        <v>1.9</v>
      </c>
      <c r="P138" s="74">
        <v>525</v>
      </c>
      <c r="Q138" s="74">
        <v>8.8000000000000007</v>
      </c>
      <c r="R138" s="74">
        <v>10.7</v>
      </c>
      <c r="S138" s="74">
        <v>75</v>
      </c>
      <c r="T138" s="74">
        <v>79.2</v>
      </c>
      <c r="U138" s="74">
        <v>80.5</v>
      </c>
      <c r="V138" s="74">
        <v>1715</v>
      </c>
      <c r="W138" s="74">
        <v>4</v>
      </c>
      <c r="X138" s="74">
        <v>1645</v>
      </c>
      <c r="Y138" s="74">
        <v>9</v>
      </c>
      <c r="Z138" s="74">
        <v>9.1999999999999993</v>
      </c>
      <c r="AA138" s="74">
        <v>70.8</v>
      </c>
      <c r="AB138" s="74">
        <v>78.900000000000006</v>
      </c>
      <c r="AC138" s="74">
        <v>81.8</v>
      </c>
    </row>
    <row r="139" spans="1:29" x14ac:dyDescent="0.3">
      <c r="A139" s="74" t="s">
        <v>295</v>
      </c>
      <c r="B139" s="74">
        <v>127</v>
      </c>
      <c r="C139" s="74">
        <v>10007760</v>
      </c>
      <c r="D139" s="74" t="s">
        <v>27</v>
      </c>
      <c r="E139" s="74" t="s">
        <v>28</v>
      </c>
      <c r="F139" s="74">
        <v>300</v>
      </c>
      <c r="G139" s="74">
        <v>11.7</v>
      </c>
      <c r="H139" s="74">
        <v>265</v>
      </c>
      <c r="I139" s="74">
        <v>12.9</v>
      </c>
      <c r="J139" s="74">
        <v>8.4</v>
      </c>
      <c r="K139" s="74">
        <v>55.1</v>
      </c>
      <c r="L139" s="74">
        <v>70.3</v>
      </c>
      <c r="M139" s="74">
        <v>78.7</v>
      </c>
      <c r="N139" s="74">
        <v>225</v>
      </c>
      <c r="O139" s="74">
        <v>4.8</v>
      </c>
      <c r="P139" s="74">
        <v>215</v>
      </c>
      <c r="Q139" s="74">
        <v>12.5</v>
      </c>
      <c r="R139" s="74">
        <v>6</v>
      </c>
      <c r="S139" s="74">
        <v>60.6</v>
      </c>
      <c r="T139" s="74">
        <v>75.5</v>
      </c>
      <c r="U139" s="74">
        <v>81.5</v>
      </c>
      <c r="V139" s="74">
        <v>525</v>
      </c>
      <c r="W139" s="74">
        <v>8.8000000000000007</v>
      </c>
      <c r="X139" s="74">
        <v>480</v>
      </c>
      <c r="Y139" s="74">
        <v>12.7</v>
      </c>
      <c r="Z139" s="74">
        <v>7.3</v>
      </c>
      <c r="AA139" s="74">
        <v>57.6</v>
      </c>
      <c r="AB139" s="74">
        <v>72.7</v>
      </c>
      <c r="AC139" s="74">
        <v>80</v>
      </c>
    </row>
    <row r="140" spans="1:29" x14ac:dyDescent="0.3">
      <c r="A140" s="74" t="s">
        <v>295</v>
      </c>
      <c r="B140" s="74">
        <v>52</v>
      </c>
      <c r="C140" s="74">
        <v>10007140</v>
      </c>
      <c r="D140" s="74" t="s">
        <v>16</v>
      </c>
      <c r="E140" s="74" t="s">
        <v>30</v>
      </c>
      <c r="F140" s="74">
        <v>2095</v>
      </c>
      <c r="G140" s="74">
        <v>5.0999999999999996</v>
      </c>
      <c r="H140" s="74">
        <v>1990</v>
      </c>
      <c r="I140" s="74">
        <v>7.8</v>
      </c>
      <c r="J140" s="74">
        <v>7.7</v>
      </c>
      <c r="K140" s="74">
        <v>70.7</v>
      </c>
      <c r="L140" s="74">
        <v>81.5</v>
      </c>
      <c r="M140" s="74">
        <v>84.5</v>
      </c>
      <c r="N140" s="74">
        <v>1200</v>
      </c>
      <c r="O140" s="74">
        <v>2.6</v>
      </c>
      <c r="P140" s="74">
        <v>1170</v>
      </c>
      <c r="Q140" s="74">
        <v>10.9</v>
      </c>
      <c r="R140" s="74">
        <v>8</v>
      </c>
      <c r="S140" s="74">
        <v>72.099999999999994</v>
      </c>
      <c r="T140" s="74">
        <v>79.2</v>
      </c>
      <c r="U140" s="74">
        <v>81.099999999999994</v>
      </c>
      <c r="V140" s="74">
        <v>3295</v>
      </c>
      <c r="W140" s="74">
        <v>4.2</v>
      </c>
      <c r="X140" s="74">
        <v>3155</v>
      </c>
      <c r="Y140" s="74">
        <v>9</v>
      </c>
      <c r="Z140" s="74">
        <v>7.8</v>
      </c>
      <c r="AA140" s="74">
        <v>71.2</v>
      </c>
      <c r="AB140" s="74">
        <v>80.599999999999994</v>
      </c>
      <c r="AC140" s="74">
        <v>83.2</v>
      </c>
    </row>
    <row r="141" spans="1:29" x14ac:dyDescent="0.3">
      <c r="A141" s="74" t="s">
        <v>295</v>
      </c>
      <c r="B141" s="74">
        <v>110</v>
      </c>
      <c r="C141" s="74">
        <v>10006840</v>
      </c>
      <c r="D141" s="74" t="s">
        <v>16</v>
      </c>
      <c r="E141" s="74" t="s">
        <v>32</v>
      </c>
      <c r="F141" s="74">
        <v>2625</v>
      </c>
      <c r="G141" s="74">
        <v>2.2999999999999998</v>
      </c>
      <c r="H141" s="74">
        <v>2565</v>
      </c>
      <c r="I141" s="74">
        <v>7.3</v>
      </c>
      <c r="J141" s="74">
        <v>8.5</v>
      </c>
      <c r="K141" s="74">
        <v>67</v>
      </c>
      <c r="L141" s="74">
        <v>79.2</v>
      </c>
      <c r="M141" s="74">
        <v>84.3</v>
      </c>
      <c r="N141" s="74">
        <v>1805</v>
      </c>
      <c r="O141" s="74">
        <v>1.8</v>
      </c>
      <c r="P141" s="74">
        <v>1770</v>
      </c>
      <c r="Q141" s="74">
        <v>8.4</v>
      </c>
      <c r="R141" s="74">
        <v>6.2</v>
      </c>
      <c r="S141" s="74">
        <v>68</v>
      </c>
      <c r="T141" s="74">
        <v>80.099999999999994</v>
      </c>
      <c r="U141" s="74">
        <v>85.4</v>
      </c>
      <c r="V141" s="74">
        <v>4430</v>
      </c>
      <c r="W141" s="74">
        <v>2.1</v>
      </c>
      <c r="X141" s="74">
        <v>4335</v>
      </c>
      <c r="Y141" s="74">
        <v>7.7</v>
      </c>
      <c r="Z141" s="74">
        <v>7.5</v>
      </c>
      <c r="AA141" s="74">
        <v>67.400000000000006</v>
      </c>
      <c r="AB141" s="74">
        <v>79.599999999999994</v>
      </c>
      <c r="AC141" s="74">
        <v>84.7</v>
      </c>
    </row>
    <row r="142" spans="1:29" x14ac:dyDescent="0.3">
      <c r="A142" s="74" t="s">
        <v>295</v>
      </c>
      <c r="B142" s="74">
        <v>200</v>
      </c>
      <c r="C142" s="74">
        <v>10000712</v>
      </c>
      <c r="D142" s="74" t="s">
        <v>16</v>
      </c>
      <c r="E142" s="74" t="s">
        <v>34</v>
      </c>
      <c r="F142" s="74">
        <v>430</v>
      </c>
      <c r="G142" s="74">
        <v>6.7</v>
      </c>
      <c r="H142" s="74">
        <v>400</v>
      </c>
      <c r="I142" s="74" t="s">
        <v>396</v>
      </c>
      <c r="J142" s="74" t="s">
        <v>396</v>
      </c>
      <c r="K142" s="74" t="s">
        <v>396</v>
      </c>
      <c r="L142" s="74" t="s">
        <v>396</v>
      </c>
      <c r="M142" s="74">
        <v>79.3</v>
      </c>
      <c r="N142" s="74">
        <v>160</v>
      </c>
      <c r="O142" s="74">
        <v>3.8</v>
      </c>
      <c r="P142" s="74">
        <v>150</v>
      </c>
      <c r="Q142" s="74" t="s">
        <v>396</v>
      </c>
      <c r="R142" s="74" t="s">
        <v>396</v>
      </c>
      <c r="S142" s="74" t="s">
        <v>396</v>
      </c>
      <c r="T142" s="74" t="s">
        <v>396</v>
      </c>
      <c r="U142" s="74">
        <v>78.3</v>
      </c>
      <c r="V142" s="74">
        <v>590</v>
      </c>
      <c r="W142" s="74">
        <v>6</v>
      </c>
      <c r="X142" s="74">
        <v>555</v>
      </c>
      <c r="Y142" s="74">
        <v>10.5</v>
      </c>
      <c r="Z142" s="74">
        <v>10.5</v>
      </c>
      <c r="AA142" s="74">
        <v>72.5</v>
      </c>
      <c r="AB142" s="74">
        <v>76.900000000000006</v>
      </c>
      <c r="AC142" s="74">
        <v>79</v>
      </c>
    </row>
    <row r="143" spans="1:29" x14ac:dyDescent="0.3">
      <c r="A143" s="74" t="s">
        <v>295</v>
      </c>
      <c r="B143" s="74">
        <v>7</v>
      </c>
      <c r="C143" s="74">
        <v>10007811</v>
      </c>
      <c r="D143" s="74" t="s">
        <v>36</v>
      </c>
      <c r="E143" s="74" t="s">
        <v>37</v>
      </c>
      <c r="F143" s="74">
        <v>370</v>
      </c>
      <c r="G143" s="74">
        <v>3.5</v>
      </c>
      <c r="H143" s="74">
        <v>360</v>
      </c>
      <c r="I143" s="74" t="s">
        <v>396</v>
      </c>
      <c r="J143" s="74" t="s">
        <v>396</v>
      </c>
      <c r="K143" s="74" t="s">
        <v>396</v>
      </c>
      <c r="L143" s="74" t="s">
        <v>396</v>
      </c>
      <c r="M143" s="74" t="s">
        <v>396</v>
      </c>
      <c r="N143" s="74">
        <v>60</v>
      </c>
      <c r="O143" s="74">
        <v>5</v>
      </c>
      <c r="P143" s="74">
        <v>55</v>
      </c>
      <c r="Q143" s="74" t="s">
        <v>396</v>
      </c>
      <c r="R143" s="74" t="s">
        <v>396</v>
      </c>
      <c r="S143" s="74" t="s">
        <v>396</v>
      </c>
      <c r="T143" s="74" t="s">
        <v>396</v>
      </c>
      <c r="U143" s="74" t="s">
        <v>396</v>
      </c>
      <c r="V143" s="74">
        <v>430</v>
      </c>
      <c r="W143" s="74">
        <v>3.7</v>
      </c>
      <c r="X143" s="74">
        <v>415</v>
      </c>
      <c r="Y143" s="74">
        <v>8</v>
      </c>
      <c r="Z143" s="74">
        <v>13.5</v>
      </c>
      <c r="AA143" s="74">
        <v>69.400000000000006</v>
      </c>
      <c r="AB143" s="74">
        <v>76.599999999999994</v>
      </c>
      <c r="AC143" s="74">
        <v>78.599999999999994</v>
      </c>
    </row>
    <row r="144" spans="1:29" x14ac:dyDescent="0.3">
      <c r="A144" s="74" t="s">
        <v>295</v>
      </c>
      <c r="B144" s="74">
        <v>49</v>
      </c>
      <c r="C144" s="74">
        <v>10006841</v>
      </c>
      <c r="D144" s="74" t="s">
        <v>39</v>
      </c>
      <c r="E144" s="74" t="s">
        <v>40</v>
      </c>
      <c r="F144" s="74">
        <v>480</v>
      </c>
      <c r="G144" s="74">
        <v>3.7</v>
      </c>
      <c r="H144" s="74">
        <v>465</v>
      </c>
      <c r="I144" s="74">
        <v>11.2</v>
      </c>
      <c r="J144" s="74">
        <v>8.8000000000000007</v>
      </c>
      <c r="K144" s="74">
        <v>66.400000000000006</v>
      </c>
      <c r="L144" s="74">
        <v>76.3</v>
      </c>
      <c r="M144" s="74">
        <v>80</v>
      </c>
      <c r="N144" s="74">
        <v>395</v>
      </c>
      <c r="O144" s="74">
        <v>4</v>
      </c>
      <c r="P144" s="74">
        <v>380</v>
      </c>
      <c r="Q144" s="74">
        <v>10.199999999999999</v>
      </c>
      <c r="R144" s="74">
        <v>11.5</v>
      </c>
      <c r="S144" s="74">
        <v>69</v>
      </c>
      <c r="T144" s="74">
        <v>76.099999999999994</v>
      </c>
      <c r="U144" s="74">
        <v>78.2</v>
      </c>
      <c r="V144" s="74">
        <v>880</v>
      </c>
      <c r="W144" s="74">
        <v>3.9</v>
      </c>
      <c r="X144" s="74">
        <v>845</v>
      </c>
      <c r="Y144" s="74">
        <v>10.8</v>
      </c>
      <c r="Z144" s="74">
        <v>10.1</v>
      </c>
      <c r="AA144" s="74">
        <v>67.599999999999994</v>
      </c>
      <c r="AB144" s="74">
        <v>76.2</v>
      </c>
      <c r="AC144" s="74">
        <v>79.2</v>
      </c>
    </row>
    <row r="145" spans="1:29" x14ac:dyDescent="0.3">
      <c r="A145" s="74" t="s">
        <v>295</v>
      </c>
      <c r="B145" s="74">
        <v>197</v>
      </c>
      <c r="C145" s="74">
        <v>10000385</v>
      </c>
      <c r="D145" s="74" t="s">
        <v>19</v>
      </c>
      <c r="E145" s="74" t="s">
        <v>42</v>
      </c>
      <c r="F145" s="74">
        <v>385</v>
      </c>
      <c r="G145" s="74">
        <v>2.6</v>
      </c>
      <c r="H145" s="74">
        <v>375</v>
      </c>
      <c r="I145" s="74">
        <v>8.1999999999999993</v>
      </c>
      <c r="J145" s="74">
        <v>9</v>
      </c>
      <c r="K145" s="74">
        <v>76.900000000000006</v>
      </c>
      <c r="L145" s="74">
        <v>81.7</v>
      </c>
      <c r="M145" s="74">
        <v>82.8</v>
      </c>
      <c r="N145" s="74">
        <v>240</v>
      </c>
      <c r="O145" s="74">
        <v>3.8</v>
      </c>
      <c r="P145" s="74">
        <v>230</v>
      </c>
      <c r="Q145" s="74">
        <v>5.2</v>
      </c>
      <c r="R145" s="74">
        <v>8.3000000000000007</v>
      </c>
      <c r="S145" s="74">
        <v>81.2</v>
      </c>
      <c r="T145" s="74">
        <v>85.2</v>
      </c>
      <c r="U145" s="74">
        <v>86.5</v>
      </c>
      <c r="V145" s="74">
        <v>625</v>
      </c>
      <c r="W145" s="74">
        <v>3</v>
      </c>
      <c r="X145" s="74">
        <v>605</v>
      </c>
      <c r="Y145" s="74">
        <v>7.1</v>
      </c>
      <c r="Z145" s="74">
        <v>8.6999999999999993</v>
      </c>
      <c r="AA145" s="74">
        <v>78.5</v>
      </c>
      <c r="AB145" s="74">
        <v>83</v>
      </c>
      <c r="AC145" s="74">
        <v>84.2</v>
      </c>
    </row>
    <row r="146" spans="1:29" x14ac:dyDescent="0.3">
      <c r="A146" s="74" t="s">
        <v>295</v>
      </c>
      <c r="B146" s="74">
        <v>50</v>
      </c>
      <c r="C146" s="74">
        <v>10000824</v>
      </c>
      <c r="D146" s="74" t="s">
        <v>19</v>
      </c>
      <c r="E146" s="74" t="s">
        <v>44</v>
      </c>
      <c r="F146" s="74">
        <v>1395</v>
      </c>
      <c r="G146" s="74">
        <v>3.2</v>
      </c>
      <c r="H146" s="74">
        <v>1350</v>
      </c>
      <c r="I146" s="74">
        <v>8.9</v>
      </c>
      <c r="J146" s="74">
        <v>8.1</v>
      </c>
      <c r="K146" s="74">
        <v>73.2</v>
      </c>
      <c r="L146" s="74">
        <v>81.099999999999994</v>
      </c>
      <c r="M146" s="74">
        <v>83</v>
      </c>
      <c r="N146" s="74">
        <v>1140</v>
      </c>
      <c r="O146" s="74">
        <v>2.5</v>
      </c>
      <c r="P146" s="74">
        <v>1115</v>
      </c>
      <c r="Q146" s="74">
        <v>8.4</v>
      </c>
      <c r="R146" s="74">
        <v>7.2</v>
      </c>
      <c r="S146" s="74">
        <v>78.3</v>
      </c>
      <c r="T146" s="74">
        <v>83.3</v>
      </c>
      <c r="U146" s="74">
        <v>84.5</v>
      </c>
      <c r="V146" s="74">
        <v>2535</v>
      </c>
      <c r="W146" s="74">
        <v>2.8</v>
      </c>
      <c r="X146" s="74">
        <v>2465</v>
      </c>
      <c r="Y146" s="74">
        <v>8.6</v>
      </c>
      <c r="Z146" s="74">
        <v>7.7</v>
      </c>
      <c r="AA146" s="74">
        <v>75.5</v>
      </c>
      <c r="AB146" s="74">
        <v>82.1</v>
      </c>
      <c r="AC146" s="74">
        <v>83.7</v>
      </c>
    </row>
    <row r="147" spans="1:29" x14ac:dyDescent="0.3">
      <c r="A147" s="74" t="s">
        <v>295</v>
      </c>
      <c r="B147" s="74">
        <v>111</v>
      </c>
      <c r="C147" s="74">
        <v>10007785</v>
      </c>
      <c r="D147" s="74" t="s">
        <v>46</v>
      </c>
      <c r="E147" s="74" t="s">
        <v>47</v>
      </c>
      <c r="F147" s="74">
        <v>985</v>
      </c>
      <c r="G147" s="74">
        <v>3.7</v>
      </c>
      <c r="H147" s="74">
        <v>950</v>
      </c>
      <c r="I147" s="74">
        <v>9.4</v>
      </c>
      <c r="J147" s="74">
        <v>8.5</v>
      </c>
      <c r="K147" s="74">
        <v>61.8</v>
      </c>
      <c r="L147" s="74">
        <v>77.8</v>
      </c>
      <c r="M147" s="74">
        <v>82.1</v>
      </c>
      <c r="N147" s="74">
        <v>715</v>
      </c>
      <c r="O147" s="74">
        <v>1.4</v>
      </c>
      <c r="P147" s="74">
        <v>705</v>
      </c>
      <c r="Q147" s="74">
        <v>12.1</v>
      </c>
      <c r="R147" s="74">
        <v>9.8000000000000007</v>
      </c>
      <c r="S147" s="74">
        <v>67.900000000000006</v>
      </c>
      <c r="T147" s="74">
        <v>75.3</v>
      </c>
      <c r="U147" s="74">
        <v>78.2</v>
      </c>
      <c r="V147" s="74">
        <v>1700</v>
      </c>
      <c r="W147" s="74">
        <v>2.7</v>
      </c>
      <c r="X147" s="74">
        <v>1655</v>
      </c>
      <c r="Y147" s="74">
        <v>10.5</v>
      </c>
      <c r="Z147" s="74">
        <v>9.1</v>
      </c>
      <c r="AA147" s="74">
        <v>64.400000000000006</v>
      </c>
      <c r="AB147" s="74">
        <v>76.7</v>
      </c>
      <c r="AC147" s="74">
        <v>80.400000000000006</v>
      </c>
    </row>
    <row r="148" spans="1:29" x14ac:dyDescent="0.3">
      <c r="A148" s="74" t="s">
        <v>295</v>
      </c>
      <c r="B148" s="74">
        <v>51</v>
      </c>
      <c r="C148" s="74">
        <v>10000886</v>
      </c>
      <c r="D148" s="74" t="s">
        <v>49</v>
      </c>
      <c r="E148" s="74" t="s">
        <v>50</v>
      </c>
      <c r="F148" s="74">
        <v>1730</v>
      </c>
      <c r="G148" s="74">
        <v>4.0999999999999996</v>
      </c>
      <c r="H148" s="74">
        <v>1660</v>
      </c>
      <c r="I148" s="74">
        <v>8.4</v>
      </c>
      <c r="J148" s="74">
        <v>8.3000000000000007</v>
      </c>
      <c r="K148" s="74">
        <v>71.099999999999994</v>
      </c>
      <c r="L148" s="74">
        <v>80.5</v>
      </c>
      <c r="M148" s="74">
        <v>83.4</v>
      </c>
      <c r="N148" s="74">
        <v>1215</v>
      </c>
      <c r="O148" s="74">
        <v>2.6</v>
      </c>
      <c r="P148" s="74">
        <v>1180</v>
      </c>
      <c r="Q148" s="74">
        <v>9.8000000000000007</v>
      </c>
      <c r="R148" s="74">
        <v>9.3000000000000007</v>
      </c>
      <c r="S148" s="74">
        <v>72.400000000000006</v>
      </c>
      <c r="T148" s="74">
        <v>78.2</v>
      </c>
      <c r="U148" s="74">
        <v>80.900000000000006</v>
      </c>
      <c r="V148" s="74">
        <v>2940</v>
      </c>
      <c r="W148" s="74">
        <v>3.5</v>
      </c>
      <c r="X148" s="74">
        <v>2840</v>
      </c>
      <c r="Y148" s="74">
        <v>9</v>
      </c>
      <c r="Z148" s="74">
        <v>8.6999999999999993</v>
      </c>
      <c r="AA148" s="74">
        <v>71.599999999999994</v>
      </c>
      <c r="AB148" s="74">
        <v>79.5</v>
      </c>
      <c r="AC148" s="74">
        <v>82.3</v>
      </c>
    </row>
    <row r="149" spans="1:29" x14ac:dyDescent="0.3">
      <c r="A149" s="74" t="s">
        <v>295</v>
      </c>
      <c r="B149" s="74">
        <v>112</v>
      </c>
      <c r="C149" s="74">
        <v>10007786</v>
      </c>
      <c r="D149" s="74" t="s">
        <v>19</v>
      </c>
      <c r="E149" s="74" t="s">
        <v>52</v>
      </c>
      <c r="F149" s="74">
        <v>1555</v>
      </c>
      <c r="G149" s="74">
        <v>3.3</v>
      </c>
      <c r="H149" s="74">
        <v>1505</v>
      </c>
      <c r="I149" s="74">
        <v>7.2</v>
      </c>
      <c r="J149" s="74">
        <v>8</v>
      </c>
      <c r="K149" s="74">
        <v>62.8</v>
      </c>
      <c r="L149" s="74">
        <v>79.3</v>
      </c>
      <c r="M149" s="74">
        <v>84.8</v>
      </c>
      <c r="N149" s="74">
        <v>1470</v>
      </c>
      <c r="O149" s="74">
        <v>2.7</v>
      </c>
      <c r="P149" s="74">
        <v>1430</v>
      </c>
      <c r="Q149" s="74">
        <v>8.8000000000000007</v>
      </c>
      <c r="R149" s="74">
        <v>5.7</v>
      </c>
      <c r="S149" s="74">
        <v>64.099999999999994</v>
      </c>
      <c r="T149" s="74">
        <v>79.5</v>
      </c>
      <c r="U149" s="74">
        <v>85.5</v>
      </c>
      <c r="V149" s="74">
        <v>3025</v>
      </c>
      <c r="W149" s="74">
        <v>3</v>
      </c>
      <c r="X149" s="74">
        <v>2935</v>
      </c>
      <c r="Y149" s="74">
        <v>8</v>
      </c>
      <c r="Z149" s="74">
        <v>6.9</v>
      </c>
      <c r="AA149" s="74">
        <v>63.4</v>
      </c>
      <c r="AB149" s="74">
        <v>79.400000000000006</v>
      </c>
      <c r="AC149" s="74">
        <v>85.1</v>
      </c>
    </row>
    <row r="150" spans="1:29" x14ac:dyDescent="0.3">
      <c r="A150" s="74" t="s">
        <v>295</v>
      </c>
      <c r="B150" s="74">
        <v>113</v>
      </c>
      <c r="C150" s="74">
        <v>10000961</v>
      </c>
      <c r="D150" s="74" t="s">
        <v>27</v>
      </c>
      <c r="E150" s="74" t="s">
        <v>54</v>
      </c>
      <c r="F150" s="74">
        <v>1225</v>
      </c>
      <c r="G150" s="74">
        <v>3.7</v>
      </c>
      <c r="H150" s="74">
        <v>1180</v>
      </c>
      <c r="I150" s="74">
        <v>8.5</v>
      </c>
      <c r="J150" s="74">
        <v>10.9</v>
      </c>
      <c r="K150" s="74">
        <v>69.3</v>
      </c>
      <c r="L150" s="74">
        <v>77</v>
      </c>
      <c r="M150" s="74">
        <v>80.599999999999994</v>
      </c>
      <c r="N150" s="74">
        <v>1120</v>
      </c>
      <c r="O150" s="74">
        <v>2.1</v>
      </c>
      <c r="P150" s="74">
        <v>1095</v>
      </c>
      <c r="Q150" s="74">
        <v>10.1</v>
      </c>
      <c r="R150" s="74">
        <v>10.7</v>
      </c>
      <c r="S150" s="74">
        <v>72.900000000000006</v>
      </c>
      <c r="T150" s="74">
        <v>76.400000000000006</v>
      </c>
      <c r="U150" s="74">
        <v>79.2</v>
      </c>
      <c r="V150" s="74">
        <v>2345</v>
      </c>
      <c r="W150" s="74">
        <v>2.9</v>
      </c>
      <c r="X150" s="74">
        <v>2275</v>
      </c>
      <c r="Y150" s="74">
        <v>9.3000000000000007</v>
      </c>
      <c r="Z150" s="74">
        <v>10.8</v>
      </c>
      <c r="AA150" s="74">
        <v>71</v>
      </c>
      <c r="AB150" s="74">
        <v>76.7</v>
      </c>
      <c r="AC150" s="74">
        <v>79.900000000000006</v>
      </c>
    </row>
    <row r="151" spans="1:29" x14ac:dyDescent="0.3">
      <c r="A151" s="74" t="s">
        <v>295</v>
      </c>
      <c r="B151" s="74">
        <v>9</v>
      </c>
      <c r="C151" s="74">
        <v>10000975</v>
      </c>
      <c r="D151" s="74" t="s">
        <v>49</v>
      </c>
      <c r="E151" s="74" t="s">
        <v>56</v>
      </c>
      <c r="F151" s="74">
        <v>625</v>
      </c>
      <c r="G151" s="74">
        <v>6.6</v>
      </c>
      <c r="H151" s="74">
        <v>580</v>
      </c>
      <c r="I151" s="74">
        <v>11</v>
      </c>
      <c r="J151" s="74">
        <v>8.9</v>
      </c>
      <c r="K151" s="74">
        <v>70.599999999999994</v>
      </c>
      <c r="L151" s="74">
        <v>77.8</v>
      </c>
      <c r="M151" s="74">
        <v>80.099999999999994</v>
      </c>
      <c r="N151" s="74">
        <v>500</v>
      </c>
      <c r="O151" s="74">
        <v>1.6</v>
      </c>
      <c r="P151" s="74">
        <v>490</v>
      </c>
      <c r="Q151" s="74">
        <v>11.6</v>
      </c>
      <c r="R151" s="74">
        <v>9.4</v>
      </c>
      <c r="S151" s="74">
        <v>73.099999999999994</v>
      </c>
      <c r="T151" s="74">
        <v>77.8</v>
      </c>
      <c r="U151" s="74">
        <v>79</v>
      </c>
      <c r="V151" s="74">
        <v>1120</v>
      </c>
      <c r="W151" s="74">
        <v>4.4000000000000004</v>
      </c>
      <c r="X151" s="74">
        <v>1070</v>
      </c>
      <c r="Y151" s="74">
        <v>11.3</v>
      </c>
      <c r="Z151" s="74">
        <v>9.1</v>
      </c>
      <c r="AA151" s="74">
        <v>71.7</v>
      </c>
      <c r="AB151" s="74">
        <v>77.8</v>
      </c>
      <c r="AC151" s="74">
        <v>79.599999999999994</v>
      </c>
    </row>
    <row r="152" spans="1:29" x14ac:dyDescent="0.3">
      <c r="A152" s="74" t="s">
        <v>295</v>
      </c>
      <c r="B152" s="74">
        <v>203</v>
      </c>
      <c r="C152" s="74">
        <v>10007787</v>
      </c>
      <c r="D152" s="74" t="s">
        <v>49</v>
      </c>
      <c r="E152" s="74" t="s">
        <v>58</v>
      </c>
      <c r="F152" s="74">
        <v>45</v>
      </c>
      <c r="G152" s="74">
        <v>7</v>
      </c>
      <c r="H152" s="74">
        <v>40</v>
      </c>
      <c r="I152" s="74">
        <v>17.5</v>
      </c>
      <c r="J152" s="74">
        <v>10</v>
      </c>
      <c r="K152" s="74" t="s">
        <v>396</v>
      </c>
      <c r="L152" s="74" t="s">
        <v>396</v>
      </c>
      <c r="M152" s="74">
        <v>72.5</v>
      </c>
      <c r="N152" s="74">
        <v>55</v>
      </c>
      <c r="O152" s="74">
        <v>13.2</v>
      </c>
      <c r="P152" s="74">
        <v>45</v>
      </c>
      <c r="Q152" s="74">
        <v>17.399999999999999</v>
      </c>
      <c r="R152" s="74">
        <v>10.9</v>
      </c>
      <c r="S152" s="74" t="s">
        <v>396</v>
      </c>
      <c r="T152" s="74" t="s">
        <v>396</v>
      </c>
      <c r="U152" s="74">
        <v>71.7</v>
      </c>
      <c r="V152" s="74">
        <v>95</v>
      </c>
      <c r="W152" s="74">
        <v>10.4</v>
      </c>
      <c r="X152" s="74">
        <v>85</v>
      </c>
      <c r="Y152" s="74">
        <v>17.399999999999999</v>
      </c>
      <c r="Z152" s="74">
        <v>10.5</v>
      </c>
      <c r="AA152" s="74">
        <v>53.5</v>
      </c>
      <c r="AB152" s="74">
        <v>66.3</v>
      </c>
      <c r="AC152" s="74">
        <v>72.099999999999994</v>
      </c>
    </row>
    <row r="153" spans="1:29" x14ac:dyDescent="0.3">
      <c r="A153" s="74" t="s">
        <v>295</v>
      </c>
      <c r="B153" s="74">
        <v>114</v>
      </c>
      <c r="C153" s="74">
        <v>10007788</v>
      </c>
      <c r="D153" s="74" t="s">
        <v>11</v>
      </c>
      <c r="E153" s="74" t="s">
        <v>60</v>
      </c>
      <c r="F153" s="74">
        <v>1320</v>
      </c>
      <c r="G153" s="74">
        <v>3.4</v>
      </c>
      <c r="H153" s="74">
        <v>1275</v>
      </c>
      <c r="I153" s="74">
        <v>9.1999999999999993</v>
      </c>
      <c r="J153" s="74">
        <v>5.3</v>
      </c>
      <c r="K153" s="74">
        <v>56.9</v>
      </c>
      <c r="L153" s="74">
        <v>76.7</v>
      </c>
      <c r="M153" s="74">
        <v>85.4</v>
      </c>
      <c r="N153" s="74">
        <v>1465</v>
      </c>
      <c r="O153" s="74">
        <v>2.9</v>
      </c>
      <c r="P153" s="74">
        <v>1425</v>
      </c>
      <c r="Q153" s="74">
        <v>10.5</v>
      </c>
      <c r="R153" s="74">
        <v>5.6</v>
      </c>
      <c r="S153" s="74">
        <v>55.3</v>
      </c>
      <c r="T153" s="74">
        <v>74.900000000000006</v>
      </c>
      <c r="U153" s="74">
        <v>83.9</v>
      </c>
      <c r="V153" s="74">
        <v>2790</v>
      </c>
      <c r="W153" s="74">
        <v>3.1</v>
      </c>
      <c r="X153" s="74">
        <v>2700</v>
      </c>
      <c r="Y153" s="74">
        <v>9.9</v>
      </c>
      <c r="Z153" s="74">
        <v>5.5</v>
      </c>
      <c r="AA153" s="74">
        <v>56.1</v>
      </c>
      <c r="AB153" s="74">
        <v>75.8</v>
      </c>
      <c r="AC153" s="74">
        <v>84.6</v>
      </c>
    </row>
    <row r="154" spans="1:29" x14ac:dyDescent="0.3">
      <c r="A154" s="74" t="s">
        <v>295</v>
      </c>
      <c r="B154" s="74">
        <v>188</v>
      </c>
      <c r="C154" s="74">
        <v>10003324</v>
      </c>
      <c r="D154" s="74" t="s">
        <v>27</v>
      </c>
      <c r="E154" s="74" t="s">
        <v>62</v>
      </c>
      <c r="F154" s="74" t="s">
        <v>13</v>
      </c>
      <c r="G154" s="74" t="s">
        <v>13</v>
      </c>
      <c r="H154" s="74" t="s">
        <v>13</v>
      </c>
      <c r="I154" s="74" t="s">
        <v>13</v>
      </c>
      <c r="J154" s="74" t="s">
        <v>13</v>
      </c>
      <c r="K154" s="74" t="s">
        <v>13</v>
      </c>
      <c r="L154" s="74" t="s">
        <v>13</v>
      </c>
      <c r="M154" s="74" t="s">
        <v>13</v>
      </c>
      <c r="N154" s="74" t="s">
        <v>13</v>
      </c>
      <c r="O154" s="74" t="s">
        <v>13</v>
      </c>
      <c r="P154" s="74" t="s">
        <v>13</v>
      </c>
      <c r="Q154" s="74" t="s">
        <v>13</v>
      </c>
      <c r="R154" s="74" t="s">
        <v>13</v>
      </c>
      <c r="S154" s="74" t="s">
        <v>13</v>
      </c>
      <c r="T154" s="74" t="s">
        <v>13</v>
      </c>
      <c r="U154" s="74" t="s">
        <v>13</v>
      </c>
      <c r="V154" s="74" t="s">
        <v>13</v>
      </c>
      <c r="W154" s="74" t="s">
        <v>13</v>
      </c>
      <c r="X154" s="74" t="s">
        <v>13</v>
      </c>
      <c r="Y154" s="74" t="s">
        <v>13</v>
      </c>
      <c r="Z154" s="74" t="s">
        <v>13</v>
      </c>
      <c r="AA154" s="74" t="s">
        <v>13</v>
      </c>
      <c r="AB154" s="74" t="s">
        <v>13</v>
      </c>
      <c r="AC154" s="74" t="s">
        <v>13</v>
      </c>
    </row>
    <row r="155" spans="1:29" x14ac:dyDescent="0.3">
      <c r="A155" s="74" t="s">
        <v>295</v>
      </c>
      <c r="B155" s="74">
        <v>12</v>
      </c>
      <c r="C155" s="74">
        <v>10001143</v>
      </c>
      <c r="D155" s="74" t="s">
        <v>49</v>
      </c>
      <c r="E155" s="74" t="s">
        <v>64</v>
      </c>
      <c r="F155" s="74">
        <v>1650</v>
      </c>
      <c r="G155" s="74">
        <v>6</v>
      </c>
      <c r="H155" s="74">
        <v>1550</v>
      </c>
      <c r="I155" s="74">
        <v>8.6</v>
      </c>
      <c r="J155" s="74">
        <v>6.2</v>
      </c>
      <c r="K155" s="74">
        <v>70.7</v>
      </c>
      <c r="L155" s="74">
        <v>82.1</v>
      </c>
      <c r="M155" s="74">
        <v>85.2</v>
      </c>
      <c r="N155" s="74">
        <v>680</v>
      </c>
      <c r="O155" s="74">
        <v>3.7</v>
      </c>
      <c r="P155" s="74">
        <v>655</v>
      </c>
      <c r="Q155" s="74">
        <v>6.6</v>
      </c>
      <c r="R155" s="74">
        <v>9.1999999999999993</v>
      </c>
      <c r="S155" s="74">
        <v>73</v>
      </c>
      <c r="T155" s="74">
        <v>82.3</v>
      </c>
      <c r="U155" s="74">
        <v>84.3</v>
      </c>
      <c r="V155" s="74">
        <v>2330</v>
      </c>
      <c r="W155" s="74">
        <v>5.3</v>
      </c>
      <c r="X155" s="74">
        <v>2205</v>
      </c>
      <c r="Y155" s="74">
        <v>8</v>
      </c>
      <c r="Z155" s="74">
        <v>7.1</v>
      </c>
      <c r="AA155" s="74">
        <v>71.400000000000006</v>
      </c>
      <c r="AB155" s="74">
        <v>82.1</v>
      </c>
      <c r="AC155" s="74">
        <v>84.9</v>
      </c>
    </row>
    <row r="156" spans="1:29" x14ac:dyDescent="0.3">
      <c r="A156" s="74" t="s">
        <v>295</v>
      </c>
      <c r="B156" s="74">
        <v>53</v>
      </c>
      <c r="C156" s="74">
        <v>10007141</v>
      </c>
      <c r="D156" s="74" t="s">
        <v>39</v>
      </c>
      <c r="E156" s="74" t="s">
        <v>66</v>
      </c>
      <c r="F156" s="74">
        <v>2295</v>
      </c>
      <c r="G156" s="74">
        <v>3.2</v>
      </c>
      <c r="H156" s="74">
        <v>2220</v>
      </c>
      <c r="I156" s="74">
        <v>8.6999999999999993</v>
      </c>
      <c r="J156" s="74">
        <v>6.6</v>
      </c>
      <c r="K156" s="74">
        <v>68.400000000000006</v>
      </c>
      <c r="L156" s="74">
        <v>81.400000000000006</v>
      </c>
      <c r="M156" s="74">
        <v>84.7</v>
      </c>
      <c r="N156" s="74">
        <v>1835</v>
      </c>
      <c r="O156" s="74">
        <v>2.5</v>
      </c>
      <c r="P156" s="74">
        <v>1790</v>
      </c>
      <c r="Q156" s="74">
        <v>9.1</v>
      </c>
      <c r="R156" s="74">
        <v>8.6999999999999993</v>
      </c>
      <c r="S156" s="74">
        <v>72.7</v>
      </c>
      <c r="T156" s="74">
        <v>79.8</v>
      </c>
      <c r="U156" s="74">
        <v>82.2</v>
      </c>
      <c r="V156" s="74">
        <v>4130</v>
      </c>
      <c r="W156" s="74">
        <v>2.9</v>
      </c>
      <c r="X156" s="74">
        <v>4010</v>
      </c>
      <c r="Y156" s="74">
        <v>8.9</v>
      </c>
      <c r="Z156" s="74">
        <v>7.5</v>
      </c>
      <c r="AA156" s="74">
        <v>70.3</v>
      </c>
      <c r="AB156" s="74">
        <v>80.7</v>
      </c>
      <c r="AC156" s="74">
        <v>83.6</v>
      </c>
    </row>
    <row r="157" spans="1:29" x14ac:dyDescent="0.3">
      <c r="A157" s="74" t="s">
        <v>295</v>
      </c>
      <c r="B157" s="74">
        <v>11</v>
      </c>
      <c r="C157" s="74">
        <v>10007848</v>
      </c>
      <c r="D157" s="74" t="s">
        <v>39</v>
      </c>
      <c r="E157" s="74" t="s">
        <v>68</v>
      </c>
      <c r="F157" s="74">
        <v>1170</v>
      </c>
      <c r="G157" s="74">
        <v>5.9</v>
      </c>
      <c r="H157" s="74">
        <v>1100</v>
      </c>
      <c r="I157" s="74" t="s">
        <v>396</v>
      </c>
      <c r="J157" s="74" t="s">
        <v>396</v>
      </c>
      <c r="K157" s="74">
        <v>69</v>
      </c>
      <c r="L157" s="74">
        <v>82.8</v>
      </c>
      <c r="M157" s="74">
        <v>86.8</v>
      </c>
      <c r="N157" s="74">
        <v>485</v>
      </c>
      <c r="O157" s="74">
        <v>5.8</v>
      </c>
      <c r="P157" s="74">
        <v>460</v>
      </c>
      <c r="Q157" s="74" t="s">
        <v>396</v>
      </c>
      <c r="R157" s="74" t="s">
        <v>396</v>
      </c>
      <c r="S157" s="74">
        <v>72.5</v>
      </c>
      <c r="T157" s="74">
        <v>80.599999999999994</v>
      </c>
      <c r="U157" s="74">
        <v>85.6</v>
      </c>
      <c r="V157" s="74">
        <v>1655</v>
      </c>
      <c r="W157" s="74">
        <v>5.9</v>
      </c>
      <c r="X157" s="74">
        <v>1560</v>
      </c>
      <c r="Y157" s="74">
        <v>6.9</v>
      </c>
      <c r="Z157" s="74">
        <v>6.7</v>
      </c>
      <c r="AA157" s="74">
        <v>70</v>
      </c>
      <c r="AB157" s="74">
        <v>82.2</v>
      </c>
      <c r="AC157" s="74">
        <v>86.4</v>
      </c>
    </row>
    <row r="158" spans="1:29" x14ac:dyDescent="0.3">
      <c r="A158" s="74" t="s">
        <v>295</v>
      </c>
      <c r="B158" s="74">
        <v>82</v>
      </c>
      <c r="C158" s="74">
        <v>10007137</v>
      </c>
      <c r="D158" s="74" t="s">
        <v>49</v>
      </c>
      <c r="E158" s="74" t="s">
        <v>70</v>
      </c>
      <c r="F158" s="74">
        <v>600</v>
      </c>
      <c r="G158" s="74">
        <v>3.5</v>
      </c>
      <c r="H158" s="74">
        <v>575</v>
      </c>
      <c r="I158" s="74">
        <v>8.6999999999999993</v>
      </c>
      <c r="J158" s="74">
        <v>8.6999999999999993</v>
      </c>
      <c r="K158" s="74">
        <v>73.5</v>
      </c>
      <c r="L158" s="74">
        <v>80.099999999999994</v>
      </c>
      <c r="M158" s="74">
        <v>82.7</v>
      </c>
      <c r="N158" s="74">
        <v>370</v>
      </c>
      <c r="O158" s="74">
        <v>1.9</v>
      </c>
      <c r="P158" s="74">
        <v>365</v>
      </c>
      <c r="Q158" s="74">
        <v>4.7</v>
      </c>
      <c r="R158" s="74">
        <v>10.199999999999999</v>
      </c>
      <c r="S158" s="74">
        <v>76.599999999999994</v>
      </c>
      <c r="T158" s="74">
        <v>83.8</v>
      </c>
      <c r="U158" s="74">
        <v>85.2</v>
      </c>
      <c r="V158" s="74">
        <v>970</v>
      </c>
      <c r="W158" s="74">
        <v>2.9</v>
      </c>
      <c r="X158" s="74">
        <v>940</v>
      </c>
      <c r="Y158" s="74">
        <v>7.1</v>
      </c>
      <c r="Z158" s="74">
        <v>9.1999999999999993</v>
      </c>
      <c r="AA158" s="74">
        <v>74.7</v>
      </c>
      <c r="AB158" s="74">
        <v>81.5</v>
      </c>
      <c r="AC158" s="74">
        <v>83.6</v>
      </c>
    </row>
    <row r="159" spans="1:29" x14ac:dyDescent="0.3">
      <c r="A159" s="74" t="s">
        <v>295</v>
      </c>
      <c r="B159" s="74">
        <v>115</v>
      </c>
      <c r="C159" s="74">
        <v>10001478</v>
      </c>
      <c r="D159" s="74" t="s">
        <v>27</v>
      </c>
      <c r="E159" s="74" t="s">
        <v>72</v>
      </c>
      <c r="F159" s="74">
        <v>855</v>
      </c>
      <c r="G159" s="74">
        <v>4.3</v>
      </c>
      <c r="H159" s="74">
        <v>820</v>
      </c>
      <c r="I159" s="74">
        <v>9.4</v>
      </c>
      <c r="J159" s="74">
        <v>9.1999999999999993</v>
      </c>
      <c r="K159" s="74">
        <v>62.4</v>
      </c>
      <c r="L159" s="74">
        <v>77.8</v>
      </c>
      <c r="M159" s="74">
        <v>81.400000000000006</v>
      </c>
      <c r="N159" s="74">
        <v>570</v>
      </c>
      <c r="O159" s="74">
        <v>4.2</v>
      </c>
      <c r="P159" s="74">
        <v>545</v>
      </c>
      <c r="Q159" s="74">
        <v>13</v>
      </c>
      <c r="R159" s="74">
        <v>9.3000000000000007</v>
      </c>
      <c r="S159" s="74">
        <v>70.599999999999994</v>
      </c>
      <c r="T159" s="74">
        <v>76.099999999999994</v>
      </c>
      <c r="U159" s="74">
        <v>77.7</v>
      </c>
      <c r="V159" s="74">
        <v>1425</v>
      </c>
      <c r="W159" s="74">
        <v>4.3</v>
      </c>
      <c r="X159" s="74">
        <v>1365</v>
      </c>
      <c r="Y159" s="74">
        <v>10.8</v>
      </c>
      <c r="Z159" s="74">
        <v>9.1999999999999993</v>
      </c>
      <c r="AA159" s="74">
        <v>65.7</v>
      </c>
      <c r="AB159" s="74">
        <v>77.099999999999994</v>
      </c>
      <c r="AC159" s="74">
        <v>79.900000000000006</v>
      </c>
    </row>
    <row r="160" spans="1:29" x14ac:dyDescent="0.3">
      <c r="A160" s="74" t="s">
        <v>295</v>
      </c>
      <c r="B160" s="74">
        <v>199</v>
      </c>
      <c r="C160" s="74">
        <v>10001653</v>
      </c>
      <c r="D160" s="74" t="s">
        <v>27</v>
      </c>
      <c r="E160" s="74" t="s">
        <v>74</v>
      </c>
      <c r="F160" s="74">
        <v>95</v>
      </c>
      <c r="G160" s="74">
        <v>7.4</v>
      </c>
      <c r="H160" s="74">
        <v>90</v>
      </c>
      <c r="I160" s="74" t="s">
        <v>396</v>
      </c>
      <c r="J160" s="74" t="s">
        <v>396</v>
      </c>
      <c r="K160" s="74" t="s">
        <v>396</v>
      </c>
      <c r="L160" s="74" t="s">
        <v>396</v>
      </c>
      <c r="M160" s="74">
        <v>84.1</v>
      </c>
      <c r="N160" s="74">
        <v>60</v>
      </c>
      <c r="O160" s="74">
        <v>4.9000000000000004</v>
      </c>
      <c r="P160" s="74">
        <v>60</v>
      </c>
      <c r="Q160" s="74" t="s">
        <v>396</v>
      </c>
      <c r="R160" s="74" t="s">
        <v>396</v>
      </c>
      <c r="S160" s="74" t="s">
        <v>396</v>
      </c>
      <c r="T160" s="74" t="s">
        <v>396</v>
      </c>
      <c r="U160" s="74">
        <v>75.900000000000006</v>
      </c>
      <c r="V160" s="74">
        <v>155</v>
      </c>
      <c r="W160" s="74">
        <v>6.4</v>
      </c>
      <c r="X160" s="74">
        <v>145</v>
      </c>
      <c r="Y160" s="74">
        <v>14.4</v>
      </c>
      <c r="Z160" s="74">
        <v>4.8</v>
      </c>
      <c r="AA160" s="74">
        <v>74.7</v>
      </c>
      <c r="AB160" s="74">
        <v>78.8</v>
      </c>
      <c r="AC160" s="74">
        <v>80.8</v>
      </c>
    </row>
    <row r="161" spans="1:29" x14ac:dyDescent="0.3">
      <c r="A161" s="74" t="s">
        <v>295</v>
      </c>
      <c r="B161" s="74">
        <v>201</v>
      </c>
      <c r="C161" s="74">
        <v>10007761</v>
      </c>
      <c r="D161" s="74" t="s">
        <v>27</v>
      </c>
      <c r="E161" s="74" t="s">
        <v>76</v>
      </c>
      <c r="F161" s="74">
        <v>40</v>
      </c>
      <c r="G161" s="74" t="s">
        <v>396</v>
      </c>
      <c r="H161" s="74" t="s">
        <v>396</v>
      </c>
      <c r="I161" s="74" t="s">
        <v>396</v>
      </c>
      <c r="J161" s="74" t="s">
        <v>396</v>
      </c>
      <c r="K161" s="74" t="s">
        <v>396</v>
      </c>
      <c r="L161" s="74" t="s">
        <v>396</v>
      </c>
      <c r="M161" s="74" t="s">
        <v>396</v>
      </c>
      <c r="N161" s="74">
        <v>10</v>
      </c>
      <c r="O161" s="74" t="s">
        <v>396</v>
      </c>
      <c r="P161" s="74" t="s">
        <v>396</v>
      </c>
      <c r="Q161" s="74" t="s">
        <v>396</v>
      </c>
      <c r="R161" s="74" t="s">
        <v>396</v>
      </c>
      <c r="S161" s="74" t="s">
        <v>396</v>
      </c>
      <c r="T161" s="74" t="s">
        <v>396</v>
      </c>
      <c r="U161" s="74" t="s">
        <v>396</v>
      </c>
      <c r="V161" s="74">
        <v>50</v>
      </c>
      <c r="W161" s="74">
        <v>4.0999999999999996</v>
      </c>
      <c r="X161" s="74">
        <v>45</v>
      </c>
      <c r="Y161" s="74" t="s">
        <v>396</v>
      </c>
      <c r="Z161" s="74" t="s">
        <v>396</v>
      </c>
      <c r="AA161" s="74" t="s">
        <v>396</v>
      </c>
      <c r="AB161" s="74" t="s">
        <v>396</v>
      </c>
      <c r="AC161" s="74" t="s">
        <v>396</v>
      </c>
    </row>
    <row r="162" spans="1:29" x14ac:dyDescent="0.3">
      <c r="A162" s="74" t="s">
        <v>295</v>
      </c>
      <c r="B162" s="74">
        <v>56</v>
      </c>
      <c r="C162" s="74">
        <v>10001726</v>
      </c>
      <c r="D162" s="74" t="s">
        <v>16</v>
      </c>
      <c r="E162" s="74" t="s">
        <v>78</v>
      </c>
      <c r="F162" s="74">
        <v>1410</v>
      </c>
      <c r="G162" s="74">
        <v>4.3</v>
      </c>
      <c r="H162" s="74">
        <v>1350</v>
      </c>
      <c r="I162" s="74">
        <v>7.2</v>
      </c>
      <c r="J162" s="74">
        <v>6.9</v>
      </c>
      <c r="K162" s="74">
        <v>70.900000000000006</v>
      </c>
      <c r="L162" s="74">
        <v>82.4</v>
      </c>
      <c r="M162" s="74">
        <v>85.9</v>
      </c>
      <c r="N162" s="74">
        <v>1400</v>
      </c>
      <c r="O162" s="74">
        <v>3</v>
      </c>
      <c r="P162" s="74">
        <v>1360</v>
      </c>
      <c r="Q162" s="74">
        <v>11</v>
      </c>
      <c r="R162" s="74">
        <v>10</v>
      </c>
      <c r="S162" s="74">
        <v>70.2</v>
      </c>
      <c r="T162" s="74">
        <v>76.5</v>
      </c>
      <c r="U162" s="74">
        <v>79</v>
      </c>
      <c r="V162" s="74">
        <v>2810</v>
      </c>
      <c r="W162" s="74">
        <v>3.7</v>
      </c>
      <c r="X162" s="74">
        <v>2710</v>
      </c>
      <c r="Y162" s="74">
        <v>9.1</v>
      </c>
      <c r="Z162" s="74">
        <v>8.5</v>
      </c>
      <c r="AA162" s="74">
        <v>70.599999999999994</v>
      </c>
      <c r="AB162" s="74">
        <v>79.400000000000006</v>
      </c>
      <c r="AC162" s="74">
        <v>82.5</v>
      </c>
    </row>
    <row r="163" spans="1:29" x14ac:dyDescent="0.3">
      <c r="A163" s="74" t="s">
        <v>295</v>
      </c>
      <c r="B163" s="74">
        <v>2</v>
      </c>
      <c r="C163" s="74">
        <v>10007822</v>
      </c>
      <c r="D163" s="74" t="s">
        <v>11</v>
      </c>
      <c r="E163" s="74" t="s">
        <v>80</v>
      </c>
      <c r="F163" s="74" t="s">
        <v>13</v>
      </c>
      <c r="G163" s="74" t="s">
        <v>13</v>
      </c>
      <c r="H163" s="74" t="s">
        <v>13</v>
      </c>
      <c r="I163" s="74" t="s">
        <v>13</v>
      </c>
      <c r="J163" s="74" t="s">
        <v>13</v>
      </c>
      <c r="K163" s="74" t="s">
        <v>13</v>
      </c>
      <c r="L163" s="74" t="s">
        <v>13</v>
      </c>
      <c r="M163" s="74" t="s">
        <v>13</v>
      </c>
      <c r="N163" s="74" t="s">
        <v>13</v>
      </c>
      <c r="O163" s="74" t="s">
        <v>13</v>
      </c>
      <c r="P163" s="74" t="s">
        <v>13</v>
      </c>
      <c r="Q163" s="74" t="s">
        <v>13</v>
      </c>
      <c r="R163" s="74" t="s">
        <v>13</v>
      </c>
      <c r="S163" s="74" t="s">
        <v>13</v>
      </c>
      <c r="T163" s="74" t="s">
        <v>13</v>
      </c>
      <c r="U163" s="74" t="s">
        <v>13</v>
      </c>
      <c r="V163" s="74" t="s">
        <v>13</v>
      </c>
      <c r="W163" s="74" t="s">
        <v>13</v>
      </c>
      <c r="X163" s="74" t="s">
        <v>13</v>
      </c>
      <c r="Y163" s="74" t="s">
        <v>13</v>
      </c>
      <c r="Z163" s="74" t="s">
        <v>13</v>
      </c>
      <c r="AA163" s="74" t="s">
        <v>13</v>
      </c>
      <c r="AB163" s="74" t="s">
        <v>13</v>
      </c>
      <c r="AC163" s="74" t="s">
        <v>13</v>
      </c>
    </row>
    <row r="164" spans="1:29" x14ac:dyDescent="0.3">
      <c r="A164" s="74" t="s">
        <v>295</v>
      </c>
      <c r="B164" s="74">
        <v>206</v>
      </c>
      <c r="C164" s="74">
        <v>10006427</v>
      </c>
      <c r="D164" s="74" t="s">
        <v>49</v>
      </c>
      <c r="E164" s="74" t="s">
        <v>82</v>
      </c>
      <c r="F164" s="74">
        <v>720</v>
      </c>
      <c r="G164" s="74">
        <v>3.9</v>
      </c>
      <c r="H164" s="74">
        <v>690</v>
      </c>
      <c r="I164" s="74">
        <v>10</v>
      </c>
      <c r="J164" s="74">
        <v>10.1</v>
      </c>
      <c r="K164" s="74">
        <v>74.3</v>
      </c>
      <c r="L164" s="74">
        <v>78.8</v>
      </c>
      <c r="M164" s="74">
        <v>79.900000000000006</v>
      </c>
      <c r="N164" s="74">
        <v>350</v>
      </c>
      <c r="O164" s="74">
        <v>2</v>
      </c>
      <c r="P164" s="74">
        <v>345</v>
      </c>
      <c r="Q164" s="74">
        <v>8.6999999999999993</v>
      </c>
      <c r="R164" s="74">
        <v>10.199999999999999</v>
      </c>
      <c r="S164" s="74">
        <v>74.900000000000006</v>
      </c>
      <c r="T164" s="74">
        <v>80.2</v>
      </c>
      <c r="U164" s="74">
        <v>81</v>
      </c>
      <c r="V164" s="74">
        <v>1070</v>
      </c>
      <c r="W164" s="74">
        <v>3.3</v>
      </c>
      <c r="X164" s="74">
        <v>1035</v>
      </c>
      <c r="Y164" s="74">
        <v>9.6</v>
      </c>
      <c r="Z164" s="74">
        <v>10.199999999999999</v>
      </c>
      <c r="AA164" s="74">
        <v>74.5</v>
      </c>
      <c r="AB164" s="74">
        <v>79.3</v>
      </c>
      <c r="AC164" s="74">
        <v>80.3</v>
      </c>
    </row>
    <row r="165" spans="1:29" x14ac:dyDescent="0.3">
      <c r="A165" s="74" t="s">
        <v>295</v>
      </c>
      <c r="B165" s="74">
        <v>38</v>
      </c>
      <c r="C165" s="74">
        <v>10007842</v>
      </c>
      <c r="D165" s="74" t="s">
        <v>39</v>
      </c>
      <c r="E165" s="74" t="s">
        <v>84</v>
      </c>
      <c r="F165" s="74">
        <v>1070</v>
      </c>
      <c r="G165" s="74">
        <v>5.7</v>
      </c>
      <c r="H165" s="74">
        <v>1010</v>
      </c>
      <c r="I165" s="74">
        <v>9.1</v>
      </c>
      <c r="J165" s="74">
        <v>5.8</v>
      </c>
      <c r="K165" s="74">
        <v>73.7</v>
      </c>
      <c r="L165" s="74">
        <v>82.7</v>
      </c>
      <c r="M165" s="74">
        <v>85.1</v>
      </c>
      <c r="N165" s="74">
        <v>450</v>
      </c>
      <c r="O165" s="74">
        <v>2.9</v>
      </c>
      <c r="P165" s="74">
        <v>435</v>
      </c>
      <c r="Q165" s="74">
        <v>9.9</v>
      </c>
      <c r="R165" s="74">
        <v>7.1</v>
      </c>
      <c r="S165" s="74">
        <v>72.900000000000006</v>
      </c>
      <c r="T165" s="74">
        <v>80</v>
      </c>
      <c r="U165" s="74">
        <v>83</v>
      </c>
      <c r="V165" s="74">
        <v>1520</v>
      </c>
      <c r="W165" s="74">
        <v>4.9000000000000004</v>
      </c>
      <c r="X165" s="74">
        <v>1445</v>
      </c>
      <c r="Y165" s="74">
        <v>9.3000000000000007</v>
      </c>
      <c r="Z165" s="74">
        <v>6.2</v>
      </c>
      <c r="AA165" s="74">
        <v>73.5</v>
      </c>
      <c r="AB165" s="74">
        <v>81.900000000000006</v>
      </c>
      <c r="AC165" s="74">
        <v>84.5</v>
      </c>
    </row>
    <row r="166" spans="1:29" x14ac:dyDescent="0.3">
      <c r="A166" s="74" t="s">
        <v>295</v>
      </c>
      <c r="B166" s="74">
        <v>68</v>
      </c>
      <c r="C166" s="74">
        <v>10001883</v>
      </c>
      <c r="D166" s="74" t="s">
        <v>36</v>
      </c>
      <c r="E166" s="74" t="s">
        <v>86</v>
      </c>
      <c r="F166" s="74">
        <v>1845</v>
      </c>
      <c r="G166" s="74">
        <v>4.2</v>
      </c>
      <c r="H166" s="74">
        <v>1765</v>
      </c>
      <c r="I166" s="74">
        <v>7.7</v>
      </c>
      <c r="J166" s="74">
        <v>8.4</v>
      </c>
      <c r="K166" s="74">
        <v>72.599999999999994</v>
      </c>
      <c r="L166" s="74">
        <v>80.900000000000006</v>
      </c>
      <c r="M166" s="74">
        <v>83.9</v>
      </c>
      <c r="N166" s="74">
        <v>1300</v>
      </c>
      <c r="O166" s="74">
        <v>2.2000000000000002</v>
      </c>
      <c r="P166" s="74">
        <v>1270</v>
      </c>
      <c r="Q166" s="74">
        <v>9.3000000000000007</v>
      </c>
      <c r="R166" s="74">
        <v>9.5</v>
      </c>
      <c r="S166" s="74">
        <v>73.099999999999994</v>
      </c>
      <c r="T166" s="74">
        <v>78.7</v>
      </c>
      <c r="U166" s="74">
        <v>81.2</v>
      </c>
      <c r="V166" s="74">
        <v>3140</v>
      </c>
      <c r="W166" s="74">
        <v>3.4</v>
      </c>
      <c r="X166" s="74">
        <v>3035</v>
      </c>
      <c r="Y166" s="74">
        <v>8.4</v>
      </c>
      <c r="Z166" s="74">
        <v>8.9</v>
      </c>
      <c r="AA166" s="74">
        <v>72.8</v>
      </c>
      <c r="AB166" s="74">
        <v>80</v>
      </c>
      <c r="AC166" s="74">
        <v>82.7</v>
      </c>
    </row>
    <row r="167" spans="1:29" x14ac:dyDescent="0.3">
      <c r="A167" s="74" t="s">
        <v>295</v>
      </c>
      <c r="B167" s="74">
        <v>57</v>
      </c>
      <c r="C167" s="74">
        <v>10007851</v>
      </c>
      <c r="D167" s="74" t="s">
        <v>36</v>
      </c>
      <c r="E167" s="74" t="s">
        <v>88</v>
      </c>
      <c r="F167" s="74">
        <v>1580</v>
      </c>
      <c r="G167" s="74">
        <v>5.3</v>
      </c>
      <c r="H167" s="74">
        <v>1500</v>
      </c>
      <c r="I167" s="74">
        <v>7.8</v>
      </c>
      <c r="J167" s="74">
        <v>7.1</v>
      </c>
      <c r="K167" s="74">
        <v>72.8</v>
      </c>
      <c r="L167" s="74">
        <v>83</v>
      </c>
      <c r="M167" s="74">
        <v>85</v>
      </c>
      <c r="N167" s="74">
        <v>1120</v>
      </c>
      <c r="O167" s="74">
        <v>3.1</v>
      </c>
      <c r="P167" s="74">
        <v>1085</v>
      </c>
      <c r="Q167" s="74">
        <v>7.5</v>
      </c>
      <c r="R167" s="74">
        <v>9.4</v>
      </c>
      <c r="S167" s="74">
        <v>75.3</v>
      </c>
      <c r="T167" s="74">
        <v>81.900000000000006</v>
      </c>
      <c r="U167" s="74">
        <v>83.1</v>
      </c>
      <c r="V167" s="74">
        <v>2700</v>
      </c>
      <c r="W167" s="74">
        <v>4.4000000000000004</v>
      </c>
      <c r="X167" s="74">
        <v>2580</v>
      </c>
      <c r="Y167" s="74">
        <v>7.7</v>
      </c>
      <c r="Z167" s="74">
        <v>8.1</v>
      </c>
      <c r="AA167" s="74">
        <v>73.900000000000006</v>
      </c>
      <c r="AB167" s="74">
        <v>82.5</v>
      </c>
      <c r="AC167" s="74">
        <v>84.2</v>
      </c>
    </row>
    <row r="168" spans="1:29" x14ac:dyDescent="0.3">
      <c r="A168" s="74" t="s">
        <v>295</v>
      </c>
      <c r="B168" s="74">
        <v>116</v>
      </c>
      <c r="C168" s="74">
        <v>10007143</v>
      </c>
      <c r="D168" s="74" t="s">
        <v>90</v>
      </c>
      <c r="E168" s="74" t="s">
        <v>91</v>
      </c>
      <c r="F168" s="74">
        <v>1475</v>
      </c>
      <c r="G168" s="74">
        <v>2.9</v>
      </c>
      <c r="H168" s="74">
        <v>1430</v>
      </c>
      <c r="I168" s="74">
        <v>7.2</v>
      </c>
      <c r="J168" s="74">
        <v>7.5</v>
      </c>
      <c r="K168" s="74">
        <v>64.3</v>
      </c>
      <c r="L168" s="74">
        <v>80.400000000000006</v>
      </c>
      <c r="M168" s="74">
        <v>85.3</v>
      </c>
      <c r="N168" s="74">
        <v>1350</v>
      </c>
      <c r="O168" s="74">
        <v>3</v>
      </c>
      <c r="P168" s="74">
        <v>1310</v>
      </c>
      <c r="Q168" s="74">
        <v>8.5</v>
      </c>
      <c r="R168" s="74">
        <v>6</v>
      </c>
      <c r="S168" s="74">
        <v>69.599999999999994</v>
      </c>
      <c r="T168" s="74">
        <v>80.900000000000006</v>
      </c>
      <c r="U168" s="74">
        <v>85.5</v>
      </c>
      <c r="V168" s="74">
        <v>2825</v>
      </c>
      <c r="W168" s="74">
        <v>2.9</v>
      </c>
      <c r="X168" s="74">
        <v>2745</v>
      </c>
      <c r="Y168" s="74">
        <v>7.8</v>
      </c>
      <c r="Z168" s="74">
        <v>6.8</v>
      </c>
      <c r="AA168" s="74">
        <v>66.8</v>
      </c>
      <c r="AB168" s="74">
        <v>80.7</v>
      </c>
      <c r="AC168" s="74">
        <v>85.4</v>
      </c>
    </row>
    <row r="169" spans="1:29" x14ac:dyDescent="0.3">
      <c r="A169" s="74" t="s">
        <v>295</v>
      </c>
      <c r="B169" s="74">
        <v>117</v>
      </c>
      <c r="C169" s="74">
        <v>10007789</v>
      </c>
      <c r="D169" s="74" t="s">
        <v>11</v>
      </c>
      <c r="E169" s="74" t="s">
        <v>93</v>
      </c>
      <c r="F169" s="74">
        <v>1470</v>
      </c>
      <c r="G169" s="74">
        <v>4.5999999999999996</v>
      </c>
      <c r="H169" s="74">
        <v>1405</v>
      </c>
      <c r="I169" s="74">
        <v>7.1</v>
      </c>
      <c r="J169" s="74">
        <v>6.9</v>
      </c>
      <c r="K169" s="74">
        <v>70</v>
      </c>
      <c r="L169" s="74">
        <v>82.5</v>
      </c>
      <c r="M169" s="74">
        <v>86</v>
      </c>
      <c r="N169" s="74">
        <v>1060</v>
      </c>
      <c r="O169" s="74">
        <v>1.5</v>
      </c>
      <c r="P169" s="74">
        <v>1045</v>
      </c>
      <c r="Q169" s="74">
        <v>11</v>
      </c>
      <c r="R169" s="74">
        <v>8.4</v>
      </c>
      <c r="S169" s="74">
        <v>67.8</v>
      </c>
      <c r="T169" s="74">
        <v>75.5</v>
      </c>
      <c r="U169" s="74">
        <v>80.599999999999994</v>
      </c>
      <c r="V169" s="74">
        <v>2535</v>
      </c>
      <c r="W169" s="74">
        <v>3.3</v>
      </c>
      <c r="X169" s="74">
        <v>2450</v>
      </c>
      <c r="Y169" s="74">
        <v>8.8000000000000007</v>
      </c>
      <c r="Z169" s="74">
        <v>7.6</v>
      </c>
      <c r="AA169" s="74">
        <v>69.099999999999994</v>
      </c>
      <c r="AB169" s="74">
        <v>79.5</v>
      </c>
      <c r="AC169" s="74">
        <v>83.7</v>
      </c>
    </row>
    <row r="170" spans="1:29" x14ac:dyDescent="0.3">
      <c r="A170" s="74" t="s">
        <v>295</v>
      </c>
      <c r="B170" s="74">
        <v>58</v>
      </c>
      <c r="C170" s="74">
        <v>10007144</v>
      </c>
      <c r="D170" s="74" t="s">
        <v>27</v>
      </c>
      <c r="E170" s="74" t="s">
        <v>95</v>
      </c>
      <c r="F170" s="74">
        <v>1525</v>
      </c>
      <c r="G170" s="74">
        <v>4.7</v>
      </c>
      <c r="H170" s="74">
        <v>1455</v>
      </c>
      <c r="I170" s="74">
        <v>10.9</v>
      </c>
      <c r="J170" s="74">
        <v>15.1</v>
      </c>
      <c r="K170" s="74">
        <v>63.1</v>
      </c>
      <c r="L170" s="74">
        <v>70.3</v>
      </c>
      <c r="M170" s="74">
        <v>74.099999999999994</v>
      </c>
      <c r="N170" s="74">
        <v>1030</v>
      </c>
      <c r="O170" s="74">
        <v>5.6</v>
      </c>
      <c r="P170" s="74">
        <v>970</v>
      </c>
      <c r="Q170" s="74">
        <v>16.600000000000001</v>
      </c>
      <c r="R170" s="74">
        <v>13</v>
      </c>
      <c r="S170" s="74">
        <v>60.3</v>
      </c>
      <c r="T170" s="74">
        <v>66.7</v>
      </c>
      <c r="U170" s="74">
        <v>70.5</v>
      </c>
      <c r="V170" s="74">
        <v>2555</v>
      </c>
      <c r="W170" s="74">
        <v>5.0999999999999996</v>
      </c>
      <c r="X170" s="74">
        <v>2425</v>
      </c>
      <c r="Y170" s="74">
        <v>13.2</v>
      </c>
      <c r="Z170" s="74">
        <v>14.2</v>
      </c>
      <c r="AA170" s="74">
        <v>62</v>
      </c>
      <c r="AB170" s="74">
        <v>68.900000000000006</v>
      </c>
      <c r="AC170" s="74">
        <v>72.599999999999994</v>
      </c>
    </row>
    <row r="171" spans="1:29" x14ac:dyDescent="0.3">
      <c r="A171" s="74" t="s">
        <v>295</v>
      </c>
      <c r="B171" s="74">
        <v>16</v>
      </c>
      <c r="C171" s="74">
        <v>10007823</v>
      </c>
      <c r="D171" s="74" t="s">
        <v>39</v>
      </c>
      <c r="E171" s="74" t="s">
        <v>97</v>
      </c>
      <c r="F171" s="74">
        <v>1510</v>
      </c>
      <c r="G171" s="74">
        <v>3</v>
      </c>
      <c r="H171" s="74">
        <v>1465</v>
      </c>
      <c r="I171" s="74">
        <v>7.9</v>
      </c>
      <c r="J171" s="74">
        <v>7</v>
      </c>
      <c r="K171" s="74">
        <v>73</v>
      </c>
      <c r="L171" s="74">
        <v>82.3</v>
      </c>
      <c r="M171" s="74">
        <v>85.1</v>
      </c>
      <c r="N171" s="74">
        <v>625</v>
      </c>
      <c r="O171" s="74">
        <v>1.8</v>
      </c>
      <c r="P171" s="74">
        <v>610</v>
      </c>
      <c r="Q171" s="74">
        <v>10</v>
      </c>
      <c r="R171" s="74">
        <v>9.6</v>
      </c>
      <c r="S171" s="74">
        <v>70.400000000000006</v>
      </c>
      <c r="T171" s="74">
        <v>77.8</v>
      </c>
      <c r="U171" s="74">
        <v>80.400000000000006</v>
      </c>
      <c r="V171" s="74">
        <v>2130</v>
      </c>
      <c r="W171" s="74">
        <v>2.7</v>
      </c>
      <c r="X171" s="74">
        <v>2075</v>
      </c>
      <c r="Y171" s="74">
        <v>8.5</v>
      </c>
      <c r="Z171" s="74">
        <v>7.8</v>
      </c>
      <c r="AA171" s="74">
        <v>72.2</v>
      </c>
      <c r="AB171" s="74">
        <v>81</v>
      </c>
      <c r="AC171" s="74">
        <v>83.7</v>
      </c>
    </row>
    <row r="172" spans="1:29" x14ac:dyDescent="0.3">
      <c r="A172" s="74" t="s">
        <v>295</v>
      </c>
      <c r="B172" s="74">
        <v>118</v>
      </c>
      <c r="C172" s="74">
        <v>10007791</v>
      </c>
      <c r="D172" s="74" t="s">
        <v>11</v>
      </c>
      <c r="E172" s="74" t="s">
        <v>99</v>
      </c>
      <c r="F172" s="74">
        <v>965</v>
      </c>
      <c r="G172" s="74">
        <v>6.1</v>
      </c>
      <c r="H172" s="74">
        <v>905</v>
      </c>
      <c r="I172" s="74">
        <v>7.2</v>
      </c>
      <c r="J172" s="74">
        <v>9.3000000000000007</v>
      </c>
      <c r="K172" s="74">
        <v>71.599999999999994</v>
      </c>
      <c r="L172" s="74">
        <v>80.7</v>
      </c>
      <c r="M172" s="74">
        <v>83.6</v>
      </c>
      <c r="N172" s="74">
        <v>765</v>
      </c>
      <c r="O172" s="74">
        <v>3</v>
      </c>
      <c r="P172" s="74">
        <v>740</v>
      </c>
      <c r="Q172" s="74">
        <v>9.9</v>
      </c>
      <c r="R172" s="74">
        <v>8.5</v>
      </c>
      <c r="S172" s="74">
        <v>72.5</v>
      </c>
      <c r="T172" s="74">
        <v>79.099999999999994</v>
      </c>
      <c r="U172" s="74">
        <v>81.599999999999994</v>
      </c>
      <c r="V172" s="74">
        <v>1730</v>
      </c>
      <c r="W172" s="74">
        <v>4.7</v>
      </c>
      <c r="X172" s="74">
        <v>1650</v>
      </c>
      <c r="Y172" s="74">
        <v>8.4</v>
      </c>
      <c r="Z172" s="74">
        <v>8.9</v>
      </c>
      <c r="AA172" s="74">
        <v>72</v>
      </c>
      <c r="AB172" s="74">
        <v>80</v>
      </c>
      <c r="AC172" s="74">
        <v>82.7</v>
      </c>
    </row>
    <row r="173" spans="1:29" x14ac:dyDescent="0.3">
      <c r="A173" s="74" t="s">
        <v>295</v>
      </c>
      <c r="B173" s="74">
        <v>119</v>
      </c>
      <c r="C173" s="74">
        <v>10007792</v>
      </c>
      <c r="D173" s="74" t="s">
        <v>19</v>
      </c>
      <c r="E173" s="74" t="s">
        <v>101</v>
      </c>
      <c r="F173" s="74">
        <v>1680</v>
      </c>
      <c r="G173" s="74">
        <v>3.7</v>
      </c>
      <c r="H173" s="74">
        <v>1620</v>
      </c>
      <c r="I173" s="74">
        <v>8.3000000000000007</v>
      </c>
      <c r="J173" s="74">
        <v>8.6</v>
      </c>
      <c r="K173" s="74">
        <v>67.5</v>
      </c>
      <c r="L173" s="74">
        <v>79</v>
      </c>
      <c r="M173" s="74">
        <v>83.1</v>
      </c>
      <c r="N173" s="74">
        <v>1365</v>
      </c>
      <c r="O173" s="74">
        <v>2.6</v>
      </c>
      <c r="P173" s="74">
        <v>1330</v>
      </c>
      <c r="Q173" s="74">
        <v>10.6</v>
      </c>
      <c r="R173" s="74">
        <v>7.2</v>
      </c>
      <c r="S173" s="74">
        <v>66.599999999999994</v>
      </c>
      <c r="T173" s="74">
        <v>77.400000000000006</v>
      </c>
      <c r="U173" s="74">
        <v>82.2</v>
      </c>
      <c r="V173" s="74">
        <v>3045</v>
      </c>
      <c r="W173" s="74">
        <v>3.3</v>
      </c>
      <c r="X173" s="74">
        <v>2945</v>
      </c>
      <c r="Y173" s="74">
        <v>9.3000000000000007</v>
      </c>
      <c r="Z173" s="74">
        <v>8</v>
      </c>
      <c r="AA173" s="74">
        <v>67.099999999999994</v>
      </c>
      <c r="AB173" s="74">
        <v>78.3</v>
      </c>
      <c r="AC173" s="74">
        <v>82.7</v>
      </c>
    </row>
    <row r="174" spans="1:29" x14ac:dyDescent="0.3">
      <c r="A174" s="74" t="s">
        <v>295</v>
      </c>
      <c r="B174" s="74">
        <v>17</v>
      </c>
      <c r="C174" s="74">
        <v>10008640</v>
      </c>
      <c r="D174" s="74" t="s">
        <v>19</v>
      </c>
      <c r="E174" s="74" t="s">
        <v>103</v>
      </c>
      <c r="F174" s="74">
        <v>455</v>
      </c>
      <c r="G174" s="74">
        <v>4.4000000000000004</v>
      </c>
      <c r="H174" s="74">
        <v>435</v>
      </c>
      <c r="I174" s="74">
        <v>7.4</v>
      </c>
      <c r="J174" s="74">
        <v>11.1</v>
      </c>
      <c r="K174" s="74">
        <v>75.8</v>
      </c>
      <c r="L174" s="74">
        <v>78.8</v>
      </c>
      <c r="M174" s="74">
        <v>81.599999999999994</v>
      </c>
      <c r="N174" s="74">
        <v>320</v>
      </c>
      <c r="O174" s="74">
        <v>3.4</v>
      </c>
      <c r="P174" s="74">
        <v>310</v>
      </c>
      <c r="Q174" s="74">
        <v>7.1</v>
      </c>
      <c r="R174" s="74">
        <v>15.8</v>
      </c>
      <c r="S174" s="74">
        <v>71.7</v>
      </c>
      <c r="T174" s="74">
        <v>76.2</v>
      </c>
      <c r="U174" s="74">
        <v>77.2</v>
      </c>
      <c r="V174" s="74">
        <v>775</v>
      </c>
      <c r="W174" s="74">
        <v>4</v>
      </c>
      <c r="X174" s="74">
        <v>745</v>
      </c>
      <c r="Y174" s="74">
        <v>7.2</v>
      </c>
      <c r="Z174" s="74">
        <v>13</v>
      </c>
      <c r="AA174" s="74">
        <v>74.099999999999994</v>
      </c>
      <c r="AB174" s="74">
        <v>77.7</v>
      </c>
      <c r="AC174" s="74">
        <v>79.7</v>
      </c>
    </row>
    <row r="175" spans="1:29" x14ac:dyDescent="0.3">
      <c r="A175" s="74" t="s">
        <v>295</v>
      </c>
      <c r="B175" s="74">
        <v>229</v>
      </c>
      <c r="C175" s="74">
        <v>10004511</v>
      </c>
      <c r="D175" s="74" t="s">
        <v>49</v>
      </c>
      <c r="E175" s="74" t="s">
        <v>105</v>
      </c>
      <c r="F175" s="74" t="s">
        <v>13</v>
      </c>
      <c r="G175" s="74" t="s">
        <v>13</v>
      </c>
      <c r="H175" s="74" t="s">
        <v>13</v>
      </c>
      <c r="I175" s="74" t="s">
        <v>13</v>
      </c>
      <c r="J175" s="74" t="s">
        <v>13</v>
      </c>
      <c r="K175" s="74" t="s">
        <v>13</v>
      </c>
      <c r="L175" s="74" t="s">
        <v>13</v>
      </c>
      <c r="M175" s="74" t="s">
        <v>13</v>
      </c>
      <c r="N175" s="74" t="s">
        <v>13</v>
      </c>
      <c r="O175" s="74" t="s">
        <v>13</v>
      </c>
      <c r="P175" s="74" t="s">
        <v>13</v>
      </c>
      <c r="Q175" s="74" t="s">
        <v>13</v>
      </c>
      <c r="R175" s="74" t="s">
        <v>13</v>
      </c>
      <c r="S175" s="74" t="s">
        <v>13</v>
      </c>
      <c r="T175" s="74" t="s">
        <v>13</v>
      </c>
      <c r="U175" s="74" t="s">
        <v>13</v>
      </c>
      <c r="V175" s="74" t="s">
        <v>13</v>
      </c>
      <c r="W175" s="74" t="s">
        <v>13</v>
      </c>
      <c r="X175" s="74" t="s">
        <v>13</v>
      </c>
      <c r="Y175" s="74" t="s">
        <v>13</v>
      </c>
      <c r="Z175" s="74" t="s">
        <v>13</v>
      </c>
      <c r="AA175" s="74" t="s">
        <v>13</v>
      </c>
      <c r="AB175" s="74" t="s">
        <v>13</v>
      </c>
      <c r="AC175" s="74" t="s">
        <v>13</v>
      </c>
    </row>
    <row r="176" spans="1:29" x14ac:dyDescent="0.3">
      <c r="A176" s="74" t="s">
        <v>295</v>
      </c>
      <c r="B176" s="74">
        <v>54</v>
      </c>
      <c r="C176" s="74">
        <v>10007145</v>
      </c>
      <c r="D176" s="74" t="s">
        <v>19</v>
      </c>
      <c r="E176" s="74" t="s">
        <v>107</v>
      </c>
      <c r="F176" s="74">
        <v>830</v>
      </c>
      <c r="G176" s="74">
        <v>4.7</v>
      </c>
      <c r="H176" s="74">
        <v>790</v>
      </c>
      <c r="I176" s="74">
        <v>8.1999999999999993</v>
      </c>
      <c r="J176" s="74">
        <v>6.7</v>
      </c>
      <c r="K176" s="74">
        <v>74.7</v>
      </c>
      <c r="L176" s="74">
        <v>82.6</v>
      </c>
      <c r="M176" s="74">
        <v>85.1</v>
      </c>
      <c r="N176" s="74">
        <v>575</v>
      </c>
      <c r="O176" s="74">
        <v>1.7</v>
      </c>
      <c r="P176" s="74">
        <v>565</v>
      </c>
      <c r="Q176" s="74">
        <v>9.4</v>
      </c>
      <c r="R176" s="74">
        <v>7.6</v>
      </c>
      <c r="S176" s="74">
        <v>73.2</v>
      </c>
      <c r="T176" s="74">
        <v>80.599999999999994</v>
      </c>
      <c r="U176" s="74">
        <v>82.9</v>
      </c>
      <c r="V176" s="74">
        <v>1405</v>
      </c>
      <c r="W176" s="74">
        <v>3.5</v>
      </c>
      <c r="X176" s="74">
        <v>1355</v>
      </c>
      <c r="Y176" s="74">
        <v>8.6999999999999993</v>
      </c>
      <c r="Z176" s="74">
        <v>7.1</v>
      </c>
      <c r="AA176" s="74">
        <v>74.099999999999994</v>
      </c>
      <c r="AB176" s="74">
        <v>81.8</v>
      </c>
      <c r="AC176" s="74">
        <v>84.2</v>
      </c>
    </row>
    <row r="177" spans="1:29" x14ac:dyDescent="0.3">
      <c r="A177" s="74" t="s">
        <v>295</v>
      </c>
      <c r="B177" s="74">
        <v>131</v>
      </c>
      <c r="C177" s="74">
        <v>10002718</v>
      </c>
      <c r="D177" s="74" t="s">
        <v>27</v>
      </c>
      <c r="E177" s="74" t="s">
        <v>109</v>
      </c>
      <c r="F177" s="74">
        <v>740</v>
      </c>
      <c r="G177" s="74">
        <v>4.7</v>
      </c>
      <c r="H177" s="74">
        <v>705</v>
      </c>
      <c r="I177" s="74">
        <v>11.2</v>
      </c>
      <c r="J177" s="74">
        <v>8.9</v>
      </c>
      <c r="K177" s="74">
        <v>63.2</v>
      </c>
      <c r="L177" s="74">
        <v>74</v>
      </c>
      <c r="M177" s="74">
        <v>79.8</v>
      </c>
      <c r="N177" s="74">
        <v>375</v>
      </c>
      <c r="O177" s="74">
        <v>3.5</v>
      </c>
      <c r="P177" s="74">
        <v>360</v>
      </c>
      <c r="Q177" s="74">
        <v>8.8000000000000007</v>
      </c>
      <c r="R177" s="74">
        <v>10.199999999999999</v>
      </c>
      <c r="S177" s="74">
        <v>67.099999999999994</v>
      </c>
      <c r="T177" s="74">
        <v>76</v>
      </c>
      <c r="U177" s="74">
        <v>80.900000000000006</v>
      </c>
      <c r="V177" s="74">
        <v>1115</v>
      </c>
      <c r="W177" s="74">
        <v>4.3</v>
      </c>
      <c r="X177" s="74">
        <v>1065</v>
      </c>
      <c r="Y177" s="74">
        <v>10.4</v>
      </c>
      <c r="Z177" s="74">
        <v>9.4</v>
      </c>
      <c r="AA177" s="74">
        <v>64.5</v>
      </c>
      <c r="AB177" s="74">
        <v>74.7</v>
      </c>
      <c r="AC177" s="74">
        <v>80.2</v>
      </c>
    </row>
    <row r="178" spans="1:29" x14ac:dyDescent="0.3">
      <c r="A178" s="74" t="s">
        <v>295</v>
      </c>
      <c r="B178" s="74">
        <v>59</v>
      </c>
      <c r="C178" s="74">
        <v>10007146</v>
      </c>
      <c r="D178" s="74" t="s">
        <v>27</v>
      </c>
      <c r="E178" s="74" t="s">
        <v>111</v>
      </c>
      <c r="F178" s="74">
        <v>1825</v>
      </c>
      <c r="G178" s="74">
        <v>6.1</v>
      </c>
      <c r="H178" s="74">
        <v>1710</v>
      </c>
      <c r="I178" s="74">
        <v>11.2</v>
      </c>
      <c r="J178" s="74">
        <v>10</v>
      </c>
      <c r="K178" s="74">
        <v>65.599999999999994</v>
      </c>
      <c r="L178" s="74">
        <v>75.8</v>
      </c>
      <c r="M178" s="74">
        <v>78.8</v>
      </c>
      <c r="N178" s="74">
        <v>1360</v>
      </c>
      <c r="O178" s="74">
        <v>5</v>
      </c>
      <c r="P178" s="74">
        <v>1295</v>
      </c>
      <c r="Q178" s="74">
        <v>14.1</v>
      </c>
      <c r="R178" s="74">
        <v>11.1</v>
      </c>
      <c r="S178" s="74">
        <v>64.2</v>
      </c>
      <c r="T178" s="74">
        <v>71.099999999999994</v>
      </c>
      <c r="U178" s="74">
        <v>74.8</v>
      </c>
      <c r="V178" s="74">
        <v>3185</v>
      </c>
      <c r="W178" s="74">
        <v>5.6</v>
      </c>
      <c r="X178" s="74">
        <v>3005</v>
      </c>
      <c r="Y178" s="74">
        <v>12.5</v>
      </c>
      <c r="Z178" s="74">
        <v>10.4</v>
      </c>
      <c r="AA178" s="74">
        <v>65</v>
      </c>
      <c r="AB178" s="74">
        <v>73.8</v>
      </c>
      <c r="AC178" s="74">
        <v>77.099999999999994</v>
      </c>
    </row>
    <row r="179" spans="1:29" x14ac:dyDescent="0.3">
      <c r="A179" s="74" t="s">
        <v>295</v>
      </c>
      <c r="B179" s="74">
        <v>208</v>
      </c>
      <c r="C179" s="74">
        <v>10007825</v>
      </c>
      <c r="D179" s="74" t="s">
        <v>27</v>
      </c>
      <c r="E179" s="74" t="s">
        <v>113</v>
      </c>
      <c r="F179" s="74">
        <v>50</v>
      </c>
      <c r="G179" s="74">
        <v>4.0999999999999996</v>
      </c>
      <c r="H179" s="74">
        <v>45</v>
      </c>
      <c r="I179" s="74" t="s">
        <v>396</v>
      </c>
      <c r="J179" s="74" t="s">
        <v>396</v>
      </c>
      <c r="K179" s="74" t="s">
        <v>396</v>
      </c>
      <c r="L179" s="74" t="s">
        <v>396</v>
      </c>
      <c r="M179" s="74">
        <v>89.4</v>
      </c>
      <c r="N179" s="74">
        <v>55</v>
      </c>
      <c r="O179" s="74">
        <v>1.8</v>
      </c>
      <c r="P179" s="74">
        <v>55</v>
      </c>
      <c r="Q179" s="74" t="s">
        <v>396</v>
      </c>
      <c r="R179" s="74" t="s">
        <v>396</v>
      </c>
      <c r="S179" s="74" t="s">
        <v>396</v>
      </c>
      <c r="T179" s="74" t="s">
        <v>396</v>
      </c>
      <c r="U179" s="74">
        <v>87</v>
      </c>
      <c r="V179" s="74">
        <v>105</v>
      </c>
      <c r="W179" s="74">
        <v>2.9</v>
      </c>
      <c r="X179" s="74">
        <v>100</v>
      </c>
      <c r="Y179" s="74">
        <v>7.9</v>
      </c>
      <c r="Z179" s="74">
        <v>4</v>
      </c>
      <c r="AA179" s="74">
        <v>73.3</v>
      </c>
      <c r="AB179" s="74">
        <v>85.1</v>
      </c>
      <c r="AC179" s="74">
        <v>88.1</v>
      </c>
    </row>
    <row r="180" spans="1:29" x14ac:dyDescent="0.3">
      <c r="A180" s="74" t="s">
        <v>295</v>
      </c>
      <c r="B180" s="74">
        <v>18</v>
      </c>
      <c r="C180" s="74">
        <v>10040812</v>
      </c>
      <c r="D180" s="74" t="s">
        <v>16</v>
      </c>
      <c r="E180" s="74" t="s">
        <v>115</v>
      </c>
      <c r="F180" s="74">
        <v>155</v>
      </c>
      <c r="G180" s="74">
        <v>3.8</v>
      </c>
      <c r="H180" s="74">
        <v>150</v>
      </c>
      <c r="I180" s="74" t="s">
        <v>396</v>
      </c>
      <c r="J180" s="74" t="s">
        <v>396</v>
      </c>
      <c r="K180" s="74">
        <v>77.5</v>
      </c>
      <c r="L180" s="74">
        <v>83.4</v>
      </c>
      <c r="M180" s="74">
        <v>86.8</v>
      </c>
      <c r="N180" s="74">
        <v>150</v>
      </c>
      <c r="O180" s="74">
        <v>0.7</v>
      </c>
      <c r="P180" s="74">
        <v>150</v>
      </c>
      <c r="Q180" s="74" t="s">
        <v>396</v>
      </c>
      <c r="R180" s="74" t="s">
        <v>396</v>
      </c>
      <c r="S180" s="74">
        <v>69.8</v>
      </c>
      <c r="T180" s="74">
        <v>81.900000000000006</v>
      </c>
      <c r="U180" s="74">
        <v>83.9</v>
      </c>
      <c r="V180" s="74">
        <v>305</v>
      </c>
      <c r="W180" s="74">
        <v>2.2999999999999998</v>
      </c>
      <c r="X180" s="74">
        <v>300</v>
      </c>
      <c r="Y180" s="74">
        <v>11.3</v>
      </c>
      <c r="Z180" s="74">
        <v>3.3</v>
      </c>
      <c r="AA180" s="74">
        <v>73.7</v>
      </c>
      <c r="AB180" s="74">
        <v>82.7</v>
      </c>
      <c r="AC180" s="74">
        <v>85.3</v>
      </c>
    </row>
    <row r="181" spans="1:29" x14ac:dyDescent="0.3">
      <c r="A181" s="74" t="s">
        <v>295</v>
      </c>
      <c r="B181" s="74">
        <v>60</v>
      </c>
      <c r="C181" s="74">
        <v>10007147</v>
      </c>
      <c r="D181" s="74" t="s">
        <v>11</v>
      </c>
      <c r="E181" s="74" t="s">
        <v>117</v>
      </c>
      <c r="F181" s="74">
        <v>1930</v>
      </c>
      <c r="G181" s="74">
        <v>4.0999999999999996</v>
      </c>
      <c r="H181" s="74">
        <v>1850</v>
      </c>
      <c r="I181" s="74">
        <v>8.8000000000000007</v>
      </c>
      <c r="J181" s="74">
        <v>8.8000000000000007</v>
      </c>
      <c r="K181" s="74">
        <v>69.900000000000006</v>
      </c>
      <c r="L181" s="74">
        <v>79.5</v>
      </c>
      <c r="M181" s="74">
        <v>82.4</v>
      </c>
      <c r="N181" s="74">
        <v>1435</v>
      </c>
      <c r="O181" s="74">
        <v>2.4</v>
      </c>
      <c r="P181" s="74">
        <v>1400</v>
      </c>
      <c r="Q181" s="74">
        <v>9.1</v>
      </c>
      <c r="R181" s="74">
        <v>9.6</v>
      </c>
      <c r="S181" s="74">
        <v>73.400000000000006</v>
      </c>
      <c r="T181" s="74">
        <v>79.5</v>
      </c>
      <c r="U181" s="74">
        <v>81.400000000000006</v>
      </c>
      <c r="V181" s="74">
        <v>3365</v>
      </c>
      <c r="W181" s="74">
        <v>3.4</v>
      </c>
      <c r="X181" s="74">
        <v>3250</v>
      </c>
      <c r="Y181" s="74">
        <v>8.9</v>
      </c>
      <c r="Z181" s="74">
        <v>9.1</v>
      </c>
      <c r="AA181" s="74">
        <v>71.400000000000006</v>
      </c>
      <c r="AB181" s="74">
        <v>79.5</v>
      </c>
      <c r="AC181" s="74">
        <v>82</v>
      </c>
    </row>
    <row r="182" spans="1:29" x14ac:dyDescent="0.3">
      <c r="A182" s="74" t="s">
        <v>295</v>
      </c>
      <c r="B182" s="74">
        <v>205</v>
      </c>
      <c r="C182" s="74">
        <v>10007765</v>
      </c>
      <c r="D182" s="74" t="s">
        <v>27</v>
      </c>
      <c r="E182" s="74" t="s">
        <v>119</v>
      </c>
      <c r="F182" s="74">
        <v>55</v>
      </c>
      <c r="G182" s="74">
        <v>1.9</v>
      </c>
      <c r="H182" s="74">
        <v>55</v>
      </c>
      <c r="I182" s="74" t="s">
        <v>396</v>
      </c>
      <c r="J182" s="74" t="s">
        <v>396</v>
      </c>
      <c r="K182" s="74" t="s">
        <v>396</v>
      </c>
      <c r="L182" s="74" t="s">
        <v>396</v>
      </c>
      <c r="M182" s="74" t="s">
        <v>396</v>
      </c>
      <c r="N182" s="74">
        <v>65</v>
      </c>
      <c r="O182" s="74">
        <v>6.3</v>
      </c>
      <c r="P182" s="74">
        <v>60</v>
      </c>
      <c r="Q182" s="74" t="s">
        <v>396</v>
      </c>
      <c r="R182" s="74" t="s">
        <v>396</v>
      </c>
      <c r="S182" s="74" t="s">
        <v>396</v>
      </c>
      <c r="T182" s="74" t="s">
        <v>396</v>
      </c>
      <c r="U182" s="74" t="s">
        <v>396</v>
      </c>
      <c r="V182" s="74">
        <v>115</v>
      </c>
      <c r="W182" s="74">
        <v>4.3</v>
      </c>
      <c r="X182" s="74">
        <v>110</v>
      </c>
      <c r="Y182" s="74" t="s">
        <v>396</v>
      </c>
      <c r="Z182" s="74" t="s">
        <v>396</v>
      </c>
      <c r="AA182" s="74">
        <v>55.4</v>
      </c>
      <c r="AB182" s="74">
        <v>75</v>
      </c>
      <c r="AC182" s="74">
        <v>83.9</v>
      </c>
    </row>
    <row r="183" spans="1:29" x14ac:dyDescent="0.3">
      <c r="A183" s="74" t="s">
        <v>295</v>
      </c>
      <c r="B183" s="74">
        <v>61</v>
      </c>
      <c r="C183" s="74">
        <v>10007148</v>
      </c>
      <c r="D183" s="74" t="s">
        <v>46</v>
      </c>
      <c r="E183" s="74" t="s">
        <v>121</v>
      </c>
      <c r="F183" s="74">
        <v>1660</v>
      </c>
      <c r="G183" s="74">
        <v>2.5</v>
      </c>
      <c r="H183" s="74">
        <v>1620</v>
      </c>
      <c r="I183" s="74">
        <v>8.1999999999999993</v>
      </c>
      <c r="J183" s="74">
        <v>7.8</v>
      </c>
      <c r="K183" s="74">
        <v>70.5</v>
      </c>
      <c r="L183" s="74">
        <v>80.3</v>
      </c>
      <c r="M183" s="74">
        <v>83.9</v>
      </c>
      <c r="N183" s="74">
        <v>1195</v>
      </c>
      <c r="O183" s="74">
        <v>1.8</v>
      </c>
      <c r="P183" s="74">
        <v>1175</v>
      </c>
      <c r="Q183" s="74">
        <v>9.1999999999999993</v>
      </c>
      <c r="R183" s="74">
        <v>9.9</v>
      </c>
      <c r="S183" s="74">
        <v>70.400000000000006</v>
      </c>
      <c r="T183" s="74">
        <v>77.900000000000006</v>
      </c>
      <c r="U183" s="74">
        <v>80.900000000000006</v>
      </c>
      <c r="V183" s="74">
        <v>2855</v>
      </c>
      <c r="W183" s="74">
        <v>2.2000000000000002</v>
      </c>
      <c r="X183" s="74">
        <v>2795</v>
      </c>
      <c r="Y183" s="74">
        <v>8.6</v>
      </c>
      <c r="Z183" s="74">
        <v>8.6999999999999993</v>
      </c>
      <c r="AA183" s="74">
        <v>70.400000000000006</v>
      </c>
      <c r="AB183" s="74">
        <v>79.3</v>
      </c>
      <c r="AC183" s="74">
        <v>82.7</v>
      </c>
    </row>
    <row r="184" spans="1:29" x14ac:dyDescent="0.3">
      <c r="A184" s="74" t="s">
        <v>295</v>
      </c>
      <c r="B184" s="74">
        <v>120</v>
      </c>
      <c r="C184" s="74">
        <v>10007149</v>
      </c>
      <c r="D184" s="74" t="s">
        <v>46</v>
      </c>
      <c r="E184" s="74" t="s">
        <v>123</v>
      </c>
      <c r="F184" s="74">
        <v>1565</v>
      </c>
      <c r="G184" s="74">
        <v>4.8</v>
      </c>
      <c r="H184" s="74">
        <v>1490</v>
      </c>
      <c r="I184" s="74">
        <v>9.1</v>
      </c>
      <c r="J184" s="74">
        <v>6.2</v>
      </c>
      <c r="K184" s="74">
        <v>67.8</v>
      </c>
      <c r="L184" s="74">
        <v>80.7</v>
      </c>
      <c r="M184" s="74">
        <v>84.7</v>
      </c>
      <c r="N184" s="74">
        <v>1275</v>
      </c>
      <c r="O184" s="74">
        <v>2</v>
      </c>
      <c r="P184" s="74">
        <v>1250</v>
      </c>
      <c r="Q184" s="74">
        <v>7.9</v>
      </c>
      <c r="R184" s="74">
        <v>9.5</v>
      </c>
      <c r="S184" s="74">
        <v>69.3</v>
      </c>
      <c r="T184" s="74">
        <v>78.900000000000006</v>
      </c>
      <c r="U184" s="74">
        <v>82.5</v>
      </c>
      <c r="V184" s="74">
        <v>2840</v>
      </c>
      <c r="W184" s="74">
        <v>3.6</v>
      </c>
      <c r="X184" s="74">
        <v>2740</v>
      </c>
      <c r="Y184" s="74">
        <v>8.5</v>
      </c>
      <c r="Z184" s="74">
        <v>7.7</v>
      </c>
      <c r="AA184" s="74">
        <v>68.400000000000006</v>
      </c>
      <c r="AB184" s="74">
        <v>79.900000000000006</v>
      </c>
      <c r="AC184" s="74">
        <v>83.7</v>
      </c>
    </row>
    <row r="185" spans="1:29" x14ac:dyDescent="0.3">
      <c r="A185" s="74" t="s">
        <v>295</v>
      </c>
      <c r="B185" s="74">
        <v>132</v>
      </c>
      <c r="C185" s="74">
        <v>10003270</v>
      </c>
      <c r="D185" s="74" t="s">
        <v>27</v>
      </c>
      <c r="E185" s="74" t="s">
        <v>125</v>
      </c>
      <c r="F185" s="74">
        <v>565</v>
      </c>
      <c r="G185" s="74">
        <v>2.2999999999999998</v>
      </c>
      <c r="H185" s="74">
        <v>550</v>
      </c>
      <c r="I185" s="74" t="s">
        <v>396</v>
      </c>
      <c r="J185" s="74" t="s">
        <v>396</v>
      </c>
      <c r="K185" s="74" t="s">
        <v>396</v>
      </c>
      <c r="L185" s="74" t="s">
        <v>396</v>
      </c>
      <c r="M185" s="74" t="s">
        <v>396</v>
      </c>
      <c r="N185" s="74">
        <v>1050</v>
      </c>
      <c r="O185" s="74">
        <v>1</v>
      </c>
      <c r="P185" s="74">
        <v>1040</v>
      </c>
      <c r="Q185" s="74" t="s">
        <v>396</v>
      </c>
      <c r="R185" s="74" t="s">
        <v>396</v>
      </c>
      <c r="S185" s="74" t="s">
        <v>396</v>
      </c>
      <c r="T185" s="74" t="s">
        <v>396</v>
      </c>
      <c r="U185" s="74" t="s">
        <v>396</v>
      </c>
      <c r="V185" s="74">
        <v>1615</v>
      </c>
      <c r="W185" s="74">
        <v>1.5</v>
      </c>
      <c r="X185" s="74">
        <v>1590</v>
      </c>
      <c r="Y185" s="74">
        <v>9.5</v>
      </c>
      <c r="Z185" s="74">
        <v>7.5</v>
      </c>
      <c r="AA185" s="74">
        <v>60.7</v>
      </c>
      <c r="AB185" s="74">
        <v>74.400000000000006</v>
      </c>
      <c r="AC185" s="74">
        <v>83</v>
      </c>
    </row>
    <row r="186" spans="1:29" x14ac:dyDescent="0.3">
      <c r="A186" s="74" t="s">
        <v>295</v>
      </c>
      <c r="B186" s="74">
        <v>121</v>
      </c>
      <c r="C186" s="74">
        <v>10007767</v>
      </c>
      <c r="D186" s="74" t="s">
        <v>16</v>
      </c>
      <c r="E186" s="74" t="s">
        <v>127</v>
      </c>
      <c r="F186" s="74">
        <v>720</v>
      </c>
      <c r="G186" s="74">
        <v>3</v>
      </c>
      <c r="H186" s="74">
        <v>700</v>
      </c>
      <c r="I186" s="74" t="s">
        <v>396</v>
      </c>
      <c r="J186" s="74" t="s">
        <v>396</v>
      </c>
      <c r="K186" s="74">
        <v>65</v>
      </c>
      <c r="L186" s="74">
        <v>79.3</v>
      </c>
      <c r="M186" s="74">
        <v>84</v>
      </c>
      <c r="N186" s="74">
        <v>540</v>
      </c>
      <c r="O186" s="74">
        <v>1.5</v>
      </c>
      <c r="P186" s="74">
        <v>530</v>
      </c>
      <c r="Q186" s="74" t="s">
        <v>396</v>
      </c>
      <c r="R186" s="74" t="s">
        <v>396</v>
      </c>
      <c r="S186" s="74">
        <v>66.8</v>
      </c>
      <c r="T186" s="74">
        <v>77.900000000000006</v>
      </c>
      <c r="U186" s="74">
        <v>82.1</v>
      </c>
      <c r="V186" s="74">
        <v>1260</v>
      </c>
      <c r="W186" s="74">
        <v>2.4</v>
      </c>
      <c r="X186" s="74">
        <v>1230</v>
      </c>
      <c r="Y186" s="74">
        <v>8.1999999999999993</v>
      </c>
      <c r="Z186" s="74">
        <v>8.6</v>
      </c>
      <c r="AA186" s="74">
        <v>65.8</v>
      </c>
      <c r="AB186" s="74">
        <v>78.7</v>
      </c>
      <c r="AC186" s="74">
        <v>83.2</v>
      </c>
    </row>
    <row r="187" spans="1:29" x14ac:dyDescent="0.3">
      <c r="A187" s="74" t="s">
        <v>295</v>
      </c>
      <c r="B187" s="74">
        <v>122</v>
      </c>
      <c r="C187" s="74">
        <v>10007150</v>
      </c>
      <c r="D187" s="74" t="s">
        <v>49</v>
      </c>
      <c r="E187" s="74" t="s">
        <v>129</v>
      </c>
      <c r="F187" s="74">
        <v>1690</v>
      </c>
      <c r="G187" s="74">
        <v>3.2</v>
      </c>
      <c r="H187" s="74">
        <v>1635</v>
      </c>
      <c r="I187" s="74">
        <v>8.3000000000000007</v>
      </c>
      <c r="J187" s="74">
        <v>8.1999999999999993</v>
      </c>
      <c r="K187" s="74">
        <v>66.599999999999994</v>
      </c>
      <c r="L187" s="74">
        <v>78.400000000000006</v>
      </c>
      <c r="M187" s="74">
        <v>83.5</v>
      </c>
      <c r="N187" s="74">
        <v>1360</v>
      </c>
      <c r="O187" s="74">
        <v>1.8</v>
      </c>
      <c r="P187" s="74">
        <v>1335</v>
      </c>
      <c r="Q187" s="74">
        <v>9.8000000000000007</v>
      </c>
      <c r="R187" s="74">
        <v>7.7</v>
      </c>
      <c r="S187" s="74">
        <v>70</v>
      </c>
      <c r="T187" s="74">
        <v>79</v>
      </c>
      <c r="U187" s="74">
        <v>82.5</v>
      </c>
      <c r="V187" s="74">
        <v>3050</v>
      </c>
      <c r="W187" s="74">
        <v>2.6</v>
      </c>
      <c r="X187" s="74">
        <v>2975</v>
      </c>
      <c r="Y187" s="74">
        <v>9</v>
      </c>
      <c r="Z187" s="74">
        <v>8</v>
      </c>
      <c r="AA187" s="74">
        <v>68.099999999999994</v>
      </c>
      <c r="AB187" s="74">
        <v>78.7</v>
      </c>
      <c r="AC187" s="74">
        <v>83</v>
      </c>
    </row>
    <row r="188" spans="1:29" x14ac:dyDescent="0.3">
      <c r="A188" s="74" t="s">
        <v>295</v>
      </c>
      <c r="B188" s="74">
        <v>134</v>
      </c>
      <c r="C188" s="74">
        <v>10003645</v>
      </c>
      <c r="D188" s="74" t="s">
        <v>27</v>
      </c>
      <c r="E188" s="74" t="s">
        <v>131</v>
      </c>
      <c r="F188" s="74">
        <v>1695</v>
      </c>
      <c r="G188" s="74">
        <v>2.8</v>
      </c>
      <c r="H188" s="74">
        <v>1650</v>
      </c>
      <c r="I188" s="74">
        <v>7.4</v>
      </c>
      <c r="J188" s="74">
        <v>8.5</v>
      </c>
      <c r="K188" s="74">
        <v>59.4</v>
      </c>
      <c r="L188" s="74">
        <v>78.900000000000006</v>
      </c>
      <c r="M188" s="74">
        <v>84.1</v>
      </c>
      <c r="N188" s="74">
        <v>1065</v>
      </c>
      <c r="O188" s="74">
        <v>2</v>
      </c>
      <c r="P188" s="74">
        <v>1045</v>
      </c>
      <c r="Q188" s="74">
        <v>9.1</v>
      </c>
      <c r="R188" s="74">
        <v>7</v>
      </c>
      <c r="S188" s="74">
        <v>59.6</v>
      </c>
      <c r="T188" s="74">
        <v>77.400000000000006</v>
      </c>
      <c r="U188" s="74">
        <v>83.9</v>
      </c>
      <c r="V188" s="74">
        <v>2765</v>
      </c>
      <c r="W188" s="74">
        <v>2.5</v>
      </c>
      <c r="X188" s="74">
        <v>2695</v>
      </c>
      <c r="Y188" s="74">
        <v>8.1</v>
      </c>
      <c r="Z188" s="74">
        <v>7.9</v>
      </c>
      <c r="AA188" s="74">
        <v>59.4</v>
      </c>
      <c r="AB188" s="74">
        <v>78.3</v>
      </c>
      <c r="AC188" s="74">
        <v>84</v>
      </c>
    </row>
    <row r="189" spans="1:29" x14ac:dyDescent="0.3">
      <c r="A189" s="74" t="s">
        <v>295</v>
      </c>
      <c r="B189" s="74">
        <v>63</v>
      </c>
      <c r="C189" s="74">
        <v>10003678</v>
      </c>
      <c r="D189" s="74" t="s">
        <v>27</v>
      </c>
      <c r="E189" s="74" t="s">
        <v>133</v>
      </c>
      <c r="F189" s="74">
        <v>2015</v>
      </c>
      <c r="G189" s="74">
        <v>4.5</v>
      </c>
      <c r="H189" s="74">
        <v>1925</v>
      </c>
      <c r="I189" s="74">
        <v>12.1</v>
      </c>
      <c r="J189" s="74">
        <v>8.6</v>
      </c>
      <c r="K189" s="74">
        <v>67</v>
      </c>
      <c r="L189" s="74">
        <v>76.2</v>
      </c>
      <c r="M189" s="74">
        <v>79.3</v>
      </c>
      <c r="N189" s="74">
        <v>1660</v>
      </c>
      <c r="O189" s="74">
        <v>3.6</v>
      </c>
      <c r="P189" s="74">
        <v>1600</v>
      </c>
      <c r="Q189" s="74">
        <v>10.5</v>
      </c>
      <c r="R189" s="74">
        <v>10.6</v>
      </c>
      <c r="S189" s="74">
        <v>70</v>
      </c>
      <c r="T189" s="74">
        <v>75.7</v>
      </c>
      <c r="U189" s="74">
        <v>79</v>
      </c>
      <c r="V189" s="74">
        <v>3675</v>
      </c>
      <c r="W189" s="74">
        <v>4.0999999999999996</v>
      </c>
      <c r="X189" s="74">
        <v>3525</v>
      </c>
      <c r="Y189" s="74">
        <v>11.3</v>
      </c>
      <c r="Z189" s="74">
        <v>9.5</v>
      </c>
      <c r="AA189" s="74">
        <v>68.400000000000006</v>
      </c>
      <c r="AB189" s="74">
        <v>76</v>
      </c>
      <c r="AC189" s="74">
        <v>79.2</v>
      </c>
    </row>
    <row r="190" spans="1:29" x14ac:dyDescent="0.3">
      <c r="A190" s="74" t="s">
        <v>295</v>
      </c>
      <c r="B190" s="74">
        <v>123</v>
      </c>
      <c r="C190" s="74">
        <v>10007768</v>
      </c>
      <c r="D190" s="74" t="s">
        <v>39</v>
      </c>
      <c r="E190" s="74" t="s">
        <v>135</v>
      </c>
      <c r="F190" s="74">
        <v>1175</v>
      </c>
      <c r="G190" s="74">
        <v>2.9</v>
      </c>
      <c r="H190" s="74">
        <v>1140</v>
      </c>
      <c r="I190" s="74" t="s">
        <v>396</v>
      </c>
      <c r="J190" s="74" t="s">
        <v>396</v>
      </c>
      <c r="K190" s="74">
        <v>69.099999999999994</v>
      </c>
      <c r="L190" s="74">
        <v>81.2</v>
      </c>
      <c r="M190" s="74">
        <v>85.8</v>
      </c>
      <c r="N190" s="74">
        <v>925</v>
      </c>
      <c r="O190" s="74">
        <v>1.4</v>
      </c>
      <c r="P190" s="74">
        <v>915</v>
      </c>
      <c r="Q190" s="74" t="s">
        <v>396</v>
      </c>
      <c r="R190" s="74" t="s">
        <v>396</v>
      </c>
      <c r="S190" s="74">
        <v>68.599999999999994</v>
      </c>
      <c r="T190" s="74">
        <v>77.5</v>
      </c>
      <c r="U190" s="74">
        <v>83.7</v>
      </c>
      <c r="V190" s="74">
        <v>2100</v>
      </c>
      <c r="W190" s="74">
        <v>2.2000000000000002</v>
      </c>
      <c r="X190" s="74">
        <v>2055</v>
      </c>
      <c r="Y190" s="74">
        <v>8.1</v>
      </c>
      <c r="Z190" s="74">
        <v>7.1</v>
      </c>
      <c r="AA190" s="74">
        <v>68.900000000000006</v>
      </c>
      <c r="AB190" s="74">
        <v>79.599999999999994</v>
      </c>
      <c r="AC190" s="74">
        <v>84.9</v>
      </c>
    </row>
    <row r="191" spans="1:29" x14ac:dyDescent="0.3">
      <c r="A191" s="74" t="s">
        <v>295</v>
      </c>
      <c r="B191" s="74">
        <v>211</v>
      </c>
      <c r="C191" s="74">
        <v>10003854</v>
      </c>
      <c r="D191" s="74" t="s">
        <v>46</v>
      </c>
      <c r="E191" s="74" t="s">
        <v>137</v>
      </c>
      <c r="F191" s="74" t="s">
        <v>13</v>
      </c>
      <c r="G191" s="74" t="s">
        <v>13</v>
      </c>
      <c r="H191" s="74" t="s">
        <v>13</v>
      </c>
      <c r="I191" s="74" t="s">
        <v>13</v>
      </c>
      <c r="J191" s="74" t="s">
        <v>13</v>
      </c>
      <c r="K191" s="74" t="s">
        <v>13</v>
      </c>
      <c r="L191" s="74" t="s">
        <v>13</v>
      </c>
      <c r="M191" s="74" t="s">
        <v>13</v>
      </c>
      <c r="N191" s="74" t="s">
        <v>13</v>
      </c>
      <c r="O191" s="74" t="s">
        <v>13</v>
      </c>
      <c r="P191" s="74" t="s">
        <v>13</v>
      </c>
      <c r="Q191" s="74" t="s">
        <v>13</v>
      </c>
      <c r="R191" s="74" t="s">
        <v>13</v>
      </c>
      <c r="S191" s="74" t="s">
        <v>13</v>
      </c>
      <c r="T191" s="74" t="s">
        <v>13</v>
      </c>
      <c r="U191" s="74" t="s">
        <v>13</v>
      </c>
      <c r="V191" s="74" t="s">
        <v>13</v>
      </c>
      <c r="W191" s="74" t="s">
        <v>13</v>
      </c>
      <c r="X191" s="74" t="s">
        <v>13</v>
      </c>
      <c r="Y191" s="74" t="s">
        <v>13</v>
      </c>
      <c r="Z191" s="74" t="s">
        <v>13</v>
      </c>
      <c r="AA191" s="74" t="s">
        <v>13</v>
      </c>
      <c r="AB191" s="74" t="s">
        <v>13</v>
      </c>
      <c r="AC191" s="74" t="s">
        <v>13</v>
      </c>
    </row>
    <row r="192" spans="1:29" x14ac:dyDescent="0.3">
      <c r="A192" s="74" t="s">
        <v>295</v>
      </c>
      <c r="B192" s="74">
        <v>64</v>
      </c>
      <c r="C192" s="74">
        <v>10003861</v>
      </c>
      <c r="D192" s="74" t="s">
        <v>46</v>
      </c>
      <c r="E192" s="74" t="s">
        <v>139</v>
      </c>
      <c r="F192" s="74">
        <v>2525</v>
      </c>
      <c r="G192" s="74">
        <v>3.1</v>
      </c>
      <c r="H192" s="74">
        <v>2450</v>
      </c>
      <c r="I192" s="74">
        <v>10.199999999999999</v>
      </c>
      <c r="J192" s="74">
        <v>7.7</v>
      </c>
      <c r="K192" s="74">
        <v>70</v>
      </c>
      <c r="L192" s="74">
        <v>79.3</v>
      </c>
      <c r="M192" s="74">
        <v>82.1</v>
      </c>
      <c r="N192" s="74">
        <v>2245</v>
      </c>
      <c r="O192" s="74">
        <v>2.8</v>
      </c>
      <c r="P192" s="74">
        <v>2185</v>
      </c>
      <c r="Q192" s="74">
        <v>11.3</v>
      </c>
      <c r="R192" s="74">
        <v>9.8000000000000007</v>
      </c>
      <c r="S192" s="74">
        <v>69.5</v>
      </c>
      <c r="T192" s="74">
        <v>76.2</v>
      </c>
      <c r="U192" s="74">
        <v>78.900000000000006</v>
      </c>
      <c r="V192" s="74">
        <v>4775</v>
      </c>
      <c r="W192" s="74">
        <v>3</v>
      </c>
      <c r="X192" s="74">
        <v>4635</v>
      </c>
      <c r="Y192" s="74">
        <v>10.7</v>
      </c>
      <c r="Z192" s="74">
        <v>8.6999999999999993</v>
      </c>
      <c r="AA192" s="74">
        <v>69.8</v>
      </c>
      <c r="AB192" s="74">
        <v>77.900000000000006</v>
      </c>
      <c r="AC192" s="74">
        <v>80.599999999999994</v>
      </c>
    </row>
    <row r="193" spans="1:29" x14ac:dyDescent="0.3">
      <c r="A193" s="74" t="s">
        <v>295</v>
      </c>
      <c r="B193" s="74">
        <v>124</v>
      </c>
      <c r="C193" s="74">
        <v>10007795</v>
      </c>
      <c r="D193" s="74" t="s">
        <v>46</v>
      </c>
      <c r="E193" s="74" t="s">
        <v>141</v>
      </c>
      <c r="F193" s="74">
        <v>3405</v>
      </c>
      <c r="G193" s="74">
        <v>3.8</v>
      </c>
      <c r="H193" s="74">
        <v>3275</v>
      </c>
      <c r="I193" s="74">
        <v>7.9</v>
      </c>
      <c r="J193" s="74">
        <v>7.3</v>
      </c>
      <c r="K193" s="74">
        <v>67.099999999999994</v>
      </c>
      <c r="L193" s="74">
        <v>79.8</v>
      </c>
      <c r="M193" s="74">
        <v>84.8</v>
      </c>
      <c r="N193" s="74">
        <v>2250</v>
      </c>
      <c r="O193" s="74">
        <v>2.6</v>
      </c>
      <c r="P193" s="74">
        <v>2190</v>
      </c>
      <c r="Q193" s="74">
        <v>10.3</v>
      </c>
      <c r="R193" s="74">
        <v>7.8</v>
      </c>
      <c r="S193" s="74">
        <v>67.900000000000006</v>
      </c>
      <c r="T193" s="74">
        <v>77.2</v>
      </c>
      <c r="U193" s="74">
        <v>81.900000000000006</v>
      </c>
      <c r="V193" s="74">
        <v>5650</v>
      </c>
      <c r="W193" s="74">
        <v>3.3</v>
      </c>
      <c r="X193" s="74">
        <v>5465</v>
      </c>
      <c r="Y193" s="74">
        <v>8.9</v>
      </c>
      <c r="Z193" s="74">
        <v>7.5</v>
      </c>
      <c r="AA193" s="74">
        <v>67.400000000000006</v>
      </c>
      <c r="AB193" s="74">
        <v>78.7</v>
      </c>
      <c r="AC193" s="74">
        <v>83.6</v>
      </c>
    </row>
    <row r="194" spans="1:29" x14ac:dyDescent="0.3">
      <c r="A194" s="74" t="s">
        <v>295</v>
      </c>
      <c r="B194" s="74">
        <v>40</v>
      </c>
      <c r="C194" s="74">
        <v>10003863</v>
      </c>
      <c r="D194" s="74" t="s">
        <v>46</v>
      </c>
      <c r="E194" s="74" t="s">
        <v>143</v>
      </c>
      <c r="F194" s="74">
        <v>375</v>
      </c>
      <c r="G194" s="74">
        <v>2.7</v>
      </c>
      <c r="H194" s="74">
        <v>365</v>
      </c>
      <c r="I194" s="74" t="s">
        <v>396</v>
      </c>
      <c r="J194" s="74" t="s">
        <v>396</v>
      </c>
      <c r="K194" s="74" t="s">
        <v>396</v>
      </c>
      <c r="L194" s="74" t="s">
        <v>396</v>
      </c>
      <c r="M194" s="74">
        <v>84.7</v>
      </c>
      <c r="N194" s="74">
        <v>190</v>
      </c>
      <c r="O194" s="74">
        <v>2.1</v>
      </c>
      <c r="P194" s="74">
        <v>185</v>
      </c>
      <c r="Q194" s="74" t="s">
        <v>396</v>
      </c>
      <c r="R194" s="74" t="s">
        <v>396</v>
      </c>
      <c r="S194" s="74" t="s">
        <v>396</v>
      </c>
      <c r="T194" s="74" t="s">
        <v>396</v>
      </c>
      <c r="U194" s="74">
        <v>80.5</v>
      </c>
      <c r="V194" s="74">
        <v>565</v>
      </c>
      <c r="W194" s="74">
        <v>2.5</v>
      </c>
      <c r="X194" s="74">
        <v>550</v>
      </c>
      <c r="Y194" s="74">
        <v>8.6999999999999993</v>
      </c>
      <c r="Z194" s="74">
        <v>8</v>
      </c>
      <c r="AA194" s="74">
        <v>73.7</v>
      </c>
      <c r="AB194" s="74">
        <v>81.5</v>
      </c>
      <c r="AC194" s="74">
        <v>83.3</v>
      </c>
    </row>
    <row r="195" spans="1:29" x14ac:dyDescent="0.3">
      <c r="A195" s="74" t="s">
        <v>295</v>
      </c>
      <c r="B195" s="74">
        <v>125</v>
      </c>
      <c r="C195" s="74">
        <v>10007796</v>
      </c>
      <c r="D195" s="74" t="s">
        <v>36</v>
      </c>
      <c r="E195" s="74" t="s">
        <v>145</v>
      </c>
      <c r="F195" s="74">
        <v>1140</v>
      </c>
      <c r="G195" s="74">
        <v>4.0999999999999996</v>
      </c>
      <c r="H195" s="74">
        <v>1095</v>
      </c>
      <c r="I195" s="74">
        <v>8.5</v>
      </c>
      <c r="J195" s="74">
        <v>9</v>
      </c>
      <c r="K195" s="74">
        <v>65.3</v>
      </c>
      <c r="L195" s="74">
        <v>78.900000000000006</v>
      </c>
      <c r="M195" s="74">
        <v>82.4</v>
      </c>
      <c r="N195" s="74">
        <v>1090</v>
      </c>
      <c r="O195" s="74">
        <v>2.4</v>
      </c>
      <c r="P195" s="74">
        <v>1060</v>
      </c>
      <c r="Q195" s="74">
        <v>8.5</v>
      </c>
      <c r="R195" s="74">
        <v>10.3</v>
      </c>
      <c r="S195" s="74">
        <v>65.5</v>
      </c>
      <c r="T195" s="74">
        <v>75.900000000000006</v>
      </c>
      <c r="U195" s="74">
        <v>81.3</v>
      </c>
      <c r="V195" s="74">
        <v>2230</v>
      </c>
      <c r="W195" s="74">
        <v>3.3</v>
      </c>
      <c r="X195" s="74">
        <v>2155</v>
      </c>
      <c r="Y195" s="74">
        <v>8.5</v>
      </c>
      <c r="Z195" s="74">
        <v>9.6</v>
      </c>
      <c r="AA195" s="74">
        <v>65.400000000000006</v>
      </c>
      <c r="AB195" s="74">
        <v>77.400000000000006</v>
      </c>
      <c r="AC195" s="74">
        <v>81.900000000000006</v>
      </c>
    </row>
    <row r="196" spans="1:29" x14ac:dyDescent="0.3">
      <c r="A196" s="74" t="s">
        <v>295</v>
      </c>
      <c r="B196" s="74">
        <v>62</v>
      </c>
      <c r="C196" s="74">
        <v>10007151</v>
      </c>
      <c r="D196" s="74" t="s">
        <v>36</v>
      </c>
      <c r="E196" s="74" t="s">
        <v>147</v>
      </c>
      <c r="F196" s="74">
        <v>1405</v>
      </c>
      <c r="G196" s="74">
        <v>3.7</v>
      </c>
      <c r="H196" s="74">
        <v>1350</v>
      </c>
      <c r="I196" s="74">
        <v>7.8</v>
      </c>
      <c r="J196" s="74">
        <v>7.1</v>
      </c>
      <c r="K196" s="74">
        <v>72.599999999999994</v>
      </c>
      <c r="L196" s="74">
        <v>82.3</v>
      </c>
      <c r="M196" s="74">
        <v>85.1</v>
      </c>
      <c r="N196" s="74">
        <v>930</v>
      </c>
      <c r="O196" s="74">
        <v>2.6</v>
      </c>
      <c r="P196" s="74">
        <v>910</v>
      </c>
      <c r="Q196" s="74">
        <v>7.4</v>
      </c>
      <c r="R196" s="74">
        <v>7.6</v>
      </c>
      <c r="S196" s="74">
        <v>71.099999999999994</v>
      </c>
      <c r="T196" s="74">
        <v>82</v>
      </c>
      <c r="U196" s="74">
        <v>85</v>
      </c>
      <c r="V196" s="74">
        <v>2335</v>
      </c>
      <c r="W196" s="74">
        <v>3.3</v>
      </c>
      <c r="X196" s="74">
        <v>2260</v>
      </c>
      <c r="Y196" s="74">
        <v>7.6</v>
      </c>
      <c r="Z196" s="74">
        <v>7.3</v>
      </c>
      <c r="AA196" s="74">
        <v>72</v>
      </c>
      <c r="AB196" s="74">
        <v>82.2</v>
      </c>
      <c r="AC196" s="74">
        <v>85.1</v>
      </c>
    </row>
    <row r="197" spans="1:29" x14ac:dyDescent="0.3">
      <c r="A197" s="74" t="s">
        <v>295</v>
      </c>
      <c r="B197" s="74">
        <v>23</v>
      </c>
      <c r="C197" s="74">
        <v>10003956</v>
      </c>
      <c r="D197" s="74" t="s">
        <v>39</v>
      </c>
      <c r="E197" s="74" t="s">
        <v>149</v>
      </c>
      <c r="F197" s="74">
        <v>925</v>
      </c>
      <c r="G197" s="74">
        <v>2.4</v>
      </c>
      <c r="H197" s="74">
        <v>905</v>
      </c>
      <c r="I197" s="74">
        <v>9.9</v>
      </c>
      <c r="J197" s="74">
        <v>9.1</v>
      </c>
      <c r="K197" s="74">
        <v>69</v>
      </c>
      <c r="L197" s="74">
        <v>78.400000000000006</v>
      </c>
      <c r="M197" s="74">
        <v>81.099999999999994</v>
      </c>
      <c r="N197" s="74">
        <v>300</v>
      </c>
      <c r="O197" s="74">
        <v>2.2999999999999998</v>
      </c>
      <c r="P197" s="74">
        <v>295</v>
      </c>
      <c r="Q197" s="74">
        <v>8.5</v>
      </c>
      <c r="R197" s="74">
        <v>11.9</v>
      </c>
      <c r="S197" s="74">
        <v>71.5</v>
      </c>
      <c r="T197" s="74">
        <v>77.3</v>
      </c>
      <c r="U197" s="74">
        <v>79.7</v>
      </c>
      <c r="V197" s="74">
        <v>1225</v>
      </c>
      <c r="W197" s="74">
        <v>2.4</v>
      </c>
      <c r="X197" s="74">
        <v>1200</v>
      </c>
      <c r="Y197" s="74">
        <v>9.5</v>
      </c>
      <c r="Z197" s="74">
        <v>9.8000000000000007</v>
      </c>
      <c r="AA197" s="74">
        <v>69.599999999999994</v>
      </c>
      <c r="AB197" s="74">
        <v>78.099999999999994</v>
      </c>
      <c r="AC197" s="74">
        <v>80.7</v>
      </c>
    </row>
    <row r="198" spans="1:29" x14ac:dyDescent="0.3">
      <c r="A198" s="74" t="s">
        <v>295</v>
      </c>
      <c r="B198" s="74">
        <v>65</v>
      </c>
      <c r="C198" s="74">
        <v>10003957</v>
      </c>
      <c r="D198" s="74" t="s">
        <v>39</v>
      </c>
      <c r="E198" s="74" t="s">
        <v>151</v>
      </c>
      <c r="F198" s="74">
        <v>2315</v>
      </c>
      <c r="G198" s="74">
        <v>3.8</v>
      </c>
      <c r="H198" s="74">
        <v>2225</v>
      </c>
      <c r="I198" s="74">
        <v>10.1</v>
      </c>
      <c r="J198" s="74">
        <v>8</v>
      </c>
      <c r="K198" s="74">
        <v>66.099999999999994</v>
      </c>
      <c r="L198" s="74">
        <v>78.2</v>
      </c>
      <c r="M198" s="74">
        <v>82</v>
      </c>
      <c r="N198" s="74">
        <v>1995</v>
      </c>
      <c r="O198" s="74">
        <v>2.8</v>
      </c>
      <c r="P198" s="74">
        <v>1940</v>
      </c>
      <c r="Q198" s="74">
        <v>10.6</v>
      </c>
      <c r="R198" s="74">
        <v>10</v>
      </c>
      <c r="S198" s="74">
        <v>68.3</v>
      </c>
      <c r="T198" s="74">
        <v>76.5</v>
      </c>
      <c r="U198" s="74">
        <v>79.400000000000006</v>
      </c>
      <c r="V198" s="74">
        <v>4305</v>
      </c>
      <c r="W198" s="74">
        <v>3.3</v>
      </c>
      <c r="X198" s="74">
        <v>4160</v>
      </c>
      <c r="Y198" s="74">
        <v>10.3</v>
      </c>
      <c r="Z198" s="74">
        <v>8.9</v>
      </c>
      <c r="AA198" s="74">
        <v>67.099999999999994</v>
      </c>
      <c r="AB198" s="74">
        <v>77.400000000000006</v>
      </c>
      <c r="AC198" s="74">
        <v>80.8</v>
      </c>
    </row>
    <row r="199" spans="1:29" x14ac:dyDescent="0.3">
      <c r="A199" s="74" t="s">
        <v>295</v>
      </c>
      <c r="B199" s="74">
        <v>209</v>
      </c>
      <c r="C199" s="74">
        <v>10003945</v>
      </c>
      <c r="D199" s="74" t="s">
        <v>39</v>
      </c>
      <c r="E199" s="74" t="s">
        <v>153</v>
      </c>
      <c r="F199" s="74">
        <v>80</v>
      </c>
      <c r="G199" s="74">
        <v>5.0999999999999996</v>
      </c>
      <c r="H199" s="74">
        <v>75</v>
      </c>
      <c r="I199" s="74">
        <v>13.3</v>
      </c>
      <c r="J199" s="74">
        <v>6.7</v>
      </c>
      <c r="K199" s="74" t="s">
        <v>396</v>
      </c>
      <c r="L199" s="74" t="s">
        <v>396</v>
      </c>
      <c r="M199" s="74">
        <v>80</v>
      </c>
      <c r="N199" s="74">
        <v>85</v>
      </c>
      <c r="O199" s="74">
        <v>2.2999999999999998</v>
      </c>
      <c r="P199" s="74">
        <v>85</v>
      </c>
      <c r="Q199" s="74">
        <v>8.1999999999999993</v>
      </c>
      <c r="R199" s="74">
        <v>3.5</v>
      </c>
      <c r="S199" s="74" t="s">
        <v>396</v>
      </c>
      <c r="T199" s="74" t="s">
        <v>396</v>
      </c>
      <c r="U199" s="74">
        <v>88.2</v>
      </c>
      <c r="V199" s="74">
        <v>165</v>
      </c>
      <c r="W199" s="74">
        <v>3.6</v>
      </c>
      <c r="X199" s="74">
        <v>160</v>
      </c>
      <c r="Y199" s="74">
        <v>10.6</v>
      </c>
      <c r="Z199" s="74">
        <v>5</v>
      </c>
      <c r="AA199" s="74">
        <v>80.599999999999994</v>
      </c>
      <c r="AB199" s="74">
        <v>82.5</v>
      </c>
      <c r="AC199" s="74">
        <v>84.4</v>
      </c>
    </row>
    <row r="200" spans="1:29" x14ac:dyDescent="0.3">
      <c r="A200" s="74" t="s">
        <v>295</v>
      </c>
      <c r="B200" s="74">
        <v>126</v>
      </c>
      <c r="C200" s="74">
        <v>10006842</v>
      </c>
      <c r="D200" s="74" t="s">
        <v>39</v>
      </c>
      <c r="E200" s="74" t="s">
        <v>155</v>
      </c>
      <c r="F200" s="74">
        <v>1840</v>
      </c>
      <c r="G200" s="74">
        <v>2.8</v>
      </c>
      <c r="H200" s="74">
        <v>1785</v>
      </c>
      <c r="I200" s="74">
        <v>8.4</v>
      </c>
      <c r="J200" s="74">
        <v>6.7</v>
      </c>
      <c r="K200" s="74">
        <v>65.2</v>
      </c>
      <c r="L200" s="74">
        <v>78.8</v>
      </c>
      <c r="M200" s="74">
        <v>84.9</v>
      </c>
      <c r="N200" s="74">
        <v>1425</v>
      </c>
      <c r="O200" s="74">
        <v>2.8</v>
      </c>
      <c r="P200" s="74">
        <v>1385</v>
      </c>
      <c r="Q200" s="74">
        <v>9.4</v>
      </c>
      <c r="R200" s="74">
        <v>8.6</v>
      </c>
      <c r="S200" s="74">
        <v>64.400000000000006</v>
      </c>
      <c r="T200" s="74">
        <v>75.099999999999994</v>
      </c>
      <c r="U200" s="74">
        <v>82</v>
      </c>
      <c r="V200" s="74">
        <v>3265</v>
      </c>
      <c r="W200" s="74">
        <v>2.8</v>
      </c>
      <c r="X200" s="74">
        <v>3175</v>
      </c>
      <c r="Y200" s="74">
        <v>8.9</v>
      </c>
      <c r="Z200" s="74">
        <v>7.5</v>
      </c>
      <c r="AA200" s="74">
        <v>64.900000000000006</v>
      </c>
      <c r="AB200" s="74">
        <v>77.2</v>
      </c>
      <c r="AC200" s="74">
        <v>83.6</v>
      </c>
    </row>
    <row r="201" spans="1:29" x14ac:dyDescent="0.3">
      <c r="A201" s="74" t="s">
        <v>295</v>
      </c>
      <c r="B201" s="74">
        <v>24</v>
      </c>
      <c r="C201" s="74">
        <v>10007162</v>
      </c>
      <c r="D201" s="74" t="s">
        <v>27</v>
      </c>
      <c r="E201" s="74" t="s">
        <v>157</v>
      </c>
      <c r="F201" s="74">
        <v>1595</v>
      </c>
      <c r="G201" s="74">
        <v>3.9</v>
      </c>
      <c r="H201" s="74">
        <v>1535</v>
      </c>
      <c r="I201" s="74">
        <v>11.9</v>
      </c>
      <c r="J201" s="74">
        <v>10.6</v>
      </c>
      <c r="K201" s="74">
        <v>71.900000000000006</v>
      </c>
      <c r="L201" s="74">
        <v>75.400000000000006</v>
      </c>
      <c r="M201" s="74">
        <v>77.5</v>
      </c>
      <c r="N201" s="74">
        <v>635</v>
      </c>
      <c r="O201" s="74">
        <v>1.4</v>
      </c>
      <c r="P201" s="74">
        <v>625</v>
      </c>
      <c r="Q201" s="74">
        <v>13.2</v>
      </c>
      <c r="R201" s="74">
        <v>13.1</v>
      </c>
      <c r="S201" s="74">
        <v>68.400000000000006</v>
      </c>
      <c r="T201" s="74">
        <v>72.099999999999994</v>
      </c>
      <c r="U201" s="74">
        <v>73.7</v>
      </c>
      <c r="V201" s="74">
        <v>2230</v>
      </c>
      <c r="W201" s="74">
        <v>3.2</v>
      </c>
      <c r="X201" s="74">
        <v>2160</v>
      </c>
      <c r="Y201" s="74">
        <v>12.3</v>
      </c>
      <c r="Z201" s="74">
        <v>11.3</v>
      </c>
      <c r="AA201" s="74">
        <v>70.900000000000006</v>
      </c>
      <c r="AB201" s="74">
        <v>74.5</v>
      </c>
      <c r="AC201" s="74">
        <v>76.400000000000006</v>
      </c>
    </row>
    <row r="202" spans="1:29" x14ac:dyDescent="0.3">
      <c r="A202" s="74" t="s">
        <v>295</v>
      </c>
      <c r="B202" s="74">
        <v>135</v>
      </c>
      <c r="C202" s="74">
        <v>10007769</v>
      </c>
      <c r="D202" s="74" t="s">
        <v>27</v>
      </c>
      <c r="E202" s="74" t="s">
        <v>159</v>
      </c>
      <c r="F202" s="74" t="s">
        <v>13</v>
      </c>
      <c r="G202" s="74" t="s">
        <v>13</v>
      </c>
      <c r="H202" s="74" t="s">
        <v>13</v>
      </c>
      <c r="I202" s="74" t="s">
        <v>13</v>
      </c>
      <c r="J202" s="74" t="s">
        <v>13</v>
      </c>
      <c r="K202" s="74" t="s">
        <v>13</v>
      </c>
      <c r="L202" s="74" t="s">
        <v>13</v>
      </c>
      <c r="M202" s="74" t="s">
        <v>13</v>
      </c>
      <c r="N202" s="74" t="s">
        <v>13</v>
      </c>
      <c r="O202" s="74" t="s">
        <v>13</v>
      </c>
      <c r="P202" s="74" t="s">
        <v>13</v>
      </c>
      <c r="Q202" s="74" t="s">
        <v>13</v>
      </c>
      <c r="R202" s="74" t="s">
        <v>13</v>
      </c>
      <c r="S202" s="74" t="s">
        <v>13</v>
      </c>
      <c r="T202" s="74" t="s">
        <v>13</v>
      </c>
      <c r="U202" s="74" t="s">
        <v>13</v>
      </c>
      <c r="V202" s="74" t="s">
        <v>13</v>
      </c>
      <c r="W202" s="74" t="s">
        <v>13</v>
      </c>
      <c r="X202" s="74" t="s">
        <v>13</v>
      </c>
      <c r="Y202" s="74" t="s">
        <v>13</v>
      </c>
      <c r="Z202" s="74" t="s">
        <v>13</v>
      </c>
      <c r="AA202" s="74" t="s">
        <v>13</v>
      </c>
      <c r="AB202" s="74" t="s">
        <v>13</v>
      </c>
      <c r="AC202" s="74" t="s">
        <v>13</v>
      </c>
    </row>
    <row r="203" spans="1:29" x14ac:dyDescent="0.3">
      <c r="A203" s="74" t="s">
        <v>295</v>
      </c>
      <c r="B203" s="74">
        <v>151</v>
      </c>
      <c r="C203" s="74">
        <v>10007797</v>
      </c>
      <c r="D203" s="74" t="s">
        <v>27</v>
      </c>
      <c r="E203" s="74" t="s">
        <v>161</v>
      </c>
      <c r="F203" s="74" t="s">
        <v>13</v>
      </c>
      <c r="G203" s="74" t="s">
        <v>13</v>
      </c>
      <c r="H203" s="74" t="s">
        <v>13</v>
      </c>
      <c r="I203" s="74" t="s">
        <v>13</v>
      </c>
      <c r="J203" s="74" t="s">
        <v>13</v>
      </c>
      <c r="K203" s="74" t="s">
        <v>13</v>
      </c>
      <c r="L203" s="74" t="s">
        <v>13</v>
      </c>
      <c r="M203" s="74" t="s">
        <v>13</v>
      </c>
      <c r="N203" s="74" t="s">
        <v>13</v>
      </c>
      <c r="O203" s="74" t="s">
        <v>13</v>
      </c>
      <c r="P203" s="74" t="s">
        <v>13</v>
      </c>
      <c r="Q203" s="74" t="s">
        <v>13</v>
      </c>
      <c r="R203" s="74" t="s">
        <v>13</v>
      </c>
      <c r="S203" s="74" t="s">
        <v>13</v>
      </c>
      <c r="T203" s="74" t="s">
        <v>13</v>
      </c>
      <c r="U203" s="74" t="s">
        <v>13</v>
      </c>
      <c r="V203" s="74" t="s">
        <v>13</v>
      </c>
      <c r="W203" s="74" t="s">
        <v>13</v>
      </c>
      <c r="X203" s="74" t="s">
        <v>13</v>
      </c>
      <c r="Y203" s="74" t="s">
        <v>13</v>
      </c>
      <c r="Z203" s="74" t="s">
        <v>13</v>
      </c>
      <c r="AA203" s="74" t="s">
        <v>13</v>
      </c>
      <c r="AB203" s="74" t="s">
        <v>13</v>
      </c>
      <c r="AC203" s="74" t="s">
        <v>13</v>
      </c>
    </row>
    <row r="204" spans="1:29" x14ac:dyDescent="0.3">
      <c r="A204" s="74" t="s">
        <v>295</v>
      </c>
      <c r="B204" s="74">
        <v>202</v>
      </c>
      <c r="C204" s="74">
        <v>10004048</v>
      </c>
      <c r="D204" s="74" t="s">
        <v>27</v>
      </c>
      <c r="E204" s="74" t="s">
        <v>163</v>
      </c>
      <c r="F204" s="74">
        <v>1615</v>
      </c>
      <c r="G204" s="74">
        <v>6</v>
      </c>
      <c r="H204" s="74">
        <v>1515</v>
      </c>
      <c r="I204" s="74">
        <v>15.5</v>
      </c>
      <c r="J204" s="74">
        <v>14</v>
      </c>
      <c r="K204" s="74">
        <v>62.7</v>
      </c>
      <c r="L204" s="74">
        <v>67.8</v>
      </c>
      <c r="M204" s="74">
        <v>70.5</v>
      </c>
      <c r="N204" s="74">
        <v>1020</v>
      </c>
      <c r="O204" s="74">
        <v>5.4</v>
      </c>
      <c r="P204" s="74">
        <v>965</v>
      </c>
      <c r="Q204" s="74">
        <v>16.8</v>
      </c>
      <c r="R204" s="74">
        <v>15.5</v>
      </c>
      <c r="S204" s="74">
        <v>57.9</v>
      </c>
      <c r="T204" s="74">
        <v>64.3</v>
      </c>
      <c r="U204" s="74">
        <v>67.7</v>
      </c>
      <c r="V204" s="74">
        <v>2630</v>
      </c>
      <c r="W204" s="74">
        <v>5.8</v>
      </c>
      <c r="X204" s="74">
        <v>2480</v>
      </c>
      <c r="Y204" s="74">
        <v>16</v>
      </c>
      <c r="Z204" s="74">
        <v>14.6</v>
      </c>
      <c r="AA204" s="74">
        <v>60.8</v>
      </c>
      <c r="AB204" s="74">
        <v>66.5</v>
      </c>
      <c r="AC204" s="74">
        <v>69.400000000000006</v>
      </c>
    </row>
    <row r="205" spans="1:29" x14ac:dyDescent="0.3">
      <c r="A205" s="74" t="s">
        <v>295</v>
      </c>
      <c r="B205" s="74">
        <v>76</v>
      </c>
      <c r="C205" s="74">
        <v>10004078</v>
      </c>
      <c r="D205" s="74" t="s">
        <v>27</v>
      </c>
      <c r="E205" s="74" t="s">
        <v>165</v>
      </c>
      <c r="F205" s="74">
        <v>1035</v>
      </c>
      <c r="G205" s="74">
        <v>8.3000000000000007</v>
      </c>
      <c r="H205" s="74">
        <v>950</v>
      </c>
      <c r="I205" s="74">
        <v>13.5</v>
      </c>
      <c r="J205" s="74">
        <v>12.1</v>
      </c>
      <c r="K205" s="74">
        <v>58.1</v>
      </c>
      <c r="L205" s="74">
        <v>70.5</v>
      </c>
      <c r="M205" s="74">
        <v>74.400000000000006</v>
      </c>
      <c r="N205" s="74">
        <v>995</v>
      </c>
      <c r="O205" s="74">
        <v>8.3000000000000007</v>
      </c>
      <c r="P205" s="74">
        <v>910</v>
      </c>
      <c r="Q205" s="74">
        <v>13</v>
      </c>
      <c r="R205" s="74">
        <v>12</v>
      </c>
      <c r="S205" s="74">
        <v>66.900000000000006</v>
      </c>
      <c r="T205" s="74">
        <v>71.8</v>
      </c>
      <c r="U205" s="74">
        <v>75</v>
      </c>
      <c r="V205" s="74">
        <v>2030</v>
      </c>
      <c r="W205" s="74">
        <v>8.3000000000000007</v>
      </c>
      <c r="X205" s="74">
        <v>1860</v>
      </c>
      <c r="Y205" s="74">
        <v>13.3</v>
      </c>
      <c r="Z205" s="74">
        <v>12</v>
      </c>
      <c r="AA205" s="74">
        <v>62.4</v>
      </c>
      <c r="AB205" s="74">
        <v>71.099999999999994</v>
      </c>
      <c r="AC205" s="74">
        <v>74.7</v>
      </c>
    </row>
    <row r="206" spans="1:29" x14ac:dyDescent="0.3">
      <c r="A206" s="74" t="s">
        <v>295</v>
      </c>
      <c r="B206" s="74">
        <v>137</v>
      </c>
      <c r="C206" s="74">
        <v>10004063</v>
      </c>
      <c r="D206" s="74" t="s">
        <v>27</v>
      </c>
      <c r="E206" s="74" t="s">
        <v>167</v>
      </c>
      <c r="F206" s="74">
        <v>325</v>
      </c>
      <c r="G206" s="74">
        <v>6.2</v>
      </c>
      <c r="H206" s="74">
        <v>305</v>
      </c>
      <c r="I206" s="74" t="s">
        <v>396</v>
      </c>
      <c r="J206" s="74" t="s">
        <v>396</v>
      </c>
      <c r="K206" s="74">
        <v>71.900000000000006</v>
      </c>
      <c r="L206" s="74">
        <v>75.2</v>
      </c>
      <c r="M206" s="74">
        <v>79.5</v>
      </c>
      <c r="N206" s="74">
        <v>350</v>
      </c>
      <c r="O206" s="74">
        <v>4</v>
      </c>
      <c r="P206" s="74">
        <v>335</v>
      </c>
      <c r="Q206" s="74" t="s">
        <v>396</v>
      </c>
      <c r="R206" s="74" t="s">
        <v>396</v>
      </c>
      <c r="S206" s="74">
        <v>70.599999999999994</v>
      </c>
      <c r="T206" s="74">
        <v>73.3</v>
      </c>
      <c r="U206" s="74">
        <v>76.599999999999994</v>
      </c>
      <c r="V206" s="74">
        <v>675</v>
      </c>
      <c r="W206" s="74">
        <v>5</v>
      </c>
      <c r="X206" s="74">
        <v>640</v>
      </c>
      <c r="Y206" s="74">
        <v>12.7</v>
      </c>
      <c r="Z206" s="74">
        <v>9.4</v>
      </c>
      <c r="AA206" s="74">
        <v>71.3</v>
      </c>
      <c r="AB206" s="74">
        <v>74.2</v>
      </c>
      <c r="AC206" s="74">
        <v>78</v>
      </c>
    </row>
    <row r="207" spans="1:29" x14ac:dyDescent="0.3">
      <c r="A207" s="74" t="s">
        <v>295</v>
      </c>
      <c r="B207" s="74">
        <v>138</v>
      </c>
      <c r="C207" s="74">
        <v>10007771</v>
      </c>
      <c r="D207" s="74" t="s">
        <v>27</v>
      </c>
      <c r="E207" s="74" t="s">
        <v>169</v>
      </c>
      <c r="F207" s="74" t="s">
        <v>13</v>
      </c>
      <c r="G207" s="74" t="s">
        <v>13</v>
      </c>
      <c r="H207" s="74" t="s">
        <v>13</v>
      </c>
      <c r="I207" s="74" t="s">
        <v>13</v>
      </c>
      <c r="J207" s="74" t="s">
        <v>13</v>
      </c>
      <c r="K207" s="74" t="s">
        <v>13</v>
      </c>
      <c r="L207" s="74" t="s">
        <v>13</v>
      </c>
      <c r="M207" s="74" t="s">
        <v>13</v>
      </c>
      <c r="N207" s="74" t="s">
        <v>13</v>
      </c>
      <c r="O207" s="74" t="s">
        <v>13</v>
      </c>
      <c r="P207" s="74" t="s">
        <v>13</v>
      </c>
      <c r="Q207" s="74" t="s">
        <v>13</v>
      </c>
      <c r="R207" s="74" t="s">
        <v>13</v>
      </c>
      <c r="S207" s="74" t="s">
        <v>13</v>
      </c>
      <c r="T207" s="74" t="s">
        <v>13</v>
      </c>
      <c r="U207" s="74" t="s">
        <v>13</v>
      </c>
      <c r="V207" s="74" t="s">
        <v>13</v>
      </c>
      <c r="W207" s="74" t="s">
        <v>13</v>
      </c>
      <c r="X207" s="74" t="s">
        <v>13</v>
      </c>
      <c r="Y207" s="74" t="s">
        <v>13</v>
      </c>
      <c r="Z207" s="74" t="s">
        <v>13</v>
      </c>
      <c r="AA207" s="74" t="s">
        <v>13</v>
      </c>
      <c r="AB207" s="74" t="s">
        <v>13</v>
      </c>
      <c r="AC207" s="74" t="s">
        <v>13</v>
      </c>
    </row>
    <row r="208" spans="1:29" x14ac:dyDescent="0.3">
      <c r="A208" s="74" t="s">
        <v>295</v>
      </c>
      <c r="B208" s="74">
        <v>152</v>
      </c>
      <c r="C208" s="74">
        <v>10004113</v>
      </c>
      <c r="D208" s="74" t="s">
        <v>36</v>
      </c>
      <c r="E208" s="74" t="s">
        <v>171</v>
      </c>
      <c r="F208" s="74">
        <v>1170</v>
      </c>
      <c r="G208" s="74">
        <v>2.4</v>
      </c>
      <c r="H208" s="74">
        <v>1140</v>
      </c>
      <c r="I208" s="74">
        <v>8.5</v>
      </c>
      <c r="J208" s="74">
        <v>5.7</v>
      </c>
      <c r="K208" s="74">
        <v>72.7</v>
      </c>
      <c r="L208" s="74">
        <v>82.1</v>
      </c>
      <c r="M208" s="74">
        <v>85.8</v>
      </c>
      <c r="N208" s="74">
        <v>1685</v>
      </c>
      <c r="O208" s="74">
        <v>2.1</v>
      </c>
      <c r="P208" s="74">
        <v>1650</v>
      </c>
      <c r="Q208" s="74">
        <v>9.5</v>
      </c>
      <c r="R208" s="74">
        <v>5.9</v>
      </c>
      <c r="S208" s="74">
        <v>74.900000000000006</v>
      </c>
      <c r="T208" s="74">
        <v>82.1</v>
      </c>
      <c r="U208" s="74">
        <v>84.6</v>
      </c>
      <c r="V208" s="74">
        <v>2855</v>
      </c>
      <c r="W208" s="74">
        <v>2.2000000000000002</v>
      </c>
      <c r="X208" s="74">
        <v>2790</v>
      </c>
      <c r="Y208" s="74">
        <v>9.1</v>
      </c>
      <c r="Z208" s="74">
        <v>5.8</v>
      </c>
      <c r="AA208" s="74">
        <v>74</v>
      </c>
      <c r="AB208" s="74">
        <v>82.1</v>
      </c>
      <c r="AC208" s="74">
        <v>85.1</v>
      </c>
    </row>
    <row r="209" spans="1:29" x14ac:dyDescent="0.3">
      <c r="A209" s="74" t="s">
        <v>295</v>
      </c>
      <c r="B209" s="74">
        <v>66</v>
      </c>
      <c r="C209" s="74">
        <v>10004180</v>
      </c>
      <c r="D209" s="74" t="s">
        <v>39</v>
      </c>
      <c r="E209" s="74" t="s">
        <v>173</v>
      </c>
      <c r="F209" s="74">
        <v>3450</v>
      </c>
      <c r="G209" s="74">
        <v>2.8</v>
      </c>
      <c r="H209" s="74">
        <v>3355</v>
      </c>
      <c r="I209" s="74">
        <v>9.1999999999999993</v>
      </c>
      <c r="J209" s="74">
        <v>8.5</v>
      </c>
      <c r="K209" s="74">
        <v>71.099999999999994</v>
      </c>
      <c r="L209" s="74">
        <v>79.2</v>
      </c>
      <c r="M209" s="74">
        <v>82.3</v>
      </c>
      <c r="N209" s="74">
        <v>2225</v>
      </c>
      <c r="O209" s="74">
        <v>2.2000000000000002</v>
      </c>
      <c r="P209" s="74">
        <v>2175</v>
      </c>
      <c r="Q209" s="74">
        <v>10.4</v>
      </c>
      <c r="R209" s="74">
        <v>9.1999999999999993</v>
      </c>
      <c r="S209" s="74">
        <v>70.2</v>
      </c>
      <c r="T209" s="74">
        <v>77</v>
      </c>
      <c r="U209" s="74">
        <v>80.400000000000006</v>
      </c>
      <c r="V209" s="74">
        <v>5675</v>
      </c>
      <c r="W209" s="74">
        <v>2.6</v>
      </c>
      <c r="X209" s="74">
        <v>5530</v>
      </c>
      <c r="Y209" s="74">
        <v>9.6999999999999993</v>
      </c>
      <c r="Z209" s="74">
        <v>8.8000000000000007</v>
      </c>
      <c r="AA209" s="74">
        <v>70.8</v>
      </c>
      <c r="AB209" s="74">
        <v>78.3</v>
      </c>
      <c r="AC209" s="74">
        <v>81.599999999999994</v>
      </c>
    </row>
    <row r="210" spans="1:29" x14ac:dyDescent="0.3">
      <c r="A210" s="74" t="s">
        <v>295</v>
      </c>
      <c r="B210" s="74">
        <v>204</v>
      </c>
      <c r="C210" s="74">
        <v>10007798</v>
      </c>
      <c r="D210" s="74" t="s">
        <v>39</v>
      </c>
      <c r="E210" s="74" t="s">
        <v>175</v>
      </c>
      <c r="F210" s="74">
        <v>3420</v>
      </c>
      <c r="G210" s="74">
        <v>3.2</v>
      </c>
      <c r="H210" s="74">
        <v>3310</v>
      </c>
      <c r="I210" s="74">
        <v>8.6999999999999993</v>
      </c>
      <c r="J210" s="74">
        <v>7.1</v>
      </c>
      <c r="K210" s="74">
        <v>64.400000000000006</v>
      </c>
      <c r="L210" s="74">
        <v>77.900000000000006</v>
      </c>
      <c r="M210" s="74">
        <v>84.2</v>
      </c>
      <c r="N210" s="74">
        <v>2645</v>
      </c>
      <c r="O210" s="74">
        <v>2.2999999999999998</v>
      </c>
      <c r="P210" s="74">
        <v>2580</v>
      </c>
      <c r="Q210" s="74">
        <v>9.9</v>
      </c>
      <c r="R210" s="74">
        <v>8.1</v>
      </c>
      <c r="S210" s="74">
        <v>65</v>
      </c>
      <c r="T210" s="74">
        <v>75.599999999999994</v>
      </c>
      <c r="U210" s="74">
        <v>82</v>
      </c>
      <c r="V210" s="74">
        <v>6060</v>
      </c>
      <c r="W210" s="74">
        <v>2.8</v>
      </c>
      <c r="X210" s="74">
        <v>5890</v>
      </c>
      <c r="Y210" s="74">
        <v>9.1999999999999993</v>
      </c>
      <c r="Z210" s="74">
        <v>7.6</v>
      </c>
      <c r="AA210" s="74">
        <v>64.7</v>
      </c>
      <c r="AB210" s="74">
        <v>76.900000000000006</v>
      </c>
      <c r="AC210" s="74">
        <v>83.2</v>
      </c>
    </row>
    <row r="211" spans="1:29" x14ac:dyDescent="0.3">
      <c r="A211" s="74" t="s">
        <v>295</v>
      </c>
      <c r="B211" s="74">
        <v>67</v>
      </c>
      <c r="C211" s="74">
        <v>10004351</v>
      </c>
      <c r="D211" s="74" t="s">
        <v>27</v>
      </c>
      <c r="E211" s="74" t="s">
        <v>177</v>
      </c>
      <c r="F211" s="74">
        <v>1650</v>
      </c>
      <c r="G211" s="74">
        <v>4.5999999999999996</v>
      </c>
      <c r="H211" s="74">
        <v>1575</v>
      </c>
      <c r="I211" s="74">
        <v>11.7</v>
      </c>
      <c r="J211" s="74">
        <v>11.9</v>
      </c>
      <c r="K211" s="74">
        <v>66.7</v>
      </c>
      <c r="L211" s="74">
        <v>73.7</v>
      </c>
      <c r="M211" s="74">
        <v>76.400000000000006</v>
      </c>
      <c r="N211" s="74">
        <v>1055</v>
      </c>
      <c r="O211" s="74">
        <v>3.6</v>
      </c>
      <c r="P211" s="74">
        <v>1015</v>
      </c>
      <c r="Q211" s="74">
        <v>11.4</v>
      </c>
      <c r="R211" s="74">
        <v>12.3</v>
      </c>
      <c r="S211" s="74">
        <v>70.7</v>
      </c>
      <c r="T211" s="74">
        <v>74.400000000000006</v>
      </c>
      <c r="U211" s="74">
        <v>76.3</v>
      </c>
      <c r="V211" s="74">
        <v>2705</v>
      </c>
      <c r="W211" s="74">
        <v>4.2</v>
      </c>
      <c r="X211" s="74">
        <v>2595</v>
      </c>
      <c r="Y211" s="74">
        <v>11.6</v>
      </c>
      <c r="Z211" s="74">
        <v>12</v>
      </c>
      <c r="AA211" s="74">
        <v>68.3</v>
      </c>
      <c r="AB211" s="74">
        <v>74</v>
      </c>
      <c r="AC211" s="74">
        <v>76.400000000000006</v>
      </c>
    </row>
    <row r="212" spans="1:29" x14ac:dyDescent="0.3">
      <c r="A212" s="74" t="s">
        <v>295</v>
      </c>
      <c r="B212" s="74">
        <v>154</v>
      </c>
      <c r="C212" s="74">
        <v>10007799</v>
      </c>
      <c r="D212" s="74" t="s">
        <v>90</v>
      </c>
      <c r="E212" s="74" t="s">
        <v>179</v>
      </c>
      <c r="F212" s="74">
        <v>1780</v>
      </c>
      <c r="G212" s="74">
        <v>3.3</v>
      </c>
      <c r="H212" s="74">
        <v>1720</v>
      </c>
      <c r="I212" s="74">
        <v>7.5</v>
      </c>
      <c r="J212" s="74">
        <v>7</v>
      </c>
      <c r="K212" s="74">
        <v>69.099999999999994</v>
      </c>
      <c r="L212" s="74">
        <v>80.400000000000006</v>
      </c>
      <c r="M212" s="74">
        <v>85.5</v>
      </c>
      <c r="N212" s="74">
        <v>1695</v>
      </c>
      <c r="O212" s="74">
        <v>3.1</v>
      </c>
      <c r="P212" s="74">
        <v>1640</v>
      </c>
      <c r="Q212" s="74">
        <v>10.199999999999999</v>
      </c>
      <c r="R212" s="74">
        <v>8.3000000000000007</v>
      </c>
      <c r="S212" s="74">
        <v>66.5</v>
      </c>
      <c r="T212" s="74">
        <v>76.5</v>
      </c>
      <c r="U212" s="74">
        <v>81.5</v>
      </c>
      <c r="V212" s="74">
        <v>3475</v>
      </c>
      <c r="W212" s="74">
        <v>3.2</v>
      </c>
      <c r="X212" s="74">
        <v>3360</v>
      </c>
      <c r="Y212" s="74">
        <v>8.8000000000000007</v>
      </c>
      <c r="Z212" s="74">
        <v>7.6</v>
      </c>
      <c r="AA212" s="74">
        <v>67.8</v>
      </c>
      <c r="AB212" s="74">
        <v>78.5</v>
      </c>
      <c r="AC212" s="74">
        <v>83.5</v>
      </c>
    </row>
    <row r="213" spans="1:29" x14ac:dyDescent="0.3">
      <c r="A213" s="74" t="s">
        <v>295</v>
      </c>
      <c r="B213" s="74">
        <v>28</v>
      </c>
      <c r="C213" s="74">
        <v>10007832</v>
      </c>
      <c r="D213" s="74" t="s">
        <v>16</v>
      </c>
      <c r="E213" s="74" t="s">
        <v>181</v>
      </c>
      <c r="F213" s="74">
        <v>445</v>
      </c>
      <c r="G213" s="74">
        <v>3.8</v>
      </c>
      <c r="H213" s="74">
        <v>430</v>
      </c>
      <c r="I213" s="74" t="s">
        <v>396</v>
      </c>
      <c r="J213" s="74" t="s">
        <v>396</v>
      </c>
      <c r="K213" s="74" t="s">
        <v>396</v>
      </c>
      <c r="L213" s="74" t="s">
        <v>396</v>
      </c>
      <c r="M213" s="74" t="s">
        <v>396</v>
      </c>
      <c r="N213" s="74">
        <v>130</v>
      </c>
      <c r="O213" s="74">
        <v>2.2999999999999998</v>
      </c>
      <c r="P213" s="74">
        <v>125</v>
      </c>
      <c r="Q213" s="74" t="s">
        <v>396</v>
      </c>
      <c r="R213" s="74" t="s">
        <v>396</v>
      </c>
      <c r="S213" s="74" t="s">
        <v>396</v>
      </c>
      <c r="T213" s="74" t="s">
        <v>396</v>
      </c>
      <c r="U213" s="74" t="s">
        <v>396</v>
      </c>
      <c r="V213" s="74">
        <v>575</v>
      </c>
      <c r="W213" s="74">
        <v>3.5</v>
      </c>
      <c r="X213" s="74">
        <v>555</v>
      </c>
      <c r="Y213" s="74" t="s">
        <v>396</v>
      </c>
      <c r="Z213" s="74" t="s">
        <v>396</v>
      </c>
      <c r="AA213" s="74">
        <v>74.599999999999994</v>
      </c>
      <c r="AB213" s="74">
        <v>82.9</v>
      </c>
      <c r="AC213" s="74">
        <v>84.7</v>
      </c>
    </row>
    <row r="214" spans="1:29" x14ac:dyDescent="0.3">
      <c r="A214" s="74" t="s">
        <v>295</v>
      </c>
      <c r="B214" s="74">
        <v>27</v>
      </c>
      <c r="C214" s="74">
        <v>10007138</v>
      </c>
      <c r="D214" s="74" t="s">
        <v>36</v>
      </c>
      <c r="E214" s="74" t="s">
        <v>183</v>
      </c>
      <c r="F214" s="74">
        <v>1370</v>
      </c>
      <c r="G214" s="74">
        <v>5.5</v>
      </c>
      <c r="H214" s="74">
        <v>1295</v>
      </c>
      <c r="I214" s="74">
        <v>9</v>
      </c>
      <c r="J214" s="74">
        <v>8</v>
      </c>
      <c r="K214" s="74">
        <v>69.7</v>
      </c>
      <c r="L214" s="74">
        <v>80</v>
      </c>
      <c r="M214" s="74">
        <v>83</v>
      </c>
      <c r="N214" s="74">
        <v>575</v>
      </c>
      <c r="O214" s="74">
        <v>3.1</v>
      </c>
      <c r="P214" s="74">
        <v>555</v>
      </c>
      <c r="Q214" s="74">
        <v>10.6</v>
      </c>
      <c r="R214" s="74">
        <v>9.5</v>
      </c>
      <c r="S214" s="74">
        <v>71.8</v>
      </c>
      <c r="T214" s="74">
        <v>77.900000000000006</v>
      </c>
      <c r="U214" s="74">
        <v>79.900000000000006</v>
      </c>
      <c r="V214" s="74">
        <v>1945</v>
      </c>
      <c r="W214" s="74">
        <v>4.8</v>
      </c>
      <c r="X214" s="74">
        <v>1850</v>
      </c>
      <c r="Y214" s="74">
        <v>9.5</v>
      </c>
      <c r="Z214" s="74">
        <v>8.5</v>
      </c>
      <c r="AA214" s="74">
        <v>70.3</v>
      </c>
      <c r="AB214" s="74">
        <v>79.400000000000006</v>
      </c>
      <c r="AC214" s="74">
        <v>82.1</v>
      </c>
    </row>
    <row r="215" spans="1:29" x14ac:dyDescent="0.3">
      <c r="A215" s="74" t="s">
        <v>295</v>
      </c>
      <c r="B215" s="74">
        <v>69</v>
      </c>
      <c r="C215" s="74">
        <v>10001282</v>
      </c>
      <c r="D215" s="74" t="s">
        <v>90</v>
      </c>
      <c r="E215" s="74" t="s">
        <v>185</v>
      </c>
      <c r="F215" s="74">
        <v>2560</v>
      </c>
      <c r="G215" s="74">
        <v>4.5999999999999996</v>
      </c>
      <c r="H215" s="74">
        <v>2440</v>
      </c>
      <c r="I215" s="74">
        <v>7.7</v>
      </c>
      <c r="J215" s="74">
        <v>6.7</v>
      </c>
      <c r="K215" s="74">
        <v>69.599999999999994</v>
      </c>
      <c r="L215" s="74">
        <v>82.3</v>
      </c>
      <c r="M215" s="74">
        <v>85.5</v>
      </c>
      <c r="N215" s="74">
        <v>1960</v>
      </c>
      <c r="O215" s="74">
        <v>2.1</v>
      </c>
      <c r="P215" s="74">
        <v>1915</v>
      </c>
      <c r="Q215" s="74">
        <v>11</v>
      </c>
      <c r="R215" s="74">
        <v>8.6999999999999993</v>
      </c>
      <c r="S215" s="74">
        <v>71.599999999999994</v>
      </c>
      <c r="T215" s="74">
        <v>78.2</v>
      </c>
      <c r="U215" s="74">
        <v>80.3</v>
      </c>
      <c r="V215" s="74">
        <v>4515</v>
      </c>
      <c r="W215" s="74">
        <v>3.5</v>
      </c>
      <c r="X215" s="74">
        <v>4360</v>
      </c>
      <c r="Y215" s="74">
        <v>9.1999999999999993</v>
      </c>
      <c r="Z215" s="74">
        <v>7.6</v>
      </c>
      <c r="AA215" s="74">
        <v>70.5</v>
      </c>
      <c r="AB215" s="74">
        <v>80.5</v>
      </c>
      <c r="AC215" s="74">
        <v>83.2</v>
      </c>
    </row>
    <row r="216" spans="1:29" x14ac:dyDescent="0.3">
      <c r="A216" s="74" t="s">
        <v>295</v>
      </c>
      <c r="B216" s="74">
        <v>190</v>
      </c>
      <c r="C216" s="74">
        <v>10004775</v>
      </c>
      <c r="D216" s="74" t="s">
        <v>11</v>
      </c>
      <c r="E216" s="74" t="s">
        <v>187</v>
      </c>
      <c r="F216" s="74">
        <v>235</v>
      </c>
      <c r="G216" s="74">
        <v>3</v>
      </c>
      <c r="H216" s="74">
        <v>225</v>
      </c>
      <c r="I216" s="74">
        <v>6.2</v>
      </c>
      <c r="J216" s="74">
        <v>9.6999999999999993</v>
      </c>
      <c r="K216" s="74" t="s">
        <v>396</v>
      </c>
      <c r="L216" s="74" t="s">
        <v>396</v>
      </c>
      <c r="M216" s="74">
        <v>84.1</v>
      </c>
      <c r="N216" s="74">
        <v>175</v>
      </c>
      <c r="O216" s="74">
        <v>1.7</v>
      </c>
      <c r="P216" s="74">
        <v>170</v>
      </c>
      <c r="Q216" s="74">
        <v>7.1</v>
      </c>
      <c r="R216" s="74">
        <v>12.9</v>
      </c>
      <c r="S216" s="74" t="s">
        <v>396</v>
      </c>
      <c r="T216" s="74" t="s">
        <v>396</v>
      </c>
      <c r="U216" s="74">
        <v>80</v>
      </c>
      <c r="V216" s="74">
        <v>405</v>
      </c>
      <c r="W216" s="74">
        <v>2.5</v>
      </c>
      <c r="X216" s="74">
        <v>395</v>
      </c>
      <c r="Y216" s="74">
        <v>6.6</v>
      </c>
      <c r="Z216" s="74">
        <v>11.1</v>
      </c>
      <c r="AA216" s="74">
        <v>76.8</v>
      </c>
      <c r="AB216" s="74">
        <v>80.599999999999994</v>
      </c>
      <c r="AC216" s="74">
        <v>82.3</v>
      </c>
    </row>
    <row r="217" spans="1:29" x14ac:dyDescent="0.3">
      <c r="A217" s="74" t="s">
        <v>295</v>
      </c>
      <c r="B217" s="74">
        <v>155</v>
      </c>
      <c r="C217" s="74">
        <v>10007154</v>
      </c>
      <c r="D217" s="74" t="s">
        <v>36</v>
      </c>
      <c r="E217" s="74" t="s">
        <v>189</v>
      </c>
      <c r="F217" s="74">
        <v>2605</v>
      </c>
      <c r="G217" s="74">
        <v>3</v>
      </c>
      <c r="H217" s="74">
        <v>2530</v>
      </c>
      <c r="I217" s="74">
        <v>8.5</v>
      </c>
      <c r="J217" s="74">
        <v>7.1</v>
      </c>
      <c r="K217" s="74">
        <v>65.7</v>
      </c>
      <c r="L217" s="74">
        <v>78.599999999999994</v>
      </c>
      <c r="M217" s="74">
        <v>84.4</v>
      </c>
      <c r="N217" s="74">
        <v>2105</v>
      </c>
      <c r="O217" s="74">
        <v>2.2999999999999998</v>
      </c>
      <c r="P217" s="74">
        <v>2055</v>
      </c>
      <c r="Q217" s="74">
        <v>11.3</v>
      </c>
      <c r="R217" s="74">
        <v>7.8</v>
      </c>
      <c r="S217" s="74">
        <v>66.400000000000006</v>
      </c>
      <c r="T217" s="74">
        <v>76</v>
      </c>
      <c r="U217" s="74">
        <v>80.900000000000006</v>
      </c>
      <c r="V217" s="74">
        <v>4710</v>
      </c>
      <c r="W217" s="74">
        <v>2.7</v>
      </c>
      <c r="X217" s="74">
        <v>4585</v>
      </c>
      <c r="Y217" s="74">
        <v>9.8000000000000007</v>
      </c>
      <c r="Z217" s="74">
        <v>7.4</v>
      </c>
      <c r="AA217" s="74">
        <v>66</v>
      </c>
      <c r="AB217" s="74">
        <v>77.400000000000006</v>
      </c>
      <c r="AC217" s="74">
        <v>82.8</v>
      </c>
    </row>
    <row r="218" spans="1:29" x14ac:dyDescent="0.3">
      <c r="A218" s="74" t="s">
        <v>295</v>
      </c>
      <c r="B218" s="74">
        <v>71</v>
      </c>
      <c r="C218" s="74">
        <v>10004797</v>
      </c>
      <c r="D218" s="74" t="s">
        <v>36</v>
      </c>
      <c r="E218" s="74" t="s">
        <v>191</v>
      </c>
      <c r="F218" s="74">
        <v>2600</v>
      </c>
      <c r="G218" s="74">
        <v>2.8</v>
      </c>
      <c r="H218" s="74">
        <v>2530</v>
      </c>
      <c r="I218" s="74">
        <v>8</v>
      </c>
      <c r="J218" s="74">
        <v>7.6</v>
      </c>
      <c r="K218" s="74">
        <v>74.7</v>
      </c>
      <c r="L218" s="74">
        <v>81.900000000000006</v>
      </c>
      <c r="M218" s="74">
        <v>84.4</v>
      </c>
      <c r="N218" s="74">
        <v>1890</v>
      </c>
      <c r="O218" s="74">
        <v>2.5</v>
      </c>
      <c r="P218" s="74">
        <v>1845</v>
      </c>
      <c r="Q218" s="74">
        <v>9.6999999999999993</v>
      </c>
      <c r="R218" s="74">
        <v>8</v>
      </c>
      <c r="S218" s="74">
        <v>74.7</v>
      </c>
      <c r="T218" s="74">
        <v>80.099999999999994</v>
      </c>
      <c r="U218" s="74">
        <v>82.3</v>
      </c>
      <c r="V218" s="74">
        <v>4490</v>
      </c>
      <c r="W218" s="74">
        <v>2.7</v>
      </c>
      <c r="X218" s="74">
        <v>4370</v>
      </c>
      <c r="Y218" s="74">
        <v>8.6999999999999993</v>
      </c>
      <c r="Z218" s="74">
        <v>7.8</v>
      </c>
      <c r="AA218" s="74">
        <v>74.7</v>
      </c>
      <c r="AB218" s="74">
        <v>81.099999999999994</v>
      </c>
      <c r="AC218" s="74">
        <v>83.5</v>
      </c>
    </row>
    <row r="219" spans="1:29" x14ac:dyDescent="0.3">
      <c r="A219" s="74" t="s">
        <v>295</v>
      </c>
      <c r="B219" s="74">
        <v>1</v>
      </c>
      <c r="C219" s="74">
        <v>10007773</v>
      </c>
      <c r="D219" s="74" t="s">
        <v>49</v>
      </c>
      <c r="E219" s="74" t="s">
        <v>193</v>
      </c>
      <c r="F219" s="74">
        <v>5650</v>
      </c>
      <c r="G219" s="74">
        <v>6.8</v>
      </c>
      <c r="H219" s="74">
        <v>5265</v>
      </c>
      <c r="I219" s="74">
        <v>14.2</v>
      </c>
      <c r="J219" s="74">
        <v>5.8</v>
      </c>
      <c r="K219" s="74">
        <v>61.9</v>
      </c>
      <c r="L219" s="74">
        <v>75.3</v>
      </c>
      <c r="M219" s="74">
        <v>80.099999999999994</v>
      </c>
      <c r="N219" s="74">
        <v>3260</v>
      </c>
      <c r="O219" s="74">
        <v>3.7</v>
      </c>
      <c r="P219" s="74">
        <v>3140</v>
      </c>
      <c r="Q219" s="74">
        <v>12.7</v>
      </c>
      <c r="R219" s="74">
        <v>5.9</v>
      </c>
      <c r="S219" s="74">
        <v>63.1</v>
      </c>
      <c r="T219" s="74">
        <v>76.7</v>
      </c>
      <c r="U219" s="74">
        <v>81.5</v>
      </c>
      <c r="V219" s="74">
        <v>8910</v>
      </c>
      <c r="W219" s="74">
        <v>5.7</v>
      </c>
      <c r="X219" s="74">
        <v>8405</v>
      </c>
      <c r="Y219" s="74">
        <v>13.6</v>
      </c>
      <c r="Z219" s="74">
        <v>5.8</v>
      </c>
      <c r="AA219" s="74">
        <v>62.3</v>
      </c>
      <c r="AB219" s="74">
        <v>75.8</v>
      </c>
      <c r="AC219" s="74">
        <v>80.599999999999994</v>
      </c>
    </row>
    <row r="220" spans="1:29" x14ac:dyDescent="0.3">
      <c r="A220" s="74" t="s">
        <v>295</v>
      </c>
      <c r="B220" s="74">
        <v>72</v>
      </c>
      <c r="C220" s="74">
        <v>10004930</v>
      </c>
      <c r="D220" s="74" t="s">
        <v>49</v>
      </c>
      <c r="E220" s="74" t="s">
        <v>195</v>
      </c>
      <c r="F220" s="74">
        <v>1440</v>
      </c>
      <c r="G220" s="74">
        <v>3.8</v>
      </c>
      <c r="H220" s="74">
        <v>1385</v>
      </c>
      <c r="I220" s="74">
        <v>10.4</v>
      </c>
      <c r="J220" s="74">
        <v>8.1999999999999993</v>
      </c>
      <c r="K220" s="74">
        <v>67.099999999999994</v>
      </c>
      <c r="L220" s="74">
        <v>78.2</v>
      </c>
      <c r="M220" s="74">
        <v>81.5</v>
      </c>
      <c r="N220" s="74">
        <v>1010</v>
      </c>
      <c r="O220" s="74">
        <v>3.7</v>
      </c>
      <c r="P220" s="74">
        <v>970</v>
      </c>
      <c r="Q220" s="74">
        <v>11.5</v>
      </c>
      <c r="R220" s="74">
        <v>9</v>
      </c>
      <c r="S220" s="74">
        <v>69.400000000000006</v>
      </c>
      <c r="T220" s="74">
        <v>76.3</v>
      </c>
      <c r="U220" s="74">
        <v>79.5</v>
      </c>
      <c r="V220" s="74">
        <v>2450</v>
      </c>
      <c r="W220" s="74">
        <v>3.8</v>
      </c>
      <c r="X220" s="74">
        <v>2355</v>
      </c>
      <c r="Y220" s="74">
        <v>10.9</v>
      </c>
      <c r="Z220" s="74">
        <v>8.5</v>
      </c>
      <c r="AA220" s="74">
        <v>68.099999999999994</v>
      </c>
      <c r="AB220" s="74">
        <v>77.400000000000006</v>
      </c>
      <c r="AC220" s="74">
        <v>80.7</v>
      </c>
    </row>
    <row r="221" spans="1:29" x14ac:dyDescent="0.3">
      <c r="A221" s="74" t="s">
        <v>295</v>
      </c>
      <c r="B221" s="74">
        <v>156</v>
      </c>
      <c r="C221" s="74">
        <v>10007774</v>
      </c>
      <c r="D221" s="74" t="s">
        <v>49</v>
      </c>
      <c r="E221" s="74" t="s">
        <v>197</v>
      </c>
      <c r="F221" s="74">
        <v>1365</v>
      </c>
      <c r="G221" s="74">
        <v>3</v>
      </c>
      <c r="H221" s="74">
        <v>1325</v>
      </c>
      <c r="I221" s="74">
        <v>9.1</v>
      </c>
      <c r="J221" s="74">
        <v>5.9</v>
      </c>
      <c r="K221" s="74">
        <v>55</v>
      </c>
      <c r="L221" s="74">
        <v>76.099999999999994</v>
      </c>
      <c r="M221" s="74">
        <v>85</v>
      </c>
      <c r="N221" s="74">
        <v>1485</v>
      </c>
      <c r="O221" s="74">
        <v>2.8</v>
      </c>
      <c r="P221" s="74">
        <v>1440</v>
      </c>
      <c r="Q221" s="74">
        <v>11</v>
      </c>
      <c r="R221" s="74">
        <v>5.3</v>
      </c>
      <c r="S221" s="74">
        <v>56.4</v>
      </c>
      <c r="T221" s="74">
        <v>75.5</v>
      </c>
      <c r="U221" s="74">
        <v>83.7</v>
      </c>
      <c r="V221" s="74">
        <v>2845</v>
      </c>
      <c r="W221" s="74">
        <v>2.9</v>
      </c>
      <c r="X221" s="74">
        <v>2765</v>
      </c>
      <c r="Y221" s="74">
        <v>10.1</v>
      </c>
      <c r="Z221" s="74">
        <v>5.6</v>
      </c>
      <c r="AA221" s="74">
        <v>55.7</v>
      </c>
      <c r="AB221" s="74">
        <v>75.8</v>
      </c>
      <c r="AC221" s="74">
        <v>84.3</v>
      </c>
    </row>
    <row r="222" spans="1:29" x14ac:dyDescent="0.3">
      <c r="A222" s="74" t="s">
        <v>295</v>
      </c>
      <c r="B222" s="74">
        <v>230</v>
      </c>
      <c r="C222" s="74">
        <v>10005127</v>
      </c>
      <c r="D222" s="74" t="s">
        <v>19</v>
      </c>
      <c r="E222" s="74" t="s">
        <v>199</v>
      </c>
      <c r="F222" s="74" t="s">
        <v>13</v>
      </c>
      <c r="G222" s="74" t="s">
        <v>13</v>
      </c>
      <c r="H222" s="74" t="s">
        <v>13</v>
      </c>
      <c r="I222" s="74" t="s">
        <v>13</v>
      </c>
      <c r="J222" s="74" t="s">
        <v>13</v>
      </c>
      <c r="K222" s="74" t="s">
        <v>13</v>
      </c>
      <c r="L222" s="74" t="s">
        <v>13</v>
      </c>
      <c r="M222" s="74" t="s">
        <v>13</v>
      </c>
      <c r="N222" s="74" t="s">
        <v>13</v>
      </c>
      <c r="O222" s="74" t="s">
        <v>13</v>
      </c>
      <c r="P222" s="74" t="s">
        <v>13</v>
      </c>
      <c r="Q222" s="74" t="s">
        <v>13</v>
      </c>
      <c r="R222" s="74" t="s">
        <v>13</v>
      </c>
      <c r="S222" s="74" t="s">
        <v>13</v>
      </c>
      <c r="T222" s="74" t="s">
        <v>13</v>
      </c>
      <c r="U222" s="74" t="s">
        <v>13</v>
      </c>
      <c r="V222" s="74" t="s">
        <v>13</v>
      </c>
      <c r="W222" s="74" t="s">
        <v>13</v>
      </c>
      <c r="X222" s="74" t="s">
        <v>13</v>
      </c>
      <c r="Y222" s="74" t="s">
        <v>13</v>
      </c>
      <c r="Z222" s="74" t="s">
        <v>13</v>
      </c>
      <c r="AA222" s="74" t="s">
        <v>13</v>
      </c>
      <c r="AB222" s="74" t="s">
        <v>13</v>
      </c>
      <c r="AC222" s="74" t="s">
        <v>13</v>
      </c>
    </row>
    <row r="223" spans="1:29" x14ac:dyDescent="0.3">
      <c r="A223" s="74" t="s">
        <v>295</v>
      </c>
      <c r="B223" s="74">
        <v>73</v>
      </c>
      <c r="C223" s="74">
        <v>10007801</v>
      </c>
      <c r="D223" s="74" t="s">
        <v>19</v>
      </c>
      <c r="E223" s="74" t="s">
        <v>201</v>
      </c>
      <c r="F223" s="74">
        <v>2470</v>
      </c>
      <c r="G223" s="74">
        <v>4.7</v>
      </c>
      <c r="H223" s="74">
        <v>2355</v>
      </c>
      <c r="I223" s="74">
        <v>8.6999999999999993</v>
      </c>
      <c r="J223" s="74">
        <v>7.5</v>
      </c>
      <c r="K223" s="74">
        <v>68.099999999999994</v>
      </c>
      <c r="L223" s="74">
        <v>80.5</v>
      </c>
      <c r="M223" s="74">
        <v>83.8</v>
      </c>
      <c r="N223" s="74">
        <v>1865</v>
      </c>
      <c r="O223" s="74">
        <v>2.7</v>
      </c>
      <c r="P223" s="74">
        <v>1815</v>
      </c>
      <c r="Q223" s="74">
        <v>10.3</v>
      </c>
      <c r="R223" s="74">
        <v>8.5</v>
      </c>
      <c r="S223" s="74">
        <v>69.5</v>
      </c>
      <c r="T223" s="74">
        <v>78.400000000000006</v>
      </c>
      <c r="U223" s="74">
        <v>81.2</v>
      </c>
      <c r="V223" s="74">
        <v>4335</v>
      </c>
      <c r="W223" s="74">
        <v>3.8</v>
      </c>
      <c r="X223" s="74">
        <v>4170</v>
      </c>
      <c r="Y223" s="74">
        <v>9.4</v>
      </c>
      <c r="Z223" s="74">
        <v>8</v>
      </c>
      <c r="AA223" s="74">
        <v>68.7</v>
      </c>
      <c r="AB223" s="74">
        <v>79.599999999999994</v>
      </c>
      <c r="AC223" s="74">
        <v>82.6</v>
      </c>
    </row>
    <row r="224" spans="1:29" x14ac:dyDescent="0.3">
      <c r="A224" s="74" t="s">
        <v>295</v>
      </c>
      <c r="B224" s="74">
        <v>74</v>
      </c>
      <c r="C224" s="74">
        <v>10007155</v>
      </c>
      <c r="D224" s="74" t="s">
        <v>49</v>
      </c>
      <c r="E224" s="74" t="s">
        <v>203</v>
      </c>
      <c r="F224" s="74">
        <v>1845</v>
      </c>
      <c r="G224" s="74">
        <v>3.3</v>
      </c>
      <c r="H224" s="74">
        <v>1780</v>
      </c>
      <c r="I224" s="74">
        <v>7.9</v>
      </c>
      <c r="J224" s="74">
        <v>8.1</v>
      </c>
      <c r="K224" s="74">
        <v>72.8</v>
      </c>
      <c r="L224" s="74">
        <v>81.8</v>
      </c>
      <c r="M224" s="74">
        <v>84</v>
      </c>
      <c r="N224" s="74">
        <v>2040</v>
      </c>
      <c r="O224" s="74">
        <v>2.4</v>
      </c>
      <c r="P224" s="74">
        <v>1990</v>
      </c>
      <c r="Q224" s="74">
        <v>8.6</v>
      </c>
      <c r="R224" s="74">
        <v>8.8000000000000007</v>
      </c>
      <c r="S224" s="74">
        <v>72.400000000000006</v>
      </c>
      <c r="T224" s="74">
        <v>79.3</v>
      </c>
      <c r="U224" s="74">
        <v>82.6</v>
      </c>
      <c r="V224" s="74">
        <v>3885</v>
      </c>
      <c r="W224" s="74">
        <v>2.9</v>
      </c>
      <c r="X224" s="74">
        <v>3775</v>
      </c>
      <c r="Y224" s="74">
        <v>8.3000000000000007</v>
      </c>
      <c r="Z224" s="74">
        <v>8.5</v>
      </c>
      <c r="AA224" s="74">
        <v>72.599999999999994</v>
      </c>
      <c r="AB224" s="74">
        <v>80.5</v>
      </c>
      <c r="AC224" s="74">
        <v>83.3</v>
      </c>
    </row>
    <row r="225" spans="1:29" x14ac:dyDescent="0.3">
      <c r="A225" s="74" t="s">
        <v>295</v>
      </c>
      <c r="B225" s="74">
        <v>139</v>
      </c>
      <c r="C225" s="74">
        <v>10007775</v>
      </c>
      <c r="D225" s="74" t="s">
        <v>27</v>
      </c>
      <c r="E225" s="74" t="s">
        <v>205</v>
      </c>
      <c r="F225" s="74">
        <v>1360</v>
      </c>
      <c r="G225" s="74">
        <v>3.3</v>
      </c>
      <c r="H225" s="74">
        <v>1315</v>
      </c>
      <c r="I225" s="74">
        <v>9</v>
      </c>
      <c r="J225" s="74">
        <v>9.9</v>
      </c>
      <c r="K225" s="74">
        <v>65.5</v>
      </c>
      <c r="L225" s="74">
        <v>75.599999999999994</v>
      </c>
      <c r="M225" s="74">
        <v>81</v>
      </c>
      <c r="N225" s="74">
        <v>1100</v>
      </c>
      <c r="O225" s="74">
        <v>2</v>
      </c>
      <c r="P225" s="74">
        <v>1080</v>
      </c>
      <c r="Q225" s="74">
        <v>10.7</v>
      </c>
      <c r="R225" s="74">
        <v>9.1999999999999993</v>
      </c>
      <c r="S225" s="74">
        <v>64.900000000000006</v>
      </c>
      <c r="T225" s="74">
        <v>74.3</v>
      </c>
      <c r="U225" s="74">
        <v>80.099999999999994</v>
      </c>
      <c r="V225" s="74">
        <v>2465</v>
      </c>
      <c r="W225" s="74">
        <v>2.7</v>
      </c>
      <c r="X225" s="74">
        <v>2395</v>
      </c>
      <c r="Y225" s="74">
        <v>9.8000000000000007</v>
      </c>
      <c r="Z225" s="74">
        <v>9.6</v>
      </c>
      <c r="AA225" s="74">
        <v>65.2</v>
      </c>
      <c r="AB225" s="74">
        <v>75</v>
      </c>
      <c r="AC225" s="74">
        <v>80.599999999999994</v>
      </c>
    </row>
    <row r="226" spans="1:29" x14ac:dyDescent="0.3">
      <c r="A226" s="74" t="s">
        <v>295</v>
      </c>
      <c r="B226" s="74">
        <v>30</v>
      </c>
      <c r="C226" s="74">
        <v>10005389</v>
      </c>
      <c r="D226" s="74" t="s">
        <v>27</v>
      </c>
      <c r="E226" s="74" t="s">
        <v>207</v>
      </c>
      <c r="F226" s="74">
        <v>105</v>
      </c>
      <c r="G226" s="74">
        <v>6.5</v>
      </c>
      <c r="H226" s="74">
        <v>100</v>
      </c>
      <c r="I226" s="74">
        <v>15</v>
      </c>
      <c r="J226" s="74">
        <v>15</v>
      </c>
      <c r="K226" s="74" t="s">
        <v>396</v>
      </c>
      <c r="L226" s="74" t="s">
        <v>396</v>
      </c>
      <c r="M226" s="74">
        <v>70</v>
      </c>
      <c r="N226" s="74">
        <v>180</v>
      </c>
      <c r="O226" s="74">
        <v>1.7</v>
      </c>
      <c r="P226" s="74">
        <v>175</v>
      </c>
      <c r="Q226" s="74">
        <v>11.9</v>
      </c>
      <c r="R226" s="74">
        <v>13.1</v>
      </c>
      <c r="S226" s="74" t="s">
        <v>396</v>
      </c>
      <c r="T226" s="74" t="s">
        <v>396</v>
      </c>
      <c r="U226" s="74">
        <v>75</v>
      </c>
      <c r="V226" s="74">
        <v>285</v>
      </c>
      <c r="W226" s="74">
        <v>3.5</v>
      </c>
      <c r="X226" s="74">
        <v>275</v>
      </c>
      <c r="Y226" s="74">
        <v>13</v>
      </c>
      <c r="Z226" s="74">
        <v>13.8</v>
      </c>
      <c r="AA226" s="74" t="s">
        <v>396</v>
      </c>
      <c r="AB226" s="74" t="s">
        <v>396</v>
      </c>
      <c r="AC226" s="74">
        <v>73.2</v>
      </c>
    </row>
    <row r="227" spans="1:29" x14ac:dyDescent="0.3">
      <c r="A227" s="74" t="s">
        <v>295</v>
      </c>
      <c r="B227" s="74">
        <v>157</v>
      </c>
      <c r="C227" s="74">
        <v>10007802</v>
      </c>
      <c r="D227" s="74" t="s">
        <v>49</v>
      </c>
      <c r="E227" s="74" t="s">
        <v>209</v>
      </c>
      <c r="F227" s="74">
        <v>1175</v>
      </c>
      <c r="G227" s="74">
        <v>3.6</v>
      </c>
      <c r="H227" s="74">
        <v>1135</v>
      </c>
      <c r="I227" s="74">
        <v>8.1999999999999993</v>
      </c>
      <c r="J227" s="74">
        <v>7.8</v>
      </c>
      <c r="K227" s="74">
        <v>68.900000000000006</v>
      </c>
      <c r="L227" s="74">
        <v>80.3</v>
      </c>
      <c r="M227" s="74">
        <v>84</v>
      </c>
      <c r="N227" s="74">
        <v>950</v>
      </c>
      <c r="O227" s="74">
        <v>3.5</v>
      </c>
      <c r="P227" s="74">
        <v>915</v>
      </c>
      <c r="Q227" s="74">
        <v>11.1</v>
      </c>
      <c r="R227" s="74">
        <v>6.5</v>
      </c>
      <c r="S227" s="74">
        <v>71.599999999999994</v>
      </c>
      <c r="T227" s="74">
        <v>79</v>
      </c>
      <c r="U227" s="74">
        <v>82.3</v>
      </c>
      <c r="V227" s="74">
        <v>2125</v>
      </c>
      <c r="W227" s="74">
        <v>3.5</v>
      </c>
      <c r="X227" s="74">
        <v>2050</v>
      </c>
      <c r="Y227" s="74">
        <v>9.5</v>
      </c>
      <c r="Z227" s="74">
        <v>7.2</v>
      </c>
      <c r="AA227" s="74">
        <v>70.099999999999994</v>
      </c>
      <c r="AB227" s="74">
        <v>79.7</v>
      </c>
      <c r="AC227" s="74">
        <v>83.3</v>
      </c>
    </row>
    <row r="228" spans="1:29" x14ac:dyDescent="0.3">
      <c r="A228" s="74" t="s">
        <v>295</v>
      </c>
      <c r="B228" s="74">
        <v>31</v>
      </c>
      <c r="C228" s="74">
        <v>10007776</v>
      </c>
      <c r="D228" s="74" t="s">
        <v>27</v>
      </c>
      <c r="E228" s="74" t="s">
        <v>211</v>
      </c>
      <c r="F228" s="74">
        <v>1250</v>
      </c>
      <c r="G228" s="74">
        <v>4.2</v>
      </c>
      <c r="H228" s="74">
        <v>1200</v>
      </c>
      <c r="I228" s="74">
        <v>9.1</v>
      </c>
      <c r="J228" s="74">
        <v>10.3</v>
      </c>
      <c r="K228" s="74">
        <v>68.099999999999994</v>
      </c>
      <c r="L228" s="74">
        <v>77.5</v>
      </c>
      <c r="M228" s="74">
        <v>80.599999999999994</v>
      </c>
      <c r="N228" s="74">
        <v>355</v>
      </c>
      <c r="O228" s="74">
        <v>3.7</v>
      </c>
      <c r="P228" s="74">
        <v>340</v>
      </c>
      <c r="Q228" s="74">
        <v>7.9</v>
      </c>
      <c r="R228" s="74">
        <v>12.3</v>
      </c>
      <c r="S228" s="74">
        <v>69.900000000000006</v>
      </c>
      <c r="T228" s="74">
        <v>76.599999999999994</v>
      </c>
      <c r="U228" s="74">
        <v>79.8</v>
      </c>
      <c r="V228" s="74">
        <v>1605</v>
      </c>
      <c r="W228" s="74">
        <v>4</v>
      </c>
      <c r="X228" s="74">
        <v>1540</v>
      </c>
      <c r="Y228" s="74">
        <v>8.8000000000000007</v>
      </c>
      <c r="Z228" s="74">
        <v>10.7</v>
      </c>
      <c r="AA228" s="74">
        <v>68.5</v>
      </c>
      <c r="AB228" s="74">
        <v>77.3</v>
      </c>
      <c r="AC228" s="74">
        <v>80.5</v>
      </c>
    </row>
    <row r="229" spans="1:29" x14ac:dyDescent="0.3">
      <c r="A229" s="74" t="s">
        <v>295</v>
      </c>
      <c r="B229" s="74">
        <v>32</v>
      </c>
      <c r="C229" s="74">
        <v>10005523</v>
      </c>
      <c r="D229" s="74" t="s">
        <v>27</v>
      </c>
      <c r="E229" s="74" t="s">
        <v>213</v>
      </c>
      <c r="F229" s="74">
        <v>100</v>
      </c>
      <c r="G229" s="74">
        <v>5.9</v>
      </c>
      <c r="H229" s="74">
        <v>95</v>
      </c>
      <c r="I229" s="74">
        <v>6.3</v>
      </c>
      <c r="J229" s="74">
        <v>6.3</v>
      </c>
      <c r="K229" s="74" t="s">
        <v>396</v>
      </c>
      <c r="L229" s="74" t="s">
        <v>396</v>
      </c>
      <c r="M229" s="74">
        <v>87.5</v>
      </c>
      <c r="N229" s="74">
        <v>90</v>
      </c>
      <c r="O229" s="74">
        <v>3.3</v>
      </c>
      <c r="P229" s="74">
        <v>90</v>
      </c>
      <c r="Q229" s="74">
        <v>5.6</v>
      </c>
      <c r="R229" s="74">
        <v>6.7</v>
      </c>
      <c r="S229" s="74" t="s">
        <v>396</v>
      </c>
      <c r="T229" s="74" t="s">
        <v>396</v>
      </c>
      <c r="U229" s="74">
        <v>87.6</v>
      </c>
      <c r="V229" s="74">
        <v>195</v>
      </c>
      <c r="W229" s="74">
        <v>4.5999999999999996</v>
      </c>
      <c r="X229" s="74">
        <v>185</v>
      </c>
      <c r="Y229" s="74">
        <v>5.9</v>
      </c>
      <c r="Z229" s="74">
        <v>6.5</v>
      </c>
      <c r="AA229" s="74" t="s">
        <v>396</v>
      </c>
      <c r="AB229" s="74" t="s">
        <v>396</v>
      </c>
      <c r="AC229" s="74">
        <v>87.6</v>
      </c>
    </row>
    <row r="230" spans="1:29" x14ac:dyDescent="0.3">
      <c r="A230" s="74" t="s">
        <v>295</v>
      </c>
      <c r="B230" s="74">
        <v>33</v>
      </c>
      <c r="C230" s="74">
        <v>10007835</v>
      </c>
      <c r="D230" s="74" t="s">
        <v>27</v>
      </c>
      <c r="E230" s="74" t="s">
        <v>215</v>
      </c>
      <c r="F230" s="74">
        <v>20</v>
      </c>
      <c r="G230" s="74" t="s">
        <v>396</v>
      </c>
      <c r="H230" s="74" t="s">
        <v>396</v>
      </c>
      <c r="I230" s="74" t="s">
        <v>396</v>
      </c>
      <c r="J230" s="74" t="s">
        <v>396</v>
      </c>
      <c r="K230" s="74" t="s">
        <v>396</v>
      </c>
      <c r="L230" s="74" t="s">
        <v>396</v>
      </c>
      <c r="M230" s="74" t="s">
        <v>396</v>
      </c>
      <c r="N230" s="74">
        <v>30</v>
      </c>
      <c r="O230" s="74" t="s">
        <v>396</v>
      </c>
      <c r="P230" s="74" t="s">
        <v>396</v>
      </c>
      <c r="Q230" s="74" t="s">
        <v>396</v>
      </c>
      <c r="R230" s="74" t="s">
        <v>396</v>
      </c>
      <c r="S230" s="74" t="s">
        <v>396</v>
      </c>
      <c r="T230" s="74" t="s">
        <v>396</v>
      </c>
      <c r="U230" s="74" t="s">
        <v>396</v>
      </c>
      <c r="V230" s="74">
        <v>50</v>
      </c>
      <c r="W230" s="74">
        <v>3.8</v>
      </c>
      <c r="X230" s="74">
        <v>50</v>
      </c>
      <c r="Y230" s="74">
        <v>10</v>
      </c>
      <c r="Z230" s="74">
        <v>0</v>
      </c>
      <c r="AA230" s="74" t="s">
        <v>396</v>
      </c>
      <c r="AB230" s="74" t="s">
        <v>396</v>
      </c>
      <c r="AC230" s="74">
        <v>90</v>
      </c>
    </row>
    <row r="231" spans="1:29" x14ac:dyDescent="0.3">
      <c r="A231" s="74" t="s">
        <v>295</v>
      </c>
      <c r="B231" s="74">
        <v>195</v>
      </c>
      <c r="C231" s="74">
        <v>10005545</v>
      </c>
      <c r="D231" s="74" t="s">
        <v>19</v>
      </c>
      <c r="E231" s="74" t="s">
        <v>217</v>
      </c>
      <c r="F231" s="74">
        <v>120</v>
      </c>
      <c r="G231" s="74">
        <v>2.5</v>
      </c>
      <c r="H231" s="74">
        <v>115</v>
      </c>
      <c r="I231" s="74" t="s">
        <v>396</v>
      </c>
      <c r="J231" s="74" t="s">
        <v>396</v>
      </c>
      <c r="K231" s="74" t="s">
        <v>396</v>
      </c>
      <c r="L231" s="74" t="s">
        <v>396</v>
      </c>
      <c r="M231" s="74" t="s">
        <v>396</v>
      </c>
      <c r="N231" s="74">
        <v>100</v>
      </c>
      <c r="O231" s="74">
        <v>9</v>
      </c>
      <c r="P231" s="74">
        <v>90</v>
      </c>
      <c r="Q231" s="74" t="s">
        <v>396</v>
      </c>
      <c r="R231" s="74" t="s">
        <v>396</v>
      </c>
      <c r="S231" s="74" t="s">
        <v>396</v>
      </c>
      <c r="T231" s="74" t="s">
        <v>396</v>
      </c>
      <c r="U231" s="74" t="s">
        <v>396</v>
      </c>
      <c r="V231" s="74">
        <v>220</v>
      </c>
      <c r="W231" s="74">
        <v>5.5</v>
      </c>
      <c r="X231" s="74">
        <v>205</v>
      </c>
      <c r="Y231" s="74">
        <v>12.1</v>
      </c>
      <c r="Z231" s="74">
        <v>6.8</v>
      </c>
      <c r="AA231" s="74" t="s">
        <v>396</v>
      </c>
      <c r="AB231" s="74" t="s">
        <v>396</v>
      </c>
      <c r="AC231" s="74">
        <v>81.099999999999994</v>
      </c>
    </row>
    <row r="232" spans="1:29" x14ac:dyDescent="0.3">
      <c r="A232" s="74" t="s">
        <v>295</v>
      </c>
      <c r="B232" s="74">
        <v>3</v>
      </c>
      <c r="C232" s="74">
        <v>10007777</v>
      </c>
      <c r="D232" s="74" t="s">
        <v>27</v>
      </c>
      <c r="E232" s="74" t="s">
        <v>219</v>
      </c>
      <c r="F232" s="74" t="s">
        <v>13</v>
      </c>
      <c r="G232" s="74" t="s">
        <v>13</v>
      </c>
      <c r="H232" s="74" t="s">
        <v>13</v>
      </c>
      <c r="I232" s="74" t="s">
        <v>13</v>
      </c>
      <c r="J232" s="74" t="s">
        <v>13</v>
      </c>
      <c r="K232" s="74" t="s">
        <v>13</v>
      </c>
      <c r="L232" s="74" t="s">
        <v>13</v>
      </c>
      <c r="M232" s="74" t="s">
        <v>13</v>
      </c>
      <c r="N232" s="74" t="s">
        <v>13</v>
      </c>
      <c r="O232" s="74" t="s">
        <v>13</v>
      </c>
      <c r="P232" s="74" t="s">
        <v>13</v>
      </c>
      <c r="Q232" s="74" t="s">
        <v>13</v>
      </c>
      <c r="R232" s="74" t="s">
        <v>13</v>
      </c>
      <c r="S232" s="74" t="s">
        <v>13</v>
      </c>
      <c r="T232" s="74" t="s">
        <v>13</v>
      </c>
      <c r="U232" s="74" t="s">
        <v>13</v>
      </c>
      <c r="V232" s="74" t="s">
        <v>13</v>
      </c>
      <c r="W232" s="74" t="s">
        <v>13</v>
      </c>
      <c r="X232" s="74" t="s">
        <v>13</v>
      </c>
      <c r="Y232" s="74" t="s">
        <v>13</v>
      </c>
      <c r="Z232" s="74" t="s">
        <v>13</v>
      </c>
      <c r="AA232" s="74" t="s">
        <v>13</v>
      </c>
      <c r="AB232" s="74" t="s">
        <v>13</v>
      </c>
      <c r="AC232" s="74" t="s">
        <v>13</v>
      </c>
    </row>
    <row r="233" spans="1:29" x14ac:dyDescent="0.3">
      <c r="A233" s="74" t="s">
        <v>295</v>
      </c>
      <c r="B233" s="74">
        <v>34</v>
      </c>
      <c r="C233" s="74">
        <v>10007778</v>
      </c>
      <c r="D233" s="74" t="s">
        <v>27</v>
      </c>
      <c r="E233" s="74" t="s">
        <v>221</v>
      </c>
      <c r="F233" s="74">
        <v>15</v>
      </c>
      <c r="G233" s="74" t="s">
        <v>396</v>
      </c>
      <c r="H233" s="74" t="s">
        <v>396</v>
      </c>
      <c r="I233" s="74" t="s">
        <v>396</v>
      </c>
      <c r="J233" s="74" t="s">
        <v>396</v>
      </c>
      <c r="K233" s="74" t="s">
        <v>396</v>
      </c>
      <c r="L233" s="74" t="s">
        <v>396</v>
      </c>
      <c r="M233" s="74" t="s">
        <v>396</v>
      </c>
      <c r="N233" s="74">
        <v>30</v>
      </c>
      <c r="O233" s="74" t="s">
        <v>396</v>
      </c>
      <c r="P233" s="74" t="s">
        <v>396</v>
      </c>
      <c r="Q233" s="74" t="s">
        <v>396</v>
      </c>
      <c r="R233" s="74" t="s">
        <v>396</v>
      </c>
      <c r="S233" s="74" t="s">
        <v>396</v>
      </c>
      <c r="T233" s="74" t="s">
        <v>396</v>
      </c>
      <c r="U233" s="74" t="s">
        <v>396</v>
      </c>
      <c r="V233" s="74">
        <v>40</v>
      </c>
      <c r="W233" s="74">
        <v>7.3</v>
      </c>
      <c r="X233" s="74">
        <v>40</v>
      </c>
      <c r="Y233" s="74" t="s">
        <v>396</v>
      </c>
      <c r="Z233" s="74" t="s">
        <v>396</v>
      </c>
      <c r="AA233" s="74" t="s">
        <v>396</v>
      </c>
      <c r="AB233" s="74" t="s">
        <v>396</v>
      </c>
      <c r="AC233" s="74">
        <v>86.8</v>
      </c>
    </row>
    <row r="234" spans="1:29" x14ac:dyDescent="0.3">
      <c r="A234" s="74" t="s">
        <v>295</v>
      </c>
      <c r="B234" s="74">
        <v>10</v>
      </c>
      <c r="C234" s="74">
        <v>10007816</v>
      </c>
      <c r="D234" s="74" t="s">
        <v>27</v>
      </c>
      <c r="E234" s="74" t="s">
        <v>223</v>
      </c>
      <c r="F234" s="74">
        <v>90</v>
      </c>
      <c r="G234" s="74">
        <v>4.4000000000000004</v>
      </c>
      <c r="H234" s="74">
        <v>85</v>
      </c>
      <c r="I234" s="74" t="s">
        <v>396</v>
      </c>
      <c r="J234" s="74" t="s">
        <v>396</v>
      </c>
      <c r="K234" s="74" t="s">
        <v>396</v>
      </c>
      <c r="L234" s="74" t="s">
        <v>396</v>
      </c>
      <c r="M234" s="74">
        <v>88.5</v>
      </c>
      <c r="N234" s="74">
        <v>65</v>
      </c>
      <c r="O234" s="74">
        <v>3.1</v>
      </c>
      <c r="P234" s="74">
        <v>65</v>
      </c>
      <c r="Q234" s="74" t="s">
        <v>396</v>
      </c>
      <c r="R234" s="74" t="s">
        <v>396</v>
      </c>
      <c r="S234" s="74" t="s">
        <v>396</v>
      </c>
      <c r="T234" s="74" t="s">
        <v>396</v>
      </c>
      <c r="U234" s="74">
        <v>87.3</v>
      </c>
      <c r="V234" s="74">
        <v>155</v>
      </c>
      <c r="W234" s="74">
        <v>3.8</v>
      </c>
      <c r="X234" s="74">
        <v>150</v>
      </c>
      <c r="Y234" s="74">
        <v>4.7</v>
      </c>
      <c r="Z234" s="74">
        <v>7.3</v>
      </c>
      <c r="AA234" s="74">
        <v>80</v>
      </c>
      <c r="AB234" s="74">
        <v>84.7</v>
      </c>
      <c r="AC234" s="74">
        <v>88</v>
      </c>
    </row>
    <row r="235" spans="1:29" x14ac:dyDescent="0.3">
      <c r="A235" s="74" t="s">
        <v>295</v>
      </c>
      <c r="B235" s="74">
        <v>141</v>
      </c>
      <c r="C235" s="74">
        <v>10005553</v>
      </c>
      <c r="D235" s="74" t="s">
        <v>49</v>
      </c>
      <c r="E235" s="74" t="s">
        <v>225</v>
      </c>
      <c r="F235" s="74">
        <v>915</v>
      </c>
      <c r="G235" s="74">
        <v>3.1</v>
      </c>
      <c r="H235" s="74">
        <v>885</v>
      </c>
      <c r="I235" s="74">
        <v>9.3000000000000007</v>
      </c>
      <c r="J235" s="74">
        <v>8.4</v>
      </c>
      <c r="K235" s="74">
        <v>65.7</v>
      </c>
      <c r="L235" s="74">
        <v>76.599999999999994</v>
      </c>
      <c r="M235" s="74">
        <v>82.4</v>
      </c>
      <c r="N235" s="74">
        <v>610</v>
      </c>
      <c r="O235" s="74">
        <v>2.8</v>
      </c>
      <c r="P235" s="74">
        <v>595</v>
      </c>
      <c r="Q235" s="74">
        <v>13</v>
      </c>
      <c r="R235" s="74">
        <v>8.1</v>
      </c>
      <c r="S235" s="74">
        <v>68.2</v>
      </c>
      <c r="T235" s="74">
        <v>75.400000000000006</v>
      </c>
      <c r="U235" s="74">
        <v>79</v>
      </c>
      <c r="V235" s="74">
        <v>1525</v>
      </c>
      <c r="W235" s="74">
        <v>3</v>
      </c>
      <c r="X235" s="74">
        <v>1480</v>
      </c>
      <c r="Y235" s="74">
        <v>10.7</v>
      </c>
      <c r="Z235" s="74">
        <v>8.1999999999999993</v>
      </c>
      <c r="AA235" s="74">
        <v>66.7</v>
      </c>
      <c r="AB235" s="74">
        <v>76.099999999999994</v>
      </c>
      <c r="AC235" s="74">
        <v>81</v>
      </c>
    </row>
    <row r="236" spans="1:29" x14ac:dyDescent="0.3">
      <c r="A236" s="74" t="s">
        <v>295</v>
      </c>
      <c r="B236" s="74">
        <v>35</v>
      </c>
      <c r="C236" s="74">
        <v>10007837</v>
      </c>
      <c r="D236" s="74" t="s">
        <v>39</v>
      </c>
      <c r="E236" s="74" t="s">
        <v>227</v>
      </c>
      <c r="F236" s="74">
        <v>30</v>
      </c>
      <c r="G236" s="74">
        <v>3.1</v>
      </c>
      <c r="H236" s="74">
        <v>30</v>
      </c>
      <c r="I236" s="74" t="s">
        <v>396</v>
      </c>
      <c r="J236" s="74" t="s">
        <v>396</v>
      </c>
      <c r="K236" s="74" t="s">
        <v>396</v>
      </c>
      <c r="L236" s="74" t="s">
        <v>396</v>
      </c>
      <c r="M236" s="74">
        <v>87.1</v>
      </c>
      <c r="N236" s="74">
        <v>35</v>
      </c>
      <c r="O236" s="74">
        <v>3</v>
      </c>
      <c r="P236" s="74">
        <v>30</v>
      </c>
      <c r="Q236" s="74" t="s">
        <v>396</v>
      </c>
      <c r="R236" s="74" t="s">
        <v>396</v>
      </c>
      <c r="S236" s="74" t="s">
        <v>396</v>
      </c>
      <c r="T236" s="74" t="s">
        <v>396</v>
      </c>
      <c r="U236" s="74">
        <v>75</v>
      </c>
      <c r="V236" s="74">
        <v>65</v>
      </c>
      <c r="W236" s="74">
        <v>3.1</v>
      </c>
      <c r="X236" s="74">
        <v>65</v>
      </c>
      <c r="Y236" s="74" t="s">
        <v>396</v>
      </c>
      <c r="Z236" s="74" t="s">
        <v>396</v>
      </c>
      <c r="AA236" s="74" t="s">
        <v>396</v>
      </c>
      <c r="AB236" s="74" t="s">
        <v>396</v>
      </c>
      <c r="AC236" s="74">
        <v>81</v>
      </c>
    </row>
    <row r="237" spans="1:29" x14ac:dyDescent="0.3">
      <c r="A237" s="74" t="s">
        <v>295</v>
      </c>
      <c r="B237" s="74">
        <v>143</v>
      </c>
      <c r="C237" s="74">
        <v>10007779</v>
      </c>
      <c r="D237" s="74" t="s">
        <v>27</v>
      </c>
      <c r="E237" s="74" t="s">
        <v>229</v>
      </c>
      <c r="F237" s="74">
        <v>215</v>
      </c>
      <c r="G237" s="74">
        <v>2.2999999999999998</v>
      </c>
      <c r="H237" s="74">
        <v>210</v>
      </c>
      <c r="I237" s="74" t="s">
        <v>396</v>
      </c>
      <c r="J237" s="74" t="s">
        <v>396</v>
      </c>
      <c r="K237" s="74">
        <v>59.7</v>
      </c>
      <c r="L237" s="74">
        <v>75.8</v>
      </c>
      <c r="M237" s="74">
        <v>83.9</v>
      </c>
      <c r="N237" s="74">
        <v>65</v>
      </c>
      <c r="O237" s="74">
        <v>0</v>
      </c>
      <c r="P237" s="74">
        <v>65</v>
      </c>
      <c r="Q237" s="74">
        <v>10.6</v>
      </c>
      <c r="R237" s="74">
        <v>7.6</v>
      </c>
      <c r="S237" s="74">
        <v>53</v>
      </c>
      <c r="T237" s="74">
        <v>72.7</v>
      </c>
      <c r="U237" s="74">
        <v>81.8</v>
      </c>
      <c r="V237" s="74">
        <v>280</v>
      </c>
      <c r="W237" s="74">
        <v>1.8</v>
      </c>
      <c r="X237" s="74">
        <v>275</v>
      </c>
      <c r="Y237" s="74" t="s">
        <v>396</v>
      </c>
      <c r="Z237" s="74" t="s">
        <v>396</v>
      </c>
      <c r="AA237" s="74">
        <v>58.1</v>
      </c>
      <c r="AB237" s="74">
        <v>75.099999999999994</v>
      </c>
      <c r="AC237" s="74">
        <v>83.4</v>
      </c>
    </row>
    <row r="238" spans="1:29" x14ac:dyDescent="0.3">
      <c r="A238" s="74" t="s">
        <v>295</v>
      </c>
      <c r="B238" s="74">
        <v>145</v>
      </c>
      <c r="C238" s="74">
        <v>10007782</v>
      </c>
      <c r="D238" s="74" t="s">
        <v>27</v>
      </c>
      <c r="E238" s="74" t="s">
        <v>231</v>
      </c>
      <c r="F238" s="74">
        <v>370</v>
      </c>
      <c r="G238" s="74">
        <v>3.8</v>
      </c>
      <c r="H238" s="74">
        <v>355</v>
      </c>
      <c r="I238" s="74" t="s">
        <v>396</v>
      </c>
      <c r="J238" s="74" t="s">
        <v>396</v>
      </c>
      <c r="K238" s="74" t="s">
        <v>396</v>
      </c>
      <c r="L238" s="74" t="s">
        <v>396</v>
      </c>
      <c r="M238" s="74" t="s">
        <v>396</v>
      </c>
      <c r="N238" s="74">
        <v>255</v>
      </c>
      <c r="O238" s="74">
        <v>1.2</v>
      </c>
      <c r="P238" s="74">
        <v>255</v>
      </c>
      <c r="Q238" s="74" t="s">
        <v>396</v>
      </c>
      <c r="R238" s="74">
        <v>13</v>
      </c>
      <c r="S238" s="74" t="s">
        <v>396</v>
      </c>
      <c r="T238" s="74" t="s">
        <v>396</v>
      </c>
      <c r="U238" s="74" t="s">
        <v>396</v>
      </c>
      <c r="V238" s="74">
        <v>625</v>
      </c>
      <c r="W238" s="74">
        <v>2.7</v>
      </c>
      <c r="X238" s="74">
        <v>610</v>
      </c>
      <c r="Y238" s="74" t="s">
        <v>396</v>
      </c>
      <c r="Z238" s="74" t="s">
        <v>396</v>
      </c>
      <c r="AA238" s="74">
        <v>50.3</v>
      </c>
      <c r="AB238" s="74">
        <v>71.099999999999994</v>
      </c>
      <c r="AC238" s="74">
        <v>77.599999999999994</v>
      </c>
    </row>
    <row r="239" spans="1:29" x14ac:dyDescent="0.3">
      <c r="A239" s="74" t="s">
        <v>295</v>
      </c>
      <c r="B239" s="74">
        <v>39</v>
      </c>
      <c r="C239" s="74">
        <v>10007843</v>
      </c>
      <c r="D239" s="74" t="s">
        <v>27</v>
      </c>
      <c r="E239" s="74" t="s">
        <v>233</v>
      </c>
      <c r="F239" s="74">
        <v>475</v>
      </c>
      <c r="G239" s="74">
        <v>4.4000000000000004</v>
      </c>
      <c r="H239" s="74">
        <v>455</v>
      </c>
      <c r="I239" s="74">
        <v>7.7</v>
      </c>
      <c r="J239" s="74">
        <v>7.9</v>
      </c>
      <c r="K239" s="74">
        <v>74</v>
      </c>
      <c r="L239" s="74">
        <v>82.2</v>
      </c>
      <c r="M239" s="74">
        <v>84.4</v>
      </c>
      <c r="N239" s="74">
        <v>295</v>
      </c>
      <c r="O239" s="74">
        <v>2.7</v>
      </c>
      <c r="P239" s="74">
        <v>290</v>
      </c>
      <c r="Q239" s="74">
        <v>13.1</v>
      </c>
      <c r="R239" s="74">
        <v>7.3</v>
      </c>
      <c r="S239" s="74">
        <v>67.8</v>
      </c>
      <c r="T239" s="74">
        <v>75.8</v>
      </c>
      <c r="U239" s="74">
        <v>79.599999999999994</v>
      </c>
      <c r="V239" s="74">
        <v>770</v>
      </c>
      <c r="W239" s="74">
        <v>3.8</v>
      </c>
      <c r="X239" s="74">
        <v>745</v>
      </c>
      <c r="Y239" s="74">
        <v>9.8000000000000007</v>
      </c>
      <c r="Z239" s="74">
        <v>7.7</v>
      </c>
      <c r="AA239" s="74">
        <v>71.599999999999994</v>
      </c>
      <c r="AB239" s="74">
        <v>79.7</v>
      </c>
      <c r="AC239" s="74">
        <v>82.5</v>
      </c>
    </row>
    <row r="240" spans="1:29" x14ac:dyDescent="0.3">
      <c r="A240" s="74" t="s">
        <v>295</v>
      </c>
      <c r="B240" s="74">
        <v>158</v>
      </c>
      <c r="C240" s="74">
        <v>10007156</v>
      </c>
      <c r="D240" s="74" t="s">
        <v>39</v>
      </c>
      <c r="E240" s="74" t="s">
        <v>235</v>
      </c>
      <c r="F240" s="74">
        <v>1745</v>
      </c>
      <c r="G240" s="74">
        <v>5.6</v>
      </c>
      <c r="H240" s="74">
        <v>1645</v>
      </c>
      <c r="I240" s="74">
        <v>10.1</v>
      </c>
      <c r="J240" s="74">
        <v>8.8000000000000007</v>
      </c>
      <c r="K240" s="74">
        <v>66.5</v>
      </c>
      <c r="L240" s="74">
        <v>78.099999999999994</v>
      </c>
      <c r="M240" s="74">
        <v>81</v>
      </c>
      <c r="N240" s="74">
        <v>1390</v>
      </c>
      <c r="O240" s="74">
        <v>2.7</v>
      </c>
      <c r="P240" s="74">
        <v>1350</v>
      </c>
      <c r="Q240" s="74">
        <v>10.4</v>
      </c>
      <c r="R240" s="74">
        <v>8.9</v>
      </c>
      <c r="S240" s="74">
        <v>71.599999999999994</v>
      </c>
      <c r="T240" s="74">
        <v>78.3</v>
      </c>
      <c r="U240" s="74">
        <v>80.7</v>
      </c>
      <c r="V240" s="74">
        <v>3130</v>
      </c>
      <c r="W240" s="74">
        <v>4.3</v>
      </c>
      <c r="X240" s="74">
        <v>2995</v>
      </c>
      <c r="Y240" s="74">
        <v>10.3</v>
      </c>
      <c r="Z240" s="74">
        <v>8.8000000000000007</v>
      </c>
      <c r="AA240" s="74">
        <v>68.8</v>
      </c>
      <c r="AB240" s="74">
        <v>78.2</v>
      </c>
      <c r="AC240" s="74">
        <v>80.900000000000006</v>
      </c>
    </row>
    <row r="241" spans="1:29" x14ac:dyDescent="0.3">
      <c r="A241" s="74" t="s">
        <v>295</v>
      </c>
      <c r="B241" s="74">
        <v>146</v>
      </c>
      <c r="C241" s="74">
        <v>10007780</v>
      </c>
      <c r="D241" s="74" t="s">
        <v>27</v>
      </c>
      <c r="E241" s="74" t="s">
        <v>237</v>
      </c>
      <c r="F241" s="74">
        <v>265</v>
      </c>
      <c r="G241" s="74">
        <v>4.0999999999999996</v>
      </c>
      <c r="H241" s="74">
        <v>255</v>
      </c>
      <c r="I241" s="74">
        <v>19.100000000000001</v>
      </c>
      <c r="J241" s="74">
        <v>10.9</v>
      </c>
      <c r="K241" s="74">
        <v>52</v>
      </c>
      <c r="L241" s="74">
        <v>62.9</v>
      </c>
      <c r="M241" s="74">
        <v>69.900000000000006</v>
      </c>
      <c r="N241" s="74">
        <v>205</v>
      </c>
      <c r="O241" s="74">
        <v>2.9</v>
      </c>
      <c r="P241" s="74">
        <v>200</v>
      </c>
      <c r="Q241" s="74">
        <v>16.399999999999999</v>
      </c>
      <c r="R241" s="74">
        <v>10.4</v>
      </c>
      <c r="S241" s="74">
        <v>55.2</v>
      </c>
      <c r="T241" s="74">
        <v>65.2</v>
      </c>
      <c r="U241" s="74">
        <v>73.099999999999994</v>
      </c>
      <c r="V241" s="74">
        <v>475</v>
      </c>
      <c r="W241" s="74">
        <v>3.6</v>
      </c>
      <c r="X241" s="74">
        <v>455</v>
      </c>
      <c r="Y241" s="74">
        <v>17.899999999999999</v>
      </c>
      <c r="Z241" s="74">
        <v>10.7</v>
      </c>
      <c r="AA241" s="74">
        <v>53.4</v>
      </c>
      <c r="AB241" s="74">
        <v>63.9</v>
      </c>
      <c r="AC241" s="74">
        <v>71.3</v>
      </c>
    </row>
    <row r="242" spans="1:29" x14ac:dyDescent="0.3">
      <c r="A242" s="74" t="s">
        <v>295</v>
      </c>
      <c r="B242" s="74">
        <v>75</v>
      </c>
      <c r="C242" s="74">
        <v>10005790</v>
      </c>
      <c r="D242" s="74" t="s">
        <v>46</v>
      </c>
      <c r="E242" s="74" t="s">
        <v>239</v>
      </c>
      <c r="F242" s="74">
        <v>3005</v>
      </c>
      <c r="G242" s="74">
        <v>4.0999999999999996</v>
      </c>
      <c r="H242" s="74">
        <v>2885</v>
      </c>
      <c r="I242" s="74">
        <v>7.9</v>
      </c>
      <c r="J242" s="74">
        <v>6.8</v>
      </c>
      <c r="K242" s="74">
        <v>71.900000000000006</v>
      </c>
      <c r="L242" s="74">
        <v>82.1</v>
      </c>
      <c r="M242" s="74">
        <v>85.3</v>
      </c>
      <c r="N242" s="74">
        <v>2300</v>
      </c>
      <c r="O242" s="74">
        <v>1.7</v>
      </c>
      <c r="P242" s="74">
        <v>2260</v>
      </c>
      <c r="Q242" s="74">
        <v>8.6999999999999993</v>
      </c>
      <c r="R242" s="74">
        <v>9.1</v>
      </c>
      <c r="S242" s="74">
        <v>73.2</v>
      </c>
      <c r="T242" s="74">
        <v>79.400000000000006</v>
      </c>
      <c r="U242" s="74">
        <v>82.3</v>
      </c>
      <c r="V242" s="74">
        <v>5310</v>
      </c>
      <c r="W242" s="74">
        <v>3</v>
      </c>
      <c r="X242" s="74">
        <v>5145</v>
      </c>
      <c r="Y242" s="74">
        <v>8.1999999999999993</v>
      </c>
      <c r="Z242" s="74">
        <v>7.8</v>
      </c>
      <c r="AA242" s="74">
        <v>72.400000000000006</v>
      </c>
      <c r="AB242" s="74">
        <v>80.900000000000006</v>
      </c>
      <c r="AC242" s="74">
        <v>84</v>
      </c>
    </row>
    <row r="243" spans="1:29" x14ac:dyDescent="0.3">
      <c r="A243" s="74" t="s">
        <v>295</v>
      </c>
      <c r="B243" s="74">
        <v>159</v>
      </c>
      <c r="C243" s="74">
        <v>10007157</v>
      </c>
      <c r="D243" s="74" t="s">
        <v>46</v>
      </c>
      <c r="E243" s="74" t="s">
        <v>241</v>
      </c>
      <c r="F243" s="74">
        <v>2185</v>
      </c>
      <c r="G243" s="74">
        <v>3.2</v>
      </c>
      <c r="H243" s="74">
        <v>2115</v>
      </c>
      <c r="I243" s="74">
        <v>8.3000000000000007</v>
      </c>
      <c r="J243" s="74">
        <v>6.4</v>
      </c>
      <c r="K243" s="74">
        <v>64.599999999999994</v>
      </c>
      <c r="L243" s="74">
        <v>79.7</v>
      </c>
      <c r="M243" s="74">
        <v>85.3</v>
      </c>
      <c r="N243" s="74">
        <v>1865</v>
      </c>
      <c r="O243" s="74">
        <v>1.6</v>
      </c>
      <c r="P243" s="74">
        <v>1835</v>
      </c>
      <c r="Q243" s="74">
        <v>9.1</v>
      </c>
      <c r="R243" s="74">
        <v>7.6</v>
      </c>
      <c r="S243" s="74">
        <v>65.5</v>
      </c>
      <c r="T243" s="74">
        <v>77.5</v>
      </c>
      <c r="U243" s="74">
        <v>83.3</v>
      </c>
      <c r="V243" s="74">
        <v>4050</v>
      </c>
      <c r="W243" s="74">
        <v>2.4</v>
      </c>
      <c r="X243" s="74">
        <v>3950</v>
      </c>
      <c r="Y243" s="74">
        <v>8.6</v>
      </c>
      <c r="Z243" s="74">
        <v>7</v>
      </c>
      <c r="AA243" s="74">
        <v>65</v>
      </c>
      <c r="AB243" s="74">
        <v>78.7</v>
      </c>
      <c r="AC243" s="74">
        <v>84.4</v>
      </c>
    </row>
    <row r="244" spans="1:29" x14ac:dyDescent="0.3">
      <c r="A244" s="74" t="s">
        <v>295</v>
      </c>
      <c r="B244" s="74">
        <v>37</v>
      </c>
      <c r="C244" s="74">
        <v>10006022</v>
      </c>
      <c r="D244" s="74" t="s">
        <v>49</v>
      </c>
      <c r="E244" s="74" t="s">
        <v>243</v>
      </c>
      <c r="F244" s="74">
        <v>1110</v>
      </c>
      <c r="G244" s="74">
        <v>4.2</v>
      </c>
      <c r="H244" s="74">
        <v>1060</v>
      </c>
      <c r="I244" s="74">
        <v>8.9</v>
      </c>
      <c r="J244" s="74">
        <v>8.1999999999999993</v>
      </c>
      <c r="K244" s="74">
        <v>76.5</v>
      </c>
      <c r="L244" s="74">
        <v>81.599999999999994</v>
      </c>
      <c r="M244" s="74">
        <v>82.9</v>
      </c>
      <c r="N244" s="74">
        <v>1130</v>
      </c>
      <c r="O244" s="74">
        <v>2.9</v>
      </c>
      <c r="P244" s="74">
        <v>1095</v>
      </c>
      <c r="Q244" s="74">
        <v>10.3</v>
      </c>
      <c r="R244" s="74">
        <v>9.3000000000000007</v>
      </c>
      <c r="S244" s="74">
        <v>75.7</v>
      </c>
      <c r="T244" s="74">
        <v>79.2</v>
      </c>
      <c r="U244" s="74">
        <v>80.400000000000006</v>
      </c>
      <c r="V244" s="74">
        <v>2235</v>
      </c>
      <c r="W244" s="74">
        <v>3.5</v>
      </c>
      <c r="X244" s="74">
        <v>2160</v>
      </c>
      <c r="Y244" s="74">
        <v>9.6</v>
      </c>
      <c r="Z244" s="74">
        <v>8.8000000000000007</v>
      </c>
      <c r="AA244" s="74">
        <v>76.099999999999994</v>
      </c>
      <c r="AB244" s="74">
        <v>80.400000000000006</v>
      </c>
      <c r="AC244" s="74">
        <v>81.599999999999994</v>
      </c>
    </row>
    <row r="245" spans="1:29" x14ac:dyDescent="0.3">
      <c r="A245" s="74" t="s">
        <v>295</v>
      </c>
      <c r="B245" s="74">
        <v>160</v>
      </c>
      <c r="C245" s="74">
        <v>10007158</v>
      </c>
      <c r="D245" s="74" t="s">
        <v>49</v>
      </c>
      <c r="E245" s="74" t="s">
        <v>245</v>
      </c>
      <c r="F245" s="74">
        <v>1870</v>
      </c>
      <c r="G245" s="74">
        <v>4.4000000000000004</v>
      </c>
      <c r="H245" s="74">
        <v>1785</v>
      </c>
      <c r="I245" s="74">
        <v>9</v>
      </c>
      <c r="J245" s="74">
        <v>7.2</v>
      </c>
      <c r="K245" s="74">
        <v>67.400000000000006</v>
      </c>
      <c r="L245" s="74">
        <v>79.8</v>
      </c>
      <c r="M245" s="74">
        <v>83.9</v>
      </c>
      <c r="N245" s="74">
        <v>1510</v>
      </c>
      <c r="O245" s="74">
        <v>2.5</v>
      </c>
      <c r="P245" s="74">
        <v>1470</v>
      </c>
      <c r="Q245" s="74">
        <v>8.9</v>
      </c>
      <c r="R245" s="74">
        <v>7.7</v>
      </c>
      <c r="S245" s="74">
        <v>68.900000000000006</v>
      </c>
      <c r="T245" s="74">
        <v>77.599999999999994</v>
      </c>
      <c r="U245" s="74">
        <v>83.3</v>
      </c>
      <c r="V245" s="74">
        <v>3375</v>
      </c>
      <c r="W245" s="74">
        <v>3.6</v>
      </c>
      <c r="X245" s="74">
        <v>3255</v>
      </c>
      <c r="Y245" s="74">
        <v>8.9</v>
      </c>
      <c r="Z245" s="74">
        <v>7.4</v>
      </c>
      <c r="AA245" s="74">
        <v>68</v>
      </c>
      <c r="AB245" s="74">
        <v>78.8</v>
      </c>
      <c r="AC245" s="74">
        <v>83.6</v>
      </c>
    </row>
    <row r="246" spans="1:29" x14ac:dyDescent="0.3">
      <c r="A246" s="74" t="s">
        <v>295</v>
      </c>
      <c r="B246" s="74">
        <v>77</v>
      </c>
      <c r="C246" s="74">
        <v>10006299</v>
      </c>
      <c r="D246" s="74" t="s">
        <v>16</v>
      </c>
      <c r="E246" s="74" t="s">
        <v>247</v>
      </c>
      <c r="F246" s="74">
        <v>1185</v>
      </c>
      <c r="G246" s="74">
        <v>5.2</v>
      </c>
      <c r="H246" s="74">
        <v>1125</v>
      </c>
      <c r="I246" s="74">
        <v>7.3</v>
      </c>
      <c r="J246" s="74">
        <v>6.5</v>
      </c>
      <c r="K246" s="74">
        <v>72.900000000000006</v>
      </c>
      <c r="L246" s="74">
        <v>82.8</v>
      </c>
      <c r="M246" s="74">
        <v>86.2</v>
      </c>
      <c r="N246" s="74">
        <v>1140</v>
      </c>
      <c r="O246" s="74">
        <v>2.2999999999999998</v>
      </c>
      <c r="P246" s="74">
        <v>1115</v>
      </c>
      <c r="Q246" s="74">
        <v>9</v>
      </c>
      <c r="R246" s="74">
        <v>9.1</v>
      </c>
      <c r="S246" s="74">
        <v>74.2</v>
      </c>
      <c r="T246" s="74">
        <v>80.3</v>
      </c>
      <c r="U246" s="74">
        <v>81.900000000000006</v>
      </c>
      <c r="V246" s="74">
        <v>2330</v>
      </c>
      <c r="W246" s="74">
        <v>3.8</v>
      </c>
      <c r="X246" s="74">
        <v>2240</v>
      </c>
      <c r="Y246" s="74">
        <v>8.1</v>
      </c>
      <c r="Z246" s="74">
        <v>7.8</v>
      </c>
      <c r="AA246" s="74">
        <v>73.5</v>
      </c>
      <c r="AB246" s="74">
        <v>81.5</v>
      </c>
      <c r="AC246" s="74">
        <v>84.1</v>
      </c>
    </row>
    <row r="247" spans="1:29" x14ac:dyDescent="0.3">
      <c r="A247" s="74" t="s">
        <v>295</v>
      </c>
      <c r="B247" s="74">
        <v>14</v>
      </c>
      <c r="C247" s="74">
        <v>10037449</v>
      </c>
      <c r="D247" s="74" t="s">
        <v>19</v>
      </c>
      <c r="E247" s="74" t="s">
        <v>249</v>
      </c>
      <c r="F247" s="74">
        <v>385</v>
      </c>
      <c r="G247" s="74">
        <v>4.7</v>
      </c>
      <c r="H247" s="74">
        <v>370</v>
      </c>
      <c r="I247" s="74">
        <v>8.6999999999999993</v>
      </c>
      <c r="J247" s="74">
        <v>6</v>
      </c>
      <c r="K247" s="74">
        <v>77.2</v>
      </c>
      <c r="L247" s="74">
        <v>83.7</v>
      </c>
      <c r="M247" s="74">
        <v>85.4</v>
      </c>
      <c r="N247" s="74">
        <v>185</v>
      </c>
      <c r="O247" s="74">
        <v>3.7</v>
      </c>
      <c r="P247" s="74">
        <v>180</v>
      </c>
      <c r="Q247" s="74">
        <v>10</v>
      </c>
      <c r="R247" s="74">
        <v>7.2</v>
      </c>
      <c r="S247" s="74">
        <v>71.7</v>
      </c>
      <c r="T247" s="74">
        <v>81.099999999999994</v>
      </c>
      <c r="U247" s="74">
        <v>82.8</v>
      </c>
      <c r="V247" s="74">
        <v>575</v>
      </c>
      <c r="W247" s="74">
        <v>4.4000000000000004</v>
      </c>
      <c r="X247" s="74">
        <v>550</v>
      </c>
      <c r="Y247" s="74">
        <v>9.1</v>
      </c>
      <c r="Z247" s="74">
        <v>6.4</v>
      </c>
      <c r="AA247" s="74">
        <v>75.400000000000006</v>
      </c>
      <c r="AB247" s="74">
        <v>82.9</v>
      </c>
      <c r="AC247" s="74">
        <v>84.5</v>
      </c>
    </row>
    <row r="248" spans="1:29" x14ac:dyDescent="0.3">
      <c r="A248" s="74" t="s">
        <v>295</v>
      </c>
      <c r="B248" s="74">
        <v>210</v>
      </c>
      <c r="C248" s="74">
        <v>10014001</v>
      </c>
      <c r="D248" s="74" t="s">
        <v>11</v>
      </c>
      <c r="E248" s="74" t="s">
        <v>251</v>
      </c>
      <c r="F248" s="74">
        <v>490</v>
      </c>
      <c r="G248" s="74">
        <v>4.7</v>
      </c>
      <c r="H248" s="74">
        <v>470</v>
      </c>
      <c r="I248" s="74" t="s">
        <v>396</v>
      </c>
      <c r="J248" s="74" t="s">
        <v>396</v>
      </c>
      <c r="K248" s="74">
        <v>70.099999999999994</v>
      </c>
      <c r="L248" s="74">
        <v>79.7</v>
      </c>
      <c r="M248" s="74">
        <v>83.2</v>
      </c>
      <c r="N248" s="74">
        <v>215</v>
      </c>
      <c r="O248" s="74">
        <v>3.3</v>
      </c>
      <c r="P248" s="74">
        <v>205</v>
      </c>
      <c r="Q248" s="74" t="s">
        <v>396</v>
      </c>
      <c r="R248" s="74" t="s">
        <v>396</v>
      </c>
      <c r="S248" s="74">
        <v>73.3</v>
      </c>
      <c r="T248" s="74">
        <v>78.599999999999994</v>
      </c>
      <c r="U248" s="74">
        <v>80.599999999999994</v>
      </c>
      <c r="V248" s="74">
        <v>705</v>
      </c>
      <c r="W248" s="74">
        <v>4.3</v>
      </c>
      <c r="X248" s="74">
        <v>675</v>
      </c>
      <c r="Y248" s="74">
        <v>10.8</v>
      </c>
      <c r="Z248" s="74">
        <v>6.8</v>
      </c>
      <c r="AA248" s="74">
        <v>71.099999999999994</v>
      </c>
      <c r="AB248" s="74">
        <v>79.400000000000006</v>
      </c>
      <c r="AC248" s="74">
        <v>82.4</v>
      </c>
    </row>
    <row r="249" spans="1:29" x14ac:dyDescent="0.3">
      <c r="A249" s="74" t="s">
        <v>295</v>
      </c>
      <c r="B249" s="74">
        <v>78</v>
      </c>
      <c r="C249" s="74">
        <v>10007159</v>
      </c>
      <c r="D249" s="74" t="s">
        <v>90</v>
      </c>
      <c r="E249" s="74" t="s">
        <v>253</v>
      </c>
      <c r="F249" s="74">
        <v>1275</v>
      </c>
      <c r="G249" s="74">
        <v>3.5</v>
      </c>
      <c r="H249" s="74">
        <v>1230</v>
      </c>
      <c r="I249" s="74">
        <v>7.8</v>
      </c>
      <c r="J249" s="74">
        <v>8.9</v>
      </c>
      <c r="K249" s="74">
        <v>71.8</v>
      </c>
      <c r="L249" s="74">
        <v>81.2</v>
      </c>
      <c r="M249" s="74">
        <v>83.3</v>
      </c>
      <c r="N249" s="74">
        <v>835</v>
      </c>
      <c r="O249" s="74">
        <v>3.1</v>
      </c>
      <c r="P249" s="74">
        <v>805</v>
      </c>
      <c r="Q249" s="74">
        <v>7.1</v>
      </c>
      <c r="R249" s="74">
        <v>9</v>
      </c>
      <c r="S249" s="74">
        <v>73.400000000000006</v>
      </c>
      <c r="T249" s="74">
        <v>80.900000000000006</v>
      </c>
      <c r="U249" s="74">
        <v>83.9</v>
      </c>
      <c r="V249" s="74">
        <v>2105</v>
      </c>
      <c r="W249" s="74">
        <v>3.3</v>
      </c>
      <c r="X249" s="74">
        <v>2035</v>
      </c>
      <c r="Y249" s="74">
        <v>7.5</v>
      </c>
      <c r="Z249" s="74">
        <v>8.9</v>
      </c>
      <c r="AA249" s="74">
        <v>72.400000000000006</v>
      </c>
      <c r="AB249" s="74">
        <v>81.099999999999994</v>
      </c>
      <c r="AC249" s="74">
        <v>83.5</v>
      </c>
    </row>
    <row r="250" spans="1:29" x14ac:dyDescent="0.3">
      <c r="A250" s="74" t="s">
        <v>295</v>
      </c>
      <c r="B250" s="74">
        <v>161</v>
      </c>
      <c r="C250" s="74">
        <v>10007160</v>
      </c>
      <c r="D250" s="74" t="s">
        <v>49</v>
      </c>
      <c r="E250" s="74" t="s">
        <v>255</v>
      </c>
      <c r="F250" s="74">
        <v>875</v>
      </c>
      <c r="G250" s="74">
        <v>4</v>
      </c>
      <c r="H250" s="74">
        <v>840</v>
      </c>
      <c r="I250" s="74">
        <v>9.3000000000000007</v>
      </c>
      <c r="J250" s="74">
        <v>6.5</v>
      </c>
      <c r="K250" s="74">
        <v>66.7</v>
      </c>
      <c r="L250" s="74">
        <v>79.400000000000006</v>
      </c>
      <c r="M250" s="74">
        <v>84.2</v>
      </c>
      <c r="N250" s="74">
        <v>735</v>
      </c>
      <c r="O250" s="74">
        <v>2.2000000000000002</v>
      </c>
      <c r="P250" s="74">
        <v>720</v>
      </c>
      <c r="Q250" s="74">
        <v>8.6999999999999993</v>
      </c>
      <c r="R250" s="74">
        <v>8.9</v>
      </c>
      <c r="S250" s="74">
        <v>70.599999999999994</v>
      </c>
      <c r="T250" s="74">
        <v>78.400000000000006</v>
      </c>
      <c r="U250" s="74">
        <v>82.4</v>
      </c>
      <c r="V250" s="74">
        <v>1610</v>
      </c>
      <c r="W250" s="74">
        <v>3.2</v>
      </c>
      <c r="X250" s="74">
        <v>1560</v>
      </c>
      <c r="Y250" s="74">
        <v>9</v>
      </c>
      <c r="Z250" s="74">
        <v>7.6</v>
      </c>
      <c r="AA250" s="74">
        <v>68.5</v>
      </c>
      <c r="AB250" s="74">
        <v>78.900000000000006</v>
      </c>
      <c r="AC250" s="74">
        <v>83.3</v>
      </c>
    </row>
    <row r="251" spans="1:29" x14ac:dyDescent="0.3">
      <c r="A251" s="74" t="s">
        <v>295</v>
      </c>
      <c r="B251" s="74">
        <v>162</v>
      </c>
      <c r="C251" s="74">
        <v>10007806</v>
      </c>
      <c r="D251" s="74" t="s">
        <v>49</v>
      </c>
      <c r="E251" s="74" t="s">
        <v>257</v>
      </c>
      <c r="F251" s="74">
        <v>1250</v>
      </c>
      <c r="G251" s="74">
        <v>2.6</v>
      </c>
      <c r="H251" s="74">
        <v>1215</v>
      </c>
      <c r="I251" s="74">
        <v>8.9</v>
      </c>
      <c r="J251" s="74">
        <v>9.5</v>
      </c>
      <c r="K251" s="74">
        <v>61.8</v>
      </c>
      <c r="L251" s="74">
        <v>76.2</v>
      </c>
      <c r="M251" s="74">
        <v>81.599999999999994</v>
      </c>
      <c r="N251" s="74">
        <v>775</v>
      </c>
      <c r="O251" s="74">
        <v>2.7</v>
      </c>
      <c r="P251" s="74">
        <v>755</v>
      </c>
      <c r="Q251" s="74">
        <v>9.6999999999999993</v>
      </c>
      <c r="R251" s="74">
        <v>9.6999999999999993</v>
      </c>
      <c r="S251" s="74">
        <v>64.5</v>
      </c>
      <c r="T251" s="74">
        <v>74.8</v>
      </c>
      <c r="U251" s="74">
        <v>80.599999999999994</v>
      </c>
      <c r="V251" s="74">
        <v>2025</v>
      </c>
      <c r="W251" s="74">
        <v>2.7</v>
      </c>
      <c r="X251" s="74">
        <v>1970</v>
      </c>
      <c r="Y251" s="74">
        <v>9.1999999999999993</v>
      </c>
      <c r="Z251" s="74">
        <v>9.6</v>
      </c>
      <c r="AA251" s="74">
        <v>62.8</v>
      </c>
      <c r="AB251" s="74">
        <v>75.599999999999994</v>
      </c>
      <c r="AC251" s="74">
        <v>81.2</v>
      </c>
    </row>
    <row r="252" spans="1:29" x14ac:dyDescent="0.3">
      <c r="A252" s="74" t="s">
        <v>295</v>
      </c>
      <c r="B252" s="74">
        <v>79</v>
      </c>
      <c r="C252" s="74">
        <v>10007161</v>
      </c>
      <c r="D252" s="74" t="s">
        <v>90</v>
      </c>
      <c r="E252" s="74" t="s">
        <v>259</v>
      </c>
      <c r="F252" s="74">
        <v>1410</v>
      </c>
      <c r="G252" s="74">
        <v>5.0999999999999996</v>
      </c>
      <c r="H252" s="74">
        <v>1340</v>
      </c>
      <c r="I252" s="74">
        <v>7.3</v>
      </c>
      <c r="J252" s="74">
        <v>6</v>
      </c>
      <c r="K252" s="74">
        <v>67.900000000000006</v>
      </c>
      <c r="L252" s="74">
        <v>83.2</v>
      </c>
      <c r="M252" s="74">
        <v>86.7</v>
      </c>
      <c r="N252" s="74">
        <v>875</v>
      </c>
      <c r="O252" s="74">
        <v>2.9</v>
      </c>
      <c r="P252" s="74">
        <v>850</v>
      </c>
      <c r="Q252" s="74">
        <v>7.1</v>
      </c>
      <c r="R252" s="74">
        <v>9.9</v>
      </c>
      <c r="S252" s="74">
        <v>74.400000000000006</v>
      </c>
      <c r="T252" s="74">
        <v>81</v>
      </c>
      <c r="U252" s="74">
        <v>83.1</v>
      </c>
      <c r="V252" s="74">
        <v>2285</v>
      </c>
      <c r="W252" s="74">
        <v>4.2</v>
      </c>
      <c r="X252" s="74">
        <v>2190</v>
      </c>
      <c r="Y252" s="74">
        <v>7.2</v>
      </c>
      <c r="Z252" s="74">
        <v>7.5</v>
      </c>
      <c r="AA252" s="74">
        <v>70.400000000000006</v>
      </c>
      <c r="AB252" s="74">
        <v>82.3</v>
      </c>
      <c r="AC252" s="74">
        <v>85.3</v>
      </c>
    </row>
    <row r="253" spans="1:29" x14ac:dyDescent="0.3">
      <c r="A253" s="74" t="s">
        <v>295</v>
      </c>
      <c r="B253" s="74">
        <v>41</v>
      </c>
      <c r="C253" s="74">
        <v>10008017</v>
      </c>
      <c r="D253" s="74" t="s">
        <v>27</v>
      </c>
      <c r="E253" s="74" t="s">
        <v>261</v>
      </c>
      <c r="F253" s="74">
        <v>90</v>
      </c>
      <c r="G253" s="74">
        <v>0</v>
      </c>
      <c r="H253" s="74">
        <v>90</v>
      </c>
      <c r="I253" s="74" t="s">
        <v>396</v>
      </c>
      <c r="J253" s="74" t="s">
        <v>396</v>
      </c>
      <c r="K253" s="74" t="s">
        <v>396</v>
      </c>
      <c r="L253" s="74" t="s">
        <v>396</v>
      </c>
      <c r="M253" s="74">
        <v>86.4</v>
      </c>
      <c r="N253" s="74">
        <v>55</v>
      </c>
      <c r="O253" s="74">
        <v>3.6</v>
      </c>
      <c r="P253" s="74">
        <v>55</v>
      </c>
      <c r="Q253" s="74" t="s">
        <v>396</v>
      </c>
      <c r="R253" s="74" t="s">
        <v>396</v>
      </c>
      <c r="S253" s="74" t="s">
        <v>396</v>
      </c>
      <c r="T253" s="74" t="s">
        <v>396</v>
      </c>
      <c r="U253" s="74">
        <v>83.3</v>
      </c>
      <c r="V253" s="74">
        <v>145</v>
      </c>
      <c r="W253" s="74">
        <v>1.4</v>
      </c>
      <c r="X253" s="74">
        <v>140</v>
      </c>
      <c r="Y253" s="74">
        <v>12</v>
      </c>
      <c r="Z253" s="74">
        <v>2.8</v>
      </c>
      <c r="AA253" s="74" t="s">
        <v>396</v>
      </c>
      <c r="AB253" s="74" t="s">
        <v>396</v>
      </c>
      <c r="AC253" s="74">
        <v>85.2</v>
      </c>
    </row>
    <row r="254" spans="1:29" x14ac:dyDescent="0.3">
      <c r="A254" s="74" t="s">
        <v>295</v>
      </c>
      <c r="B254" s="74">
        <v>149</v>
      </c>
      <c r="C254" s="74">
        <v>10007784</v>
      </c>
      <c r="D254" s="74" t="s">
        <v>27</v>
      </c>
      <c r="E254" s="74" t="s">
        <v>263</v>
      </c>
      <c r="F254" s="74">
        <v>1335</v>
      </c>
      <c r="G254" s="74">
        <v>2.6</v>
      </c>
      <c r="H254" s="74">
        <v>1300</v>
      </c>
      <c r="I254" s="74">
        <v>10.1</v>
      </c>
      <c r="J254" s="74">
        <v>7.8</v>
      </c>
      <c r="K254" s="74">
        <v>57.2</v>
      </c>
      <c r="L254" s="74">
        <v>74.900000000000006</v>
      </c>
      <c r="M254" s="74">
        <v>82.1</v>
      </c>
      <c r="N254" s="74">
        <v>1340</v>
      </c>
      <c r="O254" s="74">
        <v>2.2000000000000002</v>
      </c>
      <c r="P254" s="74">
        <v>1310</v>
      </c>
      <c r="Q254" s="74">
        <v>8.3000000000000007</v>
      </c>
      <c r="R254" s="74">
        <v>7.6</v>
      </c>
      <c r="S254" s="74">
        <v>56.9</v>
      </c>
      <c r="T254" s="74">
        <v>76.3</v>
      </c>
      <c r="U254" s="74">
        <v>84.1</v>
      </c>
      <c r="V254" s="74">
        <v>2675</v>
      </c>
      <c r="W254" s="74">
        <v>2.4</v>
      </c>
      <c r="X254" s="74">
        <v>2610</v>
      </c>
      <c r="Y254" s="74">
        <v>9.1999999999999993</v>
      </c>
      <c r="Z254" s="74">
        <v>7.7</v>
      </c>
      <c r="AA254" s="74">
        <v>57</v>
      </c>
      <c r="AB254" s="74">
        <v>75.599999999999994</v>
      </c>
      <c r="AC254" s="74">
        <v>83.1</v>
      </c>
    </row>
    <row r="255" spans="1:29" x14ac:dyDescent="0.3">
      <c r="A255" s="74" t="s">
        <v>295</v>
      </c>
      <c r="B255" s="74">
        <v>163</v>
      </c>
      <c r="C255" s="74">
        <v>10007163</v>
      </c>
      <c r="D255" s="74" t="s">
        <v>16</v>
      </c>
      <c r="E255" s="74" t="s">
        <v>265</v>
      </c>
      <c r="F255" s="74">
        <v>1240</v>
      </c>
      <c r="G255" s="74">
        <v>2.8</v>
      </c>
      <c r="H255" s="74">
        <v>1205</v>
      </c>
      <c r="I255" s="74">
        <v>8.9</v>
      </c>
      <c r="J255" s="74">
        <v>6.6</v>
      </c>
      <c r="K255" s="74">
        <v>64.599999999999994</v>
      </c>
      <c r="L255" s="74">
        <v>78</v>
      </c>
      <c r="M255" s="74">
        <v>84.4</v>
      </c>
      <c r="N255" s="74">
        <v>1360</v>
      </c>
      <c r="O255" s="74">
        <v>2.1</v>
      </c>
      <c r="P255" s="74">
        <v>1330</v>
      </c>
      <c r="Q255" s="74">
        <v>10.4</v>
      </c>
      <c r="R255" s="74">
        <v>6.2</v>
      </c>
      <c r="S255" s="74">
        <v>65.7</v>
      </c>
      <c r="T255" s="74">
        <v>76</v>
      </c>
      <c r="U255" s="74">
        <v>83.3</v>
      </c>
      <c r="V255" s="74">
        <v>2600</v>
      </c>
      <c r="W255" s="74">
        <v>2.4</v>
      </c>
      <c r="X255" s="74">
        <v>2540</v>
      </c>
      <c r="Y255" s="74">
        <v>9.6999999999999993</v>
      </c>
      <c r="Z255" s="74">
        <v>6.4</v>
      </c>
      <c r="AA255" s="74">
        <v>65.2</v>
      </c>
      <c r="AB255" s="74">
        <v>76.900000000000006</v>
      </c>
      <c r="AC255" s="74">
        <v>83.8</v>
      </c>
    </row>
    <row r="256" spans="1:29" x14ac:dyDescent="0.3">
      <c r="A256" s="74" t="s">
        <v>295</v>
      </c>
      <c r="B256" s="74">
        <v>81</v>
      </c>
      <c r="C256" s="74">
        <v>10007164</v>
      </c>
      <c r="D256" s="74" t="s">
        <v>19</v>
      </c>
      <c r="E256" s="74" t="s">
        <v>267</v>
      </c>
      <c r="F256" s="74">
        <v>2660</v>
      </c>
      <c r="G256" s="74">
        <v>5</v>
      </c>
      <c r="H256" s="74">
        <v>2525</v>
      </c>
      <c r="I256" s="74">
        <v>8.1999999999999993</v>
      </c>
      <c r="J256" s="74">
        <v>7.1</v>
      </c>
      <c r="K256" s="74">
        <v>69.8</v>
      </c>
      <c r="L256" s="74">
        <v>82</v>
      </c>
      <c r="M256" s="74">
        <v>84.7</v>
      </c>
      <c r="N256" s="74">
        <v>2175</v>
      </c>
      <c r="O256" s="74">
        <v>3</v>
      </c>
      <c r="P256" s="74">
        <v>2110</v>
      </c>
      <c r="Q256" s="74">
        <v>9.6</v>
      </c>
      <c r="R256" s="74">
        <v>7.7</v>
      </c>
      <c r="S256" s="74">
        <v>74.2</v>
      </c>
      <c r="T256" s="74">
        <v>80.2</v>
      </c>
      <c r="U256" s="74">
        <v>82.7</v>
      </c>
      <c r="V256" s="74">
        <v>4835</v>
      </c>
      <c r="W256" s="74">
        <v>4.0999999999999996</v>
      </c>
      <c r="X256" s="74">
        <v>4640</v>
      </c>
      <c r="Y256" s="74">
        <v>8.8000000000000007</v>
      </c>
      <c r="Z256" s="74">
        <v>7.4</v>
      </c>
      <c r="AA256" s="74">
        <v>71.8</v>
      </c>
      <c r="AB256" s="74">
        <v>81.2</v>
      </c>
      <c r="AC256" s="74">
        <v>83.8</v>
      </c>
    </row>
    <row r="257" spans="1:29" x14ac:dyDescent="0.3">
      <c r="A257" s="74" t="s">
        <v>295</v>
      </c>
      <c r="B257" s="74">
        <v>80</v>
      </c>
      <c r="C257" s="74">
        <v>10006566</v>
      </c>
      <c r="D257" s="74" t="s">
        <v>27</v>
      </c>
      <c r="E257" s="74" t="s">
        <v>269</v>
      </c>
      <c r="F257" s="74">
        <v>815</v>
      </c>
      <c r="G257" s="74">
        <v>7.6</v>
      </c>
      <c r="H257" s="74">
        <v>750</v>
      </c>
      <c r="I257" s="74">
        <v>12</v>
      </c>
      <c r="J257" s="74">
        <v>10.9</v>
      </c>
      <c r="K257" s="74">
        <v>64.3</v>
      </c>
      <c r="L257" s="74">
        <v>74</v>
      </c>
      <c r="M257" s="74">
        <v>77.099999999999994</v>
      </c>
      <c r="N257" s="74">
        <v>510</v>
      </c>
      <c r="O257" s="74">
        <v>6.3</v>
      </c>
      <c r="P257" s="74">
        <v>475</v>
      </c>
      <c r="Q257" s="74">
        <v>13.2</v>
      </c>
      <c r="R257" s="74">
        <v>11.9</v>
      </c>
      <c r="S257" s="74">
        <v>65.400000000000006</v>
      </c>
      <c r="T257" s="74">
        <v>71.900000000000006</v>
      </c>
      <c r="U257" s="74">
        <v>74.8</v>
      </c>
      <c r="V257" s="74">
        <v>1320</v>
      </c>
      <c r="W257" s="74">
        <v>7.1</v>
      </c>
      <c r="X257" s="74">
        <v>1230</v>
      </c>
      <c r="Y257" s="74">
        <v>12.5</v>
      </c>
      <c r="Z257" s="74">
        <v>11.3</v>
      </c>
      <c r="AA257" s="74">
        <v>64.7</v>
      </c>
      <c r="AB257" s="74">
        <v>73.2</v>
      </c>
      <c r="AC257" s="74">
        <v>76.2</v>
      </c>
    </row>
    <row r="258" spans="1:29" x14ac:dyDescent="0.3">
      <c r="A258" s="74" t="s">
        <v>295</v>
      </c>
      <c r="B258" s="74">
        <v>83</v>
      </c>
      <c r="C258" s="74">
        <v>10007165</v>
      </c>
      <c r="D258" s="74" t="s">
        <v>27</v>
      </c>
      <c r="E258" s="74" t="s">
        <v>271</v>
      </c>
      <c r="F258" s="74">
        <v>1570</v>
      </c>
      <c r="G258" s="74">
        <v>4.3</v>
      </c>
      <c r="H258" s="74">
        <v>1500</v>
      </c>
      <c r="I258" s="74">
        <v>12.2</v>
      </c>
      <c r="J258" s="74">
        <v>11.7</v>
      </c>
      <c r="K258" s="74">
        <v>66.2</v>
      </c>
      <c r="L258" s="74">
        <v>72.900000000000006</v>
      </c>
      <c r="M258" s="74">
        <v>76.099999999999994</v>
      </c>
      <c r="N258" s="74">
        <v>1180</v>
      </c>
      <c r="O258" s="74">
        <v>3.7</v>
      </c>
      <c r="P258" s="74">
        <v>1135</v>
      </c>
      <c r="Q258" s="74">
        <v>12.2</v>
      </c>
      <c r="R258" s="74">
        <v>11.5</v>
      </c>
      <c r="S258" s="74">
        <v>68</v>
      </c>
      <c r="T258" s="74">
        <v>73.099999999999994</v>
      </c>
      <c r="U258" s="74">
        <v>76.2</v>
      </c>
      <c r="V258" s="74">
        <v>2750</v>
      </c>
      <c r="W258" s="74">
        <v>4</v>
      </c>
      <c r="X258" s="74">
        <v>2635</v>
      </c>
      <c r="Y258" s="74">
        <v>12.2</v>
      </c>
      <c r="Z258" s="74">
        <v>11.6</v>
      </c>
      <c r="AA258" s="74">
        <v>67</v>
      </c>
      <c r="AB258" s="74">
        <v>73</v>
      </c>
      <c r="AC258" s="74">
        <v>76.2</v>
      </c>
    </row>
    <row r="259" spans="1:29" x14ac:dyDescent="0.3">
      <c r="A259" s="74" t="s">
        <v>295</v>
      </c>
      <c r="B259" s="74">
        <v>21</v>
      </c>
      <c r="C259" s="74">
        <v>10003614</v>
      </c>
      <c r="D259" s="74" t="s">
        <v>49</v>
      </c>
      <c r="E259" s="74" t="s">
        <v>273</v>
      </c>
      <c r="F259" s="74">
        <v>840</v>
      </c>
      <c r="G259" s="74">
        <v>4</v>
      </c>
      <c r="H259" s="74">
        <v>810</v>
      </c>
      <c r="I259" s="74">
        <v>7.7</v>
      </c>
      <c r="J259" s="74">
        <v>9.8000000000000007</v>
      </c>
      <c r="K259" s="74">
        <v>73.900000000000006</v>
      </c>
      <c r="L259" s="74">
        <v>81.099999999999994</v>
      </c>
      <c r="M259" s="74">
        <v>82.5</v>
      </c>
      <c r="N259" s="74">
        <v>365</v>
      </c>
      <c r="O259" s="74">
        <v>3</v>
      </c>
      <c r="P259" s="74">
        <v>355</v>
      </c>
      <c r="Q259" s="74">
        <v>7</v>
      </c>
      <c r="R259" s="74">
        <v>9.6</v>
      </c>
      <c r="S259" s="74">
        <v>73.5</v>
      </c>
      <c r="T259" s="74">
        <v>80.599999999999994</v>
      </c>
      <c r="U259" s="74">
        <v>83.4</v>
      </c>
      <c r="V259" s="74">
        <v>1210</v>
      </c>
      <c r="W259" s="74">
        <v>3.7</v>
      </c>
      <c r="X259" s="74">
        <v>1165</v>
      </c>
      <c r="Y259" s="74">
        <v>7.5</v>
      </c>
      <c r="Z259" s="74">
        <v>9.6999999999999993</v>
      </c>
      <c r="AA259" s="74">
        <v>73.8</v>
      </c>
      <c r="AB259" s="74">
        <v>80.900000000000006</v>
      </c>
      <c r="AC259" s="74">
        <v>82.8</v>
      </c>
    </row>
    <row r="260" spans="1:29" x14ac:dyDescent="0.3">
      <c r="A260" s="74" t="s">
        <v>295</v>
      </c>
      <c r="B260" s="74">
        <v>85</v>
      </c>
      <c r="C260" s="74">
        <v>10007166</v>
      </c>
      <c r="D260" s="74" t="s">
        <v>16</v>
      </c>
      <c r="E260" s="74" t="s">
        <v>275</v>
      </c>
      <c r="F260" s="74">
        <v>1570</v>
      </c>
      <c r="G260" s="74">
        <v>4.4000000000000004</v>
      </c>
      <c r="H260" s="74">
        <v>1505</v>
      </c>
      <c r="I260" s="74">
        <v>8.3000000000000007</v>
      </c>
      <c r="J260" s="74">
        <v>10.199999999999999</v>
      </c>
      <c r="K260" s="74">
        <v>68.3</v>
      </c>
      <c r="L260" s="74">
        <v>78</v>
      </c>
      <c r="M260" s="74">
        <v>81.400000000000006</v>
      </c>
      <c r="N260" s="74">
        <v>1120</v>
      </c>
      <c r="O260" s="74">
        <v>2.2000000000000002</v>
      </c>
      <c r="P260" s="74">
        <v>1095</v>
      </c>
      <c r="Q260" s="74">
        <v>9</v>
      </c>
      <c r="R260" s="74">
        <v>10.1</v>
      </c>
      <c r="S260" s="74">
        <v>72.2</v>
      </c>
      <c r="T260" s="74">
        <v>78.8</v>
      </c>
      <c r="U260" s="74">
        <v>80.900000000000006</v>
      </c>
      <c r="V260" s="74">
        <v>2690</v>
      </c>
      <c r="W260" s="74">
        <v>3.5</v>
      </c>
      <c r="X260" s="74">
        <v>2595</v>
      </c>
      <c r="Y260" s="74">
        <v>8.6</v>
      </c>
      <c r="Z260" s="74">
        <v>10.199999999999999</v>
      </c>
      <c r="AA260" s="74">
        <v>70</v>
      </c>
      <c r="AB260" s="74">
        <v>78.3</v>
      </c>
      <c r="AC260" s="74">
        <v>81.2</v>
      </c>
    </row>
    <row r="261" spans="1:29" x14ac:dyDescent="0.3">
      <c r="A261" s="74" t="s">
        <v>295</v>
      </c>
      <c r="B261" s="74">
        <v>46</v>
      </c>
      <c r="C261" s="74">
        <v>10007139</v>
      </c>
      <c r="D261" s="74" t="s">
        <v>16</v>
      </c>
      <c r="E261" s="74" t="s">
        <v>277</v>
      </c>
      <c r="F261" s="74">
        <v>895</v>
      </c>
      <c r="G261" s="74">
        <v>5</v>
      </c>
      <c r="H261" s="74">
        <v>850</v>
      </c>
      <c r="I261" s="74">
        <v>7.4</v>
      </c>
      <c r="J261" s="74">
        <v>7.8</v>
      </c>
      <c r="K261" s="74">
        <v>71</v>
      </c>
      <c r="L261" s="74">
        <v>81.8</v>
      </c>
      <c r="M261" s="74">
        <v>84.8</v>
      </c>
      <c r="N261" s="74">
        <v>405</v>
      </c>
      <c r="O261" s="74">
        <v>3</v>
      </c>
      <c r="P261" s="74">
        <v>390</v>
      </c>
      <c r="Q261" s="74">
        <v>8.4</v>
      </c>
      <c r="R261" s="74">
        <v>8.1999999999999993</v>
      </c>
      <c r="S261" s="74">
        <v>73.2</v>
      </c>
      <c r="T261" s="74">
        <v>81.599999999999994</v>
      </c>
      <c r="U261" s="74">
        <v>83.4</v>
      </c>
      <c r="V261" s="74">
        <v>1300</v>
      </c>
      <c r="W261" s="74">
        <v>4.4000000000000004</v>
      </c>
      <c r="X261" s="74">
        <v>1245</v>
      </c>
      <c r="Y261" s="74">
        <v>7.7</v>
      </c>
      <c r="Z261" s="74">
        <v>7.9</v>
      </c>
      <c r="AA261" s="74">
        <v>71.7</v>
      </c>
      <c r="AB261" s="74">
        <v>81.7</v>
      </c>
      <c r="AC261" s="74">
        <v>84.4</v>
      </c>
    </row>
    <row r="262" spans="1:29" x14ac:dyDescent="0.3">
      <c r="A262" s="74" t="s">
        <v>295</v>
      </c>
      <c r="B262" s="74">
        <v>189</v>
      </c>
      <c r="C262" s="74">
        <v>10007657</v>
      </c>
      <c r="D262" s="74" t="s">
        <v>11</v>
      </c>
      <c r="E262" s="74" t="s">
        <v>279</v>
      </c>
      <c r="F262" s="74">
        <v>110</v>
      </c>
      <c r="G262" s="74">
        <v>5.6</v>
      </c>
      <c r="H262" s="74">
        <v>100</v>
      </c>
      <c r="I262" s="74" t="s">
        <v>396</v>
      </c>
      <c r="J262" s="74" t="s">
        <v>396</v>
      </c>
      <c r="K262" s="74" t="s">
        <v>396</v>
      </c>
      <c r="L262" s="74" t="s">
        <v>396</v>
      </c>
      <c r="M262" s="74" t="s">
        <v>396</v>
      </c>
      <c r="N262" s="74">
        <v>35</v>
      </c>
      <c r="O262" s="74">
        <v>2.8</v>
      </c>
      <c r="P262" s="74">
        <v>35</v>
      </c>
      <c r="Q262" s="74" t="s">
        <v>396</v>
      </c>
      <c r="R262" s="74" t="s">
        <v>396</v>
      </c>
      <c r="S262" s="74" t="s">
        <v>396</v>
      </c>
      <c r="T262" s="74" t="s">
        <v>396</v>
      </c>
      <c r="U262" s="74" t="s">
        <v>396</v>
      </c>
      <c r="V262" s="74">
        <v>145</v>
      </c>
      <c r="W262" s="74">
        <v>4.9000000000000004</v>
      </c>
      <c r="X262" s="74">
        <v>135</v>
      </c>
      <c r="Y262" s="74">
        <v>14.6</v>
      </c>
      <c r="Z262" s="74">
        <v>5.8</v>
      </c>
      <c r="AA262" s="74">
        <v>71.5</v>
      </c>
      <c r="AB262" s="74">
        <v>76.599999999999994</v>
      </c>
      <c r="AC262" s="74">
        <v>79.599999999999994</v>
      </c>
    </row>
    <row r="263" spans="1:29" x14ac:dyDescent="0.3">
      <c r="A263" s="74" t="s">
        <v>295</v>
      </c>
      <c r="B263" s="74">
        <v>13</v>
      </c>
      <c r="C263" s="74">
        <v>10007713</v>
      </c>
      <c r="D263" s="74" t="s">
        <v>46</v>
      </c>
      <c r="E263" s="74" t="s">
        <v>281</v>
      </c>
      <c r="F263" s="74">
        <v>750</v>
      </c>
      <c r="G263" s="74">
        <v>4.8</v>
      </c>
      <c r="H263" s="74">
        <v>715</v>
      </c>
      <c r="I263" s="74">
        <v>6.5</v>
      </c>
      <c r="J263" s="74">
        <v>8.1</v>
      </c>
      <c r="K263" s="74">
        <v>70.3</v>
      </c>
      <c r="L263" s="74">
        <v>82.9</v>
      </c>
      <c r="M263" s="74">
        <v>85.4</v>
      </c>
      <c r="N263" s="74">
        <v>375</v>
      </c>
      <c r="O263" s="74">
        <v>2.9</v>
      </c>
      <c r="P263" s="74">
        <v>365</v>
      </c>
      <c r="Q263" s="74">
        <v>9.3000000000000007</v>
      </c>
      <c r="R263" s="74">
        <v>9.3000000000000007</v>
      </c>
      <c r="S263" s="74">
        <v>69</v>
      </c>
      <c r="T263" s="74">
        <v>76.400000000000006</v>
      </c>
      <c r="U263" s="74">
        <v>81.3</v>
      </c>
      <c r="V263" s="74">
        <v>1125</v>
      </c>
      <c r="W263" s="74">
        <v>4.2</v>
      </c>
      <c r="X263" s="74">
        <v>1075</v>
      </c>
      <c r="Y263" s="74">
        <v>7.4</v>
      </c>
      <c r="Z263" s="74">
        <v>8.5</v>
      </c>
      <c r="AA263" s="74">
        <v>69.8</v>
      </c>
      <c r="AB263" s="74">
        <v>80.7</v>
      </c>
      <c r="AC263" s="74">
        <v>84</v>
      </c>
    </row>
    <row r="264" spans="1:29" x14ac:dyDescent="0.3">
      <c r="A264" s="74" t="s">
        <v>295</v>
      </c>
      <c r="B264" s="74">
        <v>164</v>
      </c>
      <c r="C264" s="74">
        <v>10007167</v>
      </c>
      <c r="D264" s="74" t="s">
        <v>46</v>
      </c>
      <c r="E264" s="74" t="s">
        <v>283</v>
      </c>
      <c r="F264" s="74">
        <v>1220</v>
      </c>
      <c r="G264" s="74">
        <v>3.8</v>
      </c>
      <c r="H264" s="74">
        <v>1175</v>
      </c>
      <c r="I264" s="74">
        <v>6.8</v>
      </c>
      <c r="J264" s="74">
        <v>6.6</v>
      </c>
      <c r="K264" s="74">
        <v>66</v>
      </c>
      <c r="L264" s="74">
        <v>81.099999999999994</v>
      </c>
      <c r="M264" s="74">
        <v>86.6</v>
      </c>
      <c r="N264" s="74">
        <v>1070</v>
      </c>
      <c r="O264" s="74">
        <v>2.2999999999999998</v>
      </c>
      <c r="P264" s="74">
        <v>1045</v>
      </c>
      <c r="Q264" s="74">
        <v>9.4</v>
      </c>
      <c r="R264" s="74">
        <v>7.6</v>
      </c>
      <c r="S264" s="74">
        <v>65.099999999999994</v>
      </c>
      <c r="T264" s="74">
        <v>75</v>
      </c>
      <c r="U264" s="74">
        <v>83</v>
      </c>
      <c r="V264" s="74">
        <v>2290</v>
      </c>
      <c r="W264" s="74">
        <v>3.1</v>
      </c>
      <c r="X264" s="74">
        <v>2220</v>
      </c>
      <c r="Y264" s="74">
        <v>8</v>
      </c>
      <c r="Z264" s="74">
        <v>7</v>
      </c>
      <c r="AA264" s="74">
        <v>65.599999999999994</v>
      </c>
      <c r="AB264" s="74">
        <v>78.2</v>
      </c>
      <c r="AC264" s="74">
        <v>84.9</v>
      </c>
    </row>
    <row r="265" spans="1:29" x14ac:dyDescent="0.3">
      <c r="A265" s="74" t="s">
        <v>297</v>
      </c>
      <c r="B265" s="74">
        <v>47</v>
      </c>
      <c r="C265" s="74">
        <v>10000291</v>
      </c>
      <c r="D265" s="74" t="s">
        <v>11</v>
      </c>
      <c r="E265" s="74" t="s">
        <v>12</v>
      </c>
      <c r="F265" s="74">
        <v>1860</v>
      </c>
      <c r="G265" s="74">
        <v>1.2</v>
      </c>
      <c r="H265" s="74">
        <v>1840</v>
      </c>
      <c r="I265" s="74">
        <v>7.4</v>
      </c>
      <c r="J265" s="74">
        <v>9.6999999999999993</v>
      </c>
      <c r="K265" s="74">
        <v>67.7</v>
      </c>
      <c r="L265" s="74">
        <v>79.400000000000006</v>
      </c>
      <c r="M265" s="74">
        <v>82.9</v>
      </c>
      <c r="N265" s="74">
        <v>1085</v>
      </c>
      <c r="O265" s="74">
        <v>0.8</v>
      </c>
      <c r="P265" s="74">
        <v>1080</v>
      </c>
      <c r="Q265" s="74">
        <v>6.6</v>
      </c>
      <c r="R265" s="74">
        <v>11.3</v>
      </c>
      <c r="S265" s="74">
        <v>70</v>
      </c>
      <c r="T265" s="74">
        <v>78.8</v>
      </c>
      <c r="U265" s="74">
        <v>82.1</v>
      </c>
      <c r="V265" s="74">
        <v>2945</v>
      </c>
      <c r="W265" s="74">
        <v>1.1000000000000001</v>
      </c>
      <c r="X265" s="74">
        <v>2915</v>
      </c>
      <c r="Y265" s="74">
        <v>7.1</v>
      </c>
      <c r="Z265" s="74">
        <v>10.3</v>
      </c>
      <c r="AA265" s="74">
        <v>68.599999999999994</v>
      </c>
      <c r="AB265" s="74">
        <v>79.2</v>
      </c>
      <c r="AC265" s="74">
        <v>82.6</v>
      </c>
    </row>
    <row r="266" spans="1:29" x14ac:dyDescent="0.3">
      <c r="A266" s="74" t="s">
        <v>297</v>
      </c>
      <c r="B266" s="74">
        <v>108</v>
      </c>
      <c r="C266" s="74">
        <v>10007759</v>
      </c>
      <c r="D266" s="74" t="s">
        <v>16</v>
      </c>
      <c r="E266" s="74" t="s">
        <v>17</v>
      </c>
      <c r="F266" s="74">
        <v>675</v>
      </c>
      <c r="G266" s="74">
        <v>0.3</v>
      </c>
      <c r="H266" s="74">
        <v>675</v>
      </c>
      <c r="I266" s="74">
        <v>6.2</v>
      </c>
      <c r="J266" s="74">
        <v>9.1999999999999993</v>
      </c>
      <c r="K266" s="74">
        <v>65.3</v>
      </c>
      <c r="L266" s="74">
        <v>78.3</v>
      </c>
      <c r="M266" s="74">
        <v>84.6</v>
      </c>
      <c r="N266" s="74">
        <v>710</v>
      </c>
      <c r="O266" s="74">
        <v>0.7</v>
      </c>
      <c r="P266" s="74">
        <v>705</v>
      </c>
      <c r="Q266" s="74">
        <v>9.8000000000000007</v>
      </c>
      <c r="R266" s="74">
        <v>9.1999999999999993</v>
      </c>
      <c r="S266" s="74">
        <v>64.900000000000006</v>
      </c>
      <c r="T266" s="74">
        <v>75.5</v>
      </c>
      <c r="U266" s="74">
        <v>81</v>
      </c>
      <c r="V266" s="74">
        <v>1390</v>
      </c>
      <c r="W266" s="74">
        <v>0.5</v>
      </c>
      <c r="X266" s="74">
        <v>1380</v>
      </c>
      <c r="Y266" s="74">
        <v>8</v>
      </c>
      <c r="Z266" s="74">
        <v>9.1999999999999993</v>
      </c>
      <c r="AA266" s="74">
        <v>65.099999999999994</v>
      </c>
      <c r="AB266" s="74">
        <v>76.900000000000006</v>
      </c>
      <c r="AC266" s="74">
        <v>82.8</v>
      </c>
    </row>
    <row r="267" spans="1:29" x14ac:dyDescent="0.3">
      <c r="A267" s="74" t="s">
        <v>297</v>
      </c>
      <c r="B267" s="74">
        <v>48</v>
      </c>
      <c r="C267" s="74">
        <v>10000571</v>
      </c>
      <c r="D267" s="74" t="s">
        <v>19</v>
      </c>
      <c r="E267" s="74" t="s">
        <v>20</v>
      </c>
      <c r="F267" s="74">
        <v>990</v>
      </c>
      <c r="G267" s="74">
        <v>0.1</v>
      </c>
      <c r="H267" s="74">
        <v>985</v>
      </c>
      <c r="I267" s="74">
        <v>4.4000000000000004</v>
      </c>
      <c r="J267" s="74">
        <v>11</v>
      </c>
      <c r="K267" s="74">
        <v>61.6</v>
      </c>
      <c r="L267" s="74">
        <v>78.7</v>
      </c>
      <c r="M267" s="74">
        <v>84.6</v>
      </c>
      <c r="N267" s="74">
        <v>435</v>
      </c>
      <c r="O267" s="74">
        <v>0.7</v>
      </c>
      <c r="P267" s="74">
        <v>430</v>
      </c>
      <c r="Q267" s="74">
        <v>3.5</v>
      </c>
      <c r="R267" s="74">
        <v>11.4</v>
      </c>
      <c r="S267" s="74">
        <v>67.7</v>
      </c>
      <c r="T267" s="74">
        <v>79.5</v>
      </c>
      <c r="U267" s="74">
        <v>85.1</v>
      </c>
      <c r="V267" s="74">
        <v>1420</v>
      </c>
      <c r="W267" s="74">
        <v>0.3</v>
      </c>
      <c r="X267" s="74">
        <v>1415</v>
      </c>
      <c r="Y267" s="74">
        <v>4.0999999999999996</v>
      </c>
      <c r="Z267" s="74">
        <v>11.2</v>
      </c>
      <c r="AA267" s="74">
        <v>63.4</v>
      </c>
      <c r="AB267" s="74">
        <v>79</v>
      </c>
      <c r="AC267" s="74">
        <v>84.8</v>
      </c>
    </row>
    <row r="268" spans="1:29" x14ac:dyDescent="0.3">
      <c r="A268" s="74" t="s">
        <v>297</v>
      </c>
      <c r="B268" s="74">
        <v>109</v>
      </c>
      <c r="C268" s="74">
        <v>10007850</v>
      </c>
      <c r="D268" s="74" t="s">
        <v>19</v>
      </c>
      <c r="E268" s="74" t="s">
        <v>23</v>
      </c>
      <c r="F268" s="74">
        <v>820</v>
      </c>
      <c r="G268" s="74">
        <v>0.6</v>
      </c>
      <c r="H268" s="74">
        <v>815</v>
      </c>
      <c r="I268" s="74" t="s">
        <v>396</v>
      </c>
      <c r="J268" s="74" t="s">
        <v>396</v>
      </c>
      <c r="K268" s="74">
        <v>54.8</v>
      </c>
      <c r="L268" s="74">
        <v>74.400000000000006</v>
      </c>
      <c r="M268" s="74">
        <v>84.9</v>
      </c>
      <c r="N268" s="74">
        <v>975</v>
      </c>
      <c r="O268" s="74">
        <v>0.5</v>
      </c>
      <c r="P268" s="74">
        <v>970</v>
      </c>
      <c r="Q268" s="74" t="s">
        <v>396</v>
      </c>
      <c r="R268" s="74" t="s">
        <v>396</v>
      </c>
      <c r="S268" s="74">
        <v>60.8</v>
      </c>
      <c r="T268" s="74">
        <v>73.099999999999994</v>
      </c>
      <c r="U268" s="74">
        <v>82.4</v>
      </c>
      <c r="V268" s="74">
        <v>1800</v>
      </c>
      <c r="W268" s="74">
        <v>0.6</v>
      </c>
      <c r="X268" s="74">
        <v>1790</v>
      </c>
      <c r="Y268" s="74">
        <v>8.1999999999999993</v>
      </c>
      <c r="Z268" s="74">
        <v>8.1999999999999993</v>
      </c>
      <c r="AA268" s="74">
        <v>58.1</v>
      </c>
      <c r="AB268" s="74">
        <v>73.7</v>
      </c>
      <c r="AC268" s="74">
        <v>83.6</v>
      </c>
    </row>
    <row r="269" spans="1:29" x14ac:dyDescent="0.3">
      <c r="A269" s="74" t="s">
        <v>297</v>
      </c>
      <c r="B269" s="74">
        <v>26</v>
      </c>
      <c r="C269" s="74">
        <v>10007152</v>
      </c>
      <c r="D269" s="74" t="s">
        <v>11</v>
      </c>
      <c r="E269" s="74" t="s">
        <v>25</v>
      </c>
      <c r="F269" s="74">
        <v>1555</v>
      </c>
      <c r="G269" s="74">
        <v>0.5</v>
      </c>
      <c r="H269" s="74">
        <v>1545</v>
      </c>
      <c r="I269" s="74">
        <v>5.9</v>
      </c>
      <c r="J269" s="74">
        <v>11.2</v>
      </c>
      <c r="K269" s="74">
        <v>67.7</v>
      </c>
      <c r="L269" s="74">
        <v>78.400000000000006</v>
      </c>
      <c r="M269" s="74">
        <v>82.9</v>
      </c>
      <c r="N269" s="74">
        <v>930</v>
      </c>
      <c r="O269" s="74">
        <v>0.5</v>
      </c>
      <c r="P269" s="74">
        <v>925</v>
      </c>
      <c r="Q269" s="74">
        <v>8.1</v>
      </c>
      <c r="R269" s="74">
        <v>12.4</v>
      </c>
      <c r="S269" s="74">
        <v>64.3</v>
      </c>
      <c r="T269" s="74">
        <v>74.900000000000006</v>
      </c>
      <c r="U269" s="74">
        <v>79.5</v>
      </c>
      <c r="V269" s="74">
        <v>2485</v>
      </c>
      <c r="W269" s="74">
        <v>0.5</v>
      </c>
      <c r="X269" s="74">
        <v>2475</v>
      </c>
      <c r="Y269" s="74">
        <v>6.7</v>
      </c>
      <c r="Z269" s="74">
        <v>11.6</v>
      </c>
      <c r="AA269" s="74">
        <v>66.5</v>
      </c>
      <c r="AB269" s="74">
        <v>77.099999999999994</v>
      </c>
      <c r="AC269" s="74">
        <v>81.599999999999994</v>
      </c>
    </row>
    <row r="270" spans="1:29" x14ac:dyDescent="0.3">
      <c r="A270" s="74" t="s">
        <v>297</v>
      </c>
      <c r="B270" s="74">
        <v>127</v>
      </c>
      <c r="C270" s="74">
        <v>10007760</v>
      </c>
      <c r="D270" s="74" t="s">
        <v>27</v>
      </c>
      <c r="E270" s="74" t="s">
        <v>28</v>
      </c>
      <c r="F270" s="74">
        <v>380</v>
      </c>
      <c r="G270" s="74">
        <v>7.1</v>
      </c>
      <c r="H270" s="74">
        <v>355</v>
      </c>
      <c r="I270" s="74" t="s">
        <v>396</v>
      </c>
      <c r="J270" s="74" t="s">
        <v>396</v>
      </c>
      <c r="K270" s="74">
        <v>48.9</v>
      </c>
      <c r="L270" s="74">
        <v>70.599999999999994</v>
      </c>
      <c r="M270" s="74">
        <v>77.7</v>
      </c>
      <c r="N270" s="74">
        <v>295</v>
      </c>
      <c r="O270" s="74">
        <v>3.1</v>
      </c>
      <c r="P270" s="74">
        <v>285</v>
      </c>
      <c r="Q270" s="74" t="s">
        <v>396</v>
      </c>
      <c r="R270" s="74" t="s">
        <v>396</v>
      </c>
      <c r="S270" s="74">
        <v>52.5</v>
      </c>
      <c r="T270" s="74">
        <v>68.3</v>
      </c>
      <c r="U270" s="74">
        <v>80.599999999999994</v>
      </c>
      <c r="V270" s="74">
        <v>675</v>
      </c>
      <c r="W270" s="74">
        <v>5.3</v>
      </c>
      <c r="X270" s="74">
        <v>640</v>
      </c>
      <c r="Y270" s="74">
        <v>13.5</v>
      </c>
      <c r="Z270" s="74">
        <v>7.5</v>
      </c>
      <c r="AA270" s="74">
        <v>50.5</v>
      </c>
      <c r="AB270" s="74">
        <v>69.599999999999994</v>
      </c>
      <c r="AC270" s="74">
        <v>79</v>
      </c>
    </row>
    <row r="271" spans="1:29" x14ac:dyDescent="0.3">
      <c r="A271" s="74" t="s">
        <v>297</v>
      </c>
      <c r="B271" s="74">
        <v>52</v>
      </c>
      <c r="C271" s="74">
        <v>10007140</v>
      </c>
      <c r="D271" s="74" t="s">
        <v>16</v>
      </c>
      <c r="E271" s="74" t="s">
        <v>30</v>
      </c>
      <c r="F271" s="74">
        <v>2280</v>
      </c>
      <c r="G271" s="74">
        <v>1.1000000000000001</v>
      </c>
      <c r="H271" s="74">
        <v>2255</v>
      </c>
      <c r="I271" s="74">
        <v>6.7</v>
      </c>
      <c r="J271" s="74">
        <v>12.1</v>
      </c>
      <c r="K271" s="74">
        <v>66.2</v>
      </c>
      <c r="L271" s="74">
        <v>77.5</v>
      </c>
      <c r="M271" s="74">
        <v>81.2</v>
      </c>
      <c r="N271" s="74">
        <v>1360</v>
      </c>
      <c r="O271" s="74">
        <v>0.7</v>
      </c>
      <c r="P271" s="74">
        <v>1350</v>
      </c>
      <c r="Q271" s="74">
        <v>8.3000000000000007</v>
      </c>
      <c r="R271" s="74">
        <v>13</v>
      </c>
      <c r="S271" s="74">
        <v>67.900000000000006</v>
      </c>
      <c r="T271" s="74">
        <v>76.099999999999994</v>
      </c>
      <c r="U271" s="74">
        <v>78.7</v>
      </c>
      <c r="V271" s="74">
        <v>3640</v>
      </c>
      <c r="W271" s="74">
        <v>1</v>
      </c>
      <c r="X271" s="74">
        <v>3605</v>
      </c>
      <c r="Y271" s="74">
        <v>7.3</v>
      </c>
      <c r="Z271" s="74">
        <v>12.4</v>
      </c>
      <c r="AA271" s="74">
        <v>66.8</v>
      </c>
      <c r="AB271" s="74">
        <v>77</v>
      </c>
      <c r="AC271" s="74">
        <v>80.3</v>
      </c>
    </row>
    <row r="272" spans="1:29" x14ac:dyDescent="0.3">
      <c r="A272" s="74" t="s">
        <v>297</v>
      </c>
      <c r="B272" s="74">
        <v>110</v>
      </c>
      <c r="C272" s="74">
        <v>10006840</v>
      </c>
      <c r="D272" s="74" t="s">
        <v>16</v>
      </c>
      <c r="E272" s="74" t="s">
        <v>32</v>
      </c>
      <c r="F272" s="74">
        <v>2520</v>
      </c>
      <c r="G272" s="74">
        <v>0.6</v>
      </c>
      <c r="H272" s="74">
        <v>2500</v>
      </c>
      <c r="I272" s="74">
        <v>5.4</v>
      </c>
      <c r="J272" s="74">
        <v>10.9</v>
      </c>
      <c r="K272" s="74">
        <v>57.7</v>
      </c>
      <c r="L272" s="74">
        <v>75.400000000000006</v>
      </c>
      <c r="M272" s="74">
        <v>83.7</v>
      </c>
      <c r="N272" s="74">
        <v>1920</v>
      </c>
      <c r="O272" s="74">
        <v>0.5</v>
      </c>
      <c r="P272" s="74">
        <v>1910</v>
      </c>
      <c r="Q272" s="74">
        <v>5.9</v>
      </c>
      <c r="R272" s="74">
        <v>12.2</v>
      </c>
      <c r="S272" s="74">
        <v>57</v>
      </c>
      <c r="T272" s="74">
        <v>72.400000000000006</v>
      </c>
      <c r="U272" s="74">
        <v>81.900000000000006</v>
      </c>
      <c r="V272" s="74">
        <v>4435</v>
      </c>
      <c r="W272" s="74">
        <v>0.6</v>
      </c>
      <c r="X272" s="74">
        <v>4410</v>
      </c>
      <c r="Y272" s="74">
        <v>5.6</v>
      </c>
      <c r="Z272" s="74">
        <v>11.5</v>
      </c>
      <c r="AA272" s="74">
        <v>57.4</v>
      </c>
      <c r="AB272" s="74">
        <v>74.099999999999994</v>
      </c>
      <c r="AC272" s="74">
        <v>82.9</v>
      </c>
    </row>
    <row r="273" spans="1:29" x14ac:dyDescent="0.3">
      <c r="A273" s="74" t="s">
        <v>297</v>
      </c>
      <c r="B273" s="74">
        <v>200</v>
      </c>
      <c r="C273" s="74">
        <v>10000712</v>
      </c>
      <c r="D273" s="74" t="s">
        <v>16</v>
      </c>
      <c r="E273" s="74" t="s">
        <v>34</v>
      </c>
      <c r="F273" s="74">
        <v>395</v>
      </c>
      <c r="G273" s="74">
        <v>0.8</v>
      </c>
      <c r="H273" s="74">
        <v>390</v>
      </c>
      <c r="I273" s="74" t="s">
        <v>396</v>
      </c>
      <c r="J273" s="74" t="s">
        <v>396</v>
      </c>
      <c r="K273" s="74">
        <v>66.400000000000006</v>
      </c>
      <c r="L273" s="74">
        <v>76.400000000000006</v>
      </c>
      <c r="M273" s="74">
        <v>78.7</v>
      </c>
      <c r="N273" s="74">
        <v>155</v>
      </c>
      <c r="O273" s="74">
        <v>0.6</v>
      </c>
      <c r="P273" s="74">
        <v>155</v>
      </c>
      <c r="Q273" s="74" t="s">
        <v>396</v>
      </c>
      <c r="R273" s="74" t="s">
        <v>396</v>
      </c>
      <c r="S273" s="74">
        <v>69.5</v>
      </c>
      <c r="T273" s="74">
        <v>76</v>
      </c>
      <c r="U273" s="74">
        <v>79.2</v>
      </c>
      <c r="V273" s="74">
        <v>550</v>
      </c>
      <c r="W273" s="74">
        <v>0.7</v>
      </c>
      <c r="X273" s="74">
        <v>545</v>
      </c>
      <c r="Y273" s="74">
        <v>6.6</v>
      </c>
      <c r="Z273" s="74">
        <v>14.5</v>
      </c>
      <c r="AA273" s="74">
        <v>67.3</v>
      </c>
      <c r="AB273" s="74">
        <v>76.3</v>
      </c>
      <c r="AC273" s="74">
        <v>78.900000000000006</v>
      </c>
    </row>
    <row r="274" spans="1:29" x14ac:dyDescent="0.3">
      <c r="A274" s="74" t="s">
        <v>297</v>
      </c>
      <c r="B274" s="74">
        <v>7</v>
      </c>
      <c r="C274" s="74">
        <v>10007811</v>
      </c>
      <c r="D274" s="74" t="s">
        <v>36</v>
      </c>
      <c r="E274" s="74" t="s">
        <v>37</v>
      </c>
      <c r="F274" s="74">
        <v>455</v>
      </c>
      <c r="G274" s="74">
        <v>0</v>
      </c>
      <c r="H274" s="74">
        <v>455</v>
      </c>
      <c r="I274" s="74" t="s">
        <v>396</v>
      </c>
      <c r="J274" s="74" t="s">
        <v>396</v>
      </c>
      <c r="K274" s="74" t="s">
        <v>396</v>
      </c>
      <c r="L274" s="74" t="s">
        <v>396</v>
      </c>
      <c r="M274" s="74" t="s">
        <v>396</v>
      </c>
      <c r="N274" s="74">
        <v>105</v>
      </c>
      <c r="O274" s="74">
        <v>0</v>
      </c>
      <c r="P274" s="74">
        <v>105</v>
      </c>
      <c r="Q274" s="74" t="s">
        <v>396</v>
      </c>
      <c r="R274" s="74" t="s">
        <v>396</v>
      </c>
      <c r="S274" s="74" t="s">
        <v>396</v>
      </c>
      <c r="T274" s="74" t="s">
        <v>396</v>
      </c>
      <c r="U274" s="74" t="s">
        <v>396</v>
      </c>
      <c r="V274" s="74">
        <v>555</v>
      </c>
      <c r="W274" s="74">
        <v>0</v>
      </c>
      <c r="X274" s="74">
        <v>555</v>
      </c>
      <c r="Y274" s="74" t="s">
        <v>396</v>
      </c>
      <c r="Z274" s="74" t="s">
        <v>396</v>
      </c>
      <c r="AA274" s="74" t="s">
        <v>396</v>
      </c>
      <c r="AB274" s="74" t="s">
        <v>396</v>
      </c>
      <c r="AC274" s="74" t="s">
        <v>396</v>
      </c>
    </row>
    <row r="275" spans="1:29" x14ac:dyDescent="0.3">
      <c r="A275" s="74" t="s">
        <v>297</v>
      </c>
      <c r="B275" s="74">
        <v>49</v>
      </c>
      <c r="C275" s="74">
        <v>10006841</v>
      </c>
      <c r="D275" s="74" t="s">
        <v>39</v>
      </c>
      <c r="E275" s="74" t="s">
        <v>40</v>
      </c>
      <c r="F275" s="74">
        <v>550</v>
      </c>
      <c r="G275" s="74">
        <v>1.3</v>
      </c>
      <c r="H275" s="74">
        <v>540</v>
      </c>
      <c r="I275" s="74">
        <v>6.5</v>
      </c>
      <c r="J275" s="74">
        <v>8.5</v>
      </c>
      <c r="K275" s="74">
        <v>61.3</v>
      </c>
      <c r="L275" s="74">
        <v>79.3</v>
      </c>
      <c r="M275" s="74">
        <v>85.1</v>
      </c>
      <c r="N275" s="74">
        <v>500</v>
      </c>
      <c r="O275" s="74">
        <v>0.2</v>
      </c>
      <c r="P275" s="74">
        <v>500</v>
      </c>
      <c r="Q275" s="74">
        <v>7.2</v>
      </c>
      <c r="R275" s="74">
        <v>13.8</v>
      </c>
      <c r="S275" s="74">
        <v>66.5</v>
      </c>
      <c r="T275" s="74">
        <v>77.599999999999994</v>
      </c>
      <c r="U275" s="74">
        <v>79</v>
      </c>
      <c r="V275" s="74">
        <v>1050</v>
      </c>
      <c r="W275" s="74">
        <v>0.8</v>
      </c>
      <c r="X275" s="74">
        <v>1040</v>
      </c>
      <c r="Y275" s="74">
        <v>6.8</v>
      </c>
      <c r="Z275" s="74">
        <v>11</v>
      </c>
      <c r="AA275" s="74">
        <v>63.8</v>
      </c>
      <c r="AB275" s="74">
        <v>78.5</v>
      </c>
      <c r="AC275" s="74">
        <v>82.1</v>
      </c>
    </row>
    <row r="276" spans="1:29" x14ac:dyDescent="0.3">
      <c r="A276" s="74" t="s">
        <v>297</v>
      </c>
      <c r="B276" s="74">
        <v>197</v>
      </c>
      <c r="C276" s="74">
        <v>10000385</v>
      </c>
      <c r="D276" s="74" t="s">
        <v>19</v>
      </c>
      <c r="E276" s="74" t="s">
        <v>42</v>
      </c>
      <c r="F276" s="74">
        <v>440</v>
      </c>
      <c r="G276" s="74">
        <v>0.5</v>
      </c>
      <c r="H276" s="74">
        <v>440</v>
      </c>
      <c r="I276" s="74">
        <v>5</v>
      </c>
      <c r="J276" s="74">
        <v>14.4</v>
      </c>
      <c r="K276" s="74">
        <v>77</v>
      </c>
      <c r="L276" s="74">
        <v>78.8</v>
      </c>
      <c r="M276" s="74">
        <v>80.599999999999994</v>
      </c>
      <c r="N276" s="74">
        <v>255</v>
      </c>
      <c r="O276" s="74">
        <v>0.4</v>
      </c>
      <c r="P276" s="74">
        <v>255</v>
      </c>
      <c r="Q276" s="74">
        <v>5.5</v>
      </c>
      <c r="R276" s="74">
        <v>16.399999999999999</v>
      </c>
      <c r="S276" s="74">
        <v>72.7</v>
      </c>
      <c r="T276" s="74">
        <v>76.599999999999994</v>
      </c>
      <c r="U276" s="74">
        <v>78.099999999999994</v>
      </c>
      <c r="V276" s="74">
        <v>700</v>
      </c>
      <c r="W276" s="74">
        <v>0.4</v>
      </c>
      <c r="X276" s="74">
        <v>695</v>
      </c>
      <c r="Y276" s="74">
        <v>5.2</v>
      </c>
      <c r="Z276" s="74">
        <v>15.1</v>
      </c>
      <c r="AA276" s="74">
        <v>75.400000000000006</v>
      </c>
      <c r="AB276" s="74">
        <v>78</v>
      </c>
      <c r="AC276" s="74">
        <v>79.7</v>
      </c>
    </row>
    <row r="277" spans="1:29" x14ac:dyDescent="0.3">
      <c r="A277" s="74" t="s">
        <v>297</v>
      </c>
      <c r="B277" s="74">
        <v>50</v>
      </c>
      <c r="C277" s="74">
        <v>10000824</v>
      </c>
      <c r="D277" s="74" t="s">
        <v>19</v>
      </c>
      <c r="E277" s="74" t="s">
        <v>44</v>
      </c>
      <c r="F277" s="74">
        <v>1760</v>
      </c>
      <c r="G277" s="74">
        <v>1.2</v>
      </c>
      <c r="H277" s="74">
        <v>1740</v>
      </c>
      <c r="I277" s="74">
        <v>5.6</v>
      </c>
      <c r="J277" s="74">
        <v>8.8000000000000007</v>
      </c>
      <c r="K277" s="74">
        <v>73</v>
      </c>
      <c r="L277" s="74">
        <v>83.5</v>
      </c>
      <c r="M277" s="74">
        <v>85.6</v>
      </c>
      <c r="N277" s="74">
        <v>1475</v>
      </c>
      <c r="O277" s="74">
        <v>0.7</v>
      </c>
      <c r="P277" s="74">
        <v>1465</v>
      </c>
      <c r="Q277" s="74">
        <v>7.9</v>
      </c>
      <c r="R277" s="74">
        <v>11.9</v>
      </c>
      <c r="S277" s="74">
        <v>72.5</v>
      </c>
      <c r="T277" s="74">
        <v>77.900000000000006</v>
      </c>
      <c r="U277" s="74">
        <v>80.3</v>
      </c>
      <c r="V277" s="74">
        <v>3235</v>
      </c>
      <c r="W277" s="74">
        <v>1</v>
      </c>
      <c r="X277" s="74">
        <v>3200</v>
      </c>
      <c r="Y277" s="74">
        <v>6.7</v>
      </c>
      <c r="Z277" s="74">
        <v>10.199999999999999</v>
      </c>
      <c r="AA277" s="74">
        <v>72.7</v>
      </c>
      <c r="AB277" s="74">
        <v>80.900000000000006</v>
      </c>
      <c r="AC277" s="74">
        <v>83.1</v>
      </c>
    </row>
    <row r="278" spans="1:29" x14ac:dyDescent="0.3">
      <c r="A278" s="74" t="s">
        <v>297</v>
      </c>
      <c r="B278" s="74">
        <v>111</v>
      </c>
      <c r="C278" s="74">
        <v>10007785</v>
      </c>
      <c r="D278" s="74" t="s">
        <v>46</v>
      </c>
      <c r="E278" s="74" t="s">
        <v>47</v>
      </c>
      <c r="F278" s="74">
        <v>1275</v>
      </c>
      <c r="G278" s="74">
        <v>1</v>
      </c>
      <c r="H278" s="74">
        <v>1265</v>
      </c>
      <c r="I278" s="74">
        <v>6.7</v>
      </c>
      <c r="J278" s="74">
        <v>12.3</v>
      </c>
      <c r="K278" s="74">
        <v>57.8</v>
      </c>
      <c r="L278" s="74">
        <v>73.599999999999994</v>
      </c>
      <c r="M278" s="74">
        <v>80.900000000000006</v>
      </c>
      <c r="N278" s="74">
        <v>1005</v>
      </c>
      <c r="O278" s="74">
        <v>0.5</v>
      </c>
      <c r="P278" s="74">
        <v>1000</v>
      </c>
      <c r="Q278" s="74">
        <v>6.8</v>
      </c>
      <c r="R278" s="74">
        <v>15</v>
      </c>
      <c r="S278" s="74">
        <v>59.1</v>
      </c>
      <c r="T278" s="74">
        <v>71.3</v>
      </c>
      <c r="U278" s="74">
        <v>78.2</v>
      </c>
      <c r="V278" s="74">
        <v>2285</v>
      </c>
      <c r="W278" s="74">
        <v>0.8</v>
      </c>
      <c r="X278" s="74">
        <v>2265</v>
      </c>
      <c r="Y278" s="74">
        <v>6.8</v>
      </c>
      <c r="Z278" s="74">
        <v>13.5</v>
      </c>
      <c r="AA278" s="74">
        <v>58.4</v>
      </c>
      <c r="AB278" s="74">
        <v>72.599999999999994</v>
      </c>
      <c r="AC278" s="74">
        <v>79.7</v>
      </c>
    </row>
    <row r="279" spans="1:29" x14ac:dyDescent="0.3">
      <c r="A279" s="74" t="s">
        <v>297</v>
      </c>
      <c r="B279" s="74">
        <v>51</v>
      </c>
      <c r="C279" s="74">
        <v>10000886</v>
      </c>
      <c r="D279" s="74" t="s">
        <v>49</v>
      </c>
      <c r="E279" s="74" t="s">
        <v>50</v>
      </c>
      <c r="F279" s="74">
        <v>1960</v>
      </c>
      <c r="G279" s="74">
        <v>1.2</v>
      </c>
      <c r="H279" s="74">
        <v>1935</v>
      </c>
      <c r="I279" s="74">
        <v>5.6</v>
      </c>
      <c r="J279" s="74">
        <v>9.6</v>
      </c>
      <c r="K279" s="74">
        <v>69.8</v>
      </c>
      <c r="L279" s="74">
        <v>80.5</v>
      </c>
      <c r="M279" s="74">
        <v>84.8</v>
      </c>
      <c r="N279" s="74">
        <v>1375</v>
      </c>
      <c r="O279" s="74">
        <v>0.8</v>
      </c>
      <c r="P279" s="74">
        <v>1365</v>
      </c>
      <c r="Q279" s="74">
        <v>7.9</v>
      </c>
      <c r="R279" s="74">
        <v>12.1</v>
      </c>
      <c r="S279" s="74">
        <v>68.400000000000006</v>
      </c>
      <c r="T279" s="74">
        <v>76</v>
      </c>
      <c r="U279" s="74">
        <v>80</v>
      </c>
      <c r="V279" s="74">
        <v>3335</v>
      </c>
      <c r="W279" s="74">
        <v>1</v>
      </c>
      <c r="X279" s="74">
        <v>3300</v>
      </c>
      <c r="Y279" s="74">
        <v>6.5</v>
      </c>
      <c r="Z279" s="74">
        <v>10.6</v>
      </c>
      <c r="AA279" s="74">
        <v>69.2</v>
      </c>
      <c r="AB279" s="74">
        <v>78.7</v>
      </c>
      <c r="AC279" s="74">
        <v>82.8</v>
      </c>
    </row>
    <row r="280" spans="1:29" x14ac:dyDescent="0.3">
      <c r="A280" s="74" t="s">
        <v>297</v>
      </c>
      <c r="B280" s="74">
        <v>112</v>
      </c>
      <c r="C280" s="74">
        <v>10007786</v>
      </c>
      <c r="D280" s="74" t="s">
        <v>19</v>
      </c>
      <c r="E280" s="74" t="s">
        <v>52</v>
      </c>
      <c r="F280" s="74">
        <v>1620</v>
      </c>
      <c r="G280" s="74">
        <v>0.2</v>
      </c>
      <c r="H280" s="74">
        <v>1620</v>
      </c>
      <c r="I280" s="74">
        <v>5</v>
      </c>
      <c r="J280" s="74">
        <v>9.1999999999999993</v>
      </c>
      <c r="K280" s="74">
        <v>60</v>
      </c>
      <c r="L280" s="74">
        <v>76.7</v>
      </c>
      <c r="M280" s="74">
        <v>85.8</v>
      </c>
      <c r="N280" s="74">
        <v>1385</v>
      </c>
      <c r="O280" s="74">
        <v>0.4</v>
      </c>
      <c r="P280" s="74">
        <v>1380</v>
      </c>
      <c r="Q280" s="74">
        <v>8.1999999999999993</v>
      </c>
      <c r="R280" s="74">
        <v>9.9</v>
      </c>
      <c r="S280" s="74">
        <v>58.6</v>
      </c>
      <c r="T280" s="74">
        <v>72</v>
      </c>
      <c r="U280" s="74">
        <v>81.900000000000006</v>
      </c>
      <c r="V280" s="74">
        <v>3005</v>
      </c>
      <c r="W280" s="74">
        <v>0.3</v>
      </c>
      <c r="X280" s="74">
        <v>2995</v>
      </c>
      <c r="Y280" s="74">
        <v>6.5</v>
      </c>
      <c r="Z280" s="74">
        <v>9.5</v>
      </c>
      <c r="AA280" s="74">
        <v>59.3</v>
      </c>
      <c r="AB280" s="74">
        <v>74.5</v>
      </c>
      <c r="AC280" s="74">
        <v>84</v>
      </c>
    </row>
    <row r="281" spans="1:29" x14ac:dyDescent="0.3">
      <c r="A281" s="74" t="s">
        <v>297</v>
      </c>
      <c r="B281" s="74">
        <v>113</v>
      </c>
      <c r="C281" s="74">
        <v>10000961</v>
      </c>
      <c r="D281" s="74" t="s">
        <v>27</v>
      </c>
      <c r="E281" s="74" t="s">
        <v>54</v>
      </c>
      <c r="F281" s="74">
        <v>1230</v>
      </c>
      <c r="G281" s="74">
        <v>0.7</v>
      </c>
      <c r="H281" s="74">
        <v>1220</v>
      </c>
      <c r="I281" s="74">
        <v>6.6</v>
      </c>
      <c r="J281" s="74">
        <v>12.5</v>
      </c>
      <c r="K281" s="74">
        <v>66.400000000000006</v>
      </c>
      <c r="L281" s="74">
        <v>75.099999999999994</v>
      </c>
      <c r="M281" s="74">
        <v>80.900000000000006</v>
      </c>
      <c r="N281" s="74">
        <v>1150</v>
      </c>
      <c r="O281" s="74">
        <v>1</v>
      </c>
      <c r="P281" s="74">
        <v>1140</v>
      </c>
      <c r="Q281" s="74">
        <v>7.1</v>
      </c>
      <c r="R281" s="74">
        <v>11.9</v>
      </c>
      <c r="S281" s="74">
        <v>68.599999999999994</v>
      </c>
      <c r="T281" s="74">
        <v>75.8</v>
      </c>
      <c r="U281" s="74">
        <v>81</v>
      </c>
      <c r="V281" s="74">
        <v>2380</v>
      </c>
      <c r="W281" s="74">
        <v>0.8</v>
      </c>
      <c r="X281" s="74">
        <v>2360</v>
      </c>
      <c r="Y281" s="74">
        <v>6.9</v>
      </c>
      <c r="Z281" s="74">
        <v>12.2</v>
      </c>
      <c r="AA281" s="74">
        <v>67.400000000000006</v>
      </c>
      <c r="AB281" s="74">
        <v>75.400000000000006</v>
      </c>
      <c r="AC281" s="74">
        <v>81</v>
      </c>
    </row>
    <row r="282" spans="1:29" x14ac:dyDescent="0.3">
      <c r="A282" s="74" t="s">
        <v>297</v>
      </c>
      <c r="B282" s="74">
        <v>9</v>
      </c>
      <c r="C282" s="74">
        <v>10000975</v>
      </c>
      <c r="D282" s="74" t="s">
        <v>49</v>
      </c>
      <c r="E282" s="74" t="s">
        <v>56</v>
      </c>
      <c r="F282" s="74">
        <v>905</v>
      </c>
      <c r="G282" s="74">
        <v>2.2000000000000002</v>
      </c>
      <c r="H282" s="74">
        <v>885</v>
      </c>
      <c r="I282" s="74">
        <v>7.7</v>
      </c>
      <c r="J282" s="74">
        <v>9.3000000000000007</v>
      </c>
      <c r="K282" s="74">
        <v>68.2</v>
      </c>
      <c r="L282" s="74">
        <v>78.900000000000006</v>
      </c>
      <c r="M282" s="74">
        <v>83</v>
      </c>
      <c r="N282" s="74">
        <v>635</v>
      </c>
      <c r="O282" s="74">
        <v>0.6</v>
      </c>
      <c r="P282" s="74">
        <v>630</v>
      </c>
      <c r="Q282" s="74">
        <v>7.9</v>
      </c>
      <c r="R282" s="74">
        <v>11.4</v>
      </c>
      <c r="S282" s="74">
        <v>72.7</v>
      </c>
      <c r="T282" s="74">
        <v>78.599999999999994</v>
      </c>
      <c r="U282" s="74">
        <v>80.7</v>
      </c>
      <c r="V282" s="74">
        <v>1540</v>
      </c>
      <c r="W282" s="74">
        <v>1.6</v>
      </c>
      <c r="X282" s="74">
        <v>1515</v>
      </c>
      <c r="Y282" s="74">
        <v>7.8</v>
      </c>
      <c r="Z282" s="74">
        <v>10.199999999999999</v>
      </c>
      <c r="AA282" s="74">
        <v>70.099999999999994</v>
      </c>
      <c r="AB282" s="74">
        <v>78.8</v>
      </c>
      <c r="AC282" s="74">
        <v>82</v>
      </c>
    </row>
    <row r="283" spans="1:29" x14ac:dyDescent="0.3">
      <c r="A283" s="74" t="s">
        <v>297</v>
      </c>
      <c r="B283" s="74">
        <v>203</v>
      </c>
      <c r="C283" s="74">
        <v>10007787</v>
      </c>
      <c r="D283" s="74" t="s">
        <v>49</v>
      </c>
      <c r="E283" s="74" t="s">
        <v>58</v>
      </c>
      <c r="F283" s="74">
        <v>55</v>
      </c>
      <c r="G283" s="74">
        <v>7.3</v>
      </c>
      <c r="H283" s="74">
        <v>50</v>
      </c>
      <c r="I283" s="74">
        <v>9.8000000000000007</v>
      </c>
      <c r="J283" s="74">
        <v>17.600000000000001</v>
      </c>
      <c r="K283" s="74">
        <v>41.2</v>
      </c>
      <c r="L283" s="74">
        <v>56.9</v>
      </c>
      <c r="M283" s="74">
        <v>72.5</v>
      </c>
      <c r="N283" s="74">
        <v>65</v>
      </c>
      <c r="O283" s="74">
        <v>7.7</v>
      </c>
      <c r="P283" s="74">
        <v>60</v>
      </c>
      <c r="Q283" s="74" t="s">
        <v>396</v>
      </c>
      <c r="R283" s="74" t="s">
        <v>396</v>
      </c>
      <c r="S283" s="74" t="s">
        <v>396</v>
      </c>
      <c r="T283" s="74" t="s">
        <v>396</v>
      </c>
      <c r="U283" s="74" t="s">
        <v>396</v>
      </c>
      <c r="V283" s="74">
        <v>120</v>
      </c>
      <c r="W283" s="74">
        <v>7.5</v>
      </c>
      <c r="X283" s="74">
        <v>110</v>
      </c>
      <c r="Y283" s="74" t="s">
        <v>396</v>
      </c>
      <c r="Z283" s="74" t="s">
        <v>396</v>
      </c>
      <c r="AA283" s="74" t="s">
        <v>396</v>
      </c>
      <c r="AB283" s="74" t="s">
        <v>396</v>
      </c>
      <c r="AC283" s="74" t="s">
        <v>396</v>
      </c>
    </row>
    <row r="284" spans="1:29" x14ac:dyDescent="0.3">
      <c r="A284" s="74" t="s">
        <v>297</v>
      </c>
      <c r="B284" s="74">
        <v>114</v>
      </c>
      <c r="C284" s="74">
        <v>10007788</v>
      </c>
      <c r="D284" s="74" t="s">
        <v>11</v>
      </c>
      <c r="E284" s="74" t="s">
        <v>60</v>
      </c>
      <c r="F284" s="74">
        <v>1325</v>
      </c>
      <c r="G284" s="74">
        <v>0.8</v>
      </c>
      <c r="H284" s="74">
        <v>1315</v>
      </c>
      <c r="I284" s="74">
        <v>8.5</v>
      </c>
      <c r="J284" s="74">
        <v>10.5</v>
      </c>
      <c r="K284" s="74">
        <v>51.6</v>
      </c>
      <c r="L284" s="74">
        <v>67.8</v>
      </c>
      <c r="M284" s="74">
        <v>81</v>
      </c>
      <c r="N284" s="74">
        <v>1400</v>
      </c>
      <c r="O284" s="74">
        <v>0.9</v>
      </c>
      <c r="P284" s="74">
        <v>1385</v>
      </c>
      <c r="Q284" s="74">
        <v>9.3000000000000007</v>
      </c>
      <c r="R284" s="74">
        <v>9.3000000000000007</v>
      </c>
      <c r="S284" s="74">
        <v>49.3</v>
      </c>
      <c r="T284" s="74">
        <v>65.5</v>
      </c>
      <c r="U284" s="74">
        <v>81.400000000000006</v>
      </c>
      <c r="V284" s="74">
        <v>2725</v>
      </c>
      <c r="W284" s="74">
        <v>0.8</v>
      </c>
      <c r="X284" s="74">
        <v>2705</v>
      </c>
      <c r="Y284" s="74">
        <v>8.9</v>
      </c>
      <c r="Z284" s="74">
        <v>9.9</v>
      </c>
      <c r="AA284" s="74">
        <v>50.4</v>
      </c>
      <c r="AB284" s="74">
        <v>66.599999999999994</v>
      </c>
      <c r="AC284" s="74">
        <v>81.2</v>
      </c>
    </row>
    <row r="285" spans="1:29" x14ac:dyDescent="0.3">
      <c r="A285" s="74" t="s">
        <v>297</v>
      </c>
      <c r="B285" s="74">
        <v>188</v>
      </c>
      <c r="C285" s="74">
        <v>10003324</v>
      </c>
      <c r="D285" s="74" t="s">
        <v>27</v>
      </c>
      <c r="E285" s="74" t="s">
        <v>62</v>
      </c>
      <c r="F285" s="74" t="s">
        <v>13</v>
      </c>
      <c r="G285" s="74" t="s">
        <v>13</v>
      </c>
      <c r="H285" s="74" t="s">
        <v>13</v>
      </c>
      <c r="I285" s="74" t="s">
        <v>13</v>
      </c>
      <c r="J285" s="74" t="s">
        <v>13</v>
      </c>
      <c r="K285" s="74" t="s">
        <v>13</v>
      </c>
      <c r="L285" s="74" t="s">
        <v>13</v>
      </c>
      <c r="M285" s="74" t="s">
        <v>13</v>
      </c>
      <c r="N285" s="74" t="s">
        <v>13</v>
      </c>
      <c r="O285" s="74" t="s">
        <v>13</v>
      </c>
      <c r="P285" s="74" t="s">
        <v>13</v>
      </c>
      <c r="Q285" s="74" t="s">
        <v>13</v>
      </c>
      <c r="R285" s="74" t="s">
        <v>13</v>
      </c>
      <c r="S285" s="74" t="s">
        <v>13</v>
      </c>
      <c r="T285" s="74" t="s">
        <v>13</v>
      </c>
      <c r="U285" s="74" t="s">
        <v>13</v>
      </c>
      <c r="V285" s="74" t="s">
        <v>13</v>
      </c>
      <c r="W285" s="74" t="s">
        <v>13</v>
      </c>
      <c r="X285" s="74" t="s">
        <v>13</v>
      </c>
      <c r="Y285" s="74" t="s">
        <v>13</v>
      </c>
      <c r="Z285" s="74" t="s">
        <v>13</v>
      </c>
      <c r="AA285" s="74" t="s">
        <v>13</v>
      </c>
      <c r="AB285" s="74" t="s">
        <v>13</v>
      </c>
      <c r="AC285" s="74" t="s">
        <v>13</v>
      </c>
    </row>
    <row r="286" spans="1:29" x14ac:dyDescent="0.3">
      <c r="A286" s="74" t="s">
        <v>297</v>
      </c>
      <c r="B286" s="74">
        <v>12</v>
      </c>
      <c r="C286" s="74">
        <v>10001143</v>
      </c>
      <c r="D286" s="74" t="s">
        <v>49</v>
      </c>
      <c r="E286" s="74" t="s">
        <v>64</v>
      </c>
      <c r="F286" s="74">
        <v>1790</v>
      </c>
      <c r="G286" s="74">
        <v>1.8</v>
      </c>
      <c r="H286" s="74">
        <v>1760</v>
      </c>
      <c r="I286" s="74">
        <v>5.3</v>
      </c>
      <c r="J286" s="74">
        <v>9</v>
      </c>
      <c r="K286" s="74">
        <v>70.2</v>
      </c>
      <c r="L286" s="74">
        <v>82.3</v>
      </c>
      <c r="M286" s="74">
        <v>85.7</v>
      </c>
      <c r="N286" s="74">
        <v>865</v>
      </c>
      <c r="O286" s="74">
        <v>0.7</v>
      </c>
      <c r="P286" s="74">
        <v>860</v>
      </c>
      <c r="Q286" s="74">
        <v>7.1</v>
      </c>
      <c r="R286" s="74">
        <v>12.1</v>
      </c>
      <c r="S286" s="74">
        <v>66.8</v>
      </c>
      <c r="T286" s="74">
        <v>77.900000000000006</v>
      </c>
      <c r="U286" s="74">
        <v>80.8</v>
      </c>
      <c r="V286" s="74">
        <v>2655</v>
      </c>
      <c r="W286" s="74">
        <v>1.5</v>
      </c>
      <c r="X286" s="74">
        <v>2615</v>
      </c>
      <c r="Y286" s="74">
        <v>5.9</v>
      </c>
      <c r="Z286" s="74">
        <v>10</v>
      </c>
      <c r="AA286" s="74">
        <v>69</v>
      </c>
      <c r="AB286" s="74">
        <v>80.8</v>
      </c>
      <c r="AC286" s="74">
        <v>84.1</v>
      </c>
    </row>
    <row r="287" spans="1:29" x14ac:dyDescent="0.3">
      <c r="A287" s="74" t="s">
        <v>297</v>
      </c>
      <c r="B287" s="74">
        <v>53</v>
      </c>
      <c r="C287" s="74">
        <v>10007141</v>
      </c>
      <c r="D287" s="74" t="s">
        <v>39</v>
      </c>
      <c r="E287" s="74" t="s">
        <v>66</v>
      </c>
      <c r="F287" s="74">
        <v>2545</v>
      </c>
      <c r="G287" s="74">
        <v>1.6</v>
      </c>
      <c r="H287" s="74">
        <v>2505</v>
      </c>
      <c r="I287" s="74">
        <v>5.7</v>
      </c>
      <c r="J287" s="74">
        <v>8.6</v>
      </c>
      <c r="K287" s="74">
        <v>67.3</v>
      </c>
      <c r="L287" s="74">
        <v>81.099999999999994</v>
      </c>
      <c r="M287" s="74">
        <v>85.7</v>
      </c>
      <c r="N287" s="74">
        <v>1900</v>
      </c>
      <c r="O287" s="74">
        <v>1.5</v>
      </c>
      <c r="P287" s="74">
        <v>1875</v>
      </c>
      <c r="Q287" s="74">
        <v>7</v>
      </c>
      <c r="R287" s="74">
        <v>12.1</v>
      </c>
      <c r="S287" s="74">
        <v>66.099999999999994</v>
      </c>
      <c r="T287" s="74">
        <v>76</v>
      </c>
      <c r="U287" s="74">
        <v>80.900000000000006</v>
      </c>
      <c r="V287" s="74">
        <v>4450</v>
      </c>
      <c r="W287" s="74">
        <v>1.5</v>
      </c>
      <c r="X287" s="74">
        <v>4380</v>
      </c>
      <c r="Y287" s="74">
        <v>6.3</v>
      </c>
      <c r="Z287" s="74">
        <v>10.1</v>
      </c>
      <c r="AA287" s="74">
        <v>66.7</v>
      </c>
      <c r="AB287" s="74">
        <v>78.900000000000006</v>
      </c>
      <c r="AC287" s="74">
        <v>83.7</v>
      </c>
    </row>
    <row r="288" spans="1:29" x14ac:dyDescent="0.3">
      <c r="A288" s="74" t="s">
        <v>297</v>
      </c>
      <c r="B288" s="74">
        <v>11</v>
      </c>
      <c r="C288" s="74">
        <v>10007848</v>
      </c>
      <c r="D288" s="74" t="s">
        <v>39</v>
      </c>
      <c r="E288" s="74" t="s">
        <v>68</v>
      </c>
      <c r="F288" s="74">
        <v>1390</v>
      </c>
      <c r="G288" s="74">
        <v>1.2</v>
      </c>
      <c r="H288" s="74">
        <v>1370</v>
      </c>
      <c r="I288" s="74">
        <v>5.3</v>
      </c>
      <c r="J288" s="74">
        <v>7.5</v>
      </c>
      <c r="K288" s="74">
        <v>65</v>
      </c>
      <c r="L288" s="74">
        <v>81</v>
      </c>
      <c r="M288" s="74">
        <v>87.2</v>
      </c>
      <c r="N288" s="74">
        <v>600</v>
      </c>
      <c r="O288" s="74">
        <v>0.3</v>
      </c>
      <c r="P288" s="74">
        <v>595</v>
      </c>
      <c r="Q288" s="74">
        <v>5.7</v>
      </c>
      <c r="R288" s="74">
        <v>11.7</v>
      </c>
      <c r="S288" s="74">
        <v>61.4</v>
      </c>
      <c r="T288" s="74">
        <v>76.7</v>
      </c>
      <c r="U288" s="74">
        <v>82.6</v>
      </c>
      <c r="V288" s="74">
        <v>1985</v>
      </c>
      <c r="W288" s="74">
        <v>1</v>
      </c>
      <c r="X288" s="74">
        <v>1965</v>
      </c>
      <c r="Y288" s="74">
        <v>5.4</v>
      </c>
      <c r="Z288" s="74">
        <v>8.8000000000000007</v>
      </c>
      <c r="AA288" s="74">
        <v>63.9</v>
      </c>
      <c r="AB288" s="74">
        <v>79.7</v>
      </c>
      <c r="AC288" s="74">
        <v>85.8</v>
      </c>
    </row>
    <row r="289" spans="1:29" x14ac:dyDescent="0.3">
      <c r="A289" s="74" t="s">
        <v>297</v>
      </c>
      <c r="B289" s="74">
        <v>82</v>
      </c>
      <c r="C289" s="74">
        <v>10007137</v>
      </c>
      <c r="D289" s="74" t="s">
        <v>49</v>
      </c>
      <c r="E289" s="74" t="s">
        <v>70</v>
      </c>
      <c r="F289" s="74">
        <v>735</v>
      </c>
      <c r="G289" s="74">
        <v>0.3</v>
      </c>
      <c r="H289" s="74">
        <v>735</v>
      </c>
      <c r="I289" s="74">
        <v>5</v>
      </c>
      <c r="J289" s="74">
        <v>11.5</v>
      </c>
      <c r="K289" s="74">
        <v>69</v>
      </c>
      <c r="L289" s="74">
        <v>81.3</v>
      </c>
      <c r="M289" s="74">
        <v>83.5</v>
      </c>
      <c r="N289" s="74">
        <v>485</v>
      </c>
      <c r="O289" s="74">
        <v>0.2</v>
      </c>
      <c r="P289" s="74">
        <v>485</v>
      </c>
      <c r="Q289" s="74">
        <v>5.6</v>
      </c>
      <c r="R289" s="74">
        <v>11.5</v>
      </c>
      <c r="S289" s="74">
        <v>65.599999999999994</v>
      </c>
      <c r="T289" s="74">
        <v>79.2</v>
      </c>
      <c r="U289" s="74">
        <v>82.9</v>
      </c>
      <c r="V289" s="74">
        <v>1220</v>
      </c>
      <c r="W289" s="74">
        <v>0.2</v>
      </c>
      <c r="X289" s="74">
        <v>1220</v>
      </c>
      <c r="Y289" s="74">
        <v>5.3</v>
      </c>
      <c r="Z289" s="74">
        <v>11.5</v>
      </c>
      <c r="AA289" s="74">
        <v>67.7</v>
      </c>
      <c r="AB289" s="74">
        <v>80.5</v>
      </c>
      <c r="AC289" s="74">
        <v>83.3</v>
      </c>
    </row>
    <row r="290" spans="1:29" x14ac:dyDescent="0.3">
      <c r="A290" s="74" t="s">
        <v>297</v>
      </c>
      <c r="B290" s="74">
        <v>115</v>
      </c>
      <c r="C290" s="74">
        <v>10001478</v>
      </c>
      <c r="D290" s="74" t="s">
        <v>27</v>
      </c>
      <c r="E290" s="74" t="s">
        <v>72</v>
      </c>
      <c r="F290" s="74">
        <v>910</v>
      </c>
      <c r="G290" s="74">
        <v>1.4</v>
      </c>
      <c r="H290" s="74">
        <v>895</v>
      </c>
      <c r="I290" s="74">
        <v>5</v>
      </c>
      <c r="J290" s="74">
        <v>10.4</v>
      </c>
      <c r="K290" s="74">
        <v>64</v>
      </c>
      <c r="L290" s="74">
        <v>78.7</v>
      </c>
      <c r="M290" s="74">
        <v>84.6</v>
      </c>
      <c r="N290" s="74">
        <v>555</v>
      </c>
      <c r="O290" s="74">
        <v>0.2</v>
      </c>
      <c r="P290" s="74">
        <v>555</v>
      </c>
      <c r="Q290" s="74">
        <v>10.3</v>
      </c>
      <c r="R290" s="74">
        <v>9.5</v>
      </c>
      <c r="S290" s="74">
        <v>66.8</v>
      </c>
      <c r="T290" s="74">
        <v>75.900000000000006</v>
      </c>
      <c r="U290" s="74">
        <v>80.2</v>
      </c>
      <c r="V290" s="74">
        <v>1465</v>
      </c>
      <c r="W290" s="74">
        <v>1</v>
      </c>
      <c r="X290" s="74">
        <v>1450</v>
      </c>
      <c r="Y290" s="74">
        <v>7</v>
      </c>
      <c r="Z290" s="74">
        <v>10.1</v>
      </c>
      <c r="AA290" s="74">
        <v>65.099999999999994</v>
      </c>
      <c r="AB290" s="74">
        <v>77.599999999999994</v>
      </c>
      <c r="AC290" s="74">
        <v>82.9</v>
      </c>
    </row>
    <row r="291" spans="1:29" x14ac:dyDescent="0.3">
      <c r="A291" s="74" t="s">
        <v>297</v>
      </c>
      <c r="B291" s="74">
        <v>199</v>
      </c>
      <c r="C291" s="74">
        <v>10001653</v>
      </c>
      <c r="D291" s="74" t="s">
        <v>27</v>
      </c>
      <c r="E291" s="74" t="s">
        <v>74</v>
      </c>
      <c r="F291" s="74">
        <v>105</v>
      </c>
      <c r="G291" s="74">
        <v>4.8</v>
      </c>
      <c r="H291" s="74">
        <v>100</v>
      </c>
      <c r="I291" s="74" t="s">
        <v>396</v>
      </c>
      <c r="J291" s="74" t="s">
        <v>396</v>
      </c>
      <c r="K291" s="74" t="s">
        <v>396</v>
      </c>
      <c r="L291" s="74" t="s">
        <v>396</v>
      </c>
      <c r="M291" s="74">
        <v>90.9</v>
      </c>
      <c r="N291" s="74">
        <v>90</v>
      </c>
      <c r="O291" s="74">
        <v>3.4</v>
      </c>
      <c r="P291" s="74">
        <v>85</v>
      </c>
      <c r="Q291" s="74" t="s">
        <v>396</v>
      </c>
      <c r="R291" s="74" t="s">
        <v>396</v>
      </c>
      <c r="S291" s="74" t="s">
        <v>396</v>
      </c>
      <c r="T291" s="74" t="s">
        <v>396</v>
      </c>
      <c r="U291" s="74">
        <v>81.2</v>
      </c>
      <c r="V291" s="74">
        <v>190</v>
      </c>
      <c r="W291" s="74">
        <v>4.2</v>
      </c>
      <c r="X291" s="74">
        <v>185</v>
      </c>
      <c r="Y291" s="74">
        <v>5.4</v>
      </c>
      <c r="Z291" s="74">
        <v>8.1999999999999993</v>
      </c>
      <c r="AA291" s="74">
        <v>69</v>
      </c>
      <c r="AB291" s="74">
        <v>82.6</v>
      </c>
      <c r="AC291" s="74">
        <v>86.4</v>
      </c>
    </row>
    <row r="292" spans="1:29" x14ac:dyDescent="0.3">
      <c r="A292" s="74" t="s">
        <v>297</v>
      </c>
      <c r="B292" s="74">
        <v>201</v>
      </c>
      <c r="C292" s="74">
        <v>10007761</v>
      </c>
      <c r="D292" s="74" t="s">
        <v>27</v>
      </c>
      <c r="E292" s="74" t="s">
        <v>76</v>
      </c>
      <c r="F292" s="74">
        <v>35</v>
      </c>
      <c r="G292" s="74" t="s">
        <v>396</v>
      </c>
      <c r="H292" s="74" t="s">
        <v>396</v>
      </c>
      <c r="I292" s="74" t="s">
        <v>396</v>
      </c>
      <c r="J292" s="74" t="s">
        <v>396</v>
      </c>
      <c r="K292" s="74" t="s">
        <v>396</v>
      </c>
      <c r="L292" s="74" t="s">
        <v>396</v>
      </c>
      <c r="M292" s="74" t="s">
        <v>396</v>
      </c>
      <c r="N292" s="74">
        <v>5</v>
      </c>
      <c r="O292" s="74" t="s">
        <v>396</v>
      </c>
      <c r="P292" s="74" t="s">
        <v>396</v>
      </c>
      <c r="Q292" s="74" t="s">
        <v>396</v>
      </c>
      <c r="R292" s="74" t="s">
        <v>396</v>
      </c>
      <c r="S292" s="74" t="s">
        <v>396</v>
      </c>
      <c r="T292" s="74" t="s">
        <v>396</v>
      </c>
      <c r="U292" s="74" t="s">
        <v>396</v>
      </c>
      <c r="V292" s="74">
        <v>40</v>
      </c>
      <c r="W292" s="74">
        <v>0</v>
      </c>
      <c r="X292" s="74">
        <v>40</v>
      </c>
      <c r="Y292" s="74" t="s">
        <v>396</v>
      </c>
      <c r="Z292" s="74" t="s">
        <v>396</v>
      </c>
      <c r="AA292" s="74" t="s">
        <v>396</v>
      </c>
      <c r="AB292" s="74" t="s">
        <v>396</v>
      </c>
      <c r="AC292" s="74" t="s">
        <v>396</v>
      </c>
    </row>
    <row r="293" spans="1:29" x14ac:dyDescent="0.3">
      <c r="A293" s="74" t="s">
        <v>297</v>
      </c>
      <c r="B293" s="74">
        <v>56</v>
      </c>
      <c r="C293" s="74">
        <v>10001726</v>
      </c>
      <c r="D293" s="74" t="s">
        <v>16</v>
      </c>
      <c r="E293" s="74" t="s">
        <v>78</v>
      </c>
      <c r="F293" s="74">
        <v>1880</v>
      </c>
      <c r="G293" s="74">
        <v>1.4</v>
      </c>
      <c r="H293" s="74">
        <v>1850</v>
      </c>
      <c r="I293" s="74">
        <v>6.9</v>
      </c>
      <c r="J293" s="74">
        <v>10.5</v>
      </c>
      <c r="K293" s="74">
        <v>65.400000000000006</v>
      </c>
      <c r="L293" s="74">
        <v>78</v>
      </c>
      <c r="M293" s="74">
        <v>82.7</v>
      </c>
      <c r="N293" s="74">
        <v>1705</v>
      </c>
      <c r="O293" s="74">
        <v>0.8</v>
      </c>
      <c r="P293" s="74">
        <v>1690</v>
      </c>
      <c r="Q293" s="74">
        <v>5.9</v>
      </c>
      <c r="R293" s="74">
        <v>12.6</v>
      </c>
      <c r="S293" s="74">
        <v>68.3</v>
      </c>
      <c r="T293" s="74">
        <v>76.8</v>
      </c>
      <c r="U293" s="74">
        <v>81.5</v>
      </c>
      <c r="V293" s="74">
        <v>3585</v>
      </c>
      <c r="W293" s="74">
        <v>1.1000000000000001</v>
      </c>
      <c r="X293" s="74">
        <v>3545</v>
      </c>
      <c r="Y293" s="74">
        <v>6.4</v>
      </c>
      <c r="Z293" s="74">
        <v>11.5</v>
      </c>
      <c r="AA293" s="74">
        <v>66.8</v>
      </c>
      <c r="AB293" s="74">
        <v>77.400000000000006</v>
      </c>
      <c r="AC293" s="74">
        <v>82.1</v>
      </c>
    </row>
    <row r="294" spans="1:29" x14ac:dyDescent="0.3">
      <c r="A294" s="74" t="s">
        <v>297</v>
      </c>
      <c r="B294" s="74">
        <v>2</v>
      </c>
      <c r="C294" s="74">
        <v>10007822</v>
      </c>
      <c r="D294" s="74" t="s">
        <v>11</v>
      </c>
      <c r="E294" s="74" t="s">
        <v>80</v>
      </c>
      <c r="F294" s="74" t="s">
        <v>13</v>
      </c>
      <c r="G294" s="74" t="s">
        <v>13</v>
      </c>
      <c r="H294" s="74" t="s">
        <v>13</v>
      </c>
      <c r="I294" s="74" t="s">
        <v>13</v>
      </c>
      <c r="J294" s="74" t="s">
        <v>13</v>
      </c>
      <c r="K294" s="74" t="s">
        <v>13</v>
      </c>
      <c r="L294" s="74" t="s">
        <v>13</v>
      </c>
      <c r="M294" s="74" t="s">
        <v>13</v>
      </c>
      <c r="N294" s="74" t="s">
        <v>13</v>
      </c>
      <c r="O294" s="74" t="s">
        <v>13</v>
      </c>
      <c r="P294" s="74" t="s">
        <v>13</v>
      </c>
      <c r="Q294" s="74" t="s">
        <v>13</v>
      </c>
      <c r="R294" s="74" t="s">
        <v>13</v>
      </c>
      <c r="S294" s="74" t="s">
        <v>13</v>
      </c>
      <c r="T294" s="74" t="s">
        <v>13</v>
      </c>
      <c r="U294" s="74" t="s">
        <v>13</v>
      </c>
      <c r="V294" s="74" t="s">
        <v>13</v>
      </c>
      <c r="W294" s="74" t="s">
        <v>13</v>
      </c>
      <c r="X294" s="74" t="s">
        <v>13</v>
      </c>
      <c r="Y294" s="74" t="s">
        <v>13</v>
      </c>
      <c r="Z294" s="74" t="s">
        <v>13</v>
      </c>
      <c r="AA294" s="74" t="s">
        <v>13</v>
      </c>
      <c r="AB294" s="74" t="s">
        <v>13</v>
      </c>
      <c r="AC294" s="74" t="s">
        <v>13</v>
      </c>
    </row>
    <row r="295" spans="1:29" x14ac:dyDescent="0.3">
      <c r="A295" s="74" t="s">
        <v>297</v>
      </c>
      <c r="B295" s="74">
        <v>206</v>
      </c>
      <c r="C295" s="74">
        <v>10006427</v>
      </c>
      <c r="D295" s="74" t="s">
        <v>49</v>
      </c>
      <c r="E295" s="74" t="s">
        <v>82</v>
      </c>
      <c r="F295" s="74">
        <v>880</v>
      </c>
      <c r="G295" s="74">
        <v>0.5</v>
      </c>
      <c r="H295" s="74">
        <v>875</v>
      </c>
      <c r="I295" s="74">
        <v>5.0999999999999996</v>
      </c>
      <c r="J295" s="74">
        <v>14.4</v>
      </c>
      <c r="K295" s="74">
        <v>75.099999999999994</v>
      </c>
      <c r="L295" s="74">
        <v>78.5</v>
      </c>
      <c r="M295" s="74">
        <v>80.5</v>
      </c>
      <c r="N295" s="74">
        <v>455</v>
      </c>
      <c r="O295" s="74">
        <v>0.4</v>
      </c>
      <c r="P295" s="74">
        <v>450</v>
      </c>
      <c r="Q295" s="74">
        <v>8.9</v>
      </c>
      <c r="R295" s="74">
        <v>16.600000000000001</v>
      </c>
      <c r="S295" s="74">
        <v>70.099999999999994</v>
      </c>
      <c r="T295" s="74">
        <v>72.7</v>
      </c>
      <c r="U295" s="74">
        <v>74.5</v>
      </c>
      <c r="V295" s="74">
        <v>1335</v>
      </c>
      <c r="W295" s="74">
        <v>0.5</v>
      </c>
      <c r="X295" s="74">
        <v>1325</v>
      </c>
      <c r="Y295" s="74">
        <v>6.4</v>
      </c>
      <c r="Z295" s="74">
        <v>15.1</v>
      </c>
      <c r="AA295" s="74">
        <v>73.400000000000006</v>
      </c>
      <c r="AB295" s="74">
        <v>76.599999999999994</v>
      </c>
      <c r="AC295" s="74">
        <v>78.400000000000006</v>
      </c>
    </row>
    <row r="296" spans="1:29" x14ac:dyDescent="0.3">
      <c r="A296" s="74" t="s">
        <v>297</v>
      </c>
      <c r="B296" s="74">
        <v>38</v>
      </c>
      <c r="C296" s="74">
        <v>10007842</v>
      </c>
      <c r="D296" s="74" t="s">
        <v>39</v>
      </c>
      <c r="E296" s="74" t="s">
        <v>84</v>
      </c>
      <c r="F296" s="74">
        <v>1195</v>
      </c>
      <c r="G296" s="74">
        <v>1</v>
      </c>
      <c r="H296" s="74">
        <v>1180</v>
      </c>
      <c r="I296" s="74">
        <v>5.5</v>
      </c>
      <c r="J296" s="74">
        <v>11.2</v>
      </c>
      <c r="K296" s="74">
        <v>69.5</v>
      </c>
      <c r="L296" s="74">
        <v>80.5</v>
      </c>
      <c r="M296" s="74">
        <v>83.3</v>
      </c>
      <c r="N296" s="74">
        <v>590</v>
      </c>
      <c r="O296" s="74">
        <v>0.7</v>
      </c>
      <c r="P296" s="74">
        <v>590</v>
      </c>
      <c r="Q296" s="74">
        <v>7.5</v>
      </c>
      <c r="R296" s="74">
        <v>12.1</v>
      </c>
      <c r="S296" s="74">
        <v>67</v>
      </c>
      <c r="T296" s="74">
        <v>77.400000000000006</v>
      </c>
      <c r="U296" s="74">
        <v>80.400000000000006</v>
      </c>
      <c r="V296" s="74">
        <v>1785</v>
      </c>
      <c r="W296" s="74">
        <v>0.9</v>
      </c>
      <c r="X296" s="74">
        <v>1770</v>
      </c>
      <c r="Y296" s="74">
        <v>6.2</v>
      </c>
      <c r="Z296" s="74">
        <v>11.5</v>
      </c>
      <c r="AA296" s="74">
        <v>68.7</v>
      </c>
      <c r="AB296" s="74">
        <v>79.5</v>
      </c>
      <c r="AC296" s="74">
        <v>82.4</v>
      </c>
    </row>
    <row r="297" spans="1:29" x14ac:dyDescent="0.3">
      <c r="A297" s="74" t="s">
        <v>297</v>
      </c>
      <c r="B297" s="74">
        <v>68</v>
      </c>
      <c r="C297" s="74">
        <v>10001883</v>
      </c>
      <c r="D297" s="74" t="s">
        <v>36</v>
      </c>
      <c r="E297" s="74" t="s">
        <v>86</v>
      </c>
      <c r="F297" s="74">
        <v>2175</v>
      </c>
      <c r="G297" s="74">
        <v>0.8</v>
      </c>
      <c r="H297" s="74">
        <v>2155</v>
      </c>
      <c r="I297" s="74">
        <v>5.7</v>
      </c>
      <c r="J297" s="74">
        <v>10</v>
      </c>
      <c r="K297" s="74">
        <v>68.2</v>
      </c>
      <c r="L297" s="74">
        <v>79.7</v>
      </c>
      <c r="M297" s="74">
        <v>84.3</v>
      </c>
      <c r="N297" s="74">
        <v>1575</v>
      </c>
      <c r="O297" s="74">
        <v>0.3</v>
      </c>
      <c r="P297" s="74">
        <v>1575</v>
      </c>
      <c r="Q297" s="74">
        <v>6.5</v>
      </c>
      <c r="R297" s="74">
        <v>11.9</v>
      </c>
      <c r="S297" s="74">
        <v>67.7</v>
      </c>
      <c r="T297" s="74">
        <v>76.400000000000006</v>
      </c>
      <c r="U297" s="74">
        <v>81.599999999999994</v>
      </c>
      <c r="V297" s="74">
        <v>3750</v>
      </c>
      <c r="W297" s="74">
        <v>0.6</v>
      </c>
      <c r="X297" s="74">
        <v>3730</v>
      </c>
      <c r="Y297" s="74">
        <v>6.1</v>
      </c>
      <c r="Z297" s="74">
        <v>10.8</v>
      </c>
      <c r="AA297" s="74">
        <v>68</v>
      </c>
      <c r="AB297" s="74">
        <v>78.3</v>
      </c>
      <c r="AC297" s="74">
        <v>83.1</v>
      </c>
    </row>
    <row r="298" spans="1:29" x14ac:dyDescent="0.3">
      <c r="A298" s="74" t="s">
        <v>297</v>
      </c>
      <c r="B298" s="74">
        <v>57</v>
      </c>
      <c r="C298" s="74">
        <v>10007851</v>
      </c>
      <c r="D298" s="74" t="s">
        <v>36</v>
      </c>
      <c r="E298" s="74" t="s">
        <v>88</v>
      </c>
      <c r="F298" s="74">
        <v>1635</v>
      </c>
      <c r="G298" s="74">
        <v>1</v>
      </c>
      <c r="H298" s="74">
        <v>1620</v>
      </c>
      <c r="I298" s="74">
        <v>6.3</v>
      </c>
      <c r="J298" s="74">
        <v>8.8000000000000007</v>
      </c>
      <c r="K298" s="74">
        <v>68.8</v>
      </c>
      <c r="L298" s="74">
        <v>81</v>
      </c>
      <c r="M298" s="74">
        <v>84.9</v>
      </c>
      <c r="N298" s="74">
        <v>1235</v>
      </c>
      <c r="O298" s="74">
        <v>0.7</v>
      </c>
      <c r="P298" s="74">
        <v>1225</v>
      </c>
      <c r="Q298" s="74">
        <v>5.4</v>
      </c>
      <c r="R298" s="74">
        <v>9.8000000000000007</v>
      </c>
      <c r="S298" s="74">
        <v>70.7</v>
      </c>
      <c r="T298" s="74">
        <v>80.3</v>
      </c>
      <c r="U298" s="74">
        <v>84.8</v>
      </c>
      <c r="V298" s="74">
        <v>2870</v>
      </c>
      <c r="W298" s="74">
        <v>0.9</v>
      </c>
      <c r="X298" s="74">
        <v>2845</v>
      </c>
      <c r="Y298" s="74">
        <v>5.9</v>
      </c>
      <c r="Z298" s="74">
        <v>9.1999999999999993</v>
      </c>
      <c r="AA298" s="74">
        <v>69.599999999999994</v>
      </c>
      <c r="AB298" s="74">
        <v>80.7</v>
      </c>
      <c r="AC298" s="74">
        <v>84.9</v>
      </c>
    </row>
    <row r="299" spans="1:29" x14ac:dyDescent="0.3">
      <c r="A299" s="74" t="s">
        <v>297</v>
      </c>
      <c r="B299" s="74">
        <v>116</v>
      </c>
      <c r="C299" s="74">
        <v>10007143</v>
      </c>
      <c r="D299" s="74" t="s">
        <v>90</v>
      </c>
      <c r="E299" s="74" t="s">
        <v>91</v>
      </c>
      <c r="F299" s="74">
        <v>1530</v>
      </c>
      <c r="G299" s="74">
        <v>0.3</v>
      </c>
      <c r="H299" s="74">
        <v>1525</v>
      </c>
      <c r="I299" s="74">
        <v>6.5</v>
      </c>
      <c r="J299" s="74">
        <v>10.8</v>
      </c>
      <c r="K299" s="74">
        <v>53.5</v>
      </c>
      <c r="L299" s="74">
        <v>71.099999999999994</v>
      </c>
      <c r="M299" s="74">
        <v>82.7</v>
      </c>
      <c r="N299" s="74">
        <v>1355</v>
      </c>
      <c r="O299" s="74">
        <v>0.7</v>
      </c>
      <c r="P299" s="74">
        <v>1345</v>
      </c>
      <c r="Q299" s="74">
        <v>9.4</v>
      </c>
      <c r="R299" s="74">
        <v>9.6999999999999993</v>
      </c>
      <c r="S299" s="74">
        <v>52.6</v>
      </c>
      <c r="T299" s="74">
        <v>69.400000000000006</v>
      </c>
      <c r="U299" s="74">
        <v>80.900000000000006</v>
      </c>
      <c r="V299" s="74">
        <v>2885</v>
      </c>
      <c r="W299" s="74">
        <v>0.5</v>
      </c>
      <c r="X299" s="74">
        <v>2870</v>
      </c>
      <c r="Y299" s="74">
        <v>7.8</v>
      </c>
      <c r="Z299" s="74">
        <v>10.3</v>
      </c>
      <c r="AA299" s="74">
        <v>53.1</v>
      </c>
      <c r="AB299" s="74">
        <v>70.3</v>
      </c>
      <c r="AC299" s="74">
        <v>81.900000000000006</v>
      </c>
    </row>
    <row r="300" spans="1:29" x14ac:dyDescent="0.3">
      <c r="A300" s="74" t="s">
        <v>297</v>
      </c>
      <c r="B300" s="74">
        <v>117</v>
      </c>
      <c r="C300" s="74">
        <v>10007789</v>
      </c>
      <c r="D300" s="74" t="s">
        <v>11</v>
      </c>
      <c r="E300" s="74" t="s">
        <v>93</v>
      </c>
      <c r="F300" s="74">
        <v>1420</v>
      </c>
      <c r="G300" s="74">
        <v>1.1000000000000001</v>
      </c>
      <c r="H300" s="74">
        <v>1405</v>
      </c>
      <c r="I300" s="74">
        <v>5.5</v>
      </c>
      <c r="J300" s="74">
        <v>7.3</v>
      </c>
      <c r="K300" s="74">
        <v>61.3</v>
      </c>
      <c r="L300" s="74">
        <v>80.8</v>
      </c>
      <c r="M300" s="74">
        <v>87.2</v>
      </c>
      <c r="N300" s="74">
        <v>1025</v>
      </c>
      <c r="O300" s="74">
        <v>0.5</v>
      </c>
      <c r="P300" s="74">
        <v>1020</v>
      </c>
      <c r="Q300" s="74">
        <v>5.0999999999999996</v>
      </c>
      <c r="R300" s="74">
        <v>11.8</v>
      </c>
      <c r="S300" s="74">
        <v>58.7</v>
      </c>
      <c r="T300" s="74">
        <v>72.900000000000006</v>
      </c>
      <c r="U300" s="74">
        <v>83.1</v>
      </c>
      <c r="V300" s="74">
        <v>2445</v>
      </c>
      <c r="W300" s="74">
        <v>0.8</v>
      </c>
      <c r="X300" s="74">
        <v>2425</v>
      </c>
      <c r="Y300" s="74">
        <v>5.3</v>
      </c>
      <c r="Z300" s="74">
        <v>9.1999999999999993</v>
      </c>
      <c r="AA300" s="74">
        <v>60.2</v>
      </c>
      <c r="AB300" s="74">
        <v>77.5</v>
      </c>
      <c r="AC300" s="74">
        <v>85.5</v>
      </c>
    </row>
    <row r="301" spans="1:29" x14ac:dyDescent="0.3">
      <c r="A301" s="74" t="s">
        <v>297</v>
      </c>
      <c r="B301" s="74">
        <v>58</v>
      </c>
      <c r="C301" s="74">
        <v>10007144</v>
      </c>
      <c r="D301" s="74" t="s">
        <v>27</v>
      </c>
      <c r="E301" s="74" t="s">
        <v>95</v>
      </c>
      <c r="F301" s="74">
        <v>1755</v>
      </c>
      <c r="G301" s="74">
        <v>1.4</v>
      </c>
      <c r="H301" s="74">
        <v>1730</v>
      </c>
      <c r="I301" s="74">
        <v>9.8000000000000007</v>
      </c>
      <c r="J301" s="74">
        <v>17</v>
      </c>
      <c r="K301" s="74">
        <v>60.7</v>
      </c>
      <c r="L301" s="74">
        <v>68.7</v>
      </c>
      <c r="M301" s="74">
        <v>73.2</v>
      </c>
      <c r="N301" s="74">
        <v>1075</v>
      </c>
      <c r="O301" s="74">
        <v>1.7</v>
      </c>
      <c r="P301" s="74">
        <v>1055</v>
      </c>
      <c r="Q301" s="74">
        <v>10.8</v>
      </c>
      <c r="R301" s="74">
        <v>16.899999999999999</v>
      </c>
      <c r="S301" s="74">
        <v>58.1</v>
      </c>
      <c r="T301" s="74">
        <v>66.900000000000006</v>
      </c>
      <c r="U301" s="74">
        <v>72.3</v>
      </c>
      <c r="V301" s="74">
        <v>2825</v>
      </c>
      <c r="W301" s="74">
        <v>1.5</v>
      </c>
      <c r="X301" s="74">
        <v>2785</v>
      </c>
      <c r="Y301" s="74">
        <v>10.199999999999999</v>
      </c>
      <c r="Z301" s="74">
        <v>16.899999999999999</v>
      </c>
      <c r="AA301" s="74">
        <v>59.7</v>
      </c>
      <c r="AB301" s="74">
        <v>68</v>
      </c>
      <c r="AC301" s="74">
        <v>72.900000000000006</v>
      </c>
    </row>
    <row r="302" spans="1:29" x14ac:dyDescent="0.3">
      <c r="A302" s="74" t="s">
        <v>297</v>
      </c>
      <c r="B302" s="74">
        <v>16</v>
      </c>
      <c r="C302" s="74">
        <v>10007823</v>
      </c>
      <c r="D302" s="74" t="s">
        <v>39</v>
      </c>
      <c r="E302" s="74" t="s">
        <v>97</v>
      </c>
      <c r="F302" s="74">
        <v>1840</v>
      </c>
      <c r="G302" s="74">
        <v>1</v>
      </c>
      <c r="H302" s="74">
        <v>1825</v>
      </c>
      <c r="I302" s="74">
        <v>5.9</v>
      </c>
      <c r="J302" s="74">
        <v>8.1</v>
      </c>
      <c r="K302" s="74">
        <v>67.5</v>
      </c>
      <c r="L302" s="74">
        <v>81.8</v>
      </c>
      <c r="M302" s="74">
        <v>86</v>
      </c>
      <c r="N302" s="74">
        <v>855</v>
      </c>
      <c r="O302" s="74">
        <v>0.4</v>
      </c>
      <c r="P302" s="74">
        <v>855</v>
      </c>
      <c r="Q302" s="74">
        <v>5.2</v>
      </c>
      <c r="R302" s="74">
        <v>10.8</v>
      </c>
      <c r="S302" s="74">
        <v>71.2</v>
      </c>
      <c r="T302" s="74">
        <v>80</v>
      </c>
      <c r="U302" s="74">
        <v>84.1</v>
      </c>
      <c r="V302" s="74">
        <v>2700</v>
      </c>
      <c r="W302" s="74">
        <v>0.8</v>
      </c>
      <c r="X302" s="74">
        <v>2675</v>
      </c>
      <c r="Y302" s="74">
        <v>5.7</v>
      </c>
      <c r="Z302" s="74">
        <v>8.9</v>
      </c>
      <c r="AA302" s="74">
        <v>68.7</v>
      </c>
      <c r="AB302" s="74">
        <v>81.2</v>
      </c>
      <c r="AC302" s="74">
        <v>85.4</v>
      </c>
    </row>
    <row r="303" spans="1:29" x14ac:dyDescent="0.3">
      <c r="A303" s="74" t="s">
        <v>297</v>
      </c>
      <c r="B303" s="74">
        <v>118</v>
      </c>
      <c r="C303" s="74">
        <v>10007791</v>
      </c>
      <c r="D303" s="74" t="s">
        <v>11</v>
      </c>
      <c r="E303" s="74" t="s">
        <v>99</v>
      </c>
      <c r="F303" s="74">
        <v>1100</v>
      </c>
      <c r="G303" s="74">
        <v>1.5</v>
      </c>
      <c r="H303" s="74">
        <v>1085</v>
      </c>
      <c r="I303" s="74">
        <v>7.2</v>
      </c>
      <c r="J303" s="74">
        <v>11.6</v>
      </c>
      <c r="K303" s="74">
        <v>61.2</v>
      </c>
      <c r="L303" s="74">
        <v>75.5</v>
      </c>
      <c r="M303" s="74">
        <v>81.2</v>
      </c>
      <c r="N303" s="74">
        <v>915</v>
      </c>
      <c r="O303" s="74">
        <v>0.7</v>
      </c>
      <c r="P303" s="74">
        <v>910</v>
      </c>
      <c r="Q303" s="74">
        <v>7.9</v>
      </c>
      <c r="R303" s="74">
        <v>13.3</v>
      </c>
      <c r="S303" s="74">
        <v>60.9</v>
      </c>
      <c r="T303" s="74">
        <v>71.3</v>
      </c>
      <c r="U303" s="74">
        <v>78.7</v>
      </c>
      <c r="V303" s="74">
        <v>2015</v>
      </c>
      <c r="W303" s="74">
        <v>1.1000000000000001</v>
      </c>
      <c r="X303" s="74">
        <v>1995</v>
      </c>
      <c r="Y303" s="74">
        <v>7.5</v>
      </c>
      <c r="Z303" s="74">
        <v>12.4</v>
      </c>
      <c r="AA303" s="74">
        <v>61.1</v>
      </c>
      <c r="AB303" s="74">
        <v>73.599999999999994</v>
      </c>
      <c r="AC303" s="74">
        <v>80.099999999999994</v>
      </c>
    </row>
    <row r="304" spans="1:29" x14ac:dyDescent="0.3">
      <c r="A304" s="74" t="s">
        <v>297</v>
      </c>
      <c r="B304" s="74">
        <v>119</v>
      </c>
      <c r="C304" s="74">
        <v>10007792</v>
      </c>
      <c r="D304" s="74" t="s">
        <v>19</v>
      </c>
      <c r="E304" s="74" t="s">
        <v>101</v>
      </c>
      <c r="F304" s="74">
        <v>1660</v>
      </c>
      <c r="G304" s="74">
        <v>0.2</v>
      </c>
      <c r="H304" s="74">
        <v>1655</v>
      </c>
      <c r="I304" s="74">
        <v>7.8</v>
      </c>
      <c r="J304" s="74">
        <v>11.7</v>
      </c>
      <c r="K304" s="74">
        <v>55.5</v>
      </c>
      <c r="L304" s="74">
        <v>72.900000000000006</v>
      </c>
      <c r="M304" s="74">
        <v>80.400000000000006</v>
      </c>
      <c r="N304" s="74">
        <v>1490</v>
      </c>
      <c r="O304" s="74">
        <v>0.5</v>
      </c>
      <c r="P304" s="74">
        <v>1485</v>
      </c>
      <c r="Q304" s="74">
        <v>8.9</v>
      </c>
      <c r="R304" s="74">
        <v>9.6999999999999993</v>
      </c>
      <c r="S304" s="74">
        <v>56.8</v>
      </c>
      <c r="T304" s="74">
        <v>72.3</v>
      </c>
      <c r="U304" s="74">
        <v>81.400000000000006</v>
      </c>
      <c r="V304" s="74">
        <v>3150</v>
      </c>
      <c r="W304" s="74">
        <v>0.3</v>
      </c>
      <c r="X304" s="74">
        <v>3140</v>
      </c>
      <c r="Y304" s="74">
        <v>8.3000000000000007</v>
      </c>
      <c r="Z304" s="74">
        <v>10.8</v>
      </c>
      <c r="AA304" s="74">
        <v>56.1</v>
      </c>
      <c r="AB304" s="74">
        <v>72.599999999999994</v>
      </c>
      <c r="AC304" s="74">
        <v>80.900000000000006</v>
      </c>
    </row>
    <row r="305" spans="1:29" x14ac:dyDescent="0.3">
      <c r="A305" s="74" t="s">
        <v>297</v>
      </c>
      <c r="B305" s="74">
        <v>17</v>
      </c>
      <c r="C305" s="74">
        <v>10008640</v>
      </c>
      <c r="D305" s="74" t="s">
        <v>19</v>
      </c>
      <c r="E305" s="74" t="s">
        <v>103</v>
      </c>
      <c r="F305" s="74">
        <v>605</v>
      </c>
      <c r="G305" s="74">
        <v>1</v>
      </c>
      <c r="H305" s="74">
        <v>595</v>
      </c>
      <c r="I305" s="74">
        <v>4.9000000000000004</v>
      </c>
      <c r="J305" s="74">
        <v>15.1</v>
      </c>
      <c r="K305" s="74">
        <v>71.400000000000006</v>
      </c>
      <c r="L305" s="74">
        <v>77.400000000000006</v>
      </c>
      <c r="M305" s="74">
        <v>80.099999999999994</v>
      </c>
      <c r="N305" s="74">
        <v>425</v>
      </c>
      <c r="O305" s="74">
        <v>0.2</v>
      </c>
      <c r="P305" s="74">
        <v>425</v>
      </c>
      <c r="Q305" s="74">
        <v>7.3</v>
      </c>
      <c r="R305" s="74">
        <v>15.1</v>
      </c>
      <c r="S305" s="74">
        <v>69.3</v>
      </c>
      <c r="T305" s="74">
        <v>74.2</v>
      </c>
      <c r="U305" s="74">
        <v>77.5</v>
      </c>
      <c r="V305" s="74">
        <v>1025</v>
      </c>
      <c r="W305" s="74">
        <v>0.7</v>
      </c>
      <c r="X305" s="74">
        <v>1020</v>
      </c>
      <c r="Y305" s="74">
        <v>5.9</v>
      </c>
      <c r="Z305" s="74">
        <v>15.1</v>
      </c>
      <c r="AA305" s="74">
        <v>70.5</v>
      </c>
      <c r="AB305" s="74">
        <v>76.099999999999994</v>
      </c>
      <c r="AC305" s="74">
        <v>79</v>
      </c>
    </row>
    <row r="306" spans="1:29" x14ac:dyDescent="0.3">
      <c r="A306" s="74" t="s">
        <v>297</v>
      </c>
      <c r="B306" s="74">
        <v>229</v>
      </c>
      <c r="C306" s="74">
        <v>10004511</v>
      </c>
      <c r="D306" s="74" t="s">
        <v>49</v>
      </c>
      <c r="E306" s="74" t="s">
        <v>105</v>
      </c>
      <c r="F306" s="74" t="s">
        <v>13</v>
      </c>
      <c r="G306" s="74" t="s">
        <v>13</v>
      </c>
      <c r="H306" s="74" t="s">
        <v>13</v>
      </c>
      <c r="I306" s="74" t="s">
        <v>13</v>
      </c>
      <c r="J306" s="74" t="s">
        <v>13</v>
      </c>
      <c r="K306" s="74" t="s">
        <v>13</v>
      </c>
      <c r="L306" s="74" t="s">
        <v>13</v>
      </c>
      <c r="M306" s="74" t="s">
        <v>13</v>
      </c>
      <c r="N306" s="74" t="s">
        <v>13</v>
      </c>
      <c r="O306" s="74" t="s">
        <v>13</v>
      </c>
      <c r="P306" s="74" t="s">
        <v>13</v>
      </c>
      <c r="Q306" s="74" t="s">
        <v>13</v>
      </c>
      <c r="R306" s="74" t="s">
        <v>13</v>
      </c>
      <c r="S306" s="74" t="s">
        <v>13</v>
      </c>
      <c r="T306" s="74" t="s">
        <v>13</v>
      </c>
      <c r="U306" s="74" t="s">
        <v>13</v>
      </c>
      <c r="V306" s="74" t="s">
        <v>13</v>
      </c>
      <c r="W306" s="74" t="s">
        <v>13</v>
      </c>
      <c r="X306" s="74" t="s">
        <v>13</v>
      </c>
      <c r="Y306" s="74" t="s">
        <v>13</v>
      </c>
      <c r="Z306" s="74" t="s">
        <v>13</v>
      </c>
      <c r="AA306" s="74" t="s">
        <v>13</v>
      </c>
      <c r="AB306" s="74" t="s">
        <v>13</v>
      </c>
      <c r="AC306" s="74" t="s">
        <v>13</v>
      </c>
    </row>
    <row r="307" spans="1:29" x14ac:dyDescent="0.3">
      <c r="A307" s="74" t="s">
        <v>297</v>
      </c>
      <c r="B307" s="74">
        <v>54</v>
      </c>
      <c r="C307" s="74">
        <v>10007145</v>
      </c>
      <c r="D307" s="74" t="s">
        <v>19</v>
      </c>
      <c r="E307" s="74" t="s">
        <v>107</v>
      </c>
      <c r="F307" s="74">
        <v>1035</v>
      </c>
      <c r="G307" s="74">
        <v>0.7</v>
      </c>
      <c r="H307" s="74">
        <v>1025</v>
      </c>
      <c r="I307" s="74">
        <v>5.7</v>
      </c>
      <c r="J307" s="74">
        <v>9.9</v>
      </c>
      <c r="K307" s="74">
        <v>70.8</v>
      </c>
      <c r="L307" s="74">
        <v>80</v>
      </c>
      <c r="M307" s="74">
        <v>84.3</v>
      </c>
      <c r="N307" s="74">
        <v>715</v>
      </c>
      <c r="O307" s="74">
        <v>1.1000000000000001</v>
      </c>
      <c r="P307" s="74">
        <v>705</v>
      </c>
      <c r="Q307" s="74">
        <v>6.4</v>
      </c>
      <c r="R307" s="74">
        <v>12.3</v>
      </c>
      <c r="S307" s="74">
        <v>68.2</v>
      </c>
      <c r="T307" s="74">
        <v>77.2</v>
      </c>
      <c r="U307" s="74">
        <v>81.3</v>
      </c>
      <c r="V307" s="74">
        <v>1750</v>
      </c>
      <c r="W307" s="74">
        <v>0.9</v>
      </c>
      <c r="X307" s="74">
        <v>1735</v>
      </c>
      <c r="Y307" s="74">
        <v>6</v>
      </c>
      <c r="Z307" s="74">
        <v>10.9</v>
      </c>
      <c r="AA307" s="74">
        <v>69.7</v>
      </c>
      <c r="AB307" s="74">
        <v>78.900000000000006</v>
      </c>
      <c r="AC307" s="74">
        <v>83.1</v>
      </c>
    </row>
    <row r="308" spans="1:29" x14ac:dyDescent="0.3">
      <c r="A308" s="74" t="s">
        <v>297</v>
      </c>
      <c r="B308" s="74">
        <v>131</v>
      </c>
      <c r="C308" s="74">
        <v>10002718</v>
      </c>
      <c r="D308" s="74" t="s">
        <v>27</v>
      </c>
      <c r="E308" s="74" t="s">
        <v>109</v>
      </c>
      <c r="F308" s="74">
        <v>645</v>
      </c>
      <c r="G308" s="74">
        <v>1.1000000000000001</v>
      </c>
      <c r="H308" s="74">
        <v>635</v>
      </c>
      <c r="I308" s="74">
        <v>6.9</v>
      </c>
      <c r="J308" s="74">
        <v>14.4</v>
      </c>
      <c r="K308" s="74">
        <v>60.8</v>
      </c>
      <c r="L308" s="74">
        <v>72.400000000000006</v>
      </c>
      <c r="M308" s="74">
        <v>78.599999999999994</v>
      </c>
      <c r="N308" s="74">
        <v>375</v>
      </c>
      <c r="O308" s="74">
        <v>1.1000000000000001</v>
      </c>
      <c r="P308" s="74">
        <v>370</v>
      </c>
      <c r="Q308" s="74">
        <v>6.7</v>
      </c>
      <c r="R308" s="74">
        <v>19.399999999999999</v>
      </c>
      <c r="S308" s="74">
        <v>55.9</v>
      </c>
      <c r="T308" s="74">
        <v>65.3</v>
      </c>
      <c r="U308" s="74">
        <v>73.900000000000006</v>
      </c>
      <c r="V308" s="74">
        <v>1020</v>
      </c>
      <c r="W308" s="74">
        <v>1.1000000000000001</v>
      </c>
      <c r="X308" s="74">
        <v>1010</v>
      </c>
      <c r="Y308" s="74">
        <v>6.8</v>
      </c>
      <c r="Z308" s="74">
        <v>16.3</v>
      </c>
      <c r="AA308" s="74">
        <v>59</v>
      </c>
      <c r="AB308" s="74">
        <v>69.8</v>
      </c>
      <c r="AC308" s="74">
        <v>76.900000000000006</v>
      </c>
    </row>
    <row r="309" spans="1:29" x14ac:dyDescent="0.3">
      <c r="A309" s="74" t="s">
        <v>297</v>
      </c>
      <c r="B309" s="74">
        <v>59</v>
      </c>
      <c r="C309" s="74">
        <v>10007146</v>
      </c>
      <c r="D309" s="74" t="s">
        <v>27</v>
      </c>
      <c r="E309" s="74" t="s">
        <v>111</v>
      </c>
      <c r="F309" s="74">
        <v>2250</v>
      </c>
      <c r="G309" s="74">
        <v>1</v>
      </c>
      <c r="H309" s="74">
        <v>2230</v>
      </c>
      <c r="I309" s="74">
        <v>7</v>
      </c>
      <c r="J309" s="74">
        <v>12.8</v>
      </c>
      <c r="K309" s="74">
        <v>61.8</v>
      </c>
      <c r="L309" s="74">
        <v>74.599999999999994</v>
      </c>
      <c r="M309" s="74">
        <v>80.2</v>
      </c>
      <c r="N309" s="74">
        <v>1690</v>
      </c>
      <c r="O309" s="74">
        <v>1.3</v>
      </c>
      <c r="P309" s="74">
        <v>1670</v>
      </c>
      <c r="Q309" s="74">
        <v>8.5</v>
      </c>
      <c r="R309" s="74">
        <v>14</v>
      </c>
      <c r="S309" s="74">
        <v>63</v>
      </c>
      <c r="T309" s="74">
        <v>71.900000000000006</v>
      </c>
      <c r="U309" s="74">
        <v>77.5</v>
      </c>
      <c r="V309" s="74">
        <v>3940</v>
      </c>
      <c r="W309" s="74">
        <v>1.1000000000000001</v>
      </c>
      <c r="X309" s="74">
        <v>3900</v>
      </c>
      <c r="Y309" s="74">
        <v>7.6</v>
      </c>
      <c r="Z309" s="74">
        <v>13.3</v>
      </c>
      <c r="AA309" s="74">
        <v>62.3</v>
      </c>
      <c r="AB309" s="74">
        <v>73.400000000000006</v>
      </c>
      <c r="AC309" s="74">
        <v>79.099999999999994</v>
      </c>
    </row>
    <row r="310" spans="1:29" x14ac:dyDescent="0.3">
      <c r="A310" s="74" t="s">
        <v>297</v>
      </c>
      <c r="B310" s="74">
        <v>208</v>
      </c>
      <c r="C310" s="74">
        <v>10007825</v>
      </c>
      <c r="D310" s="74" t="s">
        <v>27</v>
      </c>
      <c r="E310" s="74" t="s">
        <v>113</v>
      </c>
      <c r="F310" s="74">
        <v>55</v>
      </c>
      <c r="G310" s="74">
        <v>0</v>
      </c>
      <c r="H310" s="74">
        <v>55</v>
      </c>
      <c r="I310" s="74" t="s">
        <v>396</v>
      </c>
      <c r="J310" s="74" t="s">
        <v>396</v>
      </c>
      <c r="K310" s="74">
        <v>62.5</v>
      </c>
      <c r="L310" s="74">
        <v>82.1</v>
      </c>
      <c r="M310" s="74">
        <v>96.4</v>
      </c>
      <c r="N310" s="74">
        <v>55</v>
      </c>
      <c r="O310" s="74">
        <v>0</v>
      </c>
      <c r="P310" s="74">
        <v>55</v>
      </c>
      <c r="Q310" s="74">
        <v>5.3</v>
      </c>
      <c r="R310" s="74">
        <v>0</v>
      </c>
      <c r="S310" s="74">
        <v>64.900000000000006</v>
      </c>
      <c r="T310" s="74">
        <v>89.5</v>
      </c>
      <c r="U310" s="74">
        <v>94.7</v>
      </c>
      <c r="V310" s="74">
        <v>115</v>
      </c>
      <c r="W310" s="74">
        <v>0</v>
      </c>
      <c r="X310" s="74">
        <v>115</v>
      </c>
      <c r="Y310" s="74" t="s">
        <v>396</v>
      </c>
      <c r="Z310" s="74" t="s">
        <v>396</v>
      </c>
      <c r="AA310" s="74">
        <v>63.7</v>
      </c>
      <c r="AB310" s="74">
        <v>85.8</v>
      </c>
      <c r="AC310" s="74">
        <v>95.6</v>
      </c>
    </row>
    <row r="311" spans="1:29" x14ac:dyDescent="0.3">
      <c r="A311" s="74" t="s">
        <v>297</v>
      </c>
      <c r="B311" s="74">
        <v>18</v>
      </c>
      <c r="C311" s="74">
        <v>10040812</v>
      </c>
      <c r="D311" s="74" t="s">
        <v>16</v>
      </c>
      <c r="E311" s="74" t="s">
        <v>115</v>
      </c>
      <c r="F311" s="74">
        <v>160</v>
      </c>
      <c r="G311" s="74">
        <v>0.6</v>
      </c>
      <c r="H311" s="74">
        <v>160</v>
      </c>
      <c r="I311" s="74" t="s">
        <v>396</v>
      </c>
      <c r="J311" s="74" t="s">
        <v>396</v>
      </c>
      <c r="K311" s="74">
        <v>78.5</v>
      </c>
      <c r="L311" s="74">
        <v>87.3</v>
      </c>
      <c r="M311" s="74">
        <v>90.5</v>
      </c>
      <c r="N311" s="74">
        <v>175</v>
      </c>
      <c r="O311" s="74">
        <v>1.1000000000000001</v>
      </c>
      <c r="P311" s="74">
        <v>175</v>
      </c>
      <c r="Q311" s="74" t="s">
        <v>396</v>
      </c>
      <c r="R311" s="74" t="s">
        <v>396</v>
      </c>
      <c r="S311" s="74">
        <v>74.599999999999994</v>
      </c>
      <c r="T311" s="74">
        <v>82.7</v>
      </c>
      <c r="U311" s="74">
        <v>84.4</v>
      </c>
      <c r="V311" s="74">
        <v>335</v>
      </c>
      <c r="W311" s="74">
        <v>0.9</v>
      </c>
      <c r="X311" s="74">
        <v>330</v>
      </c>
      <c r="Y311" s="74">
        <v>6</v>
      </c>
      <c r="Z311" s="74">
        <v>6.6</v>
      </c>
      <c r="AA311" s="74">
        <v>76.400000000000006</v>
      </c>
      <c r="AB311" s="74">
        <v>84.9</v>
      </c>
      <c r="AC311" s="74">
        <v>87.3</v>
      </c>
    </row>
    <row r="312" spans="1:29" x14ac:dyDescent="0.3">
      <c r="A312" s="74" t="s">
        <v>297</v>
      </c>
      <c r="B312" s="74">
        <v>60</v>
      </c>
      <c r="C312" s="74">
        <v>10007147</v>
      </c>
      <c r="D312" s="74" t="s">
        <v>11</v>
      </c>
      <c r="E312" s="74" t="s">
        <v>117</v>
      </c>
      <c r="F312" s="74">
        <v>2210</v>
      </c>
      <c r="G312" s="74">
        <v>0.9</v>
      </c>
      <c r="H312" s="74">
        <v>2190</v>
      </c>
      <c r="I312" s="74">
        <v>5.8</v>
      </c>
      <c r="J312" s="74">
        <v>12.7</v>
      </c>
      <c r="K312" s="74">
        <v>66.2</v>
      </c>
      <c r="L312" s="74">
        <v>77.400000000000006</v>
      </c>
      <c r="M312" s="74">
        <v>81.5</v>
      </c>
      <c r="N312" s="74">
        <v>1690</v>
      </c>
      <c r="O312" s="74">
        <v>0.5</v>
      </c>
      <c r="P312" s="74">
        <v>1680</v>
      </c>
      <c r="Q312" s="74">
        <v>7.2</v>
      </c>
      <c r="R312" s="74">
        <v>13.9</v>
      </c>
      <c r="S312" s="74">
        <v>66</v>
      </c>
      <c r="T312" s="74">
        <v>74.7</v>
      </c>
      <c r="U312" s="74">
        <v>78.900000000000006</v>
      </c>
      <c r="V312" s="74">
        <v>3900</v>
      </c>
      <c r="W312" s="74">
        <v>0.7</v>
      </c>
      <c r="X312" s="74">
        <v>3870</v>
      </c>
      <c r="Y312" s="74">
        <v>6.4</v>
      </c>
      <c r="Z312" s="74">
        <v>13.2</v>
      </c>
      <c r="AA312" s="74">
        <v>66.099999999999994</v>
      </c>
      <c r="AB312" s="74">
        <v>76.2</v>
      </c>
      <c r="AC312" s="74">
        <v>80.3</v>
      </c>
    </row>
    <row r="313" spans="1:29" x14ac:dyDescent="0.3">
      <c r="A313" s="74" t="s">
        <v>297</v>
      </c>
      <c r="B313" s="74">
        <v>205</v>
      </c>
      <c r="C313" s="74">
        <v>10007765</v>
      </c>
      <c r="D313" s="74" t="s">
        <v>27</v>
      </c>
      <c r="E313" s="74" t="s">
        <v>119</v>
      </c>
      <c r="F313" s="74">
        <v>65</v>
      </c>
      <c r="G313" s="74">
        <v>0</v>
      </c>
      <c r="H313" s="74">
        <v>65</v>
      </c>
      <c r="I313" s="74" t="s">
        <v>396</v>
      </c>
      <c r="J313" s="74" t="s">
        <v>396</v>
      </c>
      <c r="K313" s="74" t="s">
        <v>396</v>
      </c>
      <c r="L313" s="74" t="s">
        <v>396</v>
      </c>
      <c r="M313" s="74" t="s">
        <v>396</v>
      </c>
      <c r="N313" s="74">
        <v>70</v>
      </c>
      <c r="O313" s="74">
        <v>2.9</v>
      </c>
      <c r="P313" s="74">
        <v>65</v>
      </c>
      <c r="Q313" s="74" t="s">
        <v>396</v>
      </c>
      <c r="R313" s="74" t="s">
        <v>396</v>
      </c>
      <c r="S313" s="74" t="s">
        <v>396</v>
      </c>
      <c r="T313" s="74" t="s">
        <v>396</v>
      </c>
      <c r="U313" s="74" t="s">
        <v>396</v>
      </c>
      <c r="V313" s="74">
        <v>135</v>
      </c>
      <c r="W313" s="74">
        <v>1.5</v>
      </c>
      <c r="X313" s="74">
        <v>130</v>
      </c>
      <c r="Y313" s="74" t="s">
        <v>396</v>
      </c>
      <c r="Z313" s="74" t="s">
        <v>396</v>
      </c>
      <c r="AA313" s="74" t="s">
        <v>396</v>
      </c>
      <c r="AB313" s="74" t="s">
        <v>396</v>
      </c>
      <c r="AC313" s="74" t="s">
        <v>396</v>
      </c>
    </row>
    <row r="314" spans="1:29" x14ac:dyDescent="0.3">
      <c r="A314" s="74" t="s">
        <v>297</v>
      </c>
      <c r="B314" s="74">
        <v>61</v>
      </c>
      <c r="C314" s="74">
        <v>10007148</v>
      </c>
      <c r="D314" s="74" t="s">
        <v>46</v>
      </c>
      <c r="E314" s="74" t="s">
        <v>121</v>
      </c>
      <c r="F314" s="74">
        <v>1850</v>
      </c>
      <c r="G314" s="74">
        <v>1.1000000000000001</v>
      </c>
      <c r="H314" s="74">
        <v>1830</v>
      </c>
      <c r="I314" s="74">
        <v>6</v>
      </c>
      <c r="J314" s="74">
        <v>8.6</v>
      </c>
      <c r="K314" s="74">
        <v>64.7</v>
      </c>
      <c r="L314" s="74">
        <v>80.7</v>
      </c>
      <c r="M314" s="74">
        <v>85.4</v>
      </c>
      <c r="N314" s="74">
        <v>1315</v>
      </c>
      <c r="O314" s="74">
        <v>0.9</v>
      </c>
      <c r="P314" s="74">
        <v>1305</v>
      </c>
      <c r="Q314" s="74">
        <v>7.2</v>
      </c>
      <c r="R314" s="74">
        <v>11.7</v>
      </c>
      <c r="S314" s="74">
        <v>65.900000000000006</v>
      </c>
      <c r="T314" s="74">
        <v>75.599999999999994</v>
      </c>
      <c r="U314" s="74">
        <v>81.099999999999994</v>
      </c>
      <c r="V314" s="74">
        <v>3165</v>
      </c>
      <c r="W314" s="74">
        <v>1</v>
      </c>
      <c r="X314" s="74">
        <v>3135</v>
      </c>
      <c r="Y314" s="74">
        <v>6.5</v>
      </c>
      <c r="Z314" s="74">
        <v>9.9</v>
      </c>
      <c r="AA314" s="74">
        <v>65.2</v>
      </c>
      <c r="AB314" s="74">
        <v>78.599999999999994</v>
      </c>
      <c r="AC314" s="74">
        <v>83.6</v>
      </c>
    </row>
    <row r="315" spans="1:29" x14ac:dyDescent="0.3">
      <c r="A315" s="74" t="s">
        <v>297</v>
      </c>
      <c r="B315" s="74">
        <v>120</v>
      </c>
      <c r="C315" s="74">
        <v>10007149</v>
      </c>
      <c r="D315" s="74" t="s">
        <v>46</v>
      </c>
      <c r="E315" s="74" t="s">
        <v>123</v>
      </c>
      <c r="F315" s="74">
        <v>1570</v>
      </c>
      <c r="G315" s="74">
        <v>0.6</v>
      </c>
      <c r="H315" s="74">
        <v>1560</v>
      </c>
      <c r="I315" s="74">
        <v>5.5</v>
      </c>
      <c r="J315" s="74">
        <v>8.3000000000000007</v>
      </c>
      <c r="K315" s="74">
        <v>61.8</v>
      </c>
      <c r="L315" s="74">
        <v>79.099999999999994</v>
      </c>
      <c r="M315" s="74">
        <v>86.2</v>
      </c>
      <c r="N315" s="74">
        <v>1445</v>
      </c>
      <c r="O315" s="74">
        <v>0.9</v>
      </c>
      <c r="P315" s="74">
        <v>1430</v>
      </c>
      <c r="Q315" s="74">
        <v>6.4</v>
      </c>
      <c r="R315" s="74">
        <v>10.8</v>
      </c>
      <c r="S315" s="74">
        <v>61.8</v>
      </c>
      <c r="T315" s="74">
        <v>75.099999999999994</v>
      </c>
      <c r="U315" s="74">
        <v>82.8</v>
      </c>
      <c r="V315" s="74">
        <v>3015</v>
      </c>
      <c r="W315" s="74">
        <v>0.7</v>
      </c>
      <c r="X315" s="74">
        <v>2995</v>
      </c>
      <c r="Y315" s="74">
        <v>5.9</v>
      </c>
      <c r="Z315" s="74">
        <v>9.5</v>
      </c>
      <c r="AA315" s="74">
        <v>61.8</v>
      </c>
      <c r="AB315" s="74">
        <v>77.099999999999994</v>
      </c>
      <c r="AC315" s="74">
        <v>84.6</v>
      </c>
    </row>
    <row r="316" spans="1:29" x14ac:dyDescent="0.3">
      <c r="A316" s="74" t="s">
        <v>297</v>
      </c>
      <c r="B316" s="74">
        <v>132</v>
      </c>
      <c r="C316" s="74">
        <v>10003270</v>
      </c>
      <c r="D316" s="74" t="s">
        <v>27</v>
      </c>
      <c r="E316" s="74" t="s">
        <v>125</v>
      </c>
      <c r="F316" s="74">
        <v>585</v>
      </c>
      <c r="G316" s="74">
        <v>0.7</v>
      </c>
      <c r="H316" s="74">
        <v>585</v>
      </c>
      <c r="I316" s="74" t="s">
        <v>396</v>
      </c>
      <c r="J316" s="74">
        <v>6.7</v>
      </c>
      <c r="K316" s="74" t="s">
        <v>396</v>
      </c>
      <c r="L316" s="74" t="s">
        <v>396</v>
      </c>
      <c r="M316" s="74" t="s">
        <v>396</v>
      </c>
      <c r="N316" s="74">
        <v>935</v>
      </c>
      <c r="O316" s="74">
        <v>1.2</v>
      </c>
      <c r="P316" s="74">
        <v>925</v>
      </c>
      <c r="Q316" s="74" t="s">
        <v>396</v>
      </c>
      <c r="R316" s="74">
        <v>6.3</v>
      </c>
      <c r="S316" s="74" t="s">
        <v>396</v>
      </c>
      <c r="T316" s="74" t="s">
        <v>396</v>
      </c>
      <c r="U316" s="74" t="s">
        <v>396</v>
      </c>
      <c r="V316" s="74">
        <v>1525</v>
      </c>
      <c r="W316" s="74">
        <v>1</v>
      </c>
      <c r="X316" s="74">
        <v>1510</v>
      </c>
      <c r="Y316" s="74">
        <v>6</v>
      </c>
      <c r="Z316" s="74">
        <v>6.4</v>
      </c>
      <c r="AA316" s="74">
        <v>46.7</v>
      </c>
      <c r="AB316" s="74">
        <v>68.099999999999994</v>
      </c>
      <c r="AC316" s="74">
        <v>87.6</v>
      </c>
    </row>
    <row r="317" spans="1:29" x14ac:dyDescent="0.3">
      <c r="A317" s="74" t="s">
        <v>297</v>
      </c>
      <c r="B317" s="74">
        <v>121</v>
      </c>
      <c r="C317" s="74">
        <v>10007767</v>
      </c>
      <c r="D317" s="74" t="s">
        <v>16</v>
      </c>
      <c r="E317" s="74" t="s">
        <v>127</v>
      </c>
      <c r="F317" s="74">
        <v>905</v>
      </c>
      <c r="G317" s="74">
        <v>0.9</v>
      </c>
      <c r="H317" s="74">
        <v>895</v>
      </c>
      <c r="I317" s="74" t="s">
        <v>396</v>
      </c>
      <c r="J317" s="74" t="s">
        <v>396</v>
      </c>
      <c r="K317" s="74">
        <v>59</v>
      </c>
      <c r="L317" s="74">
        <v>80.7</v>
      </c>
      <c r="M317" s="74">
        <v>88.6</v>
      </c>
      <c r="N317" s="74">
        <v>725</v>
      </c>
      <c r="O317" s="74">
        <v>0.4</v>
      </c>
      <c r="P317" s="74">
        <v>725</v>
      </c>
      <c r="Q317" s="74" t="s">
        <v>396</v>
      </c>
      <c r="R317" s="74" t="s">
        <v>396</v>
      </c>
      <c r="S317" s="74">
        <v>57.5</v>
      </c>
      <c r="T317" s="74">
        <v>73</v>
      </c>
      <c r="U317" s="74">
        <v>82</v>
      </c>
      <c r="V317" s="74">
        <v>1630</v>
      </c>
      <c r="W317" s="74">
        <v>0.7</v>
      </c>
      <c r="X317" s="74">
        <v>1620</v>
      </c>
      <c r="Y317" s="74">
        <v>5.3</v>
      </c>
      <c r="Z317" s="74">
        <v>9</v>
      </c>
      <c r="AA317" s="74">
        <v>58.4</v>
      </c>
      <c r="AB317" s="74">
        <v>77.3</v>
      </c>
      <c r="AC317" s="74">
        <v>85.7</v>
      </c>
    </row>
    <row r="318" spans="1:29" x14ac:dyDescent="0.3">
      <c r="A318" s="74" t="s">
        <v>297</v>
      </c>
      <c r="B318" s="74">
        <v>122</v>
      </c>
      <c r="C318" s="74">
        <v>10007150</v>
      </c>
      <c r="D318" s="74" t="s">
        <v>49</v>
      </c>
      <c r="E318" s="74" t="s">
        <v>129</v>
      </c>
      <c r="F318" s="74">
        <v>1815</v>
      </c>
      <c r="G318" s="74">
        <v>0.4</v>
      </c>
      <c r="H318" s="74">
        <v>1805</v>
      </c>
      <c r="I318" s="74">
        <v>6</v>
      </c>
      <c r="J318" s="74">
        <v>14.7</v>
      </c>
      <c r="K318" s="74">
        <v>57.8</v>
      </c>
      <c r="L318" s="74">
        <v>71.7</v>
      </c>
      <c r="M318" s="74">
        <v>79.2</v>
      </c>
      <c r="N318" s="74">
        <v>1570</v>
      </c>
      <c r="O318" s="74">
        <v>0.3</v>
      </c>
      <c r="P318" s="74">
        <v>1565</v>
      </c>
      <c r="Q318" s="74">
        <v>5.7</v>
      </c>
      <c r="R318" s="74">
        <v>14.2</v>
      </c>
      <c r="S318" s="74">
        <v>61</v>
      </c>
      <c r="T318" s="74">
        <v>73.2</v>
      </c>
      <c r="U318" s="74">
        <v>80.099999999999994</v>
      </c>
      <c r="V318" s="74">
        <v>3380</v>
      </c>
      <c r="W318" s="74">
        <v>0.3</v>
      </c>
      <c r="X318" s="74">
        <v>3370</v>
      </c>
      <c r="Y318" s="74">
        <v>5.9</v>
      </c>
      <c r="Z318" s="74">
        <v>14.5</v>
      </c>
      <c r="AA318" s="74">
        <v>59.3</v>
      </c>
      <c r="AB318" s="74">
        <v>72.400000000000006</v>
      </c>
      <c r="AC318" s="74">
        <v>79.599999999999994</v>
      </c>
    </row>
    <row r="319" spans="1:29" x14ac:dyDescent="0.3">
      <c r="A319" s="74" t="s">
        <v>297</v>
      </c>
      <c r="B319" s="74">
        <v>134</v>
      </c>
      <c r="C319" s="74">
        <v>10003645</v>
      </c>
      <c r="D319" s="74" t="s">
        <v>27</v>
      </c>
      <c r="E319" s="74" t="s">
        <v>131</v>
      </c>
      <c r="F319" s="74">
        <v>1915</v>
      </c>
      <c r="G319" s="74">
        <v>1.4</v>
      </c>
      <c r="H319" s="74">
        <v>1885</v>
      </c>
      <c r="I319" s="74">
        <v>5.3</v>
      </c>
      <c r="J319" s="74">
        <v>8.8000000000000007</v>
      </c>
      <c r="K319" s="74">
        <v>49.7</v>
      </c>
      <c r="L319" s="74">
        <v>72</v>
      </c>
      <c r="M319" s="74">
        <v>85.9</v>
      </c>
      <c r="N319" s="74">
        <v>1160</v>
      </c>
      <c r="O319" s="74">
        <v>1.4</v>
      </c>
      <c r="P319" s="74">
        <v>1145</v>
      </c>
      <c r="Q319" s="74">
        <v>7.1</v>
      </c>
      <c r="R319" s="74">
        <v>9.6</v>
      </c>
      <c r="S319" s="74">
        <v>51.4</v>
      </c>
      <c r="T319" s="74">
        <v>67.5</v>
      </c>
      <c r="U319" s="74">
        <v>83.3</v>
      </c>
      <c r="V319" s="74">
        <v>3075</v>
      </c>
      <c r="W319" s="74">
        <v>1.4</v>
      </c>
      <c r="X319" s="74">
        <v>3030</v>
      </c>
      <c r="Y319" s="74">
        <v>6</v>
      </c>
      <c r="Z319" s="74">
        <v>9.1</v>
      </c>
      <c r="AA319" s="74">
        <v>50.3</v>
      </c>
      <c r="AB319" s="74">
        <v>70.3</v>
      </c>
      <c r="AC319" s="74">
        <v>84.9</v>
      </c>
    </row>
    <row r="320" spans="1:29" x14ac:dyDescent="0.3">
      <c r="A320" s="74" t="s">
        <v>297</v>
      </c>
      <c r="B320" s="74">
        <v>63</v>
      </c>
      <c r="C320" s="74">
        <v>10003678</v>
      </c>
      <c r="D320" s="74" t="s">
        <v>27</v>
      </c>
      <c r="E320" s="74" t="s">
        <v>133</v>
      </c>
      <c r="F320" s="74">
        <v>2215</v>
      </c>
      <c r="G320" s="74">
        <v>1.1000000000000001</v>
      </c>
      <c r="H320" s="74">
        <v>2190</v>
      </c>
      <c r="I320" s="74">
        <v>6.7</v>
      </c>
      <c r="J320" s="74">
        <v>11.6</v>
      </c>
      <c r="K320" s="74">
        <v>65</v>
      </c>
      <c r="L320" s="74">
        <v>76.2</v>
      </c>
      <c r="M320" s="74">
        <v>81.7</v>
      </c>
      <c r="N320" s="74">
        <v>1930</v>
      </c>
      <c r="O320" s="74">
        <v>1.3</v>
      </c>
      <c r="P320" s="74">
        <v>1905</v>
      </c>
      <c r="Q320" s="74">
        <v>9.3000000000000007</v>
      </c>
      <c r="R320" s="74">
        <v>13.3</v>
      </c>
      <c r="S320" s="74">
        <v>62.2</v>
      </c>
      <c r="T320" s="74">
        <v>71.400000000000006</v>
      </c>
      <c r="U320" s="74">
        <v>77.3</v>
      </c>
      <c r="V320" s="74">
        <v>4145</v>
      </c>
      <c r="W320" s="74">
        <v>1.2</v>
      </c>
      <c r="X320" s="74">
        <v>4095</v>
      </c>
      <c r="Y320" s="74">
        <v>7.9</v>
      </c>
      <c r="Z320" s="74">
        <v>12.4</v>
      </c>
      <c r="AA320" s="74">
        <v>63.7</v>
      </c>
      <c r="AB320" s="74">
        <v>73.900000000000006</v>
      </c>
      <c r="AC320" s="74">
        <v>79.7</v>
      </c>
    </row>
    <row r="321" spans="1:29" x14ac:dyDescent="0.3">
      <c r="A321" s="74" t="s">
        <v>297</v>
      </c>
      <c r="B321" s="74">
        <v>123</v>
      </c>
      <c r="C321" s="74">
        <v>10007768</v>
      </c>
      <c r="D321" s="74" t="s">
        <v>39</v>
      </c>
      <c r="E321" s="74" t="s">
        <v>135</v>
      </c>
      <c r="F321" s="74">
        <v>1090</v>
      </c>
      <c r="G321" s="74">
        <v>0.1</v>
      </c>
      <c r="H321" s="74">
        <v>1090</v>
      </c>
      <c r="I321" s="74">
        <v>4.9000000000000004</v>
      </c>
      <c r="J321" s="74">
        <v>10.3</v>
      </c>
      <c r="K321" s="74">
        <v>56</v>
      </c>
      <c r="L321" s="74">
        <v>75.900000000000006</v>
      </c>
      <c r="M321" s="74">
        <v>84.8</v>
      </c>
      <c r="N321" s="74">
        <v>915</v>
      </c>
      <c r="O321" s="74">
        <v>0.3</v>
      </c>
      <c r="P321" s="74">
        <v>910</v>
      </c>
      <c r="Q321" s="74">
        <v>8.8000000000000007</v>
      </c>
      <c r="R321" s="74">
        <v>10.5</v>
      </c>
      <c r="S321" s="74">
        <v>55.7</v>
      </c>
      <c r="T321" s="74">
        <v>71.099999999999994</v>
      </c>
      <c r="U321" s="74">
        <v>80.7</v>
      </c>
      <c r="V321" s="74">
        <v>2005</v>
      </c>
      <c r="W321" s="74">
        <v>0.2</v>
      </c>
      <c r="X321" s="74">
        <v>2000</v>
      </c>
      <c r="Y321" s="74">
        <v>6.7</v>
      </c>
      <c r="Z321" s="74">
        <v>10.4</v>
      </c>
      <c r="AA321" s="74">
        <v>55.9</v>
      </c>
      <c r="AB321" s="74">
        <v>73.7</v>
      </c>
      <c r="AC321" s="74">
        <v>82.9</v>
      </c>
    </row>
    <row r="322" spans="1:29" x14ac:dyDescent="0.3">
      <c r="A322" s="74" t="s">
        <v>297</v>
      </c>
      <c r="B322" s="74">
        <v>211</v>
      </c>
      <c r="C322" s="74">
        <v>10003854</v>
      </c>
      <c r="D322" s="74" t="s">
        <v>46</v>
      </c>
      <c r="E322" s="74" t="s">
        <v>137</v>
      </c>
      <c r="F322" s="74">
        <v>220</v>
      </c>
      <c r="G322" s="74">
        <v>0.5</v>
      </c>
      <c r="H322" s="74">
        <v>220</v>
      </c>
      <c r="I322" s="74">
        <v>4.5999999999999996</v>
      </c>
      <c r="J322" s="74">
        <v>13.8</v>
      </c>
      <c r="K322" s="74" t="s">
        <v>396</v>
      </c>
      <c r="L322" s="74" t="s">
        <v>396</v>
      </c>
      <c r="M322" s="74">
        <v>81.7</v>
      </c>
      <c r="N322" s="74">
        <v>110</v>
      </c>
      <c r="O322" s="74">
        <v>0.9</v>
      </c>
      <c r="P322" s="74">
        <v>110</v>
      </c>
      <c r="Q322" s="74">
        <v>8.3000000000000007</v>
      </c>
      <c r="R322" s="74">
        <v>14.7</v>
      </c>
      <c r="S322" s="74" t="s">
        <v>396</v>
      </c>
      <c r="T322" s="74" t="s">
        <v>396</v>
      </c>
      <c r="U322" s="74">
        <v>77.099999999999994</v>
      </c>
      <c r="V322" s="74">
        <v>330</v>
      </c>
      <c r="W322" s="74">
        <v>0.6</v>
      </c>
      <c r="X322" s="74">
        <v>325</v>
      </c>
      <c r="Y322" s="74">
        <v>5.8</v>
      </c>
      <c r="Z322" s="74">
        <v>14.1</v>
      </c>
      <c r="AA322" s="74">
        <v>74.900000000000006</v>
      </c>
      <c r="AB322" s="74">
        <v>77.099999999999994</v>
      </c>
      <c r="AC322" s="74">
        <v>80.099999999999994</v>
      </c>
    </row>
    <row r="323" spans="1:29" x14ac:dyDescent="0.3">
      <c r="A323" s="74" t="s">
        <v>297</v>
      </c>
      <c r="B323" s="74">
        <v>64</v>
      </c>
      <c r="C323" s="74">
        <v>10003861</v>
      </c>
      <c r="D323" s="74" t="s">
        <v>46</v>
      </c>
      <c r="E323" s="74" t="s">
        <v>139</v>
      </c>
      <c r="F323" s="74">
        <v>2410</v>
      </c>
      <c r="G323" s="74">
        <v>0.2</v>
      </c>
      <c r="H323" s="74">
        <v>2405</v>
      </c>
      <c r="I323" s="74">
        <v>6</v>
      </c>
      <c r="J323" s="74">
        <v>11.6</v>
      </c>
      <c r="K323" s="74">
        <v>68.3</v>
      </c>
      <c r="L323" s="74">
        <v>79.3</v>
      </c>
      <c r="M323" s="74">
        <v>82.3</v>
      </c>
      <c r="N323" s="74">
        <v>2215</v>
      </c>
      <c r="O323" s="74">
        <v>0.7</v>
      </c>
      <c r="P323" s="74">
        <v>2200</v>
      </c>
      <c r="Q323" s="74">
        <v>7.3</v>
      </c>
      <c r="R323" s="74">
        <v>13.1</v>
      </c>
      <c r="S323" s="74">
        <v>68.3</v>
      </c>
      <c r="T323" s="74">
        <v>76.2</v>
      </c>
      <c r="U323" s="74">
        <v>79.599999999999994</v>
      </c>
      <c r="V323" s="74">
        <v>4625</v>
      </c>
      <c r="W323" s="74">
        <v>0.5</v>
      </c>
      <c r="X323" s="74">
        <v>4605</v>
      </c>
      <c r="Y323" s="74">
        <v>6.6</v>
      </c>
      <c r="Z323" s="74">
        <v>12.3</v>
      </c>
      <c r="AA323" s="74">
        <v>68.3</v>
      </c>
      <c r="AB323" s="74">
        <v>77.8</v>
      </c>
      <c r="AC323" s="74">
        <v>81</v>
      </c>
    </row>
    <row r="324" spans="1:29" x14ac:dyDescent="0.3">
      <c r="A324" s="74" t="s">
        <v>297</v>
      </c>
      <c r="B324" s="74">
        <v>124</v>
      </c>
      <c r="C324" s="74">
        <v>10007795</v>
      </c>
      <c r="D324" s="74" t="s">
        <v>46</v>
      </c>
      <c r="E324" s="74" t="s">
        <v>141</v>
      </c>
      <c r="F324" s="74">
        <v>3285</v>
      </c>
      <c r="G324" s="74">
        <v>0.9</v>
      </c>
      <c r="H324" s="74">
        <v>3255</v>
      </c>
      <c r="I324" s="74">
        <v>6.3</v>
      </c>
      <c r="J324" s="74">
        <v>10.4</v>
      </c>
      <c r="K324" s="74">
        <v>57.7</v>
      </c>
      <c r="L324" s="74">
        <v>76.2</v>
      </c>
      <c r="M324" s="74">
        <v>83.3</v>
      </c>
      <c r="N324" s="74">
        <v>2310</v>
      </c>
      <c r="O324" s="74">
        <v>0.7</v>
      </c>
      <c r="P324" s="74">
        <v>2295</v>
      </c>
      <c r="Q324" s="74">
        <v>7.2</v>
      </c>
      <c r="R324" s="74">
        <v>12.5</v>
      </c>
      <c r="S324" s="74">
        <v>58.3</v>
      </c>
      <c r="T324" s="74">
        <v>71.599999999999994</v>
      </c>
      <c r="U324" s="74">
        <v>80.3</v>
      </c>
      <c r="V324" s="74">
        <v>5595</v>
      </c>
      <c r="W324" s="74">
        <v>0.8</v>
      </c>
      <c r="X324" s="74">
        <v>5550</v>
      </c>
      <c r="Y324" s="74">
        <v>6.7</v>
      </c>
      <c r="Z324" s="74">
        <v>11.2</v>
      </c>
      <c r="AA324" s="74">
        <v>57.9</v>
      </c>
      <c r="AB324" s="74">
        <v>74.3</v>
      </c>
      <c r="AC324" s="74">
        <v>82.1</v>
      </c>
    </row>
    <row r="325" spans="1:29" x14ac:dyDescent="0.3">
      <c r="A325" s="74" t="s">
        <v>297</v>
      </c>
      <c r="B325" s="74">
        <v>40</v>
      </c>
      <c r="C325" s="74">
        <v>10003863</v>
      </c>
      <c r="D325" s="74" t="s">
        <v>46</v>
      </c>
      <c r="E325" s="74" t="s">
        <v>143</v>
      </c>
      <c r="F325" s="74">
        <v>440</v>
      </c>
      <c r="G325" s="74">
        <v>0.2</v>
      </c>
      <c r="H325" s="74">
        <v>440</v>
      </c>
      <c r="I325" s="74" t="s">
        <v>396</v>
      </c>
      <c r="J325" s="74" t="s">
        <v>396</v>
      </c>
      <c r="K325" s="74">
        <v>72.8</v>
      </c>
      <c r="L325" s="74">
        <v>82.2</v>
      </c>
      <c r="M325" s="74">
        <v>85.6</v>
      </c>
      <c r="N325" s="74">
        <v>230</v>
      </c>
      <c r="O325" s="74">
        <v>0</v>
      </c>
      <c r="P325" s="74">
        <v>230</v>
      </c>
      <c r="Q325" s="74" t="s">
        <v>396</v>
      </c>
      <c r="R325" s="74" t="s">
        <v>396</v>
      </c>
      <c r="S325" s="74">
        <v>68</v>
      </c>
      <c r="T325" s="74">
        <v>73.2</v>
      </c>
      <c r="U325" s="74">
        <v>76.8</v>
      </c>
      <c r="V325" s="74">
        <v>665</v>
      </c>
      <c r="W325" s="74">
        <v>0.1</v>
      </c>
      <c r="X325" s="74">
        <v>665</v>
      </c>
      <c r="Y325" s="74">
        <v>5.4</v>
      </c>
      <c r="Z325" s="74">
        <v>12</v>
      </c>
      <c r="AA325" s="74">
        <v>71.2</v>
      </c>
      <c r="AB325" s="74">
        <v>79.099999999999994</v>
      </c>
      <c r="AC325" s="74">
        <v>82.6</v>
      </c>
    </row>
    <row r="326" spans="1:29" x14ac:dyDescent="0.3">
      <c r="A326" s="74" t="s">
        <v>297</v>
      </c>
      <c r="B326" s="74">
        <v>125</v>
      </c>
      <c r="C326" s="74">
        <v>10007796</v>
      </c>
      <c r="D326" s="74" t="s">
        <v>36</v>
      </c>
      <c r="E326" s="74" t="s">
        <v>145</v>
      </c>
      <c r="F326" s="74">
        <v>1085</v>
      </c>
      <c r="G326" s="74">
        <v>0.6</v>
      </c>
      <c r="H326" s="74">
        <v>1080</v>
      </c>
      <c r="I326" s="74" t="s">
        <v>396</v>
      </c>
      <c r="J326" s="74" t="s">
        <v>396</v>
      </c>
      <c r="K326" s="74">
        <v>55.3</v>
      </c>
      <c r="L326" s="74">
        <v>73.3</v>
      </c>
      <c r="M326" s="74">
        <v>83.3</v>
      </c>
      <c r="N326" s="74">
        <v>1060</v>
      </c>
      <c r="O326" s="74">
        <v>0.3</v>
      </c>
      <c r="P326" s="74">
        <v>1060</v>
      </c>
      <c r="Q326" s="74" t="s">
        <v>396</v>
      </c>
      <c r="R326" s="74" t="s">
        <v>396</v>
      </c>
      <c r="S326" s="74">
        <v>56</v>
      </c>
      <c r="T326" s="74">
        <v>72</v>
      </c>
      <c r="U326" s="74">
        <v>82.2</v>
      </c>
      <c r="V326" s="74">
        <v>2145</v>
      </c>
      <c r="W326" s="74">
        <v>0.5</v>
      </c>
      <c r="X326" s="74">
        <v>2135</v>
      </c>
      <c r="Y326" s="74">
        <v>7.8</v>
      </c>
      <c r="Z326" s="74">
        <v>9.5</v>
      </c>
      <c r="AA326" s="74">
        <v>55.6</v>
      </c>
      <c r="AB326" s="74">
        <v>72.599999999999994</v>
      </c>
      <c r="AC326" s="74">
        <v>82.7</v>
      </c>
    </row>
    <row r="327" spans="1:29" x14ac:dyDescent="0.3">
      <c r="A327" s="74" t="s">
        <v>297</v>
      </c>
      <c r="B327" s="74">
        <v>62</v>
      </c>
      <c r="C327" s="74">
        <v>10007151</v>
      </c>
      <c r="D327" s="74" t="s">
        <v>36</v>
      </c>
      <c r="E327" s="74" t="s">
        <v>147</v>
      </c>
      <c r="F327" s="74">
        <v>1580</v>
      </c>
      <c r="G327" s="74">
        <v>0.6</v>
      </c>
      <c r="H327" s="74">
        <v>1570</v>
      </c>
      <c r="I327" s="74">
        <v>4.7</v>
      </c>
      <c r="J327" s="74">
        <v>10</v>
      </c>
      <c r="K327" s="74">
        <v>69</v>
      </c>
      <c r="L327" s="74">
        <v>80.3</v>
      </c>
      <c r="M327" s="74">
        <v>85.3</v>
      </c>
      <c r="N327" s="74">
        <v>1240</v>
      </c>
      <c r="O327" s="74">
        <v>0.4</v>
      </c>
      <c r="P327" s="74">
        <v>1235</v>
      </c>
      <c r="Q327" s="74">
        <v>6.6</v>
      </c>
      <c r="R327" s="74">
        <v>12.1</v>
      </c>
      <c r="S327" s="74">
        <v>68.2</v>
      </c>
      <c r="T327" s="74">
        <v>76.5</v>
      </c>
      <c r="U327" s="74">
        <v>81.2</v>
      </c>
      <c r="V327" s="74">
        <v>2820</v>
      </c>
      <c r="W327" s="74">
        <v>0.5</v>
      </c>
      <c r="X327" s="74">
        <v>2805</v>
      </c>
      <c r="Y327" s="74">
        <v>5.6</v>
      </c>
      <c r="Z327" s="74">
        <v>10.9</v>
      </c>
      <c r="AA327" s="74">
        <v>68.7</v>
      </c>
      <c r="AB327" s="74">
        <v>78.599999999999994</v>
      </c>
      <c r="AC327" s="74">
        <v>83.5</v>
      </c>
    </row>
    <row r="328" spans="1:29" x14ac:dyDescent="0.3">
      <c r="A328" s="74" t="s">
        <v>297</v>
      </c>
      <c r="B328" s="74">
        <v>23</v>
      </c>
      <c r="C328" s="74">
        <v>10003956</v>
      </c>
      <c r="D328" s="74" t="s">
        <v>39</v>
      </c>
      <c r="E328" s="74" t="s">
        <v>149</v>
      </c>
      <c r="F328" s="74">
        <v>955</v>
      </c>
      <c r="G328" s="74">
        <v>0.4</v>
      </c>
      <c r="H328" s="74">
        <v>955</v>
      </c>
      <c r="I328" s="74" t="s">
        <v>396</v>
      </c>
      <c r="J328" s="74" t="s">
        <v>396</v>
      </c>
      <c r="K328" s="74">
        <v>61.1</v>
      </c>
      <c r="L328" s="74">
        <v>74.2</v>
      </c>
      <c r="M328" s="74">
        <v>81.2</v>
      </c>
      <c r="N328" s="74">
        <v>325</v>
      </c>
      <c r="O328" s="74">
        <v>0.9</v>
      </c>
      <c r="P328" s="74">
        <v>320</v>
      </c>
      <c r="Q328" s="74" t="s">
        <v>396</v>
      </c>
      <c r="R328" s="74" t="s">
        <v>396</v>
      </c>
      <c r="S328" s="74">
        <v>55.8</v>
      </c>
      <c r="T328" s="74">
        <v>69.2</v>
      </c>
      <c r="U328" s="74">
        <v>74.5</v>
      </c>
      <c r="V328" s="74">
        <v>1280</v>
      </c>
      <c r="W328" s="74">
        <v>0.5</v>
      </c>
      <c r="X328" s="74">
        <v>1275</v>
      </c>
      <c r="Y328" s="74">
        <v>7.1</v>
      </c>
      <c r="Z328" s="74">
        <v>13.4</v>
      </c>
      <c r="AA328" s="74">
        <v>59.7</v>
      </c>
      <c r="AB328" s="74">
        <v>72.900000000000006</v>
      </c>
      <c r="AC328" s="74">
        <v>79.5</v>
      </c>
    </row>
    <row r="329" spans="1:29" x14ac:dyDescent="0.3">
      <c r="A329" s="74" t="s">
        <v>297</v>
      </c>
      <c r="B329" s="74">
        <v>65</v>
      </c>
      <c r="C329" s="74">
        <v>10003957</v>
      </c>
      <c r="D329" s="74" t="s">
        <v>39</v>
      </c>
      <c r="E329" s="74" t="s">
        <v>151</v>
      </c>
      <c r="F329" s="74">
        <v>2365</v>
      </c>
      <c r="G329" s="74">
        <v>0.6</v>
      </c>
      <c r="H329" s="74">
        <v>2355</v>
      </c>
      <c r="I329" s="74">
        <v>6.5</v>
      </c>
      <c r="J329" s="74">
        <v>10.5</v>
      </c>
      <c r="K329" s="74">
        <v>65.2</v>
      </c>
      <c r="L329" s="74">
        <v>78.2</v>
      </c>
      <c r="M329" s="74">
        <v>83</v>
      </c>
      <c r="N329" s="74">
        <v>1885</v>
      </c>
      <c r="O329" s="74">
        <v>0.9</v>
      </c>
      <c r="P329" s="74">
        <v>1870</v>
      </c>
      <c r="Q329" s="74">
        <v>7.5</v>
      </c>
      <c r="R329" s="74">
        <v>11.4</v>
      </c>
      <c r="S329" s="74">
        <v>66.8</v>
      </c>
      <c r="T329" s="74">
        <v>75.900000000000006</v>
      </c>
      <c r="U329" s="74">
        <v>81.099999999999994</v>
      </c>
      <c r="V329" s="74">
        <v>4255</v>
      </c>
      <c r="W329" s="74">
        <v>0.7</v>
      </c>
      <c r="X329" s="74">
        <v>4220</v>
      </c>
      <c r="Y329" s="74">
        <v>7</v>
      </c>
      <c r="Z329" s="74">
        <v>10.9</v>
      </c>
      <c r="AA329" s="74">
        <v>65.900000000000006</v>
      </c>
      <c r="AB329" s="74">
        <v>77.099999999999994</v>
      </c>
      <c r="AC329" s="74">
        <v>82.1</v>
      </c>
    </row>
    <row r="330" spans="1:29" x14ac:dyDescent="0.3">
      <c r="A330" s="74" t="s">
        <v>297</v>
      </c>
      <c r="B330" s="74">
        <v>209</v>
      </c>
      <c r="C330" s="74">
        <v>10003945</v>
      </c>
      <c r="D330" s="74" t="s">
        <v>39</v>
      </c>
      <c r="E330" s="74" t="s">
        <v>153</v>
      </c>
      <c r="F330" s="74">
        <v>75</v>
      </c>
      <c r="G330" s="74">
        <v>0</v>
      </c>
      <c r="H330" s="74">
        <v>75</v>
      </c>
      <c r="I330" s="74">
        <v>4</v>
      </c>
      <c r="J330" s="74">
        <v>13.3</v>
      </c>
      <c r="K330" s="74" t="s">
        <v>396</v>
      </c>
      <c r="L330" s="74" t="s">
        <v>396</v>
      </c>
      <c r="M330" s="74">
        <v>82.7</v>
      </c>
      <c r="N330" s="74">
        <v>85</v>
      </c>
      <c r="O330" s="74">
        <v>2.4</v>
      </c>
      <c r="P330" s="74">
        <v>80</v>
      </c>
      <c r="Q330" s="74">
        <v>7.3</v>
      </c>
      <c r="R330" s="74">
        <v>7.3</v>
      </c>
      <c r="S330" s="74" t="s">
        <v>396</v>
      </c>
      <c r="T330" s="74" t="s">
        <v>396</v>
      </c>
      <c r="U330" s="74">
        <v>85.4</v>
      </c>
      <c r="V330" s="74">
        <v>160</v>
      </c>
      <c r="W330" s="74">
        <v>1.3</v>
      </c>
      <c r="X330" s="74">
        <v>155</v>
      </c>
      <c r="Y330" s="74">
        <v>5.7</v>
      </c>
      <c r="Z330" s="74">
        <v>10.199999999999999</v>
      </c>
      <c r="AA330" s="74">
        <v>79.599999999999994</v>
      </c>
      <c r="AB330" s="74">
        <v>82.2</v>
      </c>
      <c r="AC330" s="74">
        <v>84.1</v>
      </c>
    </row>
    <row r="331" spans="1:29" x14ac:dyDescent="0.3">
      <c r="A331" s="74" t="s">
        <v>297</v>
      </c>
      <c r="B331" s="74">
        <v>126</v>
      </c>
      <c r="C331" s="74">
        <v>10006842</v>
      </c>
      <c r="D331" s="74" t="s">
        <v>39</v>
      </c>
      <c r="E331" s="74" t="s">
        <v>155</v>
      </c>
      <c r="F331" s="74">
        <v>1815</v>
      </c>
      <c r="G331" s="74">
        <v>0.4</v>
      </c>
      <c r="H331" s="74">
        <v>1805</v>
      </c>
      <c r="I331" s="74">
        <v>5.6</v>
      </c>
      <c r="J331" s="74">
        <v>9.4</v>
      </c>
      <c r="K331" s="74">
        <v>60.2</v>
      </c>
      <c r="L331" s="74">
        <v>76.3</v>
      </c>
      <c r="M331" s="74">
        <v>85.1</v>
      </c>
      <c r="N331" s="74">
        <v>1610</v>
      </c>
      <c r="O331" s="74">
        <v>0.7</v>
      </c>
      <c r="P331" s="74">
        <v>1595</v>
      </c>
      <c r="Q331" s="74">
        <v>6.6</v>
      </c>
      <c r="R331" s="74">
        <v>10.1</v>
      </c>
      <c r="S331" s="74">
        <v>60.2</v>
      </c>
      <c r="T331" s="74">
        <v>73.900000000000006</v>
      </c>
      <c r="U331" s="74">
        <v>83.3</v>
      </c>
      <c r="V331" s="74">
        <v>3420</v>
      </c>
      <c r="W331" s="74">
        <v>0.5</v>
      </c>
      <c r="X331" s="74">
        <v>3405</v>
      </c>
      <c r="Y331" s="74">
        <v>6.1</v>
      </c>
      <c r="Z331" s="74">
        <v>9.6999999999999993</v>
      </c>
      <c r="AA331" s="74">
        <v>60.2</v>
      </c>
      <c r="AB331" s="74">
        <v>75.2</v>
      </c>
      <c r="AC331" s="74">
        <v>84.3</v>
      </c>
    </row>
    <row r="332" spans="1:29" x14ac:dyDescent="0.3">
      <c r="A332" s="74" t="s">
        <v>297</v>
      </c>
      <c r="B332" s="74">
        <v>24</v>
      </c>
      <c r="C332" s="74">
        <v>10007162</v>
      </c>
      <c r="D332" s="74" t="s">
        <v>27</v>
      </c>
      <c r="E332" s="74" t="s">
        <v>157</v>
      </c>
      <c r="F332" s="74">
        <v>1515</v>
      </c>
      <c r="G332" s="74">
        <v>1.1000000000000001</v>
      </c>
      <c r="H332" s="74">
        <v>1500</v>
      </c>
      <c r="I332" s="74">
        <v>10.6</v>
      </c>
      <c r="J332" s="74">
        <v>15.9</v>
      </c>
      <c r="K332" s="74">
        <v>67.7</v>
      </c>
      <c r="L332" s="74">
        <v>71.099999999999994</v>
      </c>
      <c r="M332" s="74">
        <v>73.5</v>
      </c>
      <c r="N332" s="74">
        <v>625</v>
      </c>
      <c r="O332" s="74">
        <v>0.8</v>
      </c>
      <c r="P332" s="74">
        <v>620</v>
      </c>
      <c r="Q332" s="74">
        <v>13.1</v>
      </c>
      <c r="R332" s="74">
        <v>16</v>
      </c>
      <c r="S332" s="74">
        <v>66</v>
      </c>
      <c r="T332" s="74">
        <v>68.2</v>
      </c>
      <c r="U332" s="74">
        <v>71</v>
      </c>
      <c r="V332" s="74">
        <v>2140</v>
      </c>
      <c r="W332" s="74">
        <v>1</v>
      </c>
      <c r="X332" s="74">
        <v>2120</v>
      </c>
      <c r="Y332" s="74">
        <v>11.3</v>
      </c>
      <c r="Z332" s="74">
        <v>15.9</v>
      </c>
      <c r="AA332" s="74">
        <v>67.2</v>
      </c>
      <c r="AB332" s="74">
        <v>70.2</v>
      </c>
      <c r="AC332" s="74">
        <v>72.7</v>
      </c>
    </row>
    <row r="333" spans="1:29" x14ac:dyDescent="0.3">
      <c r="A333" s="74" t="s">
        <v>297</v>
      </c>
      <c r="B333" s="74">
        <v>135</v>
      </c>
      <c r="C333" s="74">
        <v>10007769</v>
      </c>
      <c r="D333" s="74" t="s">
        <v>27</v>
      </c>
      <c r="E333" s="74" t="s">
        <v>159</v>
      </c>
      <c r="F333" s="74" t="s">
        <v>13</v>
      </c>
      <c r="G333" s="74" t="s">
        <v>13</v>
      </c>
      <c r="H333" s="74" t="s">
        <v>13</v>
      </c>
      <c r="I333" s="74" t="s">
        <v>13</v>
      </c>
      <c r="J333" s="74" t="s">
        <v>13</v>
      </c>
      <c r="K333" s="74" t="s">
        <v>13</v>
      </c>
      <c r="L333" s="74" t="s">
        <v>13</v>
      </c>
      <c r="M333" s="74" t="s">
        <v>13</v>
      </c>
      <c r="N333" s="74" t="s">
        <v>13</v>
      </c>
      <c r="O333" s="74" t="s">
        <v>13</v>
      </c>
      <c r="P333" s="74" t="s">
        <v>13</v>
      </c>
      <c r="Q333" s="74" t="s">
        <v>13</v>
      </c>
      <c r="R333" s="74" t="s">
        <v>13</v>
      </c>
      <c r="S333" s="74" t="s">
        <v>13</v>
      </c>
      <c r="T333" s="74" t="s">
        <v>13</v>
      </c>
      <c r="U333" s="74" t="s">
        <v>13</v>
      </c>
      <c r="V333" s="74" t="s">
        <v>13</v>
      </c>
      <c r="W333" s="74" t="s">
        <v>13</v>
      </c>
      <c r="X333" s="74" t="s">
        <v>13</v>
      </c>
      <c r="Y333" s="74" t="s">
        <v>13</v>
      </c>
      <c r="Z333" s="74" t="s">
        <v>13</v>
      </c>
      <c r="AA333" s="74" t="s">
        <v>13</v>
      </c>
      <c r="AB333" s="74" t="s">
        <v>13</v>
      </c>
      <c r="AC333" s="74" t="s">
        <v>13</v>
      </c>
    </row>
    <row r="334" spans="1:29" x14ac:dyDescent="0.3">
      <c r="A334" s="74" t="s">
        <v>297</v>
      </c>
      <c r="B334" s="74">
        <v>151</v>
      </c>
      <c r="C334" s="74">
        <v>10007797</v>
      </c>
      <c r="D334" s="74" t="s">
        <v>27</v>
      </c>
      <c r="E334" s="74" t="s">
        <v>161</v>
      </c>
      <c r="F334" s="74" t="s">
        <v>13</v>
      </c>
      <c r="G334" s="74" t="s">
        <v>13</v>
      </c>
      <c r="H334" s="74" t="s">
        <v>13</v>
      </c>
      <c r="I334" s="74" t="s">
        <v>13</v>
      </c>
      <c r="J334" s="74" t="s">
        <v>13</v>
      </c>
      <c r="K334" s="74" t="s">
        <v>13</v>
      </c>
      <c r="L334" s="74" t="s">
        <v>13</v>
      </c>
      <c r="M334" s="74" t="s">
        <v>13</v>
      </c>
      <c r="N334" s="74" t="s">
        <v>13</v>
      </c>
      <c r="O334" s="74" t="s">
        <v>13</v>
      </c>
      <c r="P334" s="74" t="s">
        <v>13</v>
      </c>
      <c r="Q334" s="74" t="s">
        <v>13</v>
      </c>
      <c r="R334" s="74" t="s">
        <v>13</v>
      </c>
      <c r="S334" s="74" t="s">
        <v>13</v>
      </c>
      <c r="T334" s="74" t="s">
        <v>13</v>
      </c>
      <c r="U334" s="74" t="s">
        <v>13</v>
      </c>
      <c r="V334" s="74" t="s">
        <v>13</v>
      </c>
      <c r="W334" s="74" t="s">
        <v>13</v>
      </c>
      <c r="X334" s="74" t="s">
        <v>13</v>
      </c>
      <c r="Y334" s="74" t="s">
        <v>13</v>
      </c>
      <c r="Z334" s="74" t="s">
        <v>13</v>
      </c>
      <c r="AA334" s="74" t="s">
        <v>13</v>
      </c>
      <c r="AB334" s="74" t="s">
        <v>13</v>
      </c>
      <c r="AC334" s="74" t="s">
        <v>13</v>
      </c>
    </row>
    <row r="335" spans="1:29" x14ac:dyDescent="0.3">
      <c r="A335" s="74" t="s">
        <v>297</v>
      </c>
      <c r="B335" s="74">
        <v>202</v>
      </c>
      <c r="C335" s="74">
        <v>10004048</v>
      </c>
      <c r="D335" s="74" t="s">
        <v>27</v>
      </c>
      <c r="E335" s="74" t="s">
        <v>163</v>
      </c>
      <c r="F335" s="74">
        <v>1705</v>
      </c>
      <c r="G335" s="74">
        <v>2.2999999999999998</v>
      </c>
      <c r="H335" s="74">
        <v>1665</v>
      </c>
      <c r="I335" s="74">
        <v>9.9</v>
      </c>
      <c r="J335" s="74">
        <v>17.399999999999999</v>
      </c>
      <c r="K335" s="74">
        <v>62.2</v>
      </c>
      <c r="L335" s="74">
        <v>68.2</v>
      </c>
      <c r="M335" s="74">
        <v>72.599999999999994</v>
      </c>
      <c r="N335" s="74">
        <v>990</v>
      </c>
      <c r="O335" s="74">
        <v>2.1</v>
      </c>
      <c r="P335" s="74">
        <v>970</v>
      </c>
      <c r="Q335" s="74">
        <v>11.8</v>
      </c>
      <c r="R335" s="74">
        <v>17.600000000000001</v>
      </c>
      <c r="S335" s="74">
        <v>57.4</v>
      </c>
      <c r="T335" s="74">
        <v>66.400000000000006</v>
      </c>
      <c r="U335" s="74">
        <v>70.599999999999994</v>
      </c>
      <c r="V335" s="74">
        <v>2695</v>
      </c>
      <c r="W335" s="74">
        <v>2.2999999999999998</v>
      </c>
      <c r="X335" s="74">
        <v>2635</v>
      </c>
      <c r="Y335" s="74">
        <v>10.6</v>
      </c>
      <c r="Z335" s="74">
        <v>17.5</v>
      </c>
      <c r="AA335" s="74">
        <v>60.4</v>
      </c>
      <c r="AB335" s="74">
        <v>67.5</v>
      </c>
      <c r="AC335" s="74">
        <v>71.900000000000006</v>
      </c>
    </row>
    <row r="336" spans="1:29" x14ac:dyDescent="0.3">
      <c r="A336" s="74" t="s">
        <v>297</v>
      </c>
      <c r="B336" s="74">
        <v>76</v>
      </c>
      <c r="C336" s="74">
        <v>10004078</v>
      </c>
      <c r="D336" s="74" t="s">
        <v>27</v>
      </c>
      <c r="E336" s="74" t="s">
        <v>165</v>
      </c>
      <c r="F336" s="74">
        <v>1530</v>
      </c>
      <c r="G336" s="74">
        <v>2.2999999999999998</v>
      </c>
      <c r="H336" s="74">
        <v>1495</v>
      </c>
      <c r="I336" s="74">
        <v>8.5</v>
      </c>
      <c r="J336" s="74">
        <v>13.6</v>
      </c>
      <c r="K336" s="74">
        <v>58.9</v>
      </c>
      <c r="L336" s="74">
        <v>73.400000000000006</v>
      </c>
      <c r="M336" s="74">
        <v>77.900000000000006</v>
      </c>
      <c r="N336" s="74">
        <v>1310</v>
      </c>
      <c r="O336" s="74">
        <v>2.8</v>
      </c>
      <c r="P336" s="74">
        <v>1270</v>
      </c>
      <c r="Q336" s="74">
        <v>9.6999999999999993</v>
      </c>
      <c r="R336" s="74">
        <v>14.5</v>
      </c>
      <c r="S336" s="74">
        <v>58.9</v>
      </c>
      <c r="T336" s="74">
        <v>68.900000000000006</v>
      </c>
      <c r="U336" s="74">
        <v>75.7</v>
      </c>
      <c r="V336" s="74">
        <v>2835</v>
      </c>
      <c r="W336" s="74">
        <v>2.5</v>
      </c>
      <c r="X336" s="74">
        <v>2765</v>
      </c>
      <c r="Y336" s="74">
        <v>9.1</v>
      </c>
      <c r="Z336" s="74">
        <v>14</v>
      </c>
      <c r="AA336" s="74">
        <v>58.9</v>
      </c>
      <c r="AB336" s="74">
        <v>71.3</v>
      </c>
      <c r="AC336" s="74">
        <v>76.900000000000006</v>
      </c>
    </row>
    <row r="337" spans="1:29" x14ac:dyDescent="0.3">
      <c r="A337" s="74" t="s">
        <v>297</v>
      </c>
      <c r="B337" s="74">
        <v>137</v>
      </c>
      <c r="C337" s="74">
        <v>10004063</v>
      </c>
      <c r="D337" s="74" t="s">
        <v>27</v>
      </c>
      <c r="E337" s="74" t="s">
        <v>167</v>
      </c>
      <c r="F337" s="74">
        <v>335</v>
      </c>
      <c r="G337" s="74">
        <v>1.2</v>
      </c>
      <c r="H337" s="74">
        <v>330</v>
      </c>
      <c r="I337" s="74" t="s">
        <v>396</v>
      </c>
      <c r="J337" s="74" t="s">
        <v>396</v>
      </c>
      <c r="K337" s="74" t="s">
        <v>396</v>
      </c>
      <c r="L337" s="74" t="s">
        <v>396</v>
      </c>
      <c r="M337" s="74" t="s">
        <v>396</v>
      </c>
      <c r="N337" s="74">
        <v>345</v>
      </c>
      <c r="O337" s="74">
        <v>1.7</v>
      </c>
      <c r="P337" s="74">
        <v>340</v>
      </c>
      <c r="Q337" s="74" t="s">
        <v>396</v>
      </c>
      <c r="R337" s="74" t="s">
        <v>396</v>
      </c>
      <c r="S337" s="74" t="s">
        <v>396</v>
      </c>
      <c r="T337" s="74" t="s">
        <v>396</v>
      </c>
      <c r="U337" s="74" t="s">
        <v>396</v>
      </c>
      <c r="V337" s="74">
        <v>680</v>
      </c>
      <c r="W337" s="74">
        <v>1.5</v>
      </c>
      <c r="X337" s="74">
        <v>670</v>
      </c>
      <c r="Y337" s="74" t="s">
        <v>396</v>
      </c>
      <c r="Z337" s="74" t="s">
        <v>396</v>
      </c>
      <c r="AA337" s="74">
        <v>61.6</v>
      </c>
      <c r="AB337" s="74">
        <v>71.2</v>
      </c>
      <c r="AC337" s="74">
        <v>78.099999999999994</v>
      </c>
    </row>
    <row r="338" spans="1:29" x14ac:dyDescent="0.3">
      <c r="A338" s="74" t="s">
        <v>297</v>
      </c>
      <c r="B338" s="74">
        <v>138</v>
      </c>
      <c r="C338" s="74">
        <v>10007771</v>
      </c>
      <c r="D338" s="74" t="s">
        <v>27</v>
      </c>
      <c r="E338" s="74" t="s">
        <v>169</v>
      </c>
      <c r="F338" s="74" t="s">
        <v>13</v>
      </c>
      <c r="G338" s="74" t="s">
        <v>13</v>
      </c>
      <c r="H338" s="74" t="s">
        <v>13</v>
      </c>
      <c r="I338" s="74" t="s">
        <v>13</v>
      </c>
      <c r="J338" s="74" t="s">
        <v>13</v>
      </c>
      <c r="K338" s="74" t="s">
        <v>13</v>
      </c>
      <c r="L338" s="74" t="s">
        <v>13</v>
      </c>
      <c r="M338" s="74" t="s">
        <v>13</v>
      </c>
      <c r="N338" s="74" t="s">
        <v>13</v>
      </c>
      <c r="O338" s="74" t="s">
        <v>13</v>
      </c>
      <c r="P338" s="74" t="s">
        <v>13</v>
      </c>
      <c r="Q338" s="74" t="s">
        <v>13</v>
      </c>
      <c r="R338" s="74" t="s">
        <v>13</v>
      </c>
      <c r="S338" s="74" t="s">
        <v>13</v>
      </c>
      <c r="T338" s="74" t="s">
        <v>13</v>
      </c>
      <c r="U338" s="74" t="s">
        <v>13</v>
      </c>
      <c r="V338" s="74" t="s">
        <v>13</v>
      </c>
      <c r="W338" s="74" t="s">
        <v>13</v>
      </c>
      <c r="X338" s="74" t="s">
        <v>13</v>
      </c>
      <c r="Y338" s="74" t="s">
        <v>13</v>
      </c>
      <c r="Z338" s="74" t="s">
        <v>13</v>
      </c>
      <c r="AA338" s="74" t="s">
        <v>13</v>
      </c>
      <c r="AB338" s="74" t="s">
        <v>13</v>
      </c>
      <c r="AC338" s="74" t="s">
        <v>13</v>
      </c>
    </row>
    <row r="339" spans="1:29" x14ac:dyDescent="0.3">
      <c r="A339" s="74" t="s">
        <v>297</v>
      </c>
      <c r="B339" s="74">
        <v>152</v>
      </c>
      <c r="C339" s="74">
        <v>10004113</v>
      </c>
      <c r="D339" s="74" t="s">
        <v>36</v>
      </c>
      <c r="E339" s="74" t="s">
        <v>171</v>
      </c>
      <c r="F339" s="74">
        <v>1115</v>
      </c>
      <c r="G339" s="74">
        <v>0.3</v>
      </c>
      <c r="H339" s="74">
        <v>1115</v>
      </c>
      <c r="I339" s="74">
        <v>7.2</v>
      </c>
      <c r="J339" s="74">
        <v>8.8000000000000007</v>
      </c>
      <c r="K339" s="74">
        <v>63.8</v>
      </c>
      <c r="L339" s="74">
        <v>77.2</v>
      </c>
      <c r="M339" s="74">
        <v>84</v>
      </c>
      <c r="N339" s="74">
        <v>1570</v>
      </c>
      <c r="O339" s="74">
        <v>0.4</v>
      </c>
      <c r="P339" s="74">
        <v>1565</v>
      </c>
      <c r="Q339" s="74">
        <v>10.199999999999999</v>
      </c>
      <c r="R339" s="74">
        <v>8.6</v>
      </c>
      <c r="S339" s="74">
        <v>64.900000000000006</v>
      </c>
      <c r="T339" s="74">
        <v>75</v>
      </c>
      <c r="U339" s="74">
        <v>81.099999999999994</v>
      </c>
      <c r="V339" s="74">
        <v>2685</v>
      </c>
      <c r="W339" s="74">
        <v>0.3</v>
      </c>
      <c r="X339" s="74">
        <v>2675</v>
      </c>
      <c r="Y339" s="74">
        <v>9</v>
      </c>
      <c r="Z339" s="74">
        <v>8.6999999999999993</v>
      </c>
      <c r="AA339" s="74">
        <v>64.400000000000006</v>
      </c>
      <c r="AB339" s="74">
        <v>75.900000000000006</v>
      </c>
      <c r="AC339" s="74">
        <v>82.3</v>
      </c>
    </row>
    <row r="340" spans="1:29" x14ac:dyDescent="0.3">
      <c r="A340" s="74" t="s">
        <v>297</v>
      </c>
      <c r="B340" s="74">
        <v>66</v>
      </c>
      <c r="C340" s="74">
        <v>10004180</v>
      </c>
      <c r="D340" s="74" t="s">
        <v>39</v>
      </c>
      <c r="E340" s="74" t="s">
        <v>173</v>
      </c>
      <c r="F340" s="74">
        <v>3765</v>
      </c>
      <c r="G340" s="74">
        <v>0.8</v>
      </c>
      <c r="H340" s="74">
        <v>3735</v>
      </c>
      <c r="I340" s="74">
        <v>6</v>
      </c>
      <c r="J340" s="74">
        <v>11.5</v>
      </c>
      <c r="K340" s="74">
        <v>66.8</v>
      </c>
      <c r="L340" s="74">
        <v>77.400000000000006</v>
      </c>
      <c r="M340" s="74">
        <v>82.5</v>
      </c>
      <c r="N340" s="74">
        <v>2665</v>
      </c>
      <c r="O340" s="74">
        <v>0.6</v>
      </c>
      <c r="P340" s="74">
        <v>2645</v>
      </c>
      <c r="Q340" s="74">
        <v>6.9</v>
      </c>
      <c r="R340" s="74">
        <v>13.1</v>
      </c>
      <c r="S340" s="74">
        <v>66.2</v>
      </c>
      <c r="T340" s="74">
        <v>75.599999999999994</v>
      </c>
      <c r="U340" s="74">
        <v>80</v>
      </c>
      <c r="V340" s="74">
        <v>6430</v>
      </c>
      <c r="W340" s="74">
        <v>0.7</v>
      </c>
      <c r="X340" s="74">
        <v>6380</v>
      </c>
      <c r="Y340" s="74">
        <v>6.4</v>
      </c>
      <c r="Z340" s="74">
        <v>12.1</v>
      </c>
      <c r="AA340" s="74">
        <v>66.5</v>
      </c>
      <c r="AB340" s="74">
        <v>76.7</v>
      </c>
      <c r="AC340" s="74">
        <v>81.5</v>
      </c>
    </row>
    <row r="341" spans="1:29" x14ac:dyDescent="0.3">
      <c r="A341" s="74" t="s">
        <v>297</v>
      </c>
      <c r="B341" s="74">
        <v>204</v>
      </c>
      <c r="C341" s="74">
        <v>10007798</v>
      </c>
      <c r="D341" s="74" t="s">
        <v>39</v>
      </c>
      <c r="E341" s="74" t="s">
        <v>175</v>
      </c>
      <c r="F341" s="74">
        <v>3370</v>
      </c>
      <c r="G341" s="74">
        <v>0.9</v>
      </c>
      <c r="H341" s="74">
        <v>3340</v>
      </c>
      <c r="I341" s="74">
        <v>5.2</v>
      </c>
      <c r="J341" s="74">
        <v>9.6999999999999993</v>
      </c>
      <c r="K341" s="74">
        <v>61.3</v>
      </c>
      <c r="L341" s="74">
        <v>76.7</v>
      </c>
      <c r="M341" s="74">
        <v>85.1</v>
      </c>
      <c r="N341" s="74">
        <v>2555</v>
      </c>
      <c r="O341" s="74">
        <v>0.9</v>
      </c>
      <c r="P341" s="74">
        <v>2535</v>
      </c>
      <c r="Q341" s="74">
        <v>8.6</v>
      </c>
      <c r="R341" s="74">
        <v>10.7</v>
      </c>
      <c r="S341" s="74">
        <v>57.9</v>
      </c>
      <c r="T341" s="74">
        <v>71.400000000000006</v>
      </c>
      <c r="U341" s="74">
        <v>80.7</v>
      </c>
      <c r="V341" s="74">
        <v>5925</v>
      </c>
      <c r="W341" s="74">
        <v>0.9</v>
      </c>
      <c r="X341" s="74">
        <v>5875</v>
      </c>
      <c r="Y341" s="74">
        <v>6.7</v>
      </c>
      <c r="Z341" s="74">
        <v>10.1</v>
      </c>
      <c r="AA341" s="74">
        <v>59.8</v>
      </c>
      <c r="AB341" s="74">
        <v>74.400000000000006</v>
      </c>
      <c r="AC341" s="74">
        <v>83.2</v>
      </c>
    </row>
    <row r="342" spans="1:29" x14ac:dyDescent="0.3">
      <c r="A342" s="74" t="s">
        <v>297</v>
      </c>
      <c r="B342" s="74">
        <v>67</v>
      </c>
      <c r="C342" s="74">
        <v>10004351</v>
      </c>
      <c r="D342" s="74" t="s">
        <v>27</v>
      </c>
      <c r="E342" s="74" t="s">
        <v>177</v>
      </c>
      <c r="F342" s="74">
        <v>2060</v>
      </c>
      <c r="G342" s="74">
        <v>1.7</v>
      </c>
      <c r="H342" s="74">
        <v>2025</v>
      </c>
      <c r="I342" s="74">
        <v>8.9</v>
      </c>
      <c r="J342" s="74">
        <v>14.1</v>
      </c>
      <c r="K342" s="74">
        <v>64.599999999999994</v>
      </c>
      <c r="L342" s="74">
        <v>73.3</v>
      </c>
      <c r="M342" s="74">
        <v>76.900000000000006</v>
      </c>
      <c r="N342" s="74">
        <v>1205</v>
      </c>
      <c r="O342" s="74">
        <v>1.8</v>
      </c>
      <c r="P342" s="74">
        <v>1185</v>
      </c>
      <c r="Q342" s="74">
        <v>8.4</v>
      </c>
      <c r="R342" s="74">
        <v>15.5</v>
      </c>
      <c r="S342" s="74">
        <v>63.9</v>
      </c>
      <c r="T342" s="74">
        <v>71.8</v>
      </c>
      <c r="U342" s="74">
        <v>76.099999999999994</v>
      </c>
      <c r="V342" s="74">
        <v>3265</v>
      </c>
      <c r="W342" s="74">
        <v>1.8</v>
      </c>
      <c r="X342" s="74">
        <v>3205</v>
      </c>
      <c r="Y342" s="74">
        <v>8.8000000000000007</v>
      </c>
      <c r="Z342" s="74">
        <v>14.6</v>
      </c>
      <c r="AA342" s="74">
        <v>64.3</v>
      </c>
      <c r="AB342" s="74">
        <v>72.7</v>
      </c>
      <c r="AC342" s="74">
        <v>76.599999999999994</v>
      </c>
    </row>
    <row r="343" spans="1:29" x14ac:dyDescent="0.3">
      <c r="A343" s="74" t="s">
        <v>297</v>
      </c>
      <c r="B343" s="74">
        <v>154</v>
      </c>
      <c r="C343" s="74">
        <v>10007799</v>
      </c>
      <c r="D343" s="74" t="s">
        <v>90</v>
      </c>
      <c r="E343" s="74" t="s">
        <v>179</v>
      </c>
      <c r="F343" s="74">
        <v>1790</v>
      </c>
      <c r="G343" s="74">
        <v>0.9</v>
      </c>
      <c r="H343" s="74">
        <v>1775</v>
      </c>
      <c r="I343" s="74">
        <v>5.8</v>
      </c>
      <c r="J343" s="74">
        <v>11.2</v>
      </c>
      <c r="K343" s="74">
        <v>59.4</v>
      </c>
      <c r="L343" s="74">
        <v>75.400000000000006</v>
      </c>
      <c r="M343" s="74">
        <v>83.1</v>
      </c>
      <c r="N343" s="74">
        <v>1615</v>
      </c>
      <c r="O343" s="74">
        <v>0.9</v>
      </c>
      <c r="P343" s="74">
        <v>1600</v>
      </c>
      <c r="Q343" s="74">
        <v>6.5</v>
      </c>
      <c r="R343" s="74">
        <v>10.1</v>
      </c>
      <c r="S343" s="74">
        <v>63</v>
      </c>
      <c r="T343" s="74">
        <v>75.5</v>
      </c>
      <c r="U343" s="74">
        <v>83.4</v>
      </c>
      <c r="V343" s="74">
        <v>3405</v>
      </c>
      <c r="W343" s="74">
        <v>0.9</v>
      </c>
      <c r="X343" s="74">
        <v>3375</v>
      </c>
      <c r="Y343" s="74">
        <v>6.1</v>
      </c>
      <c r="Z343" s="74">
        <v>10.7</v>
      </c>
      <c r="AA343" s="74">
        <v>61.1</v>
      </c>
      <c r="AB343" s="74">
        <v>75.5</v>
      </c>
      <c r="AC343" s="74">
        <v>83.2</v>
      </c>
    </row>
    <row r="344" spans="1:29" x14ac:dyDescent="0.3">
      <c r="A344" s="74" t="s">
        <v>297</v>
      </c>
      <c r="B344" s="74">
        <v>28</v>
      </c>
      <c r="C344" s="74">
        <v>10007832</v>
      </c>
      <c r="D344" s="74" t="s">
        <v>16</v>
      </c>
      <c r="E344" s="74" t="s">
        <v>181</v>
      </c>
      <c r="F344" s="74">
        <v>395</v>
      </c>
      <c r="G344" s="74">
        <v>0.3</v>
      </c>
      <c r="H344" s="74">
        <v>390</v>
      </c>
      <c r="I344" s="74" t="s">
        <v>396</v>
      </c>
      <c r="J344" s="74" t="s">
        <v>396</v>
      </c>
      <c r="K344" s="74" t="s">
        <v>396</v>
      </c>
      <c r="L344" s="74" t="s">
        <v>396</v>
      </c>
      <c r="M344" s="74" t="s">
        <v>396</v>
      </c>
      <c r="N344" s="74">
        <v>110</v>
      </c>
      <c r="O344" s="74">
        <v>0</v>
      </c>
      <c r="P344" s="74">
        <v>110</v>
      </c>
      <c r="Q344" s="74" t="s">
        <v>396</v>
      </c>
      <c r="R344" s="74" t="s">
        <v>396</v>
      </c>
      <c r="S344" s="74" t="s">
        <v>396</v>
      </c>
      <c r="T344" s="74" t="s">
        <v>396</v>
      </c>
      <c r="U344" s="74" t="s">
        <v>396</v>
      </c>
      <c r="V344" s="74">
        <v>505</v>
      </c>
      <c r="W344" s="74">
        <v>0.2</v>
      </c>
      <c r="X344" s="74">
        <v>500</v>
      </c>
      <c r="Y344" s="74" t="s">
        <v>396</v>
      </c>
      <c r="Z344" s="74" t="s">
        <v>396</v>
      </c>
      <c r="AA344" s="74">
        <v>73.3</v>
      </c>
      <c r="AB344" s="74">
        <v>85.5</v>
      </c>
      <c r="AC344" s="74">
        <v>88.2</v>
      </c>
    </row>
    <row r="345" spans="1:29" x14ac:dyDescent="0.3">
      <c r="A345" s="74" t="s">
        <v>297</v>
      </c>
      <c r="B345" s="74">
        <v>27</v>
      </c>
      <c r="C345" s="74">
        <v>10007138</v>
      </c>
      <c r="D345" s="74" t="s">
        <v>36</v>
      </c>
      <c r="E345" s="74" t="s">
        <v>183</v>
      </c>
      <c r="F345" s="74">
        <v>1615</v>
      </c>
      <c r="G345" s="74">
        <v>0.7</v>
      </c>
      <c r="H345" s="74">
        <v>1600</v>
      </c>
      <c r="I345" s="74">
        <v>5.9</v>
      </c>
      <c r="J345" s="74">
        <v>9.9</v>
      </c>
      <c r="K345" s="74">
        <v>67.7</v>
      </c>
      <c r="L345" s="74">
        <v>79.8</v>
      </c>
      <c r="M345" s="74">
        <v>84.1</v>
      </c>
      <c r="N345" s="74">
        <v>810</v>
      </c>
      <c r="O345" s="74">
        <v>0.5</v>
      </c>
      <c r="P345" s="74">
        <v>810</v>
      </c>
      <c r="Q345" s="74">
        <v>6.9</v>
      </c>
      <c r="R345" s="74">
        <v>12.3</v>
      </c>
      <c r="S345" s="74">
        <v>70.2</v>
      </c>
      <c r="T345" s="74">
        <v>77.2</v>
      </c>
      <c r="U345" s="74">
        <v>80.8</v>
      </c>
      <c r="V345" s="74">
        <v>2425</v>
      </c>
      <c r="W345" s="74">
        <v>0.6</v>
      </c>
      <c r="X345" s="74">
        <v>2410</v>
      </c>
      <c r="Y345" s="74">
        <v>6.3</v>
      </c>
      <c r="Z345" s="74">
        <v>10.7</v>
      </c>
      <c r="AA345" s="74">
        <v>68.5</v>
      </c>
      <c r="AB345" s="74">
        <v>79</v>
      </c>
      <c r="AC345" s="74">
        <v>83</v>
      </c>
    </row>
    <row r="346" spans="1:29" x14ac:dyDescent="0.3">
      <c r="A346" s="74" t="s">
        <v>297</v>
      </c>
      <c r="B346" s="74">
        <v>69</v>
      </c>
      <c r="C346" s="74">
        <v>10001282</v>
      </c>
      <c r="D346" s="74" t="s">
        <v>90</v>
      </c>
      <c r="E346" s="74" t="s">
        <v>185</v>
      </c>
      <c r="F346" s="74">
        <v>2820</v>
      </c>
      <c r="G346" s="74">
        <v>1.4</v>
      </c>
      <c r="H346" s="74">
        <v>2780</v>
      </c>
      <c r="I346" s="74">
        <v>6.5</v>
      </c>
      <c r="J346" s="74">
        <v>9.1999999999999993</v>
      </c>
      <c r="K346" s="74">
        <v>65.5</v>
      </c>
      <c r="L346" s="74">
        <v>80.099999999999994</v>
      </c>
      <c r="M346" s="74">
        <v>84.3</v>
      </c>
      <c r="N346" s="74">
        <v>2095</v>
      </c>
      <c r="O346" s="74">
        <v>1.1000000000000001</v>
      </c>
      <c r="P346" s="74">
        <v>2075</v>
      </c>
      <c r="Q346" s="74">
        <v>7.2</v>
      </c>
      <c r="R346" s="74">
        <v>10.7</v>
      </c>
      <c r="S346" s="74">
        <v>68.5</v>
      </c>
      <c r="T346" s="74">
        <v>77.599999999999994</v>
      </c>
      <c r="U346" s="74">
        <v>82.1</v>
      </c>
      <c r="V346" s="74">
        <v>4920</v>
      </c>
      <c r="W346" s="74">
        <v>1.3</v>
      </c>
      <c r="X346" s="74">
        <v>4855</v>
      </c>
      <c r="Y346" s="74">
        <v>6.8</v>
      </c>
      <c r="Z346" s="74">
        <v>9.8000000000000007</v>
      </c>
      <c r="AA346" s="74">
        <v>66.8</v>
      </c>
      <c r="AB346" s="74">
        <v>79</v>
      </c>
      <c r="AC346" s="74">
        <v>83.4</v>
      </c>
    </row>
    <row r="347" spans="1:29" x14ac:dyDescent="0.3">
      <c r="A347" s="74" t="s">
        <v>297</v>
      </c>
      <c r="B347" s="74">
        <v>190</v>
      </c>
      <c r="C347" s="74">
        <v>10004775</v>
      </c>
      <c r="D347" s="74" t="s">
        <v>11</v>
      </c>
      <c r="E347" s="74" t="s">
        <v>187</v>
      </c>
      <c r="F347" s="74">
        <v>285</v>
      </c>
      <c r="G347" s="74">
        <v>0</v>
      </c>
      <c r="H347" s="74">
        <v>285</v>
      </c>
      <c r="I347" s="74">
        <v>6</v>
      </c>
      <c r="J347" s="74">
        <v>14.1</v>
      </c>
      <c r="K347" s="74" t="s">
        <v>396</v>
      </c>
      <c r="L347" s="74" t="s">
        <v>396</v>
      </c>
      <c r="M347" s="74">
        <v>79.900000000000006</v>
      </c>
      <c r="N347" s="74">
        <v>170</v>
      </c>
      <c r="O347" s="74">
        <v>0</v>
      </c>
      <c r="P347" s="74">
        <v>170</v>
      </c>
      <c r="Q347" s="74">
        <v>8.8000000000000007</v>
      </c>
      <c r="R347" s="74">
        <v>17</v>
      </c>
      <c r="S347" s="74" t="s">
        <v>396</v>
      </c>
      <c r="T347" s="74" t="s">
        <v>396</v>
      </c>
      <c r="U347" s="74">
        <v>74.3</v>
      </c>
      <c r="V347" s="74">
        <v>455</v>
      </c>
      <c r="W347" s="74">
        <v>0</v>
      </c>
      <c r="X347" s="74">
        <v>455</v>
      </c>
      <c r="Y347" s="74">
        <v>7</v>
      </c>
      <c r="Z347" s="74">
        <v>15.2</v>
      </c>
      <c r="AA347" s="74">
        <v>71.2</v>
      </c>
      <c r="AB347" s="74">
        <v>76.3</v>
      </c>
      <c r="AC347" s="74">
        <v>77.8</v>
      </c>
    </row>
    <row r="348" spans="1:29" x14ac:dyDescent="0.3">
      <c r="A348" s="74" t="s">
        <v>297</v>
      </c>
      <c r="B348" s="74">
        <v>155</v>
      </c>
      <c r="C348" s="74">
        <v>10007154</v>
      </c>
      <c r="D348" s="74" t="s">
        <v>36</v>
      </c>
      <c r="E348" s="74" t="s">
        <v>189</v>
      </c>
      <c r="F348" s="74">
        <v>2830</v>
      </c>
      <c r="G348" s="74">
        <v>1.3</v>
      </c>
      <c r="H348" s="74">
        <v>2795</v>
      </c>
      <c r="I348" s="74">
        <v>6.3</v>
      </c>
      <c r="J348" s="74">
        <v>9.1</v>
      </c>
      <c r="K348" s="74">
        <v>60.1</v>
      </c>
      <c r="L348" s="74">
        <v>77.2</v>
      </c>
      <c r="M348" s="74">
        <v>84.6</v>
      </c>
      <c r="N348" s="74">
        <v>2280</v>
      </c>
      <c r="O348" s="74">
        <v>0.9</v>
      </c>
      <c r="P348" s="74">
        <v>2255</v>
      </c>
      <c r="Q348" s="74">
        <v>7.3</v>
      </c>
      <c r="R348" s="74">
        <v>10.9</v>
      </c>
      <c r="S348" s="74">
        <v>56.3</v>
      </c>
      <c r="T348" s="74">
        <v>71.599999999999994</v>
      </c>
      <c r="U348" s="74">
        <v>81.8</v>
      </c>
      <c r="V348" s="74">
        <v>5110</v>
      </c>
      <c r="W348" s="74">
        <v>1.2</v>
      </c>
      <c r="X348" s="74">
        <v>5050</v>
      </c>
      <c r="Y348" s="74">
        <v>6.7</v>
      </c>
      <c r="Z348" s="74">
        <v>9.9</v>
      </c>
      <c r="AA348" s="74">
        <v>58.4</v>
      </c>
      <c r="AB348" s="74">
        <v>74.7</v>
      </c>
      <c r="AC348" s="74">
        <v>83.3</v>
      </c>
    </row>
    <row r="349" spans="1:29" x14ac:dyDescent="0.3">
      <c r="A349" s="74" t="s">
        <v>297</v>
      </c>
      <c r="B349" s="74">
        <v>71</v>
      </c>
      <c r="C349" s="74">
        <v>10004797</v>
      </c>
      <c r="D349" s="74" t="s">
        <v>36</v>
      </c>
      <c r="E349" s="74" t="s">
        <v>191</v>
      </c>
      <c r="F349" s="74">
        <v>3085</v>
      </c>
      <c r="G349" s="74">
        <v>1.4</v>
      </c>
      <c r="H349" s="74">
        <v>3040</v>
      </c>
      <c r="I349" s="74">
        <v>6.9</v>
      </c>
      <c r="J349" s="74">
        <v>10.3</v>
      </c>
      <c r="K349" s="74">
        <v>65.900000000000006</v>
      </c>
      <c r="L349" s="74">
        <v>76.7</v>
      </c>
      <c r="M349" s="74">
        <v>82.8</v>
      </c>
      <c r="N349" s="74">
        <v>2560</v>
      </c>
      <c r="O349" s="74">
        <v>2</v>
      </c>
      <c r="P349" s="74">
        <v>2510</v>
      </c>
      <c r="Q349" s="74">
        <v>7.2</v>
      </c>
      <c r="R349" s="74">
        <v>12.5</v>
      </c>
      <c r="S349" s="74">
        <v>66.2</v>
      </c>
      <c r="T349" s="74">
        <v>75</v>
      </c>
      <c r="U349" s="74">
        <v>80.3</v>
      </c>
      <c r="V349" s="74">
        <v>5645</v>
      </c>
      <c r="W349" s="74">
        <v>1.7</v>
      </c>
      <c r="X349" s="74">
        <v>5550</v>
      </c>
      <c r="Y349" s="74">
        <v>7.1</v>
      </c>
      <c r="Z349" s="74">
        <v>11.3</v>
      </c>
      <c r="AA349" s="74">
        <v>66</v>
      </c>
      <c r="AB349" s="74">
        <v>75.900000000000006</v>
      </c>
      <c r="AC349" s="74">
        <v>81.7</v>
      </c>
    </row>
    <row r="350" spans="1:29" x14ac:dyDescent="0.3">
      <c r="A350" s="74" t="s">
        <v>297</v>
      </c>
      <c r="B350" s="74">
        <v>1</v>
      </c>
      <c r="C350" s="74">
        <v>10007773</v>
      </c>
      <c r="D350" s="74" t="s">
        <v>49</v>
      </c>
      <c r="E350" s="74" t="s">
        <v>193</v>
      </c>
      <c r="F350" s="74">
        <v>6410</v>
      </c>
      <c r="G350" s="74">
        <v>3.7</v>
      </c>
      <c r="H350" s="74">
        <v>6170</v>
      </c>
      <c r="I350" s="74">
        <v>11.4</v>
      </c>
      <c r="J350" s="74">
        <v>6</v>
      </c>
      <c r="K350" s="74">
        <v>57.6</v>
      </c>
      <c r="L350" s="74">
        <v>75</v>
      </c>
      <c r="M350" s="74">
        <v>82.6</v>
      </c>
      <c r="N350" s="74">
        <v>3590</v>
      </c>
      <c r="O350" s="74">
        <v>2.8</v>
      </c>
      <c r="P350" s="74">
        <v>3490</v>
      </c>
      <c r="Q350" s="74">
        <v>11.8</v>
      </c>
      <c r="R350" s="74">
        <v>5.9</v>
      </c>
      <c r="S350" s="74">
        <v>57.2</v>
      </c>
      <c r="T350" s="74">
        <v>74.400000000000006</v>
      </c>
      <c r="U350" s="74">
        <v>82.2</v>
      </c>
      <c r="V350" s="74">
        <v>10000</v>
      </c>
      <c r="W350" s="74">
        <v>3.4</v>
      </c>
      <c r="X350" s="74">
        <v>9660</v>
      </c>
      <c r="Y350" s="74">
        <v>11.6</v>
      </c>
      <c r="Z350" s="74">
        <v>6</v>
      </c>
      <c r="AA350" s="74">
        <v>57.5</v>
      </c>
      <c r="AB350" s="74">
        <v>74.8</v>
      </c>
      <c r="AC350" s="74">
        <v>82.5</v>
      </c>
    </row>
    <row r="351" spans="1:29" x14ac:dyDescent="0.3">
      <c r="A351" s="74" t="s">
        <v>297</v>
      </c>
      <c r="B351" s="74">
        <v>72</v>
      </c>
      <c r="C351" s="74">
        <v>10004930</v>
      </c>
      <c r="D351" s="74" t="s">
        <v>49</v>
      </c>
      <c r="E351" s="74" t="s">
        <v>195</v>
      </c>
      <c r="F351" s="74">
        <v>1505</v>
      </c>
      <c r="G351" s="74">
        <v>1.5</v>
      </c>
      <c r="H351" s="74">
        <v>1485</v>
      </c>
      <c r="I351" s="74">
        <v>5.3</v>
      </c>
      <c r="J351" s="74">
        <v>9.6</v>
      </c>
      <c r="K351" s="74">
        <v>66.400000000000006</v>
      </c>
      <c r="L351" s="74">
        <v>79.7</v>
      </c>
      <c r="M351" s="74">
        <v>85.1</v>
      </c>
      <c r="N351" s="74">
        <v>1110</v>
      </c>
      <c r="O351" s="74">
        <v>1.3</v>
      </c>
      <c r="P351" s="74">
        <v>1095</v>
      </c>
      <c r="Q351" s="74">
        <v>9.3000000000000007</v>
      </c>
      <c r="R351" s="74">
        <v>11.7</v>
      </c>
      <c r="S351" s="74">
        <v>65.7</v>
      </c>
      <c r="T351" s="74">
        <v>73</v>
      </c>
      <c r="U351" s="74">
        <v>79</v>
      </c>
      <c r="V351" s="74">
        <v>2615</v>
      </c>
      <c r="W351" s="74">
        <v>1.4</v>
      </c>
      <c r="X351" s="74">
        <v>2580</v>
      </c>
      <c r="Y351" s="74">
        <v>7</v>
      </c>
      <c r="Z351" s="74">
        <v>10.5</v>
      </c>
      <c r="AA351" s="74">
        <v>66.099999999999994</v>
      </c>
      <c r="AB351" s="74">
        <v>76.8</v>
      </c>
      <c r="AC351" s="74">
        <v>82.5</v>
      </c>
    </row>
    <row r="352" spans="1:29" x14ac:dyDescent="0.3">
      <c r="A352" s="74" t="s">
        <v>297</v>
      </c>
      <c r="B352" s="74">
        <v>156</v>
      </c>
      <c r="C352" s="74">
        <v>10007774</v>
      </c>
      <c r="D352" s="74" t="s">
        <v>49</v>
      </c>
      <c r="E352" s="74" t="s">
        <v>197</v>
      </c>
      <c r="F352" s="74">
        <v>1260</v>
      </c>
      <c r="G352" s="74">
        <v>0.6</v>
      </c>
      <c r="H352" s="74">
        <v>1250</v>
      </c>
      <c r="I352" s="74">
        <v>8.5</v>
      </c>
      <c r="J352" s="74">
        <v>9.4</v>
      </c>
      <c r="K352" s="74">
        <v>47</v>
      </c>
      <c r="L352" s="74">
        <v>65.8</v>
      </c>
      <c r="M352" s="74">
        <v>82.1</v>
      </c>
      <c r="N352" s="74">
        <v>1485</v>
      </c>
      <c r="O352" s="74">
        <v>0.4</v>
      </c>
      <c r="P352" s="74">
        <v>1480</v>
      </c>
      <c r="Q352" s="74">
        <v>11.6</v>
      </c>
      <c r="R352" s="74">
        <v>10</v>
      </c>
      <c r="S352" s="74">
        <v>43.6</v>
      </c>
      <c r="T352" s="74">
        <v>60.5</v>
      </c>
      <c r="U352" s="74">
        <v>78.400000000000006</v>
      </c>
      <c r="V352" s="74">
        <v>2745</v>
      </c>
      <c r="W352" s="74">
        <v>0.5</v>
      </c>
      <c r="X352" s="74">
        <v>2730</v>
      </c>
      <c r="Y352" s="74">
        <v>10.1</v>
      </c>
      <c r="Z352" s="74">
        <v>9.6999999999999993</v>
      </c>
      <c r="AA352" s="74">
        <v>45.1</v>
      </c>
      <c r="AB352" s="74">
        <v>62.9</v>
      </c>
      <c r="AC352" s="74">
        <v>80.099999999999994</v>
      </c>
    </row>
    <row r="353" spans="1:29" x14ac:dyDescent="0.3">
      <c r="A353" s="74" t="s">
        <v>297</v>
      </c>
      <c r="B353" s="74">
        <v>230</v>
      </c>
      <c r="C353" s="74">
        <v>10005127</v>
      </c>
      <c r="D353" s="74" t="s">
        <v>19</v>
      </c>
      <c r="E353" s="74" t="s">
        <v>199</v>
      </c>
      <c r="F353" s="74" t="s">
        <v>13</v>
      </c>
      <c r="G353" s="74" t="s">
        <v>13</v>
      </c>
      <c r="H353" s="74" t="s">
        <v>13</v>
      </c>
      <c r="I353" s="74" t="s">
        <v>13</v>
      </c>
      <c r="J353" s="74" t="s">
        <v>13</v>
      </c>
      <c r="K353" s="74" t="s">
        <v>13</v>
      </c>
      <c r="L353" s="74" t="s">
        <v>13</v>
      </c>
      <c r="M353" s="74" t="s">
        <v>13</v>
      </c>
      <c r="N353" s="74" t="s">
        <v>13</v>
      </c>
      <c r="O353" s="74" t="s">
        <v>13</v>
      </c>
      <c r="P353" s="74" t="s">
        <v>13</v>
      </c>
      <c r="Q353" s="74" t="s">
        <v>13</v>
      </c>
      <c r="R353" s="74" t="s">
        <v>13</v>
      </c>
      <c r="S353" s="74" t="s">
        <v>13</v>
      </c>
      <c r="T353" s="74" t="s">
        <v>13</v>
      </c>
      <c r="U353" s="74" t="s">
        <v>13</v>
      </c>
      <c r="V353" s="74" t="s">
        <v>13</v>
      </c>
      <c r="W353" s="74" t="s">
        <v>13</v>
      </c>
      <c r="X353" s="74" t="s">
        <v>13</v>
      </c>
      <c r="Y353" s="74" t="s">
        <v>13</v>
      </c>
      <c r="Z353" s="74" t="s">
        <v>13</v>
      </c>
      <c r="AA353" s="74" t="s">
        <v>13</v>
      </c>
      <c r="AB353" s="74" t="s">
        <v>13</v>
      </c>
      <c r="AC353" s="74" t="s">
        <v>13</v>
      </c>
    </row>
    <row r="354" spans="1:29" x14ac:dyDescent="0.3">
      <c r="A354" s="74" t="s">
        <v>297</v>
      </c>
      <c r="B354" s="74">
        <v>73</v>
      </c>
      <c r="C354" s="74">
        <v>10007801</v>
      </c>
      <c r="D354" s="74" t="s">
        <v>19</v>
      </c>
      <c r="E354" s="74" t="s">
        <v>201</v>
      </c>
      <c r="F354" s="74">
        <v>2665</v>
      </c>
      <c r="G354" s="74">
        <v>1.1000000000000001</v>
      </c>
      <c r="H354" s="74">
        <v>2635</v>
      </c>
      <c r="I354" s="74">
        <v>6.8</v>
      </c>
      <c r="J354" s="74">
        <v>9.1999999999999993</v>
      </c>
      <c r="K354" s="74">
        <v>65.2</v>
      </c>
      <c r="L354" s="74">
        <v>79.099999999999994</v>
      </c>
      <c r="M354" s="74">
        <v>84</v>
      </c>
      <c r="N354" s="74">
        <v>2090</v>
      </c>
      <c r="O354" s="74">
        <v>0.9</v>
      </c>
      <c r="P354" s="74">
        <v>2075</v>
      </c>
      <c r="Q354" s="74">
        <v>8.1</v>
      </c>
      <c r="R354" s="74">
        <v>12.7</v>
      </c>
      <c r="S354" s="74">
        <v>63.5</v>
      </c>
      <c r="T354" s="74">
        <v>73.2</v>
      </c>
      <c r="U354" s="74">
        <v>79.3</v>
      </c>
      <c r="V354" s="74">
        <v>4755</v>
      </c>
      <c r="W354" s="74">
        <v>1</v>
      </c>
      <c r="X354" s="74">
        <v>4710</v>
      </c>
      <c r="Y354" s="74">
        <v>7.4</v>
      </c>
      <c r="Z354" s="74">
        <v>10.7</v>
      </c>
      <c r="AA354" s="74">
        <v>64.400000000000006</v>
      </c>
      <c r="AB354" s="74">
        <v>76.5</v>
      </c>
      <c r="AC354" s="74">
        <v>81.900000000000006</v>
      </c>
    </row>
    <row r="355" spans="1:29" x14ac:dyDescent="0.3">
      <c r="A355" s="74" t="s">
        <v>297</v>
      </c>
      <c r="B355" s="74">
        <v>74</v>
      </c>
      <c r="C355" s="74">
        <v>10007155</v>
      </c>
      <c r="D355" s="74" t="s">
        <v>49</v>
      </c>
      <c r="E355" s="74" t="s">
        <v>203</v>
      </c>
      <c r="F355" s="74">
        <v>2065</v>
      </c>
      <c r="G355" s="74">
        <v>0.3</v>
      </c>
      <c r="H355" s="74">
        <v>2055</v>
      </c>
      <c r="I355" s="74">
        <v>5.3</v>
      </c>
      <c r="J355" s="74">
        <v>10.6</v>
      </c>
      <c r="K355" s="74">
        <v>65.099999999999994</v>
      </c>
      <c r="L355" s="74">
        <v>78.7</v>
      </c>
      <c r="M355" s="74">
        <v>84.1</v>
      </c>
      <c r="N355" s="74">
        <v>2330</v>
      </c>
      <c r="O355" s="74">
        <v>0.3</v>
      </c>
      <c r="P355" s="74">
        <v>2320</v>
      </c>
      <c r="Q355" s="74">
        <v>7.5</v>
      </c>
      <c r="R355" s="74">
        <v>11.8</v>
      </c>
      <c r="S355" s="74">
        <v>66.3</v>
      </c>
      <c r="T355" s="74">
        <v>75.7</v>
      </c>
      <c r="U355" s="74">
        <v>80.7</v>
      </c>
      <c r="V355" s="74">
        <v>4390</v>
      </c>
      <c r="W355" s="74">
        <v>0.3</v>
      </c>
      <c r="X355" s="74">
        <v>4375</v>
      </c>
      <c r="Y355" s="74">
        <v>6.4</v>
      </c>
      <c r="Z355" s="74">
        <v>11.3</v>
      </c>
      <c r="AA355" s="74">
        <v>65.7</v>
      </c>
      <c r="AB355" s="74">
        <v>77.099999999999994</v>
      </c>
      <c r="AC355" s="74">
        <v>82.3</v>
      </c>
    </row>
    <row r="356" spans="1:29" x14ac:dyDescent="0.3">
      <c r="A356" s="74" t="s">
        <v>297</v>
      </c>
      <c r="B356" s="74">
        <v>139</v>
      </c>
      <c r="C356" s="74">
        <v>10007775</v>
      </c>
      <c r="D356" s="74" t="s">
        <v>27</v>
      </c>
      <c r="E356" s="74" t="s">
        <v>205</v>
      </c>
      <c r="F356" s="74">
        <v>1285</v>
      </c>
      <c r="G356" s="74">
        <v>0.9</v>
      </c>
      <c r="H356" s="74">
        <v>1270</v>
      </c>
      <c r="I356" s="74">
        <v>6.4</v>
      </c>
      <c r="J356" s="74">
        <v>11.9</v>
      </c>
      <c r="K356" s="74">
        <v>53.7</v>
      </c>
      <c r="L356" s="74">
        <v>70.8</v>
      </c>
      <c r="M356" s="74">
        <v>81.8</v>
      </c>
      <c r="N356" s="74">
        <v>1190</v>
      </c>
      <c r="O356" s="74">
        <v>0.8</v>
      </c>
      <c r="P356" s="74">
        <v>1180</v>
      </c>
      <c r="Q356" s="74">
        <v>5.9</v>
      </c>
      <c r="R356" s="74">
        <v>10.7</v>
      </c>
      <c r="S356" s="74">
        <v>55.7</v>
      </c>
      <c r="T356" s="74">
        <v>69.900000000000006</v>
      </c>
      <c r="U356" s="74">
        <v>83.4</v>
      </c>
      <c r="V356" s="74">
        <v>2475</v>
      </c>
      <c r="W356" s="74">
        <v>0.8</v>
      </c>
      <c r="X356" s="74">
        <v>2455</v>
      </c>
      <c r="Y356" s="74">
        <v>6.2</v>
      </c>
      <c r="Z356" s="74">
        <v>11.3</v>
      </c>
      <c r="AA356" s="74">
        <v>54.7</v>
      </c>
      <c r="AB356" s="74">
        <v>70.3</v>
      </c>
      <c r="AC356" s="74">
        <v>82.6</v>
      </c>
    </row>
    <row r="357" spans="1:29" x14ac:dyDescent="0.3">
      <c r="A357" s="74" t="s">
        <v>297</v>
      </c>
      <c r="B357" s="74">
        <v>30</v>
      </c>
      <c r="C357" s="74">
        <v>10005389</v>
      </c>
      <c r="D357" s="74" t="s">
        <v>27</v>
      </c>
      <c r="E357" s="74" t="s">
        <v>207</v>
      </c>
      <c r="F357" s="74">
        <v>170</v>
      </c>
      <c r="G357" s="74">
        <v>0</v>
      </c>
      <c r="H357" s="74">
        <v>170</v>
      </c>
      <c r="I357" s="74" t="s">
        <v>396</v>
      </c>
      <c r="J357" s="74" t="s">
        <v>396</v>
      </c>
      <c r="K357" s="74">
        <v>76.900000000000006</v>
      </c>
      <c r="L357" s="74">
        <v>79.3</v>
      </c>
      <c r="M357" s="74">
        <v>81.099999999999994</v>
      </c>
      <c r="N357" s="74">
        <v>215</v>
      </c>
      <c r="O357" s="74">
        <v>0.5</v>
      </c>
      <c r="P357" s="74">
        <v>215</v>
      </c>
      <c r="Q357" s="74" t="s">
        <v>396</v>
      </c>
      <c r="R357" s="74" t="s">
        <v>396</v>
      </c>
      <c r="S357" s="74">
        <v>75.2</v>
      </c>
      <c r="T357" s="74">
        <v>76.599999999999994</v>
      </c>
      <c r="U357" s="74">
        <v>78.5</v>
      </c>
      <c r="V357" s="74">
        <v>385</v>
      </c>
      <c r="W357" s="74">
        <v>0.3</v>
      </c>
      <c r="X357" s="74">
        <v>385</v>
      </c>
      <c r="Y357" s="74">
        <v>6.8</v>
      </c>
      <c r="Z357" s="74">
        <v>13.6</v>
      </c>
      <c r="AA357" s="74">
        <v>76</v>
      </c>
      <c r="AB357" s="74">
        <v>77.8</v>
      </c>
      <c r="AC357" s="74">
        <v>79.599999999999994</v>
      </c>
    </row>
    <row r="358" spans="1:29" x14ac:dyDescent="0.3">
      <c r="A358" s="74" t="s">
        <v>297</v>
      </c>
      <c r="B358" s="74">
        <v>157</v>
      </c>
      <c r="C358" s="74">
        <v>10007802</v>
      </c>
      <c r="D358" s="74" t="s">
        <v>49</v>
      </c>
      <c r="E358" s="74" t="s">
        <v>209</v>
      </c>
      <c r="F358" s="74">
        <v>1085</v>
      </c>
      <c r="G358" s="74">
        <v>0.5</v>
      </c>
      <c r="H358" s="74">
        <v>1080</v>
      </c>
      <c r="I358" s="74">
        <v>4.9000000000000004</v>
      </c>
      <c r="J358" s="74">
        <v>10.8</v>
      </c>
      <c r="K358" s="74">
        <v>63.3</v>
      </c>
      <c r="L358" s="74">
        <v>77.599999999999994</v>
      </c>
      <c r="M358" s="74">
        <v>84.3</v>
      </c>
      <c r="N358" s="74">
        <v>970</v>
      </c>
      <c r="O358" s="74">
        <v>0.5</v>
      </c>
      <c r="P358" s="74">
        <v>965</v>
      </c>
      <c r="Q358" s="74">
        <v>7.3</v>
      </c>
      <c r="R358" s="74">
        <v>12</v>
      </c>
      <c r="S358" s="74">
        <v>64.099999999999994</v>
      </c>
      <c r="T358" s="74">
        <v>74.7</v>
      </c>
      <c r="U358" s="74">
        <v>80.7</v>
      </c>
      <c r="V358" s="74">
        <v>2055</v>
      </c>
      <c r="W358" s="74">
        <v>0.5</v>
      </c>
      <c r="X358" s="74">
        <v>2045</v>
      </c>
      <c r="Y358" s="74">
        <v>6</v>
      </c>
      <c r="Z358" s="74">
        <v>11.4</v>
      </c>
      <c r="AA358" s="74">
        <v>63.7</v>
      </c>
      <c r="AB358" s="74">
        <v>76.2</v>
      </c>
      <c r="AC358" s="74">
        <v>82.6</v>
      </c>
    </row>
    <row r="359" spans="1:29" x14ac:dyDescent="0.3">
      <c r="A359" s="74" t="s">
        <v>297</v>
      </c>
      <c r="B359" s="74">
        <v>31</v>
      </c>
      <c r="C359" s="74">
        <v>10007776</v>
      </c>
      <c r="D359" s="74" t="s">
        <v>27</v>
      </c>
      <c r="E359" s="74" t="s">
        <v>211</v>
      </c>
      <c r="F359" s="74">
        <v>1320</v>
      </c>
      <c r="G359" s="74">
        <v>1.1000000000000001</v>
      </c>
      <c r="H359" s="74">
        <v>1305</v>
      </c>
      <c r="I359" s="74" t="s">
        <v>396</v>
      </c>
      <c r="J359" s="74" t="s">
        <v>396</v>
      </c>
      <c r="K359" s="74">
        <v>64.7</v>
      </c>
      <c r="L359" s="74">
        <v>75.2</v>
      </c>
      <c r="M359" s="74">
        <v>81</v>
      </c>
      <c r="N359" s="74">
        <v>420</v>
      </c>
      <c r="O359" s="74">
        <v>0.2</v>
      </c>
      <c r="P359" s="74">
        <v>420</v>
      </c>
      <c r="Q359" s="74" t="s">
        <v>396</v>
      </c>
      <c r="R359" s="74" t="s">
        <v>396</v>
      </c>
      <c r="S359" s="74">
        <v>63.6</v>
      </c>
      <c r="T359" s="74">
        <v>72.099999999999994</v>
      </c>
      <c r="U359" s="74">
        <v>78.099999999999994</v>
      </c>
      <c r="V359" s="74">
        <v>1740</v>
      </c>
      <c r="W359" s="74">
        <v>0.9</v>
      </c>
      <c r="X359" s="74">
        <v>1725</v>
      </c>
      <c r="Y359" s="74">
        <v>6.4</v>
      </c>
      <c r="Z359" s="74">
        <v>13.3</v>
      </c>
      <c r="AA359" s="74">
        <v>64.400000000000006</v>
      </c>
      <c r="AB359" s="74">
        <v>74.400000000000006</v>
      </c>
      <c r="AC359" s="74">
        <v>80.3</v>
      </c>
    </row>
    <row r="360" spans="1:29" x14ac:dyDescent="0.3">
      <c r="A360" s="74" t="s">
        <v>297</v>
      </c>
      <c r="B360" s="74">
        <v>32</v>
      </c>
      <c r="C360" s="74">
        <v>10005523</v>
      </c>
      <c r="D360" s="74" t="s">
        <v>27</v>
      </c>
      <c r="E360" s="74" t="s">
        <v>213</v>
      </c>
      <c r="F360" s="74">
        <v>105</v>
      </c>
      <c r="G360" s="74">
        <v>0.9</v>
      </c>
      <c r="H360" s="74">
        <v>105</v>
      </c>
      <c r="I360" s="74" t="s">
        <v>396</v>
      </c>
      <c r="J360" s="74" t="s">
        <v>396</v>
      </c>
      <c r="K360" s="74" t="s">
        <v>396</v>
      </c>
      <c r="L360" s="74" t="s">
        <v>396</v>
      </c>
      <c r="M360" s="74">
        <v>82.1</v>
      </c>
      <c r="N360" s="74">
        <v>75</v>
      </c>
      <c r="O360" s="74">
        <v>1.4</v>
      </c>
      <c r="P360" s="74">
        <v>70</v>
      </c>
      <c r="Q360" s="74" t="s">
        <v>396</v>
      </c>
      <c r="R360" s="74" t="s">
        <v>396</v>
      </c>
      <c r="S360" s="74" t="s">
        <v>396</v>
      </c>
      <c r="T360" s="74" t="s">
        <v>396</v>
      </c>
      <c r="U360" s="74">
        <v>86.1</v>
      </c>
      <c r="V360" s="74">
        <v>180</v>
      </c>
      <c r="W360" s="74">
        <v>1.1000000000000001</v>
      </c>
      <c r="X360" s="74">
        <v>180</v>
      </c>
      <c r="Y360" s="74">
        <v>2.8</v>
      </c>
      <c r="Z360" s="74">
        <v>13.5</v>
      </c>
      <c r="AA360" s="74">
        <v>80.3</v>
      </c>
      <c r="AB360" s="74">
        <v>82</v>
      </c>
      <c r="AC360" s="74">
        <v>83.7</v>
      </c>
    </row>
    <row r="361" spans="1:29" x14ac:dyDescent="0.3">
      <c r="A361" s="74" t="s">
        <v>297</v>
      </c>
      <c r="B361" s="74">
        <v>33</v>
      </c>
      <c r="C361" s="74">
        <v>10007835</v>
      </c>
      <c r="D361" s="74" t="s">
        <v>27</v>
      </c>
      <c r="E361" s="74" t="s">
        <v>215</v>
      </c>
      <c r="F361" s="74">
        <v>15</v>
      </c>
      <c r="G361" s="74" t="s">
        <v>396</v>
      </c>
      <c r="H361" s="74" t="s">
        <v>396</v>
      </c>
      <c r="I361" s="74" t="s">
        <v>396</v>
      </c>
      <c r="J361" s="74" t="s">
        <v>396</v>
      </c>
      <c r="K361" s="74" t="s">
        <v>396</v>
      </c>
      <c r="L361" s="74" t="s">
        <v>396</v>
      </c>
      <c r="M361" s="74" t="s">
        <v>396</v>
      </c>
      <c r="N361" s="74">
        <v>35</v>
      </c>
      <c r="O361" s="74" t="s">
        <v>396</v>
      </c>
      <c r="P361" s="74" t="s">
        <v>396</v>
      </c>
      <c r="Q361" s="74" t="s">
        <v>396</v>
      </c>
      <c r="R361" s="74" t="s">
        <v>396</v>
      </c>
      <c r="S361" s="74" t="s">
        <v>396</v>
      </c>
      <c r="T361" s="74" t="s">
        <v>396</v>
      </c>
      <c r="U361" s="74" t="s">
        <v>396</v>
      </c>
      <c r="V361" s="74">
        <v>50</v>
      </c>
      <c r="W361" s="74">
        <v>2</v>
      </c>
      <c r="X361" s="74">
        <v>50</v>
      </c>
      <c r="Y361" s="74" t="s">
        <v>396</v>
      </c>
      <c r="Z361" s="74" t="s">
        <v>396</v>
      </c>
      <c r="AA361" s="74">
        <v>52</v>
      </c>
      <c r="AB361" s="74">
        <v>80</v>
      </c>
      <c r="AC361" s="74">
        <v>88</v>
      </c>
    </row>
    <row r="362" spans="1:29" x14ac:dyDescent="0.3">
      <c r="A362" s="74" t="s">
        <v>297</v>
      </c>
      <c r="B362" s="74">
        <v>195</v>
      </c>
      <c r="C362" s="74">
        <v>10005545</v>
      </c>
      <c r="D362" s="74" t="s">
        <v>19</v>
      </c>
      <c r="E362" s="74" t="s">
        <v>217</v>
      </c>
      <c r="F362" s="74">
        <v>135</v>
      </c>
      <c r="G362" s="74">
        <v>0</v>
      </c>
      <c r="H362" s="74">
        <v>135</v>
      </c>
      <c r="I362" s="74" t="s">
        <v>396</v>
      </c>
      <c r="J362" s="74" t="s">
        <v>396</v>
      </c>
      <c r="K362" s="74">
        <v>65.400000000000006</v>
      </c>
      <c r="L362" s="74">
        <v>77.900000000000006</v>
      </c>
      <c r="M362" s="74">
        <v>80.900000000000006</v>
      </c>
      <c r="N362" s="74">
        <v>130</v>
      </c>
      <c r="O362" s="74">
        <v>0</v>
      </c>
      <c r="P362" s="74">
        <v>130</v>
      </c>
      <c r="Q362" s="74" t="s">
        <v>396</v>
      </c>
      <c r="R362" s="74" t="s">
        <v>396</v>
      </c>
      <c r="S362" s="74">
        <v>71.5</v>
      </c>
      <c r="T362" s="74">
        <v>80.8</v>
      </c>
      <c r="U362" s="74">
        <v>86.2</v>
      </c>
      <c r="V362" s="74">
        <v>265</v>
      </c>
      <c r="W362" s="74">
        <v>0</v>
      </c>
      <c r="X362" s="74">
        <v>265</v>
      </c>
      <c r="Y362" s="74">
        <v>6.8</v>
      </c>
      <c r="Z362" s="74">
        <v>9.8000000000000007</v>
      </c>
      <c r="AA362" s="74">
        <v>68.400000000000006</v>
      </c>
      <c r="AB362" s="74">
        <v>79.3</v>
      </c>
      <c r="AC362" s="74">
        <v>83.5</v>
      </c>
    </row>
    <row r="363" spans="1:29" x14ac:dyDescent="0.3">
      <c r="A363" s="74" t="s">
        <v>297</v>
      </c>
      <c r="B363" s="74">
        <v>3</v>
      </c>
      <c r="C363" s="74">
        <v>10007777</v>
      </c>
      <c r="D363" s="74" t="s">
        <v>27</v>
      </c>
      <c r="E363" s="74" t="s">
        <v>219</v>
      </c>
      <c r="F363" s="74" t="s">
        <v>13</v>
      </c>
      <c r="G363" s="74" t="s">
        <v>13</v>
      </c>
      <c r="H363" s="74" t="s">
        <v>13</v>
      </c>
      <c r="I363" s="74" t="s">
        <v>13</v>
      </c>
      <c r="J363" s="74" t="s">
        <v>13</v>
      </c>
      <c r="K363" s="74" t="s">
        <v>13</v>
      </c>
      <c r="L363" s="74" t="s">
        <v>13</v>
      </c>
      <c r="M363" s="74" t="s">
        <v>13</v>
      </c>
      <c r="N363" s="74" t="s">
        <v>13</v>
      </c>
      <c r="O363" s="74" t="s">
        <v>13</v>
      </c>
      <c r="P363" s="74" t="s">
        <v>13</v>
      </c>
      <c r="Q363" s="74" t="s">
        <v>13</v>
      </c>
      <c r="R363" s="74" t="s">
        <v>13</v>
      </c>
      <c r="S363" s="74" t="s">
        <v>13</v>
      </c>
      <c r="T363" s="74" t="s">
        <v>13</v>
      </c>
      <c r="U363" s="74" t="s">
        <v>13</v>
      </c>
      <c r="V363" s="74" t="s">
        <v>13</v>
      </c>
      <c r="W363" s="74" t="s">
        <v>13</v>
      </c>
      <c r="X363" s="74" t="s">
        <v>13</v>
      </c>
      <c r="Y363" s="74" t="s">
        <v>13</v>
      </c>
      <c r="Z363" s="74" t="s">
        <v>13</v>
      </c>
      <c r="AA363" s="74" t="s">
        <v>13</v>
      </c>
      <c r="AB363" s="74" t="s">
        <v>13</v>
      </c>
      <c r="AC363" s="74" t="s">
        <v>13</v>
      </c>
    </row>
    <row r="364" spans="1:29" x14ac:dyDescent="0.3">
      <c r="A364" s="74" t="s">
        <v>297</v>
      </c>
      <c r="B364" s="74">
        <v>34</v>
      </c>
      <c r="C364" s="74">
        <v>10007778</v>
      </c>
      <c r="D364" s="74" t="s">
        <v>27</v>
      </c>
      <c r="E364" s="74" t="s">
        <v>221</v>
      </c>
      <c r="F364" s="74">
        <v>20</v>
      </c>
      <c r="G364" s="74" t="s">
        <v>396</v>
      </c>
      <c r="H364" s="74" t="s">
        <v>396</v>
      </c>
      <c r="I364" s="74" t="s">
        <v>396</v>
      </c>
      <c r="J364" s="74" t="s">
        <v>396</v>
      </c>
      <c r="K364" s="74" t="s">
        <v>396</v>
      </c>
      <c r="L364" s="74" t="s">
        <v>396</v>
      </c>
      <c r="M364" s="74" t="s">
        <v>396</v>
      </c>
      <c r="N364" s="74">
        <v>25</v>
      </c>
      <c r="O364" s="74" t="s">
        <v>396</v>
      </c>
      <c r="P364" s="74" t="s">
        <v>396</v>
      </c>
      <c r="Q364" s="74" t="s">
        <v>396</v>
      </c>
      <c r="R364" s="74" t="s">
        <v>396</v>
      </c>
      <c r="S364" s="74" t="s">
        <v>396</v>
      </c>
      <c r="T364" s="74" t="s">
        <v>396</v>
      </c>
      <c r="U364" s="74" t="s">
        <v>396</v>
      </c>
      <c r="V364" s="74">
        <v>50</v>
      </c>
      <c r="W364" s="74">
        <v>4.2</v>
      </c>
      <c r="X364" s="74">
        <v>45</v>
      </c>
      <c r="Y364" s="74" t="s">
        <v>396</v>
      </c>
      <c r="Z364" s="74" t="s">
        <v>396</v>
      </c>
      <c r="AA364" s="74">
        <v>34.799999999999997</v>
      </c>
      <c r="AB364" s="74">
        <v>76.099999999999994</v>
      </c>
      <c r="AC364" s="74">
        <v>91.3</v>
      </c>
    </row>
    <row r="365" spans="1:29" x14ac:dyDescent="0.3">
      <c r="A365" s="74" t="s">
        <v>297</v>
      </c>
      <c r="B365" s="74">
        <v>10</v>
      </c>
      <c r="C365" s="74">
        <v>10007816</v>
      </c>
      <c r="D365" s="74" t="s">
        <v>27</v>
      </c>
      <c r="E365" s="74" t="s">
        <v>223</v>
      </c>
      <c r="F365" s="74">
        <v>120</v>
      </c>
      <c r="G365" s="74">
        <v>0.8</v>
      </c>
      <c r="H365" s="74">
        <v>120</v>
      </c>
      <c r="I365" s="74">
        <v>7.5</v>
      </c>
      <c r="J365" s="74">
        <v>12.5</v>
      </c>
      <c r="K365" s="74" t="s">
        <v>396</v>
      </c>
      <c r="L365" s="74" t="s">
        <v>396</v>
      </c>
      <c r="M365" s="74">
        <v>80</v>
      </c>
      <c r="N365" s="74">
        <v>75</v>
      </c>
      <c r="O365" s="74">
        <v>0</v>
      </c>
      <c r="P365" s="74">
        <v>75</v>
      </c>
      <c r="Q365" s="74">
        <v>4.0999999999999996</v>
      </c>
      <c r="R365" s="74">
        <v>6.8</v>
      </c>
      <c r="S365" s="74" t="s">
        <v>396</v>
      </c>
      <c r="T365" s="74" t="s">
        <v>396</v>
      </c>
      <c r="U365" s="74">
        <v>89.2</v>
      </c>
      <c r="V365" s="74">
        <v>195</v>
      </c>
      <c r="W365" s="74">
        <v>0.5</v>
      </c>
      <c r="X365" s="74">
        <v>195</v>
      </c>
      <c r="Y365" s="74">
        <v>6.2</v>
      </c>
      <c r="Z365" s="74">
        <v>10.3</v>
      </c>
      <c r="AA365" s="74">
        <v>73.2</v>
      </c>
      <c r="AB365" s="74">
        <v>80.400000000000006</v>
      </c>
      <c r="AC365" s="74">
        <v>83.5</v>
      </c>
    </row>
    <row r="366" spans="1:29" x14ac:dyDescent="0.3">
      <c r="A366" s="74" t="s">
        <v>297</v>
      </c>
      <c r="B366" s="74">
        <v>141</v>
      </c>
      <c r="C366" s="74">
        <v>10005553</v>
      </c>
      <c r="D366" s="74" t="s">
        <v>49</v>
      </c>
      <c r="E366" s="74" t="s">
        <v>225</v>
      </c>
      <c r="F366" s="74">
        <v>900</v>
      </c>
      <c r="G366" s="74">
        <v>1.2</v>
      </c>
      <c r="H366" s="74">
        <v>890</v>
      </c>
      <c r="I366" s="74">
        <v>5.0999999999999996</v>
      </c>
      <c r="J366" s="74">
        <v>11.6</v>
      </c>
      <c r="K366" s="74">
        <v>54</v>
      </c>
      <c r="L366" s="74">
        <v>72.400000000000006</v>
      </c>
      <c r="M366" s="74">
        <v>83.4</v>
      </c>
      <c r="N366" s="74">
        <v>580</v>
      </c>
      <c r="O366" s="74">
        <v>1.7</v>
      </c>
      <c r="P366" s="74">
        <v>570</v>
      </c>
      <c r="Q366" s="74">
        <v>7.2</v>
      </c>
      <c r="R366" s="74">
        <v>12.6</v>
      </c>
      <c r="S366" s="74">
        <v>49</v>
      </c>
      <c r="T366" s="74">
        <v>65.7</v>
      </c>
      <c r="U366" s="74">
        <v>80.2</v>
      </c>
      <c r="V366" s="74">
        <v>1485</v>
      </c>
      <c r="W366" s="74">
        <v>1.4</v>
      </c>
      <c r="X366" s="74">
        <v>1460</v>
      </c>
      <c r="Y366" s="74">
        <v>5.9</v>
      </c>
      <c r="Z366" s="74">
        <v>12</v>
      </c>
      <c r="AA366" s="74">
        <v>52.1</v>
      </c>
      <c r="AB366" s="74">
        <v>69.8</v>
      </c>
      <c r="AC366" s="74">
        <v>82.1</v>
      </c>
    </row>
    <row r="367" spans="1:29" x14ac:dyDescent="0.3">
      <c r="A367" s="74" t="s">
        <v>297</v>
      </c>
      <c r="B367" s="74">
        <v>35</v>
      </c>
      <c r="C367" s="74">
        <v>10007837</v>
      </c>
      <c r="D367" s="74" t="s">
        <v>39</v>
      </c>
      <c r="E367" s="74" t="s">
        <v>227</v>
      </c>
      <c r="F367" s="74">
        <v>40</v>
      </c>
      <c r="G367" s="74">
        <v>0</v>
      </c>
      <c r="H367" s="74">
        <v>40</v>
      </c>
      <c r="I367" s="74" t="s">
        <v>396</v>
      </c>
      <c r="J367" s="74" t="s">
        <v>396</v>
      </c>
      <c r="K367" s="74">
        <v>52.5</v>
      </c>
      <c r="L367" s="74">
        <v>85</v>
      </c>
      <c r="M367" s="74">
        <v>95</v>
      </c>
      <c r="N367" s="74">
        <v>50</v>
      </c>
      <c r="O367" s="74">
        <v>2</v>
      </c>
      <c r="P367" s="74">
        <v>50</v>
      </c>
      <c r="Q367" s="74" t="s">
        <v>396</v>
      </c>
      <c r="R367" s="74" t="s">
        <v>396</v>
      </c>
      <c r="S367" s="74">
        <v>50</v>
      </c>
      <c r="T367" s="74">
        <v>75</v>
      </c>
      <c r="U367" s="74">
        <v>87.5</v>
      </c>
      <c r="V367" s="74">
        <v>90</v>
      </c>
      <c r="W367" s="74">
        <v>1.1000000000000001</v>
      </c>
      <c r="X367" s="74">
        <v>90</v>
      </c>
      <c r="Y367" s="74">
        <v>5.7</v>
      </c>
      <c r="Z367" s="74">
        <v>3.4</v>
      </c>
      <c r="AA367" s="74">
        <v>51.1</v>
      </c>
      <c r="AB367" s="74">
        <v>79.5</v>
      </c>
      <c r="AC367" s="74">
        <v>90.9</v>
      </c>
    </row>
    <row r="368" spans="1:29" x14ac:dyDescent="0.3">
      <c r="A368" s="74" t="s">
        <v>297</v>
      </c>
      <c r="B368" s="74">
        <v>143</v>
      </c>
      <c r="C368" s="74">
        <v>10007779</v>
      </c>
      <c r="D368" s="74" t="s">
        <v>27</v>
      </c>
      <c r="E368" s="74" t="s">
        <v>229</v>
      </c>
      <c r="F368" s="74">
        <v>200</v>
      </c>
      <c r="G368" s="74">
        <v>0.5</v>
      </c>
      <c r="H368" s="74">
        <v>200</v>
      </c>
      <c r="I368" s="74" t="s">
        <v>396</v>
      </c>
      <c r="J368" s="74" t="s">
        <v>396</v>
      </c>
      <c r="K368" s="74">
        <v>67.5</v>
      </c>
      <c r="L368" s="74">
        <v>77</v>
      </c>
      <c r="M368" s="74">
        <v>84</v>
      </c>
      <c r="N368" s="74">
        <v>60</v>
      </c>
      <c r="O368" s="74">
        <v>0</v>
      </c>
      <c r="P368" s="74">
        <v>60</v>
      </c>
      <c r="Q368" s="74">
        <v>5</v>
      </c>
      <c r="R368" s="74">
        <v>8.3000000000000007</v>
      </c>
      <c r="S368" s="74">
        <v>53.3</v>
      </c>
      <c r="T368" s="74">
        <v>76.7</v>
      </c>
      <c r="U368" s="74">
        <v>86.7</v>
      </c>
      <c r="V368" s="74">
        <v>260</v>
      </c>
      <c r="W368" s="74">
        <v>0.4</v>
      </c>
      <c r="X368" s="74">
        <v>260</v>
      </c>
      <c r="Y368" s="74" t="s">
        <v>396</v>
      </c>
      <c r="Z368" s="74" t="s">
        <v>396</v>
      </c>
      <c r="AA368" s="74">
        <v>64.2</v>
      </c>
      <c r="AB368" s="74">
        <v>76.900000000000006</v>
      </c>
      <c r="AC368" s="74">
        <v>84.6</v>
      </c>
    </row>
    <row r="369" spans="1:29" x14ac:dyDescent="0.3">
      <c r="A369" s="74" t="s">
        <v>297</v>
      </c>
      <c r="B369" s="74">
        <v>145</v>
      </c>
      <c r="C369" s="74">
        <v>10007782</v>
      </c>
      <c r="D369" s="74" t="s">
        <v>27</v>
      </c>
      <c r="E369" s="74" t="s">
        <v>231</v>
      </c>
      <c r="F369" s="74">
        <v>370</v>
      </c>
      <c r="G369" s="74">
        <v>3.5</v>
      </c>
      <c r="H369" s="74">
        <v>360</v>
      </c>
      <c r="I369" s="74" t="s">
        <v>396</v>
      </c>
      <c r="J369" s="74" t="s">
        <v>396</v>
      </c>
      <c r="K369" s="74" t="s">
        <v>396</v>
      </c>
      <c r="L369" s="74" t="s">
        <v>396</v>
      </c>
      <c r="M369" s="74" t="s">
        <v>396</v>
      </c>
      <c r="N369" s="74">
        <v>260</v>
      </c>
      <c r="O369" s="74">
        <v>1.2</v>
      </c>
      <c r="P369" s="74">
        <v>255</v>
      </c>
      <c r="Q369" s="74" t="s">
        <v>396</v>
      </c>
      <c r="R369" s="74" t="s">
        <v>396</v>
      </c>
      <c r="S369" s="74" t="s">
        <v>396</v>
      </c>
      <c r="T369" s="74" t="s">
        <v>396</v>
      </c>
      <c r="U369" s="74" t="s">
        <v>396</v>
      </c>
      <c r="V369" s="74">
        <v>630</v>
      </c>
      <c r="W369" s="74">
        <v>2.5</v>
      </c>
      <c r="X369" s="74">
        <v>615</v>
      </c>
      <c r="Y369" s="74" t="s">
        <v>396</v>
      </c>
      <c r="Z369" s="74" t="s">
        <v>396</v>
      </c>
      <c r="AA369" s="74">
        <v>63.3</v>
      </c>
      <c r="AB369" s="74">
        <v>80.5</v>
      </c>
      <c r="AC369" s="74">
        <v>88.3</v>
      </c>
    </row>
    <row r="370" spans="1:29" x14ac:dyDescent="0.3">
      <c r="A370" s="74" t="s">
        <v>297</v>
      </c>
      <c r="B370" s="74">
        <v>39</v>
      </c>
      <c r="C370" s="74">
        <v>10007843</v>
      </c>
      <c r="D370" s="74" t="s">
        <v>27</v>
      </c>
      <c r="E370" s="74" t="s">
        <v>233</v>
      </c>
      <c r="F370" s="74">
        <v>570</v>
      </c>
      <c r="G370" s="74">
        <v>0.5</v>
      </c>
      <c r="H370" s="74">
        <v>565</v>
      </c>
      <c r="I370" s="74">
        <v>7.1</v>
      </c>
      <c r="J370" s="74">
        <v>9</v>
      </c>
      <c r="K370" s="74">
        <v>68.099999999999994</v>
      </c>
      <c r="L370" s="74">
        <v>79</v>
      </c>
      <c r="M370" s="74">
        <v>84</v>
      </c>
      <c r="N370" s="74">
        <v>360</v>
      </c>
      <c r="O370" s="74">
        <v>1.4</v>
      </c>
      <c r="P370" s="74">
        <v>355</v>
      </c>
      <c r="Q370" s="74">
        <v>7.6</v>
      </c>
      <c r="R370" s="74">
        <v>11.3</v>
      </c>
      <c r="S370" s="74">
        <v>64.099999999999994</v>
      </c>
      <c r="T370" s="74">
        <v>76.599999999999994</v>
      </c>
      <c r="U370" s="74">
        <v>81.099999999999994</v>
      </c>
      <c r="V370" s="74">
        <v>930</v>
      </c>
      <c r="W370" s="74">
        <v>0.9</v>
      </c>
      <c r="X370" s="74">
        <v>920</v>
      </c>
      <c r="Y370" s="74">
        <v>7.3</v>
      </c>
      <c r="Z370" s="74">
        <v>9.9</v>
      </c>
      <c r="AA370" s="74">
        <v>66.599999999999994</v>
      </c>
      <c r="AB370" s="74">
        <v>78.099999999999994</v>
      </c>
      <c r="AC370" s="74">
        <v>82.8</v>
      </c>
    </row>
    <row r="371" spans="1:29" x14ac:dyDescent="0.3">
      <c r="A371" s="74" t="s">
        <v>297</v>
      </c>
      <c r="B371" s="74">
        <v>158</v>
      </c>
      <c r="C371" s="74">
        <v>10007156</v>
      </c>
      <c r="D371" s="74" t="s">
        <v>39</v>
      </c>
      <c r="E371" s="74" t="s">
        <v>235</v>
      </c>
      <c r="F371" s="74">
        <v>1870</v>
      </c>
      <c r="G371" s="74">
        <v>1.1000000000000001</v>
      </c>
      <c r="H371" s="74">
        <v>1850</v>
      </c>
      <c r="I371" s="74">
        <v>7.1</v>
      </c>
      <c r="J371" s="74">
        <v>10.7</v>
      </c>
      <c r="K371" s="74">
        <v>65.5</v>
      </c>
      <c r="L371" s="74">
        <v>77.400000000000006</v>
      </c>
      <c r="M371" s="74">
        <v>82.2</v>
      </c>
      <c r="N371" s="74">
        <v>1465</v>
      </c>
      <c r="O371" s="74">
        <v>1</v>
      </c>
      <c r="P371" s="74">
        <v>1450</v>
      </c>
      <c r="Q371" s="74">
        <v>7.5</v>
      </c>
      <c r="R371" s="74">
        <v>10.7</v>
      </c>
      <c r="S371" s="74">
        <v>66.599999999999994</v>
      </c>
      <c r="T371" s="74">
        <v>76.099999999999994</v>
      </c>
      <c r="U371" s="74">
        <v>81.8</v>
      </c>
      <c r="V371" s="74">
        <v>3335</v>
      </c>
      <c r="W371" s="74">
        <v>1</v>
      </c>
      <c r="X371" s="74">
        <v>3300</v>
      </c>
      <c r="Y371" s="74">
        <v>7.3</v>
      </c>
      <c r="Z371" s="74">
        <v>10.7</v>
      </c>
      <c r="AA371" s="74">
        <v>65.900000000000006</v>
      </c>
      <c r="AB371" s="74">
        <v>76.8</v>
      </c>
      <c r="AC371" s="74">
        <v>82</v>
      </c>
    </row>
    <row r="372" spans="1:29" x14ac:dyDescent="0.3">
      <c r="A372" s="74" t="s">
        <v>297</v>
      </c>
      <c r="B372" s="74">
        <v>146</v>
      </c>
      <c r="C372" s="74">
        <v>10007780</v>
      </c>
      <c r="D372" s="74" t="s">
        <v>27</v>
      </c>
      <c r="E372" s="74" t="s">
        <v>237</v>
      </c>
      <c r="F372" s="74">
        <v>285</v>
      </c>
      <c r="G372" s="74">
        <v>1.4</v>
      </c>
      <c r="H372" s="74">
        <v>280</v>
      </c>
      <c r="I372" s="74">
        <v>15.3</v>
      </c>
      <c r="J372" s="74">
        <v>15.7</v>
      </c>
      <c r="K372" s="74">
        <v>43.4</v>
      </c>
      <c r="L372" s="74">
        <v>54.4</v>
      </c>
      <c r="M372" s="74">
        <v>69</v>
      </c>
      <c r="N372" s="74">
        <v>205</v>
      </c>
      <c r="O372" s="74">
        <v>3.4</v>
      </c>
      <c r="P372" s="74">
        <v>195</v>
      </c>
      <c r="Q372" s="74">
        <v>19.399999999999999</v>
      </c>
      <c r="R372" s="74">
        <v>17.3</v>
      </c>
      <c r="S372" s="74">
        <v>45.9</v>
      </c>
      <c r="T372" s="74">
        <v>55.1</v>
      </c>
      <c r="U372" s="74">
        <v>63.3</v>
      </c>
      <c r="V372" s="74">
        <v>490</v>
      </c>
      <c r="W372" s="74">
        <v>2.2999999999999998</v>
      </c>
      <c r="X372" s="74">
        <v>475</v>
      </c>
      <c r="Y372" s="74">
        <v>17</v>
      </c>
      <c r="Z372" s="74">
        <v>16.399999999999999</v>
      </c>
      <c r="AA372" s="74">
        <v>44.4</v>
      </c>
      <c r="AB372" s="74">
        <v>54.7</v>
      </c>
      <c r="AC372" s="74">
        <v>66.7</v>
      </c>
    </row>
    <row r="373" spans="1:29" x14ac:dyDescent="0.3">
      <c r="A373" s="74" t="s">
        <v>297</v>
      </c>
      <c r="B373" s="74">
        <v>75</v>
      </c>
      <c r="C373" s="74">
        <v>10005790</v>
      </c>
      <c r="D373" s="74" t="s">
        <v>46</v>
      </c>
      <c r="E373" s="74" t="s">
        <v>239</v>
      </c>
      <c r="F373" s="74">
        <v>3175</v>
      </c>
      <c r="G373" s="74">
        <v>0.9</v>
      </c>
      <c r="H373" s="74">
        <v>3145</v>
      </c>
      <c r="I373" s="74">
        <v>5.8</v>
      </c>
      <c r="J373" s="74">
        <v>9.8000000000000007</v>
      </c>
      <c r="K373" s="74">
        <v>67.2</v>
      </c>
      <c r="L373" s="74">
        <v>80.5</v>
      </c>
      <c r="M373" s="74">
        <v>84.5</v>
      </c>
      <c r="N373" s="74">
        <v>2620</v>
      </c>
      <c r="O373" s="74">
        <v>0.4</v>
      </c>
      <c r="P373" s="74">
        <v>2610</v>
      </c>
      <c r="Q373" s="74">
        <v>6.6</v>
      </c>
      <c r="R373" s="74">
        <v>10.9</v>
      </c>
      <c r="S373" s="74">
        <v>71.900000000000006</v>
      </c>
      <c r="T373" s="74">
        <v>78.900000000000006</v>
      </c>
      <c r="U373" s="74">
        <v>82.4</v>
      </c>
      <c r="V373" s="74">
        <v>5790</v>
      </c>
      <c r="W373" s="74">
        <v>0.6</v>
      </c>
      <c r="X373" s="74">
        <v>5755</v>
      </c>
      <c r="Y373" s="74">
        <v>6.2</v>
      </c>
      <c r="Z373" s="74">
        <v>10.3</v>
      </c>
      <c r="AA373" s="74">
        <v>69.3</v>
      </c>
      <c r="AB373" s="74">
        <v>79.7</v>
      </c>
      <c r="AC373" s="74">
        <v>83.5</v>
      </c>
    </row>
    <row r="374" spans="1:29" x14ac:dyDescent="0.3">
      <c r="A374" s="74" t="s">
        <v>297</v>
      </c>
      <c r="B374" s="74">
        <v>159</v>
      </c>
      <c r="C374" s="74">
        <v>10007157</v>
      </c>
      <c r="D374" s="74" t="s">
        <v>46</v>
      </c>
      <c r="E374" s="74" t="s">
        <v>241</v>
      </c>
      <c r="F374" s="74">
        <v>1985</v>
      </c>
      <c r="G374" s="74">
        <v>0.5</v>
      </c>
      <c r="H374" s="74">
        <v>1975</v>
      </c>
      <c r="I374" s="74">
        <v>5.7</v>
      </c>
      <c r="J374" s="74">
        <v>9.4</v>
      </c>
      <c r="K374" s="74">
        <v>55.9</v>
      </c>
      <c r="L374" s="74">
        <v>75.400000000000006</v>
      </c>
      <c r="M374" s="74">
        <v>85</v>
      </c>
      <c r="N374" s="74">
        <v>1910</v>
      </c>
      <c r="O374" s="74">
        <v>0.7</v>
      </c>
      <c r="P374" s="74">
        <v>1895</v>
      </c>
      <c r="Q374" s="74">
        <v>7.1</v>
      </c>
      <c r="R374" s="74">
        <v>9.3000000000000007</v>
      </c>
      <c r="S374" s="74">
        <v>57.5</v>
      </c>
      <c r="T374" s="74">
        <v>72.900000000000006</v>
      </c>
      <c r="U374" s="74">
        <v>83.6</v>
      </c>
      <c r="V374" s="74">
        <v>3895</v>
      </c>
      <c r="W374" s="74">
        <v>0.6</v>
      </c>
      <c r="X374" s="74">
        <v>3870</v>
      </c>
      <c r="Y374" s="74">
        <v>6.4</v>
      </c>
      <c r="Z374" s="74">
        <v>9.4</v>
      </c>
      <c r="AA374" s="74">
        <v>56.7</v>
      </c>
      <c r="AB374" s="74">
        <v>74.099999999999994</v>
      </c>
      <c r="AC374" s="74">
        <v>84.3</v>
      </c>
    </row>
    <row r="375" spans="1:29" x14ac:dyDescent="0.3">
      <c r="A375" s="74" t="s">
        <v>297</v>
      </c>
      <c r="B375" s="74">
        <v>37</v>
      </c>
      <c r="C375" s="74">
        <v>10006022</v>
      </c>
      <c r="D375" s="74" t="s">
        <v>49</v>
      </c>
      <c r="E375" s="74" t="s">
        <v>243</v>
      </c>
      <c r="F375" s="74">
        <v>1065</v>
      </c>
      <c r="G375" s="74">
        <v>0.5</v>
      </c>
      <c r="H375" s="74">
        <v>1060</v>
      </c>
      <c r="I375" s="74">
        <v>6.5</v>
      </c>
      <c r="J375" s="74">
        <v>13.6</v>
      </c>
      <c r="K375" s="74">
        <v>73.8</v>
      </c>
      <c r="L375" s="74">
        <v>78.2</v>
      </c>
      <c r="M375" s="74">
        <v>79.900000000000006</v>
      </c>
      <c r="N375" s="74">
        <v>1080</v>
      </c>
      <c r="O375" s="74">
        <v>1</v>
      </c>
      <c r="P375" s="74">
        <v>1070</v>
      </c>
      <c r="Q375" s="74">
        <v>6.8</v>
      </c>
      <c r="R375" s="74">
        <v>14.2</v>
      </c>
      <c r="S375" s="74">
        <v>72.7</v>
      </c>
      <c r="T375" s="74">
        <v>76.7</v>
      </c>
      <c r="U375" s="74">
        <v>79</v>
      </c>
      <c r="V375" s="74">
        <v>2150</v>
      </c>
      <c r="W375" s="74">
        <v>0.7</v>
      </c>
      <c r="X375" s="74">
        <v>2135</v>
      </c>
      <c r="Y375" s="74">
        <v>6.7</v>
      </c>
      <c r="Z375" s="74">
        <v>13.9</v>
      </c>
      <c r="AA375" s="74">
        <v>73.3</v>
      </c>
      <c r="AB375" s="74">
        <v>77.400000000000006</v>
      </c>
      <c r="AC375" s="74">
        <v>79.5</v>
      </c>
    </row>
    <row r="376" spans="1:29" x14ac:dyDescent="0.3">
      <c r="A376" s="74" t="s">
        <v>297</v>
      </c>
      <c r="B376" s="74">
        <v>160</v>
      </c>
      <c r="C376" s="74">
        <v>10007158</v>
      </c>
      <c r="D376" s="74" t="s">
        <v>49</v>
      </c>
      <c r="E376" s="74" t="s">
        <v>245</v>
      </c>
      <c r="F376" s="74">
        <v>2035</v>
      </c>
      <c r="G376" s="74">
        <v>1.6</v>
      </c>
      <c r="H376" s="74">
        <v>2005</v>
      </c>
      <c r="I376" s="74">
        <v>5.8</v>
      </c>
      <c r="J376" s="74">
        <v>9</v>
      </c>
      <c r="K376" s="74">
        <v>63.4</v>
      </c>
      <c r="L376" s="74">
        <v>78.599999999999994</v>
      </c>
      <c r="M376" s="74">
        <v>85.2</v>
      </c>
      <c r="N376" s="74">
        <v>1615</v>
      </c>
      <c r="O376" s="74">
        <v>0.7</v>
      </c>
      <c r="P376" s="74">
        <v>1600</v>
      </c>
      <c r="Q376" s="74">
        <v>7.7</v>
      </c>
      <c r="R376" s="74">
        <v>9.8000000000000007</v>
      </c>
      <c r="S376" s="74">
        <v>61.5</v>
      </c>
      <c r="T376" s="74">
        <v>74</v>
      </c>
      <c r="U376" s="74">
        <v>82.5</v>
      </c>
      <c r="V376" s="74">
        <v>3650</v>
      </c>
      <c r="W376" s="74">
        <v>1.2</v>
      </c>
      <c r="X376" s="74">
        <v>3605</v>
      </c>
      <c r="Y376" s="74">
        <v>6.7</v>
      </c>
      <c r="Z376" s="74">
        <v>9.4</v>
      </c>
      <c r="AA376" s="74">
        <v>62.6</v>
      </c>
      <c r="AB376" s="74">
        <v>76.5</v>
      </c>
      <c r="AC376" s="74">
        <v>84</v>
      </c>
    </row>
    <row r="377" spans="1:29" x14ac:dyDescent="0.3">
      <c r="A377" s="74" t="s">
        <v>297</v>
      </c>
      <c r="B377" s="74">
        <v>77</v>
      </c>
      <c r="C377" s="74">
        <v>10006299</v>
      </c>
      <c r="D377" s="74" t="s">
        <v>16</v>
      </c>
      <c r="E377" s="74" t="s">
        <v>247</v>
      </c>
      <c r="F377" s="74">
        <v>1425</v>
      </c>
      <c r="G377" s="74">
        <v>1.5</v>
      </c>
      <c r="H377" s="74">
        <v>1405</v>
      </c>
      <c r="I377" s="74">
        <v>5.6</v>
      </c>
      <c r="J377" s="74">
        <v>11</v>
      </c>
      <c r="K377" s="74">
        <v>69.900000000000006</v>
      </c>
      <c r="L377" s="74">
        <v>80.900000000000006</v>
      </c>
      <c r="M377" s="74">
        <v>83.3</v>
      </c>
      <c r="N377" s="74">
        <v>1515</v>
      </c>
      <c r="O377" s="74">
        <v>0.4</v>
      </c>
      <c r="P377" s="74">
        <v>1510</v>
      </c>
      <c r="Q377" s="74">
        <v>6.8</v>
      </c>
      <c r="R377" s="74">
        <v>15.1</v>
      </c>
      <c r="S377" s="74">
        <v>67.099999999999994</v>
      </c>
      <c r="T377" s="74">
        <v>74.8</v>
      </c>
      <c r="U377" s="74">
        <v>78.099999999999994</v>
      </c>
      <c r="V377" s="74">
        <v>2940</v>
      </c>
      <c r="W377" s="74">
        <v>0.9</v>
      </c>
      <c r="X377" s="74">
        <v>2915</v>
      </c>
      <c r="Y377" s="74">
        <v>6.2</v>
      </c>
      <c r="Z377" s="74">
        <v>13.1</v>
      </c>
      <c r="AA377" s="74">
        <v>68.5</v>
      </c>
      <c r="AB377" s="74">
        <v>77.8</v>
      </c>
      <c r="AC377" s="74">
        <v>80.599999999999994</v>
      </c>
    </row>
    <row r="378" spans="1:29" x14ac:dyDescent="0.3">
      <c r="A378" s="74" t="s">
        <v>297</v>
      </c>
      <c r="B378" s="74">
        <v>14</v>
      </c>
      <c r="C378" s="74">
        <v>10037449</v>
      </c>
      <c r="D378" s="74" t="s">
        <v>19</v>
      </c>
      <c r="E378" s="74" t="s">
        <v>249</v>
      </c>
      <c r="F378" s="74">
        <v>325</v>
      </c>
      <c r="G378" s="74">
        <v>0.3</v>
      </c>
      <c r="H378" s="74">
        <v>325</v>
      </c>
      <c r="I378" s="74">
        <v>5.5</v>
      </c>
      <c r="J378" s="74">
        <v>8.6</v>
      </c>
      <c r="K378" s="74">
        <v>71.7</v>
      </c>
      <c r="L378" s="74">
        <v>80.599999999999994</v>
      </c>
      <c r="M378" s="74">
        <v>85.8</v>
      </c>
      <c r="N378" s="74">
        <v>220</v>
      </c>
      <c r="O378" s="74">
        <v>0.5</v>
      </c>
      <c r="P378" s="74">
        <v>220</v>
      </c>
      <c r="Q378" s="74">
        <v>6</v>
      </c>
      <c r="R378" s="74">
        <v>11.9</v>
      </c>
      <c r="S378" s="74">
        <v>68.3</v>
      </c>
      <c r="T378" s="74">
        <v>79.400000000000006</v>
      </c>
      <c r="U378" s="74">
        <v>82.1</v>
      </c>
      <c r="V378" s="74">
        <v>545</v>
      </c>
      <c r="W378" s="74">
        <v>0.4</v>
      </c>
      <c r="X378" s="74">
        <v>545</v>
      </c>
      <c r="Y378" s="74">
        <v>5.7</v>
      </c>
      <c r="Z378" s="74">
        <v>9.9</v>
      </c>
      <c r="AA378" s="74">
        <v>70.3</v>
      </c>
      <c r="AB378" s="74">
        <v>80.099999999999994</v>
      </c>
      <c r="AC378" s="74">
        <v>84.3</v>
      </c>
    </row>
    <row r="379" spans="1:29" x14ac:dyDescent="0.3">
      <c r="A379" s="74" t="s">
        <v>297</v>
      </c>
      <c r="B379" s="74">
        <v>210</v>
      </c>
      <c r="C379" s="74">
        <v>10014001</v>
      </c>
      <c r="D379" s="74" t="s">
        <v>11</v>
      </c>
      <c r="E379" s="74" t="s">
        <v>251</v>
      </c>
      <c r="F379" s="74">
        <v>675</v>
      </c>
      <c r="G379" s="74">
        <v>1</v>
      </c>
      <c r="H379" s="74">
        <v>665</v>
      </c>
      <c r="I379" s="74">
        <v>5.7</v>
      </c>
      <c r="J379" s="74">
        <v>8</v>
      </c>
      <c r="K379" s="74">
        <v>65.8</v>
      </c>
      <c r="L379" s="74">
        <v>81.8</v>
      </c>
      <c r="M379" s="74">
        <v>86.3</v>
      </c>
      <c r="N379" s="74">
        <v>270</v>
      </c>
      <c r="O379" s="74">
        <v>1.1000000000000001</v>
      </c>
      <c r="P379" s="74">
        <v>270</v>
      </c>
      <c r="Q379" s="74">
        <v>11.5</v>
      </c>
      <c r="R379" s="74">
        <v>14.1</v>
      </c>
      <c r="S379" s="74">
        <v>65.099999999999994</v>
      </c>
      <c r="T379" s="74">
        <v>71</v>
      </c>
      <c r="U379" s="74">
        <v>74.3</v>
      </c>
      <c r="V379" s="74">
        <v>945</v>
      </c>
      <c r="W379" s="74">
        <v>1.1000000000000001</v>
      </c>
      <c r="X379" s="74">
        <v>935</v>
      </c>
      <c r="Y379" s="74">
        <v>7.4</v>
      </c>
      <c r="Z379" s="74">
        <v>9.6999999999999993</v>
      </c>
      <c r="AA379" s="74">
        <v>65.599999999999994</v>
      </c>
      <c r="AB379" s="74">
        <v>78.7</v>
      </c>
      <c r="AC379" s="74">
        <v>82.9</v>
      </c>
    </row>
    <row r="380" spans="1:29" x14ac:dyDescent="0.3">
      <c r="A380" s="74" t="s">
        <v>297</v>
      </c>
      <c r="B380" s="74">
        <v>78</v>
      </c>
      <c r="C380" s="74">
        <v>10007159</v>
      </c>
      <c r="D380" s="74" t="s">
        <v>90</v>
      </c>
      <c r="E380" s="74" t="s">
        <v>253</v>
      </c>
      <c r="F380" s="74">
        <v>1245</v>
      </c>
      <c r="G380" s="74">
        <v>0.4</v>
      </c>
      <c r="H380" s="74">
        <v>1240</v>
      </c>
      <c r="I380" s="74">
        <v>5.5</v>
      </c>
      <c r="J380" s="74">
        <v>9.4</v>
      </c>
      <c r="K380" s="74">
        <v>69</v>
      </c>
      <c r="L380" s="74">
        <v>80.599999999999994</v>
      </c>
      <c r="M380" s="74">
        <v>85.1</v>
      </c>
      <c r="N380" s="74">
        <v>920</v>
      </c>
      <c r="O380" s="74">
        <v>0.5</v>
      </c>
      <c r="P380" s="74">
        <v>915</v>
      </c>
      <c r="Q380" s="74">
        <v>6</v>
      </c>
      <c r="R380" s="74">
        <v>14.4</v>
      </c>
      <c r="S380" s="74">
        <v>68</v>
      </c>
      <c r="T380" s="74">
        <v>76.099999999999994</v>
      </c>
      <c r="U380" s="74">
        <v>79.599999999999994</v>
      </c>
      <c r="V380" s="74">
        <v>2165</v>
      </c>
      <c r="W380" s="74">
        <v>0.5</v>
      </c>
      <c r="X380" s="74">
        <v>2155</v>
      </c>
      <c r="Y380" s="74">
        <v>5.7</v>
      </c>
      <c r="Z380" s="74">
        <v>11.6</v>
      </c>
      <c r="AA380" s="74">
        <v>68.599999999999994</v>
      </c>
      <c r="AB380" s="74">
        <v>78.7</v>
      </c>
      <c r="AC380" s="74">
        <v>82.7</v>
      </c>
    </row>
    <row r="381" spans="1:29" x14ac:dyDescent="0.3">
      <c r="A381" s="74" t="s">
        <v>297</v>
      </c>
      <c r="B381" s="74">
        <v>161</v>
      </c>
      <c r="C381" s="74">
        <v>10007160</v>
      </c>
      <c r="D381" s="74" t="s">
        <v>49</v>
      </c>
      <c r="E381" s="74" t="s">
        <v>255</v>
      </c>
      <c r="F381" s="74">
        <v>1060</v>
      </c>
      <c r="G381" s="74">
        <v>1.4</v>
      </c>
      <c r="H381" s="74">
        <v>1045</v>
      </c>
      <c r="I381" s="74">
        <v>5.8</v>
      </c>
      <c r="J381" s="74">
        <v>7.1</v>
      </c>
      <c r="K381" s="74">
        <v>63.2</v>
      </c>
      <c r="L381" s="74">
        <v>81.2</v>
      </c>
      <c r="M381" s="74">
        <v>87.1</v>
      </c>
      <c r="N381" s="74">
        <v>745</v>
      </c>
      <c r="O381" s="74">
        <v>1.1000000000000001</v>
      </c>
      <c r="P381" s="74">
        <v>735</v>
      </c>
      <c r="Q381" s="74">
        <v>6.3</v>
      </c>
      <c r="R381" s="74">
        <v>8.6999999999999993</v>
      </c>
      <c r="S381" s="74">
        <v>68.599999999999994</v>
      </c>
      <c r="T381" s="74">
        <v>79.2</v>
      </c>
      <c r="U381" s="74">
        <v>85.1</v>
      </c>
      <c r="V381" s="74">
        <v>1805</v>
      </c>
      <c r="W381" s="74">
        <v>1.3</v>
      </c>
      <c r="X381" s="74">
        <v>1785</v>
      </c>
      <c r="Y381" s="74">
        <v>6</v>
      </c>
      <c r="Z381" s="74">
        <v>7.7</v>
      </c>
      <c r="AA381" s="74">
        <v>65.5</v>
      </c>
      <c r="AB381" s="74">
        <v>80.400000000000006</v>
      </c>
      <c r="AC381" s="74">
        <v>86.3</v>
      </c>
    </row>
    <row r="382" spans="1:29" x14ac:dyDescent="0.3">
      <c r="A382" s="74" t="s">
        <v>297</v>
      </c>
      <c r="B382" s="74">
        <v>162</v>
      </c>
      <c r="C382" s="74">
        <v>10007806</v>
      </c>
      <c r="D382" s="74" t="s">
        <v>49</v>
      </c>
      <c r="E382" s="74" t="s">
        <v>257</v>
      </c>
      <c r="F382" s="74">
        <v>1140</v>
      </c>
      <c r="G382" s="74">
        <v>1.1000000000000001</v>
      </c>
      <c r="H382" s="74">
        <v>1130</v>
      </c>
      <c r="I382" s="74" t="s">
        <v>396</v>
      </c>
      <c r="J382" s="74" t="s">
        <v>396</v>
      </c>
      <c r="K382" s="74">
        <v>56.2</v>
      </c>
      <c r="L382" s="74">
        <v>74.400000000000006</v>
      </c>
      <c r="M382" s="74">
        <v>82.2</v>
      </c>
      <c r="N382" s="74">
        <v>820</v>
      </c>
      <c r="O382" s="74">
        <v>0.7</v>
      </c>
      <c r="P382" s="74">
        <v>810</v>
      </c>
      <c r="Q382" s="74" t="s">
        <v>396</v>
      </c>
      <c r="R382" s="74" t="s">
        <v>396</v>
      </c>
      <c r="S382" s="74">
        <v>54.7</v>
      </c>
      <c r="T382" s="74">
        <v>70.400000000000006</v>
      </c>
      <c r="U382" s="74">
        <v>77.599999999999994</v>
      </c>
      <c r="V382" s="74">
        <v>1960</v>
      </c>
      <c r="W382" s="74">
        <v>1</v>
      </c>
      <c r="X382" s="74">
        <v>1940</v>
      </c>
      <c r="Y382" s="74">
        <v>5.6</v>
      </c>
      <c r="Z382" s="74">
        <v>14.2</v>
      </c>
      <c r="AA382" s="74">
        <v>55.6</v>
      </c>
      <c r="AB382" s="74">
        <v>72.7</v>
      </c>
      <c r="AC382" s="74">
        <v>80.3</v>
      </c>
    </row>
    <row r="383" spans="1:29" x14ac:dyDescent="0.3">
      <c r="A383" s="74" t="s">
        <v>297</v>
      </c>
      <c r="B383" s="74">
        <v>79</v>
      </c>
      <c r="C383" s="74">
        <v>10007161</v>
      </c>
      <c r="D383" s="74" t="s">
        <v>90</v>
      </c>
      <c r="E383" s="74" t="s">
        <v>259</v>
      </c>
      <c r="F383" s="74">
        <v>1710</v>
      </c>
      <c r="G383" s="74">
        <v>1.2</v>
      </c>
      <c r="H383" s="74">
        <v>1690</v>
      </c>
      <c r="I383" s="74">
        <v>5.2</v>
      </c>
      <c r="J383" s="74">
        <v>8.1999999999999993</v>
      </c>
      <c r="K383" s="74">
        <v>64.900000000000006</v>
      </c>
      <c r="L383" s="74">
        <v>82.3</v>
      </c>
      <c r="M383" s="74">
        <v>86.6</v>
      </c>
      <c r="N383" s="74">
        <v>1130</v>
      </c>
      <c r="O383" s="74">
        <v>0.5</v>
      </c>
      <c r="P383" s="74">
        <v>1125</v>
      </c>
      <c r="Q383" s="74">
        <v>5.9</v>
      </c>
      <c r="R383" s="74">
        <v>14.7</v>
      </c>
      <c r="S383" s="74">
        <v>67</v>
      </c>
      <c r="T383" s="74">
        <v>75.400000000000006</v>
      </c>
      <c r="U383" s="74">
        <v>79.5</v>
      </c>
      <c r="V383" s="74">
        <v>2840</v>
      </c>
      <c r="W383" s="74">
        <v>1</v>
      </c>
      <c r="X383" s="74">
        <v>2815</v>
      </c>
      <c r="Y383" s="74">
        <v>5.5</v>
      </c>
      <c r="Z383" s="74">
        <v>10.8</v>
      </c>
      <c r="AA383" s="74">
        <v>65.7</v>
      </c>
      <c r="AB383" s="74">
        <v>79.5</v>
      </c>
      <c r="AC383" s="74">
        <v>83.7</v>
      </c>
    </row>
    <row r="384" spans="1:29" x14ac:dyDescent="0.3">
      <c r="A384" s="74" t="s">
        <v>297</v>
      </c>
      <c r="B384" s="74">
        <v>41</v>
      </c>
      <c r="C384" s="74">
        <v>10008017</v>
      </c>
      <c r="D384" s="74" t="s">
        <v>27</v>
      </c>
      <c r="E384" s="74" t="s">
        <v>261</v>
      </c>
      <c r="F384" s="74">
        <v>55</v>
      </c>
      <c r="G384" s="74">
        <v>0</v>
      </c>
      <c r="H384" s="74">
        <v>55</v>
      </c>
      <c r="I384" s="74">
        <v>5.6</v>
      </c>
      <c r="J384" s="74">
        <v>5.6</v>
      </c>
      <c r="K384" s="74" t="s">
        <v>396</v>
      </c>
      <c r="L384" s="74" t="s">
        <v>396</v>
      </c>
      <c r="M384" s="74">
        <v>88.9</v>
      </c>
      <c r="N384" s="74">
        <v>50</v>
      </c>
      <c r="O384" s="74">
        <v>3.8</v>
      </c>
      <c r="P384" s="74">
        <v>50</v>
      </c>
      <c r="Q384" s="74">
        <v>6</v>
      </c>
      <c r="R384" s="74">
        <v>8</v>
      </c>
      <c r="S384" s="74" t="s">
        <v>396</v>
      </c>
      <c r="T384" s="74" t="s">
        <v>396</v>
      </c>
      <c r="U384" s="74">
        <v>86</v>
      </c>
      <c r="V384" s="74">
        <v>105</v>
      </c>
      <c r="W384" s="74">
        <v>1.9</v>
      </c>
      <c r="X384" s="74">
        <v>105</v>
      </c>
      <c r="Y384" s="74">
        <v>5.8</v>
      </c>
      <c r="Z384" s="74">
        <v>6.7</v>
      </c>
      <c r="AA384" s="74">
        <v>54.8</v>
      </c>
      <c r="AB384" s="74">
        <v>81.7</v>
      </c>
      <c r="AC384" s="74">
        <v>87.5</v>
      </c>
    </row>
    <row r="385" spans="1:29" x14ac:dyDescent="0.3">
      <c r="A385" s="74" t="s">
        <v>297</v>
      </c>
      <c r="B385" s="74">
        <v>149</v>
      </c>
      <c r="C385" s="74">
        <v>10007784</v>
      </c>
      <c r="D385" s="74" t="s">
        <v>27</v>
      </c>
      <c r="E385" s="74" t="s">
        <v>263</v>
      </c>
      <c r="F385" s="74">
        <v>1345</v>
      </c>
      <c r="G385" s="74">
        <v>0.4</v>
      </c>
      <c r="H385" s="74">
        <v>1340</v>
      </c>
      <c r="I385" s="74">
        <v>6.8</v>
      </c>
      <c r="J385" s="74">
        <v>11.3</v>
      </c>
      <c r="K385" s="74">
        <v>50.5</v>
      </c>
      <c r="L385" s="74">
        <v>67.2</v>
      </c>
      <c r="M385" s="74">
        <v>81.900000000000006</v>
      </c>
      <c r="N385" s="74">
        <v>1195</v>
      </c>
      <c r="O385" s="74">
        <v>0.8</v>
      </c>
      <c r="P385" s="74">
        <v>1185</v>
      </c>
      <c r="Q385" s="74">
        <v>6.8</v>
      </c>
      <c r="R385" s="74">
        <v>10.199999999999999</v>
      </c>
      <c r="S385" s="74">
        <v>51</v>
      </c>
      <c r="T385" s="74">
        <v>64.400000000000006</v>
      </c>
      <c r="U385" s="74">
        <v>82.9</v>
      </c>
      <c r="V385" s="74">
        <v>2540</v>
      </c>
      <c r="W385" s="74">
        <v>0.6</v>
      </c>
      <c r="X385" s="74">
        <v>2525</v>
      </c>
      <c r="Y385" s="74">
        <v>6.8</v>
      </c>
      <c r="Z385" s="74">
        <v>10.8</v>
      </c>
      <c r="AA385" s="74">
        <v>50.7</v>
      </c>
      <c r="AB385" s="74">
        <v>65.900000000000006</v>
      </c>
      <c r="AC385" s="74">
        <v>82.4</v>
      </c>
    </row>
    <row r="386" spans="1:29" x14ac:dyDescent="0.3">
      <c r="A386" s="74" t="s">
        <v>297</v>
      </c>
      <c r="B386" s="74">
        <v>163</v>
      </c>
      <c r="C386" s="74">
        <v>10007163</v>
      </c>
      <c r="D386" s="74" t="s">
        <v>16</v>
      </c>
      <c r="E386" s="74" t="s">
        <v>265</v>
      </c>
      <c r="F386" s="74">
        <v>1320</v>
      </c>
      <c r="G386" s="74">
        <v>0.9</v>
      </c>
      <c r="H386" s="74">
        <v>1310</v>
      </c>
      <c r="I386" s="74">
        <v>7.3</v>
      </c>
      <c r="J386" s="74">
        <v>10.8</v>
      </c>
      <c r="K386" s="74">
        <v>54.3</v>
      </c>
      <c r="L386" s="74">
        <v>71.8</v>
      </c>
      <c r="M386" s="74">
        <v>81.900000000000006</v>
      </c>
      <c r="N386" s="74">
        <v>1400</v>
      </c>
      <c r="O386" s="74">
        <v>1.1000000000000001</v>
      </c>
      <c r="P386" s="74">
        <v>1385</v>
      </c>
      <c r="Q386" s="74">
        <v>7.7</v>
      </c>
      <c r="R386" s="74">
        <v>10</v>
      </c>
      <c r="S386" s="74">
        <v>57.3</v>
      </c>
      <c r="T386" s="74">
        <v>71</v>
      </c>
      <c r="U386" s="74">
        <v>82.4</v>
      </c>
      <c r="V386" s="74">
        <v>2720</v>
      </c>
      <c r="W386" s="74">
        <v>1</v>
      </c>
      <c r="X386" s="74">
        <v>2695</v>
      </c>
      <c r="Y386" s="74">
        <v>7.5</v>
      </c>
      <c r="Z386" s="74">
        <v>10.4</v>
      </c>
      <c r="AA386" s="74">
        <v>55.8</v>
      </c>
      <c r="AB386" s="74">
        <v>71.400000000000006</v>
      </c>
      <c r="AC386" s="74">
        <v>82.2</v>
      </c>
    </row>
    <row r="387" spans="1:29" x14ac:dyDescent="0.3">
      <c r="A387" s="74" t="s">
        <v>297</v>
      </c>
      <c r="B387" s="74">
        <v>81</v>
      </c>
      <c r="C387" s="74">
        <v>10007164</v>
      </c>
      <c r="D387" s="74" t="s">
        <v>19</v>
      </c>
      <c r="E387" s="74" t="s">
        <v>267</v>
      </c>
      <c r="F387" s="74">
        <v>2630</v>
      </c>
      <c r="G387" s="74">
        <v>1.1000000000000001</v>
      </c>
      <c r="H387" s="74">
        <v>2605</v>
      </c>
      <c r="I387" s="74">
        <v>5.3</v>
      </c>
      <c r="J387" s="74">
        <v>10.1</v>
      </c>
      <c r="K387" s="74">
        <v>66.599999999999994</v>
      </c>
      <c r="L387" s="74">
        <v>80.7</v>
      </c>
      <c r="M387" s="74">
        <v>84.6</v>
      </c>
      <c r="N387" s="74">
        <v>2180</v>
      </c>
      <c r="O387" s="74">
        <v>0.7</v>
      </c>
      <c r="P387" s="74">
        <v>2165</v>
      </c>
      <c r="Q387" s="74">
        <v>6</v>
      </c>
      <c r="R387" s="74">
        <v>11.8</v>
      </c>
      <c r="S387" s="74">
        <v>69.8</v>
      </c>
      <c r="T387" s="74">
        <v>77.8</v>
      </c>
      <c r="U387" s="74">
        <v>82.2</v>
      </c>
      <c r="V387" s="74">
        <v>4810</v>
      </c>
      <c r="W387" s="74">
        <v>0.9</v>
      </c>
      <c r="X387" s="74">
        <v>4765</v>
      </c>
      <c r="Y387" s="74">
        <v>5.6</v>
      </c>
      <c r="Z387" s="74">
        <v>10.9</v>
      </c>
      <c r="AA387" s="74">
        <v>68</v>
      </c>
      <c r="AB387" s="74">
        <v>79.400000000000006</v>
      </c>
      <c r="AC387" s="74">
        <v>83.5</v>
      </c>
    </row>
    <row r="388" spans="1:29" x14ac:dyDescent="0.3">
      <c r="A388" s="74" t="s">
        <v>297</v>
      </c>
      <c r="B388" s="74">
        <v>80</v>
      </c>
      <c r="C388" s="74">
        <v>10006566</v>
      </c>
      <c r="D388" s="74" t="s">
        <v>27</v>
      </c>
      <c r="E388" s="74" t="s">
        <v>269</v>
      </c>
      <c r="F388" s="74">
        <v>1105</v>
      </c>
      <c r="G388" s="74">
        <v>2.9</v>
      </c>
      <c r="H388" s="74">
        <v>1075</v>
      </c>
      <c r="I388" s="74">
        <v>8.6999999999999993</v>
      </c>
      <c r="J388" s="74">
        <v>13.7</v>
      </c>
      <c r="K388" s="74">
        <v>60.3</v>
      </c>
      <c r="L388" s="74">
        <v>72.099999999999994</v>
      </c>
      <c r="M388" s="74">
        <v>77.599999999999994</v>
      </c>
      <c r="N388" s="74">
        <v>660</v>
      </c>
      <c r="O388" s="74">
        <v>2.4</v>
      </c>
      <c r="P388" s="74">
        <v>645</v>
      </c>
      <c r="Q388" s="74">
        <v>9.9</v>
      </c>
      <c r="R388" s="74">
        <v>12.8</v>
      </c>
      <c r="S388" s="74">
        <v>64.400000000000006</v>
      </c>
      <c r="T388" s="74">
        <v>72.900000000000006</v>
      </c>
      <c r="U388" s="74">
        <v>77.2</v>
      </c>
      <c r="V388" s="74">
        <v>1765</v>
      </c>
      <c r="W388" s="74">
        <v>2.7</v>
      </c>
      <c r="X388" s="74">
        <v>1720</v>
      </c>
      <c r="Y388" s="74">
        <v>9.1</v>
      </c>
      <c r="Z388" s="74">
        <v>13.4</v>
      </c>
      <c r="AA388" s="74">
        <v>61.8</v>
      </c>
      <c r="AB388" s="74">
        <v>72.400000000000006</v>
      </c>
      <c r="AC388" s="74">
        <v>77.5</v>
      </c>
    </row>
    <row r="389" spans="1:29" x14ac:dyDescent="0.3">
      <c r="A389" s="74" t="s">
        <v>297</v>
      </c>
      <c r="B389" s="74">
        <v>83</v>
      </c>
      <c r="C389" s="74">
        <v>10007165</v>
      </c>
      <c r="D389" s="74" t="s">
        <v>27</v>
      </c>
      <c r="E389" s="74" t="s">
        <v>271</v>
      </c>
      <c r="F389" s="74">
        <v>1690</v>
      </c>
      <c r="G389" s="74">
        <v>1.2</v>
      </c>
      <c r="H389" s="74">
        <v>1670</v>
      </c>
      <c r="I389" s="74">
        <v>9.8000000000000007</v>
      </c>
      <c r="J389" s="74">
        <v>14.8</v>
      </c>
      <c r="K389" s="74">
        <v>61.8</v>
      </c>
      <c r="L389" s="74">
        <v>69.900000000000006</v>
      </c>
      <c r="M389" s="74">
        <v>75.400000000000006</v>
      </c>
      <c r="N389" s="74">
        <v>1275</v>
      </c>
      <c r="O389" s="74">
        <v>1.4</v>
      </c>
      <c r="P389" s="74">
        <v>1255</v>
      </c>
      <c r="Q389" s="74">
        <v>8.8000000000000007</v>
      </c>
      <c r="R389" s="74">
        <v>15.9</v>
      </c>
      <c r="S389" s="74">
        <v>61.9</v>
      </c>
      <c r="T389" s="74">
        <v>70.400000000000006</v>
      </c>
      <c r="U389" s="74">
        <v>75.400000000000006</v>
      </c>
      <c r="V389" s="74">
        <v>2965</v>
      </c>
      <c r="W389" s="74">
        <v>1.3</v>
      </c>
      <c r="X389" s="74">
        <v>2925</v>
      </c>
      <c r="Y389" s="74">
        <v>9.3000000000000007</v>
      </c>
      <c r="Z389" s="74">
        <v>15.3</v>
      </c>
      <c r="AA389" s="74">
        <v>61.8</v>
      </c>
      <c r="AB389" s="74">
        <v>70.099999999999994</v>
      </c>
      <c r="AC389" s="74">
        <v>75.400000000000006</v>
      </c>
    </row>
    <row r="390" spans="1:29" x14ac:dyDescent="0.3">
      <c r="A390" s="74" t="s">
        <v>297</v>
      </c>
      <c r="B390" s="74">
        <v>21</v>
      </c>
      <c r="C390" s="74">
        <v>10003614</v>
      </c>
      <c r="D390" s="74" t="s">
        <v>49</v>
      </c>
      <c r="E390" s="74" t="s">
        <v>273</v>
      </c>
      <c r="F390" s="74">
        <v>830</v>
      </c>
      <c r="G390" s="74">
        <v>0.5</v>
      </c>
      <c r="H390" s="74">
        <v>825</v>
      </c>
      <c r="I390" s="74" t="s">
        <v>396</v>
      </c>
      <c r="J390" s="74" t="s">
        <v>396</v>
      </c>
      <c r="K390" s="74">
        <v>72.5</v>
      </c>
      <c r="L390" s="74">
        <v>82.1</v>
      </c>
      <c r="M390" s="74">
        <v>85.8</v>
      </c>
      <c r="N390" s="74">
        <v>430</v>
      </c>
      <c r="O390" s="74">
        <v>0.7</v>
      </c>
      <c r="P390" s="74">
        <v>425</v>
      </c>
      <c r="Q390" s="74" t="s">
        <v>396</v>
      </c>
      <c r="R390" s="74" t="s">
        <v>396</v>
      </c>
      <c r="S390" s="74">
        <v>66.8</v>
      </c>
      <c r="T390" s="74">
        <v>74.400000000000006</v>
      </c>
      <c r="U390" s="74">
        <v>79.5</v>
      </c>
      <c r="V390" s="74">
        <v>1255</v>
      </c>
      <c r="W390" s="74">
        <v>0.6</v>
      </c>
      <c r="X390" s="74">
        <v>1250</v>
      </c>
      <c r="Y390" s="74">
        <v>5.4</v>
      </c>
      <c r="Z390" s="74">
        <v>11</v>
      </c>
      <c r="AA390" s="74">
        <v>70.599999999999994</v>
      </c>
      <c r="AB390" s="74">
        <v>79.400000000000006</v>
      </c>
      <c r="AC390" s="74">
        <v>83.7</v>
      </c>
    </row>
    <row r="391" spans="1:29" x14ac:dyDescent="0.3">
      <c r="A391" s="74" t="s">
        <v>297</v>
      </c>
      <c r="B391" s="74">
        <v>85</v>
      </c>
      <c r="C391" s="74">
        <v>10007166</v>
      </c>
      <c r="D391" s="74" t="s">
        <v>16</v>
      </c>
      <c r="E391" s="74" t="s">
        <v>275</v>
      </c>
      <c r="F391" s="74">
        <v>1810</v>
      </c>
      <c r="G391" s="74">
        <v>1.2</v>
      </c>
      <c r="H391" s="74">
        <v>1790</v>
      </c>
      <c r="I391" s="74">
        <v>5.8</v>
      </c>
      <c r="J391" s="74">
        <v>10.1</v>
      </c>
      <c r="K391" s="74">
        <v>64</v>
      </c>
      <c r="L391" s="74">
        <v>79</v>
      </c>
      <c r="M391" s="74">
        <v>84.1</v>
      </c>
      <c r="N391" s="74">
        <v>1245</v>
      </c>
      <c r="O391" s="74">
        <v>0.6</v>
      </c>
      <c r="P391" s="74">
        <v>1240</v>
      </c>
      <c r="Q391" s="74">
        <v>6.4</v>
      </c>
      <c r="R391" s="74">
        <v>11.6</v>
      </c>
      <c r="S391" s="74">
        <v>66.3</v>
      </c>
      <c r="T391" s="74">
        <v>76.8</v>
      </c>
      <c r="U391" s="74">
        <v>82</v>
      </c>
      <c r="V391" s="74">
        <v>3060</v>
      </c>
      <c r="W391" s="74">
        <v>1</v>
      </c>
      <c r="X391" s="74">
        <v>3030</v>
      </c>
      <c r="Y391" s="74">
        <v>6</v>
      </c>
      <c r="Z391" s="74">
        <v>10.7</v>
      </c>
      <c r="AA391" s="74">
        <v>64.900000000000006</v>
      </c>
      <c r="AB391" s="74">
        <v>78.099999999999994</v>
      </c>
      <c r="AC391" s="74">
        <v>83.3</v>
      </c>
    </row>
    <row r="392" spans="1:29" x14ac:dyDescent="0.3">
      <c r="A392" s="74" t="s">
        <v>297</v>
      </c>
      <c r="B392" s="74">
        <v>46</v>
      </c>
      <c r="C392" s="74">
        <v>10007139</v>
      </c>
      <c r="D392" s="74" t="s">
        <v>16</v>
      </c>
      <c r="E392" s="74" t="s">
        <v>277</v>
      </c>
      <c r="F392" s="74">
        <v>1100</v>
      </c>
      <c r="G392" s="74">
        <v>0.7</v>
      </c>
      <c r="H392" s="74">
        <v>1095</v>
      </c>
      <c r="I392" s="74">
        <v>5.3</v>
      </c>
      <c r="J392" s="74">
        <v>7.6</v>
      </c>
      <c r="K392" s="74">
        <v>68.7</v>
      </c>
      <c r="L392" s="74">
        <v>82.1</v>
      </c>
      <c r="M392" s="74">
        <v>87.1</v>
      </c>
      <c r="N392" s="74">
        <v>635</v>
      </c>
      <c r="O392" s="74">
        <v>0</v>
      </c>
      <c r="P392" s="74">
        <v>635</v>
      </c>
      <c r="Q392" s="74">
        <v>5.5</v>
      </c>
      <c r="R392" s="74">
        <v>10.4</v>
      </c>
      <c r="S392" s="74">
        <v>68.400000000000006</v>
      </c>
      <c r="T392" s="74">
        <v>79.599999999999994</v>
      </c>
      <c r="U392" s="74">
        <v>84</v>
      </c>
      <c r="V392" s="74">
        <v>1735</v>
      </c>
      <c r="W392" s="74">
        <v>0.5</v>
      </c>
      <c r="X392" s="74">
        <v>1725</v>
      </c>
      <c r="Y392" s="74">
        <v>5.4</v>
      </c>
      <c r="Z392" s="74">
        <v>8.6</v>
      </c>
      <c r="AA392" s="74">
        <v>68.599999999999994</v>
      </c>
      <c r="AB392" s="74">
        <v>81.2</v>
      </c>
      <c r="AC392" s="74">
        <v>86</v>
      </c>
    </row>
    <row r="393" spans="1:29" x14ac:dyDescent="0.3">
      <c r="A393" s="74" t="s">
        <v>297</v>
      </c>
      <c r="B393" s="74">
        <v>189</v>
      </c>
      <c r="C393" s="74">
        <v>10007657</v>
      </c>
      <c r="D393" s="74" t="s">
        <v>11</v>
      </c>
      <c r="E393" s="74" t="s">
        <v>279</v>
      </c>
      <c r="F393" s="74">
        <v>125</v>
      </c>
      <c r="G393" s="74">
        <v>1.6</v>
      </c>
      <c r="H393" s="74">
        <v>125</v>
      </c>
      <c r="I393" s="74" t="s">
        <v>396</v>
      </c>
      <c r="J393" s="74" t="s">
        <v>396</v>
      </c>
      <c r="K393" s="74" t="s">
        <v>396</v>
      </c>
      <c r="L393" s="74" t="s">
        <v>396</v>
      </c>
      <c r="M393" s="74" t="s">
        <v>396</v>
      </c>
      <c r="N393" s="74">
        <v>90</v>
      </c>
      <c r="O393" s="74">
        <v>0</v>
      </c>
      <c r="P393" s="74">
        <v>90</v>
      </c>
      <c r="Q393" s="74" t="s">
        <v>396</v>
      </c>
      <c r="R393" s="74" t="s">
        <v>396</v>
      </c>
      <c r="S393" s="74" t="s">
        <v>396</v>
      </c>
      <c r="T393" s="74" t="s">
        <v>396</v>
      </c>
      <c r="U393" s="74" t="s">
        <v>396</v>
      </c>
      <c r="V393" s="74">
        <v>215</v>
      </c>
      <c r="W393" s="74">
        <v>0.9</v>
      </c>
      <c r="X393" s="74">
        <v>215</v>
      </c>
      <c r="Y393" s="74" t="s">
        <v>396</v>
      </c>
      <c r="Z393" s="74" t="s">
        <v>396</v>
      </c>
      <c r="AA393" s="74">
        <v>66.8</v>
      </c>
      <c r="AB393" s="74">
        <v>74.3</v>
      </c>
      <c r="AC393" s="74">
        <v>79</v>
      </c>
    </row>
    <row r="394" spans="1:29" x14ac:dyDescent="0.3">
      <c r="A394" s="74" t="s">
        <v>297</v>
      </c>
      <c r="B394" s="74">
        <v>13</v>
      </c>
      <c r="C394" s="74">
        <v>10007713</v>
      </c>
      <c r="D394" s="74" t="s">
        <v>46</v>
      </c>
      <c r="E394" s="74" t="s">
        <v>281</v>
      </c>
      <c r="F394" s="74">
        <v>805</v>
      </c>
      <c r="G394" s="74">
        <v>0.6</v>
      </c>
      <c r="H394" s="74">
        <v>800</v>
      </c>
      <c r="I394" s="74">
        <v>5.3</v>
      </c>
      <c r="J394" s="74">
        <v>10.1</v>
      </c>
      <c r="K394" s="74">
        <v>67.099999999999994</v>
      </c>
      <c r="L394" s="74">
        <v>80</v>
      </c>
      <c r="M394" s="74">
        <v>84.6</v>
      </c>
      <c r="N394" s="74">
        <v>335</v>
      </c>
      <c r="O394" s="74">
        <v>0</v>
      </c>
      <c r="P394" s="74">
        <v>335</v>
      </c>
      <c r="Q394" s="74">
        <v>5.7</v>
      </c>
      <c r="R394" s="74">
        <v>13.7</v>
      </c>
      <c r="S394" s="74">
        <v>66.400000000000006</v>
      </c>
      <c r="T394" s="74">
        <v>76.5</v>
      </c>
      <c r="U394" s="74">
        <v>80.7</v>
      </c>
      <c r="V394" s="74">
        <v>1140</v>
      </c>
      <c r="W394" s="74">
        <v>0.4</v>
      </c>
      <c r="X394" s="74">
        <v>1135</v>
      </c>
      <c r="Y394" s="74">
        <v>5.4</v>
      </c>
      <c r="Z394" s="74">
        <v>11.2</v>
      </c>
      <c r="AA394" s="74">
        <v>66.900000000000006</v>
      </c>
      <c r="AB394" s="74">
        <v>78.900000000000006</v>
      </c>
      <c r="AC394" s="74">
        <v>83.4</v>
      </c>
    </row>
    <row r="395" spans="1:29" x14ac:dyDescent="0.3">
      <c r="A395" s="74" t="s">
        <v>297</v>
      </c>
      <c r="B395" s="74">
        <v>164</v>
      </c>
      <c r="C395" s="74">
        <v>10007167</v>
      </c>
      <c r="D395" s="74" t="s">
        <v>46</v>
      </c>
      <c r="E395" s="74" t="s">
        <v>283</v>
      </c>
      <c r="F395" s="74">
        <v>1445</v>
      </c>
      <c r="G395" s="74">
        <v>1.1000000000000001</v>
      </c>
      <c r="H395" s="74">
        <v>1430</v>
      </c>
      <c r="I395" s="74">
        <v>5</v>
      </c>
      <c r="J395" s="74">
        <v>10.3</v>
      </c>
      <c r="K395" s="74">
        <v>52.4</v>
      </c>
      <c r="L395" s="74">
        <v>74.099999999999994</v>
      </c>
      <c r="M395" s="74">
        <v>84.6</v>
      </c>
      <c r="N395" s="74">
        <v>1210</v>
      </c>
      <c r="O395" s="74">
        <v>0.7</v>
      </c>
      <c r="P395" s="74">
        <v>1200</v>
      </c>
      <c r="Q395" s="74">
        <v>6.2</v>
      </c>
      <c r="R395" s="74">
        <v>10.3</v>
      </c>
      <c r="S395" s="74">
        <v>53.4</v>
      </c>
      <c r="T395" s="74">
        <v>70</v>
      </c>
      <c r="U395" s="74">
        <v>83.4</v>
      </c>
      <c r="V395" s="74">
        <v>2655</v>
      </c>
      <c r="W395" s="74">
        <v>0.9</v>
      </c>
      <c r="X395" s="74">
        <v>2630</v>
      </c>
      <c r="Y395" s="74">
        <v>5.6</v>
      </c>
      <c r="Z395" s="74">
        <v>10.3</v>
      </c>
      <c r="AA395" s="74">
        <v>52.9</v>
      </c>
      <c r="AB395" s="74">
        <v>72.3</v>
      </c>
      <c r="AC395" s="74">
        <v>84.1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0"/>
  <sheetViews>
    <sheetView zoomScaleNormal="100" workbookViewId="0">
      <pane xSplit="1" ySplit="3" topLeftCell="B4" activePane="bottomRight" state="frozen"/>
      <selection pane="topRight" activeCell="B1" sqref="B1"/>
      <selection pane="bottomLeft" activeCell="A4" sqref="A4"/>
      <selection pane="bottomRight" activeCell="D22" sqref="D22"/>
    </sheetView>
  </sheetViews>
  <sheetFormatPr defaultRowHeight="16.5" x14ac:dyDescent="0.3"/>
  <cols>
    <col min="1" max="1" width="37.7109375" style="74" customWidth="1"/>
    <col min="2" max="16384" width="9.140625" style="74"/>
  </cols>
  <sheetData>
    <row r="1" spans="1:34" x14ac:dyDescent="0.3">
      <c r="A1" s="77" t="s">
        <v>448</v>
      </c>
    </row>
    <row r="2" spans="1:34" x14ac:dyDescent="0.3">
      <c r="A2" s="94" t="s">
        <v>447</v>
      </c>
      <c r="B2" s="74" t="s">
        <v>444</v>
      </c>
      <c r="C2" s="74" t="s">
        <v>444</v>
      </c>
      <c r="D2" s="74" t="s">
        <v>444</v>
      </c>
      <c r="E2" s="74" t="s">
        <v>444</v>
      </c>
      <c r="F2" s="74" t="s">
        <v>444</v>
      </c>
      <c r="G2" s="74" t="s">
        <v>444</v>
      </c>
      <c r="H2" s="74" t="s">
        <v>444</v>
      </c>
      <c r="I2" s="74" t="s">
        <v>444</v>
      </c>
      <c r="J2" s="74" t="s">
        <v>445</v>
      </c>
      <c r="K2" s="74" t="s">
        <v>445</v>
      </c>
      <c r="L2" s="74" t="s">
        <v>445</v>
      </c>
      <c r="M2" s="74" t="s">
        <v>445</v>
      </c>
      <c r="N2" s="74" t="s">
        <v>445</v>
      </c>
      <c r="O2" s="74" t="s">
        <v>445</v>
      </c>
      <c r="P2" s="74" t="s">
        <v>445</v>
      </c>
      <c r="Q2" s="74" t="s">
        <v>445</v>
      </c>
      <c r="R2" s="74" t="s">
        <v>446</v>
      </c>
      <c r="S2" s="74" t="s">
        <v>446</v>
      </c>
      <c r="T2" s="74" t="s">
        <v>446</v>
      </c>
      <c r="U2" s="74" t="s">
        <v>446</v>
      </c>
      <c r="V2" s="74" t="s">
        <v>446</v>
      </c>
      <c r="W2" s="74" t="s">
        <v>446</v>
      </c>
      <c r="X2" s="74" t="s">
        <v>446</v>
      </c>
      <c r="Y2" s="74" t="s">
        <v>446</v>
      </c>
    </row>
    <row r="3" spans="1:34" x14ac:dyDescent="0.3">
      <c r="A3" s="94" t="s">
        <v>21</v>
      </c>
      <c r="B3" s="75" t="s">
        <v>435</v>
      </c>
      <c r="C3" s="75" t="s">
        <v>436</v>
      </c>
      <c r="D3" s="75" t="s">
        <v>437</v>
      </c>
      <c r="E3" s="75" t="s">
        <v>438</v>
      </c>
      <c r="F3" s="75" t="s">
        <v>439</v>
      </c>
      <c r="G3" s="75" t="s">
        <v>440</v>
      </c>
      <c r="H3" s="75" t="s">
        <v>441</v>
      </c>
      <c r="I3" s="75" t="s">
        <v>442</v>
      </c>
      <c r="J3" s="75" t="s">
        <v>435</v>
      </c>
      <c r="K3" s="75" t="s">
        <v>436</v>
      </c>
      <c r="L3" s="75" t="s">
        <v>437</v>
      </c>
      <c r="M3" s="75" t="s">
        <v>438</v>
      </c>
      <c r="N3" s="75" t="s">
        <v>439</v>
      </c>
      <c r="O3" s="75" t="s">
        <v>440</v>
      </c>
      <c r="P3" s="75" t="s">
        <v>441</v>
      </c>
      <c r="Q3" s="75" t="s">
        <v>442</v>
      </c>
      <c r="R3" s="75" t="s">
        <v>435</v>
      </c>
      <c r="S3" s="75" t="s">
        <v>436</v>
      </c>
      <c r="T3" s="75" t="s">
        <v>437</v>
      </c>
      <c r="U3" s="75" t="s">
        <v>438</v>
      </c>
      <c r="V3" s="75" t="s">
        <v>439</v>
      </c>
      <c r="W3" s="75" t="s">
        <v>440</v>
      </c>
      <c r="X3" s="75" t="s">
        <v>441</v>
      </c>
      <c r="Y3" s="75" t="s">
        <v>442</v>
      </c>
      <c r="AH3" s="74" t="s">
        <v>21</v>
      </c>
    </row>
    <row r="4" spans="1:34" x14ac:dyDescent="0.3">
      <c r="A4" s="74" t="s">
        <v>314</v>
      </c>
      <c r="B4" s="74">
        <v>135315</v>
      </c>
      <c r="C4" s="74">
        <v>3.1</v>
      </c>
      <c r="D4" s="74">
        <v>131145</v>
      </c>
      <c r="E4" s="74">
        <v>7.7</v>
      </c>
      <c r="F4" s="74">
        <v>9.6999999999999993</v>
      </c>
      <c r="G4" s="74">
        <v>56.6</v>
      </c>
      <c r="H4" s="74">
        <v>73.7</v>
      </c>
      <c r="I4" s="74">
        <v>82.6</v>
      </c>
      <c r="J4" s="74">
        <v>101315</v>
      </c>
      <c r="K4" s="74">
        <v>1.7</v>
      </c>
      <c r="L4" s="74">
        <v>99625</v>
      </c>
      <c r="M4" s="74">
        <v>8.6</v>
      </c>
      <c r="N4" s="74">
        <v>12.1</v>
      </c>
      <c r="O4" s="74">
        <v>55.8</v>
      </c>
      <c r="P4" s="74">
        <v>69.8</v>
      </c>
      <c r="Q4" s="74">
        <v>79.3</v>
      </c>
      <c r="R4" s="74">
        <v>236630</v>
      </c>
      <c r="S4" s="74">
        <v>2.5</v>
      </c>
      <c r="T4" s="74">
        <v>230770</v>
      </c>
      <c r="U4" s="74">
        <v>8.1</v>
      </c>
      <c r="V4" s="74">
        <v>10.8</v>
      </c>
      <c r="W4" s="74">
        <v>56.2</v>
      </c>
      <c r="X4" s="74">
        <v>72</v>
      </c>
      <c r="Y4" s="74">
        <v>81.2</v>
      </c>
    </row>
    <row r="5" spans="1:34" x14ac:dyDescent="0.3">
      <c r="A5" s="74" t="s">
        <v>315</v>
      </c>
      <c r="B5" s="74">
        <v>135315</v>
      </c>
      <c r="C5" s="74">
        <v>3.5</v>
      </c>
      <c r="D5" s="74">
        <v>130560</v>
      </c>
      <c r="E5" s="74">
        <v>10.1</v>
      </c>
      <c r="F5" s="74">
        <v>8.3000000000000007</v>
      </c>
      <c r="G5" s="74">
        <v>64.099999999999994</v>
      </c>
      <c r="H5" s="74">
        <v>76.8</v>
      </c>
      <c r="I5" s="74">
        <v>81.599999999999994</v>
      </c>
      <c r="J5" s="74">
        <v>101315</v>
      </c>
      <c r="K5" s="74">
        <v>1.9</v>
      </c>
      <c r="L5" s="74">
        <v>99395</v>
      </c>
      <c r="M5" s="74">
        <v>11.7</v>
      </c>
      <c r="N5" s="74">
        <v>9.9</v>
      </c>
      <c r="O5" s="74">
        <v>63.9</v>
      </c>
      <c r="P5" s="74">
        <v>73.599999999999994</v>
      </c>
      <c r="Q5" s="74">
        <v>78.400000000000006</v>
      </c>
      <c r="R5" s="74">
        <v>236630</v>
      </c>
      <c r="S5" s="74">
        <v>2.8</v>
      </c>
      <c r="T5" s="74">
        <v>229955</v>
      </c>
      <c r="U5" s="74">
        <v>10.8</v>
      </c>
      <c r="V5" s="74">
        <v>9</v>
      </c>
      <c r="W5" s="74">
        <v>64</v>
      </c>
      <c r="X5" s="74">
        <v>75.400000000000006</v>
      </c>
      <c r="Y5" s="74">
        <v>80.2</v>
      </c>
    </row>
    <row r="6" spans="1:34" x14ac:dyDescent="0.3">
      <c r="A6" s="74" t="s">
        <v>14</v>
      </c>
      <c r="B6" s="74">
        <v>135315</v>
      </c>
      <c r="C6" s="74">
        <v>3.7</v>
      </c>
      <c r="D6" s="74">
        <v>130330</v>
      </c>
      <c r="E6" s="74">
        <v>13.2</v>
      </c>
      <c r="F6" s="74">
        <v>8</v>
      </c>
      <c r="G6" s="74">
        <v>67.099999999999994</v>
      </c>
      <c r="H6" s="74">
        <v>75.900000000000006</v>
      </c>
      <c r="I6" s="74">
        <v>78.8</v>
      </c>
      <c r="J6" s="74">
        <v>101315</v>
      </c>
      <c r="K6" s="74">
        <v>2</v>
      </c>
      <c r="L6" s="74">
        <v>99320</v>
      </c>
      <c r="M6" s="74">
        <v>15.1</v>
      </c>
      <c r="N6" s="74">
        <v>8.4</v>
      </c>
      <c r="O6" s="74">
        <v>66.900000000000006</v>
      </c>
      <c r="P6" s="74">
        <v>73.7</v>
      </c>
      <c r="Q6" s="74">
        <v>76.400000000000006</v>
      </c>
      <c r="R6" s="74">
        <v>236630</v>
      </c>
      <c r="S6" s="74">
        <v>3</v>
      </c>
      <c r="T6" s="74">
        <v>229650</v>
      </c>
      <c r="U6" s="74">
        <v>14</v>
      </c>
      <c r="V6" s="74">
        <v>8.1999999999999993</v>
      </c>
      <c r="W6" s="74">
        <v>67</v>
      </c>
      <c r="X6" s="74">
        <v>75</v>
      </c>
      <c r="Y6" s="74">
        <v>77.8</v>
      </c>
      <c r="AB6" s="74" t="s">
        <v>21</v>
      </c>
    </row>
    <row r="8" spans="1:34" x14ac:dyDescent="0.3">
      <c r="A8" s="77" t="s">
        <v>449</v>
      </c>
      <c r="S8" s="74" t="s">
        <v>21</v>
      </c>
    </row>
    <row r="9" spans="1:34" x14ac:dyDescent="0.3">
      <c r="A9" s="94" t="s">
        <v>447</v>
      </c>
      <c r="B9" s="74" t="s">
        <v>444</v>
      </c>
      <c r="C9" s="74" t="s">
        <v>444</v>
      </c>
      <c r="D9" s="74" t="s">
        <v>444</v>
      </c>
      <c r="E9" s="74" t="s">
        <v>444</v>
      </c>
      <c r="F9" s="74" t="s">
        <v>444</v>
      </c>
      <c r="G9" s="74" t="s">
        <v>444</v>
      </c>
      <c r="H9" s="74" t="s">
        <v>444</v>
      </c>
      <c r="I9" s="74" t="s">
        <v>444</v>
      </c>
      <c r="J9" s="74" t="s">
        <v>445</v>
      </c>
      <c r="K9" s="74" t="s">
        <v>445</v>
      </c>
      <c r="L9" s="74" t="s">
        <v>445</v>
      </c>
      <c r="M9" s="74" t="s">
        <v>445</v>
      </c>
      <c r="N9" s="74" t="s">
        <v>445</v>
      </c>
      <c r="O9" s="74" t="s">
        <v>445</v>
      </c>
      <c r="P9" s="74" t="s">
        <v>445</v>
      </c>
      <c r="Q9" s="74" t="s">
        <v>445</v>
      </c>
      <c r="R9" s="74" t="s">
        <v>446</v>
      </c>
      <c r="S9" s="74" t="s">
        <v>446</v>
      </c>
      <c r="T9" s="74" t="s">
        <v>446</v>
      </c>
      <c r="U9" s="74" t="s">
        <v>446</v>
      </c>
      <c r="V9" s="74" t="s">
        <v>446</v>
      </c>
      <c r="W9" s="74" t="s">
        <v>446</v>
      </c>
      <c r="X9" s="74" t="s">
        <v>446</v>
      </c>
      <c r="Y9" s="74" t="s">
        <v>446</v>
      </c>
    </row>
    <row r="10" spans="1:34" x14ac:dyDescent="0.3">
      <c r="A10" s="94"/>
      <c r="B10" s="75" t="s">
        <v>435</v>
      </c>
      <c r="C10" s="75" t="s">
        <v>436</v>
      </c>
      <c r="D10" s="75" t="s">
        <v>437</v>
      </c>
      <c r="E10" s="75" t="s">
        <v>438</v>
      </c>
      <c r="F10" s="75" t="s">
        <v>439</v>
      </c>
      <c r="G10" s="75" t="s">
        <v>440</v>
      </c>
      <c r="H10" s="75" t="s">
        <v>441</v>
      </c>
      <c r="I10" s="75" t="s">
        <v>442</v>
      </c>
      <c r="J10" s="75" t="s">
        <v>435</v>
      </c>
      <c r="K10" s="75" t="s">
        <v>436</v>
      </c>
      <c r="L10" s="75" t="s">
        <v>437</v>
      </c>
      <c r="M10" s="75" t="s">
        <v>438</v>
      </c>
      <c r="N10" s="75" t="s">
        <v>439</v>
      </c>
      <c r="O10" s="75" t="s">
        <v>440</v>
      </c>
      <c r="P10" s="75" t="s">
        <v>441</v>
      </c>
      <c r="Q10" s="75" t="s">
        <v>442</v>
      </c>
      <c r="R10" s="75" t="s">
        <v>435</v>
      </c>
      <c r="S10" s="75" t="s">
        <v>436</v>
      </c>
      <c r="T10" s="75" t="s">
        <v>437</v>
      </c>
      <c r="U10" s="75" t="s">
        <v>438</v>
      </c>
      <c r="V10" s="75" t="s">
        <v>439</v>
      </c>
      <c r="W10" s="75" t="s">
        <v>440</v>
      </c>
      <c r="X10" s="75" t="s">
        <v>441</v>
      </c>
      <c r="Y10" s="75" t="s">
        <v>442</v>
      </c>
    </row>
    <row r="11" spans="1:34" x14ac:dyDescent="0.3">
      <c r="A11" s="74" t="s">
        <v>14</v>
      </c>
      <c r="B11" s="74">
        <v>135315</v>
      </c>
      <c r="C11" s="74">
        <v>3.7</v>
      </c>
      <c r="D11" s="74">
        <v>130330</v>
      </c>
      <c r="E11" s="74">
        <v>13.2</v>
      </c>
      <c r="F11" s="74">
        <v>8</v>
      </c>
      <c r="G11" s="74">
        <v>67.099999999999994</v>
      </c>
      <c r="H11" s="74">
        <v>75.900000000000006</v>
      </c>
      <c r="I11" s="74">
        <v>78.8</v>
      </c>
      <c r="J11" s="74">
        <v>101315</v>
      </c>
      <c r="K11" s="74">
        <v>2</v>
      </c>
      <c r="L11" s="74">
        <v>99320</v>
      </c>
      <c r="M11" s="74">
        <v>15.1</v>
      </c>
      <c r="N11" s="74">
        <v>8.4</v>
      </c>
      <c r="O11" s="74">
        <v>66.900000000000006</v>
      </c>
      <c r="P11" s="74">
        <v>73.7</v>
      </c>
      <c r="Q11" s="74">
        <v>76.400000000000006</v>
      </c>
      <c r="R11" s="74">
        <v>236630</v>
      </c>
      <c r="S11" s="74">
        <v>3</v>
      </c>
      <c r="T11" s="74">
        <v>229650</v>
      </c>
      <c r="U11" s="74">
        <v>14</v>
      </c>
      <c r="V11" s="74">
        <v>8.1999999999999993</v>
      </c>
      <c r="W11" s="74">
        <v>67</v>
      </c>
      <c r="X11" s="74">
        <v>75</v>
      </c>
      <c r="Y11" s="74">
        <v>77.8</v>
      </c>
    </row>
    <row r="12" spans="1:34" x14ac:dyDescent="0.3">
      <c r="A12" s="74" t="s">
        <v>9</v>
      </c>
      <c r="B12" s="74">
        <v>148750</v>
      </c>
      <c r="C12" s="74">
        <v>4.0999999999999996</v>
      </c>
      <c r="D12" s="74">
        <v>142605</v>
      </c>
      <c r="E12" s="74">
        <v>10.6</v>
      </c>
      <c r="F12" s="74">
        <v>9</v>
      </c>
      <c r="G12" s="74">
        <v>65.400000000000006</v>
      </c>
      <c r="H12" s="74">
        <v>76.3</v>
      </c>
      <c r="I12" s="74">
        <v>80.400000000000006</v>
      </c>
      <c r="J12" s="74">
        <v>110225</v>
      </c>
      <c r="K12" s="74">
        <v>2.7</v>
      </c>
      <c r="L12" s="74">
        <v>107215</v>
      </c>
      <c r="M12" s="74">
        <v>12.3</v>
      </c>
      <c r="N12" s="74">
        <v>9.9</v>
      </c>
      <c r="O12" s="74">
        <v>65.400000000000006</v>
      </c>
      <c r="P12" s="74">
        <v>73.599999999999994</v>
      </c>
      <c r="Q12" s="74">
        <v>77.8</v>
      </c>
      <c r="R12" s="74">
        <v>258975</v>
      </c>
      <c r="S12" s="74">
        <v>3.5</v>
      </c>
      <c r="T12" s="74">
        <v>249820</v>
      </c>
      <c r="U12" s="74">
        <v>11.3</v>
      </c>
      <c r="V12" s="74">
        <v>9.4</v>
      </c>
      <c r="W12" s="74">
        <v>65.400000000000006</v>
      </c>
      <c r="X12" s="74">
        <v>75.099999999999994</v>
      </c>
      <c r="Y12" s="74">
        <v>79.3</v>
      </c>
    </row>
    <row r="13" spans="1:34" x14ac:dyDescent="0.3">
      <c r="A13" s="74" t="s">
        <v>5</v>
      </c>
      <c r="B13" s="74">
        <v>161535</v>
      </c>
      <c r="C13" s="74">
        <v>1.1000000000000001</v>
      </c>
      <c r="D13" s="74">
        <v>159755</v>
      </c>
      <c r="E13" s="74">
        <v>7.4</v>
      </c>
      <c r="F13" s="74">
        <v>11.6</v>
      </c>
      <c r="G13" s="74">
        <v>61.1</v>
      </c>
      <c r="H13" s="74">
        <v>74.7</v>
      </c>
      <c r="I13" s="74">
        <v>81.099999999999994</v>
      </c>
      <c r="J13" s="74">
        <v>121425</v>
      </c>
      <c r="K13" s="74">
        <v>0.9</v>
      </c>
      <c r="L13" s="74">
        <v>120340</v>
      </c>
      <c r="M13" s="74">
        <v>9</v>
      </c>
      <c r="N13" s="74">
        <v>13.2</v>
      </c>
      <c r="O13" s="74">
        <v>60</v>
      </c>
      <c r="P13" s="74">
        <v>70.599999999999994</v>
      </c>
      <c r="Q13" s="74">
        <v>77.8</v>
      </c>
      <c r="R13" s="74">
        <v>282960</v>
      </c>
      <c r="S13" s="74">
        <v>1</v>
      </c>
      <c r="T13" s="74">
        <v>280095</v>
      </c>
      <c r="U13" s="74">
        <v>8.1</v>
      </c>
      <c r="V13" s="74">
        <v>12.2</v>
      </c>
      <c r="W13" s="74">
        <v>60.7</v>
      </c>
      <c r="X13" s="74">
        <v>72.900000000000006</v>
      </c>
      <c r="Y13" s="74">
        <v>79.7</v>
      </c>
    </row>
    <row r="15" spans="1:34" x14ac:dyDescent="0.3">
      <c r="A15" s="77" t="s">
        <v>450</v>
      </c>
    </row>
    <row r="16" spans="1:34" x14ac:dyDescent="0.3">
      <c r="A16" s="94" t="s">
        <v>447</v>
      </c>
      <c r="B16" s="74" t="s">
        <v>444</v>
      </c>
      <c r="C16" s="74" t="s">
        <v>444</v>
      </c>
      <c r="D16" s="74" t="s">
        <v>444</v>
      </c>
      <c r="E16" s="74" t="s">
        <v>444</v>
      </c>
      <c r="F16" s="74" t="s">
        <v>444</v>
      </c>
      <c r="G16" s="74" t="s">
        <v>444</v>
      </c>
      <c r="H16" s="74" t="s">
        <v>444</v>
      </c>
      <c r="I16" s="74" t="s">
        <v>444</v>
      </c>
      <c r="J16" s="74" t="s">
        <v>445</v>
      </c>
      <c r="K16" s="74" t="s">
        <v>445</v>
      </c>
      <c r="L16" s="74" t="s">
        <v>445</v>
      </c>
      <c r="M16" s="74" t="s">
        <v>445</v>
      </c>
      <c r="N16" s="74" t="s">
        <v>445</v>
      </c>
      <c r="O16" s="74" t="s">
        <v>445</v>
      </c>
      <c r="P16" s="74" t="s">
        <v>445</v>
      </c>
      <c r="Q16" s="74" t="s">
        <v>445</v>
      </c>
      <c r="R16" s="74" t="s">
        <v>446</v>
      </c>
      <c r="S16" s="74" t="s">
        <v>446</v>
      </c>
      <c r="T16" s="74" t="s">
        <v>446</v>
      </c>
      <c r="U16" s="74" t="s">
        <v>446</v>
      </c>
      <c r="V16" s="74" t="s">
        <v>446</v>
      </c>
      <c r="W16" s="74" t="s">
        <v>446</v>
      </c>
      <c r="X16" s="74" t="s">
        <v>446</v>
      </c>
      <c r="Y16" s="74" t="s">
        <v>446</v>
      </c>
    </row>
    <row r="17" spans="1:25" s="75" customFormat="1" x14ac:dyDescent="0.3">
      <c r="A17" s="75" t="s">
        <v>319</v>
      </c>
      <c r="B17" s="75" t="s">
        <v>399</v>
      </c>
      <c r="C17" s="75" t="s">
        <v>400</v>
      </c>
      <c r="D17" s="75" t="s">
        <v>401</v>
      </c>
      <c r="E17" s="75" t="s">
        <v>402</v>
      </c>
      <c r="F17" s="75" t="s">
        <v>403</v>
      </c>
      <c r="G17" s="75" t="s">
        <v>404</v>
      </c>
      <c r="H17" s="75" t="s">
        <v>405</v>
      </c>
      <c r="I17" s="75" t="s">
        <v>406</v>
      </c>
      <c r="J17" s="75" t="s">
        <v>407</v>
      </c>
      <c r="K17" s="75" t="s">
        <v>408</v>
      </c>
      <c r="L17" s="75" t="s">
        <v>409</v>
      </c>
      <c r="M17" s="75" t="s">
        <v>410</v>
      </c>
      <c r="N17" s="75" t="s">
        <v>411</v>
      </c>
      <c r="O17" s="75" t="s">
        <v>412</v>
      </c>
      <c r="P17" s="75" t="s">
        <v>413</v>
      </c>
      <c r="Q17" s="75" t="s">
        <v>414</v>
      </c>
      <c r="R17" s="75" t="s">
        <v>415</v>
      </c>
      <c r="S17" s="75" t="s">
        <v>416</v>
      </c>
      <c r="T17" s="75" t="s">
        <v>417</v>
      </c>
      <c r="U17" s="75" t="s">
        <v>418</v>
      </c>
      <c r="V17" s="75" t="s">
        <v>419</v>
      </c>
      <c r="W17" s="75" t="s">
        <v>420</v>
      </c>
      <c r="X17" s="75" t="s">
        <v>421</v>
      </c>
      <c r="Y17" s="75" t="s">
        <v>422</v>
      </c>
    </row>
    <row r="18" spans="1:25" x14ac:dyDescent="0.3">
      <c r="A18" s="74" t="s">
        <v>14</v>
      </c>
      <c r="B18" s="74">
        <v>135315</v>
      </c>
      <c r="C18" s="74">
        <v>3.7</v>
      </c>
      <c r="D18" s="74">
        <v>130330</v>
      </c>
      <c r="E18" s="74">
        <v>11.3</v>
      </c>
      <c r="F18" s="74">
        <v>7</v>
      </c>
      <c r="G18" s="74">
        <v>70.099999999999994</v>
      </c>
      <c r="H18" s="74">
        <v>79.099999999999994</v>
      </c>
      <c r="I18" s="74">
        <v>81.7</v>
      </c>
      <c r="J18" s="74">
        <v>101315</v>
      </c>
      <c r="K18" s="74">
        <v>2</v>
      </c>
      <c r="L18" s="74">
        <v>99321</v>
      </c>
      <c r="M18" s="74">
        <v>12.3</v>
      </c>
      <c r="N18" s="74">
        <v>7.2</v>
      </c>
      <c r="O18" s="74">
        <v>70.900000000000006</v>
      </c>
      <c r="P18" s="74">
        <v>78</v>
      </c>
      <c r="Q18" s="74">
        <v>80.5</v>
      </c>
      <c r="R18" s="74">
        <v>236630</v>
      </c>
      <c r="S18" s="74">
        <v>3</v>
      </c>
      <c r="T18" s="74">
        <v>229650</v>
      </c>
      <c r="U18" s="74">
        <v>11.7</v>
      </c>
      <c r="V18" s="74">
        <v>7.1</v>
      </c>
      <c r="W18" s="74">
        <v>70.400000000000006</v>
      </c>
      <c r="X18" s="74">
        <v>78.599999999999994</v>
      </c>
      <c r="Y18" s="74">
        <v>81.2</v>
      </c>
    </row>
    <row r="19" spans="1:25" x14ac:dyDescent="0.3">
      <c r="A19" s="74" t="s">
        <v>9</v>
      </c>
      <c r="B19" s="74">
        <v>148750</v>
      </c>
      <c r="C19" s="74">
        <v>4.0999999999999996</v>
      </c>
      <c r="D19" s="74">
        <v>142605</v>
      </c>
      <c r="E19" s="74">
        <v>9.1</v>
      </c>
      <c r="F19" s="74">
        <v>8</v>
      </c>
      <c r="G19" s="74">
        <v>67.900000000000006</v>
      </c>
      <c r="H19" s="74">
        <v>79.099999999999994</v>
      </c>
      <c r="I19" s="74">
        <v>82.9</v>
      </c>
      <c r="J19" s="74">
        <v>110225</v>
      </c>
      <c r="K19" s="74">
        <v>2.7</v>
      </c>
      <c r="L19" s="74">
        <v>107215</v>
      </c>
      <c r="M19" s="74">
        <v>10.1</v>
      </c>
      <c r="N19" s="74">
        <v>8.6</v>
      </c>
      <c r="O19" s="74">
        <v>68.900000000000006</v>
      </c>
      <c r="P19" s="74">
        <v>77.400000000000006</v>
      </c>
      <c r="Q19" s="74">
        <v>81.3</v>
      </c>
      <c r="R19" s="74">
        <v>258975</v>
      </c>
      <c r="S19" s="74">
        <v>3.5</v>
      </c>
      <c r="T19" s="74">
        <v>249820</v>
      </c>
      <c r="U19" s="74">
        <v>9.5</v>
      </c>
      <c r="V19" s="74">
        <v>8.3000000000000007</v>
      </c>
      <c r="W19" s="74">
        <v>68.3</v>
      </c>
      <c r="X19" s="74">
        <v>78.400000000000006</v>
      </c>
      <c r="Y19" s="74">
        <v>82.2</v>
      </c>
    </row>
    <row r="20" spans="1:25" x14ac:dyDescent="0.3">
      <c r="A20" s="74" t="s">
        <v>5</v>
      </c>
      <c r="B20" s="74">
        <v>161535</v>
      </c>
      <c r="C20" s="74">
        <v>1.1000000000000001</v>
      </c>
      <c r="D20" s="74">
        <v>159755</v>
      </c>
      <c r="E20" s="74">
        <v>6.5</v>
      </c>
      <c r="F20" s="74">
        <v>10.5</v>
      </c>
      <c r="G20" s="74">
        <v>63.1</v>
      </c>
      <c r="H20" s="74">
        <v>77</v>
      </c>
      <c r="I20" s="74">
        <v>83.1</v>
      </c>
      <c r="J20" s="74">
        <v>121425</v>
      </c>
      <c r="K20" s="74">
        <v>0.9</v>
      </c>
      <c r="L20" s="74">
        <v>120340</v>
      </c>
      <c r="M20" s="74">
        <v>7.6</v>
      </c>
      <c r="N20" s="74">
        <v>11.7</v>
      </c>
      <c r="O20" s="74">
        <v>62.9</v>
      </c>
      <c r="P20" s="74">
        <v>73.8</v>
      </c>
      <c r="Q20" s="74">
        <v>80.599999999999994</v>
      </c>
      <c r="R20" s="74">
        <v>282960</v>
      </c>
      <c r="S20" s="74">
        <v>1</v>
      </c>
      <c r="T20" s="74">
        <v>280095</v>
      </c>
      <c r="U20" s="74">
        <v>7</v>
      </c>
      <c r="V20" s="74">
        <v>11</v>
      </c>
      <c r="W20" s="74">
        <v>63</v>
      </c>
      <c r="X20" s="74">
        <v>75.599999999999994</v>
      </c>
      <c r="Y20" s="74">
        <v>82</v>
      </c>
    </row>
    <row r="21" spans="1:25" x14ac:dyDescent="0.3">
      <c r="A21" s="94"/>
    </row>
    <row r="22" spans="1:25" x14ac:dyDescent="0.3">
      <c r="D22" s="74" t="s">
        <v>21</v>
      </c>
      <c r="J22" s="93"/>
      <c r="K22" s="93"/>
      <c r="L22" s="93"/>
    </row>
    <row r="23" spans="1:25" x14ac:dyDescent="0.3">
      <c r="A23" s="74" t="s">
        <v>21</v>
      </c>
      <c r="C23" s="74" t="s">
        <v>21</v>
      </c>
      <c r="J23" s="93"/>
      <c r="K23" s="93"/>
      <c r="L23" s="93"/>
    </row>
    <row r="24" spans="1:25" x14ac:dyDescent="0.3">
      <c r="J24" s="93"/>
      <c r="K24" s="93"/>
      <c r="L24" s="93"/>
    </row>
    <row r="25" spans="1:25" x14ac:dyDescent="0.3">
      <c r="A25" s="94"/>
    </row>
    <row r="26" spans="1:25" x14ac:dyDescent="0.3">
      <c r="J26" s="93"/>
      <c r="K26" s="93"/>
      <c r="L26" s="93"/>
    </row>
    <row r="27" spans="1:25" x14ac:dyDescent="0.3">
      <c r="A27" s="74" t="s">
        <v>21</v>
      </c>
      <c r="J27" s="93"/>
      <c r="K27" s="93"/>
      <c r="L27" s="93"/>
    </row>
    <row r="28" spans="1:25" x14ac:dyDescent="0.3">
      <c r="F28" s="74" t="s">
        <v>21</v>
      </c>
      <c r="J28" s="93"/>
      <c r="K28" s="93"/>
      <c r="L28" s="93"/>
    </row>
    <row r="30" spans="1:25" x14ac:dyDescent="0.3">
      <c r="D30" s="74" t="s">
        <v>21</v>
      </c>
    </row>
  </sheetData>
  <conditionalFormatting sqref="J22:L24">
    <cfRule type="cellIs" dxfId="3" priority="3" operator="equal">
      <formula>FALSE</formula>
    </cfRule>
    <cfRule type="cellIs" dxfId="2" priority="4" operator="equal">
      <formula>TRUE</formula>
    </cfRule>
  </conditionalFormatting>
  <conditionalFormatting sqref="J26:L28">
    <cfRule type="cellIs" dxfId="1" priority="1" operator="equal">
      <formula>FALSE</formula>
    </cfRule>
    <cfRule type="cellIs" dxfId="0" priority="2" operator="equal">
      <formula>TRUE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358"/>
  <sheetViews>
    <sheetView zoomScaleNormal="100" workbookViewId="0">
      <pane xSplit="4" ySplit="13" topLeftCell="E14" activePane="bottomRight" state="frozen"/>
      <selection pane="topRight" activeCell="F1" sqref="F1"/>
      <selection pane="bottomLeft" activeCell="A14" sqref="A14"/>
      <selection pane="bottomRight"/>
    </sheetView>
  </sheetViews>
  <sheetFormatPr defaultColWidth="9.140625" defaultRowHeight="14.25" x14ac:dyDescent="0.2"/>
  <cols>
    <col min="1" max="1" width="9.42578125" style="3" customWidth="1"/>
    <col min="2" max="2" width="10" style="3" customWidth="1"/>
    <col min="3" max="3" width="22" style="3" bestFit="1" customWidth="1"/>
    <col min="4" max="4" width="44.42578125" style="3" bestFit="1" customWidth="1"/>
    <col min="5" max="5" width="12.7109375" style="3" bestFit="1" customWidth="1"/>
    <col min="6" max="6" width="12.140625" style="3" customWidth="1"/>
    <col min="7" max="8" width="11.5703125" style="3" customWidth="1"/>
    <col min="9" max="13" width="12.42578125" style="3" customWidth="1"/>
    <col min="14" max="14" width="12.28515625" style="3" customWidth="1"/>
    <col min="15" max="15" width="11.140625" style="3" customWidth="1"/>
    <col min="16" max="23" width="9.140625" style="4"/>
    <col min="24" max="24" width="44.140625" style="4" hidden="1" customWidth="1"/>
    <col min="25" max="25" width="32.140625" style="4" hidden="1" customWidth="1"/>
    <col min="26" max="77" width="9.140625" style="4"/>
    <col min="78" max="16384" width="9.140625" style="3"/>
  </cols>
  <sheetData>
    <row r="1" spans="1:77" ht="14.25" customHeight="1" x14ac:dyDescent="0.2">
      <c r="A1" s="122" t="s">
        <v>469</v>
      </c>
      <c r="B1" s="1"/>
      <c r="C1" s="1"/>
      <c r="D1" s="2"/>
      <c r="E1" s="2"/>
      <c r="F1" s="2"/>
      <c r="G1" s="2"/>
      <c r="H1" s="2"/>
      <c r="I1" s="2"/>
      <c r="J1" s="2"/>
      <c r="K1" s="2"/>
      <c r="L1" s="2"/>
      <c r="M1" s="2"/>
      <c r="N1" s="2"/>
    </row>
    <row r="2" spans="1:77" ht="14.25" customHeight="1" x14ac:dyDescent="0.2">
      <c r="A2" s="123" t="s">
        <v>313</v>
      </c>
      <c r="B2" s="1"/>
      <c r="C2" s="1"/>
      <c r="D2" s="2"/>
      <c r="E2" s="2"/>
      <c r="F2" s="2"/>
      <c r="G2" s="2"/>
      <c r="H2" s="2"/>
      <c r="I2" s="2"/>
      <c r="J2" s="2"/>
      <c r="K2" s="2"/>
      <c r="L2" s="2"/>
      <c r="M2" s="2"/>
      <c r="N2" s="2"/>
    </row>
    <row r="3" spans="1:77" x14ac:dyDescent="0.2">
      <c r="A3" s="124" t="s">
        <v>550</v>
      </c>
      <c r="B3" s="5"/>
      <c r="C3" s="5"/>
      <c r="D3" s="2"/>
      <c r="E3" s="2"/>
      <c r="F3" s="2"/>
      <c r="G3" s="2"/>
      <c r="H3" s="2"/>
      <c r="I3" s="2"/>
      <c r="J3" s="2"/>
      <c r="K3" s="2"/>
      <c r="L3" s="2"/>
      <c r="M3" s="2" t="s">
        <v>21</v>
      </c>
      <c r="N3" s="2"/>
    </row>
    <row r="4" spans="1:77" x14ac:dyDescent="0.2">
      <c r="A4" s="124" t="s">
        <v>470</v>
      </c>
      <c r="B4" s="5"/>
      <c r="C4" s="5"/>
      <c r="D4" s="2"/>
      <c r="E4" s="2"/>
      <c r="F4" s="2"/>
      <c r="G4" s="2"/>
      <c r="H4" s="2"/>
      <c r="I4" s="2"/>
      <c r="J4" s="2"/>
      <c r="K4" s="2"/>
      <c r="L4" s="2"/>
      <c r="M4" s="2"/>
      <c r="N4" s="2"/>
    </row>
    <row r="5" spans="1:77" ht="12.75" customHeight="1" x14ac:dyDescent="0.2">
      <c r="A5" s="5"/>
      <c r="B5" s="5"/>
      <c r="C5" s="5"/>
      <c r="D5" s="2"/>
      <c r="E5" s="2"/>
      <c r="F5" s="2"/>
      <c r="G5" s="2"/>
      <c r="H5" s="2"/>
      <c r="I5" s="2"/>
      <c r="J5" s="2"/>
      <c r="K5" s="2"/>
      <c r="L5" s="2"/>
      <c r="M5" s="2"/>
      <c r="N5" s="2"/>
    </row>
    <row r="6" spans="1:77" ht="25.5" customHeight="1" x14ac:dyDescent="0.2">
      <c r="A6" s="173" t="s">
        <v>486</v>
      </c>
      <c r="B6" s="173"/>
      <c r="C6" s="173"/>
      <c r="D6" s="173"/>
      <c r="E6" s="173"/>
      <c r="F6" s="173"/>
      <c r="G6" s="173"/>
      <c r="H6" s="173"/>
      <c r="I6" s="173"/>
      <c r="J6" s="173"/>
      <c r="K6" s="173"/>
      <c r="L6" s="173"/>
      <c r="M6" s="6"/>
      <c r="N6" s="6"/>
      <c r="X6" s="4" t="s">
        <v>0</v>
      </c>
    </row>
    <row r="7" spans="1:77" ht="10.5" customHeight="1" thickBot="1" x14ac:dyDescent="0.25">
      <c r="A7" s="116"/>
      <c r="B7" s="116"/>
      <c r="C7" s="116"/>
      <c r="D7" s="116"/>
      <c r="E7" s="116"/>
      <c r="F7" s="116"/>
      <c r="G7" s="116"/>
      <c r="H7" s="116"/>
      <c r="I7" s="116"/>
      <c r="J7" s="116"/>
      <c r="K7" s="116"/>
      <c r="L7" s="116"/>
      <c r="M7" s="2"/>
      <c r="N7" s="2"/>
      <c r="O7" s="4"/>
      <c r="X7" s="4" t="s">
        <v>1</v>
      </c>
    </row>
    <row r="8" spans="1:77" ht="30" customHeight="1" thickBot="1" x14ac:dyDescent="0.25">
      <c r="A8" s="2"/>
      <c r="B8" s="2"/>
      <c r="C8" s="176" t="s">
        <v>471</v>
      </c>
      <c r="D8" s="177"/>
      <c r="E8" s="2"/>
      <c r="F8" s="2"/>
      <c r="G8" s="2"/>
      <c r="H8" s="2"/>
      <c r="I8" s="2"/>
      <c r="J8" s="2"/>
      <c r="K8" s="2"/>
      <c r="L8" s="2"/>
      <c r="M8" s="2"/>
      <c r="N8" s="2"/>
      <c r="O8" s="11">
        <v>14</v>
      </c>
      <c r="P8" s="4" t="s">
        <v>21</v>
      </c>
      <c r="X8" s="4" t="s">
        <v>3</v>
      </c>
    </row>
    <row r="9" spans="1:77" x14ac:dyDescent="0.2">
      <c r="A9" s="7"/>
      <c r="B9" s="7"/>
      <c r="C9" s="8" t="s">
        <v>472</v>
      </c>
      <c r="D9" s="9" t="s">
        <v>0</v>
      </c>
      <c r="E9" s="2"/>
      <c r="F9" s="2"/>
      <c r="G9" s="10"/>
      <c r="H9" s="10"/>
      <c r="I9" s="10"/>
      <c r="J9" s="10"/>
      <c r="K9" s="10"/>
      <c r="L9" s="2" t="s">
        <v>21</v>
      </c>
      <c r="M9" s="2"/>
      <c r="N9" s="2"/>
      <c r="O9" s="4"/>
      <c r="BY9" s="3"/>
    </row>
    <row r="10" spans="1:77" s="19" customFormat="1" ht="15" thickBot="1" x14ac:dyDescent="0.25">
      <c r="A10" s="7"/>
      <c r="B10" s="7"/>
      <c r="C10" s="12" t="s">
        <v>4</v>
      </c>
      <c r="D10" s="13" t="s">
        <v>314</v>
      </c>
      <c r="E10" s="2"/>
      <c r="F10" s="2"/>
      <c r="G10" s="14"/>
      <c r="H10" s="14"/>
      <c r="I10" s="14"/>
      <c r="J10" s="14"/>
      <c r="K10" s="14"/>
      <c r="L10" s="2"/>
      <c r="M10" s="17"/>
      <c r="N10" s="17"/>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row>
    <row r="11" spans="1:77" ht="15" customHeight="1" x14ac:dyDescent="0.2">
      <c r="A11" s="14"/>
      <c r="B11" s="14"/>
      <c r="C11" s="14"/>
      <c r="D11" s="14"/>
      <c r="E11" s="15"/>
      <c r="F11" s="16">
        <v>2</v>
      </c>
      <c r="G11" s="16">
        <v>3</v>
      </c>
      <c r="H11" s="16"/>
      <c r="I11" s="16">
        <v>4</v>
      </c>
      <c r="J11" s="16"/>
      <c r="K11" s="16">
        <v>5</v>
      </c>
      <c r="L11" s="16"/>
      <c r="M11" s="20"/>
      <c r="N11" s="20"/>
      <c r="O11" s="4"/>
      <c r="X11" s="101" t="s">
        <v>314</v>
      </c>
      <c r="Y11" s="104">
        <v>0</v>
      </c>
      <c r="BY11" s="3"/>
    </row>
    <row r="12" spans="1:77" x14ac:dyDescent="0.2">
      <c r="A12" s="33"/>
      <c r="B12" s="33"/>
      <c r="C12" s="33"/>
      <c r="D12" s="167"/>
      <c r="E12" s="174" t="str">
        <f>D10</f>
        <v>One year after graduation (2008/09 cohort)</v>
      </c>
      <c r="F12" s="174"/>
      <c r="G12" s="174"/>
      <c r="H12" s="174"/>
      <c r="I12" s="174"/>
      <c r="J12" s="174"/>
      <c r="K12" s="174"/>
      <c r="L12" s="175"/>
      <c r="M12" s="23"/>
      <c r="N12" s="24"/>
      <c r="O12" s="4"/>
      <c r="X12" s="102" t="s">
        <v>315</v>
      </c>
      <c r="Y12" s="105">
        <v>8</v>
      </c>
      <c r="BY12" s="3"/>
    </row>
    <row r="13" spans="1:77" ht="62.25" thickBot="1" x14ac:dyDescent="0.25">
      <c r="A13" s="149" t="s">
        <v>6</v>
      </c>
      <c r="B13" s="21" t="s">
        <v>7</v>
      </c>
      <c r="C13" s="21" t="s">
        <v>8</v>
      </c>
      <c r="D13" s="84" t="s">
        <v>308</v>
      </c>
      <c r="E13" s="86" t="s">
        <v>504</v>
      </c>
      <c r="F13" s="22" t="s">
        <v>505</v>
      </c>
      <c r="G13" s="21" t="s">
        <v>529</v>
      </c>
      <c r="H13" s="22" t="s">
        <v>506</v>
      </c>
      <c r="I13" s="22" t="s">
        <v>507</v>
      </c>
      <c r="J13" s="22" t="s">
        <v>508</v>
      </c>
      <c r="K13" s="60" t="s">
        <v>509</v>
      </c>
      <c r="L13" s="64" t="s">
        <v>510</v>
      </c>
      <c r="M13" s="27"/>
      <c r="N13" s="25"/>
      <c r="O13" s="4"/>
      <c r="X13" s="103" t="s">
        <v>14</v>
      </c>
      <c r="Y13" s="106">
        <v>16</v>
      </c>
      <c r="BY13" s="3"/>
    </row>
    <row r="14" spans="1:77" s="50" customFormat="1" ht="14.25" customHeight="1" x14ac:dyDescent="0.25">
      <c r="A14" s="150" t="s">
        <v>13</v>
      </c>
      <c r="B14" s="70" t="s">
        <v>13</v>
      </c>
      <c r="C14" s="71" t="s">
        <v>13</v>
      </c>
      <c r="D14" s="168" t="s">
        <v>13</v>
      </c>
      <c r="E14" s="142"/>
      <c r="F14" s="80"/>
      <c r="G14" s="79"/>
      <c r="H14" s="80"/>
      <c r="I14" s="80"/>
      <c r="J14" s="80"/>
      <c r="K14" s="80"/>
      <c r="L14" s="143"/>
      <c r="M14" s="62"/>
      <c r="N14" s="61"/>
      <c r="O14" s="63"/>
      <c r="P14" s="63"/>
      <c r="Q14" s="63"/>
      <c r="R14" s="63"/>
      <c r="S14" s="63"/>
      <c r="T14" s="63"/>
      <c r="U14" s="63"/>
      <c r="V14" s="63"/>
      <c r="W14" s="63"/>
      <c r="X14" s="4"/>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row>
    <row r="15" spans="1:77" ht="14.25" customHeight="1" thickBot="1" x14ac:dyDescent="0.25">
      <c r="A15" s="151" t="s">
        <v>13</v>
      </c>
      <c r="B15" s="72" t="s">
        <v>13</v>
      </c>
      <c r="C15" s="67" t="s">
        <v>307</v>
      </c>
      <c r="D15" s="169" t="s">
        <v>306</v>
      </c>
      <c r="E15" s="144">
        <f>VLOOKUP($D$10,'National figures'!$A$4:$Y$6,2+$X$19,FALSE)</f>
        <v>236630</v>
      </c>
      <c r="F15" s="139">
        <f>VLOOKUP($D$10,'National figures'!$A$4:$Y$6,3+$X$19,FALSE)</f>
        <v>2.5</v>
      </c>
      <c r="G15" s="79">
        <f>VLOOKUP($D$10,'National figures'!$A$4:$Y$6,4+$X$19,FALSE)</f>
        <v>230770</v>
      </c>
      <c r="H15" s="139">
        <f>VLOOKUP($D$10,'National figures'!$A$4:$Y$6,5+$X$19,FALSE)</f>
        <v>8.1</v>
      </c>
      <c r="I15" s="139">
        <f>VLOOKUP($D$10,'National figures'!$A$4:$Y$6,6+$X$19,FALSE)</f>
        <v>10.8</v>
      </c>
      <c r="J15" s="139">
        <f>VLOOKUP($D$10,'National figures'!$A$4:$Y$6,7+$X$19,FALSE)</f>
        <v>56.2</v>
      </c>
      <c r="K15" s="139">
        <f>VLOOKUP($D$10,'National figures'!$A$4:$Y$6,8+$X$19,FALSE)</f>
        <v>72</v>
      </c>
      <c r="L15" s="141">
        <f>VLOOKUP($D$10,'National figures'!$A$4:$Y$6,9+$X$19,FALSE)</f>
        <v>81.2</v>
      </c>
      <c r="M15" s="88"/>
      <c r="N15" s="25"/>
      <c r="O15" s="4"/>
      <c r="BY15" s="3"/>
    </row>
    <row r="16" spans="1:77" ht="14.25" customHeight="1" x14ac:dyDescent="0.2">
      <c r="A16" s="150" t="s">
        <v>13</v>
      </c>
      <c r="B16" s="70" t="s">
        <v>13</v>
      </c>
      <c r="C16" s="71" t="s">
        <v>13</v>
      </c>
      <c r="D16" s="168" t="s">
        <v>13</v>
      </c>
      <c r="E16" s="145"/>
      <c r="F16" s="120"/>
      <c r="G16" s="79"/>
      <c r="H16" s="120"/>
      <c r="I16" s="120"/>
      <c r="J16" s="120"/>
      <c r="K16" s="120"/>
      <c r="L16" s="127"/>
      <c r="M16" s="27"/>
      <c r="N16" s="25"/>
      <c r="O16" s="4"/>
      <c r="X16" s="97">
        <f>IF($D$10=X11,Y11,IF($D$10=X12,Y12,IF($D$10=X13,Y13)))</f>
        <v>0</v>
      </c>
      <c r="Y16" s="98" t="s">
        <v>397</v>
      </c>
      <c r="BY16" s="3"/>
    </row>
    <row r="17" spans="1:91" ht="14.25" customHeight="1" thickBot="1" x14ac:dyDescent="0.25">
      <c r="A17" s="152" t="s">
        <v>10</v>
      </c>
      <c r="B17" s="66">
        <v>10000291</v>
      </c>
      <c r="C17" s="66" t="s">
        <v>488</v>
      </c>
      <c r="D17" s="162" t="s">
        <v>12</v>
      </c>
      <c r="E17" s="142">
        <f>VLOOKUP($B17,'No Self Assessment feeder'!$C$658:$CW$788,4+'Table 2a'!$X$16+'Table 2a'!$X$17,FALSE)</f>
        <v>2075</v>
      </c>
      <c r="F17" s="120">
        <f>VLOOKUP($B17,'No Self Assessment feeder'!$C$658:$CW$788,5+'Table 2a'!$X$16+'Table 2a'!$X$17,FALSE)</f>
        <v>3.3</v>
      </c>
      <c r="G17" s="79">
        <f>VLOOKUP($B17,'No Self Assessment feeder'!$C$658:$CW$788,6+'Table 2a'!$X$16+'Table 2a'!$X$17,FALSE)</f>
        <v>2010</v>
      </c>
      <c r="H17" s="120">
        <f>VLOOKUP($B17,'No Self Assessment feeder'!$C$658:$CW$788,7+'Table 2a'!$X$16+'Table 2a'!$X$17,FALSE)</f>
        <v>7.3</v>
      </c>
      <c r="I17" s="120">
        <f>VLOOKUP($B17,'No Self Assessment feeder'!$C$658:$CW$788,8+'Table 2a'!$X$16+'Table 2a'!$X$17,FALSE)</f>
        <v>8.1999999999999993</v>
      </c>
      <c r="J17" s="120">
        <f>VLOOKUP($B17,'No Self Assessment feeder'!$C$658:$CW$788,9+'Table 2a'!$X$16+'Table 2a'!$X$17,FALSE)</f>
        <v>62</v>
      </c>
      <c r="K17" s="120">
        <f>VLOOKUP($B17,'No Self Assessment feeder'!$C$658:$CW$788,10+'Table 2a'!$X$16+'Table 2a'!$X$17,FALSE)</f>
        <v>78.900000000000006</v>
      </c>
      <c r="L17" s="127">
        <f>VLOOKUP($B17,'No Self Assessment feeder'!$C$658:$CW$788,11+'Table 2a'!$X$16+'Table 2a'!$X$17,FALSE)</f>
        <v>84.5</v>
      </c>
      <c r="M17" s="27"/>
      <c r="N17" s="25"/>
      <c r="O17" s="4"/>
      <c r="X17" s="99">
        <f>IF($D$9=X7,0,IF(D9=X8,32,IF(D9=X6,64)))</f>
        <v>64</v>
      </c>
      <c r="Y17" s="100" t="s">
        <v>398</v>
      </c>
      <c r="BY17" s="3"/>
    </row>
    <row r="18" spans="1:91" ht="14.25" customHeight="1" thickBot="1" x14ac:dyDescent="0.25">
      <c r="A18" s="152" t="s">
        <v>15</v>
      </c>
      <c r="B18" s="66">
        <v>10007759</v>
      </c>
      <c r="C18" s="66" t="s">
        <v>489</v>
      </c>
      <c r="D18" s="162" t="s">
        <v>17</v>
      </c>
      <c r="E18" s="142">
        <f>VLOOKUP($B18,'No Self Assessment feeder'!$C$658:$CW$788,4+'Table 2a'!$X$16+'Table 2a'!$X$17,FALSE)</f>
        <v>1460</v>
      </c>
      <c r="F18" s="120">
        <f>VLOOKUP($B18,'No Self Assessment feeder'!$C$658:$CW$788,5+'Table 2a'!$X$16+'Table 2a'!$X$17,FALSE)</f>
        <v>1.9</v>
      </c>
      <c r="G18" s="79">
        <f>VLOOKUP($B18,'No Self Assessment feeder'!$C$658:$CW$788,6+'Table 2a'!$X$16+'Table 2a'!$X$17,FALSE)</f>
        <v>1430</v>
      </c>
      <c r="H18" s="120">
        <f>VLOOKUP($B18,'No Self Assessment feeder'!$C$658:$CW$788,7+'Table 2a'!$X$16+'Table 2a'!$X$17,FALSE)</f>
        <v>6.3</v>
      </c>
      <c r="I18" s="120">
        <f>VLOOKUP($B18,'No Self Assessment feeder'!$C$658:$CW$788,8+'Table 2a'!$X$16+'Table 2a'!$X$17,FALSE)</f>
        <v>10.7</v>
      </c>
      <c r="J18" s="120">
        <f>VLOOKUP($B18,'No Self Assessment feeder'!$C$658:$CW$788,9+'Table 2a'!$X$16+'Table 2a'!$X$17,FALSE)</f>
        <v>60.8</v>
      </c>
      <c r="K18" s="120">
        <f>VLOOKUP($B18,'No Self Assessment feeder'!$C$658:$CW$788,10+'Table 2a'!$X$16+'Table 2a'!$X$17,FALSE)</f>
        <v>73.8</v>
      </c>
      <c r="L18" s="127">
        <f>VLOOKUP($B18,'No Self Assessment feeder'!$C$658:$CW$788,11+'Table 2a'!$X$16+'Table 2a'!$X$17,FALSE)</f>
        <v>83</v>
      </c>
      <c r="M18" s="27"/>
      <c r="N18" s="25"/>
      <c r="O18" s="4"/>
      <c r="P18" s="4" t="s">
        <v>21</v>
      </c>
      <c r="BY18" s="3"/>
    </row>
    <row r="19" spans="1:91" ht="14.25" customHeight="1" thickBot="1" x14ac:dyDescent="0.25">
      <c r="A19" s="152" t="s">
        <v>18</v>
      </c>
      <c r="B19" s="66">
        <v>10000571</v>
      </c>
      <c r="C19" s="66" t="s">
        <v>490</v>
      </c>
      <c r="D19" s="162" t="s">
        <v>20</v>
      </c>
      <c r="E19" s="142">
        <f>VLOOKUP($B19,'No Self Assessment feeder'!$C$658:$CW$788,4+'Table 2a'!$X$16+'Table 2a'!$X$17,FALSE)</f>
        <v>1195</v>
      </c>
      <c r="F19" s="120">
        <f>VLOOKUP($B19,'No Self Assessment feeder'!$C$658:$CW$788,5+'Table 2a'!$X$16+'Table 2a'!$X$17,FALSE)</f>
        <v>2.2999999999999998</v>
      </c>
      <c r="G19" s="79">
        <f>VLOOKUP($B19,'No Self Assessment feeder'!$C$658:$CW$788,6+'Table 2a'!$X$16+'Table 2a'!$X$17,FALSE)</f>
        <v>1170</v>
      </c>
      <c r="H19" s="120">
        <f>VLOOKUP($B19,'No Self Assessment feeder'!$C$658:$CW$788,7+'Table 2a'!$X$16+'Table 2a'!$X$17,FALSE)</f>
        <v>7.1</v>
      </c>
      <c r="I19" s="120">
        <f>VLOOKUP($B19,'No Self Assessment feeder'!$C$658:$CW$788,8+'Table 2a'!$X$16+'Table 2a'!$X$17,FALSE)</f>
        <v>13.5</v>
      </c>
      <c r="J19" s="120">
        <f>VLOOKUP($B19,'No Self Assessment feeder'!$C$658:$CW$788,9+'Table 2a'!$X$16+'Table 2a'!$X$17,FALSE)</f>
        <v>56.5</v>
      </c>
      <c r="K19" s="120">
        <f>VLOOKUP($B19,'No Self Assessment feeder'!$C$658:$CW$788,10+'Table 2a'!$X$16+'Table 2a'!$X$17,FALSE)</f>
        <v>72.599999999999994</v>
      </c>
      <c r="L19" s="127">
        <f>VLOOKUP($B19,'No Self Assessment feeder'!$C$658:$CW$788,11+'Table 2a'!$X$16+'Table 2a'!$X$17,FALSE)</f>
        <v>79.400000000000006</v>
      </c>
      <c r="M19" s="27"/>
      <c r="N19" s="25"/>
      <c r="O19" s="28"/>
      <c r="P19" s="29"/>
      <c r="Q19" s="30"/>
      <c r="R19" s="25"/>
      <c r="S19" s="26"/>
      <c r="T19" s="25"/>
      <c r="U19" s="25"/>
      <c r="V19" s="25"/>
      <c r="W19" s="25"/>
      <c r="X19" s="95">
        <f>IF($D$9=X7,0,IF(D9=X8,8,IF(D9=X6,16)))</f>
        <v>16</v>
      </c>
      <c r="Y19" s="96" t="s">
        <v>443</v>
      </c>
      <c r="Z19" s="26"/>
      <c r="AA19" s="30"/>
      <c r="AB19" s="30"/>
      <c r="AC19" s="30"/>
      <c r="BZ19" s="4"/>
      <c r="CA19" s="4"/>
      <c r="CB19" s="4"/>
      <c r="CC19" s="4"/>
      <c r="CD19" s="4"/>
      <c r="CE19" s="4"/>
      <c r="CF19" s="4"/>
      <c r="CG19" s="4"/>
      <c r="CH19" s="4"/>
      <c r="CI19" s="4"/>
      <c r="CJ19" s="4"/>
      <c r="CK19" s="4"/>
      <c r="CL19" s="4"/>
      <c r="CM19" s="4"/>
    </row>
    <row r="20" spans="1:91" ht="14.25" customHeight="1" x14ac:dyDescent="0.2">
      <c r="A20" s="152" t="s">
        <v>22</v>
      </c>
      <c r="B20" s="66">
        <v>10007850</v>
      </c>
      <c r="C20" s="66" t="s">
        <v>490</v>
      </c>
      <c r="D20" s="162" t="s">
        <v>23</v>
      </c>
      <c r="E20" s="142">
        <f>VLOOKUP($B20,'No Self Assessment feeder'!$C$658:$CW$788,4+'Table 2a'!$X$16+'Table 2a'!$X$17,FALSE)</f>
        <v>1670</v>
      </c>
      <c r="F20" s="120">
        <f>VLOOKUP($B20,'No Self Assessment feeder'!$C$658:$CW$788,5+'Table 2a'!$X$16+'Table 2a'!$X$17,FALSE)</f>
        <v>2.2999999999999998</v>
      </c>
      <c r="G20" s="79">
        <f>VLOOKUP($B20,'No Self Assessment feeder'!$C$658:$CW$788,6+'Table 2a'!$X$16+'Table 2a'!$X$17,FALSE)</f>
        <v>1630</v>
      </c>
      <c r="H20" s="120">
        <f>VLOOKUP($B20,'No Self Assessment feeder'!$C$658:$CW$788,7+'Table 2a'!$X$16+'Table 2a'!$X$17,FALSE)</f>
        <v>8.5</v>
      </c>
      <c r="I20" s="120">
        <f>VLOOKUP($B20,'No Self Assessment feeder'!$C$658:$CW$788,8+'Table 2a'!$X$16+'Table 2a'!$X$17,FALSE)</f>
        <v>8.6</v>
      </c>
      <c r="J20" s="120">
        <f>VLOOKUP($B20,'No Self Assessment feeder'!$C$658:$CW$788,9+'Table 2a'!$X$16+'Table 2a'!$X$17,FALSE)</f>
        <v>53.7</v>
      </c>
      <c r="K20" s="120">
        <f>VLOOKUP($B20,'No Self Assessment feeder'!$C$658:$CW$788,10+'Table 2a'!$X$16+'Table 2a'!$X$17,FALSE)</f>
        <v>71.900000000000006</v>
      </c>
      <c r="L20" s="127">
        <f>VLOOKUP($B20,'No Self Assessment feeder'!$C$658:$CW$788,11+'Table 2a'!$X$16+'Table 2a'!$X$17,FALSE)</f>
        <v>82.8</v>
      </c>
      <c r="M20" s="27"/>
      <c r="N20" s="25"/>
      <c r="O20" s="28"/>
      <c r="P20" s="29"/>
      <c r="Q20" s="30"/>
      <c r="R20" s="25"/>
      <c r="S20" s="26"/>
      <c r="T20" s="25"/>
      <c r="U20" s="25"/>
      <c r="V20" s="25"/>
      <c r="W20" s="25"/>
      <c r="X20" s="25"/>
      <c r="Y20" s="25"/>
      <c r="Z20" s="26"/>
      <c r="AA20" s="30"/>
      <c r="AB20" s="30"/>
      <c r="AC20" s="30"/>
      <c r="BZ20" s="4"/>
      <c r="CA20" s="4"/>
      <c r="CB20" s="4"/>
      <c r="CC20" s="4"/>
      <c r="CD20" s="4"/>
      <c r="CE20" s="4"/>
      <c r="CF20" s="4"/>
      <c r="CG20" s="4"/>
      <c r="CH20" s="4"/>
      <c r="CI20" s="4"/>
      <c r="CJ20" s="4"/>
      <c r="CK20" s="4"/>
      <c r="CL20" s="4"/>
      <c r="CM20" s="4"/>
    </row>
    <row r="21" spans="1:91" ht="14.25" customHeight="1" x14ac:dyDescent="0.2">
      <c r="A21" s="152" t="s">
        <v>24</v>
      </c>
      <c r="B21" s="66">
        <v>10007152</v>
      </c>
      <c r="C21" s="66" t="s">
        <v>488</v>
      </c>
      <c r="D21" s="162" t="s">
        <v>25</v>
      </c>
      <c r="E21" s="142">
        <f>VLOOKUP($B21,'No Self Assessment feeder'!$C$658:$CW$788,4+'Table 2a'!$X$16+'Table 2a'!$X$17,FALSE)</f>
        <v>1495</v>
      </c>
      <c r="F21" s="120">
        <f>VLOOKUP($B21,'No Self Assessment feeder'!$C$658:$CW$788,5+'Table 2a'!$X$16+'Table 2a'!$X$17,FALSE)</f>
        <v>2.8</v>
      </c>
      <c r="G21" s="79">
        <f>VLOOKUP($B21,'No Self Assessment feeder'!$C$658:$CW$788,6+'Table 2a'!$X$16+'Table 2a'!$X$17,FALSE)</f>
        <v>1455</v>
      </c>
      <c r="H21" s="120">
        <f>VLOOKUP($B21,'No Self Assessment feeder'!$C$658:$CW$788,7+'Table 2a'!$X$16+'Table 2a'!$X$17,FALSE)</f>
        <v>9.8000000000000007</v>
      </c>
      <c r="I21" s="120">
        <f>VLOOKUP($B21,'No Self Assessment feeder'!$C$658:$CW$788,8+'Table 2a'!$X$16+'Table 2a'!$X$17,FALSE)</f>
        <v>11.8</v>
      </c>
      <c r="J21" s="120">
        <f>VLOOKUP($B21,'No Self Assessment feeder'!$C$658:$CW$788,9+'Table 2a'!$X$16+'Table 2a'!$X$17,FALSE)</f>
        <v>60.2</v>
      </c>
      <c r="K21" s="120">
        <f>VLOOKUP($B21,'No Self Assessment feeder'!$C$658:$CW$788,10+'Table 2a'!$X$16+'Table 2a'!$X$17,FALSE)</f>
        <v>74</v>
      </c>
      <c r="L21" s="127">
        <f>VLOOKUP($B21,'No Self Assessment feeder'!$C$658:$CW$788,11+'Table 2a'!$X$16+'Table 2a'!$X$17,FALSE)</f>
        <v>78.400000000000006</v>
      </c>
      <c r="M21" s="27"/>
      <c r="N21" s="25"/>
      <c r="O21" s="28"/>
      <c r="P21" s="29"/>
      <c r="Q21" s="30"/>
      <c r="R21" s="25"/>
      <c r="S21" s="26"/>
      <c r="T21" s="25"/>
      <c r="U21" s="25"/>
      <c r="V21" s="25"/>
      <c r="W21" s="25"/>
      <c r="X21" s="25"/>
      <c r="Y21" s="25"/>
      <c r="Z21" s="26"/>
      <c r="AA21" s="30"/>
      <c r="AB21" s="30"/>
      <c r="AC21" s="30"/>
      <c r="AE21" s="4" t="s">
        <v>21</v>
      </c>
      <c r="BZ21" s="4"/>
      <c r="CA21" s="4"/>
      <c r="CB21" s="4"/>
      <c r="CC21" s="4"/>
      <c r="CD21" s="4"/>
      <c r="CE21" s="4"/>
      <c r="CF21" s="4"/>
      <c r="CG21" s="4"/>
      <c r="CH21" s="4"/>
      <c r="CI21" s="4"/>
      <c r="CJ21" s="4"/>
      <c r="CK21" s="4"/>
      <c r="CL21" s="4"/>
      <c r="CM21" s="4"/>
    </row>
    <row r="22" spans="1:91" ht="14.25" customHeight="1" x14ac:dyDescent="0.2">
      <c r="A22" s="152" t="s">
        <v>26</v>
      </c>
      <c r="B22" s="66">
        <v>10007760</v>
      </c>
      <c r="C22" s="66" t="s">
        <v>491</v>
      </c>
      <c r="D22" s="162" t="s">
        <v>28</v>
      </c>
      <c r="E22" s="142">
        <f>VLOOKUP($B22,'No Self Assessment feeder'!$C$658:$CW$788,4+'Table 2a'!$X$16+'Table 2a'!$X$17,FALSE)</f>
        <v>600</v>
      </c>
      <c r="F22" s="120">
        <f>VLOOKUP($B22,'No Self Assessment feeder'!$C$658:$CW$788,5+'Table 2a'!$X$16+'Table 2a'!$X$17,FALSE)</f>
        <v>8.6999999999999993</v>
      </c>
      <c r="G22" s="79">
        <f>VLOOKUP($B22,'No Self Assessment feeder'!$C$658:$CW$788,6+'Table 2a'!$X$16+'Table 2a'!$X$17,FALSE)</f>
        <v>545</v>
      </c>
      <c r="H22" s="120">
        <f>VLOOKUP($B22,'No Self Assessment feeder'!$C$658:$CW$788,7+'Table 2a'!$X$16+'Table 2a'!$X$17,FALSE)</f>
        <v>14.5</v>
      </c>
      <c r="I22" s="120">
        <f>VLOOKUP($B22,'No Self Assessment feeder'!$C$658:$CW$788,8+'Table 2a'!$X$16+'Table 2a'!$X$17,FALSE)</f>
        <v>7</v>
      </c>
      <c r="J22" s="120">
        <f>VLOOKUP($B22,'No Self Assessment feeder'!$C$658:$CW$788,9+'Table 2a'!$X$16+'Table 2a'!$X$17,FALSE)</f>
        <v>41.6</v>
      </c>
      <c r="K22" s="120">
        <f>VLOOKUP($B22,'No Self Assessment feeder'!$C$658:$CW$788,10+'Table 2a'!$X$16+'Table 2a'!$X$17,FALSE)</f>
        <v>63.2</v>
      </c>
      <c r="L22" s="127">
        <f>VLOOKUP($B22,'No Self Assessment feeder'!$C$658:$CW$788,11+'Table 2a'!$X$16+'Table 2a'!$X$17,FALSE)</f>
        <v>78.599999999999994</v>
      </c>
      <c r="M22" s="27"/>
      <c r="N22" s="25"/>
      <c r="O22" s="28"/>
      <c r="P22" s="29"/>
      <c r="Q22" s="30"/>
      <c r="R22" s="25"/>
      <c r="S22" s="26"/>
      <c r="T22" s="25"/>
      <c r="U22" s="25"/>
      <c r="V22" s="25"/>
      <c r="W22" s="25"/>
      <c r="X22" s="25"/>
      <c r="Y22" s="25"/>
      <c r="Z22" s="26"/>
      <c r="AA22" s="30"/>
      <c r="AB22" s="30"/>
      <c r="AC22" s="30"/>
      <c r="BZ22" s="4"/>
      <c r="CA22" s="4"/>
      <c r="CB22" s="4"/>
      <c r="CC22" s="4"/>
      <c r="CD22" s="4"/>
      <c r="CE22" s="4"/>
      <c r="CF22" s="4"/>
      <c r="CG22" s="4"/>
      <c r="CH22" s="4"/>
      <c r="CI22" s="4"/>
      <c r="CJ22" s="4"/>
      <c r="CK22" s="4"/>
      <c r="CL22" s="4"/>
      <c r="CM22" s="4"/>
    </row>
    <row r="23" spans="1:91" ht="14.25" customHeight="1" x14ac:dyDescent="0.2">
      <c r="A23" s="152" t="s">
        <v>29</v>
      </c>
      <c r="B23" s="66">
        <v>10007140</v>
      </c>
      <c r="C23" s="66" t="s">
        <v>489</v>
      </c>
      <c r="D23" s="162" t="s">
        <v>30</v>
      </c>
      <c r="E23" s="142">
        <f>VLOOKUP($B23,'No Self Assessment feeder'!$C$658:$CW$788,4+'Table 2a'!$X$16+'Table 2a'!$X$17,FALSE)</f>
        <v>3130</v>
      </c>
      <c r="F23" s="120">
        <f>VLOOKUP($B23,'No Self Assessment feeder'!$C$658:$CW$788,5+'Table 2a'!$X$16+'Table 2a'!$X$17,FALSE)</f>
        <v>3</v>
      </c>
      <c r="G23" s="79">
        <f>VLOOKUP($B23,'No Self Assessment feeder'!$C$658:$CW$788,6+'Table 2a'!$X$16+'Table 2a'!$X$17,FALSE)</f>
        <v>3040</v>
      </c>
      <c r="H23" s="120">
        <f>VLOOKUP($B23,'No Self Assessment feeder'!$C$658:$CW$788,7+'Table 2a'!$X$16+'Table 2a'!$X$17,FALSE)</f>
        <v>7.9</v>
      </c>
      <c r="I23" s="120">
        <f>VLOOKUP($B23,'No Self Assessment feeder'!$C$658:$CW$788,8+'Table 2a'!$X$16+'Table 2a'!$X$17,FALSE)</f>
        <v>10.199999999999999</v>
      </c>
      <c r="J23" s="120">
        <f>VLOOKUP($B23,'No Self Assessment feeder'!$C$658:$CW$788,9+'Table 2a'!$X$16+'Table 2a'!$X$17,FALSE)</f>
        <v>58.5</v>
      </c>
      <c r="K23" s="120">
        <f>VLOOKUP($B23,'No Self Assessment feeder'!$C$658:$CW$788,10+'Table 2a'!$X$16+'Table 2a'!$X$17,FALSE)</f>
        <v>74.599999999999994</v>
      </c>
      <c r="L23" s="127">
        <f>VLOOKUP($B23,'No Self Assessment feeder'!$C$658:$CW$788,11+'Table 2a'!$X$16+'Table 2a'!$X$17,FALSE)</f>
        <v>81.900000000000006</v>
      </c>
      <c r="M23" s="27"/>
      <c r="N23" s="25"/>
      <c r="O23" s="28"/>
      <c r="P23" s="29"/>
      <c r="Q23" s="30"/>
      <c r="R23" s="25"/>
      <c r="S23" s="26"/>
      <c r="T23" s="25"/>
      <c r="U23" s="25"/>
      <c r="V23" s="25"/>
      <c r="W23" s="25"/>
      <c r="X23" s="25"/>
      <c r="Y23" s="25"/>
      <c r="Z23" s="26"/>
      <c r="AA23" s="30"/>
      <c r="AB23" s="30"/>
      <c r="AC23" s="30"/>
      <c r="AF23" s="4" t="s">
        <v>21</v>
      </c>
      <c r="BZ23" s="4"/>
      <c r="CA23" s="4"/>
      <c r="CB23" s="4"/>
      <c r="CC23" s="4"/>
      <c r="CD23" s="4"/>
      <c r="CE23" s="4"/>
      <c r="CF23" s="4"/>
      <c r="CG23" s="4"/>
      <c r="CH23" s="4"/>
      <c r="CI23" s="4"/>
      <c r="CJ23" s="4"/>
      <c r="CK23" s="4"/>
      <c r="CL23" s="4"/>
      <c r="CM23" s="4"/>
    </row>
    <row r="24" spans="1:91" ht="14.25" customHeight="1" x14ac:dyDescent="0.2">
      <c r="A24" s="152" t="s">
        <v>31</v>
      </c>
      <c r="B24" s="66">
        <v>10006840</v>
      </c>
      <c r="C24" s="66" t="s">
        <v>489</v>
      </c>
      <c r="D24" s="162" t="s">
        <v>32</v>
      </c>
      <c r="E24" s="142">
        <f>VLOOKUP($B24,'No Self Assessment feeder'!$C$658:$CW$788,4+'Table 2a'!$X$16+'Table 2a'!$X$17,FALSE)</f>
        <v>3955</v>
      </c>
      <c r="F24" s="120">
        <f>VLOOKUP($B24,'No Self Assessment feeder'!$C$658:$CW$788,5+'Table 2a'!$X$16+'Table 2a'!$X$17,FALSE)</f>
        <v>1.4</v>
      </c>
      <c r="G24" s="79">
        <f>VLOOKUP($B24,'No Self Assessment feeder'!$C$658:$CW$788,6+'Table 2a'!$X$16+'Table 2a'!$X$17,FALSE)</f>
        <v>3900</v>
      </c>
      <c r="H24" s="120">
        <f>VLOOKUP($B24,'No Self Assessment feeder'!$C$658:$CW$788,7+'Table 2a'!$X$16+'Table 2a'!$X$17,FALSE)</f>
        <v>6.9</v>
      </c>
      <c r="I24" s="120">
        <f>VLOOKUP($B24,'No Self Assessment feeder'!$C$658:$CW$788,8+'Table 2a'!$X$16+'Table 2a'!$X$17,FALSE)</f>
        <v>10.5</v>
      </c>
      <c r="J24" s="120">
        <f>VLOOKUP($B24,'No Self Assessment feeder'!$C$658:$CW$788,9+'Table 2a'!$X$16+'Table 2a'!$X$17,FALSE)</f>
        <v>52.5</v>
      </c>
      <c r="K24" s="120">
        <f>VLOOKUP($B24,'No Self Assessment feeder'!$C$658:$CW$788,10+'Table 2a'!$X$16+'Table 2a'!$X$17,FALSE)</f>
        <v>71</v>
      </c>
      <c r="L24" s="127">
        <f>VLOOKUP($B24,'No Self Assessment feeder'!$C$658:$CW$788,11+'Table 2a'!$X$16+'Table 2a'!$X$17,FALSE)</f>
        <v>82.6</v>
      </c>
      <c r="M24" s="27"/>
      <c r="AA24" s="30"/>
      <c r="AB24" s="30"/>
      <c r="AC24" s="30"/>
      <c r="BZ24" s="4"/>
      <c r="CA24" s="4"/>
      <c r="CB24" s="4"/>
      <c r="CC24" s="4"/>
      <c r="CD24" s="4"/>
      <c r="CE24" s="4"/>
      <c r="CF24" s="4"/>
      <c r="CG24" s="4"/>
      <c r="CH24" s="4"/>
      <c r="CI24" s="4"/>
      <c r="CJ24" s="4"/>
      <c r="CK24" s="4"/>
      <c r="CL24" s="4"/>
      <c r="CM24" s="4"/>
    </row>
    <row r="25" spans="1:91" ht="14.25" customHeight="1" x14ac:dyDescent="0.2">
      <c r="A25" s="152" t="s">
        <v>33</v>
      </c>
      <c r="B25" s="66">
        <v>10000712</v>
      </c>
      <c r="C25" s="66" t="s">
        <v>489</v>
      </c>
      <c r="D25" s="162" t="s">
        <v>34</v>
      </c>
      <c r="E25" s="142">
        <f>VLOOKUP($B25,'No Self Assessment feeder'!$C$658:$CW$788,4+'Table 2a'!$X$16+'Table 2a'!$X$17,FALSE)</f>
        <v>480</v>
      </c>
      <c r="F25" s="120">
        <f>VLOOKUP($B25,'No Self Assessment feeder'!$C$658:$CW$788,5+'Table 2a'!$X$16+'Table 2a'!$X$17,FALSE)</f>
        <v>1.5</v>
      </c>
      <c r="G25" s="79">
        <f>VLOOKUP($B25,'No Self Assessment feeder'!$C$658:$CW$788,6+'Table 2a'!$X$16+'Table 2a'!$X$17,FALSE)</f>
        <v>475</v>
      </c>
      <c r="H25" s="120">
        <f>VLOOKUP($B25,'No Self Assessment feeder'!$C$658:$CW$788,7+'Table 2a'!$X$16+'Table 2a'!$X$17,FALSE)</f>
        <v>9.9</v>
      </c>
      <c r="I25" s="120">
        <f>VLOOKUP($B25,'No Self Assessment feeder'!$C$658:$CW$788,8+'Table 2a'!$X$16+'Table 2a'!$X$17,FALSE)</f>
        <v>13.1</v>
      </c>
      <c r="J25" s="120">
        <f>VLOOKUP($B25,'No Self Assessment feeder'!$C$658:$CW$788,9+'Table 2a'!$X$16+'Table 2a'!$X$17,FALSE)</f>
        <v>65.099999999999994</v>
      </c>
      <c r="K25" s="120">
        <f>VLOOKUP($B25,'No Self Assessment feeder'!$C$658:$CW$788,10+'Table 2a'!$X$16+'Table 2a'!$X$17,FALSE)</f>
        <v>73.7</v>
      </c>
      <c r="L25" s="127">
        <f>VLOOKUP($B25,'No Self Assessment feeder'!$C$658:$CW$788,11+'Table 2a'!$X$16+'Table 2a'!$X$17,FALSE)</f>
        <v>77.099999999999994</v>
      </c>
      <c r="M25" s="27"/>
      <c r="N25" s="25"/>
      <c r="O25" s="28"/>
      <c r="P25" s="29"/>
      <c r="Q25" s="30"/>
      <c r="R25" s="25"/>
      <c r="S25" s="26"/>
      <c r="T25" s="25"/>
      <c r="U25" s="25"/>
      <c r="V25" s="25"/>
      <c r="W25" s="25"/>
      <c r="X25" s="25"/>
      <c r="Y25" s="25"/>
      <c r="Z25" s="26"/>
      <c r="AA25" s="30"/>
      <c r="AB25" s="30"/>
      <c r="AC25" s="30"/>
      <c r="BZ25" s="4"/>
      <c r="CA25" s="4"/>
      <c r="CB25" s="4"/>
      <c r="CC25" s="4"/>
      <c r="CD25" s="4"/>
      <c r="CE25" s="4"/>
      <c r="CF25" s="4"/>
      <c r="CG25" s="4"/>
      <c r="CH25" s="4"/>
      <c r="CI25" s="4"/>
      <c r="CJ25" s="4"/>
      <c r="CK25" s="4"/>
      <c r="CL25" s="4"/>
      <c r="CM25" s="4"/>
    </row>
    <row r="26" spans="1:91" ht="14.25" customHeight="1" x14ac:dyDescent="0.2">
      <c r="A26" s="152" t="s">
        <v>35</v>
      </c>
      <c r="B26" s="66">
        <v>10007811</v>
      </c>
      <c r="C26" s="66" t="s">
        <v>492</v>
      </c>
      <c r="D26" s="162" t="s">
        <v>37</v>
      </c>
      <c r="E26" s="142">
        <f>VLOOKUP($B26,'No Self Assessment feeder'!$C$658:$CW$788,4+'Table 2a'!$X$16+'Table 2a'!$X$17,FALSE)</f>
        <v>385</v>
      </c>
      <c r="F26" s="120">
        <f>VLOOKUP($B26,'No Self Assessment feeder'!$C$658:$CW$788,5+'Table 2a'!$X$16+'Table 2a'!$X$17,FALSE)</f>
        <v>2.2999999999999998</v>
      </c>
      <c r="G26" s="79">
        <f>VLOOKUP($B26,'No Self Assessment feeder'!$C$658:$CW$788,6+'Table 2a'!$X$16+'Table 2a'!$X$17,FALSE)</f>
        <v>380</v>
      </c>
      <c r="H26" s="120">
        <f>VLOOKUP($B26,'No Self Assessment feeder'!$C$658:$CW$788,7+'Table 2a'!$X$16+'Table 2a'!$X$17,FALSE)</f>
        <v>5.8</v>
      </c>
      <c r="I26" s="120">
        <f>VLOOKUP($B26,'No Self Assessment feeder'!$C$658:$CW$788,8+'Table 2a'!$X$16+'Table 2a'!$X$17,FALSE)</f>
        <v>5.3</v>
      </c>
      <c r="J26" s="120">
        <f>VLOOKUP($B26,'No Self Assessment feeder'!$C$658:$CW$788,9+'Table 2a'!$X$16+'Table 2a'!$X$17,FALSE)</f>
        <v>61.9</v>
      </c>
      <c r="K26" s="120">
        <f>VLOOKUP($B26,'No Self Assessment feeder'!$C$658:$CW$788,10+'Table 2a'!$X$16+'Table 2a'!$X$17,FALSE)</f>
        <v>83.9</v>
      </c>
      <c r="L26" s="127">
        <f>VLOOKUP($B26,'No Self Assessment feeder'!$C$658:$CW$788,11+'Table 2a'!$X$16+'Table 2a'!$X$17,FALSE)</f>
        <v>88.9</v>
      </c>
      <c r="M26" s="27"/>
      <c r="N26" s="25"/>
      <c r="O26" s="28"/>
      <c r="P26" s="29"/>
      <c r="Q26" s="30"/>
      <c r="R26" s="25"/>
      <c r="S26" s="26"/>
      <c r="T26" s="25"/>
      <c r="U26" s="25"/>
      <c r="V26" s="25"/>
      <c r="W26" s="25"/>
      <c r="X26" s="25"/>
      <c r="Y26" s="25"/>
      <c r="Z26" s="26"/>
      <c r="AA26" s="30"/>
      <c r="AB26" s="30"/>
      <c r="AC26" s="30"/>
      <c r="BZ26" s="4"/>
      <c r="CA26" s="4"/>
      <c r="CB26" s="4"/>
      <c r="CC26" s="4"/>
      <c r="CD26" s="4"/>
      <c r="CE26" s="4"/>
      <c r="CF26" s="4"/>
      <c r="CG26" s="4"/>
      <c r="CH26" s="4"/>
      <c r="CI26" s="4"/>
      <c r="CJ26" s="4"/>
      <c r="CK26" s="4"/>
      <c r="CL26" s="4"/>
      <c r="CM26" s="4"/>
    </row>
    <row r="27" spans="1:91" ht="14.25" customHeight="1" x14ac:dyDescent="0.2">
      <c r="A27" s="152" t="s">
        <v>38</v>
      </c>
      <c r="B27" s="66">
        <v>10006841</v>
      </c>
      <c r="C27" s="66" t="s">
        <v>493</v>
      </c>
      <c r="D27" s="162" t="s">
        <v>40</v>
      </c>
      <c r="E27" s="142">
        <f>VLOOKUP($B27,'No Self Assessment feeder'!$C$658:$CW$788,4+'Table 2a'!$X$16+'Table 2a'!$X$17,FALSE)</f>
        <v>745</v>
      </c>
      <c r="F27" s="120">
        <f>VLOOKUP($B27,'No Self Assessment feeder'!$C$658:$CW$788,5+'Table 2a'!$X$16+'Table 2a'!$X$17,FALSE)</f>
        <v>2.2000000000000002</v>
      </c>
      <c r="G27" s="79">
        <f>VLOOKUP($B27,'No Self Assessment feeder'!$C$658:$CW$788,6+'Table 2a'!$X$16+'Table 2a'!$X$17,FALSE)</f>
        <v>725</v>
      </c>
      <c r="H27" s="120">
        <f>VLOOKUP($B27,'No Self Assessment feeder'!$C$658:$CW$788,7+'Table 2a'!$X$16+'Table 2a'!$X$17,FALSE)</f>
        <v>8.9</v>
      </c>
      <c r="I27" s="120">
        <f>VLOOKUP($B27,'No Self Assessment feeder'!$C$658:$CW$788,8+'Table 2a'!$X$16+'Table 2a'!$X$17,FALSE)</f>
        <v>10.5</v>
      </c>
      <c r="J27" s="120">
        <f>VLOOKUP($B27,'No Self Assessment feeder'!$C$658:$CW$788,9+'Table 2a'!$X$16+'Table 2a'!$X$17,FALSE)</f>
        <v>54.6</v>
      </c>
      <c r="K27" s="120">
        <f>VLOOKUP($B27,'No Self Assessment feeder'!$C$658:$CW$788,10+'Table 2a'!$X$16+'Table 2a'!$X$17,FALSE)</f>
        <v>72.900000000000006</v>
      </c>
      <c r="L27" s="127">
        <f>VLOOKUP($B27,'No Self Assessment feeder'!$C$658:$CW$788,11+'Table 2a'!$X$16+'Table 2a'!$X$17,FALSE)</f>
        <v>80.599999999999994</v>
      </c>
      <c r="M27" s="27"/>
      <c r="N27" s="25"/>
      <c r="O27" s="28"/>
      <c r="P27" s="29"/>
      <c r="Q27" s="30"/>
      <c r="R27" s="25"/>
      <c r="S27" s="26"/>
      <c r="T27" s="25"/>
      <c r="U27" s="25"/>
      <c r="V27" s="25"/>
      <c r="W27" s="25"/>
      <c r="X27" s="25"/>
      <c r="Y27" s="25"/>
      <c r="Z27" s="26"/>
      <c r="AA27" s="30"/>
      <c r="AB27" s="30"/>
      <c r="AC27" s="30"/>
      <c r="BZ27" s="4"/>
      <c r="CA27" s="4"/>
      <c r="CB27" s="4"/>
      <c r="CC27" s="4"/>
      <c r="CD27" s="4"/>
      <c r="CE27" s="4"/>
      <c r="CF27" s="4"/>
      <c r="CG27" s="4"/>
      <c r="CH27" s="4"/>
      <c r="CI27" s="4"/>
      <c r="CJ27" s="4"/>
      <c r="CK27" s="4"/>
      <c r="CL27" s="4"/>
      <c r="CM27" s="4"/>
    </row>
    <row r="28" spans="1:91" ht="14.25" customHeight="1" x14ac:dyDescent="0.2">
      <c r="A28" s="153" t="s">
        <v>41</v>
      </c>
      <c r="B28" s="82">
        <v>10000385</v>
      </c>
      <c r="C28" s="82" t="s">
        <v>490</v>
      </c>
      <c r="D28" s="170" t="s">
        <v>511</v>
      </c>
      <c r="E28" s="146">
        <f>VLOOKUP($B28,'No Self Assessment feeder'!$C$658:$CW$788,4+'Table 2a'!$X$16+'Table 2a'!$X$17,FALSE)</f>
        <v>440</v>
      </c>
      <c r="F28" s="121">
        <f>VLOOKUP($B28,'No Self Assessment feeder'!$C$658:$CW$788,5+'Table 2a'!$X$16+'Table 2a'!$X$17,FALSE)</f>
        <v>2.2999999999999998</v>
      </c>
      <c r="G28" s="83">
        <f>VLOOKUP($B28,'No Self Assessment feeder'!$C$658:$CW$788,6+'Table 2a'!$X$16+'Table 2a'!$X$17,FALSE)</f>
        <v>430</v>
      </c>
      <c r="H28" s="121">
        <f>VLOOKUP($B28,'No Self Assessment feeder'!$C$658:$CW$788,7+'Table 2a'!$X$16+'Table 2a'!$X$17,FALSE)</f>
        <v>11.4</v>
      </c>
      <c r="I28" s="121">
        <f>VLOOKUP($B28,'No Self Assessment feeder'!$C$658:$CW$788,8+'Table 2a'!$X$16+'Table 2a'!$X$17,FALSE)</f>
        <v>17.5</v>
      </c>
      <c r="J28" s="121">
        <f>VLOOKUP($B28,'No Self Assessment feeder'!$C$658:$CW$788,9+'Table 2a'!$X$16+'Table 2a'!$X$17,FALSE)</f>
        <v>65.400000000000006</v>
      </c>
      <c r="K28" s="121">
        <f>VLOOKUP($B28,'No Self Assessment feeder'!$C$658:$CW$788,10+'Table 2a'!$X$16+'Table 2a'!$X$17,FALSE)</f>
        <v>69.2</v>
      </c>
      <c r="L28" s="147">
        <f>VLOOKUP($B28,'No Self Assessment feeder'!$C$658:$CW$788,11+'Table 2a'!$X$16+'Table 2a'!$X$17,FALSE)</f>
        <v>71</v>
      </c>
      <c r="M28" s="27"/>
      <c r="N28" s="25"/>
      <c r="O28" s="28"/>
      <c r="P28" s="29"/>
      <c r="Q28" s="30"/>
      <c r="R28" s="25"/>
      <c r="S28" s="26"/>
      <c r="T28" s="25"/>
      <c r="U28" s="25"/>
      <c r="V28" s="25"/>
      <c r="W28" s="25"/>
      <c r="X28" s="25"/>
      <c r="Y28" s="25"/>
      <c r="Z28" s="26"/>
      <c r="AA28" s="30"/>
      <c r="AB28" s="30"/>
      <c r="AC28" s="30"/>
      <c r="BZ28" s="4"/>
      <c r="CA28" s="4"/>
      <c r="CB28" s="4"/>
      <c r="CC28" s="4"/>
      <c r="CD28" s="4"/>
      <c r="CE28" s="4"/>
      <c r="CF28" s="4"/>
      <c r="CG28" s="4"/>
      <c r="CH28" s="4"/>
      <c r="CI28" s="4"/>
      <c r="CJ28" s="4"/>
      <c r="CK28" s="4"/>
      <c r="CL28" s="4"/>
      <c r="CM28" s="4"/>
    </row>
    <row r="29" spans="1:91" ht="14.25" customHeight="1" x14ac:dyDescent="0.2">
      <c r="A29" s="152" t="s">
        <v>43</v>
      </c>
      <c r="B29" s="66">
        <v>10000824</v>
      </c>
      <c r="C29" s="66" t="s">
        <v>490</v>
      </c>
      <c r="D29" s="162" t="s">
        <v>44</v>
      </c>
      <c r="E29" s="142">
        <f>VLOOKUP($B29,'No Self Assessment feeder'!$C$658:$CW$788,4+'Table 2a'!$X$16+'Table 2a'!$X$17,FALSE)</f>
        <v>2430</v>
      </c>
      <c r="F29" s="120">
        <f>VLOOKUP($B29,'No Self Assessment feeder'!$C$658:$CW$788,5+'Table 2a'!$X$16+'Table 2a'!$X$17,FALSE)</f>
        <v>2.4</v>
      </c>
      <c r="G29" s="79">
        <f>VLOOKUP($B29,'No Self Assessment feeder'!$C$658:$CW$788,6+'Table 2a'!$X$16+'Table 2a'!$X$17,FALSE)</f>
        <v>2370</v>
      </c>
      <c r="H29" s="120">
        <f>VLOOKUP($B29,'No Self Assessment feeder'!$C$658:$CW$788,7+'Table 2a'!$X$16+'Table 2a'!$X$17,FALSE)</f>
        <v>7.9</v>
      </c>
      <c r="I29" s="120">
        <f>VLOOKUP($B29,'No Self Assessment feeder'!$C$658:$CW$788,8+'Table 2a'!$X$16+'Table 2a'!$X$17,FALSE)</f>
        <v>10.6</v>
      </c>
      <c r="J29" s="120">
        <f>VLOOKUP($B29,'No Self Assessment feeder'!$C$658:$CW$788,9+'Table 2a'!$X$16+'Table 2a'!$X$17,FALSE)</f>
        <v>66.7</v>
      </c>
      <c r="K29" s="120">
        <f>VLOOKUP($B29,'No Self Assessment feeder'!$C$658:$CW$788,10+'Table 2a'!$X$16+'Table 2a'!$X$17,FALSE)</f>
        <v>76.7</v>
      </c>
      <c r="L29" s="127">
        <f>VLOOKUP($B29,'No Self Assessment feeder'!$C$658:$CW$788,11+'Table 2a'!$X$16+'Table 2a'!$X$17,FALSE)</f>
        <v>81.5</v>
      </c>
      <c r="M29" s="27"/>
      <c r="N29" s="25"/>
      <c r="O29" s="28"/>
      <c r="P29" s="29"/>
      <c r="Q29" s="30"/>
      <c r="R29" s="25"/>
      <c r="S29" s="26"/>
      <c r="T29" s="25"/>
      <c r="U29" s="25"/>
      <c r="V29" s="25"/>
      <c r="W29" s="25"/>
      <c r="X29" s="25"/>
      <c r="Y29" s="25"/>
      <c r="Z29" s="26"/>
      <c r="AA29" s="30"/>
      <c r="AB29" s="30"/>
      <c r="AC29" s="30"/>
      <c r="BZ29" s="4"/>
      <c r="CA29" s="4"/>
      <c r="CB29" s="4"/>
      <c r="CC29" s="4"/>
      <c r="CD29" s="4"/>
      <c r="CE29" s="4"/>
      <c r="CF29" s="4"/>
      <c r="CG29" s="4"/>
      <c r="CH29" s="4"/>
      <c r="CI29" s="4"/>
      <c r="CJ29" s="4"/>
      <c r="CK29" s="4"/>
      <c r="CL29" s="4"/>
      <c r="CM29" s="4"/>
    </row>
    <row r="30" spans="1:91" ht="14.25" customHeight="1" x14ac:dyDescent="0.2">
      <c r="A30" s="152" t="s">
        <v>45</v>
      </c>
      <c r="B30" s="66">
        <v>10007785</v>
      </c>
      <c r="C30" s="66" t="s">
        <v>494</v>
      </c>
      <c r="D30" s="162" t="s">
        <v>47</v>
      </c>
      <c r="E30" s="142">
        <f>VLOOKUP($B30,'No Self Assessment feeder'!$C$658:$CW$788,4+'Table 2a'!$X$16+'Table 2a'!$X$17,FALSE)</f>
        <v>1580</v>
      </c>
      <c r="F30" s="120">
        <f>VLOOKUP($B30,'No Self Assessment feeder'!$C$658:$CW$788,5+'Table 2a'!$X$16+'Table 2a'!$X$17,FALSE)</f>
        <v>2.6</v>
      </c>
      <c r="G30" s="79">
        <f>VLOOKUP($B30,'No Self Assessment feeder'!$C$658:$CW$788,6+'Table 2a'!$X$16+'Table 2a'!$X$17,FALSE)</f>
        <v>1535</v>
      </c>
      <c r="H30" s="120">
        <f>VLOOKUP($B30,'No Self Assessment feeder'!$C$658:$CW$788,7+'Table 2a'!$X$16+'Table 2a'!$X$17,FALSE)</f>
        <v>8.8000000000000007</v>
      </c>
      <c r="I30" s="120">
        <f>VLOOKUP($B30,'No Self Assessment feeder'!$C$658:$CW$788,8+'Table 2a'!$X$16+'Table 2a'!$X$17,FALSE)</f>
        <v>12.2</v>
      </c>
      <c r="J30" s="120">
        <f>VLOOKUP($B30,'No Self Assessment feeder'!$C$658:$CW$788,9+'Table 2a'!$X$16+'Table 2a'!$X$17,FALSE)</f>
        <v>51.5</v>
      </c>
      <c r="K30" s="120">
        <f>VLOOKUP($B30,'No Self Assessment feeder'!$C$658:$CW$788,10+'Table 2a'!$X$16+'Table 2a'!$X$17,FALSE)</f>
        <v>69.7</v>
      </c>
      <c r="L30" s="127">
        <f>VLOOKUP($B30,'No Self Assessment feeder'!$C$658:$CW$788,11+'Table 2a'!$X$16+'Table 2a'!$X$17,FALSE)</f>
        <v>79</v>
      </c>
      <c r="M30" s="27"/>
      <c r="N30" s="25"/>
      <c r="O30" s="28"/>
      <c r="P30" s="29"/>
      <c r="Q30" s="30"/>
      <c r="R30" s="25"/>
      <c r="S30" s="26"/>
      <c r="T30" s="25"/>
      <c r="U30" s="25"/>
      <c r="V30" s="25"/>
      <c r="W30" s="25"/>
      <c r="X30" s="25"/>
      <c r="Y30" s="25"/>
      <c r="Z30" s="26"/>
      <c r="AA30" s="30"/>
      <c r="AB30" s="30"/>
      <c r="AC30" s="30"/>
      <c r="BZ30" s="4"/>
      <c r="CA30" s="4"/>
      <c r="CB30" s="4"/>
      <c r="CC30" s="4"/>
      <c r="CD30" s="4"/>
      <c r="CE30" s="4"/>
      <c r="CF30" s="4"/>
      <c r="CG30" s="4"/>
      <c r="CH30" s="4"/>
      <c r="CI30" s="4"/>
      <c r="CJ30" s="4"/>
      <c r="CK30" s="4"/>
      <c r="CL30" s="4"/>
      <c r="CM30" s="4"/>
    </row>
    <row r="31" spans="1:91" ht="14.25" customHeight="1" x14ac:dyDescent="0.2">
      <c r="A31" s="152" t="s">
        <v>48</v>
      </c>
      <c r="B31" s="66">
        <v>10000886</v>
      </c>
      <c r="C31" s="66" t="s">
        <v>495</v>
      </c>
      <c r="D31" s="162" t="s">
        <v>50</v>
      </c>
      <c r="E31" s="142">
        <f>VLOOKUP($B31,'No Self Assessment feeder'!$C$658:$CW$788,4+'Table 2a'!$X$16+'Table 2a'!$X$17,FALSE)</f>
        <v>2805</v>
      </c>
      <c r="F31" s="120">
        <f>VLOOKUP($B31,'No Self Assessment feeder'!$C$658:$CW$788,5+'Table 2a'!$X$16+'Table 2a'!$X$17,FALSE)</f>
        <v>3</v>
      </c>
      <c r="G31" s="79">
        <f>VLOOKUP($B31,'No Self Assessment feeder'!$C$658:$CW$788,6+'Table 2a'!$X$16+'Table 2a'!$X$17,FALSE)</f>
        <v>2720</v>
      </c>
      <c r="H31" s="120">
        <f>VLOOKUP($B31,'No Self Assessment feeder'!$C$658:$CW$788,7+'Table 2a'!$X$16+'Table 2a'!$X$17,FALSE)</f>
        <v>8.3000000000000007</v>
      </c>
      <c r="I31" s="120">
        <f>VLOOKUP($B31,'No Self Assessment feeder'!$C$658:$CW$788,8+'Table 2a'!$X$16+'Table 2a'!$X$17,FALSE)</f>
        <v>11.7</v>
      </c>
      <c r="J31" s="120">
        <f>VLOOKUP($B31,'No Self Assessment feeder'!$C$658:$CW$788,9+'Table 2a'!$X$16+'Table 2a'!$X$17,FALSE)</f>
        <v>63.4</v>
      </c>
      <c r="K31" s="120">
        <f>VLOOKUP($B31,'No Self Assessment feeder'!$C$658:$CW$788,10+'Table 2a'!$X$16+'Table 2a'!$X$17,FALSE)</f>
        <v>73.3</v>
      </c>
      <c r="L31" s="127">
        <f>VLOOKUP($B31,'No Self Assessment feeder'!$C$658:$CW$788,11+'Table 2a'!$X$16+'Table 2a'!$X$17,FALSE)</f>
        <v>80</v>
      </c>
      <c r="M31" s="27"/>
      <c r="N31" s="25"/>
      <c r="O31" s="28"/>
      <c r="P31" s="29"/>
      <c r="Q31" s="30"/>
      <c r="R31" s="25"/>
      <c r="S31" s="26"/>
      <c r="T31" s="25"/>
      <c r="U31" s="25"/>
      <c r="V31" s="25"/>
      <c r="W31" s="25"/>
      <c r="X31" s="25"/>
      <c r="Y31" s="25"/>
      <c r="Z31" s="26"/>
      <c r="AA31" s="30"/>
      <c r="AB31" s="30"/>
      <c r="AC31" s="30"/>
      <c r="BZ31" s="4"/>
      <c r="CA31" s="4"/>
      <c r="CB31" s="4"/>
      <c r="CC31" s="4"/>
      <c r="CD31" s="4"/>
      <c r="CE31" s="4"/>
      <c r="CF31" s="4"/>
      <c r="CG31" s="4"/>
      <c r="CH31" s="4"/>
      <c r="CI31" s="4"/>
      <c r="CJ31" s="4"/>
      <c r="CK31" s="4"/>
      <c r="CL31" s="4"/>
      <c r="CM31" s="4"/>
    </row>
    <row r="32" spans="1:91" ht="14.25" customHeight="1" x14ac:dyDescent="0.2">
      <c r="A32" s="152" t="s">
        <v>51</v>
      </c>
      <c r="B32" s="66">
        <v>10007786</v>
      </c>
      <c r="C32" s="66" t="s">
        <v>490</v>
      </c>
      <c r="D32" s="162" t="s">
        <v>52</v>
      </c>
      <c r="E32" s="142">
        <f>VLOOKUP($B32,'No Self Assessment feeder'!$C$658:$CW$788,4+'Table 2a'!$X$16+'Table 2a'!$X$17,FALSE)</f>
        <v>2915</v>
      </c>
      <c r="F32" s="120">
        <f>VLOOKUP($B32,'No Self Assessment feeder'!$C$658:$CW$788,5+'Table 2a'!$X$16+'Table 2a'!$X$17,FALSE)</f>
        <v>1.6</v>
      </c>
      <c r="G32" s="79">
        <f>VLOOKUP($B32,'No Self Assessment feeder'!$C$658:$CW$788,6+'Table 2a'!$X$16+'Table 2a'!$X$17,FALSE)</f>
        <v>2870</v>
      </c>
      <c r="H32" s="120">
        <f>VLOOKUP($B32,'No Self Assessment feeder'!$C$658:$CW$788,7+'Table 2a'!$X$16+'Table 2a'!$X$17,FALSE)</f>
        <v>7.9</v>
      </c>
      <c r="I32" s="120">
        <f>VLOOKUP($B32,'No Self Assessment feeder'!$C$658:$CW$788,8+'Table 2a'!$X$16+'Table 2a'!$X$17,FALSE)</f>
        <v>10.6</v>
      </c>
      <c r="J32" s="120">
        <f>VLOOKUP($B32,'No Self Assessment feeder'!$C$658:$CW$788,9+'Table 2a'!$X$16+'Table 2a'!$X$17,FALSE)</f>
        <v>47.7</v>
      </c>
      <c r="K32" s="120">
        <f>VLOOKUP($B32,'No Self Assessment feeder'!$C$658:$CW$788,10+'Table 2a'!$X$16+'Table 2a'!$X$17,FALSE)</f>
        <v>66.400000000000006</v>
      </c>
      <c r="L32" s="127">
        <f>VLOOKUP($B32,'No Self Assessment feeder'!$C$658:$CW$788,11+'Table 2a'!$X$16+'Table 2a'!$X$17,FALSE)</f>
        <v>81.5</v>
      </c>
      <c r="M32" s="27"/>
      <c r="N32" s="25"/>
      <c r="O32" s="28"/>
      <c r="P32" s="29"/>
      <c r="Q32" s="30"/>
      <c r="R32" s="25"/>
      <c r="S32" s="26"/>
      <c r="T32" s="25"/>
      <c r="U32" s="25"/>
      <c r="V32" s="25"/>
      <c r="W32" s="25"/>
      <c r="X32" s="25"/>
      <c r="Y32" s="25"/>
      <c r="Z32" s="26"/>
      <c r="AA32" s="30"/>
      <c r="AB32" s="30"/>
      <c r="AC32" s="30"/>
      <c r="BZ32" s="4"/>
      <c r="CA32" s="4"/>
      <c r="CB32" s="4"/>
      <c r="CC32" s="4"/>
      <c r="CD32" s="4"/>
      <c r="CE32" s="4"/>
      <c r="CF32" s="4"/>
      <c r="CG32" s="4"/>
      <c r="CH32" s="4"/>
      <c r="CI32" s="4"/>
      <c r="CJ32" s="4"/>
      <c r="CK32" s="4"/>
      <c r="CL32" s="4"/>
      <c r="CM32" s="4"/>
    </row>
    <row r="33" spans="1:33" s="4" customFormat="1" ht="14.25" customHeight="1" x14ac:dyDescent="0.2">
      <c r="A33" s="152" t="s">
        <v>53</v>
      </c>
      <c r="B33" s="66">
        <v>10000961</v>
      </c>
      <c r="C33" s="66" t="s">
        <v>491</v>
      </c>
      <c r="D33" s="162" t="s">
        <v>54</v>
      </c>
      <c r="E33" s="142">
        <f>VLOOKUP($B33,'No Self Assessment feeder'!$C$658:$CW$788,4+'Table 2a'!$X$16+'Table 2a'!$X$17,FALSE)</f>
        <v>2280</v>
      </c>
      <c r="F33" s="120">
        <f>VLOOKUP($B33,'No Self Assessment feeder'!$C$658:$CW$788,5+'Table 2a'!$X$16+'Table 2a'!$X$17,FALSE)</f>
        <v>1.8</v>
      </c>
      <c r="G33" s="79">
        <f>VLOOKUP($B33,'No Self Assessment feeder'!$C$658:$CW$788,6+'Table 2a'!$X$16+'Table 2a'!$X$17,FALSE)</f>
        <v>2240</v>
      </c>
      <c r="H33" s="120">
        <f>VLOOKUP($B33,'No Self Assessment feeder'!$C$658:$CW$788,7+'Table 2a'!$X$16+'Table 2a'!$X$17,FALSE)</f>
        <v>8.8000000000000007</v>
      </c>
      <c r="I33" s="120">
        <f>VLOOKUP($B33,'No Self Assessment feeder'!$C$658:$CW$788,8+'Table 2a'!$X$16+'Table 2a'!$X$17,FALSE)</f>
        <v>11.9</v>
      </c>
      <c r="J33" s="120">
        <f>VLOOKUP($B33,'No Self Assessment feeder'!$C$658:$CW$788,9+'Table 2a'!$X$16+'Table 2a'!$X$17,FALSE)</f>
        <v>58.9</v>
      </c>
      <c r="K33" s="120">
        <f>VLOOKUP($B33,'No Self Assessment feeder'!$C$658:$CW$788,10+'Table 2a'!$X$16+'Table 2a'!$X$17,FALSE)</f>
        <v>71.2</v>
      </c>
      <c r="L33" s="127">
        <f>VLOOKUP($B33,'No Self Assessment feeder'!$C$658:$CW$788,11+'Table 2a'!$X$16+'Table 2a'!$X$17,FALSE)</f>
        <v>79.3</v>
      </c>
      <c r="M33" s="27"/>
      <c r="N33" s="25"/>
      <c r="O33" s="28"/>
      <c r="P33" s="29"/>
      <c r="Q33" s="30"/>
      <c r="R33" s="25"/>
      <c r="S33" s="26"/>
      <c r="T33" s="25"/>
      <c r="U33" s="25"/>
      <c r="V33" s="25"/>
      <c r="W33" s="25"/>
      <c r="X33" s="25"/>
      <c r="Y33" s="25"/>
      <c r="Z33" s="26"/>
      <c r="AA33" s="30"/>
      <c r="AB33" s="30"/>
      <c r="AC33" s="30"/>
      <c r="AD33" s="31"/>
      <c r="AE33" s="31"/>
      <c r="AF33" s="31"/>
      <c r="AG33" s="31"/>
    </row>
    <row r="34" spans="1:33" s="4" customFormat="1" ht="14.25" customHeight="1" x14ac:dyDescent="0.2">
      <c r="A34" s="152" t="s">
        <v>55</v>
      </c>
      <c r="B34" s="66">
        <v>10000975</v>
      </c>
      <c r="C34" s="66" t="s">
        <v>495</v>
      </c>
      <c r="D34" s="162" t="s">
        <v>56</v>
      </c>
      <c r="E34" s="142">
        <f>VLOOKUP($B34,'No Self Assessment feeder'!$C$658:$CW$788,4+'Table 2a'!$X$16+'Table 2a'!$X$17,FALSE)</f>
        <v>1130</v>
      </c>
      <c r="F34" s="120">
        <f>VLOOKUP($B34,'No Self Assessment feeder'!$C$658:$CW$788,5+'Table 2a'!$X$16+'Table 2a'!$X$17,FALSE)</f>
        <v>2.7</v>
      </c>
      <c r="G34" s="79">
        <f>VLOOKUP($B34,'No Self Assessment feeder'!$C$658:$CW$788,6+'Table 2a'!$X$16+'Table 2a'!$X$17,FALSE)</f>
        <v>1100</v>
      </c>
      <c r="H34" s="120">
        <f>VLOOKUP($B34,'No Self Assessment feeder'!$C$658:$CW$788,7+'Table 2a'!$X$16+'Table 2a'!$X$17,FALSE)</f>
        <v>11.3</v>
      </c>
      <c r="I34" s="120">
        <f>VLOOKUP($B34,'No Self Assessment feeder'!$C$658:$CW$788,8+'Table 2a'!$X$16+'Table 2a'!$X$17,FALSE)</f>
        <v>13.5</v>
      </c>
      <c r="J34" s="120">
        <f>VLOOKUP($B34,'No Self Assessment feeder'!$C$658:$CW$788,9+'Table 2a'!$X$16+'Table 2a'!$X$17,FALSE)</f>
        <v>61.5</v>
      </c>
      <c r="K34" s="120">
        <f>VLOOKUP($B34,'No Self Assessment feeder'!$C$658:$CW$788,10+'Table 2a'!$X$16+'Table 2a'!$X$17,FALSE)</f>
        <v>71.5</v>
      </c>
      <c r="L34" s="127">
        <f>VLOOKUP($B34,'No Self Assessment feeder'!$C$658:$CW$788,11+'Table 2a'!$X$16+'Table 2a'!$X$17,FALSE)</f>
        <v>75.2</v>
      </c>
      <c r="M34" s="27"/>
      <c r="N34" s="25"/>
      <c r="O34" s="28"/>
      <c r="P34" s="29"/>
      <c r="Q34" s="30"/>
      <c r="R34" s="25"/>
      <c r="S34" s="26"/>
      <c r="T34" s="25"/>
      <c r="U34" s="25"/>
      <c r="V34" s="25"/>
      <c r="W34" s="25"/>
      <c r="X34" s="25"/>
      <c r="Y34" s="25"/>
      <c r="Z34" s="26"/>
      <c r="AA34" s="30"/>
      <c r="AB34" s="30"/>
      <c r="AC34" s="30"/>
      <c r="AD34" s="31" t="s">
        <v>21</v>
      </c>
      <c r="AE34" s="31"/>
      <c r="AF34" s="31"/>
      <c r="AG34" s="31"/>
    </row>
    <row r="35" spans="1:33" s="4" customFormat="1" ht="14.25" customHeight="1" x14ac:dyDescent="0.2">
      <c r="A35" s="152" t="s">
        <v>57</v>
      </c>
      <c r="B35" s="66">
        <v>10007787</v>
      </c>
      <c r="C35" s="66" t="s">
        <v>495</v>
      </c>
      <c r="D35" s="162" t="s">
        <v>58</v>
      </c>
      <c r="E35" s="142">
        <f>VLOOKUP($B35,'No Self Assessment feeder'!$C$658:$CW$788,4+'Table 2a'!$X$16+'Table 2a'!$X$17,FALSE)</f>
        <v>80</v>
      </c>
      <c r="F35" s="120">
        <f>VLOOKUP($B35,'No Self Assessment feeder'!$C$658:$CW$788,5+'Table 2a'!$X$16+'Table 2a'!$X$17,FALSE)</f>
        <v>7.7</v>
      </c>
      <c r="G35" s="79">
        <f>VLOOKUP($B35,'No Self Assessment feeder'!$C$658:$CW$788,6+'Table 2a'!$X$16+'Table 2a'!$X$17,FALSE)</f>
        <v>70</v>
      </c>
      <c r="H35" s="120">
        <f>VLOOKUP($B35,'No Self Assessment feeder'!$C$658:$CW$788,7+'Table 2a'!$X$16+'Table 2a'!$X$17,FALSE)</f>
        <v>8.3000000000000007</v>
      </c>
      <c r="I35" s="120">
        <f>VLOOKUP($B35,'No Self Assessment feeder'!$C$658:$CW$788,8+'Table 2a'!$X$16+'Table 2a'!$X$17,FALSE)</f>
        <v>8.3000000000000007</v>
      </c>
      <c r="J35" s="120">
        <f>VLOOKUP($B35,'No Self Assessment feeder'!$C$658:$CW$788,9+'Table 2a'!$X$16+'Table 2a'!$X$17,FALSE)</f>
        <v>52.8</v>
      </c>
      <c r="K35" s="120">
        <f>VLOOKUP($B35,'No Self Assessment feeder'!$C$658:$CW$788,10+'Table 2a'!$X$16+'Table 2a'!$X$17,FALSE)</f>
        <v>66.7</v>
      </c>
      <c r="L35" s="127">
        <f>VLOOKUP($B35,'No Self Assessment feeder'!$C$658:$CW$788,11+'Table 2a'!$X$16+'Table 2a'!$X$17,FALSE)</f>
        <v>83.3</v>
      </c>
      <c r="M35" s="27"/>
      <c r="N35" s="25"/>
      <c r="O35" s="28"/>
      <c r="P35" s="29"/>
      <c r="Q35" s="30"/>
      <c r="R35" s="25"/>
      <c r="S35" s="26"/>
      <c r="T35" s="25"/>
      <c r="U35" s="25"/>
      <c r="V35" s="25"/>
      <c r="W35" s="25"/>
      <c r="X35" s="25"/>
      <c r="Y35" s="25"/>
      <c r="Z35" s="26"/>
      <c r="AA35" s="30"/>
      <c r="AB35" s="30"/>
      <c r="AC35" s="30"/>
      <c r="AD35" s="32"/>
    </row>
    <row r="36" spans="1:33" s="4" customFormat="1" ht="14.25" customHeight="1" x14ac:dyDescent="0.2">
      <c r="A36" s="152" t="s">
        <v>59</v>
      </c>
      <c r="B36" s="66">
        <v>10007788</v>
      </c>
      <c r="C36" s="66" t="s">
        <v>488</v>
      </c>
      <c r="D36" s="162" t="s">
        <v>60</v>
      </c>
      <c r="E36" s="142">
        <f>VLOOKUP($B36,'No Self Assessment feeder'!$C$658:$CW$788,4+'Table 2a'!$X$16+'Table 2a'!$X$17,FALSE)</f>
        <v>2720</v>
      </c>
      <c r="F36" s="120">
        <f>VLOOKUP($B36,'No Self Assessment feeder'!$C$658:$CW$788,5+'Table 2a'!$X$16+'Table 2a'!$X$17,FALSE)</f>
        <v>1.4</v>
      </c>
      <c r="G36" s="79">
        <f>VLOOKUP($B36,'No Self Assessment feeder'!$C$658:$CW$788,6+'Table 2a'!$X$16+'Table 2a'!$X$17,FALSE)</f>
        <v>2680</v>
      </c>
      <c r="H36" s="120">
        <f>VLOOKUP($B36,'No Self Assessment feeder'!$C$658:$CW$788,7+'Table 2a'!$X$16+'Table 2a'!$X$17,FALSE)</f>
        <v>10.5</v>
      </c>
      <c r="I36" s="120">
        <f>VLOOKUP($B36,'No Self Assessment feeder'!$C$658:$CW$788,8+'Table 2a'!$X$16+'Table 2a'!$X$17,FALSE)</f>
        <v>7.5</v>
      </c>
      <c r="J36" s="120">
        <f>VLOOKUP($B36,'No Self Assessment feeder'!$C$658:$CW$788,9+'Table 2a'!$X$16+'Table 2a'!$X$17,FALSE)</f>
        <v>42.3</v>
      </c>
      <c r="K36" s="120">
        <f>VLOOKUP($B36,'No Self Assessment feeder'!$C$658:$CW$788,10+'Table 2a'!$X$16+'Table 2a'!$X$17,FALSE)</f>
        <v>60.5</v>
      </c>
      <c r="L36" s="127">
        <f>VLOOKUP($B36,'No Self Assessment feeder'!$C$658:$CW$788,11+'Table 2a'!$X$16+'Table 2a'!$X$17,FALSE)</f>
        <v>82</v>
      </c>
      <c r="M36" s="27"/>
      <c r="N36" s="25"/>
      <c r="O36" s="28"/>
      <c r="P36" s="29"/>
      <c r="Q36" s="30"/>
      <c r="R36" s="25"/>
      <c r="S36" s="26"/>
      <c r="T36" s="25"/>
      <c r="U36" s="25"/>
      <c r="V36" s="25"/>
      <c r="W36" s="25"/>
      <c r="X36" s="25"/>
      <c r="Y36" s="25"/>
      <c r="Z36" s="26"/>
      <c r="AA36" s="30"/>
      <c r="AB36" s="30"/>
      <c r="AC36" s="30"/>
      <c r="AD36" s="32"/>
    </row>
    <row r="37" spans="1:33" s="4" customFormat="1" ht="14.25" customHeight="1" x14ac:dyDescent="0.2">
      <c r="A37" s="152" t="s">
        <v>61</v>
      </c>
      <c r="B37" s="66">
        <v>10003324</v>
      </c>
      <c r="C37" s="66" t="s">
        <v>491</v>
      </c>
      <c r="D37" s="162" t="s">
        <v>62</v>
      </c>
      <c r="E37" s="142" t="str">
        <f>VLOOKUP($B37,'No Self Assessment feeder'!$C$658:$CW$788,4+'Table 2a'!$X$16+'Table 2a'!$X$17,FALSE)</f>
        <v>.</v>
      </c>
      <c r="F37" s="120" t="str">
        <f>VLOOKUP($B37,'No Self Assessment feeder'!$C$658:$CW$788,5+'Table 2a'!$X$16+'Table 2a'!$X$17,FALSE)</f>
        <v>.</v>
      </c>
      <c r="G37" s="79" t="str">
        <f>VLOOKUP($B37,'No Self Assessment feeder'!$C$658:$CW$788,6+'Table 2a'!$X$16+'Table 2a'!$X$17,FALSE)</f>
        <v>.</v>
      </c>
      <c r="H37" s="120" t="str">
        <f>VLOOKUP($B37,'No Self Assessment feeder'!$C$658:$CW$788,7+'Table 2a'!$X$16+'Table 2a'!$X$17,FALSE)</f>
        <v>.</v>
      </c>
      <c r="I37" s="120" t="str">
        <f>VLOOKUP($B37,'No Self Assessment feeder'!$C$658:$CW$788,8+'Table 2a'!$X$16+'Table 2a'!$X$17,FALSE)</f>
        <v>.</v>
      </c>
      <c r="J37" s="120" t="str">
        <f>VLOOKUP($B37,'No Self Assessment feeder'!$C$658:$CW$788,9+'Table 2a'!$X$16+'Table 2a'!$X$17,FALSE)</f>
        <v>.</v>
      </c>
      <c r="K37" s="120" t="str">
        <f>VLOOKUP($B37,'No Self Assessment feeder'!$C$658:$CW$788,10+'Table 2a'!$X$16+'Table 2a'!$X$17,FALSE)</f>
        <v>.</v>
      </c>
      <c r="L37" s="127" t="str">
        <f>VLOOKUP($B37,'No Self Assessment feeder'!$C$658:$CW$788,11+'Table 2a'!$X$16+'Table 2a'!$X$17,FALSE)</f>
        <v>.</v>
      </c>
      <c r="M37" s="27"/>
      <c r="N37" s="25"/>
      <c r="O37" s="28"/>
      <c r="P37" s="29"/>
      <c r="Q37" s="30"/>
      <c r="R37" s="25"/>
      <c r="S37" s="26"/>
      <c r="T37" s="25"/>
      <c r="U37" s="25"/>
      <c r="V37" s="25"/>
      <c r="W37" s="25"/>
      <c r="X37" s="25"/>
      <c r="Y37" s="25"/>
      <c r="Z37" s="26"/>
      <c r="AA37" s="30"/>
      <c r="AB37" s="30"/>
      <c r="AC37" s="30"/>
      <c r="AD37" s="32"/>
    </row>
    <row r="38" spans="1:33" s="4" customFormat="1" ht="14.25" customHeight="1" x14ac:dyDescent="0.2">
      <c r="A38" s="152" t="s">
        <v>63</v>
      </c>
      <c r="B38" s="66">
        <v>10001143</v>
      </c>
      <c r="C38" s="66" t="s">
        <v>495</v>
      </c>
      <c r="D38" s="162" t="s">
        <v>64</v>
      </c>
      <c r="E38" s="142">
        <f>VLOOKUP($B38,'No Self Assessment feeder'!$C$658:$CW$788,4+'Table 2a'!$X$16+'Table 2a'!$X$17,FALSE)</f>
        <v>1710</v>
      </c>
      <c r="F38" s="120">
        <f>VLOOKUP($B38,'No Self Assessment feeder'!$C$658:$CW$788,5+'Table 2a'!$X$16+'Table 2a'!$X$17,FALSE)</f>
        <v>2.2999999999999998</v>
      </c>
      <c r="G38" s="79">
        <f>VLOOKUP($B38,'No Self Assessment feeder'!$C$658:$CW$788,6+'Table 2a'!$X$16+'Table 2a'!$X$17,FALSE)</f>
        <v>1670</v>
      </c>
      <c r="H38" s="120">
        <f>VLOOKUP($B38,'No Self Assessment feeder'!$C$658:$CW$788,7+'Table 2a'!$X$16+'Table 2a'!$X$17,FALSE)</f>
        <v>8.3000000000000007</v>
      </c>
      <c r="I38" s="120">
        <f>VLOOKUP($B38,'No Self Assessment feeder'!$C$658:$CW$788,8+'Table 2a'!$X$16+'Table 2a'!$X$17,FALSE)</f>
        <v>7.9</v>
      </c>
      <c r="J38" s="120">
        <f>VLOOKUP($B38,'No Self Assessment feeder'!$C$658:$CW$788,9+'Table 2a'!$X$16+'Table 2a'!$X$17,FALSE)</f>
        <v>63.5</v>
      </c>
      <c r="K38" s="120">
        <f>VLOOKUP($B38,'No Self Assessment feeder'!$C$658:$CW$788,10+'Table 2a'!$X$16+'Table 2a'!$X$17,FALSE)</f>
        <v>78.7</v>
      </c>
      <c r="L38" s="127">
        <f>VLOOKUP($B38,'No Self Assessment feeder'!$C$658:$CW$788,11+'Table 2a'!$X$16+'Table 2a'!$X$17,FALSE)</f>
        <v>83.8</v>
      </c>
      <c r="M38" s="27"/>
      <c r="N38" s="25"/>
      <c r="O38" s="28"/>
      <c r="P38" s="29"/>
      <c r="Q38" s="30"/>
      <c r="R38" s="25"/>
      <c r="S38" s="26"/>
      <c r="T38" s="25"/>
      <c r="U38" s="25"/>
      <c r="V38" s="25"/>
      <c r="W38" s="25"/>
      <c r="X38" s="25"/>
      <c r="Y38" s="25"/>
      <c r="Z38" s="26"/>
      <c r="AA38" s="30"/>
      <c r="AB38" s="30"/>
      <c r="AC38" s="30"/>
      <c r="AD38" s="32"/>
    </row>
    <row r="39" spans="1:33" s="4" customFormat="1" ht="14.25" customHeight="1" x14ac:dyDescent="0.2">
      <c r="A39" s="152" t="s">
        <v>65</v>
      </c>
      <c r="B39" s="66">
        <v>10007141</v>
      </c>
      <c r="C39" s="66" t="s">
        <v>493</v>
      </c>
      <c r="D39" s="162" t="s">
        <v>66</v>
      </c>
      <c r="E39" s="142">
        <f>VLOOKUP($B39,'No Self Assessment feeder'!$C$658:$CW$788,4+'Table 2a'!$X$16+'Table 2a'!$X$17,FALSE)</f>
        <v>3435</v>
      </c>
      <c r="F39" s="120">
        <f>VLOOKUP($B39,'No Self Assessment feeder'!$C$658:$CW$788,5+'Table 2a'!$X$16+'Table 2a'!$X$17,FALSE)</f>
        <v>1.7</v>
      </c>
      <c r="G39" s="79">
        <f>VLOOKUP($B39,'No Self Assessment feeder'!$C$658:$CW$788,6+'Table 2a'!$X$16+'Table 2a'!$X$17,FALSE)</f>
        <v>3375</v>
      </c>
      <c r="H39" s="120">
        <f>VLOOKUP($B39,'No Self Assessment feeder'!$C$658:$CW$788,7+'Table 2a'!$X$16+'Table 2a'!$X$17,FALSE)</f>
        <v>6.6</v>
      </c>
      <c r="I39" s="120">
        <f>VLOOKUP($B39,'No Self Assessment feeder'!$C$658:$CW$788,8+'Table 2a'!$X$16+'Table 2a'!$X$17,FALSE)</f>
        <v>10.199999999999999</v>
      </c>
      <c r="J39" s="120">
        <f>VLOOKUP($B39,'No Self Assessment feeder'!$C$658:$CW$788,9+'Table 2a'!$X$16+'Table 2a'!$X$17,FALSE)</f>
        <v>62.3</v>
      </c>
      <c r="K39" s="120">
        <f>VLOOKUP($B39,'No Self Assessment feeder'!$C$658:$CW$788,10+'Table 2a'!$X$16+'Table 2a'!$X$17,FALSE)</f>
        <v>77.8</v>
      </c>
      <c r="L39" s="127">
        <f>VLOOKUP($B39,'No Self Assessment feeder'!$C$658:$CW$788,11+'Table 2a'!$X$16+'Table 2a'!$X$17,FALSE)</f>
        <v>83.2</v>
      </c>
      <c r="M39" s="27"/>
      <c r="N39" s="25"/>
      <c r="O39" s="32"/>
    </row>
    <row r="40" spans="1:33" s="4" customFormat="1" ht="14.25" customHeight="1" x14ac:dyDescent="0.2">
      <c r="A40" s="152" t="s">
        <v>67</v>
      </c>
      <c r="B40" s="66">
        <v>10007848</v>
      </c>
      <c r="C40" s="66" t="s">
        <v>493</v>
      </c>
      <c r="D40" s="162" t="s">
        <v>68</v>
      </c>
      <c r="E40" s="142">
        <f>VLOOKUP($B40,'No Self Assessment feeder'!$C$658:$CW$788,4+'Table 2a'!$X$16+'Table 2a'!$X$17,FALSE)</f>
        <v>1745</v>
      </c>
      <c r="F40" s="120">
        <f>VLOOKUP($B40,'No Self Assessment feeder'!$C$658:$CW$788,5+'Table 2a'!$X$16+'Table 2a'!$X$17,FALSE)</f>
        <v>3.4</v>
      </c>
      <c r="G40" s="79">
        <f>VLOOKUP($B40,'No Self Assessment feeder'!$C$658:$CW$788,6+'Table 2a'!$X$16+'Table 2a'!$X$17,FALSE)</f>
        <v>1685</v>
      </c>
      <c r="H40" s="120">
        <f>VLOOKUP($B40,'No Self Assessment feeder'!$C$658:$CW$788,7+'Table 2a'!$X$16+'Table 2a'!$X$17,FALSE)</f>
        <v>5.6</v>
      </c>
      <c r="I40" s="120">
        <f>VLOOKUP($B40,'No Self Assessment feeder'!$C$658:$CW$788,8+'Table 2a'!$X$16+'Table 2a'!$X$17,FALSE)</f>
        <v>8.6</v>
      </c>
      <c r="J40" s="120">
        <f>VLOOKUP($B40,'No Self Assessment feeder'!$C$658:$CW$788,9+'Table 2a'!$X$16+'Table 2a'!$X$17,FALSE)</f>
        <v>56.7</v>
      </c>
      <c r="K40" s="120">
        <f>VLOOKUP($B40,'No Self Assessment feeder'!$C$658:$CW$788,10+'Table 2a'!$X$16+'Table 2a'!$X$17,FALSE)</f>
        <v>77.5</v>
      </c>
      <c r="L40" s="127">
        <f>VLOOKUP($B40,'No Self Assessment feeder'!$C$658:$CW$788,11+'Table 2a'!$X$16+'Table 2a'!$X$17,FALSE)</f>
        <v>85.8</v>
      </c>
      <c r="M40" s="27"/>
      <c r="N40" s="25"/>
      <c r="O40" s="32"/>
    </row>
    <row r="41" spans="1:33" s="4" customFormat="1" ht="14.25" customHeight="1" x14ac:dyDescent="0.2">
      <c r="A41" s="152" t="s">
        <v>69</v>
      </c>
      <c r="B41" s="66">
        <v>10007137</v>
      </c>
      <c r="C41" s="66" t="s">
        <v>495</v>
      </c>
      <c r="D41" s="162" t="s">
        <v>70</v>
      </c>
      <c r="E41" s="142">
        <f>VLOOKUP($B41,'No Self Assessment feeder'!$C$658:$CW$788,4+'Table 2a'!$X$16+'Table 2a'!$X$17,FALSE)</f>
        <v>840</v>
      </c>
      <c r="F41" s="120">
        <f>VLOOKUP($B41,'No Self Assessment feeder'!$C$658:$CW$788,5+'Table 2a'!$X$16+'Table 2a'!$X$17,FALSE)</f>
        <v>2</v>
      </c>
      <c r="G41" s="79">
        <f>VLOOKUP($B41,'No Self Assessment feeder'!$C$658:$CW$788,6+'Table 2a'!$X$16+'Table 2a'!$X$17,FALSE)</f>
        <v>825</v>
      </c>
      <c r="H41" s="120">
        <f>VLOOKUP($B41,'No Self Assessment feeder'!$C$658:$CW$788,7+'Table 2a'!$X$16+'Table 2a'!$X$17,FALSE)</f>
        <v>9.1</v>
      </c>
      <c r="I41" s="120">
        <f>VLOOKUP($B41,'No Self Assessment feeder'!$C$658:$CW$788,8+'Table 2a'!$X$16+'Table 2a'!$X$17,FALSE)</f>
        <v>10.6</v>
      </c>
      <c r="J41" s="120">
        <f>VLOOKUP($B41,'No Self Assessment feeder'!$C$658:$CW$788,9+'Table 2a'!$X$16+'Table 2a'!$X$17,FALSE)</f>
        <v>59.8</v>
      </c>
      <c r="K41" s="120">
        <f>VLOOKUP($B41,'No Self Assessment feeder'!$C$658:$CW$788,10+'Table 2a'!$X$16+'Table 2a'!$X$17,FALSE)</f>
        <v>75.099999999999994</v>
      </c>
      <c r="L41" s="127">
        <f>VLOOKUP($B41,'No Self Assessment feeder'!$C$658:$CW$788,11+'Table 2a'!$X$16+'Table 2a'!$X$17,FALSE)</f>
        <v>80.3</v>
      </c>
      <c r="M41" s="27"/>
      <c r="N41" s="25"/>
      <c r="O41" s="32"/>
    </row>
    <row r="42" spans="1:33" s="4" customFormat="1" ht="14.25" customHeight="1" x14ac:dyDescent="0.2">
      <c r="A42" s="152" t="s">
        <v>71</v>
      </c>
      <c r="B42" s="66">
        <v>10001478</v>
      </c>
      <c r="C42" s="66" t="s">
        <v>491</v>
      </c>
      <c r="D42" s="162" t="s">
        <v>72</v>
      </c>
      <c r="E42" s="142">
        <f>VLOOKUP($B42,'No Self Assessment feeder'!$C$658:$CW$788,4+'Table 2a'!$X$16+'Table 2a'!$X$17,FALSE)</f>
        <v>1270</v>
      </c>
      <c r="F42" s="120">
        <f>VLOOKUP($B42,'No Self Assessment feeder'!$C$658:$CW$788,5+'Table 2a'!$X$16+'Table 2a'!$X$17,FALSE)</f>
        <v>3.4</v>
      </c>
      <c r="G42" s="79">
        <f>VLOOKUP($B42,'No Self Assessment feeder'!$C$658:$CW$788,6+'Table 2a'!$X$16+'Table 2a'!$X$17,FALSE)</f>
        <v>1225</v>
      </c>
      <c r="H42" s="120">
        <f>VLOOKUP($B42,'No Self Assessment feeder'!$C$658:$CW$788,7+'Table 2a'!$X$16+'Table 2a'!$X$17,FALSE)</f>
        <v>9.5</v>
      </c>
      <c r="I42" s="120">
        <f>VLOOKUP($B42,'No Self Assessment feeder'!$C$658:$CW$788,8+'Table 2a'!$X$16+'Table 2a'!$X$17,FALSE)</f>
        <v>11.7</v>
      </c>
      <c r="J42" s="120">
        <f>VLOOKUP($B42,'No Self Assessment feeder'!$C$658:$CW$788,9+'Table 2a'!$X$16+'Table 2a'!$X$17,FALSE)</f>
        <v>58.2</v>
      </c>
      <c r="K42" s="120">
        <f>VLOOKUP($B42,'No Self Assessment feeder'!$C$658:$CW$788,10+'Table 2a'!$X$16+'Table 2a'!$X$17,FALSE)</f>
        <v>70.099999999999994</v>
      </c>
      <c r="L42" s="127">
        <f>VLOOKUP($B42,'No Self Assessment feeder'!$C$658:$CW$788,11+'Table 2a'!$X$16+'Table 2a'!$X$17,FALSE)</f>
        <v>78.8</v>
      </c>
      <c r="M42" s="27"/>
      <c r="N42" s="25"/>
      <c r="O42" s="32"/>
    </row>
    <row r="43" spans="1:33" s="4" customFormat="1" ht="14.25" customHeight="1" x14ac:dyDescent="0.2">
      <c r="A43" s="153" t="s">
        <v>73</v>
      </c>
      <c r="B43" s="82">
        <v>10001653</v>
      </c>
      <c r="C43" s="82" t="s">
        <v>491</v>
      </c>
      <c r="D43" s="170" t="s">
        <v>512</v>
      </c>
      <c r="E43" s="146">
        <f>VLOOKUP($B43,'No Self Assessment feeder'!$C$658:$CW$788,4+'Table 2a'!$X$16+'Table 2a'!$X$17,FALSE)</f>
        <v>185</v>
      </c>
      <c r="F43" s="121">
        <f>VLOOKUP($B43,'No Self Assessment feeder'!$C$658:$CW$788,5+'Table 2a'!$X$16+'Table 2a'!$X$17,FALSE)</f>
        <v>4.3</v>
      </c>
      <c r="G43" s="83">
        <f>VLOOKUP($B43,'No Self Assessment feeder'!$C$658:$CW$788,6+'Table 2a'!$X$16+'Table 2a'!$X$17,FALSE)</f>
        <v>180</v>
      </c>
      <c r="H43" s="121">
        <f>VLOOKUP($B43,'No Self Assessment feeder'!$C$658:$CW$788,7+'Table 2a'!$X$16+'Table 2a'!$X$17,FALSE)</f>
        <v>9.6</v>
      </c>
      <c r="I43" s="121">
        <f>VLOOKUP($B43,'No Self Assessment feeder'!$C$658:$CW$788,8+'Table 2a'!$X$16+'Table 2a'!$X$17,FALSE)</f>
        <v>9.6</v>
      </c>
      <c r="J43" s="121">
        <f>VLOOKUP($B43,'No Self Assessment feeder'!$C$658:$CW$788,9+'Table 2a'!$X$16+'Table 2a'!$X$17,FALSE)</f>
        <v>68</v>
      </c>
      <c r="K43" s="121">
        <f>VLOOKUP($B43,'No Self Assessment feeder'!$C$658:$CW$788,10+'Table 2a'!$X$16+'Table 2a'!$X$17,FALSE)</f>
        <v>77.5</v>
      </c>
      <c r="L43" s="147">
        <f>VLOOKUP($B43,'No Self Assessment feeder'!$C$658:$CW$788,11+'Table 2a'!$X$16+'Table 2a'!$X$17,FALSE)</f>
        <v>80.900000000000006</v>
      </c>
      <c r="M43" s="27"/>
      <c r="N43" s="25"/>
      <c r="O43" s="32"/>
    </row>
    <row r="44" spans="1:33" s="4" customFormat="1" ht="14.25" customHeight="1" x14ac:dyDescent="0.2">
      <c r="A44" s="153" t="s">
        <v>75</v>
      </c>
      <c r="B44" s="82">
        <v>10007761</v>
      </c>
      <c r="C44" s="82" t="s">
        <v>491</v>
      </c>
      <c r="D44" s="170" t="s">
        <v>513</v>
      </c>
      <c r="E44" s="146">
        <f>VLOOKUP($B44,'No Self Assessment feeder'!$C$658:$CW$788,4+'Table 2a'!$X$16+'Table 2a'!$X$17,FALSE)</f>
        <v>45</v>
      </c>
      <c r="F44" s="121">
        <f>VLOOKUP($B44,'No Self Assessment feeder'!$C$658:$CW$788,5+'Table 2a'!$X$16+'Table 2a'!$X$17,FALSE)</f>
        <v>2.1</v>
      </c>
      <c r="G44" s="83">
        <f>VLOOKUP($B44,'No Self Assessment feeder'!$C$658:$CW$788,6+'Table 2a'!$X$16+'Table 2a'!$X$17,FALSE)</f>
        <v>45</v>
      </c>
      <c r="H44" s="121" t="str">
        <f>VLOOKUP($B44,'No Self Assessment feeder'!$C$658:$CW$788,7+'Table 2a'!$X$16+'Table 2a'!$X$17,FALSE)</f>
        <v>x</v>
      </c>
      <c r="I44" s="121" t="str">
        <f>VLOOKUP($B44,'No Self Assessment feeder'!$C$658:$CW$788,8+'Table 2a'!$X$16+'Table 2a'!$X$17,FALSE)</f>
        <v>x</v>
      </c>
      <c r="J44" s="121">
        <f>VLOOKUP($B44,'No Self Assessment feeder'!$C$658:$CW$788,9+'Table 2a'!$X$16+'Table 2a'!$X$17,FALSE)</f>
        <v>45.7</v>
      </c>
      <c r="K44" s="121">
        <f>VLOOKUP($B44,'No Self Assessment feeder'!$C$658:$CW$788,10+'Table 2a'!$X$16+'Table 2a'!$X$17,FALSE)</f>
        <v>69.599999999999994</v>
      </c>
      <c r="L44" s="147">
        <f>VLOOKUP($B44,'No Self Assessment feeder'!$C$658:$CW$788,11+'Table 2a'!$X$16+'Table 2a'!$X$17,FALSE)</f>
        <v>84.8</v>
      </c>
      <c r="M44" s="27"/>
      <c r="N44" s="25"/>
      <c r="O44" s="32"/>
    </row>
    <row r="45" spans="1:33" s="4" customFormat="1" ht="14.25" customHeight="1" x14ac:dyDescent="0.2">
      <c r="A45" s="152" t="s">
        <v>77</v>
      </c>
      <c r="B45" s="66">
        <v>10001726</v>
      </c>
      <c r="C45" s="66" t="s">
        <v>489</v>
      </c>
      <c r="D45" s="162" t="s">
        <v>78</v>
      </c>
      <c r="E45" s="142">
        <f>VLOOKUP($B45,'No Self Assessment feeder'!$C$658:$CW$788,4+'Table 2a'!$X$16+'Table 2a'!$X$17,FALSE)</f>
        <v>2400</v>
      </c>
      <c r="F45" s="120">
        <f>VLOOKUP($B45,'No Self Assessment feeder'!$C$658:$CW$788,5+'Table 2a'!$X$16+'Table 2a'!$X$17,FALSE)</f>
        <v>2.5</v>
      </c>
      <c r="G45" s="79">
        <f>VLOOKUP($B45,'No Self Assessment feeder'!$C$658:$CW$788,6+'Table 2a'!$X$16+'Table 2a'!$X$17,FALSE)</f>
        <v>2340</v>
      </c>
      <c r="H45" s="120">
        <f>VLOOKUP($B45,'No Self Assessment feeder'!$C$658:$CW$788,7+'Table 2a'!$X$16+'Table 2a'!$X$17,FALSE)</f>
        <v>7.3</v>
      </c>
      <c r="I45" s="120">
        <f>VLOOKUP($B45,'No Self Assessment feeder'!$C$658:$CW$788,8+'Table 2a'!$X$16+'Table 2a'!$X$17,FALSE)</f>
        <v>10.6</v>
      </c>
      <c r="J45" s="120">
        <f>VLOOKUP($B45,'No Self Assessment feeder'!$C$658:$CW$788,9+'Table 2a'!$X$16+'Table 2a'!$X$17,FALSE)</f>
        <v>61.3</v>
      </c>
      <c r="K45" s="120">
        <f>VLOOKUP($B45,'No Self Assessment feeder'!$C$658:$CW$788,10+'Table 2a'!$X$16+'Table 2a'!$X$17,FALSE)</f>
        <v>75.7</v>
      </c>
      <c r="L45" s="127">
        <f>VLOOKUP($B45,'No Self Assessment feeder'!$C$658:$CW$788,11+'Table 2a'!$X$16+'Table 2a'!$X$17,FALSE)</f>
        <v>82.1</v>
      </c>
      <c r="M45" s="27"/>
      <c r="N45" s="25"/>
      <c r="O45" s="32"/>
    </row>
    <row r="46" spans="1:33" s="4" customFormat="1" ht="14.25" customHeight="1" x14ac:dyDescent="0.2">
      <c r="A46" s="152" t="s">
        <v>79</v>
      </c>
      <c r="B46" s="68">
        <v>10007822</v>
      </c>
      <c r="C46" s="68" t="s">
        <v>488</v>
      </c>
      <c r="D46" s="162" t="s">
        <v>80</v>
      </c>
      <c r="E46" s="142" t="str">
        <f>VLOOKUP($B46,'No Self Assessment feeder'!$C$658:$CW$788,4+'Table 2a'!$X$16+'Table 2a'!$X$17,FALSE)</f>
        <v>.</v>
      </c>
      <c r="F46" s="120" t="str">
        <f>VLOOKUP($B46,'No Self Assessment feeder'!$C$658:$CW$788,5+'Table 2a'!$X$16+'Table 2a'!$X$17,FALSE)</f>
        <v>.</v>
      </c>
      <c r="G46" s="79" t="str">
        <f>VLOOKUP($B46,'No Self Assessment feeder'!$C$658:$CW$788,6+'Table 2a'!$X$16+'Table 2a'!$X$17,FALSE)</f>
        <v>.</v>
      </c>
      <c r="H46" s="120" t="str">
        <f>VLOOKUP($B46,'No Self Assessment feeder'!$C$658:$CW$788,7+'Table 2a'!$X$16+'Table 2a'!$X$17,FALSE)</f>
        <v>.</v>
      </c>
      <c r="I46" s="120" t="str">
        <f>VLOOKUP($B46,'No Self Assessment feeder'!$C$658:$CW$788,8+'Table 2a'!$X$16+'Table 2a'!$X$17,FALSE)</f>
        <v>.</v>
      </c>
      <c r="J46" s="120" t="str">
        <f>VLOOKUP($B46,'No Self Assessment feeder'!$C$658:$CW$788,9+'Table 2a'!$X$16+'Table 2a'!$X$17,FALSE)</f>
        <v>.</v>
      </c>
      <c r="K46" s="120" t="str">
        <f>VLOOKUP($B46,'No Self Assessment feeder'!$C$658:$CW$788,10+'Table 2a'!$X$16+'Table 2a'!$X$17,FALSE)</f>
        <v>.</v>
      </c>
      <c r="L46" s="127" t="str">
        <f>VLOOKUP($B46,'No Self Assessment feeder'!$C$658:$CW$788,11+'Table 2a'!$X$16+'Table 2a'!$X$17,FALSE)</f>
        <v>.</v>
      </c>
      <c r="M46" s="27"/>
      <c r="N46" s="25"/>
      <c r="O46" s="32"/>
    </row>
    <row r="47" spans="1:33" s="4" customFormat="1" ht="14.25" customHeight="1" x14ac:dyDescent="0.2">
      <c r="A47" s="152" t="s">
        <v>81</v>
      </c>
      <c r="B47" s="66">
        <v>10006427</v>
      </c>
      <c r="C47" s="66" t="s">
        <v>495</v>
      </c>
      <c r="D47" s="162" t="s">
        <v>82</v>
      </c>
      <c r="E47" s="142">
        <f>VLOOKUP($B47,'No Self Assessment feeder'!$C$658:$CW$788,4+'Table 2a'!$X$16+'Table 2a'!$X$17,FALSE)</f>
        <v>1170</v>
      </c>
      <c r="F47" s="120">
        <f>VLOOKUP($B47,'No Self Assessment feeder'!$C$658:$CW$788,5+'Table 2a'!$X$16+'Table 2a'!$X$17,FALSE)</f>
        <v>2.6</v>
      </c>
      <c r="G47" s="79">
        <f>VLOOKUP($B47,'No Self Assessment feeder'!$C$658:$CW$788,6+'Table 2a'!$X$16+'Table 2a'!$X$17,FALSE)</f>
        <v>1140</v>
      </c>
      <c r="H47" s="120">
        <f>VLOOKUP($B47,'No Self Assessment feeder'!$C$658:$CW$788,7+'Table 2a'!$X$16+'Table 2a'!$X$17,FALSE)</f>
        <v>8.3000000000000007</v>
      </c>
      <c r="I47" s="120">
        <f>VLOOKUP($B47,'No Self Assessment feeder'!$C$658:$CW$788,8+'Table 2a'!$X$16+'Table 2a'!$X$17,FALSE)</f>
        <v>17</v>
      </c>
      <c r="J47" s="120">
        <f>VLOOKUP($B47,'No Self Assessment feeder'!$C$658:$CW$788,9+'Table 2a'!$X$16+'Table 2a'!$X$17,FALSE)</f>
        <v>65.599999999999994</v>
      </c>
      <c r="K47" s="120">
        <f>VLOOKUP($B47,'No Self Assessment feeder'!$C$658:$CW$788,10+'Table 2a'!$X$16+'Table 2a'!$X$17,FALSE)</f>
        <v>71.099999999999994</v>
      </c>
      <c r="L47" s="127">
        <f>VLOOKUP($B47,'No Self Assessment feeder'!$C$658:$CW$788,11+'Table 2a'!$X$16+'Table 2a'!$X$17,FALSE)</f>
        <v>74.7</v>
      </c>
      <c r="M47" s="27"/>
      <c r="N47" s="25"/>
      <c r="O47" s="32"/>
    </row>
    <row r="48" spans="1:33" s="4" customFormat="1" ht="14.25" customHeight="1" x14ac:dyDescent="0.2">
      <c r="A48" s="152" t="s">
        <v>83</v>
      </c>
      <c r="B48" s="66">
        <v>10007842</v>
      </c>
      <c r="C48" s="66" t="s">
        <v>493</v>
      </c>
      <c r="D48" s="162" t="s">
        <v>84</v>
      </c>
      <c r="E48" s="142">
        <f>VLOOKUP($B48,'No Self Assessment feeder'!$C$658:$CW$788,4+'Table 2a'!$X$16+'Table 2a'!$X$17,FALSE)</f>
        <v>1455</v>
      </c>
      <c r="F48" s="120">
        <f>VLOOKUP($B48,'No Self Assessment feeder'!$C$658:$CW$788,5+'Table 2a'!$X$16+'Table 2a'!$X$17,FALSE)</f>
        <v>3.2</v>
      </c>
      <c r="G48" s="79">
        <f>VLOOKUP($B48,'No Self Assessment feeder'!$C$658:$CW$788,6+'Table 2a'!$X$16+'Table 2a'!$X$17,FALSE)</f>
        <v>1405</v>
      </c>
      <c r="H48" s="120">
        <f>VLOOKUP($B48,'No Self Assessment feeder'!$C$658:$CW$788,7+'Table 2a'!$X$16+'Table 2a'!$X$17,FALSE)</f>
        <v>7</v>
      </c>
      <c r="I48" s="120">
        <f>VLOOKUP($B48,'No Self Assessment feeder'!$C$658:$CW$788,8+'Table 2a'!$X$16+'Table 2a'!$X$17,FALSE)</f>
        <v>9.5</v>
      </c>
      <c r="J48" s="120">
        <f>VLOOKUP($B48,'No Self Assessment feeder'!$C$658:$CW$788,9+'Table 2a'!$X$16+'Table 2a'!$X$17,FALSE)</f>
        <v>65.099999999999994</v>
      </c>
      <c r="K48" s="120">
        <f>VLOOKUP($B48,'No Self Assessment feeder'!$C$658:$CW$788,10+'Table 2a'!$X$16+'Table 2a'!$X$17,FALSE)</f>
        <v>78.8</v>
      </c>
      <c r="L48" s="127">
        <f>VLOOKUP($B48,'No Self Assessment feeder'!$C$658:$CW$788,11+'Table 2a'!$X$16+'Table 2a'!$X$17,FALSE)</f>
        <v>83.5</v>
      </c>
      <c r="M48" s="27"/>
      <c r="N48" s="25"/>
      <c r="O48" s="32"/>
    </row>
    <row r="49" spans="1:15" s="4" customFormat="1" ht="14.25" customHeight="1" x14ac:dyDescent="0.2">
      <c r="A49" s="152" t="s">
        <v>85</v>
      </c>
      <c r="B49" s="66">
        <v>10001883</v>
      </c>
      <c r="C49" s="66" t="s">
        <v>492</v>
      </c>
      <c r="D49" s="162" t="s">
        <v>86</v>
      </c>
      <c r="E49" s="142">
        <f>VLOOKUP($B49,'No Self Assessment feeder'!$C$658:$CW$788,4+'Table 2a'!$X$16+'Table 2a'!$X$17,FALSE)</f>
        <v>3150</v>
      </c>
      <c r="F49" s="120">
        <f>VLOOKUP($B49,'No Self Assessment feeder'!$C$658:$CW$788,5+'Table 2a'!$X$16+'Table 2a'!$X$17,FALSE)</f>
        <v>1.7</v>
      </c>
      <c r="G49" s="79">
        <f>VLOOKUP($B49,'No Self Assessment feeder'!$C$658:$CW$788,6+'Table 2a'!$X$16+'Table 2a'!$X$17,FALSE)</f>
        <v>3100</v>
      </c>
      <c r="H49" s="120">
        <f>VLOOKUP($B49,'No Self Assessment feeder'!$C$658:$CW$788,7+'Table 2a'!$X$16+'Table 2a'!$X$17,FALSE)</f>
        <v>6.6</v>
      </c>
      <c r="I49" s="120">
        <f>VLOOKUP($B49,'No Self Assessment feeder'!$C$658:$CW$788,8+'Table 2a'!$X$16+'Table 2a'!$X$17,FALSE)</f>
        <v>11.8</v>
      </c>
      <c r="J49" s="120">
        <f>VLOOKUP($B49,'No Self Assessment feeder'!$C$658:$CW$788,9+'Table 2a'!$X$16+'Table 2a'!$X$17,FALSE)</f>
        <v>62.4</v>
      </c>
      <c r="K49" s="120">
        <f>VLOOKUP($B49,'No Self Assessment feeder'!$C$658:$CW$788,10+'Table 2a'!$X$16+'Table 2a'!$X$17,FALSE)</f>
        <v>74.900000000000006</v>
      </c>
      <c r="L49" s="127">
        <f>VLOOKUP($B49,'No Self Assessment feeder'!$C$658:$CW$788,11+'Table 2a'!$X$16+'Table 2a'!$X$17,FALSE)</f>
        <v>81.5</v>
      </c>
      <c r="M49" s="27"/>
      <c r="N49" s="25"/>
      <c r="O49" s="32"/>
    </row>
    <row r="50" spans="1:15" s="4" customFormat="1" ht="14.25" customHeight="1" x14ac:dyDescent="0.2">
      <c r="A50" s="152" t="s">
        <v>87</v>
      </c>
      <c r="B50" s="66">
        <v>10007851</v>
      </c>
      <c r="C50" s="66" t="s">
        <v>492</v>
      </c>
      <c r="D50" s="162" t="s">
        <v>88</v>
      </c>
      <c r="E50" s="142">
        <f>VLOOKUP($B50,'No Self Assessment feeder'!$C$658:$CW$788,4+'Table 2a'!$X$16+'Table 2a'!$X$17,FALSE)</f>
        <v>1920</v>
      </c>
      <c r="F50" s="120">
        <f>VLOOKUP($B50,'No Self Assessment feeder'!$C$658:$CW$788,5+'Table 2a'!$X$16+'Table 2a'!$X$17,FALSE)</f>
        <v>3.3</v>
      </c>
      <c r="G50" s="79">
        <f>VLOOKUP($B50,'No Self Assessment feeder'!$C$658:$CW$788,6+'Table 2a'!$X$16+'Table 2a'!$X$17,FALSE)</f>
        <v>1855</v>
      </c>
      <c r="H50" s="120">
        <f>VLOOKUP($B50,'No Self Assessment feeder'!$C$658:$CW$788,7+'Table 2a'!$X$16+'Table 2a'!$X$17,FALSE)</f>
        <v>7.4</v>
      </c>
      <c r="I50" s="120">
        <f>VLOOKUP($B50,'No Self Assessment feeder'!$C$658:$CW$788,8+'Table 2a'!$X$16+'Table 2a'!$X$17,FALSE)</f>
        <v>10.9</v>
      </c>
      <c r="J50" s="120">
        <f>VLOOKUP($B50,'No Self Assessment feeder'!$C$658:$CW$788,9+'Table 2a'!$X$16+'Table 2a'!$X$17,FALSE)</f>
        <v>64.099999999999994</v>
      </c>
      <c r="K50" s="120">
        <f>VLOOKUP($B50,'No Self Assessment feeder'!$C$658:$CW$788,10+'Table 2a'!$X$16+'Table 2a'!$X$17,FALSE)</f>
        <v>76.2</v>
      </c>
      <c r="L50" s="127">
        <f>VLOOKUP($B50,'No Self Assessment feeder'!$C$658:$CW$788,11+'Table 2a'!$X$16+'Table 2a'!$X$17,FALSE)</f>
        <v>81.7</v>
      </c>
      <c r="M50" s="27"/>
      <c r="N50" s="25"/>
      <c r="O50" s="32"/>
    </row>
    <row r="51" spans="1:15" s="4" customFormat="1" ht="14.25" customHeight="1" x14ac:dyDescent="0.2">
      <c r="A51" s="152" t="s">
        <v>89</v>
      </c>
      <c r="B51" s="66">
        <v>10007143</v>
      </c>
      <c r="C51" s="66" t="s">
        <v>496</v>
      </c>
      <c r="D51" s="162" t="s">
        <v>91</v>
      </c>
      <c r="E51" s="142">
        <f>VLOOKUP($B51,'No Self Assessment feeder'!$C$658:$CW$788,4+'Table 2a'!$X$16+'Table 2a'!$X$17,FALSE)</f>
        <v>2955</v>
      </c>
      <c r="F51" s="120">
        <f>VLOOKUP($B51,'No Self Assessment feeder'!$C$658:$CW$788,5+'Table 2a'!$X$16+'Table 2a'!$X$17,FALSE)</f>
        <v>1.7</v>
      </c>
      <c r="G51" s="79">
        <f>VLOOKUP($B51,'No Self Assessment feeder'!$C$658:$CW$788,6+'Table 2a'!$X$16+'Table 2a'!$X$17,FALSE)</f>
        <v>2905</v>
      </c>
      <c r="H51" s="120">
        <f>VLOOKUP($B51,'No Self Assessment feeder'!$C$658:$CW$788,7+'Table 2a'!$X$16+'Table 2a'!$X$17,FALSE)</f>
        <v>8.6</v>
      </c>
      <c r="I51" s="120">
        <f>VLOOKUP($B51,'No Self Assessment feeder'!$C$658:$CW$788,8+'Table 2a'!$X$16+'Table 2a'!$X$17,FALSE)</f>
        <v>8.3000000000000007</v>
      </c>
      <c r="J51" s="120">
        <f>VLOOKUP($B51,'No Self Assessment feeder'!$C$658:$CW$788,9+'Table 2a'!$X$16+'Table 2a'!$X$17,FALSE)</f>
        <v>45.3</v>
      </c>
      <c r="K51" s="120">
        <f>VLOOKUP($B51,'No Self Assessment feeder'!$C$658:$CW$788,10+'Table 2a'!$X$16+'Table 2a'!$X$17,FALSE)</f>
        <v>68.599999999999994</v>
      </c>
      <c r="L51" s="127">
        <f>VLOOKUP($B51,'No Self Assessment feeder'!$C$658:$CW$788,11+'Table 2a'!$X$16+'Table 2a'!$X$17,FALSE)</f>
        <v>83.1</v>
      </c>
      <c r="M51" s="27"/>
      <c r="N51" s="25"/>
      <c r="O51" s="32"/>
    </row>
    <row r="52" spans="1:15" s="4" customFormat="1" ht="14.25" customHeight="1" x14ac:dyDescent="0.2">
      <c r="A52" s="152" t="s">
        <v>92</v>
      </c>
      <c r="B52" s="66">
        <v>10007789</v>
      </c>
      <c r="C52" s="66" t="s">
        <v>488</v>
      </c>
      <c r="D52" s="162" t="s">
        <v>93</v>
      </c>
      <c r="E52" s="142">
        <f>VLOOKUP($B52,'No Self Assessment feeder'!$C$658:$CW$788,4+'Table 2a'!$X$16+'Table 2a'!$X$17,FALSE)</f>
        <v>2220</v>
      </c>
      <c r="F52" s="120">
        <f>VLOOKUP($B52,'No Self Assessment feeder'!$C$658:$CW$788,5+'Table 2a'!$X$16+'Table 2a'!$X$17,FALSE)</f>
        <v>3</v>
      </c>
      <c r="G52" s="79">
        <f>VLOOKUP($B52,'No Self Assessment feeder'!$C$658:$CW$788,6+'Table 2a'!$X$16+'Table 2a'!$X$17,FALSE)</f>
        <v>2150</v>
      </c>
      <c r="H52" s="120">
        <f>VLOOKUP($B52,'No Self Assessment feeder'!$C$658:$CW$788,7+'Table 2a'!$X$16+'Table 2a'!$X$17,FALSE)</f>
        <v>7.3</v>
      </c>
      <c r="I52" s="120">
        <f>VLOOKUP($B52,'No Self Assessment feeder'!$C$658:$CW$788,8+'Table 2a'!$X$16+'Table 2a'!$X$17,FALSE)</f>
        <v>10.1</v>
      </c>
      <c r="J52" s="120">
        <f>VLOOKUP($B52,'No Self Assessment feeder'!$C$658:$CW$788,9+'Table 2a'!$X$16+'Table 2a'!$X$17,FALSE)</f>
        <v>53.2</v>
      </c>
      <c r="K52" s="120">
        <f>VLOOKUP($B52,'No Self Assessment feeder'!$C$658:$CW$788,10+'Table 2a'!$X$16+'Table 2a'!$X$17,FALSE)</f>
        <v>73.3</v>
      </c>
      <c r="L52" s="127">
        <f>VLOOKUP($B52,'No Self Assessment feeder'!$C$658:$CW$788,11+'Table 2a'!$X$16+'Table 2a'!$X$17,FALSE)</f>
        <v>82.6</v>
      </c>
      <c r="M52" s="27"/>
      <c r="N52" s="25"/>
      <c r="O52" s="32"/>
    </row>
    <row r="53" spans="1:15" s="4" customFormat="1" ht="14.25" customHeight="1" x14ac:dyDescent="0.2">
      <c r="A53" s="152" t="s">
        <v>94</v>
      </c>
      <c r="B53" s="66">
        <v>10007144</v>
      </c>
      <c r="C53" s="66" t="s">
        <v>491</v>
      </c>
      <c r="D53" s="162" t="s">
        <v>95</v>
      </c>
      <c r="E53" s="142">
        <f>VLOOKUP($B53,'No Self Assessment feeder'!$C$658:$CW$788,4+'Table 2a'!$X$16+'Table 2a'!$X$17,FALSE)</f>
        <v>2115</v>
      </c>
      <c r="F53" s="120">
        <f>VLOOKUP($B53,'No Self Assessment feeder'!$C$658:$CW$788,5+'Table 2a'!$X$16+'Table 2a'!$X$17,FALSE)</f>
        <v>4.8</v>
      </c>
      <c r="G53" s="79">
        <f>VLOOKUP($B53,'No Self Assessment feeder'!$C$658:$CW$788,6+'Table 2a'!$X$16+'Table 2a'!$X$17,FALSE)</f>
        <v>2015</v>
      </c>
      <c r="H53" s="120">
        <f>VLOOKUP($B53,'No Self Assessment feeder'!$C$658:$CW$788,7+'Table 2a'!$X$16+'Table 2a'!$X$17,FALSE)</f>
        <v>10.6</v>
      </c>
      <c r="I53" s="120">
        <f>VLOOKUP($B53,'No Self Assessment feeder'!$C$658:$CW$788,8+'Table 2a'!$X$16+'Table 2a'!$X$17,FALSE)</f>
        <v>16.2</v>
      </c>
      <c r="J53" s="120">
        <f>VLOOKUP($B53,'No Self Assessment feeder'!$C$658:$CW$788,9+'Table 2a'!$X$16+'Table 2a'!$X$17,FALSE)</f>
        <v>53.8</v>
      </c>
      <c r="K53" s="120">
        <f>VLOOKUP($B53,'No Self Assessment feeder'!$C$658:$CW$788,10+'Table 2a'!$X$16+'Table 2a'!$X$17,FALSE)</f>
        <v>64.900000000000006</v>
      </c>
      <c r="L53" s="127">
        <f>VLOOKUP($B53,'No Self Assessment feeder'!$C$658:$CW$788,11+'Table 2a'!$X$16+'Table 2a'!$X$17,FALSE)</f>
        <v>73.2</v>
      </c>
      <c r="M53" s="27"/>
      <c r="N53" s="25"/>
      <c r="O53" s="32"/>
    </row>
    <row r="54" spans="1:15" s="4" customFormat="1" ht="14.25" customHeight="1" x14ac:dyDescent="0.2">
      <c r="A54" s="152" t="s">
        <v>96</v>
      </c>
      <c r="B54" s="66">
        <v>10007823</v>
      </c>
      <c r="C54" s="66" t="s">
        <v>493</v>
      </c>
      <c r="D54" s="162" t="s">
        <v>97</v>
      </c>
      <c r="E54" s="142">
        <f>VLOOKUP($B54,'No Self Assessment feeder'!$C$658:$CW$788,4+'Table 2a'!$X$16+'Table 2a'!$X$17,FALSE)</f>
        <v>1390</v>
      </c>
      <c r="F54" s="120">
        <f>VLOOKUP($B54,'No Self Assessment feeder'!$C$658:$CW$788,5+'Table 2a'!$X$16+'Table 2a'!$X$17,FALSE)</f>
        <v>1.1000000000000001</v>
      </c>
      <c r="G54" s="79">
        <f>VLOOKUP($B54,'No Self Assessment feeder'!$C$658:$CW$788,6+'Table 2a'!$X$16+'Table 2a'!$X$17,FALSE)</f>
        <v>1375</v>
      </c>
      <c r="H54" s="120">
        <f>VLOOKUP($B54,'No Self Assessment feeder'!$C$658:$CW$788,7+'Table 2a'!$X$16+'Table 2a'!$X$17,FALSE)</f>
        <v>5.2</v>
      </c>
      <c r="I54" s="120">
        <f>VLOOKUP($B54,'No Self Assessment feeder'!$C$658:$CW$788,8+'Table 2a'!$X$16+'Table 2a'!$X$17,FALSE)</f>
        <v>8.6</v>
      </c>
      <c r="J54" s="120">
        <f>VLOOKUP($B54,'No Self Assessment feeder'!$C$658:$CW$788,9+'Table 2a'!$X$16+'Table 2a'!$X$17,FALSE)</f>
        <v>58.4</v>
      </c>
      <c r="K54" s="120">
        <f>VLOOKUP($B54,'No Self Assessment feeder'!$C$658:$CW$788,10+'Table 2a'!$X$16+'Table 2a'!$X$17,FALSE)</f>
        <v>79.5</v>
      </c>
      <c r="L54" s="127">
        <f>VLOOKUP($B54,'No Self Assessment feeder'!$C$658:$CW$788,11+'Table 2a'!$X$16+'Table 2a'!$X$17,FALSE)</f>
        <v>86.2</v>
      </c>
      <c r="M54" s="27"/>
      <c r="N54" s="25"/>
      <c r="O54" s="32"/>
    </row>
    <row r="55" spans="1:15" s="4" customFormat="1" ht="14.25" customHeight="1" x14ac:dyDescent="0.2">
      <c r="A55" s="152" t="s">
        <v>98</v>
      </c>
      <c r="B55" s="66">
        <v>10007791</v>
      </c>
      <c r="C55" s="66" t="s">
        <v>488</v>
      </c>
      <c r="D55" s="162" t="s">
        <v>99</v>
      </c>
      <c r="E55" s="142">
        <f>VLOOKUP($B55,'No Self Assessment feeder'!$C$658:$CW$788,4+'Table 2a'!$X$16+'Table 2a'!$X$17,FALSE)</f>
        <v>1550</v>
      </c>
      <c r="F55" s="120">
        <f>VLOOKUP($B55,'No Self Assessment feeder'!$C$658:$CW$788,5+'Table 2a'!$X$16+'Table 2a'!$X$17,FALSE)</f>
        <v>2.2999999999999998</v>
      </c>
      <c r="G55" s="79">
        <f>VLOOKUP($B55,'No Self Assessment feeder'!$C$658:$CW$788,6+'Table 2a'!$X$16+'Table 2a'!$X$17,FALSE)</f>
        <v>1515</v>
      </c>
      <c r="H55" s="120">
        <f>VLOOKUP($B55,'No Self Assessment feeder'!$C$658:$CW$788,7+'Table 2a'!$X$16+'Table 2a'!$X$17,FALSE)</f>
        <v>6.3</v>
      </c>
      <c r="I55" s="120">
        <f>VLOOKUP($B55,'No Self Assessment feeder'!$C$658:$CW$788,8+'Table 2a'!$X$16+'Table 2a'!$X$17,FALSE)</f>
        <v>11.4</v>
      </c>
      <c r="J55" s="120">
        <f>VLOOKUP($B55,'No Self Assessment feeder'!$C$658:$CW$788,9+'Table 2a'!$X$16+'Table 2a'!$X$17,FALSE)</f>
        <v>56.2</v>
      </c>
      <c r="K55" s="120">
        <f>VLOOKUP($B55,'No Self Assessment feeder'!$C$658:$CW$788,10+'Table 2a'!$X$16+'Table 2a'!$X$17,FALSE)</f>
        <v>72.400000000000006</v>
      </c>
      <c r="L55" s="127">
        <f>VLOOKUP($B55,'No Self Assessment feeder'!$C$658:$CW$788,11+'Table 2a'!$X$16+'Table 2a'!$X$17,FALSE)</f>
        <v>82.3</v>
      </c>
      <c r="M55" s="27"/>
      <c r="N55" s="25"/>
      <c r="O55" s="32"/>
    </row>
    <row r="56" spans="1:15" s="4" customFormat="1" ht="14.25" customHeight="1" x14ac:dyDescent="0.2">
      <c r="A56" s="152" t="s">
        <v>100</v>
      </c>
      <c r="B56" s="66">
        <v>10007792</v>
      </c>
      <c r="C56" s="66" t="s">
        <v>490</v>
      </c>
      <c r="D56" s="162" t="s">
        <v>101</v>
      </c>
      <c r="E56" s="142">
        <f>VLOOKUP($B56,'No Self Assessment feeder'!$C$658:$CW$788,4+'Table 2a'!$X$16+'Table 2a'!$X$17,FALSE)</f>
        <v>2540</v>
      </c>
      <c r="F56" s="120">
        <f>VLOOKUP($B56,'No Self Assessment feeder'!$C$658:$CW$788,5+'Table 2a'!$X$16+'Table 2a'!$X$17,FALSE)</f>
        <v>2</v>
      </c>
      <c r="G56" s="79">
        <f>VLOOKUP($B56,'No Self Assessment feeder'!$C$658:$CW$788,6+'Table 2a'!$X$16+'Table 2a'!$X$17,FALSE)</f>
        <v>2490</v>
      </c>
      <c r="H56" s="120">
        <f>VLOOKUP($B56,'No Self Assessment feeder'!$C$658:$CW$788,7+'Table 2a'!$X$16+'Table 2a'!$X$17,FALSE)</f>
        <v>8.1</v>
      </c>
      <c r="I56" s="120">
        <f>VLOOKUP($B56,'No Self Assessment feeder'!$C$658:$CW$788,8+'Table 2a'!$X$16+'Table 2a'!$X$17,FALSE)</f>
        <v>9.5</v>
      </c>
      <c r="J56" s="120">
        <f>VLOOKUP($B56,'No Self Assessment feeder'!$C$658:$CW$788,9+'Table 2a'!$X$16+'Table 2a'!$X$17,FALSE)</f>
        <v>49.1</v>
      </c>
      <c r="K56" s="120">
        <f>VLOOKUP($B56,'No Self Assessment feeder'!$C$658:$CW$788,10+'Table 2a'!$X$16+'Table 2a'!$X$17,FALSE)</f>
        <v>70.3</v>
      </c>
      <c r="L56" s="127">
        <f>VLOOKUP($B56,'No Self Assessment feeder'!$C$658:$CW$788,11+'Table 2a'!$X$16+'Table 2a'!$X$17,FALSE)</f>
        <v>82.4</v>
      </c>
      <c r="M56" s="27"/>
      <c r="N56" s="25"/>
      <c r="O56" s="32"/>
    </row>
    <row r="57" spans="1:15" s="4" customFormat="1" ht="14.25" customHeight="1" x14ac:dyDescent="0.2">
      <c r="A57" s="153" t="s">
        <v>102</v>
      </c>
      <c r="B57" s="82">
        <v>10008640</v>
      </c>
      <c r="C57" s="82" t="s">
        <v>490</v>
      </c>
      <c r="D57" s="170" t="s">
        <v>514</v>
      </c>
      <c r="E57" s="146">
        <f>VLOOKUP($B57,'No Self Assessment feeder'!$C$658:$CW$788,4+'Table 2a'!$X$16+'Table 2a'!$X$17,FALSE)</f>
        <v>700</v>
      </c>
      <c r="F57" s="121">
        <f>VLOOKUP($B57,'No Self Assessment feeder'!$C$658:$CW$788,5+'Table 2a'!$X$16+'Table 2a'!$X$17,FALSE)</f>
        <v>2.6</v>
      </c>
      <c r="G57" s="83">
        <f>VLOOKUP($B57,'No Self Assessment feeder'!$C$658:$CW$788,6+'Table 2a'!$X$16+'Table 2a'!$X$17,FALSE)</f>
        <v>680</v>
      </c>
      <c r="H57" s="121">
        <f>VLOOKUP($B57,'No Self Assessment feeder'!$C$658:$CW$788,7+'Table 2a'!$X$16+'Table 2a'!$X$17,FALSE)</f>
        <v>9</v>
      </c>
      <c r="I57" s="121">
        <f>VLOOKUP($B57,'No Self Assessment feeder'!$C$658:$CW$788,8+'Table 2a'!$X$16+'Table 2a'!$X$17,FALSE)</f>
        <v>19.3</v>
      </c>
      <c r="J57" s="121">
        <f>VLOOKUP($B57,'No Self Assessment feeder'!$C$658:$CW$788,9+'Table 2a'!$X$16+'Table 2a'!$X$17,FALSE)</f>
        <v>60.3</v>
      </c>
      <c r="K57" s="121">
        <f>VLOOKUP($B57,'No Self Assessment feeder'!$C$658:$CW$788,10+'Table 2a'!$X$16+'Table 2a'!$X$17,FALSE)</f>
        <v>67.099999999999994</v>
      </c>
      <c r="L57" s="147">
        <f>VLOOKUP($B57,'No Self Assessment feeder'!$C$658:$CW$788,11+'Table 2a'!$X$16+'Table 2a'!$X$17,FALSE)</f>
        <v>71.8</v>
      </c>
      <c r="M57" s="27"/>
      <c r="N57" s="25"/>
      <c r="O57" s="32"/>
    </row>
    <row r="58" spans="1:15" s="4" customFormat="1" ht="14.25" customHeight="1" x14ac:dyDescent="0.2">
      <c r="A58" s="152" t="s">
        <v>104</v>
      </c>
      <c r="B58" s="66">
        <v>10004511</v>
      </c>
      <c r="C58" s="66" t="s">
        <v>495</v>
      </c>
      <c r="D58" s="162" t="s">
        <v>434</v>
      </c>
      <c r="E58" s="142" t="str">
        <f>VLOOKUP($B58,'No Self Assessment feeder'!$C$658:$CW$788,4+'Table 2a'!$X$16+'Table 2a'!$X$17,FALSE)</f>
        <v>.</v>
      </c>
      <c r="F58" s="120" t="str">
        <f>VLOOKUP($B58,'No Self Assessment feeder'!$C$658:$CW$788,5+'Table 2a'!$X$16+'Table 2a'!$X$17,FALSE)</f>
        <v>.</v>
      </c>
      <c r="G58" s="79" t="str">
        <f>VLOOKUP($B58,'No Self Assessment feeder'!$C$658:$CW$788,6+'Table 2a'!$X$16+'Table 2a'!$X$17,FALSE)</f>
        <v>.</v>
      </c>
      <c r="H58" s="120" t="str">
        <f>VLOOKUP($B58,'No Self Assessment feeder'!$C$658:$CW$788,7+'Table 2a'!$X$16+'Table 2a'!$X$17,FALSE)</f>
        <v>.</v>
      </c>
      <c r="I58" s="120" t="str">
        <f>VLOOKUP($B58,'No Self Assessment feeder'!$C$658:$CW$788,8+'Table 2a'!$X$16+'Table 2a'!$X$17,FALSE)</f>
        <v>.</v>
      </c>
      <c r="J58" s="120" t="str">
        <f>VLOOKUP($B58,'No Self Assessment feeder'!$C$658:$CW$788,9+'Table 2a'!$X$16+'Table 2a'!$X$17,FALSE)</f>
        <v>.</v>
      </c>
      <c r="K58" s="120" t="str">
        <f>VLOOKUP($B58,'No Self Assessment feeder'!$C$658:$CW$788,10+'Table 2a'!$X$16+'Table 2a'!$X$17,FALSE)</f>
        <v>.</v>
      </c>
      <c r="L58" s="127" t="str">
        <f>VLOOKUP($B58,'No Self Assessment feeder'!$C$658:$CW$788,11+'Table 2a'!$X$16+'Table 2a'!$X$17,FALSE)</f>
        <v>.</v>
      </c>
      <c r="M58" s="27"/>
      <c r="N58" s="25"/>
      <c r="O58" s="32"/>
    </row>
    <row r="59" spans="1:15" s="4" customFormat="1" ht="14.25" customHeight="1" x14ac:dyDescent="0.2">
      <c r="A59" s="152" t="s">
        <v>106</v>
      </c>
      <c r="B59" s="66">
        <v>10007145</v>
      </c>
      <c r="C59" s="66" t="s">
        <v>490</v>
      </c>
      <c r="D59" s="162" t="s">
        <v>107</v>
      </c>
      <c r="E59" s="142">
        <f>VLOOKUP($B59,'No Self Assessment feeder'!$C$658:$CW$788,4+'Table 2a'!$X$16+'Table 2a'!$X$17,FALSE)</f>
        <v>1495</v>
      </c>
      <c r="F59" s="120">
        <f>VLOOKUP($B59,'No Self Assessment feeder'!$C$658:$CW$788,5+'Table 2a'!$X$16+'Table 2a'!$X$17,FALSE)</f>
        <v>2.1</v>
      </c>
      <c r="G59" s="79">
        <f>VLOOKUP($B59,'No Self Assessment feeder'!$C$658:$CW$788,6+'Table 2a'!$X$16+'Table 2a'!$X$17,FALSE)</f>
        <v>1460</v>
      </c>
      <c r="H59" s="120">
        <f>VLOOKUP($B59,'No Self Assessment feeder'!$C$658:$CW$788,7+'Table 2a'!$X$16+'Table 2a'!$X$17,FALSE)</f>
        <v>7.4</v>
      </c>
      <c r="I59" s="120">
        <f>VLOOKUP($B59,'No Self Assessment feeder'!$C$658:$CW$788,8+'Table 2a'!$X$16+'Table 2a'!$X$17,FALSE)</f>
        <v>11</v>
      </c>
      <c r="J59" s="120">
        <f>VLOOKUP($B59,'No Self Assessment feeder'!$C$658:$CW$788,9+'Table 2a'!$X$16+'Table 2a'!$X$17,FALSE)</f>
        <v>61.5</v>
      </c>
      <c r="K59" s="120">
        <f>VLOOKUP($B59,'No Self Assessment feeder'!$C$658:$CW$788,10+'Table 2a'!$X$16+'Table 2a'!$X$17,FALSE)</f>
        <v>75.400000000000006</v>
      </c>
      <c r="L59" s="127">
        <f>VLOOKUP($B59,'No Self Assessment feeder'!$C$658:$CW$788,11+'Table 2a'!$X$16+'Table 2a'!$X$17,FALSE)</f>
        <v>81.7</v>
      </c>
      <c r="M59" s="27"/>
      <c r="N59" s="25"/>
      <c r="O59" s="32"/>
    </row>
    <row r="60" spans="1:15" s="4" customFormat="1" ht="14.25" customHeight="1" x14ac:dyDescent="0.2">
      <c r="A60" s="152" t="s">
        <v>108</v>
      </c>
      <c r="B60" s="66">
        <v>10002718</v>
      </c>
      <c r="C60" s="66" t="s">
        <v>491</v>
      </c>
      <c r="D60" s="162" t="s">
        <v>109</v>
      </c>
      <c r="E60" s="142">
        <f>VLOOKUP($B60,'No Self Assessment feeder'!$C$658:$CW$788,4+'Table 2a'!$X$16+'Table 2a'!$X$17,FALSE)</f>
        <v>955</v>
      </c>
      <c r="F60" s="120">
        <f>VLOOKUP($B60,'No Self Assessment feeder'!$C$658:$CW$788,5+'Table 2a'!$X$16+'Table 2a'!$X$17,FALSE)</f>
        <v>2.1</v>
      </c>
      <c r="G60" s="79">
        <f>VLOOKUP($B60,'No Self Assessment feeder'!$C$658:$CW$788,6+'Table 2a'!$X$16+'Table 2a'!$X$17,FALSE)</f>
        <v>935</v>
      </c>
      <c r="H60" s="120">
        <f>VLOOKUP($B60,'No Self Assessment feeder'!$C$658:$CW$788,7+'Table 2a'!$X$16+'Table 2a'!$X$17,FALSE)</f>
        <v>7.8</v>
      </c>
      <c r="I60" s="120">
        <f>VLOOKUP($B60,'No Self Assessment feeder'!$C$658:$CW$788,8+'Table 2a'!$X$16+'Table 2a'!$X$17,FALSE)</f>
        <v>15.6</v>
      </c>
      <c r="J60" s="120">
        <f>VLOOKUP($B60,'No Self Assessment feeder'!$C$658:$CW$788,9+'Table 2a'!$X$16+'Table 2a'!$X$17,FALSE)</f>
        <v>52.1</v>
      </c>
      <c r="K60" s="120">
        <f>VLOOKUP($B60,'No Self Assessment feeder'!$C$658:$CW$788,10+'Table 2a'!$X$16+'Table 2a'!$X$17,FALSE)</f>
        <v>66.099999999999994</v>
      </c>
      <c r="L60" s="127">
        <f>VLOOKUP($B60,'No Self Assessment feeder'!$C$658:$CW$788,11+'Table 2a'!$X$16+'Table 2a'!$X$17,FALSE)</f>
        <v>76.5</v>
      </c>
      <c r="M60" s="27"/>
      <c r="N60" s="25"/>
      <c r="O60" s="32"/>
    </row>
    <row r="61" spans="1:15" s="4" customFormat="1" ht="14.25" customHeight="1" x14ac:dyDescent="0.2">
      <c r="A61" s="152" t="s">
        <v>110</v>
      </c>
      <c r="B61" s="66">
        <v>10007146</v>
      </c>
      <c r="C61" s="66" t="s">
        <v>491</v>
      </c>
      <c r="D61" s="162" t="s">
        <v>111</v>
      </c>
      <c r="E61" s="142">
        <f>VLOOKUP($B61,'No Self Assessment feeder'!$C$658:$CW$788,4+'Table 2a'!$X$16+'Table 2a'!$X$17,FALSE)</f>
        <v>2730</v>
      </c>
      <c r="F61" s="120">
        <f>VLOOKUP($B61,'No Self Assessment feeder'!$C$658:$CW$788,5+'Table 2a'!$X$16+'Table 2a'!$X$17,FALSE)</f>
        <v>4.4000000000000004</v>
      </c>
      <c r="G61" s="79">
        <f>VLOOKUP($B61,'No Self Assessment feeder'!$C$658:$CW$788,6+'Table 2a'!$X$16+'Table 2a'!$X$17,FALSE)</f>
        <v>2615</v>
      </c>
      <c r="H61" s="120">
        <f>VLOOKUP($B61,'No Self Assessment feeder'!$C$658:$CW$788,7+'Table 2a'!$X$16+'Table 2a'!$X$17,FALSE)</f>
        <v>10</v>
      </c>
      <c r="I61" s="120">
        <f>VLOOKUP($B61,'No Self Assessment feeder'!$C$658:$CW$788,8+'Table 2a'!$X$16+'Table 2a'!$X$17,FALSE)</f>
        <v>13.3</v>
      </c>
      <c r="J61" s="120">
        <f>VLOOKUP($B61,'No Self Assessment feeder'!$C$658:$CW$788,9+'Table 2a'!$X$16+'Table 2a'!$X$17,FALSE)</f>
        <v>57.8</v>
      </c>
      <c r="K61" s="120">
        <f>VLOOKUP($B61,'No Self Assessment feeder'!$C$658:$CW$788,10+'Table 2a'!$X$16+'Table 2a'!$X$17,FALSE)</f>
        <v>70.400000000000006</v>
      </c>
      <c r="L61" s="127">
        <f>VLOOKUP($B61,'No Self Assessment feeder'!$C$658:$CW$788,11+'Table 2a'!$X$16+'Table 2a'!$X$17,FALSE)</f>
        <v>76.8</v>
      </c>
      <c r="M61" s="27"/>
      <c r="N61" s="25"/>
      <c r="O61" s="32"/>
    </row>
    <row r="62" spans="1:15" s="4" customFormat="1" ht="14.25" customHeight="1" x14ac:dyDescent="0.2">
      <c r="A62" s="153" t="s">
        <v>112</v>
      </c>
      <c r="B62" s="82">
        <v>10007825</v>
      </c>
      <c r="C62" s="82" t="s">
        <v>491</v>
      </c>
      <c r="D62" s="170" t="s">
        <v>515</v>
      </c>
      <c r="E62" s="146">
        <f>VLOOKUP($B62,'No Self Assessment feeder'!$C$658:$CW$788,4+'Table 2a'!$X$16+'Table 2a'!$X$17,FALSE)</f>
        <v>95</v>
      </c>
      <c r="F62" s="121">
        <f>VLOOKUP($B62,'No Self Assessment feeder'!$C$658:$CW$788,5+'Table 2a'!$X$16+'Table 2a'!$X$17,FALSE)</f>
        <v>2.1</v>
      </c>
      <c r="G62" s="83">
        <f>VLOOKUP($B62,'No Self Assessment feeder'!$C$658:$CW$788,6+'Table 2a'!$X$16+'Table 2a'!$X$17,FALSE)</f>
        <v>90</v>
      </c>
      <c r="H62" s="121">
        <f>VLOOKUP($B62,'No Self Assessment feeder'!$C$658:$CW$788,7+'Table 2a'!$X$16+'Table 2a'!$X$17,FALSE)</f>
        <v>20.7</v>
      </c>
      <c r="I62" s="121">
        <f>VLOOKUP($B62,'No Self Assessment feeder'!$C$658:$CW$788,8+'Table 2a'!$X$16+'Table 2a'!$X$17,FALSE)</f>
        <v>10.9</v>
      </c>
      <c r="J62" s="121">
        <f>VLOOKUP($B62,'No Self Assessment feeder'!$C$658:$CW$788,9+'Table 2a'!$X$16+'Table 2a'!$X$17,FALSE)</f>
        <v>41.3</v>
      </c>
      <c r="K62" s="121">
        <f>VLOOKUP($B62,'No Self Assessment feeder'!$C$658:$CW$788,10+'Table 2a'!$X$16+'Table 2a'!$X$17,FALSE)</f>
        <v>59.8</v>
      </c>
      <c r="L62" s="147">
        <f>VLOOKUP($B62,'No Self Assessment feeder'!$C$658:$CW$788,11+'Table 2a'!$X$16+'Table 2a'!$X$17,FALSE)</f>
        <v>68.5</v>
      </c>
      <c r="M62" s="27"/>
      <c r="N62" s="25"/>
      <c r="O62" s="32"/>
    </row>
    <row r="63" spans="1:15" s="4" customFormat="1" ht="14.25" customHeight="1" x14ac:dyDescent="0.2">
      <c r="A63" s="152" t="s">
        <v>114</v>
      </c>
      <c r="B63" s="66">
        <v>10040812</v>
      </c>
      <c r="C63" s="66" t="s">
        <v>489</v>
      </c>
      <c r="D63" s="162" t="s">
        <v>115</v>
      </c>
      <c r="E63" s="142">
        <f>VLOOKUP($B63,'No Self Assessment feeder'!$C$658:$CW$788,4+'Table 2a'!$X$16+'Table 2a'!$X$17,FALSE)</f>
        <v>255</v>
      </c>
      <c r="F63" s="120">
        <f>VLOOKUP($B63,'No Self Assessment feeder'!$C$658:$CW$788,5+'Table 2a'!$X$16+'Table 2a'!$X$17,FALSE)</f>
        <v>2.4</v>
      </c>
      <c r="G63" s="79">
        <f>VLOOKUP($B63,'No Self Assessment feeder'!$C$658:$CW$788,6+'Table 2a'!$X$16+'Table 2a'!$X$17,FALSE)</f>
        <v>250</v>
      </c>
      <c r="H63" s="120">
        <f>VLOOKUP($B63,'No Self Assessment feeder'!$C$658:$CW$788,7+'Table 2a'!$X$16+'Table 2a'!$X$17,FALSE)</f>
        <v>11.3</v>
      </c>
      <c r="I63" s="120">
        <f>VLOOKUP($B63,'No Self Assessment feeder'!$C$658:$CW$788,8+'Table 2a'!$X$16+'Table 2a'!$X$17,FALSE)</f>
        <v>11.3</v>
      </c>
      <c r="J63" s="120">
        <f>VLOOKUP($B63,'No Self Assessment feeder'!$C$658:$CW$788,9+'Table 2a'!$X$16+'Table 2a'!$X$17,FALSE)</f>
        <v>66.5</v>
      </c>
      <c r="K63" s="120">
        <f>VLOOKUP($B63,'No Self Assessment feeder'!$C$658:$CW$788,10+'Table 2a'!$X$16+'Table 2a'!$X$17,FALSE)</f>
        <v>73.8</v>
      </c>
      <c r="L63" s="127">
        <f>VLOOKUP($B63,'No Self Assessment feeder'!$C$658:$CW$788,11+'Table 2a'!$X$16+'Table 2a'!$X$17,FALSE)</f>
        <v>77.400000000000006</v>
      </c>
      <c r="M63" s="27"/>
      <c r="N63" s="25"/>
      <c r="O63" s="32"/>
    </row>
    <row r="64" spans="1:15" s="4" customFormat="1" ht="14.25" customHeight="1" x14ac:dyDescent="0.2">
      <c r="A64" s="152" t="s">
        <v>116</v>
      </c>
      <c r="B64" s="66">
        <v>10007147</v>
      </c>
      <c r="C64" s="66" t="s">
        <v>488</v>
      </c>
      <c r="D64" s="162" t="s">
        <v>117</v>
      </c>
      <c r="E64" s="142">
        <f>VLOOKUP($B64,'No Self Assessment feeder'!$C$658:$CW$788,4+'Table 2a'!$X$16+'Table 2a'!$X$17,FALSE)</f>
        <v>3450</v>
      </c>
      <c r="F64" s="120">
        <f>VLOOKUP($B64,'No Self Assessment feeder'!$C$658:$CW$788,5+'Table 2a'!$X$16+'Table 2a'!$X$17,FALSE)</f>
        <v>2.1</v>
      </c>
      <c r="G64" s="79">
        <f>VLOOKUP($B64,'No Self Assessment feeder'!$C$658:$CW$788,6+'Table 2a'!$X$16+'Table 2a'!$X$17,FALSE)</f>
        <v>3380</v>
      </c>
      <c r="H64" s="120">
        <f>VLOOKUP($B64,'No Self Assessment feeder'!$C$658:$CW$788,7+'Table 2a'!$X$16+'Table 2a'!$X$17,FALSE)</f>
        <v>7</v>
      </c>
      <c r="I64" s="120">
        <f>VLOOKUP($B64,'No Self Assessment feeder'!$C$658:$CW$788,8+'Table 2a'!$X$16+'Table 2a'!$X$17,FALSE)</f>
        <v>10.5</v>
      </c>
      <c r="J64" s="120">
        <f>VLOOKUP($B64,'No Self Assessment feeder'!$C$658:$CW$788,9+'Table 2a'!$X$16+'Table 2a'!$X$17,FALSE)</f>
        <v>64</v>
      </c>
      <c r="K64" s="120">
        <f>VLOOKUP($B64,'No Self Assessment feeder'!$C$658:$CW$788,10+'Table 2a'!$X$16+'Table 2a'!$X$17,FALSE)</f>
        <v>76.8</v>
      </c>
      <c r="L64" s="127">
        <f>VLOOKUP($B64,'No Self Assessment feeder'!$C$658:$CW$788,11+'Table 2a'!$X$16+'Table 2a'!$X$17,FALSE)</f>
        <v>82.5</v>
      </c>
      <c r="M64" s="27"/>
      <c r="N64" s="25"/>
      <c r="O64" s="32"/>
    </row>
    <row r="65" spans="1:15" s="4" customFormat="1" ht="14.25" customHeight="1" x14ac:dyDescent="0.2">
      <c r="A65" s="152" t="s">
        <v>118</v>
      </c>
      <c r="B65" s="66">
        <v>10007765</v>
      </c>
      <c r="C65" s="66" t="s">
        <v>491</v>
      </c>
      <c r="D65" s="162" t="s">
        <v>119</v>
      </c>
      <c r="E65" s="142">
        <f>VLOOKUP($B65,'No Self Assessment feeder'!$C$658:$CW$788,4+'Table 2a'!$X$16+'Table 2a'!$X$17,FALSE)</f>
        <v>85</v>
      </c>
      <c r="F65" s="120">
        <f>VLOOKUP($B65,'No Self Assessment feeder'!$C$658:$CW$788,5+'Table 2a'!$X$16+'Table 2a'!$X$17,FALSE)</f>
        <v>3.5</v>
      </c>
      <c r="G65" s="79">
        <f>VLOOKUP($B65,'No Self Assessment feeder'!$C$658:$CW$788,6+'Table 2a'!$X$16+'Table 2a'!$X$17,FALSE)</f>
        <v>80</v>
      </c>
      <c r="H65" s="120">
        <f>VLOOKUP($B65,'No Self Assessment feeder'!$C$658:$CW$788,7+'Table 2a'!$X$16+'Table 2a'!$X$17,FALSE)</f>
        <v>15.9</v>
      </c>
      <c r="I65" s="120">
        <f>VLOOKUP($B65,'No Self Assessment feeder'!$C$658:$CW$788,8+'Table 2a'!$X$16+'Table 2a'!$X$17,FALSE)</f>
        <v>11</v>
      </c>
      <c r="J65" s="120">
        <f>VLOOKUP($B65,'No Self Assessment feeder'!$C$658:$CW$788,9+'Table 2a'!$X$16+'Table 2a'!$X$17,FALSE)</f>
        <v>36.6</v>
      </c>
      <c r="K65" s="120">
        <f>VLOOKUP($B65,'No Self Assessment feeder'!$C$658:$CW$788,10+'Table 2a'!$X$16+'Table 2a'!$X$17,FALSE)</f>
        <v>59.8</v>
      </c>
      <c r="L65" s="127">
        <f>VLOOKUP($B65,'No Self Assessment feeder'!$C$658:$CW$788,11+'Table 2a'!$X$16+'Table 2a'!$X$17,FALSE)</f>
        <v>73.2</v>
      </c>
      <c r="M65" s="27"/>
      <c r="N65" s="25"/>
      <c r="O65" s="32"/>
    </row>
    <row r="66" spans="1:15" s="4" customFormat="1" ht="14.25" customHeight="1" x14ac:dyDescent="0.2">
      <c r="A66" s="152" t="s">
        <v>120</v>
      </c>
      <c r="B66" s="66">
        <v>10007148</v>
      </c>
      <c r="C66" s="66" t="s">
        <v>494</v>
      </c>
      <c r="D66" s="162" t="s">
        <v>121</v>
      </c>
      <c r="E66" s="142">
        <f>VLOOKUP($B66,'No Self Assessment feeder'!$C$658:$CW$788,4+'Table 2a'!$X$16+'Table 2a'!$X$17,FALSE)</f>
        <v>2630</v>
      </c>
      <c r="F66" s="120">
        <f>VLOOKUP($B66,'No Self Assessment feeder'!$C$658:$CW$788,5+'Table 2a'!$X$16+'Table 2a'!$X$17,FALSE)</f>
        <v>2.5</v>
      </c>
      <c r="G66" s="79">
        <f>VLOOKUP($B66,'No Self Assessment feeder'!$C$658:$CW$788,6+'Table 2a'!$X$16+'Table 2a'!$X$17,FALSE)</f>
        <v>2565</v>
      </c>
      <c r="H66" s="120">
        <f>VLOOKUP($B66,'No Self Assessment feeder'!$C$658:$CW$788,7+'Table 2a'!$X$16+'Table 2a'!$X$17,FALSE)</f>
        <v>6.4</v>
      </c>
      <c r="I66" s="120">
        <f>VLOOKUP($B66,'No Self Assessment feeder'!$C$658:$CW$788,8+'Table 2a'!$X$16+'Table 2a'!$X$17,FALSE)</f>
        <v>11.5</v>
      </c>
      <c r="J66" s="120">
        <f>VLOOKUP($B66,'No Self Assessment feeder'!$C$658:$CW$788,9+'Table 2a'!$X$16+'Table 2a'!$X$17,FALSE)</f>
        <v>61.4</v>
      </c>
      <c r="K66" s="120">
        <f>VLOOKUP($B66,'No Self Assessment feeder'!$C$658:$CW$788,10+'Table 2a'!$X$16+'Table 2a'!$X$17,FALSE)</f>
        <v>75.599999999999994</v>
      </c>
      <c r="L66" s="127">
        <f>VLOOKUP($B66,'No Self Assessment feeder'!$C$658:$CW$788,11+'Table 2a'!$X$16+'Table 2a'!$X$17,FALSE)</f>
        <v>82.2</v>
      </c>
      <c r="M66" s="27"/>
      <c r="N66" s="25"/>
      <c r="O66" s="32"/>
    </row>
    <row r="67" spans="1:15" s="4" customFormat="1" ht="14.25" customHeight="1" x14ac:dyDescent="0.2">
      <c r="A67" s="152" t="s">
        <v>122</v>
      </c>
      <c r="B67" s="66">
        <v>10007149</v>
      </c>
      <c r="C67" s="66" t="s">
        <v>494</v>
      </c>
      <c r="D67" s="162" t="s">
        <v>123</v>
      </c>
      <c r="E67" s="142">
        <f>VLOOKUP($B67,'No Self Assessment feeder'!$C$658:$CW$788,4+'Table 2a'!$X$16+'Table 2a'!$X$17,FALSE)</f>
        <v>2580</v>
      </c>
      <c r="F67" s="120">
        <f>VLOOKUP($B67,'No Self Assessment feeder'!$C$658:$CW$788,5+'Table 2a'!$X$16+'Table 2a'!$X$17,FALSE)</f>
        <v>1.7</v>
      </c>
      <c r="G67" s="79">
        <f>VLOOKUP($B67,'No Self Assessment feeder'!$C$658:$CW$788,6+'Table 2a'!$X$16+'Table 2a'!$X$17,FALSE)</f>
        <v>2535</v>
      </c>
      <c r="H67" s="120">
        <f>VLOOKUP($B67,'No Self Assessment feeder'!$C$658:$CW$788,7+'Table 2a'!$X$16+'Table 2a'!$X$17,FALSE)</f>
        <v>5.9</v>
      </c>
      <c r="I67" s="120">
        <f>VLOOKUP($B67,'No Self Assessment feeder'!$C$658:$CW$788,8+'Table 2a'!$X$16+'Table 2a'!$X$17,FALSE)</f>
        <v>10</v>
      </c>
      <c r="J67" s="120">
        <f>VLOOKUP($B67,'No Self Assessment feeder'!$C$658:$CW$788,9+'Table 2a'!$X$16+'Table 2a'!$X$17,FALSE)</f>
        <v>54.9</v>
      </c>
      <c r="K67" s="120">
        <f>VLOOKUP($B67,'No Self Assessment feeder'!$C$658:$CW$788,10+'Table 2a'!$X$16+'Table 2a'!$X$17,FALSE)</f>
        <v>75</v>
      </c>
      <c r="L67" s="127">
        <f>VLOOKUP($B67,'No Self Assessment feeder'!$C$658:$CW$788,11+'Table 2a'!$X$16+'Table 2a'!$X$17,FALSE)</f>
        <v>84.2</v>
      </c>
      <c r="M67" s="27"/>
      <c r="N67" s="25"/>
      <c r="O67" s="32"/>
    </row>
    <row r="68" spans="1:15" s="4" customFormat="1" ht="14.25" customHeight="1" x14ac:dyDescent="0.2">
      <c r="A68" s="152" t="s">
        <v>124</v>
      </c>
      <c r="B68" s="66">
        <v>10003270</v>
      </c>
      <c r="C68" s="66" t="s">
        <v>491</v>
      </c>
      <c r="D68" s="162" t="s">
        <v>125</v>
      </c>
      <c r="E68" s="142">
        <f>VLOOKUP($B68,'No Self Assessment feeder'!$C$658:$CW$788,4+'Table 2a'!$X$16+'Table 2a'!$X$17,FALSE)</f>
        <v>1480</v>
      </c>
      <c r="F68" s="120">
        <f>VLOOKUP($B68,'No Self Assessment feeder'!$C$658:$CW$788,5+'Table 2a'!$X$16+'Table 2a'!$X$17,FALSE)</f>
        <v>1.8</v>
      </c>
      <c r="G68" s="79">
        <f>VLOOKUP($B68,'No Self Assessment feeder'!$C$658:$CW$788,6+'Table 2a'!$X$16+'Table 2a'!$X$17,FALSE)</f>
        <v>1455</v>
      </c>
      <c r="H68" s="120">
        <f>VLOOKUP($B68,'No Self Assessment feeder'!$C$658:$CW$788,7+'Table 2a'!$X$16+'Table 2a'!$X$17,FALSE)</f>
        <v>6.9</v>
      </c>
      <c r="I68" s="120">
        <f>VLOOKUP($B68,'No Self Assessment feeder'!$C$658:$CW$788,8+'Table 2a'!$X$16+'Table 2a'!$X$17,FALSE)</f>
        <v>5.2</v>
      </c>
      <c r="J68" s="120">
        <f>VLOOKUP($B68,'No Self Assessment feeder'!$C$658:$CW$788,9+'Table 2a'!$X$16+'Table 2a'!$X$17,FALSE)</f>
        <v>41.6</v>
      </c>
      <c r="K68" s="120">
        <f>VLOOKUP($B68,'No Self Assessment feeder'!$C$658:$CW$788,10+'Table 2a'!$X$16+'Table 2a'!$X$17,FALSE)</f>
        <v>65.900000000000006</v>
      </c>
      <c r="L68" s="127">
        <f>VLOOKUP($B68,'No Self Assessment feeder'!$C$658:$CW$788,11+'Table 2a'!$X$16+'Table 2a'!$X$17,FALSE)</f>
        <v>88</v>
      </c>
      <c r="M68" s="27"/>
      <c r="N68" s="25"/>
      <c r="O68" s="32"/>
    </row>
    <row r="69" spans="1:15" s="4" customFormat="1" ht="14.25" customHeight="1" x14ac:dyDescent="0.2">
      <c r="A69" s="152" t="s">
        <v>126</v>
      </c>
      <c r="B69" s="66">
        <v>10007767</v>
      </c>
      <c r="C69" s="66" t="s">
        <v>489</v>
      </c>
      <c r="D69" s="162" t="s">
        <v>127</v>
      </c>
      <c r="E69" s="142">
        <f>VLOOKUP($B69,'No Self Assessment feeder'!$C$658:$CW$788,4+'Table 2a'!$X$16+'Table 2a'!$X$17,FALSE)</f>
        <v>1300</v>
      </c>
      <c r="F69" s="120">
        <f>VLOOKUP($B69,'No Self Assessment feeder'!$C$658:$CW$788,5+'Table 2a'!$X$16+'Table 2a'!$X$17,FALSE)</f>
        <v>1.8</v>
      </c>
      <c r="G69" s="79">
        <f>VLOOKUP($B69,'No Self Assessment feeder'!$C$658:$CW$788,6+'Table 2a'!$X$16+'Table 2a'!$X$17,FALSE)</f>
        <v>1280</v>
      </c>
      <c r="H69" s="120">
        <f>VLOOKUP($B69,'No Self Assessment feeder'!$C$658:$CW$788,7+'Table 2a'!$X$16+'Table 2a'!$X$17,FALSE)</f>
        <v>6.3</v>
      </c>
      <c r="I69" s="120">
        <f>VLOOKUP($B69,'No Self Assessment feeder'!$C$658:$CW$788,8+'Table 2a'!$X$16+'Table 2a'!$X$17,FALSE)</f>
        <v>8.6</v>
      </c>
      <c r="J69" s="120">
        <f>VLOOKUP($B69,'No Self Assessment feeder'!$C$658:$CW$788,9+'Table 2a'!$X$16+'Table 2a'!$X$17,FALSE)</f>
        <v>50.4</v>
      </c>
      <c r="K69" s="120">
        <f>VLOOKUP($B69,'No Self Assessment feeder'!$C$658:$CW$788,10+'Table 2a'!$X$16+'Table 2a'!$X$17,FALSE)</f>
        <v>73.2</v>
      </c>
      <c r="L69" s="127">
        <f>VLOOKUP($B69,'No Self Assessment feeder'!$C$658:$CW$788,11+'Table 2a'!$X$16+'Table 2a'!$X$17,FALSE)</f>
        <v>85.1</v>
      </c>
      <c r="M69" s="27"/>
      <c r="N69" s="25"/>
      <c r="O69" s="32"/>
    </row>
    <row r="70" spans="1:15" s="4" customFormat="1" ht="14.25" customHeight="1" x14ac:dyDescent="0.2">
      <c r="A70" s="152" t="s">
        <v>128</v>
      </c>
      <c r="B70" s="66">
        <v>10007150</v>
      </c>
      <c r="C70" s="66" t="s">
        <v>495</v>
      </c>
      <c r="D70" s="162" t="s">
        <v>129</v>
      </c>
      <c r="E70" s="142">
        <f>VLOOKUP($B70,'No Self Assessment feeder'!$C$658:$CW$788,4+'Table 2a'!$X$16+'Table 2a'!$X$17,FALSE)</f>
        <v>2595</v>
      </c>
      <c r="F70" s="120">
        <f>VLOOKUP($B70,'No Self Assessment feeder'!$C$658:$CW$788,5+'Table 2a'!$X$16+'Table 2a'!$X$17,FALSE)</f>
        <v>1.7</v>
      </c>
      <c r="G70" s="79">
        <f>VLOOKUP($B70,'No Self Assessment feeder'!$C$658:$CW$788,6+'Table 2a'!$X$16+'Table 2a'!$X$17,FALSE)</f>
        <v>2555</v>
      </c>
      <c r="H70" s="120">
        <f>VLOOKUP($B70,'No Self Assessment feeder'!$C$658:$CW$788,7+'Table 2a'!$X$16+'Table 2a'!$X$17,FALSE)</f>
        <v>8.3000000000000007</v>
      </c>
      <c r="I70" s="120">
        <f>VLOOKUP($B70,'No Self Assessment feeder'!$C$658:$CW$788,8+'Table 2a'!$X$16+'Table 2a'!$X$17,FALSE)</f>
        <v>11.6</v>
      </c>
      <c r="J70" s="120">
        <f>VLOOKUP($B70,'No Self Assessment feeder'!$C$658:$CW$788,9+'Table 2a'!$X$16+'Table 2a'!$X$17,FALSE)</f>
        <v>53.5</v>
      </c>
      <c r="K70" s="120">
        <f>VLOOKUP($B70,'No Self Assessment feeder'!$C$658:$CW$788,10+'Table 2a'!$X$16+'Table 2a'!$X$17,FALSE)</f>
        <v>70.2</v>
      </c>
      <c r="L70" s="127">
        <f>VLOOKUP($B70,'No Self Assessment feeder'!$C$658:$CW$788,11+'Table 2a'!$X$16+'Table 2a'!$X$17,FALSE)</f>
        <v>80</v>
      </c>
      <c r="M70" s="27"/>
      <c r="N70" s="25"/>
      <c r="O70" s="32"/>
    </row>
    <row r="71" spans="1:15" s="4" customFormat="1" ht="14.25" customHeight="1" x14ac:dyDescent="0.2">
      <c r="A71" s="152" t="s">
        <v>130</v>
      </c>
      <c r="B71" s="66">
        <v>10003645</v>
      </c>
      <c r="C71" s="66" t="s">
        <v>491</v>
      </c>
      <c r="D71" s="162" t="s">
        <v>131</v>
      </c>
      <c r="E71" s="142">
        <f>VLOOKUP($B71,'No Self Assessment feeder'!$C$658:$CW$788,4+'Table 2a'!$X$16+'Table 2a'!$X$17,FALSE)</f>
        <v>2550</v>
      </c>
      <c r="F71" s="120">
        <f>VLOOKUP($B71,'No Self Assessment feeder'!$C$658:$CW$788,5+'Table 2a'!$X$16+'Table 2a'!$X$17,FALSE)</f>
        <v>2.6</v>
      </c>
      <c r="G71" s="79">
        <f>VLOOKUP($B71,'No Self Assessment feeder'!$C$658:$CW$788,6+'Table 2a'!$X$16+'Table 2a'!$X$17,FALSE)</f>
        <v>2485</v>
      </c>
      <c r="H71" s="120">
        <f>VLOOKUP($B71,'No Self Assessment feeder'!$C$658:$CW$788,7+'Table 2a'!$X$16+'Table 2a'!$X$17,FALSE)</f>
        <v>8.5</v>
      </c>
      <c r="I71" s="120">
        <f>VLOOKUP($B71,'No Self Assessment feeder'!$C$658:$CW$788,8+'Table 2a'!$X$16+'Table 2a'!$X$17,FALSE)</f>
        <v>11.2</v>
      </c>
      <c r="J71" s="120">
        <f>VLOOKUP($B71,'No Self Assessment feeder'!$C$658:$CW$788,9+'Table 2a'!$X$16+'Table 2a'!$X$17,FALSE)</f>
        <v>44.5</v>
      </c>
      <c r="K71" s="120">
        <f>VLOOKUP($B71,'No Self Assessment feeder'!$C$658:$CW$788,10+'Table 2a'!$X$16+'Table 2a'!$X$17,FALSE)</f>
        <v>62.2</v>
      </c>
      <c r="L71" s="127">
        <f>VLOOKUP($B71,'No Self Assessment feeder'!$C$658:$CW$788,11+'Table 2a'!$X$16+'Table 2a'!$X$17,FALSE)</f>
        <v>80.400000000000006</v>
      </c>
      <c r="M71" s="27"/>
      <c r="N71" s="25"/>
      <c r="O71" s="32"/>
    </row>
    <row r="72" spans="1:15" s="4" customFormat="1" ht="14.25" customHeight="1" x14ac:dyDescent="0.2">
      <c r="A72" s="152" t="s">
        <v>132</v>
      </c>
      <c r="B72" s="66">
        <v>10003678</v>
      </c>
      <c r="C72" s="66" t="s">
        <v>491</v>
      </c>
      <c r="D72" s="162" t="s">
        <v>133</v>
      </c>
      <c r="E72" s="142">
        <f>VLOOKUP($B72,'No Self Assessment feeder'!$C$658:$CW$788,4+'Table 2a'!$X$16+'Table 2a'!$X$17,FALSE)</f>
        <v>3445</v>
      </c>
      <c r="F72" s="120">
        <f>VLOOKUP($B72,'No Self Assessment feeder'!$C$658:$CW$788,5+'Table 2a'!$X$16+'Table 2a'!$X$17,FALSE)</f>
        <v>3.1</v>
      </c>
      <c r="G72" s="79">
        <f>VLOOKUP($B72,'No Self Assessment feeder'!$C$658:$CW$788,6+'Table 2a'!$X$16+'Table 2a'!$X$17,FALSE)</f>
        <v>3335</v>
      </c>
      <c r="H72" s="120">
        <f>VLOOKUP($B72,'No Self Assessment feeder'!$C$658:$CW$788,7+'Table 2a'!$X$16+'Table 2a'!$X$17,FALSE)</f>
        <v>8</v>
      </c>
      <c r="I72" s="120">
        <f>VLOOKUP($B72,'No Self Assessment feeder'!$C$658:$CW$788,8+'Table 2a'!$X$16+'Table 2a'!$X$17,FALSE)</f>
        <v>13.7</v>
      </c>
      <c r="J72" s="120">
        <f>VLOOKUP($B72,'No Self Assessment feeder'!$C$658:$CW$788,9+'Table 2a'!$X$16+'Table 2a'!$X$17,FALSE)</f>
        <v>57.4</v>
      </c>
      <c r="K72" s="120">
        <f>VLOOKUP($B72,'No Self Assessment feeder'!$C$658:$CW$788,10+'Table 2a'!$X$16+'Table 2a'!$X$17,FALSE)</f>
        <v>70.5</v>
      </c>
      <c r="L72" s="127">
        <f>VLOOKUP($B72,'No Self Assessment feeder'!$C$658:$CW$788,11+'Table 2a'!$X$16+'Table 2a'!$X$17,FALSE)</f>
        <v>78.3</v>
      </c>
      <c r="M72" s="27"/>
      <c r="N72" s="25"/>
      <c r="O72" s="32"/>
    </row>
    <row r="73" spans="1:15" s="4" customFormat="1" ht="14.25" customHeight="1" x14ac:dyDescent="0.2">
      <c r="A73" s="152" t="s">
        <v>134</v>
      </c>
      <c r="B73" s="66">
        <v>10007768</v>
      </c>
      <c r="C73" s="66" t="s">
        <v>493</v>
      </c>
      <c r="D73" s="162" t="s">
        <v>135</v>
      </c>
      <c r="E73" s="142">
        <f>VLOOKUP($B73,'No Self Assessment feeder'!$C$658:$CW$788,4+'Table 2a'!$X$16+'Table 2a'!$X$17,FALSE)</f>
        <v>1975</v>
      </c>
      <c r="F73" s="120">
        <f>VLOOKUP($B73,'No Self Assessment feeder'!$C$658:$CW$788,5+'Table 2a'!$X$16+'Table 2a'!$X$17,FALSE)</f>
        <v>1.4</v>
      </c>
      <c r="G73" s="79">
        <f>VLOOKUP($B73,'No Self Assessment feeder'!$C$658:$CW$788,6+'Table 2a'!$X$16+'Table 2a'!$X$17,FALSE)</f>
        <v>1945</v>
      </c>
      <c r="H73" s="120">
        <f>VLOOKUP($B73,'No Self Assessment feeder'!$C$658:$CW$788,7+'Table 2a'!$X$16+'Table 2a'!$X$17,FALSE)</f>
        <v>6.4</v>
      </c>
      <c r="I73" s="120">
        <f>VLOOKUP($B73,'No Self Assessment feeder'!$C$658:$CW$788,8+'Table 2a'!$X$16+'Table 2a'!$X$17,FALSE)</f>
        <v>9.5</v>
      </c>
      <c r="J73" s="120">
        <f>VLOOKUP($B73,'No Self Assessment feeder'!$C$658:$CW$788,9+'Table 2a'!$X$16+'Table 2a'!$X$17,FALSE)</f>
        <v>50.3</v>
      </c>
      <c r="K73" s="120">
        <f>VLOOKUP($B73,'No Self Assessment feeder'!$C$658:$CW$788,10+'Table 2a'!$X$16+'Table 2a'!$X$17,FALSE)</f>
        <v>71.3</v>
      </c>
      <c r="L73" s="127">
        <f>VLOOKUP($B73,'No Self Assessment feeder'!$C$658:$CW$788,11+'Table 2a'!$X$16+'Table 2a'!$X$17,FALSE)</f>
        <v>84.2</v>
      </c>
      <c r="M73" s="27"/>
      <c r="N73" s="25"/>
      <c r="O73" s="32"/>
    </row>
    <row r="74" spans="1:15" s="4" customFormat="1" ht="14.25" customHeight="1" x14ac:dyDescent="0.2">
      <c r="A74" s="152" t="s">
        <v>136</v>
      </c>
      <c r="B74" s="66">
        <v>10003854</v>
      </c>
      <c r="C74" s="66" t="s">
        <v>494</v>
      </c>
      <c r="D74" s="162" t="s">
        <v>137</v>
      </c>
      <c r="E74" s="142" t="str">
        <f>VLOOKUP($B74,'No Self Assessment feeder'!$C$658:$CW$788,4+'Table 2a'!$X$16+'Table 2a'!$X$17,FALSE)</f>
        <v>.</v>
      </c>
      <c r="F74" s="120" t="str">
        <f>VLOOKUP($B74,'No Self Assessment feeder'!$C$658:$CW$788,5+'Table 2a'!$X$16+'Table 2a'!$X$17,FALSE)</f>
        <v>.</v>
      </c>
      <c r="G74" s="79" t="str">
        <f>VLOOKUP($B74,'No Self Assessment feeder'!$C$658:$CW$788,6+'Table 2a'!$X$16+'Table 2a'!$X$17,FALSE)</f>
        <v>.</v>
      </c>
      <c r="H74" s="120" t="str">
        <f>VLOOKUP($B74,'No Self Assessment feeder'!$C$658:$CW$788,7+'Table 2a'!$X$16+'Table 2a'!$X$17,FALSE)</f>
        <v>.</v>
      </c>
      <c r="I74" s="120" t="str">
        <f>VLOOKUP($B74,'No Self Assessment feeder'!$C$658:$CW$788,8+'Table 2a'!$X$16+'Table 2a'!$X$17,FALSE)</f>
        <v>.</v>
      </c>
      <c r="J74" s="120" t="str">
        <f>VLOOKUP($B74,'No Self Assessment feeder'!$C$658:$CW$788,9+'Table 2a'!$X$16+'Table 2a'!$X$17,FALSE)</f>
        <v>.</v>
      </c>
      <c r="K74" s="120" t="str">
        <f>VLOOKUP($B74,'No Self Assessment feeder'!$C$658:$CW$788,10+'Table 2a'!$X$16+'Table 2a'!$X$17,FALSE)</f>
        <v>.</v>
      </c>
      <c r="L74" s="127" t="str">
        <f>VLOOKUP($B74,'No Self Assessment feeder'!$C$658:$CW$788,11+'Table 2a'!$X$16+'Table 2a'!$X$17,FALSE)</f>
        <v>.</v>
      </c>
      <c r="M74" s="27"/>
      <c r="N74" s="25"/>
      <c r="O74" s="32"/>
    </row>
    <row r="75" spans="1:15" s="4" customFormat="1" ht="14.25" customHeight="1" x14ac:dyDescent="0.2">
      <c r="A75" s="152" t="s">
        <v>138</v>
      </c>
      <c r="B75" s="66">
        <v>10003861</v>
      </c>
      <c r="C75" s="66" t="s">
        <v>494</v>
      </c>
      <c r="D75" s="162" t="s">
        <v>139</v>
      </c>
      <c r="E75" s="142">
        <f>VLOOKUP($B75,'No Self Assessment feeder'!$C$658:$CW$788,4+'Table 2a'!$X$16+'Table 2a'!$X$17,FALSE)</f>
        <v>4595</v>
      </c>
      <c r="F75" s="120">
        <f>VLOOKUP($B75,'No Self Assessment feeder'!$C$658:$CW$788,5+'Table 2a'!$X$16+'Table 2a'!$X$17,FALSE)</f>
        <v>2.6</v>
      </c>
      <c r="G75" s="79">
        <f>VLOOKUP($B75,'No Self Assessment feeder'!$C$658:$CW$788,6+'Table 2a'!$X$16+'Table 2a'!$X$17,FALSE)</f>
        <v>4475</v>
      </c>
      <c r="H75" s="120">
        <f>VLOOKUP($B75,'No Self Assessment feeder'!$C$658:$CW$788,7+'Table 2a'!$X$16+'Table 2a'!$X$17,FALSE)</f>
        <v>7.2</v>
      </c>
      <c r="I75" s="120">
        <f>VLOOKUP($B75,'No Self Assessment feeder'!$C$658:$CW$788,8+'Table 2a'!$X$16+'Table 2a'!$X$17,FALSE)</f>
        <v>11.7</v>
      </c>
      <c r="J75" s="120">
        <f>VLOOKUP($B75,'No Self Assessment feeder'!$C$658:$CW$788,9+'Table 2a'!$X$16+'Table 2a'!$X$17,FALSE)</f>
        <v>63.1</v>
      </c>
      <c r="K75" s="120">
        <f>VLOOKUP($B75,'No Self Assessment feeder'!$C$658:$CW$788,10+'Table 2a'!$X$16+'Table 2a'!$X$17,FALSE)</f>
        <v>75</v>
      </c>
      <c r="L75" s="127">
        <f>VLOOKUP($B75,'No Self Assessment feeder'!$C$658:$CW$788,11+'Table 2a'!$X$16+'Table 2a'!$X$17,FALSE)</f>
        <v>81.099999999999994</v>
      </c>
      <c r="M75" s="27"/>
      <c r="N75" s="25"/>
      <c r="O75" s="32"/>
    </row>
    <row r="76" spans="1:15" s="4" customFormat="1" ht="14.25" customHeight="1" x14ac:dyDescent="0.2">
      <c r="A76" s="152" t="s">
        <v>140</v>
      </c>
      <c r="B76" s="66">
        <v>10007795</v>
      </c>
      <c r="C76" s="66" t="s">
        <v>494</v>
      </c>
      <c r="D76" s="162" t="s">
        <v>141</v>
      </c>
      <c r="E76" s="142">
        <f>VLOOKUP($B76,'No Self Assessment feeder'!$C$658:$CW$788,4+'Table 2a'!$X$16+'Table 2a'!$X$17,FALSE)</f>
        <v>5290</v>
      </c>
      <c r="F76" s="120">
        <f>VLOOKUP($B76,'No Self Assessment feeder'!$C$658:$CW$788,5+'Table 2a'!$X$16+'Table 2a'!$X$17,FALSE)</f>
        <v>1.3</v>
      </c>
      <c r="G76" s="79">
        <f>VLOOKUP($B76,'No Self Assessment feeder'!$C$658:$CW$788,6+'Table 2a'!$X$16+'Table 2a'!$X$17,FALSE)</f>
        <v>5220</v>
      </c>
      <c r="H76" s="120">
        <f>VLOOKUP($B76,'No Self Assessment feeder'!$C$658:$CW$788,7+'Table 2a'!$X$16+'Table 2a'!$X$17,FALSE)</f>
        <v>7.5</v>
      </c>
      <c r="I76" s="120">
        <f>VLOOKUP($B76,'No Self Assessment feeder'!$C$658:$CW$788,8+'Table 2a'!$X$16+'Table 2a'!$X$17,FALSE)</f>
        <v>11</v>
      </c>
      <c r="J76" s="120">
        <f>VLOOKUP($B76,'No Self Assessment feeder'!$C$658:$CW$788,9+'Table 2a'!$X$16+'Table 2a'!$X$17,FALSE)</f>
        <v>52.8</v>
      </c>
      <c r="K76" s="120">
        <f>VLOOKUP($B76,'No Self Assessment feeder'!$C$658:$CW$788,10+'Table 2a'!$X$16+'Table 2a'!$X$17,FALSE)</f>
        <v>70.099999999999994</v>
      </c>
      <c r="L76" s="127">
        <f>VLOOKUP($B76,'No Self Assessment feeder'!$C$658:$CW$788,11+'Table 2a'!$X$16+'Table 2a'!$X$17,FALSE)</f>
        <v>81.5</v>
      </c>
      <c r="M76" s="27"/>
      <c r="N76" s="25"/>
      <c r="O76" s="32"/>
    </row>
    <row r="77" spans="1:15" s="4" customFormat="1" ht="14.25" customHeight="1" x14ac:dyDescent="0.2">
      <c r="A77" s="152" t="s">
        <v>142</v>
      </c>
      <c r="B77" s="66">
        <v>10003863</v>
      </c>
      <c r="C77" s="66" t="s">
        <v>494</v>
      </c>
      <c r="D77" s="162" t="s">
        <v>143</v>
      </c>
      <c r="E77" s="142">
        <f>VLOOKUP($B77,'No Self Assessment feeder'!$C$658:$CW$788,4+'Table 2a'!$X$16+'Table 2a'!$X$17,FALSE)</f>
        <v>545</v>
      </c>
      <c r="F77" s="120">
        <f>VLOOKUP($B77,'No Self Assessment feeder'!$C$658:$CW$788,5+'Table 2a'!$X$16+'Table 2a'!$X$17,FALSE)</f>
        <v>1.3</v>
      </c>
      <c r="G77" s="79">
        <f>VLOOKUP($B77,'No Self Assessment feeder'!$C$658:$CW$788,6+'Table 2a'!$X$16+'Table 2a'!$X$17,FALSE)</f>
        <v>540</v>
      </c>
      <c r="H77" s="120">
        <f>VLOOKUP($B77,'No Self Assessment feeder'!$C$658:$CW$788,7+'Table 2a'!$X$16+'Table 2a'!$X$17,FALSE)</f>
        <v>6.7</v>
      </c>
      <c r="I77" s="120">
        <f>VLOOKUP($B77,'No Self Assessment feeder'!$C$658:$CW$788,8+'Table 2a'!$X$16+'Table 2a'!$X$17,FALSE)</f>
        <v>10.199999999999999</v>
      </c>
      <c r="J77" s="120">
        <f>VLOOKUP($B77,'No Self Assessment feeder'!$C$658:$CW$788,9+'Table 2a'!$X$16+'Table 2a'!$X$17,FALSE)</f>
        <v>69.599999999999994</v>
      </c>
      <c r="K77" s="120">
        <f>VLOOKUP($B77,'No Self Assessment feeder'!$C$658:$CW$788,10+'Table 2a'!$X$16+'Table 2a'!$X$17,FALSE)</f>
        <v>78.900000000000006</v>
      </c>
      <c r="L77" s="127">
        <f>VLOOKUP($B77,'No Self Assessment feeder'!$C$658:$CW$788,11+'Table 2a'!$X$16+'Table 2a'!$X$17,FALSE)</f>
        <v>83.1</v>
      </c>
      <c r="M77" s="27"/>
      <c r="N77" s="25"/>
      <c r="O77" s="32"/>
    </row>
    <row r="78" spans="1:15" s="4" customFormat="1" ht="14.25" customHeight="1" x14ac:dyDescent="0.2">
      <c r="A78" s="152" t="s">
        <v>144</v>
      </c>
      <c r="B78" s="66">
        <v>10007796</v>
      </c>
      <c r="C78" s="66" t="s">
        <v>492</v>
      </c>
      <c r="D78" s="162" t="s">
        <v>145</v>
      </c>
      <c r="E78" s="142">
        <f>VLOOKUP($B78,'No Self Assessment feeder'!$C$658:$CW$788,4+'Table 2a'!$X$16+'Table 2a'!$X$17,FALSE)</f>
        <v>1710</v>
      </c>
      <c r="F78" s="120">
        <f>VLOOKUP($B78,'No Self Assessment feeder'!$C$658:$CW$788,5+'Table 2a'!$X$16+'Table 2a'!$X$17,FALSE)</f>
        <v>1.8</v>
      </c>
      <c r="G78" s="79">
        <f>VLOOKUP($B78,'No Self Assessment feeder'!$C$658:$CW$788,6+'Table 2a'!$X$16+'Table 2a'!$X$17,FALSE)</f>
        <v>1675</v>
      </c>
      <c r="H78" s="120">
        <f>VLOOKUP($B78,'No Self Assessment feeder'!$C$658:$CW$788,7+'Table 2a'!$X$16+'Table 2a'!$X$17,FALSE)</f>
        <v>6.1</v>
      </c>
      <c r="I78" s="120">
        <f>VLOOKUP($B78,'No Self Assessment feeder'!$C$658:$CW$788,8+'Table 2a'!$X$16+'Table 2a'!$X$17,FALSE)</f>
        <v>9.4</v>
      </c>
      <c r="J78" s="120">
        <f>VLOOKUP($B78,'No Self Assessment feeder'!$C$658:$CW$788,9+'Table 2a'!$X$16+'Table 2a'!$X$17,FALSE)</f>
        <v>48.8</v>
      </c>
      <c r="K78" s="120">
        <f>VLOOKUP($B78,'No Self Assessment feeder'!$C$658:$CW$788,10+'Table 2a'!$X$16+'Table 2a'!$X$17,FALSE)</f>
        <v>70.099999999999994</v>
      </c>
      <c r="L78" s="127">
        <f>VLOOKUP($B78,'No Self Assessment feeder'!$C$658:$CW$788,11+'Table 2a'!$X$16+'Table 2a'!$X$17,FALSE)</f>
        <v>84.5</v>
      </c>
      <c r="M78" s="27"/>
      <c r="N78" s="25"/>
      <c r="O78" s="32"/>
    </row>
    <row r="79" spans="1:15" s="4" customFormat="1" ht="14.25" customHeight="1" x14ac:dyDescent="0.2">
      <c r="A79" s="152" t="s">
        <v>146</v>
      </c>
      <c r="B79" s="66">
        <v>10007151</v>
      </c>
      <c r="C79" s="66" t="s">
        <v>492</v>
      </c>
      <c r="D79" s="162" t="s">
        <v>147</v>
      </c>
      <c r="E79" s="142">
        <f>VLOOKUP($B79,'No Self Assessment feeder'!$C$658:$CW$788,4+'Table 2a'!$X$16+'Table 2a'!$X$17,FALSE)</f>
        <v>2360</v>
      </c>
      <c r="F79" s="120">
        <f>VLOOKUP($B79,'No Self Assessment feeder'!$C$658:$CW$788,5+'Table 2a'!$X$16+'Table 2a'!$X$17,FALSE)</f>
        <v>1.7</v>
      </c>
      <c r="G79" s="79">
        <f>VLOOKUP($B79,'No Self Assessment feeder'!$C$658:$CW$788,6+'Table 2a'!$X$16+'Table 2a'!$X$17,FALSE)</f>
        <v>2320</v>
      </c>
      <c r="H79" s="120">
        <f>VLOOKUP($B79,'No Self Assessment feeder'!$C$658:$CW$788,7+'Table 2a'!$X$16+'Table 2a'!$X$17,FALSE)</f>
        <v>5.6</v>
      </c>
      <c r="I79" s="120">
        <f>VLOOKUP($B79,'No Self Assessment feeder'!$C$658:$CW$788,8+'Table 2a'!$X$16+'Table 2a'!$X$17,FALSE)</f>
        <v>12.3</v>
      </c>
      <c r="J79" s="120">
        <f>VLOOKUP($B79,'No Self Assessment feeder'!$C$658:$CW$788,9+'Table 2a'!$X$16+'Table 2a'!$X$17,FALSE)</f>
        <v>64.8</v>
      </c>
      <c r="K79" s="120">
        <f>VLOOKUP($B79,'No Self Assessment feeder'!$C$658:$CW$788,10+'Table 2a'!$X$16+'Table 2a'!$X$17,FALSE)</f>
        <v>76</v>
      </c>
      <c r="L79" s="127">
        <f>VLOOKUP($B79,'No Self Assessment feeder'!$C$658:$CW$788,11+'Table 2a'!$X$16+'Table 2a'!$X$17,FALSE)</f>
        <v>82.1</v>
      </c>
      <c r="M79" s="27"/>
      <c r="N79" s="25"/>
      <c r="O79" s="32"/>
    </row>
    <row r="80" spans="1:15" s="4" customFormat="1" ht="14.25" customHeight="1" x14ac:dyDescent="0.2">
      <c r="A80" s="152" t="s">
        <v>148</v>
      </c>
      <c r="B80" s="66">
        <v>10003956</v>
      </c>
      <c r="C80" s="66" t="s">
        <v>493</v>
      </c>
      <c r="D80" s="162" t="s">
        <v>149</v>
      </c>
      <c r="E80" s="142">
        <f>VLOOKUP($B80,'No Self Assessment feeder'!$C$658:$CW$788,4+'Table 2a'!$X$16+'Table 2a'!$X$17,FALSE)</f>
        <v>1240</v>
      </c>
      <c r="F80" s="120">
        <f>VLOOKUP($B80,'No Self Assessment feeder'!$C$658:$CW$788,5+'Table 2a'!$X$16+'Table 2a'!$X$17,FALSE)</f>
        <v>2.4</v>
      </c>
      <c r="G80" s="79">
        <f>VLOOKUP($B80,'No Self Assessment feeder'!$C$658:$CW$788,6+'Table 2a'!$X$16+'Table 2a'!$X$17,FALSE)</f>
        <v>1210</v>
      </c>
      <c r="H80" s="120">
        <f>VLOOKUP($B80,'No Self Assessment feeder'!$C$658:$CW$788,7+'Table 2a'!$X$16+'Table 2a'!$X$17,FALSE)</f>
        <v>5.8</v>
      </c>
      <c r="I80" s="120">
        <f>VLOOKUP($B80,'No Self Assessment feeder'!$C$658:$CW$788,8+'Table 2a'!$X$16+'Table 2a'!$X$17,FALSE)</f>
        <v>9.6999999999999993</v>
      </c>
      <c r="J80" s="120">
        <f>VLOOKUP($B80,'No Self Assessment feeder'!$C$658:$CW$788,9+'Table 2a'!$X$16+'Table 2a'!$X$17,FALSE)</f>
        <v>58.1</v>
      </c>
      <c r="K80" s="120">
        <f>VLOOKUP($B80,'No Self Assessment feeder'!$C$658:$CW$788,10+'Table 2a'!$X$16+'Table 2a'!$X$17,FALSE)</f>
        <v>76.3</v>
      </c>
      <c r="L80" s="127">
        <f>VLOOKUP($B80,'No Self Assessment feeder'!$C$658:$CW$788,11+'Table 2a'!$X$16+'Table 2a'!$X$17,FALSE)</f>
        <v>84.5</v>
      </c>
      <c r="M80" s="27"/>
      <c r="N80" s="25"/>
      <c r="O80" s="32"/>
    </row>
    <row r="81" spans="1:15" s="4" customFormat="1" ht="14.25" customHeight="1" x14ac:dyDescent="0.2">
      <c r="A81" s="152" t="s">
        <v>150</v>
      </c>
      <c r="B81" s="66">
        <v>10003957</v>
      </c>
      <c r="C81" s="66" t="s">
        <v>493</v>
      </c>
      <c r="D81" s="162" t="s">
        <v>151</v>
      </c>
      <c r="E81" s="142">
        <f>VLOOKUP($B81,'No Self Assessment feeder'!$C$658:$CW$788,4+'Table 2a'!$X$16+'Table 2a'!$X$17,FALSE)</f>
        <v>3555</v>
      </c>
      <c r="F81" s="120">
        <f>VLOOKUP($B81,'No Self Assessment feeder'!$C$658:$CW$788,5+'Table 2a'!$X$16+'Table 2a'!$X$17,FALSE)</f>
        <v>2.4</v>
      </c>
      <c r="G81" s="79">
        <f>VLOOKUP($B81,'No Self Assessment feeder'!$C$658:$CW$788,6+'Table 2a'!$X$16+'Table 2a'!$X$17,FALSE)</f>
        <v>3470</v>
      </c>
      <c r="H81" s="120">
        <f>VLOOKUP($B81,'No Self Assessment feeder'!$C$658:$CW$788,7+'Table 2a'!$X$16+'Table 2a'!$X$17,FALSE)</f>
        <v>7.4</v>
      </c>
      <c r="I81" s="120">
        <f>VLOOKUP($B81,'No Self Assessment feeder'!$C$658:$CW$788,8+'Table 2a'!$X$16+'Table 2a'!$X$17,FALSE)</f>
        <v>12.1</v>
      </c>
      <c r="J81" s="120">
        <f>VLOOKUP($B81,'No Self Assessment feeder'!$C$658:$CW$788,9+'Table 2a'!$X$16+'Table 2a'!$X$17,FALSE)</f>
        <v>59.7</v>
      </c>
      <c r="K81" s="120">
        <f>VLOOKUP($B81,'No Self Assessment feeder'!$C$658:$CW$788,10+'Table 2a'!$X$16+'Table 2a'!$X$17,FALSE)</f>
        <v>74.2</v>
      </c>
      <c r="L81" s="127">
        <f>VLOOKUP($B81,'No Self Assessment feeder'!$C$658:$CW$788,11+'Table 2a'!$X$16+'Table 2a'!$X$17,FALSE)</f>
        <v>80.5</v>
      </c>
      <c r="M81" s="27"/>
      <c r="N81" s="25"/>
      <c r="O81" s="32"/>
    </row>
    <row r="82" spans="1:15" s="4" customFormat="1" ht="14.25" customHeight="1" x14ac:dyDescent="0.2">
      <c r="A82" s="153" t="s">
        <v>152</v>
      </c>
      <c r="B82" s="82">
        <v>10003945</v>
      </c>
      <c r="C82" s="82" t="s">
        <v>493</v>
      </c>
      <c r="D82" s="170" t="s">
        <v>516</v>
      </c>
      <c r="E82" s="146">
        <f>VLOOKUP($B82,'No Self Assessment feeder'!$C$658:$CW$788,4+'Table 2a'!$X$16+'Table 2a'!$X$17,FALSE)</f>
        <v>150</v>
      </c>
      <c r="F82" s="121">
        <f>VLOOKUP($B82,'No Self Assessment feeder'!$C$658:$CW$788,5+'Table 2a'!$X$16+'Table 2a'!$X$17,FALSE)</f>
        <v>0</v>
      </c>
      <c r="G82" s="83">
        <f>VLOOKUP($B82,'No Self Assessment feeder'!$C$658:$CW$788,6+'Table 2a'!$X$16+'Table 2a'!$X$17,FALSE)</f>
        <v>150</v>
      </c>
      <c r="H82" s="121">
        <f>VLOOKUP($B82,'No Self Assessment feeder'!$C$658:$CW$788,7+'Table 2a'!$X$16+'Table 2a'!$X$17,FALSE)</f>
        <v>8.8000000000000007</v>
      </c>
      <c r="I82" s="121">
        <f>VLOOKUP($B82,'No Self Assessment feeder'!$C$658:$CW$788,8+'Table 2a'!$X$16+'Table 2a'!$X$17,FALSE)</f>
        <v>20.9</v>
      </c>
      <c r="J82" s="121">
        <f>VLOOKUP($B82,'No Self Assessment feeder'!$C$658:$CW$788,9+'Table 2a'!$X$16+'Table 2a'!$X$17,FALSE)</f>
        <v>64.900000000000006</v>
      </c>
      <c r="K82" s="121">
        <f>VLOOKUP($B82,'No Self Assessment feeder'!$C$658:$CW$788,10+'Table 2a'!$X$16+'Table 2a'!$X$17,FALSE)</f>
        <v>66.900000000000006</v>
      </c>
      <c r="L82" s="147">
        <f>VLOOKUP($B82,'No Self Assessment feeder'!$C$658:$CW$788,11+'Table 2a'!$X$16+'Table 2a'!$X$17,FALSE)</f>
        <v>70.3</v>
      </c>
      <c r="M82" s="27"/>
      <c r="N82" s="25"/>
      <c r="O82" s="32"/>
    </row>
    <row r="83" spans="1:15" s="4" customFormat="1" ht="14.25" customHeight="1" x14ac:dyDescent="0.2">
      <c r="A83" s="152" t="s">
        <v>154</v>
      </c>
      <c r="B83" s="66">
        <v>10006842</v>
      </c>
      <c r="C83" s="66" t="s">
        <v>493</v>
      </c>
      <c r="D83" s="162" t="s">
        <v>155</v>
      </c>
      <c r="E83" s="142">
        <f>VLOOKUP($B83,'No Self Assessment feeder'!$C$658:$CW$788,4+'Table 2a'!$X$16+'Table 2a'!$X$17,FALSE)</f>
        <v>3045</v>
      </c>
      <c r="F83" s="120">
        <f>VLOOKUP($B83,'No Self Assessment feeder'!$C$658:$CW$788,5+'Table 2a'!$X$16+'Table 2a'!$X$17,FALSE)</f>
        <v>1.5</v>
      </c>
      <c r="G83" s="79">
        <f>VLOOKUP($B83,'No Self Assessment feeder'!$C$658:$CW$788,6+'Table 2a'!$X$16+'Table 2a'!$X$17,FALSE)</f>
        <v>3000</v>
      </c>
      <c r="H83" s="120">
        <f>VLOOKUP($B83,'No Self Assessment feeder'!$C$658:$CW$788,7+'Table 2a'!$X$16+'Table 2a'!$X$17,FALSE)</f>
        <v>6.2</v>
      </c>
      <c r="I83" s="120">
        <f>VLOOKUP($B83,'No Self Assessment feeder'!$C$658:$CW$788,8+'Table 2a'!$X$16+'Table 2a'!$X$17,FALSE)</f>
        <v>10</v>
      </c>
      <c r="J83" s="120">
        <f>VLOOKUP($B83,'No Self Assessment feeder'!$C$658:$CW$788,9+'Table 2a'!$X$16+'Table 2a'!$X$17,FALSE)</f>
        <v>52.1</v>
      </c>
      <c r="K83" s="120">
        <f>VLOOKUP($B83,'No Self Assessment feeder'!$C$658:$CW$788,10+'Table 2a'!$X$16+'Table 2a'!$X$17,FALSE)</f>
        <v>71.400000000000006</v>
      </c>
      <c r="L83" s="127">
        <f>VLOOKUP($B83,'No Self Assessment feeder'!$C$658:$CW$788,11+'Table 2a'!$X$16+'Table 2a'!$X$17,FALSE)</f>
        <v>83.8</v>
      </c>
      <c r="M83" s="27"/>
      <c r="N83" s="25"/>
      <c r="O83" s="32"/>
    </row>
    <row r="84" spans="1:15" s="4" customFormat="1" ht="14.25" customHeight="1" x14ac:dyDescent="0.2">
      <c r="A84" s="153" t="s">
        <v>156</v>
      </c>
      <c r="B84" s="82">
        <v>10007162</v>
      </c>
      <c r="C84" s="82" t="s">
        <v>491</v>
      </c>
      <c r="D84" s="170" t="s">
        <v>517</v>
      </c>
      <c r="E84" s="146">
        <f>VLOOKUP($B84,'No Self Assessment feeder'!$C$658:$CW$788,4+'Table 2a'!$X$16+'Table 2a'!$X$17,FALSE)</f>
        <v>2110</v>
      </c>
      <c r="F84" s="121">
        <f>VLOOKUP($B84,'No Self Assessment feeder'!$C$658:$CW$788,5+'Table 2a'!$X$16+'Table 2a'!$X$17,FALSE)</f>
        <v>3.1</v>
      </c>
      <c r="G84" s="83">
        <f>VLOOKUP($B84,'No Self Assessment feeder'!$C$658:$CW$788,6+'Table 2a'!$X$16+'Table 2a'!$X$17,FALSE)</f>
        <v>2045</v>
      </c>
      <c r="H84" s="121">
        <f>VLOOKUP($B84,'No Self Assessment feeder'!$C$658:$CW$788,7+'Table 2a'!$X$16+'Table 2a'!$X$17,FALSE)</f>
        <v>13.5</v>
      </c>
      <c r="I84" s="121">
        <f>VLOOKUP($B84,'No Self Assessment feeder'!$C$658:$CW$788,8+'Table 2a'!$X$16+'Table 2a'!$X$17,FALSE)</f>
        <v>19.8</v>
      </c>
      <c r="J84" s="121">
        <f>VLOOKUP($B84,'No Self Assessment feeder'!$C$658:$CW$788,9+'Table 2a'!$X$16+'Table 2a'!$X$17,FALSE)</f>
        <v>58.5</v>
      </c>
      <c r="K84" s="121">
        <f>VLOOKUP($B84,'No Self Assessment feeder'!$C$658:$CW$788,10+'Table 2a'!$X$16+'Table 2a'!$X$17,FALSE)</f>
        <v>62.6</v>
      </c>
      <c r="L84" s="147">
        <f>VLOOKUP($B84,'No Self Assessment feeder'!$C$658:$CW$788,11+'Table 2a'!$X$16+'Table 2a'!$X$17,FALSE)</f>
        <v>66.7</v>
      </c>
      <c r="M84" s="27"/>
      <c r="N84" s="25"/>
      <c r="O84" s="32"/>
    </row>
    <row r="85" spans="1:15" s="4" customFormat="1" ht="14.25" customHeight="1" x14ac:dyDescent="0.2">
      <c r="A85" s="152" t="s">
        <v>158</v>
      </c>
      <c r="B85" s="66">
        <v>10007769</v>
      </c>
      <c r="C85" s="66" t="s">
        <v>491</v>
      </c>
      <c r="D85" s="162" t="s">
        <v>159</v>
      </c>
      <c r="E85" s="142" t="str">
        <f>VLOOKUP($B85,'No Self Assessment feeder'!$C$658:$CW$788,4+'Table 2a'!$X$16+'Table 2a'!$X$17,FALSE)</f>
        <v>.</v>
      </c>
      <c r="F85" s="120" t="str">
        <f>VLOOKUP($B85,'No Self Assessment feeder'!$C$658:$CW$788,5+'Table 2a'!$X$16+'Table 2a'!$X$17,FALSE)</f>
        <v>.</v>
      </c>
      <c r="G85" s="79" t="str">
        <f>VLOOKUP($B85,'No Self Assessment feeder'!$C$658:$CW$788,6+'Table 2a'!$X$16+'Table 2a'!$X$17,FALSE)</f>
        <v>.</v>
      </c>
      <c r="H85" s="120" t="str">
        <f>VLOOKUP($B85,'No Self Assessment feeder'!$C$658:$CW$788,7+'Table 2a'!$X$16+'Table 2a'!$X$17,FALSE)</f>
        <v>.</v>
      </c>
      <c r="I85" s="120" t="str">
        <f>VLOOKUP($B85,'No Self Assessment feeder'!$C$658:$CW$788,8+'Table 2a'!$X$16+'Table 2a'!$X$17,FALSE)</f>
        <v>.</v>
      </c>
      <c r="J85" s="120" t="str">
        <f>VLOOKUP($B85,'No Self Assessment feeder'!$C$658:$CW$788,9+'Table 2a'!$X$16+'Table 2a'!$X$17,FALSE)</f>
        <v>.</v>
      </c>
      <c r="K85" s="120" t="str">
        <f>VLOOKUP($B85,'No Self Assessment feeder'!$C$658:$CW$788,10+'Table 2a'!$X$16+'Table 2a'!$X$17,FALSE)</f>
        <v>.</v>
      </c>
      <c r="L85" s="127" t="str">
        <f>VLOOKUP($B85,'No Self Assessment feeder'!$C$658:$CW$788,11+'Table 2a'!$X$16+'Table 2a'!$X$17,FALSE)</f>
        <v>.</v>
      </c>
      <c r="M85" s="27"/>
      <c r="N85" s="25"/>
      <c r="O85" s="32"/>
    </row>
    <row r="86" spans="1:15" s="4" customFormat="1" ht="14.25" customHeight="1" x14ac:dyDescent="0.2">
      <c r="A86" s="152" t="s">
        <v>160</v>
      </c>
      <c r="B86" s="66">
        <v>10007797</v>
      </c>
      <c r="C86" s="66" t="s">
        <v>491</v>
      </c>
      <c r="D86" s="162" t="s">
        <v>161</v>
      </c>
      <c r="E86" s="142" t="str">
        <f>VLOOKUP($B86,'No Self Assessment feeder'!$C$658:$CW$788,4+'Table 2a'!$X$16+'Table 2a'!$X$17,FALSE)</f>
        <v>.</v>
      </c>
      <c r="F86" s="120" t="str">
        <f>VLOOKUP($B86,'No Self Assessment feeder'!$C$658:$CW$788,5+'Table 2a'!$X$16+'Table 2a'!$X$17,FALSE)</f>
        <v>.</v>
      </c>
      <c r="G86" s="79" t="str">
        <f>VLOOKUP($B86,'No Self Assessment feeder'!$C$658:$CW$788,6+'Table 2a'!$X$16+'Table 2a'!$X$17,FALSE)</f>
        <v>.</v>
      </c>
      <c r="H86" s="120" t="str">
        <f>VLOOKUP($B86,'No Self Assessment feeder'!$C$658:$CW$788,7+'Table 2a'!$X$16+'Table 2a'!$X$17,FALSE)</f>
        <v>.</v>
      </c>
      <c r="I86" s="120" t="str">
        <f>VLOOKUP($B86,'No Self Assessment feeder'!$C$658:$CW$788,8+'Table 2a'!$X$16+'Table 2a'!$X$17,FALSE)</f>
        <v>.</v>
      </c>
      <c r="J86" s="120" t="str">
        <f>VLOOKUP($B86,'No Self Assessment feeder'!$C$658:$CW$788,9+'Table 2a'!$X$16+'Table 2a'!$X$17,FALSE)</f>
        <v>.</v>
      </c>
      <c r="K86" s="120" t="str">
        <f>VLOOKUP($B86,'No Self Assessment feeder'!$C$658:$CW$788,10+'Table 2a'!$X$16+'Table 2a'!$X$17,FALSE)</f>
        <v>.</v>
      </c>
      <c r="L86" s="127" t="str">
        <f>VLOOKUP($B86,'No Self Assessment feeder'!$C$658:$CW$788,11+'Table 2a'!$X$16+'Table 2a'!$X$17,FALSE)</f>
        <v>.</v>
      </c>
      <c r="M86" s="27"/>
      <c r="N86" s="25"/>
      <c r="O86" s="32"/>
    </row>
    <row r="87" spans="1:15" s="4" customFormat="1" ht="14.25" customHeight="1" x14ac:dyDescent="0.2">
      <c r="A87" s="152" t="s">
        <v>162</v>
      </c>
      <c r="B87" s="66">
        <v>10004048</v>
      </c>
      <c r="C87" s="66" t="s">
        <v>491</v>
      </c>
      <c r="D87" s="162" t="s">
        <v>163</v>
      </c>
      <c r="E87" s="142">
        <f>VLOOKUP($B87,'No Self Assessment feeder'!$C$658:$CW$788,4+'Table 2a'!$X$16+'Table 2a'!$X$17,FALSE)</f>
        <v>2695</v>
      </c>
      <c r="F87" s="120">
        <f>VLOOKUP($B87,'No Self Assessment feeder'!$C$658:$CW$788,5+'Table 2a'!$X$16+'Table 2a'!$X$17,FALSE)</f>
        <v>6.3</v>
      </c>
      <c r="G87" s="79">
        <f>VLOOKUP($B87,'No Self Assessment feeder'!$C$658:$CW$788,6+'Table 2a'!$X$16+'Table 2a'!$X$17,FALSE)</f>
        <v>2525</v>
      </c>
      <c r="H87" s="120">
        <f>VLOOKUP($B87,'No Self Assessment feeder'!$C$658:$CW$788,7+'Table 2a'!$X$16+'Table 2a'!$X$17,FALSE)</f>
        <v>12.4</v>
      </c>
      <c r="I87" s="120">
        <f>VLOOKUP($B87,'No Self Assessment feeder'!$C$658:$CW$788,8+'Table 2a'!$X$16+'Table 2a'!$X$17,FALSE)</f>
        <v>18.600000000000001</v>
      </c>
      <c r="J87" s="120">
        <f>VLOOKUP($B87,'No Self Assessment feeder'!$C$658:$CW$788,9+'Table 2a'!$X$16+'Table 2a'!$X$17,FALSE)</f>
        <v>50.8</v>
      </c>
      <c r="K87" s="120">
        <f>VLOOKUP($B87,'No Self Assessment feeder'!$C$658:$CW$788,10+'Table 2a'!$X$16+'Table 2a'!$X$17,FALSE)</f>
        <v>59.8</v>
      </c>
      <c r="L87" s="127">
        <f>VLOOKUP($B87,'No Self Assessment feeder'!$C$658:$CW$788,11+'Table 2a'!$X$16+'Table 2a'!$X$17,FALSE)</f>
        <v>69</v>
      </c>
      <c r="M87" s="27"/>
      <c r="N87" s="25"/>
      <c r="O87" s="32"/>
    </row>
    <row r="88" spans="1:15" s="4" customFormat="1" ht="14.25" customHeight="1" x14ac:dyDescent="0.2">
      <c r="A88" s="152" t="s">
        <v>164</v>
      </c>
      <c r="B88" s="66">
        <v>10004078</v>
      </c>
      <c r="C88" s="66" t="s">
        <v>491</v>
      </c>
      <c r="D88" s="162" t="s">
        <v>165</v>
      </c>
      <c r="E88" s="142">
        <f>VLOOKUP($B88,'No Self Assessment feeder'!$C$658:$CW$788,4+'Table 2a'!$X$16+'Table 2a'!$X$17,FALSE)</f>
        <v>1700</v>
      </c>
      <c r="F88" s="120">
        <f>VLOOKUP($B88,'No Self Assessment feeder'!$C$658:$CW$788,5+'Table 2a'!$X$16+'Table 2a'!$X$17,FALSE)</f>
        <v>7.6</v>
      </c>
      <c r="G88" s="79">
        <f>VLOOKUP($B88,'No Self Assessment feeder'!$C$658:$CW$788,6+'Table 2a'!$X$16+'Table 2a'!$X$17,FALSE)</f>
        <v>1570</v>
      </c>
      <c r="H88" s="120">
        <f>VLOOKUP($B88,'No Self Assessment feeder'!$C$658:$CW$788,7+'Table 2a'!$X$16+'Table 2a'!$X$17,FALSE)</f>
        <v>11.1</v>
      </c>
      <c r="I88" s="120">
        <f>VLOOKUP($B88,'No Self Assessment feeder'!$C$658:$CW$788,8+'Table 2a'!$X$16+'Table 2a'!$X$17,FALSE)</f>
        <v>15.9</v>
      </c>
      <c r="J88" s="120">
        <f>VLOOKUP($B88,'No Self Assessment feeder'!$C$658:$CW$788,9+'Table 2a'!$X$16+'Table 2a'!$X$17,FALSE)</f>
        <v>50.5</v>
      </c>
      <c r="K88" s="120">
        <f>VLOOKUP($B88,'No Self Assessment feeder'!$C$658:$CW$788,10+'Table 2a'!$X$16+'Table 2a'!$X$17,FALSE)</f>
        <v>63.5</v>
      </c>
      <c r="L88" s="127">
        <f>VLOOKUP($B88,'No Self Assessment feeder'!$C$658:$CW$788,11+'Table 2a'!$X$16+'Table 2a'!$X$17,FALSE)</f>
        <v>73</v>
      </c>
      <c r="M88" s="27"/>
      <c r="N88" s="25"/>
      <c r="O88" s="32"/>
    </row>
    <row r="89" spans="1:15" s="4" customFormat="1" ht="14.25" customHeight="1" x14ac:dyDescent="0.2">
      <c r="A89" s="152" t="s">
        <v>166</v>
      </c>
      <c r="B89" s="66">
        <v>10004063</v>
      </c>
      <c r="C89" s="66" t="s">
        <v>491</v>
      </c>
      <c r="D89" s="162" t="s">
        <v>167</v>
      </c>
      <c r="E89" s="142">
        <f>VLOOKUP($B89,'No Self Assessment feeder'!$C$658:$CW$788,4+'Table 2a'!$X$16+'Table 2a'!$X$17,FALSE)</f>
        <v>605</v>
      </c>
      <c r="F89" s="120">
        <f>VLOOKUP($B89,'No Self Assessment feeder'!$C$658:$CW$788,5+'Table 2a'!$X$16+'Table 2a'!$X$17,FALSE)</f>
        <v>2</v>
      </c>
      <c r="G89" s="79">
        <f>VLOOKUP($B89,'No Self Assessment feeder'!$C$658:$CW$788,6+'Table 2a'!$X$16+'Table 2a'!$X$17,FALSE)</f>
        <v>595</v>
      </c>
      <c r="H89" s="120">
        <f>VLOOKUP($B89,'No Self Assessment feeder'!$C$658:$CW$788,7+'Table 2a'!$X$16+'Table 2a'!$X$17,FALSE)</f>
        <v>12.6</v>
      </c>
      <c r="I89" s="120">
        <f>VLOOKUP($B89,'No Self Assessment feeder'!$C$658:$CW$788,8+'Table 2a'!$X$16+'Table 2a'!$X$17,FALSE)</f>
        <v>11.1</v>
      </c>
      <c r="J89" s="120">
        <f>VLOOKUP($B89,'No Self Assessment feeder'!$C$658:$CW$788,9+'Table 2a'!$X$16+'Table 2a'!$X$17,FALSE)</f>
        <v>52.4</v>
      </c>
      <c r="K89" s="120">
        <f>VLOOKUP($B89,'No Self Assessment feeder'!$C$658:$CW$788,10+'Table 2a'!$X$16+'Table 2a'!$X$17,FALSE)</f>
        <v>65.900000000000006</v>
      </c>
      <c r="L89" s="127">
        <f>VLOOKUP($B89,'No Self Assessment feeder'!$C$658:$CW$788,11+'Table 2a'!$X$16+'Table 2a'!$X$17,FALSE)</f>
        <v>76.2</v>
      </c>
      <c r="M89" s="27"/>
      <c r="N89" s="25"/>
      <c r="O89" s="32"/>
    </row>
    <row r="90" spans="1:15" s="4" customFormat="1" ht="14.25" customHeight="1" x14ac:dyDescent="0.2">
      <c r="A90" s="152" t="s">
        <v>168</v>
      </c>
      <c r="B90" s="66">
        <v>10007771</v>
      </c>
      <c r="C90" s="66" t="s">
        <v>491</v>
      </c>
      <c r="D90" s="162" t="s">
        <v>169</v>
      </c>
      <c r="E90" s="142" t="str">
        <f>VLOOKUP($B90,'No Self Assessment feeder'!$C$658:$CW$788,4+'Table 2a'!$X$16+'Table 2a'!$X$17,FALSE)</f>
        <v>.</v>
      </c>
      <c r="F90" s="120" t="str">
        <f>VLOOKUP($B90,'No Self Assessment feeder'!$C$658:$CW$788,5+'Table 2a'!$X$16+'Table 2a'!$X$17,FALSE)</f>
        <v>.</v>
      </c>
      <c r="G90" s="79" t="str">
        <f>VLOOKUP($B90,'No Self Assessment feeder'!$C$658:$CW$788,6+'Table 2a'!$X$16+'Table 2a'!$X$17,FALSE)</f>
        <v>.</v>
      </c>
      <c r="H90" s="120" t="str">
        <f>VLOOKUP($B90,'No Self Assessment feeder'!$C$658:$CW$788,7+'Table 2a'!$X$16+'Table 2a'!$X$17,FALSE)</f>
        <v>.</v>
      </c>
      <c r="I90" s="120" t="str">
        <f>VLOOKUP($B90,'No Self Assessment feeder'!$C$658:$CW$788,8+'Table 2a'!$X$16+'Table 2a'!$X$17,FALSE)</f>
        <v>.</v>
      </c>
      <c r="J90" s="120" t="str">
        <f>VLOOKUP($B90,'No Self Assessment feeder'!$C$658:$CW$788,9+'Table 2a'!$X$16+'Table 2a'!$X$17,FALSE)</f>
        <v>.</v>
      </c>
      <c r="K90" s="120" t="str">
        <f>VLOOKUP($B90,'No Self Assessment feeder'!$C$658:$CW$788,10+'Table 2a'!$X$16+'Table 2a'!$X$17,FALSE)</f>
        <v>.</v>
      </c>
      <c r="L90" s="127" t="str">
        <f>VLOOKUP($B90,'No Self Assessment feeder'!$C$658:$CW$788,11+'Table 2a'!$X$16+'Table 2a'!$X$17,FALSE)</f>
        <v>.</v>
      </c>
      <c r="M90" s="27"/>
      <c r="N90" s="25"/>
      <c r="O90" s="32"/>
    </row>
    <row r="91" spans="1:15" s="4" customFormat="1" ht="14.25" customHeight="1" x14ac:dyDescent="0.2">
      <c r="A91" s="152" t="s">
        <v>170</v>
      </c>
      <c r="B91" s="66">
        <v>10004113</v>
      </c>
      <c r="C91" s="66" t="s">
        <v>492</v>
      </c>
      <c r="D91" s="162" t="s">
        <v>171</v>
      </c>
      <c r="E91" s="142">
        <f>VLOOKUP($B91,'No Self Assessment feeder'!$C$658:$CW$788,4+'Table 2a'!$X$16+'Table 2a'!$X$17,FALSE)</f>
        <v>2650</v>
      </c>
      <c r="F91" s="120">
        <f>VLOOKUP($B91,'No Self Assessment feeder'!$C$658:$CW$788,5+'Table 2a'!$X$16+'Table 2a'!$X$17,FALSE)</f>
        <v>1.4</v>
      </c>
      <c r="G91" s="79">
        <f>VLOOKUP($B91,'No Self Assessment feeder'!$C$658:$CW$788,6+'Table 2a'!$X$16+'Table 2a'!$X$17,FALSE)</f>
        <v>2615</v>
      </c>
      <c r="H91" s="120">
        <f>VLOOKUP($B91,'No Self Assessment feeder'!$C$658:$CW$788,7+'Table 2a'!$X$16+'Table 2a'!$X$17,FALSE)</f>
        <v>7.4</v>
      </c>
      <c r="I91" s="120">
        <f>VLOOKUP($B91,'No Self Assessment feeder'!$C$658:$CW$788,8+'Table 2a'!$X$16+'Table 2a'!$X$17,FALSE)</f>
        <v>9</v>
      </c>
      <c r="J91" s="120">
        <f>VLOOKUP($B91,'No Self Assessment feeder'!$C$658:$CW$788,9+'Table 2a'!$X$16+'Table 2a'!$X$17,FALSE)</f>
        <v>58.6</v>
      </c>
      <c r="K91" s="120">
        <f>VLOOKUP($B91,'No Self Assessment feeder'!$C$658:$CW$788,10+'Table 2a'!$X$16+'Table 2a'!$X$17,FALSE)</f>
        <v>75.099999999999994</v>
      </c>
      <c r="L91" s="127">
        <f>VLOOKUP($B91,'No Self Assessment feeder'!$C$658:$CW$788,11+'Table 2a'!$X$16+'Table 2a'!$X$17,FALSE)</f>
        <v>83.6</v>
      </c>
      <c r="M91" s="27"/>
      <c r="N91" s="25"/>
      <c r="O91" s="32"/>
    </row>
    <row r="92" spans="1:15" s="4" customFormat="1" ht="14.25" customHeight="1" x14ac:dyDescent="0.2">
      <c r="A92" s="152" t="s">
        <v>172</v>
      </c>
      <c r="B92" s="66">
        <v>10004180</v>
      </c>
      <c r="C92" s="66" t="s">
        <v>493</v>
      </c>
      <c r="D92" s="162" t="s">
        <v>173</v>
      </c>
      <c r="E92" s="142">
        <f>VLOOKUP($B92,'No Self Assessment feeder'!$C$658:$CW$788,4+'Table 2a'!$X$16+'Table 2a'!$X$17,FALSE)</f>
        <v>5665</v>
      </c>
      <c r="F92" s="120">
        <f>VLOOKUP($B92,'No Self Assessment feeder'!$C$658:$CW$788,5+'Table 2a'!$X$16+'Table 2a'!$X$17,FALSE)</f>
        <v>2</v>
      </c>
      <c r="G92" s="79">
        <f>VLOOKUP($B92,'No Self Assessment feeder'!$C$658:$CW$788,6+'Table 2a'!$X$16+'Table 2a'!$X$17,FALSE)</f>
        <v>5555</v>
      </c>
      <c r="H92" s="120">
        <f>VLOOKUP($B92,'No Self Assessment feeder'!$C$658:$CW$788,7+'Table 2a'!$X$16+'Table 2a'!$X$17,FALSE)</f>
        <v>7.5</v>
      </c>
      <c r="I92" s="120">
        <f>VLOOKUP($B92,'No Self Assessment feeder'!$C$658:$CW$788,8+'Table 2a'!$X$16+'Table 2a'!$X$17,FALSE)</f>
        <v>10.9</v>
      </c>
      <c r="J92" s="120">
        <f>VLOOKUP($B92,'No Self Assessment feeder'!$C$658:$CW$788,9+'Table 2a'!$X$16+'Table 2a'!$X$17,FALSE)</f>
        <v>60.3</v>
      </c>
      <c r="K92" s="120">
        <f>VLOOKUP($B92,'No Self Assessment feeder'!$C$658:$CW$788,10+'Table 2a'!$X$16+'Table 2a'!$X$17,FALSE)</f>
        <v>74.8</v>
      </c>
      <c r="L92" s="127">
        <f>VLOOKUP($B92,'No Self Assessment feeder'!$C$658:$CW$788,11+'Table 2a'!$X$16+'Table 2a'!$X$17,FALSE)</f>
        <v>81.599999999999994</v>
      </c>
      <c r="M92" s="27"/>
      <c r="N92" s="25"/>
      <c r="O92" s="32"/>
    </row>
    <row r="93" spans="1:15" s="4" customFormat="1" ht="14.25" customHeight="1" x14ac:dyDescent="0.2">
      <c r="A93" s="152" t="s">
        <v>174</v>
      </c>
      <c r="B93" s="66">
        <v>10007798</v>
      </c>
      <c r="C93" s="66" t="s">
        <v>493</v>
      </c>
      <c r="D93" s="162" t="s">
        <v>175</v>
      </c>
      <c r="E93" s="142">
        <f>VLOOKUP($B93,'No Self Assessment feeder'!$C$658:$CW$788,4+'Table 2a'!$X$16+'Table 2a'!$X$17,FALSE)</f>
        <v>5295</v>
      </c>
      <c r="F93" s="120">
        <f>VLOOKUP($B93,'No Self Assessment feeder'!$C$658:$CW$788,5+'Table 2a'!$X$16+'Table 2a'!$X$17,FALSE)</f>
        <v>1.9</v>
      </c>
      <c r="G93" s="79">
        <f>VLOOKUP($B93,'No Self Assessment feeder'!$C$658:$CW$788,6+'Table 2a'!$X$16+'Table 2a'!$X$17,FALSE)</f>
        <v>5195</v>
      </c>
      <c r="H93" s="120">
        <f>VLOOKUP($B93,'No Self Assessment feeder'!$C$658:$CW$788,7+'Table 2a'!$X$16+'Table 2a'!$X$17,FALSE)</f>
        <v>7.8</v>
      </c>
      <c r="I93" s="120">
        <f>VLOOKUP($B93,'No Self Assessment feeder'!$C$658:$CW$788,8+'Table 2a'!$X$16+'Table 2a'!$X$17,FALSE)</f>
        <v>10.8</v>
      </c>
      <c r="J93" s="120">
        <f>VLOOKUP($B93,'No Self Assessment feeder'!$C$658:$CW$788,9+'Table 2a'!$X$16+'Table 2a'!$X$17,FALSE)</f>
        <v>53.4</v>
      </c>
      <c r="K93" s="120">
        <f>VLOOKUP($B93,'No Self Assessment feeder'!$C$658:$CW$788,10+'Table 2a'!$X$16+'Table 2a'!$X$17,FALSE)</f>
        <v>70.400000000000006</v>
      </c>
      <c r="L93" s="127">
        <f>VLOOKUP($B93,'No Self Assessment feeder'!$C$658:$CW$788,11+'Table 2a'!$X$16+'Table 2a'!$X$17,FALSE)</f>
        <v>81.400000000000006</v>
      </c>
      <c r="M93" s="27"/>
      <c r="N93" s="25"/>
      <c r="O93" s="32"/>
    </row>
    <row r="94" spans="1:15" s="4" customFormat="1" ht="14.25" customHeight="1" x14ac:dyDescent="0.2">
      <c r="A94" s="152" t="s">
        <v>176</v>
      </c>
      <c r="B94" s="66">
        <v>10004351</v>
      </c>
      <c r="C94" s="66" t="s">
        <v>491</v>
      </c>
      <c r="D94" s="162" t="s">
        <v>177</v>
      </c>
      <c r="E94" s="142">
        <f>VLOOKUP($B94,'No Self Assessment feeder'!$C$658:$CW$788,4+'Table 2a'!$X$16+'Table 2a'!$X$17,FALSE)</f>
        <v>2755</v>
      </c>
      <c r="F94" s="120">
        <f>VLOOKUP($B94,'No Self Assessment feeder'!$C$658:$CW$788,5+'Table 2a'!$X$16+'Table 2a'!$X$17,FALSE)</f>
        <v>4.4000000000000004</v>
      </c>
      <c r="G94" s="79">
        <f>VLOOKUP($B94,'No Self Assessment feeder'!$C$658:$CW$788,6+'Table 2a'!$X$16+'Table 2a'!$X$17,FALSE)</f>
        <v>2635</v>
      </c>
      <c r="H94" s="120">
        <f>VLOOKUP($B94,'No Self Assessment feeder'!$C$658:$CW$788,7+'Table 2a'!$X$16+'Table 2a'!$X$17,FALSE)</f>
        <v>9.9</v>
      </c>
      <c r="I94" s="120">
        <f>VLOOKUP($B94,'No Self Assessment feeder'!$C$658:$CW$788,8+'Table 2a'!$X$16+'Table 2a'!$X$17,FALSE)</f>
        <v>15.6</v>
      </c>
      <c r="J94" s="120">
        <f>VLOOKUP($B94,'No Self Assessment feeder'!$C$658:$CW$788,9+'Table 2a'!$X$16+'Table 2a'!$X$17,FALSE)</f>
        <v>58.6</v>
      </c>
      <c r="K94" s="120">
        <f>VLOOKUP($B94,'No Self Assessment feeder'!$C$658:$CW$788,10+'Table 2a'!$X$16+'Table 2a'!$X$17,FALSE)</f>
        <v>68.7</v>
      </c>
      <c r="L94" s="127">
        <f>VLOOKUP($B94,'No Self Assessment feeder'!$C$658:$CW$788,11+'Table 2a'!$X$16+'Table 2a'!$X$17,FALSE)</f>
        <v>74.400000000000006</v>
      </c>
      <c r="M94" s="27"/>
      <c r="N94" s="25"/>
      <c r="O94" s="32"/>
    </row>
    <row r="95" spans="1:15" s="4" customFormat="1" ht="14.25" customHeight="1" x14ac:dyDescent="0.2">
      <c r="A95" s="152" t="s">
        <v>178</v>
      </c>
      <c r="B95" s="66">
        <v>10007799</v>
      </c>
      <c r="C95" s="66" t="s">
        <v>496</v>
      </c>
      <c r="D95" s="162" t="s">
        <v>179</v>
      </c>
      <c r="E95" s="142">
        <f>VLOOKUP($B95,'No Self Assessment feeder'!$C$658:$CW$788,4+'Table 2a'!$X$16+'Table 2a'!$X$17,FALSE)</f>
        <v>3405</v>
      </c>
      <c r="F95" s="120">
        <f>VLOOKUP($B95,'No Self Assessment feeder'!$C$658:$CW$788,5+'Table 2a'!$X$16+'Table 2a'!$X$17,FALSE)</f>
        <v>1.6</v>
      </c>
      <c r="G95" s="79">
        <f>VLOOKUP($B95,'No Self Assessment feeder'!$C$658:$CW$788,6+'Table 2a'!$X$16+'Table 2a'!$X$17,FALSE)</f>
        <v>3355</v>
      </c>
      <c r="H95" s="120">
        <f>VLOOKUP($B95,'No Self Assessment feeder'!$C$658:$CW$788,7+'Table 2a'!$X$16+'Table 2a'!$X$17,FALSE)</f>
        <v>6.9</v>
      </c>
      <c r="I95" s="120">
        <f>VLOOKUP($B95,'No Self Assessment feeder'!$C$658:$CW$788,8+'Table 2a'!$X$16+'Table 2a'!$X$17,FALSE)</f>
        <v>11.2</v>
      </c>
      <c r="J95" s="120">
        <f>VLOOKUP($B95,'No Self Assessment feeder'!$C$658:$CW$788,9+'Table 2a'!$X$16+'Table 2a'!$X$17,FALSE)</f>
        <v>53.1</v>
      </c>
      <c r="K95" s="120">
        <f>VLOOKUP($B95,'No Self Assessment feeder'!$C$658:$CW$788,10+'Table 2a'!$X$16+'Table 2a'!$X$17,FALSE)</f>
        <v>70.7</v>
      </c>
      <c r="L95" s="127">
        <f>VLOOKUP($B95,'No Self Assessment feeder'!$C$658:$CW$788,11+'Table 2a'!$X$16+'Table 2a'!$X$17,FALSE)</f>
        <v>81.900000000000006</v>
      </c>
      <c r="M95" s="27"/>
      <c r="N95" s="25"/>
      <c r="O95" s="32"/>
    </row>
    <row r="96" spans="1:15" s="4" customFormat="1" ht="14.25" customHeight="1" x14ac:dyDescent="0.2">
      <c r="A96" s="152" t="s">
        <v>180</v>
      </c>
      <c r="B96" s="66">
        <v>10007832</v>
      </c>
      <c r="C96" s="66" t="s">
        <v>489</v>
      </c>
      <c r="D96" s="162" t="s">
        <v>181</v>
      </c>
      <c r="E96" s="142">
        <f>VLOOKUP($B96,'No Self Assessment feeder'!$C$658:$CW$788,4+'Table 2a'!$X$16+'Table 2a'!$X$17,FALSE)</f>
        <v>390</v>
      </c>
      <c r="F96" s="120">
        <f>VLOOKUP($B96,'No Self Assessment feeder'!$C$658:$CW$788,5+'Table 2a'!$X$16+'Table 2a'!$X$17,FALSE)</f>
        <v>3.1</v>
      </c>
      <c r="G96" s="79">
        <f>VLOOKUP($B96,'No Self Assessment feeder'!$C$658:$CW$788,6+'Table 2a'!$X$16+'Table 2a'!$X$17,FALSE)</f>
        <v>380</v>
      </c>
      <c r="H96" s="120">
        <f>VLOOKUP($B96,'No Self Assessment feeder'!$C$658:$CW$788,7+'Table 2a'!$X$16+'Table 2a'!$X$17,FALSE)</f>
        <v>9.6999999999999993</v>
      </c>
      <c r="I96" s="120">
        <f>VLOOKUP($B96,'No Self Assessment feeder'!$C$658:$CW$788,8+'Table 2a'!$X$16+'Table 2a'!$X$17,FALSE)</f>
        <v>9.6999999999999993</v>
      </c>
      <c r="J96" s="120">
        <f>VLOOKUP($B96,'No Self Assessment feeder'!$C$658:$CW$788,9+'Table 2a'!$X$16+'Table 2a'!$X$17,FALSE)</f>
        <v>50</v>
      </c>
      <c r="K96" s="120">
        <f>VLOOKUP($B96,'No Self Assessment feeder'!$C$658:$CW$788,10+'Table 2a'!$X$16+'Table 2a'!$X$17,FALSE)</f>
        <v>71.3</v>
      </c>
      <c r="L96" s="127">
        <f>VLOOKUP($B96,'No Self Assessment feeder'!$C$658:$CW$788,11+'Table 2a'!$X$16+'Table 2a'!$X$17,FALSE)</f>
        <v>80.5</v>
      </c>
      <c r="M96" s="27"/>
      <c r="N96" s="25"/>
      <c r="O96" s="32"/>
    </row>
    <row r="97" spans="1:15" s="4" customFormat="1" ht="14.25" customHeight="1" x14ac:dyDescent="0.2">
      <c r="A97" s="152" t="s">
        <v>182</v>
      </c>
      <c r="B97" s="66">
        <v>10007138</v>
      </c>
      <c r="C97" s="66" t="s">
        <v>492</v>
      </c>
      <c r="D97" s="162" t="s">
        <v>183</v>
      </c>
      <c r="E97" s="142">
        <f>VLOOKUP($B97,'No Self Assessment feeder'!$C$658:$CW$788,4+'Table 2a'!$X$16+'Table 2a'!$X$17,FALSE)</f>
        <v>1530</v>
      </c>
      <c r="F97" s="120">
        <f>VLOOKUP($B97,'No Self Assessment feeder'!$C$658:$CW$788,5+'Table 2a'!$X$16+'Table 2a'!$X$17,FALSE)</f>
        <v>2.2999999999999998</v>
      </c>
      <c r="G97" s="79">
        <f>VLOOKUP($B97,'No Self Assessment feeder'!$C$658:$CW$788,6+'Table 2a'!$X$16+'Table 2a'!$X$17,FALSE)</f>
        <v>1495</v>
      </c>
      <c r="H97" s="120">
        <f>VLOOKUP($B97,'No Self Assessment feeder'!$C$658:$CW$788,7+'Table 2a'!$X$16+'Table 2a'!$X$17,FALSE)</f>
        <v>7</v>
      </c>
      <c r="I97" s="120">
        <f>VLOOKUP($B97,'No Self Assessment feeder'!$C$658:$CW$788,8+'Table 2a'!$X$16+'Table 2a'!$X$17,FALSE)</f>
        <v>9.1</v>
      </c>
      <c r="J97" s="120">
        <f>VLOOKUP($B97,'No Self Assessment feeder'!$C$658:$CW$788,9+'Table 2a'!$X$16+'Table 2a'!$X$17,FALSE)</f>
        <v>64.900000000000006</v>
      </c>
      <c r="K97" s="120">
        <f>VLOOKUP($B97,'No Self Assessment feeder'!$C$658:$CW$788,10+'Table 2a'!$X$16+'Table 2a'!$X$17,FALSE)</f>
        <v>79.099999999999994</v>
      </c>
      <c r="L97" s="127">
        <f>VLOOKUP($B97,'No Self Assessment feeder'!$C$658:$CW$788,11+'Table 2a'!$X$16+'Table 2a'!$X$17,FALSE)</f>
        <v>83.9</v>
      </c>
      <c r="M97" s="27"/>
      <c r="N97" s="25"/>
      <c r="O97" s="32"/>
    </row>
    <row r="98" spans="1:15" s="4" customFormat="1" ht="14.25" customHeight="1" x14ac:dyDescent="0.2">
      <c r="A98" s="152" t="s">
        <v>184</v>
      </c>
      <c r="B98" s="66">
        <v>10001282</v>
      </c>
      <c r="C98" s="66" t="s">
        <v>496</v>
      </c>
      <c r="D98" s="162" t="s">
        <v>185</v>
      </c>
      <c r="E98" s="142">
        <f>VLOOKUP($B98,'No Self Assessment feeder'!$C$658:$CW$788,4+'Table 2a'!$X$16+'Table 2a'!$X$17,FALSE)</f>
        <v>3935</v>
      </c>
      <c r="F98" s="120">
        <f>VLOOKUP($B98,'No Self Assessment feeder'!$C$658:$CW$788,5+'Table 2a'!$X$16+'Table 2a'!$X$17,FALSE)</f>
        <v>2.8</v>
      </c>
      <c r="G98" s="79">
        <f>VLOOKUP($B98,'No Self Assessment feeder'!$C$658:$CW$788,6+'Table 2a'!$X$16+'Table 2a'!$X$17,FALSE)</f>
        <v>3825</v>
      </c>
      <c r="H98" s="120">
        <f>VLOOKUP($B98,'No Self Assessment feeder'!$C$658:$CW$788,7+'Table 2a'!$X$16+'Table 2a'!$X$17,FALSE)</f>
        <v>7.1</v>
      </c>
      <c r="I98" s="120">
        <f>VLOOKUP($B98,'No Self Assessment feeder'!$C$658:$CW$788,8+'Table 2a'!$X$16+'Table 2a'!$X$17,FALSE)</f>
        <v>9.5</v>
      </c>
      <c r="J98" s="120">
        <f>VLOOKUP($B98,'No Self Assessment feeder'!$C$658:$CW$788,9+'Table 2a'!$X$16+'Table 2a'!$X$17,FALSE)</f>
        <v>61.1</v>
      </c>
      <c r="K98" s="120">
        <f>VLOOKUP($B98,'No Self Assessment feeder'!$C$658:$CW$788,10+'Table 2a'!$X$16+'Table 2a'!$X$17,FALSE)</f>
        <v>76.400000000000006</v>
      </c>
      <c r="L98" s="127">
        <f>VLOOKUP($B98,'No Self Assessment feeder'!$C$658:$CW$788,11+'Table 2a'!$X$16+'Table 2a'!$X$17,FALSE)</f>
        <v>83.4</v>
      </c>
      <c r="M98" s="27"/>
      <c r="N98" s="25"/>
      <c r="O98" s="32"/>
    </row>
    <row r="99" spans="1:15" s="4" customFormat="1" ht="14.25" customHeight="1" x14ac:dyDescent="0.2">
      <c r="A99" s="153" t="s">
        <v>186</v>
      </c>
      <c r="B99" s="82">
        <v>10004775</v>
      </c>
      <c r="C99" s="82" t="s">
        <v>488</v>
      </c>
      <c r="D99" s="170" t="s">
        <v>518</v>
      </c>
      <c r="E99" s="146">
        <f>VLOOKUP($B99,'No Self Assessment feeder'!$C$658:$CW$788,4+'Table 2a'!$X$16+'Table 2a'!$X$17,FALSE)</f>
        <v>305</v>
      </c>
      <c r="F99" s="121">
        <f>VLOOKUP($B99,'No Self Assessment feeder'!$C$658:$CW$788,5+'Table 2a'!$X$16+'Table 2a'!$X$17,FALSE)</f>
        <v>2</v>
      </c>
      <c r="G99" s="83">
        <f>VLOOKUP($B99,'No Self Assessment feeder'!$C$658:$CW$788,6+'Table 2a'!$X$16+'Table 2a'!$X$17,FALSE)</f>
        <v>295</v>
      </c>
      <c r="H99" s="121">
        <f>VLOOKUP($B99,'No Self Assessment feeder'!$C$658:$CW$788,7+'Table 2a'!$X$16+'Table 2a'!$X$17,FALSE)</f>
        <v>7.4</v>
      </c>
      <c r="I99" s="121">
        <f>VLOOKUP($B99,'No Self Assessment feeder'!$C$658:$CW$788,8+'Table 2a'!$X$16+'Table 2a'!$X$17,FALSE)</f>
        <v>16.8</v>
      </c>
      <c r="J99" s="121">
        <f>VLOOKUP($B99,'No Self Assessment feeder'!$C$658:$CW$788,9+'Table 2a'!$X$16+'Table 2a'!$X$17,FALSE)</f>
        <v>67</v>
      </c>
      <c r="K99" s="121">
        <f>VLOOKUP($B99,'No Self Assessment feeder'!$C$658:$CW$788,10+'Table 2a'!$X$16+'Table 2a'!$X$17,FALSE)</f>
        <v>73.400000000000006</v>
      </c>
      <c r="L99" s="147">
        <f>VLOOKUP($B99,'No Self Assessment feeder'!$C$658:$CW$788,11+'Table 2a'!$X$16+'Table 2a'!$X$17,FALSE)</f>
        <v>75.8</v>
      </c>
      <c r="M99" s="27"/>
      <c r="N99" s="25"/>
      <c r="O99" s="32"/>
    </row>
    <row r="100" spans="1:15" s="4" customFormat="1" ht="14.25" customHeight="1" x14ac:dyDescent="0.2">
      <c r="A100" s="152" t="s">
        <v>188</v>
      </c>
      <c r="B100" s="66">
        <v>10007154</v>
      </c>
      <c r="C100" s="66" t="s">
        <v>492</v>
      </c>
      <c r="D100" s="162" t="s">
        <v>189</v>
      </c>
      <c r="E100" s="142">
        <f>VLOOKUP($B100,'No Self Assessment feeder'!$C$658:$CW$788,4+'Table 2a'!$X$16+'Table 2a'!$X$17,FALSE)</f>
        <v>4190</v>
      </c>
      <c r="F100" s="120">
        <f>VLOOKUP($B100,'No Self Assessment feeder'!$C$658:$CW$788,5+'Table 2a'!$X$16+'Table 2a'!$X$17,FALSE)</f>
        <v>1.6</v>
      </c>
      <c r="G100" s="79">
        <f>VLOOKUP($B100,'No Self Assessment feeder'!$C$658:$CW$788,6+'Table 2a'!$X$16+'Table 2a'!$X$17,FALSE)</f>
        <v>4120</v>
      </c>
      <c r="H100" s="120">
        <f>VLOOKUP($B100,'No Self Assessment feeder'!$C$658:$CW$788,7+'Table 2a'!$X$16+'Table 2a'!$X$17,FALSE)</f>
        <v>7.7</v>
      </c>
      <c r="I100" s="120">
        <f>VLOOKUP($B100,'No Self Assessment feeder'!$C$658:$CW$788,8+'Table 2a'!$X$16+'Table 2a'!$X$17,FALSE)</f>
        <v>9.1999999999999993</v>
      </c>
      <c r="J100" s="120">
        <f>VLOOKUP($B100,'No Self Assessment feeder'!$C$658:$CW$788,9+'Table 2a'!$X$16+'Table 2a'!$X$17,FALSE)</f>
        <v>53.5</v>
      </c>
      <c r="K100" s="120">
        <f>VLOOKUP($B100,'No Self Assessment feeder'!$C$658:$CW$788,10+'Table 2a'!$X$16+'Table 2a'!$X$17,FALSE)</f>
        <v>70.8</v>
      </c>
      <c r="L100" s="127">
        <f>VLOOKUP($B100,'No Self Assessment feeder'!$C$658:$CW$788,11+'Table 2a'!$X$16+'Table 2a'!$X$17,FALSE)</f>
        <v>83.1</v>
      </c>
      <c r="M100" s="27"/>
      <c r="N100" s="25"/>
      <c r="O100" s="32"/>
    </row>
    <row r="101" spans="1:15" s="4" customFormat="1" ht="14.25" customHeight="1" x14ac:dyDescent="0.2">
      <c r="A101" s="152" t="s">
        <v>190</v>
      </c>
      <c r="B101" s="66">
        <v>10004797</v>
      </c>
      <c r="C101" s="66" t="s">
        <v>492</v>
      </c>
      <c r="D101" s="162" t="s">
        <v>191</v>
      </c>
      <c r="E101" s="142">
        <f>VLOOKUP($B101,'No Self Assessment feeder'!$C$658:$CW$788,4+'Table 2a'!$X$16+'Table 2a'!$X$17,FALSE)</f>
        <v>3745</v>
      </c>
      <c r="F101" s="120">
        <f>VLOOKUP($B101,'No Self Assessment feeder'!$C$658:$CW$788,5+'Table 2a'!$X$16+'Table 2a'!$X$17,FALSE)</f>
        <v>2</v>
      </c>
      <c r="G101" s="79">
        <f>VLOOKUP($B101,'No Self Assessment feeder'!$C$658:$CW$788,6+'Table 2a'!$X$16+'Table 2a'!$X$17,FALSE)</f>
        <v>3670</v>
      </c>
      <c r="H101" s="120">
        <f>VLOOKUP($B101,'No Self Assessment feeder'!$C$658:$CW$788,7+'Table 2a'!$X$16+'Table 2a'!$X$17,FALSE)</f>
        <v>6.7</v>
      </c>
      <c r="I101" s="120">
        <f>VLOOKUP($B101,'No Self Assessment feeder'!$C$658:$CW$788,8+'Table 2a'!$X$16+'Table 2a'!$X$17,FALSE)</f>
        <v>10.8</v>
      </c>
      <c r="J101" s="120">
        <f>VLOOKUP($B101,'No Self Assessment feeder'!$C$658:$CW$788,9+'Table 2a'!$X$16+'Table 2a'!$X$17,FALSE)</f>
        <v>64.400000000000006</v>
      </c>
      <c r="K101" s="120">
        <f>VLOOKUP($B101,'No Self Assessment feeder'!$C$658:$CW$788,10+'Table 2a'!$X$16+'Table 2a'!$X$17,FALSE)</f>
        <v>76.900000000000006</v>
      </c>
      <c r="L101" s="127">
        <f>VLOOKUP($B101,'No Self Assessment feeder'!$C$658:$CW$788,11+'Table 2a'!$X$16+'Table 2a'!$X$17,FALSE)</f>
        <v>82.5</v>
      </c>
      <c r="M101" s="27"/>
      <c r="N101" s="25"/>
      <c r="O101" s="32"/>
    </row>
    <row r="102" spans="1:15" s="4" customFormat="1" ht="14.25" customHeight="1" x14ac:dyDescent="0.2">
      <c r="A102" s="152" t="s">
        <v>192</v>
      </c>
      <c r="B102" s="66">
        <v>10007773</v>
      </c>
      <c r="C102" s="66" t="s">
        <v>495</v>
      </c>
      <c r="D102" s="162" t="s">
        <v>432</v>
      </c>
      <c r="E102" s="142">
        <f>VLOOKUP($B102,'No Self Assessment feeder'!$C$658:$CW$788,4+'Table 2a'!$X$16+'Table 2a'!$X$17,FALSE)</f>
        <v>8485</v>
      </c>
      <c r="F102" s="120">
        <f>VLOOKUP($B102,'No Self Assessment feeder'!$C$658:$CW$788,5+'Table 2a'!$X$16+'Table 2a'!$X$17,FALSE)</f>
        <v>4.8</v>
      </c>
      <c r="G102" s="79">
        <f>VLOOKUP($B102,'No Self Assessment feeder'!$C$658:$CW$788,6+'Table 2a'!$X$16+'Table 2a'!$X$17,FALSE)</f>
        <v>8080</v>
      </c>
      <c r="H102" s="120">
        <f>VLOOKUP($B102,'No Self Assessment feeder'!$C$658:$CW$788,7+'Table 2a'!$X$16+'Table 2a'!$X$17,FALSE)</f>
        <v>12.2</v>
      </c>
      <c r="I102" s="120">
        <f>VLOOKUP($B102,'No Self Assessment feeder'!$C$658:$CW$788,8+'Table 2a'!$X$16+'Table 2a'!$X$17,FALSE)</f>
        <v>4.9000000000000004</v>
      </c>
      <c r="J102" s="120">
        <f>VLOOKUP($B102,'No Self Assessment feeder'!$C$658:$CW$788,9+'Table 2a'!$X$16+'Table 2a'!$X$17,FALSE)</f>
        <v>44.3</v>
      </c>
      <c r="K102" s="120">
        <f>VLOOKUP($B102,'No Self Assessment feeder'!$C$658:$CW$788,10+'Table 2a'!$X$16+'Table 2a'!$X$17,FALSE)</f>
        <v>70.900000000000006</v>
      </c>
      <c r="L102" s="127">
        <f>VLOOKUP($B102,'No Self Assessment feeder'!$C$658:$CW$788,11+'Table 2a'!$X$16+'Table 2a'!$X$17,FALSE)</f>
        <v>83</v>
      </c>
      <c r="M102" s="27"/>
      <c r="N102" s="25"/>
      <c r="O102" s="32"/>
    </row>
    <row r="103" spans="1:15" s="4" customFormat="1" ht="14.25" customHeight="1" x14ac:dyDescent="0.2">
      <c r="A103" s="152" t="s">
        <v>194</v>
      </c>
      <c r="B103" s="66">
        <v>10004930</v>
      </c>
      <c r="C103" s="66" t="s">
        <v>495</v>
      </c>
      <c r="D103" s="162" t="s">
        <v>195</v>
      </c>
      <c r="E103" s="142">
        <f>VLOOKUP($B103,'No Self Assessment feeder'!$C$658:$CW$788,4+'Table 2a'!$X$16+'Table 2a'!$X$17,FALSE)</f>
        <v>2460</v>
      </c>
      <c r="F103" s="120">
        <f>VLOOKUP($B103,'No Self Assessment feeder'!$C$658:$CW$788,5+'Table 2a'!$X$16+'Table 2a'!$X$17,FALSE)</f>
        <v>3</v>
      </c>
      <c r="G103" s="79">
        <f>VLOOKUP($B103,'No Self Assessment feeder'!$C$658:$CW$788,6+'Table 2a'!$X$16+'Table 2a'!$X$17,FALSE)</f>
        <v>2390</v>
      </c>
      <c r="H103" s="120">
        <f>VLOOKUP($B103,'No Self Assessment feeder'!$C$658:$CW$788,7+'Table 2a'!$X$16+'Table 2a'!$X$17,FALSE)</f>
        <v>9.6999999999999993</v>
      </c>
      <c r="I103" s="120">
        <f>VLOOKUP($B103,'No Self Assessment feeder'!$C$658:$CW$788,8+'Table 2a'!$X$16+'Table 2a'!$X$17,FALSE)</f>
        <v>9.8000000000000007</v>
      </c>
      <c r="J103" s="120">
        <f>VLOOKUP($B103,'No Self Assessment feeder'!$C$658:$CW$788,9+'Table 2a'!$X$16+'Table 2a'!$X$17,FALSE)</f>
        <v>61.3</v>
      </c>
      <c r="K103" s="120">
        <f>VLOOKUP($B103,'No Self Assessment feeder'!$C$658:$CW$788,10+'Table 2a'!$X$16+'Table 2a'!$X$17,FALSE)</f>
        <v>73.3</v>
      </c>
      <c r="L103" s="127">
        <f>VLOOKUP($B103,'No Self Assessment feeder'!$C$658:$CW$788,11+'Table 2a'!$X$16+'Table 2a'!$X$17,FALSE)</f>
        <v>80.5</v>
      </c>
      <c r="M103" s="27"/>
      <c r="N103" s="25"/>
      <c r="O103" s="32"/>
    </row>
    <row r="104" spans="1:15" s="4" customFormat="1" ht="14.25" customHeight="1" x14ac:dyDescent="0.2">
      <c r="A104" s="152" t="s">
        <v>196</v>
      </c>
      <c r="B104" s="66">
        <v>10007774</v>
      </c>
      <c r="C104" s="66" t="s">
        <v>495</v>
      </c>
      <c r="D104" s="162" t="s">
        <v>197</v>
      </c>
      <c r="E104" s="142">
        <f>VLOOKUP($B104,'No Self Assessment feeder'!$C$658:$CW$788,4+'Table 2a'!$X$16+'Table 2a'!$X$17,FALSE)</f>
        <v>2850</v>
      </c>
      <c r="F104" s="120">
        <f>VLOOKUP($B104,'No Self Assessment feeder'!$C$658:$CW$788,5+'Table 2a'!$X$16+'Table 2a'!$X$17,FALSE)</f>
        <v>1.8</v>
      </c>
      <c r="G104" s="79">
        <f>VLOOKUP($B104,'No Self Assessment feeder'!$C$658:$CW$788,6+'Table 2a'!$X$16+'Table 2a'!$X$17,FALSE)</f>
        <v>2800</v>
      </c>
      <c r="H104" s="120">
        <f>VLOOKUP($B104,'No Self Assessment feeder'!$C$658:$CW$788,7+'Table 2a'!$X$16+'Table 2a'!$X$17,FALSE)</f>
        <v>10</v>
      </c>
      <c r="I104" s="120">
        <f>VLOOKUP($B104,'No Self Assessment feeder'!$C$658:$CW$788,8+'Table 2a'!$X$16+'Table 2a'!$X$17,FALSE)</f>
        <v>8.8000000000000007</v>
      </c>
      <c r="J104" s="120">
        <f>VLOOKUP($B104,'No Self Assessment feeder'!$C$658:$CW$788,9+'Table 2a'!$X$16+'Table 2a'!$X$17,FALSE)</f>
        <v>42.4</v>
      </c>
      <c r="K104" s="120">
        <f>VLOOKUP($B104,'No Self Assessment feeder'!$C$658:$CW$788,10+'Table 2a'!$X$16+'Table 2a'!$X$17,FALSE)</f>
        <v>61.6</v>
      </c>
      <c r="L104" s="127">
        <f>VLOOKUP($B104,'No Self Assessment feeder'!$C$658:$CW$788,11+'Table 2a'!$X$16+'Table 2a'!$X$17,FALSE)</f>
        <v>81.3</v>
      </c>
      <c r="M104" s="27"/>
      <c r="N104" s="25"/>
      <c r="O104" s="32"/>
    </row>
    <row r="105" spans="1:15" s="4" customFormat="1" ht="14.25" customHeight="1" x14ac:dyDescent="0.2">
      <c r="A105" s="152" t="s">
        <v>198</v>
      </c>
      <c r="B105" s="66">
        <v>10005127</v>
      </c>
      <c r="C105" s="66" t="s">
        <v>490</v>
      </c>
      <c r="D105" s="162" t="s">
        <v>431</v>
      </c>
      <c r="E105" s="142" t="str">
        <f>VLOOKUP($B105,'No Self Assessment feeder'!$C$658:$CW$788,4+'Table 2a'!$X$16+'Table 2a'!$X$17,FALSE)</f>
        <v>.</v>
      </c>
      <c r="F105" s="120" t="str">
        <f>VLOOKUP($B105,'No Self Assessment feeder'!$C$658:$CW$788,5+'Table 2a'!$X$16+'Table 2a'!$X$17,FALSE)</f>
        <v>.</v>
      </c>
      <c r="G105" s="79" t="str">
        <f>VLOOKUP($B105,'No Self Assessment feeder'!$C$658:$CW$788,6+'Table 2a'!$X$16+'Table 2a'!$X$17,FALSE)</f>
        <v>.</v>
      </c>
      <c r="H105" s="120" t="str">
        <f>VLOOKUP($B105,'No Self Assessment feeder'!$C$658:$CW$788,7+'Table 2a'!$X$16+'Table 2a'!$X$17,FALSE)</f>
        <v>.</v>
      </c>
      <c r="I105" s="120" t="str">
        <f>VLOOKUP($B105,'No Self Assessment feeder'!$C$658:$CW$788,8+'Table 2a'!$X$16+'Table 2a'!$X$17,FALSE)</f>
        <v>.</v>
      </c>
      <c r="J105" s="120" t="str">
        <f>VLOOKUP($B105,'No Self Assessment feeder'!$C$658:$CW$788,9+'Table 2a'!$X$16+'Table 2a'!$X$17,FALSE)</f>
        <v>.</v>
      </c>
      <c r="K105" s="120" t="str">
        <f>VLOOKUP($B105,'No Self Assessment feeder'!$C$658:$CW$788,10+'Table 2a'!$X$16+'Table 2a'!$X$17,FALSE)</f>
        <v>.</v>
      </c>
      <c r="L105" s="127" t="str">
        <f>VLOOKUP($B105,'No Self Assessment feeder'!$C$658:$CW$788,11+'Table 2a'!$X$16+'Table 2a'!$X$17,FALSE)</f>
        <v>.</v>
      </c>
      <c r="M105" s="27"/>
      <c r="N105" s="25"/>
      <c r="O105" s="32"/>
    </row>
    <row r="106" spans="1:15" s="4" customFormat="1" ht="14.25" customHeight="1" x14ac:dyDescent="0.2">
      <c r="A106" s="152" t="s">
        <v>200</v>
      </c>
      <c r="B106" s="66">
        <v>10007801</v>
      </c>
      <c r="C106" s="66" t="s">
        <v>490</v>
      </c>
      <c r="D106" s="162" t="s">
        <v>201</v>
      </c>
      <c r="E106" s="142">
        <f>VLOOKUP($B106,'No Self Assessment feeder'!$C$658:$CW$788,4+'Table 2a'!$X$16+'Table 2a'!$X$17,FALSE)</f>
        <v>3595</v>
      </c>
      <c r="F106" s="120">
        <f>VLOOKUP($B106,'No Self Assessment feeder'!$C$658:$CW$788,5+'Table 2a'!$X$16+'Table 2a'!$X$17,FALSE)</f>
        <v>1.9</v>
      </c>
      <c r="G106" s="79">
        <f>VLOOKUP($B106,'No Self Assessment feeder'!$C$658:$CW$788,6+'Table 2a'!$X$16+'Table 2a'!$X$17,FALSE)</f>
        <v>3525</v>
      </c>
      <c r="H106" s="120">
        <f>VLOOKUP($B106,'No Self Assessment feeder'!$C$658:$CW$788,7+'Table 2a'!$X$16+'Table 2a'!$X$17,FALSE)</f>
        <v>7.2</v>
      </c>
      <c r="I106" s="120">
        <f>VLOOKUP($B106,'No Self Assessment feeder'!$C$658:$CW$788,8+'Table 2a'!$X$16+'Table 2a'!$X$17,FALSE)</f>
        <v>11</v>
      </c>
      <c r="J106" s="120">
        <f>VLOOKUP($B106,'No Self Assessment feeder'!$C$658:$CW$788,9+'Table 2a'!$X$16+'Table 2a'!$X$17,FALSE)</f>
        <v>60.1</v>
      </c>
      <c r="K106" s="120">
        <f>VLOOKUP($B106,'No Self Assessment feeder'!$C$658:$CW$788,10+'Table 2a'!$X$16+'Table 2a'!$X$17,FALSE)</f>
        <v>74.599999999999994</v>
      </c>
      <c r="L106" s="127">
        <f>VLOOKUP($B106,'No Self Assessment feeder'!$C$658:$CW$788,11+'Table 2a'!$X$16+'Table 2a'!$X$17,FALSE)</f>
        <v>81.8</v>
      </c>
      <c r="M106" s="27"/>
      <c r="N106" s="25"/>
      <c r="O106" s="32"/>
    </row>
    <row r="107" spans="1:15" s="4" customFormat="1" ht="14.25" customHeight="1" x14ac:dyDescent="0.2">
      <c r="A107" s="152" t="s">
        <v>202</v>
      </c>
      <c r="B107" s="66">
        <v>10007155</v>
      </c>
      <c r="C107" s="66" t="s">
        <v>495</v>
      </c>
      <c r="D107" s="162" t="s">
        <v>203</v>
      </c>
      <c r="E107" s="142">
        <f>VLOOKUP($B107,'No Self Assessment feeder'!$C$658:$CW$788,4+'Table 2a'!$X$16+'Table 2a'!$X$17,FALSE)</f>
        <v>3505</v>
      </c>
      <c r="F107" s="120">
        <f>VLOOKUP($B107,'No Self Assessment feeder'!$C$658:$CW$788,5+'Table 2a'!$X$16+'Table 2a'!$X$17,FALSE)</f>
        <v>1.9</v>
      </c>
      <c r="G107" s="79">
        <f>VLOOKUP($B107,'No Self Assessment feeder'!$C$658:$CW$788,6+'Table 2a'!$X$16+'Table 2a'!$X$17,FALSE)</f>
        <v>3440</v>
      </c>
      <c r="H107" s="120">
        <f>VLOOKUP($B107,'No Self Assessment feeder'!$C$658:$CW$788,7+'Table 2a'!$X$16+'Table 2a'!$X$17,FALSE)</f>
        <v>7</v>
      </c>
      <c r="I107" s="120">
        <f>VLOOKUP($B107,'No Self Assessment feeder'!$C$658:$CW$788,8+'Table 2a'!$X$16+'Table 2a'!$X$17,FALSE)</f>
        <v>9.8000000000000007</v>
      </c>
      <c r="J107" s="120">
        <f>VLOOKUP($B107,'No Self Assessment feeder'!$C$658:$CW$788,9+'Table 2a'!$X$16+'Table 2a'!$X$17,FALSE)</f>
        <v>62.5</v>
      </c>
      <c r="K107" s="120">
        <f>VLOOKUP($B107,'No Self Assessment feeder'!$C$658:$CW$788,10+'Table 2a'!$X$16+'Table 2a'!$X$17,FALSE)</f>
        <v>75.3</v>
      </c>
      <c r="L107" s="127">
        <f>VLOOKUP($B107,'No Self Assessment feeder'!$C$658:$CW$788,11+'Table 2a'!$X$16+'Table 2a'!$X$17,FALSE)</f>
        <v>83.2</v>
      </c>
      <c r="M107" s="27"/>
      <c r="N107" s="25"/>
      <c r="O107" s="32"/>
    </row>
    <row r="108" spans="1:15" s="4" customFormat="1" ht="14.25" customHeight="1" x14ac:dyDescent="0.2">
      <c r="A108" s="152" t="s">
        <v>204</v>
      </c>
      <c r="B108" s="66">
        <v>10007775</v>
      </c>
      <c r="C108" s="66" t="s">
        <v>491</v>
      </c>
      <c r="D108" s="162" t="s">
        <v>205</v>
      </c>
      <c r="E108" s="142">
        <f>VLOOKUP($B108,'No Self Assessment feeder'!$C$658:$CW$788,4+'Table 2a'!$X$16+'Table 2a'!$X$17,FALSE)</f>
        <v>2420</v>
      </c>
      <c r="F108" s="120">
        <f>VLOOKUP($B108,'No Self Assessment feeder'!$C$658:$CW$788,5+'Table 2a'!$X$16+'Table 2a'!$X$17,FALSE)</f>
        <v>2.1</v>
      </c>
      <c r="G108" s="79">
        <f>VLOOKUP($B108,'No Self Assessment feeder'!$C$658:$CW$788,6+'Table 2a'!$X$16+'Table 2a'!$X$17,FALSE)</f>
        <v>2370</v>
      </c>
      <c r="H108" s="120">
        <f>VLOOKUP($B108,'No Self Assessment feeder'!$C$658:$CW$788,7+'Table 2a'!$X$16+'Table 2a'!$X$17,FALSE)</f>
        <v>7.8</v>
      </c>
      <c r="I108" s="120">
        <f>VLOOKUP($B108,'No Self Assessment feeder'!$C$658:$CW$788,8+'Table 2a'!$X$16+'Table 2a'!$X$17,FALSE)</f>
        <v>12</v>
      </c>
      <c r="J108" s="120">
        <f>VLOOKUP($B108,'No Self Assessment feeder'!$C$658:$CW$788,9+'Table 2a'!$X$16+'Table 2a'!$X$17,FALSE)</f>
        <v>45.7</v>
      </c>
      <c r="K108" s="120">
        <f>VLOOKUP($B108,'No Self Assessment feeder'!$C$658:$CW$788,10+'Table 2a'!$X$16+'Table 2a'!$X$17,FALSE)</f>
        <v>64.900000000000006</v>
      </c>
      <c r="L108" s="127">
        <f>VLOOKUP($B108,'No Self Assessment feeder'!$C$658:$CW$788,11+'Table 2a'!$X$16+'Table 2a'!$X$17,FALSE)</f>
        <v>80.2</v>
      </c>
      <c r="M108" s="27"/>
      <c r="N108" s="25"/>
      <c r="O108" s="32"/>
    </row>
    <row r="109" spans="1:15" s="4" customFormat="1" ht="14.25" customHeight="1" x14ac:dyDescent="0.2">
      <c r="A109" s="152" t="s">
        <v>206</v>
      </c>
      <c r="B109" s="66">
        <v>10005389</v>
      </c>
      <c r="C109" s="66" t="s">
        <v>491</v>
      </c>
      <c r="D109" s="162" t="s">
        <v>207</v>
      </c>
      <c r="E109" s="142">
        <f>VLOOKUP($B109,'No Self Assessment feeder'!$C$658:$CW$788,4+'Table 2a'!$X$16+'Table 2a'!$X$17,FALSE)</f>
        <v>255</v>
      </c>
      <c r="F109" s="120">
        <f>VLOOKUP($B109,'No Self Assessment feeder'!$C$658:$CW$788,5+'Table 2a'!$X$16+'Table 2a'!$X$17,FALSE)</f>
        <v>3.1</v>
      </c>
      <c r="G109" s="79">
        <f>VLOOKUP($B109,'No Self Assessment feeder'!$C$658:$CW$788,6+'Table 2a'!$X$16+'Table 2a'!$X$17,FALSE)</f>
        <v>250</v>
      </c>
      <c r="H109" s="120">
        <f>VLOOKUP($B109,'No Self Assessment feeder'!$C$658:$CW$788,7+'Table 2a'!$X$16+'Table 2a'!$X$17,FALSE)</f>
        <v>7.2</v>
      </c>
      <c r="I109" s="120">
        <f>VLOOKUP($B109,'No Self Assessment feeder'!$C$658:$CW$788,8+'Table 2a'!$X$16+'Table 2a'!$X$17,FALSE)</f>
        <v>21.3</v>
      </c>
      <c r="J109" s="120">
        <f>VLOOKUP($B109,'No Self Assessment feeder'!$C$658:$CW$788,9+'Table 2a'!$X$16+'Table 2a'!$X$17,FALSE)</f>
        <v>64.3</v>
      </c>
      <c r="K109" s="120">
        <f>VLOOKUP($B109,'No Self Assessment feeder'!$C$658:$CW$788,10+'Table 2a'!$X$16+'Table 2a'!$X$17,FALSE)</f>
        <v>68.3</v>
      </c>
      <c r="L109" s="127">
        <f>VLOOKUP($B109,'No Self Assessment feeder'!$C$658:$CW$788,11+'Table 2a'!$X$16+'Table 2a'!$X$17,FALSE)</f>
        <v>71.5</v>
      </c>
      <c r="M109" s="27"/>
      <c r="N109" s="25"/>
      <c r="O109" s="32"/>
    </row>
    <row r="110" spans="1:15" s="4" customFormat="1" ht="14.25" customHeight="1" x14ac:dyDescent="0.2">
      <c r="A110" s="152" t="s">
        <v>208</v>
      </c>
      <c r="B110" s="66">
        <v>10007802</v>
      </c>
      <c r="C110" s="66" t="s">
        <v>495</v>
      </c>
      <c r="D110" s="162" t="s">
        <v>209</v>
      </c>
      <c r="E110" s="142">
        <f>VLOOKUP($B110,'No Self Assessment feeder'!$C$658:$CW$788,4+'Table 2a'!$X$16+'Table 2a'!$X$17,FALSE)</f>
        <v>2275</v>
      </c>
      <c r="F110" s="120">
        <f>VLOOKUP($B110,'No Self Assessment feeder'!$C$658:$CW$788,5+'Table 2a'!$X$16+'Table 2a'!$X$17,FALSE)</f>
        <v>2.2999999999999998</v>
      </c>
      <c r="G110" s="79">
        <f>VLOOKUP($B110,'No Self Assessment feeder'!$C$658:$CW$788,6+'Table 2a'!$X$16+'Table 2a'!$X$17,FALSE)</f>
        <v>2225</v>
      </c>
      <c r="H110" s="120">
        <f>VLOOKUP($B110,'No Self Assessment feeder'!$C$658:$CW$788,7+'Table 2a'!$X$16+'Table 2a'!$X$17,FALSE)</f>
        <v>6.5</v>
      </c>
      <c r="I110" s="120">
        <f>VLOOKUP($B110,'No Self Assessment feeder'!$C$658:$CW$788,8+'Table 2a'!$X$16+'Table 2a'!$X$17,FALSE)</f>
        <v>10.199999999999999</v>
      </c>
      <c r="J110" s="120">
        <f>VLOOKUP($B110,'No Self Assessment feeder'!$C$658:$CW$788,9+'Table 2a'!$X$16+'Table 2a'!$X$17,FALSE)</f>
        <v>57.6</v>
      </c>
      <c r="K110" s="120">
        <f>VLOOKUP($B110,'No Self Assessment feeder'!$C$658:$CW$788,10+'Table 2a'!$X$16+'Table 2a'!$X$17,FALSE)</f>
        <v>73.8</v>
      </c>
      <c r="L110" s="127">
        <f>VLOOKUP($B110,'No Self Assessment feeder'!$C$658:$CW$788,11+'Table 2a'!$X$16+'Table 2a'!$X$17,FALSE)</f>
        <v>83.3</v>
      </c>
      <c r="M110" s="27"/>
      <c r="N110" s="25"/>
      <c r="O110" s="32"/>
    </row>
    <row r="111" spans="1:15" s="4" customFormat="1" ht="14.25" customHeight="1" x14ac:dyDescent="0.2">
      <c r="A111" s="152" t="s">
        <v>210</v>
      </c>
      <c r="B111" s="66">
        <v>10007776</v>
      </c>
      <c r="C111" s="66" t="s">
        <v>491</v>
      </c>
      <c r="D111" s="162" t="s">
        <v>211</v>
      </c>
      <c r="E111" s="142">
        <f>VLOOKUP($B111,'No Self Assessment feeder'!$C$658:$CW$788,4+'Table 2a'!$X$16+'Table 2a'!$X$17,FALSE)</f>
        <v>1580</v>
      </c>
      <c r="F111" s="120">
        <f>VLOOKUP($B111,'No Self Assessment feeder'!$C$658:$CW$788,5+'Table 2a'!$X$16+'Table 2a'!$X$17,FALSE)</f>
        <v>2.6</v>
      </c>
      <c r="G111" s="79">
        <f>VLOOKUP($B111,'No Self Assessment feeder'!$C$658:$CW$788,6+'Table 2a'!$X$16+'Table 2a'!$X$17,FALSE)</f>
        <v>1540</v>
      </c>
      <c r="H111" s="120">
        <f>VLOOKUP($B111,'No Self Assessment feeder'!$C$658:$CW$788,7+'Table 2a'!$X$16+'Table 2a'!$X$17,FALSE)</f>
        <v>7.4</v>
      </c>
      <c r="I111" s="120">
        <f>VLOOKUP($B111,'No Self Assessment feeder'!$C$658:$CW$788,8+'Table 2a'!$X$16+'Table 2a'!$X$17,FALSE)</f>
        <v>12.6</v>
      </c>
      <c r="J111" s="120">
        <f>VLOOKUP($B111,'No Self Assessment feeder'!$C$658:$CW$788,9+'Table 2a'!$X$16+'Table 2a'!$X$17,FALSE)</f>
        <v>61.7</v>
      </c>
      <c r="K111" s="120">
        <f>VLOOKUP($B111,'No Self Assessment feeder'!$C$658:$CW$788,10+'Table 2a'!$X$16+'Table 2a'!$X$17,FALSE)</f>
        <v>73.7</v>
      </c>
      <c r="L111" s="127">
        <f>VLOOKUP($B111,'No Self Assessment feeder'!$C$658:$CW$788,11+'Table 2a'!$X$16+'Table 2a'!$X$17,FALSE)</f>
        <v>80</v>
      </c>
      <c r="M111" s="27"/>
      <c r="N111" s="25"/>
      <c r="O111" s="32"/>
    </row>
    <row r="112" spans="1:15" s="4" customFormat="1" ht="14.25" customHeight="1" x14ac:dyDescent="0.2">
      <c r="A112" s="153" t="s">
        <v>212</v>
      </c>
      <c r="B112" s="82">
        <v>10005523</v>
      </c>
      <c r="C112" s="82" t="s">
        <v>491</v>
      </c>
      <c r="D112" s="170" t="s">
        <v>519</v>
      </c>
      <c r="E112" s="146">
        <f>VLOOKUP($B112,'No Self Assessment feeder'!$C$658:$CW$788,4+'Table 2a'!$X$16+'Table 2a'!$X$17,FALSE)</f>
        <v>190</v>
      </c>
      <c r="F112" s="121">
        <f>VLOOKUP($B112,'No Self Assessment feeder'!$C$658:$CW$788,5+'Table 2a'!$X$16+'Table 2a'!$X$17,FALSE)</f>
        <v>3.7</v>
      </c>
      <c r="G112" s="83">
        <f>VLOOKUP($B112,'No Self Assessment feeder'!$C$658:$CW$788,6+'Table 2a'!$X$16+'Table 2a'!$X$17,FALSE)</f>
        <v>180</v>
      </c>
      <c r="H112" s="121">
        <f>VLOOKUP($B112,'No Self Assessment feeder'!$C$658:$CW$788,7+'Table 2a'!$X$16+'Table 2a'!$X$17,FALSE)</f>
        <v>9.9</v>
      </c>
      <c r="I112" s="121">
        <f>VLOOKUP($B112,'No Self Assessment feeder'!$C$658:$CW$788,8+'Table 2a'!$X$16+'Table 2a'!$X$17,FALSE)</f>
        <v>16.5</v>
      </c>
      <c r="J112" s="121">
        <f>VLOOKUP($B112,'No Self Assessment feeder'!$C$658:$CW$788,9+'Table 2a'!$X$16+'Table 2a'!$X$17,FALSE)</f>
        <v>65.900000000000006</v>
      </c>
      <c r="K112" s="121">
        <f>VLOOKUP($B112,'No Self Assessment feeder'!$C$658:$CW$788,10+'Table 2a'!$X$16+'Table 2a'!$X$17,FALSE)</f>
        <v>70.900000000000006</v>
      </c>
      <c r="L112" s="147">
        <f>VLOOKUP($B112,'No Self Assessment feeder'!$C$658:$CW$788,11+'Table 2a'!$X$16+'Table 2a'!$X$17,FALSE)</f>
        <v>73.599999999999994</v>
      </c>
      <c r="M112" s="27"/>
      <c r="N112" s="25"/>
      <c r="O112" s="32"/>
    </row>
    <row r="113" spans="1:15" s="4" customFormat="1" ht="14.25" customHeight="1" x14ac:dyDescent="0.2">
      <c r="A113" s="153" t="s">
        <v>214</v>
      </c>
      <c r="B113" s="82">
        <v>10007835</v>
      </c>
      <c r="C113" s="82" t="s">
        <v>491</v>
      </c>
      <c r="D113" s="170" t="s">
        <v>520</v>
      </c>
      <c r="E113" s="146">
        <f>VLOOKUP($B113,'No Self Assessment feeder'!$C$658:$CW$788,4+'Table 2a'!$X$16+'Table 2a'!$X$17,FALSE)</f>
        <v>40</v>
      </c>
      <c r="F113" s="121">
        <f>VLOOKUP($B113,'No Self Assessment feeder'!$C$658:$CW$788,5+'Table 2a'!$X$16+'Table 2a'!$X$17,FALSE)</f>
        <v>7.3</v>
      </c>
      <c r="G113" s="83">
        <f>VLOOKUP($B113,'No Self Assessment feeder'!$C$658:$CW$788,6+'Table 2a'!$X$16+'Table 2a'!$X$17,FALSE)</f>
        <v>40</v>
      </c>
      <c r="H113" s="121" t="str">
        <f>VLOOKUP($B113,'No Self Assessment feeder'!$C$658:$CW$788,7+'Table 2a'!$X$16+'Table 2a'!$X$17,FALSE)</f>
        <v>x</v>
      </c>
      <c r="I113" s="121" t="str">
        <f>VLOOKUP($B113,'No Self Assessment feeder'!$C$658:$CW$788,8+'Table 2a'!$X$16+'Table 2a'!$X$17,FALSE)</f>
        <v>x</v>
      </c>
      <c r="J113" s="121">
        <f>VLOOKUP($B113,'No Self Assessment feeder'!$C$658:$CW$788,9+'Table 2a'!$X$16+'Table 2a'!$X$17,FALSE)</f>
        <v>31.6</v>
      </c>
      <c r="K113" s="121">
        <f>VLOOKUP($B113,'No Self Assessment feeder'!$C$658:$CW$788,10+'Table 2a'!$X$16+'Table 2a'!$X$17,FALSE)</f>
        <v>47.4</v>
      </c>
      <c r="L113" s="147">
        <f>VLOOKUP($B113,'No Self Assessment feeder'!$C$658:$CW$788,11+'Table 2a'!$X$16+'Table 2a'!$X$17,FALSE)</f>
        <v>78.900000000000006</v>
      </c>
      <c r="M113" s="27"/>
      <c r="N113" s="25"/>
      <c r="O113" s="32"/>
    </row>
    <row r="114" spans="1:15" s="4" customFormat="1" ht="14.25" customHeight="1" x14ac:dyDescent="0.2">
      <c r="A114" s="152" t="s">
        <v>216</v>
      </c>
      <c r="B114" s="66">
        <v>10005545</v>
      </c>
      <c r="C114" s="66" t="s">
        <v>490</v>
      </c>
      <c r="D114" s="162" t="s">
        <v>217</v>
      </c>
      <c r="E114" s="142">
        <f>VLOOKUP($B114,'No Self Assessment feeder'!$C$658:$CW$788,4+'Table 2a'!$X$16+'Table 2a'!$X$17,FALSE)</f>
        <v>155</v>
      </c>
      <c r="F114" s="120">
        <f>VLOOKUP($B114,'No Self Assessment feeder'!$C$658:$CW$788,5+'Table 2a'!$X$16+'Table 2a'!$X$17,FALSE)</f>
        <v>1.3</v>
      </c>
      <c r="G114" s="79">
        <f>VLOOKUP($B114,'No Self Assessment feeder'!$C$658:$CW$788,6+'Table 2a'!$X$16+'Table 2a'!$X$17,FALSE)</f>
        <v>150</v>
      </c>
      <c r="H114" s="120">
        <f>VLOOKUP($B114,'No Self Assessment feeder'!$C$658:$CW$788,7+'Table 2a'!$X$16+'Table 2a'!$X$17,FALSE)</f>
        <v>13.2</v>
      </c>
      <c r="I114" s="120">
        <f>VLOOKUP($B114,'No Self Assessment feeder'!$C$658:$CW$788,8+'Table 2a'!$X$16+'Table 2a'!$X$17,FALSE)</f>
        <v>9.9</v>
      </c>
      <c r="J114" s="120">
        <f>VLOOKUP($B114,'No Self Assessment feeder'!$C$658:$CW$788,9+'Table 2a'!$X$16+'Table 2a'!$X$17,FALSE)</f>
        <v>66.900000000000006</v>
      </c>
      <c r="K114" s="120">
        <f>VLOOKUP($B114,'No Self Assessment feeder'!$C$658:$CW$788,10+'Table 2a'!$X$16+'Table 2a'!$X$17,FALSE)</f>
        <v>74.8</v>
      </c>
      <c r="L114" s="127">
        <f>VLOOKUP($B114,'No Self Assessment feeder'!$C$658:$CW$788,11+'Table 2a'!$X$16+'Table 2a'!$X$17,FALSE)</f>
        <v>76.8</v>
      </c>
      <c r="M114" s="27"/>
      <c r="N114" s="25"/>
      <c r="O114" s="32"/>
    </row>
    <row r="115" spans="1:15" s="4" customFormat="1" ht="14.25" customHeight="1" x14ac:dyDescent="0.2">
      <c r="A115" s="152" t="s">
        <v>218</v>
      </c>
      <c r="B115" s="66">
        <v>10007777</v>
      </c>
      <c r="C115" s="66" t="s">
        <v>491</v>
      </c>
      <c r="D115" s="162" t="s">
        <v>219</v>
      </c>
      <c r="E115" s="142" t="str">
        <f>VLOOKUP($B115,'No Self Assessment feeder'!$C$658:$CW$788,4+'Table 2a'!$X$16+'Table 2a'!$X$17,FALSE)</f>
        <v>.</v>
      </c>
      <c r="F115" s="120" t="str">
        <f>VLOOKUP($B115,'No Self Assessment feeder'!$C$658:$CW$788,5+'Table 2a'!$X$16+'Table 2a'!$X$17,FALSE)</f>
        <v>.</v>
      </c>
      <c r="G115" s="79" t="str">
        <f>VLOOKUP($B115,'No Self Assessment feeder'!$C$658:$CW$788,6+'Table 2a'!$X$16+'Table 2a'!$X$17,FALSE)</f>
        <v>.</v>
      </c>
      <c r="H115" s="120" t="str">
        <f>VLOOKUP($B115,'No Self Assessment feeder'!$C$658:$CW$788,7+'Table 2a'!$X$16+'Table 2a'!$X$17,FALSE)</f>
        <v>.</v>
      </c>
      <c r="I115" s="120" t="str">
        <f>VLOOKUP($B115,'No Self Assessment feeder'!$C$658:$CW$788,8+'Table 2a'!$X$16+'Table 2a'!$X$17,FALSE)</f>
        <v>.</v>
      </c>
      <c r="J115" s="120" t="str">
        <f>VLOOKUP($B115,'No Self Assessment feeder'!$C$658:$CW$788,9+'Table 2a'!$X$16+'Table 2a'!$X$17,FALSE)</f>
        <v>.</v>
      </c>
      <c r="K115" s="120" t="str">
        <f>VLOOKUP($B115,'No Self Assessment feeder'!$C$658:$CW$788,10+'Table 2a'!$X$16+'Table 2a'!$X$17,FALSE)</f>
        <v>.</v>
      </c>
      <c r="L115" s="127" t="str">
        <f>VLOOKUP($B115,'No Self Assessment feeder'!$C$658:$CW$788,11+'Table 2a'!$X$16+'Table 2a'!$X$17,FALSE)</f>
        <v>.</v>
      </c>
      <c r="M115" s="27"/>
      <c r="N115" s="25"/>
      <c r="O115" s="32"/>
    </row>
    <row r="116" spans="1:15" s="4" customFormat="1" ht="14.25" customHeight="1" x14ac:dyDescent="0.2">
      <c r="A116" s="153" t="s">
        <v>220</v>
      </c>
      <c r="B116" s="82">
        <v>10007778</v>
      </c>
      <c r="C116" s="82" t="s">
        <v>491</v>
      </c>
      <c r="D116" s="170" t="s">
        <v>521</v>
      </c>
      <c r="E116" s="146">
        <f>VLOOKUP($B116,'No Self Assessment feeder'!$C$658:$CW$788,4+'Table 2a'!$X$16+'Table 2a'!$X$17,FALSE)</f>
        <v>60</v>
      </c>
      <c r="F116" s="121">
        <f>VLOOKUP($B116,'No Self Assessment feeder'!$C$658:$CW$788,5+'Table 2a'!$X$16+'Table 2a'!$X$17,FALSE)</f>
        <v>3.3</v>
      </c>
      <c r="G116" s="83">
        <f>VLOOKUP($B116,'No Self Assessment feeder'!$C$658:$CW$788,6+'Table 2a'!$X$16+'Table 2a'!$X$17,FALSE)</f>
        <v>60</v>
      </c>
      <c r="H116" s="121" t="str">
        <f>VLOOKUP($B116,'No Self Assessment feeder'!$C$658:$CW$788,7+'Table 2a'!$X$16+'Table 2a'!$X$17,FALSE)</f>
        <v>x</v>
      </c>
      <c r="I116" s="121" t="str">
        <f>VLOOKUP($B116,'No Self Assessment feeder'!$C$658:$CW$788,8+'Table 2a'!$X$16+'Table 2a'!$X$17,FALSE)</f>
        <v>x</v>
      </c>
      <c r="J116" s="121">
        <f>VLOOKUP($B116,'No Self Assessment feeder'!$C$658:$CW$788,9+'Table 2a'!$X$16+'Table 2a'!$X$17,FALSE)</f>
        <v>19</v>
      </c>
      <c r="K116" s="121">
        <f>VLOOKUP($B116,'No Self Assessment feeder'!$C$658:$CW$788,10+'Table 2a'!$X$16+'Table 2a'!$X$17,FALSE)</f>
        <v>50</v>
      </c>
      <c r="L116" s="147">
        <f>VLOOKUP($B116,'No Self Assessment feeder'!$C$658:$CW$788,11+'Table 2a'!$X$16+'Table 2a'!$X$17,FALSE)</f>
        <v>82.8</v>
      </c>
      <c r="M116" s="27"/>
      <c r="N116" s="25"/>
      <c r="O116" s="32"/>
    </row>
    <row r="117" spans="1:15" s="4" customFormat="1" ht="14.25" customHeight="1" x14ac:dyDescent="0.2">
      <c r="A117" s="153" t="s">
        <v>222</v>
      </c>
      <c r="B117" s="82">
        <v>10007816</v>
      </c>
      <c r="C117" s="82" t="s">
        <v>491</v>
      </c>
      <c r="D117" s="170" t="s">
        <v>522</v>
      </c>
      <c r="E117" s="146">
        <f>VLOOKUP($B117,'No Self Assessment feeder'!$C$658:$CW$788,4+'Table 2a'!$X$16+'Table 2a'!$X$17,FALSE)</f>
        <v>145</v>
      </c>
      <c r="F117" s="121">
        <f>VLOOKUP($B117,'No Self Assessment feeder'!$C$658:$CW$788,5+'Table 2a'!$X$16+'Table 2a'!$X$17,FALSE)</f>
        <v>2.7</v>
      </c>
      <c r="G117" s="83">
        <f>VLOOKUP($B117,'No Self Assessment feeder'!$C$658:$CW$788,6+'Table 2a'!$X$16+'Table 2a'!$X$17,FALSE)</f>
        <v>145</v>
      </c>
      <c r="H117" s="121">
        <f>VLOOKUP($B117,'No Self Assessment feeder'!$C$658:$CW$788,7+'Table 2a'!$X$16+'Table 2a'!$X$17,FALSE)</f>
        <v>10.5</v>
      </c>
      <c r="I117" s="121">
        <f>VLOOKUP($B117,'No Self Assessment feeder'!$C$658:$CW$788,8+'Table 2a'!$X$16+'Table 2a'!$X$17,FALSE)</f>
        <v>14.7</v>
      </c>
      <c r="J117" s="121">
        <f>VLOOKUP($B117,'No Self Assessment feeder'!$C$658:$CW$788,9+'Table 2a'!$X$16+'Table 2a'!$X$17,FALSE)</f>
        <v>65</v>
      </c>
      <c r="K117" s="121">
        <f>VLOOKUP($B117,'No Self Assessment feeder'!$C$658:$CW$788,10+'Table 2a'!$X$16+'Table 2a'!$X$17,FALSE)</f>
        <v>70.599999999999994</v>
      </c>
      <c r="L117" s="147">
        <f>VLOOKUP($B117,'No Self Assessment feeder'!$C$658:$CW$788,11+'Table 2a'!$X$16+'Table 2a'!$X$17,FALSE)</f>
        <v>74.8</v>
      </c>
      <c r="M117" s="27"/>
      <c r="N117" s="25"/>
      <c r="O117" s="32"/>
    </row>
    <row r="118" spans="1:15" s="4" customFormat="1" ht="14.25" customHeight="1" x14ac:dyDescent="0.2">
      <c r="A118" s="152" t="s">
        <v>224</v>
      </c>
      <c r="B118" s="66">
        <v>10005553</v>
      </c>
      <c r="C118" s="66" t="s">
        <v>495</v>
      </c>
      <c r="D118" s="162" t="s">
        <v>225</v>
      </c>
      <c r="E118" s="142">
        <f>VLOOKUP($B118,'No Self Assessment feeder'!$C$658:$CW$788,4+'Table 2a'!$X$16+'Table 2a'!$X$17,FALSE)</f>
        <v>1260</v>
      </c>
      <c r="F118" s="120">
        <f>VLOOKUP($B118,'No Self Assessment feeder'!$C$658:$CW$788,5+'Table 2a'!$X$16+'Table 2a'!$X$17,FALSE)</f>
        <v>1.7</v>
      </c>
      <c r="G118" s="79">
        <f>VLOOKUP($B118,'No Self Assessment feeder'!$C$658:$CW$788,6+'Table 2a'!$X$16+'Table 2a'!$X$17,FALSE)</f>
        <v>1240</v>
      </c>
      <c r="H118" s="120">
        <f>VLOOKUP($B118,'No Self Assessment feeder'!$C$658:$CW$788,7+'Table 2a'!$X$16+'Table 2a'!$X$17,FALSE)</f>
        <v>9</v>
      </c>
      <c r="I118" s="120">
        <f>VLOOKUP($B118,'No Self Assessment feeder'!$C$658:$CW$788,8+'Table 2a'!$X$16+'Table 2a'!$X$17,FALSE)</f>
        <v>10.7</v>
      </c>
      <c r="J118" s="120">
        <f>VLOOKUP($B118,'No Self Assessment feeder'!$C$658:$CW$788,9+'Table 2a'!$X$16+'Table 2a'!$X$17,FALSE)</f>
        <v>47.5</v>
      </c>
      <c r="K118" s="120">
        <f>VLOOKUP($B118,'No Self Assessment feeder'!$C$658:$CW$788,10+'Table 2a'!$X$16+'Table 2a'!$X$17,FALSE)</f>
        <v>66</v>
      </c>
      <c r="L118" s="127">
        <f>VLOOKUP($B118,'No Self Assessment feeder'!$C$658:$CW$788,11+'Table 2a'!$X$16+'Table 2a'!$X$17,FALSE)</f>
        <v>80.400000000000006</v>
      </c>
      <c r="M118" s="27"/>
      <c r="N118" s="25"/>
      <c r="O118" s="32"/>
    </row>
    <row r="119" spans="1:15" s="4" customFormat="1" ht="14.25" customHeight="1" x14ac:dyDescent="0.2">
      <c r="A119" s="153" t="s">
        <v>226</v>
      </c>
      <c r="B119" s="82">
        <v>10007837</v>
      </c>
      <c r="C119" s="82" t="s">
        <v>493</v>
      </c>
      <c r="D119" s="170" t="s">
        <v>523</v>
      </c>
      <c r="E119" s="146">
        <f>VLOOKUP($B119,'No Self Assessment feeder'!$C$658:$CW$788,4+'Table 2a'!$X$16+'Table 2a'!$X$17,FALSE)</f>
        <v>110</v>
      </c>
      <c r="F119" s="121">
        <f>VLOOKUP($B119,'No Self Assessment feeder'!$C$658:$CW$788,5+'Table 2a'!$X$16+'Table 2a'!$X$17,FALSE)</f>
        <v>2.7</v>
      </c>
      <c r="G119" s="83">
        <f>VLOOKUP($B119,'No Self Assessment feeder'!$C$658:$CW$788,6+'Table 2a'!$X$16+'Table 2a'!$X$17,FALSE)</f>
        <v>110</v>
      </c>
      <c r="H119" s="121">
        <f>VLOOKUP($B119,'No Self Assessment feeder'!$C$658:$CW$788,7+'Table 2a'!$X$16+'Table 2a'!$X$17,FALSE)</f>
        <v>15.6</v>
      </c>
      <c r="I119" s="121">
        <f>VLOOKUP($B119,'No Self Assessment feeder'!$C$658:$CW$788,8+'Table 2a'!$X$16+'Table 2a'!$X$17,FALSE)</f>
        <v>6.4</v>
      </c>
      <c r="J119" s="121">
        <f>VLOOKUP($B119,'No Self Assessment feeder'!$C$658:$CW$788,9+'Table 2a'!$X$16+'Table 2a'!$X$17,FALSE)</f>
        <v>29.4</v>
      </c>
      <c r="K119" s="121">
        <f>VLOOKUP($B119,'No Self Assessment feeder'!$C$658:$CW$788,10+'Table 2a'!$X$16+'Table 2a'!$X$17,FALSE)</f>
        <v>61.5</v>
      </c>
      <c r="L119" s="147">
        <f>VLOOKUP($B119,'No Self Assessment feeder'!$C$658:$CW$788,11+'Table 2a'!$X$16+'Table 2a'!$X$17,FALSE)</f>
        <v>78</v>
      </c>
      <c r="M119" s="27"/>
      <c r="N119" s="25"/>
      <c r="O119" s="32"/>
    </row>
    <row r="120" spans="1:15" s="4" customFormat="1" ht="14.25" customHeight="1" x14ac:dyDescent="0.2">
      <c r="A120" s="152" t="s">
        <v>228</v>
      </c>
      <c r="B120" s="66">
        <v>10007779</v>
      </c>
      <c r="C120" s="66" t="s">
        <v>491</v>
      </c>
      <c r="D120" s="162" t="s">
        <v>229</v>
      </c>
      <c r="E120" s="142">
        <f>VLOOKUP($B120,'No Self Assessment feeder'!$C$658:$CW$788,4+'Table 2a'!$X$16+'Table 2a'!$X$17,FALSE)</f>
        <v>290</v>
      </c>
      <c r="F120" s="120">
        <f>VLOOKUP($B120,'No Self Assessment feeder'!$C$658:$CW$788,5+'Table 2a'!$X$16+'Table 2a'!$X$17,FALSE)</f>
        <v>1.7</v>
      </c>
      <c r="G120" s="79">
        <f>VLOOKUP($B120,'No Self Assessment feeder'!$C$658:$CW$788,6+'Table 2a'!$X$16+'Table 2a'!$X$17,FALSE)</f>
        <v>285</v>
      </c>
      <c r="H120" s="120">
        <f>VLOOKUP($B120,'No Self Assessment feeder'!$C$658:$CW$788,7+'Table 2a'!$X$16+'Table 2a'!$X$17,FALSE)</f>
        <v>7.4</v>
      </c>
      <c r="I120" s="120">
        <f>VLOOKUP($B120,'No Self Assessment feeder'!$C$658:$CW$788,8+'Table 2a'!$X$16+'Table 2a'!$X$17,FALSE)</f>
        <v>11.2</v>
      </c>
      <c r="J120" s="120">
        <f>VLOOKUP($B120,'No Self Assessment feeder'!$C$658:$CW$788,9+'Table 2a'!$X$16+'Table 2a'!$X$17,FALSE)</f>
        <v>61.1</v>
      </c>
      <c r="K120" s="120">
        <f>VLOOKUP($B120,'No Self Assessment feeder'!$C$658:$CW$788,10+'Table 2a'!$X$16+'Table 2a'!$X$17,FALSE)</f>
        <v>74.400000000000006</v>
      </c>
      <c r="L120" s="127">
        <f>VLOOKUP($B120,'No Self Assessment feeder'!$C$658:$CW$788,11+'Table 2a'!$X$16+'Table 2a'!$X$17,FALSE)</f>
        <v>81.400000000000006</v>
      </c>
      <c r="M120" s="27"/>
      <c r="N120" s="25"/>
      <c r="O120" s="32"/>
    </row>
    <row r="121" spans="1:15" s="4" customFormat="1" ht="14.25" customHeight="1" x14ac:dyDescent="0.2">
      <c r="A121" s="152" t="s">
        <v>230</v>
      </c>
      <c r="B121" s="66">
        <v>10007782</v>
      </c>
      <c r="C121" s="66" t="s">
        <v>491</v>
      </c>
      <c r="D121" s="162" t="s">
        <v>231</v>
      </c>
      <c r="E121" s="142">
        <f>VLOOKUP($B121,'No Self Assessment feeder'!$C$658:$CW$788,4+'Table 2a'!$X$16+'Table 2a'!$X$17,FALSE)</f>
        <v>480</v>
      </c>
      <c r="F121" s="120">
        <f>VLOOKUP($B121,'No Self Assessment feeder'!$C$658:$CW$788,5+'Table 2a'!$X$16+'Table 2a'!$X$17,FALSE)</f>
        <v>2.7</v>
      </c>
      <c r="G121" s="79">
        <f>VLOOKUP($B121,'No Self Assessment feeder'!$C$658:$CW$788,6+'Table 2a'!$X$16+'Table 2a'!$X$17,FALSE)</f>
        <v>465</v>
      </c>
      <c r="H121" s="120">
        <f>VLOOKUP($B121,'No Self Assessment feeder'!$C$658:$CW$788,7+'Table 2a'!$X$16+'Table 2a'!$X$17,FALSE)</f>
        <v>7.7</v>
      </c>
      <c r="I121" s="120">
        <f>VLOOKUP($B121,'No Self Assessment feeder'!$C$658:$CW$788,8+'Table 2a'!$X$16+'Table 2a'!$X$17,FALSE)</f>
        <v>6</v>
      </c>
      <c r="J121" s="120">
        <f>VLOOKUP($B121,'No Self Assessment feeder'!$C$658:$CW$788,9+'Table 2a'!$X$16+'Table 2a'!$X$17,FALSE)</f>
        <v>58.5</v>
      </c>
      <c r="K121" s="120">
        <f>VLOOKUP($B121,'No Self Assessment feeder'!$C$658:$CW$788,10+'Table 2a'!$X$16+'Table 2a'!$X$17,FALSE)</f>
        <v>74.099999999999994</v>
      </c>
      <c r="L121" s="127">
        <f>VLOOKUP($B121,'No Self Assessment feeder'!$C$658:$CW$788,11+'Table 2a'!$X$16+'Table 2a'!$X$17,FALSE)</f>
        <v>86.3</v>
      </c>
      <c r="M121" s="27"/>
      <c r="N121" s="25"/>
      <c r="O121" s="32"/>
    </row>
    <row r="122" spans="1:15" s="4" customFormat="1" ht="14.25" customHeight="1" x14ac:dyDescent="0.2">
      <c r="A122" s="152" t="s">
        <v>232</v>
      </c>
      <c r="B122" s="66">
        <v>10007843</v>
      </c>
      <c r="C122" s="66" t="s">
        <v>491</v>
      </c>
      <c r="D122" s="162" t="s">
        <v>233</v>
      </c>
      <c r="E122" s="142">
        <f>VLOOKUP($B122,'No Self Assessment feeder'!$C$658:$CW$788,4+'Table 2a'!$X$16+'Table 2a'!$X$17,FALSE)</f>
        <v>675</v>
      </c>
      <c r="F122" s="120">
        <f>VLOOKUP($B122,'No Self Assessment feeder'!$C$658:$CW$788,5+'Table 2a'!$X$16+'Table 2a'!$X$17,FALSE)</f>
        <v>3.3</v>
      </c>
      <c r="G122" s="79">
        <f>VLOOKUP($B122,'No Self Assessment feeder'!$C$658:$CW$788,6+'Table 2a'!$X$16+'Table 2a'!$X$17,FALSE)</f>
        <v>655</v>
      </c>
      <c r="H122" s="120">
        <f>VLOOKUP($B122,'No Self Assessment feeder'!$C$658:$CW$788,7+'Table 2a'!$X$16+'Table 2a'!$X$17,FALSE)</f>
        <v>7.7</v>
      </c>
      <c r="I122" s="120">
        <f>VLOOKUP($B122,'No Self Assessment feeder'!$C$658:$CW$788,8+'Table 2a'!$X$16+'Table 2a'!$X$17,FALSE)</f>
        <v>9.3000000000000007</v>
      </c>
      <c r="J122" s="120">
        <f>VLOOKUP($B122,'No Self Assessment feeder'!$C$658:$CW$788,9+'Table 2a'!$X$16+'Table 2a'!$X$17,FALSE)</f>
        <v>66.3</v>
      </c>
      <c r="K122" s="120">
        <f>VLOOKUP($B122,'No Self Assessment feeder'!$C$658:$CW$788,10+'Table 2a'!$X$16+'Table 2a'!$X$17,FALSE)</f>
        <v>78.599999999999994</v>
      </c>
      <c r="L122" s="127">
        <f>VLOOKUP($B122,'No Self Assessment feeder'!$C$658:$CW$788,11+'Table 2a'!$X$16+'Table 2a'!$X$17,FALSE)</f>
        <v>83</v>
      </c>
      <c r="M122" s="27"/>
      <c r="N122" s="25"/>
      <c r="O122" s="32"/>
    </row>
    <row r="123" spans="1:15" s="4" customFormat="1" ht="14.25" customHeight="1" x14ac:dyDescent="0.2">
      <c r="A123" s="152" t="s">
        <v>234</v>
      </c>
      <c r="B123" s="66">
        <v>10007156</v>
      </c>
      <c r="C123" s="66" t="s">
        <v>493</v>
      </c>
      <c r="D123" s="162" t="s">
        <v>235</v>
      </c>
      <c r="E123" s="142">
        <f>VLOOKUP($B123,'No Self Assessment feeder'!$C$658:$CW$788,4+'Table 2a'!$X$16+'Table 2a'!$X$17,FALSE)</f>
        <v>2915</v>
      </c>
      <c r="F123" s="120">
        <f>VLOOKUP($B123,'No Self Assessment feeder'!$C$658:$CW$788,5+'Table 2a'!$X$16+'Table 2a'!$X$17,FALSE)</f>
        <v>3</v>
      </c>
      <c r="G123" s="79">
        <f>VLOOKUP($B123,'No Self Assessment feeder'!$C$658:$CW$788,6+'Table 2a'!$X$16+'Table 2a'!$X$17,FALSE)</f>
        <v>2830</v>
      </c>
      <c r="H123" s="120">
        <f>VLOOKUP($B123,'No Self Assessment feeder'!$C$658:$CW$788,7+'Table 2a'!$X$16+'Table 2a'!$X$17,FALSE)</f>
        <v>9</v>
      </c>
      <c r="I123" s="120">
        <f>VLOOKUP($B123,'No Self Assessment feeder'!$C$658:$CW$788,8+'Table 2a'!$X$16+'Table 2a'!$X$17,FALSE)</f>
        <v>10.4</v>
      </c>
      <c r="J123" s="120">
        <f>VLOOKUP($B123,'No Self Assessment feeder'!$C$658:$CW$788,9+'Table 2a'!$X$16+'Table 2a'!$X$17,FALSE)</f>
        <v>62.1</v>
      </c>
      <c r="K123" s="120">
        <f>VLOOKUP($B123,'No Self Assessment feeder'!$C$658:$CW$788,10+'Table 2a'!$X$16+'Table 2a'!$X$17,FALSE)</f>
        <v>74.8</v>
      </c>
      <c r="L123" s="127">
        <f>VLOOKUP($B123,'No Self Assessment feeder'!$C$658:$CW$788,11+'Table 2a'!$X$16+'Table 2a'!$X$17,FALSE)</f>
        <v>80.599999999999994</v>
      </c>
      <c r="M123" s="27"/>
      <c r="N123" s="25"/>
      <c r="O123" s="32"/>
    </row>
    <row r="124" spans="1:15" s="4" customFormat="1" ht="14.25" customHeight="1" x14ac:dyDescent="0.2">
      <c r="A124" s="152" t="s">
        <v>236</v>
      </c>
      <c r="B124" s="66">
        <v>10007780</v>
      </c>
      <c r="C124" s="66" t="s">
        <v>491</v>
      </c>
      <c r="D124" s="162" t="s">
        <v>237</v>
      </c>
      <c r="E124" s="142">
        <f>VLOOKUP($B124,'No Self Assessment feeder'!$C$658:$CW$788,4+'Table 2a'!$X$16+'Table 2a'!$X$17,FALSE)</f>
        <v>380</v>
      </c>
      <c r="F124" s="120">
        <f>VLOOKUP($B124,'No Self Assessment feeder'!$C$658:$CW$788,5+'Table 2a'!$X$16+'Table 2a'!$X$17,FALSE)</f>
        <v>1.3</v>
      </c>
      <c r="G124" s="79">
        <f>VLOOKUP($B124,'No Self Assessment feeder'!$C$658:$CW$788,6+'Table 2a'!$X$16+'Table 2a'!$X$17,FALSE)</f>
        <v>375</v>
      </c>
      <c r="H124" s="120">
        <f>VLOOKUP($B124,'No Self Assessment feeder'!$C$658:$CW$788,7+'Table 2a'!$X$16+'Table 2a'!$X$17,FALSE)</f>
        <v>16.2</v>
      </c>
      <c r="I124" s="120">
        <f>VLOOKUP($B124,'No Self Assessment feeder'!$C$658:$CW$788,8+'Table 2a'!$X$16+'Table 2a'!$X$17,FALSE)</f>
        <v>17.5</v>
      </c>
      <c r="J124" s="120">
        <f>VLOOKUP($B124,'No Self Assessment feeder'!$C$658:$CW$788,9+'Table 2a'!$X$16+'Table 2a'!$X$17,FALSE)</f>
        <v>42.2</v>
      </c>
      <c r="K124" s="120">
        <f>VLOOKUP($B124,'No Self Assessment feeder'!$C$658:$CW$788,10+'Table 2a'!$X$16+'Table 2a'!$X$17,FALSE)</f>
        <v>52.8</v>
      </c>
      <c r="L124" s="127">
        <f>VLOOKUP($B124,'No Self Assessment feeder'!$C$658:$CW$788,11+'Table 2a'!$X$16+'Table 2a'!$X$17,FALSE)</f>
        <v>66.3</v>
      </c>
      <c r="M124" s="27"/>
      <c r="N124" s="25"/>
      <c r="O124" s="32"/>
    </row>
    <row r="125" spans="1:15" s="4" customFormat="1" ht="14.25" customHeight="1" x14ac:dyDescent="0.2">
      <c r="A125" s="152" t="s">
        <v>238</v>
      </c>
      <c r="B125" s="66">
        <v>10005790</v>
      </c>
      <c r="C125" s="66" t="s">
        <v>494</v>
      </c>
      <c r="D125" s="162" t="s">
        <v>239</v>
      </c>
      <c r="E125" s="142">
        <f>VLOOKUP($B125,'No Self Assessment feeder'!$C$658:$CW$788,4+'Table 2a'!$X$16+'Table 2a'!$X$17,FALSE)</f>
        <v>4450</v>
      </c>
      <c r="F125" s="120">
        <f>VLOOKUP($B125,'No Self Assessment feeder'!$C$658:$CW$788,5+'Table 2a'!$X$16+'Table 2a'!$X$17,FALSE)</f>
        <v>1.8</v>
      </c>
      <c r="G125" s="79">
        <f>VLOOKUP($B125,'No Self Assessment feeder'!$C$658:$CW$788,6+'Table 2a'!$X$16+'Table 2a'!$X$17,FALSE)</f>
        <v>4375</v>
      </c>
      <c r="H125" s="120">
        <f>VLOOKUP($B125,'No Self Assessment feeder'!$C$658:$CW$788,7+'Table 2a'!$X$16+'Table 2a'!$X$17,FALSE)</f>
        <v>7.2</v>
      </c>
      <c r="I125" s="120">
        <f>VLOOKUP($B125,'No Self Assessment feeder'!$C$658:$CW$788,8+'Table 2a'!$X$16+'Table 2a'!$X$17,FALSE)</f>
        <v>9.6999999999999993</v>
      </c>
      <c r="J125" s="120">
        <f>VLOOKUP($B125,'No Self Assessment feeder'!$C$658:$CW$788,9+'Table 2a'!$X$16+'Table 2a'!$X$17,FALSE)</f>
        <v>63.8</v>
      </c>
      <c r="K125" s="120">
        <f>VLOOKUP($B125,'No Self Assessment feeder'!$C$658:$CW$788,10+'Table 2a'!$X$16+'Table 2a'!$X$17,FALSE)</f>
        <v>77.7</v>
      </c>
      <c r="L125" s="127">
        <f>VLOOKUP($B125,'No Self Assessment feeder'!$C$658:$CW$788,11+'Table 2a'!$X$16+'Table 2a'!$X$17,FALSE)</f>
        <v>83.1</v>
      </c>
      <c r="M125" s="27"/>
      <c r="N125" s="25"/>
      <c r="O125" s="32"/>
    </row>
    <row r="126" spans="1:15" s="4" customFormat="1" ht="14.25" customHeight="1" x14ac:dyDescent="0.2">
      <c r="A126" s="152" t="s">
        <v>240</v>
      </c>
      <c r="B126" s="66">
        <v>10007157</v>
      </c>
      <c r="C126" s="66" t="s">
        <v>494</v>
      </c>
      <c r="D126" s="162" t="s">
        <v>241</v>
      </c>
      <c r="E126" s="142">
        <f>VLOOKUP($B126,'No Self Assessment feeder'!$C$658:$CW$788,4+'Table 2a'!$X$16+'Table 2a'!$X$17,FALSE)</f>
        <v>3765</v>
      </c>
      <c r="F126" s="120">
        <f>VLOOKUP($B126,'No Self Assessment feeder'!$C$658:$CW$788,5+'Table 2a'!$X$16+'Table 2a'!$X$17,FALSE)</f>
        <v>1.5</v>
      </c>
      <c r="G126" s="79">
        <f>VLOOKUP($B126,'No Self Assessment feeder'!$C$658:$CW$788,6+'Table 2a'!$X$16+'Table 2a'!$X$17,FALSE)</f>
        <v>3705</v>
      </c>
      <c r="H126" s="120">
        <f>VLOOKUP($B126,'No Self Assessment feeder'!$C$658:$CW$788,7+'Table 2a'!$X$16+'Table 2a'!$X$17,FALSE)</f>
        <v>6.6</v>
      </c>
      <c r="I126" s="120">
        <f>VLOOKUP($B126,'No Self Assessment feeder'!$C$658:$CW$788,8+'Table 2a'!$X$16+'Table 2a'!$X$17,FALSE)</f>
        <v>9.3000000000000007</v>
      </c>
      <c r="J126" s="120">
        <f>VLOOKUP($B126,'No Self Assessment feeder'!$C$658:$CW$788,9+'Table 2a'!$X$16+'Table 2a'!$X$17,FALSE)</f>
        <v>48.3</v>
      </c>
      <c r="K126" s="120">
        <f>VLOOKUP($B126,'No Self Assessment feeder'!$C$658:$CW$788,10+'Table 2a'!$X$16+'Table 2a'!$X$17,FALSE)</f>
        <v>69.8</v>
      </c>
      <c r="L126" s="127">
        <f>VLOOKUP($B126,'No Self Assessment feeder'!$C$658:$CW$788,11+'Table 2a'!$X$16+'Table 2a'!$X$17,FALSE)</f>
        <v>84.1</v>
      </c>
      <c r="M126" s="27"/>
      <c r="N126" s="25"/>
      <c r="O126" s="32"/>
    </row>
    <row r="127" spans="1:15" s="4" customFormat="1" ht="14.25" customHeight="1" x14ac:dyDescent="0.2">
      <c r="A127" s="152" t="s">
        <v>242</v>
      </c>
      <c r="B127" s="66">
        <v>10006022</v>
      </c>
      <c r="C127" s="66" t="s">
        <v>495</v>
      </c>
      <c r="D127" s="162" t="s">
        <v>243</v>
      </c>
      <c r="E127" s="142">
        <f>VLOOKUP($B127,'No Self Assessment feeder'!$C$658:$CW$788,4+'Table 2a'!$X$16+'Table 2a'!$X$17,FALSE)</f>
        <v>1720</v>
      </c>
      <c r="F127" s="120">
        <f>VLOOKUP($B127,'No Self Assessment feeder'!$C$658:$CW$788,5+'Table 2a'!$X$16+'Table 2a'!$X$17,FALSE)</f>
        <v>2.4</v>
      </c>
      <c r="G127" s="79">
        <f>VLOOKUP($B127,'No Self Assessment feeder'!$C$658:$CW$788,6+'Table 2a'!$X$16+'Table 2a'!$X$17,FALSE)</f>
        <v>1675</v>
      </c>
      <c r="H127" s="120">
        <f>VLOOKUP($B127,'No Self Assessment feeder'!$C$658:$CW$788,7+'Table 2a'!$X$16+'Table 2a'!$X$17,FALSE)</f>
        <v>8.9</v>
      </c>
      <c r="I127" s="120">
        <f>VLOOKUP($B127,'No Self Assessment feeder'!$C$658:$CW$788,8+'Table 2a'!$X$16+'Table 2a'!$X$17,FALSE)</f>
        <v>14</v>
      </c>
      <c r="J127" s="120">
        <f>VLOOKUP($B127,'No Self Assessment feeder'!$C$658:$CW$788,9+'Table 2a'!$X$16+'Table 2a'!$X$17,FALSE)</f>
        <v>67.5</v>
      </c>
      <c r="K127" s="120">
        <f>VLOOKUP($B127,'No Self Assessment feeder'!$C$658:$CW$788,10+'Table 2a'!$X$16+'Table 2a'!$X$17,FALSE)</f>
        <v>73.2</v>
      </c>
      <c r="L127" s="127">
        <f>VLOOKUP($B127,'No Self Assessment feeder'!$C$658:$CW$788,11+'Table 2a'!$X$16+'Table 2a'!$X$17,FALSE)</f>
        <v>77.099999999999994</v>
      </c>
      <c r="M127" s="27"/>
      <c r="N127" s="25"/>
      <c r="O127" s="32"/>
    </row>
    <row r="128" spans="1:15" s="4" customFormat="1" ht="14.25" customHeight="1" x14ac:dyDescent="0.2">
      <c r="A128" s="152" t="s">
        <v>244</v>
      </c>
      <c r="B128" s="66">
        <v>10007158</v>
      </c>
      <c r="C128" s="66" t="s">
        <v>495</v>
      </c>
      <c r="D128" s="162" t="s">
        <v>245</v>
      </c>
      <c r="E128" s="142">
        <f>VLOOKUP($B128,'No Self Assessment feeder'!$C$658:$CW$788,4+'Table 2a'!$X$16+'Table 2a'!$X$17,FALSE)</f>
        <v>3235</v>
      </c>
      <c r="F128" s="120">
        <f>VLOOKUP($B128,'No Self Assessment feeder'!$C$658:$CW$788,5+'Table 2a'!$X$16+'Table 2a'!$X$17,FALSE)</f>
        <v>2.2999999999999998</v>
      </c>
      <c r="G128" s="79">
        <f>VLOOKUP($B128,'No Self Assessment feeder'!$C$658:$CW$788,6+'Table 2a'!$X$16+'Table 2a'!$X$17,FALSE)</f>
        <v>3160</v>
      </c>
      <c r="H128" s="120">
        <f>VLOOKUP($B128,'No Self Assessment feeder'!$C$658:$CW$788,7+'Table 2a'!$X$16+'Table 2a'!$X$17,FALSE)</f>
        <v>8.8000000000000007</v>
      </c>
      <c r="I128" s="120">
        <f>VLOOKUP($B128,'No Self Assessment feeder'!$C$658:$CW$788,8+'Table 2a'!$X$16+'Table 2a'!$X$17,FALSE)</f>
        <v>9.1</v>
      </c>
      <c r="J128" s="120">
        <f>VLOOKUP($B128,'No Self Assessment feeder'!$C$658:$CW$788,9+'Table 2a'!$X$16+'Table 2a'!$X$17,FALSE)</f>
        <v>54.8</v>
      </c>
      <c r="K128" s="120">
        <f>VLOOKUP($B128,'No Self Assessment feeder'!$C$658:$CW$788,10+'Table 2a'!$X$16+'Table 2a'!$X$17,FALSE)</f>
        <v>71.8</v>
      </c>
      <c r="L128" s="127">
        <f>VLOOKUP($B128,'No Self Assessment feeder'!$C$658:$CW$788,11+'Table 2a'!$X$16+'Table 2a'!$X$17,FALSE)</f>
        <v>82.1</v>
      </c>
      <c r="M128" s="27"/>
      <c r="N128" s="25"/>
      <c r="O128" s="32"/>
    </row>
    <row r="129" spans="1:15" s="4" customFormat="1" ht="14.25" customHeight="1" x14ac:dyDescent="0.2">
      <c r="A129" s="152" t="s">
        <v>246</v>
      </c>
      <c r="B129" s="66">
        <v>10006299</v>
      </c>
      <c r="C129" s="66" t="s">
        <v>489</v>
      </c>
      <c r="D129" s="162" t="s">
        <v>247</v>
      </c>
      <c r="E129" s="142">
        <f>VLOOKUP($B129,'No Self Assessment feeder'!$C$658:$CW$788,4+'Table 2a'!$X$16+'Table 2a'!$X$17,FALSE)</f>
        <v>2110</v>
      </c>
      <c r="F129" s="120">
        <f>VLOOKUP($B129,'No Self Assessment feeder'!$C$658:$CW$788,5+'Table 2a'!$X$16+'Table 2a'!$X$17,FALSE)</f>
        <v>2.5</v>
      </c>
      <c r="G129" s="79">
        <f>VLOOKUP($B129,'No Self Assessment feeder'!$C$658:$CW$788,6+'Table 2a'!$X$16+'Table 2a'!$X$17,FALSE)</f>
        <v>2060</v>
      </c>
      <c r="H129" s="120">
        <f>VLOOKUP($B129,'No Self Assessment feeder'!$C$658:$CW$788,7+'Table 2a'!$X$16+'Table 2a'!$X$17,FALSE)</f>
        <v>7</v>
      </c>
      <c r="I129" s="120">
        <f>VLOOKUP($B129,'No Self Assessment feeder'!$C$658:$CW$788,8+'Table 2a'!$X$16+'Table 2a'!$X$17,FALSE)</f>
        <v>12</v>
      </c>
      <c r="J129" s="120">
        <f>VLOOKUP($B129,'No Self Assessment feeder'!$C$658:$CW$788,9+'Table 2a'!$X$16+'Table 2a'!$X$17,FALSE)</f>
        <v>60.9</v>
      </c>
      <c r="K129" s="120">
        <f>VLOOKUP($B129,'No Self Assessment feeder'!$C$658:$CW$788,10+'Table 2a'!$X$16+'Table 2a'!$X$17,FALSE)</f>
        <v>73.8</v>
      </c>
      <c r="L129" s="127">
        <f>VLOOKUP($B129,'No Self Assessment feeder'!$C$658:$CW$788,11+'Table 2a'!$X$16+'Table 2a'!$X$17,FALSE)</f>
        <v>80.900000000000006</v>
      </c>
      <c r="M129" s="27"/>
      <c r="N129" s="25"/>
      <c r="O129" s="32"/>
    </row>
    <row r="130" spans="1:15" s="4" customFormat="1" ht="14.25" customHeight="1" x14ac:dyDescent="0.2">
      <c r="A130" s="152" t="s">
        <v>248</v>
      </c>
      <c r="B130" s="66">
        <v>10037449</v>
      </c>
      <c r="C130" s="66" t="s">
        <v>490</v>
      </c>
      <c r="D130" s="162" t="s">
        <v>249</v>
      </c>
      <c r="E130" s="142">
        <f>VLOOKUP($B130,'No Self Assessment feeder'!$C$658:$CW$788,4+'Table 2a'!$X$16+'Table 2a'!$X$17,FALSE)</f>
        <v>660</v>
      </c>
      <c r="F130" s="120">
        <f>VLOOKUP($B130,'No Self Assessment feeder'!$C$658:$CW$788,5+'Table 2a'!$X$16+'Table 2a'!$X$17,FALSE)</f>
        <v>1.8</v>
      </c>
      <c r="G130" s="79">
        <f>VLOOKUP($B130,'No Self Assessment feeder'!$C$658:$CW$788,6+'Table 2a'!$X$16+'Table 2a'!$X$17,FALSE)</f>
        <v>650</v>
      </c>
      <c r="H130" s="120">
        <f>VLOOKUP($B130,'No Self Assessment feeder'!$C$658:$CW$788,7+'Table 2a'!$X$16+'Table 2a'!$X$17,FALSE)</f>
        <v>5.5</v>
      </c>
      <c r="I130" s="120">
        <f>VLOOKUP($B130,'No Self Assessment feeder'!$C$658:$CW$788,8+'Table 2a'!$X$16+'Table 2a'!$X$17,FALSE)</f>
        <v>6.5</v>
      </c>
      <c r="J130" s="120">
        <f>VLOOKUP($B130,'No Self Assessment feeder'!$C$658:$CW$788,9+'Table 2a'!$X$16+'Table 2a'!$X$17,FALSE)</f>
        <v>43.7</v>
      </c>
      <c r="K130" s="120">
        <f>VLOOKUP($B130,'No Self Assessment feeder'!$C$658:$CW$788,10+'Table 2a'!$X$16+'Table 2a'!$X$17,FALSE)</f>
        <v>80.2</v>
      </c>
      <c r="L130" s="127">
        <f>VLOOKUP($B130,'No Self Assessment feeder'!$C$658:$CW$788,11+'Table 2a'!$X$16+'Table 2a'!$X$17,FALSE)</f>
        <v>88</v>
      </c>
      <c r="M130" s="27"/>
      <c r="N130" s="25"/>
      <c r="O130" s="32"/>
    </row>
    <row r="131" spans="1:15" s="4" customFormat="1" ht="14.25" customHeight="1" x14ac:dyDescent="0.2">
      <c r="A131" s="152" t="s">
        <v>250</v>
      </c>
      <c r="B131" s="66">
        <v>10014001</v>
      </c>
      <c r="C131" s="66" t="s">
        <v>488</v>
      </c>
      <c r="D131" s="162" t="s">
        <v>251</v>
      </c>
      <c r="E131" s="142">
        <f>VLOOKUP($B131,'No Self Assessment feeder'!$C$658:$CW$788,4+'Table 2a'!$X$16+'Table 2a'!$X$17,FALSE)</f>
        <v>520</v>
      </c>
      <c r="F131" s="120">
        <f>VLOOKUP($B131,'No Self Assessment feeder'!$C$658:$CW$788,5+'Table 2a'!$X$16+'Table 2a'!$X$17,FALSE)</f>
        <v>2.5</v>
      </c>
      <c r="G131" s="79">
        <f>VLOOKUP($B131,'No Self Assessment feeder'!$C$658:$CW$788,6+'Table 2a'!$X$16+'Table 2a'!$X$17,FALSE)</f>
        <v>505</v>
      </c>
      <c r="H131" s="120">
        <f>VLOOKUP($B131,'No Self Assessment feeder'!$C$658:$CW$788,7+'Table 2a'!$X$16+'Table 2a'!$X$17,FALSE)</f>
        <v>10.9</v>
      </c>
      <c r="I131" s="120">
        <f>VLOOKUP($B131,'No Self Assessment feeder'!$C$658:$CW$788,8+'Table 2a'!$X$16+'Table 2a'!$X$17,FALSE)</f>
        <v>11.3</v>
      </c>
      <c r="J131" s="120">
        <f>VLOOKUP($B131,'No Self Assessment feeder'!$C$658:$CW$788,9+'Table 2a'!$X$16+'Table 2a'!$X$17,FALSE)</f>
        <v>60.6</v>
      </c>
      <c r="K131" s="120">
        <f>VLOOKUP($B131,'No Self Assessment feeder'!$C$658:$CW$788,10+'Table 2a'!$X$16+'Table 2a'!$X$17,FALSE)</f>
        <v>72.3</v>
      </c>
      <c r="L131" s="127">
        <f>VLOOKUP($B131,'No Self Assessment feeder'!$C$658:$CW$788,11+'Table 2a'!$X$16+'Table 2a'!$X$17,FALSE)</f>
        <v>77.8</v>
      </c>
      <c r="M131" s="27"/>
      <c r="N131" s="25"/>
      <c r="O131" s="32"/>
    </row>
    <row r="132" spans="1:15" s="4" customFormat="1" ht="14.25" customHeight="1" x14ac:dyDescent="0.2">
      <c r="A132" s="152" t="s">
        <v>252</v>
      </c>
      <c r="B132" s="66">
        <v>10007159</v>
      </c>
      <c r="C132" s="66" t="s">
        <v>496</v>
      </c>
      <c r="D132" s="162" t="s">
        <v>253</v>
      </c>
      <c r="E132" s="142">
        <f>VLOOKUP($B132,'No Self Assessment feeder'!$C$658:$CW$788,4+'Table 2a'!$X$16+'Table 2a'!$X$17,FALSE)</f>
        <v>2020</v>
      </c>
      <c r="F132" s="120">
        <f>VLOOKUP($B132,'No Self Assessment feeder'!$C$658:$CW$788,5+'Table 2a'!$X$16+'Table 2a'!$X$17,FALSE)</f>
        <v>3.7</v>
      </c>
      <c r="G132" s="79">
        <f>VLOOKUP($B132,'No Self Assessment feeder'!$C$658:$CW$788,6+'Table 2a'!$X$16+'Table 2a'!$X$17,FALSE)</f>
        <v>1945</v>
      </c>
      <c r="H132" s="120">
        <f>VLOOKUP($B132,'No Self Assessment feeder'!$C$658:$CW$788,7+'Table 2a'!$X$16+'Table 2a'!$X$17,FALSE)</f>
        <v>8.1</v>
      </c>
      <c r="I132" s="120">
        <f>VLOOKUP($B132,'No Self Assessment feeder'!$C$658:$CW$788,8+'Table 2a'!$X$16+'Table 2a'!$X$17,FALSE)</f>
        <v>10.4</v>
      </c>
      <c r="J132" s="120">
        <f>VLOOKUP($B132,'No Self Assessment feeder'!$C$658:$CW$788,9+'Table 2a'!$X$16+'Table 2a'!$X$17,FALSE)</f>
        <v>59.6</v>
      </c>
      <c r="K132" s="120">
        <f>VLOOKUP($B132,'No Self Assessment feeder'!$C$658:$CW$788,10+'Table 2a'!$X$16+'Table 2a'!$X$17,FALSE)</f>
        <v>74.7</v>
      </c>
      <c r="L132" s="127">
        <f>VLOOKUP($B132,'No Self Assessment feeder'!$C$658:$CW$788,11+'Table 2a'!$X$16+'Table 2a'!$X$17,FALSE)</f>
        <v>81.599999999999994</v>
      </c>
      <c r="M132" s="27"/>
      <c r="N132" s="25"/>
      <c r="O132" s="32"/>
    </row>
    <row r="133" spans="1:15" s="4" customFormat="1" ht="14.25" customHeight="1" x14ac:dyDescent="0.2">
      <c r="A133" s="152" t="s">
        <v>254</v>
      </c>
      <c r="B133" s="66">
        <v>10007160</v>
      </c>
      <c r="C133" s="66" t="s">
        <v>495</v>
      </c>
      <c r="D133" s="162" t="s">
        <v>255</v>
      </c>
      <c r="E133" s="142">
        <f>VLOOKUP($B133,'No Self Assessment feeder'!$C$658:$CW$788,4+'Table 2a'!$X$16+'Table 2a'!$X$17,FALSE)</f>
        <v>1305</v>
      </c>
      <c r="F133" s="120">
        <f>VLOOKUP($B133,'No Self Assessment feeder'!$C$658:$CW$788,5+'Table 2a'!$X$16+'Table 2a'!$X$17,FALSE)</f>
        <v>3.1</v>
      </c>
      <c r="G133" s="79">
        <f>VLOOKUP($B133,'No Self Assessment feeder'!$C$658:$CW$788,6+'Table 2a'!$X$16+'Table 2a'!$X$17,FALSE)</f>
        <v>1265</v>
      </c>
      <c r="H133" s="120">
        <f>VLOOKUP($B133,'No Self Assessment feeder'!$C$658:$CW$788,7+'Table 2a'!$X$16+'Table 2a'!$X$17,FALSE)</f>
        <v>9.3000000000000007</v>
      </c>
      <c r="I133" s="120">
        <f>VLOOKUP($B133,'No Self Assessment feeder'!$C$658:$CW$788,8+'Table 2a'!$X$16+'Table 2a'!$X$17,FALSE)</f>
        <v>8</v>
      </c>
      <c r="J133" s="120">
        <f>VLOOKUP($B133,'No Self Assessment feeder'!$C$658:$CW$788,9+'Table 2a'!$X$16+'Table 2a'!$X$17,FALSE)</f>
        <v>55.5</v>
      </c>
      <c r="K133" s="120">
        <f>VLOOKUP($B133,'No Self Assessment feeder'!$C$658:$CW$788,10+'Table 2a'!$X$16+'Table 2a'!$X$17,FALSE)</f>
        <v>72.5</v>
      </c>
      <c r="L133" s="127">
        <f>VLOOKUP($B133,'No Self Assessment feeder'!$C$658:$CW$788,11+'Table 2a'!$X$16+'Table 2a'!$X$17,FALSE)</f>
        <v>82.7</v>
      </c>
      <c r="M133" s="27"/>
      <c r="N133" s="25"/>
      <c r="O133" s="32"/>
    </row>
    <row r="134" spans="1:15" s="4" customFormat="1" ht="14.25" customHeight="1" x14ac:dyDescent="0.2">
      <c r="A134" s="152" t="s">
        <v>256</v>
      </c>
      <c r="B134" s="66">
        <v>10007806</v>
      </c>
      <c r="C134" s="66" t="s">
        <v>495</v>
      </c>
      <c r="D134" s="162" t="s">
        <v>257</v>
      </c>
      <c r="E134" s="142">
        <f>VLOOKUP($B134,'No Self Assessment feeder'!$C$658:$CW$788,4+'Table 2a'!$X$16+'Table 2a'!$X$17,FALSE)</f>
        <v>1885</v>
      </c>
      <c r="F134" s="120">
        <f>VLOOKUP($B134,'No Self Assessment feeder'!$C$658:$CW$788,5+'Table 2a'!$X$16+'Table 2a'!$X$17,FALSE)</f>
        <v>1.5</v>
      </c>
      <c r="G134" s="79">
        <f>VLOOKUP($B134,'No Self Assessment feeder'!$C$658:$CW$788,6+'Table 2a'!$X$16+'Table 2a'!$X$17,FALSE)</f>
        <v>1860</v>
      </c>
      <c r="H134" s="120">
        <f>VLOOKUP($B134,'No Self Assessment feeder'!$C$658:$CW$788,7+'Table 2a'!$X$16+'Table 2a'!$X$17,FALSE)</f>
        <v>6.9</v>
      </c>
      <c r="I134" s="120">
        <f>VLOOKUP($B134,'No Self Assessment feeder'!$C$658:$CW$788,8+'Table 2a'!$X$16+'Table 2a'!$X$17,FALSE)</f>
        <v>13.2</v>
      </c>
      <c r="J134" s="120">
        <f>VLOOKUP($B134,'No Self Assessment feeder'!$C$658:$CW$788,9+'Table 2a'!$X$16+'Table 2a'!$X$17,FALSE)</f>
        <v>51.4</v>
      </c>
      <c r="K134" s="120">
        <f>VLOOKUP($B134,'No Self Assessment feeder'!$C$658:$CW$788,10+'Table 2a'!$X$16+'Table 2a'!$X$17,FALSE)</f>
        <v>68.2</v>
      </c>
      <c r="L134" s="127">
        <f>VLOOKUP($B134,'No Self Assessment feeder'!$C$658:$CW$788,11+'Table 2a'!$X$16+'Table 2a'!$X$17,FALSE)</f>
        <v>79.900000000000006</v>
      </c>
      <c r="M134" s="27"/>
      <c r="N134" s="25"/>
      <c r="O134" s="32"/>
    </row>
    <row r="135" spans="1:15" s="4" customFormat="1" ht="14.25" customHeight="1" x14ac:dyDescent="0.2">
      <c r="A135" s="152" t="s">
        <v>258</v>
      </c>
      <c r="B135" s="66">
        <v>10007161</v>
      </c>
      <c r="C135" s="66" t="s">
        <v>496</v>
      </c>
      <c r="D135" s="162" t="s">
        <v>259</v>
      </c>
      <c r="E135" s="142">
        <f>VLOOKUP($B135,'No Self Assessment feeder'!$C$658:$CW$788,4+'Table 2a'!$X$16+'Table 2a'!$X$17,FALSE)</f>
        <v>2090</v>
      </c>
      <c r="F135" s="120">
        <f>VLOOKUP($B135,'No Self Assessment feeder'!$C$658:$CW$788,5+'Table 2a'!$X$16+'Table 2a'!$X$17,FALSE)</f>
        <v>2.5</v>
      </c>
      <c r="G135" s="79">
        <f>VLOOKUP($B135,'No Self Assessment feeder'!$C$658:$CW$788,6+'Table 2a'!$X$16+'Table 2a'!$X$17,FALSE)</f>
        <v>2035</v>
      </c>
      <c r="H135" s="120">
        <f>VLOOKUP($B135,'No Self Assessment feeder'!$C$658:$CW$788,7+'Table 2a'!$X$16+'Table 2a'!$X$17,FALSE)</f>
        <v>6.5</v>
      </c>
      <c r="I135" s="120">
        <f>VLOOKUP($B135,'No Self Assessment feeder'!$C$658:$CW$788,8+'Table 2a'!$X$16+'Table 2a'!$X$17,FALSE)</f>
        <v>9.6</v>
      </c>
      <c r="J135" s="120">
        <f>VLOOKUP($B135,'No Self Assessment feeder'!$C$658:$CW$788,9+'Table 2a'!$X$16+'Table 2a'!$X$17,FALSE)</f>
        <v>54.1</v>
      </c>
      <c r="K135" s="120">
        <f>VLOOKUP($B135,'No Self Assessment feeder'!$C$658:$CW$788,10+'Table 2a'!$X$16+'Table 2a'!$X$17,FALSE)</f>
        <v>76</v>
      </c>
      <c r="L135" s="127">
        <f>VLOOKUP($B135,'No Self Assessment feeder'!$C$658:$CW$788,11+'Table 2a'!$X$16+'Table 2a'!$X$17,FALSE)</f>
        <v>83.9</v>
      </c>
      <c r="M135" s="27"/>
      <c r="N135" s="25"/>
      <c r="O135" s="32"/>
    </row>
    <row r="136" spans="1:15" s="4" customFormat="1" ht="14.25" customHeight="1" x14ac:dyDescent="0.2">
      <c r="A136" s="153" t="s">
        <v>260</v>
      </c>
      <c r="B136" s="82">
        <v>10008017</v>
      </c>
      <c r="C136" s="82" t="s">
        <v>491</v>
      </c>
      <c r="D136" s="170" t="s">
        <v>524</v>
      </c>
      <c r="E136" s="146">
        <f>VLOOKUP($B136,'No Self Assessment feeder'!$C$658:$CW$788,4+'Table 2a'!$X$16+'Table 2a'!$X$17,FALSE)</f>
        <v>115</v>
      </c>
      <c r="F136" s="121">
        <f>VLOOKUP($B136,'No Self Assessment feeder'!$C$658:$CW$788,5+'Table 2a'!$X$16+'Table 2a'!$X$17,FALSE)</f>
        <v>0.9</v>
      </c>
      <c r="G136" s="83">
        <f>VLOOKUP($B136,'No Self Assessment feeder'!$C$658:$CW$788,6+'Table 2a'!$X$16+'Table 2a'!$X$17,FALSE)</f>
        <v>115</v>
      </c>
      <c r="H136" s="121">
        <f>VLOOKUP($B136,'No Self Assessment feeder'!$C$658:$CW$788,7+'Table 2a'!$X$16+'Table 2a'!$X$17,FALSE)</f>
        <v>15.5</v>
      </c>
      <c r="I136" s="121">
        <f>VLOOKUP($B136,'No Self Assessment feeder'!$C$658:$CW$788,8+'Table 2a'!$X$16+'Table 2a'!$X$17,FALSE)</f>
        <v>11.2</v>
      </c>
      <c r="J136" s="121">
        <f>VLOOKUP($B136,'No Self Assessment feeder'!$C$658:$CW$788,9+'Table 2a'!$X$16+'Table 2a'!$X$17,FALSE)</f>
        <v>33.6</v>
      </c>
      <c r="K136" s="121">
        <f>VLOOKUP($B136,'No Self Assessment feeder'!$C$658:$CW$788,10+'Table 2a'!$X$16+'Table 2a'!$X$17,FALSE)</f>
        <v>58.6</v>
      </c>
      <c r="L136" s="147">
        <f>VLOOKUP($B136,'No Self Assessment feeder'!$C$658:$CW$788,11+'Table 2a'!$X$16+'Table 2a'!$X$17,FALSE)</f>
        <v>73.3</v>
      </c>
      <c r="M136" s="27"/>
      <c r="N136" s="25"/>
      <c r="O136" s="32"/>
    </row>
    <row r="137" spans="1:15" s="4" customFormat="1" ht="14.25" customHeight="1" x14ac:dyDescent="0.2">
      <c r="A137" s="152" t="s">
        <v>262</v>
      </c>
      <c r="B137" s="66">
        <v>10007784</v>
      </c>
      <c r="C137" s="66" t="s">
        <v>491</v>
      </c>
      <c r="D137" s="162" t="s">
        <v>433</v>
      </c>
      <c r="E137" s="142">
        <f>VLOOKUP($B137,'No Self Assessment feeder'!$C$658:$CW$788,4+'Table 2a'!$X$16+'Table 2a'!$X$17,FALSE)</f>
        <v>2520</v>
      </c>
      <c r="F137" s="120">
        <f>VLOOKUP($B137,'No Self Assessment feeder'!$C$658:$CW$788,5+'Table 2a'!$X$16+'Table 2a'!$X$17,FALSE)</f>
        <v>2.2000000000000002</v>
      </c>
      <c r="G137" s="79">
        <f>VLOOKUP($B137,'No Self Assessment feeder'!$C$658:$CW$788,6+'Table 2a'!$X$16+'Table 2a'!$X$17,FALSE)</f>
        <v>2465</v>
      </c>
      <c r="H137" s="120">
        <f>VLOOKUP($B137,'No Self Assessment feeder'!$C$658:$CW$788,7+'Table 2a'!$X$16+'Table 2a'!$X$17,FALSE)</f>
        <v>8</v>
      </c>
      <c r="I137" s="120">
        <f>VLOOKUP($B137,'No Self Assessment feeder'!$C$658:$CW$788,8+'Table 2a'!$X$16+'Table 2a'!$X$17,FALSE)</f>
        <v>9.6999999999999993</v>
      </c>
      <c r="J137" s="120">
        <f>VLOOKUP($B137,'No Self Assessment feeder'!$C$658:$CW$788,9+'Table 2a'!$X$16+'Table 2a'!$X$17,FALSE)</f>
        <v>43</v>
      </c>
      <c r="K137" s="120">
        <f>VLOOKUP($B137,'No Self Assessment feeder'!$C$658:$CW$788,10+'Table 2a'!$X$16+'Table 2a'!$X$17,FALSE)</f>
        <v>60.6</v>
      </c>
      <c r="L137" s="127">
        <f>VLOOKUP($B137,'No Self Assessment feeder'!$C$658:$CW$788,11+'Table 2a'!$X$16+'Table 2a'!$X$17,FALSE)</f>
        <v>82.3</v>
      </c>
      <c r="M137" s="27"/>
      <c r="N137" s="25"/>
      <c r="O137" s="32"/>
    </row>
    <row r="138" spans="1:15" s="4" customFormat="1" ht="14.25" customHeight="1" x14ac:dyDescent="0.2">
      <c r="A138" s="152" t="s">
        <v>264</v>
      </c>
      <c r="B138" s="66">
        <v>10007163</v>
      </c>
      <c r="C138" s="66" t="s">
        <v>489</v>
      </c>
      <c r="D138" s="162" t="s">
        <v>265</v>
      </c>
      <c r="E138" s="142">
        <f>VLOOKUP($B138,'No Self Assessment feeder'!$C$658:$CW$788,4+'Table 2a'!$X$16+'Table 2a'!$X$17,FALSE)</f>
        <v>2410</v>
      </c>
      <c r="F138" s="120">
        <f>VLOOKUP($B138,'No Self Assessment feeder'!$C$658:$CW$788,5+'Table 2a'!$X$16+'Table 2a'!$X$17,FALSE)</f>
        <v>1.2</v>
      </c>
      <c r="G138" s="79">
        <f>VLOOKUP($B138,'No Self Assessment feeder'!$C$658:$CW$788,6+'Table 2a'!$X$16+'Table 2a'!$X$17,FALSE)</f>
        <v>2380</v>
      </c>
      <c r="H138" s="120">
        <f>VLOOKUP($B138,'No Self Assessment feeder'!$C$658:$CW$788,7+'Table 2a'!$X$16+'Table 2a'!$X$17,FALSE)</f>
        <v>7.5</v>
      </c>
      <c r="I138" s="120">
        <f>VLOOKUP($B138,'No Self Assessment feeder'!$C$658:$CW$788,8+'Table 2a'!$X$16+'Table 2a'!$X$17,FALSE)</f>
        <v>9.3000000000000007</v>
      </c>
      <c r="J138" s="120">
        <f>VLOOKUP($B138,'No Self Assessment feeder'!$C$658:$CW$788,9+'Table 2a'!$X$16+'Table 2a'!$X$17,FALSE)</f>
        <v>51.2</v>
      </c>
      <c r="K138" s="120">
        <f>VLOOKUP($B138,'No Self Assessment feeder'!$C$658:$CW$788,10+'Table 2a'!$X$16+'Table 2a'!$X$17,FALSE)</f>
        <v>69.7</v>
      </c>
      <c r="L138" s="127">
        <f>VLOOKUP($B138,'No Self Assessment feeder'!$C$658:$CW$788,11+'Table 2a'!$X$16+'Table 2a'!$X$17,FALSE)</f>
        <v>83.2</v>
      </c>
      <c r="M138" s="27"/>
      <c r="N138" s="25"/>
      <c r="O138" s="32"/>
    </row>
    <row r="139" spans="1:15" s="4" customFormat="1" ht="14.25" customHeight="1" x14ac:dyDescent="0.2">
      <c r="A139" s="152" t="s">
        <v>266</v>
      </c>
      <c r="B139" s="66">
        <v>10007164</v>
      </c>
      <c r="C139" s="66" t="s">
        <v>490</v>
      </c>
      <c r="D139" s="162" t="s">
        <v>267</v>
      </c>
      <c r="E139" s="142">
        <f>VLOOKUP($B139,'No Self Assessment feeder'!$C$658:$CW$788,4+'Table 2a'!$X$16+'Table 2a'!$X$17,FALSE)</f>
        <v>4185</v>
      </c>
      <c r="F139" s="120">
        <f>VLOOKUP($B139,'No Self Assessment feeder'!$C$658:$CW$788,5+'Table 2a'!$X$16+'Table 2a'!$X$17,FALSE)</f>
        <v>2.8</v>
      </c>
      <c r="G139" s="79">
        <f>VLOOKUP($B139,'No Self Assessment feeder'!$C$658:$CW$788,6+'Table 2a'!$X$16+'Table 2a'!$X$17,FALSE)</f>
        <v>4065</v>
      </c>
      <c r="H139" s="120">
        <f>VLOOKUP($B139,'No Self Assessment feeder'!$C$658:$CW$788,7+'Table 2a'!$X$16+'Table 2a'!$X$17,FALSE)</f>
        <v>8.1</v>
      </c>
      <c r="I139" s="120">
        <f>VLOOKUP($B139,'No Self Assessment feeder'!$C$658:$CW$788,8+'Table 2a'!$X$16+'Table 2a'!$X$17,FALSE)</f>
        <v>9.8000000000000007</v>
      </c>
      <c r="J139" s="120">
        <f>VLOOKUP($B139,'No Self Assessment feeder'!$C$658:$CW$788,9+'Table 2a'!$X$16+'Table 2a'!$X$17,FALSE)</f>
        <v>61.6</v>
      </c>
      <c r="K139" s="120">
        <f>VLOOKUP($B139,'No Self Assessment feeder'!$C$658:$CW$788,10+'Table 2a'!$X$16+'Table 2a'!$X$17,FALSE)</f>
        <v>75.2</v>
      </c>
      <c r="L139" s="127">
        <f>VLOOKUP($B139,'No Self Assessment feeder'!$C$658:$CW$788,11+'Table 2a'!$X$16+'Table 2a'!$X$17,FALSE)</f>
        <v>82.1</v>
      </c>
      <c r="M139" s="27"/>
      <c r="N139" s="25"/>
      <c r="O139" s="32"/>
    </row>
    <row r="140" spans="1:15" s="4" customFormat="1" ht="14.25" customHeight="1" x14ac:dyDescent="0.2">
      <c r="A140" s="152" t="s">
        <v>268</v>
      </c>
      <c r="B140" s="66">
        <v>10006566</v>
      </c>
      <c r="C140" s="66" t="s">
        <v>491</v>
      </c>
      <c r="D140" s="162" t="s">
        <v>269</v>
      </c>
      <c r="E140" s="142">
        <f>VLOOKUP($B140,'No Self Assessment feeder'!$C$658:$CW$788,4+'Table 2a'!$X$16+'Table 2a'!$X$17,FALSE)</f>
        <v>1320</v>
      </c>
      <c r="F140" s="120">
        <f>VLOOKUP($B140,'No Self Assessment feeder'!$C$658:$CW$788,5+'Table 2a'!$X$16+'Table 2a'!$X$17,FALSE)</f>
        <v>5.0999999999999996</v>
      </c>
      <c r="G140" s="79">
        <f>VLOOKUP($B140,'No Self Assessment feeder'!$C$658:$CW$788,6+'Table 2a'!$X$16+'Table 2a'!$X$17,FALSE)</f>
        <v>1250</v>
      </c>
      <c r="H140" s="120">
        <f>VLOOKUP($B140,'No Self Assessment feeder'!$C$658:$CW$788,7+'Table 2a'!$X$16+'Table 2a'!$X$17,FALSE)</f>
        <v>11.2</v>
      </c>
      <c r="I140" s="120">
        <f>VLOOKUP($B140,'No Self Assessment feeder'!$C$658:$CW$788,8+'Table 2a'!$X$16+'Table 2a'!$X$17,FALSE)</f>
        <v>14.7</v>
      </c>
      <c r="J140" s="120">
        <f>VLOOKUP($B140,'No Self Assessment feeder'!$C$658:$CW$788,9+'Table 2a'!$X$16+'Table 2a'!$X$17,FALSE)</f>
        <v>52.8</v>
      </c>
      <c r="K140" s="120">
        <f>VLOOKUP($B140,'No Self Assessment feeder'!$C$658:$CW$788,10+'Table 2a'!$X$16+'Table 2a'!$X$17,FALSE)</f>
        <v>66.2</v>
      </c>
      <c r="L140" s="127">
        <f>VLOOKUP($B140,'No Self Assessment feeder'!$C$658:$CW$788,11+'Table 2a'!$X$16+'Table 2a'!$X$17,FALSE)</f>
        <v>74.099999999999994</v>
      </c>
      <c r="M140" s="27"/>
      <c r="N140" s="25"/>
      <c r="O140" s="32"/>
    </row>
    <row r="141" spans="1:15" s="4" customFormat="1" ht="14.25" customHeight="1" x14ac:dyDescent="0.2">
      <c r="A141" s="152" t="s">
        <v>270</v>
      </c>
      <c r="B141" s="66">
        <v>10007165</v>
      </c>
      <c r="C141" s="66" t="s">
        <v>491</v>
      </c>
      <c r="D141" s="162" t="s">
        <v>271</v>
      </c>
      <c r="E141" s="142">
        <f>VLOOKUP($B141,'No Self Assessment feeder'!$C$658:$CW$788,4+'Table 2a'!$X$16+'Table 2a'!$X$17,FALSE)</f>
        <v>2750</v>
      </c>
      <c r="F141" s="120">
        <f>VLOOKUP($B141,'No Self Assessment feeder'!$C$658:$CW$788,5+'Table 2a'!$X$16+'Table 2a'!$X$17,FALSE)</f>
        <v>3.6</v>
      </c>
      <c r="G141" s="79">
        <f>VLOOKUP($B141,'No Self Assessment feeder'!$C$658:$CW$788,6+'Table 2a'!$X$16+'Table 2a'!$X$17,FALSE)</f>
        <v>2650</v>
      </c>
      <c r="H141" s="120">
        <f>VLOOKUP($B141,'No Self Assessment feeder'!$C$658:$CW$788,7+'Table 2a'!$X$16+'Table 2a'!$X$17,FALSE)</f>
        <v>11.1</v>
      </c>
      <c r="I141" s="120">
        <f>VLOOKUP($B141,'No Self Assessment feeder'!$C$658:$CW$788,8+'Table 2a'!$X$16+'Table 2a'!$X$17,FALSE)</f>
        <v>15.6</v>
      </c>
      <c r="J141" s="120">
        <f>VLOOKUP($B141,'No Self Assessment feeder'!$C$658:$CW$788,9+'Table 2a'!$X$16+'Table 2a'!$X$17,FALSE)</f>
        <v>56</v>
      </c>
      <c r="K141" s="120">
        <f>VLOOKUP($B141,'No Self Assessment feeder'!$C$658:$CW$788,10+'Table 2a'!$X$16+'Table 2a'!$X$17,FALSE)</f>
        <v>65.400000000000006</v>
      </c>
      <c r="L141" s="127">
        <f>VLOOKUP($B141,'No Self Assessment feeder'!$C$658:$CW$788,11+'Table 2a'!$X$16+'Table 2a'!$X$17,FALSE)</f>
        <v>73.3</v>
      </c>
      <c r="M141" s="27"/>
      <c r="N141" s="25"/>
      <c r="O141" s="32"/>
    </row>
    <row r="142" spans="1:15" s="4" customFormat="1" ht="14.25" customHeight="1" x14ac:dyDescent="0.2">
      <c r="A142" s="152" t="s">
        <v>272</v>
      </c>
      <c r="B142" s="66">
        <v>10003614</v>
      </c>
      <c r="C142" s="66" t="s">
        <v>495</v>
      </c>
      <c r="D142" s="162" t="s">
        <v>273</v>
      </c>
      <c r="E142" s="142">
        <f>VLOOKUP($B142,'No Self Assessment feeder'!$C$658:$CW$788,4+'Table 2a'!$X$16+'Table 2a'!$X$17,FALSE)</f>
        <v>995</v>
      </c>
      <c r="F142" s="120">
        <f>VLOOKUP($B142,'No Self Assessment feeder'!$C$658:$CW$788,5+'Table 2a'!$X$16+'Table 2a'!$X$17,FALSE)</f>
        <v>2.4</v>
      </c>
      <c r="G142" s="79">
        <f>VLOOKUP($B142,'No Self Assessment feeder'!$C$658:$CW$788,6+'Table 2a'!$X$16+'Table 2a'!$X$17,FALSE)</f>
        <v>975</v>
      </c>
      <c r="H142" s="120">
        <f>VLOOKUP($B142,'No Self Assessment feeder'!$C$658:$CW$788,7+'Table 2a'!$X$16+'Table 2a'!$X$17,FALSE)</f>
        <v>6.7</v>
      </c>
      <c r="I142" s="120">
        <f>VLOOKUP($B142,'No Self Assessment feeder'!$C$658:$CW$788,8+'Table 2a'!$X$16+'Table 2a'!$X$17,FALSE)</f>
        <v>10.1</v>
      </c>
      <c r="J142" s="120">
        <f>VLOOKUP($B142,'No Self Assessment feeder'!$C$658:$CW$788,9+'Table 2a'!$X$16+'Table 2a'!$X$17,FALSE)</f>
        <v>64.3</v>
      </c>
      <c r="K142" s="120">
        <f>VLOOKUP($B142,'No Self Assessment feeder'!$C$658:$CW$788,10+'Table 2a'!$X$16+'Table 2a'!$X$17,FALSE)</f>
        <v>77.2</v>
      </c>
      <c r="L142" s="127">
        <f>VLOOKUP($B142,'No Self Assessment feeder'!$C$658:$CW$788,11+'Table 2a'!$X$16+'Table 2a'!$X$17,FALSE)</f>
        <v>83.2</v>
      </c>
      <c r="M142" s="27"/>
      <c r="N142" s="25"/>
      <c r="O142" s="32"/>
    </row>
    <row r="143" spans="1:15" s="4" customFormat="1" ht="14.25" customHeight="1" x14ac:dyDescent="0.2">
      <c r="A143" s="152" t="s">
        <v>274</v>
      </c>
      <c r="B143" s="66">
        <v>10007166</v>
      </c>
      <c r="C143" s="66" t="s">
        <v>489</v>
      </c>
      <c r="D143" s="162" t="s">
        <v>275</v>
      </c>
      <c r="E143" s="142">
        <f>VLOOKUP($B143,'No Self Assessment feeder'!$C$658:$CW$788,4+'Table 2a'!$X$16+'Table 2a'!$X$17,FALSE)</f>
        <v>2700</v>
      </c>
      <c r="F143" s="120">
        <f>VLOOKUP($B143,'No Self Assessment feeder'!$C$658:$CW$788,5+'Table 2a'!$X$16+'Table 2a'!$X$17,FALSE)</f>
        <v>2.2999999999999998</v>
      </c>
      <c r="G143" s="79">
        <f>VLOOKUP($B143,'No Self Assessment feeder'!$C$658:$CW$788,6+'Table 2a'!$X$16+'Table 2a'!$X$17,FALSE)</f>
        <v>2640</v>
      </c>
      <c r="H143" s="120">
        <f>VLOOKUP($B143,'No Self Assessment feeder'!$C$658:$CW$788,7+'Table 2a'!$X$16+'Table 2a'!$X$17,FALSE)</f>
        <v>6.5</v>
      </c>
      <c r="I143" s="120">
        <f>VLOOKUP($B143,'No Self Assessment feeder'!$C$658:$CW$788,8+'Table 2a'!$X$16+'Table 2a'!$X$17,FALSE)</f>
        <v>10.9</v>
      </c>
      <c r="J143" s="120">
        <f>VLOOKUP($B143,'No Self Assessment feeder'!$C$658:$CW$788,9+'Table 2a'!$X$16+'Table 2a'!$X$17,FALSE)</f>
        <v>62.3</v>
      </c>
      <c r="K143" s="120">
        <f>VLOOKUP($B143,'No Self Assessment feeder'!$C$658:$CW$788,10+'Table 2a'!$X$16+'Table 2a'!$X$17,FALSE)</f>
        <v>76.3</v>
      </c>
      <c r="L143" s="127">
        <f>VLOOKUP($B143,'No Self Assessment feeder'!$C$658:$CW$788,11+'Table 2a'!$X$16+'Table 2a'!$X$17,FALSE)</f>
        <v>82.6</v>
      </c>
      <c r="M143" s="27"/>
      <c r="N143" s="25"/>
      <c r="O143" s="32"/>
    </row>
    <row r="144" spans="1:15" s="4" customFormat="1" ht="14.25" customHeight="1" x14ac:dyDescent="0.2">
      <c r="A144" s="152" t="s">
        <v>276</v>
      </c>
      <c r="B144" s="66">
        <v>10007139</v>
      </c>
      <c r="C144" s="66" t="s">
        <v>489</v>
      </c>
      <c r="D144" s="162" t="s">
        <v>277</v>
      </c>
      <c r="E144" s="142">
        <f>VLOOKUP($B144,'No Self Assessment feeder'!$C$658:$CW$788,4+'Table 2a'!$X$16+'Table 2a'!$X$17,FALSE)</f>
        <v>975</v>
      </c>
      <c r="F144" s="120">
        <f>VLOOKUP($B144,'No Self Assessment feeder'!$C$658:$CW$788,5+'Table 2a'!$X$16+'Table 2a'!$X$17,FALSE)</f>
        <v>2.9</v>
      </c>
      <c r="G144" s="79">
        <f>VLOOKUP($B144,'No Self Assessment feeder'!$C$658:$CW$788,6+'Table 2a'!$X$16+'Table 2a'!$X$17,FALSE)</f>
        <v>945</v>
      </c>
      <c r="H144" s="120">
        <f>VLOOKUP($B144,'No Self Assessment feeder'!$C$658:$CW$788,7+'Table 2a'!$X$16+'Table 2a'!$X$17,FALSE)</f>
        <v>8.6999999999999993</v>
      </c>
      <c r="I144" s="120">
        <f>VLOOKUP($B144,'No Self Assessment feeder'!$C$658:$CW$788,8+'Table 2a'!$X$16+'Table 2a'!$X$17,FALSE)</f>
        <v>8.9</v>
      </c>
      <c r="J144" s="120">
        <f>VLOOKUP($B144,'No Self Assessment feeder'!$C$658:$CW$788,9+'Table 2a'!$X$16+'Table 2a'!$X$17,FALSE)</f>
        <v>59.6</v>
      </c>
      <c r="K144" s="120">
        <f>VLOOKUP($B144,'No Self Assessment feeder'!$C$658:$CW$788,10+'Table 2a'!$X$16+'Table 2a'!$X$17,FALSE)</f>
        <v>76.7</v>
      </c>
      <c r="L144" s="127">
        <f>VLOOKUP($B144,'No Self Assessment feeder'!$C$658:$CW$788,11+'Table 2a'!$X$16+'Table 2a'!$X$17,FALSE)</f>
        <v>82.5</v>
      </c>
      <c r="M144" s="27"/>
      <c r="N144" s="25"/>
      <c r="O144" s="32"/>
    </row>
    <row r="145" spans="1:16" s="4" customFormat="1" ht="14.25" customHeight="1" x14ac:dyDescent="0.2">
      <c r="A145" s="152" t="s">
        <v>278</v>
      </c>
      <c r="B145" s="66">
        <v>10007657</v>
      </c>
      <c r="C145" s="66" t="s">
        <v>488</v>
      </c>
      <c r="D145" s="162" t="s">
        <v>279</v>
      </c>
      <c r="E145" s="142">
        <f>VLOOKUP($B145,'No Self Assessment feeder'!$C$658:$CW$788,4+'Table 2a'!$X$16+'Table 2a'!$X$17,FALSE)</f>
        <v>170</v>
      </c>
      <c r="F145" s="120">
        <f>VLOOKUP($B145,'No Self Assessment feeder'!$C$658:$CW$788,5+'Table 2a'!$X$16+'Table 2a'!$X$17,FALSE)</f>
        <v>1.8</v>
      </c>
      <c r="G145" s="79">
        <f>VLOOKUP($B145,'No Self Assessment feeder'!$C$658:$CW$788,6+'Table 2a'!$X$16+'Table 2a'!$X$17,FALSE)</f>
        <v>165</v>
      </c>
      <c r="H145" s="120">
        <f>VLOOKUP($B145,'No Self Assessment feeder'!$C$658:$CW$788,7+'Table 2a'!$X$16+'Table 2a'!$X$17,FALSE)</f>
        <v>13.3</v>
      </c>
      <c r="I145" s="120">
        <f>VLOOKUP($B145,'No Self Assessment feeder'!$C$658:$CW$788,8+'Table 2a'!$X$16+'Table 2a'!$X$17,FALSE)</f>
        <v>12.7</v>
      </c>
      <c r="J145" s="120">
        <f>VLOOKUP($B145,'No Self Assessment feeder'!$C$658:$CW$788,9+'Table 2a'!$X$16+'Table 2a'!$X$17,FALSE)</f>
        <v>61.2</v>
      </c>
      <c r="K145" s="120">
        <f>VLOOKUP($B145,'No Self Assessment feeder'!$C$658:$CW$788,10+'Table 2a'!$X$16+'Table 2a'!$X$17,FALSE)</f>
        <v>69.7</v>
      </c>
      <c r="L145" s="127">
        <f>VLOOKUP($B145,'No Self Assessment feeder'!$C$658:$CW$788,11+'Table 2a'!$X$16+'Table 2a'!$X$17,FALSE)</f>
        <v>73.900000000000006</v>
      </c>
      <c r="M145" s="27"/>
      <c r="N145" s="25"/>
      <c r="O145" s="32"/>
    </row>
    <row r="146" spans="1:16" s="4" customFormat="1" ht="14.25" customHeight="1" x14ac:dyDescent="0.2">
      <c r="A146" s="152" t="s">
        <v>280</v>
      </c>
      <c r="B146" s="66">
        <v>10007713</v>
      </c>
      <c r="C146" s="66" t="s">
        <v>494</v>
      </c>
      <c r="D146" s="162" t="s">
        <v>281</v>
      </c>
      <c r="E146" s="142">
        <f>VLOOKUP($B146,'No Self Assessment feeder'!$C$658:$CW$788,4+'Table 2a'!$X$16+'Table 2a'!$X$17,FALSE)</f>
        <v>1150</v>
      </c>
      <c r="F146" s="120">
        <f>VLOOKUP($B146,'No Self Assessment feeder'!$C$658:$CW$788,5+'Table 2a'!$X$16+'Table 2a'!$X$17,FALSE)</f>
        <v>2.2999999999999998</v>
      </c>
      <c r="G146" s="79">
        <f>VLOOKUP($B146,'No Self Assessment feeder'!$C$658:$CW$788,6+'Table 2a'!$X$16+'Table 2a'!$X$17,FALSE)</f>
        <v>1120</v>
      </c>
      <c r="H146" s="120">
        <f>VLOOKUP($B146,'No Self Assessment feeder'!$C$658:$CW$788,7+'Table 2a'!$X$16+'Table 2a'!$X$17,FALSE)</f>
        <v>5.8</v>
      </c>
      <c r="I146" s="120">
        <f>VLOOKUP($B146,'No Self Assessment feeder'!$C$658:$CW$788,8+'Table 2a'!$X$16+'Table 2a'!$X$17,FALSE)</f>
        <v>11</v>
      </c>
      <c r="J146" s="120">
        <f>VLOOKUP($B146,'No Self Assessment feeder'!$C$658:$CW$788,9+'Table 2a'!$X$16+'Table 2a'!$X$17,FALSE)</f>
        <v>62.9</v>
      </c>
      <c r="K146" s="120">
        <f>VLOOKUP($B146,'No Self Assessment feeder'!$C$658:$CW$788,10+'Table 2a'!$X$16+'Table 2a'!$X$17,FALSE)</f>
        <v>77.3</v>
      </c>
      <c r="L146" s="127">
        <f>VLOOKUP($B146,'No Self Assessment feeder'!$C$658:$CW$788,11+'Table 2a'!$X$16+'Table 2a'!$X$17,FALSE)</f>
        <v>83.2</v>
      </c>
      <c r="M146" s="27"/>
      <c r="N146" s="25"/>
      <c r="O146" s="32"/>
    </row>
    <row r="147" spans="1:16" s="4" customFormat="1" ht="13.5" customHeight="1" x14ac:dyDescent="0.2">
      <c r="A147" s="171" t="s">
        <v>282</v>
      </c>
      <c r="B147" s="165">
        <v>10007167</v>
      </c>
      <c r="C147" s="165" t="s">
        <v>494</v>
      </c>
      <c r="D147" s="166" t="s">
        <v>283</v>
      </c>
      <c r="E147" s="142">
        <f>VLOOKUP($B147,'No Self Assessment feeder'!$C$658:$CW$788,4+'Table 2a'!$X$16+'Table 2a'!$X$17,FALSE)</f>
        <v>1890</v>
      </c>
      <c r="F147" s="120">
        <f>VLOOKUP($B147,'No Self Assessment feeder'!$C$658:$CW$788,5+'Table 2a'!$X$16+'Table 2a'!$X$17,FALSE)</f>
        <v>1.2</v>
      </c>
      <c r="G147" s="79">
        <f>VLOOKUP($B147,'No Self Assessment feeder'!$C$658:$CW$788,6+'Table 2a'!$X$16+'Table 2a'!$X$17,FALSE)</f>
        <v>1865</v>
      </c>
      <c r="H147" s="120">
        <f>VLOOKUP($B147,'No Self Assessment feeder'!$C$658:$CW$788,7+'Table 2a'!$X$16+'Table 2a'!$X$17,FALSE)</f>
        <v>5.9</v>
      </c>
      <c r="I147" s="120">
        <f>VLOOKUP($B147,'No Self Assessment feeder'!$C$658:$CW$788,8+'Table 2a'!$X$16+'Table 2a'!$X$17,FALSE)</f>
        <v>10.1</v>
      </c>
      <c r="J147" s="120">
        <f>VLOOKUP($B147,'No Self Assessment feeder'!$C$658:$CW$788,9+'Table 2a'!$X$16+'Table 2a'!$X$17,FALSE)</f>
        <v>45.1</v>
      </c>
      <c r="K147" s="120">
        <f>VLOOKUP($B147,'No Self Assessment feeder'!$C$658:$CW$788,10+'Table 2a'!$X$16+'Table 2a'!$X$17,FALSE)</f>
        <v>66.7</v>
      </c>
      <c r="L147" s="127">
        <f>VLOOKUP($B147,'No Self Assessment feeder'!$C$658:$CW$788,11+'Table 2a'!$X$16+'Table 2a'!$X$17,FALSE)</f>
        <v>84</v>
      </c>
      <c r="M147" s="37"/>
      <c r="N147" s="25"/>
      <c r="O147" s="32"/>
    </row>
    <row r="148" spans="1:16" s="4" customFormat="1" ht="14.25" hidden="1" customHeight="1" x14ac:dyDescent="0.2">
      <c r="A148" s="65"/>
      <c r="B148" s="66"/>
      <c r="C148" s="66"/>
      <c r="D148" s="65"/>
      <c r="E148" s="81"/>
      <c r="F148" s="120"/>
      <c r="G148" s="79"/>
      <c r="H148" s="120"/>
      <c r="I148" s="120"/>
      <c r="J148" s="120"/>
      <c r="K148" s="120"/>
      <c r="L148" s="120"/>
      <c r="M148" s="37"/>
      <c r="N148" s="25"/>
      <c r="O148" s="32"/>
    </row>
    <row r="149" spans="1:16" s="4" customFormat="1" x14ac:dyDescent="0.2">
      <c r="A149" s="33"/>
      <c r="B149" s="33"/>
      <c r="C149" s="33"/>
      <c r="D149" s="33"/>
      <c r="E149" s="33"/>
      <c r="F149" s="34"/>
      <c r="G149" s="35"/>
      <c r="H149" s="35"/>
      <c r="I149" s="34"/>
      <c r="J149" s="34"/>
      <c r="K149" s="35"/>
      <c r="L149" s="138" t="s">
        <v>473</v>
      </c>
      <c r="M149" s="37"/>
      <c r="N149" s="37"/>
      <c r="O149" s="32"/>
    </row>
    <row r="150" spans="1:16" s="4" customFormat="1" ht="14.25" customHeight="1" x14ac:dyDescent="0.2">
      <c r="A150" s="2" t="s">
        <v>311</v>
      </c>
      <c r="B150" s="2"/>
      <c r="C150" s="2"/>
      <c r="D150" s="2"/>
      <c r="E150" s="2"/>
      <c r="F150" s="38"/>
      <c r="G150" s="37"/>
      <c r="H150" s="37"/>
      <c r="I150" s="38"/>
      <c r="J150" s="38"/>
      <c r="K150" s="37"/>
      <c r="L150" s="37"/>
      <c r="M150" s="37"/>
      <c r="N150" s="37"/>
      <c r="O150" s="32"/>
    </row>
    <row r="151" spans="1:16" s="4" customFormat="1" ht="23.25" customHeight="1" x14ac:dyDescent="0.2">
      <c r="A151" s="172" t="s">
        <v>312</v>
      </c>
      <c r="B151" s="172"/>
      <c r="C151" s="172"/>
      <c r="D151" s="172"/>
      <c r="E151" s="172"/>
      <c r="F151" s="172"/>
      <c r="G151" s="172"/>
      <c r="H151" s="172"/>
      <c r="I151" s="172"/>
      <c r="J151" s="172"/>
      <c r="K151" s="172"/>
      <c r="L151" s="172"/>
      <c r="M151" s="37"/>
      <c r="N151" s="37"/>
      <c r="O151" s="32"/>
    </row>
    <row r="152" spans="1:16" s="4" customFormat="1" x14ac:dyDescent="0.2">
      <c r="A152" s="39"/>
      <c r="B152" s="39"/>
      <c r="C152" s="39"/>
      <c r="D152" s="39"/>
      <c r="E152" s="39"/>
      <c r="F152" s="39"/>
      <c r="G152" s="39"/>
      <c r="H152" s="39"/>
      <c r="I152" s="39"/>
      <c r="J152" s="39"/>
      <c r="K152" s="39"/>
      <c r="L152" s="39"/>
      <c r="M152" s="37"/>
      <c r="N152" s="37"/>
      <c r="O152" s="32"/>
    </row>
    <row r="153" spans="1:16" s="4" customFormat="1" ht="31.5" customHeight="1" x14ac:dyDescent="0.2">
      <c r="A153" s="172" t="s">
        <v>478</v>
      </c>
      <c r="B153" s="172"/>
      <c r="C153" s="172"/>
      <c r="D153" s="172"/>
      <c r="E153" s="172"/>
      <c r="F153" s="172"/>
      <c r="G153" s="172"/>
      <c r="H153" s="172"/>
      <c r="I153" s="172"/>
      <c r="J153" s="172"/>
      <c r="K153" s="172"/>
      <c r="L153" s="172"/>
      <c r="M153" s="37"/>
      <c r="N153" s="37"/>
      <c r="O153" s="32"/>
    </row>
    <row r="154" spans="1:16" s="4" customFormat="1" ht="14.25" customHeight="1" x14ac:dyDescent="0.2">
      <c r="A154" s="69" t="s">
        <v>309</v>
      </c>
      <c r="B154" s="115"/>
      <c r="C154" s="115"/>
      <c r="D154" s="115"/>
      <c r="E154" s="115"/>
      <c r="F154" s="115"/>
      <c r="G154" s="115"/>
      <c r="H154" s="115"/>
      <c r="I154" s="115"/>
      <c r="J154" s="115"/>
      <c r="K154" s="115"/>
      <c r="L154" s="115"/>
      <c r="M154" s="37"/>
      <c r="N154" s="37"/>
      <c r="O154" s="32"/>
      <c r="P154" s="4" t="s">
        <v>21</v>
      </c>
    </row>
    <row r="155" spans="1:16" s="4" customFormat="1" ht="14.25" customHeight="1" x14ac:dyDescent="0.2">
      <c r="A155" s="172" t="s">
        <v>474</v>
      </c>
      <c r="B155" s="172"/>
      <c r="C155" s="172"/>
      <c r="D155" s="172"/>
      <c r="E155" s="172"/>
      <c r="F155" s="172"/>
      <c r="G155" s="172"/>
      <c r="H155" s="172"/>
      <c r="I155" s="172"/>
      <c r="J155" s="172"/>
      <c r="K155" s="172"/>
      <c r="L155" s="172"/>
      <c r="M155" s="37"/>
      <c r="N155" s="115"/>
      <c r="O155" s="32"/>
    </row>
    <row r="156" spans="1:16" s="4" customFormat="1" ht="14.25" customHeight="1" x14ac:dyDescent="0.2">
      <c r="A156" s="117" t="s">
        <v>499</v>
      </c>
      <c r="B156" s="115"/>
      <c r="C156" s="115"/>
      <c r="D156" s="115"/>
      <c r="E156" s="115"/>
      <c r="F156" s="115"/>
      <c r="G156" s="115"/>
      <c r="H156" s="115"/>
      <c r="I156" s="115"/>
      <c r="J156" s="115"/>
      <c r="K156" s="115"/>
      <c r="L156" s="115"/>
      <c r="M156" s="37"/>
      <c r="N156" s="115"/>
      <c r="O156" s="32"/>
    </row>
    <row r="157" spans="1:16" s="4" customFormat="1" ht="25.5" customHeight="1" x14ac:dyDescent="0.2">
      <c r="A157" s="172" t="s">
        <v>500</v>
      </c>
      <c r="B157" s="172"/>
      <c r="C157" s="172"/>
      <c r="D157" s="172"/>
      <c r="E157" s="172"/>
      <c r="F157" s="172"/>
      <c r="G157" s="172"/>
      <c r="H157" s="172"/>
      <c r="I157" s="172"/>
      <c r="J157" s="172"/>
      <c r="K157" s="172"/>
      <c r="L157" s="172"/>
      <c r="M157" s="39"/>
      <c r="N157" s="115"/>
      <c r="O157" s="32"/>
    </row>
    <row r="158" spans="1:16" s="4" customFormat="1" ht="14.25" customHeight="1" x14ac:dyDescent="0.2">
      <c r="A158" s="172" t="s">
        <v>501</v>
      </c>
      <c r="B158" s="172"/>
      <c r="C158" s="172"/>
      <c r="D158" s="172"/>
      <c r="E158" s="172"/>
      <c r="F158" s="172"/>
      <c r="G158" s="172"/>
      <c r="H158" s="172"/>
      <c r="I158" s="172"/>
      <c r="J158" s="172"/>
      <c r="K158" s="172"/>
      <c r="L158" s="172"/>
      <c r="M158" s="39"/>
      <c r="N158" s="39"/>
      <c r="O158" s="32"/>
    </row>
    <row r="159" spans="1:16" s="4" customFormat="1" ht="14.25" customHeight="1" x14ac:dyDescent="0.2">
      <c r="A159" s="117" t="s">
        <v>540</v>
      </c>
      <c r="B159" s="117"/>
      <c r="C159" s="117"/>
      <c r="D159" s="135"/>
      <c r="E159" s="135"/>
      <c r="F159" s="135"/>
      <c r="G159" s="135"/>
      <c r="H159" s="135"/>
      <c r="I159" s="135"/>
      <c r="J159" s="135"/>
      <c r="K159" s="135"/>
      <c r="L159" s="135"/>
      <c r="M159" s="135"/>
      <c r="N159" s="135"/>
      <c r="O159" s="32"/>
    </row>
    <row r="160" spans="1:16" s="4" customFormat="1" ht="14.25" customHeight="1" x14ac:dyDescent="0.2">
      <c r="A160" s="172" t="s">
        <v>541</v>
      </c>
      <c r="B160" s="172"/>
      <c r="C160" s="172"/>
      <c r="D160" s="172"/>
      <c r="E160" s="172"/>
      <c r="F160" s="172"/>
      <c r="G160" s="172"/>
      <c r="H160" s="172"/>
      <c r="I160" s="172"/>
      <c r="J160" s="172"/>
      <c r="K160" s="172"/>
      <c r="L160" s="172"/>
      <c r="M160" s="39"/>
      <c r="N160" s="39"/>
      <c r="O160" s="32"/>
    </row>
    <row r="161" spans="1:15" s="4" customFormat="1" ht="14.25" customHeight="1" x14ac:dyDescent="0.2">
      <c r="A161" s="172" t="s">
        <v>502</v>
      </c>
      <c r="B161" s="172"/>
      <c r="C161" s="172"/>
      <c r="D161" s="172"/>
      <c r="E161" s="172"/>
      <c r="F161" s="172"/>
      <c r="G161" s="172"/>
      <c r="H161" s="172"/>
      <c r="I161" s="172"/>
      <c r="J161" s="172"/>
      <c r="K161" s="172"/>
      <c r="L161" s="172"/>
      <c r="M161" s="39"/>
      <c r="N161" s="37"/>
      <c r="O161" s="32"/>
    </row>
    <row r="162" spans="1:15" s="4" customFormat="1" ht="34.5" customHeight="1" x14ac:dyDescent="0.2">
      <c r="A162" s="172" t="s">
        <v>532</v>
      </c>
      <c r="B162" s="172"/>
      <c r="C162" s="172"/>
      <c r="D162" s="172"/>
      <c r="E162" s="172"/>
      <c r="F162" s="172"/>
      <c r="G162" s="172"/>
      <c r="H162" s="172"/>
      <c r="I162" s="172"/>
      <c r="J162" s="172"/>
      <c r="K162" s="172"/>
      <c r="L162" s="39"/>
      <c r="M162" s="39"/>
      <c r="N162" s="40"/>
      <c r="O162" s="32"/>
    </row>
    <row r="163" spans="1:15" s="4" customFormat="1" x14ac:dyDescent="0.2">
      <c r="A163" s="172" t="s">
        <v>503</v>
      </c>
      <c r="B163" s="172"/>
      <c r="C163" s="172"/>
      <c r="D163" s="172"/>
      <c r="E163" s="172"/>
      <c r="F163" s="172"/>
      <c r="G163" s="172"/>
      <c r="H163" s="172"/>
      <c r="I163" s="172"/>
      <c r="J163" s="172"/>
      <c r="K163" s="172"/>
      <c r="L163" s="39"/>
      <c r="M163" s="39"/>
      <c r="N163" s="40"/>
      <c r="O163" s="32"/>
    </row>
    <row r="164" spans="1:15" s="4" customFormat="1" x14ac:dyDescent="0.2">
      <c r="A164" s="2" t="s">
        <v>533</v>
      </c>
      <c r="B164" s="3"/>
      <c r="C164" s="3"/>
      <c r="D164" s="3"/>
      <c r="E164" s="3"/>
      <c r="F164" s="32"/>
      <c r="G164" s="40"/>
      <c r="H164" s="40"/>
      <c r="I164" s="32"/>
      <c r="J164" s="32"/>
      <c r="K164" s="40"/>
      <c r="L164" s="40"/>
      <c r="M164" s="40"/>
      <c r="N164" s="40"/>
      <c r="O164" s="32"/>
    </row>
    <row r="165" spans="1:15" s="4" customFormat="1" x14ac:dyDescent="0.2">
      <c r="A165" s="3"/>
      <c r="B165" s="3"/>
      <c r="C165" s="3"/>
      <c r="D165" s="3"/>
      <c r="E165" s="3"/>
      <c r="F165" s="32"/>
      <c r="G165" s="40"/>
      <c r="H165" s="40"/>
      <c r="I165" s="32"/>
      <c r="J165" s="32"/>
      <c r="K165" s="40"/>
      <c r="L165" s="40"/>
      <c r="M165" s="40"/>
      <c r="N165" s="40"/>
      <c r="O165" s="32"/>
    </row>
    <row r="166" spans="1:15" s="4" customFormat="1" x14ac:dyDescent="0.2">
      <c r="A166" s="3"/>
      <c r="B166" s="3"/>
      <c r="C166" s="3"/>
      <c r="D166" s="3"/>
      <c r="E166" s="3"/>
      <c r="F166" s="32"/>
      <c r="G166" s="40"/>
      <c r="H166" s="40"/>
      <c r="I166" s="32"/>
      <c r="J166" s="32"/>
      <c r="K166" s="40"/>
      <c r="L166" s="40"/>
      <c r="M166" s="40"/>
      <c r="N166" s="40"/>
      <c r="O166" s="32"/>
    </row>
    <row r="167" spans="1:15" s="4" customFormat="1" x14ac:dyDescent="0.2">
      <c r="A167" s="3"/>
      <c r="B167" s="3"/>
      <c r="C167" s="3"/>
      <c r="D167" s="3"/>
      <c r="E167" s="3"/>
      <c r="F167" s="32"/>
      <c r="G167" s="40"/>
      <c r="H167" s="40"/>
      <c r="I167" s="32"/>
      <c r="J167" s="32"/>
      <c r="K167" s="40"/>
      <c r="L167" s="40"/>
      <c r="M167" s="40"/>
      <c r="N167" s="40"/>
      <c r="O167" s="32"/>
    </row>
    <row r="168" spans="1:15" s="4" customFormat="1" x14ac:dyDescent="0.2">
      <c r="A168" s="3"/>
      <c r="B168" s="3"/>
      <c r="C168" s="3"/>
      <c r="D168" s="3"/>
      <c r="E168" s="3"/>
      <c r="F168" s="32"/>
      <c r="G168" s="40"/>
      <c r="H168" s="40"/>
      <c r="I168" s="32"/>
      <c r="J168" s="32"/>
      <c r="K168" s="40"/>
      <c r="L168" s="40"/>
      <c r="M168" s="40"/>
      <c r="N168" s="40"/>
      <c r="O168" s="32"/>
    </row>
    <row r="169" spans="1:15" s="4" customFormat="1" x14ac:dyDescent="0.2">
      <c r="A169" s="3"/>
      <c r="B169" s="3"/>
      <c r="C169" s="3"/>
      <c r="D169" s="3"/>
      <c r="E169" s="3"/>
      <c r="F169" s="32"/>
      <c r="G169" s="40"/>
      <c r="H169" s="40"/>
      <c r="I169" s="32"/>
      <c r="J169" s="32"/>
      <c r="K169" s="40"/>
      <c r="L169" s="40"/>
      <c r="M169" s="40"/>
      <c r="N169" s="40"/>
      <c r="O169" s="32"/>
    </row>
    <row r="170" spans="1:15" s="4" customFormat="1" x14ac:dyDescent="0.2">
      <c r="A170" s="3"/>
      <c r="B170" s="3"/>
      <c r="C170" s="3"/>
      <c r="D170" s="3"/>
      <c r="E170" s="3"/>
      <c r="F170" s="32"/>
      <c r="G170" s="40"/>
      <c r="H170" s="40"/>
      <c r="I170" s="32"/>
      <c r="J170" s="32"/>
      <c r="K170" s="40"/>
      <c r="L170" s="40"/>
      <c r="M170" s="40"/>
      <c r="N170" s="40"/>
      <c r="O170" s="32"/>
    </row>
    <row r="171" spans="1:15" s="4" customFormat="1" x14ac:dyDescent="0.2">
      <c r="A171" s="3"/>
      <c r="B171" s="3"/>
      <c r="C171" s="3"/>
      <c r="D171" s="3"/>
      <c r="E171" s="3"/>
      <c r="F171" s="32" t="s">
        <v>21</v>
      </c>
      <c r="G171" s="40"/>
      <c r="H171" s="40"/>
      <c r="I171" s="32"/>
      <c r="J171" s="32"/>
      <c r="K171" s="40"/>
      <c r="L171" s="40"/>
      <c r="M171" s="40"/>
      <c r="N171" s="40"/>
      <c r="O171" s="32"/>
    </row>
    <row r="172" spans="1:15" s="4" customFormat="1" x14ac:dyDescent="0.2">
      <c r="A172" s="3"/>
      <c r="B172" s="3"/>
      <c r="C172" s="3"/>
      <c r="D172" s="3"/>
      <c r="E172" s="3"/>
      <c r="F172" s="32"/>
      <c r="G172" s="40"/>
      <c r="H172" s="40"/>
      <c r="I172" s="32"/>
      <c r="J172" s="32"/>
      <c r="K172" s="40"/>
      <c r="L172" s="40"/>
      <c r="M172" s="40"/>
      <c r="N172" s="40"/>
      <c r="O172" s="32"/>
    </row>
    <row r="173" spans="1:15" s="4" customFormat="1" x14ac:dyDescent="0.2">
      <c r="A173" s="3"/>
      <c r="B173" s="3"/>
      <c r="C173" s="3"/>
      <c r="D173" s="3"/>
      <c r="E173" s="3"/>
      <c r="F173" s="32"/>
      <c r="G173" s="40"/>
      <c r="H173" s="40"/>
      <c r="I173" s="32"/>
      <c r="J173" s="32"/>
      <c r="K173" s="40"/>
      <c r="L173" s="40"/>
      <c r="M173" s="40"/>
      <c r="N173" s="40"/>
      <c r="O173" s="32"/>
    </row>
    <row r="174" spans="1:15" s="4" customFormat="1" x14ac:dyDescent="0.2">
      <c r="A174" s="3"/>
      <c r="B174" s="3"/>
      <c r="C174" s="3"/>
      <c r="D174" s="3"/>
      <c r="E174" s="3"/>
      <c r="F174" s="32"/>
      <c r="G174" s="40"/>
      <c r="H174" s="40"/>
      <c r="I174" s="32"/>
      <c r="J174" s="32"/>
      <c r="K174" s="40"/>
      <c r="L174" s="40"/>
      <c r="M174" s="40"/>
      <c r="N174" s="40"/>
      <c r="O174" s="32"/>
    </row>
    <row r="175" spans="1:15" s="4" customFormat="1" x14ac:dyDescent="0.2">
      <c r="A175" s="3"/>
      <c r="B175" s="3"/>
      <c r="C175" s="3"/>
      <c r="D175" s="3"/>
      <c r="E175" s="3"/>
      <c r="F175" s="32"/>
      <c r="G175" s="40"/>
      <c r="H175" s="40"/>
      <c r="I175" s="32"/>
      <c r="J175" s="32"/>
      <c r="K175" s="40"/>
      <c r="L175" s="40"/>
      <c r="M175" s="40"/>
      <c r="N175" s="40"/>
      <c r="O175" s="32"/>
    </row>
    <row r="176" spans="1:15" s="4" customFormat="1" x14ac:dyDescent="0.2">
      <c r="A176" s="3"/>
      <c r="B176" s="3"/>
      <c r="C176" s="3"/>
      <c r="D176" s="3"/>
      <c r="E176" s="3"/>
      <c r="F176" s="32"/>
      <c r="G176" s="40"/>
      <c r="H176" s="40"/>
      <c r="I176" s="32"/>
      <c r="J176" s="32"/>
      <c r="K176" s="40"/>
      <c r="L176" s="40"/>
      <c r="M176" s="40"/>
      <c r="N176" s="40"/>
      <c r="O176" s="32"/>
    </row>
    <row r="177" spans="1:15" s="4" customFormat="1" x14ac:dyDescent="0.2">
      <c r="A177" s="3"/>
      <c r="B177" s="3"/>
      <c r="C177" s="3"/>
      <c r="D177" s="3"/>
      <c r="E177" s="3"/>
      <c r="F177" s="32"/>
      <c r="G177" s="40"/>
      <c r="H177" s="40"/>
      <c r="I177" s="32"/>
      <c r="J177" s="32"/>
      <c r="K177" s="40"/>
      <c r="L177" s="40"/>
      <c r="M177" s="40"/>
      <c r="N177" s="40"/>
      <c r="O177" s="32"/>
    </row>
    <row r="178" spans="1:15" s="4" customFormat="1" x14ac:dyDescent="0.2">
      <c r="A178" s="3"/>
      <c r="B178" s="3"/>
      <c r="C178" s="3"/>
      <c r="D178" s="3"/>
      <c r="E178" s="3"/>
      <c r="F178" s="32"/>
      <c r="G178" s="40"/>
      <c r="H178" s="40"/>
      <c r="I178" s="32"/>
      <c r="J178" s="32"/>
      <c r="K178" s="40"/>
      <c r="L178" s="40"/>
      <c r="M178" s="40"/>
      <c r="N178" s="40"/>
      <c r="O178" s="32"/>
    </row>
    <row r="179" spans="1:15" s="4" customFormat="1" x14ac:dyDescent="0.2">
      <c r="A179" s="3"/>
      <c r="B179" s="3"/>
      <c r="C179" s="3"/>
      <c r="D179" s="3"/>
      <c r="E179" s="3"/>
      <c r="F179" s="32"/>
      <c r="G179" s="40"/>
      <c r="H179" s="40"/>
      <c r="I179" s="32"/>
      <c r="J179" s="32"/>
      <c r="K179" s="40"/>
      <c r="L179" s="40"/>
      <c r="M179" s="40"/>
      <c r="N179" s="40"/>
      <c r="O179" s="32"/>
    </row>
    <row r="180" spans="1:15" s="4" customFormat="1" x14ac:dyDescent="0.2">
      <c r="A180" s="3"/>
      <c r="B180" s="3"/>
      <c r="C180" s="3"/>
      <c r="D180" s="3"/>
      <c r="E180" s="3"/>
      <c r="F180" s="32"/>
      <c r="G180" s="40"/>
      <c r="H180" s="40"/>
      <c r="I180" s="32"/>
      <c r="J180" s="32"/>
      <c r="K180" s="40"/>
      <c r="L180" s="40"/>
      <c r="M180" s="40"/>
      <c r="N180" s="40"/>
      <c r="O180" s="32"/>
    </row>
    <row r="181" spans="1:15" s="4" customFormat="1" x14ac:dyDescent="0.2">
      <c r="A181" s="3"/>
      <c r="B181" s="3"/>
      <c r="C181" s="3"/>
      <c r="D181" s="3"/>
      <c r="E181" s="3"/>
      <c r="F181" s="32"/>
      <c r="G181" s="40"/>
      <c r="H181" s="40"/>
      <c r="I181" s="32"/>
      <c r="J181" s="32"/>
      <c r="K181" s="40"/>
      <c r="L181" s="40"/>
      <c r="M181" s="40"/>
      <c r="N181" s="40"/>
      <c r="O181" s="32"/>
    </row>
    <row r="182" spans="1:15" s="4" customFormat="1" x14ac:dyDescent="0.2">
      <c r="A182" s="3"/>
      <c r="B182" s="3"/>
      <c r="C182" s="3"/>
      <c r="D182" s="3"/>
      <c r="E182" s="3"/>
      <c r="F182" s="32"/>
      <c r="G182" s="40"/>
      <c r="H182" s="40"/>
      <c r="I182" s="32"/>
      <c r="J182" s="32"/>
      <c r="K182" s="40"/>
      <c r="L182" s="40"/>
      <c r="M182" s="40"/>
      <c r="N182" s="40"/>
      <c r="O182" s="32"/>
    </row>
    <row r="183" spans="1:15" s="4" customFormat="1" x14ac:dyDescent="0.2">
      <c r="A183" s="3"/>
      <c r="B183" s="3"/>
      <c r="C183" s="3"/>
      <c r="D183" s="3"/>
      <c r="E183" s="3"/>
      <c r="F183" s="32"/>
      <c r="G183" s="40"/>
      <c r="H183" s="40"/>
      <c r="I183" s="32"/>
      <c r="J183" s="32"/>
      <c r="K183" s="40"/>
      <c r="L183" s="40"/>
      <c r="M183" s="40"/>
      <c r="N183" s="40"/>
      <c r="O183" s="32"/>
    </row>
    <row r="184" spans="1:15" s="4" customFormat="1" x14ac:dyDescent="0.2">
      <c r="A184" s="3"/>
      <c r="B184" s="3"/>
      <c r="C184" s="3"/>
      <c r="D184" s="3"/>
      <c r="E184" s="3"/>
      <c r="F184" s="32"/>
      <c r="G184" s="40"/>
      <c r="H184" s="40"/>
      <c r="I184" s="32"/>
      <c r="J184" s="32"/>
      <c r="K184" s="40"/>
      <c r="L184" s="40"/>
      <c r="M184" s="40"/>
      <c r="N184" s="40"/>
      <c r="O184" s="32"/>
    </row>
    <row r="185" spans="1:15" s="4" customFormat="1" x14ac:dyDescent="0.2">
      <c r="A185" s="3"/>
      <c r="B185" s="3"/>
      <c r="C185" s="3"/>
      <c r="D185" s="3"/>
      <c r="E185" s="3"/>
      <c r="F185" s="32"/>
      <c r="G185" s="40"/>
      <c r="H185" s="40"/>
      <c r="I185" s="32"/>
      <c r="J185" s="32"/>
      <c r="K185" s="40"/>
      <c r="L185" s="40"/>
      <c r="M185" s="40"/>
      <c r="N185" s="40"/>
      <c r="O185" s="32"/>
    </row>
    <row r="186" spans="1:15" s="4" customFormat="1" x14ac:dyDescent="0.2">
      <c r="A186" s="3"/>
      <c r="B186" s="3"/>
      <c r="C186" s="3"/>
      <c r="D186" s="3"/>
      <c r="E186" s="3"/>
      <c r="F186" s="32"/>
      <c r="G186" s="40"/>
      <c r="H186" s="40"/>
      <c r="I186" s="32"/>
      <c r="J186" s="32"/>
      <c r="K186" s="40"/>
      <c r="L186" s="40"/>
      <c r="M186" s="40"/>
      <c r="N186" s="40"/>
      <c r="O186" s="32"/>
    </row>
    <row r="187" spans="1:15" s="4" customFormat="1" x14ac:dyDescent="0.2">
      <c r="A187" s="3"/>
      <c r="B187" s="3"/>
      <c r="C187" s="3"/>
      <c r="D187" s="3"/>
      <c r="E187" s="3"/>
      <c r="F187" s="32"/>
      <c r="G187" s="40"/>
      <c r="H187" s="40"/>
      <c r="I187" s="32"/>
      <c r="J187" s="32"/>
      <c r="K187" s="40"/>
      <c r="L187" s="40"/>
      <c r="M187" s="40"/>
      <c r="N187" s="40"/>
      <c r="O187" s="32"/>
    </row>
    <row r="188" spans="1:15" s="4" customFormat="1" x14ac:dyDescent="0.2">
      <c r="A188" s="3"/>
      <c r="B188" s="3"/>
      <c r="C188" s="3"/>
      <c r="D188" s="3"/>
      <c r="E188" s="3"/>
      <c r="F188" s="32"/>
      <c r="G188" s="40"/>
      <c r="H188" s="40"/>
      <c r="I188" s="32"/>
      <c r="J188" s="32"/>
      <c r="K188" s="40"/>
      <c r="L188" s="40"/>
      <c r="M188" s="40"/>
      <c r="N188" s="40"/>
      <c r="O188" s="32"/>
    </row>
    <row r="189" spans="1:15" s="4" customFormat="1" x14ac:dyDescent="0.2">
      <c r="A189" s="3"/>
      <c r="B189" s="3"/>
      <c r="C189" s="3"/>
      <c r="D189" s="3"/>
      <c r="E189" s="3"/>
      <c r="F189" s="32"/>
      <c r="G189" s="40"/>
      <c r="H189" s="40"/>
      <c r="I189" s="32"/>
      <c r="J189" s="32"/>
      <c r="K189" s="40"/>
      <c r="L189" s="40"/>
      <c r="M189" s="40"/>
      <c r="N189" s="40"/>
      <c r="O189" s="32"/>
    </row>
    <row r="190" spans="1:15" s="4" customFormat="1" x14ac:dyDescent="0.2">
      <c r="A190" s="3"/>
      <c r="B190" s="3"/>
      <c r="C190" s="3"/>
      <c r="D190" s="3"/>
      <c r="E190" s="3"/>
      <c r="F190" s="32"/>
      <c r="G190" s="40"/>
      <c r="H190" s="40"/>
      <c r="I190" s="32"/>
      <c r="J190" s="32"/>
      <c r="K190" s="40"/>
      <c r="L190" s="40"/>
      <c r="M190" s="40"/>
      <c r="N190" s="40"/>
      <c r="O190" s="32"/>
    </row>
    <row r="191" spans="1:15" s="4" customFormat="1" x14ac:dyDescent="0.2">
      <c r="A191" s="3"/>
      <c r="B191" s="3"/>
      <c r="C191" s="3"/>
      <c r="D191" s="3"/>
      <c r="E191" s="3"/>
      <c r="F191" s="32"/>
      <c r="G191" s="40"/>
      <c r="H191" s="40"/>
      <c r="I191" s="32"/>
      <c r="J191" s="32"/>
      <c r="K191" s="40"/>
      <c r="L191" s="40"/>
      <c r="M191" s="40"/>
      <c r="N191" s="40"/>
      <c r="O191" s="32"/>
    </row>
    <row r="192" spans="1:15" s="4" customFormat="1" x14ac:dyDescent="0.2">
      <c r="A192" s="3"/>
      <c r="B192" s="3"/>
      <c r="C192" s="3"/>
      <c r="D192" s="3"/>
      <c r="E192" s="3"/>
      <c r="F192" s="32"/>
      <c r="G192" s="40"/>
      <c r="H192" s="40"/>
      <c r="I192" s="32"/>
      <c r="J192" s="32"/>
      <c r="K192" s="40"/>
      <c r="L192" s="40"/>
      <c r="M192" s="40"/>
      <c r="N192" s="40"/>
      <c r="O192" s="32"/>
    </row>
    <row r="193" spans="1:15" s="4" customFormat="1" x14ac:dyDescent="0.2">
      <c r="A193" s="3"/>
      <c r="B193" s="3"/>
      <c r="C193" s="3"/>
      <c r="D193" s="3"/>
      <c r="E193" s="3"/>
      <c r="F193" s="32"/>
      <c r="G193" s="40"/>
      <c r="H193" s="40"/>
      <c r="I193" s="32"/>
      <c r="J193" s="32"/>
      <c r="K193" s="40"/>
      <c r="L193" s="40"/>
      <c r="M193" s="40"/>
      <c r="N193" s="40"/>
      <c r="O193" s="32"/>
    </row>
    <row r="194" spans="1:15" s="4" customFormat="1" x14ac:dyDescent="0.2">
      <c r="A194" s="3"/>
      <c r="B194" s="3"/>
      <c r="C194" s="3"/>
      <c r="D194" s="3"/>
      <c r="E194" s="3"/>
      <c r="F194" s="32"/>
      <c r="G194" s="40"/>
      <c r="H194" s="40"/>
      <c r="I194" s="32"/>
      <c r="J194" s="32"/>
      <c r="K194" s="40"/>
      <c r="L194" s="40"/>
      <c r="M194" s="40"/>
      <c r="N194" s="40"/>
      <c r="O194" s="32"/>
    </row>
    <row r="195" spans="1:15" s="4" customFormat="1" x14ac:dyDescent="0.2">
      <c r="A195" s="3"/>
      <c r="B195" s="3"/>
      <c r="C195" s="3"/>
      <c r="D195" s="3"/>
      <c r="E195" s="3"/>
      <c r="F195" s="32"/>
      <c r="G195" s="40"/>
      <c r="H195" s="40"/>
      <c r="I195" s="32"/>
      <c r="J195" s="32"/>
      <c r="K195" s="40"/>
      <c r="L195" s="40"/>
      <c r="M195" s="40"/>
      <c r="N195" s="40"/>
      <c r="O195" s="32"/>
    </row>
    <row r="196" spans="1:15" s="4" customFormat="1" x14ac:dyDescent="0.2">
      <c r="A196" s="3"/>
      <c r="B196" s="3"/>
      <c r="C196" s="3"/>
      <c r="D196" s="3"/>
      <c r="E196" s="3"/>
      <c r="F196" s="32"/>
      <c r="G196" s="40"/>
      <c r="H196" s="40"/>
      <c r="I196" s="32"/>
      <c r="J196" s="32"/>
      <c r="K196" s="40"/>
      <c r="L196" s="40"/>
      <c r="M196" s="40"/>
      <c r="N196" s="40"/>
      <c r="O196" s="32"/>
    </row>
    <row r="197" spans="1:15" s="4" customFormat="1" x14ac:dyDescent="0.2">
      <c r="A197" s="3"/>
      <c r="B197" s="3"/>
      <c r="C197" s="3"/>
      <c r="D197" s="3"/>
      <c r="E197" s="3"/>
      <c r="F197" s="32"/>
      <c r="G197" s="40"/>
      <c r="H197" s="40"/>
      <c r="I197" s="32"/>
      <c r="J197" s="32"/>
      <c r="K197" s="40"/>
      <c r="L197" s="40"/>
      <c r="M197" s="40"/>
      <c r="N197" s="40"/>
      <c r="O197" s="32"/>
    </row>
    <row r="198" spans="1:15" s="4" customFormat="1" x14ac:dyDescent="0.2">
      <c r="A198" s="3"/>
      <c r="B198" s="3"/>
      <c r="C198" s="3"/>
      <c r="D198" s="3"/>
      <c r="E198" s="3"/>
      <c r="F198" s="32"/>
      <c r="G198" s="40"/>
      <c r="H198" s="40"/>
      <c r="I198" s="32"/>
      <c r="J198" s="32"/>
      <c r="K198" s="40"/>
      <c r="L198" s="40"/>
      <c r="M198" s="40"/>
      <c r="N198" s="40"/>
      <c r="O198" s="32"/>
    </row>
    <row r="199" spans="1:15" s="4" customFormat="1" x14ac:dyDescent="0.2">
      <c r="A199" s="3"/>
      <c r="B199" s="3"/>
      <c r="C199" s="3"/>
      <c r="D199" s="3"/>
      <c r="E199" s="3"/>
      <c r="F199" s="32"/>
      <c r="G199" s="40"/>
      <c r="H199" s="40"/>
      <c r="I199" s="32"/>
      <c r="J199" s="32"/>
      <c r="K199" s="40"/>
      <c r="L199" s="40"/>
      <c r="M199" s="40"/>
      <c r="N199" s="40"/>
      <c r="O199" s="32"/>
    </row>
    <row r="200" spans="1:15" s="4" customFormat="1" x14ac:dyDescent="0.2">
      <c r="A200" s="3"/>
      <c r="B200" s="3"/>
      <c r="C200" s="3"/>
      <c r="D200" s="3"/>
      <c r="E200" s="3"/>
      <c r="F200" s="32"/>
      <c r="G200" s="40"/>
      <c r="H200" s="40"/>
      <c r="I200" s="32"/>
      <c r="J200" s="32"/>
      <c r="K200" s="40"/>
      <c r="L200" s="40"/>
      <c r="M200" s="40"/>
      <c r="N200" s="40"/>
      <c r="O200" s="32"/>
    </row>
    <row r="201" spans="1:15" s="4" customFormat="1" x14ac:dyDescent="0.2">
      <c r="A201" s="3"/>
      <c r="B201" s="3"/>
      <c r="C201" s="3"/>
      <c r="D201" s="3"/>
      <c r="E201" s="3"/>
      <c r="F201" s="32"/>
      <c r="G201" s="40"/>
      <c r="H201" s="40"/>
      <c r="I201" s="32"/>
      <c r="J201" s="32"/>
      <c r="K201" s="40"/>
      <c r="L201" s="40"/>
      <c r="M201" s="40"/>
      <c r="N201" s="40"/>
      <c r="O201" s="32"/>
    </row>
    <row r="202" spans="1:15" s="4" customFormat="1" x14ac:dyDescent="0.2">
      <c r="A202" s="3"/>
      <c r="B202" s="3"/>
      <c r="C202" s="3"/>
      <c r="D202" s="3"/>
      <c r="E202" s="3"/>
      <c r="F202" s="32"/>
      <c r="G202" s="40"/>
      <c r="H202" s="40"/>
      <c r="I202" s="32"/>
      <c r="J202" s="32"/>
      <c r="K202" s="40"/>
      <c r="L202" s="40"/>
      <c r="M202" s="40"/>
      <c r="N202" s="40"/>
      <c r="O202" s="32"/>
    </row>
    <row r="203" spans="1:15" s="4" customFormat="1" x14ac:dyDescent="0.2">
      <c r="A203" s="3"/>
      <c r="B203" s="3"/>
      <c r="C203" s="3"/>
      <c r="D203" s="3"/>
      <c r="E203" s="3"/>
      <c r="F203" s="32"/>
      <c r="G203" s="40"/>
      <c r="H203" s="40"/>
      <c r="I203" s="32"/>
      <c r="J203" s="32"/>
      <c r="K203" s="40"/>
      <c r="L203" s="40"/>
      <c r="M203" s="40"/>
      <c r="N203" s="40"/>
      <c r="O203" s="32"/>
    </row>
    <row r="204" spans="1:15" s="4" customFormat="1" x14ac:dyDescent="0.2">
      <c r="A204" s="3"/>
      <c r="B204" s="3"/>
      <c r="C204" s="3"/>
      <c r="D204" s="3"/>
      <c r="E204" s="3"/>
      <c r="F204" s="32"/>
      <c r="G204" s="40"/>
      <c r="H204" s="40"/>
      <c r="I204" s="32"/>
      <c r="J204" s="32"/>
      <c r="K204" s="40"/>
      <c r="L204" s="40"/>
      <c r="M204" s="40"/>
      <c r="N204" s="40"/>
      <c r="O204" s="32"/>
    </row>
    <row r="205" spans="1:15" s="4" customFormat="1" x14ac:dyDescent="0.2">
      <c r="A205" s="3"/>
      <c r="B205" s="3"/>
      <c r="C205" s="3"/>
      <c r="D205" s="3"/>
      <c r="E205" s="3"/>
      <c r="F205" s="32"/>
      <c r="G205" s="40"/>
      <c r="H205" s="40"/>
      <c r="I205" s="32"/>
      <c r="J205" s="32"/>
      <c r="K205" s="40"/>
      <c r="L205" s="40"/>
      <c r="M205" s="40"/>
      <c r="N205" s="40"/>
      <c r="O205" s="32"/>
    </row>
    <row r="206" spans="1:15" s="4" customFormat="1" x14ac:dyDescent="0.2">
      <c r="A206" s="3"/>
      <c r="B206" s="3"/>
      <c r="C206" s="3"/>
      <c r="D206" s="3"/>
      <c r="E206" s="3"/>
      <c r="F206" s="32"/>
      <c r="G206" s="40"/>
      <c r="H206" s="40"/>
      <c r="I206" s="32"/>
      <c r="J206" s="32"/>
      <c r="K206" s="40"/>
      <c r="L206" s="40"/>
      <c r="M206" s="40"/>
      <c r="N206" s="40"/>
      <c r="O206" s="32"/>
    </row>
    <row r="207" spans="1:15" s="4" customFormat="1" x14ac:dyDescent="0.2">
      <c r="A207" s="3"/>
      <c r="B207" s="3"/>
      <c r="C207" s="3"/>
      <c r="D207" s="3"/>
      <c r="E207" s="3"/>
      <c r="F207" s="32"/>
      <c r="G207" s="40"/>
      <c r="H207" s="40"/>
      <c r="I207" s="32"/>
      <c r="J207" s="32"/>
      <c r="K207" s="40"/>
      <c r="L207" s="40"/>
      <c r="M207" s="40"/>
      <c r="N207" s="40"/>
      <c r="O207" s="32"/>
    </row>
    <row r="208" spans="1:15" s="4" customFormat="1" x14ac:dyDescent="0.2">
      <c r="A208" s="3"/>
      <c r="B208" s="3"/>
      <c r="C208" s="3"/>
      <c r="D208" s="3"/>
      <c r="E208" s="3"/>
      <c r="F208" s="32"/>
      <c r="G208" s="40"/>
      <c r="H208" s="40"/>
      <c r="I208" s="32"/>
      <c r="J208" s="32"/>
      <c r="K208" s="40"/>
      <c r="L208" s="40"/>
      <c r="M208" s="40"/>
      <c r="N208" s="40"/>
      <c r="O208" s="32"/>
    </row>
    <row r="209" spans="1:15" s="4" customFormat="1" x14ac:dyDescent="0.2">
      <c r="A209" s="3"/>
      <c r="B209" s="3"/>
      <c r="C209" s="3"/>
      <c r="D209" s="3"/>
      <c r="E209" s="3"/>
      <c r="F209" s="32"/>
      <c r="G209" s="40"/>
      <c r="H209" s="40"/>
      <c r="I209" s="32"/>
      <c r="J209" s="32"/>
      <c r="K209" s="40"/>
      <c r="L209" s="40"/>
      <c r="M209" s="40"/>
      <c r="N209" s="40"/>
      <c r="O209" s="32"/>
    </row>
    <row r="210" spans="1:15" s="4" customFormat="1" x14ac:dyDescent="0.2">
      <c r="A210" s="3"/>
      <c r="B210" s="3"/>
      <c r="C210" s="3"/>
      <c r="D210" s="3"/>
      <c r="E210" s="3"/>
      <c r="F210" s="32"/>
      <c r="G210" s="40"/>
      <c r="H210" s="40"/>
      <c r="I210" s="32"/>
      <c r="J210" s="32"/>
      <c r="K210" s="40"/>
      <c r="L210" s="40"/>
      <c r="M210" s="40"/>
      <c r="N210" s="40"/>
      <c r="O210" s="32"/>
    </row>
    <row r="211" spans="1:15" s="4" customFormat="1" x14ac:dyDescent="0.2">
      <c r="A211" s="3"/>
      <c r="B211" s="3"/>
      <c r="C211" s="3"/>
      <c r="D211" s="3"/>
      <c r="E211" s="3"/>
      <c r="F211" s="32"/>
      <c r="G211" s="40"/>
      <c r="H211" s="40"/>
      <c r="I211" s="32"/>
      <c r="J211" s="32"/>
      <c r="K211" s="40"/>
      <c r="L211" s="40"/>
      <c r="M211" s="40"/>
      <c r="N211" s="40"/>
      <c r="O211" s="32"/>
    </row>
    <row r="212" spans="1:15" s="4" customFormat="1" x14ac:dyDescent="0.2">
      <c r="A212" s="3"/>
      <c r="B212" s="3"/>
      <c r="C212" s="3"/>
      <c r="D212" s="3"/>
      <c r="E212" s="3"/>
      <c r="F212" s="32"/>
      <c r="G212" s="40"/>
      <c r="H212" s="40"/>
      <c r="I212" s="32"/>
      <c r="J212" s="32"/>
      <c r="K212" s="40"/>
      <c r="L212" s="40"/>
      <c r="M212" s="40"/>
      <c r="N212" s="40"/>
      <c r="O212" s="32"/>
    </row>
    <row r="213" spans="1:15" s="4" customFormat="1" x14ac:dyDescent="0.2">
      <c r="A213" s="3"/>
      <c r="B213" s="3"/>
      <c r="C213" s="3"/>
      <c r="D213" s="3"/>
      <c r="E213" s="3"/>
      <c r="F213" s="32"/>
      <c r="G213" s="40"/>
      <c r="H213" s="40"/>
      <c r="I213" s="32"/>
      <c r="J213" s="32"/>
      <c r="K213" s="40"/>
      <c r="L213" s="40"/>
      <c r="M213" s="40"/>
      <c r="N213" s="40"/>
      <c r="O213" s="32"/>
    </row>
    <row r="214" spans="1:15" s="4" customFormat="1" x14ac:dyDescent="0.2">
      <c r="A214" s="3"/>
      <c r="B214" s="3"/>
      <c r="C214" s="3"/>
      <c r="D214" s="3"/>
      <c r="E214" s="3"/>
      <c r="F214" s="32"/>
      <c r="G214" s="40"/>
      <c r="H214" s="40"/>
      <c r="I214" s="32"/>
      <c r="J214" s="32"/>
      <c r="K214" s="40"/>
      <c r="L214" s="40"/>
      <c r="M214" s="40"/>
      <c r="N214" s="40"/>
      <c r="O214" s="32"/>
    </row>
    <row r="215" spans="1:15" s="4" customFormat="1" x14ac:dyDescent="0.2">
      <c r="A215" s="3"/>
      <c r="B215" s="3"/>
      <c r="C215" s="3"/>
      <c r="D215" s="3"/>
      <c r="E215" s="3"/>
      <c r="F215" s="32"/>
      <c r="G215" s="40"/>
      <c r="H215" s="40"/>
      <c r="I215" s="32"/>
      <c r="J215" s="32"/>
      <c r="K215" s="40"/>
      <c r="L215" s="40"/>
      <c r="M215" s="40"/>
      <c r="N215" s="40"/>
      <c r="O215" s="32"/>
    </row>
    <row r="216" spans="1:15" s="4" customFormat="1" x14ac:dyDescent="0.2">
      <c r="A216" s="3"/>
      <c r="B216" s="3"/>
      <c r="C216" s="3"/>
      <c r="D216" s="3"/>
      <c r="E216" s="3"/>
      <c r="F216" s="32"/>
      <c r="G216" s="40"/>
      <c r="H216" s="40"/>
      <c r="I216" s="32"/>
      <c r="J216" s="32"/>
      <c r="K216" s="40"/>
      <c r="L216" s="40"/>
      <c r="M216" s="40"/>
      <c r="N216" s="40"/>
      <c r="O216" s="32"/>
    </row>
    <row r="217" spans="1:15" s="4" customFormat="1" x14ac:dyDescent="0.2">
      <c r="A217" s="3"/>
      <c r="B217" s="3"/>
      <c r="C217" s="3"/>
      <c r="D217" s="3"/>
      <c r="E217" s="3"/>
      <c r="F217" s="32"/>
      <c r="G217" s="40"/>
      <c r="H217" s="40"/>
      <c r="I217" s="32"/>
      <c r="J217" s="32"/>
      <c r="K217" s="40"/>
      <c r="L217" s="40"/>
      <c r="M217" s="40"/>
      <c r="N217" s="40"/>
      <c r="O217" s="32"/>
    </row>
    <row r="218" spans="1:15" s="4" customFormat="1" x14ac:dyDescent="0.2">
      <c r="A218" s="3"/>
      <c r="B218" s="3"/>
      <c r="C218" s="3"/>
      <c r="D218" s="3"/>
      <c r="E218" s="3"/>
      <c r="F218" s="32"/>
      <c r="G218" s="40"/>
      <c r="H218" s="40"/>
      <c r="I218" s="32"/>
      <c r="J218" s="32"/>
      <c r="K218" s="40"/>
      <c r="L218" s="40"/>
      <c r="M218" s="40"/>
      <c r="N218" s="40"/>
      <c r="O218" s="32"/>
    </row>
    <row r="219" spans="1:15" s="4" customFormat="1" x14ac:dyDescent="0.2">
      <c r="A219" s="3"/>
      <c r="B219" s="3"/>
      <c r="C219" s="3"/>
      <c r="D219" s="3"/>
      <c r="E219" s="3"/>
      <c r="F219" s="32"/>
      <c r="G219" s="40"/>
      <c r="H219" s="40"/>
      <c r="I219" s="32"/>
      <c r="J219" s="32"/>
      <c r="K219" s="40"/>
      <c r="L219" s="40"/>
      <c r="M219" s="40"/>
      <c r="N219" s="40"/>
      <c r="O219" s="32"/>
    </row>
    <row r="220" spans="1:15" s="4" customFormat="1" x14ac:dyDescent="0.2">
      <c r="A220" s="3"/>
      <c r="B220" s="3"/>
      <c r="C220" s="3"/>
      <c r="D220" s="3"/>
      <c r="E220" s="3"/>
      <c r="F220" s="32"/>
      <c r="G220" s="40"/>
      <c r="H220" s="40"/>
      <c r="I220" s="32"/>
      <c r="J220" s="32"/>
      <c r="K220" s="40"/>
      <c r="L220" s="40"/>
      <c r="M220" s="40"/>
      <c r="N220" s="40"/>
      <c r="O220" s="32"/>
    </row>
    <row r="221" spans="1:15" s="4" customFormat="1" x14ac:dyDescent="0.2">
      <c r="A221" s="3"/>
      <c r="B221" s="3"/>
      <c r="C221" s="3"/>
      <c r="D221" s="3"/>
      <c r="E221" s="3"/>
      <c r="F221" s="32"/>
      <c r="G221" s="40"/>
      <c r="H221" s="40"/>
      <c r="I221" s="32"/>
      <c r="J221" s="32"/>
      <c r="K221" s="40"/>
      <c r="L221" s="40"/>
      <c r="M221" s="40"/>
      <c r="N221" s="40"/>
      <c r="O221" s="32"/>
    </row>
    <row r="222" spans="1:15" s="4" customFormat="1" x14ac:dyDescent="0.2">
      <c r="A222" s="3"/>
      <c r="B222" s="3"/>
      <c r="C222" s="3"/>
      <c r="D222" s="3"/>
      <c r="E222" s="3"/>
      <c r="F222" s="32"/>
      <c r="G222" s="40"/>
      <c r="H222" s="40"/>
      <c r="I222" s="32"/>
      <c r="J222" s="32"/>
      <c r="K222" s="40"/>
      <c r="L222" s="40"/>
      <c r="M222" s="40"/>
      <c r="N222" s="40"/>
      <c r="O222" s="32"/>
    </row>
    <row r="223" spans="1:15" s="4" customFormat="1" x14ac:dyDescent="0.2">
      <c r="A223" s="3"/>
      <c r="B223" s="3"/>
      <c r="C223" s="3"/>
      <c r="D223" s="3"/>
      <c r="E223" s="3"/>
      <c r="F223" s="32"/>
      <c r="G223" s="40"/>
      <c r="H223" s="40"/>
      <c r="I223" s="32"/>
      <c r="J223" s="32"/>
      <c r="K223" s="40"/>
      <c r="L223" s="40"/>
      <c r="M223" s="40"/>
      <c r="N223" s="40"/>
      <c r="O223" s="32"/>
    </row>
    <row r="224" spans="1:15" s="4" customFormat="1" x14ac:dyDescent="0.2">
      <c r="A224" s="3"/>
      <c r="B224" s="3"/>
      <c r="C224" s="3"/>
      <c r="D224" s="3"/>
      <c r="E224" s="3"/>
      <c r="F224" s="32"/>
      <c r="G224" s="40"/>
      <c r="H224" s="40"/>
      <c r="I224" s="32"/>
      <c r="J224" s="32"/>
      <c r="K224" s="40"/>
      <c r="L224" s="40"/>
      <c r="M224" s="40"/>
      <c r="N224" s="40"/>
      <c r="O224" s="32"/>
    </row>
    <row r="225" spans="1:15" s="4" customFormat="1" x14ac:dyDescent="0.2">
      <c r="A225" s="3"/>
      <c r="B225" s="3"/>
      <c r="C225" s="3"/>
      <c r="D225" s="3"/>
      <c r="E225" s="3"/>
      <c r="F225" s="32"/>
      <c r="G225" s="40"/>
      <c r="H225" s="40"/>
      <c r="I225" s="32"/>
      <c r="J225" s="32"/>
      <c r="K225" s="40"/>
      <c r="L225" s="40"/>
      <c r="M225" s="40"/>
      <c r="N225" s="40"/>
      <c r="O225" s="32"/>
    </row>
    <row r="226" spans="1:15" s="4" customFormat="1" x14ac:dyDescent="0.2">
      <c r="A226" s="3"/>
      <c r="B226" s="3"/>
      <c r="C226" s="3"/>
      <c r="D226" s="3"/>
      <c r="E226" s="3"/>
      <c r="F226" s="32"/>
      <c r="G226" s="40"/>
      <c r="H226" s="40"/>
      <c r="I226" s="32"/>
      <c r="J226" s="32"/>
      <c r="K226" s="40"/>
      <c r="L226" s="40"/>
      <c r="M226" s="40"/>
      <c r="N226" s="40"/>
      <c r="O226" s="32"/>
    </row>
    <row r="227" spans="1:15" s="4" customFormat="1" x14ac:dyDescent="0.2">
      <c r="A227" s="3"/>
      <c r="B227" s="3"/>
      <c r="C227" s="3"/>
      <c r="D227" s="3"/>
      <c r="E227" s="3"/>
      <c r="F227" s="32"/>
      <c r="G227" s="40"/>
      <c r="H227" s="40"/>
      <c r="I227" s="32"/>
      <c r="J227" s="32"/>
      <c r="K227" s="40"/>
      <c r="L227" s="40"/>
      <c r="M227" s="40"/>
      <c r="N227" s="40"/>
      <c r="O227" s="32"/>
    </row>
    <row r="228" spans="1:15" s="4" customFormat="1" x14ac:dyDescent="0.2">
      <c r="A228" s="3"/>
      <c r="B228" s="3"/>
      <c r="C228" s="3"/>
      <c r="D228" s="3"/>
      <c r="E228" s="3"/>
      <c r="F228" s="32"/>
      <c r="G228" s="40"/>
      <c r="H228" s="40"/>
      <c r="I228" s="32"/>
      <c r="J228" s="32"/>
      <c r="K228" s="40"/>
      <c r="L228" s="40"/>
      <c r="M228" s="40"/>
      <c r="N228" s="40"/>
      <c r="O228" s="32"/>
    </row>
    <row r="229" spans="1:15" s="4" customFormat="1" x14ac:dyDescent="0.2">
      <c r="A229" s="3"/>
      <c r="B229" s="3"/>
      <c r="C229" s="3"/>
      <c r="D229" s="3"/>
      <c r="E229" s="3"/>
      <c r="F229" s="32"/>
      <c r="G229" s="40"/>
      <c r="H229" s="40"/>
      <c r="I229" s="32"/>
      <c r="J229" s="32"/>
      <c r="K229" s="40"/>
      <c r="L229" s="40"/>
      <c r="M229" s="40"/>
      <c r="N229" s="40"/>
      <c r="O229" s="32"/>
    </row>
    <row r="230" spans="1:15" s="4" customFormat="1" x14ac:dyDescent="0.2">
      <c r="A230" s="3"/>
      <c r="B230" s="3"/>
      <c r="C230" s="3"/>
      <c r="D230" s="3"/>
      <c r="E230" s="3"/>
      <c r="F230" s="32"/>
      <c r="G230" s="40"/>
      <c r="H230" s="40"/>
      <c r="I230" s="32"/>
      <c r="J230" s="32"/>
      <c r="K230" s="40"/>
      <c r="L230" s="40"/>
      <c r="M230" s="40"/>
      <c r="N230" s="40"/>
      <c r="O230" s="32"/>
    </row>
    <row r="231" spans="1:15" s="4" customFormat="1" x14ac:dyDescent="0.2">
      <c r="A231" s="3"/>
      <c r="B231" s="3"/>
      <c r="C231" s="3"/>
      <c r="D231" s="3"/>
      <c r="E231" s="3"/>
      <c r="F231" s="32"/>
      <c r="G231" s="40"/>
      <c r="H231" s="40"/>
      <c r="I231" s="32"/>
      <c r="J231" s="32"/>
      <c r="K231" s="40"/>
      <c r="L231" s="40"/>
      <c r="M231" s="40"/>
      <c r="N231" s="40"/>
      <c r="O231" s="32"/>
    </row>
    <row r="232" spans="1:15" s="4" customFormat="1" x14ac:dyDescent="0.2">
      <c r="A232" s="3"/>
      <c r="B232" s="3"/>
      <c r="C232" s="3"/>
      <c r="D232" s="3"/>
      <c r="E232" s="3"/>
      <c r="F232" s="32"/>
      <c r="G232" s="40"/>
      <c r="H232" s="40"/>
      <c r="I232" s="32"/>
      <c r="J232" s="32"/>
      <c r="K232" s="40"/>
      <c r="L232" s="40"/>
      <c r="M232" s="40"/>
      <c r="N232" s="40"/>
      <c r="O232" s="32"/>
    </row>
    <row r="233" spans="1:15" s="4" customFormat="1" x14ac:dyDescent="0.2">
      <c r="A233" s="3"/>
      <c r="B233" s="3"/>
      <c r="C233" s="3"/>
      <c r="D233" s="3"/>
      <c r="E233" s="3"/>
      <c r="F233" s="32"/>
      <c r="G233" s="40"/>
      <c r="H233" s="40"/>
      <c r="I233" s="32"/>
      <c r="J233" s="32"/>
      <c r="K233" s="40"/>
      <c r="L233" s="40"/>
      <c r="M233" s="40"/>
      <c r="N233" s="40"/>
      <c r="O233" s="32"/>
    </row>
    <row r="234" spans="1:15" s="4" customFormat="1" x14ac:dyDescent="0.2">
      <c r="A234" s="3"/>
      <c r="B234" s="3"/>
      <c r="C234" s="3"/>
      <c r="D234" s="3"/>
      <c r="E234" s="3"/>
      <c r="F234" s="32"/>
      <c r="G234" s="40"/>
      <c r="H234" s="40"/>
      <c r="I234" s="32"/>
      <c r="J234" s="32"/>
      <c r="K234" s="40"/>
      <c r="L234" s="40"/>
      <c r="M234" s="40"/>
      <c r="N234" s="40"/>
      <c r="O234" s="32"/>
    </row>
    <row r="235" spans="1:15" s="4" customFormat="1" x14ac:dyDescent="0.2">
      <c r="A235" s="3"/>
      <c r="B235" s="3"/>
      <c r="C235" s="3"/>
      <c r="D235" s="3"/>
      <c r="E235" s="3"/>
      <c r="F235" s="32"/>
      <c r="G235" s="40"/>
      <c r="H235" s="40"/>
      <c r="I235" s="32"/>
      <c r="J235" s="32"/>
      <c r="K235" s="40"/>
      <c r="L235" s="40"/>
      <c r="M235" s="40"/>
      <c r="N235" s="40"/>
      <c r="O235" s="32"/>
    </row>
    <row r="236" spans="1:15" s="4" customFormat="1" x14ac:dyDescent="0.2">
      <c r="A236" s="3"/>
      <c r="B236" s="3"/>
      <c r="C236" s="3"/>
      <c r="D236" s="3"/>
      <c r="E236" s="3"/>
      <c r="F236" s="32"/>
      <c r="G236" s="40"/>
      <c r="H236" s="40"/>
      <c r="I236" s="32"/>
      <c r="J236" s="32"/>
      <c r="K236" s="40"/>
      <c r="L236" s="40"/>
      <c r="M236" s="40"/>
      <c r="N236" s="40"/>
      <c r="O236" s="32"/>
    </row>
    <row r="237" spans="1:15" s="4" customFormat="1" x14ac:dyDescent="0.2">
      <c r="A237" s="3"/>
      <c r="B237" s="3"/>
      <c r="C237" s="3"/>
      <c r="D237" s="3"/>
      <c r="E237" s="3"/>
      <c r="F237" s="32"/>
      <c r="G237" s="40"/>
      <c r="H237" s="40"/>
      <c r="I237" s="32"/>
      <c r="J237" s="32"/>
      <c r="K237" s="40"/>
      <c r="L237" s="40"/>
      <c r="M237" s="40"/>
      <c r="N237" s="40"/>
      <c r="O237" s="32"/>
    </row>
    <row r="238" spans="1:15" s="4" customFormat="1" x14ac:dyDescent="0.2">
      <c r="A238" s="3"/>
      <c r="B238" s="3"/>
      <c r="C238" s="3"/>
      <c r="D238" s="3"/>
      <c r="E238" s="3"/>
      <c r="F238" s="32"/>
      <c r="G238" s="40"/>
      <c r="H238" s="40"/>
      <c r="I238" s="32"/>
      <c r="J238" s="32"/>
      <c r="K238" s="40"/>
      <c r="L238" s="40"/>
      <c r="M238" s="40"/>
      <c r="N238" s="40"/>
      <c r="O238" s="32"/>
    </row>
    <row r="239" spans="1:15" s="4" customFormat="1" x14ac:dyDescent="0.2">
      <c r="A239" s="3"/>
      <c r="B239" s="3"/>
      <c r="C239" s="3"/>
      <c r="D239" s="3"/>
      <c r="E239" s="3"/>
      <c r="F239" s="32"/>
      <c r="G239" s="40"/>
      <c r="H239" s="40"/>
      <c r="I239" s="32"/>
      <c r="J239" s="32"/>
      <c r="K239" s="40"/>
      <c r="L239" s="40"/>
      <c r="M239" s="40"/>
      <c r="N239" s="40"/>
      <c r="O239" s="32"/>
    </row>
    <row r="240" spans="1:15" s="4" customFormat="1" x14ac:dyDescent="0.2">
      <c r="A240" s="3"/>
      <c r="B240" s="3"/>
      <c r="C240" s="3"/>
      <c r="D240" s="3"/>
      <c r="E240" s="3"/>
      <c r="F240" s="32"/>
      <c r="G240" s="40"/>
      <c r="H240" s="40"/>
      <c r="I240" s="32"/>
      <c r="J240" s="32"/>
      <c r="K240" s="40"/>
      <c r="L240" s="40"/>
      <c r="M240" s="40"/>
      <c r="N240" s="40"/>
      <c r="O240" s="32"/>
    </row>
    <row r="241" spans="1:15" s="4" customFormat="1" x14ac:dyDescent="0.2">
      <c r="A241" s="3"/>
      <c r="B241" s="3"/>
      <c r="C241" s="3"/>
      <c r="D241" s="3"/>
      <c r="E241" s="3"/>
      <c r="F241" s="32"/>
      <c r="G241" s="40"/>
      <c r="H241" s="40"/>
      <c r="I241" s="32"/>
      <c r="J241" s="32"/>
      <c r="K241" s="40"/>
      <c r="L241" s="40"/>
      <c r="M241" s="40"/>
      <c r="N241" s="40"/>
      <c r="O241" s="32"/>
    </row>
    <row r="242" spans="1:15" s="4" customFormat="1" x14ac:dyDescent="0.2">
      <c r="A242" s="3"/>
      <c r="B242" s="3"/>
      <c r="C242" s="3"/>
      <c r="D242" s="3"/>
      <c r="E242" s="3"/>
      <c r="F242" s="32"/>
      <c r="G242" s="40"/>
      <c r="H242" s="40"/>
      <c r="I242" s="32"/>
      <c r="J242" s="32"/>
      <c r="K242" s="40"/>
      <c r="L242" s="40"/>
      <c r="M242" s="40"/>
      <c r="N242" s="40"/>
      <c r="O242" s="32"/>
    </row>
    <row r="243" spans="1:15" s="4" customFormat="1" x14ac:dyDescent="0.2">
      <c r="A243" s="3"/>
      <c r="B243" s="3"/>
      <c r="C243" s="3"/>
      <c r="D243" s="3"/>
      <c r="E243" s="3"/>
      <c r="F243" s="32"/>
      <c r="G243" s="40"/>
      <c r="H243" s="40"/>
      <c r="I243" s="32"/>
      <c r="J243" s="32"/>
      <c r="K243" s="40"/>
      <c r="L243" s="40"/>
      <c r="M243" s="40"/>
      <c r="N243" s="40"/>
      <c r="O243" s="32"/>
    </row>
    <row r="244" spans="1:15" s="4" customFormat="1" x14ac:dyDescent="0.2">
      <c r="A244" s="3"/>
      <c r="B244" s="3"/>
      <c r="C244" s="3"/>
      <c r="D244" s="3"/>
      <c r="E244" s="3"/>
      <c r="F244" s="32"/>
      <c r="G244" s="40"/>
      <c r="H244" s="40"/>
      <c r="I244" s="32"/>
      <c r="J244" s="32"/>
      <c r="K244" s="40"/>
      <c r="L244" s="40"/>
      <c r="M244" s="40"/>
      <c r="N244" s="40"/>
      <c r="O244" s="32"/>
    </row>
    <row r="245" spans="1:15" s="4" customFormat="1" x14ac:dyDescent="0.2">
      <c r="A245" s="3"/>
      <c r="B245" s="3"/>
      <c r="C245" s="3"/>
      <c r="D245" s="3"/>
      <c r="E245" s="3"/>
      <c r="F245" s="32"/>
      <c r="G245" s="40"/>
      <c r="H245" s="40"/>
      <c r="I245" s="32"/>
      <c r="J245" s="32"/>
      <c r="K245" s="40"/>
      <c r="L245" s="40"/>
      <c r="M245" s="40"/>
      <c r="N245" s="40"/>
      <c r="O245" s="32"/>
    </row>
    <row r="246" spans="1:15" s="4" customFormat="1" x14ac:dyDescent="0.2">
      <c r="A246" s="3"/>
      <c r="B246" s="3"/>
      <c r="C246" s="3"/>
      <c r="D246" s="3"/>
      <c r="E246" s="3"/>
      <c r="F246" s="32"/>
      <c r="G246" s="40"/>
      <c r="H246" s="40"/>
      <c r="I246" s="32"/>
      <c r="J246" s="32"/>
      <c r="K246" s="40"/>
      <c r="L246" s="40"/>
      <c r="M246" s="40"/>
      <c r="N246" s="40"/>
      <c r="O246" s="32"/>
    </row>
    <row r="247" spans="1:15" s="4" customFormat="1" x14ac:dyDescent="0.2">
      <c r="A247" s="3"/>
      <c r="B247" s="3"/>
      <c r="C247" s="3"/>
      <c r="D247" s="3"/>
      <c r="E247" s="3"/>
      <c r="F247" s="32"/>
      <c r="G247" s="40"/>
      <c r="H247" s="40"/>
      <c r="I247" s="32"/>
      <c r="J247" s="32"/>
      <c r="K247" s="40"/>
      <c r="L247" s="40"/>
      <c r="M247" s="40"/>
      <c r="N247" s="40"/>
      <c r="O247" s="32"/>
    </row>
    <row r="248" spans="1:15" s="4" customFormat="1" x14ac:dyDescent="0.2">
      <c r="A248" s="3"/>
      <c r="B248" s="3"/>
      <c r="C248" s="3"/>
      <c r="D248" s="3"/>
      <c r="E248" s="3"/>
      <c r="F248" s="32"/>
      <c r="G248" s="40"/>
      <c r="H248" s="40"/>
      <c r="I248" s="32"/>
      <c r="J248" s="32"/>
      <c r="K248" s="40"/>
      <c r="L248" s="40"/>
      <c r="M248" s="40"/>
      <c r="N248" s="40"/>
      <c r="O248" s="32"/>
    </row>
    <row r="249" spans="1:15" s="4" customFormat="1" x14ac:dyDescent="0.2">
      <c r="A249" s="3"/>
      <c r="B249" s="3"/>
      <c r="C249" s="3"/>
      <c r="D249" s="3"/>
      <c r="E249" s="3"/>
      <c r="F249" s="32"/>
      <c r="G249" s="40"/>
      <c r="H249" s="40"/>
      <c r="I249" s="32"/>
      <c r="J249" s="32"/>
      <c r="K249" s="40"/>
      <c r="L249" s="40"/>
      <c r="M249" s="40"/>
      <c r="N249" s="40"/>
      <c r="O249" s="32"/>
    </row>
    <row r="250" spans="1:15" s="4" customFormat="1" x14ac:dyDescent="0.2">
      <c r="A250" s="3"/>
      <c r="B250" s="3"/>
      <c r="C250" s="3"/>
      <c r="D250" s="3"/>
      <c r="E250" s="3"/>
      <c r="F250" s="32"/>
      <c r="G250" s="40"/>
      <c r="H250" s="40"/>
      <c r="I250" s="32"/>
      <c r="J250" s="32"/>
      <c r="K250" s="40"/>
      <c r="L250" s="40"/>
      <c r="M250" s="40"/>
      <c r="N250" s="40"/>
      <c r="O250" s="32"/>
    </row>
    <row r="251" spans="1:15" s="4" customFormat="1" x14ac:dyDescent="0.2">
      <c r="A251" s="3"/>
      <c r="B251" s="3"/>
      <c r="C251" s="3"/>
      <c r="D251" s="3"/>
      <c r="E251" s="3"/>
      <c r="F251" s="32"/>
      <c r="G251" s="40"/>
      <c r="H251" s="40"/>
      <c r="I251" s="32"/>
      <c r="J251" s="32"/>
      <c r="K251" s="40"/>
      <c r="L251" s="40"/>
      <c r="M251" s="40"/>
      <c r="N251" s="40"/>
      <c r="O251" s="32"/>
    </row>
    <row r="252" spans="1:15" s="4" customFormat="1" x14ac:dyDescent="0.2">
      <c r="A252" s="3"/>
      <c r="B252" s="3"/>
      <c r="C252" s="3"/>
      <c r="D252" s="3"/>
      <c r="E252" s="3"/>
      <c r="F252" s="32"/>
      <c r="G252" s="40"/>
      <c r="H252" s="40"/>
      <c r="I252" s="32"/>
      <c r="J252" s="32"/>
      <c r="K252" s="40"/>
      <c r="L252" s="40"/>
      <c r="M252" s="40"/>
      <c r="N252" s="40"/>
      <c r="O252" s="32"/>
    </row>
    <row r="253" spans="1:15" s="4" customFormat="1" x14ac:dyDescent="0.2">
      <c r="A253" s="3"/>
      <c r="B253" s="3"/>
      <c r="C253" s="3"/>
      <c r="D253" s="3"/>
      <c r="E253" s="3"/>
      <c r="F253" s="32"/>
      <c r="G253" s="40"/>
      <c r="H253" s="40"/>
      <c r="I253" s="32"/>
      <c r="J253" s="32"/>
      <c r="K253" s="40"/>
      <c r="L253" s="40"/>
      <c r="M253" s="40"/>
      <c r="N253" s="40"/>
      <c r="O253" s="32"/>
    </row>
    <row r="254" spans="1:15" s="4" customFormat="1" x14ac:dyDescent="0.2">
      <c r="A254" s="3"/>
      <c r="B254" s="3"/>
      <c r="C254" s="3"/>
      <c r="D254" s="3"/>
      <c r="E254" s="3"/>
      <c r="F254" s="32"/>
      <c r="G254" s="40"/>
      <c r="H254" s="40"/>
      <c r="I254" s="32"/>
      <c r="J254" s="32"/>
      <c r="K254" s="40"/>
      <c r="L254" s="40"/>
      <c r="M254" s="40"/>
      <c r="N254" s="40"/>
      <c r="O254" s="32"/>
    </row>
    <row r="255" spans="1:15" s="4" customFormat="1" x14ac:dyDescent="0.2">
      <c r="A255" s="3"/>
      <c r="B255" s="3"/>
      <c r="C255" s="3"/>
      <c r="D255" s="3"/>
      <c r="E255" s="3"/>
      <c r="F255" s="32"/>
      <c r="G255" s="40"/>
      <c r="H255" s="40"/>
      <c r="I255" s="32"/>
      <c r="J255" s="32"/>
      <c r="K255" s="40"/>
      <c r="L255" s="40"/>
      <c r="M255" s="40"/>
      <c r="N255" s="40"/>
      <c r="O255" s="32"/>
    </row>
    <row r="256" spans="1:15" s="4" customFormat="1" x14ac:dyDescent="0.2">
      <c r="A256" s="3"/>
      <c r="B256" s="3"/>
      <c r="C256" s="3"/>
      <c r="D256" s="3"/>
      <c r="E256" s="3"/>
      <c r="F256" s="32"/>
      <c r="G256" s="40"/>
      <c r="H256" s="40"/>
      <c r="I256" s="32"/>
      <c r="J256" s="32"/>
      <c r="K256" s="40"/>
      <c r="L256" s="40"/>
      <c r="M256" s="40"/>
      <c r="N256" s="40"/>
      <c r="O256" s="32"/>
    </row>
    <row r="257" spans="1:15" s="4" customFormat="1" x14ac:dyDescent="0.2">
      <c r="A257" s="3"/>
      <c r="B257" s="3"/>
      <c r="C257" s="3"/>
      <c r="D257" s="3"/>
      <c r="E257" s="3"/>
      <c r="F257" s="32"/>
      <c r="G257" s="40"/>
      <c r="H257" s="40"/>
      <c r="I257" s="32"/>
      <c r="J257" s="32"/>
      <c r="K257" s="40"/>
      <c r="L257" s="40"/>
      <c r="M257" s="40"/>
      <c r="N257" s="40"/>
      <c r="O257" s="32"/>
    </row>
    <row r="258" spans="1:15" s="4" customFormat="1" x14ac:dyDescent="0.2">
      <c r="A258" s="3"/>
      <c r="B258" s="3"/>
      <c r="C258" s="3"/>
      <c r="D258" s="3"/>
      <c r="E258" s="3"/>
      <c r="F258" s="32"/>
      <c r="G258" s="40"/>
      <c r="H258" s="40"/>
      <c r="I258" s="32"/>
      <c r="J258" s="32"/>
      <c r="K258" s="40"/>
      <c r="L258" s="40"/>
      <c r="M258" s="40"/>
      <c r="N258" s="40"/>
      <c r="O258" s="32"/>
    </row>
    <row r="259" spans="1:15" s="4" customFormat="1" x14ac:dyDescent="0.2">
      <c r="A259" s="3"/>
      <c r="B259" s="3"/>
      <c r="C259" s="3"/>
      <c r="D259" s="3"/>
      <c r="E259" s="3"/>
      <c r="F259" s="32"/>
      <c r="G259" s="40"/>
      <c r="H259" s="40"/>
      <c r="I259" s="32"/>
      <c r="J259" s="32"/>
      <c r="K259" s="40"/>
      <c r="L259" s="40"/>
      <c r="M259" s="40"/>
      <c r="N259" s="40"/>
      <c r="O259" s="32"/>
    </row>
    <row r="260" spans="1:15" s="4" customFormat="1" x14ac:dyDescent="0.2">
      <c r="A260" s="3"/>
      <c r="B260" s="3"/>
      <c r="C260" s="3"/>
      <c r="D260" s="3"/>
      <c r="E260" s="3"/>
      <c r="F260" s="32"/>
      <c r="G260" s="40"/>
      <c r="H260" s="40"/>
      <c r="I260" s="32"/>
      <c r="J260" s="32"/>
      <c r="K260" s="40"/>
      <c r="L260" s="40"/>
      <c r="M260" s="40"/>
      <c r="N260" s="40"/>
      <c r="O260" s="32"/>
    </row>
    <row r="261" spans="1:15" s="4" customFormat="1" x14ac:dyDescent="0.2">
      <c r="A261" s="3"/>
      <c r="B261" s="3"/>
      <c r="C261" s="3"/>
      <c r="D261" s="3"/>
      <c r="E261" s="3"/>
      <c r="F261" s="32"/>
      <c r="G261" s="40"/>
      <c r="H261" s="40"/>
      <c r="I261" s="32"/>
      <c r="J261" s="32"/>
      <c r="K261" s="40"/>
      <c r="L261" s="40"/>
      <c r="M261" s="40"/>
      <c r="N261" s="40"/>
      <c r="O261" s="32"/>
    </row>
    <row r="262" spans="1:15" s="4" customFormat="1" x14ac:dyDescent="0.2">
      <c r="A262" s="3"/>
      <c r="B262" s="3"/>
      <c r="C262" s="3"/>
      <c r="D262" s="3"/>
      <c r="E262" s="3"/>
      <c r="F262" s="32"/>
      <c r="G262" s="40"/>
      <c r="H262" s="40"/>
      <c r="I262" s="32"/>
      <c r="J262" s="32"/>
      <c r="K262" s="40"/>
      <c r="L262" s="40"/>
      <c r="M262" s="40"/>
      <c r="N262" s="40"/>
      <c r="O262" s="32"/>
    </row>
    <row r="263" spans="1:15" s="4" customFormat="1" x14ac:dyDescent="0.2">
      <c r="A263" s="3"/>
      <c r="B263" s="3"/>
      <c r="C263" s="3"/>
      <c r="D263" s="3"/>
      <c r="E263" s="3"/>
      <c r="F263" s="32"/>
      <c r="G263" s="40"/>
      <c r="H263" s="40"/>
      <c r="I263" s="32"/>
      <c r="J263" s="32"/>
      <c r="K263" s="40"/>
      <c r="L263" s="40"/>
      <c r="M263" s="40"/>
      <c r="N263" s="40"/>
      <c r="O263" s="32"/>
    </row>
    <row r="264" spans="1:15" s="4" customFormat="1" x14ac:dyDescent="0.2">
      <c r="A264" s="3"/>
      <c r="B264" s="3"/>
      <c r="C264" s="3"/>
      <c r="D264" s="3"/>
      <c r="E264" s="3"/>
      <c r="F264" s="32"/>
      <c r="G264" s="40"/>
      <c r="H264" s="40"/>
      <c r="I264" s="32"/>
      <c r="J264" s="32"/>
      <c r="K264" s="40"/>
      <c r="L264" s="40"/>
      <c r="M264" s="40"/>
      <c r="N264" s="40"/>
      <c r="O264" s="32"/>
    </row>
    <row r="265" spans="1:15" s="4" customFormat="1" x14ac:dyDescent="0.2">
      <c r="A265" s="3"/>
      <c r="B265" s="3"/>
      <c r="C265" s="3"/>
      <c r="D265" s="3"/>
      <c r="E265" s="3"/>
      <c r="F265" s="32"/>
      <c r="G265" s="40"/>
      <c r="H265" s="40"/>
      <c r="I265" s="32"/>
      <c r="J265" s="32"/>
      <c r="K265" s="40"/>
      <c r="L265" s="40"/>
      <c r="M265" s="40"/>
      <c r="N265" s="40"/>
      <c r="O265" s="32"/>
    </row>
    <row r="266" spans="1:15" s="4" customFormat="1" x14ac:dyDescent="0.2">
      <c r="A266" s="3"/>
      <c r="B266" s="3"/>
      <c r="C266" s="3"/>
      <c r="D266" s="3"/>
      <c r="E266" s="3"/>
      <c r="F266" s="32"/>
      <c r="G266" s="40"/>
      <c r="H266" s="40"/>
      <c r="I266" s="32"/>
      <c r="J266" s="32"/>
      <c r="K266" s="40"/>
      <c r="L266" s="40"/>
      <c r="M266" s="40"/>
      <c r="N266" s="40"/>
      <c r="O266" s="32"/>
    </row>
    <row r="267" spans="1:15" s="4" customFormat="1" x14ac:dyDescent="0.2">
      <c r="A267" s="3"/>
      <c r="B267" s="3"/>
      <c r="C267" s="3"/>
      <c r="D267" s="3"/>
      <c r="E267" s="3"/>
      <c r="F267" s="32"/>
      <c r="G267" s="40"/>
      <c r="H267" s="40"/>
      <c r="I267" s="32"/>
      <c r="J267" s="32"/>
      <c r="K267" s="40"/>
      <c r="L267" s="40"/>
      <c r="M267" s="40"/>
      <c r="N267" s="40"/>
      <c r="O267" s="32"/>
    </row>
    <row r="268" spans="1:15" s="4" customFormat="1" x14ac:dyDescent="0.2">
      <c r="A268" s="3"/>
      <c r="B268" s="3"/>
      <c r="C268" s="3"/>
      <c r="D268" s="3"/>
      <c r="E268" s="3"/>
      <c r="F268" s="32"/>
      <c r="G268" s="40"/>
      <c r="H268" s="40"/>
      <c r="I268" s="32"/>
      <c r="J268" s="32"/>
      <c r="K268" s="40"/>
      <c r="L268" s="40"/>
      <c r="M268" s="40"/>
      <c r="N268" s="40"/>
      <c r="O268" s="32"/>
    </row>
    <row r="269" spans="1:15" s="4" customFormat="1" x14ac:dyDescent="0.2">
      <c r="A269" s="3"/>
      <c r="B269" s="3"/>
      <c r="C269" s="3"/>
      <c r="D269" s="3"/>
      <c r="E269" s="3"/>
      <c r="F269" s="32"/>
      <c r="G269" s="40"/>
      <c r="H269" s="40"/>
      <c r="I269" s="32"/>
      <c r="J269" s="32"/>
      <c r="K269" s="40"/>
      <c r="L269" s="40"/>
      <c r="M269" s="40"/>
      <c r="N269" s="40"/>
      <c r="O269" s="32"/>
    </row>
    <row r="270" spans="1:15" s="4" customFormat="1" x14ac:dyDescent="0.2">
      <c r="A270" s="3"/>
      <c r="B270" s="3"/>
      <c r="C270" s="3"/>
      <c r="D270" s="3"/>
      <c r="E270" s="3"/>
      <c r="F270" s="32"/>
      <c r="G270" s="40"/>
      <c r="H270" s="40"/>
      <c r="I270" s="32"/>
      <c r="J270" s="32"/>
      <c r="K270" s="40"/>
      <c r="L270" s="40"/>
      <c r="M270" s="40"/>
      <c r="N270" s="40"/>
      <c r="O270" s="32"/>
    </row>
    <row r="271" spans="1:15" s="4" customFormat="1" x14ac:dyDescent="0.2">
      <c r="A271" s="3"/>
      <c r="B271" s="3"/>
      <c r="C271" s="3"/>
      <c r="D271" s="3"/>
      <c r="E271" s="3"/>
      <c r="F271" s="32"/>
      <c r="G271" s="40"/>
      <c r="H271" s="40"/>
      <c r="I271" s="32"/>
      <c r="J271" s="32"/>
      <c r="K271" s="40"/>
      <c r="L271" s="40"/>
      <c r="M271" s="40"/>
      <c r="N271" s="40"/>
      <c r="O271" s="32"/>
    </row>
    <row r="272" spans="1:15" s="4" customFormat="1" x14ac:dyDescent="0.2">
      <c r="A272" s="3"/>
      <c r="B272" s="3"/>
      <c r="C272" s="3"/>
      <c r="D272" s="3"/>
      <c r="E272" s="3"/>
      <c r="F272" s="32"/>
      <c r="G272" s="40"/>
      <c r="H272" s="40"/>
      <c r="I272" s="32"/>
      <c r="J272" s="32"/>
      <c r="K272" s="40"/>
      <c r="L272" s="40"/>
      <c r="M272" s="40"/>
      <c r="N272" s="40"/>
      <c r="O272" s="32"/>
    </row>
    <row r="273" spans="1:15" s="4" customFormat="1" x14ac:dyDescent="0.2">
      <c r="A273" s="3"/>
      <c r="B273" s="3"/>
      <c r="C273" s="3"/>
      <c r="D273" s="3"/>
      <c r="E273" s="3"/>
      <c r="F273" s="32"/>
      <c r="G273" s="40"/>
      <c r="H273" s="40"/>
      <c r="I273" s="32"/>
      <c r="J273" s="32"/>
      <c r="K273" s="40"/>
      <c r="L273" s="40"/>
      <c r="M273" s="40"/>
      <c r="N273" s="40"/>
      <c r="O273" s="32"/>
    </row>
    <row r="274" spans="1:15" s="4" customFormat="1" x14ac:dyDescent="0.2">
      <c r="A274" s="3"/>
      <c r="B274" s="3"/>
      <c r="C274" s="3"/>
      <c r="D274" s="3"/>
      <c r="E274" s="3"/>
      <c r="F274" s="32"/>
      <c r="G274" s="40"/>
      <c r="H274" s="40"/>
      <c r="I274" s="32"/>
      <c r="J274" s="32"/>
      <c r="K274" s="40"/>
      <c r="L274" s="40"/>
      <c r="M274" s="40"/>
      <c r="N274" s="40"/>
      <c r="O274" s="32"/>
    </row>
    <row r="275" spans="1:15" s="4" customFormat="1" x14ac:dyDescent="0.2">
      <c r="A275" s="3"/>
      <c r="B275" s="3"/>
      <c r="C275" s="3"/>
      <c r="D275" s="3"/>
      <c r="E275" s="3"/>
      <c r="F275" s="32"/>
      <c r="G275" s="40"/>
      <c r="H275" s="40"/>
      <c r="I275" s="32"/>
      <c r="J275" s="32"/>
      <c r="K275" s="40"/>
      <c r="L275" s="40"/>
      <c r="M275" s="40"/>
      <c r="N275" s="40"/>
      <c r="O275" s="32"/>
    </row>
    <row r="276" spans="1:15" s="4" customFormat="1" x14ac:dyDescent="0.2">
      <c r="A276" s="3"/>
      <c r="B276" s="3"/>
      <c r="C276" s="3"/>
      <c r="D276" s="3"/>
      <c r="E276" s="3"/>
      <c r="F276" s="32"/>
      <c r="G276" s="40"/>
      <c r="H276" s="40"/>
      <c r="I276" s="32"/>
      <c r="J276" s="32"/>
      <c r="K276" s="40"/>
      <c r="L276" s="40"/>
      <c r="M276" s="40"/>
      <c r="N276" s="40"/>
      <c r="O276" s="32"/>
    </row>
    <row r="277" spans="1:15" s="4" customFormat="1" x14ac:dyDescent="0.2">
      <c r="A277" s="3"/>
      <c r="B277" s="3"/>
      <c r="C277" s="3"/>
      <c r="D277" s="3"/>
      <c r="E277" s="3"/>
      <c r="F277" s="32"/>
      <c r="G277" s="40"/>
      <c r="H277" s="40"/>
      <c r="I277" s="32"/>
      <c r="J277" s="32"/>
      <c r="K277" s="40"/>
      <c r="L277" s="40"/>
      <c r="M277" s="40"/>
      <c r="N277" s="40"/>
      <c r="O277" s="32"/>
    </row>
    <row r="278" spans="1:15" s="4" customFormat="1" x14ac:dyDescent="0.2">
      <c r="A278" s="3"/>
      <c r="B278" s="3"/>
      <c r="C278" s="3"/>
      <c r="D278" s="3"/>
      <c r="E278" s="3"/>
      <c r="F278" s="32"/>
      <c r="G278" s="40"/>
      <c r="H278" s="40"/>
      <c r="I278" s="32"/>
      <c r="J278" s="32"/>
      <c r="K278" s="40"/>
      <c r="L278" s="40"/>
      <c r="M278" s="40"/>
      <c r="N278" s="40"/>
      <c r="O278" s="32"/>
    </row>
    <row r="279" spans="1:15" s="4" customFormat="1" x14ac:dyDescent="0.2">
      <c r="A279" s="3"/>
      <c r="B279" s="3"/>
      <c r="C279" s="3"/>
      <c r="D279" s="3"/>
      <c r="E279" s="3"/>
      <c r="F279" s="32"/>
      <c r="G279" s="40"/>
      <c r="H279" s="40"/>
      <c r="I279" s="32"/>
      <c r="J279" s="32"/>
      <c r="K279" s="40"/>
      <c r="L279" s="40"/>
      <c r="M279" s="40"/>
      <c r="N279" s="40"/>
      <c r="O279" s="32"/>
    </row>
    <row r="280" spans="1:15" s="4" customFormat="1" x14ac:dyDescent="0.2">
      <c r="A280" s="3"/>
      <c r="B280" s="3"/>
      <c r="C280" s="3"/>
      <c r="D280" s="3"/>
      <c r="E280" s="3"/>
      <c r="F280" s="32"/>
      <c r="G280" s="40"/>
      <c r="H280" s="40"/>
      <c r="I280" s="32"/>
      <c r="J280" s="32"/>
      <c r="K280" s="40"/>
      <c r="L280" s="40"/>
      <c r="M280" s="40"/>
      <c r="N280" s="40"/>
      <c r="O280" s="32"/>
    </row>
    <row r="281" spans="1:15" s="4" customFormat="1" x14ac:dyDescent="0.2">
      <c r="A281" s="3"/>
      <c r="B281" s="3"/>
      <c r="C281" s="3"/>
      <c r="D281" s="3"/>
      <c r="E281" s="3"/>
      <c r="F281" s="32"/>
      <c r="G281" s="40"/>
      <c r="H281" s="40"/>
      <c r="I281" s="32"/>
      <c r="J281" s="32"/>
      <c r="K281" s="40"/>
      <c r="L281" s="40"/>
      <c r="M281" s="40"/>
      <c r="N281" s="40"/>
      <c r="O281" s="32"/>
    </row>
    <row r="282" spans="1:15" s="4" customFormat="1" x14ac:dyDescent="0.2">
      <c r="A282" s="3"/>
      <c r="B282" s="3"/>
      <c r="C282" s="3"/>
      <c r="D282" s="3"/>
      <c r="E282" s="3"/>
      <c r="F282" s="32"/>
      <c r="G282" s="40"/>
      <c r="H282" s="40"/>
      <c r="I282" s="32"/>
      <c r="J282" s="32"/>
      <c r="K282" s="40"/>
      <c r="L282" s="40"/>
      <c r="M282" s="40"/>
      <c r="N282" s="40"/>
      <c r="O282" s="32"/>
    </row>
    <row r="283" spans="1:15" s="4" customFormat="1" x14ac:dyDescent="0.2">
      <c r="A283" s="3"/>
      <c r="B283" s="3"/>
      <c r="C283" s="3"/>
      <c r="D283" s="3"/>
      <c r="E283" s="3"/>
      <c r="F283" s="32"/>
      <c r="G283" s="40"/>
      <c r="H283" s="40"/>
      <c r="I283" s="32"/>
      <c r="J283" s="32"/>
      <c r="K283" s="40"/>
      <c r="L283" s="40"/>
      <c r="M283" s="40"/>
      <c r="N283" s="40"/>
      <c r="O283" s="32"/>
    </row>
    <row r="284" spans="1:15" s="4" customFormat="1" x14ac:dyDescent="0.2">
      <c r="A284" s="3"/>
      <c r="B284" s="3"/>
      <c r="C284" s="3"/>
      <c r="D284" s="3"/>
      <c r="E284" s="3"/>
      <c r="F284" s="32"/>
      <c r="G284" s="40"/>
      <c r="H284" s="40"/>
      <c r="I284" s="32"/>
      <c r="J284" s="32"/>
      <c r="K284" s="40"/>
      <c r="L284" s="40"/>
      <c r="M284" s="40"/>
      <c r="N284" s="40"/>
      <c r="O284" s="32"/>
    </row>
    <row r="285" spans="1:15" s="4" customFormat="1" x14ac:dyDescent="0.2">
      <c r="A285" s="3"/>
      <c r="B285" s="3"/>
      <c r="C285" s="3"/>
      <c r="D285" s="3"/>
      <c r="E285" s="3"/>
      <c r="F285" s="32"/>
      <c r="G285" s="40"/>
      <c r="H285" s="40"/>
      <c r="I285" s="32"/>
      <c r="J285" s="32"/>
      <c r="K285" s="40"/>
      <c r="L285" s="40"/>
      <c r="M285" s="40"/>
      <c r="N285" s="40"/>
      <c r="O285" s="32"/>
    </row>
    <row r="286" spans="1:15" s="4" customFormat="1" x14ac:dyDescent="0.2">
      <c r="A286" s="3"/>
      <c r="B286" s="3"/>
      <c r="C286" s="3"/>
      <c r="D286" s="3"/>
      <c r="E286" s="3"/>
      <c r="F286" s="32"/>
      <c r="G286" s="40"/>
      <c r="H286" s="40"/>
      <c r="I286" s="32"/>
      <c r="J286" s="32"/>
      <c r="K286" s="40"/>
      <c r="L286" s="40"/>
      <c r="M286" s="40"/>
      <c r="N286" s="40"/>
      <c r="O286" s="32"/>
    </row>
    <row r="287" spans="1:15" s="4" customFormat="1" x14ac:dyDescent="0.2">
      <c r="A287" s="3"/>
      <c r="B287" s="3"/>
      <c r="C287" s="3"/>
      <c r="D287" s="3"/>
      <c r="E287" s="3"/>
      <c r="F287" s="32"/>
      <c r="G287" s="40"/>
      <c r="H287" s="40"/>
      <c r="I287" s="32"/>
      <c r="J287" s="32"/>
      <c r="K287" s="40"/>
      <c r="L287" s="40"/>
      <c r="M287" s="40"/>
      <c r="N287" s="40"/>
      <c r="O287" s="32"/>
    </row>
    <row r="288" spans="1:15" s="4" customFormat="1" x14ac:dyDescent="0.2">
      <c r="A288" s="3"/>
      <c r="B288" s="3"/>
      <c r="C288" s="3"/>
      <c r="D288" s="3"/>
      <c r="E288" s="3"/>
      <c r="F288" s="32"/>
      <c r="G288" s="40"/>
      <c r="H288" s="40"/>
      <c r="I288" s="32"/>
      <c r="J288" s="32"/>
      <c r="K288" s="40"/>
      <c r="L288" s="40"/>
      <c r="M288" s="40"/>
      <c r="N288" s="40"/>
      <c r="O288" s="32"/>
    </row>
    <row r="289" spans="1:15" s="4" customFormat="1" x14ac:dyDescent="0.2">
      <c r="A289" s="3"/>
      <c r="B289" s="3"/>
      <c r="C289" s="3"/>
      <c r="D289" s="3"/>
      <c r="E289" s="3"/>
      <c r="F289" s="32"/>
      <c r="G289" s="40"/>
      <c r="H289" s="40"/>
      <c r="I289" s="32"/>
      <c r="J289" s="32"/>
      <c r="K289" s="40"/>
      <c r="L289" s="40"/>
      <c r="M289" s="40"/>
      <c r="N289" s="40"/>
      <c r="O289" s="32"/>
    </row>
    <row r="290" spans="1:15" s="4" customFormat="1" x14ac:dyDescent="0.2">
      <c r="A290" s="3"/>
      <c r="B290" s="3"/>
      <c r="C290" s="3"/>
      <c r="D290" s="3"/>
      <c r="E290" s="3"/>
      <c r="F290" s="32"/>
      <c r="G290" s="40"/>
      <c r="H290" s="40"/>
      <c r="I290" s="32"/>
      <c r="J290" s="32"/>
      <c r="K290" s="40"/>
      <c r="L290" s="40"/>
      <c r="M290" s="40"/>
      <c r="N290" s="40"/>
      <c r="O290" s="32"/>
    </row>
    <row r="291" spans="1:15" s="4" customFormat="1" x14ac:dyDescent="0.2">
      <c r="A291" s="3"/>
      <c r="B291" s="3"/>
      <c r="C291" s="3"/>
      <c r="D291" s="3"/>
      <c r="E291" s="3"/>
      <c r="F291" s="32"/>
      <c r="G291" s="40"/>
      <c r="H291" s="40"/>
      <c r="I291" s="32"/>
      <c r="J291" s="32"/>
      <c r="K291" s="40"/>
      <c r="L291" s="40"/>
      <c r="M291" s="40"/>
      <c r="N291" s="40"/>
      <c r="O291" s="32"/>
    </row>
    <row r="292" spans="1:15" s="4" customFormat="1" x14ac:dyDescent="0.2">
      <c r="A292" s="3"/>
      <c r="B292" s="3"/>
      <c r="C292" s="3"/>
      <c r="D292" s="3"/>
      <c r="E292" s="3"/>
      <c r="F292" s="32"/>
      <c r="G292" s="40"/>
      <c r="H292" s="40"/>
      <c r="I292" s="32"/>
      <c r="J292" s="32"/>
      <c r="K292" s="40"/>
      <c r="L292" s="40"/>
      <c r="M292" s="40"/>
      <c r="N292" s="40"/>
      <c r="O292" s="32"/>
    </row>
    <row r="293" spans="1:15" s="4" customFormat="1" x14ac:dyDescent="0.2">
      <c r="A293" s="3"/>
      <c r="B293" s="3"/>
      <c r="C293" s="3"/>
      <c r="D293" s="3"/>
      <c r="E293" s="3"/>
      <c r="F293" s="32"/>
      <c r="G293" s="40"/>
      <c r="H293" s="40"/>
      <c r="I293" s="32"/>
      <c r="J293" s="32"/>
      <c r="K293" s="40"/>
      <c r="L293" s="40"/>
      <c r="M293" s="40"/>
      <c r="N293" s="40"/>
      <c r="O293" s="32"/>
    </row>
    <row r="294" spans="1:15" s="4" customFormat="1" x14ac:dyDescent="0.2">
      <c r="A294" s="3"/>
      <c r="B294" s="3"/>
      <c r="C294" s="3"/>
      <c r="D294" s="3"/>
      <c r="E294" s="3"/>
      <c r="F294" s="32"/>
      <c r="G294" s="40"/>
      <c r="H294" s="40"/>
      <c r="I294" s="32"/>
      <c r="J294" s="32"/>
      <c r="K294" s="40"/>
      <c r="L294" s="40"/>
      <c r="M294" s="40"/>
      <c r="N294" s="40"/>
      <c r="O294" s="32"/>
    </row>
    <row r="295" spans="1:15" s="4" customFormat="1" x14ac:dyDescent="0.2">
      <c r="A295" s="3"/>
      <c r="B295" s="3"/>
      <c r="C295" s="3"/>
      <c r="D295" s="3"/>
      <c r="E295" s="3"/>
      <c r="F295" s="32"/>
      <c r="G295" s="40"/>
      <c r="H295" s="40"/>
      <c r="I295" s="32"/>
      <c r="J295" s="32"/>
      <c r="K295" s="40"/>
      <c r="L295" s="40"/>
      <c r="M295" s="40"/>
      <c r="N295" s="40"/>
      <c r="O295" s="32"/>
    </row>
    <row r="296" spans="1:15" s="4" customFormat="1" x14ac:dyDescent="0.2">
      <c r="A296" s="3"/>
      <c r="B296" s="3"/>
      <c r="C296" s="3"/>
      <c r="D296" s="3"/>
      <c r="E296" s="3"/>
      <c r="F296" s="32"/>
      <c r="G296" s="40"/>
      <c r="H296" s="40"/>
      <c r="I296" s="32"/>
      <c r="J296" s="32"/>
      <c r="K296" s="40"/>
      <c r="L296" s="40"/>
      <c r="M296" s="40"/>
      <c r="N296" s="40"/>
      <c r="O296" s="32"/>
    </row>
    <row r="297" spans="1:15" s="4" customFormat="1" x14ac:dyDescent="0.2">
      <c r="A297" s="3"/>
      <c r="B297" s="3"/>
      <c r="C297" s="3"/>
      <c r="D297" s="3"/>
      <c r="E297" s="3"/>
      <c r="F297" s="32"/>
      <c r="G297" s="40"/>
      <c r="H297" s="40"/>
      <c r="I297" s="32"/>
      <c r="J297" s="32"/>
      <c r="K297" s="40"/>
      <c r="L297" s="40"/>
      <c r="M297" s="40"/>
      <c r="N297" s="40"/>
      <c r="O297" s="32"/>
    </row>
    <row r="298" spans="1:15" s="4" customFormat="1" x14ac:dyDescent="0.2">
      <c r="A298" s="3"/>
      <c r="B298" s="3"/>
      <c r="C298" s="3"/>
      <c r="D298" s="3"/>
      <c r="E298" s="3"/>
      <c r="F298" s="32"/>
      <c r="G298" s="40"/>
      <c r="H298" s="40"/>
      <c r="I298" s="32"/>
      <c r="J298" s="32"/>
      <c r="K298" s="40"/>
      <c r="L298" s="40"/>
      <c r="M298" s="40"/>
      <c r="N298" s="40"/>
      <c r="O298" s="32"/>
    </row>
    <row r="299" spans="1:15" s="4" customFormat="1" x14ac:dyDescent="0.2">
      <c r="A299" s="3"/>
      <c r="B299" s="3"/>
      <c r="C299" s="3"/>
      <c r="D299" s="3"/>
      <c r="E299" s="3"/>
      <c r="F299" s="32"/>
      <c r="G299" s="40"/>
      <c r="H299" s="40"/>
      <c r="I299" s="32"/>
      <c r="J299" s="32"/>
      <c r="K299" s="40"/>
      <c r="L299" s="40"/>
      <c r="M299" s="40"/>
      <c r="N299" s="40"/>
      <c r="O299" s="32"/>
    </row>
    <row r="300" spans="1:15" s="4" customFormat="1" x14ac:dyDescent="0.2">
      <c r="A300" s="3"/>
      <c r="B300" s="3"/>
      <c r="C300" s="3"/>
      <c r="D300" s="3"/>
      <c r="E300" s="3"/>
      <c r="F300" s="32"/>
      <c r="G300" s="40"/>
      <c r="H300" s="40"/>
      <c r="I300" s="32"/>
      <c r="J300" s="32"/>
      <c r="K300" s="40"/>
      <c r="L300" s="40"/>
      <c r="M300" s="40"/>
      <c r="N300" s="40"/>
      <c r="O300" s="32"/>
    </row>
    <row r="301" spans="1:15" s="4" customFormat="1" x14ac:dyDescent="0.2">
      <c r="A301" s="3"/>
      <c r="B301" s="3"/>
      <c r="C301" s="3"/>
      <c r="D301" s="3"/>
      <c r="E301" s="3"/>
      <c r="F301" s="32"/>
      <c r="G301" s="40"/>
      <c r="H301" s="40"/>
      <c r="I301" s="32"/>
      <c r="J301" s="32"/>
      <c r="K301" s="40"/>
      <c r="L301" s="40"/>
      <c r="M301" s="40"/>
      <c r="N301" s="40"/>
      <c r="O301" s="32"/>
    </row>
    <row r="302" spans="1:15" s="4" customFormat="1" x14ac:dyDescent="0.2">
      <c r="A302" s="3"/>
      <c r="B302" s="3"/>
      <c r="C302" s="3"/>
      <c r="D302" s="3"/>
      <c r="E302" s="3"/>
      <c r="F302" s="32"/>
      <c r="G302" s="40"/>
      <c r="H302" s="40"/>
      <c r="I302" s="32"/>
      <c r="J302" s="32"/>
      <c r="K302" s="40"/>
      <c r="L302" s="40"/>
      <c r="M302" s="40"/>
      <c r="N302" s="40"/>
      <c r="O302" s="32"/>
    </row>
    <row r="303" spans="1:15" s="4" customFormat="1" x14ac:dyDescent="0.2">
      <c r="A303" s="3"/>
      <c r="B303" s="3"/>
      <c r="C303" s="3"/>
      <c r="D303" s="3"/>
      <c r="E303" s="3"/>
      <c r="F303" s="32"/>
      <c r="G303" s="40"/>
      <c r="H303" s="40"/>
      <c r="I303" s="32"/>
      <c r="J303" s="32"/>
      <c r="K303" s="40"/>
      <c r="L303" s="40"/>
      <c r="M303" s="40"/>
      <c r="N303" s="40"/>
      <c r="O303" s="32"/>
    </row>
    <row r="304" spans="1:15" s="4" customFormat="1" x14ac:dyDescent="0.2">
      <c r="A304" s="3"/>
      <c r="B304" s="3"/>
      <c r="C304" s="3"/>
      <c r="D304" s="3"/>
      <c r="E304" s="3"/>
      <c r="F304" s="32"/>
      <c r="G304" s="40"/>
      <c r="H304" s="40"/>
      <c r="I304" s="32"/>
      <c r="J304" s="32"/>
      <c r="K304" s="40"/>
      <c r="L304" s="40"/>
      <c r="M304" s="40"/>
      <c r="N304" s="40"/>
      <c r="O304" s="32"/>
    </row>
    <row r="305" spans="1:15" s="4" customFormat="1" x14ac:dyDescent="0.2">
      <c r="A305" s="3"/>
      <c r="B305" s="3"/>
      <c r="C305" s="3"/>
      <c r="D305" s="3"/>
      <c r="E305" s="3"/>
      <c r="F305" s="32"/>
      <c r="G305" s="40"/>
      <c r="H305" s="40"/>
      <c r="I305" s="32"/>
      <c r="J305" s="32"/>
      <c r="K305" s="40"/>
      <c r="L305" s="40"/>
      <c r="M305" s="40"/>
      <c r="N305" s="40"/>
      <c r="O305" s="32"/>
    </row>
    <row r="306" spans="1:15" s="4" customFormat="1" x14ac:dyDescent="0.2">
      <c r="A306" s="3"/>
      <c r="B306" s="3"/>
      <c r="C306" s="3"/>
      <c r="D306" s="3"/>
      <c r="E306" s="3"/>
      <c r="F306" s="32"/>
      <c r="G306" s="40"/>
      <c r="H306" s="40"/>
      <c r="I306" s="32"/>
      <c r="J306" s="32"/>
      <c r="K306" s="40"/>
      <c r="L306" s="40"/>
      <c r="M306" s="40"/>
      <c r="N306" s="40"/>
      <c r="O306" s="32"/>
    </row>
    <row r="307" spans="1:15" s="4" customFormat="1" x14ac:dyDescent="0.2">
      <c r="A307" s="3"/>
      <c r="B307" s="3"/>
      <c r="C307" s="3"/>
      <c r="D307" s="3"/>
      <c r="E307" s="3"/>
      <c r="F307" s="32"/>
      <c r="G307" s="40"/>
      <c r="H307" s="40"/>
      <c r="I307" s="32"/>
      <c r="J307" s="32"/>
      <c r="K307" s="40"/>
      <c r="L307" s="40"/>
      <c r="M307" s="40"/>
      <c r="N307" s="40"/>
      <c r="O307" s="32"/>
    </row>
    <row r="308" spans="1:15" s="4" customFormat="1" x14ac:dyDescent="0.2">
      <c r="A308" s="3"/>
      <c r="B308" s="3"/>
      <c r="C308" s="3"/>
      <c r="D308" s="3"/>
      <c r="E308" s="3"/>
      <c r="F308" s="32"/>
      <c r="G308" s="40"/>
      <c r="H308" s="40"/>
      <c r="I308" s="32"/>
      <c r="J308" s="32"/>
      <c r="K308" s="40"/>
      <c r="L308" s="40"/>
      <c r="M308" s="40"/>
      <c r="N308" s="40"/>
      <c r="O308" s="32"/>
    </row>
    <row r="309" spans="1:15" s="4" customFormat="1" x14ac:dyDescent="0.2">
      <c r="A309" s="3"/>
      <c r="B309" s="3"/>
      <c r="C309" s="3"/>
      <c r="D309" s="3"/>
      <c r="E309" s="3"/>
      <c r="F309" s="32"/>
      <c r="G309" s="40"/>
      <c r="H309" s="40"/>
      <c r="I309" s="32"/>
      <c r="J309" s="32"/>
      <c r="K309" s="40"/>
      <c r="L309" s="40"/>
      <c r="M309" s="40"/>
      <c r="N309" s="40"/>
      <c r="O309" s="32"/>
    </row>
    <row r="310" spans="1:15" s="4" customFormat="1" x14ac:dyDescent="0.2">
      <c r="A310" s="3"/>
      <c r="B310" s="3"/>
      <c r="C310" s="3"/>
      <c r="D310" s="3"/>
      <c r="E310" s="3"/>
      <c r="F310" s="32"/>
      <c r="G310" s="40"/>
      <c r="H310" s="40"/>
      <c r="I310" s="32"/>
      <c r="J310" s="32"/>
      <c r="K310" s="40"/>
      <c r="L310" s="40"/>
      <c r="M310" s="40"/>
      <c r="N310" s="40"/>
      <c r="O310" s="32"/>
    </row>
    <row r="311" spans="1:15" s="4" customFormat="1" x14ac:dyDescent="0.2">
      <c r="A311" s="3"/>
      <c r="B311" s="3"/>
      <c r="C311" s="3"/>
      <c r="D311" s="3"/>
      <c r="E311" s="3"/>
      <c r="F311" s="32"/>
      <c r="G311" s="40"/>
      <c r="H311" s="40"/>
      <c r="I311" s="32"/>
      <c r="J311" s="32"/>
      <c r="K311" s="40"/>
      <c r="L311" s="40"/>
      <c r="M311" s="40"/>
      <c r="N311" s="40"/>
      <c r="O311" s="32"/>
    </row>
    <row r="312" spans="1:15" s="4" customFormat="1" x14ac:dyDescent="0.2">
      <c r="A312" s="3"/>
      <c r="B312" s="3"/>
      <c r="C312" s="3"/>
      <c r="D312" s="3"/>
      <c r="E312" s="3"/>
      <c r="F312" s="32"/>
      <c r="G312" s="40"/>
      <c r="H312" s="40"/>
      <c r="I312" s="32"/>
      <c r="J312" s="32"/>
      <c r="K312" s="40"/>
      <c r="L312" s="40"/>
      <c r="M312" s="40"/>
      <c r="N312" s="40"/>
      <c r="O312" s="32"/>
    </row>
    <row r="313" spans="1:15" s="4" customFormat="1" x14ac:dyDescent="0.2">
      <c r="A313" s="3"/>
      <c r="B313" s="3"/>
      <c r="C313" s="3"/>
      <c r="D313" s="3"/>
      <c r="E313" s="3"/>
      <c r="F313" s="32"/>
      <c r="G313" s="40"/>
      <c r="H313" s="40"/>
      <c r="I313" s="32"/>
      <c r="J313" s="32"/>
      <c r="K313" s="40"/>
      <c r="L313" s="40"/>
      <c r="M313" s="40"/>
      <c r="N313" s="40"/>
      <c r="O313" s="32"/>
    </row>
    <row r="314" spans="1:15" s="4" customFormat="1" x14ac:dyDescent="0.2">
      <c r="A314" s="3"/>
      <c r="B314" s="3"/>
      <c r="C314" s="3"/>
      <c r="D314" s="3"/>
      <c r="E314" s="3"/>
      <c r="F314" s="32"/>
      <c r="G314" s="40"/>
      <c r="H314" s="40"/>
      <c r="I314" s="32"/>
      <c r="J314" s="32"/>
      <c r="K314" s="40"/>
      <c r="L314" s="40"/>
      <c r="M314" s="40"/>
      <c r="N314" s="40"/>
      <c r="O314" s="32"/>
    </row>
    <row r="315" spans="1:15" s="4" customFormat="1" x14ac:dyDescent="0.2">
      <c r="A315" s="3"/>
      <c r="B315" s="3"/>
      <c r="C315" s="3"/>
      <c r="D315" s="3"/>
      <c r="E315" s="3"/>
      <c r="F315" s="32"/>
      <c r="G315" s="40"/>
      <c r="H315" s="40"/>
      <c r="I315" s="32"/>
      <c r="J315" s="32"/>
      <c r="K315" s="40"/>
      <c r="L315" s="40"/>
      <c r="M315" s="40"/>
      <c r="N315" s="40"/>
      <c r="O315" s="32"/>
    </row>
    <row r="316" spans="1:15" s="4" customFormat="1" x14ac:dyDescent="0.2">
      <c r="A316" s="3"/>
      <c r="B316" s="3"/>
      <c r="C316" s="3"/>
      <c r="D316" s="3"/>
      <c r="E316" s="3"/>
      <c r="F316" s="32"/>
      <c r="G316" s="40"/>
      <c r="H316" s="40"/>
      <c r="I316" s="32"/>
      <c r="J316" s="32"/>
      <c r="K316" s="40"/>
      <c r="L316" s="40"/>
      <c r="M316" s="40"/>
      <c r="N316" s="40"/>
      <c r="O316" s="32"/>
    </row>
    <row r="317" spans="1:15" s="4" customFormat="1" x14ac:dyDescent="0.2">
      <c r="A317" s="3"/>
      <c r="B317" s="3"/>
      <c r="C317" s="3"/>
      <c r="D317" s="3"/>
      <c r="E317" s="3"/>
      <c r="F317" s="32"/>
      <c r="G317" s="40"/>
      <c r="H317" s="40"/>
      <c r="I317" s="32"/>
      <c r="J317" s="32"/>
      <c r="K317" s="40"/>
      <c r="L317" s="40"/>
      <c r="M317" s="40"/>
      <c r="N317" s="40"/>
      <c r="O317" s="32"/>
    </row>
    <row r="318" spans="1:15" s="4" customFormat="1" x14ac:dyDescent="0.2">
      <c r="A318" s="3"/>
      <c r="B318" s="3"/>
      <c r="C318" s="3"/>
      <c r="D318" s="3"/>
      <c r="E318" s="3"/>
      <c r="F318" s="32"/>
      <c r="G318" s="40"/>
      <c r="H318" s="40"/>
      <c r="I318" s="32"/>
      <c r="J318" s="32"/>
      <c r="K318" s="40"/>
      <c r="L318" s="40"/>
      <c r="M318" s="40"/>
      <c r="N318" s="40"/>
      <c r="O318" s="32"/>
    </row>
    <row r="319" spans="1:15" s="4" customFormat="1" x14ac:dyDescent="0.2">
      <c r="A319" s="3"/>
      <c r="B319" s="3"/>
      <c r="C319" s="3"/>
      <c r="D319" s="3"/>
      <c r="E319" s="3"/>
      <c r="F319" s="32"/>
      <c r="G319" s="40"/>
      <c r="H319" s="40"/>
      <c r="I319" s="32"/>
      <c r="J319" s="32"/>
      <c r="K319" s="40"/>
      <c r="L319" s="40"/>
      <c r="M319" s="40"/>
      <c r="N319" s="40"/>
      <c r="O319" s="32"/>
    </row>
    <row r="320" spans="1:15" s="4" customFormat="1" x14ac:dyDescent="0.2">
      <c r="A320" s="3"/>
      <c r="B320" s="3"/>
      <c r="C320" s="3"/>
      <c r="D320" s="3"/>
      <c r="E320" s="3"/>
      <c r="F320" s="32"/>
      <c r="G320" s="40"/>
      <c r="H320" s="40"/>
      <c r="I320" s="32"/>
      <c r="J320" s="32"/>
      <c r="K320" s="40"/>
      <c r="L320" s="40"/>
      <c r="M320" s="40"/>
      <c r="N320" s="40"/>
      <c r="O320" s="32"/>
    </row>
    <row r="321" spans="1:15" s="4" customFormat="1" x14ac:dyDescent="0.2">
      <c r="A321" s="3"/>
      <c r="B321" s="3"/>
      <c r="C321" s="3"/>
      <c r="D321" s="3"/>
      <c r="E321" s="3"/>
      <c r="F321" s="32"/>
      <c r="G321" s="40"/>
      <c r="H321" s="40"/>
      <c r="I321" s="32"/>
      <c r="J321" s="32"/>
      <c r="K321" s="40"/>
      <c r="L321" s="40"/>
      <c r="M321" s="40"/>
      <c r="N321" s="40"/>
      <c r="O321" s="32"/>
    </row>
    <row r="322" spans="1:15" s="4" customFormat="1" x14ac:dyDescent="0.2">
      <c r="A322" s="3"/>
      <c r="B322" s="3"/>
      <c r="C322" s="3"/>
      <c r="D322" s="3"/>
      <c r="E322" s="3"/>
      <c r="F322" s="32"/>
      <c r="G322" s="40"/>
      <c r="H322" s="40"/>
      <c r="I322" s="32"/>
      <c r="J322" s="32"/>
      <c r="K322" s="40"/>
      <c r="L322" s="40"/>
      <c r="M322" s="40"/>
      <c r="N322" s="40"/>
      <c r="O322" s="32"/>
    </row>
    <row r="323" spans="1:15" s="4" customFormat="1" x14ac:dyDescent="0.2">
      <c r="A323" s="3"/>
      <c r="B323" s="3"/>
      <c r="C323" s="3"/>
      <c r="D323" s="3"/>
      <c r="E323" s="3"/>
      <c r="F323" s="32"/>
      <c r="G323" s="40"/>
      <c r="H323" s="40"/>
      <c r="I323" s="32"/>
      <c r="J323" s="32"/>
      <c r="K323" s="40"/>
      <c r="L323" s="40"/>
      <c r="M323" s="40"/>
      <c r="N323" s="40"/>
      <c r="O323" s="32"/>
    </row>
    <row r="324" spans="1:15" s="4" customFormat="1" x14ac:dyDescent="0.2">
      <c r="A324" s="3"/>
      <c r="B324" s="3"/>
      <c r="C324" s="3"/>
      <c r="D324" s="3"/>
      <c r="E324" s="3"/>
      <c r="F324" s="32"/>
      <c r="G324" s="40"/>
      <c r="H324" s="40"/>
      <c r="I324" s="32"/>
      <c r="J324" s="32"/>
      <c r="K324" s="40"/>
      <c r="L324" s="40"/>
      <c r="M324" s="40"/>
      <c r="N324" s="40"/>
      <c r="O324" s="32"/>
    </row>
    <row r="325" spans="1:15" s="4" customFormat="1" x14ac:dyDescent="0.2">
      <c r="A325" s="3"/>
      <c r="B325" s="3"/>
      <c r="C325" s="3"/>
      <c r="D325" s="3"/>
      <c r="E325" s="3"/>
      <c r="F325" s="32"/>
      <c r="G325" s="40"/>
      <c r="H325" s="40"/>
      <c r="I325" s="32"/>
      <c r="J325" s="32"/>
      <c r="K325" s="40"/>
      <c r="L325" s="40"/>
      <c r="M325" s="40"/>
      <c r="N325" s="40"/>
      <c r="O325" s="32"/>
    </row>
    <row r="326" spans="1:15" s="4" customFormat="1" x14ac:dyDescent="0.2">
      <c r="A326" s="3"/>
      <c r="B326" s="3"/>
      <c r="C326" s="3"/>
      <c r="D326" s="3"/>
      <c r="E326" s="3"/>
      <c r="F326" s="32"/>
      <c r="G326" s="40"/>
      <c r="H326" s="40"/>
      <c r="I326" s="32"/>
      <c r="J326" s="32"/>
      <c r="K326" s="40"/>
      <c r="L326" s="40"/>
      <c r="M326" s="40"/>
      <c r="N326" s="40"/>
      <c r="O326" s="32"/>
    </row>
    <row r="327" spans="1:15" s="4" customFormat="1" x14ac:dyDescent="0.2">
      <c r="A327" s="3"/>
      <c r="B327" s="3"/>
      <c r="C327" s="3"/>
      <c r="D327" s="3"/>
      <c r="E327" s="3"/>
      <c r="F327" s="32"/>
      <c r="G327" s="40"/>
      <c r="H327" s="40"/>
      <c r="I327" s="32"/>
      <c r="J327" s="32"/>
      <c r="K327" s="40"/>
      <c r="L327" s="40"/>
      <c r="M327" s="40"/>
      <c r="N327" s="40"/>
      <c r="O327" s="32"/>
    </row>
    <row r="328" spans="1:15" s="4" customFormat="1" x14ac:dyDescent="0.2">
      <c r="A328" s="3"/>
      <c r="B328" s="3"/>
      <c r="C328" s="3"/>
      <c r="D328" s="3"/>
      <c r="E328" s="3"/>
      <c r="F328" s="32"/>
      <c r="G328" s="40"/>
      <c r="H328" s="40"/>
      <c r="I328" s="32"/>
      <c r="J328" s="32"/>
      <c r="K328" s="40"/>
      <c r="L328" s="40"/>
      <c r="M328" s="40"/>
      <c r="N328" s="40"/>
      <c r="O328" s="32"/>
    </row>
    <row r="329" spans="1:15" s="4" customFormat="1" x14ac:dyDescent="0.2">
      <c r="A329" s="3"/>
      <c r="B329" s="3"/>
      <c r="C329" s="3"/>
      <c r="D329" s="3"/>
      <c r="E329" s="3"/>
      <c r="F329" s="32"/>
      <c r="G329" s="40"/>
      <c r="H329" s="40"/>
      <c r="I329" s="32"/>
      <c r="J329" s="32"/>
      <c r="K329" s="40"/>
      <c r="L329" s="40"/>
      <c r="M329" s="40"/>
      <c r="N329" s="40"/>
      <c r="O329" s="32"/>
    </row>
    <row r="330" spans="1:15" s="4" customFormat="1" x14ac:dyDescent="0.2">
      <c r="A330" s="3"/>
      <c r="B330" s="3"/>
      <c r="C330" s="3"/>
      <c r="D330" s="3"/>
      <c r="E330" s="3"/>
      <c r="F330" s="32"/>
      <c r="G330" s="40"/>
      <c r="H330" s="40"/>
      <c r="I330" s="32"/>
      <c r="J330" s="32"/>
      <c r="K330" s="40"/>
      <c r="L330" s="40"/>
      <c r="M330" s="40"/>
      <c r="N330" s="40"/>
      <c r="O330" s="32"/>
    </row>
    <row r="331" spans="1:15" s="4" customFormat="1" x14ac:dyDescent="0.2">
      <c r="A331" s="3"/>
      <c r="B331" s="3"/>
      <c r="C331" s="3"/>
      <c r="D331" s="3"/>
      <c r="E331" s="3"/>
      <c r="F331" s="32"/>
      <c r="G331" s="40"/>
      <c r="H331" s="40"/>
      <c r="I331" s="32"/>
      <c r="J331" s="32"/>
      <c r="K331" s="40"/>
      <c r="L331" s="40"/>
      <c r="M331" s="40"/>
      <c r="N331" s="40"/>
      <c r="O331" s="32"/>
    </row>
    <row r="332" spans="1:15" s="4" customFormat="1" x14ac:dyDescent="0.2">
      <c r="A332" s="3"/>
      <c r="B332" s="3"/>
      <c r="C332" s="3"/>
      <c r="D332" s="3"/>
      <c r="E332" s="3"/>
      <c r="F332" s="32"/>
      <c r="G332" s="40"/>
      <c r="H332" s="40"/>
      <c r="I332" s="32"/>
      <c r="J332" s="32"/>
      <c r="K332" s="40"/>
      <c r="L332" s="40"/>
      <c r="M332" s="40"/>
      <c r="N332" s="40"/>
      <c r="O332" s="32"/>
    </row>
    <row r="333" spans="1:15" s="4" customFormat="1" x14ac:dyDescent="0.2">
      <c r="A333" s="3"/>
      <c r="B333" s="3"/>
      <c r="C333" s="3"/>
      <c r="D333" s="3"/>
      <c r="E333" s="3"/>
      <c r="F333" s="32"/>
      <c r="G333" s="40"/>
      <c r="H333" s="40"/>
      <c r="I333" s="32"/>
      <c r="J333" s="32"/>
      <c r="K333" s="40"/>
      <c r="L333" s="40"/>
      <c r="M333" s="40"/>
      <c r="N333" s="40"/>
      <c r="O333" s="32"/>
    </row>
    <row r="334" spans="1:15" s="4" customFormat="1" x14ac:dyDescent="0.2">
      <c r="A334" s="3"/>
      <c r="B334" s="3"/>
      <c r="C334" s="3"/>
      <c r="D334" s="3"/>
      <c r="E334" s="3"/>
      <c r="F334" s="32"/>
      <c r="G334" s="40"/>
      <c r="H334" s="40"/>
      <c r="I334" s="32"/>
      <c r="J334" s="32"/>
      <c r="K334" s="40"/>
      <c r="L334" s="40"/>
      <c r="M334" s="40"/>
      <c r="N334" s="40"/>
      <c r="O334" s="32"/>
    </row>
    <row r="335" spans="1:15" s="4" customFormat="1" x14ac:dyDescent="0.2">
      <c r="A335" s="3"/>
      <c r="B335" s="3"/>
      <c r="C335" s="3"/>
      <c r="D335" s="3"/>
      <c r="E335" s="3"/>
      <c r="F335" s="32"/>
      <c r="G335" s="40"/>
      <c r="H335" s="40"/>
      <c r="I335" s="32"/>
      <c r="J335" s="32"/>
      <c r="K335" s="40"/>
      <c r="L335" s="40"/>
      <c r="M335" s="40"/>
      <c r="N335" s="40"/>
      <c r="O335" s="32"/>
    </row>
    <row r="336" spans="1:15" s="4" customFormat="1" x14ac:dyDescent="0.2">
      <c r="A336" s="3"/>
      <c r="B336" s="3"/>
      <c r="C336" s="3"/>
      <c r="D336" s="3"/>
      <c r="E336" s="3"/>
      <c r="F336" s="32"/>
      <c r="G336" s="40"/>
      <c r="H336" s="40"/>
      <c r="I336" s="32"/>
      <c r="J336" s="32"/>
      <c r="K336" s="40"/>
      <c r="L336" s="40"/>
      <c r="M336" s="40"/>
      <c r="N336" s="40"/>
      <c r="O336" s="32"/>
    </row>
    <row r="337" spans="1:15" s="4" customFormat="1" x14ac:dyDescent="0.2">
      <c r="A337" s="3"/>
      <c r="B337" s="3"/>
      <c r="C337" s="3"/>
      <c r="D337" s="3"/>
      <c r="E337" s="3"/>
      <c r="F337" s="32"/>
      <c r="G337" s="40"/>
      <c r="H337" s="40"/>
      <c r="I337" s="32"/>
      <c r="J337" s="32"/>
      <c r="K337" s="40"/>
      <c r="L337" s="40"/>
      <c r="M337" s="40"/>
      <c r="N337" s="40"/>
      <c r="O337" s="32"/>
    </row>
    <row r="338" spans="1:15" s="4" customFormat="1" x14ac:dyDescent="0.2">
      <c r="A338" s="3"/>
      <c r="B338" s="3"/>
      <c r="C338" s="3"/>
      <c r="D338" s="3"/>
      <c r="E338" s="3"/>
      <c r="F338" s="32"/>
      <c r="G338" s="40"/>
      <c r="H338" s="40"/>
      <c r="I338" s="32"/>
      <c r="J338" s="32"/>
      <c r="K338" s="40"/>
      <c r="L338" s="40"/>
      <c r="M338" s="40"/>
      <c r="N338" s="40"/>
      <c r="O338" s="32"/>
    </row>
    <row r="339" spans="1:15" s="4" customFormat="1" x14ac:dyDescent="0.2">
      <c r="A339" s="3"/>
      <c r="B339" s="3"/>
      <c r="C339" s="3"/>
      <c r="D339" s="3"/>
      <c r="E339" s="3"/>
      <c r="F339" s="32"/>
      <c r="G339" s="40"/>
      <c r="H339" s="40"/>
      <c r="I339" s="32"/>
      <c r="J339" s="32"/>
      <c r="K339" s="40"/>
      <c r="L339" s="40"/>
      <c r="M339" s="40"/>
      <c r="N339" s="40"/>
      <c r="O339" s="32"/>
    </row>
    <row r="340" spans="1:15" s="4" customFormat="1" x14ac:dyDescent="0.2">
      <c r="A340" s="3"/>
      <c r="B340" s="3"/>
      <c r="C340" s="3"/>
      <c r="D340" s="3"/>
      <c r="E340" s="3"/>
      <c r="F340" s="32"/>
      <c r="G340" s="40"/>
      <c r="H340" s="40"/>
      <c r="I340" s="32"/>
      <c r="J340" s="32"/>
      <c r="K340" s="40"/>
      <c r="L340" s="40"/>
      <c r="M340" s="40"/>
      <c r="N340" s="40"/>
      <c r="O340" s="32"/>
    </row>
    <row r="341" spans="1:15" s="4" customFormat="1" x14ac:dyDescent="0.2">
      <c r="A341" s="3"/>
      <c r="B341" s="3"/>
      <c r="C341" s="3"/>
      <c r="D341" s="3"/>
      <c r="E341" s="3"/>
      <c r="F341" s="32"/>
      <c r="G341" s="40"/>
      <c r="H341" s="40"/>
      <c r="I341" s="32"/>
      <c r="J341" s="32"/>
      <c r="K341" s="40"/>
      <c r="L341" s="40"/>
      <c r="M341" s="40"/>
      <c r="N341" s="40"/>
      <c r="O341" s="32"/>
    </row>
    <row r="342" spans="1:15" s="4" customFormat="1" x14ac:dyDescent="0.2">
      <c r="A342" s="3"/>
      <c r="B342" s="3"/>
      <c r="C342" s="3"/>
      <c r="D342" s="3"/>
      <c r="E342" s="3"/>
      <c r="F342" s="32"/>
      <c r="G342" s="40"/>
      <c r="H342" s="40"/>
      <c r="I342" s="32"/>
      <c r="J342" s="32"/>
      <c r="K342" s="40"/>
      <c r="L342" s="40"/>
      <c r="M342" s="40"/>
      <c r="N342" s="40"/>
      <c r="O342" s="32"/>
    </row>
    <row r="343" spans="1:15" s="4" customFormat="1" x14ac:dyDescent="0.2">
      <c r="A343" s="3"/>
      <c r="B343" s="3"/>
      <c r="C343" s="3"/>
      <c r="D343" s="3"/>
      <c r="E343" s="3"/>
      <c r="F343" s="32"/>
      <c r="G343" s="40"/>
      <c r="H343" s="40"/>
      <c r="I343" s="32"/>
      <c r="J343" s="32"/>
      <c r="K343" s="40"/>
      <c r="L343" s="40"/>
      <c r="M343" s="40"/>
      <c r="N343" s="40"/>
      <c r="O343" s="32"/>
    </row>
    <row r="344" spans="1:15" s="4" customFormat="1" x14ac:dyDescent="0.2">
      <c r="A344" s="3"/>
      <c r="B344" s="3"/>
      <c r="C344" s="3"/>
      <c r="D344" s="3"/>
      <c r="E344" s="3"/>
      <c r="F344" s="32"/>
      <c r="G344" s="40"/>
      <c r="H344" s="40"/>
      <c r="I344" s="32"/>
      <c r="J344" s="32"/>
      <c r="K344" s="40"/>
      <c r="L344" s="40"/>
      <c r="M344" s="40"/>
      <c r="N344" s="40"/>
      <c r="O344" s="32"/>
    </row>
    <row r="345" spans="1:15" s="4" customFormat="1" x14ac:dyDescent="0.2">
      <c r="A345" s="3"/>
      <c r="B345" s="3"/>
      <c r="C345" s="3"/>
      <c r="D345" s="3"/>
      <c r="E345" s="3"/>
      <c r="F345" s="32"/>
      <c r="G345" s="40"/>
      <c r="H345" s="40"/>
      <c r="I345" s="32"/>
      <c r="J345" s="32"/>
      <c r="K345" s="40"/>
      <c r="L345" s="40"/>
      <c r="M345" s="40"/>
      <c r="N345" s="40"/>
      <c r="O345" s="32"/>
    </row>
    <row r="346" spans="1:15" s="4" customFormat="1" x14ac:dyDescent="0.2">
      <c r="A346" s="3"/>
      <c r="B346" s="3"/>
      <c r="C346" s="3"/>
      <c r="D346" s="3"/>
      <c r="E346" s="3"/>
      <c r="F346" s="32"/>
      <c r="G346" s="40"/>
      <c r="H346" s="40"/>
      <c r="I346" s="32"/>
      <c r="J346" s="32"/>
      <c r="K346" s="40"/>
      <c r="L346" s="40"/>
      <c r="M346" s="40"/>
      <c r="N346" s="40"/>
      <c r="O346" s="32"/>
    </row>
    <row r="347" spans="1:15" s="4" customFormat="1" x14ac:dyDescent="0.2">
      <c r="A347" s="3"/>
      <c r="B347" s="3"/>
      <c r="C347" s="3"/>
      <c r="D347" s="3"/>
      <c r="E347" s="3"/>
      <c r="F347" s="32"/>
      <c r="G347" s="40"/>
      <c r="H347" s="40"/>
      <c r="I347" s="32"/>
      <c r="J347" s="32"/>
      <c r="K347" s="40"/>
      <c r="L347" s="40"/>
      <c r="M347" s="40"/>
      <c r="N347" s="40"/>
      <c r="O347" s="32"/>
    </row>
    <row r="348" spans="1:15" s="4" customFormat="1" x14ac:dyDescent="0.2">
      <c r="A348" s="3"/>
      <c r="B348" s="3"/>
      <c r="C348" s="3"/>
      <c r="D348" s="3"/>
      <c r="E348" s="3"/>
      <c r="F348" s="32"/>
      <c r="G348" s="40"/>
      <c r="H348" s="40"/>
      <c r="I348" s="32"/>
      <c r="J348" s="32"/>
      <c r="K348" s="40"/>
      <c r="L348" s="40"/>
      <c r="M348" s="40"/>
      <c r="N348" s="40"/>
      <c r="O348" s="32"/>
    </row>
    <row r="349" spans="1:15" s="4" customFormat="1" x14ac:dyDescent="0.2">
      <c r="A349" s="3"/>
      <c r="B349" s="3"/>
      <c r="C349" s="3"/>
      <c r="D349" s="3"/>
      <c r="E349" s="3"/>
      <c r="F349" s="32"/>
      <c r="G349" s="40"/>
      <c r="H349" s="40"/>
      <c r="I349" s="32"/>
      <c r="J349" s="32"/>
      <c r="K349" s="40"/>
      <c r="L349" s="40"/>
      <c r="M349" s="40"/>
      <c r="N349" s="40"/>
      <c r="O349" s="32"/>
    </row>
    <row r="350" spans="1:15" s="4" customFormat="1" x14ac:dyDescent="0.2">
      <c r="A350" s="3"/>
      <c r="B350" s="3"/>
      <c r="C350" s="3"/>
      <c r="D350" s="3"/>
      <c r="E350" s="3"/>
      <c r="F350" s="32"/>
      <c r="G350" s="40"/>
      <c r="H350" s="40"/>
      <c r="I350" s="32"/>
      <c r="J350" s="32"/>
      <c r="K350" s="40"/>
      <c r="L350" s="40"/>
      <c r="M350" s="40"/>
      <c r="N350" s="40"/>
      <c r="O350" s="32"/>
    </row>
    <row r="351" spans="1:15" s="4" customFormat="1" x14ac:dyDescent="0.2">
      <c r="A351" s="3"/>
      <c r="B351" s="3"/>
      <c r="C351" s="3"/>
      <c r="D351" s="3"/>
      <c r="E351" s="3"/>
      <c r="F351" s="32"/>
      <c r="G351" s="40"/>
      <c r="H351" s="40"/>
      <c r="I351" s="32"/>
      <c r="J351" s="32"/>
      <c r="K351" s="40"/>
      <c r="L351" s="40"/>
      <c r="M351" s="40"/>
      <c r="N351" s="40"/>
      <c r="O351" s="32"/>
    </row>
    <row r="352" spans="1:15" s="4" customFormat="1" x14ac:dyDescent="0.2">
      <c r="A352" s="3"/>
      <c r="B352" s="3"/>
      <c r="C352" s="3"/>
      <c r="D352" s="3"/>
      <c r="E352" s="3"/>
      <c r="F352" s="32"/>
      <c r="G352" s="40"/>
      <c r="H352" s="40"/>
      <c r="I352" s="32"/>
      <c r="J352" s="32"/>
      <c r="K352" s="40"/>
      <c r="L352" s="40"/>
      <c r="M352" s="40"/>
      <c r="N352" s="40"/>
      <c r="O352" s="32"/>
    </row>
    <row r="353" spans="1:15" s="4" customFormat="1" x14ac:dyDescent="0.2">
      <c r="A353" s="3"/>
      <c r="B353" s="3"/>
      <c r="C353" s="3"/>
      <c r="D353" s="3"/>
      <c r="E353" s="3"/>
      <c r="F353" s="32"/>
      <c r="G353" s="40"/>
      <c r="H353" s="40"/>
      <c r="I353" s="32"/>
      <c r="J353" s="32"/>
      <c r="K353" s="40"/>
      <c r="L353" s="40"/>
      <c r="M353" s="40"/>
      <c r="N353" s="40"/>
      <c r="O353" s="32"/>
    </row>
    <row r="354" spans="1:15" s="4" customFormat="1" x14ac:dyDescent="0.2">
      <c r="A354" s="3"/>
      <c r="B354" s="3"/>
      <c r="C354" s="3"/>
      <c r="D354" s="3"/>
      <c r="E354" s="3"/>
      <c r="F354" s="32"/>
      <c r="G354" s="40"/>
      <c r="H354" s="40"/>
      <c r="I354" s="32"/>
      <c r="J354" s="32"/>
      <c r="K354" s="40"/>
      <c r="L354" s="40"/>
      <c r="M354" s="40"/>
      <c r="N354" s="40"/>
      <c r="O354" s="32"/>
    </row>
    <row r="355" spans="1:15" s="4" customFormat="1" x14ac:dyDescent="0.2">
      <c r="A355" s="3"/>
      <c r="B355" s="3"/>
      <c r="C355" s="3"/>
      <c r="D355" s="3"/>
      <c r="E355" s="3"/>
      <c r="F355" s="32"/>
      <c r="G355" s="40"/>
      <c r="H355" s="40"/>
      <c r="I355" s="32"/>
      <c r="J355" s="32"/>
      <c r="K355" s="40"/>
      <c r="L355" s="40"/>
      <c r="M355" s="40"/>
      <c r="N355" s="40"/>
      <c r="O355" s="32"/>
    </row>
    <row r="356" spans="1:15" s="4" customFormat="1" x14ac:dyDescent="0.2">
      <c r="A356" s="3"/>
      <c r="B356" s="3"/>
      <c r="C356" s="3"/>
      <c r="D356" s="3"/>
      <c r="E356" s="3"/>
      <c r="F356" s="32"/>
      <c r="G356" s="40"/>
      <c r="H356" s="40"/>
      <c r="I356" s="32"/>
      <c r="J356" s="32"/>
      <c r="K356" s="40"/>
      <c r="L356" s="40"/>
      <c r="M356" s="40"/>
      <c r="N356" s="40"/>
      <c r="O356" s="32"/>
    </row>
    <row r="357" spans="1:15" s="4" customFormat="1" x14ac:dyDescent="0.2">
      <c r="A357" s="3"/>
      <c r="B357" s="3"/>
      <c r="C357" s="3"/>
      <c r="D357" s="3"/>
      <c r="E357" s="3"/>
      <c r="F357" s="32"/>
      <c r="G357" s="40"/>
      <c r="H357" s="40"/>
      <c r="I357" s="32"/>
      <c r="J357" s="32"/>
      <c r="K357" s="40"/>
      <c r="L357" s="40"/>
      <c r="M357" s="40"/>
      <c r="N357" s="40"/>
      <c r="O357" s="32"/>
    </row>
    <row r="358" spans="1:15" s="4" customFormat="1" x14ac:dyDescent="0.2">
      <c r="A358" s="3"/>
      <c r="B358" s="3"/>
      <c r="C358" s="3"/>
      <c r="D358" s="3"/>
      <c r="E358" s="3"/>
      <c r="F358" s="32"/>
      <c r="G358" s="40"/>
      <c r="H358" s="40"/>
      <c r="I358" s="32"/>
      <c r="J358" s="32"/>
      <c r="K358" s="40"/>
      <c r="L358" s="40"/>
      <c r="M358" s="40"/>
      <c r="N358" s="40"/>
      <c r="O358" s="32"/>
    </row>
    <row r="359" spans="1:15" s="4" customFormat="1" x14ac:dyDescent="0.2">
      <c r="A359" s="3"/>
      <c r="B359" s="3"/>
      <c r="C359" s="3"/>
      <c r="D359" s="3"/>
      <c r="E359" s="3"/>
      <c r="F359" s="32"/>
      <c r="G359" s="40"/>
      <c r="H359" s="40"/>
      <c r="I359" s="32"/>
      <c r="J359" s="32"/>
      <c r="K359" s="40"/>
      <c r="L359" s="40"/>
      <c r="M359" s="40"/>
      <c r="N359" s="40"/>
      <c r="O359" s="32"/>
    </row>
    <row r="360" spans="1:15" s="4" customFormat="1" x14ac:dyDescent="0.2">
      <c r="A360" s="3"/>
      <c r="B360" s="3"/>
      <c r="C360" s="3"/>
      <c r="D360" s="3"/>
      <c r="E360" s="3"/>
      <c r="F360" s="32"/>
      <c r="G360" s="40"/>
      <c r="H360" s="40"/>
      <c r="I360" s="32"/>
      <c r="J360" s="32"/>
      <c r="K360" s="40"/>
      <c r="L360" s="40"/>
      <c r="M360" s="40"/>
      <c r="N360" s="40"/>
      <c r="O360" s="32"/>
    </row>
    <row r="361" spans="1:15" s="4" customFormat="1" x14ac:dyDescent="0.2">
      <c r="A361" s="3"/>
      <c r="B361" s="3"/>
      <c r="C361" s="3"/>
      <c r="D361" s="3"/>
      <c r="E361" s="3"/>
      <c r="F361" s="32"/>
      <c r="G361" s="40"/>
      <c r="H361" s="40"/>
      <c r="I361" s="32"/>
      <c r="J361" s="32"/>
      <c r="K361" s="40"/>
      <c r="L361" s="40"/>
      <c r="M361" s="40"/>
      <c r="N361" s="40"/>
      <c r="O361" s="32"/>
    </row>
    <row r="362" spans="1:15" s="4" customFormat="1" x14ac:dyDescent="0.2">
      <c r="A362" s="3"/>
      <c r="B362" s="3"/>
      <c r="C362" s="3"/>
      <c r="D362" s="3"/>
      <c r="E362" s="3"/>
      <c r="F362" s="32"/>
      <c r="G362" s="40"/>
      <c r="H362" s="40"/>
      <c r="I362" s="32"/>
      <c r="J362" s="32"/>
      <c r="K362" s="40"/>
      <c r="L362" s="40"/>
      <c r="M362" s="40"/>
      <c r="N362" s="40"/>
      <c r="O362" s="32"/>
    </row>
    <row r="363" spans="1:15" s="4" customFormat="1" x14ac:dyDescent="0.2">
      <c r="A363" s="3"/>
      <c r="B363" s="3"/>
      <c r="C363" s="3"/>
      <c r="D363" s="3"/>
      <c r="E363" s="3"/>
      <c r="F363" s="32"/>
      <c r="G363" s="40"/>
      <c r="H363" s="40"/>
      <c r="I363" s="32"/>
      <c r="J363" s="32"/>
      <c r="K363" s="40"/>
      <c r="L363" s="40"/>
      <c r="M363" s="40"/>
      <c r="N363" s="40"/>
      <c r="O363" s="32"/>
    </row>
    <row r="364" spans="1:15" s="4" customFormat="1" x14ac:dyDescent="0.2">
      <c r="A364" s="3"/>
      <c r="B364" s="3"/>
      <c r="C364" s="3"/>
      <c r="D364" s="3"/>
      <c r="E364" s="3"/>
      <c r="F364" s="32"/>
      <c r="G364" s="40"/>
      <c r="H364" s="40"/>
      <c r="I364" s="32"/>
      <c r="J364" s="32"/>
      <c r="K364" s="40"/>
      <c r="L364" s="40"/>
      <c r="M364" s="40"/>
      <c r="N364" s="40"/>
      <c r="O364" s="32"/>
    </row>
    <row r="365" spans="1:15" s="4" customFormat="1" x14ac:dyDescent="0.2">
      <c r="A365" s="3"/>
      <c r="B365" s="3"/>
      <c r="C365" s="3"/>
      <c r="D365" s="3"/>
      <c r="E365" s="3"/>
      <c r="F365" s="32"/>
      <c r="G365" s="40"/>
      <c r="H365" s="40"/>
      <c r="I365" s="32"/>
      <c r="J365" s="32"/>
      <c r="K365" s="40"/>
      <c r="L365" s="40"/>
      <c r="M365" s="40"/>
      <c r="N365" s="40"/>
      <c r="O365" s="32"/>
    </row>
    <row r="366" spans="1:15" s="4" customFormat="1" x14ac:dyDescent="0.2">
      <c r="A366" s="3"/>
      <c r="B366" s="3"/>
      <c r="C366" s="3"/>
      <c r="D366" s="3"/>
      <c r="E366" s="3"/>
      <c r="F366" s="32"/>
      <c r="G366" s="40"/>
      <c r="H366" s="40"/>
      <c r="I366" s="32"/>
      <c r="J366" s="32"/>
      <c r="K366" s="40"/>
      <c r="L366" s="40"/>
      <c r="M366" s="40"/>
      <c r="N366" s="40"/>
      <c r="O366" s="32"/>
    </row>
    <row r="367" spans="1:15" s="4" customFormat="1" x14ac:dyDescent="0.2">
      <c r="A367" s="3"/>
      <c r="B367" s="3"/>
      <c r="C367" s="3"/>
      <c r="D367" s="3"/>
      <c r="E367" s="3"/>
      <c r="F367" s="32"/>
      <c r="G367" s="40"/>
      <c r="H367" s="40"/>
      <c r="I367" s="32"/>
      <c r="J367" s="32"/>
      <c r="K367" s="40"/>
      <c r="L367" s="40"/>
      <c r="M367" s="40"/>
      <c r="N367" s="40"/>
      <c r="O367" s="32"/>
    </row>
    <row r="368" spans="1:15" s="4" customFormat="1" x14ac:dyDescent="0.2">
      <c r="A368" s="3"/>
      <c r="B368" s="3"/>
      <c r="C368" s="3"/>
      <c r="D368" s="3"/>
      <c r="E368" s="3"/>
      <c r="F368" s="32"/>
      <c r="G368" s="40"/>
      <c r="H368" s="40"/>
      <c r="I368" s="32"/>
      <c r="J368" s="32"/>
      <c r="K368" s="40"/>
      <c r="L368" s="40"/>
      <c r="M368" s="40"/>
      <c r="N368" s="40"/>
      <c r="O368" s="32"/>
    </row>
    <row r="369" spans="1:15" s="4" customFormat="1" x14ac:dyDescent="0.2">
      <c r="A369" s="3"/>
      <c r="B369" s="3"/>
      <c r="C369" s="3"/>
      <c r="D369" s="3"/>
      <c r="E369" s="3"/>
      <c r="F369" s="32"/>
      <c r="G369" s="40"/>
      <c r="H369" s="40"/>
      <c r="I369" s="32"/>
      <c r="J369" s="32"/>
      <c r="K369" s="40"/>
      <c r="L369" s="40"/>
      <c r="M369" s="40"/>
      <c r="N369" s="40"/>
      <c r="O369" s="32"/>
    </row>
    <row r="370" spans="1:15" s="4" customFormat="1" x14ac:dyDescent="0.2">
      <c r="A370" s="3"/>
      <c r="B370" s="3"/>
      <c r="C370" s="3"/>
      <c r="D370" s="3"/>
      <c r="E370" s="3"/>
      <c r="F370" s="32"/>
      <c r="G370" s="40"/>
      <c r="H370" s="40"/>
      <c r="I370" s="32"/>
      <c r="J370" s="32"/>
      <c r="K370" s="40"/>
      <c r="L370" s="40"/>
      <c r="M370" s="40"/>
      <c r="N370" s="40"/>
      <c r="O370" s="32"/>
    </row>
    <row r="371" spans="1:15" s="4" customFormat="1" x14ac:dyDescent="0.2">
      <c r="A371" s="3"/>
      <c r="B371" s="3"/>
      <c r="C371" s="3"/>
      <c r="D371" s="3"/>
      <c r="E371" s="3"/>
      <c r="F371" s="32"/>
      <c r="G371" s="40"/>
      <c r="H371" s="40"/>
      <c r="I371" s="32"/>
      <c r="J371" s="32"/>
      <c r="K371" s="40"/>
      <c r="L371" s="40"/>
      <c r="M371" s="40"/>
      <c r="N371" s="40"/>
      <c r="O371" s="32"/>
    </row>
    <row r="372" spans="1:15" s="4" customFormat="1" x14ac:dyDescent="0.2">
      <c r="A372" s="3"/>
      <c r="B372" s="3"/>
      <c r="C372" s="3"/>
      <c r="D372" s="3"/>
      <c r="E372" s="3"/>
      <c r="F372" s="32"/>
      <c r="G372" s="40"/>
      <c r="H372" s="40"/>
      <c r="I372" s="32"/>
      <c r="J372" s="32"/>
      <c r="K372" s="40"/>
      <c r="L372" s="40"/>
      <c r="M372" s="40"/>
      <c r="N372" s="40"/>
      <c r="O372" s="32"/>
    </row>
    <row r="373" spans="1:15" s="4" customFormat="1" x14ac:dyDescent="0.2">
      <c r="A373" s="3"/>
      <c r="B373" s="3"/>
      <c r="C373" s="3"/>
      <c r="D373" s="3"/>
      <c r="E373" s="3"/>
      <c r="F373" s="32"/>
      <c r="G373" s="40"/>
      <c r="H373" s="40"/>
      <c r="I373" s="32"/>
      <c r="J373" s="32"/>
      <c r="K373" s="40"/>
      <c r="L373" s="40"/>
      <c r="M373" s="40"/>
      <c r="N373" s="40"/>
      <c r="O373" s="32"/>
    </row>
    <row r="374" spans="1:15" s="4" customFormat="1" x14ac:dyDescent="0.2">
      <c r="A374" s="3"/>
      <c r="B374" s="3"/>
      <c r="C374" s="3"/>
      <c r="D374" s="3"/>
      <c r="E374" s="3"/>
      <c r="F374" s="32"/>
      <c r="G374" s="40"/>
      <c r="H374" s="40"/>
      <c r="I374" s="32"/>
      <c r="J374" s="32"/>
      <c r="K374" s="40"/>
      <c r="L374" s="40"/>
      <c r="M374" s="40"/>
      <c r="N374" s="40"/>
      <c r="O374" s="32"/>
    </row>
    <row r="375" spans="1:15" s="4" customFormat="1" x14ac:dyDescent="0.2">
      <c r="A375" s="3"/>
      <c r="B375" s="3"/>
      <c r="C375" s="3"/>
      <c r="D375" s="3"/>
      <c r="E375" s="3"/>
      <c r="F375" s="32"/>
      <c r="G375" s="40"/>
      <c r="H375" s="40"/>
      <c r="I375" s="32"/>
      <c r="J375" s="32"/>
      <c r="K375" s="40"/>
      <c r="L375" s="40"/>
      <c r="M375" s="40"/>
      <c r="N375" s="40"/>
      <c r="O375" s="32"/>
    </row>
    <row r="376" spans="1:15" s="4" customFormat="1" x14ac:dyDescent="0.2">
      <c r="A376" s="3"/>
      <c r="B376" s="3"/>
      <c r="C376" s="3"/>
      <c r="D376" s="3"/>
      <c r="E376" s="3"/>
      <c r="F376" s="32"/>
      <c r="G376" s="40"/>
      <c r="H376" s="40"/>
      <c r="I376" s="32"/>
      <c r="J376" s="32"/>
      <c r="K376" s="40"/>
      <c r="L376" s="40"/>
      <c r="M376" s="40"/>
      <c r="N376" s="40"/>
      <c r="O376" s="32"/>
    </row>
    <row r="377" spans="1:15" s="4" customFormat="1" x14ac:dyDescent="0.2">
      <c r="A377" s="3"/>
      <c r="B377" s="3"/>
      <c r="C377" s="3"/>
      <c r="D377" s="3"/>
      <c r="E377" s="3"/>
      <c r="F377" s="32"/>
      <c r="G377" s="40"/>
      <c r="H377" s="40"/>
      <c r="I377" s="32"/>
      <c r="J377" s="32"/>
      <c r="K377" s="40"/>
      <c r="L377" s="40"/>
      <c r="M377" s="40"/>
      <c r="N377" s="40"/>
      <c r="O377" s="32"/>
    </row>
    <row r="378" spans="1:15" s="4" customFormat="1" x14ac:dyDescent="0.2">
      <c r="A378" s="3"/>
      <c r="B378" s="3"/>
      <c r="C378" s="3"/>
      <c r="D378" s="3"/>
      <c r="E378" s="3"/>
      <c r="F378" s="32"/>
      <c r="G378" s="40"/>
      <c r="H378" s="40"/>
      <c r="I378" s="32"/>
      <c r="J378" s="32"/>
      <c r="K378" s="40"/>
      <c r="L378" s="40"/>
      <c r="M378" s="40"/>
      <c r="N378" s="40"/>
      <c r="O378" s="32"/>
    </row>
    <row r="379" spans="1:15" s="4" customFormat="1" x14ac:dyDescent="0.2">
      <c r="A379" s="3"/>
      <c r="B379" s="3"/>
      <c r="C379" s="3"/>
      <c r="D379" s="3"/>
      <c r="E379" s="3"/>
      <c r="F379" s="32"/>
      <c r="G379" s="40"/>
      <c r="H379" s="40"/>
      <c r="I379" s="32"/>
      <c r="J379" s="32"/>
      <c r="K379" s="40"/>
      <c r="L379" s="40"/>
      <c r="M379" s="40"/>
      <c r="N379" s="40"/>
      <c r="O379" s="32"/>
    </row>
    <row r="380" spans="1:15" s="4" customFormat="1" x14ac:dyDescent="0.2">
      <c r="A380" s="3"/>
      <c r="B380" s="3"/>
      <c r="C380" s="3"/>
      <c r="D380" s="3"/>
      <c r="E380" s="3"/>
      <c r="F380" s="32"/>
      <c r="G380" s="40"/>
      <c r="H380" s="40"/>
      <c r="I380" s="32"/>
      <c r="J380" s="32"/>
      <c r="K380" s="40"/>
      <c r="L380" s="40"/>
      <c r="M380" s="40"/>
      <c r="N380" s="40"/>
      <c r="O380" s="32"/>
    </row>
    <row r="381" spans="1:15" s="4" customFormat="1" x14ac:dyDescent="0.2">
      <c r="A381" s="3"/>
      <c r="B381" s="3"/>
      <c r="C381" s="3"/>
      <c r="D381" s="3"/>
      <c r="E381" s="3"/>
      <c r="F381" s="32"/>
      <c r="G381" s="40"/>
      <c r="H381" s="40"/>
      <c r="I381" s="32"/>
      <c r="J381" s="32"/>
      <c r="K381" s="40"/>
      <c r="L381" s="40"/>
      <c r="M381" s="40"/>
      <c r="N381" s="40"/>
      <c r="O381" s="32"/>
    </row>
    <row r="382" spans="1:15" s="4" customFormat="1" x14ac:dyDescent="0.2">
      <c r="A382" s="3"/>
      <c r="B382" s="3"/>
      <c r="C382" s="3"/>
      <c r="D382" s="3"/>
      <c r="E382" s="3"/>
      <c r="F382" s="32"/>
      <c r="G382" s="40"/>
      <c r="H382" s="40"/>
      <c r="I382" s="32"/>
      <c r="J382" s="32"/>
      <c r="K382" s="40"/>
      <c r="L382" s="40"/>
      <c r="M382" s="40"/>
      <c r="N382" s="40"/>
      <c r="O382" s="32"/>
    </row>
    <row r="383" spans="1:15" s="4" customFormat="1" x14ac:dyDescent="0.2">
      <c r="A383" s="3"/>
      <c r="B383" s="3"/>
      <c r="C383" s="3"/>
      <c r="D383" s="3"/>
      <c r="E383" s="3"/>
      <c r="F383" s="32"/>
      <c r="G383" s="40"/>
      <c r="H383" s="40"/>
      <c r="I383" s="32"/>
      <c r="J383" s="32"/>
      <c r="K383" s="40"/>
      <c r="L383" s="40"/>
      <c r="M383" s="40"/>
      <c r="N383" s="40"/>
      <c r="O383" s="32"/>
    </row>
    <row r="384" spans="1:15" s="4" customFormat="1" x14ac:dyDescent="0.2">
      <c r="A384" s="3"/>
      <c r="B384" s="3"/>
      <c r="C384" s="3"/>
      <c r="D384" s="3"/>
      <c r="E384" s="3"/>
      <c r="F384" s="32"/>
      <c r="G384" s="40"/>
      <c r="H384" s="40"/>
      <c r="I384" s="32"/>
      <c r="J384" s="32"/>
      <c r="K384" s="40"/>
      <c r="L384" s="40"/>
      <c r="M384" s="40"/>
      <c r="N384" s="40"/>
      <c r="O384" s="32"/>
    </row>
    <row r="385" spans="1:15" s="4" customFormat="1" x14ac:dyDescent="0.2">
      <c r="A385" s="3"/>
      <c r="B385" s="3"/>
      <c r="C385" s="3"/>
      <c r="D385" s="3"/>
      <c r="E385" s="3"/>
      <c r="F385" s="32"/>
      <c r="G385" s="40"/>
      <c r="H385" s="40"/>
      <c r="I385" s="32"/>
      <c r="J385" s="32"/>
      <c r="K385" s="40"/>
      <c r="L385" s="40"/>
      <c r="M385" s="40"/>
      <c r="N385" s="40"/>
      <c r="O385" s="32"/>
    </row>
    <row r="386" spans="1:15" s="4" customFormat="1" x14ac:dyDescent="0.2">
      <c r="A386" s="3"/>
      <c r="B386" s="3"/>
      <c r="C386" s="3"/>
      <c r="D386" s="3"/>
      <c r="E386" s="3"/>
      <c r="F386" s="32"/>
      <c r="G386" s="40"/>
      <c r="H386" s="40"/>
      <c r="I386" s="32"/>
      <c r="J386" s="32"/>
      <c r="K386" s="40"/>
      <c r="L386" s="40"/>
      <c r="M386" s="40"/>
      <c r="N386" s="40"/>
      <c r="O386" s="32"/>
    </row>
    <row r="387" spans="1:15" s="4" customFormat="1" x14ac:dyDescent="0.2">
      <c r="A387" s="3"/>
      <c r="B387" s="3"/>
      <c r="C387" s="3"/>
      <c r="D387" s="3"/>
      <c r="E387" s="3"/>
      <c r="F387" s="32"/>
      <c r="G387" s="40"/>
      <c r="H387" s="40"/>
      <c r="I387" s="32"/>
      <c r="J387" s="32"/>
      <c r="K387" s="40"/>
      <c r="L387" s="40"/>
      <c r="M387" s="40"/>
      <c r="N387" s="40"/>
      <c r="O387" s="32"/>
    </row>
    <row r="388" spans="1:15" s="4" customFormat="1" x14ac:dyDescent="0.2">
      <c r="A388" s="3"/>
      <c r="B388" s="3"/>
      <c r="C388" s="3"/>
      <c r="D388" s="3"/>
      <c r="E388" s="3"/>
      <c r="F388" s="32"/>
      <c r="G388" s="40"/>
      <c r="H388" s="40"/>
      <c r="I388" s="32"/>
      <c r="J388" s="32"/>
      <c r="K388" s="40"/>
      <c r="L388" s="40"/>
      <c r="M388" s="40"/>
      <c r="N388" s="40"/>
      <c r="O388" s="32"/>
    </row>
    <row r="389" spans="1:15" s="4" customFormat="1" x14ac:dyDescent="0.2">
      <c r="A389" s="3"/>
      <c r="B389" s="3"/>
      <c r="C389" s="3"/>
      <c r="D389" s="3"/>
      <c r="E389" s="3"/>
      <c r="F389" s="32"/>
      <c r="G389" s="40"/>
      <c r="H389" s="40"/>
      <c r="I389" s="32"/>
      <c r="J389" s="32"/>
      <c r="K389" s="40"/>
      <c r="L389" s="40"/>
      <c r="M389" s="40"/>
      <c r="N389" s="40"/>
      <c r="O389" s="32"/>
    </row>
    <row r="390" spans="1:15" s="4" customFormat="1" x14ac:dyDescent="0.2">
      <c r="A390" s="3"/>
      <c r="B390" s="3"/>
      <c r="C390" s="3"/>
      <c r="D390" s="3"/>
      <c r="E390" s="3"/>
      <c r="F390" s="32"/>
      <c r="G390" s="40"/>
      <c r="H390" s="40"/>
      <c r="I390" s="32"/>
      <c r="J390" s="32"/>
      <c r="K390" s="40"/>
      <c r="L390" s="40"/>
      <c r="M390" s="40"/>
      <c r="N390" s="40"/>
      <c r="O390" s="32"/>
    </row>
    <row r="391" spans="1:15" s="4" customFormat="1" x14ac:dyDescent="0.2">
      <c r="A391" s="3"/>
      <c r="B391" s="3"/>
      <c r="C391" s="3"/>
      <c r="D391" s="3"/>
      <c r="E391" s="3"/>
      <c r="F391" s="32"/>
      <c r="G391" s="40"/>
      <c r="H391" s="40"/>
      <c r="I391" s="32"/>
      <c r="J391" s="32"/>
      <c r="K391" s="40"/>
      <c r="L391" s="40"/>
      <c r="M391" s="40"/>
      <c r="N391" s="40"/>
      <c r="O391" s="32"/>
    </row>
    <row r="392" spans="1:15" s="4" customFormat="1" x14ac:dyDescent="0.2">
      <c r="A392" s="3"/>
      <c r="B392" s="3"/>
      <c r="C392" s="3"/>
      <c r="D392" s="3"/>
      <c r="E392" s="3"/>
      <c r="F392" s="32"/>
      <c r="G392" s="40"/>
      <c r="H392" s="40"/>
      <c r="I392" s="32"/>
      <c r="J392" s="32"/>
      <c r="K392" s="40"/>
      <c r="L392" s="40"/>
      <c r="M392" s="40"/>
      <c r="N392" s="40"/>
      <c r="O392" s="32"/>
    </row>
    <row r="393" spans="1:15" s="4" customFormat="1" x14ac:dyDescent="0.2">
      <c r="A393" s="3"/>
      <c r="B393" s="3"/>
      <c r="C393" s="3"/>
      <c r="D393" s="3"/>
      <c r="E393" s="3"/>
      <c r="F393" s="32"/>
      <c r="G393" s="40"/>
      <c r="H393" s="40"/>
      <c r="I393" s="32"/>
      <c r="J393" s="32"/>
      <c r="K393" s="40"/>
      <c r="L393" s="40"/>
      <c r="M393" s="40"/>
      <c r="N393" s="40"/>
      <c r="O393" s="32"/>
    </row>
    <row r="394" spans="1:15" s="4" customFormat="1" x14ac:dyDescent="0.2">
      <c r="A394" s="3"/>
      <c r="B394" s="3"/>
      <c r="C394" s="3"/>
      <c r="D394" s="3"/>
      <c r="E394" s="3"/>
      <c r="F394" s="32"/>
      <c r="G394" s="40"/>
      <c r="H394" s="40"/>
      <c r="I394" s="32"/>
      <c r="J394" s="32"/>
      <c r="K394" s="40"/>
      <c r="L394" s="40"/>
      <c r="M394" s="40"/>
      <c r="N394" s="40"/>
      <c r="O394" s="32"/>
    </row>
    <row r="395" spans="1:15" s="4" customFormat="1" x14ac:dyDescent="0.2">
      <c r="A395" s="3"/>
      <c r="B395" s="3"/>
      <c r="C395" s="3"/>
      <c r="D395" s="3"/>
      <c r="E395" s="3"/>
      <c r="F395" s="32"/>
      <c r="G395" s="40"/>
      <c r="H395" s="40"/>
      <c r="I395" s="32"/>
      <c r="J395" s="32"/>
      <c r="K395" s="40"/>
      <c r="L395" s="40"/>
      <c r="M395" s="40"/>
      <c r="N395" s="40"/>
      <c r="O395" s="32"/>
    </row>
    <row r="396" spans="1:15" s="4" customFormat="1" x14ac:dyDescent="0.2">
      <c r="A396" s="3"/>
      <c r="B396" s="3"/>
      <c r="C396" s="3"/>
      <c r="D396" s="3"/>
      <c r="E396" s="3"/>
      <c r="F396" s="32"/>
      <c r="G396" s="40"/>
      <c r="H396" s="40"/>
      <c r="I396" s="32"/>
      <c r="J396" s="32"/>
      <c r="K396" s="40"/>
      <c r="L396" s="40"/>
      <c r="M396" s="40"/>
      <c r="N396" s="40"/>
      <c r="O396" s="32"/>
    </row>
    <row r="397" spans="1:15" s="4" customFormat="1" x14ac:dyDescent="0.2">
      <c r="A397" s="3"/>
      <c r="B397" s="3"/>
      <c r="C397" s="3"/>
      <c r="D397" s="3"/>
      <c r="E397" s="3"/>
      <c r="F397" s="32"/>
      <c r="G397" s="40"/>
      <c r="H397" s="40"/>
      <c r="I397" s="32"/>
      <c r="J397" s="32"/>
      <c r="K397" s="40"/>
      <c r="L397" s="40"/>
      <c r="M397" s="40"/>
      <c r="N397" s="40"/>
      <c r="O397" s="32"/>
    </row>
    <row r="398" spans="1:15" s="4" customFormat="1" x14ac:dyDescent="0.2">
      <c r="A398" s="3"/>
      <c r="B398" s="3"/>
      <c r="C398" s="3"/>
      <c r="D398" s="3"/>
      <c r="E398" s="3"/>
      <c r="F398" s="32"/>
      <c r="G398" s="40"/>
      <c r="H398" s="40"/>
      <c r="I398" s="32"/>
      <c r="J398" s="32"/>
      <c r="K398" s="40"/>
      <c r="L398" s="40"/>
      <c r="M398" s="40"/>
      <c r="N398" s="40"/>
      <c r="O398" s="32"/>
    </row>
    <row r="399" spans="1:15" s="4" customFormat="1" x14ac:dyDescent="0.2">
      <c r="A399" s="3"/>
      <c r="B399" s="3"/>
      <c r="C399" s="3"/>
      <c r="D399" s="3"/>
      <c r="E399" s="3"/>
      <c r="F399" s="32"/>
      <c r="G399" s="40"/>
      <c r="H399" s="40"/>
      <c r="I399" s="32"/>
      <c r="J399" s="32"/>
      <c r="K399" s="40"/>
      <c r="L399" s="40"/>
      <c r="M399" s="40"/>
      <c r="N399" s="40"/>
      <c r="O399" s="32"/>
    </row>
    <row r="400" spans="1:15" s="4" customFormat="1" x14ac:dyDescent="0.2">
      <c r="A400" s="3"/>
      <c r="B400" s="3"/>
      <c r="C400" s="3"/>
      <c r="D400" s="3"/>
      <c r="E400" s="3"/>
      <c r="F400" s="32"/>
      <c r="G400" s="40"/>
      <c r="H400" s="40"/>
      <c r="I400" s="32"/>
      <c r="J400" s="32"/>
      <c r="K400" s="40"/>
      <c r="L400" s="40"/>
      <c r="M400" s="40"/>
      <c r="N400" s="40"/>
      <c r="O400" s="32"/>
    </row>
    <row r="401" spans="1:15" s="4" customFormat="1" x14ac:dyDescent="0.2">
      <c r="A401" s="3"/>
      <c r="B401" s="3"/>
      <c r="C401" s="3"/>
      <c r="D401" s="3"/>
      <c r="E401" s="3"/>
      <c r="F401" s="32"/>
      <c r="G401" s="40"/>
      <c r="H401" s="40"/>
      <c r="I401" s="32"/>
      <c r="J401" s="32"/>
      <c r="K401" s="40"/>
      <c r="L401" s="40"/>
      <c r="M401" s="40"/>
      <c r="N401" s="40"/>
      <c r="O401" s="32"/>
    </row>
    <row r="402" spans="1:15" s="4" customFormat="1" x14ac:dyDescent="0.2">
      <c r="A402" s="3"/>
      <c r="B402" s="3"/>
      <c r="C402" s="3"/>
      <c r="D402" s="3"/>
      <c r="E402" s="3"/>
      <c r="F402" s="32"/>
      <c r="G402" s="40"/>
      <c r="H402" s="40"/>
      <c r="I402" s="32"/>
      <c r="J402" s="32"/>
      <c r="K402" s="40"/>
      <c r="L402" s="40"/>
      <c r="M402" s="40"/>
      <c r="N402" s="40"/>
      <c r="O402" s="32"/>
    </row>
    <row r="403" spans="1:15" s="4" customFormat="1" x14ac:dyDescent="0.2">
      <c r="A403" s="3"/>
      <c r="B403" s="3"/>
      <c r="C403" s="3"/>
      <c r="D403" s="3"/>
      <c r="E403" s="3"/>
      <c r="F403" s="32"/>
      <c r="G403" s="40"/>
      <c r="H403" s="40"/>
      <c r="I403" s="32"/>
      <c r="J403" s="32"/>
      <c r="K403" s="40"/>
      <c r="L403" s="40"/>
      <c r="M403" s="40"/>
      <c r="N403" s="40"/>
      <c r="O403" s="32"/>
    </row>
    <row r="404" spans="1:15" s="4" customFormat="1" x14ac:dyDescent="0.2">
      <c r="A404" s="3"/>
      <c r="B404" s="3"/>
      <c r="C404" s="3"/>
      <c r="D404" s="3"/>
      <c r="E404" s="3"/>
      <c r="F404" s="32"/>
      <c r="G404" s="40"/>
      <c r="H404" s="40"/>
      <c r="I404" s="32"/>
      <c r="J404" s="32"/>
      <c r="K404" s="40"/>
      <c r="L404" s="40"/>
      <c r="M404" s="40"/>
      <c r="N404" s="40"/>
      <c r="O404" s="32"/>
    </row>
    <row r="405" spans="1:15" s="4" customFormat="1" x14ac:dyDescent="0.2">
      <c r="A405" s="3"/>
      <c r="B405" s="3"/>
      <c r="C405" s="3"/>
      <c r="D405" s="3"/>
      <c r="E405" s="3"/>
      <c r="F405" s="32"/>
      <c r="G405" s="40"/>
      <c r="H405" s="40"/>
      <c r="I405" s="32"/>
      <c r="J405" s="32"/>
      <c r="K405" s="40"/>
      <c r="L405" s="40"/>
      <c r="M405" s="40"/>
      <c r="N405" s="40"/>
      <c r="O405" s="32"/>
    </row>
    <row r="406" spans="1:15" s="4" customFormat="1" x14ac:dyDescent="0.2">
      <c r="A406" s="3"/>
      <c r="B406" s="3"/>
      <c r="C406" s="3"/>
      <c r="D406" s="3"/>
      <c r="E406" s="3"/>
      <c r="F406" s="32"/>
      <c r="G406" s="40"/>
      <c r="H406" s="40"/>
      <c r="I406" s="32"/>
      <c r="J406" s="32"/>
      <c r="K406" s="40"/>
      <c r="L406" s="40"/>
      <c r="M406" s="40"/>
      <c r="N406" s="40"/>
      <c r="O406" s="32"/>
    </row>
    <row r="407" spans="1:15" s="4" customFormat="1" x14ac:dyDescent="0.2">
      <c r="A407" s="3"/>
      <c r="B407" s="3"/>
      <c r="C407" s="3"/>
      <c r="D407" s="3"/>
      <c r="E407" s="3"/>
      <c r="F407" s="32"/>
      <c r="G407" s="40"/>
      <c r="H407" s="40"/>
      <c r="I407" s="32"/>
      <c r="J407" s="32"/>
      <c r="K407" s="40"/>
      <c r="L407" s="40"/>
      <c r="M407" s="40"/>
      <c r="N407" s="40"/>
      <c r="O407" s="32"/>
    </row>
    <row r="408" spans="1:15" s="4" customFormat="1" x14ac:dyDescent="0.2">
      <c r="A408" s="3"/>
      <c r="B408" s="3"/>
      <c r="C408" s="3"/>
      <c r="D408" s="3"/>
      <c r="E408" s="3"/>
      <c r="F408" s="32"/>
      <c r="G408" s="40"/>
      <c r="H408" s="40"/>
      <c r="I408" s="32"/>
      <c r="J408" s="32"/>
      <c r="K408" s="40"/>
      <c r="L408" s="40"/>
      <c r="M408" s="40"/>
      <c r="N408" s="40"/>
      <c r="O408" s="32"/>
    </row>
    <row r="409" spans="1:15" s="4" customFormat="1" x14ac:dyDescent="0.2">
      <c r="A409" s="3"/>
      <c r="B409" s="3"/>
      <c r="C409" s="3"/>
      <c r="D409" s="3"/>
      <c r="E409" s="3"/>
      <c r="F409" s="32"/>
      <c r="G409" s="40"/>
      <c r="H409" s="40"/>
      <c r="I409" s="32"/>
      <c r="J409" s="32"/>
      <c r="K409" s="40"/>
      <c r="L409" s="40"/>
      <c r="M409" s="40"/>
      <c r="N409" s="40"/>
      <c r="O409" s="32"/>
    </row>
    <row r="410" spans="1:15" s="4" customFormat="1" x14ac:dyDescent="0.2">
      <c r="A410" s="3"/>
      <c r="B410" s="3"/>
      <c r="C410" s="3"/>
      <c r="D410" s="3"/>
      <c r="E410" s="3"/>
      <c r="F410" s="32"/>
      <c r="G410" s="40"/>
      <c r="H410" s="40"/>
      <c r="I410" s="32"/>
      <c r="J410" s="32"/>
      <c r="K410" s="40"/>
      <c r="L410" s="40"/>
      <c r="M410" s="40"/>
      <c r="N410" s="40"/>
      <c r="O410" s="32"/>
    </row>
    <row r="411" spans="1:15" s="4" customFormat="1" x14ac:dyDescent="0.2">
      <c r="A411" s="3"/>
      <c r="B411" s="3"/>
      <c r="C411" s="3"/>
      <c r="D411" s="3"/>
      <c r="E411" s="3"/>
      <c r="F411" s="32"/>
      <c r="G411" s="40"/>
      <c r="H411" s="40"/>
      <c r="I411" s="32"/>
      <c r="J411" s="32"/>
      <c r="K411" s="40"/>
      <c r="L411" s="40"/>
      <c r="M411" s="40"/>
      <c r="N411" s="40"/>
      <c r="O411" s="32"/>
    </row>
    <row r="412" spans="1:15" s="4" customFormat="1" x14ac:dyDescent="0.2">
      <c r="A412" s="3"/>
      <c r="B412" s="3"/>
      <c r="C412" s="3"/>
      <c r="D412" s="3"/>
      <c r="E412" s="3"/>
      <c r="F412" s="32"/>
      <c r="G412" s="40"/>
      <c r="H412" s="40"/>
      <c r="I412" s="32"/>
      <c r="J412" s="32"/>
      <c r="K412" s="40"/>
      <c r="L412" s="40"/>
      <c r="M412" s="40"/>
      <c r="N412" s="40"/>
      <c r="O412" s="32"/>
    </row>
    <row r="413" spans="1:15" s="4" customFormat="1" x14ac:dyDescent="0.2">
      <c r="A413" s="3"/>
      <c r="B413" s="3"/>
      <c r="C413" s="3"/>
      <c r="D413" s="3"/>
      <c r="E413" s="3"/>
      <c r="F413" s="32"/>
      <c r="G413" s="40"/>
      <c r="H413" s="40"/>
      <c r="I413" s="32"/>
      <c r="J413" s="32"/>
      <c r="K413" s="40"/>
      <c r="L413" s="40"/>
      <c r="M413" s="40"/>
      <c r="N413" s="40"/>
      <c r="O413" s="32"/>
    </row>
    <row r="414" spans="1:15" s="4" customFormat="1" x14ac:dyDescent="0.2">
      <c r="A414" s="3"/>
      <c r="B414" s="3"/>
      <c r="C414" s="3"/>
      <c r="D414" s="3"/>
      <c r="E414" s="3"/>
      <c r="F414" s="32"/>
      <c r="G414" s="40"/>
      <c r="H414" s="40"/>
      <c r="I414" s="32"/>
      <c r="J414" s="32"/>
      <c r="K414" s="40"/>
      <c r="L414" s="40"/>
      <c r="M414" s="40"/>
      <c r="N414" s="40"/>
      <c r="O414" s="32"/>
    </row>
    <row r="415" spans="1:15" s="4" customFormat="1" x14ac:dyDescent="0.2">
      <c r="A415" s="3"/>
      <c r="B415" s="3"/>
      <c r="C415" s="3"/>
      <c r="D415" s="3"/>
      <c r="E415" s="3"/>
      <c r="F415" s="32"/>
      <c r="G415" s="40"/>
      <c r="H415" s="40"/>
      <c r="I415" s="32"/>
      <c r="J415" s="32"/>
      <c r="K415" s="40"/>
      <c r="L415" s="40"/>
      <c r="M415" s="40"/>
      <c r="N415" s="40"/>
      <c r="O415" s="32"/>
    </row>
    <row r="416" spans="1:15" s="4" customFormat="1" x14ac:dyDescent="0.2">
      <c r="A416" s="3"/>
      <c r="B416" s="3"/>
      <c r="C416" s="3"/>
      <c r="D416" s="3"/>
      <c r="E416" s="3"/>
      <c r="F416" s="32"/>
      <c r="G416" s="40"/>
      <c r="H416" s="40"/>
      <c r="I416" s="32"/>
      <c r="J416" s="32"/>
      <c r="K416" s="40"/>
      <c r="L416" s="40"/>
      <c r="M416" s="40"/>
      <c r="N416" s="40"/>
      <c r="O416" s="32"/>
    </row>
    <row r="417" spans="1:15" s="4" customFormat="1" x14ac:dyDescent="0.2">
      <c r="A417" s="3"/>
      <c r="B417" s="3"/>
      <c r="C417" s="3"/>
      <c r="D417" s="3"/>
      <c r="E417" s="3"/>
      <c r="F417" s="32"/>
      <c r="G417" s="40"/>
      <c r="H417" s="40"/>
      <c r="I417" s="32"/>
      <c r="J417" s="32"/>
      <c r="K417" s="40"/>
      <c r="L417" s="40"/>
      <c r="M417" s="40"/>
      <c r="N417" s="40"/>
      <c r="O417" s="32"/>
    </row>
    <row r="418" spans="1:15" s="4" customFormat="1" x14ac:dyDescent="0.2">
      <c r="A418" s="3"/>
      <c r="B418" s="3"/>
      <c r="C418" s="3"/>
      <c r="D418" s="3"/>
      <c r="E418" s="3"/>
      <c r="F418" s="32"/>
      <c r="G418" s="40"/>
      <c r="H418" s="40"/>
      <c r="I418" s="32"/>
      <c r="J418" s="32"/>
      <c r="K418" s="40"/>
      <c r="L418" s="40"/>
      <c r="M418" s="40"/>
      <c r="N418" s="40"/>
      <c r="O418" s="32"/>
    </row>
    <row r="419" spans="1:15" s="4" customFormat="1" x14ac:dyDescent="0.2">
      <c r="A419" s="3"/>
      <c r="B419" s="3"/>
      <c r="C419" s="3"/>
      <c r="D419" s="3"/>
      <c r="E419" s="3"/>
      <c r="F419" s="32"/>
      <c r="G419" s="40"/>
      <c r="H419" s="40"/>
      <c r="I419" s="32"/>
      <c r="J419" s="32"/>
      <c r="K419" s="40"/>
      <c r="L419" s="40"/>
      <c r="M419" s="40"/>
      <c r="N419" s="40"/>
      <c r="O419" s="32"/>
    </row>
    <row r="420" spans="1:15" s="4" customFormat="1" x14ac:dyDescent="0.2">
      <c r="A420" s="3"/>
      <c r="B420" s="3"/>
      <c r="C420" s="3"/>
      <c r="D420" s="3"/>
      <c r="E420" s="3"/>
      <c r="F420" s="32"/>
      <c r="G420" s="40"/>
      <c r="H420" s="40"/>
      <c r="I420" s="32"/>
      <c r="J420" s="32"/>
      <c r="K420" s="40"/>
      <c r="L420" s="40"/>
      <c r="M420" s="40"/>
      <c r="N420" s="40"/>
      <c r="O420" s="32"/>
    </row>
    <row r="421" spans="1:15" s="4" customFormat="1" x14ac:dyDescent="0.2">
      <c r="A421" s="3"/>
      <c r="B421" s="3"/>
      <c r="C421" s="3"/>
      <c r="D421" s="3"/>
      <c r="E421" s="3"/>
      <c r="F421" s="32"/>
      <c r="G421" s="40"/>
      <c r="H421" s="40"/>
      <c r="I421" s="32"/>
      <c r="J421" s="32"/>
      <c r="K421" s="40"/>
      <c r="L421" s="40"/>
      <c r="M421" s="40"/>
      <c r="N421" s="40"/>
      <c r="O421" s="32"/>
    </row>
    <row r="422" spans="1:15" s="4" customFormat="1" x14ac:dyDescent="0.2">
      <c r="A422" s="3"/>
      <c r="B422" s="3"/>
      <c r="C422" s="3"/>
      <c r="D422" s="3"/>
      <c r="E422" s="3"/>
      <c r="F422" s="32"/>
      <c r="G422" s="40"/>
      <c r="H422" s="40"/>
      <c r="I422" s="32"/>
      <c r="J422" s="32"/>
      <c r="K422" s="40"/>
      <c r="L422" s="40"/>
      <c r="M422" s="40"/>
      <c r="N422" s="40"/>
      <c r="O422" s="32"/>
    </row>
    <row r="423" spans="1:15" s="4" customFormat="1" x14ac:dyDescent="0.2">
      <c r="A423" s="3"/>
      <c r="B423" s="3"/>
      <c r="C423" s="3"/>
      <c r="D423" s="3"/>
      <c r="E423" s="3"/>
      <c r="F423" s="32"/>
      <c r="G423" s="40"/>
      <c r="H423" s="40"/>
      <c r="I423" s="32"/>
      <c r="J423" s="32"/>
      <c r="K423" s="40"/>
      <c r="L423" s="40"/>
      <c r="M423" s="40"/>
      <c r="N423" s="40"/>
      <c r="O423" s="32"/>
    </row>
    <row r="424" spans="1:15" s="4" customFormat="1" x14ac:dyDescent="0.2">
      <c r="A424" s="3"/>
      <c r="B424" s="3"/>
      <c r="C424" s="3"/>
      <c r="D424" s="3"/>
      <c r="E424" s="3"/>
      <c r="F424" s="32"/>
      <c r="G424" s="40"/>
      <c r="H424" s="40"/>
      <c r="I424" s="32"/>
      <c r="J424" s="32"/>
      <c r="K424" s="40"/>
      <c r="L424" s="40"/>
      <c r="M424" s="40"/>
      <c r="N424" s="40"/>
      <c r="O424" s="32"/>
    </row>
    <row r="425" spans="1:15" s="4" customFormat="1" x14ac:dyDescent="0.2">
      <c r="A425" s="3"/>
      <c r="B425" s="3"/>
      <c r="C425" s="3"/>
      <c r="D425" s="3"/>
      <c r="E425" s="3"/>
      <c r="F425" s="32"/>
      <c r="G425" s="40"/>
      <c r="H425" s="40"/>
      <c r="I425" s="32"/>
      <c r="J425" s="32"/>
      <c r="K425" s="40"/>
      <c r="L425" s="40"/>
      <c r="M425" s="40"/>
      <c r="N425" s="40"/>
      <c r="O425" s="32"/>
    </row>
    <row r="426" spans="1:15" s="4" customFormat="1" x14ac:dyDescent="0.2">
      <c r="A426" s="3"/>
      <c r="B426" s="3"/>
      <c r="C426" s="3"/>
      <c r="D426" s="3"/>
      <c r="E426" s="3"/>
      <c r="F426" s="32"/>
      <c r="G426" s="40"/>
      <c r="H426" s="40"/>
      <c r="I426" s="32"/>
      <c r="J426" s="32"/>
      <c r="K426" s="40"/>
      <c r="L426" s="40"/>
      <c r="M426" s="40"/>
      <c r="N426" s="40"/>
      <c r="O426" s="32"/>
    </row>
    <row r="427" spans="1:15" s="4" customFormat="1" x14ac:dyDescent="0.2">
      <c r="A427" s="3"/>
      <c r="B427" s="3"/>
      <c r="C427" s="3"/>
      <c r="D427" s="3"/>
      <c r="E427" s="3"/>
      <c r="F427" s="32"/>
      <c r="G427" s="40"/>
      <c r="H427" s="40"/>
      <c r="I427" s="32"/>
      <c r="J427" s="32"/>
      <c r="K427" s="40"/>
      <c r="L427" s="40"/>
      <c r="M427" s="40"/>
      <c r="N427" s="40"/>
      <c r="O427" s="32"/>
    </row>
    <row r="428" spans="1:15" s="4" customFormat="1" x14ac:dyDescent="0.2">
      <c r="A428" s="3"/>
      <c r="B428" s="3"/>
      <c r="C428" s="3"/>
      <c r="D428" s="3"/>
      <c r="E428" s="3"/>
      <c r="F428" s="32"/>
      <c r="G428" s="40"/>
      <c r="H428" s="40"/>
      <c r="I428" s="32"/>
      <c r="J428" s="32"/>
      <c r="K428" s="40"/>
      <c r="L428" s="40"/>
      <c r="M428" s="40"/>
      <c r="N428" s="40"/>
      <c r="O428" s="32"/>
    </row>
    <row r="429" spans="1:15" s="4" customFormat="1" x14ac:dyDescent="0.2">
      <c r="A429" s="3"/>
      <c r="B429" s="3"/>
      <c r="C429" s="3"/>
      <c r="D429" s="3"/>
      <c r="E429" s="3"/>
      <c r="F429" s="32"/>
      <c r="G429" s="40"/>
      <c r="H429" s="40"/>
      <c r="I429" s="32"/>
      <c r="J429" s="32"/>
      <c r="K429" s="40"/>
      <c r="L429" s="40"/>
      <c r="M429" s="40"/>
      <c r="N429" s="40"/>
      <c r="O429" s="32"/>
    </row>
    <row r="430" spans="1:15" s="4" customFormat="1" x14ac:dyDescent="0.2">
      <c r="A430" s="3"/>
      <c r="B430" s="3"/>
      <c r="C430" s="3"/>
      <c r="D430" s="3"/>
      <c r="E430" s="3"/>
      <c r="F430" s="32"/>
      <c r="G430" s="40"/>
      <c r="H430" s="40"/>
      <c r="I430" s="32"/>
      <c r="J430" s="32"/>
      <c r="K430" s="40"/>
      <c r="L430" s="40"/>
      <c r="M430" s="40"/>
      <c r="N430" s="40"/>
      <c r="O430" s="32"/>
    </row>
    <row r="431" spans="1:15" s="4" customFormat="1" x14ac:dyDescent="0.2">
      <c r="A431" s="3"/>
      <c r="B431" s="3"/>
      <c r="C431" s="3"/>
      <c r="D431" s="3"/>
      <c r="E431" s="3"/>
      <c r="F431" s="32"/>
      <c r="G431" s="40"/>
      <c r="H431" s="40"/>
      <c r="I431" s="32"/>
      <c r="J431" s="32"/>
      <c r="K431" s="40"/>
      <c r="L431" s="40"/>
      <c r="M431" s="40"/>
      <c r="N431" s="40"/>
      <c r="O431" s="32"/>
    </row>
    <row r="432" spans="1:15" s="4" customFormat="1" x14ac:dyDescent="0.2">
      <c r="A432" s="3"/>
      <c r="B432" s="3"/>
      <c r="C432" s="3"/>
      <c r="D432" s="3"/>
      <c r="E432" s="3"/>
      <c r="F432" s="32"/>
      <c r="G432" s="40"/>
      <c r="H432" s="40"/>
      <c r="I432" s="32"/>
      <c r="J432" s="32"/>
      <c r="K432" s="40"/>
      <c r="L432" s="40"/>
      <c r="M432" s="40"/>
      <c r="N432" s="40"/>
      <c r="O432" s="32"/>
    </row>
    <row r="433" spans="1:15" s="4" customFormat="1" x14ac:dyDescent="0.2">
      <c r="A433" s="3"/>
      <c r="B433" s="3"/>
      <c r="C433" s="3"/>
      <c r="D433" s="3"/>
      <c r="E433" s="3"/>
      <c r="F433" s="32"/>
      <c r="G433" s="40"/>
      <c r="H433" s="40"/>
      <c r="I433" s="32"/>
      <c r="J433" s="32"/>
      <c r="K433" s="40"/>
      <c r="L433" s="40"/>
      <c r="M433" s="40"/>
      <c r="N433" s="40"/>
      <c r="O433" s="32"/>
    </row>
    <row r="434" spans="1:15" s="4" customFormat="1" x14ac:dyDescent="0.2">
      <c r="A434" s="3"/>
      <c r="B434" s="3"/>
      <c r="C434" s="3"/>
      <c r="D434" s="3"/>
      <c r="E434" s="3"/>
      <c r="F434" s="32"/>
      <c r="G434" s="40"/>
      <c r="H434" s="40"/>
      <c r="I434" s="32"/>
      <c r="J434" s="32"/>
      <c r="K434" s="40"/>
      <c r="L434" s="40"/>
      <c r="M434" s="40"/>
      <c r="N434" s="40"/>
      <c r="O434" s="32"/>
    </row>
    <row r="435" spans="1:15" s="4" customFormat="1" x14ac:dyDescent="0.2">
      <c r="A435" s="3"/>
      <c r="B435" s="3"/>
      <c r="C435" s="3"/>
      <c r="D435" s="3"/>
      <c r="E435" s="3"/>
      <c r="F435" s="32"/>
      <c r="G435" s="40"/>
      <c r="H435" s="40"/>
      <c r="I435" s="32"/>
      <c r="J435" s="32"/>
      <c r="K435" s="40"/>
      <c r="L435" s="40"/>
      <c r="M435" s="40"/>
      <c r="N435" s="40"/>
      <c r="O435" s="32"/>
    </row>
    <row r="436" spans="1:15" s="4" customFormat="1" x14ac:dyDescent="0.2">
      <c r="A436" s="3"/>
      <c r="B436" s="3"/>
      <c r="C436" s="3"/>
      <c r="D436" s="3"/>
      <c r="E436" s="3"/>
      <c r="F436" s="32"/>
      <c r="G436" s="40"/>
      <c r="H436" s="40"/>
      <c r="I436" s="32"/>
      <c r="J436" s="32"/>
      <c r="K436" s="40"/>
      <c r="L436" s="40"/>
      <c r="M436" s="40"/>
      <c r="N436" s="40"/>
      <c r="O436" s="32"/>
    </row>
    <row r="437" spans="1:15" s="4" customFormat="1" x14ac:dyDescent="0.2">
      <c r="A437" s="3"/>
      <c r="B437" s="3"/>
      <c r="C437" s="3"/>
      <c r="D437" s="3"/>
      <c r="E437" s="3"/>
      <c r="F437" s="32"/>
      <c r="G437" s="40"/>
      <c r="H437" s="40"/>
      <c r="I437" s="32"/>
      <c r="J437" s="32"/>
      <c r="K437" s="40"/>
      <c r="L437" s="40"/>
      <c r="M437" s="40"/>
      <c r="N437" s="40"/>
      <c r="O437" s="32"/>
    </row>
    <row r="438" spans="1:15" s="4" customFormat="1" x14ac:dyDescent="0.2">
      <c r="A438" s="3"/>
      <c r="B438" s="3"/>
      <c r="C438" s="3"/>
      <c r="D438" s="3"/>
      <c r="E438" s="3"/>
      <c r="F438" s="32"/>
      <c r="G438" s="40"/>
      <c r="H438" s="40"/>
      <c r="I438" s="32"/>
      <c r="J438" s="32"/>
      <c r="K438" s="40"/>
      <c r="L438" s="40"/>
      <c r="M438" s="40"/>
      <c r="N438" s="40"/>
      <c r="O438" s="32"/>
    </row>
    <row r="439" spans="1:15" s="4" customFormat="1" x14ac:dyDescent="0.2">
      <c r="A439" s="3"/>
      <c r="B439" s="3"/>
      <c r="C439" s="3"/>
      <c r="D439" s="3"/>
      <c r="E439" s="3"/>
      <c r="F439" s="32"/>
      <c r="G439" s="40"/>
      <c r="H439" s="40"/>
      <c r="I439" s="32"/>
      <c r="J439" s="32"/>
      <c r="K439" s="40"/>
      <c r="L439" s="40"/>
      <c r="M439" s="40"/>
      <c r="N439" s="40"/>
      <c r="O439" s="32"/>
    </row>
    <row r="440" spans="1:15" s="4" customFormat="1" x14ac:dyDescent="0.2">
      <c r="A440" s="3"/>
      <c r="B440" s="3"/>
      <c r="C440" s="3"/>
      <c r="D440" s="3"/>
      <c r="E440" s="3"/>
      <c r="F440" s="32"/>
      <c r="G440" s="40"/>
      <c r="H440" s="40"/>
      <c r="I440" s="32"/>
      <c r="J440" s="32"/>
      <c r="K440" s="40"/>
      <c r="L440" s="40"/>
      <c r="M440" s="40"/>
      <c r="N440" s="40"/>
      <c r="O440" s="32"/>
    </row>
    <row r="441" spans="1:15" s="4" customFormat="1" x14ac:dyDescent="0.2">
      <c r="A441" s="3"/>
      <c r="B441" s="3"/>
      <c r="C441" s="3"/>
      <c r="D441" s="3"/>
      <c r="E441" s="3"/>
      <c r="F441" s="32"/>
      <c r="G441" s="40"/>
      <c r="H441" s="40"/>
      <c r="I441" s="32"/>
      <c r="J441" s="32"/>
      <c r="K441" s="40"/>
      <c r="L441" s="40"/>
      <c r="M441" s="40"/>
      <c r="N441" s="40"/>
      <c r="O441" s="32"/>
    </row>
    <row r="442" spans="1:15" s="4" customFormat="1" x14ac:dyDescent="0.2">
      <c r="A442" s="3"/>
      <c r="B442" s="3"/>
      <c r="C442" s="3"/>
      <c r="D442" s="3"/>
      <c r="E442" s="3"/>
      <c r="F442" s="32"/>
      <c r="G442" s="40"/>
      <c r="H442" s="40"/>
      <c r="I442" s="32"/>
      <c r="J442" s="32"/>
      <c r="K442" s="40"/>
      <c r="L442" s="40"/>
      <c r="M442" s="40"/>
      <c r="N442" s="40"/>
      <c r="O442" s="32"/>
    </row>
    <row r="443" spans="1:15" s="4" customFormat="1" x14ac:dyDescent="0.2">
      <c r="A443" s="3"/>
      <c r="B443" s="3"/>
      <c r="C443" s="3"/>
      <c r="D443" s="3"/>
      <c r="E443" s="3"/>
      <c r="F443" s="32"/>
      <c r="G443" s="40"/>
      <c r="H443" s="40"/>
      <c r="I443" s="32"/>
      <c r="J443" s="32"/>
      <c r="K443" s="40"/>
      <c r="L443" s="40"/>
      <c r="M443" s="40"/>
      <c r="N443" s="40"/>
      <c r="O443" s="32"/>
    </row>
    <row r="444" spans="1:15" s="4" customFormat="1" x14ac:dyDescent="0.2">
      <c r="A444" s="3"/>
      <c r="B444" s="3"/>
      <c r="C444" s="3"/>
      <c r="D444" s="3"/>
      <c r="E444" s="3"/>
      <c r="F444" s="32"/>
      <c r="G444" s="40"/>
      <c r="H444" s="40"/>
      <c r="I444" s="32"/>
      <c r="J444" s="32"/>
      <c r="K444" s="40"/>
      <c r="L444" s="40"/>
      <c r="M444" s="40"/>
      <c r="N444" s="40"/>
      <c r="O444" s="32"/>
    </row>
    <row r="445" spans="1:15" s="4" customFormat="1" x14ac:dyDescent="0.2">
      <c r="A445" s="3"/>
      <c r="B445" s="3"/>
      <c r="C445" s="3"/>
      <c r="D445" s="3"/>
      <c r="E445" s="3"/>
      <c r="F445" s="32"/>
      <c r="G445" s="40"/>
      <c r="H445" s="40"/>
      <c r="I445" s="32"/>
      <c r="J445" s="32"/>
      <c r="K445" s="40"/>
      <c r="L445" s="40"/>
      <c r="M445" s="40"/>
      <c r="N445" s="40"/>
      <c r="O445" s="32"/>
    </row>
    <row r="446" spans="1:15" s="4" customFormat="1" x14ac:dyDescent="0.2">
      <c r="A446" s="3"/>
      <c r="B446" s="3"/>
      <c r="C446" s="3"/>
      <c r="D446" s="3"/>
      <c r="E446" s="3"/>
      <c r="F446" s="32"/>
      <c r="G446" s="40"/>
      <c r="H446" s="40"/>
      <c r="I446" s="32"/>
      <c r="J446" s="32"/>
      <c r="K446" s="40"/>
      <c r="L446" s="40"/>
      <c r="M446" s="40"/>
      <c r="N446" s="40"/>
      <c r="O446" s="32"/>
    </row>
    <row r="447" spans="1:15" s="4" customFormat="1" x14ac:dyDescent="0.2">
      <c r="A447" s="3"/>
      <c r="B447" s="3"/>
      <c r="C447" s="3"/>
      <c r="D447" s="3"/>
      <c r="E447" s="3"/>
      <c r="F447" s="32"/>
      <c r="G447" s="40"/>
      <c r="H447" s="40"/>
      <c r="I447" s="32"/>
      <c r="J447" s="32"/>
      <c r="K447" s="40"/>
      <c r="L447" s="40"/>
      <c r="M447" s="40"/>
      <c r="N447" s="40"/>
      <c r="O447" s="32"/>
    </row>
    <row r="448" spans="1:15" s="4" customFormat="1" x14ac:dyDescent="0.2">
      <c r="A448" s="3"/>
      <c r="B448" s="3"/>
      <c r="C448" s="3"/>
      <c r="D448" s="3"/>
      <c r="E448" s="3"/>
      <c r="F448" s="32"/>
      <c r="G448" s="40"/>
      <c r="H448" s="40"/>
      <c r="I448" s="32"/>
      <c r="J448" s="32"/>
      <c r="K448" s="40"/>
      <c r="L448" s="40"/>
      <c r="M448" s="40"/>
      <c r="N448" s="40"/>
      <c r="O448" s="32"/>
    </row>
    <row r="449" spans="1:15" s="4" customFormat="1" x14ac:dyDescent="0.2">
      <c r="A449" s="3"/>
      <c r="B449" s="3"/>
      <c r="C449" s="3"/>
      <c r="D449" s="3"/>
      <c r="E449" s="3"/>
      <c r="F449" s="32"/>
      <c r="G449" s="40"/>
      <c r="H449" s="40"/>
      <c r="I449" s="32"/>
      <c r="J449" s="32"/>
      <c r="K449" s="40"/>
      <c r="L449" s="40"/>
      <c r="M449" s="40"/>
      <c r="N449" s="40"/>
      <c r="O449" s="32"/>
    </row>
    <row r="450" spans="1:15" s="4" customFormat="1" x14ac:dyDescent="0.2">
      <c r="A450" s="3"/>
      <c r="B450" s="3"/>
      <c r="C450" s="3"/>
      <c r="D450" s="3"/>
      <c r="E450" s="3"/>
      <c r="F450" s="32"/>
      <c r="G450" s="40"/>
      <c r="H450" s="40"/>
      <c r="I450" s="32"/>
      <c r="J450" s="32"/>
      <c r="K450" s="40"/>
      <c r="L450" s="40"/>
      <c r="M450" s="40"/>
      <c r="N450" s="40"/>
      <c r="O450" s="32"/>
    </row>
    <row r="451" spans="1:15" s="4" customFormat="1" x14ac:dyDescent="0.2">
      <c r="A451" s="3"/>
      <c r="B451" s="3"/>
      <c r="C451" s="3"/>
      <c r="D451" s="3"/>
      <c r="E451" s="3"/>
      <c r="F451" s="32"/>
      <c r="G451" s="40"/>
      <c r="H451" s="40"/>
      <c r="I451" s="32"/>
      <c r="J451" s="32"/>
      <c r="K451" s="40"/>
      <c r="L451" s="40"/>
      <c r="M451" s="40"/>
      <c r="N451" s="40"/>
      <c r="O451" s="32"/>
    </row>
    <row r="452" spans="1:15" s="4" customFormat="1" x14ac:dyDescent="0.2">
      <c r="A452" s="3"/>
      <c r="B452" s="3"/>
      <c r="C452" s="3"/>
      <c r="D452" s="3"/>
      <c r="E452" s="3"/>
      <c r="F452" s="32"/>
      <c r="G452" s="40"/>
      <c r="H452" s="40"/>
      <c r="I452" s="32"/>
      <c r="J452" s="32"/>
      <c r="K452" s="40"/>
      <c r="L452" s="40"/>
      <c r="M452" s="40"/>
      <c r="N452" s="40"/>
      <c r="O452" s="32"/>
    </row>
    <row r="453" spans="1:15" s="4" customFormat="1" x14ac:dyDescent="0.2">
      <c r="A453" s="3"/>
      <c r="B453" s="3"/>
      <c r="C453" s="3"/>
      <c r="D453" s="3"/>
      <c r="E453" s="3"/>
      <c r="F453" s="32"/>
      <c r="G453" s="40"/>
      <c r="H453" s="40"/>
      <c r="I453" s="32"/>
      <c r="J453" s="32"/>
      <c r="K453" s="40"/>
      <c r="L453" s="40"/>
      <c r="M453" s="40"/>
      <c r="N453" s="40"/>
      <c r="O453" s="32"/>
    </row>
    <row r="454" spans="1:15" s="4" customFormat="1" x14ac:dyDescent="0.2">
      <c r="A454" s="3"/>
      <c r="B454" s="3"/>
      <c r="C454" s="3"/>
      <c r="D454" s="3"/>
      <c r="E454" s="3"/>
      <c r="F454" s="32"/>
      <c r="G454" s="40"/>
      <c r="H454" s="40"/>
      <c r="I454" s="32"/>
      <c r="J454" s="32"/>
      <c r="K454" s="40"/>
      <c r="L454" s="40"/>
      <c r="M454" s="40"/>
      <c r="N454" s="40"/>
      <c r="O454" s="32"/>
    </row>
    <row r="455" spans="1:15" s="4" customFormat="1" x14ac:dyDescent="0.2">
      <c r="A455" s="3"/>
      <c r="B455" s="3"/>
      <c r="C455" s="3"/>
      <c r="D455" s="3"/>
      <c r="E455" s="3"/>
      <c r="F455" s="32"/>
      <c r="G455" s="40"/>
      <c r="H455" s="40"/>
      <c r="I455" s="32"/>
      <c r="J455" s="32"/>
      <c r="K455" s="40"/>
      <c r="L455" s="40"/>
      <c r="M455" s="40"/>
      <c r="N455" s="40"/>
      <c r="O455" s="32"/>
    </row>
    <row r="456" spans="1:15" s="4" customFormat="1" x14ac:dyDescent="0.2">
      <c r="A456" s="3"/>
      <c r="B456" s="3"/>
      <c r="C456" s="3"/>
      <c r="D456" s="3"/>
      <c r="E456" s="3"/>
      <c r="F456" s="32"/>
      <c r="G456" s="40"/>
      <c r="H456" s="40"/>
      <c r="I456" s="32"/>
      <c r="J456" s="32"/>
      <c r="K456" s="40"/>
      <c r="L456" s="40"/>
      <c r="M456" s="40"/>
      <c r="N456" s="40"/>
      <c r="O456" s="32"/>
    </row>
    <row r="457" spans="1:15" s="4" customFormat="1" x14ac:dyDescent="0.2">
      <c r="A457" s="3"/>
      <c r="B457" s="3"/>
      <c r="C457" s="3"/>
      <c r="D457" s="3"/>
      <c r="E457" s="3"/>
      <c r="F457" s="32"/>
      <c r="G457" s="40"/>
      <c r="H457" s="40"/>
      <c r="I457" s="32"/>
      <c r="J457" s="32"/>
      <c r="K457" s="40"/>
      <c r="L457" s="40"/>
      <c r="M457" s="40"/>
      <c r="N457" s="40"/>
      <c r="O457" s="32"/>
    </row>
    <row r="458" spans="1:15" s="4" customFormat="1" x14ac:dyDescent="0.2">
      <c r="A458" s="3"/>
      <c r="B458" s="3"/>
      <c r="C458" s="3"/>
      <c r="D458" s="3"/>
      <c r="E458" s="3"/>
      <c r="F458" s="32"/>
      <c r="G458" s="40"/>
      <c r="H458" s="40"/>
      <c r="I458" s="32"/>
      <c r="J458" s="32"/>
      <c r="K458" s="40"/>
      <c r="L458" s="40"/>
      <c r="M458" s="40"/>
      <c r="N458" s="40"/>
      <c r="O458" s="32"/>
    </row>
    <row r="459" spans="1:15" s="4" customFormat="1" x14ac:dyDescent="0.2">
      <c r="A459" s="3"/>
      <c r="B459" s="3"/>
      <c r="C459" s="3"/>
      <c r="D459" s="3"/>
      <c r="E459" s="3"/>
      <c r="F459" s="32"/>
      <c r="G459" s="40"/>
      <c r="H459" s="40"/>
      <c r="I459" s="32"/>
      <c r="J459" s="32"/>
      <c r="K459" s="40"/>
      <c r="L459" s="40"/>
      <c r="M459" s="40"/>
      <c r="N459" s="40"/>
      <c r="O459" s="32"/>
    </row>
    <row r="460" spans="1:15" s="4" customFormat="1" x14ac:dyDescent="0.2">
      <c r="A460" s="3"/>
      <c r="B460" s="3"/>
      <c r="C460" s="3"/>
      <c r="D460" s="3"/>
      <c r="E460" s="3"/>
      <c r="F460" s="32"/>
      <c r="G460" s="40"/>
      <c r="H460" s="40"/>
      <c r="I460" s="32"/>
      <c r="J460" s="32"/>
      <c r="K460" s="40"/>
      <c r="L460" s="40"/>
      <c r="M460" s="40"/>
      <c r="N460" s="40"/>
      <c r="O460" s="32"/>
    </row>
    <row r="461" spans="1:15" s="4" customFormat="1" x14ac:dyDescent="0.2">
      <c r="A461" s="3"/>
      <c r="B461" s="3"/>
      <c r="C461" s="3"/>
      <c r="D461" s="3"/>
      <c r="E461" s="3"/>
      <c r="F461" s="32"/>
      <c r="G461" s="40"/>
      <c r="H461" s="40"/>
      <c r="I461" s="32"/>
      <c r="J461" s="32"/>
      <c r="K461" s="40"/>
      <c r="L461" s="40"/>
      <c r="M461" s="40"/>
      <c r="N461" s="40"/>
      <c r="O461" s="32"/>
    </row>
    <row r="462" spans="1:15" s="4" customFormat="1" x14ac:dyDescent="0.2">
      <c r="A462" s="3"/>
      <c r="B462" s="3"/>
      <c r="C462" s="3"/>
      <c r="D462" s="3"/>
      <c r="E462" s="3"/>
      <c r="F462" s="32"/>
      <c r="G462" s="40"/>
      <c r="H462" s="40"/>
      <c r="I462" s="32"/>
      <c r="J462" s="32"/>
      <c r="K462" s="40"/>
      <c r="L462" s="40"/>
      <c r="M462" s="40"/>
      <c r="N462" s="40"/>
      <c r="O462" s="32"/>
    </row>
    <row r="463" spans="1:15" s="4" customFormat="1" x14ac:dyDescent="0.2">
      <c r="A463" s="3"/>
      <c r="B463" s="3"/>
      <c r="C463" s="3"/>
      <c r="D463" s="3"/>
      <c r="E463" s="3"/>
      <c r="F463" s="32"/>
      <c r="G463" s="40"/>
      <c r="H463" s="40"/>
      <c r="I463" s="32"/>
      <c r="J463" s="32"/>
      <c r="K463" s="40"/>
      <c r="L463" s="40"/>
      <c r="M463" s="40"/>
      <c r="N463" s="40"/>
      <c r="O463" s="32"/>
    </row>
    <row r="464" spans="1:15" s="4" customFormat="1" x14ac:dyDescent="0.2">
      <c r="A464" s="3"/>
      <c r="B464" s="3"/>
      <c r="C464" s="3"/>
      <c r="D464" s="3"/>
      <c r="E464" s="3"/>
      <c r="F464" s="32"/>
      <c r="G464" s="40"/>
      <c r="H464" s="40"/>
      <c r="I464" s="32"/>
      <c r="J464" s="32"/>
      <c r="K464" s="40"/>
      <c r="L464" s="40"/>
      <c r="M464" s="40"/>
      <c r="N464" s="40"/>
      <c r="O464" s="32"/>
    </row>
    <row r="465" spans="1:15" s="4" customFormat="1" x14ac:dyDescent="0.2">
      <c r="A465" s="3"/>
      <c r="B465" s="3"/>
      <c r="C465" s="3"/>
      <c r="D465" s="3"/>
      <c r="E465" s="3"/>
      <c r="F465" s="32"/>
      <c r="G465" s="40"/>
      <c r="H465" s="40"/>
      <c r="I465" s="32"/>
      <c r="J465" s="32"/>
      <c r="K465" s="40"/>
      <c r="L465" s="40"/>
      <c r="M465" s="40"/>
      <c r="N465" s="40"/>
      <c r="O465" s="32"/>
    </row>
    <row r="466" spans="1:15" s="4" customFormat="1" x14ac:dyDescent="0.2">
      <c r="A466" s="3"/>
      <c r="B466" s="3"/>
      <c r="C466" s="3"/>
      <c r="D466" s="3"/>
      <c r="E466" s="3"/>
      <c r="F466" s="32"/>
      <c r="G466" s="40"/>
      <c r="H466" s="40"/>
      <c r="I466" s="32"/>
      <c r="J466" s="32"/>
      <c r="K466" s="40"/>
      <c r="L466" s="40"/>
      <c r="M466" s="40"/>
      <c r="N466" s="40"/>
      <c r="O466" s="32"/>
    </row>
    <row r="467" spans="1:15" s="4" customFormat="1" x14ac:dyDescent="0.2">
      <c r="A467" s="3"/>
      <c r="B467" s="3"/>
      <c r="C467" s="3"/>
      <c r="D467" s="3"/>
      <c r="E467" s="3"/>
      <c r="F467" s="32"/>
      <c r="G467" s="40"/>
      <c r="H467" s="40"/>
      <c r="I467" s="32"/>
      <c r="J467" s="32"/>
      <c r="K467" s="40"/>
      <c r="L467" s="40"/>
      <c r="M467" s="40"/>
      <c r="N467" s="40"/>
      <c r="O467" s="32"/>
    </row>
    <row r="468" spans="1:15" s="4" customFormat="1" x14ac:dyDescent="0.2">
      <c r="A468" s="3"/>
      <c r="B468" s="3"/>
      <c r="C468" s="3"/>
      <c r="D468" s="3"/>
      <c r="E468" s="3"/>
      <c r="F468" s="32"/>
      <c r="G468" s="40"/>
      <c r="H468" s="40"/>
      <c r="I468" s="32"/>
      <c r="J468" s="32"/>
      <c r="K468" s="40"/>
      <c r="L468" s="40"/>
      <c r="M468" s="40"/>
      <c r="N468" s="40"/>
      <c r="O468" s="32"/>
    </row>
    <row r="469" spans="1:15" s="4" customFormat="1" x14ac:dyDescent="0.2">
      <c r="A469" s="3"/>
      <c r="B469" s="3"/>
      <c r="C469" s="3"/>
      <c r="D469" s="3"/>
      <c r="E469" s="3"/>
      <c r="F469" s="32"/>
      <c r="G469" s="40"/>
      <c r="H469" s="40"/>
      <c r="I469" s="32"/>
      <c r="J469" s="32"/>
      <c r="K469" s="40"/>
      <c r="L469" s="40"/>
      <c r="M469" s="40"/>
      <c r="N469" s="40"/>
      <c r="O469" s="32"/>
    </row>
    <row r="470" spans="1:15" s="4" customFormat="1" x14ac:dyDescent="0.2">
      <c r="A470" s="3"/>
      <c r="B470" s="3"/>
      <c r="C470" s="3"/>
      <c r="D470" s="3"/>
      <c r="E470" s="3"/>
      <c r="F470" s="32"/>
      <c r="G470" s="40"/>
      <c r="H470" s="40"/>
      <c r="I470" s="32"/>
      <c r="J470" s="32"/>
      <c r="K470" s="40"/>
      <c r="L470" s="40"/>
      <c r="M470" s="40"/>
      <c r="N470" s="40"/>
      <c r="O470" s="32"/>
    </row>
    <row r="471" spans="1:15" s="4" customFormat="1" x14ac:dyDescent="0.2">
      <c r="A471" s="3"/>
      <c r="B471" s="3"/>
      <c r="C471" s="3"/>
      <c r="D471" s="3"/>
      <c r="E471" s="3"/>
      <c r="F471" s="32"/>
      <c r="G471" s="40"/>
      <c r="H471" s="40"/>
      <c r="I471" s="32"/>
      <c r="J471" s="32"/>
      <c r="K471" s="40"/>
      <c r="L471" s="40"/>
      <c r="M471" s="40"/>
      <c r="N471" s="40"/>
      <c r="O471" s="32"/>
    </row>
    <row r="472" spans="1:15" s="4" customFormat="1" x14ac:dyDescent="0.2">
      <c r="A472" s="3"/>
      <c r="B472" s="3"/>
      <c r="C472" s="3"/>
      <c r="D472" s="3"/>
      <c r="E472" s="3"/>
      <c r="F472" s="32"/>
      <c r="G472" s="40"/>
      <c r="H472" s="40"/>
      <c r="I472" s="32"/>
      <c r="J472" s="32"/>
      <c r="K472" s="40"/>
      <c r="L472" s="40"/>
      <c r="M472" s="40"/>
      <c r="N472" s="40"/>
      <c r="O472" s="32"/>
    </row>
    <row r="473" spans="1:15" s="4" customFormat="1" x14ac:dyDescent="0.2">
      <c r="A473" s="3"/>
      <c r="B473" s="3"/>
      <c r="C473" s="3"/>
      <c r="D473" s="3"/>
      <c r="E473" s="3"/>
      <c r="F473" s="32"/>
      <c r="G473" s="40"/>
      <c r="H473" s="40"/>
      <c r="I473" s="32"/>
      <c r="J473" s="32"/>
      <c r="K473" s="40"/>
      <c r="L473" s="40"/>
      <c r="M473" s="40"/>
      <c r="N473" s="40"/>
      <c r="O473" s="32"/>
    </row>
    <row r="474" spans="1:15" s="4" customFormat="1" x14ac:dyDescent="0.2">
      <c r="A474" s="3"/>
      <c r="B474" s="3"/>
      <c r="C474" s="3"/>
      <c r="D474" s="3"/>
      <c r="E474" s="3"/>
      <c r="F474" s="32"/>
      <c r="G474" s="40"/>
      <c r="H474" s="40"/>
      <c r="I474" s="32"/>
      <c r="J474" s="32"/>
      <c r="K474" s="40"/>
      <c r="L474" s="40"/>
      <c r="M474" s="40"/>
      <c r="N474" s="40"/>
      <c r="O474" s="32"/>
    </row>
    <row r="475" spans="1:15" s="4" customFormat="1" x14ac:dyDescent="0.2">
      <c r="A475" s="3"/>
      <c r="B475" s="3"/>
      <c r="C475" s="3"/>
      <c r="D475" s="3"/>
      <c r="E475" s="3"/>
      <c r="F475" s="32"/>
      <c r="G475" s="40"/>
      <c r="H475" s="40"/>
      <c r="I475" s="32"/>
      <c r="J475" s="32"/>
      <c r="K475" s="40"/>
      <c r="L475" s="40"/>
      <c r="M475" s="40"/>
      <c r="N475" s="40"/>
      <c r="O475" s="32"/>
    </row>
    <row r="476" spans="1:15" s="4" customFormat="1" x14ac:dyDescent="0.2">
      <c r="A476" s="3"/>
      <c r="B476" s="3"/>
      <c r="C476" s="3"/>
      <c r="D476" s="3"/>
      <c r="E476" s="3"/>
      <c r="F476" s="32"/>
      <c r="G476" s="40"/>
      <c r="H476" s="40"/>
      <c r="I476" s="32"/>
      <c r="J476" s="32"/>
      <c r="K476" s="40"/>
      <c r="L476" s="40"/>
      <c r="M476" s="40"/>
      <c r="N476" s="40"/>
      <c r="O476" s="32"/>
    </row>
    <row r="477" spans="1:15" s="4" customFormat="1" x14ac:dyDescent="0.2">
      <c r="A477" s="3"/>
      <c r="B477" s="3"/>
      <c r="C477" s="3"/>
      <c r="D477" s="3"/>
      <c r="E477" s="3"/>
      <c r="F477" s="32"/>
      <c r="G477" s="40"/>
      <c r="H477" s="40"/>
      <c r="I477" s="32"/>
      <c r="J477" s="32"/>
      <c r="K477" s="40"/>
      <c r="L477" s="40"/>
      <c r="M477" s="40"/>
      <c r="N477" s="40"/>
      <c r="O477" s="32"/>
    </row>
    <row r="478" spans="1:15" s="4" customFormat="1" x14ac:dyDescent="0.2">
      <c r="A478" s="3"/>
      <c r="B478" s="3"/>
      <c r="C478" s="3"/>
      <c r="D478" s="3"/>
      <c r="E478" s="3"/>
      <c r="F478" s="32"/>
      <c r="G478" s="40"/>
      <c r="H478" s="40"/>
      <c r="I478" s="32"/>
      <c r="J478" s="32"/>
      <c r="K478" s="40"/>
      <c r="L478" s="40"/>
      <c r="M478" s="40"/>
      <c r="N478" s="40"/>
      <c r="O478" s="32"/>
    </row>
    <row r="479" spans="1:15" s="4" customFormat="1" x14ac:dyDescent="0.2">
      <c r="A479" s="3"/>
      <c r="B479" s="3"/>
      <c r="C479" s="3"/>
      <c r="D479" s="3"/>
      <c r="E479" s="3"/>
      <c r="F479" s="32"/>
      <c r="G479" s="40"/>
      <c r="H479" s="40"/>
      <c r="I479" s="32"/>
      <c r="J479" s="32"/>
      <c r="K479" s="40"/>
      <c r="L479" s="40"/>
      <c r="M479" s="40"/>
      <c r="N479" s="40"/>
      <c r="O479" s="32"/>
    </row>
    <row r="480" spans="1:15" s="4" customFormat="1" x14ac:dyDescent="0.2">
      <c r="A480" s="3"/>
      <c r="B480" s="3"/>
      <c r="C480" s="3"/>
      <c r="D480" s="3"/>
      <c r="E480" s="3"/>
      <c r="F480" s="32"/>
      <c r="G480" s="40"/>
      <c r="H480" s="40"/>
      <c r="I480" s="32"/>
      <c r="J480" s="32"/>
      <c r="K480" s="40"/>
      <c r="L480" s="40"/>
      <c r="M480" s="40"/>
      <c r="N480" s="40"/>
      <c r="O480" s="32"/>
    </row>
    <row r="481" spans="1:15" s="4" customFormat="1" x14ac:dyDescent="0.2">
      <c r="A481" s="3"/>
      <c r="B481" s="3"/>
      <c r="C481" s="3"/>
      <c r="D481" s="3"/>
      <c r="E481" s="3"/>
      <c r="F481" s="32"/>
      <c r="G481" s="40"/>
      <c r="H481" s="40"/>
      <c r="I481" s="32"/>
      <c r="J481" s="32"/>
      <c r="K481" s="40"/>
      <c r="L481" s="40"/>
      <c r="M481" s="40"/>
      <c r="N481" s="40"/>
      <c r="O481" s="32"/>
    </row>
    <row r="482" spans="1:15" s="4" customFormat="1" x14ac:dyDescent="0.2">
      <c r="A482" s="3"/>
      <c r="B482" s="3"/>
      <c r="C482" s="3"/>
      <c r="D482" s="3"/>
      <c r="E482" s="3"/>
      <c r="F482" s="32"/>
      <c r="G482" s="40"/>
      <c r="H482" s="40"/>
      <c r="I482" s="32"/>
      <c r="J482" s="32"/>
      <c r="K482" s="40"/>
      <c r="L482" s="40"/>
      <c r="M482" s="40"/>
      <c r="N482" s="40"/>
      <c r="O482" s="32"/>
    </row>
    <row r="483" spans="1:15" s="4" customFormat="1" x14ac:dyDescent="0.2">
      <c r="A483" s="3"/>
      <c r="B483" s="3"/>
      <c r="C483" s="3"/>
      <c r="D483" s="3"/>
      <c r="E483" s="3"/>
      <c r="F483" s="32"/>
      <c r="G483" s="40"/>
      <c r="H483" s="40"/>
      <c r="I483" s="32"/>
      <c r="J483" s="32"/>
      <c r="K483" s="40"/>
      <c r="L483" s="40"/>
      <c r="M483" s="40"/>
      <c r="N483" s="40"/>
      <c r="O483" s="32"/>
    </row>
    <row r="484" spans="1:15" s="4" customFormat="1" x14ac:dyDescent="0.2">
      <c r="A484" s="3"/>
      <c r="B484" s="3"/>
      <c r="C484" s="3"/>
      <c r="D484" s="3"/>
      <c r="E484" s="3"/>
      <c r="F484" s="32"/>
      <c r="G484" s="40"/>
      <c r="H484" s="40"/>
      <c r="I484" s="32"/>
      <c r="J484" s="32"/>
      <c r="K484" s="40"/>
      <c r="L484" s="40"/>
      <c r="M484" s="40"/>
      <c r="N484" s="40"/>
      <c r="O484" s="32"/>
    </row>
    <row r="485" spans="1:15" s="4" customFormat="1" x14ac:dyDescent="0.2">
      <c r="A485" s="3"/>
      <c r="B485" s="3"/>
      <c r="C485" s="3"/>
      <c r="D485" s="3"/>
      <c r="E485" s="3"/>
      <c r="F485" s="32"/>
      <c r="G485" s="40"/>
      <c r="H485" s="40"/>
      <c r="I485" s="32"/>
      <c r="J485" s="32"/>
      <c r="K485" s="40"/>
      <c r="L485" s="40"/>
      <c r="M485" s="40"/>
      <c r="N485" s="40"/>
      <c r="O485" s="32"/>
    </row>
    <row r="486" spans="1:15" s="4" customFormat="1" x14ac:dyDescent="0.2">
      <c r="A486" s="3"/>
      <c r="B486" s="3"/>
      <c r="C486" s="3"/>
      <c r="D486" s="3"/>
      <c r="E486" s="3"/>
      <c r="F486" s="32"/>
      <c r="G486" s="40"/>
      <c r="H486" s="40"/>
      <c r="I486" s="32"/>
      <c r="J486" s="32"/>
      <c r="K486" s="40"/>
      <c r="L486" s="40"/>
      <c r="M486" s="40"/>
      <c r="N486" s="40"/>
      <c r="O486" s="32"/>
    </row>
    <row r="487" spans="1:15" s="4" customFormat="1" x14ac:dyDescent="0.2">
      <c r="A487" s="3"/>
      <c r="B487" s="3"/>
      <c r="C487" s="3"/>
      <c r="D487" s="3"/>
      <c r="E487" s="3"/>
      <c r="F487" s="32"/>
      <c r="G487" s="40"/>
      <c r="H487" s="40"/>
      <c r="I487" s="32"/>
      <c r="J487" s="32"/>
      <c r="K487" s="40"/>
      <c r="L487" s="40"/>
      <c r="M487" s="40"/>
      <c r="N487" s="40"/>
      <c r="O487" s="32"/>
    </row>
    <row r="488" spans="1:15" s="4" customFormat="1" x14ac:dyDescent="0.2">
      <c r="A488" s="3"/>
      <c r="B488" s="3"/>
      <c r="C488" s="3"/>
      <c r="D488" s="3"/>
      <c r="E488" s="3"/>
      <c r="F488" s="32"/>
      <c r="G488" s="40"/>
      <c r="H488" s="40"/>
      <c r="I488" s="32"/>
      <c r="J488" s="32"/>
      <c r="K488" s="40"/>
      <c r="L488" s="40"/>
      <c r="M488" s="40"/>
      <c r="N488" s="40"/>
      <c r="O488" s="32"/>
    </row>
    <row r="489" spans="1:15" s="4" customFormat="1" x14ac:dyDescent="0.2">
      <c r="A489" s="3"/>
      <c r="B489" s="3"/>
      <c r="C489" s="3"/>
      <c r="D489" s="3"/>
      <c r="E489" s="3"/>
      <c r="F489" s="32"/>
      <c r="G489" s="40"/>
      <c r="H489" s="40"/>
      <c r="I489" s="32"/>
      <c r="J489" s="32"/>
      <c r="K489" s="40"/>
      <c r="L489" s="40"/>
      <c r="M489" s="40"/>
      <c r="N489" s="40"/>
      <c r="O489" s="32"/>
    </row>
    <row r="490" spans="1:15" s="4" customFormat="1" x14ac:dyDescent="0.2">
      <c r="A490" s="3"/>
      <c r="B490" s="3"/>
      <c r="C490" s="3"/>
      <c r="D490" s="3"/>
      <c r="E490" s="3"/>
      <c r="F490" s="32"/>
      <c r="G490" s="40"/>
      <c r="H490" s="40"/>
      <c r="I490" s="32"/>
      <c r="J490" s="32"/>
      <c r="K490" s="40"/>
      <c r="L490" s="40"/>
      <c r="M490" s="40"/>
      <c r="N490" s="40"/>
      <c r="O490" s="32"/>
    </row>
    <row r="491" spans="1:15" s="4" customFormat="1" x14ac:dyDescent="0.2">
      <c r="A491" s="3"/>
      <c r="B491" s="3"/>
      <c r="C491" s="3"/>
      <c r="D491" s="3"/>
      <c r="E491" s="3"/>
      <c r="F491" s="32"/>
      <c r="G491" s="40"/>
      <c r="H491" s="40"/>
      <c r="I491" s="32"/>
      <c r="J491" s="32"/>
      <c r="K491" s="40"/>
      <c r="L491" s="40"/>
      <c r="M491" s="40"/>
      <c r="N491" s="40"/>
      <c r="O491" s="32"/>
    </row>
    <row r="492" spans="1:15" s="4" customFormat="1" x14ac:dyDescent="0.2">
      <c r="A492" s="3"/>
      <c r="B492" s="3"/>
      <c r="C492" s="3"/>
      <c r="D492" s="3"/>
      <c r="E492" s="3"/>
      <c r="F492" s="32"/>
      <c r="G492" s="40"/>
      <c r="H492" s="40"/>
      <c r="I492" s="32"/>
      <c r="J492" s="32"/>
      <c r="K492" s="40"/>
      <c r="L492" s="40"/>
      <c r="M492" s="40"/>
      <c r="N492" s="40"/>
      <c r="O492" s="32"/>
    </row>
    <row r="493" spans="1:15" s="4" customFormat="1" x14ac:dyDescent="0.2">
      <c r="A493" s="3"/>
      <c r="B493" s="3"/>
      <c r="C493" s="3"/>
      <c r="D493" s="3"/>
      <c r="E493" s="3"/>
      <c r="F493" s="32"/>
      <c r="G493" s="40"/>
      <c r="H493" s="40"/>
      <c r="I493" s="32"/>
      <c r="J493" s="32"/>
      <c r="K493" s="40"/>
      <c r="L493" s="40"/>
      <c r="M493" s="40"/>
      <c r="N493" s="40"/>
      <c r="O493" s="32"/>
    </row>
    <row r="494" spans="1:15" s="4" customFormat="1" x14ac:dyDescent="0.2">
      <c r="A494" s="3"/>
      <c r="B494" s="3"/>
      <c r="C494" s="3"/>
      <c r="D494" s="3"/>
      <c r="E494" s="3"/>
      <c r="F494" s="32"/>
      <c r="G494" s="40"/>
      <c r="H494" s="40"/>
      <c r="I494" s="32"/>
      <c r="J494" s="32"/>
      <c r="K494" s="40"/>
      <c r="L494" s="40"/>
      <c r="M494" s="40"/>
      <c r="N494" s="40"/>
      <c r="O494" s="32"/>
    </row>
    <row r="495" spans="1:15" s="4" customFormat="1" x14ac:dyDescent="0.2">
      <c r="A495" s="3"/>
      <c r="B495" s="3"/>
      <c r="C495" s="3"/>
      <c r="D495" s="3"/>
      <c r="E495" s="3"/>
      <c r="F495" s="32"/>
      <c r="G495" s="40"/>
      <c r="H495" s="40"/>
      <c r="I495" s="32"/>
      <c r="J495" s="32"/>
      <c r="K495" s="40"/>
      <c r="L495" s="40"/>
      <c r="M495" s="40"/>
      <c r="N495" s="40"/>
      <c r="O495" s="32"/>
    </row>
    <row r="496" spans="1:15" s="4" customFormat="1" x14ac:dyDescent="0.2">
      <c r="A496" s="3"/>
      <c r="B496" s="3"/>
      <c r="C496" s="3"/>
      <c r="D496" s="3"/>
      <c r="E496" s="3"/>
      <c r="F496" s="32"/>
      <c r="G496" s="40"/>
      <c r="H496" s="40"/>
      <c r="I496" s="32"/>
      <c r="J496" s="32"/>
      <c r="K496" s="40"/>
      <c r="L496" s="40"/>
      <c r="M496" s="40"/>
      <c r="N496" s="40"/>
      <c r="O496" s="32"/>
    </row>
    <row r="497" spans="1:15" s="4" customFormat="1" x14ac:dyDescent="0.2">
      <c r="A497" s="3"/>
      <c r="B497" s="3"/>
      <c r="C497" s="3"/>
      <c r="D497" s="3"/>
      <c r="E497" s="3"/>
      <c r="F497" s="32"/>
      <c r="G497" s="40"/>
      <c r="H497" s="40"/>
      <c r="I497" s="32"/>
      <c r="J497" s="32"/>
      <c r="K497" s="40"/>
      <c r="L497" s="40"/>
      <c r="M497" s="40"/>
      <c r="N497" s="40"/>
      <c r="O497" s="32"/>
    </row>
    <row r="498" spans="1:15" s="4" customFormat="1" x14ac:dyDescent="0.2">
      <c r="A498" s="3"/>
      <c r="B498" s="3"/>
      <c r="C498" s="3"/>
      <c r="D498" s="3"/>
      <c r="E498" s="3"/>
      <c r="F498" s="32"/>
      <c r="G498" s="40"/>
      <c r="H498" s="40"/>
      <c r="I498" s="32"/>
      <c r="J498" s="32"/>
      <c r="K498" s="40"/>
      <c r="L498" s="40"/>
      <c r="M498" s="40"/>
      <c r="N498" s="40"/>
      <c r="O498" s="32"/>
    </row>
    <row r="499" spans="1:15" s="4" customFormat="1" x14ac:dyDescent="0.2">
      <c r="A499" s="3"/>
      <c r="B499" s="3"/>
      <c r="C499" s="3"/>
      <c r="D499" s="3"/>
      <c r="E499" s="3"/>
      <c r="F499" s="32"/>
      <c r="G499" s="40"/>
      <c r="H499" s="40"/>
      <c r="I499" s="32"/>
      <c r="J499" s="32"/>
      <c r="K499" s="40"/>
      <c r="L499" s="40"/>
      <c r="M499" s="40"/>
      <c r="N499" s="40"/>
      <c r="O499" s="32"/>
    </row>
    <row r="500" spans="1:15" s="4" customFormat="1" x14ac:dyDescent="0.2">
      <c r="A500" s="3"/>
      <c r="B500" s="3"/>
      <c r="C500" s="3"/>
      <c r="D500" s="3"/>
      <c r="E500" s="3"/>
      <c r="F500" s="32"/>
      <c r="G500" s="40"/>
      <c r="H500" s="40"/>
      <c r="I500" s="32"/>
      <c r="J500" s="32"/>
      <c r="K500" s="40"/>
      <c r="L500" s="40"/>
      <c r="M500" s="40"/>
      <c r="N500" s="40"/>
      <c r="O500" s="32"/>
    </row>
    <row r="501" spans="1:15" s="4" customFormat="1" x14ac:dyDescent="0.2">
      <c r="A501" s="3"/>
      <c r="B501" s="3"/>
      <c r="C501" s="3"/>
      <c r="D501" s="3"/>
      <c r="E501" s="3"/>
      <c r="F501" s="32"/>
      <c r="G501" s="40"/>
      <c r="H501" s="40"/>
      <c r="I501" s="32"/>
      <c r="J501" s="32"/>
      <c r="K501" s="40"/>
      <c r="L501" s="40"/>
      <c r="M501" s="40"/>
      <c r="N501" s="40"/>
      <c r="O501" s="32"/>
    </row>
    <row r="502" spans="1:15" s="4" customFormat="1" x14ac:dyDescent="0.2">
      <c r="A502" s="3"/>
      <c r="B502" s="3"/>
      <c r="C502" s="3"/>
      <c r="D502" s="3"/>
      <c r="E502" s="3"/>
      <c r="F502" s="32"/>
      <c r="G502" s="40"/>
      <c r="H502" s="40"/>
      <c r="I502" s="32"/>
      <c r="J502" s="32"/>
      <c r="K502" s="40"/>
      <c r="L502" s="40"/>
      <c r="M502" s="40"/>
      <c r="N502" s="40"/>
      <c r="O502" s="32"/>
    </row>
    <row r="503" spans="1:15" s="4" customFormat="1" x14ac:dyDescent="0.2">
      <c r="A503" s="3"/>
      <c r="B503" s="3"/>
      <c r="C503" s="3"/>
      <c r="D503" s="3"/>
      <c r="E503" s="3"/>
      <c r="F503" s="32"/>
      <c r="G503" s="40"/>
      <c r="H503" s="40"/>
      <c r="I503" s="32"/>
      <c r="J503" s="32"/>
      <c r="K503" s="40"/>
      <c r="L503" s="40"/>
      <c r="M503" s="40"/>
      <c r="N503" s="40"/>
      <c r="O503" s="32"/>
    </row>
    <row r="504" spans="1:15" s="4" customFormat="1" x14ac:dyDescent="0.2">
      <c r="A504" s="3"/>
      <c r="B504" s="3"/>
      <c r="C504" s="3"/>
      <c r="D504" s="3"/>
      <c r="E504" s="3"/>
      <c r="F504" s="32"/>
      <c r="G504" s="40"/>
      <c r="H504" s="40"/>
      <c r="I504" s="32"/>
      <c r="J504" s="32"/>
      <c r="K504" s="40"/>
      <c r="L504" s="40"/>
      <c r="M504" s="40"/>
      <c r="N504" s="40"/>
      <c r="O504" s="32"/>
    </row>
    <row r="505" spans="1:15" s="4" customFormat="1" x14ac:dyDescent="0.2">
      <c r="A505" s="3"/>
      <c r="B505" s="3"/>
      <c r="C505" s="3"/>
      <c r="D505" s="3"/>
      <c r="E505" s="3"/>
      <c r="F505" s="32"/>
      <c r="G505" s="40"/>
      <c r="H505" s="40"/>
      <c r="I505" s="32"/>
      <c r="J505" s="32"/>
      <c r="K505" s="40"/>
      <c r="L505" s="40"/>
      <c r="M505" s="40"/>
      <c r="N505" s="40"/>
      <c r="O505" s="32"/>
    </row>
    <row r="506" spans="1:15" s="4" customFormat="1" x14ac:dyDescent="0.2">
      <c r="A506" s="3"/>
      <c r="B506" s="3"/>
      <c r="C506" s="3"/>
      <c r="D506" s="3"/>
      <c r="E506" s="3"/>
      <c r="F506" s="32"/>
      <c r="G506" s="40"/>
      <c r="H506" s="40"/>
      <c r="I506" s="32"/>
      <c r="J506" s="32"/>
      <c r="K506" s="40"/>
      <c r="L506" s="40"/>
      <c r="M506" s="40"/>
      <c r="N506" s="40"/>
      <c r="O506" s="32"/>
    </row>
    <row r="507" spans="1:15" s="4" customFormat="1" x14ac:dyDescent="0.2">
      <c r="A507" s="3"/>
      <c r="B507" s="3"/>
      <c r="C507" s="3"/>
      <c r="D507" s="3"/>
      <c r="E507" s="3"/>
      <c r="F507" s="32"/>
      <c r="G507" s="40"/>
      <c r="H507" s="40"/>
      <c r="I507" s="32"/>
      <c r="J507" s="32"/>
      <c r="K507" s="40"/>
      <c r="L507" s="40"/>
      <c r="M507" s="40"/>
      <c r="N507" s="40"/>
      <c r="O507" s="32"/>
    </row>
    <row r="508" spans="1:15" s="4" customFormat="1" x14ac:dyDescent="0.2">
      <c r="A508" s="3"/>
      <c r="B508" s="3"/>
      <c r="C508" s="3"/>
      <c r="D508" s="3"/>
      <c r="E508" s="3"/>
      <c r="F508" s="32"/>
      <c r="G508" s="40"/>
      <c r="H508" s="40"/>
      <c r="I508" s="32"/>
      <c r="J508" s="32"/>
      <c r="K508" s="40"/>
      <c r="L508" s="40"/>
      <c r="M508" s="40"/>
      <c r="N508" s="40"/>
      <c r="O508" s="32"/>
    </row>
    <row r="509" spans="1:15" s="4" customFormat="1" x14ac:dyDescent="0.2">
      <c r="A509" s="3"/>
      <c r="B509" s="3"/>
      <c r="C509" s="3"/>
      <c r="D509" s="3"/>
      <c r="E509" s="3"/>
      <c r="F509" s="32"/>
      <c r="G509" s="40"/>
      <c r="H509" s="40"/>
      <c r="I509" s="32"/>
      <c r="J509" s="32"/>
      <c r="K509" s="40"/>
      <c r="L509" s="40"/>
      <c r="M509" s="40"/>
      <c r="N509" s="40"/>
      <c r="O509" s="32"/>
    </row>
    <row r="510" spans="1:15" s="4" customFormat="1" x14ac:dyDescent="0.2">
      <c r="A510" s="3"/>
      <c r="B510" s="3"/>
      <c r="C510" s="3"/>
      <c r="D510" s="3"/>
      <c r="E510" s="3"/>
      <c r="F510" s="32"/>
      <c r="G510" s="40"/>
      <c r="H510" s="40"/>
      <c r="I510" s="32"/>
      <c r="J510" s="32"/>
      <c r="K510" s="40"/>
      <c r="L510" s="40"/>
      <c r="M510" s="40"/>
      <c r="N510" s="40"/>
      <c r="O510" s="32"/>
    </row>
    <row r="511" spans="1:15" s="4" customFormat="1" x14ac:dyDescent="0.2">
      <c r="A511" s="3"/>
      <c r="B511" s="3"/>
      <c r="C511" s="3"/>
      <c r="D511" s="3"/>
      <c r="E511" s="3"/>
      <c r="F511" s="32"/>
      <c r="G511" s="40"/>
      <c r="H511" s="40"/>
      <c r="I511" s="32"/>
      <c r="J511" s="32"/>
      <c r="K511" s="40"/>
      <c r="L511" s="40"/>
      <c r="M511" s="40"/>
      <c r="N511" s="40"/>
      <c r="O511" s="32"/>
    </row>
    <row r="512" spans="1:15" s="4" customFormat="1" x14ac:dyDescent="0.2">
      <c r="A512" s="3"/>
      <c r="B512" s="3"/>
      <c r="C512" s="3"/>
      <c r="D512" s="3"/>
      <c r="E512" s="3"/>
      <c r="F512" s="32"/>
      <c r="G512" s="40"/>
      <c r="H512" s="40"/>
      <c r="I512" s="32"/>
      <c r="J512" s="32"/>
      <c r="K512" s="40"/>
      <c r="L512" s="40"/>
      <c r="M512" s="40"/>
      <c r="N512" s="40"/>
      <c r="O512" s="32"/>
    </row>
    <row r="513" spans="1:15" s="4" customFormat="1" x14ac:dyDescent="0.2">
      <c r="A513" s="3"/>
      <c r="B513" s="3"/>
      <c r="C513" s="3"/>
      <c r="D513" s="3"/>
      <c r="E513" s="3"/>
      <c r="F513" s="32"/>
      <c r="G513" s="40"/>
      <c r="H513" s="40"/>
      <c r="I513" s="32"/>
      <c r="J513" s="32"/>
      <c r="K513" s="40"/>
      <c r="L513" s="40"/>
      <c r="M513" s="40"/>
      <c r="N513" s="40"/>
      <c r="O513" s="32"/>
    </row>
    <row r="514" spans="1:15" s="4" customFormat="1" x14ac:dyDescent="0.2">
      <c r="A514" s="3"/>
      <c r="B514" s="3"/>
      <c r="C514" s="3"/>
      <c r="D514" s="3"/>
      <c r="E514" s="3"/>
      <c r="F514" s="32"/>
      <c r="G514" s="40"/>
      <c r="H514" s="40"/>
      <c r="I514" s="32"/>
      <c r="J514" s="32"/>
      <c r="K514" s="40"/>
      <c r="L514" s="40"/>
      <c r="M514" s="40"/>
      <c r="N514" s="40"/>
      <c r="O514" s="32"/>
    </row>
    <row r="515" spans="1:15" s="4" customFormat="1" x14ac:dyDescent="0.2">
      <c r="A515" s="3"/>
      <c r="B515" s="3"/>
      <c r="C515" s="3"/>
      <c r="D515" s="3"/>
      <c r="E515" s="3"/>
      <c r="F515" s="32"/>
      <c r="G515" s="40"/>
      <c r="H515" s="40"/>
      <c r="I515" s="32"/>
      <c r="J515" s="32"/>
      <c r="K515" s="40"/>
      <c r="L515" s="40"/>
      <c r="M515" s="40"/>
      <c r="N515" s="40"/>
      <c r="O515" s="32"/>
    </row>
    <row r="516" spans="1:15" s="4" customFormat="1" x14ac:dyDescent="0.2">
      <c r="A516" s="3"/>
      <c r="B516" s="3"/>
      <c r="C516" s="3"/>
      <c r="D516" s="3"/>
      <c r="E516" s="3"/>
      <c r="F516" s="32"/>
      <c r="G516" s="40"/>
      <c r="H516" s="40"/>
      <c r="I516" s="32"/>
      <c r="J516" s="32"/>
      <c r="K516" s="40"/>
      <c r="L516" s="40"/>
      <c r="M516" s="40"/>
      <c r="N516" s="40"/>
      <c r="O516" s="32"/>
    </row>
    <row r="517" spans="1:15" s="4" customFormat="1" x14ac:dyDescent="0.2">
      <c r="A517" s="3"/>
      <c r="B517" s="3"/>
      <c r="C517" s="3"/>
      <c r="D517" s="3"/>
      <c r="E517" s="3"/>
      <c r="F517" s="32"/>
      <c r="G517" s="40"/>
      <c r="H517" s="40"/>
      <c r="I517" s="32"/>
      <c r="J517" s="32"/>
      <c r="K517" s="40"/>
      <c r="L517" s="40"/>
      <c r="M517" s="40"/>
      <c r="N517" s="40"/>
      <c r="O517" s="32"/>
    </row>
    <row r="518" spans="1:15" s="4" customFormat="1" x14ac:dyDescent="0.2">
      <c r="A518" s="3"/>
      <c r="B518" s="3"/>
      <c r="C518" s="3"/>
      <c r="D518" s="3"/>
      <c r="E518" s="3"/>
      <c r="F518" s="32"/>
      <c r="G518" s="40"/>
      <c r="H518" s="40"/>
      <c r="I518" s="32"/>
      <c r="J518" s="32"/>
      <c r="K518" s="40"/>
      <c r="L518" s="40"/>
      <c r="M518" s="40"/>
      <c r="N518" s="40"/>
      <c r="O518" s="32"/>
    </row>
    <row r="519" spans="1:15" s="4" customFormat="1" x14ac:dyDescent="0.2">
      <c r="A519" s="3"/>
      <c r="B519" s="3"/>
      <c r="C519" s="3"/>
      <c r="D519" s="3"/>
      <c r="E519" s="3"/>
      <c r="F519" s="32"/>
      <c r="G519" s="40"/>
      <c r="H519" s="40"/>
      <c r="I519" s="32"/>
      <c r="J519" s="32"/>
      <c r="K519" s="40"/>
      <c r="L519" s="40"/>
      <c r="M519" s="40"/>
      <c r="N519" s="40"/>
      <c r="O519" s="32"/>
    </row>
    <row r="520" spans="1:15" s="4" customFormat="1" x14ac:dyDescent="0.2">
      <c r="A520" s="3"/>
      <c r="B520" s="3"/>
      <c r="C520" s="3"/>
      <c r="D520" s="3"/>
      <c r="E520" s="3"/>
      <c r="F520" s="32"/>
      <c r="G520" s="40"/>
      <c r="H520" s="40"/>
      <c r="I520" s="32"/>
      <c r="J520" s="32"/>
      <c r="K520" s="40"/>
      <c r="L520" s="40"/>
      <c r="M520" s="40"/>
      <c r="N520" s="40"/>
      <c r="O520" s="32"/>
    </row>
    <row r="521" spans="1:15" s="4" customFormat="1" x14ac:dyDescent="0.2">
      <c r="A521" s="3"/>
      <c r="B521" s="3"/>
      <c r="C521" s="3"/>
      <c r="D521" s="3"/>
      <c r="E521" s="3"/>
      <c r="F521" s="32"/>
      <c r="G521" s="40"/>
      <c r="H521" s="40"/>
      <c r="I521" s="32"/>
      <c r="J521" s="32"/>
      <c r="K521" s="40"/>
      <c r="L521" s="40"/>
      <c r="M521" s="40"/>
      <c r="N521" s="40"/>
      <c r="O521" s="32"/>
    </row>
    <row r="522" spans="1:15" s="4" customFormat="1" x14ac:dyDescent="0.2">
      <c r="A522" s="3"/>
      <c r="B522" s="3"/>
      <c r="C522" s="3"/>
      <c r="D522" s="3"/>
      <c r="E522" s="3"/>
      <c r="F522" s="32"/>
      <c r="G522" s="40"/>
      <c r="H522" s="40"/>
      <c r="I522" s="32"/>
      <c r="J522" s="32"/>
      <c r="K522" s="40"/>
      <c r="L522" s="40"/>
      <c r="M522" s="40"/>
      <c r="N522" s="40"/>
      <c r="O522" s="32"/>
    </row>
    <row r="523" spans="1:15" s="4" customFormat="1" x14ac:dyDescent="0.2">
      <c r="A523" s="3"/>
      <c r="B523" s="3"/>
      <c r="C523" s="3"/>
      <c r="D523" s="3"/>
      <c r="E523" s="3"/>
      <c r="F523" s="32"/>
      <c r="G523" s="40"/>
      <c r="H523" s="40"/>
      <c r="I523" s="32"/>
      <c r="J523" s="32"/>
      <c r="K523" s="40"/>
      <c r="L523" s="40"/>
      <c r="M523" s="40"/>
      <c r="N523" s="40"/>
      <c r="O523" s="32"/>
    </row>
    <row r="524" spans="1:15" s="4" customFormat="1" x14ac:dyDescent="0.2">
      <c r="A524" s="3"/>
      <c r="B524" s="3"/>
      <c r="C524" s="3"/>
      <c r="D524" s="3"/>
      <c r="E524" s="3"/>
      <c r="F524" s="32"/>
      <c r="G524" s="40"/>
      <c r="H524" s="40"/>
      <c r="I524" s="32"/>
      <c r="J524" s="32"/>
      <c r="K524" s="40"/>
      <c r="L524" s="40"/>
      <c r="M524" s="40"/>
      <c r="N524" s="40"/>
      <c r="O524" s="32"/>
    </row>
    <row r="525" spans="1:15" s="4" customFormat="1" x14ac:dyDescent="0.2">
      <c r="A525" s="3"/>
      <c r="B525" s="3"/>
      <c r="C525" s="3"/>
      <c r="D525" s="3"/>
      <c r="E525" s="3"/>
      <c r="F525" s="32"/>
      <c r="G525" s="40"/>
      <c r="H525" s="40"/>
      <c r="I525" s="32"/>
      <c r="J525" s="32"/>
      <c r="K525" s="40"/>
      <c r="L525" s="40"/>
      <c r="M525" s="40"/>
      <c r="N525" s="40"/>
      <c r="O525" s="32"/>
    </row>
    <row r="526" spans="1:15" s="4" customFormat="1" x14ac:dyDescent="0.2">
      <c r="A526" s="3"/>
      <c r="B526" s="3"/>
      <c r="C526" s="3"/>
      <c r="D526" s="3"/>
      <c r="E526" s="3"/>
      <c r="F526" s="32"/>
      <c r="G526" s="40"/>
      <c r="H526" s="40"/>
      <c r="I526" s="32"/>
      <c r="J526" s="32"/>
      <c r="K526" s="40"/>
      <c r="L526" s="40"/>
      <c r="M526" s="40"/>
      <c r="N526" s="40"/>
      <c r="O526" s="32"/>
    </row>
    <row r="527" spans="1:15" s="4" customFormat="1" x14ac:dyDescent="0.2">
      <c r="A527" s="3"/>
      <c r="B527" s="3"/>
      <c r="C527" s="3"/>
      <c r="D527" s="3"/>
      <c r="E527" s="3"/>
      <c r="F527" s="32"/>
      <c r="G527" s="40"/>
      <c r="H527" s="40"/>
      <c r="I527" s="32"/>
      <c r="J527" s="32"/>
      <c r="K527" s="40"/>
      <c r="L527" s="40"/>
      <c r="M527" s="40"/>
      <c r="N527" s="40"/>
      <c r="O527" s="32"/>
    </row>
    <row r="528" spans="1:15" s="4" customFormat="1" x14ac:dyDescent="0.2">
      <c r="A528" s="3"/>
      <c r="B528" s="3"/>
      <c r="C528" s="3"/>
      <c r="D528" s="3"/>
      <c r="E528" s="3"/>
      <c r="F528" s="32"/>
      <c r="G528" s="40"/>
      <c r="H528" s="40"/>
      <c r="I528" s="32"/>
      <c r="J528" s="32"/>
      <c r="K528" s="40"/>
      <c r="L528" s="40"/>
      <c r="M528" s="40"/>
      <c r="N528" s="40"/>
      <c r="O528" s="32"/>
    </row>
    <row r="529" spans="1:15" s="4" customFormat="1" x14ac:dyDescent="0.2">
      <c r="A529" s="3"/>
      <c r="B529" s="3"/>
      <c r="C529" s="3"/>
      <c r="D529" s="3"/>
      <c r="E529" s="3"/>
      <c r="F529" s="32"/>
      <c r="G529" s="40"/>
      <c r="H529" s="40"/>
      <c r="I529" s="32"/>
      <c r="J529" s="32"/>
      <c r="K529" s="40"/>
      <c r="L529" s="40"/>
      <c r="M529" s="40"/>
      <c r="N529" s="40"/>
      <c r="O529" s="32"/>
    </row>
    <row r="530" spans="1:15" s="4" customFormat="1" x14ac:dyDescent="0.2">
      <c r="A530" s="3"/>
      <c r="B530" s="3"/>
      <c r="C530" s="3"/>
      <c r="D530" s="3"/>
      <c r="E530" s="3"/>
      <c r="F530" s="32"/>
      <c r="G530" s="40"/>
      <c r="H530" s="40"/>
      <c r="I530" s="32"/>
      <c r="J530" s="32"/>
      <c r="K530" s="40"/>
      <c r="L530" s="40"/>
      <c r="M530" s="40"/>
      <c r="N530" s="40"/>
      <c r="O530" s="32"/>
    </row>
    <row r="531" spans="1:15" s="4" customFormat="1" x14ac:dyDescent="0.2">
      <c r="A531" s="3"/>
      <c r="B531" s="3"/>
      <c r="C531" s="3"/>
      <c r="D531" s="3"/>
      <c r="E531" s="3"/>
      <c r="F531" s="32"/>
      <c r="G531" s="40"/>
      <c r="H531" s="40"/>
      <c r="I531" s="32"/>
      <c r="J531" s="32"/>
      <c r="K531" s="40"/>
      <c r="L531" s="40"/>
      <c r="M531" s="40"/>
      <c r="N531" s="40"/>
      <c r="O531" s="32"/>
    </row>
    <row r="532" spans="1:15" s="4" customFormat="1" x14ac:dyDescent="0.2">
      <c r="A532" s="3"/>
      <c r="B532" s="3"/>
      <c r="C532" s="3"/>
      <c r="D532" s="3"/>
      <c r="E532" s="3"/>
      <c r="F532" s="32"/>
      <c r="G532" s="40"/>
      <c r="H532" s="40"/>
      <c r="I532" s="32"/>
      <c r="J532" s="32"/>
      <c r="K532" s="40"/>
      <c r="L532" s="40"/>
      <c r="M532" s="40"/>
      <c r="N532" s="40"/>
      <c r="O532" s="32"/>
    </row>
    <row r="533" spans="1:15" s="4" customFormat="1" x14ac:dyDescent="0.2">
      <c r="A533" s="3"/>
      <c r="B533" s="3"/>
      <c r="C533" s="3"/>
      <c r="D533" s="3"/>
      <c r="E533" s="3"/>
      <c r="F533" s="32"/>
      <c r="G533" s="40"/>
      <c r="H533" s="40"/>
      <c r="I533" s="32"/>
      <c r="J533" s="32"/>
      <c r="K533" s="40"/>
      <c r="L533" s="40"/>
      <c r="M533" s="40"/>
      <c r="N533" s="40"/>
      <c r="O533" s="32"/>
    </row>
    <row r="534" spans="1:15" s="4" customFormat="1" x14ac:dyDescent="0.2">
      <c r="A534" s="3"/>
      <c r="B534" s="3"/>
      <c r="C534" s="3"/>
      <c r="D534" s="3"/>
      <c r="E534" s="3"/>
      <c r="F534" s="32"/>
      <c r="G534" s="40"/>
      <c r="H534" s="40"/>
      <c r="I534" s="32"/>
      <c r="J534" s="32"/>
      <c r="K534" s="40"/>
      <c r="L534" s="40"/>
      <c r="M534" s="40"/>
      <c r="N534" s="40"/>
      <c r="O534" s="32"/>
    </row>
    <row r="535" spans="1:15" s="4" customFormat="1" x14ac:dyDescent="0.2">
      <c r="A535" s="3"/>
      <c r="B535" s="3"/>
      <c r="C535" s="3"/>
      <c r="D535" s="3"/>
      <c r="E535" s="3"/>
      <c r="F535" s="32"/>
      <c r="G535" s="40"/>
      <c r="H535" s="40"/>
      <c r="I535" s="32"/>
      <c r="J535" s="32"/>
      <c r="K535" s="40"/>
      <c r="L535" s="40"/>
      <c r="M535" s="40"/>
      <c r="N535" s="40"/>
      <c r="O535" s="32"/>
    </row>
    <row r="536" spans="1:15" s="4" customFormat="1" x14ac:dyDescent="0.2">
      <c r="A536" s="3"/>
      <c r="B536" s="3"/>
      <c r="C536" s="3"/>
      <c r="D536" s="3"/>
      <c r="E536" s="3"/>
      <c r="F536" s="32"/>
      <c r="G536" s="40"/>
      <c r="H536" s="40"/>
      <c r="I536" s="32"/>
      <c r="J536" s="32"/>
      <c r="K536" s="40"/>
      <c r="L536" s="40"/>
      <c r="M536" s="40"/>
      <c r="N536" s="40"/>
      <c r="O536" s="32"/>
    </row>
    <row r="537" spans="1:15" s="4" customFormat="1" x14ac:dyDescent="0.2">
      <c r="A537" s="3"/>
      <c r="B537" s="3"/>
      <c r="C537" s="3"/>
      <c r="D537" s="3"/>
      <c r="E537" s="3"/>
      <c r="F537" s="32"/>
      <c r="G537" s="40"/>
      <c r="H537" s="40"/>
      <c r="I537" s="32"/>
      <c r="J537" s="32"/>
      <c r="K537" s="40"/>
      <c r="L537" s="40"/>
      <c r="M537" s="40"/>
      <c r="N537" s="40"/>
      <c r="O537" s="32"/>
    </row>
    <row r="538" spans="1:15" s="4" customFormat="1" x14ac:dyDescent="0.2">
      <c r="A538" s="3"/>
      <c r="B538" s="3"/>
      <c r="C538" s="3"/>
      <c r="D538" s="3"/>
      <c r="E538" s="3"/>
      <c r="F538" s="32"/>
      <c r="G538" s="40"/>
      <c r="H538" s="40"/>
      <c r="I538" s="32"/>
      <c r="J538" s="32"/>
      <c r="K538" s="40"/>
      <c r="L538" s="40"/>
      <c r="M538" s="40"/>
      <c r="N538" s="40"/>
      <c r="O538" s="32"/>
    </row>
    <row r="539" spans="1:15" s="4" customFormat="1" x14ac:dyDescent="0.2">
      <c r="A539" s="3"/>
      <c r="B539" s="3"/>
      <c r="C539" s="3"/>
      <c r="D539" s="3"/>
      <c r="E539" s="3"/>
      <c r="F539" s="32"/>
      <c r="G539" s="40"/>
      <c r="H539" s="40"/>
      <c r="I539" s="32"/>
      <c r="J539" s="32"/>
      <c r="K539" s="40"/>
      <c r="L539" s="40"/>
      <c r="M539" s="40"/>
      <c r="N539" s="40"/>
      <c r="O539" s="32"/>
    </row>
    <row r="540" spans="1:15" s="4" customFormat="1" x14ac:dyDescent="0.2">
      <c r="A540" s="3"/>
      <c r="B540" s="3"/>
      <c r="C540" s="3"/>
      <c r="D540" s="3"/>
      <c r="E540" s="3"/>
      <c r="F540" s="32"/>
      <c r="G540" s="40"/>
      <c r="H540" s="40"/>
      <c r="I540" s="32"/>
      <c r="J540" s="32"/>
      <c r="K540" s="40"/>
      <c r="L540" s="40"/>
      <c r="M540" s="40"/>
      <c r="N540" s="40"/>
      <c r="O540" s="32"/>
    </row>
    <row r="541" spans="1:15" s="4" customFormat="1" x14ac:dyDescent="0.2">
      <c r="A541" s="3"/>
      <c r="B541" s="3"/>
      <c r="C541" s="3"/>
      <c r="D541" s="3"/>
      <c r="E541" s="3"/>
      <c r="F541" s="32"/>
      <c r="G541" s="40"/>
      <c r="H541" s="40"/>
      <c r="I541" s="32"/>
      <c r="J541" s="32"/>
      <c r="K541" s="40"/>
      <c r="L541" s="40"/>
      <c r="M541" s="40"/>
      <c r="N541" s="40"/>
      <c r="O541" s="32"/>
    </row>
    <row r="542" spans="1:15" s="4" customFormat="1" x14ac:dyDescent="0.2">
      <c r="A542" s="3"/>
      <c r="B542" s="3"/>
      <c r="C542" s="3"/>
      <c r="D542" s="3"/>
      <c r="E542" s="3"/>
      <c r="F542" s="32"/>
      <c r="G542" s="40"/>
      <c r="H542" s="40"/>
      <c r="I542" s="32"/>
      <c r="J542" s="32"/>
      <c r="K542" s="40"/>
      <c r="L542" s="40"/>
      <c r="M542" s="40"/>
      <c r="N542" s="40"/>
      <c r="O542" s="32"/>
    </row>
    <row r="543" spans="1:15" s="4" customFormat="1" x14ac:dyDescent="0.2">
      <c r="A543" s="3"/>
      <c r="B543" s="3"/>
      <c r="C543" s="3"/>
      <c r="D543" s="3"/>
      <c r="E543" s="3"/>
      <c r="F543" s="32"/>
      <c r="G543" s="40"/>
      <c r="H543" s="40"/>
      <c r="I543" s="32"/>
      <c r="J543" s="32"/>
      <c r="K543" s="40"/>
      <c r="L543" s="40"/>
      <c r="M543" s="40"/>
      <c r="N543" s="40"/>
      <c r="O543" s="32"/>
    </row>
    <row r="544" spans="1:15" s="4" customFormat="1" x14ac:dyDescent="0.2">
      <c r="A544" s="3"/>
      <c r="B544" s="3"/>
      <c r="C544" s="3"/>
      <c r="D544" s="3"/>
      <c r="E544" s="3"/>
      <c r="F544" s="32"/>
      <c r="G544" s="40"/>
      <c r="H544" s="40"/>
      <c r="I544" s="32"/>
      <c r="J544" s="32"/>
      <c r="K544" s="40"/>
      <c r="L544" s="40"/>
      <c r="M544" s="40"/>
      <c r="N544" s="40"/>
      <c r="O544" s="32"/>
    </row>
    <row r="545" spans="1:15" s="4" customFormat="1" x14ac:dyDescent="0.2">
      <c r="A545" s="3"/>
      <c r="B545" s="3"/>
      <c r="C545" s="3"/>
      <c r="D545" s="3"/>
      <c r="E545" s="3"/>
      <c r="F545" s="32"/>
      <c r="G545" s="40"/>
      <c r="H545" s="40"/>
      <c r="I545" s="32"/>
      <c r="J545" s="32"/>
      <c r="K545" s="40"/>
      <c r="L545" s="40"/>
      <c r="M545" s="40"/>
      <c r="N545" s="40"/>
      <c r="O545" s="32"/>
    </row>
    <row r="546" spans="1:15" s="4" customFormat="1" x14ac:dyDescent="0.2">
      <c r="A546" s="3"/>
      <c r="B546" s="3"/>
      <c r="C546" s="3"/>
      <c r="D546" s="3"/>
      <c r="E546" s="3"/>
      <c r="F546" s="32"/>
      <c r="G546" s="40"/>
      <c r="H546" s="40"/>
      <c r="I546" s="32"/>
      <c r="J546" s="32"/>
      <c r="K546" s="40"/>
      <c r="L546" s="40"/>
      <c r="M546" s="40"/>
      <c r="N546" s="40"/>
      <c r="O546" s="32"/>
    </row>
    <row r="547" spans="1:15" s="4" customFormat="1" x14ac:dyDescent="0.2">
      <c r="A547" s="3"/>
      <c r="B547" s="3"/>
      <c r="C547" s="3"/>
      <c r="D547" s="3"/>
      <c r="E547" s="3"/>
      <c r="F547" s="32"/>
      <c r="G547" s="40"/>
      <c r="H547" s="40"/>
      <c r="I547" s="32"/>
      <c r="J547" s="32"/>
      <c r="K547" s="40"/>
      <c r="L547" s="40"/>
      <c r="M547" s="40"/>
      <c r="N547" s="40"/>
      <c r="O547" s="32"/>
    </row>
    <row r="548" spans="1:15" s="4" customFormat="1" x14ac:dyDescent="0.2">
      <c r="A548" s="3"/>
      <c r="B548" s="3"/>
      <c r="C548" s="3"/>
      <c r="D548" s="3"/>
      <c r="E548" s="3"/>
      <c r="F548" s="32"/>
      <c r="G548" s="40"/>
      <c r="H548" s="40"/>
      <c r="I548" s="32"/>
      <c r="J548" s="32"/>
      <c r="K548" s="40"/>
      <c r="L548" s="40"/>
      <c r="M548" s="40"/>
      <c r="N548" s="40"/>
      <c r="O548" s="32"/>
    </row>
    <row r="549" spans="1:15" s="4" customFormat="1" x14ac:dyDescent="0.2">
      <c r="A549" s="3"/>
      <c r="B549" s="3"/>
      <c r="C549" s="3"/>
      <c r="D549" s="3"/>
      <c r="E549" s="3"/>
      <c r="F549" s="32"/>
      <c r="G549" s="40"/>
      <c r="H549" s="40"/>
      <c r="I549" s="32"/>
      <c r="J549" s="32"/>
      <c r="K549" s="40"/>
      <c r="L549" s="40"/>
      <c r="M549" s="40"/>
      <c r="N549" s="40"/>
      <c r="O549" s="32"/>
    </row>
    <row r="550" spans="1:15" s="4" customFormat="1" x14ac:dyDescent="0.2">
      <c r="A550" s="3"/>
      <c r="B550" s="3"/>
      <c r="C550" s="3"/>
      <c r="D550" s="3"/>
      <c r="E550" s="3"/>
      <c r="F550" s="32"/>
      <c r="G550" s="40"/>
      <c r="H550" s="40"/>
      <c r="I550" s="32"/>
      <c r="J550" s="32"/>
      <c r="K550" s="40"/>
      <c r="L550" s="40"/>
      <c r="M550" s="40"/>
      <c r="N550" s="40"/>
      <c r="O550" s="32"/>
    </row>
    <row r="551" spans="1:15" s="4" customFormat="1" x14ac:dyDescent="0.2">
      <c r="A551" s="3"/>
      <c r="B551" s="3"/>
      <c r="C551" s="3"/>
      <c r="D551" s="3"/>
      <c r="E551" s="3"/>
      <c r="F551" s="32"/>
      <c r="G551" s="40"/>
      <c r="H551" s="40"/>
      <c r="I551" s="32"/>
      <c r="J551" s="32"/>
      <c r="K551" s="40"/>
      <c r="L551" s="40"/>
      <c r="M551" s="40"/>
      <c r="N551" s="40"/>
      <c r="O551" s="32"/>
    </row>
    <row r="552" spans="1:15" s="4" customFormat="1" x14ac:dyDescent="0.2">
      <c r="A552" s="3"/>
      <c r="B552" s="3"/>
      <c r="C552" s="3"/>
      <c r="D552" s="3"/>
      <c r="E552" s="3"/>
      <c r="F552" s="32"/>
      <c r="G552" s="40"/>
      <c r="H552" s="40"/>
      <c r="I552" s="32"/>
      <c r="J552" s="32"/>
      <c r="K552" s="40"/>
      <c r="L552" s="40"/>
      <c r="M552" s="40"/>
      <c r="N552" s="40"/>
      <c r="O552" s="32"/>
    </row>
    <row r="553" spans="1:15" s="4" customFormat="1" x14ac:dyDescent="0.2">
      <c r="A553" s="3"/>
      <c r="B553" s="3"/>
      <c r="C553" s="3"/>
      <c r="D553" s="3"/>
      <c r="E553" s="3"/>
      <c r="F553" s="32"/>
      <c r="G553" s="40"/>
      <c r="H553" s="40"/>
      <c r="I553" s="32"/>
      <c r="J553" s="32"/>
      <c r="K553" s="40"/>
      <c r="L553" s="40"/>
      <c r="M553" s="40"/>
      <c r="N553" s="40"/>
      <c r="O553" s="32"/>
    </row>
    <row r="554" spans="1:15" s="4" customFormat="1" x14ac:dyDescent="0.2">
      <c r="A554" s="3"/>
      <c r="B554" s="3"/>
      <c r="C554" s="3"/>
      <c r="D554" s="3"/>
      <c r="E554" s="3"/>
      <c r="F554" s="32"/>
      <c r="G554" s="40"/>
      <c r="H554" s="40"/>
      <c r="I554" s="32"/>
      <c r="J554" s="32"/>
      <c r="K554" s="40"/>
      <c r="L554" s="40"/>
      <c r="M554" s="40"/>
      <c r="N554" s="40"/>
      <c r="O554" s="32"/>
    </row>
    <row r="555" spans="1:15" s="4" customFormat="1" x14ac:dyDescent="0.2">
      <c r="A555" s="3"/>
      <c r="B555" s="3"/>
      <c r="C555" s="3"/>
      <c r="D555" s="3"/>
      <c r="E555" s="3"/>
      <c r="F555" s="32"/>
      <c r="G555" s="40"/>
      <c r="H555" s="40"/>
      <c r="I555" s="32"/>
      <c r="J555" s="32"/>
      <c r="K555" s="40"/>
      <c r="L555" s="40"/>
      <c r="M555" s="40"/>
      <c r="N555" s="40"/>
      <c r="O555" s="32"/>
    </row>
    <row r="556" spans="1:15" s="4" customFormat="1" x14ac:dyDescent="0.2">
      <c r="A556" s="3"/>
      <c r="B556" s="3"/>
      <c r="C556" s="3"/>
      <c r="D556" s="3"/>
      <c r="E556" s="3"/>
      <c r="F556" s="32"/>
      <c r="G556" s="40"/>
      <c r="H556" s="40"/>
      <c r="I556" s="32"/>
      <c r="J556" s="32"/>
      <c r="K556" s="40"/>
      <c r="L556" s="40"/>
      <c r="M556" s="40"/>
      <c r="N556" s="40"/>
      <c r="O556" s="32"/>
    </row>
    <row r="557" spans="1:15" s="4" customFormat="1" x14ac:dyDescent="0.2">
      <c r="A557" s="3"/>
      <c r="B557" s="3"/>
      <c r="C557" s="3"/>
      <c r="D557" s="3"/>
      <c r="E557" s="3"/>
      <c r="F557" s="32"/>
      <c r="G557" s="40"/>
      <c r="H557" s="40"/>
      <c r="I557" s="32"/>
      <c r="J557" s="32"/>
      <c r="K557" s="40"/>
      <c r="L557" s="40"/>
      <c r="M557" s="40"/>
      <c r="N557" s="40"/>
      <c r="O557" s="32"/>
    </row>
    <row r="558" spans="1:15" s="4" customFormat="1" x14ac:dyDescent="0.2">
      <c r="A558" s="3"/>
      <c r="B558" s="3"/>
      <c r="C558" s="3"/>
      <c r="D558" s="3"/>
      <c r="E558" s="3"/>
      <c r="F558" s="32"/>
      <c r="G558" s="40"/>
      <c r="H558" s="40"/>
      <c r="I558" s="32"/>
      <c r="J558" s="32"/>
      <c r="K558" s="40"/>
      <c r="L558" s="40"/>
      <c r="M558" s="40"/>
      <c r="N558" s="40"/>
      <c r="O558" s="32"/>
    </row>
    <row r="559" spans="1:15" s="4" customFormat="1" x14ac:dyDescent="0.2">
      <c r="A559" s="3"/>
      <c r="B559" s="3"/>
      <c r="C559" s="3"/>
      <c r="D559" s="3"/>
      <c r="E559" s="3"/>
      <c r="F559" s="32"/>
      <c r="G559" s="40"/>
      <c r="H559" s="40"/>
      <c r="I559" s="32"/>
      <c r="J559" s="32"/>
      <c r="K559" s="40"/>
      <c r="L559" s="40"/>
      <c r="M559" s="40"/>
      <c r="N559" s="40"/>
      <c r="O559" s="32"/>
    </row>
    <row r="560" spans="1:15" s="4" customFormat="1" x14ac:dyDescent="0.2">
      <c r="A560" s="3"/>
      <c r="B560" s="3"/>
      <c r="C560" s="3"/>
      <c r="D560" s="3"/>
      <c r="E560" s="3"/>
      <c r="F560" s="32"/>
      <c r="G560" s="40"/>
      <c r="H560" s="40"/>
      <c r="I560" s="32"/>
      <c r="J560" s="32"/>
      <c r="K560" s="40"/>
      <c r="L560" s="40"/>
      <c r="M560" s="40"/>
      <c r="N560" s="40"/>
      <c r="O560" s="32"/>
    </row>
    <row r="561" spans="1:15" s="4" customFormat="1" x14ac:dyDescent="0.2">
      <c r="A561" s="3"/>
      <c r="B561" s="3"/>
      <c r="C561" s="3"/>
      <c r="D561" s="3"/>
      <c r="E561" s="3"/>
      <c r="F561" s="32"/>
      <c r="G561" s="40"/>
      <c r="H561" s="40"/>
      <c r="I561" s="32"/>
      <c r="J561" s="32"/>
      <c r="K561" s="40"/>
      <c r="L561" s="40"/>
      <c r="M561" s="40"/>
      <c r="N561" s="40"/>
      <c r="O561" s="32"/>
    </row>
    <row r="562" spans="1:15" s="4" customFormat="1" x14ac:dyDescent="0.2">
      <c r="A562" s="3"/>
      <c r="B562" s="3"/>
      <c r="C562" s="3"/>
      <c r="D562" s="3"/>
      <c r="E562" s="3"/>
      <c r="F562" s="32"/>
      <c r="G562" s="40"/>
      <c r="H562" s="40"/>
      <c r="I562" s="32"/>
      <c r="J562" s="32"/>
      <c r="K562" s="40"/>
      <c r="L562" s="40"/>
      <c r="M562" s="40"/>
      <c r="N562" s="40"/>
      <c r="O562" s="32"/>
    </row>
    <row r="563" spans="1:15" s="4" customFormat="1" x14ac:dyDescent="0.2">
      <c r="A563" s="3"/>
      <c r="B563" s="3"/>
      <c r="C563" s="3"/>
      <c r="D563" s="3"/>
      <c r="E563" s="3"/>
      <c r="F563" s="32"/>
      <c r="G563" s="40"/>
      <c r="H563" s="40"/>
      <c r="I563" s="32"/>
      <c r="J563" s="32"/>
      <c r="K563" s="40"/>
      <c r="L563" s="40"/>
      <c r="M563" s="40"/>
      <c r="N563" s="40"/>
      <c r="O563" s="32"/>
    </row>
    <row r="564" spans="1:15" s="4" customFormat="1" x14ac:dyDescent="0.2">
      <c r="A564" s="3"/>
      <c r="B564" s="3"/>
      <c r="C564" s="3"/>
      <c r="D564" s="3"/>
      <c r="E564" s="3"/>
      <c r="F564" s="32"/>
      <c r="G564" s="40"/>
      <c r="H564" s="40"/>
      <c r="I564" s="32"/>
      <c r="J564" s="32"/>
      <c r="K564" s="40"/>
      <c r="L564" s="40"/>
      <c r="M564" s="40"/>
      <c r="N564" s="40"/>
      <c r="O564" s="32"/>
    </row>
    <row r="565" spans="1:15" s="4" customFormat="1" x14ac:dyDescent="0.2">
      <c r="A565" s="3"/>
      <c r="B565" s="3"/>
      <c r="C565" s="3"/>
      <c r="D565" s="3"/>
      <c r="E565" s="3"/>
      <c r="F565" s="32"/>
      <c r="G565" s="40"/>
      <c r="H565" s="40"/>
      <c r="I565" s="32"/>
      <c r="J565" s="32"/>
      <c r="K565" s="40"/>
      <c r="L565" s="40"/>
      <c r="M565" s="40"/>
      <c r="N565" s="40"/>
      <c r="O565" s="32"/>
    </row>
    <row r="566" spans="1:15" s="4" customFormat="1" x14ac:dyDescent="0.2">
      <c r="A566" s="3"/>
      <c r="B566" s="3"/>
      <c r="C566" s="3"/>
      <c r="D566" s="3"/>
      <c r="E566" s="3"/>
      <c r="F566" s="32"/>
      <c r="G566" s="40"/>
      <c r="H566" s="40"/>
      <c r="I566" s="32"/>
      <c r="J566" s="32"/>
      <c r="K566" s="40"/>
      <c r="L566" s="40"/>
      <c r="M566" s="40"/>
      <c r="N566" s="40"/>
      <c r="O566" s="32"/>
    </row>
    <row r="567" spans="1:15" s="4" customFormat="1" x14ac:dyDescent="0.2">
      <c r="A567" s="3"/>
      <c r="B567" s="3"/>
      <c r="C567" s="3"/>
      <c r="D567" s="3"/>
      <c r="E567" s="3"/>
      <c r="F567" s="32"/>
      <c r="G567" s="40"/>
      <c r="H567" s="40"/>
      <c r="I567" s="32"/>
      <c r="J567" s="32"/>
      <c r="K567" s="40"/>
      <c r="L567" s="40"/>
      <c r="M567" s="40"/>
      <c r="N567" s="40"/>
      <c r="O567" s="32"/>
    </row>
    <row r="568" spans="1:15" s="4" customFormat="1" x14ac:dyDescent="0.2">
      <c r="A568" s="3"/>
      <c r="B568" s="3"/>
      <c r="C568" s="3"/>
      <c r="D568" s="3"/>
      <c r="E568" s="3"/>
      <c r="F568" s="32"/>
      <c r="G568" s="40"/>
      <c r="H568" s="40"/>
      <c r="I568" s="32"/>
      <c r="J568" s="32"/>
      <c r="K568" s="40"/>
      <c r="L568" s="40"/>
      <c r="M568" s="40"/>
      <c r="N568" s="40"/>
      <c r="O568" s="32"/>
    </row>
    <row r="569" spans="1:15" s="4" customFormat="1" x14ac:dyDescent="0.2">
      <c r="A569" s="3"/>
      <c r="B569" s="3"/>
      <c r="C569" s="3"/>
      <c r="D569" s="3"/>
      <c r="E569" s="3"/>
      <c r="F569" s="32"/>
      <c r="G569" s="40"/>
      <c r="H569" s="40"/>
      <c r="I569" s="32"/>
      <c r="J569" s="32"/>
      <c r="K569" s="40"/>
      <c r="L569" s="40"/>
      <c r="M569" s="40"/>
      <c r="N569" s="40"/>
      <c r="O569" s="32"/>
    </row>
    <row r="570" spans="1:15" s="4" customFormat="1" x14ac:dyDescent="0.2">
      <c r="A570" s="3"/>
      <c r="B570" s="3"/>
      <c r="C570" s="3"/>
      <c r="D570" s="3"/>
      <c r="E570" s="3"/>
      <c r="F570" s="32"/>
      <c r="G570" s="40"/>
      <c r="H570" s="40"/>
      <c r="I570" s="32"/>
      <c r="J570" s="32"/>
      <c r="K570" s="40"/>
      <c r="L570" s="40"/>
      <c r="M570" s="40"/>
      <c r="N570" s="40"/>
      <c r="O570" s="32"/>
    </row>
    <row r="571" spans="1:15" s="4" customFormat="1" x14ac:dyDescent="0.2">
      <c r="A571" s="3"/>
      <c r="B571" s="3"/>
      <c r="C571" s="3"/>
      <c r="D571" s="3"/>
      <c r="E571" s="3"/>
      <c r="F571" s="32"/>
      <c r="G571" s="40"/>
      <c r="H571" s="40"/>
      <c r="I571" s="32"/>
      <c r="J571" s="32"/>
      <c r="K571" s="40"/>
      <c r="L571" s="40"/>
      <c r="M571" s="40"/>
      <c r="N571" s="40"/>
      <c r="O571" s="32"/>
    </row>
    <row r="572" spans="1:15" s="4" customFormat="1" x14ac:dyDescent="0.2">
      <c r="A572" s="3"/>
      <c r="B572" s="3"/>
      <c r="C572" s="3"/>
      <c r="D572" s="3"/>
      <c r="E572" s="3"/>
      <c r="F572" s="32"/>
      <c r="G572" s="40"/>
      <c r="H572" s="40"/>
      <c r="I572" s="32"/>
      <c r="J572" s="32"/>
      <c r="K572" s="40"/>
      <c r="L572" s="40"/>
      <c r="M572" s="40"/>
      <c r="N572" s="40"/>
      <c r="O572" s="32"/>
    </row>
    <row r="573" spans="1:15" s="4" customFormat="1" x14ac:dyDescent="0.2">
      <c r="A573" s="3"/>
      <c r="B573" s="3"/>
      <c r="C573" s="3"/>
      <c r="D573" s="3"/>
      <c r="E573" s="3"/>
      <c r="F573" s="32"/>
      <c r="G573" s="40"/>
      <c r="H573" s="40"/>
      <c r="I573" s="32"/>
      <c r="J573" s="32"/>
      <c r="K573" s="40"/>
      <c r="L573" s="40"/>
      <c r="M573" s="40"/>
      <c r="N573" s="40"/>
      <c r="O573" s="32"/>
    </row>
    <row r="574" spans="1:15" s="4" customFormat="1" x14ac:dyDescent="0.2">
      <c r="A574" s="3"/>
      <c r="B574" s="3"/>
      <c r="C574" s="3"/>
      <c r="D574" s="3"/>
      <c r="E574" s="3"/>
      <c r="F574" s="32"/>
      <c r="G574" s="40"/>
      <c r="H574" s="40"/>
      <c r="I574" s="32"/>
      <c r="J574" s="32"/>
      <c r="K574" s="40"/>
      <c r="L574" s="40"/>
      <c r="M574" s="40"/>
      <c r="N574" s="40"/>
      <c r="O574" s="32"/>
    </row>
    <row r="575" spans="1:15" s="4" customFormat="1" x14ac:dyDescent="0.2">
      <c r="A575" s="3"/>
      <c r="B575" s="3"/>
      <c r="C575" s="3"/>
      <c r="D575" s="3"/>
      <c r="E575" s="3"/>
      <c r="F575" s="32"/>
      <c r="G575" s="40"/>
      <c r="H575" s="40"/>
      <c r="I575" s="32"/>
      <c r="J575" s="32"/>
      <c r="K575" s="40"/>
      <c r="L575" s="40"/>
      <c r="M575" s="40"/>
      <c r="N575" s="40"/>
      <c r="O575" s="32"/>
    </row>
    <row r="576" spans="1:15" s="4" customFormat="1" x14ac:dyDescent="0.2">
      <c r="A576" s="3"/>
      <c r="B576" s="3"/>
      <c r="C576" s="3"/>
      <c r="D576" s="3"/>
      <c r="E576" s="3"/>
      <c r="F576" s="32"/>
      <c r="G576" s="40"/>
      <c r="H576" s="40"/>
      <c r="I576" s="32"/>
      <c r="J576" s="32"/>
      <c r="K576" s="40"/>
      <c r="L576" s="40"/>
      <c r="M576" s="40"/>
      <c r="N576" s="40"/>
      <c r="O576" s="32"/>
    </row>
    <row r="577" spans="1:15" s="4" customFormat="1" x14ac:dyDescent="0.2">
      <c r="A577" s="3"/>
      <c r="B577" s="3"/>
      <c r="C577" s="3"/>
      <c r="D577" s="3"/>
      <c r="E577" s="3"/>
      <c r="F577" s="32"/>
      <c r="G577" s="40"/>
      <c r="H577" s="40"/>
      <c r="I577" s="32"/>
      <c r="J577" s="32"/>
      <c r="K577" s="40"/>
      <c r="L577" s="40"/>
      <c r="M577" s="40"/>
      <c r="N577" s="40"/>
      <c r="O577" s="32"/>
    </row>
    <row r="578" spans="1:15" s="4" customFormat="1" x14ac:dyDescent="0.2">
      <c r="A578" s="3"/>
      <c r="B578" s="3"/>
      <c r="C578" s="3"/>
      <c r="D578" s="3"/>
      <c r="E578" s="3"/>
      <c r="F578" s="32"/>
      <c r="G578" s="40"/>
      <c r="H578" s="40"/>
      <c r="I578" s="32"/>
      <c r="J578" s="32"/>
      <c r="K578" s="40"/>
      <c r="L578" s="40"/>
      <c r="M578" s="40"/>
      <c r="N578" s="40"/>
      <c r="O578" s="32"/>
    </row>
    <row r="579" spans="1:15" s="4" customFormat="1" x14ac:dyDescent="0.2">
      <c r="A579" s="3"/>
      <c r="B579" s="3"/>
      <c r="C579" s="3"/>
      <c r="D579" s="3"/>
      <c r="E579" s="3"/>
      <c r="F579" s="32"/>
      <c r="G579" s="40"/>
      <c r="H579" s="40"/>
      <c r="I579" s="32"/>
      <c r="J579" s="32"/>
      <c r="K579" s="40"/>
      <c r="L579" s="40"/>
      <c r="M579" s="40"/>
      <c r="N579" s="40"/>
      <c r="O579" s="32"/>
    </row>
    <row r="580" spans="1:15" s="4" customFormat="1" x14ac:dyDescent="0.2">
      <c r="A580" s="3"/>
      <c r="B580" s="3"/>
      <c r="C580" s="3"/>
      <c r="D580" s="3"/>
      <c r="E580" s="3"/>
      <c r="F580" s="32"/>
      <c r="G580" s="40"/>
      <c r="H580" s="40"/>
      <c r="I580" s="32"/>
      <c r="J580" s="32"/>
      <c r="K580" s="40"/>
      <c r="L580" s="40"/>
      <c r="M580" s="40"/>
      <c r="N580" s="40"/>
      <c r="O580" s="32"/>
    </row>
    <row r="581" spans="1:15" s="4" customFormat="1" x14ac:dyDescent="0.2">
      <c r="A581" s="3"/>
      <c r="B581" s="3"/>
      <c r="C581" s="3"/>
      <c r="D581" s="3"/>
      <c r="E581" s="3"/>
      <c r="F581" s="32"/>
      <c r="G581" s="40"/>
      <c r="H581" s="40"/>
      <c r="I581" s="32"/>
      <c r="J581" s="32"/>
      <c r="K581" s="40"/>
      <c r="L581" s="40"/>
      <c r="M581" s="40"/>
      <c r="N581" s="40"/>
      <c r="O581" s="32"/>
    </row>
    <row r="582" spans="1:15" s="4" customFormat="1" x14ac:dyDescent="0.2">
      <c r="A582" s="3"/>
      <c r="B582" s="3"/>
      <c r="C582" s="3"/>
      <c r="D582" s="3"/>
      <c r="E582" s="3"/>
      <c r="F582" s="32"/>
      <c r="G582" s="40"/>
      <c r="H582" s="40"/>
      <c r="I582" s="32"/>
      <c r="J582" s="32"/>
      <c r="K582" s="40"/>
      <c r="L582" s="40"/>
      <c r="M582" s="40"/>
      <c r="N582" s="40"/>
      <c r="O582" s="32"/>
    </row>
    <row r="583" spans="1:15" s="4" customFormat="1" x14ac:dyDescent="0.2">
      <c r="A583" s="3"/>
      <c r="B583" s="3"/>
      <c r="C583" s="3"/>
      <c r="D583" s="3"/>
      <c r="E583" s="3"/>
      <c r="F583" s="32"/>
      <c r="G583" s="40"/>
      <c r="H583" s="40"/>
      <c r="I583" s="32"/>
      <c r="J583" s="32"/>
      <c r="K583" s="40"/>
      <c r="L583" s="40"/>
      <c r="M583" s="40"/>
      <c r="N583" s="40"/>
      <c r="O583" s="32"/>
    </row>
    <row r="584" spans="1:15" s="4" customFormat="1" x14ac:dyDescent="0.2">
      <c r="A584" s="3"/>
      <c r="B584" s="3"/>
      <c r="C584" s="3"/>
      <c r="D584" s="3"/>
      <c r="E584" s="3"/>
      <c r="F584" s="32"/>
      <c r="G584" s="40"/>
      <c r="H584" s="40"/>
      <c r="I584" s="32"/>
      <c r="J584" s="32"/>
      <c r="K584" s="40"/>
      <c r="L584" s="40"/>
      <c r="M584" s="40"/>
      <c r="N584" s="40"/>
      <c r="O584" s="32"/>
    </row>
    <row r="585" spans="1:15" s="4" customFormat="1" x14ac:dyDescent="0.2">
      <c r="A585" s="3"/>
      <c r="B585" s="3"/>
      <c r="C585" s="3"/>
      <c r="D585" s="3"/>
      <c r="E585" s="3"/>
      <c r="F585" s="32"/>
      <c r="G585" s="40"/>
      <c r="H585" s="40"/>
      <c r="I585" s="32"/>
      <c r="J585" s="32"/>
      <c r="K585" s="40"/>
      <c r="L585" s="40"/>
      <c r="M585" s="40"/>
      <c r="N585" s="40"/>
      <c r="O585" s="32"/>
    </row>
    <row r="586" spans="1:15" s="4" customFormat="1" x14ac:dyDescent="0.2">
      <c r="A586" s="3"/>
      <c r="B586" s="3"/>
      <c r="C586" s="3"/>
      <c r="D586" s="3"/>
      <c r="E586" s="3"/>
      <c r="F586" s="32"/>
      <c r="G586" s="40"/>
      <c r="H586" s="40"/>
      <c r="I586" s="32"/>
      <c r="J586" s="32"/>
      <c r="K586" s="40"/>
      <c r="L586" s="40"/>
      <c r="M586" s="40"/>
      <c r="N586" s="40"/>
      <c r="O586" s="32"/>
    </row>
    <row r="587" spans="1:15" s="4" customFormat="1" x14ac:dyDescent="0.2">
      <c r="A587" s="3"/>
      <c r="B587" s="3"/>
      <c r="C587" s="3"/>
      <c r="D587" s="3"/>
      <c r="E587" s="3"/>
      <c r="F587" s="32"/>
      <c r="G587" s="40"/>
      <c r="H587" s="40"/>
      <c r="I587" s="32"/>
      <c r="J587" s="32"/>
      <c r="K587" s="40"/>
      <c r="L587" s="40"/>
      <c r="M587" s="40"/>
      <c r="N587" s="40"/>
      <c r="O587" s="32"/>
    </row>
    <row r="588" spans="1:15" s="4" customFormat="1" x14ac:dyDescent="0.2">
      <c r="A588" s="3"/>
      <c r="B588" s="3"/>
      <c r="C588" s="3"/>
      <c r="D588" s="3"/>
      <c r="E588" s="3"/>
      <c r="F588" s="32"/>
      <c r="G588" s="40"/>
      <c r="H588" s="40"/>
      <c r="I588" s="32"/>
      <c r="J588" s="32"/>
      <c r="K588" s="40"/>
      <c r="L588" s="40"/>
      <c r="M588" s="40"/>
      <c r="N588" s="40"/>
      <c r="O588" s="32"/>
    </row>
    <row r="589" spans="1:15" s="4" customFormat="1" x14ac:dyDescent="0.2">
      <c r="A589" s="3"/>
      <c r="B589" s="3"/>
      <c r="C589" s="3"/>
      <c r="D589" s="3"/>
      <c r="E589" s="3"/>
      <c r="F589" s="32"/>
      <c r="G589" s="40"/>
      <c r="H589" s="40"/>
      <c r="I589" s="32"/>
      <c r="J589" s="32"/>
      <c r="K589" s="40"/>
      <c r="L589" s="40"/>
      <c r="M589" s="40"/>
      <c r="N589" s="40"/>
      <c r="O589" s="32"/>
    </row>
    <row r="590" spans="1:15" s="4" customFormat="1" x14ac:dyDescent="0.2">
      <c r="A590" s="3"/>
      <c r="B590" s="3"/>
      <c r="C590" s="3"/>
      <c r="D590" s="3"/>
      <c r="E590" s="3"/>
      <c r="F590" s="32"/>
      <c r="G590" s="40"/>
      <c r="H590" s="40"/>
      <c r="I590" s="32"/>
      <c r="J590" s="32"/>
      <c r="K590" s="40"/>
      <c r="L590" s="40"/>
      <c r="M590" s="40"/>
      <c r="N590" s="40"/>
      <c r="O590" s="32"/>
    </row>
    <row r="591" spans="1:15" s="4" customFormat="1" x14ac:dyDescent="0.2">
      <c r="A591" s="3"/>
      <c r="B591" s="3"/>
      <c r="C591" s="3"/>
      <c r="D591" s="3"/>
      <c r="E591" s="3"/>
      <c r="F591" s="32"/>
      <c r="G591" s="40"/>
      <c r="H591" s="40"/>
      <c r="I591" s="32"/>
      <c r="J591" s="32"/>
      <c r="K591" s="40"/>
      <c r="L591" s="40"/>
      <c r="M591" s="40"/>
      <c r="N591" s="40"/>
      <c r="O591" s="32"/>
    </row>
    <row r="592" spans="1:15" s="4" customFormat="1" x14ac:dyDescent="0.2">
      <c r="A592" s="3"/>
      <c r="B592" s="3"/>
      <c r="C592" s="3"/>
      <c r="D592" s="3"/>
      <c r="E592" s="3"/>
      <c r="F592" s="32"/>
      <c r="G592" s="40"/>
      <c r="H592" s="40"/>
      <c r="I592" s="32"/>
      <c r="J592" s="32"/>
      <c r="K592" s="40"/>
      <c r="L592" s="40"/>
      <c r="M592" s="40"/>
      <c r="N592" s="40"/>
      <c r="O592" s="32"/>
    </row>
    <row r="593" spans="1:15" s="4" customFormat="1" x14ac:dyDescent="0.2">
      <c r="A593" s="3"/>
      <c r="B593" s="3"/>
      <c r="C593" s="3"/>
      <c r="D593" s="3"/>
      <c r="E593" s="3"/>
      <c r="F593" s="32"/>
      <c r="G593" s="40"/>
      <c r="H593" s="40"/>
      <c r="I593" s="32"/>
      <c r="J593" s="32"/>
      <c r="K593" s="40"/>
      <c r="L593" s="40"/>
      <c r="M593" s="40"/>
      <c r="N593" s="40"/>
      <c r="O593" s="32"/>
    </row>
    <row r="594" spans="1:15" s="4" customFormat="1" x14ac:dyDescent="0.2">
      <c r="A594" s="3"/>
      <c r="B594" s="3"/>
      <c r="C594" s="3"/>
      <c r="D594" s="3"/>
      <c r="E594" s="3"/>
      <c r="F594" s="32"/>
      <c r="G594" s="40"/>
      <c r="H594" s="40"/>
      <c r="I594" s="32"/>
      <c r="J594" s="32"/>
      <c r="K594" s="40"/>
      <c r="L594" s="40"/>
      <c r="M594" s="40"/>
      <c r="N594" s="40"/>
      <c r="O594" s="32"/>
    </row>
    <row r="595" spans="1:15" s="4" customFormat="1" x14ac:dyDescent="0.2">
      <c r="A595" s="3"/>
      <c r="B595" s="3"/>
      <c r="C595" s="3"/>
      <c r="D595" s="3"/>
      <c r="E595" s="3"/>
      <c r="F595" s="32"/>
      <c r="G595" s="40"/>
      <c r="H595" s="40"/>
      <c r="I595" s="32"/>
      <c r="J595" s="32"/>
      <c r="K595" s="40"/>
      <c r="L595" s="40"/>
      <c r="M595" s="40"/>
      <c r="N595" s="40"/>
      <c r="O595" s="32"/>
    </row>
    <row r="596" spans="1:15" s="4" customFormat="1" x14ac:dyDescent="0.2">
      <c r="A596" s="3"/>
      <c r="B596" s="3"/>
      <c r="C596" s="3"/>
      <c r="D596" s="3"/>
      <c r="E596" s="3"/>
      <c r="F596" s="32"/>
      <c r="G596" s="40"/>
      <c r="H596" s="40"/>
      <c r="I596" s="32"/>
      <c r="J596" s="32"/>
      <c r="K596" s="40"/>
      <c r="L596" s="40"/>
      <c r="M596" s="40"/>
      <c r="N596" s="40"/>
      <c r="O596" s="32"/>
    </row>
    <row r="597" spans="1:15" s="4" customFormat="1" x14ac:dyDescent="0.2">
      <c r="A597" s="3"/>
      <c r="B597" s="3"/>
      <c r="C597" s="3"/>
      <c r="D597" s="3"/>
      <c r="E597" s="3"/>
      <c r="F597" s="32"/>
      <c r="G597" s="40"/>
      <c r="H597" s="40"/>
      <c r="I597" s="32"/>
      <c r="J597" s="32"/>
      <c r="K597" s="40"/>
      <c r="L597" s="40"/>
      <c r="M597" s="40"/>
      <c r="N597" s="40"/>
      <c r="O597" s="32"/>
    </row>
    <row r="598" spans="1:15" s="4" customFormat="1" x14ac:dyDescent="0.2">
      <c r="A598" s="3"/>
      <c r="B598" s="3"/>
      <c r="C598" s="3"/>
      <c r="D598" s="3"/>
      <c r="E598" s="3"/>
      <c r="F598" s="32"/>
      <c r="G598" s="40"/>
      <c r="H598" s="40"/>
      <c r="I598" s="32"/>
      <c r="J598" s="32"/>
      <c r="K598" s="40"/>
      <c r="L598" s="40"/>
      <c r="M598" s="40"/>
      <c r="N598" s="40"/>
      <c r="O598" s="32"/>
    </row>
    <row r="599" spans="1:15" s="4" customFormat="1" x14ac:dyDescent="0.2">
      <c r="A599" s="3"/>
      <c r="B599" s="3"/>
      <c r="C599" s="3"/>
      <c r="D599" s="3"/>
      <c r="E599" s="3"/>
      <c r="F599" s="32"/>
      <c r="G599" s="40"/>
      <c r="H599" s="40"/>
      <c r="I599" s="32"/>
      <c r="J599" s="32"/>
      <c r="K599" s="40"/>
      <c r="L599" s="40"/>
      <c r="M599" s="40"/>
      <c r="N599" s="40"/>
      <c r="O599" s="32"/>
    </row>
    <row r="600" spans="1:15" s="4" customFormat="1" x14ac:dyDescent="0.2">
      <c r="A600" s="3"/>
      <c r="B600" s="3"/>
      <c r="C600" s="3"/>
      <c r="D600" s="3"/>
      <c r="E600" s="3"/>
      <c r="F600" s="32"/>
      <c r="G600" s="40"/>
      <c r="H600" s="40"/>
      <c r="I600" s="32"/>
      <c r="J600" s="32"/>
      <c r="K600" s="40"/>
      <c r="L600" s="40"/>
      <c r="M600" s="40"/>
      <c r="N600" s="40"/>
      <c r="O600" s="32"/>
    </row>
    <row r="601" spans="1:15" s="4" customFormat="1" x14ac:dyDescent="0.2">
      <c r="A601" s="3"/>
      <c r="B601" s="3"/>
      <c r="C601" s="3"/>
      <c r="D601" s="3"/>
      <c r="E601" s="3"/>
      <c r="F601" s="32"/>
      <c r="G601" s="40"/>
      <c r="H601" s="40"/>
      <c r="I601" s="32"/>
      <c r="J601" s="32"/>
      <c r="K601" s="40"/>
      <c r="L601" s="40"/>
      <c r="M601" s="40"/>
      <c r="N601" s="40"/>
      <c r="O601" s="32"/>
    </row>
    <row r="602" spans="1:15" s="4" customFormat="1" x14ac:dyDescent="0.2">
      <c r="A602" s="3"/>
      <c r="B602" s="3"/>
      <c r="C602" s="3"/>
      <c r="D602" s="3"/>
      <c r="E602" s="3"/>
      <c r="F602" s="32"/>
      <c r="G602" s="40"/>
      <c r="H602" s="40"/>
      <c r="I602" s="32"/>
      <c r="J602" s="32"/>
      <c r="K602" s="40"/>
      <c r="L602" s="40"/>
      <c r="M602" s="40"/>
      <c r="N602" s="40"/>
      <c r="O602" s="32"/>
    </row>
    <row r="603" spans="1:15" s="4" customFormat="1" x14ac:dyDescent="0.2">
      <c r="A603" s="3"/>
      <c r="B603" s="3"/>
      <c r="C603" s="3"/>
      <c r="D603" s="3"/>
      <c r="E603" s="3"/>
      <c r="F603" s="32"/>
      <c r="G603" s="40"/>
      <c r="H603" s="40"/>
      <c r="I603" s="32"/>
      <c r="J603" s="32"/>
      <c r="K603" s="40"/>
      <c r="L603" s="40"/>
      <c r="M603" s="40"/>
      <c r="N603" s="40"/>
      <c r="O603" s="32"/>
    </row>
    <row r="604" spans="1:15" s="4" customFormat="1" x14ac:dyDescent="0.2">
      <c r="A604" s="3"/>
      <c r="B604" s="3"/>
      <c r="C604" s="3"/>
      <c r="D604" s="3"/>
      <c r="E604" s="3"/>
      <c r="F604" s="32"/>
      <c r="G604" s="40"/>
      <c r="H604" s="40"/>
      <c r="I604" s="32"/>
      <c r="J604" s="32"/>
      <c r="K604" s="40"/>
      <c r="L604" s="40"/>
      <c r="M604" s="40"/>
      <c r="N604" s="40"/>
      <c r="O604" s="32"/>
    </row>
    <row r="605" spans="1:15" s="4" customFormat="1" x14ac:dyDescent="0.2">
      <c r="A605" s="3"/>
      <c r="B605" s="3"/>
      <c r="C605" s="3"/>
      <c r="D605" s="3"/>
      <c r="E605" s="3"/>
      <c r="F605" s="32"/>
      <c r="G605" s="40"/>
      <c r="H605" s="40"/>
      <c r="I605" s="32"/>
      <c r="J605" s="32"/>
      <c r="K605" s="40"/>
      <c r="L605" s="40"/>
      <c r="M605" s="40"/>
      <c r="N605" s="40"/>
      <c r="O605" s="32"/>
    </row>
    <row r="606" spans="1:15" s="4" customFormat="1" x14ac:dyDescent="0.2">
      <c r="A606" s="3"/>
      <c r="B606" s="3"/>
      <c r="C606" s="3"/>
      <c r="D606" s="3"/>
      <c r="E606" s="3"/>
      <c r="F606" s="32"/>
      <c r="G606" s="40"/>
      <c r="H606" s="40"/>
      <c r="I606" s="32"/>
      <c r="J606" s="32"/>
      <c r="K606" s="40"/>
      <c r="L606" s="40"/>
      <c r="M606" s="40"/>
      <c r="N606" s="40"/>
      <c r="O606" s="32"/>
    </row>
    <row r="607" spans="1:15" s="4" customFormat="1" x14ac:dyDescent="0.2">
      <c r="A607" s="3"/>
      <c r="B607" s="3"/>
      <c r="C607" s="3"/>
      <c r="D607" s="3"/>
      <c r="E607" s="3"/>
      <c r="F607" s="32"/>
      <c r="G607" s="40"/>
      <c r="H607" s="40"/>
      <c r="I607" s="32"/>
      <c r="J607" s="32"/>
      <c r="K607" s="40"/>
      <c r="L607" s="40"/>
      <c r="M607" s="40"/>
      <c r="N607" s="40"/>
      <c r="O607" s="32"/>
    </row>
    <row r="608" spans="1:15" s="4" customFormat="1" x14ac:dyDescent="0.2">
      <c r="A608" s="3"/>
      <c r="B608" s="3"/>
      <c r="C608" s="3"/>
      <c r="D608" s="3"/>
      <c r="E608" s="3"/>
      <c r="F608" s="32"/>
      <c r="G608" s="40"/>
      <c r="H608" s="40"/>
      <c r="I608" s="32"/>
      <c r="J608" s="32"/>
      <c r="K608" s="40"/>
      <c r="L608" s="40"/>
      <c r="M608" s="40"/>
      <c r="N608" s="40"/>
      <c r="O608" s="32"/>
    </row>
    <row r="609" spans="1:15" s="4" customFormat="1" x14ac:dyDescent="0.2">
      <c r="A609" s="3"/>
      <c r="B609" s="3"/>
      <c r="C609" s="3"/>
      <c r="D609" s="3"/>
      <c r="E609" s="3"/>
      <c r="F609" s="32"/>
      <c r="G609" s="40"/>
      <c r="H609" s="40"/>
      <c r="I609" s="32"/>
      <c r="J609" s="32"/>
      <c r="K609" s="40"/>
      <c r="L609" s="40"/>
      <c r="M609" s="40"/>
      <c r="N609" s="40"/>
      <c r="O609" s="32"/>
    </row>
    <row r="610" spans="1:15" s="4" customFormat="1" x14ac:dyDescent="0.2">
      <c r="A610" s="3"/>
      <c r="B610" s="3"/>
      <c r="C610" s="3"/>
      <c r="D610" s="3"/>
      <c r="E610" s="3"/>
      <c r="F610" s="32"/>
      <c r="G610" s="40"/>
      <c r="H610" s="40"/>
      <c r="I610" s="32"/>
      <c r="J610" s="32"/>
      <c r="K610" s="40"/>
      <c r="L610" s="40"/>
      <c r="M610" s="40"/>
      <c r="N610" s="40"/>
      <c r="O610" s="32"/>
    </row>
    <row r="611" spans="1:15" s="4" customFormat="1" x14ac:dyDescent="0.2">
      <c r="A611" s="3"/>
      <c r="B611" s="3"/>
      <c r="C611" s="3"/>
      <c r="D611" s="3"/>
      <c r="E611" s="3"/>
      <c r="F611" s="32"/>
      <c r="G611" s="40"/>
      <c r="H611" s="40"/>
      <c r="I611" s="32"/>
      <c r="J611" s="32"/>
      <c r="K611" s="40"/>
      <c r="L611" s="40"/>
      <c r="M611" s="40"/>
      <c r="N611" s="40"/>
      <c r="O611" s="32"/>
    </row>
    <row r="612" spans="1:15" s="4" customFormat="1" x14ac:dyDescent="0.2">
      <c r="A612" s="3"/>
      <c r="B612" s="3"/>
      <c r="C612" s="3"/>
      <c r="D612" s="3"/>
      <c r="E612" s="3"/>
      <c r="F612" s="32"/>
      <c r="G612" s="40"/>
      <c r="H612" s="40"/>
      <c r="I612" s="32"/>
      <c r="J612" s="32"/>
      <c r="K612" s="40"/>
      <c r="L612" s="40"/>
      <c r="M612" s="40"/>
      <c r="N612" s="40"/>
      <c r="O612" s="32"/>
    </row>
    <row r="613" spans="1:15" s="4" customFormat="1" x14ac:dyDescent="0.2">
      <c r="A613" s="3"/>
      <c r="B613" s="3"/>
      <c r="C613" s="3"/>
      <c r="D613" s="3"/>
      <c r="E613" s="3"/>
      <c r="F613" s="32"/>
      <c r="G613" s="40"/>
      <c r="H613" s="40"/>
      <c r="I613" s="32"/>
      <c r="J613" s="32"/>
      <c r="K613" s="40"/>
      <c r="L613" s="40"/>
      <c r="M613" s="40"/>
      <c r="N613" s="40"/>
      <c r="O613" s="32"/>
    </row>
    <row r="614" spans="1:15" s="4" customFormat="1" x14ac:dyDescent="0.2">
      <c r="A614" s="3"/>
      <c r="B614" s="3"/>
      <c r="C614" s="3"/>
      <c r="D614" s="3"/>
      <c r="E614" s="3"/>
      <c r="F614" s="32"/>
      <c r="G614" s="40"/>
      <c r="H614" s="40"/>
      <c r="I614" s="32"/>
      <c r="J614" s="32"/>
      <c r="K614" s="40"/>
      <c r="L614" s="40"/>
      <c r="M614" s="40"/>
      <c r="N614" s="40"/>
      <c r="O614" s="32"/>
    </row>
    <row r="615" spans="1:15" s="4" customFormat="1" x14ac:dyDescent="0.2">
      <c r="A615" s="3"/>
      <c r="B615" s="3"/>
      <c r="C615" s="3"/>
      <c r="D615" s="3"/>
      <c r="E615" s="3"/>
      <c r="F615" s="32"/>
      <c r="G615" s="40"/>
      <c r="H615" s="40"/>
      <c r="I615" s="32"/>
      <c r="J615" s="32"/>
      <c r="K615" s="40"/>
      <c r="L615" s="40"/>
      <c r="M615" s="40"/>
      <c r="N615" s="40"/>
      <c r="O615" s="32"/>
    </row>
    <row r="616" spans="1:15" s="4" customFormat="1" x14ac:dyDescent="0.2">
      <c r="A616" s="3"/>
      <c r="B616" s="3"/>
      <c r="C616" s="3"/>
      <c r="D616" s="3"/>
      <c r="E616" s="3"/>
      <c r="F616" s="32"/>
      <c r="G616" s="40"/>
      <c r="H616" s="40"/>
      <c r="I616" s="32"/>
      <c r="J616" s="32"/>
      <c r="K616" s="40"/>
      <c r="L616" s="40"/>
      <c r="M616" s="40"/>
      <c r="N616" s="40"/>
      <c r="O616" s="32"/>
    </row>
    <row r="617" spans="1:15" s="4" customFormat="1" x14ac:dyDescent="0.2">
      <c r="A617" s="3"/>
      <c r="B617" s="3"/>
      <c r="C617" s="3"/>
      <c r="D617" s="3"/>
      <c r="E617" s="3"/>
      <c r="F617" s="32"/>
      <c r="G617" s="40"/>
      <c r="H617" s="40"/>
      <c r="I617" s="32"/>
      <c r="J617" s="32"/>
      <c r="K617" s="40"/>
      <c r="L617" s="40"/>
      <c r="M617" s="40"/>
      <c r="N617" s="40"/>
      <c r="O617" s="32"/>
    </row>
    <row r="618" spans="1:15" s="4" customFormat="1" x14ac:dyDescent="0.2">
      <c r="A618" s="3"/>
      <c r="B618" s="3"/>
      <c r="C618" s="3"/>
      <c r="D618" s="3"/>
      <c r="E618" s="3"/>
      <c r="F618" s="32"/>
      <c r="G618" s="40"/>
      <c r="H618" s="40"/>
      <c r="I618" s="32"/>
      <c r="J618" s="32"/>
      <c r="K618" s="40"/>
      <c r="L618" s="40"/>
      <c r="M618" s="40"/>
      <c r="N618" s="40"/>
      <c r="O618" s="32"/>
    </row>
    <row r="619" spans="1:15" s="4" customFormat="1" x14ac:dyDescent="0.2">
      <c r="A619" s="3"/>
      <c r="B619" s="3"/>
      <c r="C619" s="3"/>
      <c r="D619" s="3"/>
      <c r="E619" s="3"/>
      <c r="F619" s="32"/>
      <c r="G619" s="40"/>
      <c r="H619" s="40"/>
      <c r="I619" s="32"/>
      <c r="J619" s="32"/>
      <c r="K619" s="40"/>
      <c r="L619" s="40"/>
      <c r="M619" s="40"/>
      <c r="N619" s="40"/>
      <c r="O619" s="32"/>
    </row>
    <row r="620" spans="1:15" s="4" customFormat="1" x14ac:dyDescent="0.2">
      <c r="A620" s="3"/>
      <c r="B620" s="3"/>
      <c r="C620" s="3"/>
      <c r="D620" s="3"/>
      <c r="E620" s="3"/>
      <c r="F620" s="32"/>
      <c r="G620" s="40"/>
      <c r="H620" s="40"/>
      <c r="I620" s="32"/>
      <c r="J620" s="32"/>
      <c r="K620" s="40"/>
      <c r="L620" s="40"/>
      <c r="M620" s="40"/>
      <c r="N620" s="40"/>
      <c r="O620" s="32"/>
    </row>
    <row r="621" spans="1:15" s="4" customFormat="1" x14ac:dyDescent="0.2">
      <c r="A621" s="3"/>
      <c r="B621" s="3"/>
      <c r="C621" s="3"/>
      <c r="D621" s="3"/>
      <c r="E621" s="3"/>
      <c r="F621" s="32"/>
      <c r="G621" s="40"/>
      <c r="H621" s="40"/>
      <c r="I621" s="32"/>
      <c r="J621" s="32"/>
      <c r="K621" s="40"/>
      <c r="L621" s="40"/>
      <c r="M621" s="40"/>
      <c r="N621" s="40"/>
      <c r="O621" s="32"/>
    </row>
    <row r="622" spans="1:15" s="4" customFormat="1" x14ac:dyDescent="0.2">
      <c r="A622" s="3"/>
      <c r="B622" s="3"/>
      <c r="C622" s="3"/>
      <c r="D622" s="3"/>
      <c r="E622" s="3"/>
      <c r="F622" s="32"/>
      <c r="G622" s="40"/>
      <c r="H622" s="40"/>
      <c r="I622" s="32"/>
      <c r="J622" s="32"/>
      <c r="K622" s="40"/>
      <c r="L622" s="40"/>
      <c r="M622" s="40"/>
      <c r="N622" s="40"/>
      <c r="O622" s="32"/>
    </row>
    <row r="623" spans="1:15" s="4" customFormat="1" x14ac:dyDescent="0.2">
      <c r="A623" s="3"/>
      <c r="B623" s="3"/>
      <c r="C623" s="3"/>
      <c r="D623" s="3"/>
      <c r="E623" s="3"/>
      <c r="F623" s="32"/>
      <c r="G623" s="40"/>
      <c r="H623" s="40"/>
      <c r="I623" s="32"/>
      <c r="J623" s="32"/>
      <c r="K623" s="40"/>
      <c r="L623" s="40"/>
      <c r="M623" s="40"/>
      <c r="N623" s="40"/>
      <c r="O623" s="32"/>
    </row>
    <row r="624" spans="1:15" s="4" customFormat="1" x14ac:dyDescent="0.2">
      <c r="A624" s="3"/>
      <c r="B624" s="3"/>
      <c r="C624" s="3"/>
      <c r="D624" s="3"/>
      <c r="E624" s="3"/>
      <c r="F624" s="32"/>
      <c r="G624" s="40"/>
      <c r="H624" s="40"/>
      <c r="I624" s="32"/>
      <c r="J624" s="32"/>
      <c r="K624" s="40"/>
      <c r="L624" s="40"/>
      <c r="M624" s="40"/>
      <c r="N624" s="40"/>
      <c r="O624" s="32"/>
    </row>
    <row r="625" spans="1:15" s="4" customFormat="1" x14ac:dyDescent="0.2">
      <c r="A625" s="3"/>
      <c r="B625" s="3"/>
      <c r="C625" s="3"/>
      <c r="D625" s="3"/>
      <c r="E625" s="3"/>
      <c r="F625" s="32"/>
      <c r="G625" s="40"/>
      <c r="H625" s="40"/>
      <c r="I625" s="32"/>
      <c r="J625" s="32"/>
      <c r="K625" s="40"/>
      <c r="L625" s="40"/>
      <c r="M625" s="40"/>
      <c r="N625" s="40"/>
      <c r="O625" s="32"/>
    </row>
    <row r="626" spans="1:15" s="4" customFormat="1" x14ac:dyDescent="0.2">
      <c r="A626" s="3"/>
      <c r="B626" s="3"/>
      <c r="C626" s="3"/>
      <c r="D626" s="3"/>
      <c r="E626" s="3"/>
      <c r="F626" s="32"/>
      <c r="G626" s="40"/>
      <c r="H626" s="40"/>
      <c r="I626" s="32"/>
      <c r="J626" s="32"/>
      <c r="K626" s="40"/>
      <c r="L626" s="40"/>
      <c r="M626" s="40"/>
      <c r="N626" s="40"/>
      <c r="O626" s="32"/>
    </row>
    <row r="627" spans="1:15" s="4" customFormat="1" x14ac:dyDescent="0.2">
      <c r="A627" s="3"/>
      <c r="B627" s="3"/>
      <c r="C627" s="3"/>
      <c r="D627" s="3"/>
      <c r="E627" s="3"/>
      <c r="F627" s="32"/>
      <c r="G627" s="40"/>
      <c r="H627" s="40"/>
      <c r="I627" s="32"/>
      <c r="J627" s="32"/>
      <c r="K627" s="40"/>
      <c r="L627" s="40"/>
      <c r="M627" s="40"/>
      <c r="N627" s="40"/>
      <c r="O627" s="32"/>
    </row>
    <row r="628" spans="1:15" s="4" customFormat="1" x14ac:dyDescent="0.2">
      <c r="A628" s="3"/>
      <c r="B628" s="3"/>
      <c r="C628" s="3"/>
      <c r="D628" s="3"/>
      <c r="E628" s="3"/>
      <c r="F628" s="32"/>
      <c r="G628" s="40"/>
      <c r="H628" s="40"/>
      <c r="I628" s="32"/>
      <c r="J628" s="32"/>
      <c r="K628" s="40"/>
      <c r="L628" s="40"/>
      <c r="M628" s="40"/>
      <c r="N628" s="40"/>
      <c r="O628" s="32"/>
    </row>
    <row r="629" spans="1:15" s="4" customFormat="1" x14ac:dyDescent="0.2">
      <c r="A629" s="3"/>
      <c r="B629" s="3"/>
      <c r="C629" s="3"/>
      <c r="D629" s="3"/>
      <c r="E629" s="3"/>
      <c r="F629" s="32"/>
      <c r="G629" s="40"/>
      <c r="H629" s="40"/>
      <c r="I629" s="32"/>
      <c r="J629" s="32"/>
      <c r="K629" s="40"/>
      <c r="L629" s="40"/>
      <c r="M629" s="40"/>
      <c r="N629" s="40"/>
      <c r="O629" s="32"/>
    </row>
    <row r="630" spans="1:15" s="4" customFormat="1" x14ac:dyDescent="0.2">
      <c r="A630" s="3"/>
      <c r="B630" s="3"/>
      <c r="C630" s="3"/>
      <c r="D630" s="3"/>
      <c r="E630" s="3"/>
      <c r="F630" s="32"/>
      <c r="G630" s="40"/>
      <c r="H630" s="40"/>
      <c r="I630" s="32"/>
      <c r="J630" s="32"/>
      <c r="K630" s="40"/>
      <c r="L630" s="40"/>
      <c r="M630" s="40"/>
      <c r="N630" s="40"/>
      <c r="O630" s="32"/>
    </row>
    <row r="631" spans="1:15" s="4" customFormat="1" x14ac:dyDescent="0.2">
      <c r="A631" s="3"/>
      <c r="B631" s="3"/>
      <c r="C631" s="3"/>
      <c r="D631" s="3"/>
      <c r="E631" s="3"/>
      <c r="F631" s="32"/>
      <c r="G631" s="40"/>
      <c r="H631" s="40"/>
      <c r="I631" s="32"/>
      <c r="J631" s="32"/>
      <c r="K631" s="40"/>
      <c r="L631" s="40"/>
      <c r="M631" s="40"/>
      <c r="N631" s="40"/>
      <c r="O631" s="32"/>
    </row>
    <row r="632" spans="1:15" s="4" customFormat="1" x14ac:dyDescent="0.2">
      <c r="A632" s="3"/>
      <c r="B632" s="3"/>
      <c r="C632" s="3"/>
      <c r="D632" s="3"/>
      <c r="E632" s="3"/>
      <c r="F632" s="32"/>
      <c r="G632" s="40"/>
      <c r="H632" s="40"/>
      <c r="I632" s="32"/>
      <c r="J632" s="32"/>
      <c r="K632" s="40"/>
      <c r="L632" s="40"/>
      <c r="M632" s="40"/>
      <c r="N632" s="40"/>
      <c r="O632" s="32"/>
    </row>
    <row r="633" spans="1:15" s="4" customFormat="1" x14ac:dyDescent="0.2">
      <c r="A633" s="3"/>
      <c r="B633" s="3"/>
      <c r="C633" s="3"/>
      <c r="D633" s="3"/>
      <c r="E633" s="3"/>
      <c r="F633" s="32"/>
      <c r="G633" s="40"/>
      <c r="H633" s="40"/>
      <c r="I633" s="32"/>
      <c r="J633" s="32"/>
      <c r="K633" s="40"/>
      <c r="L633" s="40"/>
      <c r="M633" s="40"/>
      <c r="N633" s="40"/>
      <c r="O633" s="32"/>
    </row>
    <row r="634" spans="1:15" s="4" customFormat="1" x14ac:dyDescent="0.2">
      <c r="A634" s="3"/>
      <c r="B634" s="3"/>
      <c r="C634" s="3"/>
      <c r="D634" s="3"/>
      <c r="E634" s="3"/>
      <c r="F634" s="32"/>
      <c r="G634" s="40"/>
      <c r="H634" s="40"/>
      <c r="I634" s="32"/>
      <c r="J634" s="32"/>
      <c r="K634" s="40"/>
      <c r="L634" s="40"/>
      <c r="M634" s="40"/>
      <c r="N634" s="40"/>
      <c r="O634" s="32"/>
    </row>
    <row r="635" spans="1:15" s="4" customFormat="1" x14ac:dyDescent="0.2">
      <c r="A635" s="3"/>
      <c r="B635" s="3"/>
      <c r="C635" s="3"/>
      <c r="D635" s="3"/>
      <c r="E635" s="3"/>
      <c r="F635" s="32"/>
      <c r="G635" s="40"/>
      <c r="H635" s="40"/>
      <c r="I635" s="32"/>
      <c r="J635" s="32"/>
      <c r="K635" s="40"/>
      <c r="L635" s="40"/>
      <c r="M635" s="40"/>
      <c r="N635" s="40"/>
      <c r="O635" s="32"/>
    </row>
    <row r="636" spans="1:15" s="4" customFormat="1" x14ac:dyDescent="0.2">
      <c r="A636" s="3"/>
      <c r="B636" s="3"/>
      <c r="C636" s="3"/>
      <c r="D636" s="3"/>
      <c r="E636" s="3"/>
      <c r="F636" s="32"/>
      <c r="G636" s="40"/>
      <c r="H636" s="40"/>
      <c r="I636" s="32"/>
      <c r="J636" s="32"/>
      <c r="K636" s="40"/>
      <c r="L636" s="40"/>
      <c r="M636" s="40"/>
      <c r="N636" s="40"/>
      <c r="O636" s="32"/>
    </row>
    <row r="637" spans="1:15" s="4" customFormat="1" x14ac:dyDescent="0.2">
      <c r="A637" s="3"/>
      <c r="B637" s="3"/>
      <c r="C637" s="3"/>
      <c r="D637" s="3"/>
      <c r="E637" s="3"/>
      <c r="F637" s="32"/>
      <c r="G637" s="40"/>
      <c r="H637" s="40"/>
      <c r="I637" s="32"/>
      <c r="J637" s="32"/>
      <c r="K637" s="40"/>
      <c r="L637" s="40"/>
      <c r="M637" s="40"/>
      <c r="N637" s="40"/>
      <c r="O637" s="32"/>
    </row>
    <row r="638" spans="1:15" s="4" customFormat="1" x14ac:dyDescent="0.2">
      <c r="A638" s="3"/>
      <c r="B638" s="3"/>
      <c r="C638" s="3"/>
      <c r="D638" s="3"/>
      <c r="E638" s="3"/>
      <c r="F638" s="32"/>
      <c r="G638" s="40"/>
      <c r="H638" s="40"/>
      <c r="I638" s="32"/>
      <c r="J638" s="32"/>
      <c r="K638" s="40"/>
      <c r="L638" s="40"/>
      <c r="M638" s="40"/>
      <c r="N638" s="40"/>
      <c r="O638" s="32"/>
    </row>
    <row r="639" spans="1:15" s="4" customFormat="1" x14ac:dyDescent="0.2">
      <c r="A639" s="3"/>
      <c r="B639" s="3"/>
      <c r="C639" s="3"/>
      <c r="D639" s="3"/>
      <c r="E639" s="3"/>
      <c r="F639" s="32"/>
      <c r="G639" s="40"/>
      <c r="H639" s="40"/>
      <c r="I639" s="32"/>
      <c r="J639" s="32"/>
      <c r="K639" s="40"/>
      <c r="L639" s="40"/>
      <c r="M639" s="40"/>
      <c r="N639" s="40"/>
      <c r="O639" s="32"/>
    </row>
    <row r="640" spans="1:15" s="4" customFormat="1" x14ac:dyDescent="0.2">
      <c r="A640" s="3"/>
      <c r="B640" s="3"/>
      <c r="C640" s="3"/>
      <c r="D640" s="3"/>
      <c r="E640" s="3"/>
      <c r="F640" s="32"/>
      <c r="G640" s="40"/>
      <c r="H640" s="40"/>
      <c r="I640" s="32"/>
      <c r="J640" s="32"/>
      <c r="K640" s="40"/>
      <c r="L640" s="40"/>
      <c r="M640" s="40"/>
      <c r="N640" s="40"/>
      <c r="O640" s="32"/>
    </row>
    <row r="641" spans="1:15" s="4" customFormat="1" x14ac:dyDescent="0.2">
      <c r="A641" s="3"/>
      <c r="B641" s="3"/>
      <c r="C641" s="3"/>
      <c r="D641" s="3"/>
      <c r="E641" s="3"/>
      <c r="F641" s="32"/>
      <c r="G641" s="40"/>
      <c r="H641" s="40"/>
      <c r="I641" s="32"/>
      <c r="J641" s="32"/>
      <c r="K641" s="40"/>
      <c r="L641" s="40"/>
      <c r="M641" s="40"/>
      <c r="N641" s="40"/>
      <c r="O641" s="32"/>
    </row>
    <row r="642" spans="1:15" s="4" customFormat="1" x14ac:dyDescent="0.2">
      <c r="A642" s="3"/>
      <c r="B642" s="3"/>
      <c r="C642" s="3"/>
      <c r="D642" s="3"/>
      <c r="E642" s="3"/>
      <c r="F642" s="32"/>
      <c r="G642" s="40"/>
      <c r="H642" s="40"/>
      <c r="I642" s="32"/>
      <c r="J642" s="32"/>
      <c r="K642" s="40"/>
      <c r="L642" s="40"/>
      <c r="M642" s="40"/>
      <c r="N642" s="40"/>
      <c r="O642" s="32"/>
    </row>
    <row r="643" spans="1:15" s="4" customFormat="1" x14ac:dyDescent="0.2">
      <c r="A643" s="3"/>
      <c r="B643" s="3"/>
      <c r="C643" s="3"/>
      <c r="D643" s="3"/>
      <c r="E643" s="3"/>
      <c r="F643" s="32"/>
      <c r="G643" s="40"/>
      <c r="H643" s="40"/>
      <c r="I643" s="32"/>
      <c r="J643" s="32"/>
      <c r="K643" s="40"/>
      <c r="L643" s="40"/>
      <c r="M643" s="40"/>
      <c r="N643" s="40"/>
      <c r="O643" s="32"/>
    </row>
    <row r="644" spans="1:15" s="4" customFormat="1" x14ac:dyDescent="0.2">
      <c r="A644" s="3"/>
      <c r="B644" s="3"/>
      <c r="C644" s="3"/>
      <c r="D644" s="3"/>
      <c r="E644" s="3"/>
      <c r="F644" s="32"/>
      <c r="G644" s="40"/>
      <c r="H644" s="40"/>
      <c r="I644" s="32"/>
      <c r="J644" s="32"/>
      <c r="K644" s="40"/>
      <c r="L644" s="40"/>
      <c r="M644" s="40"/>
      <c r="N644" s="40"/>
      <c r="O644" s="32"/>
    </row>
    <row r="645" spans="1:15" s="4" customFormat="1" x14ac:dyDescent="0.2">
      <c r="A645" s="3"/>
      <c r="B645" s="3"/>
      <c r="C645" s="3"/>
      <c r="D645" s="3"/>
      <c r="E645" s="3"/>
      <c r="F645" s="32"/>
      <c r="G645" s="40"/>
      <c r="H645" s="40"/>
      <c r="I645" s="32"/>
      <c r="J645" s="32"/>
      <c r="K645" s="40"/>
      <c r="L645" s="40"/>
      <c r="M645" s="40"/>
      <c r="N645" s="40"/>
      <c r="O645" s="32"/>
    </row>
    <row r="646" spans="1:15" s="4" customFormat="1" x14ac:dyDescent="0.2">
      <c r="A646" s="3"/>
      <c r="B646" s="3"/>
      <c r="C646" s="3"/>
      <c r="D646" s="3"/>
      <c r="E646" s="3"/>
      <c r="F646" s="32"/>
      <c r="G646" s="40"/>
      <c r="H646" s="40"/>
      <c r="I646" s="32"/>
      <c r="J646" s="32"/>
      <c r="K646" s="40"/>
      <c r="L646" s="40"/>
      <c r="M646" s="40"/>
      <c r="N646" s="40"/>
      <c r="O646" s="32"/>
    </row>
    <row r="647" spans="1:15" s="4" customFormat="1" x14ac:dyDescent="0.2">
      <c r="A647" s="3"/>
      <c r="B647" s="3"/>
      <c r="C647" s="3"/>
      <c r="D647" s="3"/>
      <c r="E647" s="3"/>
      <c r="F647" s="32"/>
      <c r="G647" s="40"/>
      <c r="H647" s="40"/>
      <c r="I647" s="32"/>
      <c r="J647" s="32"/>
      <c r="K647" s="40"/>
      <c r="L647" s="40"/>
      <c r="M647" s="40"/>
      <c r="N647" s="40"/>
      <c r="O647" s="32"/>
    </row>
    <row r="648" spans="1:15" s="4" customFormat="1" x14ac:dyDescent="0.2">
      <c r="A648" s="3"/>
      <c r="B648" s="3"/>
      <c r="C648" s="3"/>
      <c r="D648" s="3"/>
      <c r="E648" s="3"/>
      <c r="F648" s="32"/>
      <c r="G648" s="40"/>
      <c r="H648" s="40"/>
      <c r="I648" s="32"/>
      <c r="J648" s="32"/>
      <c r="K648" s="40"/>
      <c r="L648" s="40"/>
      <c r="M648" s="40"/>
      <c r="N648" s="40"/>
      <c r="O648" s="32"/>
    </row>
    <row r="649" spans="1:15" s="4" customFormat="1" x14ac:dyDescent="0.2">
      <c r="A649" s="3"/>
      <c r="B649" s="3"/>
      <c r="C649" s="3"/>
      <c r="D649" s="3"/>
      <c r="E649" s="3"/>
      <c r="F649" s="32"/>
      <c r="G649" s="40"/>
      <c r="H649" s="40"/>
      <c r="I649" s="32"/>
      <c r="J649" s="32"/>
      <c r="K649" s="40"/>
      <c r="L649" s="40"/>
      <c r="M649" s="40"/>
      <c r="N649" s="40"/>
      <c r="O649" s="32"/>
    </row>
    <row r="650" spans="1:15" s="4" customFormat="1" x14ac:dyDescent="0.2">
      <c r="A650" s="3"/>
      <c r="B650" s="3"/>
      <c r="C650" s="3"/>
      <c r="D650" s="3"/>
      <c r="E650" s="3"/>
      <c r="F650" s="32"/>
      <c r="G650" s="40"/>
      <c r="H650" s="40"/>
      <c r="I650" s="32"/>
      <c r="J650" s="32"/>
      <c r="K650" s="40"/>
      <c r="L650" s="40"/>
      <c r="M650" s="40"/>
      <c r="N650" s="40"/>
      <c r="O650" s="32"/>
    </row>
    <row r="651" spans="1:15" s="4" customFormat="1" x14ac:dyDescent="0.2">
      <c r="A651" s="3"/>
      <c r="B651" s="3"/>
      <c r="C651" s="3"/>
      <c r="D651" s="3"/>
      <c r="E651" s="3"/>
      <c r="F651" s="32"/>
      <c r="G651" s="40"/>
      <c r="H651" s="40"/>
      <c r="I651" s="32"/>
      <c r="J651" s="32"/>
      <c r="K651" s="40"/>
      <c r="L651" s="40"/>
      <c r="M651" s="40"/>
      <c r="N651" s="40"/>
      <c r="O651" s="32"/>
    </row>
    <row r="652" spans="1:15" s="4" customFormat="1" x14ac:dyDescent="0.2">
      <c r="A652" s="3"/>
      <c r="B652" s="3"/>
      <c r="C652" s="3"/>
      <c r="D652" s="3"/>
      <c r="E652" s="3"/>
      <c r="F652" s="32"/>
      <c r="G652" s="40"/>
      <c r="H652" s="40"/>
      <c r="I652" s="32"/>
      <c r="J652" s="32"/>
      <c r="K652" s="40"/>
      <c r="L652" s="40"/>
      <c r="M652" s="40"/>
      <c r="N652" s="40"/>
      <c r="O652" s="32"/>
    </row>
    <row r="653" spans="1:15" s="4" customFormat="1" x14ac:dyDescent="0.2">
      <c r="A653" s="3"/>
      <c r="B653" s="3"/>
      <c r="C653" s="3"/>
      <c r="D653" s="3"/>
      <c r="E653" s="3"/>
      <c r="F653" s="32"/>
      <c r="G653" s="40"/>
      <c r="H653" s="40"/>
      <c r="I653" s="32"/>
      <c r="J653" s="32"/>
      <c r="K653" s="40"/>
      <c r="L653" s="40"/>
      <c r="M653" s="40"/>
      <c r="N653" s="40"/>
      <c r="O653" s="32"/>
    </row>
    <row r="654" spans="1:15" s="4" customFormat="1" x14ac:dyDescent="0.2">
      <c r="A654" s="3"/>
      <c r="B654" s="3"/>
      <c r="C654" s="3"/>
      <c r="D654" s="3"/>
      <c r="E654" s="3"/>
      <c r="F654" s="32"/>
      <c r="G654" s="40"/>
      <c r="H654" s="40"/>
      <c r="I654" s="32"/>
      <c r="J654" s="32"/>
      <c r="K654" s="40"/>
      <c r="L654" s="40"/>
      <c r="M654" s="40"/>
      <c r="N654" s="40"/>
      <c r="O654" s="32"/>
    </row>
    <row r="655" spans="1:15" s="4" customFormat="1" x14ac:dyDescent="0.2">
      <c r="A655" s="3"/>
      <c r="B655" s="3"/>
      <c r="C655" s="3"/>
      <c r="D655" s="3"/>
      <c r="E655" s="3"/>
      <c r="F655" s="32"/>
      <c r="G655" s="40"/>
      <c r="H655" s="40"/>
      <c r="I655" s="32"/>
      <c r="J655" s="32"/>
      <c r="K655" s="40"/>
      <c r="L655" s="40"/>
      <c r="M655" s="40"/>
      <c r="N655" s="40"/>
      <c r="O655" s="32"/>
    </row>
    <row r="656" spans="1:15" s="4" customFormat="1" x14ac:dyDescent="0.2">
      <c r="A656" s="3"/>
      <c r="B656" s="3"/>
      <c r="C656" s="3"/>
      <c r="D656" s="3"/>
      <c r="E656" s="3"/>
      <c r="F656" s="32"/>
      <c r="G656" s="40"/>
      <c r="H656" s="40"/>
      <c r="I656" s="32"/>
      <c r="J656" s="32"/>
      <c r="K656" s="40"/>
      <c r="L656" s="40"/>
      <c r="M656" s="40"/>
      <c r="N656" s="40"/>
      <c r="O656" s="32"/>
    </row>
    <row r="657" spans="1:15" s="4" customFormat="1" x14ac:dyDescent="0.2">
      <c r="A657" s="3"/>
      <c r="B657" s="3"/>
      <c r="C657" s="3"/>
      <c r="D657" s="3"/>
      <c r="E657" s="3"/>
      <c r="F657" s="32"/>
      <c r="G657" s="40"/>
      <c r="H657" s="40"/>
      <c r="I657" s="32"/>
      <c r="J657" s="32"/>
      <c r="K657" s="40"/>
      <c r="L657" s="40"/>
      <c r="M657" s="40"/>
      <c r="N657" s="40"/>
      <c r="O657" s="32"/>
    </row>
    <row r="658" spans="1:15" s="4" customFormat="1" x14ac:dyDescent="0.2">
      <c r="A658" s="3"/>
      <c r="B658" s="3"/>
      <c r="C658" s="3"/>
      <c r="D658" s="3"/>
      <c r="E658" s="3"/>
      <c r="F658" s="32"/>
      <c r="G658" s="40"/>
      <c r="H658" s="40"/>
      <c r="I658" s="32"/>
      <c r="J658" s="32"/>
      <c r="K658" s="40"/>
      <c r="L658" s="40"/>
      <c r="M658" s="40"/>
      <c r="N658" s="40"/>
      <c r="O658" s="32"/>
    </row>
    <row r="659" spans="1:15" s="4" customFormat="1" x14ac:dyDescent="0.2">
      <c r="A659" s="3"/>
      <c r="B659" s="3"/>
      <c r="C659" s="3"/>
      <c r="D659" s="3"/>
      <c r="E659" s="3"/>
      <c r="F659" s="32"/>
      <c r="G659" s="40"/>
      <c r="H659" s="40"/>
      <c r="I659" s="32"/>
      <c r="J659" s="32"/>
      <c r="K659" s="40"/>
      <c r="L659" s="40"/>
      <c r="M659" s="40"/>
      <c r="N659" s="40"/>
      <c r="O659" s="32"/>
    </row>
    <row r="660" spans="1:15" s="4" customFormat="1" x14ac:dyDescent="0.2">
      <c r="A660" s="3"/>
      <c r="B660" s="3"/>
      <c r="C660" s="3"/>
      <c r="D660" s="3"/>
      <c r="E660" s="3"/>
      <c r="F660" s="32"/>
      <c r="G660" s="40"/>
      <c r="H660" s="40"/>
      <c r="I660" s="32"/>
      <c r="J660" s="32"/>
      <c r="K660" s="40"/>
      <c r="L660" s="40"/>
      <c r="M660" s="40"/>
      <c r="N660" s="40"/>
      <c r="O660" s="32"/>
    </row>
    <row r="661" spans="1:15" s="4" customFormat="1" x14ac:dyDescent="0.2">
      <c r="A661" s="3"/>
      <c r="B661" s="3"/>
      <c r="C661" s="3"/>
      <c r="D661" s="3"/>
      <c r="E661" s="3"/>
      <c r="F661" s="32"/>
      <c r="G661" s="40"/>
      <c r="H661" s="40"/>
      <c r="I661" s="32"/>
      <c r="J661" s="32"/>
      <c r="K661" s="40"/>
      <c r="L661" s="40"/>
      <c r="M661" s="40"/>
      <c r="N661" s="40"/>
      <c r="O661" s="32"/>
    </row>
    <row r="662" spans="1:15" s="4" customFormat="1" x14ac:dyDescent="0.2">
      <c r="A662" s="3"/>
      <c r="B662" s="3"/>
      <c r="C662" s="3"/>
      <c r="D662" s="3"/>
      <c r="E662" s="3"/>
      <c r="F662" s="32"/>
      <c r="G662" s="40"/>
      <c r="H662" s="40"/>
      <c r="I662" s="32"/>
      <c r="J662" s="32"/>
      <c r="K662" s="40"/>
      <c r="L662" s="40"/>
      <c r="M662" s="40"/>
      <c r="N662" s="40"/>
      <c r="O662" s="32"/>
    </row>
    <row r="663" spans="1:15" s="4" customFormat="1" x14ac:dyDescent="0.2">
      <c r="A663" s="3"/>
      <c r="B663" s="3"/>
      <c r="C663" s="3"/>
      <c r="D663" s="3"/>
      <c r="E663" s="3"/>
      <c r="F663" s="32"/>
      <c r="G663" s="40"/>
      <c r="H663" s="40"/>
      <c r="I663" s="32"/>
      <c r="J663" s="32"/>
      <c r="K663" s="40"/>
      <c r="L663" s="40"/>
      <c r="M663" s="40"/>
      <c r="N663" s="40"/>
      <c r="O663" s="32"/>
    </row>
    <row r="664" spans="1:15" s="4" customFormat="1" x14ac:dyDescent="0.2">
      <c r="A664" s="3"/>
      <c r="B664" s="3"/>
      <c r="C664" s="3"/>
      <c r="D664" s="3"/>
      <c r="E664" s="3"/>
      <c r="F664" s="32"/>
      <c r="G664" s="40"/>
      <c r="H664" s="40"/>
      <c r="I664" s="32"/>
      <c r="J664" s="32"/>
      <c r="K664" s="40"/>
      <c r="L664" s="40"/>
      <c r="M664" s="40"/>
      <c r="N664" s="40"/>
      <c r="O664" s="32"/>
    </row>
    <row r="665" spans="1:15" s="4" customFormat="1" x14ac:dyDescent="0.2">
      <c r="A665" s="3"/>
      <c r="B665" s="3"/>
      <c r="C665" s="3"/>
      <c r="D665" s="3"/>
      <c r="E665" s="3"/>
      <c r="F665" s="32"/>
      <c r="G665" s="40"/>
      <c r="H665" s="40"/>
      <c r="I665" s="32"/>
      <c r="J665" s="32"/>
      <c r="K665" s="40"/>
      <c r="L665" s="40"/>
      <c r="M665" s="40"/>
      <c r="N665" s="40"/>
      <c r="O665" s="32"/>
    </row>
    <row r="666" spans="1:15" s="4" customFormat="1" x14ac:dyDescent="0.2">
      <c r="A666" s="3"/>
      <c r="B666" s="3"/>
      <c r="C666" s="3"/>
      <c r="D666" s="3"/>
      <c r="E666" s="3"/>
      <c r="F666" s="32"/>
      <c r="G666" s="40"/>
      <c r="H666" s="40"/>
      <c r="I666" s="32"/>
      <c r="J666" s="32"/>
      <c r="K666" s="40"/>
      <c r="L666" s="40"/>
      <c r="M666" s="40"/>
      <c r="N666" s="40"/>
      <c r="O666" s="32"/>
    </row>
    <row r="667" spans="1:15" s="4" customFormat="1" x14ac:dyDescent="0.2">
      <c r="A667" s="3"/>
      <c r="B667" s="3"/>
      <c r="C667" s="3"/>
      <c r="D667" s="3"/>
      <c r="E667" s="3"/>
      <c r="F667" s="32"/>
      <c r="G667" s="40"/>
      <c r="H667" s="40"/>
      <c r="I667" s="32"/>
      <c r="J667" s="32"/>
      <c r="K667" s="40"/>
      <c r="L667" s="40"/>
      <c r="M667" s="40"/>
      <c r="N667" s="40"/>
      <c r="O667" s="32"/>
    </row>
    <row r="668" spans="1:15" s="4" customFormat="1" x14ac:dyDescent="0.2">
      <c r="A668" s="3"/>
      <c r="B668" s="3"/>
      <c r="C668" s="3"/>
      <c r="D668" s="3"/>
      <c r="E668" s="3"/>
      <c r="F668" s="32"/>
      <c r="G668" s="40"/>
      <c r="H668" s="40"/>
      <c r="I668" s="32"/>
      <c r="J668" s="32"/>
      <c r="K668" s="40"/>
      <c r="L668" s="40"/>
      <c r="M668" s="40"/>
      <c r="N668" s="40"/>
      <c r="O668" s="32"/>
    </row>
    <row r="669" spans="1:15" s="4" customFormat="1" x14ac:dyDescent="0.2">
      <c r="A669" s="3"/>
      <c r="B669" s="3"/>
      <c r="C669" s="3"/>
      <c r="D669" s="3"/>
      <c r="E669" s="3"/>
      <c r="F669" s="32"/>
      <c r="G669" s="40"/>
      <c r="H669" s="40"/>
      <c r="I669" s="32"/>
      <c r="J669" s="32"/>
      <c r="K669" s="40"/>
      <c r="L669" s="40"/>
      <c r="M669" s="40"/>
      <c r="N669" s="40"/>
      <c r="O669" s="32"/>
    </row>
    <row r="670" spans="1:15" s="4" customFormat="1" x14ac:dyDescent="0.2">
      <c r="A670" s="3"/>
      <c r="B670" s="3"/>
      <c r="C670" s="3"/>
      <c r="D670" s="3"/>
      <c r="E670" s="3"/>
      <c r="F670" s="32"/>
      <c r="G670" s="40"/>
      <c r="H670" s="40"/>
      <c r="I670" s="32"/>
      <c r="J670" s="32"/>
      <c r="K670" s="40"/>
      <c r="L670" s="40"/>
      <c r="M670" s="40"/>
      <c r="N670" s="40"/>
      <c r="O670" s="32"/>
    </row>
    <row r="671" spans="1:15" s="4" customFormat="1" x14ac:dyDescent="0.2">
      <c r="A671" s="3"/>
      <c r="B671" s="3"/>
      <c r="C671" s="3"/>
      <c r="D671" s="3"/>
      <c r="E671" s="3"/>
      <c r="F671" s="32"/>
      <c r="G671" s="40"/>
      <c r="H671" s="40"/>
      <c r="I671" s="32"/>
      <c r="J671" s="32"/>
      <c r="K671" s="40"/>
      <c r="L671" s="40"/>
      <c r="M671" s="40"/>
      <c r="N671" s="40"/>
      <c r="O671" s="32"/>
    </row>
    <row r="672" spans="1:15" s="4" customFormat="1" x14ac:dyDescent="0.2">
      <c r="A672" s="3"/>
      <c r="B672" s="3"/>
      <c r="C672" s="3"/>
      <c r="D672" s="3"/>
      <c r="E672" s="3"/>
      <c r="F672" s="32"/>
      <c r="G672" s="40"/>
      <c r="H672" s="40"/>
      <c r="I672" s="32"/>
      <c r="J672" s="32"/>
      <c r="K672" s="40"/>
      <c r="L672" s="40"/>
      <c r="M672" s="40"/>
      <c r="N672" s="40"/>
      <c r="O672" s="32"/>
    </row>
    <row r="673" spans="1:15" s="4" customFormat="1" x14ac:dyDescent="0.2">
      <c r="A673" s="3"/>
      <c r="B673" s="3"/>
      <c r="C673" s="3"/>
      <c r="D673" s="3"/>
      <c r="E673" s="3"/>
      <c r="F673" s="32"/>
      <c r="G673" s="40"/>
      <c r="H673" s="40"/>
      <c r="I673" s="32"/>
      <c r="J673" s="32"/>
      <c r="K673" s="40"/>
      <c r="L673" s="40"/>
      <c r="M673" s="40"/>
      <c r="N673" s="40"/>
      <c r="O673" s="32"/>
    </row>
    <row r="674" spans="1:15" s="4" customFormat="1" x14ac:dyDescent="0.2">
      <c r="A674" s="3"/>
      <c r="B674" s="3"/>
      <c r="C674" s="3"/>
      <c r="D674" s="3"/>
      <c r="E674" s="3"/>
      <c r="F674" s="32"/>
      <c r="G674" s="40"/>
      <c r="H674" s="40"/>
      <c r="I674" s="32"/>
      <c r="J674" s="32"/>
      <c r="K674" s="40"/>
      <c r="L674" s="40"/>
      <c r="M674" s="40"/>
      <c r="N674" s="40"/>
      <c r="O674" s="32"/>
    </row>
    <row r="675" spans="1:15" s="4" customFormat="1" x14ac:dyDescent="0.2">
      <c r="A675" s="3"/>
      <c r="B675" s="3"/>
      <c r="C675" s="3"/>
      <c r="D675" s="3"/>
      <c r="E675" s="3"/>
      <c r="F675" s="32"/>
      <c r="G675" s="40"/>
      <c r="H675" s="40"/>
      <c r="I675" s="32"/>
      <c r="J675" s="32"/>
      <c r="K675" s="40"/>
      <c r="L675" s="40"/>
      <c r="M675" s="40"/>
      <c r="N675" s="40"/>
      <c r="O675" s="32"/>
    </row>
    <row r="676" spans="1:15" s="4" customFormat="1" x14ac:dyDescent="0.2">
      <c r="A676" s="3"/>
      <c r="B676" s="3"/>
      <c r="C676" s="3"/>
      <c r="D676" s="3"/>
      <c r="E676" s="3"/>
      <c r="F676" s="32"/>
      <c r="G676" s="40"/>
      <c r="H676" s="40"/>
      <c r="I676" s="32"/>
      <c r="J676" s="32"/>
      <c r="K676" s="40"/>
      <c r="L676" s="40"/>
      <c r="M676" s="40"/>
      <c r="N676" s="40"/>
      <c r="O676" s="32"/>
    </row>
    <row r="677" spans="1:15" s="4" customFormat="1" x14ac:dyDescent="0.2">
      <c r="A677" s="3"/>
      <c r="B677" s="3"/>
      <c r="C677" s="3"/>
      <c r="D677" s="3"/>
      <c r="E677" s="3"/>
      <c r="F677" s="32"/>
      <c r="G677" s="40"/>
      <c r="H677" s="40"/>
      <c r="I677" s="32"/>
      <c r="J677" s="32"/>
      <c r="K677" s="40"/>
      <c r="L677" s="40"/>
      <c r="M677" s="40"/>
      <c r="N677" s="40"/>
      <c r="O677" s="32"/>
    </row>
    <row r="678" spans="1:15" s="4" customFormat="1" x14ac:dyDescent="0.2">
      <c r="A678" s="3"/>
      <c r="B678" s="3"/>
      <c r="C678" s="3"/>
      <c r="D678" s="3"/>
      <c r="E678" s="3"/>
      <c r="F678" s="32"/>
      <c r="G678" s="40"/>
      <c r="H678" s="40"/>
      <c r="I678" s="32"/>
      <c r="J678" s="32"/>
      <c r="K678" s="40"/>
      <c r="L678" s="40"/>
      <c r="M678" s="40"/>
      <c r="N678" s="40"/>
      <c r="O678" s="32"/>
    </row>
    <row r="679" spans="1:15" s="4" customFormat="1" x14ac:dyDescent="0.2">
      <c r="A679" s="3"/>
      <c r="B679" s="3"/>
      <c r="C679" s="3"/>
      <c r="D679" s="3"/>
      <c r="E679" s="3"/>
      <c r="F679" s="32"/>
      <c r="G679" s="40"/>
      <c r="H679" s="40"/>
      <c r="I679" s="32"/>
      <c r="J679" s="32"/>
      <c r="K679" s="40"/>
      <c r="L679" s="40"/>
      <c r="M679" s="40"/>
      <c r="N679" s="40"/>
      <c r="O679" s="32"/>
    </row>
    <row r="680" spans="1:15" s="4" customFormat="1" x14ac:dyDescent="0.2">
      <c r="A680" s="3"/>
      <c r="B680" s="3"/>
      <c r="C680" s="3"/>
      <c r="D680" s="3"/>
      <c r="E680" s="3"/>
      <c r="F680" s="32"/>
      <c r="G680" s="40"/>
      <c r="H680" s="40"/>
      <c r="I680" s="32"/>
      <c r="J680" s="32"/>
      <c r="K680" s="40"/>
      <c r="L680" s="40"/>
      <c r="M680" s="40"/>
      <c r="N680" s="40"/>
      <c r="O680" s="32"/>
    </row>
    <row r="681" spans="1:15" s="4" customFormat="1" x14ac:dyDescent="0.2">
      <c r="A681" s="3"/>
      <c r="B681" s="3"/>
      <c r="C681" s="3"/>
      <c r="D681" s="3"/>
      <c r="E681" s="3"/>
      <c r="F681" s="32"/>
      <c r="G681" s="40"/>
      <c r="H681" s="40"/>
      <c r="I681" s="32"/>
      <c r="J681" s="32"/>
      <c r="K681" s="40"/>
      <c r="L681" s="40"/>
      <c r="M681" s="40"/>
      <c r="N681" s="40"/>
      <c r="O681" s="32"/>
    </row>
    <row r="682" spans="1:15" s="4" customFormat="1" x14ac:dyDescent="0.2">
      <c r="A682" s="3"/>
      <c r="B682" s="3"/>
      <c r="C682" s="3"/>
      <c r="D682" s="3"/>
      <c r="E682" s="3"/>
      <c r="F682" s="32"/>
      <c r="G682" s="40"/>
      <c r="H682" s="40"/>
      <c r="I682" s="32"/>
      <c r="J682" s="32"/>
      <c r="K682" s="40"/>
      <c r="L682" s="40"/>
      <c r="M682" s="40"/>
      <c r="N682" s="40"/>
      <c r="O682" s="32"/>
    </row>
    <row r="683" spans="1:15" s="4" customFormat="1" x14ac:dyDescent="0.2">
      <c r="A683" s="3"/>
      <c r="B683" s="3"/>
      <c r="C683" s="3"/>
      <c r="D683" s="3"/>
      <c r="E683" s="3"/>
      <c r="F683" s="32"/>
      <c r="G683" s="40"/>
      <c r="H683" s="40"/>
      <c r="I683" s="32"/>
      <c r="J683" s="32"/>
      <c r="K683" s="40"/>
      <c r="L683" s="40"/>
      <c r="M683" s="40"/>
      <c r="N683" s="40"/>
      <c r="O683" s="32"/>
    </row>
    <row r="684" spans="1:15" s="4" customFormat="1" x14ac:dyDescent="0.2">
      <c r="A684" s="3"/>
      <c r="B684" s="3"/>
      <c r="C684" s="3"/>
      <c r="D684" s="3"/>
      <c r="E684" s="3"/>
      <c r="F684" s="32"/>
      <c r="G684" s="40"/>
      <c r="H684" s="40"/>
      <c r="I684" s="32"/>
      <c r="J684" s="32"/>
      <c r="K684" s="40"/>
      <c r="L684" s="40"/>
      <c r="M684" s="40"/>
      <c r="N684" s="40"/>
      <c r="O684" s="32"/>
    </row>
    <row r="685" spans="1:15" s="4" customFormat="1" x14ac:dyDescent="0.2">
      <c r="A685" s="3"/>
      <c r="B685" s="3"/>
      <c r="C685" s="3"/>
      <c r="D685" s="3"/>
      <c r="E685" s="3"/>
      <c r="F685" s="32"/>
      <c r="G685" s="40"/>
      <c r="H685" s="40"/>
      <c r="I685" s="32"/>
      <c r="J685" s="32"/>
      <c r="K685" s="40"/>
      <c r="L685" s="40"/>
      <c r="M685" s="40"/>
      <c r="N685" s="40"/>
      <c r="O685" s="32"/>
    </row>
    <row r="686" spans="1:15" s="4" customFormat="1" x14ac:dyDescent="0.2">
      <c r="A686" s="3"/>
      <c r="B686" s="3"/>
      <c r="C686" s="3"/>
      <c r="D686" s="3"/>
      <c r="E686" s="3"/>
      <c r="F686" s="32"/>
      <c r="G686" s="40"/>
      <c r="H686" s="40"/>
      <c r="I686" s="32"/>
      <c r="J686" s="32"/>
      <c r="K686" s="40"/>
      <c r="L686" s="40"/>
      <c r="M686" s="40"/>
      <c r="N686" s="40"/>
      <c r="O686" s="32"/>
    </row>
    <row r="687" spans="1:15" s="4" customFormat="1" x14ac:dyDescent="0.2">
      <c r="A687" s="3"/>
      <c r="B687" s="3"/>
      <c r="C687" s="3"/>
      <c r="D687" s="3"/>
      <c r="E687" s="3"/>
      <c r="F687" s="32"/>
      <c r="G687" s="40"/>
      <c r="H687" s="40"/>
      <c r="I687" s="32"/>
      <c r="J687" s="32"/>
      <c r="K687" s="40"/>
      <c r="L687" s="40"/>
      <c r="M687" s="40"/>
      <c r="N687" s="40"/>
      <c r="O687" s="32"/>
    </row>
    <row r="688" spans="1:15" s="4" customFormat="1" x14ac:dyDescent="0.2">
      <c r="A688" s="3"/>
      <c r="B688" s="3"/>
      <c r="C688" s="3"/>
      <c r="D688" s="3"/>
      <c r="E688" s="3"/>
      <c r="F688" s="32"/>
      <c r="G688" s="40"/>
      <c r="H688" s="40"/>
      <c r="I688" s="32"/>
      <c r="J688" s="32"/>
      <c r="K688" s="40"/>
      <c r="L688" s="40"/>
      <c r="M688" s="40"/>
      <c r="N688" s="40"/>
      <c r="O688" s="32"/>
    </row>
    <row r="689" spans="1:15" s="4" customFormat="1" x14ac:dyDescent="0.2">
      <c r="A689" s="3"/>
      <c r="B689" s="3"/>
      <c r="C689" s="3"/>
      <c r="D689" s="3"/>
      <c r="E689" s="3"/>
      <c r="F689" s="32"/>
      <c r="G689" s="40"/>
      <c r="H689" s="40"/>
      <c r="I689" s="32"/>
      <c r="J689" s="32"/>
      <c r="K689" s="40"/>
      <c r="L689" s="40"/>
      <c r="M689" s="40"/>
      <c r="N689" s="40"/>
      <c r="O689" s="32"/>
    </row>
    <row r="690" spans="1:15" s="4" customFormat="1" x14ac:dyDescent="0.2">
      <c r="A690" s="3"/>
      <c r="B690" s="3"/>
      <c r="C690" s="3"/>
      <c r="D690" s="3"/>
      <c r="E690" s="3"/>
      <c r="F690" s="32"/>
      <c r="G690" s="40"/>
      <c r="H690" s="40"/>
      <c r="I690" s="32"/>
      <c r="J690" s="32"/>
      <c r="K690" s="40"/>
      <c r="L690" s="40"/>
      <c r="M690" s="40"/>
      <c r="N690" s="40"/>
      <c r="O690" s="32"/>
    </row>
    <row r="691" spans="1:15" s="4" customFormat="1" x14ac:dyDescent="0.2">
      <c r="A691" s="3"/>
      <c r="B691" s="3"/>
      <c r="C691" s="3"/>
      <c r="D691" s="3"/>
      <c r="E691" s="3"/>
      <c r="F691" s="32"/>
      <c r="G691" s="40"/>
      <c r="H691" s="40"/>
      <c r="I691" s="32"/>
      <c r="J691" s="32"/>
      <c r="K691" s="40"/>
      <c r="L691" s="40"/>
      <c r="M691" s="40"/>
      <c r="N691" s="40"/>
      <c r="O691" s="32"/>
    </row>
    <row r="692" spans="1:15" s="4" customFormat="1" x14ac:dyDescent="0.2">
      <c r="A692" s="3"/>
      <c r="B692" s="3"/>
      <c r="C692" s="3"/>
      <c r="D692" s="3"/>
      <c r="E692" s="3"/>
      <c r="F692" s="32"/>
      <c r="G692" s="40"/>
      <c r="H692" s="40"/>
      <c r="I692" s="32"/>
      <c r="J692" s="32"/>
      <c r="K692" s="40"/>
      <c r="L692" s="40"/>
      <c r="M692" s="40"/>
      <c r="N692" s="40"/>
      <c r="O692" s="32"/>
    </row>
    <row r="693" spans="1:15" s="4" customFormat="1" x14ac:dyDescent="0.2">
      <c r="A693" s="3"/>
      <c r="B693" s="3"/>
      <c r="C693" s="3"/>
      <c r="D693" s="3"/>
      <c r="E693" s="3"/>
      <c r="F693" s="32"/>
      <c r="G693" s="40"/>
      <c r="H693" s="40"/>
      <c r="I693" s="32"/>
      <c r="J693" s="32"/>
      <c r="K693" s="40"/>
      <c r="L693" s="40"/>
      <c r="M693" s="40"/>
      <c r="N693" s="40"/>
      <c r="O693" s="32"/>
    </row>
    <row r="694" spans="1:15" s="4" customFormat="1" x14ac:dyDescent="0.2">
      <c r="A694" s="3"/>
      <c r="B694" s="3"/>
      <c r="C694" s="3"/>
      <c r="D694" s="3"/>
      <c r="E694" s="3"/>
      <c r="F694" s="32"/>
      <c r="G694" s="40"/>
      <c r="H694" s="40"/>
      <c r="I694" s="32"/>
      <c r="J694" s="32"/>
      <c r="K694" s="40"/>
      <c r="L694" s="40"/>
      <c r="M694" s="40"/>
      <c r="N694" s="40"/>
      <c r="O694" s="32"/>
    </row>
    <row r="695" spans="1:15" s="4" customFormat="1" x14ac:dyDescent="0.2">
      <c r="A695" s="3"/>
      <c r="B695" s="3"/>
      <c r="C695" s="3"/>
      <c r="D695" s="3"/>
      <c r="E695" s="3"/>
      <c r="F695" s="32"/>
      <c r="G695" s="40"/>
      <c r="H695" s="40"/>
      <c r="I695" s="32"/>
      <c r="J695" s="32"/>
      <c r="K695" s="40"/>
      <c r="L695" s="40"/>
      <c r="M695" s="40"/>
      <c r="N695" s="40"/>
      <c r="O695" s="32"/>
    </row>
    <row r="696" spans="1:15" s="4" customFormat="1" x14ac:dyDescent="0.2">
      <c r="A696" s="3"/>
      <c r="B696" s="3"/>
      <c r="C696" s="3"/>
      <c r="D696" s="3"/>
      <c r="E696" s="3"/>
      <c r="F696" s="32"/>
      <c r="G696" s="40"/>
      <c r="H696" s="40"/>
      <c r="I696" s="32"/>
      <c r="J696" s="32"/>
      <c r="K696" s="40"/>
      <c r="L696" s="40"/>
      <c r="M696" s="40"/>
      <c r="N696" s="40"/>
      <c r="O696" s="32"/>
    </row>
    <row r="697" spans="1:15" s="4" customFormat="1" x14ac:dyDescent="0.2">
      <c r="A697" s="3"/>
      <c r="B697" s="3"/>
      <c r="C697" s="3"/>
      <c r="D697" s="3"/>
      <c r="E697" s="3"/>
      <c r="F697" s="32"/>
      <c r="G697" s="40"/>
      <c r="H697" s="40"/>
      <c r="I697" s="32"/>
      <c r="J697" s="32"/>
      <c r="K697" s="40"/>
      <c r="L697" s="40"/>
      <c r="M697" s="40"/>
      <c r="N697" s="40"/>
      <c r="O697" s="32"/>
    </row>
    <row r="698" spans="1:15" s="4" customFormat="1" x14ac:dyDescent="0.2">
      <c r="A698" s="3"/>
      <c r="B698" s="3"/>
      <c r="C698" s="3"/>
      <c r="D698" s="3"/>
      <c r="E698" s="3"/>
      <c r="F698" s="32"/>
      <c r="G698" s="40"/>
      <c r="H698" s="40"/>
      <c r="I698" s="32"/>
      <c r="J698" s="32"/>
      <c r="K698" s="40"/>
      <c r="L698" s="40"/>
      <c r="M698" s="40"/>
      <c r="N698" s="40"/>
      <c r="O698" s="32"/>
    </row>
    <row r="699" spans="1:15" s="4" customFormat="1" x14ac:dyDescent="0.2">
      <c r="A699" s="3"/>
      <c r="B699" s="3"/>
      <c r="C699" s="3"/>
      <c r="D699" s="3"/>
      <c r="E699" s="3"/>
      <c r="F699" s="32"/>
      <c r="G699" s="40"/>
      <c r="H699" s="40"/>
      <c r="I699" s="32"/>
      <c r="J699" s="32"/>
      <c r="K699" s="40"/>
      <c r="L699" s="40"/>
      <c r="M699" s="40"/>
      <c r="N699" s="40"/>
      <c r="O699" s="32"/>
    </row>
    <row r="700" spans="1:15" s="4" customFormat="1" x14ac:dyDescent="0.2">
      <c r="A700" s="3"/>
      <c r="B700" s="3"/>
      <c r="C700" s="3"/>
      <c r="D700" s="3"/>
      <c r="E700" s="3"/>
      <c r="F700" s="32"/>
      <c r="G700" s="40"/>
      <c r="H700" s="40"/>
      <c r="I700" s="32"/>
      <c r="J700" s="32"/>
      <c r="K700" s="40"/>
      <c r="L700" s="40"/>
      <c r="M700" s="40"/>
      <c r="N700" s="40"/>
      <c r="O700" s="32"/>
    </row>
    <row r="701" spans="1:15" s="4" customFormat="1" x14ac:dyDescent="0.2">
      <c r="A701" s="3"/>
      <c r="B701" s="3"/>
      <c r="C701" s="3"/>
      <c r="D701" s="3"/>
      <c r="E701" s="3"/>
      <c r="F701" s="32"/>
      <c r="G701" s="40"/>
      <c r="H701" s="40"/>
      <c r="I701" s="32"/>
      <c r="J701" s="32"/>
      <c r="K701" s="40"/>
      <c r="L701" s="40"/>
      <c r="M701" s="40"/>
      <c r="N701" s="40"/>
      <c r="O701" s="32"/>
    </row>
    <row r="702" spans="1:15" s="4" customFormat="1" x14ac:dyDescent="0.2">
      <c r="A702" s="3"/>
      <c r="B702" s="3"/>
      <c r="C702" s="3"/>
      <c r="D702" s="3"/>
      <c r="E702" s="3"/>
      <c r="F702" s="32"/>
      <c r="G702" s="40"/>
      <c r="H702" s="40"/>
      <c r="I702" s="32"/>
      <c r="J702" s="32"/>
      <c r="K702" s="40"/>
      <c r="L702" s="40"/>
      <c r="M702" s="40"/>
      <c r="N702" s="40"/>
      <c r="O702" s="32"/>
    </row>
    <row r="703" spans="1:15" s="4" customFormat="1" x14ac:dyDescent="0.2">
      <c r="A703" s="3"/>
      <c r="B703" s="3"/>
      <c r="C703" s="3"/>
      <c r="D703" s="3"/>
      <c r="E703" s="3"/>
      <c r="F703" s="32"/>
      <c r="G703" s="40"/>
      <c r="H703" s="40"/>
      <c r="I703" s="32"/>
      <c r="J703" s="32"/>
      <c r="K703" s="40"/>
      <c r="L703" s="40"/>
      <c r="M703" s="40"/>
      <c r="N703" s="40"/>
      <c r="O703" s="32"/>
    </row>
    <row r="704" spans="1:15" s="4" customFormat="1" x14ac:dyDescent="0.2">
      <c r="A704" s="3"/>
      <c r="B704" s="3"/>
      <c r="C704" s="3"/>
      <c r="D704" s="3"/>
      <c r="E704" s="3"/>
      <c r="F704" s="32"/>
      <c r="G704" s="40"/>
      <c r="H704" s="40"/>
      <c r="I704" s="32"/>
      <c r="J704" s="32"/>
      <c r="K704" s="40"/>
      <c r="L704" s="40"/>
      <c r="M704" s="40"/>
      <c r="N704" s="40"/>
      <c r="O704" s="32"/>
    </row>
    <row r="705" spans="1:15" s="4" customFormat="1" x14ac:dyDescent="0.2">
      <c r="A705" s="3"/>
      <c r="B705" s="3"/>
      <c r="C705" s="3"/>
      <c r="D705" s="3"/>
      <c r="E705" s="3"/>
      <c r="F705" s="32"/>
      <c r="G705" s="40"/>
      <c r="H705" s="40"/>
      <c r="I705" s="32"/>
      <c r="J705" s="32"/>
      <c r="K705" s="40"/>
      <c r="L705" s="40"/>
      <c r="M705" s="40"/>
      <c r="N705" s="40"/>
      <c r="O705" s="32"/>
    </row>
    <row r="706" spans="1:15" s="4" customFormat="1" x14ac:dyDescent="0.2">
      <c r="A706" s="3"/>
      <c r="B706" s="3"/>
      <c r="C706" s="3"/>
      <c r="D706" s="3"/>
      <c r="E706" s="3"/>
      <c r="F706" s="32"/>
      <c r="G706" s="40"/>
      <c r="H706" s="40"/>
      <c r="I706" s="32"/>
      <c r="J706" s="32"/>
      <c r="K706" s="40"/>
      <c r="L706" s="40"/>
      <c r="M706" s="40"/>
      <c r="N706" s="40"/>
      <c r="O706" s="32"/>
    </row>
    <row r="707" spans="1:15" s="4" customFormat="1" x14ac:dyDescent="0.2">
      <c r="A707" s="3"/>
      <c r="B707" s="3"/>
      <c r="C707" s="3"/>
      <c r="D707" s="3"/>
      <c r="E707" s="3"/>
      <c r="F707" s="32"/>
      <c r="G707" s="40"/>
      <c r="H707" s="40"/>
      <c r="I707" s="32"/>
      <c r="J707" s="32"/>
      <c r="K707" s="40"/>
      <c r="L707" s="40"/>
      <c r="M707" s="40"/>
      <c r="N707" s="40"/>
      <c r="O707" s="32"/>
    </row>
    <row r="708" spans="1:15" s="4" customFormat="1" x14ac:dyDescent="0.2">
      <c r="A708" s="3"/>
      <c r="B708" s="3"/>
      <c r="C708" s="3"/>
      <c r="D708" s="3"/>
      <c r="E708" s="3"/>
      <c r="F708" s="32"/>
      <c r="G708" s="40"/>
      <c r="H708" s="40"/>
      <c r="I708" s="32"/>
      <c r="J708" s="32"/>
      <c r="K708" s="40"/>
      <c r="L708" s="40"/>
      <c r="M708" s="40"/>
      <c r="N708" s="40"/>
      <c r="O708" s="32"/>
    </row>
    <row r="709" spans="1:15" s="4" customFormat="1" x14ac:dyDescent="0.2">
      <c r="A709" s="3"/>
      <c r="B709" s="3"/>
      <c r="C709" s="3"/>
      <c r="D709" s="3"/>
      <c r="E709" s="3"/>
      <c r="F709" s="32"/>
      <c r="G709" s="40"/>
      <c r="H709" s="40"/>
      <c r="I709" s="32"/>
      <c r="J709" s="32"/>
      <c r="K709" s="40"/>
      <c r="L709" s="40"/>
      <c r="M709" s="40"/>
      <c r="N709" s="40"/>
      <c r="O709" s="32"/>
    </row>
    <row r="710" spans="1:15" s="4" customFormat="1" x14ac:dyDescent="0.2">
      <c r="A710" s="3"/>
      <c r="B710" s="3"/>
      <c r="C710" s="3"/>
      <c r="D710" s="3"/>
      <c r="E710" s="3"/>
      <c r="F710" s="32"/>
      <c r="G710" s="40"/>
      <c r="H710" s="40"/>
      <c r="I710" s="32"/>
      <c r="J710" s="32"/>
      <c r="K710" s="40"/>
      <c r="L710" s="40"/>
      <c r="M710" s="40"/>
      <c r="N710" s="40"/>
      <c r="O710" s="32"/>
    </row>
    <row r="711" spans="1:15" s="4" customFormat="1" x14ac:dyDescent="0.2">
      <c r="A711" s="3"/>
      <c r="B711" s="3"/>
      <c r="C711" s="3"/>
      <c r="D711" s="3"/>
      <c r="E711" s="3"/>
      <c r="F711" s="32"/>
      <c r="G711" s="40"/>
      <c r="H711" s="40"/>
      <c r="I711" s="32"/>
      <c r="J711" s="32"/>
      <c r="K711" s="40"/>
      <c r="L711" s="40"/>
      <c r="M711" s="40"/>
      <c r="N711" s="40"/>
      <c r="O711" s="32"/>
    </row>
    <row r="712" spans="1:15" s="4" customFormat="1" x14ac:dyDescent="0.2">
      <c r="A712" s="3"/>
      <c r="B712" s="3"/>
      <c r="C712" s="3"/>
      <c r="D712" s="3"/>
      <c r="E712" s="3"/>
      <c r="F712" s="32"/>
      <c r="G712" s="40"/>
      <c r="H712" s="40"/>
      <c r="I712" s="32"/>
      <c r="J712" s="32"/>
      <c r="K712" s="40"/>
      <c r="L712" s="40"/>
      <c r="M712" s="40"/>
      <c r="N712" s="40"/>
      <c r="O712" s="32"/>
    </row>
    <row r="713" spans="1:15" s="4" customFormat="1" x14ac:dyDescent="0.2">
      <c r="A713" s="3"/>
      <c r="B713" s="3"/>
      <c r="C713" s="3"/>
      <c r="D713" s="3"/>
      <c r="E713" s="3"/>
      <c r="F713" s="32"/>
      <c r="G713" s="40"/>
      <c r="H713" s="40"/>
      <c r="I713" s="32"/>
      <c r="J713" s="32"/>
      <c r="K713" s="40"/>
      <c r="L713" s="40"/>
      <c r="M713" s="40"/>
      <c r="N713" s="40"/>
      <c r="O713" s="32"/>
    </row>
    <row r="714" spans="1:15" s="4" customFormat="1" x14ac:dyDescent="0.2">
      <c r="A714" s="3"/>
      <c r="B714" s="3"/>
      <c r="C714" s="3"/>
      <c r="D714" s="3"/>
      <c r="E714" s="3"/>
      <c r="F714" s="32"/>
      <c r="G714" s="40"/>
      <c r="H714" s="40"/>
      <c r="I714" s="32"/>
      <c r="J714" s="32"/>
      <c r="K714" s="40"/>
      <c r="L714" s="40"/>
      <c r="M714" s="40"/>
      <c r="N714" s="40"/>
      <c r="O714" s="32"/>
    </row>
    <row r="715" spans="1:15" s="4" customFormat="1" x14ac:dyDescent="0.2">
      <c r="A715" s="3"/>
      <c r="B715" s="3"/>
      <c r="C715" s="3"/>
      <c r="D715" s="3"/>
      <c r="E715" s="3"/>
      <c r="F715" s="32"/>
      <c r="G715" s="40"/>
      <c r="H715" s="40"/>
      <c r="I715" s="32"/>
      <c r="J715" s="32"/>
      <c r="K715" s="40"/>
      <c r="L715" s="40"/>
      <c r="M715" s="40"/>
      <c r="N715" s="40"/>
      <c r="O715" s="32"/>
    </row>
    <row r="716" spans="1:15" s="4" customFormat="1" x14ac:dyDescent="0.2">
      <c r="A716" s="3"/>
      <c r="B716" s="3"/>
      <c r="C716" s="3"/>
      <c r="D716" s="3"/>
      <c r="E716" s="3"/>
      <c r="F716" s="32"/>
      <c r="G716" s="40"/>
      <c r="H716" s="40"/>
      <c r="I716" s="32"/>
      <c r="J716" s="32"/>
      <c r="K716" s="40"/>
      <c r="L716" s="40"/>
      <c r="M716" s="40"/>
      <c r="N716" s="40"/>
      <c r="O716" s="32"/>
    </row>
    <row r="717" spans="1:15" s="4" customFormat="1" x14ac:dyDescent="0.2">
      <c r="A717" s="3"/>
      <c r="B717" s="3"/>
      <c r="C717" s="3"/>
      <c r="D717" s="3"/>
      <c r="E717" s="3"/>
      <c r="F717" s="32"/>
      <c r="G717" s="40"/>
      <c r="H717" s="40"/>
      <c r="I717" s="32"/>
      <c r="J717" s="32"/>
      <c r="K717" s="40"/>
      <c r="L717" s="40"/>
      <c r="M717" s="40"/>
      <c r="N717" s="40"/>
      <c r="O717" s="32"/>
    </row>
    <row r="718" spans="1:15" s="4" customFormat="1" x14ac:dyDescent="0.2">
      <c r="A718" s="3"/>
      <c r="B718" s="3"/>
      <c r="C718" s="3"/>
      <c r="D718" s="3"/>
      <c r="E718" s="3"/>
      <c r="F718" s="32"/>
      <c r="G718" s="40"/>
      <c r="H718" s="40"/>
      <c r="I718" s="32"/>
      <c r="J718" s="32"/>
      <c r="K718" s="40"/>
      <c r="L718" s="40"/>
      <c r="M718" s="40"/>
      <c r="N718" s="40"/>
      <c r="O718" s="32"/>
    </row>
    <row r="719" spans="1:15" s="4" customFormat="1" x14ac:dyDescent="0.2">
      <c r="A719" s="3"/>
      <c r="B719" s="3"/>
      <c r="C719" s="3"/>
      <c r="D719" s="3"/>
      <c r="E719" s="3"/>
      <c r="F719" s="32"/>
      <c r="G719" s="40"/>
      <c r="H719" s="40"/>
      <c r="I719" s="32"/>
      <c r="J719" s="32"/>
      <c r="K719" s="40"/>
      <c r="L719" s="40"/>
      <c r="M719" s="40"/>
      <c r="N719" s="40"/>
      <c r="O719" s="32"/>
    </row>
    <row r="720" spans="1:15" s="4" customFormat="1" x14ac:dyDescent="0.2">
      <c r="A720" s="3"/>
      <c r="B720" s="3"/>
      <c r="C720" s="3"/>
      <c r="D720" s="3"/>
      <c r="E720" s="3"/>
      <c r="F720" s="32"/>
      <c r="G720" s="40"/>
      <c r="H720" s="40"/>
      <c r="I720" s="32"/>
      <c r="J720" s="32"/>
      <c r="K720" s="40"/>
      <c r="L720" s="40"/>
      <c r="M720" s="40"/>
      <c r="N720" s="40"/>
      <c r="O720" s="32"/>
    </row>
    <row r="721" spans="1:15" s="4" customFormat="1" x14ac:dyDescent="0.2">
      <c r="A721" s="3"/>
      <c r="B721" s="3"/>
      <c r="C721" s="3"/>
      <c r="D721" s="3"/>
      <c r="E721" s="3"/>
      <c r="F721" s="32"/>
      <c r="G721" s="40"/>
      <c r="H721" s="40"/>
      <c r="I721" s="32"/>
      <c r="J721" s="32"/>
      <c r="K721" s="40"/>
      <c r="L721" s="40"/>
      <c r="M721" s="40"/>
      <c r="N721" s="40"/>
      <c r="O721" s="32"/>
    </row>
    <row r="722" spans="1:15" s="4" customFormat="1" x14ac:dyDescent="0.2">
      <c r="A722" s="3"/>
      <c r="B722" s="3"/>
      <c r="C722" s="3"/>
      <c r="D722" s="3"/>
      <c r="E722" s="3"/>
      <c r="F722" s="32"/>
      <c r="G722" s="40"/>
      <c r="H722" s="40"/>
      <c r="I722" s="32"/>
      <c r="J722" s="32"/>
      <c r="K722" s="40"/>
      <c r="L722" s="40"/>
      <c r="M722" s="40"/>
      <c r="N722" s="40"/>
      <c r="O722" s="32"/>
    </row>
    <row r="723" spans="1:15" s="4" customFormat="1" x14ac:dyDescent="0.2">
      <c r="A723" s="3"/>
      <c r="B723" s="3"/>
      <c r="C723" s="3"/>
      <c r="D723" s="3"/>
      <c r="E723" s="3"/>
      <c r="F723" s="32"/>
      <c r="G723" s="40"/>
      <c r="H723" s="40"/>
      <c r="I723" s="32"/>
      <c r="J723" s="32"/>
      <c r="K723" s="40"/>
      <c r="L723" s="40"/>
      <c r="M723" s="40"/>
      <c r="N723" s="40"/>
      <c r="O723" s="32"/>
    </row>
    <row r="724" spans="1:15" s="4" customFormat="1" x14ac:dyDescent="0.2">
      <c r="A724" s="3"/>
      <c r="B724" s="3"/>
      <c r="C724" s="3"/>
      <c r="D724" s="3"/>
      <c r="E724" s="3"/>
      <c r="F724" s="32"/>
      <c r="G724" s="40"/>
      <c r="H724" s="40"/>
      <c r="I724" s="32"/>
      <c r="J724" s="32"/>
      <c r="K724" s="40"/>
      <c r="L724" s="40"/>
      <c r="M724" s="40"/>
      <c r="N724" s="40"/>
      <c r="O724" s="32"/>
    </row>
    <row r="725" spans="1:15" s="4" customFormat="1" x14ac:dyDescent="0.2">
      <c r="A725" s="3"/>
      <c r="B725" s="3"/>
      <c r="C725" s="3"/>
      <c r="D725" s="3"/>
      <c r="E725" s="3"/>
      <c r="F725" s="32"/>
      <c r="G725" s="40"/>
      <c r="H725" s="40"/>
      <c r="I725" s="32"/>
      <c r="J725" s="32"/>
      <c r="K725" s="40"/>
      <c r="L725" s="40"/>
      <c r="M725" s="40"/>
      <c r="N725" s="40"/>
      <c r="O725" s="32"/>
    </row>
    <row r="726" spans="1:15" s="4" customFormat="1" x14ac:dyDescent="0.2">
      <c r="A726" s="3"/>
      <c r="B726" s="3"/>
      <c r="C726" s="3"/>
      <c r="D726" s="3"/>
      <c r="E726" s="3"/>
      <c r="F726" s="32"/>
      <c r="G726" s="40"/>
      <c r="H726" s="40"/>
      <c r="I726" s="32"/>
      <c r="J726" s="32"/>
      <c r="K726" s="40"/>
      <c r="L726" s="40"/>
      <c r="M726" s="40"/>
      <c r="N726" s="40"/>
      <c r="O726" s="32"/>
    </row>
    <row r="727" spans="1:15" s="4" customFormat="1" x14ac:dyDescent="0.2">
      <c r="A727" s="3"/>
      <c r="B727" s="3"/>
      <c r="C727" s="3"/>
      <c r="D727" s="3"/>
      <c r="E727" s="3"/>
      <c r="F727" s="32"/>
      <c r="G727" s="40"/>
      <c r="H727" s="40"/>
      <c r="I727" s="32"/>
      <c r="J727" s="32"/>
      <c r="K727" s="40"/>
      <c r="L727" s="40"/>
      <c r="M727" s="40"/>
      <c r="N727" s="40"/>
      <c r="O727" s="32"/>
    </row>
    <row r="728" spans="1:15" s="4" customFormat="1" x14ac:dyDescent="0.2">
      <c r="A728" s="3"/>
      <c r="B728" s="3"/>
      <c r="C728" s="3"/>
      <c r="D728" s="3"/>
      <c r="E728" s="3"/>
      <c r="F728" s="32"/>
      <c r="G728" s="40"/>
      <c r="H728" s="40"/>
      <c r="I728" s="32"/>
      <c r="J728" s="32"/>
      <c r="K728" s="40"/>
      <c r="L728" s="40"/>
      <c r="M728" s="40"/>
      <c r="N728" s="40"/>
      <c r="O728" s="32"/>
    </row>
    <row r="729" spans="1:15" s="4" customFormat="1" x14ac:dyDescent="0.2">
      <c r="A729" s="3"/>
      <c r="B729" s="3"/>
      <c r="C729" s="3"/>
      <c r="D729" s="3"/>
      <c r="E729" s="3"/>
      <c r="F729" s="32"/>
      <c r="G729" s="40"/>
      <c r="H729" s="40"/>
      <c r="I729" s="32"/>
      <c r="J729" s="32"/>
      <c r="K729" s="40"/>
      <c r="L729" s="40"/>
      <c r="M729" s="40"/>
      <c r="N729" s="40"/>
      <c r="O729" s="32"/>
    </row>
    <row r="730" spans="1:15" s="4" customFormat="1" x14ac:dyDescent="0.2">
      <c r="A730" s="3"/>
      <c r="B730" s="3"/>
      <c r="C730" s="3"/>
      <c r="D730" s="3"/>
      <c r="E730" s="3"/>
      <c r="F730" s="32"/>
      <c r="G730" s="40"/>
      <c r="H730" s="40"/>
      <c r="I730" s="32"/>
      <c r="J730" s="32"/>
      <c r="K730" s="40"/>
      <c r="L730" s="40"/>
      <c r="M730" s="40"/>
      <c r="N730" s="40"/>
      <c r="O730" s="32"/>
    </row>
    <row r="731" spans="1:15" s="4" customFormat="1" x14ac:dyDescent="0.2">
      <c r="A731" s="3"/>
      <c r="B731" s="3"/>
      <c r="C731" s="3"/>
      <c r="D731" s="3"/>
      <c r="E731" s="3"/>
      <c r="F731" s="32"/>
      <c r="G731" s="40"/>
      <c r="H731" s="40"/>
      <c r="I731" s="32"/>
      <c r="J731" s="32"/>
      <c r="K731" s="40"/>
      <c r="L731" s="40"/>
      <c r="M731" s="40"/>
      <c r="N731" s="40"/>
      <c r="O731" s="32"/>
    </row>
    <row r="732" spans="1:15" s="4" customFormat="1" x14ac:dyDescent="0.2">
      <c r="A732" s="3"/>
      <c r="B732" s="3"/>
      <c r="C732" s="3"/>
      <c r="D732" s="3"/>
      <c r="E732" s="3"/>
      <c r="F732" s="32"/>
      <c r="G732" s="40"/>
      <c r="H732" s="40"/>
      <c r="I732" s="32"/>
      <c r="J732" s="32"/>
      <c r="K732" s="40"/>
      <c r="L732" s="40"/>
      <c r="M732" s="40"/>
      <c r="N732" s="40"/>
      <c r="O732" s="32"/>
    </row>
    <row r="733" spans="1:15" s="4" customFormat="1" x14ac:dyDescent="0.2">
      <c r="A733" s="3"/>
      <c r="B733" s="3"/>
      <c r="C733" s="3"/>
      <c r="D733" s="3"/>
      <c r="E733" s="3"/>
      <c r="F733" s="32"/>
      <c r="G733" s="40"/>
      <c r="H733" s="40"/>
      <c r="I733" s="32"/>
      <c r="J733" s="32"/>
      <c r="K733" s="40"/>
      <c r="L733" s="40"/>
      <c r="M733" s="40"/>
      <c r="N733" s="40"/>
      <c r="O733" s="32"/>
    </row>
    <row r="734" spans="1:15" s="4" customFormat="1" x14ac:dyDescent="0.2">
      <c r="A734" s="3"/>
      <c r="B734" s="3"/>
      <c r="C734" s="3"/>
      <c r="D734" s="3"/>
      <c r="E734" s="3"/>
      <c r="F734" s="32"/>
      <c r="G734" s="40"/>
      <c r="H734" s="40"/>
      <c r="I734" s="32"/>
      <c r="J734" s="32"/>
      <c r="K734" s="40"/>
      <c r="L734" s="40"/>
      <c r="M734" s="40"/>
      <c r="N734" s="40"/>
      <c r="O734" s="32"/>
    </row>
    <row r="735" spans="1:15" s="4" customFormat="1" x14ac:dyDescent="0.2">
      <c r="A735" s="3"/>
      <c r="B735" s="3"/>
      <c r="C735" s="3"/>
      <c r="D735" s="3"/>
      <c r="E735" s="3"/>
      <c r="F735" s="32"/>
      <c r="G735" s="40"/>
      <c r="H735" s="40"/>
      <c r="I735" s="32"/>
      <c r="J735" s="32"/>
      <c r="K735" s="40"/>
      <c r="L735" s="40"/>
      <c r="M735" s="40"/>
      <c r="N735" s="40"/>
      <c r="O735" s="32"/>
    </row>
    <row r="736" spans="1:15" s="4" customFormat="1" x14ac:dyDescent="0.2">
      <c r="A736" s="3"/>
      <c r="B736" s="3"/>
      <c r="C736" s="3"/>
      <c r="D736" s="3"/>
      <c r="E736" s="3"/>
      <c r="F736" s="32"/>
      <c r="G736" s="40"/>
      <c r="H736" s="40"/>
      <c r="I736" s="32"/>
      <c r="J736" s="32"/>
      <c r="K736" s="40"/>
      <c r="L736" s="40"/>
      <c r="M736" s="40"/>
      <c r="N736" s="40"/>
      <c r="O736" s="32"/>
    </row>
    <row r="737" spans="1:15" s="4" customFormat="1" x14ac:dyDescent="0.2">
      <c r="A737" s="3"/>
      <c r="B737" s="3"/>
      <c r="C737" s="3"/>
      <c r="D737" s="3"/>
      <c r="E737" s="3"/>
      <c r="F737" s="32"/>
      <c r="G737" s="40"/>
      <c r="H737" s="40"/>
      <c r="I737" s="32"/>
      <c r="J737" s="32"/>
      <c r="K737" s="40"/>
      <c r="L737" s="40"/>
      <c r="M737" s="40"/>
      <c r="N737" s="40"/>
      <c r="O737" s="32"/>
    </row>
    <row r="738" spans="1:15" s="4" customFormat="1" x14ac:dyDescent="0.2">
      <c r="A738" s="3"/>
      <c r="B738" s="3"/>
      <c r="C738" s="3"/>
      <c r="D738" s="3"/>
      <c r="E738" s="3"/>
      <c r="F738" s="32"/>
      <c r="G738" s="40"/>
      <c r="H738" s="40"/>
      <c r="I738" s="32"/>
      <c r="J738" s="32"/>
      <c r="K738" s="40"/>
      <c r="L738" s="40"/>
      <c r="M738" s="40"/>
      <c r="N738" s="40"/>
      <c r="O738" s="32"/>
    </row>
    <row r="739" spans="1:15" s="4" customFormat="1" x14ac:dyDescent="0.2">
      <c r="A739" s="3"/>
      <c r="B739" s="3"/>
      <c r="C739" s="3"/>
      <c r="D739" s="3"/>
      <c r="E739" s="3"/>
      <c r="F739" s="32"/>
      <c r="G739" s="40"/>
      <c r="H739" s="40"/>
      <c r="I739" s="32"/>
      <c r="J739" s="32"/>
      <c r="K739" s="40"/>
      <c r="L739" s="40"/>
      <c r="M739" s="40"/>
      <c r="N739" s="40"/>
      <c r="O739" s="32"/>
    </row>
    <row r="740" spans="1:15" s="4" customFormat="1" x14ac:dyDescent="0.2">
      <c r="A740" s="3"/>
      <c r="B740" s="3"/>
      <c r="C740" s="3"/>
      <c r="D740" s="3"/>
      <c r="E740" s="3"/>
      <c r="F740" s="32"/>
      <c r="G740" s="40"/>
      <c r="H740" s="40"/>
      <c r="I740" s="32"/>
      <c r="J740" s="32"/>
      <c r="K740" s="40"/>
      <c r="L740" s="40"/>
      <c r="M740" s="40"/>
      <c r="N740" s="40"/>
      <c r="O740" s="32"/>
    </row>
    <row r="741" spans="1:15" s="4" customFormat="1" x14ac:dyDescent="0.2">
      <c r="A741" s="3"/>
      <c r="B741" s="3"/>
      <c r="C741" s="3"/>
      <c r="D741" s="3"/>
      <c r="E741" s="3"/>
      <c r="F741" s="32"/>
      <c r="G741" s="40"/>
      <c r="H741" s="40"/>
      <c r="I741" s="32"/>
      <c r="J741" s="32"/>
      <c r="K741" s="40"/>
      <c r="L741" s="40"/>
      <c r="M741" s="40"/>
      <c r="N741" s="40"/>
      <c r="O741" s="32"/>
    </row>
    <row r="742" spans="1:15" s="4" customFormat="1" x14ac:dyDescent="0.2">
      <c r="A742" s="3"/>
      <c r="B742" s="3"/>
      <c r="C742" s="3"/>
      <c r="D742" s="3"/>
      <c r="E742" s="3"/>
      <c r="F742" s="32"/>
      <c r="G742" s="40"/>
      <c r="H742" s="40"/>
      <c r="I742" s="32"/>
      <c r="J742" s="32"/>
      <c r="K742" s="40"/>
      <c r="L742" s="40"/>
      <c r="M742" s="40"/>
      <c r="N742" s="40"/>
      <c r="O742" s="32"/>
    </row>
    <row r="743" spans="1:15" s="4" customFormat="1" x14ac:dyDescent="0.2">
      <c r="A743" s="3"/>
      <c r="B743" s="3"/>
      <c r="C743" s="3"/>
      <c r="D743" s="3"/>
      <c r="E743" s="3"/>
      <c r="F743" s="32"/>
      <c r="G743" s="40"/>
      <c r="H743" s="40"/>
      <c r="I743" s="32"/>
      <c r="J743" s="32"/>
      <c r="K743" s="40"/>
      <c r="L743" s="40"/>
      <c r="M743" s="40"/>
      <c r="N743" s="40"/>
      <c r="O743" s="32"/>
    </row>
    <row r="744" spans="1:15" s="4" customFormat="1" x14ac:dyDescent="0.2">
      <c r="A744" s="3"/>
      <c r="B744" s="3"/>
      <c r="C744" s="3"/>
      <c r="D744" s="3"/>
      <c r="E744" s="3"/>
      <c r="F744" s="32"/>
      <c r="G744" s="40"/>
      <c r="H744" s="40"/>
      <c r="I744" s="32"/>
      <c r="J744" s="32"/>
      <c r="K744" s="40"/>
      <c r="L744" s="40"/>
      <c r="M744" s="40"/>
      <c r="N744" s="40"/>
      <c r="O744" s="32"/>
    </row>
    <row r="745" spans="1:15" s="4" customFormat="1" x14ac:dyDescent="0.2">
      <c r="A745" s="3"/>
      <c r="B745" s="3"/>
      <c r="C745" s="3"/>
      <c r="D745" s="3"/>
      <c r="E745" s="3"/>
      <c r="F745" s="32"/>
      <c r="G745" s="40"/>
      <c r="H745" s="40"/>
      <c r="I745" s="32"/>
      <c r="J745" s="32"/>
      <c r="K745" s="40"/>
      <c r="L745" s="40"/>
      <c r="M745" s="40"/>
      <c r="N745" s="40"/>
      <c r="O745" s="32"/>
    </row>
    <row r="746" spans="1:15" s="4" customFormat="1" x14ac:dyDescent="0.2">
      <c r="A746" s="3"/>
      <c r="B746" s="3"/>
      <c r="C746" s="3"/>
      <c r="D746" s="3"/>
      <c r="E746" s="3"/>
      <c r="F746" s="32"/>
      <c r="G746" s="40"/>
      <c r="H746" s="40"/>
      <c r="I746" s="32"/>
      <c r="J746" s="32"/>
      <c r="K746" s="40"/>
      <c r="L746" s="40"/>
      <c r="M746" s="40"/>
      <c r="N746" s="40"/>
      <c r="O746" s="32"/>
    </row>
    <row r="747" spans="1:15" s="4" customFormat="1" x14ac:dyDescent="0.2">
      <c r="A747" s="3"/>
      <c r="B747" s="3"/>
      <c r="C747" s="3"/>
      <c r="D747" s="3"/>
      <c r="E747" s="3"/>
      <c r="F747" s="32"/>
      <c r="G747" s="40"/>
      <c r="H747" s="40"/>
      <c r="I747" s="32"/>
      <c r="J747" s="32"/>
      <c r="K747" s="40"/>
      <c r="L747" s="40"/>
      <c r="M747" s="40"/>
      <c r="N747" s="40"/>
      <c r="O747" s="32"/>
    </row>
    <row r="748" spans="1:15" s="4" customFormat="1" x14ac:dyDescent="0.2">
      <c r="A748" s="3"/>
      <c r="B748" s="3"/>
      <c r="C748" s="3"/>
      <c r="D748" s="3"/>
      <c r="E748" s="3"/>
      <c r="F748" s="32"/>
      <c r="G748" s="40"/>
      <c r="H748" s="40"/>
      <c r="I748" s="32"/>
      <c r="J748" s="32"/>
      <c r="K748" s="40"/>
      <c r="L748" s="40"/>
      <c r="M748" s="40"/>
      <c r="N748" s="40"/>
      <c r="O748" s="32"/>
    </row>
    <row r="749" spans="1:15" s="4" customFormat="1" x14ac:dyDescent="0.2">
      <c r="A749" s="3"/>
      <c r="B749" s="3"/>
      <c r="C749" s="3"/>
      <c r="D749" s="3"/>
      <c r="E749" s="3"/>
      <c r="F749" s="32"/>
      <c r="G749" s="40"/>
      <c r="H749" s="40"/>
      <c r="I749" s="32"/>
      <c r="J749" s="32"/>
      <c r="K749" s="40"/>
      <c r="L749" s="40"/>
      <c r="M749" s="40"/>
      <c r="N749" s="40"/>
      <c r="O749" s="32"/>
    </row>
    <row r="750" spans="1:15" s="4" customFormat="1" x14ac:dyDescent="0.2">
      <c r="A750" s="3"/>
      <c r="B750" s="3"/>
      <c r="C750" s="3"/>
      <c r="D750" s="3"/>
      <c r="E750" s="3"/>
      <c r="F750" s="32"/>
      <c r="G750" s="40"/>
      <c r="H750" s="40"/>
      <c r="I750" s="32"/>
      <c r="J750" s="32"/>
      <c r="K750" s="40"/>
      <c r="L750" s="40"/>
      <c r="M750" s="40"/>
      <c r="N750" s="40"/>
      <c r="O750" s="32"/>
    </row>
    <row r="751" spans="1:15" s="4" customFormat="1" x14ac:dyDescent="0.2">
      <c r="A751" s="3"/>
      <c r="B751" s="3"/>
      <c r="C751" s="3"/>
      <c r="D751" s="3"/>
      <c r="E751" s="3"/>
      <c r="F751" s="32"/>
      <c r="G751" s="40"/>
      <c r="H751" s="40"/>
      <c r="I751" s="32"/>
      <c r="J751" s="32"/>
      <c r="K751" s="40"/>
      <c r="L751" s="40"/>
      <c r="M751" s="40"/>
      <c r="N751" s="40"/>
      <c r="O751" s="32"/>
    </row>
    <row r="752" spans="1:15" s="4" customFormat="1" x14ac:dyDescent="0.2">
      <c r="A752" s="3"/>
      <c r="B752" s="3"/>
      <c r="C752" s="3"/>
      <c r="D752" s="3"/>
      <c r="E752" s="3"/>
      <c r="F752" s="32"/>
      <c r="G752" s="40"/>
      <c r="H752" s="40"/>
      <c r="I752" s="32"/>
      <c r="J752" s="32"/>
      <c r="K752" s="40"/>
      <c r="L752" s="40"/>
      <c r="M752" s="40"/>
      <c r="N752" s="40"/>
      <c r="O752" s="32"/>
    </row>
    <row r="753" spans="1:15" s="4" customFormat="1" x14ac:dyDescent="0.2">
      <c r="A753" s="3"/>
      <c r="B753" s="3"/>
      <c r="C753" s="3"/>
      <c r="D753" s="3"/>
      <c r="E753" s="3"/>
      <c r="F753" s="32"/>
      <c r="G753" s="40"/>
      <c r="H753" s="40"/>
      <c r="I753" s="32"/>
      <c r="J753" s="32"/>
      <c r="K753" s="40"/>
      <c r="L753" s="40"/>
      <c r="M753" s="40"/>
      <c r="N753" s="40"/>
      <c r="O753" s="32"/>
    </row>
    <row r="754" spans="1:15" s="4" customFormat="1" x14ac:dyDescent="0.2">
      <c r="A754" s="3"/>
      <c r="B754" s="3"/>
      <c r="C754" s="3"/>
      <c r="D754" s="3"/>
      <c r="E754" s="3"/>
      <c r="F754" s="32"/>
      <c r="G754" s="40"/>
      <c r="H754" s="40"/>
      <c r="I754" s="32"/>
      <c r="J754" s="32"/>
      <c r="K754" s="40"/>
      <c r="L754" s="40"/>
      <c r="M754" s="40"/>
      <c r="N754" s="40"/>
      <c r="O754" s="32"/>
    </row>
    <row r="755" spans="1:15" s="4" customFormat="1" x14ac:dyDescent="0.2">
      <c r="A755" s="3"/>
      <c r="B755" s="3"/>
      <c r="C755" s="3"/>
      <c r="D755" s="3"/>
      <c r="E755" s="3"/>
      <c r="F755" s="32"/>
      <c r="G755" s="40"/>
      <c r="H755" s="40"/>
      <c r="I755" s="32"/>
      <c r="J755" s="32"/>
      <c r="K755" s="40"/>
      <c r="L755" s="40"/>
      <c r="M755" s="40"/>
      <c r="N755" s="40"/>
      <c r="O755" s="32"/>
    </row>
    <row r="756" spans="1:15" s="4" customFormat="1" x14ac:dyDescent="0.2">
      <c r="A756" s="3"/>
      <c r="B756" s="3"/>
      <c r="C756" s="3"/>
      <c r="D756" s="3"/>
      <c r="E756" s="3"/>
      <c r="F756" s="32"/>
      <c r="G756" s="40"/>
      <c r="H756" s="40"/>
      <c r="I756" s="32"/>
      <c r="J756" s="32"/>
      <c r="K756" s="40"/>
      <c r="L756" s="40"/>
      <c r="M756" s="40"/>
      <c r="N756" s="40"/>
      <c r="O756" s="32"/>
    </row>
    <row r="757" spans="1:15" s="4" customFormat="1" x14ac:dyDescent="0.2">
      <c r="A757" s="3"/>
      <c r="B757" s="3"/>
      <c r="C757" s="3"/>
      <c r="D757" s="3"/>
      <c r="E757" s="3"/>
      <c r="F757" s="32"/>
      <c r="G757" s="40"/>
      <c r="H757" s="40"/>
      <c r="I757" s="32"/>
      <c r="J757" s="32"/>
      <c r="K757" s="40"/>
      <c r="L757" s="40"/>
      <c r="M757" s="40"/>
      <c r="N757" s="40"/>
      <c r="O757" s="32"/>
    </row>
    <row r="758" spans="1:15" s="4" customFormat="1" x14ac:dyDescent="0.2">
      <c r="A758" s="3"/>
      <c r="B758" s="3"/>
      <c r="C758" s="3"/>
      <c r="D758" s="3"/>
      <c r="E758" s="3"/>
      <c r="F758" s="32"/>
      <c r="G758" s="40"/>
      <c r="H758" s="40"/>
      <c r="I758" s="32"/>
      <c r="J758" s="32"/>
      <c r="K758" s="40"/>
      <c r="L758" s="40"/>
      <c r="M758" s="40"/>
      <c r="N758" s="40"/>
      <c r="O758" s="32"/>
    </row>
    <row r="759" spans="1:15" s="4" customFormat="1" x14ac:dyDescent="0.2">
      <c r="A759" s="3"/>
      <c r="B759" s="3"/>
      <c r="C759" s="3"/>
      <c r="D759" s="3"/>
      <c r="E759" s="3"/>
      <c r="F759" s="32"/>
      <c r="G759" s="40"/>
      <c r="H759" s="40"/>
      <c r="I759" s="32"/>
      <c r="J759" s="32"/>
      <c r="K759" s="40"/>
      <c r="L759" s="40"/>
      <c r="M759" s="40"/>
      <c r="N759" s="40"/>
      <c r="O759" s="32"/>
    </row>
    <row r="760" spans="1:15" s="4" customFormat="1" x14ac:dyDescent="0.2">
      <c r="A760" s="3"/>
      <c r="B760" s="3"/>
      <c r="C760" s="3"/>
      <c r="D760" s="3"/>
      <c r="E760" s="3"/>
      <c r="F760" s="32"/>
      <c r="G760" s="40"/>
      <c r="H760" s="40"/>
      <c r="I760" s="32"/>
      <c r="J760" s="32"/>
      <c r="K760" s="40"/>
      <c r="L760" s="40"/>
      <c r="M760" s="40"/>
      <c r="N760" s="40"/>
      <c r="O760" s="32"/>
    </row>
    <row r="761" spans="1:15" s="4" customFormat="1" x14ac:dyDescent="0.2">
      <c r="A761" s="3"/>
      <c r="B761" s="3"/>
      <c r="C761" s="3"/>
      <c r="D761" s="3"/>
      <c r="E761" s="3"/>
      <c r="F761" s="32"/>
      <c r="G761" s="40"/>
      <c r="H761" s="40"/>
      <c r="I761" s="32"/>
      <c r="J761" s="32"/>
      <c r="K761" s="40"/>
      <c r="L761" s="40"/>
      <c r="M761" s="40"/>
      <c r="N761" s="40"/>
      <c r="O761" s="32"/>
    </row>
    <row r="762" spans="1:15" s="4" customFormat="1" x14ac:dyDescent="0.2">
      <c r="A762" s="3"/>
      <c r="B762" s="3"/>
      <c r="C762" s="3"/>
      <c r="D762" s="3"/>
      <c r="E762" s="3"/>
      <c r="F762" s="32"/>
      <c r="G762" s="40"/>
      <c r="H762" s="40"/>
      <c r="I762" s="32"/>
      <c r="J762" s="32"/>
      <c r="K762" s="40"/>
      <c r="L762" s="40"/>
      <c r="M762" s="40"/>
      <c r="N762" s="40"/>
      <c r="O762" s="32"/>
    </row>
    <row r="763" spans="1:15" s="4" customFormat="1" x14ac:dyDescent="0.2">
      <c r="A763" s="3"/>
      <c r="B763" s="3"/>
      <c r="C763" s="3"/>
      <c r="D763" s="3"/>
      <c r="E763" s="3"/>
      <c r="F763" s="32"/>
      <c r="G763" s="40"/>
      <c r="H763" s="40"/>
      <c r="I763" s="32"/>
      <c r="J763" s="32"/>
      <c r="K763" s="40"/>
      <c r="L763" s="40"/>
      <c r="M763" s="40"/>
      <c r="N763" s="40"/>
      <c r="O763" s="32"/>
    </row>
    <row r="764" spans="1:15" s="4" customFormat="1" x14ac:dyDescent="0.2">
      <c r="A764" s="3"/>
      <c r="B764" s="3"/>
      <c r="C764" s="3"/>
      <c r="D764" s="3"/>
      <c r="E764" s="3"/>
      <c r="F764" s="32"/>
      <c r="G764" s="40"/>
      <c r="H764" s="40"/>
      <c r="I764" s="32"/>
      <c r="J764" s="32"/>
      <c r="K764" s="40"/>
      <c r="L764" s="40"/>
      <c r="M764" s="40"/>
      <c r="N764" s="40"/>
      <c r="O764" s="32"/>
    </row>
    <row r="765" spans="1:15" s="4" customFormat="1" x14ac:dyDescent="0.2">
      <c r="A765" s="3"/>
      <c r="B765" s="3"/>
      <c r="C765" s="3"/>
      <c r="D765" s="3"/>
      <c r="E765" s="3"/>
      <c r="F765" s="32"/>
      <c r="G765" s="40"/>
      <c r="H765" s="40"/>
      <c r="I765" s="32"/>
      <c r="J765" s="32"/>
      <c r="K765" s="40"/>
      <c r="L765" s="40"/>
      <c r="M765" s="40"/>
      <c r="N765" s="40"/>
      <c r="O765" s="32"/>
    </row>
    <row r="766" spans="1:15" s="4" customFormat="1" x14ac:dyDescent="0.2">
      <c r="A766" s="3"/>
      <c r="B766" s="3"/>
      <c r="C766" s="3"/>
      <c r="D766" s="3"/>
      <c r="E766" s="3"/>
      <c r="F766" s="32"/>
      <c r="G766" s="40"/>
      <c r="H766" s="40"/>
      <c r="I766" s="32"/>
      <c r="J766" s="32"/>
      <c r="K766" s="40"/>
      <c r="L766" s="40"/>
      <c r="M766" s="40"/>
      <c r="N766" s="40"/>
      <c r="O766" s="32"/>
    </row>
    <row r="767" spans="1:15" s="4" customFormat="1" x14ac:dyDescent="0.2">
      <c r="A767" s="3"/>
      <c r="B767" s="3"/>
      <c r="C767" s="3"/>
      <c r="D767" s="3"/>
      <c r="E767" s="3"/>
      <c r="F767" s="32"/>
      <c r="G767" s="40"/>
      <c r="H767" s="40"/>
      <c r="I767" s="32"/>
      <c r="J767" s="32"/>
      <c r="K767" s="40"/>
      <c r="L767" s="40"/>
      <c r="M767" s="40"/>
      <c r="N767" s="40"/>
      <c r="O767" s="32"/>
    </row>
    <row r="768" spans="1:15" s="4" customFormat="1" x14ac:dyDescent="0.2">
      <c r="A768" s="3"/>
      <c r="B768" s="3"/>
      <c r="C768" s="3"/>
      <c r="D768" s="3"/>
      <c r="E768" s="3"/>
      <c r="F768" s="32"/>
      <c r="G768" s="40"/>
      <c r="H768" s="40"/>
      <c r="I768" s="32"/>
      <c r="J768" s="32"/>
      <c r="K768" s="40"/>
      <c r="L768" s="40"/>
      <c r="M768" s="40"/>
      <c r="N768" s="40"/>
      <c r="O768" s="32"/>
    </row>
    <row r="769" spans="1:15" s="4" customFormat="1" x14ac:dyDescent="0.2">
      <c r="A769" s="3"/>
      <c r="B769" s="3"/>
      <c r="C769" s="3"/>
      <c r="D769" s="3"/>
      <c r="E769" s="3"/>
      <c r="F769" s="32"/>
      <c r="G769" s="40"/>
      <c r="H769" s="40"/>
      <c r="I769" s="32"/>
      <c r="J769" s="32"/>
      <c r="K769" s="40"/>
      <c r="L769" s="40"/>
      <c r="M769" s="40"/>
      <c r="N769" s="40"/>
      <c r="O769" s="32"/>
    </row>
    <row r="770" spans="1:15" s="4" customFormat="1" x14ac:dyDescent="0.2">
      <c r="A770" s="3"/>
      <c r="B770" s="3"/>
      <c r="C770" s="3"/>
      <c r="D770" s="3"/>
      <c r="E770" s="3"/>
      <c r="F770" s="32"/>
      <c r="G770" s="40"/>
      <c r="H770" s="40"/>
      <c r="I770" s="32"/>
      <c r="J770" s="32"/>
      <c r="K770" s="40"/>
      <c r="L770" s="40"/>
      <c r="M770" s="40"/>
      <c r="N770" s="40"/>
      <c r="O770" s="32"/>
    </row>
    <row r="771" spans="1:15" s="4" customFormat="1" x14ac:dyDescent="0.2">
      <c r="A771" s="3"/>
      <c r="B771" s="3"/>
      <c r="C771" s="3"/>
      <c r="D771" s="3"/>
      <c r="E771" s="3"/>
      <c r="F771" s="32"/>
      <c r="G771" s="40"/>
      <c r="H771" s="40"/>
      <c r="I771" s="32"/>
      <c r="J771" s="32"/>
      <c r="K771" s="40"/>
      <c r="L771" s="40"/>
      <c r="M771" s="40"/>
      <c r="N771" s="40"/>
      <c r="O771" s="32"/>
    </row>
    <row r="772" spans="1:15" s="4" customFormat="1" x14ac:dyDescent="0.2">
      <c r="A772" s="3"/>
      <c r="B772" s="3"/>
      <c r="C772" s="3"/>
      <c r="D772" s="3"/>
      <c r="E772" s="3"/>
      <c r="F772" s="32"/>
      <c r="G772" s="40"/>
      <c r="H772" s="40"/>
      <c r="I772" s="32"/>
      <c r="J772" s="32"/>
      <c r="K772" s="40"/>
      <c r="L772" s="40"/>
      <c r="M772" s="40"/>
      <c r="N772" s="40"/>
      <c r="O772" s="32"/>
    </row>
    <row r="773" spans="1:15" s="4" customFormat="1" x14ac:dyDescent="0.2">
      <c r="A773" s="3"/>
      <c r="B773" s="3"/>
      <c r="C773" s="3"/>
      <c r="D773" s="3"/>
      <c r="E773" s="3"/>
      <c r="F773" s="32"/>
      <c r="G773" s="40"/>
      <c r="H773" s="40"/>
      <c r="I773" s="32"/>
      <c r="J773" s="32"/>
      <c r="K773" s="40"/>
      <c r="L773" s="40"/>
      <c r="M773" s="40"/>
      <c r="N773" s="40"/>
      <c r="O773" s="32"/>
    </row>
    <row r="774" spans="1:15" s="4" customFormat="1" x14ac:dyDescent="0.2">
      <c r="A774" s="3"/>
      <c r="B774" s="3"/>
      <c r="C774" s="3"/>
      <c r="D774" s="3"/>
      <c r="E774" s="3"/>
      <c r="F774" s="32"/>
      <c r="G774" s="40"/>
      <c r="H774" s="40"/>
      <c r="I774" s="32"/>
      <c r="J774" s="32"/>
      <c r="K774" s="40"/>
      <c r="L774" s="40"/>
      <c r="M774" s="40"/>
      <c r="N774" s="40"/>
      <c r="O774" s="32"/>
    </row>
    <row r="775" spans="1:15" s="4" customFormat="1" x14ac:dyDescent="0.2">
      <c r="A775" s="3"/>
      <c r="B775" s="3"/>
      <c r="C775" s="3"/>
      <c r="D775" s="3"/>
      <c r="E775" s="3"/>
      <c r="F775" s="32"/>
      <c r="G775" s="40"/>
      <c r="H775" s="40"/>
      <c r="I775" s="32"/>
      <c r="J775" s="32"/>
      <c r="K775" s="40"/>
      <c r="L775" s="40"/>
      <c r="M775" s="40"/>
      <c r="N775" s="40"/>
      <c r="O775" s="32"/>
    </row>
    <row r="776" spans="1:15" s="4" customFormat="1" x14ac:dyDescent="0.2">
      <c r="A776" s="3"/>
      <c r="B776" s="3"/>
      <c r="C776" s="3"/>
      <c r="D776" s="3"/>
      <c r="E776" s="3"/>
      <c r="F776" s="32"/>
      <c r="G776" s="40"/>
      <c r="H776" s="40"/>
      <c r="I776" s="32"/>
      <c r="J776" s="32"/>
      <c r="K776" s="40"/>
      <c r="L776" s="40"/>
      <c r="M776" s="40"/>
      <c r="N776" s="40"/>
      <c r="O776" s="32"/>
    </row>
    <row r="777" spans="1:15" s="4" customFormat="1" x14ac:dyDescent="0.2">
      <c r="A777" s="3"/>
      <c r="B777" s="3"/>
      <c r="C777" s="3"/>
      <c r="D777" s="3"/>
      <c r="E777" s="3"/>
      <c r="F777" s="32"/>
      <c r="G777" s="40"/>
      <c r="H777" s="40"/>
      <c r="I777" s="32"/>
      <c r="J777" s="32"/>
      <c r="K777" s="40"/>
      <c r="L777" s="40"/>
      <c r="M777" s="40"/>
      <c r="N777" s="40"/>
      <c r="O777" s="32"/>
    </row>
    <row r="778" spans="1:15" s="4" customFormat="1" x14ac:dyDescent="0.2">
      <c r="A778" s="3"/>
      <c r="B778" s="3"/>
      <c r="C778" s="3"/>
      <c r="D778" s="3"/>
      <c r="E778" s="3"/>
      <c r="F778" s="32"/>
      <c r="G778" s="40"/>
      <c r="H778" s="40"/>
      <c r="I778" s="32"/>
      <c r="J778" s="32"/>
      <c r="K778" s="40"/>
      <c r="L778" s="40"/>
      <c r="M778" s="40"/>
      <c r="N778" s="40"/>
      <c r="O778" s="32"/>
    </row>
    <row r="779" spans="1:15" s="4" customFormat="1" x14ac:dyDescent="0.2">
      <c r="A779" s="3"/>
      <c r="B779" s="3"/>
      <c r="C779" s="3"/>
      <c r="D779" s="3"/>
      <c r="E779" s="3"/>
      <c r="F779" s="32"/>
      <c r="G779" s="40"/>
      <c r="H779" s="40"/>
      <c r="I779" s="32"/>
      <c r="J779" s="32"/>
      <c r="K779" s="40"/>
      <c r="L779" s="40"/>
      <c r="M779" s="40"/>
      <c r="N779" s="40"/>
      <c r="O779" s="32"/>
    </row>
    <row r="780" spans="1:15" s="4" customFormat="1" x14ac:dyDescent="0.2">
      <c r="A780" s="3"/>
      <c r="B780" s="3"/>
      <c r="C780" s="3"/>
      <c r="D780" s="3"/>
      <c r="E780" s="3"/>
      <c r="F780" s="32"/>
      <c r="G780" s="40"/>
      <c r="H780" s="40"/>
      <c r="I780" s="32"/>
      <c r="J780" s="32"/>
      <c r="K780" s="40"/>
      <c r="L780" s="40"/>
      <c r="M780" s="40"/>
      <c r="N780" s="40"/>
      <c r="O780" s="32"/>
    </row>
    <row r="781" spans="1:15" s="4" customFormat="1" x14ac:dyDescent="0.2">
      <c r="A781" s="3"/>
      <c r="B781" s="3"/>
      <c r="C781" s="3"/>
      <c r="D781" s="3"/>
      <c r="E781" s="3"/>
      <c r="F781" s="32"/>
      <c r="G781" s="40"/>
      <c r="H781" s="40"/>
      <c r="I781" s="32"/>
      <c r="J781" s="32"/>
      <c r="K781" s="40"/>
      <c r="L781" s="40"/>
      <c r="M781" s="40"/>
      <c r="N781" s="40"/>
      <c r="O781" s="32"/>
    </row>
    <row r="782" spans="1:15" s="4" customFormat="1" x14ac:dyDescent="0.2">
      <c r="A782" s="3"/>
      <c r="B782" s="3"/>
      <c r="C782" s="3"/>
      <c r="D782" s="3"/>
      <c r="E782" s="3"/>
      <c r="F782" s="32"/>
      <c r="G782" s="40"/>
      <c r="H782" s="40"/>
      <c r="I782" s="32"/>
      <c r="J782" s="32"/>
      <c r="K782" s="40"/>
      <c r="L782" s="40"/>
      <c r="M782" s="40"/>
      <c r="N782" s="40"/>
      <c r="O782" s="32"/>
    </row>
    <row r="783" spans="1:15" s="4" customFormat="1" x14ac:dyDescent="0.2">
      <c r="A783" s="3"/>
      <c r="B783" s="3"/>
      <c r="C783" s="3"/>
      <c r="D783" s="3"/>
      <c r="E783" s="3"/>
      <c r="F783" s="32"/>
      <c r="G783" s="40"/>
      <c r="H783" s="40"/>
      <c r="I783" s="32"/>
      <c r="J783" s="32"/>
      <c r="K783" s="40"/>
      <c r="L783" s="40"/>
      <c r="M783" s="40"/>
      <c r="N783" s="40"/>
      <c r="O783" s="32"/>
    </row>
    <row r="784" spans="1:15" s="4" customFormat="1" x14ac:dyDescent="0.2">
      <c r="A784" s="3"/>
      <c r="B784" s="3"/>
      <c r="C784" s="3"/>
      <c r="D784" s="3"/>
      <c r="E784" s="3"/>
      <c r="F784" s="32"/>
      <c r="G784" s="40"/>
      <c r="H784" s="40"/>
      <c r="I784" s="32"/>
      <c r="J784" s="32"/>
      <c r="K784" s="40"/>
      <c r="L784" s="40"/>
      <c r="M784" s="40"/>
      <c r="N784" s="40"/>
      <c r="O784" s="32"/>
    </row>
    <row r="785" spans="1:15" s="4" customFormat="1" x14ac:dyDescent="0.2">
      <c r="A785" s="3"/>
      <c r="B785" s="3"/>
      <c r="C785" s="3"/>
      <c r="D785" s="3"/>
      <c r="E785" s="3"/>
      <c r="F785" s="32"/>
      <c r="G785" s="40"/>
      <c r="H785" s="40"/>
      <c r="I785" s="32"/>
      <c r="J785" s="32"/>
      <c r="K785" s="40"/>
      <c r="L785" s="40"/>
      <c r="M785" s="40"/>
      <c r="N785" s="40"/>
      <c r="O785" s="32"/>
    </row>
    <row r="786" spans="1:15" s="4" customFormat="1" x14ac:dyDescent="0.2">
      <c r="A786" s="3"/>
      <c r="B786" s="3"/>
      <c r="C786" s="3"/>
      <c r="D786" s="3"/>
      <c r="E786" s="3"/>
      <c r="F786" s="32"/>
      <c r="G786" s="40"/>
      <c r="H786" s="40"/>
      <c r="I786" s="32"/>
      <c r="J786" s="32"/>
      <c r="K786" s="40"/>
      <c r="L786" s="40"/>
      <c r="M786" s="40"/>
      <c r="N786" s="40"/>
      <c r="O786" s="32"/>
    </row>
    <row r="787" spans="1:15" s="4" customFormat="1" x14ac:dyDescent="0.2">
      <c r="A787" s="3"/>
      <c r="B787" s="3"/>
      <c r="C787" s="3"/>
      <c r="D787" s="3"/>
      <c r="E787" s="3"/>
      <c r="F787" s="32"/>
      <c r="G787" s="40"/>
      <c r="H787" s="40"/>
      <c r="I787" s="32"/>
      <c r="J787" s="32"/>
      <c r="K787" s="40"/>
      <c r="L787" s="40"/>
      <c r="M787" s="40"/>
      <c r="N787" s="40"/>
      <c r="O787" s="32"/>
    </row>
    <row r="788" spans="1:15" s="4" customFormat="1" x14ac:dyDescent="0.2">
      <c r="A788" s="3"/>
      <c r="B788" s="3"/>
      <c r="C788" s="3"/>
      <c r="D788" s="3"/>
      <c r="E788" s="3"/>
      <c r="F788" s="32"/>
      <c r="G788" s="40"/>
      <c r="H788" s="40"/>
      <c r="I788" s="32"/>
      <c r="J788" s="32"/>
      <c r="K788" s="40"/>
      <c r="L788" s="40"/>
      <c r="M788" s="40"/>
      <c r="N788" s="40"/>
      <c r="O788" s="32"/>
    </row>
    <row r="789" spans="1:15" s="4" customFormat="1" x14ac:dyDescent="0.2">
      <c r="A789" s="3"/>
      <c r="B789" s="3"/>
      <c r="C789" s="3"/>
      <c r="D789" s="3"/>
      <c r="E789" s="3"/>
      <c r="F789" s="32"/>
      <c r="G789" s="40"/>
      <c r="H789" s="40"/>
      <c r="I789" s="32"/>
      <c r="J789" s="32"/>
      <c r="K789" s="40"/>
      <c r="L789" s="40"/>
      <c r="M789" s="40"/>
      <c r="N789" s="40"/>
      <c r="O789" s="32"/>
    </row>
    <row r="790" spans="1:15" s="4" customFormat="1" x14ac:dyDescent="0.2">
      <c r="A790" s="3"/>
      <c r="B790" s="3"/>
      <c r="C790" s="3"/>
      <c r="D790" s="3"/>
      <c r="E790" s="3"/>
      <c r="F790" s="32"/>
      <c r="G790" s="40"/>
      <c r="H790" s="40"/>
      <c r="I790" s="32"/>
      <c r="J790" s="32"/>
      <c r="K790" s="40"/>
      <c r="L790" s="40"/>
      <c r="M790" s="40"/>
      <c r="N790" s="40"/>
      <c r="O790" s="32"/>
    </row>
    <row r="791" spans="1:15" s="4" customFormat="1" x14ac:dyDescent="0.2">
      <c r="A791" s="3"/>
      <c r="B791" s="3"/>
      <c r="C791" s="3"/>
      <c r="D791" s="3"/>
      <c r="E791" s="3"/>
      <c r="F791" s="32"/>
      <c r="G791" s="40"/>
      <c r="H791" s="40"/>
      <c r="I791" s="32"/>
      <c r="J791" s="32"/>
      <c r="K791" s="40"/>
      <c r="L791" s="40"/>
      <c r="M791" s="40"/>
      <c r="N791" s="40"/>
      <c r="O791" s="32"/>
    </row>
    <row r="792" spans="1:15" s="4" customFormat="1" x14ac:dyDescent="0.2">
      <c r="A792" s="3"/>
      <c r="B792" s="3"/>
      <c r="C792" s="3"/>
      <c r="D792" s="3"/>
      <c r="E792" s="3"/>
      <c r="F792" s="32"/>
      <c r="G792" s="40"/>
      <c r="H792" s="40"/>
      <c r="I792" s="32"/>
      <c r="J792" s="32"/>
      <c r="K792" s="40"/>
      <c r="L792" s="40"/>
      <c r="M792" s="40"/>
      <c r="N792" s="40"/>
      <c r="O792" s="32"/>
    </row>
    <row r="793" spans="1:15" s="4" customFormat="1" x14ac:dyDescent="0.2">
      <c r="A793" s="3"/>
      <c r="B793" s="3"/>
      <c r="C793" s="3"/>
      <c r="D793" s="3"/>
      <c r="E793" s="3"/>
      <c r="F793" s="32"/>
      <c r="G793" s="40"/>
      <c r="H793" s="40"/>
      <c r="I793" s="32"/>
      <c r="J793" s="32"/>
      <c r="K793" s="40"/>
      <c r="L793" s="40"/>
      <c r="M793" s="40"/>
      <c r="N793" s="40"/>
      <c r="O793" s="32"/>
    </row>
    <row r="794" spans="1:15" s="4" customFormat="1" x14ac:dyDescent="0.2">
      <c r="A794" s="3"/>
      <c r="B794" s="3"/>
      <c r="C794" s="3"/>
      <c r="D794" s="3"/>
      <c r="E794" s="3"/>
      <c r="F794" s="32"/>
      <c r="G794" s="40"/>
      <c r="H794" s="40"/>
      <c r="I794" s="32"/>
      <c r="J794" s="32"/>
      <c r="K794" s="40"/>
      <c r="L794" s="40"/>
      <c r="M794" s="40"/>
      <c r="N794" s="40"/>
      <c r="O794" s="32"/>
    </row>
    <row r="795" spans="1:15" s="4" customFormat="1" x14ac:dyDescent="0.2">
      <c r="A795" s="3"/>
      <c r="B795" s="3"/>
      <c r="C795" s="3"/>
      <c r="D795" s="3"/>
      <c r="E795" s="3"/>
      <c r="F795" s="32"/>
      <c r="G795" s="40"/>
      <c r="H795" s="40"/>
      <c r="I795" s="32"/>
      <c r="J795" s="32"/>
      <c r="K795" s="40"/>
      <c r="L795" s="40"/>
      <c r="M795" s="40"/>
      <c r="N795" s="40"/>
      <c r="O795" s="32"/>
    </row>
    <row r="796" spans="1:15" s="4" customFormat="1" x14ac:dyDescent="0.2">
      <c r="A796" s="3"/>
      <c r="B796" s="3"/>
      <c r="C796" s="3"/>
      <c r="D796" s="3"/>
      <c r="E796" s="3"/>
      <c r="F796" s="32"/>
      <c r="G796" s="40"/>
      <c r="H796" s="40"/>
      <c r="I796" s="32"/>
      <c r="J796" s="32"/>
      <c r="K796" s="40"/>
      <c r="L796" s="40"/>
      <c r="M796" s="40"/>
      <c r="N796" s="40"/>
      <c r="O796" s="32"/>
    </row>
    <row r="797" spans="1:15" s="4" customFormat="1" x14ac:dyDescent="0.2">
      <c r="A797" s="3"/>
      <c r="B797" s="3"/>
      <c r="C797" s="3"/>
      <c r="D797" s="3"/>
      <c r="E797" s="3"/>
      <c r="F797" s="32"/>
      <c r="G797" s="40"/>
      <c r="H797" s="40"/>
      <c r="I797" s="32"/>
      <c r="J797" s="32"/>
      <c r="K797" s="40"/>
      <c r="L797" s="40"/>
      <c r="M797" s="40"/>
      <c r="N797" s="40"/>
      <c r="O797" s="32"/>
    </row>
    <row r="798" spans="1:15" s="4" customFormat="1" x14ac:dyDescent="0.2">
      <c r="A798" s="3"/>
      <c r="B798" s="3"/>
      <c r="C798" s="3"/>
      <c r="D798" s="3"/>
      <c r="E798" s="3"/>
      <c r="F798" s="32"/>
      <c r="G798" s="40"/>
      <c r="H798" s="40"/>
      <c r="I798" s="32"/>
      <c r="J798" s="32"/>
      <c r="K798" s="40"/>
      <c r="L798" s="40"/>
      <c r="M798" s="40"/>
      <c r="N798" s="40"/>
      <c r="O798" s="32"/>
    </row>
    <row r="799" spans="1:15" s="4" customFormat="1" x14ac:dyDescent="0.2">
      <c r="A799" s="3"/>
      <c r="B799" s="3"/>
      <c r="C799" s="3"/>
      <c r="D799" s="3"/>
      <c r="E799" s="3"/>
      <c r="F799" s="32"/>
      <c r="G799" s="40"/>
      <c r="H799" s="40"/>
      <c r="I799" s="32"/>
      <c r="J799" s="32"/>
      <c r="K799" s="40"/>
      <c r="L799" s="40"/>
      <c r="M799" s="40"/>
      <c r="N799" s="40"/>
      <c r="O799" s="32"/>
    </row>
    <row r="800" spans="1:15" s="4" customFormat="1" x14ac:dyDescent="0.2">
      <c r="A800" s="3"/>
      <c r="B800" s="3"/>
      <c r="C800" s="3"/>
      <c r="D800" s="3"/>
      <c r="E800" s="3"/>
      <c r="F800" s="32"/>
      <c r="G800" s="40"/>
      <c r="H800" s="40"/>
      <c r="I800" s="32"/>
      <c r="J800" s="32"/>
      <c r="K800" s="40"/>
      <c r="L800" s="40"/>
      <c r="M800" s="40"/>
      <c r="N800" s="40"/>
      <c r="O800" s="32"/>
    </row>
    <row r="801" spans="1:15" s="4" customFormat="1" x14ac:dyDescent="0.2">
      <c r="A801" s="3"/>
      <c r="B801" s="3"/>
      <c r="C801" s="3"/>
      <c r="D801" s="3"/>
      <c r="E801" s="3"/>
      <c r="F801" s="32"/>
      <c r="G801" s="40"/>
      <c r="H801" s="40"/>
      <c r="I801" s="32"/>
      <c r="J801" s="32"/>
      <c r="K801" s="40"/>
      <c r="L801" s="40"/>
      <c r="M801" s="40"/>
      <c r="N801" s="40"/>
      <c r="O801" s="32"/>
    </row>
    <row r="802" spans="1:15" s="4" customFormat="1" x14ac:dyDescent="0.2">
      <c r="A802" s="3"/>
      <c r="B802" s="3"/>
      <c r="C802" s="3"/>
      <c r="D802" s="3"/>
      <c r="E802" s="3"/>
      <c r="F802" s="32"/>
      <c r="G802" s="40"/>
      <c r="H802" s="40"/>
      <c r="I802" s="32"/>
      <c r="J802" s="32"/>
      <c r="K802" s="40"/>
      <c r="L802" s="40"/>
      <c r="M802" s="40"/>
      <c r="N802" s="40"/>
      <c r="O802" s="32"/>
    </row>
    <row r="803" spans="1:15" s="4" customFormat="1" x14ac:dyDescent="0.2">
      <c r="A803" s="3"/>
      <c r="B803" s="3"/>
      <c r="C803" s="3"/>
      <c r="D803" s="3"/>
      <c r="E803" s="3"/>
      <c r="F803" s="32"/>
      <c r="G803" s="40"/>
      <c r="H803" s="40"/>
      <c r="I803" s="32"/>
      <c r="J803" s="32"/>
      <c r="K803" s="40"/>
      <c r="L803" s="40"/>
      <c r="M803" s="40"/>
      <c r="N803" s="40"/>
      <c r="O803" s="32"/>
    </row>
    <row r="804" spans="1:15" s="4" customFormat="1" x14ac:dyDescent="0.2">
      <c r="A804" s="3"/>
      <c r="B804" s="3"/>
      <c r="C804" s="3"/>
      <c r="D804" s="3"/>
      <c r="E804" s="3"/>
      <c r="F804" s="32"/>
      <c r="G804" s="40"/>
      <c r="H804" s="40"/>
      <c r="I804" s="32"/>
      <c r="J804" s="32"/>
      <c r="K804" s="40"/>
      <c r="L804" s="40"/>
      <c r="M804" s="40"/>
      <c r="N804" s="40"/>
      <c r="O804" s="32"/>
    </row>
    <row r="805" spans="1:15" s="4" customFormat="1" x14ac:dyDescent="0.2">
      <c r="A805" s="3"/>
      <c r="B805" s="3"/>
      <c r="C805" s="3"/>
      <c r="D805" s="3"/>
      <c r="E805" s="3"/>
      <c r="F805" s="32"/>
      <c r="G805" s="40"/>
      <c r="H805" s="40"/>
      <c r="I805" s="32"/>
      <c r="J805" s="32"/>
      <c r="K805" s="40"/>
      <c r="L805" s="40"/>
      <c r="M805" s="40"/>
      <c r="N805" s="40"/>
      <c r="O805" s="32"/>
    </row>
    <row r="806" spans="1:15" s="4" customFormat="1" x14ac:dyDescent="0.2">
      <c r="A806" s="3"/>
      <c r="B806" s="3"/>
      <c r="C806" s="3"/>
      <c r="D806" s="3"/>
      <c r="E806" s="3"/>
      <c r="F806" s="32"/>
      <c r="G806" s="40"/>
      <c r="H806" s="40"/>
      <c r="I806" s="32"/>
      <c r="J806" s="32"/>
      <c r="K806" s="40"/>
      <c r="L806" s="40"/>
      <c r="M806" s="40"/>
      <c r="N806" s="40"/>
      <c r="O806" s="32"/>
    </row>
    <row r="807" spans="1:15" s="4" customFormat="1" x14ac:dyDescent="0.2">
      <c r="A807" s="3"/>
      <c r="B807" s="3"/>
      <c r="C807" s="3"/>
      <c r="D807" s="3"/>
      <c r="E807" s="3"/>
      <c r="F807" s="32"/>
      <c r="G807" s="40"/>
      <c r="H807" s="40"/>
      <c r="I807" s="32"/>
      <c r="J807" s="32"/>
      <c r="K807" s="40"/>
      <c r="L807" s="40"/>
      <c r="M807" s="40"/>
      <c r="N807" s="40"/>
      <c r="O807" s="32"/>
    </row>
    <row r="808" spans="1:15" s="4" customFormat="1" x14ac:dyDescent="0.2">
      <c r="A808" s="3"/>
      <c r="B808" s="3"/>
      <c r="C808" s="3"/>
      <c r="D808" s="3"/>
      <c r="E808" s="3"/>
      <c r="F808" s="32"/>
      <c r="G808" s="40"/>
      <c r="H808" s="40"/>
      <c r="I808" s="32"/>
      <c r="J808" s="32"/>
      <c r="K808" s="40"/>
      <c r="L808" s="40"/>
      <c r="M808" s="40"/>
      <c r="N808" s="40"/>
      <c r="O808" s="32"/>
    </row>
    <row r="809" spans="1:15" s="4" customFormat="1" x14ac:dyDescent="0.2">
      <c r="A809" s="3"/>
      <c r="B809" s="3"/>
      <c r="C809" s="3"/>
      <c r="D809" s="3"/>
      <c r="E809" s="3"/>
      <c r="F809" s="32"/>
      <c r="G809" s="40"/>
      <c r="H809" s="40"/>
      <c r="I809" s="32"/>
      <c r="J809" s="32"/>
      <c r="K809" s="40"/>
      <c r="L809" s="40"/>
      <c r="M809" s="40"/>
      <c r="N809" s="40"/>
      <c r="O809" s="32"/>
    </row>
    <row r="810" spans="1:15" s="4" customFormat="1" x14ac:dyDescent="0.2">
      <c r="A810" s="3"/>
      <c r="B810" s="3"/>
      <c r="C810" s="3"/>
      <c r="D810" s="3"/>
      <c r="E810" s="3"/>
      <c r="F810" s="32"/>
      <c r="G810" s="40"/>
      <c r="H810" s="40"/>
      <c r="I810" s="32"/>
      <c r="J810" s="32"/>
      <c r="K810" s="40"/>
      <c r="L810" s="40"/>
      <c r="M810" s="40"/>
      <c r="N810" s="40"/>
      <c r="O810" s="32"/>
    </row>
    <row r="811" spans="1:15" s="4" customFormat="1" x14ac:dyDescent="0.2">
      <c r="A811" s="3"/>
      <c r="B811" s="3"/>
      <c r="C811" s="3"/>
      <c r="D811" s="3"/>
      <c r="E811" s="3"/>
      <c r="F811" s="32"/>
      <c r="G811" s="40"/>
      <c r="H811" s="40"/>
      <c r="I811" s="32"/>
      <c r="J811" s="32"/>
      <c r="K811" s="40"/>
      <c r="L811" s="40"/>
      <c r="M811" s="40"/>
      <c r="N811" s="40"/>
      <c r="O811" s="32"/>
    </row>
    <row r="812" spans="1:15" s="4" customFormat="1" x14ac:dyDescent="0.2">
      <c r="A812" s="3"/>
      <c r="B812" s="3"/>
      <c r="C812" s="3"/>
      <c r="D812" s="3"/>
      <c r="E812" s="3"/>
      <c r="F812" s="32"/>
      <c r="G812" s="40"/>
      <c r="H812" s="40"/>
      <c r="I812" s="32"/>
      <c r="J812" s="32"/>
      <c r="K812" s="40"/>
      <c r="L812" s="40"/>
      <c r="M812" s="40"/>
      <c r="N812" s="40"/>
      <c r="O812" s="32"/>
    </row>
    <row r="813" spans="1:15" s="4" customFormat="1" x14ac:dyDescent="0.2">
      <c r="A813" s="3"/>
      <c r="B813" s="3"/>
      <c r="C813" s="3"/>
      <c r="D813" s="3"/>
      <c r="E813" s="3"/>
      <c r="F813" s="32"/>
      <c r="G813" s="40"/>
      <c r="H813" s="40"/>
      <c r="I813" s="32"/>
      <c r="J813" s="32"/>
      <c r="K813" s="40"/>
      <c r="L813" s="40"/>
      <c r="M813" s="40"/>
      <c r="N813" s="40"/>
      <c r="O813" s="32"/>
    </row>
    <row r="814" spans="1:15" s="4" customFormat="1" x14ac:dyDescent="0.2">
      <c r="A814" s="3"/>
      <c r="B814" s="3"/>
      <c r="C814" s="3"/>
      <c r="D814" s="3"/>
      <c r="E814" s="3"/>
      <c r="F814" s="32"/>
      <c r="G814" s="40"/>
      <c r="H814" s="40"/>
      <c r="I814" s="32"/>
      <c r="J814" s="32"/>
      <c r="K814" s="40"/>
      <c r="L814" s="40"/>
      <c r="M814" s="40"/>
      <c r="N814" s="40"/>
      <c r="O814" s="32"/>
    </row>
    <row r="815" spans="1:15" s="4" customFormat="1" x14ac:dyDescent="0.2">
      <c r="A815" s="3"/>
      <c r="B815" s="3"/>
      <c r="C815" s="3"/>
      <c r="D815" s="3"/>
      <c r="E815" s="3"/>
      <c r="F815" s="32"/>
      <c r="G815" s="40"/>
      <c r="H815" s="40"/>
      <c r="I815" s="32"/>
      <c r="J815" s="32"/>
      <c r="K815" s="40"/>
      <c r="L815" s="40"/>
      <c r="M815" s="40"/>
      <c r="N815" s="40"/>
      <c r="O815" s="32"/>
    </row>
    <row r="816" spans="1:15" s="4" customFormat="1" x14ac:dyDescent="0.2">
      <c r="A816" s="3"/>
      <c r="B816" s="3"/>
      <c r="C816" s="3"/>
      <c r="D816" s="3"/>
      <c r="E816" s="3"/>
      <c r="F816" s="32"/>
      <c r="G816" s="40"/>
      <c r="H816" s="40"/>
      <c r="I816" s="32"/>
      <c r="J816" s="32"/>
      <c r="K816" s="40"/>
      <c r="L816" s="40"/>
      <c r="M816" s="40"/>
      <c r="N816" s="40"/>
      <c r="O816" s="32"/>
    </row>
    <row r="817" spans="1:15" s="4" customFormat="1" x14ac:dyDescent="0.2">
      <c r="A817" s="3"/>
      <c r="B817" s="3"/>
      <c r="C817" s="3"/>
      <c r="D817" s="3"/>
      <c r="E817" s="3"/>
      <c r="F817" s="32"/>
      <c r="G817" s="40"/>
      <c r="H817" s="40"/>
      <c r="I817" s="32"/>
      <c r="J817" s="32"/>
      <c r="K817" s="40"/>
      <c r="L817" s="40"/>
      <c r="M817" s="40"/>
      <c r="N817" s="40"/>
      <c r="O817" s="32"/>
    </row>
    <row r="818" spans="1:15" s="4" customFormat="1" x14ac:dyDescent="0.2">
      <c r="A818" s="3"/>
      <c r="B818" s="3"/>
      <c r="C818" s="3"/>
      <c r="D818" s="3"/>
      <c r="E818" s="3"/>
      <c r="F818" s="32"/>
      <c r="G818" s="40"/>
      <c r="H818" s="40"/>
      <c r="I818" s="32"/>
      <c r="J818" s="32"/>
      <c r="K818" s="40"/>
      <c r="L818" s="40"/>
      <c r="M818" s="40"/>
      <c r="N818" s="40"/>
      <c r="O818" s="32"/>
    </row>
    <row r="819" spans="1:15" s="4" customFormat="1" x14ac:dyDescent="0.2">
      <c r="A819" s="3"/>
      <c r="B819" s="3"/>
      <c r="C819" s="3"/>
      <c r="D819" s="3"/>
      <c r="E819" s="3"/>
      <c r="F819" s="32"/>
      <c r="G819" s="40"/>
      <c r="H819" s="40"/>
      <c r="I819" s="32"/>
      <c r="J819" s="32"/>
      <c r="K819" s="40"/>
      <c r="L819" s="40"/>
      <c r="M819" s="40"/>
      <c r="N819" s="40"/>
      <c r="O819" s="32"/>
    </row>
    <row r="820" spans="1:15" s="4" customFormat="1" x14ac:dyDescent="0.2">
      <c r="A820" s="3"/>
      <c r="B820" s="3"/>
      <c r="C820" s="3"/>
      <c r="D820" s="3"/>
      <c r="E820" s="3"/>
      <c r="F820" s="32"/>
      <c r="G820" s="40"/>
      <c r="H820" s="40"/>
      <c r="I820" s="32"/>
      <c r="J820" s="32"/>
      <c r="K820" s="40"/>
      <c r="L820" s="40"/>
      <c r="M820" s="40"/>
      <c r="N820" s="40"/>
      <c r="O820" s="32"/>
    </row>
    <row r="821" spans="1:15" s="4" customFormat="1" x14ac:dyDescent="0.2">
      <c r="A821" s="3"/>
      <c r="B821" s="3"/>
      <c r="C821" s="3"/>
      <c r="D821" s="3"/>
      <c r="E821" s="3"/>
      <c r="F821" s="32"/>
      <c r="G821" s="40"/>
      <c r="H821" s="40"/>
      <c r="I821" s="32"/>
      <c r="J821" s="32"/>
      <c r="K821" s="40"/>
      <c r="L821" s="40"/>
      <c r="M821" s="40"/>
      <c r="N821" s="40"/>
      <c r="O821" s="32"/>
    </row>
    <row r="822" spans="1:15" s="4" customFormat="1" x14ac:dyDescent="0.2">
      <c r="A822" s="3"/>
      <c r="B822" s="3"/>
      <c r="C822" s="3"/>
      <c r="D822" s="3"/>
      <c r="E822" s="3"/>
      <c r="F822" s="32"/>
      <c r="G822" s="40"/>
      <c r="H822" s="40"/>
      <c r="I822" s="32"/>
      <c r="J822" s="32"/>
      <c r="K822" s="40"/>
      <c r="L822" s="40"/>
      <c r="M822" s="40"/>
      <c r="N822" s="40"/>
      <c r="O822" s="32"/>
    </row>
    <row r="823" spans="1:15" s="4" customFormat="1" x14ac:dyDescent="0.2">
      <c r="A823" s="3"/>
      <c r="B823" s="3"/>
      <c r="C823" s="3"/>
      <c r="D823" s="3"/>
      <c r="E823" s="3"/>
      <c r="F823" s="32"/>
      <c r="G823" s="40"/>
      <c r="H823" s="40"/>
      <c r="I823" s="32"/>
      <c r="J823" s="32"/>
      <c r="K823" s="40"/>
      <c r="L823" s="40"/>
      <c r="M823" s="40"/>
      <c r="N823" s="40"/>
      <c r="O823" s="32"/>
    </row>
    <row r="824" spans="1:15" s="4" customFormat="1" x14ac:dyDescent="0.2">
      <c r="A824" s="3"/>
      <c r="B824" s="3"/>
      <c r="C824" s="3"/>
      <c r="D824" s="3"/>
      <c r="E824" s="3"/>
      <c r="F824" s="32"/>
      <c r="G824" s="40"/>
      <c r="H824" s="40"/>
      <c r="I824" s="32"/>
      <c r="J824" s="32"/>
      <c r="K824" s="40"/>
      <c r="L824" s="40"/>
      <c r="M824" s="40"/>
      <c r="N824" s="40"/>
      <c r="O824" s="32"/>
    </row>
    <row r="825" spans="1:15" s="4" customFormat="1" x14ac:dyDescent="0.2">
      <c r="A825" s="3"/>
      <c r="B825" s="3"/>
      <c r="C825" s="3"/>
      <c r="D825" s="3"/>
      <c r="E825" s="3"/>
      <c r="F825" s="32"/>
      <c r="G825" s="40"/>
      <c r="H825" s="40"/>
      <c r="I825" s="32"/>
      <c r="J825" s="32"/>
      <c r="K825" s="40"/>
      <c r="L825" s="40"/>
      <c r="M825" s="40"/>
      <c r="N825" s="40"/>
      <c r="O825" s="32"/>
    </row>
    <row r="826" spans="1:15" s="4" customFormat="1" x14ac:dyDescent="0.2">
      <c r="A826" s="3"/>
      <c r="B826" s="3"/>
      <c r="C826" s="3"/>
      <c r="D826" s="3"/>
      <c r="E826" s="3"/>
      <c r="F826" s="32"/>
      <c r="G826" s="40"/>
      <c r="H826" s="40"/>
      <c r="I826" s="32"/>
      <c r="J826" s="32"/>
      <c r="K826" s="40"/>
      <c r="L826" s="40"/>
      <c r="M826" s="40"/>
      <c r="N826" s="40"/>
      <c r="O826" s="32"/>
    </row>
    <row r="827" spans="1:15" s="4" customFormat="1" x14ac:dyDescent="0.2">
      <c r="A827" s="3"/>
      <c r="B827" s="3"/>
      <c r="C827" s="3"/>
      <c r="D827" s="3"/>
      <c r="E827" s="3"/>
      <c r="F827" s="32"/>
      <c r="G827" s="40"/>
      <c r="H827" s="40"/>
      <c r="I827" s="32"/>
      <c r="J827" s="32"/>
      <c r="K827" s="40"/>
      <c r="L827" s="40"/>
      <c r="M827" s="40"/>
      <c r="N827" s="40"/>
      <c r="O827" s="32"/>
    </row>
    <row r="828" spans="1:15" s="4" customFormat="1" x14ac:dyDescent="0.2">
      <c r="A828" s="3"/>
      <c r="B828" s="3"/>
      <c r="C828" s="3"/>
      <c r="D828" s="3"/>
      <c r="E828" s="3"/>
      <c r="F828" s="32"/>
      <c r="G828" s="40"/>
      <c r="H828" s="40"/>
      <c r="I828" s="32"/>
      <c r="J828" s="32"/>
      <c r="K828" s="40"/>
      <c r="L828" s="40"/>
      <c r="M828" s="40"/>
      <c r="N828" s="40"/>
      <c r="O828" s="32"/>
    </row>
    <row r="829" spans="1:15" s="4" customFormat="1" x14ac:dyDescent="0.2">
      <c r="A829" s="3"/>
      <c r="B829" s="3"/>
      <c r="C829" s="3"/>
      <c r="D829" s="3"/>
      <c r="E829" s="3"/>
      <c r="F829" s="32"/>
      <c r="G829" s="40"/>
      <c r="H829" s="40"/>
      <c r="I829" s="32"/>
      <c r="J829" s="32"/>
      <c r="K829" s="40"/>
      <c r="L829" s="40"/>
      <c r="M829" s="40"/>
      <c r="N829" s="40"/>
      <c r="O829" s="32"/>
    </row>
    <row r="830" spans="1:15" s="4" customFormat="1" x14ac:dyDescent="0.2">
      <c r="A830" s="3"/>
      <c r="B830" s="3"/>
      <c r="C830" s="3"/>
      <c r="D830" s="3"/>
      <c r="E830" s="3"/>
      <c r="F830" s="32"/>
      <c r="G830" s="40"/>
      <c r="H830" s="40"/>
      <c r="I830" s="32"/>
      <c r="J830" s="32"/>
      <c r="K830" s="40"/>
      <c r="L830" s="40"/>
      <c r="M830" s="40"/>
      <c r="N830" s="40"/>
      <c r="O830" s="32"/>
    </row>
    <row r="831" spans="1:15" s="4" customFormat="1" x14ac:dyDescent="0.2">
      <c r="A831" s="3"/>
      <c r="B831" s="3"/>
      <c r="C831" s="3"/>
      <c r="D831" s="3"/>
      <c r="E831" s="3"/>
      <c r="F831" s="32"/>
      <c r="G831" s="40"/>
      <c r="H831" s="40"/>
      <c r="I831" s="32"/>
      <c r="J831" s="32"/>
      <c r="K831" s="40"/>
      <c r="L831" s="40"/>
      <c r="M831" s="40"/>
      <c r="N831" s="40"/>
      <c r="O831" s="32"/>
    </row>
    <row r="832" spans="1:15" s="4" customFormat="1" x14ac:dyDescent="0.2">
      <c r="A832" s="3"/>
      <c r="B832" s="3"/>
      <c r="C832" s="3"/>
      <c r="D832" s="3"/>
      <c r="E832" s="3"/>
      <c r="F832" s="32"/>
      <c r="G832" s="40"/>
      <c r="H832" s="40"/>
      <c r="I832" s="32"/>
      <c r="J832" s="32"/>
      <c r="K832" s="40"/>
      <c r="L832" s="40"/>
      <c r="M832" s="40"/>
      <c r="N832" s="40"/>
      <c r="O832" s="32"/>
    </row>
    <row r="833" spans="1:15" s="4" customFormat="1" x14ac:dyDescent="0.2">
      <c r="A833" s="3"/>
      <c r="B833" s="3"/>
      <c r="C833" s="3"/>
      <c r="D833" s="3"/>
      <c r="E833" s="3"/>
      <c r="F833" s="32"/>
      <c r="G833" s="40"/>
      <c r="H833" s="40"/>
      <c r="I833" s="32"/>
      <c r="J833" s="32"/>
      <c r="K833" s="40"/>
      <c r="L833" s="40"/>
      <c r="M833" s="40"/>
      <c r="N833" s="40"/>
      <c r="O833" s="32"/>
    </row>
    <row r="834" spans="1:15" s="4" customFormat="1" x14ac:dyDescent="0.2">
      <c r="A834" s="3"/>
      <c r="B834" s="3"/>
      <c r="C834" s="3"/>
      <c r="D834" s="3"/>
      <c r="E834" s="3"/>
      <c r="F834" s="32"/>
      <c r="G834" s="40"/>
      <c r="H834" s="40"/>
      <c r="I834" s="32"/>
      <c r="J834" s="32"/>
      <c r="K834" s="40"/>
      <c r="L834" s="40"/>
      <c r="M834" s="40"/>
      <c r="N834" s="40"/>
      <c r="O834" s="32"/>
    </row>
    <row r="835" spans="1:15" s="4" customFormat="1" x14ac:dyDescent="0.2">
      <c r="A835" s="3"/>
      <c r="B835" s="3"/>
      <c r="C835" s="3"/>
      <c r="D835" s="3"/>
      <c r="E835" s="3"/>
      <c r="F835" s="32"/>
      <c r="G835" s="40"/>
      <c r="H835" s="40"/>
      <c r="I835" s="32"/>
      <c r="J835" s="32"/>
      <c r="K835" s="40"/>
      <c r="L835" s="40"/>
      <c r="M835" s="40"/>
      <c r="N835" s="40"/>
      <c r="O835" s="32"/>
    </row>
    <row r="836" spans="1:15" s="4" customFormat="1" x14ac:dyDescent="0.2">
      <c r="A836" s="3"/>
      <c r="B836" s="3"/>
      <c r="C836" s="3"/>
      <c r="D836" s="3"/>
      <c r="E836" s="3"/>
      <c r="F836" s="32"/>
      <c r="G836" s="40"/>
      <c r="H836" s="40"/>
      <c r="I836" s="32"/>
      <c r="J836" s="32"/>
      <c r="K836" s="40"/>
      <c r="L836" s="40"/>
      <c r="M836" s="40"/>
      <c r="N836" s="40"/>
      <c r="O836" s="32"/>
    </row>
    <row r="837" spans="1:15" s="4" customFormat="1" x14ac:dyDescent="0.2">
      <c r="A837" s="3"/>
      <c r="B837" s="3"/>
      <c r="C837" s="3"/>
      <c r="D837" s="3"/>
      <c r="E837" s="3"/>
      <c r="F837" s="32"/>
      <c r="G837" s="40"/>
      <c r="H837" s="40"/>
      <c r="I837" s="32"/>
      <c r="J837" s="32"/>
      <c r="K837" s="40"/>
      <c r="L837" s="40"/>
      <c r="M837" s="40"/>
      <c r="N837" s="40"/>
      <c r="O837" s="32"/>
    </row>
    <row r="838" spans="1:15" s="4" customFormat="1" x14ac:dyDescent="0.2">
      <c r="A838" s="3"/>
      <c r="B838" s="3"/>
      <c r="C838" s="3"/>
      <c r="D838" s="3"/>
      <c r="E838" s="3"/>
      <c r="F838" s="32"/>
      <c r="G838" s="40"/>
      <c r="H838" s="40"/>
      <c r="I838" s="32"/>
      <c r="J838" s="32"/>
      <c r="K838" s="40"/>
      <c r="L838" s="40"/>
      <c r="M838" s="40"/>
      <c r="N838" s="40"/>
      <c r="O838" s="32"/>
    </row>
    <row r="839" spans="1:15" s="4" customFormat="1" x14ac:dyDescent="0.2">
      <c r="A839" s="3"/>
      <c r="B839" s="3"/>
      <c r="C839" s="3"/>
      <c r="D839" s="3"/>
      <c r="E839" s="3"/>
      <c r="F839" s="32"/>
      <c r="G839" s="40"/>
      <c r="H839" s="40"/>
      <c r="I839" s="32"/>
      <c r="J839" s="32"/>
      <c r="K839" s="40"/>
      <c r="L839" s="40"/>
      <c r="M839" s="40"/>
      <c r="N839" s="40"/>
      <c r="O839" s="32"/>
    </row>
    <row r="840" spans="1:15" s="4" customFormat="1" x14ac:dyDescent="0.2">
      <c r="A840" s="3"/>
      <c r="B840" s="3"/>
      <c r="C840" s="3"/>
      <c r="D840" s="3"/>
      <c r="E840" s="3"/>
      <c r="F840" s="32"/>
      <c r="G840" s="40"/>
      <c r="H840" s="40"/>
      <c r="I840" s="32"/>
      <c r="J840" s="32"/>
      <c r="K840" s="40"/>
      <c r="L840" s="40"/>
      <c r="M840" s="40"/>
      <c r="N840" s="40"/>
      <c r="O840" s="32"/>
    </row>
    <row r="841" spans="1:15" s="4" customFormat="1" x14ac:dyDescent="0.2">
      <c r="A841" s="3"/>
      <c r="B841" s="3"/>
      <c r="C841" s="3"/>
      <c r="D841" s="3"/>
      <c r="E841" s="3"/>
      <c r="F841" s="32"/>
      <c r="G841" s="40"/>
      <c r="H841" s="40"/>
      <c r="I841" s="32"/>
      <c r="J841" s="32"/>
      <c r="K841" s="40"/>
      <c r="L841" s="40"/>
      <c r="M841" s="40"/>
      <c r="N841" s="40"/>
      <c r="O841" s="32"/>
    </row>
    <row r="842" spans="1:15" s="4" customFormat="1" x14ac:dyDescent="0.2">
      <c r="A842" s="3"/>
      <c r="B842" s="3"/>
      <c r="C842" s="3"/>
      <c r="D842" s="3"/>
      <c r="E842" s="3"/>
      <c r="F842" s="32"/>
      <c r="G842" s="40"/>
      <c r="H842" s="40"/>
      <c r="I842" s="32"/>
      <c r="J842" s="32"/>
      <c r="K842" s="40"/>
      <c r="L842" s="40"/>
      <c r="M842" s="40"/>
      <c r="N842" s="40"/>
      <c r="O842" s="32"/>
    </row>
    <row r="843" spans="1:15" s="4" customFormat="1" x14ac:dyDescent="0.2">
      <c r="A843" s="3"/>
      <c r="B843" s="3"/>
      <c r="C843" s="3"/>
      <c r="D843" s="3"/>
      <c r="E843" s="3"/>
      <c r="F843" s="32"/>
      <c r="G843" s="40"/>
      <c r="H843" s="40"/>
      <c r="I843" s="32"/>
      <c r="J843" s="32"/>
      <c r="K843" s="40"/>
      <c r="L843" s="40"/>
      <c r="M843" s="40"/>
      <c r="N843" s="40"/>
      <c r="O843" s="32"/>
    </row>
    <row r="844" spans="1:15" s="4" customFormat="1" x14ac:dyDescent="0.2">
      <c r="A844" s="3"/>
      <c r="B844" s="3"/>
      <c r="C844" s="3"/>
      <c r="D844" s="3"/>
      <c r="E844" s="3"/>
      <c r="F844" s="32"/>
      <c r="G844" s="40"/>
      <c r="H844" s="40"/>
      <c r="I844" s="32"/>
      <c r="J844" s="32"/>
      <c r="K844" s="40"/>
      <c r="L844" s="40"/>
      <c r="M844" s="40"/>
      <c r="N844" s="40"/>
      <c r="O844" s="32"/>
    </row>
    <row r="845" spans="1:15" s="4" customFormat="1" x14ac:dyDescent="0.2">
      <c r="A845" s="3"/>
      <c r="B845" s="3"/>
      <c r="C845" s="3"/>
      <c r="D845" s="3"/>
      <c r="E845" s="3"/>
      <c r="F845" s="32"/>
      <c r="G845" s="40"/>
      <c r="H845" s="40"/>
      <c r="I845" s="32"/>
      <c r="J845" s="32"/>
      <c r="K845" s="40"/>
      <c r="L845" s="40"/>
      <c r="M845" s="40"/>
      <c r="N845" s="40"/>
      <c r="O845" s="32"/>
    </row>
    <row r="846" spans="1:15" s="4" customFormat="1" x14ac:dyDescent="0.2">
      <c r="A846" s="3"/>
      <c r="B846" s="3"/>
      <c r="C846" s="3"/>
      <c r="D846" s="3"/>
      <c r="E846" s="3"/>
      <c r="F846" s="32"/>
      <c r="G846" s="40"/>
      <c r="H846" s="40"/>
      <c r="I846" s="32"/>
      <c r="J846" s="32"/>
      <c r="K846" s="40"/>
      <c r="L846" s="40"/>
      <c r="M846" s="40"/>
      <c r="N846" s="40"/>
      <c r="O846" s="32"/>
    </row>
    <row r="847" spans="1:15" s="4" customFormat="1" x14ac:dyDescent="0.2">
      <c r="A847" s="3"/>
      <c r="B847" s="3"/>
      <c r="C847" s="3"/>
      <c r="D847" s="3"/>
      <c r="E847" s="3"/>
      <c r="F847" s="32"/>
      <c r="G847" s="40"/>
      <c r="H847" s="40"/>
      <c r="I847" s="32"/>
      <c r="J847" s="32"/>
      <c r="K847" s="40"/>
      <c r="L847" s="40"/>
      <c r="M847" s="40"/>
      <c r="N847" s="40"/>
      <c r="O847" s="32"/>
    </row>
    <row r="848" spans="1:15" s="4" customFormat="1" x14ac:dyDescent="0.2">
      <c r="A848" s="3"/>
      <c r="B848" s="3"/>
      <c r="C848" s="3"/>
      <c r="D848" s="3"/>
      <c r="E848" s="3"/>
      <c r="F848" s="32"/>
      <c r="G848" s="40"/>
      <c r="H848" s="40"/>
      <c r="I848" s="32"/>
      <c r="J848" s="32"/>
      <c r="K848" s="40"/>
      <c r="L848" s="40"/>
      <c r="M848" s="40"/>
      <c r="N848" s="40"/>
      <c r="O848" s="32"/>
    </row>
    <row r="849" spans="1:15" s="4" customFormat="1" x14ac:dyDescent="0.2">
      <c r="A849" s="3"/>
      <c r="B849" s="3"/>
      <c r="C849" s="3"/>
      <c r="D849" s="3"/>
      <c r="E849" s="3"/>
      <c r="F849" s="32"/>
      <c r="G849" s="40"/>
      <c r="H849" s="40"/>
      <c r="I849" s="32"/>
      <c r="J849" s="32"/>
      <c r="K849" s="40"/>
      <c r="L849" s="40"/>
      <c r="M849" s="40"/>
      <c r="N849" s="40"/>
      <c r="O849" s="32"/>
    </row>
    <row r="850" spans="1:15" s="4" customFormat="1" x14ac:dyDescent="0.2">
      <c r="A850" s="3"/>
      <c r="B850" s="3"/>
      <c r="C850" s="3"/>
      <c r="D850" s="3"/>
      <c r="E850" s="3"/>
      <c r="F850" s="32"/>
      <c r="G850" s="40"/>
      <c r="H850" s="40"/>
      <c r="I850" s="32"/>
      <c r="J850" s="32"/>
      <c r="K850" s="40"/>
      <c r="L850" s="40"/>
      <c r="M850" s="40"/>
      <c r="N850" s="40"/>
      <c r="O850" s="32"/>
    </row>
    <row r="851" spans="1:15" s="4" customFormat="1" x14ac:dyDescent="0.2">
      <c r="A851" s="3"/>
      <c r="B851" s="3"/>
      <c r="C851" s="3"/>
      <c r="D851" s="3"/>
      <c r="E851" s="3"/>
      <c r="F851" s="32"/>
      <c r="G851" s="40"/>
      <c r="H851" s="40"/>
      <c r="I851" s="32"/>
      <c r="J851" s="32"/>
      <c r="K851" s="40"/>
      <c r="L851" s="40"/>
      <c r="M851" s="40"/>
      <c r="N851" s="40"/>
      <c r="O851" s="32"/>
    </row>
    <row r="852" spans="1:15" s="4" customFormat="1" x14ac:dyDescent="0.2">
      <c r="A852" s="3"/>
      <c r="B852" s="3"/>
      <c r="C852" s="3"/>
      <c r="D852" s="3"/>
      <c r="E852" s="3"/>
      <c r="F852" s="32"/>
      <c r="G852" s="40"/>
      <c r="H852" s="40"/>
      <c r="I852" s="32"/>
      <c r="J852" s="32"/>
      <c r="K852" s="40"/>
      <c r="L852" s="40"/>
      <c r="M852" s="40"/>
      <c r="N852" s="40"/>
      <c r="O852" s="32"/>
    </row>
    <row r="853" spans="1:15" s="4" customFormat="1" x14ac:dyDescent="0.2">
      <c r="A853" s="3"/>
      <c r="B853" s="3"/>
      <c r="C853" s="3"/>
      <c r="D853" s="3"/>
      <c r="E853" s="3"/>
      <c r="F853" s="32"/>
      <c r="G853" s="40"/>
      <c r="H853" s="40"/>
      <c r="I853" s="32"/>
      <c r="J853" s="32"/>
      <c r="K853" s="40"/>
      <c r="L853" s="40"/>
      <c r="M853" s="40"/>
      <c r="N853" s="40"/>
      <c r="O853" s="32"/>
    </row>
    <row r="854" spans="1:15" s="4" customFormat="1" x14ac:dyDescent="0.2">
      <c r="A854" s="3"/>
      <c r="B854" s="3"/>
      <c r="C854" s="3"/>
      <c r="D854" s="3"/>
      <c r="E854" s="3"/>
      <c r="F854" s="32"/>
      <c r="G854" s="40"/>
      <c r="H854" s="40"/>
      <c r="I854" s="32"/>
      <c r="J854" s="32"/>
      <c r="K854" s="40"/>
      <c r="L854" s="40"/>
      <c r="M854" s="40"/>
      <c r="N854" s="40"/>
      <c r="O854" s="32"/>
    </row>
    <row r="855" spans="1:15" s="4" customFormat="1" x14ac:dyDescent="0.2">
      <c r="A855" s="3"/>
      <c r="B855" s="3"/>
      <c r="C855" s="3"/>
      <c r="D855" s="3"/>
      <c r="E855" s="3"/>
      <c r="F855" s="32"/>
      <c r="G855" s="40"/>
      <c r="H855" s="40"/>
      <c r="I855" s="32"/>
      <c r="J855" s="32"/>
      <c r="K855" s="40"/>
      <c r="L855" s="40"/>
      <c r="M855" s="40"/>
      <c r="N855" s="40"/>
      <c r="O855" s="32"/>
    </row>
    <row r="856" spans="1:15" s="4" customFormat="1" x14ac:dyDescent="0.2">
      <c r="A856" s="3"/>
      <c r="B856" s="3"/>
      <c r="C856" s="3"/>
      <c r="D856" s="3"/>
      <c r="E856" s="3"/>
      <c r="F856" s="32"/>
      <c r="G856" s="40"/>
      <c r="H856" s="40"/>
      <c r="I856" s="32"/>
      <c r="J856" s="32"/>
      <c r="K856" s="40"/>
      <c r="L856" s="40"/>
      <c r="M856" s="40"/>
      <c r="N856" s="40"/>
      <c r="O856" s="32"/>
    </row>
    <row r="857" spans="1:15" s="4" customFormat="1" x14ac:dyDescent="0.2">
      <c r="A857" s="3"/>
      <c r="B857" s="3"/>
      <c r="C857" s="3"/>
      <c r="D857" s="3"/>
      <c r="E857" s="3"/>
      <c r="F857" s="32"/>
      <c r="G857" s="40"/>
      <c r="H857" s="40"/>
      <c r="I857" s="32"/>
      <c r="J857" s="32"/>
      <c r="K857" s="40"/>
      <c r="L857" s="40"/>
      <c r="M857" s="40"/>
      <c r="N857" s="40"/>
      <c r="O857" s="32"/>
    </row>
    <row r="858" spans="1:15" s="4" customFormat="1" x14ac:dyDescent="0.2">
      <c r="A858" s="3"/>
      <c r="B858" s="3"/>
      <c r="C858" s="3"/>
      <c r="D858" s="3"/>
      <c r="E858" s="3"/>
      <c r="F858" s="32"/>
      <c r="G858" s="40"/>
      <c r="H858" s="40"/>
      <c r="I858" s="32"/>
      <c r="J858" s="32"/>
      <c r="K858" s="40"/>
      <c r="L858" s="40"/>
      <c r="M858" s="40"/>
      <c r="N858" s="40"/>
      <c r="O858" s="32"/>
    </row>
    <row r="859" spans="1:15" s="4" customFormat="1" x14ac:dyDescent="0.2">
      <c r="A859" s="3"/>
      <c r="B859" s="3"/>
      <c r="C859" s="3"/>
      <c r="D859" s="3"/>
      <c r="E859" s="3"/>
      <c r="F859" s="32"/>
      <c r="G859" s="40"/>
      <c r="H859" s="40"/>
      <c r="I859" s="32"/>
      <c r="J859" s="32"/>
      <c r="K859" s="40"/>
      <c r="L859" s="40"/>
      <c r="M859" s="40"/>
      <c r="N859" s="40"/>
      <c r="O859" s="32"/>
    </row>
    <row r="860" spans="1:15" s="4" customFormat="1" x14ac:dyDescent="0.2">
      <c r="A860" s="3"/>
      <c r="B860" s="3"/>
      <c r="C860" s="3"/>
      <c r="D860" s="3"/>
      <c r="E860" s="3"/>
      <c r="F860" s="32"/>
      <c r="G860" s="40"/>
      <c r="H860" s="40"/>
      <c r="I860" s="32"/>
      <c r="J860" s="32"/>
      <c r="K860" s="40"/>
      <c r="L860" s="40"/>
      <c r="M860" s="40"/>
      <c r="N860" s="40"/>
      <c r="O860" s="32"/>
    </row>
    <row r="861" spans="1:15" s="4" customFormat="1" x14ac:dyDescent="0.2">
      <c r="A861" s="3"/>
      <c r="B861" s="3"/>
      <c r="C861" s="3"/>
      <c r="D861" s="3"/>
      <c r="E861" s="3"/>
      <c r="F861" s="32"/>
      <c r="G861" s="40"/>
      <c r="H861" s="40"/>
      <c r="I861" s="32"/>
      <c r="J861" s="32"/>
      <c r="K861" s="40"/>
      <c r="L861" s="40"/>
      <c r="M861" s="40"/>
      <c r="N861" s="40"/>
      <c r="O861" s="32"/>
    </row>
    <row r="862" spans="1:15" s="4" customFormat="1" x14ac:dyDescent="0.2">
      <c r="A862" s="3"/>
      <c r="B862" s="3"/>
      <c r="C862" s="3"/>
      <c r="D862" s="3"/>
      <c r="E862" s="3"/>
      <c r="F862" s="32"/>
      <c r="G862" s="40"/>
      <c r="H862" s="40"/>
      <c r="I862" s="32"/>
      <c r="J862" s="32"/>
      <c r="K862" s="40"/>
      <c r="L862" s="40"/>
      <c r="M862" s="40"/>
      <c r="N862" s="40"/>
      <c r="O862" s="32"/>
    </row>
    <row r="863" spans="1:15" s="4" customFormat="1" x14ac:dyDescent="0.2">
      <c r="A863" s="3"/>
      <c r="B863" s="3"/>
      <c r="C863" s="3"/>
      <c r="D863" s="3"/>
      <c r="E863" s="3"/>
      <c r="F863" s="32"/>
      <c r="G863" s="40"/>
      <c r="H863" s="40"/>
      <c r="I863" s="32"/>
      <c r="J863" s="32"/>
      <c r="K863" s="40"/>
      <c r="L863" s="40"/>
      <c r="M863" s="40"/>
      <c r="N863" s="40"/>
      <c r="O863" s="32"/>
    </row>
    <row r="864" spans="1:15" s="4" customFormat="1" x14ac:dyDescent="0.2">
      <c r="A864" s="3"/>
      <c r="B864" s="3"/>
      <c r="C864" s="3"/>
      <c r="D864" s="3"/>
      <c r="E864" s="3"/>
      <c r="F864" s="32"/>
      <c r="G864" s="40"/>
      <c r="H864" s="40"/>
      <c r="I864" s="32"/>
      <c r="J864" s="32"/>
      <c r="K864" s="40"/>
      <c r="L864" s="40"/>
      <c r="M864" s="40"/>
      <c r="N864" s="40"/>
      <c r="O864" s="32"/>
    </row>
    <row r="865" spans="1:15" s="4" customFormat="1" x14ac:dyDescent="0.2">
      <c r="A865" s="3"/>
      <c r="B865" s="3"/>
      <c r="C865" s="3"/>
      <c r="D865" s="3"/>
      <c r="E865" s="3"/>
      <c r="F865" s="32"/>
      <c r="G865" s="40"/>
      <c r="H865" s="40"/>
      <c r="I865" s="32"/>
      <c r="J865" s="32"/>
      <c r="K865" s="40"/>
      <c r="L865" s="40"/>
      <c r="M865" s="40"/>
      <c r="N865" s="40"/>
      <c r="O865" s="32"/>
    </row>
    <row r="866" spans="1:15" s="4" customFormat="1" x14ac:dyDescent="0.2">
      <c r="A866" s="3"/>
      <c r="B866" s="3"/>
      <c r="C866" s="3"/>
      <c r="D866" s="3"/>
      <c r="E866" s="3"/>
      <c r="F866" s="32"/>
      <c r="G866" s="40"/>
      <c r="H866" s="40"/>
      <c r="I866" s="32"/>
      <c r="J866" s="32"/>
      <c r="K866" s="40"/>
      <c r="L866" s="40"/>
      <c r="M866" s="40"/>
      <c r="N866" s="40"/>
      <c r="O866" s="32"/>
    </row>
    <row r="867" spans="1:15" s="4" customFormat="1" x14ac:dyDescent="0.2">
      <c r="A867" s="3"/>
      <c r="B867" s="3"/>
      <c r="C867" s="3"/>
      <c r="D867" s="3"/>
      <c r="E867" s="3"/>
      <c r="F867" s="32"/>
      <c r="G867" s="40"/>
      <c r="H867" s="40"/>
      <c r="I867" s="32"/>
      <c r="J867" s="32"/>
      <c r="K867" s="40"/>
      <c r="L867" s="40"/>
      <c r="M867" s="40"/>
      <c r="N867" s="40"/>
      <c r="O867" s="32"/>
    </row>
    <row r="868" spans="1:15" s="4" customFormat="1" x14ac:dyDescent="0.2">
      <c r="A868" s="3"/>
      <c r="B868" s="3"/>
      <c r="C868" s="3"/>
      <c r="D868" s="3"/>
      <c r="E868" s="3"/>
      <c r="F868" s="32"/>
      <c r="G868" s="40"/>
      <c r="H868" s="40"/>
      <c r="I868" s="32"/>
      <c r="J868" s="32"/>
      <c r="K868" s="40"/>
      <c r="L868" s="40"/>
      <c r="M868" s="40"/>
      <c r="N868" s="40"/>
      <c r="O868" s="32"/>
    </row>
    <row r="869" spans="1:15" s="4" customFormat="1" x14ac:dyDescent="0.2">
      <c r="A869" s="3"/>
      <c r="B869" s="3"/>
      <c r="C869" s="3"/>
      <c r="D869" s="3"/>
      <c r="E869" s="3"/>
      <c r="F869" s="32"/>
      <c r="G869" s="40"/>
      <c r="H869" s="40"/>
      <c r="I869" s="32"/>
      <c r="J869" s="32"/>
      <c r="K869" s="40"/>
      <c r="L869" s="40"/>
      <c r="M869" s="40"/>
      <c r="N869" s="40"/>
      <c r="O869" s="32"/>
    </row>
    <row r="870" spans="1:15" s="4" customFormat="1" x14ac:dyDescent="0.2">
      <c r="A870" s="3"/>
      <c r="B870" s="3"/>
      <c r="C870" s="3"/>
      <c r="D870" s="3"/>
      <c r="E870" s="3"/>
      <c r="F870" s="32"/>
      <c r="G870" s="40"/>
      <c r="H870" s="40"/>
      <c r="I870" s="32"/>
      <c r="J870" s="32"/>
      <c r="K870" s="40"/>
      <c r="L870" s="40"/>
      <c r="M870" s="40"/>
      <c r="N870" s="40"/>
      <c r="O870" s="32"/>
    </row>
    <row r="871" spans="1:15" s="4" customFormat="1" x14ac:dyDescent="0.2">
      <c r="A871" s="3"/>
      <c r="B871" s="3"/>
      <c r="C871" s="3"/>
      <c r="D871" s="3"/>
      <c r="E871" s="3"/>
      <c r="F871" s="32"/>
      <c r="G871" s="40"/>
      <c r="H871" s="40"/>
      <c r="I871" s="32"/>
      <c r="J871" s="32"/>
      <c r="K871" s="40"/>
      <c r="L871" s="40"/>
      <c r="M871" s="40"/>
      <c r="N871" s="40"/>
      <c r="O871" s="32"/>
    </row>
    <row r="872" spans="1:15" s="4" customFormat="1" x14ac:dyDescent="0.2">
      <c r="A872" s="3"/>
      <c r="B872" s="3"/>
      <c r="C872" s="3"/>
      <c r="D872" s="3"/>
      <c r="E872" s="3"/>
      <c r="F872" s="32"/>
      <c r="G872" s="40"/>
      <c r="H872" s="40"/>
      <c r="I872" s="32"/>
      <c r="J872" s="32"/>
      <c r="K872" s="40"/>
      <c r="L872" s="40"/>
      <c r="M872" s="40"/>
      <c r="N872" s="40"/>
      <c r="O872" s="32"/>
    </row>
    <row r="873" spans="1:15" s="4" customFormat="1" x14ac:dyDescent="0.2">
      <c r="A873" s="3"/>
      <c r="B873" s="3"/>
      <c r="C873" s="3"/>
      <c r="D873" s="3"/>
      <c r="E873" s="3"/>
      <c r="F873" s="32"/>
      <c r="G873" s="40"/>
      <c r="H873" s="40"/>
      <c r="I873" s="32"/>
      <c r="J873" s="32"/>
      <c r="K873" s="40"/>
      <c r="L873" s="40"/>
      <c r="M873" s="40"/>
      <c r="N873" s="40"/>
      <c r="O873" s="32"/>
    </row>
    <row r="874" spans="1:15" s="4" customFormat="1" x14ac:dyDescent="0.2">
      <c r="A874" s="3"/>
      <c r="B874" s="3"/>
      <c r="C874" s="3"/>
      <c r="D874" s="3"/>
      <c r="E874" s="3"/>
      <c r="F874" s="32"/>
      <c r="G874" s="40"/>
      <c r="H874" s="40"/>
      <c r="I874" s="32"/>
      <c r="J874" s="32"/>
      <c r="K874" s="40"/>
      <c r="L874" s="40"/>
      <c r="M874" s="40"/>
      <c r="N874" s="40"/>
      <c r="O874" s="32"/>
    </row>
    <row r="875" spans="1:15" s="4" customFormat="1" x14ac:dyDescent="0.2">
      <c r="A875" s="3"/>
      <c r="B875" s="3"/>
      <c r="C875" s="3"/>
      <c r="D875" s="3"/>
      <c r="E875" s="3"/>
      <c r="F875" s="32"/>
      <c r="G875" s="40"/>
      <c r="H875" s="40"/>
      <c r="I875" s="32"/>
      <c r="J875" s="32"/>
      <c r="K875" s="40"/>
      <c r="L875" s="40"/>
      <c r="M875" s="40"/>
      <c r="N875" s="40"/>
      <c r="O875" s="32"/>
    </row>
    <row r="876" spans="1:15" s="4" customFormat="1" x14ac:dyDescent="0.2">
      <c r="A876" s="3"/>
      <c r="B876" s="3"/>
      <c r="C876" s="3"/>
      <c r="D876" s="3"/>
      <c r="E876" s="3"/>
      <c r="F876" s="32"/>
      <c r="G876" s="40"/>
      <c r="H876" s="40"/>
      <c r="I876" s="32"/>
      <c r="J876" s="32"/>
      <c r="K876" s="40"/>
      <c r="L876" s="40"/>
      <c r="M876" s="40"/>
      <c r="N876" s="40"/>
      <c r="O876" s="32"/>
    </row>
    <row r="877" spans="1:15" s="4" customFormat="1" x14ac:dyDescent="0.2">
      <c r="A877" s="3"/>
      <c r="B877" s="3"/>
      <c r="C877" s="3"/>
      <c r="D877" s="3"/>
      <c r="E877" s="3"/>
      <c r="F877" s="32"/>
      <c r="G877" s="40"/>
      <c r="H877" s="40"/>
      <c r="I877" s="32"/>
      <c r="J877" s="32"/>
      <c r="K877" s="40"/>
      <c r="L877" s="40"/>
      <c r="M877" s="40"/>
      <c r="N877" s="40"/>
      <c r="O877" s="32"/>
    </row>
    <row r="878" spans="1:15" s="4" customFormat="1" x14ac:dyDescent="0.2">
      <c r="A878" s="3"/>
      <c r="B878" s="3"/>
      <c r="C878" s="3"/>
      <c r="D878" s="3"/>
      <c r="E878" s="3"/>
      <c r="F878" s="32"/>
      <c r="G878" s="40"/>
      <c r="H878" s="40"/>
      <c r="I878" s="32"/>
      <c r="J878" s="32"/>
      <c r="K878" s="40"/>
      <c r="L878" s="40"/>
      <c r="M878" s="40"/>
      <c r="N878" s="40"/>
      <c r="O878" s="32"/>
    </row>
    <row r="879" spans="1:15" s="4" customFormat="1" x14ac:dyDescent="0.2">
      <c r="A879" s="3"/>
      <c r="B879" s="3"/>
      <c r="C879" s="3"/>
      <c r="D879" s="3"/>
      <c r="E879" s="3"/>
      <c r="F879" s="32"/>
      <c r="G879" s="40"/>
      <c r="H879" s="40"/>
      <c r="I879" s="32"/>
      <c r="J879" s="32"/>
      <c r="K879" s="40"/>
      <c r="L879" s="40"/>
      <c r="M879" s="40"/>
      <c r="N879" s="40"/>
      <c r="O879" s="32"/>
    </row>
    <row r="880" spans="1:15" s="4" customFormat="1" x14ac:dyDescent="0.2">
      <c r="A880" s="3"/>
      <c r="B880" s="3"/>
      <c r="C880" s="3"/>
      <c r="D880" s="3"/>
      <c r="E880" s="3"/>
      <c r="F880" s="32"/>
      <c r="G880" s="40"/>
      <c r="H880" s="40"/>
      <c r="I880" s="32"/>
      <c r="J880" s="32"/>
      <c r="K880" s="40"/>
      <c r="L880" s="40"/>
      <c r="M880" s="40"/>
      <c r="N880" s="40"/>
      <c r="O880" s="32"/>
    </row>
    <row r="881" spans="1:15" s="4" customFormat="1" x14ac:dyDescent="0.2">
      <c r="A881" s="3"/>
      <c r="B881" s="3"/>
      <c r="C881" s="3"/>
      <c r="D881" s="3"/>
      <c r="E881" s="3"/>
      <c r="F881" s="32"/>
      <c r="G881" s="40"/>
      <c r="H881" s="40"/>
      <c r="I881" s="32"/>
      <c r="J881" s="32"/>
      <c r="K881" s="40"/>
      <c r="L881" s="40"/>
      <c r="M881" s="40"/>
      <c r="N881" s="40"/>
      <c r="O881" s="32"/>
    </row>
    <row r="882" spans="1:15" s="4" customFormat="1" x14ac:dyDescent="0.2">
      <c r="A882" s="3"/>
      <c r="B882" s="3"/>
      <c r="C882" s="3"/>
      <c r="D882" s="3"/>
      <c r="E882" s="3"/>
      <c r="F882" s="32"/>
      <c r="G882" s="40"/>
      <c r="H882" s="40"/>
      <c r="I882" s="32"/>
      <c r="J882" s="32"/>
      <c r="K882" s="40"/>
      <c r="L882" s="40"/>
      <c r="M882" s="40"/>
      <c r="N882" s="40"/>
      <c r="O882" s="32"/>
    </row>
    <row r="883" spans="1:15" s="4" customFormat="1" x14ac:dyDescent="0.2">
      <c r="A883" s="3"/>
      <c r="B883" s="3"/>
      <c r="C883" s="3"/>
      <c r="D883" s="3"/>
      <c r="E883" s="3"/>
      <c r="F883" s="32"/>
      <c r="G883" s="40"/>
      <c r="H883" s="40"/>
      <c r="I883" s="32"/>
      <c r="J883" s="32"/>
      <c r="K883" s="40"/>
      <c r="L883" s="40"/>
      <c r="M883" s="40"/>
      <c r="N883" s="40"/>
      <c r="O883" s="32"/>
    </row>
    <row r="884" spans="1:15" s="4" customFormat="1" x14ac:dyDescent="0.2">
      <c r="A884" s="3"/>
      <c r="B884" s="3"/>
      <c r="C884" s="3"/>
      <c r="D884" s="3"/>
      <c r="E884" s="3"/>
      <c r="F884" s="32"/>
      <c r="G884" s="40"/>
      <c r="H884" s="40"/>
      <c r="I884" s="32"/>
      <c r="J884" s="32"/>
      <c r="K884" s="40"/>
      <c r="L884" s="40"/>
      <c r="M884" s="40"/>
      <c r="N884" s="40"/>
      <c r="O884" s="32"/>
    </row>
    <row r="885" spans="1:15" s="4" customFormat="1" x14ac:dyDescent="0.2">
      <c r="A885" s="3"/>
      <c r="B885" s="3"/>
      <c r="C885" s="3"/>
      <c r="D885" s="3"/>
      <c r="E885" s="3"/>
      <c r="F885" s="32"/>
      <c r="G885" s="40"/>
      <c r="H885" s="40"/>
      <c r="I885" s="32"/>
      <c r="J885" s="32"/>
      <c r="K885" s="40"/>
      <c r="L885" s="40"/>
      <c r="M885" s="40"/>
      <c r="N885" s="40"/>
      <c r="O885" s="32"/>
    </row>
    <row r="886" spans="1:15" s="4" customFormat="1" x14ac:dyDescent="0.2">
      <c r="A886" s="3"/>
      <c r="B886" s="3"/>
      <c r="C886" s="3"/>
      <c r="D886" s="3"/>
      <c r="E886" s="3"/>
      <c r="F886" s="32"/>
      <c r="G886" s="40"/>
      <c r="H886" s="40"/>
      <c r="I886" s="32"/>
      <c r="J886" s="32"/>
      <c r="K886" s="40"/>
      <c r="L886" s="40"/>
      <c r="M886" s="40"/>
      <c r="N886" s="40"/>
      <c r="O886" s="32"/>
    </row>
    <row r="887" spans="1:15" s="4" customFormat="1" x14ac:dyDescent="0.2">
      <c r="A887" s="3"/>
      <c r="B887" s="3"/>
      <c r="C887" s="3"/>
      <c r="D887" s="3"/>
      <c r="E887" s="3"/>
      <c r="F887" s="32"/>
      <c r="G887" s="40"/>
      <c r="H887" s="40"/>
      <c r="I887" s="32"/>
      <c r="J887" s="32"/>
      <c r="K887" s="40"/>
      <c r="L887" s="40"/>
      <c r="M887" s="40"/>
      <c r="N887" s="40"/>
      <c r="O887" s="32"/>
    </row>
    <row r="888" spans="1:15" s="4" customFormat="1" x14ac:dyDescent="0.2">
      <c r="A888" s="3"/>
      <c r="B888" s="3"/>
      <c r="C888" s="3"/>
      <c r="D888" s="3"/>
      <c r="E888" s="3"/>
      <c r="F888" s="32"/>
      <c r="G888" s="40"/>
      <c r="H888" s="40"/>
      <c r="I888" s="32"/>
      <c r="J888" s="32"/>
      <c r="K888" s="40"/>
      <c r="L888" s="40"/>
      <c r="M888" s="40"/>
      <c r="N888" s="40"/>
      <c r="O888" s="32"/>
    </row>
    <row r="889" spans="1:15" s="4" customFormat="1" x14ac:dyDescent="0.2">
      <c r="A889" s="3"/>
      <c r="B889" s="3"/>
      <c r="C889" s="3"/>
      <c r="D889" s="3"/>
      <c r="E889" s="3"/>
      <c r="F889" s="32"/>
      <c r="G889" s="40"/>
      <c r="H889" s="40"/>
      <c r="I889" s="32"/>
      <c r="J889" s="32"/>
      <c r="K889" s="40"/>
      <c r="L889" s="40"/>
      <c r="M889" s="40"/>
      <c r="N889" s="40"/>
      <c r="O889" s="32"/>
    </row>
    <row r="890" spans="1:15" s="4" customFormat="1" x14ac:dyDescent="0.2">
      <c r="A890" s="3"/>
      <c r="B890" s="3"/>
      <c r="C890" s="3"/>
      <c r="D890" s="3"/>
      <c r="E890" s="3"/>
      <c r="F890" s="32"/>
      <c r="G890" s="40"/>
      <c r="H890" s="40"/>
      <c r="I890" s="32"/>
      <c r="J890" s="32"/>
      <c r="K890" s="40"/>
      <c r="L890" s="40"/>
      <c r="M890" s="40"/>
      <c r="N890" s="40"/>
      <c r="O890" s="32"/>
    </row>
    <row r="891" spans="1:15" s="4" customFormat="1" x14ac:dyDescent="0.2">
      <c r="A891" s="3"/>
      <c r="B891" s="3"/>
      <c r="C891" s="3"/>
      <c r="D891" s="3"/>
      <c r="E891" s="3"/>
      <c r="F891" s="32"/>
      <c r="G891" s="40"/>
      <c r="H891" s="40"/>
      <c r="I891" s="32"/>
      <c r="J891" s="32"/>
      <c r="K891" s="40"/>
      <c r="L891" s="40"/>
      <c r="M891" s="40"/>
      <c r="N891" s="40"/>
      <c r="O891" s="32"/>
    </row>
    <row r="892" spans="1:15" s="4" customFormat="1" x14ac:dyDescent="0.2">
      <c r="A892" s="3"/>
      <c r="B892" s="3"/>
      <c r="C892" s="3"/>
      <c r="D892" s="3"/>
      <c r="E892" s="3"/>
      <c r="F892" s="32"/>
      <c r="G892" s="40"/>
      <c r="H892" s="40"/>
      <c r="I892" s="32"/>
      <c r="J892" s="32"/>
      <c r="K892" s="40"/>
      <c r="L892" s="40"/>
      <c r="M892" s="40"/>
      <c r="N892" s="40"/>
      <c r="O892" s="32"/>
    </row>
    <row r="893" spans="1:15" s="4" customFormat="1" x14ac:dyDescent="0.2">
      <c r="A893" s="3"/>
      <c r="B893" s="3"/>
      <c r="C893" s="3"/>
      <c r="D893" s="3"/>
      <c r="E893" s="3"/>
      <c r="F893" s="32"/>
      <c r="G893" s="40"/>
      <c r="H893" s="40"/>
      <c r="I893" s="32"/>
      <c r="J893" s="32"/>
      <c r="K893" s="40"/>
      <c r="L893" s="40"/>
      <c r="M893" s="40"/>
      <c r="N893" s="40"/>
      <c r="O893" s="32"/>
    </row>
    <row r="894" spans="1:15" s="4" customFormat="1" x14ac:dyDescent="0.2">
      <c r="A894" s="3"/>
      <c r="B894" s="3"/>
      <c r="C894" s="3"/>
      <c r="D894" s="3"/>
      <c r="E894" s="3"/>
      <c r="F894" s="32"/>
      <c r="G894" s="40"/>
      <c r="H894" s="40"/>
      <c r="I894" s="32"/>
      <c r="J894" s="32"/>
      <c r="K894" s="40"/>
      <c r="L894" s="40"/>
      <c r="M894" s="40"/>
      <c r="N894" s="40"/>
      <c r="O894" s="32"/>
    </row>
    <row r="895" spans="1:15" s="4" customFormat="1" x14ac:dyDescent="0.2">
      <c r="A895" s="3"/>
      <c r="B895" s="3"/>
      <c r="C895" s="3"/>
      <c r="D895" s="3"/>
      <c r="E895" s="3"/>
      <c r="F895" s="32"/>
      <c r="G895" s="40"/>
      <c r="H895" s="40"/>
      <c r="I895" s="32"/>
      <c r="J895" s="32"/>
      <c r="K895" s="40"/>
      <c r="L895" s="40"/>
      <c r="M895" s="40"/>
      <c r="N895" s="40"/>
      <c r="O895" s="32"/>
    </row>
    <row r="896" spans="1:15" s="4" customFormat="1" x14ac:dyDescent="0.2">
      <c r="A896" s="3"/>
      <c r="B896" s="3"/>
      <c r="C896" s="3"/>
      <c r="D896" s="3"/>
      <c r="E896" s="3"/>
      <c r="F896" s="32"/>
      <c r="G896" s="40"/>
      <c r="H896" s="40"/>
      <c r="I896" s="32"/>
      <c r="J896" s="32"/>
      <c r="K896" s="40"/>
      <c r="L896" s="40"/>
      <c r="M896" s="40"/>
      <c r="N896" s="40"/>
      <c r="O896" s="32"/>
    </row>
    <row r="897" spans="1:15" s="4" customFormat="1" x14ac:dyDescent="0.2">
      <c r="A897" s="3"/>
      <c r="B897" s="3"/>
      <c r="C897" s="3"/>
      <c r="D897" s="3"/>
      <c r="E897" s="3"/>
      <c r="F897" s="32"/>
      <c r="G897" s="40"/>
      <c r="H897" s="40"/>
      <c r="I897" s="32"/>
      <c r="J897" s="32"/>
      <c r="K897" s="40"/>
      <c r="L897" s="40"/>
      <c r="M897" s="40"/>
      <c r="N897" s="40"/>
      <c r="O897" s="32"/>
    </row>
    <row r="898" spans="1:15" s="4" customFormat="1" x14ac:dyDescent="0.2">
      <c r="A898" s="3"/>
      <c r="B898" s="3"/>
      <c r="C898" s="3"/>
      <c r="D898" s="3"/>
      <c r="E898" s="3"/>
      <c r="F898" s="32"/>
      <c r="G898" s="40"/>
      <c r="H898" s="40"/>
      <c r="I898" s="32"/>
      <c r="J898" s="32"/>
      <c r="K898" s="40"/>
      <c r="L898" s="40"/>
      <c r="M898" s="40"/>
      <c r="N898" s="40"/>
      <c r="O898" s="32"/>
    </row>
    <row r="899" spans="1:15" s="4" customFormat="1" x14ac:dyDescent="0.2">
      <c r="A899" s="3"/>
      <c r="B899" s="3"/>
      <c r="C899" s="3"/>
      <c r="D899" s="3"/>
      <c r="E899" s="3"/>
      <c r="F899" s="32"/>
      <c r="G899" s="40"/>
      <c r="H899" s="40"/>
      <c r="I899" s="32"/>
      <c r="J899" s="32"/>
      <c r="K899" s="40"/>
      <c r="L899" s="40"/>
      <c r="M899" s="40"/>
      <c r="N899" s="40"/>
      <c r="O899" s="32"/>
    </row>
    <row r="900" spans="1:15" s="4" customFormat="1" x14ac:dyDescent="0.2">
      <c r="A900" s="3"/>
      <c r="B900" s="3"/>
      <c r="C900" s="3"/>
      <c r="D900" s="3"/>
      <c r="E900" s="3"/>
      <c r="F900" s="32"/>
      <c r="G900" s="40"/>
      <c r="H900" s="40"/>
      <c r="I900" s="32"/>
      <c r="J900" s="32"/>
      <c r="K900" s="40"/>
      <c r="L900" s="40"/>
      <c r="M900" s="40"/>
      <c r="N900" s="40"/>
      <c r="O900" s="32"/>
    </row>
    <row r="901" spans="1:15" s="4" customFormat="1" x14ac:dyDescent="0.2">
      <c r="A901" s="3"/>
      <c r="B901" s="3"/>
      <c r="C901" s="3"/>
      <c r="D901" s="3"/>
      <c r="E901" s="3"/>
      <c r="F901" s="32"/>
      <c r="G901" s="40"/>
      <c r="H901" s="40"/>
      <c r="I901" s="32"/>
      <c r="J901" s="32"/>
      <c r="K901" s="40"/>
      <c r="L901" s="40"/>
      <c r="M901" s="40"/>
      <c r="N901" s="40"/>
      <c r="O901" s="32"/>
    </row>
    <row r="902" spans="1:15" s="4" customFormat="1" x14ac:dyDescent="0.2">
      <c r="A902" s="3"/>
      <c r="B902" s="3"/>
      <c r="C902" s="3"/>
      <c r="D902" s="3"/>
      <c r="E902" s="3"/>
      <c r="F902" s="32"/>
      <c r="G902" s="40"/>
      <c r="H902" s="40"/>
      <c r="I902" s="32"/>
      <c r="J902" s="32"/>
      <c r="K902" s="40"/>
      <c r="L902" s="40"/>
      <c r="M902" s="40"/>
      <c r="N902" s="40"/>
      <c r="O902" s="32"/>
    </row>
    <row r="903" spans="1:15" s="4" customFormat="1" x14ac:dyDescent="0.2">
      <c r="A903" s="3"/>
      <c r="B903" s="3"/>
      <c r="C903" s="3"/>
      <c r="D903" s="3"/>
      <c r="E903" s="3"/>
      <c r="F903" s="32"/>
      <c r="G903" s="40"/>
      <c r="H903" s="40"/>
      <c r="I903" s="32"/>
      <c r="J903" s="32"/>
      <c r="K903" s="40"/>
      <c r="L903" s="40"/>
      <c r="M903" s="40"/>
      <c r="N903" s="40"/>
      <c r="O903" s="32"/>
    </row>
    <row r="904" spans="1:15" s="4" customFormat="1" x14ac:dyDescent="0.2">
      <c r="A904" s="3"/>
      <c r="B904" s="3"/>
      <c r="C904" s="3"/>
      <c r="D904" s="3"/>
      <c r="E904" s="3"/>
      <c r="F904" s="32"/>
      <c r="G904" s="40"/>
      <c r="H904" s="40"/>
      <c r="I904" s="32"/>
      <c r="J904" s="32"/>
      <c r="K904" s="40"/>
      <c r="L904" s="40"/>
      <c r="M904" s="40"/>
      <c r="N904" s="40"/>
      <c r="O904" s="32"/>
    </row>
    <row r="905" spans="1:15" s="4" customFormat="1" x14ac:dyDescent="0.2">
      <c r="A905" s="3"/>
      <c r="B905" s="3"/>
      <c r="C905" s="3"/>
      <c r="D905" s="3"/>
      <c r="E905" s="3"/>
      <c r="F905" s="32"/>
      <c r="G905" s="40"/>
      <c r="H905" s="40"/>
      <c r="I905" s="32"/>
      <c r="J905" s="32"/>
      <c r="K905" s="40"/>
      <c r="L905" s="40"/>
      <c r="M905" s="40"/>
      <c r="N905" s="40"/>
      <c r="O905" s="32"/>
    </row>
    <row r="906" spans="1:15" s="4" customFormat="1" x14ac:dyDescent="0.2">
      <c r="A906" s="3"/>
      <c r="B906" s="3"/>
      <c r="C906" s="3"/>
      <c r="D906" s="3"/>
      <c r="E906" s="3"/>
      <c r="F906" s="32"/>
      <c r="G906" s="40"/>
      <c r="H906" s="40"/>
      <c r="I906" s="32"/>
      <c r="J906" s="32"/>
      <c r="K906" s="40"/>
      <c r="L906" s="40"/>
      <c r="M906" s="40"/>
      <c r="N906" s="40"/>
      <c r="O906" s="32"/>
    </row>
    <row r="907" spans="1:15" s="4" customFormat="1" x14ac:dyDescent="0.2">
      <c r="A907" s="3"/>
      <c r="B907" s="3"/>
      <c r="C907" s="3"/>
      <c r="D907" s="3"/>
      <c r="E907" s="3"/>
      <c r="F907" s="32"/>
      <c r="G907" s="40"/>
      <c r="H907" s="40"/>
      <c r="I907" s="32"/>
      <c r="J907" s="32"/>
      <c r="K907" s="40"/>
      <c r="L907" s="40"/>
      <c r="M907" s="40"/>
      <c r="N907" s="40"/>
      <c r="O907" s="32"/>
    </row>
    <row r="908" spans="1:15" s="4" customFormat="1" x14ac:dyDescent="0.2">
      <c r="A908" s="3"/>
      <c r="B908" s="3"/>
      <c r="C908" s="3"/>
      <c r="D908" s="3"/>
      <c r="E908" s="3"/>
      <c r="F908" s="32"/>
      <c r="G908" s="40"/>
      <c r="H908" s="40"/>
      <c r="I908" s="32"/>
      <c r="J908" s="32"/>
      <c r="K908" s="40"/>
      <c r="L908" s="40"/>
      <c r="M908" s="40"/>
      <c r="N908" s="40"/>
      <c r="O908" s="32"/>
    </row>
    <row r="909" spans="1:15" s="4" customFormat="1" x14ac:dyDescent="0.2">
      <c r="A909" s="3"/>
      <c r="B909" s="3"/>
      <c r="C909" s="3"/>
      <c r="D909" s="3"/>
      <c r="E909" s="3"/>
      <c r="F909" s="32"/>
      <c r="G909" s="40"/>
      <c r="H909" s="40"/>
      <c r="I909" s="32"/>
      <c r="J909" s="32"/>
      <c r="K909" s="40"/>
      <c r="L909" s="40"/>
      <c r="M909" s="40"/>
      <c r="N909" s="40"/>
      <c r="O909" s="32"/>
    </row>
    <row r="910" spans="1:15" s="4" customFormat="1" x14ac:dyDescent="0.2">
      <c r="A910" s="3"/>
      <c r="B910" s="3"/>
      <c r="C910" s="3"/>
      <c r="D910" s="3"/>
      <c r="E910" s="3"/>
      <c r="F910" s="32"/>
      <c r="G910" s="40"/>
      <c r="H910" s="40"/>
      <c r="I910" s="32"/>
      <c r="J910" s="32"/>
      <c r="K910" s="40"/>
      <c r="L910" s="40"/>
      <c r="M910" s="40"/>
      <c r="N910" s="40"/>
      <c r="O910" s="32"/>
    </row>
    <row r="911" spans="1:15" s="4" customFormat="1" x14ac:dyDescent="0.2">
      <c r="A911" s="3"/>
      <c r="B911" s="3"/>
      <c r="C911" s="3"/>
      <c r="D911" s="3"/>
      <c r="E911" s="3"/>
      <c r="F911" s="32"/>
      <c r="G911" s="40"/>
      <c r="H911" s="40"/>
      <c r="I911" s="32"/>
      <c r="J911" s="32"/>
      <c r="K911" s="40"/>
      <c r="L911" s="40"/>
      <c r="M911" s="40"/>
      <c r="N911" s="40"/>
      <c r="O911" s="32"/>
    </row>
    <row r="912" spans="1:15" s="4" customFormat="1" x14ac:dyDescent="0.2">
      <c r="A912" s="3"/>
      <c r="B912" s="3"/>
      <c r="C912" s="3"/>
      <c r="D912" s="3"/>
      <c r="E912" s="3"/>
      <c r="F912" s="32"/>
      <c r="G912" s="40"/>
      <c r="H912" s="40"/>
      <c r="I912" s="32"/>
      <c r="J912" s="32"/>
      <c r="K912" s="40"/>
      <c r="L912" s="40"/>
      <c r="M912" s="40"/>
      <c r="N912" s="40"/>
      <c r="O912" s="32"/>
    </row>
    <row r="913" spans="1:15" s="4" customFormat="1" x14ac:dyDescent="0.2">
      <c r="A913" s="3"/>
      <c r="B913" s="3"/>
      <c r="C913" s="3"/>
      <c r="D913" s="3"/>
      <c r="E913" s="3"/>
      <c r="F913" s="32"/>
      <c r="G913" s="40"/>
      <c r="H913" s="40"/>
      <c r="I913" s="32"/>
      <c r="J913" s="32"/>
      <c r="K913" s="40"/>
      <c r="L913" s="40"/>
      <c r="M913" s="40"/>
      <c r="N913" s="40"/>
      <c r="O913" s="32"/>
    </row>
    <row r="914" spans="1:15" s="4" customFormat="1" x14ac:dyDescent="0.2">
      <c r="A914" s="3"/>
      <c r="B914" s="3"/>
      <c r="C914" s="3"/>
      <c r="D914" s="3"/>
      <c r="E914" s="3"/>
      <c r="F914" s="32"/>
      <c r="G914" s="40"/>
      <c r="H914" s="40"/>
      <c r="I914" s="32"/>
      <c r="J914" s="32"/>
      <c r="K914" s="40"/>
      <c r="L914" s="40"/>
      <c r="M914" s="40"/>
      <c r="N914" s="40"/>
      <c r="O914" s="32"/>
    </row>
    <row r="915" spans="1:15" s="4" customFormat="1" x14ac:dyDescent="0.2">
      <c r="A915" s="3"/>
      <c r="B915" s="3"/>
      <c r="C915" s="3"/>
      <c r="D915" s="3"/>
      <c r="E915" s="3"/>
      <c r="F915" s="32"/>
      <c r="G915" s="40"/>
      <c r="H915" s="40"/>
      <c r="I915" s="32"/>
      <c r="J915" s="32"/>
      <c r="K915" s="40"/>
      <c r="L915" s="40"/>
      <c r="M915" s="40"/>
      <c r="N915" s="40"/>
      <c r="O915" s="32"/>
    </row>
    <row r="916" spans="1:15" s="4" customFormat="1" x14ac:dyDescent="0.2">
      <c r="A916" s="3"/>
      <c r="B916" s="3"/>
      <c r="C916" s="3"/>
      <c r="D916" s="3"/>
      <c r="E916" s="3"/>
      <c r="F916" s="32"/>
      <c r="G916" s="40"/>
      <c r="H916" s="40"/>
      <c r="I916" s="32"/>
      <c r="J916" s="32"/>
      <c r="K916" s="40"/>
      <c r="L916" s="40"/>
      <c r="M916" s="40"/>
      <c r="N916" s="40"/>
      <c r="O916" s="32"/>
    </row>
    <row r="917" spans="1:15" s="4" customFormat="1" x14ac:dyDescent="0.2">
      <c r="A917" s="3"/>
      <c r="B917" s="3"/>
      <c r="C917" s="3"/>
      <c r="D917" s="3"/>
      <c r="E917" s="3"/>
      <c r="F917" s="32"/>
      <c r="G917" s="40"/>
      <c r="H917" s="40"/>
      <c r="I917" s="32"/>
      <c r="J917" s="32"/>
      <c r="K917" s="40"/>
      <c r="L917" s="40"/>
      <c r="M917" s="40"/>
      <c r="N917" s="40"/>
      <c r="O917" s="32"/>
    </row>
    <row r="918" spans="1:15" s="4" customFormat="1" x14ac:dyDescent="0.2">
      <c r="A918" s="3"/>
      <c r="B918" s="3"/>
      <c r="C918" s="3"/>
      <c r="D918" s="3"/>
      <c r="E918" s="3"/>
      <c r="F918" s="32"/>
      <c r="G918" s="40"/>
      <c r="H918" s="40"/>
      <c r="I918" s="32"/>
      <c r="J918" s="32"/>
      <c r="K918" s="40"/>
      <c r="L918" s="40"/>
      <c r="M918" s="40"/>
      <c r="N918" s="40"/>
      <c r="O918" s="32"/>
    </row>
    <row r="919" spans="1:15" s="4" customFormat="1" x14ac:dyDescent="0.2">
      <c r="A919" s="3"/>
      <c r="B919" s="3"/>
      <c r="C919" s="3"/>
      <c r="D919" s="3"/>
      <c r="E919" s="3"/>
      <c r="F919" s="32"/>
      <c r="G919" s="40"/>
      <c r="H919" s="40"/>
      <c r="I919" s="32"/>
      <c r="J919" s="32"/>
      <c r="K919" s="40"/>
      <c r="L919" s="40"/>
      <c r="M919" s="40"/>
      <c r="N919" s="40"/>
      <c r="O919" s="32"/>
    </row>
    <row r="920" spans="1:15" s="4" customFormat="1" x14ac:dyDescent="0.2">
      <c r="A920" s="3"/>
      <c r="B920" s="3"/>
      <c r="C920" s="3"/>
      <c r="D920" s="3"/>
      <c r="E920" s="3"/>
      <c r="F920" s="32"/>
      <c r="G920" s="40"/>
      <c r="H920" s="40"/>
      <c r="I920" s="32"/>
      <c r="J920" s="32"/>
      <c r="K920" s="40"/>
      <c r="L920" s="40"/>
      <c r="M920" s="40"/>
      <c r="N920" s="40"/>
      <c r="O920" s="32"/>
    </row>
    <row r="921" spans="1:15" s="4" customFormat="1" x14ac:dyDescent="0.2">
      <c r="A921" s="3"/>
      <c r="B921" s="3"/>
      <c r="C921" s="3"/>
      <c r="D921" s="3"/>
      <c r="E921" s="3"/>
      <c r="F921" s="32"/>
      <c r="G921" s="40"/>
      <c r="H921" s="40"/>
      <c r="I921" s="32"/>
      <c r="J921" s="32"/>
      <c r="K921" s="40"/>
      <c r="L921" s="40"/>
      <c r="M921" s="40"/>
      <c r="N921" s="40"/>
      <c r="O921" s="32"/>
    </row>
    <row r="922" spans="1:15" s="4" customFormat="1" x14ac:dyDescent="0.2">
      <c r="A922" s="3"/>
      <c r="B922" s="3"/>
      <c r="C922" s="3"/>
      <c r="D922" s="3"/>
      <c r="E922" s="3"/>
      <c r="F922" s="32"/>
      <c r="G922" s="40"/>
      <c r="H922" s="40"/>
      <c r="I922" s="32"/>
      <c r="J922" s="32"/>
      <c r="K922" s="40"/>
      <c r="L922" s="40"/>
      <c r="M922" s="40"/>
      <c r="N922" s="40"/>
      <c r="O922" s="32"/>
    </row>
    <row r="923" spans="1:15" s="4" customFormat="1" x14ac:dyDescent="0.2">
      <c r="A923" s="3"/>
      <c r="B923" s="3"/>
      <c r="C923" s="3"/>
      <c r="D923" s="3"/>
      <c r="E923" s="3"/>
      <c r="F923" s="32"/>
      <c r="G923" s="40"/>
      <c r="H923" s="40"/>
      <c r="I923" s="32"/>
      <c r="J923" s="32"/>
      <c r="K923" s="40"/>
      <c r="L923" s="40"/>
      <c r="M923" s="40"/>
      <c r="N923" s="40"/>
      <c r="O923" s="32"/>
    </row>
    <row r="924" spans="1:15" s="4" customFormat="1" x14ac:dyDescent="0.2">
      <c r="A924" s="3"/>
      <c r="B924" s="3"/>
      <c r="C924" s="3"/>
      <c r="D924" s="3"/>
      <c r="E924" s="3"/>
      <c r="F924" s="32"/>
      <c r="G924" s="40"/>
      <c r="H924" s="40"/>
      <c r="I924" s="32"/>
      <c r="J924" s="32"/>
      <c r="K924" s="40"/>
      <c r="L924" s="40"/>
      <c r="M924" s="40"/>
      <c r="N924" s="40"/>
      <c r="O924" s="32"/>
    </row>
    <row r="925" spans="1:15" s="4" customFormat="1" x14ac:dyDescent="0.2">
      <c r="A925" s="3"/>
      <c r="B925" s="3"/>
      <c r="C925" s="3"/>
      <c r="D925" s="3"/>
      <c r="E925" s="3"/>
      <c r="F925" s="32"/>
      <c r="G925" s="40"/>
      <c r="H925" s="40"/>
      <c r="I925" s="32"/>
      <c r="J925" s="32"/>
      <c r="K925" s="40"/>
      <c r="L925" s="40"/>
      <c r="M925" s="40"/>
      <c r="N925" s="40"/>
      <c r="O925" s="32"/>
    </row>
    <row r="926" spans="1:15" s="4" customFormat="1" x14ac:dyDescent="0.2">
      <c r="A926" s="3"/>
      <c r="B926" s="3"/>
      <c r="C926" s="3"/>
      <c r="D926" s="3"/>
      <c r="E926" s="3"/>
      <c r="F926" s="32"/>
      <c r="G926" s="40"/>
      <c r="H926" s="40"/>
      <c r="I926" s="32"/>
      <c r="J926" s="32"/>
      <c r="K926" s="40"/>
      <c r="L926" s="40"/>
      <c r="M926" s="40"/>
      <c r="N926" s="40"/>
      <c r="O926" s="32"/>
    </row>
    <row r="927" spans="1:15" s="4" customFormat="1" x14ac:dyDescent="0.2">
      <c r="A927" s="3"/>
      <c r="B927" s="3"/>
      <c r="C927" s="3"/>
      <c r="D927" s="3"/>
      <c r="E927" s="3"/>
      <c r="F927" s="32"/>
      <c r="G927" s="40"/>
      <c r="H927" s="40"/>
      <c r="I927" s="32"/>
      <c r="J927" s="32"/>
      <c r="K927" s="40"/>
      <c r="L927" s="40"/>
      <c r="M927" s="40"/>
      <c r="N927" s="40"/>
      <c r="O927" s="32"/>
    </row>
    <row r="928" spans="1:15" s="4" customFormat="1" x14ac:dyDescent="0.2">
      <c r="A928" s="3"/>
      <c r="B928" s="3"/>
      <c r="C928" s="3"/>
      <c r="D928" s="3"/>
      <c r="E928" s="3"/>
      <c r="F928" s="32"/>
      <c r="G928" s="40"/>
      <c r="H928" s="40"/>
      <c r="I928" s="32"/>
      <c r="J928" s="32"/>
      <c r="K928" s="40"/>
      <c r="L928" s="40"/>
      <c r="M928" s="40"/>
      <c r="N928" s="40"/>
      <c r="O928" s="32"/>
    </row>
    <row r="929" spans="1:15" s="4" customFormat="1" x14ac:dyDescent="0.2">
      <c r="A929" s="3"/>
      <c r="B929" s="3"/>
      <c r="C929" s="3"/>
      <c r="D929" s="3"/>
      <c r="E929" s="3"/>
      <c r="F929" s="32"/>
      <c r="G929" s="40"/>
      <c r="H929" s="40"/>
      <c r="I929" s="32"/>
      <c r="J929" s="32"/>
      <c r="K929" s="40"/>
      <c r="L929" s="40"/>
      <c r="M929" s="40"/>
      <c r="N929" s="40"/>
      <c r="O929" s="32"/>
    </row>
    <row r="930" spans="1:15" s="4" customFormat="1" x14ac:dyDescent="0.2">
      <c r="A930" s="3"/>
      <c r="B930" s="3"/>
      <c r="C930" s="3"/>
      <c r="D930" s="3"/>
      <c r="E930" s="3"/>
      <c r="F930" s="32"/>
      <c r="G930" s="40"/>
      <c r="H930" s="40"/>
      <c r="I930" s="32"/>
      <c r="J930" s="32"/>
      <c r="K930" s="40"/>
      <c r="L930" s="40"/>
      <c r="M930" s="40"/>
      <c r="N930" s="40"/>
      <c r="O930" s="32"/>
    </row>
    <row r="931" spans="1:15" s="4" customFormat="1" x14ac:dyDescent="0.2">
      <c r="A931" s="3"/>
      <c r="B931" s="3"/>
      <c r="C931" s="3"/>
      <c r="D931" s="3"/>
      <c r="E931" s="3"/>
      <c r="F931" s="32"/>
      <c r="G931" s="40"/>
      <c r="H931" s="40"/>
      <c r="I931" s="32"/>
      <c r="J931" s="32"/>
      <c r="K931" s="40"/>
      <c r="L931" s="40"/>
      <c r="M931" s="40"/>
      <c r="N931" s="40"/>
      <c r="O931" s="32"/>
    </row>
    <row r="932" spans="1:15" s="4" customFormat="1" x14ac:dyDescent="0.2">
      <c r="A932" s="3"/>
      <c r="B932" s="3"/>
      <c r="C932" s="3"/>
      <c r="D932" s="3"/>
      <c r="E932" s="3"/>
      <c r="F932" s="32"/>
      <c r="G932" s="40"/>
      <c r="H932" s="40"/>
      <c r="I932" s="32"/>
      <c r="J932" s="32"/>
      <c r="K932" s="40"/>
      <c r="L932" s="40"/>
      <c r="M932" s="40"/>
      <c r="N932" s="40"/>
      <c r="O932" s="32"/>
    </row>
    <row r="933" spans="1:15" s="4" customFormat="1" x14ac:dyDescent="0.2">
      <c r="A933" s="3"/>
      <c r="B933" s="3"/>
      <c r="C933" s="3"/>
      <c r="D933" s="3"/>
      <c r="E933" s="3"/>
      <c r="F933" s="32"/>
      <c r="G933" s="40"/>
      <c r="H933" s="40"/>
      <c r="I933" s="32"/>
      <c r="J933" s="32"/>
      <c r="K933" s="40"/>
      <c r="L933" s="40"/>
      <c r="M933" s="40"/>
      <c r="N933" s="40"/>
      <c r="O933" s="32"/>
    </row>
    <row r="934" spans="1:15" s="4" customFormat="1" x14ac:dyDescent="0.2">
      <c r="A934" s="3"/>
      <c r="B934" s="3"/>
      <c r="C934" s="3"/>
      <c r="D934" s="3"/>
      <c r="E934" s="3"/>
      <c r="F934" s="32"/>
      <c r="G934" s="40"/>
      <c r="H934" s="40"/>
      <c r="I934" s="32"/>
      <c r="J934" s="32"/>
      <c r="K934" s="40"/>
      <c r="L934" s="40"/>
      <c r="M934" s="40"/>
      <c r="N934" s="40"/>
      <c r="O934" s="32"/>
    </row>
    <row r="935" spans="1:15" s="4" customFormat="1" x14ac:dyDescent="0.2">
      <c r="A935" s="3"/>
      <c r="B935" s="3"/>
      <c r="C935" s="3"/>
      <c r="D935" s="3"/>
      <c r="E935" s="3"/>
      <c r="F935" s="32"/>
      <c r="G935" s="40"/>
      <c r="H935" s="40"/>
      <c r="I935" s="32"/>
      <c r="J935" s="32"/>
      <c r="K935" s="40"/>
      <c r="L935" s="40"/>
      <c r="M935" s="40"/>
      <c r="N935" s="40"/>
      <c r="O935" s="32"/>
    </row>
    <row r="936" spans="1:15" s="4" customFormat="1" x14ac:dyDescent="0.2">
      <c r="A936" s="3"/>
      <c r="B936" s="3"/>
      <c r="C936" s="3"/>
      <c r="D936" s="3"/>
      <c r="E936" s="3"/>
      <c r="F936" s="32"/>
      <c r="G936" s="40"/>
      <c r="H936" s="40"/>
      <c r="I936" s="32"/>
      <c r="J936" s="32"/>
      <c r="K936" s="40"/>
      <c r="L936" s="40"/>
      <c r="M936" s="40"/>
      <c r="N936" s="40"/>
      <c r="O936" s="32"/>
    </row>
    <row r="937" spans="1:15" s="4" customFormat="1" x14ac:dyDescent="0.2">
      <c r="A937" s="3"/>
      <c r="B937" s="3"/>
      <c r="C937" s="3"/>
      <c r="D937" s="3"/>
      <c r="E937" s="3"/>
      <c r="F937" s="32"/>
      <c r="G937" s="40"/>
      <c r="H937" s="40"/>
      <c r="I937" s="32"/>
      <c r="J937" s="32"/>
      <c r="K937" s="40"/>
      <c r="L937" s="40"/>
      <c r="M937" s="40"/>
      <c r="N937" s="40"/>
      <c r="O937" s="32"/>
    </row>
    <row r="938" spans="1:15" s="4" customFormat="1" x14ac:dyDescent="0.2">
      <c r="A938" s="3"/>
      <c r="B938" s="3"/>
      <c r="C938" s="3"/>
      <c r="D938" s="3"/>
      <c r="E938" s="3"/>
      <c r="F938" s="32"/>
      <c r="G938" s="40"/>
      <c r="H938" s="40"/>
      <c r="I938" s="32"/>
      <c r="J938" s="32"/>
      <c r="K938" s="40"/>
      <c r="L938" s="40"/>
      <c r="M938" s="40"/>
      <c r="N938" s="40"/>
      <c r="O938" s="32"/>
    </row>
    <row r="939" spans="1:15" s="4" customFormat="1" x14ac:dyDescent="0.2">
      <c r="A939" s="3"/>
      <c r="B939" s="3"/>
      <c r="C939" s="3"/>
      <c r="D939" s="3"/>
      <c r="E939" s="3"/>
      <c r="F939" s="32"/>
      <c r="G939" s="40"/>
      <c r="H939" s="40"/>
      <c r="I939" s="32"/>
      <c r="J939" s="32"/>
      <c r="K939" s="40"/>
      <c r="L939" s="40"/>
      <c r="M939" s="40"/>
      <c r="N939" s="40"/>
      <c r="O939" s="32"/>
    </row>
    <row r="940" spans="1:15" s="4" customFormat="1" x14ac:dyDescent="0.2">
      <c r="A940" s="3"/>
      <c r="B940" s="3"/>
      <c r="C940" s="3"/>
      <c r="D940" s="3"/>
      <c r="E940" s="3"/>
      <c r="F940" s="32"/>
      <c r="G940" s="40"/>
      <c r="H940" s="40"/>
      <c r="I940" s="32"/>
      <c r="J940" s="32"/>
      <c r="K940" s="40"/>
      <c r="L940" s="40"/>
      <c r="M940" s="40"/>
      <c r="N940" s="40"/>
      <c r="O940" s="32"/>
    </row>
    <row r="941" spans="1:15" s="4" customFormat="1" x14ac:dyDescent="0.2">
      <c r="A941" s="3"/>
      <c r="B941" s="3"/>
      <c r="C941" s="3"/>
      <c r="D941" s="3"/>
      <c r="E941" s="3"/>
      <c r="F941" s="32"/>
      <c r="G941" s="40"/>
      <c r="H941" s="40"/>
      <c r="I941" s="32"/>
      <c r="J941" s="32"/>
      <c r="K941" s="40"/>
      <c r="L941" s="40"/>
      <c r="M941" s="40"/>
      <c r="N941" s="40"/>
      <c r="O941" s="32"/>
    </row>
    <row r="942" spans="1:15" s="4" customFormat="1" x14ac:dyDescent="0.2">
      <c r="A942" s="3"/>
      <c r="B942" s="3"/>
      <c r="C942" s="3"/>
      <c r="D942" s="3"/>
      <c r="E942" s="3"/>
      <c r="F942" s="32"/>
      <c r="G942" s="40"/>
      <c r="H942" s="40"/>
      <c r="I942" s="32"/>
      <c r="J942" s="32"/>
      <c r="K942" s="40"/>
      <c r="L942" s="40"/>
      <c r="M942" s="40"/>
      <c r="N942" s="40"/>
      <c r="O942" s="32"/>
    </row>
    <row r="943" spans="1:15" s="4" customFormat="1" x14ac:dyDescent="0.2">
      <c r="A943" s="3"/>
      <c r="B943" s="3"/>
      <c r="C943" s="3"/>
      <c r="D943" s="3"/>
      <c r="E943" s="3"/>
      <c r="F943" s="32"/>
      <c r="G943" s="40"/>
      <c r="H943" s="40"/>
      <c r="I943" s="32"/>
      <c r="J943" s="32"/>
      <c r="K943" s="40"/>
      <c r="L943" s="40"/>
      <c r="M943" s="40"/>
      <c r="N943" s="40"/>
      <c r="O943" s="32"/>
    </row>
    <row r="944" spans="1:15" s="4" customFormat="1" x14ac:dyDescent="0.2">
      <c r="A944" s="3"/>
      <c r="B944" s="3"/>
      <c r="C944" s="3"/>
      <c r="D944" s="3"/>
      <c r="E944" s="3"/>
      <c r="F944" s="32"/>
      <c r="G944" s="40"/>
      <c r="H944" s="40"/>
      <c r="I944" s="32"/>
      <c r="J944" s="32"/>
      <c r="K944" s="40"/>
      <c r="L944" s="40"/>
      <c r="M944" s="40"/>
      <c r="N944" s="40"/>
      <c r="O944" s="32"/>
    </row>
    <row r="945" spans="1:15" s="4" customFormat="1" x14ac:dyDescent="0.2">
      <c r="A945" s="3"/>
      <c r="B945" s="3"/>
      <c r="C945" s="3"/>
      <c r="D945" s="3"/>
      <c r="E945" s="3"/>
      <c r="F945" s="32"/>
      <c r="G945" s="40"/>
      <c r="H945" s="40"/>
      <c r="I945" s="32"/>
      <c r="J945" s="32"/>
      <c r="K945" s="40"/>
      <c r="L945" s="40"/>
      <c r="M945" s="40"/>
      <c r="N945" s="40"/>
      <c r="O945" s="32"/>
    </row>
    <row r="946" spans="1:15" s="4" customFormat="1" x14ac:dyDescent="0.2">
      <c r="A946" s="3"/>
      <c r="B946" s="3"/>
      <c r="C946" s="3"/>
      <c r="D946" s="3"/>
      <c r="E946" s="3"/>
      <c r="F946" s="32"/>
      <c r="G946" s="40"/>
      <c r="H946" s="40"/>
      <c r="I946" s="32"/>
      <c r="J946" s="32"/>
      <c r="K946" s="40"/>
      <c r="L946" s="40"/>
      <c r="M946" s="40"/>
      <c r="N946" s="40"/>
      <c r="O946" s="32"/>
    </row>
    <row r="947" spans="1:15" s="4" customFormat="1" x14ac:dyDescent="0.2">
      <c r="A947" s="3"/>
      <c r="B947" s="3"/>
      <c r="C947" s="3"/>
      <c r="D947" s="3"/>
      <c r="E947" s="3"/>
      <c r="F947" s="32"/>
      <c r="G947" s="40"/>
      <c r="H947" s="40"/>
      <c r="I947" s="32"/>
      <c r="J947" s="32"/>
      <c r="K947" s="40"/>
      <c r="L947" s="40"/>
      <c r="M947" s="40"/>
      <c r="N947" s="40"/>
      <c r="O947" s="32"/>
    </row>
    <row r="948" spans="1:15" s="4" customFormat="1" x14ac:dyDescent="0.2">
      <c r="A948" s="3"/>
      <c r="B948" s="3"/>
      <c r="C948" s="3"/>
      <c r="D948" s="3"/>
      <c r="E948" s="3"/>
      <c r="F948" s="32"/>
      <c r="G948" s="40"/>
      <c r="H948" s="40"/>
      <c r="I948" s="32"/>
      <c r="J948" s="32"/>
      <c r="K948" s="40"/>
      <c r="L948" s="40"/>
      <c r="M948" s="40"/>
      <c r="N948" s="40"/>
      <c r="O948" s="32"/>
    </row>
    <row r="949" spans="1:15" s="4" customFormat="1" x14ac:dyDescent="0.2">
      <c r="A949" s="3"/>
      <c r="B949" s="3"/>
      <c r="C949" s="3"/>
      <c r="D949" s="3"/>
      <c r="E949" s="3"/>
      <c r="F949" s="32"/>
      <c r="G949" s="40"/>
      <c r="H949" s="40"/>
      <c r="I949" s="32"/>
      <c r="J949" s="32"/>
      <c r="K949" s="40"/>
      <c r="L949" s="40"/>
      <c r="M949" s="40"/>
      <c r="N949" s="40"/>
      <c r="O949" s="32"/>
    </row>
    <row r="950" spans="1:15" s="4" customFormat="1" x14ac:dyDescent="0.2">
      <c r="A950" s="3"/>
      <c r="B950" s="3"/>
      <c r="C950" s="3"/>
      <c r="D950" s="3"/>
      <c r="E950" s="3"/>
      <c r="F950" s="32"/>
      <c r="G950" s="40"/>
      <c r="H950" s="40"/>
      <c r="I950" s="32"/>
      <c r="J950" s="32"/>
      <c r="K950" s="40"/>
      <c r="L950" s="40"/>
      <c r="M950" s="40"/>
      <c r="N950" s="40"/>
      <c r="O950" s="32"/>
    </row>
    <row r="951" spans="1:15" s="4" customFormat="1" x14ac:dyDescent="0.2">
      <c r="A951" s="3"/>
      <c r="B951" s="3"/>
      <c r="C951" s="3"/>
      <c r="D951" s="3"/>
      <c r="E951" s="3"/>
      <c r="F951" s="32"/>
      <c r="G951" s="40"/>
      <c r="H951" s="40"/>
      <c r="I951" s="32"/>
      <c r="J951" s="32"/>
      <c r="K951" s="40"/>
      <c r="L951" s="40"/>
      <c r="M951" s="40"/>
      <c r="N951" s="40"/>
      <c r="O951" s="32"/>
    </row>
    <row r="952" spans="1:15" s="4" customFormat="1" x14ac:dyDescent="0.2">
      <c r="A952" s="3"/>
      <c r="B952" s="3"/>
      <c r="C952" s="3"/>
      <c r="D952" s="3"/>
      <c r="E952" s="3"/>
      <c r="F952" s="32"/>
      <c r="G952" s="40"/>
      <c r="H952" s="40"/>
      <c r="I952" s="32"/>
      <c r="J952" s="32"/>
      <c r="K952" s="40"/>
      <c r="L952" s="40"/>
      <c r="M952" s="40"/>
      <c r="N952" s="40"/>
      <c r="O952" s="32"/>
    </row>
    <row r="953" spans="1:15" s="4" customFormat="1" x14ac:dyDescent="0.2">
      <c r="A953" s="3"/>
      <c r="B953" s="3"/>
      <c r="C953" s="3"/>
      <c r="D953" s="3"/>
      <c r="E953" s="3"/>
      <c r="F953" s="32"/>
      <c r="G953" s="40"/>
      <c r="H953" s="40"/>
      <c r="I953" s="32"/>
      <c r="J953" s="32"/>
      <c r="K953" s="40"/>
      <c r="L953" s="40"/>
      <c r="M953" s="40"/>
      <c r="N953" s="40"/>
      <c r="O953" s="32"/>
    </row>
    <row r="954" spans="1:15" s="4" customFormat="1" x14ac:dyDescent="0.2">
      <c r="A954" s="3"/>
      <c r="B954" s="3"/>
      <c r="C954" s="3"/>
      <c r="D954" s="3"/>
      <c r="E954" s="3"/>
      <c r="F954" s="32"/>
      <c r="G954" s="40"/>
      <c r="H954" s="40"/>
      <c r="I954" s="32"/>
      <c r="J954" s="32"/>
      <c r="K954" s="40"/>
      <c r="L954" s="40"/>
      <c r="M954" s="40"/>
      <c r="N954" s="40"/>
      <c r="O954" s="32"/>
    </row>
    <row r="955" spans="1:15" s="4" customFormat="1" x14ac:dyDescent="0.2">
      <c r="A955" s="3"/>
      <c r="B955" s="3"/>
      <c r="C955" s="3"/>
      <c r="D955" s="3"/>
      <c r="E955" s="3"/>
      <c r="F955" s="32"/>
      <c r="G955" s="40"/>
      <c r="H955" s="40"/>
      <c r="I955" s="32"/>
      <c r="J955" s="32"/>
      <c r="K955" s="40"/>
      <c r="L955" s="40"/>
      <c r="M955" s="40"/>
      <c r="N955" s="40"/>
      <c r="O955" s="32"/>
    </row>
    <row r="956" spans="1:15" s="4" customFormat="1" x14ac:dyDescent="0.2">
      <c r="A956" s="3"/>
      <c r="B956" s="3"/>
      <c r="C956" s="3"/>
      <c r="D956" s="3"/>
      <c r="E956" s="3"/>
      <c r="F956" s="32"/>
      <c r="G956" s="40"/>
      <c r="H956" s="40"/>
      <c r="I956" s="32"/>
      <c r="J956" s="32"/>
      <c r="K956" s="40"/>
      <c r="L956" s="40"/>
      <c r="M956" s="40"/>
      <c r="N956" s="40"/>
      <c r="O956" s="32"/>
    </row>
    <row r="957" spans="1:15" s="4" customFormat="1" x14ac:dyDescent="0.2">
      <c r="A957" s="3"/>
      <c r="B957" s="3"/>
      <c r="C957" s="3"/>
      <c r="D957" s="3"/>
      <c r="E957" s="3"/>
      <c r="F957" s="32"/>
      <c r="G957" s="40"/>
      <c r="H957" s="40"/>
      <c r="I957" s="32"/>
      <c r="J957" s="32"/>
      <c r="K957" s="40"/>
      <c r="L957" s="40"/>
      <c r="M957" s="40"/>
      <c r="N957" s="40"/>
      <c r="O957" s="32"/>
    </row>
    <row r="958" spans="1:15" s="4" customFormat="1" x14ac:dyDescent="0.2">
      <c r="A958" s="3"/>
      <c r="B958" s="3"/>
      <c r="C958" s="3"/>
      <c r="D958" s="3"/>
      <c r="E958" s="3"/>
      <c r="F958" s="32"/>
      <c r="G958" s="40"/>
      <c r="H958" s="40"/>
      <c r="I958" s="32"/>
      <c r="J958" s="32"/>
      <c r="K958" s="40"/>
      <c r="L958" s="40"/>
      <c r="M958" s="40"/>
      <c r="N958" s="40"/>
      <c r="O958" s="32"/>
    </row>
    <row r="959" spans="1:15" s="4" customFormat="1" x14ac:dyDescent="0.2">
      <c r="A959" s="3"/>
      <c r="B959" s="3"/>
      <c r="C959" s="3"/>
      <c r="D959" s="3"/>
      <c r="E959" s="3"/>
      <c r="F959" s="32"/>
      <c r="G959" s="40"/>
      <c r="H959" s="40"/>
      <c r="I959" s="32"/>
      <c r="J959" s="32"/>
      <c r="K959" s="40"/>
      <c r="L959" s="40"/>
      <c r="M959" s="40"/>
      <c r="N959" s="40"/>
      <c r="O959" s="32"/>
    </row>
    <row r="960" spans="1:15" s="4" customFormat="1" x14ac:dyDescent="0.2">
      <c r="A960" s="3"/>
      <c r="B960" s="3"/>
      <c r="C960" s="3"/>
      <c r="D960" s="3"/>
      <c r="E960" s="3"/>
      <c r="F960" s="32"/>
      <c r="G960" s="40"/>
      <c r="H960" s="40"/>
      <c r="I960" s="32"/>
      <c r="J960" s="32"/>
      <c r="K960" s="40"/>
      <c r="L960" s="40"/>
      <c r="M960" s="40"/>
      <c r="N960" s="40"/>
      <c r="O960" s="32"/>
    </row>
    <row r="961" spans="1:15" s="4" customFormat="1" x14ac:dyDescent="0.2">
      <c r="A961" s="3"/>
      <c r="B961" s="3"/>
      <c r="C961" s="3"/>
      <c r="D961" s="3"/>
      <c r="E961" s="3"/>
      <c r="F961" s="32"/>
      <c r="G961" s="40"/>
      <c r="H961" s="40"/>
      <c r="I961" s="32"/>
      <c r="J961" s="32"/>
      <c r="K961" s="40"/>
      <c r="L961" s="40"/>
      <c r="M961" s="40"/>
      <c r="N961" s="40"/>
      <c r="O961" s="32"/>
    </row>
    <row r="962" spans="1:15" s="4" customFormat="1" x14ac:dyDescent="0.2">
      <c r="A962" s="3"/>
      <c r="B962" s="3"/>
      <c r="C962" s="3"/>
      <c r="D962" s="3"/>
      <c r="E962" s="3"/>
      <c r="F962" s="32"/>
      <c r="G962" s="40"/>
      <c r="H962" s="40"/>
      <c r="I962" s="32"/>
      <c r="J962" s="32"/>
      <c r="K962" s="40"/>
      <c r="L962" s="40"/>
      <c r="M962" s="40"/>
      <c r="N962" s="40"/>
      <c r="O962" s="32"/>
    </row>
    <row r="963" spans="1:15" s="4" customFormat="1" x14ac:dyDescent="0.2">
      <c r="A963" s="3"/>
      <c r="B963" s="3"/>
      <c r="C963" s="3"/>
      <c r="D963" s="3"/>
      <c r="E963" s="3"/>
      <c r="F963" s="32"/>
      <c r="G963" s="40"/>
      <c r="H963" s="40"/>
      <c r="I963" s="32"/>
      <c r="J963" s="32"/>
      <c r="K963" s="40"/>
      <c r="L963" s="40"/>
      <c r="M963" s="40"/>
      <c r="N963" s="40"/>
      <c r="O963" s="32"/>
    </row>
    <row r="964" spans="1:15" s="4" customFormat="1" x14ac:dyDescent="0.2">
      <c r="A964" s="3"/>
      <c r="B964" s="3"/>
      <c r="C964" s="3"/>
      <c r="D964" s="3"/>
      <c r="E964" s="3"/>
      <c r="F964" s="32"/>
      <c r="G964" s="40"/>
      <c r="H964" s="40"/>
      <c r="I964" s="32"/>
      <c r="J964" s="32"/>
      <c r="K964" s="40"/>
      <c r="L964" s="40"/>
      <c r="M964" s="40"/>
      <c r="N964" s="40"/>
      <c r="O964" s="32"/>
    </row>
    <row r="965" spans="1:15" s="4" customFormat="1" x14ac:dyDescent="0.2">
      <c r="A965" s="3"/>
      <c r="B965" s="3"/>
      <c r="C965" s="3"/>
      <c r="D965" s="3"/>
      <c r="E965" s="3"/>
      <c r="F965" s="32"/>
      <c r="G965" s="40"/>
      <c r="H965" s="40"/>
      <c r="I965" s="32"/>
      <c r="J965" s="32"/>
      <c r="K965" s="40"/>
      <c r="L965" s="40"/>
      <c r="M965" s="40"/>
      <c r="N965" s="40"/>
      <c r="O965" s="32"/>
    </row>
    <row r="966" spans="1:15" s="4" customFormat="1" x14ac:dyDescent="0.2">
      <c r="A966" s="3"/>
      <c r="B966" s="3"/>
      <c r="C966" s="3"/>
      <c r="D966" s="3"/>
      <c r="E966" s="3"/>
      <c r="F966" s="32"/>
      <c r="G966" s="40"/>
      <c r="H966" s="40"/>
      <c r="I966" s="32"/>
      <c r="J966" s="32"/>
      <c r="K966" s="40"/>
      <c r="L966" s="40"/>
      <c r="M966" s="40"/>
      <c r="N966" s="40"/>
      <c r="O966" s="32"/>
    </row>
    <row r="967" spans="1:15" s="4" customFormat="1" x14ac:dyDescent="0.2">
      <c r="A967" s="3"/>
      <c r="B967" s="3"/>
      <c r="C967" s="3"/>
      <c r="D967" s="3"/>
      <c r="E967" s="3"/>
      <c r="F967" s="32"/>
      <c r="G967" s="40"/>
      <c r="H967" s="40"/>
      <c r="I967" s="32"/>
      <c r="J967" s="32"/>
      <c r="K967" s="40"/>
      <c r="L967" s="40"/>
      <c r="M967" s="40"/>
      <c r="N967" s="40"/>
      <c r="O967" s="32"/>
    </row>
    <row r="968" spans="1:15" s="4" customFormat="1" x14ac:dyDescent="0.2">
      <c r="A968" s="3"/>
      <c r="B968" s="3"/>
      <c r="C968" s="3"/>
      <c r="D968" s="3"/>
      <c r="E968" s="3"/>
      <c r="F968" s="32"/>
      <c r="G968" s="40"/>
      <c r="H968" s="40"/>
      <c r="I968" s="32"/>
      <c r="J968" s="32"/>
      <c r="K968" s="40"/>
      <c r="L968" s="40"/>
      <c r="M968" s="40"/>
      <c r="N968" s="40"/>
      <c r="O968" s="32"/>
    </row>
    <row r="969" spans="1:15" s="4" customFormat="1" x14ac:dyDescent="0.2">
      <c r="A969" s="3"/>
      <c r="B969" s="3"/>
      <c r="C969" s="3"/>
      <c r="D969" s="3"/>
      <c r="E969" s="3"/>
      <c r="F969" s="32"/>
      <c r="G969" s="40"/>
      <c r="H969" s="40"/>
      <c r="I969" s="32"/>
      <c r="J969" s="32"/>
      <c r="K969" s="40"/>
      <c r="L969" s="40"/>
      <c r="M969" s="40"/>
      <c r="N969" s="40"/>
      <c r="O969" s="32"/>
    </row>
    <row r="970" spans="1:15" s="4" customFormat="1" x14ac:dyDescent="0.2">
      <c r="A970" s="3"/>
      <c r="B970" s="3"/>
      <c r="C970" s="3"/>
      <c r="D970" s="3"/>
      <c r="E970" s="3"/>
      <c r="F970" s="32"/>
      <c r="G970" s="40"/>
      <c r="H970" s="40"/>
      <c r="I970" s="32"/>
      <c r="J970" s="32"/>
      <c r="K970" s="40"/>
      <c r="L970" s="40"/>
      <c r="M970" s="40"/>
      <c r="N970" s="40"/>
      <c r="O970" s="32"/>
    </row>
    <row r="971" spans="1:15" s="4" customFormat="1" x14ac:dyDescent="0.2">
      <c r="A971" s="3"/>
      <c r="B971" s="3"/>
      <c r="C971" s="3"/>
      <c r="D971" s="3"/>
      <c r="E971" s="3"/>
      <c r="F971" s="32"/>
      <c r="G971" s="40"/>
      <c r="H971" s="40"/>
      <c r="I971" s="32"/>
      <c r="J971" s="32"/>
      <c r="K971" s="40"/>
      <c r="L971" s="40"/>
      <c r="M971" s="40"/>
      <c r="N971" s="40"/>
      <c r="O971" s="32"/>
    </row>
    <row r="972" spans="1:15" s="4" customFormat="1" x14ac:dyDescent="0.2">
      <c r="A972" s="3"/>
      <c r="B972" s="3"/>
      <c r="C972" s="3"/>
      <c r="D972" s="3"/>
      <c r="E972" s="3"/>
      <c r="F972" s="32"/>
      <c r="G972" s="40"/>
      <c r="H972" s="40"/>
      <c r="I972" s="32"/>
      <c r="J972" s="32"/>
      <c r="K972" s="40"/>
      <c r="L972" s="40"/>
      <c r="M972" s="40"/>
      <c r="N972" s="40"/>
      <c r="O972" s="32"/>
    </row>
    <row r="973" spans="1:15" s="4" customFormat="1" x14ac:dyDescent="0.2">
      <c r="A973" s="3"/>
      <c r="B973" s="3"/>
      <c r="C973" s="3"/>
      <c r="D973" s="3"/>
      <c r="E973" s="3"/>
      <c r="F973" s="32"/>
      <c r="G973" s="40"/>
      <c r="H973" s="40"/>
      <c r="I973" s="32"/>
      <c r="J973" s="32"/>
      <c r="K973" s="40"/>
      <c r="L973" s="40"/>
      <c r="M973" s="40"/>
      <c r="N973" s="40"/>
      <c r="O973" s="32"/>
    </row>
    <row r="974" spans="1:15" s="4" customFormat="1" x14ac:dyDescent="0.2">
      <c r="A974" s="3"/>
      <c r="B974" s="3"/>
      <c r="C974" s="3"/>
      <c r="D974" s="3"/>
      <c r="E974" s="3"/>
      <c r="F974" s="32"/>
      <c r="G974" s="40"/>
      <c r="H974" s="40"/>
      <c r="I974" s="32"/>
      <c r="J974" s="32"/>
      <c r="K974" s="40"/>
      <c r="L974" s="40"/>
      <c r="M974" s="40"/>
      <c r="N974" s="40"/>
      <c r="O974" s="32"/>
    </row>
    <row r="975" spans="1:15" s="4" customFormat="1" x14ac:dyDescent="0.2">
      <c r="A975" s="3"/>
      <c r="B975" s="3"/>
      <c r="C975" s="3"/>
      <c r="D975" s="3"/>
      <c r="E975" s="3"/>
      <c r="F975" s="32"/>
      <c r="G975" s="40"/>
      <c r="H975" s="40"/>
      <c r="I975" s="32"/>
      <c r="J975" s="32"/>
      <c r="K975" s="40"/>
      <c r="L975" s="40"/>
      <c r="M975" s="40"/>
      <c r="N975" s="40"/>
      <c r="O975" s="32"/>
    </row>
    <row r="976" spans="1:15" s="4" customFormat="1" x14ac:dyDescent="0.2">
      <c r="A976" s="3"/>
      <c r="B976" s="3"/>
      <c r="C976" s="3"/>
      <c r="D976" s="3"/>
      <c r="E976" s="3"/>
      <c r="F976" s="32"/>
      <c r="G976" s="40"/>
      <c r="H976" s="40"/>
      <c r="I976" s="32"/>
      <c r="J976" s="32"/>
      <c r="K976" s="40"/>
      <c r="L976" s="40"/>
      <c r="M976" s="40"/>
      <c r="N976" s="40"/>
      <c r="O976" s="32"/>
    </row>
    <row r="977" spans="1:15" s="4" customFormat="1" x14ac:dyDescent="0.2">
      <c r="A977" s="3"/>
      <c r="B977" s="3"/>
      <c r="C977" s="3"/>
      <c r="D977" s="3"/>
      <c r="E977" s="3"/>
      <c r="F977" s="32"/>
      <c r="G977" s="40"/>
      <c r="H977" s="40"/>
      <c r="I977" s="32"/>
      <c r="J977" s="32"/>
      <c r="K977" s="40"/>
      <c r="L977" s="40"/>
      <c r="M977" s="40"/>
      <c r="N977" s="40"/>
      <c r="O977" s="32"/>
    </row>
    <row r="978" spans="1:15" s="4" customFormat="1" x14ac:dyDescent="0.2">
      <c r="A978" s="3"/>
      <c r="B978" s="3"/>
      <c r="C978" s="3"/>
      <c r="D978" s="3"/>
      <c r="E978" s="3"/>
      <c r="F978" s="32"/>
      <c r="G978" s="40"/>
      <c r="H978" s="40"/>
      <c r="I978" s="32"/>
      <c r="J978" s="32"/>
      <c r="K978" s="40"/>
      <c r="L978" s="40"/>
      <c r="M978" s="40"/>
      <c r="N978" s="40"/>
      <c r="O978" s="32"/>
    </row>
    <row r="979" spans="1:15" s="4" customFormat="1" x14ac:dyDescent="0.2">
      <c r="A979" s="3"/>
      <c r="B979" s="3"/>
      <c r="C979" s="3"/>
      <c r="D979" s="3"/>
      <c r="E979" s="3"/>
      <c r="F979" s="32"/>
      <c r="G979" s="40"/>
      <c r="H979" s="40"/>
      <c r="I979" s="32"/>
      <c r="J979" s="32"/>
      <c r="K979" s="40"/>
      <c r="L979" s="40"/>
      <c r="M979" s="40"/>
      <c r="N979" s="40"/>
      <c r="O979" s="32"/>
    </row>
    <row r="980" spans="1:15" s="4" customFormat="1" x14ac:dyDescent="0.2">
      <c r="A980" s="3"/>
      <c r="B980" s="3"/>
      <c r="C980" s="3"/>
      <c r="D980" s="3"/>
      <c r="E980" s="3"/>
      <c r="F980" s="32"/>
      <c r="G980" s="40"/>
      <c r="H980" s="40"/>
      <c r="I980" s="32"/>
      <c r="J980" s="32"/>
      <c r="K980" s="40"/>
      <c r="L980" s="40"/>
      <c r="M980" s="40"/>
      <c r="N980" s="40"/>
      <c r="O980" s="32"/>
    </row>
    <row r="981" spans="1:15" s="4" customFormat="1" x14ac:dyDescent="0.2">
      <c r="A981" s="3"/>
      <c r="B981" s="3"/>
      <c r="C981" s="3"/>
      <c r="D981" s="3"/>
      <c r="E981" s="3"/>
      <c r="F981" s="32"/>
      <c r="G981" s="40"/>
      <c r="H981" s="40"/>
      <c r="I981" s="32"/>
      <c r="J981" s="32"/>
      <c r="K981" s="40"/>
      <c r="L981" s="40"/>
      <c r="M981" s="40"/>
      <c r="N981" s="40"/>
      <c r="O981" s="32"/>
    </row>
    <row r="982" spans="1:15" s="4" customFormat="1" x14ac:dyDescent="0.2">
      <c r="A982" s="3"/>
      <c r="B982" s="3"/>
      <c r="C982" s="3"/>
      <c r="D982" s="3"/>
      <c r="E982" s="3"/>
      <c r="F982" s="32"/>
      <c r="G982" s="40"/>
      <c r="H982" s="40"/>
      <c r="I982" s="32"/>
      <c r="J982" s="32"/>
      <c r="K982" s="40"/>
      <c r="L982" s="40"/>
      <c r="M982" s="40"/>
      <c r="N982" s="40"/>
      <c r="O982" s="32"/>
    </row>
    <row r="983" spans="1:15" s="4" customFormat="1" x14ac:dyDescent="0.2">
      <c r="A983" s="3"/>
      <c r="B983" s="3"/>
      <c r="C983" s="3"/>
      <c r="D983" s="3"/>
      <c r="E983" s="3"/>
      <c r="F983" s="32"/>
      <c r="G983" s="40"/>
      <c r="H983" s="40"/>
      <c r="I983" s="32"/>
      <c r="J983" s="32"/>
      <c r="K983" s="40"/>
      <c r="L983" s="40"/>
      <c r="M983" s="40"/>
      <c r="N983" s="40"/>
      <c r="O983" s="32"/>
    </row>
    <row r="984" spans="1:15" s="4" customFormat="1" x14ac:dyDescent="0.2">
      <c r="A984" s="3"/>
      <c r="B984" s="3"/>
      <c r="C984" s="3"/>
      <c r="D984" s="3"/>
      <c r="E984" s="3"/>
      <c r="F984" s="32"/>
      <c r="G984" s="40"/>
      <c r="H984" s="40"/>
      <c r="I984" s="32"/>
      <c r="J984" s="32"/>
      <c r="K984" s="40"/>
      <c r="L984" s="40"/>
      <c r="M984" s="40"/>
      <c r="N984" s="40"/>
      <c r="O984" s="32"/>
    </row>
    <row r="985" spans="1:15" s="4" customFormat="1" x14ac:dyDescent="0.2">
      <c r="A985" s="3"/>
      <c r="B985" s="3"/>
      <c r="C985" s="3"/>
      <c r="D985" s="3"/>
      <c r="E985" s="3"/>
      <c r="F985" s="32"/>
      <c r="G985" s="40"/>
      <c r="H985" s="40"/>
      <c r="I985" s="32"/>
      <c r="J985" s="32"/>
      <c r="K985" s="40"/>
      <c r="L985" s="40"/>
      <c r="M985" s="40"/>
      <c r="N985" s="40"/>
      <c r="O985" s="32"/>
    </row>
    <row r="986" spans="1:15" s="4" customFormat="1" x14ac:dyDescent="0.2">
      <c r="A986" s="3"/>
      <c r="B986" s="3"/>
      <c r="C986" s="3"/>
      <c r="D986" s="3"/>
      <c r="E986" s="3"/>
      <c r="F986" s="32"/>
      <c r="G986" s="40"/>
      <c r="H986" s="40"/>
      <c r="I986" s="32"/>
      <c r="J986" s="32"/>
      <c r="K986" s="40"/>
      <c r="L986" s="40"/>
      <c r="M986" s="40"/>
      <c r="N986" s="40"/>
      <c r="O986" s="32"/>
    </row>
    <row r="987" spans="1:15" s="4" customFormat="1" x14ac:dyDescent="0.2">
      <c r="A987" s="3"/>
      <c r="B987" s="3"/>
      <c r="C987" s="3"/>
      <c r="D987" s="3"/>
      <c r="E987" s="3"/>
      <c r="F987" s="32"/>
      <c r="G987" s="40"/>
      <c r="H987" s="40"/>
      <c r="I987" s="32"/>
      <c r="J987" s="32"/>
      <c r="K987" s="40"/>
      <c r="L987" s="40"/>
      <c r="M987" s="40"/>
      <c r="N987" s="40"/>
      <c r="O987" s="32"/>
    </row>
    <row r="988" spans="1:15" s="4" customFormat="1" x14ac:dyDescent="0.2">
      <c r="A988" s="3"/>
      <c r="B988" s="3"/>
      <c r="C988" s="3"/>
      <c r="D988" s="3"/>
      <c r="E988" s="3"/>
      <c r="F988" s="32"/>
      <c r="G988" s="40"/>
      <c r="H988" s="40"/>
      <c r="I988" s="32"/>
      <c r="J988" s="32"/>
      <c r="K988" s="40"/>
      <c r="L988" s="40"/>
      <c r="M988" s="40"/>
      <c r="N988" s="40"/>
      <c r="O988" s="32"/>
    </row>
    <row r="989" spans="1:15" s="4" customFormat="1" x14ac:dyDescent="0.2">
      <c r="A989" s="3"/>
      <c r="B989" s="3"/>
      <c r="C989" s="3"/>
      <c r="D989" s="3"/>
      <c r="E989" s="3"/>
      <c r="F989" s="32"/>
      <c r="G989" s="40"/>
      <c r="H989" s="40"/>
      <c r="I989" s="32"/>
      <c r="J989" s="32"/>
      <c r="K989" s="40"/>
      <c r="L989" s="40"/>
      <c r="M989" s="40"/>
      <c r="N989" s="40"/>
      <c r="O989" s="32"/>
    </row>
    <row r="990" spans="1:15" s="4" customFormat="1" x14ac:dyDescent="0.2">
      <c r="A990" s="3"/>
      <c r="B990" s="3"/>
      <c r="C990" s="3"/>
      <c r="D990" s="3"/>
      <c r="E990" s="3"/>
      <c r="F990" s="32"/>
      <c r="G990" s="40"/>
      <c r="H990" s="40"/>
      <c r="I990" s="32"/>
      <c r="J990" s="32"/>
      <c r="K990" s="40"/>
      <c r="L990" s="40"/>
      <c r="M990" s="40"/>
      <c r="N990" s="40"/>
      <c r="O990" s="32"/>
    </row>
    <row r="991" spans="1:15" s="4" customFormat="1" x14ac:dyDescent="0.2">
      <c r="A991" s="3"/>
      <c r="B991" s="3"/>
      <c r="C991" s="3"/>
      <c r="D991" s="3"/>
      <c r="E991" s="3"/>
      <c r="F991" s="32"/>
      <c r="G991" s="40"/>
      <c r="H991" s="40"/>
      <c r="I991" s="32"/>
      <c r="J991" s="32"/>
      <c r="K991" s="40"/>
      <c r="L991" s="40"/>
      <c r="M991" s="40"/>
      <c r="N991" s="40"/>
      <c r="O991" s="32"/>
    </row>
    <row r="992" spans="1:15" s="4" customFormat="1" x14ac:dyDescent="0.2">
      <c r="A992" s="3"/>
      <c r="B992" s="3"/>
      <c r="C992" s="3"/>
      <c r="D992" s="3"/>
      <c r="E992" s="3"/>
      <c r="F992" s="32"/>
      <c r="G992" s="40"/>
      <c r="H992" s="40"/>
      <c r="I992" s="32"/>
      <c r="J992" s="32"/>
      <c r="K992" s="40"/>
      <c r="L992" s="40"/>
      <c r="M992" s="40"/>
      <c r="N992" s="40"/>
      <c r="O992" s="32"/>
    </row>
    <row r="993" spans="1:15" s="4" customFormat="1" x14ac:dyDescent="0.2">
      <c r="A993" s="3"/>
      <c r="B993" s="3"/>
      <c r="C993" s="3"/>
      <c r="D993" s="3"/>
      <c r="E993" s="3"/>
      <c r="F993" s="32"/>
      <c r="G993" s="40"/>
      <c r="H993" s="40"/>
      <c r="I993" s="32"/>
      <c r="J993" s="32"/>
      <c r="K993" s="40"/>
      <c r="L993" s="40"/>
      <c r="M993" s="40"/>
      <c r="N993" s="40"/>
      <c r="O993" s="32"/>
    </row>
    <row r="994" spans="1:15" s="4" customFormat="1" x14ac:dyDescent="0.2">
      <c r="A994" s="3"/>
      <c r="B994" s="3"/>
      <c r="C994" s="3"/>
      <c r="D994" s="3"/>
      <c r="E994" s="3"/>
      <c r="F994" s="32"/>
      <c r="G994" s="40"/>
      <c r="H994" s="40"/>
      <c r="I994" s="32"/>
      <c r="J994" s="32"/>
      <c r="K994" s="40"/>
      <c r="L994" s="40"/>
      <c r="M994" s="40"/>
      <c r="N994" s="40"/>
      <c r="O994" s="32"/>
    </row>
    <row r="995" spans="1:15" s="4" customFormat="1" x14ac:dyDescent="0.2">
      <c r="A995" s="3"/>
      <c r="B995" s="3"/>
      <c r="C995" s="3"/>
      <c r="D995" s="3"/>
      <c r="E995" s="3"/>
      <c r="F995" s="32"/>
      <c r="G995" s="40"/>
      <c r="H995" s="40"/>
      <c r="I995" s="32"/>
      <c r="J995" s="32"/>
      <c r="K995" s="40"/>
      <c r="L995" s="40"/>
      <c r="M995" s="40"/>
      <c r="N995" s="40"/>
      <c r="O995" s="32"/>
    </row>
    <row r="996" spans="1:15" s="4" customFormat="1" x14ac:dyDescent="0.2">
      <c r="A996" s="3"/>
      <c r="B996" s="3"/>
      <c r="C996" s="3"/>
      <c r="D996" s="3"/>
      <c r="E996" s="3"/>
      <c r="F996" s="32"/>
      <c r="G996" s="40"/>
      <c r="H996" s="40"/>
      <c r="I996" s="32"/>
      <c r="J996" s="32"/>
      <c r="K996" s="40"/>
      <c r="L996" s="40"/>
      <c r="M996" s="40"/>
      <c r="N996" s="40"/>
      <c r="O996" s="32"/>
    </row>
    <row r="997" spans="1:15" s="4" customFormat="1" x14ac:dyDescent="0.2">
      <c r="A997" s="3"/>
      <c r="B997" s="3"/>
      <c r="C997" s="3"/>
      <c r="D997" s="3"/>
      <c r="E997" s="3"/>
      <c r="F997" s="32"/>
      <c r="G997" s="40"/>
      <c r="H997" s="40"/>
      <c r="I997" s="32"/>
      <c r="J997" s="32"/>
      <c r="K997" s="40"/>
      <c r="L997" s="40"/>
      <c r="M997" s="40"/>
      <c r="N997" s="40"/>
      <c r="O997" s="32"/>
    </row>
    <row r="998" spans="1:15" s="4" customFormat="1" x14ac:dyDescent="0.2">
      <c r="A998" s="3"/>
      <c r="B998" s="3"/>
      <c r="C998" s="3"/>
      <c r="D998" s="3"/>
      <c r="E998" s="3"/>
      <c r="F998" s="32"/>
      <c r="G998" s="40"/>
      <c r="H998" s="40"/>
      <c r="I998" s="32"/>
      <c r="J998" s="32"/>
      <c r="K998" s="40"/>
      <c r="L998" s="40"/>
      <c r="M998" s="40"/>
      <c r="N998" s="40"/>
      <c r="O998" s="32"/>
    </row>
    <row r="999" spans="1:15" s="4" customFormat="1" x14ac:dyDescent="0.2">
      <c r="A999" s="3"/>
      <c r="B999" s="3"/>
      <c r="C999" s="3"/>
      <c r="D999" s="3"/>
      <c r="E999" s="3"/>
      <c r="F999" s="32"/>
      <c r="G999" s="40"/>
      <c r="H999" s="40"/>
      <c r="I999" s="32"/>
      <c r="J999" s="32"/>
      <c r="K999" s="40"/>
      <c r="L999" s="40"/>
      <c r="M999" s="40"/>
      <c r="N999" s="40"/>
      <c r="O999" s="32"/>
    </row>
    <row r="1000" spans="1:15" s="4" customFormat="1" x14ac:dyDescent="0.2">
      <c r="A1000" s="3"/>
      <c r="B1000" s="3"/>
      <c r="C1000" s="3"/>
      <c r="D1000" s="3"/>
      <c r="E1000" s="3"/>
      <c r="F1000" s="32"/>
      <c r="G1000" s="40"/>
      <c r="H1000" s="40"/>
      <c r="I1000" s="32"/>
      <c r="J1000" s="32"/>
      <c r="K1000" s="40"/>
      <c r="L1000" s="40"/>
      <c r="M1000" s="40"/>
      <c r="N1000" s="40"/>
      <c r="O1000" s="32"/>
    </row>
    <row r="1001" spans="1:15" s="4" customFormat="1" x14ac:dyDescent="0.2">
      <c r="A1001" s="3"/>
      <c r="B1001" s="3"/>
      <c r="C1001" s="3"/>
      <c r="D1001" s="3"/>
      <c r="E1001" s="3"/>
      <c r="F1001" s="32"/>
      <c r="G1001" s="40"/>
      <c r="H1001" s="40"/>
      <c r="I1001" s="32"/>
      <c r="J1001" s="32"/>
      <c r="K1001" s="40"/>
      <c r="L1001" s="40"/>
      <c r="M1001" s="40"/>
      <c r="N1001" s="40"/>
      <c r="O1001" s="32"/>
    </row>
    <row r="1002" spans="1:15" s="4" customFormat="1" x14ac:dyDescent="0.2">
      <c r="A1002" s="3"/>
      <c r="B1002" s="3"/>
      <c r="C1002" s="3"/>
      <c r="D1002" s="3"/>
      <c r="E1002" s="3"/>
      <c r="F1002" s="32"/>
      <c r="G1002" s="40"/>
      <c r="H1002" s="40"/>
      <c r="I1002" s="32"/>
      <c r="J1002" s="32"/>
      <c r="K1002" s="40"/>
      <c r="L1002" s="40"/>
      <c r="M1002" s="40"/>
      <c r="N1002" s="40"/>
      <c r="O1002" s="32"/>
    </row>
    <row r="1003" spans="1:15" s="4" customFormat="1" x14ac:dyDescent="0.2">
      <c r="A1003" s="3"/>
      <c r="B1003" s="3"/>
      <c r="C1003" s="3"/>
      <c r="D1003" s="3"/>
      <c r="E1003" s="3"/>
      <c r="F1003" s="32"/>
      <c r="G1003" s="40"/>
      <c r="H1003" s="40"/>
      <c r="I1003" s="32"/>
      <c r="J1003" s="32"/>
      <c r="K1003" s="40"/>
      <c r="L1003" s="40"/>
      <c r="M1003" s="40"/>
      <c r="N1003" s="40"/>
      <c r="O1003" s="32"/>
    </row>
    <row r="1004" spans="1:15" s="4" customFormat="1" x14ac:dyDescent="0.2">
      <c r="A1004" s="3"/>
      <c r="B1004" s="3"/>
      <c r="C1004" s="3"/>
      <c r="D1004" s="3"/>
      <c r="E1004" s="3"/>
      <c r="F1004" s="32"/>
      <c r="G1004" s="40"/>
      <c r="H1004" s="40"/>
      <c r="I1004" s="32"/>
      <c r="J1004" s="32"/>
      <c r="K1004" s="40"/>
      <c r="L1004" s="40"/>
      <c r="M1004" s="40"/>
      <c r="N1004" s="40"/>
      <c r="O1004" s="32"/>
    </row>
    <row r="1005" spans="1:15" s="4" customFormat="1" x14ac:dyDescent="0.2">
      <c r="A1005" s="3"/>
      <c r="B1005" s="3"/>
      <c r="C1005" s="3"/>
      <c r="D1005" s="3"/>
      <c r="E1005" s="3"/>
      <c r="F1005" s="32"/>
      <c r="G1005" s="40"/>
      <c r="H1005" s="40"/>
      <c r="I1005" s="32"/>
      <c r="J1005" s="32"/>
      <c r="K1005" s="40"/>
      <c r="L1005" s="40"/>
      <c r="M1005" s="40"/>
      <c r="N1005" s="40"/>
      <c r="O1005" s="32"/>
    </row>
    <row r="1006" spans="1:15" s="4" customFormat="1" x14ac:dyDescent="0.2">
      <c r="A1006" s="3"/>
      <c r="B1006" s="3"/>
      <c r="C1006" s="3"/>
      <c r="D1006" s="3"/>
      <c r="E1006" s="3"/>
      <c r="F1006" s="32"/>
      <c r="G1006" s="40"/>
      <c r="H1006" s="40"/>
      <c r="I1006" s="32"/>
      <c r="J1006" s="32"/>
      <c r="K1006" s="40"/>
      <c r="L1006" s="40"/>
      <c r="M1006" s="40"/>
      <c r="N1006" s="40"/>
      <c r="O1006" s="32"/>
    </row>
    <row r="1007" spans="1:15" s="4" customFormat="1" x14ac:dyDescent="0.2">
      <c r="A1007" s="3"/>
      <c r="B1007" s="3"/>
      <c r="C1007" s="3"/>
      <c r="D1007" s="3"/>
      <c r="E1007" s="3"/>
      <c r="F1007" s="32"/>
      <c r="G1007" s="40"/>
      <c r="H1007" s="40"/>
      <c r="I1007" s="32"/>
      <c r="J1007" s="32"/>
      <c r="K1007" s="40"/>
      <c r="L1007" s="40"/>
      <c r="M1007" s="40"/>
      <c r="N1007" s="40"/>
      <c r="O1007" s="32"/>
    </row>
    <row r="1008" spans="1:15" s="4" customFormat="1" x14ac:dyDescent="0.2">
      <c r="A1008" s="3"/>
      <c r="B1008" s="3"/>
      <c r="C1008" s="3"/>
      <c r="D1008" s="3"/>
      <c r="E1008" s="3"/>
      <c r="F1008" s="32"/>
      <c r="G1008" s="40"/>
      <c r="H1008" s="40"/>
      <c r="I1008" s="32"/>
      <c r="J1008" s="32"/>
      <c r="K1008" s="40"/>
      <c r="L1008" s="40"/>
      <c r="M1008" s="40"/>
      <c r="N1008" s="40"/>
      <c r="O1008" s="32"/>
    </row>
    <row r="1009" spans="1:15" s="4" customFormat="1" x14ac:dyDescent="0.2">
      <c r="A1009" s="3"/>
      <c r="B1009" s="3"/>
      <c r="C1009" s="3"/>
      <c r="D1009" s="3"/>
      <c r="E1009" s="3"/>
      <c r="F1009" s="32"/>
      <c r="G1009" s="40"/>
      <c r="H1009" s="40"/>
      <c r="I1009" s="32"/>
      <c r="J1009" s="32"/>
      <c r="K1009" s="40"/>
      <c r="L1009" s="40"/>
      <c r="M1009" s="40"/>
      <c r="N1009" s="40"/>
      <c r="O1009" s="32"/>
    </row>
    <row r="1010" spans="1:15" s="4" customFormat="1" x14ac:dyDescent="0.2">
      <c r="A1010" s="3"/>
      <c r="B1010" s="3"/>
      <c r="C1010" s="3"/>
      <c r="D1010" s="3"/>
      <c r="E1010" s="3"/>
      <c r="F1010" s="32"/>
      <c r="G1010" s="40"/>
      <c r="H1010" s="40"/>
      <c r="I1010" s="32"/>
      <c r="J1010" s="32"/>
      <c r="K1010" s="40"/>
      <c r="L1010" s="40"/>
      <c r="M1010" s="40"/>
      <c r="N1010" s="40"/>
      <c r="O1010" s="32"/>
    </row>
    <row r="1011" spans="1:15" s="4" customFormat="1" x14ac:dyDescent="0.2">
      <c r="A1011" s="3"/>
      <c r="B1011" s="3"/>
      <c r="C1011" s="3"/>
      <c r="D1011" s="3"/>
      <c r="E1011" s="3"/>
      <c r="F1011" s="32"/>
      <c r="G1011" s="40"/>
      <c r="H1011" s="40"/>
      <c r="I1011" s="32"/>
      <c r="J1011" s="32"/>
      <c r="K1011" s="40"/>
      <c r="L1011" s="40"/>
      <c r="M1011" s="40"/>
      <c r="N1011" s="40"/>
      <c r="O1011" s="32"/>
    </row>
    <row r="1012" spans="1:15" s="4" customFormat="1" x14ac:dyDescent="0.2">
      <c r="A1012" s="3"/>
      <c r="B1012" s="3"/>
      <c r="C1012" s="3"/>
      <c r="D1012" s="3"/>
      <c r="E1012" s="3"/>
      <c r="F1012" s="32"/>
      <c r="G1012" s="40"/>
      <c r="H1012" s="40"/>
      <c r="I1012" s="32"/>
      <c r="J1012" s="32"/>
      <c r="K1012" s="40"/>
      <c r="L1012" s="40"/>
      <c r="M1012" s="40"/>
      <c r="N1012" s="40"/>
      <c r="O1012" s="32"/>
    </row>
    <row r="1013" spans="1:15" s="4" customFormat="1" x14ac:dyDescent="0.2">
      <c r="A1013" s="3"/>
      <c r="B1013" s="3"/>
      <c r="C1013" s="3"/>
      <c r="D1013" s="3"/>
      <c r="E1013" s="3"/>
      <c r="F1013" s="32"/>
      <c r="G1013" s="40"/>
      <c r="H1013" s="40"/>
      <c r="I1013" s="32"/>
      <c r="J1013" s="32"/>
      <c r="K1013" s="40"/>
      <c r="L1013" s="40"/>
      <c r="M1013" s="40"/>
      <c r="N1013" s="40"/>
      <c r="O1013" s="32"/>
    </row>
    <row r="1014" spans="1:15" s="4" customFormat="1" x14ac:dyDescent="0.2">
      <c r="A1014" s="3"/>
      <c r="B1014" s="3"/>
      <c r="C1014" s="3"/>
      <c r="D1014" s="3"/>
      <c r="E1014" s="3"/>
      <c r="F1014" s="32"/>
      <c r="G1014" s="40"/>
      <c r="H1014" s="40"/>
      <c r="I1014" s="32"/>
      <c r="J1014" s="32"/>
      <c r="K1014" s="40"/>
      <c r="L1014" s="40"/>
      <c r="M1014" s="40"/>
      <c r="N1014" s="40"/>
      <c r="O1014" s="32"/>
    </row>
    <row r="1015" spans="1:15" s="4" customFormat="1" x14ac:dyDescent="0.2">
      <c r="A1015" s="3"/>
      <c r="B1015" s="3"/>
      <c r="C1015" s="3"/>
      <c r="D1015" s="3"/>
      <c r="E1015" s="3"/>
      <c r="F1015" s="32"/>
      <c r="G1015" s="40"/>
      <c r="H1015" s="40"/>
      <c r="I1015" s="32"/>
      <c r="J1015" s="32"/>
      <c r="K1015" s="40"/>
      <c r="L1015" s="40"/>
      <c r="M1015" s="40"/>
      <c r="N1015" s="40"/>
      <c r="O1015" s="32"/>
    </row>
    <row r="1016" spans="1:15" s="4" customFormat="1" x14ac:dyDescent="0.2">
      <c r="A1016" s="3"/>
      <c r="B1016" s="3"/>
      <c r="C1016" s="3"/>
      <c r="D1016" s="3"/>
      <c r="E1016" s="3"/>
      <c r="F1016" s="32"/>
      <c r="G1016" s="40"/>
      <c r="H1016" s="40"/>
      <c r="I1016" s="32"/>
      <c r="J1016" s="32"/>
      <c r="K1016" s="40"/>
      <c r="L1016" s="40"/>
      <c r="M1016" s="40"/>
      <c r="N1016" s="40"/>
      <c r="O1016" s="32"/>
    </row>
    <row r="1017" spans="1:15" s="4" customFormat="1" x14ac:dyDescent="0.2">
      <c r="A1017" s="3"/>
      <c r="B1017" s="3"/>
      <c r="C1017" s="3"/>
      <c r="D1017" s="3"/>
      <c r="E1017" s="3"/>
      <c r="F1017" s="32"/>
      <c r="G1017" s="40"/>
      <c r="H1017" s="40"/>
      <c r="I1017" s="32"/>
      <c r="J1017" s="32"/>
      <c r="K1017" s="40"/>
      <c r="L1017" s="40"/>
      <c r="M1017" s="40"/>
      <c r="N1017" s="40"/>
      <c r="O1017" s="32"/>
    </row>
    <row r="1018" spans="1:15" s="4" customFormat="1" x14ac:dyDescent="0.2">
      <c r="A1018" s="3"/>
      <c r="B1018" s="3"/>
      <c r="C1018" s="3"/>
      <c r="D1018" s="3"/>
      <c r="E1018" s="3"/>
      <c r="F1018" s="32"/>
      <c r="G1018" s="40"/>
      <c r="H1018" s="40"/>
      <c r="I1018" s="32"/>
      <c r="J1018" s="32"/>
      <c r="K1018" s="40"/>
      <c r="L1018" s="40"/>
      <c r="M1018" s="40"/>
      <c r="N1018" s="40"/>
      <c r="O1018" s="32"/>
    </row>
    <row r="1019" spans="1:15" s="4" customFormat="1" x14ac:dyDescent="0.2">
      <c r="A1019" s="3"/>
      <c r="B1019" s="3"/>
      <c r="C1019" s="3"/>
      <c r="D1019" s="3"/>
      <c r="E1019" s="3"/>
      <c r="F1019" s="32"/>
      <c r="G1019" s="40"/>
      <c r="H1019" s="40"/>
      <c r="I1019" s="32"/>
      <c r="J1019" s="32"/>
      <c r="K1019" s="40"/>
      <c r="L1019" s="40"/>
      <c r="M1019" s="40"/>
      <c r="N1019" s="40"/>
      <c r="O1019" s="32"/>
    </row>
    <row r="1020" spans="1:15" s="4" customFormat="1" x14ac:dyDescent="0.2">
      <c r="A1020" s="3"/>
      <c r="B1020" s="3"/>
      <c r="C1020" s="3"/>
      <c r="D1020" s="3"/>
      <c r="E1020" s="3"/>
      <c r="F1020" s="32"/>
      <c r="G1020" s="40"/>
      <c r="H1020" s="40"/>
      <c r="I1020" s="32"/>
      <c r="J1020" s="32"/>
      <c r="K1020" s="40"/>
      <c r="L1020" s="40"/>
      <c r="M1020" s="40"/>
      <c r="N1020" s="40"/>
      <c r="O1020" s="32"/>
    </row>
    <row r="1021" spans="1:15" s="4" customFormat="1" x14ac:dyDescent="0.2">
      <c r="A1021" s="3"/>
      <c r="B1021" s="3"/>
      <c r="C1021" s="3"/>
      <c r="D1021" s="3"/>
      <c r="E1021" s="3"/>
      <c r="F1021" s="32"/>
      <c r="G1021" s="40"/>
      <c r="H1021" s="40"/>
      <c r="I1021" s="32"/>
      <c r="J1021" s="32"/>
      <c r="K1021" s="40"/>
      <c r="L1021" s="40"/>
      <c r="M1021" s="40"/>
      <c r="N1021" s="40"/>
      <c r="O1021" s="32"/>
    </row>
    <row r="1022" spans="1:15" s="4" customFormat="1" x14ac:dyDescent="0.2">
      <c r="A1022" s="3"/>
      <c r="B1022" s="3"/>
      <c r="C1022" s="3"/>
      <c r="D1022" s="3"/>
      <c r="E1022" s="3"/>
      <c r="F1022" s="32"/>
      <c r="G1022" s="40"/>
      <c r="H1022" s="40"/>
      <c r="I1022" s="32"/>
      <c r="J1022" s="32"/>
      <c r="K1022" s="40"/>
      <c r="L1022" s="40"/>
      <c r="M1022" s="40"/>
      <c r="N1022" s="40"/>
      <c r="O1022" s="32"/>
    </row>
    <row r="1023" spans="1:15" s="4" customFormat="1" x14ac:dyDescent="0.2">
      <c r="A1023" s="3"/>
      <c r="B1023" s="3"/>
      <c r="C1023" s="3"/>
      <c r="D1023" s="3"/>
      <c r="E1023" s="3"/>
      <c r="F1023" s="32"/>
      <c r="G1023" s="40"/>
      <c r="H1023" s="40"/>
      <c r="I1023" s="32"/>
      <c r="J1023" s="32"/>
      <c r="K1023" s="40"/>
      <c r="L1023" s="40"/>
      <c r="M1023" s="40"/>
      <c r="N1023" s="40"/>
      <c r="O1023" s="32"/>
    </row>
    <row r="1024" spans="1:15" s="4" customFormat="1" x14ac:dyDescent="0.2">
      <c r="A1024" s="3"/>
      <c r="B1024" s="3"/>
      <c r="C1024" s="3"/>
      <c r="D1024" s="3"/>
      <c r="E1024" s="3"/>
      <c r="F1024" s="32"/>
      <c r="G1024" s="40"/>
      <c r="H1024" s="40"/>
      <c r="I1024" s="32"/>
      <c r="J1024" s="32"/>
      <c r="K1024" s="40"/>
      <c r="L1024" s="40"/>
      <c r="M1024" s="40"/>
      <c r="N1024" s="40"/>
      <c r="O1024" s="32"/>
    </row>
    <row r="1025" spans="1:15" s="4" customFormat="1" x14ac:dyDescent="0.2">
      <c r="A1025" s="3"/>
      <c r="B1025" s="3"/>
      <c r="C1025" s="3"/>
      <c r="D1025" s="3"/>
      <c r="E1025" s="3"/>
      <c r="F1025" s="32"/>
      <c r="G1025" s="40"/>
      <c r="H1025" s="40"/>
      <c r="I1025" s="32"/>
      <c r="J1025" s="32"/>
      <c r="K1025" s="40"/>
      <c r="L1025" s="40"/>
      <c r="M1025" s="40"/>
      <c r="N1025" s="40"/>
      <c r="O1025" s="32"/>
    </row>
    <row r="1026" spans="1:15" s="4" customFormat="1" x14ac:dyDescent="0.2">
      <c r="A1026" s="3"/>
      <c r="B1026" s="3"/>
      <c r="C1026" s="3"/>
      <c r="D1026" s="3"/>
      <c r="E1026" s="3"/>
      <c r="F1026" s="32"/>
      <c r="G1026" s="40"/>
      <c r="H1026" s="40"/>
      <c r="I1026" s="32"/>
      <c r="J1026" s="32"/>
      <c r="K1026" s="40"/>
      <c r="L1026" s="40"/>
      <c r="M1026" s="40"/>
      <c r="N1026" s="40"/>
      <c r="O1026" s="32"/>
    </row>
    <row r="1027" spans="1:15" s="4" customFormat="1" x14ac:dyDescent="0.2">
      <c r="A1027" s="3"/>
      <c r="B1027" s="3"/>
      <c r="C1027" s="3"/>
      <c r="D1027" s="3"/>
      <c r="E1027" s="3"/>
      <c r="F1027" s="32"/>
      <c r="G1027" s="40"/>
      <c r="H1027" s="40"/>
      <c r="I1027" s="32"/>
      <c r="J1027" s="32"/>
      <c r="K1027" s="40"/>
      <c r="L1027" s="40"/>
      <c r="M1027" s="40"/>
      <c r="N1027" s="40"/>
      <c r="O1027" s="32"/>
    </row>
    <row r="1028" spans="1:15" s="4" customFormat="1" x14ac:dyDescent="0.2">
      <c r="A1028" s="3"/>
      <c r="B1028" s="3"/>
      <c r="C1028" s="3"/>
      <c r="D1028" s="3"/>
      <c r="E1028" s="3"/>
      <c r="F1028" s="32"/>
      <c r="G1028" s="40"/>
      <c r="H1028" s="40"/>
      <c r="I1028" s="32"/>
      <c r="J1028" s="32"/>
      <c r="K1028" s="40"/>
      <c r="L1028" s="40"/>
      <c r="M1028" s="40"/>
      <c r="N1028" s="40"/>
      <c r="O1028" s="32"/>
    </row>
    <row r="1029" spans="1:15" s="4" customFormat="1" x14ac:dyDescent="0.2">
      <c r="A1029" s="3"/>
      <c r="B1029" s="3"/>
      <c r="C1029" s="3"/>
      <c r="D1029" s="3"/>
      <c r="E1029" s="3"/>
      <c r="F1029" s="32"/>
      <c r="G1029" s="40"/>
      <c r="H1029" s="40"/>
      <c r="I1029" s="32"/>
      <c r="J1029" s="32"/>
      <c r="K1029" s="40"/>
      <c r="L1029" s="40"/>
      <c r="M1029" s="40"/>
      <c r="N1029" s="40"/>
      <c r="O1029" s="32"/>
    </row>
    <row r="1030" spans="1:15" s="4" customFormat="1" x14ac:dyDescent="0.2">
      <c r="A1030" s="3"/>
      <c r="B1030" s="3"/>
      <c r="C1030" s="3"/>
      <c r="D1030" s="3"/>
      <c r="E1030" s="3"/>
      <c r="F1030" s="32"/>
      <c r="G1030" s="40"/>
      <c r="H1030" s="40"/>
      <c r="I1030" s="32"/>
      <c r="J1030" s="32"/>
      <c r="K1030" s="40"/>
      <c r="L1030" s="40"/>
      <c r="M1030" s="40"/>
      <c r="N1030" s="40"/>
      <c r="O1030" s="32"/>
    </row>
    <row r="1031" spans="1:15" s="4" customFormat="1" x14ac:dyDescent="0.2">
      <c r="A1031" s="3"/>
      <c r="B1031" s="3"/>
      <c r="C1031" s="3"/>
      <c r="D1031" s="3"/>
      <c r="E1031" s="3"/>
      <c r="F1031" s="32"/>
      <c r="G1031" s="40"/>
      <c r="H1031" s="40"/>
      <c r="I1031" s="32"/>
      <c r="J1031" s="32"/>
      <c r="K1031" s="40"/>
      <c r="L1031" s="40"/>
      <c r="M1031" s="40"/>
      <c r="N1031" s="40"/>
      <c r="O1031" s="32"/>
    </row>
    <row r="1032" spans="1:15" s="4" customFormat="1" x14ac:dyDescent="0.2">
      <c r="A1032" s="3"/>
      <c r="B1032" s="3"/>
      <c r="C1032" s="3"/>
      <c r="D1032" s="3"/>
      <c r="E1032" s="3"/>
      <c r="F1032" s="32"/>
      <c r="G1032" s="40"/>
      <c r="H1032" s="40"/>
      <c r="I1032" s="32"/>
      <c r="J1032" s="32"/>
      <c r="K1032" s="40"/>
      <c r="L1032" s="40"/>
      <c r="M1032" s="40"/>
      <c r="N1032" s="40"/>
      <c r="O1032" s="32"/>
    </row>
    <row r="1033" spans="1:15" s="4" customFormat="1" x14ac:dyDescent="0.2">
      <c r="A1033" s="3"/>
      <c r="B1033" s="3"/>
      <c r="C1033" s="3"/>
      <c r="D1033" s="3"/>
      <c r="E1033" s="3"/>
      <c r="F1033" s="32"/>
      <c r="G1033" s="40"/>
      <c r="H1033" s="40"/>
      <c r="I1033" s="32"/>
      <c r="J1033" s="32"/>
      <c r="K1033" s="40"/>
      <c r="L1033" s="40"/>
      <c r="M1033" s="40"/>
      <c r="N1033" s="40"/>
      <c r="O1033" s="32"/>
    </row>
    <row r="1034" spans="1:15" s="4" customFormat="1" x14ac:dyDescent="0.2">
      <c r="A1034" s="3"/>
      <c r="B1034" s="3"/>
      <c r="C1034" s="3"/>
      <c r="D1034" s="3"/>
      <c r="E1034" s="3"/>
      <c r="F1034" s="32"/>
      <c r="G1034" s="40"/>
      <c r="H1034" s="40"/>
      <c r="I1034" s="32"/>
      <c r="J1034" s="32"/>
      <c r="K1034" s="40"/>
      <c r="L1034" s="40"/>
      <c r="M1034" s="40"/>
      <c r="N1034" s="40"/>
      <c r="O1034" s="32"/>
    </row>
    <row r="1035" spans="1:15" s="4" customFormat="1" x14ac:dyDescent="0.2">
      <c r="A1035" s="3"/>
      <c r="B1035" s="3"/>
      <c r="C1035" s="3"/>
      <c r="D1035" s="3"/>
      <c r="E1035" s="3"/>
      <c r="F1035" s="32"/>
      <c r="G1035" s="40"/>
      <c r="H1035" s="40"/>
      <c r="I1035" s="32"/>
      <c r="J1035" s="32"/>
      <c r="K1035" s="40"/>
      <c r="L1035" s="40"/>
      <c r="M1035" s="40"/>
      <c r="N1035" s="40"/>
      <c r="O1035" s="32"/>
    </row>
    <row r="1036" spans="1:15" s="4" customFormat="1" x14ac:dyDescent="0.2">
      <c r="A1036" s="3"/>
      <c r="B1036" s="3"/>
      <c r="C1036" s="3"/>
      <c r="D1036" s="3"/>
      <c r="E1036" s="3"/>
      <c r="F1036" s="32"/>
      <c r="G1036" s="40"/>
      <c r="H1036" s="40"/>
      <c r="I1036" s="32"/>
      <c r="J1036" s="32"/>
      <c r="K1036" s="40"/>
      <c r="L1036" s="40"/>
      <c r="M1036" s="40"/>
      <c r="N1036" s="40"/>
      <c r="O1036" s="32"/>
    </row>
    <row r="1037" spans="1:15" s="4" customFormat="1" x14ac:dyDescent="0.2">
      <c r="A1037" s="3"/>
      <c r="B1037" s="3"/>
      <c r="C1037" s="3"/>
      <c r="D1037" s="3"/>
      <c r="E1037" s="3"/>
      <c r="F1037" s="32"/>
      <c r="G1037" s="40"/>
      <c r="H1037" s="40"/>
      <c r="I1037" s="32"/>
      <c r="J1037" s="32"/>
      <c r="K1037" s="40"/>
      <c r="L1037" s="40"/>
      <c r="M1037" s="40"/>
      <c r="N1037" s="40"/>
      <c r="O1037" s="32"/>
    </row>
    <row r="1038" spans="1:15" s="4" customFormat="1" x14ac:dyDescent="0.2">
      <c r="A1038" s="3"/>
      <c r="B1038" s="3"/>
      <c r="C1038" s="3"/>
      <c r="D1038" s="3"/>
      <c r="E1038" s="3"/>
      <c r="F1038" s="32"/>
      <c r="G1038" s="40"/>
      <c r="H1038" s="40"/>
      <c r="I1038" s="32"/>
      <c r="J1038" s="32"/>
      <c r="K1038" s="40"/>
      <c r="L1038" s="40"/>
      <c r="M1038" s="40"/>
      <c r="N1038" s="40"/>
      <c r="O1038" s="32"/>
    </row>
    <row r="1039" spans="1:15" s="4" customFormat="1" x14ac:dyDescent="0.2">
      <c r="A1039" s="3"/>
      <c r="B1039" s="3"/>
      <c r="C1039" s="3"/>
      <c r="D1039" s="3"/>
      <c r="E1039" s="3"/>
      <c r="F1039" s="32"/>
      <c r="G1039" s="40"/>
      <c r="H1039" s="40"/>
      <c r="I1039" s="32"/>
      <c r="J1039" s="32"/>
      <c r="K1039" s="40"/>
      <c r="L1039" s="40"/>
      <c r="M1039" s="40"/>
      <c r="N1039" s="40"/>
      <c r="O1039" s="32"/>
    </row>
    <row r="1040" spans="1:15" s="4" customFormat="1" x14ac:dyDescent="0.2">
      <c r="A1040" s="3"/>
      <c r="B1040" s="3"/>
      <c r="C1040" s="3"/>
      <c r="D1040" s="3"/>
      <c r="E1040" s="3"/>
      <c r="F1040" s="32"/>
      <c r="G1040" s="40"/>
      <c r="H1040" s="40"/>
      <c r="I1040" s="32"/>
      <c r="J1040" s="32"/>
      <c r="K1040" s="40"/>
      <c r="L1040" s="40"/>
      <c r="M1040" s="40"/>
      <c r="N1040" s="40"/>
      <c r="O1040" s="32"/>
    </row>
    <row r="1041" spans="1:15" s="4" customFormat="1" x14ac:dyDescent="0.2">
      <c r="A1041" s="3"/>
      <c r="B1041" s="3"/>
      <c r="C1041" s="3"/>
      <c r="D1041" s="3"/>
      <c r="E1041" s="3"/>
      <c r="F1041" s="32"/>
      <c r="G1041" s="40"/>
      <c r="H1041" s="40"/>
      <c r="I1041" s="32"/>
      <c r="J1041" s="32"/>
      <c r="K1041" s="40"/>
      <c r="L1041" s="40"/>
      <c r="M1041" s="40"/>
      <c r="N1041" s="40"/>
      <c r="O1041" s="32"/>
    </row>
    <row r="1042" spans="1:15" s="4" customFormat="1" x14ac:dyDescent="0.2">
      <c r="A1042" s="3"/>
      <c r="B1042" s="3"/>
      <c r="C1042" s="3"/>
      <c r="D1042" s="3"/>
      <c r="E1042" s="3"/>
      <c r="F1042" s="32"/>
      <c r="G1042" s="40"/>
      <c r="H1042" s="40"/>
      <c r="I1042" s="32"/>
      <c r="J1042" s="32"/>
      <c r="K1042" s="40"/>
      <c r="L1042" s="40"/>
      <c r="M1042" s="40"/>
      <c r="N1042" s="40"/>
      <c r="O1042" s="32"/>
    </row>
    <row r="1043" spans="1:15" s="4" customFormat="1" x14ac:dyDescent="0.2">
      <c r="A1043" s="3"/>
      <c r="B1043" s="3"/>
      <c r="C1043" s="3"/>
      <c r="D1043" s="3"/>
      <c r="E1043" s="3"/>
      <c r="F1043" s="32"/>
      <c r="G1043" s="40"/>
      <c r="H1043" s="40"/>
      <c r="I1043" s="32"/>
      <c r="J1043" s="32"/>
      <c r="K1043" s="40"/>
      <c r="L1043" s="40"/>
      <c r="M1043" s="40"/>
      <c r="N1043" s="40"/>
      <c r="O1043" s="32"/>
    </row>
    <row r="1044" spans="1:15" s="4" customFormat="1" x14ac:dyDescent="0.2">
      <c r="A1044" s="3"/>
      <c r="B1044" s="3"/>
      <c r="C1044" s="3"/>
      <c r="D1044" s="3"/>
      <c r="E1044" s="3"/>
      <c r="F1044" s="32"/>
      <c r="G1044" s="40"/>
      <c r="H1044" s="40"/>
      <c r="I1044" s="32"/>
      <c r="J1044" s="32"/>
      <c r="K1044" s="40"/>
      <c r="L1044" s="40"/>
      <c r="M1044" s="40"/>
      <c r="N1044" s="40"/>
      <c r="O1044" s="32"/>
    </row>
    <row r="1045" spans="1:15" s="4" customFormat="1" x14ac:dyDescent="0.2">
      <c r="A1045" s="3"/>
      <c r="B1045" s="3"/>
      <c r="C1045" s="3"/>
      <c r="D1045" s="3"/>
      <c r="E1045" s="3"/>
      <c r="F1045" s="32"/>
      <c r="G1045" s="40"/>
      <c r="H1045" s="40"/>
      <c r="I1045" s="32"/>
      <c r="J1045" s="32"/>
      <c r="K1045" s="40"/>
      <c r="L1045" s="40"/>
      <c r="M1045" s="40"/>
      <c r="N1045" s="40"/>
      <c r="O1045" s="32"/>
    </row>
    <row r="1046" spans="1:15" s="4" customFormat="1" x14ac:dyDescent="0.2">
      <c r="A1046" s="3"/>
      <c r="B1046" s="3"/>
      <c r="C1046" s="3"/>
      <c r="D1046" s="3"/>
      <c r="E1046" s="3"/>
      <c r="F1046" s="32"/>
      <c r="G1046" s="40"/>
      <c r="H1046" s="40"/>
      <c r="I1046" s="32"/>
      <c r="J1046" s="32"/>
      <c r="K1046" s="40"/>
      <c r="L1046" s="40"/>
      <c r="M1046" s="40"/>
      <c r="N1046" s="40"/>
      <c r="O1046" s="32"/>
    </row>
    <row r="1047" spans="1:15" s="4" customFormat="1" x14ac:dyDescent="0.2">
      <c r="A1047" s="3"/>
      <c r="B1047" s="3"/>
      <c r="C1047" s="3"/>
      <c r="D1047" s="3"/>
      <c r="E1047" s="3"/>
      <c r="F1047" s="32"/>
      <c r="G1047" s="40"/>
      <c r="H1047" s="40"/>
      <c r="I1047" s="32"/>
      <c r="J1047" s="32"/>
      <c r="K1047" s="40"/>
      <c r="L1047" s="40"/>
      <c r="M1047" s="40"/>
      <c r="N1047" s="40"/>
      <c r="O1047" s="32"/>
    </row>
    <row r="1048" spans="1:15" s="4" customFormat="1" x14ac:dyDescent="0.2">
      <c r="A1048" s="3"/>
      <c r="B1048" s="3"/>
      <c r="C1048" s="3"/>
      <c r="D1048" s="3"/>
      <c r="E1048" s="3"/>
      <c r="F1048" s="32"/>
      <c r="G1048" s="40"/>
      <c r="H1048" s="40"/>
      <c r="I1048" s="32"/>
      <c r="J1048" s="32"/>
      <c r="K1048" s="40"/>
      <c r="L1048" s="40"/>
      <c r="M1048" s="40"/>
      <c r="N1048" s="40"/>
      <c r="O1048" s="32"/>
    </row>
    <row r="1049" spans="1:15" s="4" customFormat="1" x14ac:dyDescent="0.2">
      <c r="A1049" s="3"/>
      <c r="B1049" s="3"/>
      <c r="C1049" s="3"/>
      <c r="D1049" s="3"/>
      <c r="E1049" s="3"/>
      <c r="F1049" s="32"/>
      <c r="G1049" s="40"/>
      <c r="H1049" s="40"/>
      <c r="I1049" s="32"/>
      <c r="J1049" s="32"/>
      <c r="K1049" s="40"/>
      <c r="L1049" s="40"/>
      <c r="M1049" s="40"/>
      <c r="N1049" s="40"/>
      <c r="O1049" s="32"/>
    </row>
    <row r="1050" spans="1:15" s="4" customFormat="1" x14ac:dyDescent="0.2">
      <c r="A1050" s="3"/>
      <c r="B1050" s="3"/>
      <c r="C1050" s="3"/>
      <c r="D1050" s="3"/>
      <c r="E1050" s="3"/>
      <c r="F1050" s="32"/>
      <c r="G1050" s="40"/>
      <c r="H1050" s="40"/>
      <c r="I1050" s="32"/>
      <c r="J1050" s="32"/>
      <c r="K1050" s="40"/>
      <c r="L1050" s="40"/>
      <c r="M1050" s="40"/>
      <c r="N1050" s="40"/>
      <c r="O1050" s="32"/>
    </row>
    <row r="1051" spans="1:15" s="4" customFormat="1" x14ac:dyDescent="0.2">
      <c r="A1051" s="3"/>
      <c r="B1051" s="3"/>
      <c r="C1051" s="3"/>
      <c r="D1051" s="3"/>
      <c r="E1051" s="3"/>
      <c r="F1051" s="32"/>
      <c r="G1051" s="40"/>
      <c r="H1051" s="40"/>
      <c r="I1051" s="32"/>
      <c r="J1051" s="32"/>
      <c r="K1051" s="40"/>
      <c r="L1051" s="40"/>
      <c r="M1051" s="40"/>
      <c r="N1051" s="40"/>
      <c r="O1051" s="32"/>
    </row>
    <row r="1052" spans="1:15" s="4" customFormat="1" x14ac:dyDescent="0.2">
      <c r="A1052" s="3"/>
      <c r="B1052" s="3"/>
      <c r="C1052" s="3"/>
      <c r="D1052" s="3"/>
      <c r="E1052" s="3"/>
      <c r="F1052" s="32"/>
      <c r="G1052" s="40"/>
      <c r="H1052" s="40"/>
      <c r="I1052" s="32"/>
      <c r="J1052" s="32"/>
      <c r="K1052" s="40"/>
      <c r="L1052" s="40"/>
      <c r="M1052" s="40"/>
      <c r="N1052" s="40"/>
      <c r="O1052" s="32"/>
    </row>
    <row r="1053" spans="1:15" s="4" customFormat="1" x14ac:dyDescent="0.2">
      <c r="A1053" s="3"/>
      <c r="B1053" s="3"/>
      <c r="C1053" s="3"/>
      <c r="D1053" s="3"/>
      <c r="E1053" s="3"/>
      <c r="F1053" s="32"/>
      <c r="G1053" s="40"/>
      <c r="H1053" s="40"/>
      <c r="I1053" s="32"/>
      <c r="J1053" s="32"/>
      <c r="K1053" s="40"/>
      <c r="L1053" s="40"/>
      <c r="M1053" s="40"/>
      <c r="N1053" s="40"/>
      <c r="O1053" s="32"/>
    </row>
    <row r="1054" spans="1:15" s="4" customFormat="1" x14ac:dyDescent="0.2">
      <c r="A1054" s="3"/>
      <c r="B1054" s="3"/>
      <c r="C1054" s="3"/>
      <c r="D1054" s="3"/>
      <c r="E1054" s="3"/>
      <c r="F1054" s="32"/>
      <c r="G1054" s="40"/>
      <c r="H1054" s="40"/>
      <c r="I1054" s="32"/>
      <c r="J1054" s="32"/>
      <c r="K1054" s="40"/>
      <c r="L1054" s="40"/>
      <c r="M1054" s="40"/>
      <c r="N1054" s="40"/>
      <c r="O1054" s="32"/>
    </row>
    <row r="1055" spans="1:15" s="4" customFormat="1" x14ac:dyDescent="0.2">
      <c r="A1055" s="3"/>
      <c r="B1055" s="3"/>
      <c r="C1055" s="3"/>
      <c r="D1055" s="3"/>
      <c r="E1055" s="3"/>
      <c r="F1055" s="32"/>
      <c r="G1055" s="40"/>
      <c r="H1055" s="40"/>
      <c r="I1055" s="32"/>
      <c r="J1055" s="32"/>
      <c r="K1055" s="40"/>
      <c r="L1055" s="40"/>
      <c r="M1055" s="40"/>
      <c r="N1055" s="40"/>
      <c r="O1055" s="32"/>
    </row>
    <row r="1056" spans="1:15" s="4" customFormat="1" x14ac:dyDescent="0.2">
      <c r="A1056" s="3"/>
      <c r="B1056" s="3"/>
      <c r="C1056" s="3"/>
      <c r="D1056" s="3"/>
      <c r="E1056" s="3"/>
      <c r="F1056" s="32"/>
      <c r="G1056" s="40"/>
      <c r="H1056" s="40"/>
      <c r="I1056" s="32"/>
      <c r="J1056" s="32"/>
      <c r="K1056" s="40"/>
      <c r="L1056" s="40"/>
      <c r="M1056" s="40"/>
      <c r="N1056" s="40"/>
      <c r="O1056" s="32"/>
    </row>
    <row r="1057" spans="1:15" s="4" customFormat="1" x14ac:dyDescent="0.2">
      <c r="A1057" s="3"/>
      <c r="B1057" s="3"/>
      <c r="C1057" s="3"/>
      <c r="D1057" s="3"/>
      <c r="E1057" s="3"/>
      <c r="F1057" s="32"/>
      <c r="G1057" s="40"/>
      <c r="H1057" s="40"/>
      <c r="I1057" s="32"/>
      <c r="J1057" s="32"/>
      <c r="K1057" s="40"/>
      <c r="L1057" s="40"/>
      <c r="M1057" s="40"/>
      <c r="N1057" s="40"/>
      <c r="O1057" s="32"/>
    </row>
    <row r="1058" spans="1:15" s="4" customFormat="1" x14ac:dyDescent="0.2">
      <c r="A1058" s="3"/>
      <c r="B1058" s="3"/>
      <c r="C1058" s="3"/>
      <c r="D1058" s="3"/>
      <c r="E1058" s="3"/>
      <c r="F1058" s="32"/>
      <c r="G1058" s="40"/>
      <c r="H1058" s="40"/>
      <c r="I1058" s="32"/>
      <c r="J1058" s="32"/>
      <c r="K1058" s="40"/>
      <c r="L1058" s="40"/>
      <c r="M1058" s="40"/>
      <c r="N1058" s="40"/>
      <c r="O1058" s="32"/>
    </row>
    <row r="1059" spans="1:15" s="4" customFormat="1" x14ac:dyDescent="0.2">
      <c r="A1059" s="3"/>
      <c r="B1059" s="3"/>
      <c r="C1059" s="3"/>
      <c r="D1059" s="3"/>
      <c r="E1059" s="3"/>
      <c r="F1059" s="32"/>
      <c r="G1059" s="40"/>
      <c r="H1059" s="40"/>
      <c r="I1059" s="32"/>
      <c r="J1059" s="32"/>
      <c r="K1059" s="40"/>
      <c r="L1059" s="40"/>
      <c r="M1059" s="40"/>
      <c r="N1059" s="40"/>
      <c r="O1059" s="32"/>
    </row>
    <row r="1060" spans="1:15" s="4" customFormat="1" x14ac:dyDescent="0.2">
      <c r="A1060" s="3"/>
      <c r="B1060" s="3"/>
      <c r="C1060" s="3"/>
      <c r="D1060" s="3"/>
      <c r="E1060" s="3"/>
      <c r="F1060" s="32"/>
      <c r="G1060" s="40"/>
      <c r="H1060" s="40"/>
      <c r="I1060" s="32"/>
      <c r="J1060" s="32"/>
      <c r="K1060" s="40"/>
      <c r="L1060" s="40"/>
      <c r="M1060" s="40"/>
      <c r="N1060" s="40"/>
      <c r="O1060" s="32"/>
    </row>
    <row r="1061" spans="1:15" s="4" customFormat="1" x14ac:dyDescent="0.2">
      <c r="A1061" s="3"/>
      <c r="B1061" s="3"/>
      <c r="C1061" s="3"/>
      <c r="D1061" s="3"/>
      <c r="E1061" s="3"/>
      <c r="F1061" s="32"/>
      <c r="G1061" s="40"/>
      <c r="H1061" s="40"/>
      <c r="I1061" s="32"/>
      <c r="J1061" s="32"/>
      <c r="K1061" s="40"/>
      <c r="L1061" s="40"/>
      <c r="M1061" s="40"/>
      <c r="N1061" s="40"/>
      <c r="O1061" s="32"/>
    </row>
    <row r="1062" spans="1:15" s="4" customFormat="1" x14ac:dyDescent="0.2">
      <c r="A1062" s="3"/>
      <c r="B1062" s="3"/>
      <c r="C1062" s="3"/>
      <c r="D1062" s="3"/>
      <c r="E1062" s="3"/>
      <c r="F1062" s="32"/>
      <c r="G1062" s="40"/>
      <c r="H1062" s="40"/>
      <c r="I1062" s="32"/>
      <c r="J1062" s="32"/>
      <c r="K1062" s="40"/>
      <c r="L1062" s="40"/>
      <c r="M1062" s="40"/>
      <c r="N1062" s="40"/>
      <c r="O1062" s="32"/>
    </row>
    <row r="1063" spans="1:15" s="4" customFormat="1" x14ac:dyDescent="0.2">
      <c r="A1063" s="3"/>
      <c r="B1063" s="3"/>
      <c r="C1063" s="3"/>
      <c r="D1063" s="3"/>
      <c r="E1063" s="3"/>
      <c r="F1063" s="32"/>
      <c r="G1063" s="40"/>
      <c r="H1063" s="40"/>
      <c r="I1063" s="32"/>
      <c r="J1063" s="32"/>
      <c r="K1063" s="40"/>
      <c r="L1063" s="40"/>
      <c r="M1063" s="40"/>
      <c r="N1063" s="40"/>
      <c r="O1063" s="32"/>
    </row>
    <row r="1064" spans="1:15" s="4" customFormat="1" x14ac:dyDescent="0.2">
      <c r="A1064" s="3"/>
      <c r="B1064" s="3"/>
      <c r="C1064" s="3"/>
      <c r="D1064" s="3"/>
      <c r="E1064" s="3"/>
      <c r="F1064" s="32"/>
      <c r="G1064" s="40"/>
      <c r="H1064" s="40"/>
      <c r="I1064" s="32"/>
      <c r="J1064" s="32"/>
      <c r="K1064" s="40"/>
      <c r="L1064" s="40"/>
      <c r="M1064" s="40"/>
      <c r="N1064" s="40"/>
      <c r="O1064" s="32"/>
    </row>
    <row r="1065" spans="1:15" s="4" customFormat="1" x14ac:dyDescent="0.2">
      <c r="A1065" s="3"/>
      <c r="B1065" s="3"/>
      <c r="C1065" s="3"/>
      <c r="D1065" s="3"/>
      <c r="E1065" s="3"/>
      <c r="F1065" s="32"/>
      <c r="G1065" s="40"/>
      <c r="H1065" s="40"/>
      <c r="I1065" s="32"/>
      <c r="J1065" s="32"/>
      <c r="K1065" s="40"/>
      <c r="L1065" s="40"/>
      <c r="M1065" s="40"/>
      <c r="N1065" s="40"/>
      <c r="O1065" s="32"/>
    </row>
    <row r="1066" spans="1:15" s="4" customFormat="1" x14ac:dyDescent="0.2">
      <c r="A1066" s="3"/>
      <c r="B1066" s="3"/>
      <c r="C1066" s="3"/>
      <c r="D1066" s="3"/>
      <c r="E1066" s="3"/>
      <c r="F1066" s="32"/>
      <c r="G1066" s="40"/>
      <c r="H1066" s="40"/>
      <c r="I1066" s="32"/>
      <c r="J1066" s="32"/>
      <c r="K1066" s="40"/>
      <c r="L1066" s="40"/>
      <c r="M1066" s="40"/>
      <c r="N1066" s="40"/>
      <c r="O1066" s="32"/>
    </row>
    <row r="1067" spans="1:15" s="4" customFormat="1" x14ac:dyDescent="0.2">
      <c r="A1067" s="3"/>
      <c r="B1067" s="3"/>
      <c r="C1067" s="3"/>
      <c r="D1067" s="3"/>
      <c r="E1067" s="3"/>
      <c r="F1067" s="32"/>
      <c r="G1067" s="40"/>
      <c r="H1067" s="40"/>
      <c r="I1067" s="32"/>
      <c r="J1067" s="32"/>
      <c r="K1067" s="40"/>
      <c r="L1067" s="40"/>
      <c r="M1067" s="40"/>
      <c r="N1067" s="40"/>
      <c r="O1067" s="32"/>
    </row>
    <row r="1068" spans="1:15" s="4" customFormat="1" x14ac:dyDescent="0.2">
      <c r="A1068" s="3"/>
      <c r="B1068" s="3"/>
      <c r="C1068" s="3"/>
      <c r="D1068" s="3"/>
      <c r="E1068" s="3"/>
      <c r="F1068" s="32"/>
      <c r="G1068" s="40"/>
      <c r="H1068" s="40"/>
      <c r="I1068" s="32"/>
      <c r="J1068" s="32"/>
      <c r="K1068" s="40"/>
      <c r="L1068" s="40"/>
      <c r="M1068" s="40"/>
      <c r="N1068" s="40"/>
      <c r="O1068" s="32"/>
    </row>
    <row r="1069" spans="1:15" s="4" customFormat="1" x14ac:dyDescent="0.2">
      <c r="A1069" s="3"/>
      <c r="B1069" s="3"/>
      <c r="C1069" s="3"/>
      <c r="D1069" s="3"/>
      <c r="E1069" s="3"/>
      <c r="F1069" s="32"/>
      <c r="G1069" s="40"/>
      <c r="H1069" s="40"/>
      <c r="I1069" s="32"/>
      <c r="J1069" s="32"/>
      <c r="K1069" s="40"/>
      <c r="L1069" s="40"/>
      <c r="M1069" s="40"/>
      <c r="N1069" s="40"/>
      <c r="O1069" s="32"/>
    </row>
    <row r="1070" spans="1:15" s="4" customFormat="1" x14ac:dyDescent="0.2">
      <c r="A1070" s="3"/>
      <c r="B1070" s="3"/>
      <c r="C1070" s="3"/>
      <c r="D1070" s="3"/>
      <c r="E1070" s="3"/>
      <c r="F1070" s="32"/>
      <c r="G1070" s="40"/>
      <c r="H1070" s="40"/>
      <c r="I1070" s="32"/>
      <c r="J1070" s="32"/>
      <c r="K1070" s="40"/>
      <c r="L1070" s="40"/>
      <c r="M1070" s="40"/>
      <c r="N1070" s="40"/>
      <c r="O1070" s="32"/>
    </row>
    <row r="1071" spans="1:15" s="4" customFormat="1" x14ac:dyDescent="0.2">
      <c r="A1071" s="3"/>
      <c r="B1071" s="3"/>
      <c r="C1071" s="3"/>
      <c r="D1071" s="3"/>
      <c r="E1071" s="3"/>
      <c r="F1071" s="32"/>
      <c r="G1071" s="40"/>
      <c r="H1071" s="40"/>
      <c r="I1071" s="32"/>
      <c r="J1071" s="32"/>
      <c r="K1071" s="40"/>
      <c r="L1071" s="40"/>
      <c r="M1071" s="40"/>
      <c r="N1071" s="40"/>
      <c r="O1071" s="32"/>
    </row>
    <row r="1072" spans="1:15" s="4" customFormat="1" x14ac:dyDescent="0.2">
      <c r="A1072" s="3"/>
      <c r="B1072" s="3"/>
      <c r="C1072" s="3"/>
      <c r="D1072" s="3"/>
      <c r="E1072" s="3"/>
      <c r="F1072" s="32"/>
      <c r="G1072" s="40"/>
      <c r="H1072" s="40"/>
      <c r="I1072" s="32"/>
      <c r="J1072" s="32"/>
      <c r="K1072" s="40"/>
      <c r="L1072" s="40"/>
      <c r="M1072" s="40"/>
      <c r="N1072" s="40"/>
      <c r="O1072" s="32"/>
    </row>
    <row r="1073" spans="1:15" s="4" customFormat="1" x14ac:dyDescent="0.2">
      <c r="A1073" s="3"/>
      <c r="B1073" s="3"/>
      <c r="C1073" s="3"/>
      <c r="D1073" s="3"/>
      <c r="E1073" s="3"/>
      <c r="F1073" s="32"/>
      <c r="G1073" s="40"/>
      <c r="H1073" s="40"/>
      <c r="I1073" s="32"/>
      <c r="J1073" s="32"/>
      <c r="K1073" s="40"/>
      <c r="L1073" s="40"/>
      <c r="M1073" s="40"/>
      <c r="N1073" s="40"/>
      <c r="O1073" s="32"/>
    </row>
    <row r="1074" spans="1:15" s="4" customFormat="1" x14ac:dyDescent="0.2">
      <c r="A1074" s="3"/>
      <c r="B1074" s="3"/>
      <c r="C1074" s="3"/>
      <c r="D1074" s="3"/>
      <c r="E1074" s="3"/>
      <c r="F1074" s="32"/>
      <c r="G1074" s="40"/>
      <c r="H1074" s="40"/>
      <c r="I1074" s="32"/>
      <c r="J1074" s="32"/>
      <c r="K1074" s="40"/>
      <c r="L1074" s="40"/>
      <c r="M1074" s="40"/>
      <c r="N1074" s="40"/>
      <c r="O1074" s="32"/>
    </row>
    <row r="1075" spans="1:15" s="4" customFormat="1" x14ac:dyDescent="0.2">
      <c r="A1075" s="3"/>
      <c r="B1075" s="3"/>
      <c r="C1075" s="3"/>
      <c r="D1075" s="3"/>
      <c r="E1075" s="3"/>
      <c r="F1075" s="32"/>
      <c r="G1075" s="40"/>
      <c r="H1075" s="40"/>
      <c r="I1075" s="32"/>
      <c r="J1075" s="32"/>
      <c r="K1075" s="40"/>
      <c r="L1075" s="40"/>
      <c r="M1075" s="40"/>
      <c r="N1075" s="40"/>
      <c r="O1075" s="32"/>
    </row>
    <row r="1076" spans="1:15" s="4" customFormat="1" x14ac:dyDescent="0.2">
      <c r="A1076" s="3"/>
      <c r="B1076" s="3"/>
      <c r="C1076" s="3"/>
      <c r="D1076" s="3"/>
      <c r="E1076" s="3"/>
      <c r="F1076" s="32"/>
      <c r="G1076" s="40"/>
      <c r="H1076" s="40"/>
      <c r="I1076" s="32"/>
      <c r="J1076" s="32"/>
      <c r="K1076" s="40"/>
      <c r="L1076" s="40"/>
      <c r="M1076" s="40"/>
      <c r="N1076" s="40"/>
      <c r="O1076" s="32"/>
    </row>
    <row r="1077" spans="1:15" s="4" customFormat="1" x14ac:dyDescent="0.2">
      <c r="A1077" s="3"/>
      <c r="B1077" s="3"/>
      <c r="C1077" s="3"/>
      <c r="D1077" s="3"/>
      <c r="E1077" s="3"/>
      <c r="F1077" s="32"/>
      <c r="G1077" s="40"/>
      <c r="H1077" s="40"/>
      <c r="I1077" s="32"/>
      <c r="J1077" s="32"/>
      <c r="K1077" s="40"/>
      <c r="L1077" s="40"/>
      <c r="M1077" s="40"/>
      <c r="N1077" s="40"/>
      <c r="O1077" s="32"/>
    </row>
    <row r="1078" spans="1:15" s="4" customFormat="1" x14ac:dyDescent="0.2">
      <c r="A1078" s="3"/>
      <c r="B1078" s="3"/>
      <c r="C1078" s="3"/>
      <c r="D1078" s="3"/>
      <c r="E1078" s="3"/>
      <c r="F1078" s="32"/>
      <c r="G1078" s="40"/>
      <c r="H1078" s="40"/>
      <c r="I1078" s="32"/>
      <c r="J1078" s="32"/>
      <c r="K1078" s="40"/>
      <c r="L1078" s="40"/>
      <c r="M1078" s="40"/>
      <c r="N1078" s="40"/>
      <c r="O1078" s="32"/>
    </row>
    <row r="1079" spans="1:15" s="4" customFormat="1" x14ac:dyDescent="0.2">
      <c r="A1079" s="3"/>
      <c r="B1079" s="3"/>
      <c r="C1079" s="3"/>
      <c r="D1079" s="3"/>
      <c r="E1079" s="3"/>
      <c r="F1079" s="32"/>
      <c r="G1079" s="40"/>
      <c r="H1079" s="40"/>
      <c r="I1079" s="32"/>
      <c r="J1079" s="32"/>
      <c r="K1079" s="40"/>
      <c r="L1079" s="40"/>
      <c r="M1079" s="40"/>
      <c r="N1079" s="40"/>
      <c r="O1079" s="32"/>
    </row>
    <row r="1080" spans="1:15" s="4" customFormat="1" x14ac:dyDescent="0.2">
      <c r="A1080" s="3"/>
      <c r="B1080" s="3"/>
      <c r="C1080" s="3"/>
      <c r="D1080" s="3"/>
      <c r="E1080" s="3"/>
      <c r="F1080" s="32"/>
      <c r="G1080" s="40"/>
      <c r="H1080" s="40"/>
      <c r="I1080" s="32"/>
      <c r="J1080" s="32"/>
      <c r="K1080" s="40"/>
      <c r="L1080" s="40"/>
      <c r="M1080" s="40"/>
      <c r="N1080" s="40"/>
      <c r="O1080" s="32"/>
    </row>
    <row r="1081" spans="1:15" s="4" customFormat="1" x14ac:dyDescent="0.2">
      <c r="A1081" s="3"/>
      <c r="B1081" s="3"/>
      <c r="C1081" s="3"/>
      <c r="D1081" s="3"/>
      <c r="E1081" s="3"/>
      <c r="F1081" s="32"/>
      <c r="G1081" s="40"/>
      <c r="H1081" s="40"/>
      <c r="I1081" s="32"/>
      <c r="J1081" s="32"/>
      <c r="K1081" s="40"/>
      <c r="L1081" s="40"/>
      <c r="M1081" s="40"/>
      <c r="N1081" s="40"/>
      <c r="O1081" s="32"/>
    </row>
    <row r="1082" spans="1:15" s="4" customFormat="1" x14ac:dyDescent="0.2">
      <c r="A1082" s="3"/>
      <c r="B1082" s="3"/>
      <c r="C1082" s="3"/>
      <c r="D1082" s="3"/>
      <c r="E1082" s="3"/>
      <c r="F1082" s="32"/>
      <c r="G1082" s="40"/>
      <c r="H1082" s="40"/>
      <c r="I1082" s="32"/>
      <c r="J1082" s="32"/>
      <c r="K1082" s="40"/>
      <c r="L1082" s="40"/>
      <c r="M1082" s="40"/>
      <c r="N1082" s="40"/>
      <c r="O1082" s="32"/>
    </row>
    <row r="1083" spans="1:15" s="4" customFormat="1" x14ac:dyDescent="0.2">
      <c r="A1083" s="3"/>
      <c r="B1083" s="3"/>
      <c r="C1083" s="3"/>
      <c r="D1083" s="3"/>
      <c r="E1083" s="3"/>
      <c r="F1083" s="32"/>
      <c r="G1083" s="40"/>
      <c r="H1083" s="40"/>
      <c r="I1083" s="32"/>
      <c r="J1083" s="32"/>
      <c r="K1083" s="40"/>
      <c r="L1083" s="40"/>
      <c r="M1083" s="40"/>
      <c r="N1083" s="40"/>
      <c r="O1083" s="32"/>
    </row>
    <row r="1084" spans="1:15" s="4" customFormat="1" x14ac:dyDescent="0.2">
      <c r="A1084" s="3"/>
      <c r="B1084" s="3"/>
      <c r="C1084" s="3"/>
      <c r="D1084" s="3"/>
      <c r="E1084" s="3"/>
      <c r="F1084" s="32"/>
      <c r="G1084" s="40"/>
      <c r="H1084" s="40"/>
      <c r="I1084" s="32"/>
      <c r="J1084" s="32"/>
      <c r="K1084" s="40"/>
      <c r="L1084" s="40"/>
      <c r="M1084" s="40"/>
      <c r="N1084" s="40"/>
      <c r="O1084" s="32"/>
    </row>
    <row r="1085" spans="1:15" s="4" customFormat="1" x14ac:dyDescent="0.2">
      <c r="A1085" s="3"/>
      <c r="B1085" s="3"/>
      <c r="C1085" s="3"/>
      <c r="D1085" s="3"/>
      <c r="E1085" s="3"/>
      <c r="F1085" s="32"/>
      <c r="G1085" s="40"/>
      <c r="H1085" s="40"/>
      <c r="I1085" s="32"/>
      <c r="J1085" s="32"/>
      <c r="K1085" s="40"/>
      <c r="L1085" s="40"/>
      <c r="M1085" s="40"/>
      <c r="N1085" s="40"/>
      <c r="O1085" s="32"/>
    </row>
    <row r="1086" spans="1:15" s="4" customFormat="1" x14ac:dyDescent="0.2">
      <c r="A1086" s="3"/>
      <c r="B1086" s="3"/>
      <c r="C1086" s="3"/>
      <c r="D1086" s="3"/>
      <c r="E1086" s="3"/>
      <c r="F1086" s="32"/>
      <c r="G1086" s="40"/>
      <c r="H1086" s="40"/>
      <c r="I1086" s="32"/>
      <c r="J1086" s="32"/>
      <c r="K1086" s="40"/>
      <c r="L1086" s="40"/>
      <c r="M1086" s="40"/>
      <c r="N1086" s="40"/>
      <c r="O1086" s="32"/>
    </row>
    <row r="1087" spans="1:15" s="4" customFormat="1" x14ac:dyDescent="0.2">
      <c r="A1087" s="3"/>
      <c r="B1087" s="3"/>
      <c r="C1087" s="3"/>
      <c r="D1087" s="3"/>
      <c r="E1087" s="3"/>
      <c r="F1087" s="32"/>
      <c r="G1087" s="40"/>
      <c r="H1087" s="40"/>
      <c r="I1087" s="32"/>
      <c r="J1087" s="32"/>
      <c r="K1087" s="40"/>
      <c r="L1087" s="40"/>
      <c r="M1087" s="40"/>
      <c r="N1087" s="40"/>
      <c r="O1087" s="32"/>
    </row>
    <row r="1088" spans="1:15" s="4" customFormat="1" x14ac:dyDescent="0.2">
      <c r="A1088" s="3"/>
      <c r="B1088" s="3"/>
      <c r="C1088" s="3"/>
      <c r="D1088" s="3"/>
      <c r="E1088" s="3"/>
      <c r="F1088" s="32"/>
      <c r="G1088" s="40"/>
      <c r="H1088" s="40"/>
      <c r="I1088" s="32"/>
      <c r="J1088" s="32"/>
      <c r="K1088" s="40"/>
      <c r="L1088" s="40"/>
      <c r="M1088" s="40"/>
      <c r="N1088" s="40"/>
      <c r="O1088" s="32"/>
    </row>
    <row r="1089" spans="1:15" s="4" customFormat="1" x14ac:dyDescent="0.2">
      <c r="A1089" s="3"/>
      <c r="B1089" s="3"/>
      <c r="C1089" s="3"/>
      <c r="D1089" s="3"/>
      <c r="E1089" s="3"/>
      <c r="F1089" s="32"/>
      <c r="G1089" s="40"/>
      <c r="H1089" s="40"/>
      <c r="I1089" s="32"/>
      <c r="J1089" s="32"/>
      <c r="K1089" s="40"/>
      <c r="L1089" s="40"/>
      <c r="M1089" s="40"/>
      <c r="N1089" s="40"/>
      <c r="O1089" s="32"/>
    </row>
    <row r="1090" spans="1:15" s="4" customFormat="1" x14ac:dyDescent="0.2">
      <c r="A1090" s="3"/>
      <c r="B1090" s="3"/>
      <c r="C1090" s="3"/>
      <c r="D1090" s="3"/>
      <c r="E1090" s="3"/>
      <c r="F1090" s="32"/>
      <c r="G1090" s="40"/>
      <c r="H1090" s="40"/>
      <c r="I1090" s="32"/>
      <c r="J1090" s="32"/>
      <c r="K1090" s="40"/>
      <c r="L1090" s="40"/>
      <c r="M1090" s="40"/>
      <c r="N1090" s="40"/>
      <c r="O1090" s="32"/>
    </row>
    <row r="1091" spans="1:15" s="4" customFormat="1" x14ac:dyDescent="0.2">
      <c r="A1091" s="3"/>
      <c r="B1091" s="3"/>
      <c r="C1091" s="3"/>
      <c r="D1091" s="3"/>
      <c r="E1091" s="3"/>
      <c r="F1091" s="32"/>
      <c r="G1091" s="40"/>
      <c r="H1091" s="40"/>
      <c r="I1091" s="32"/>
      <c r="J1091" s="32"/>
      <c r="K1091" s="40"/>
      <c r="L1091" s="40"/>
      <c r="M1091" s="40"/>
      <c r="N1091" s="40"/>
      <c r="O1091" s="32"/>
    </row>
    <row r="1092" spans="1:15" s="4" customFormat="1" x14ac:dyDescent="0.2">
      <c r="A1092" s="3"/>
      <c r="B1092" s="3"/>
      <c r="C1092" s="3"/>
      <c r="D1092" s="3"/>
      <c r="E1092" s="3"/>
      <c r="F1092" s="32"/>
      <c r="G1092" s="40"/>
      <c r="H1092" s="40"/>
      <c r="I1092" s="32"/>
      <c r="J1092" s="32"/>
      <c r="K1092" s="40"/>
      <c r="L1092" s="40"/>
      <c r="M1092" s="40"/>
      <c r="N1092" s="40"/>
      <c r="O1092" s="32"/>
    </row>
    <row r="1093" spans="1:15" s="4" customFormat="1" x14ac:dyDescent="0.2">
      <c r="A1093" s="3"/>
      <c r="B1093" s="3"/>
      <c r="C1093" s="3"/>
      <c r="D1093" s="3"/>
      <c r="E1093" s="3"/>
      <c r="F1093" s="32"/>
      <c r="G1093" s="40"/>
      <c r="H1093" s="40"/>
      <c r="I1093" s="32"/>
      <c r="J1093" s="32"/>
      <c r="K1093" s="40"/>
      <c r="L1093" s="40"/>
      <c r="M1093" s="40"/>
      <c r="N1093" s="40"/>
      <c r="O1093" s="32"/>
    </row>
    <row r="1094" spans="1:15" s="4" customFormat="1" x14ac:dyDescent="0.2">
      <c r="A1094" s="3"/>
      <c r="B1094" s="3"/>
      <c r="C1094" s="3"/>
      <c r="D1094" s="3"/>
      <c r="E1094" s="3"/>
      <c r="F1094" s="32"/>
      <c r="G1094" s="40"/>
      <c r="H1094" s="40"/>
      <c r="I1094" s="32"/>
      <c r="J1094" s="32"/>
      <c r="K1094" s="40"/>
      <c r="L1094" s="40"/>
      <c r="M1094" s="40"/>
      <c r="N1094" s="40"/>
      <c r="O1094" s="32"/>
    </row>
    <row r="1095" spans="1:15" s="4" customFormat="1" x14ac:dyDescent="0.2">
      <c r="A1095" s="3"/>
      <c r="B1095" s="3"/>
      <c r="C1095" s="3"/>
      <c r="D1095" s="3"/>
      <c r="E1095" s="3"/>
      <c r="F1095" s="32"/>
      <c r="G1095" s="40"/>
      <c r="H1095" s="40"/>
      <c r="I1095" s="32"/>
      <c r="J1095" s="32"/>
      <c r="K1095" s="40"/>
      <c r="L1095" s="40"/>
      <c r="M1095" s="40"/>
      <c r="N1095" s="40"/>
      <c r="O1095" s="32"/>
    </row>
    <row r="1096" spans="1:15" s="4" customFormat="1" x14ac:dyDescent="0.2">
      <c r="A1096" s="3"/>
      <c r="B1096" s="3"/>
      <c r="C1096" s="3"/>
      <c r="D1096" s="3"/>
      <c r="E1096" s="3"/>
      <c r="F1096" s="32"/>
      <c r="G1096" s="40"/>
      <c r="H1096" s="40"/>
      <c r="I1096" s="32"/>
      <c r="J1096" s="32"/>
      <c r="K1096" s="40"/>
      <c r="L1096" s="40"/>
      <c r="M1096" s="40"/>
      <c r="N1096" s="40"/>
      <c r="O1096" s="32"/>
    </row>
    <row r="1097" spans="1:15" s="4" customFormat="1" x14ac:dyDescent="0.2">
      <c r="A1097" s="3"/>
      <c r="B1097" s="3"/>
      <c r="C1097" s="3"/>
      <c r="D1097" s="3"/>
      <c r="E1097" s="3"/>
      <c r="F1097" s="32"/>
      <c r="G1097" s="40"/>
      <c r="H1097" s="40"/>
      <c r="I1097" s="32"/>
      <c r="J1097" s="32"/>
      <c r="K1097" s="40"/>
      <c r="L1097" s="40"/>
      <c r="M1097" s="40"/>
      <c r="N1097" s="40"/>
      <c r="O1097" s="32"/>
    </row>
    <row r="1098" spans="1:15" s="4" customFormat="1" x14ac:dyDescent="0.2">
      <c r="A1098" s="3"/>
      <c r="B1098" s="3"/>
      <c r="C1098" s="3"/>
      <c r="D1098" s="3"/>
      <c r="E1098" s="3"/>
      <c r="F1098" s="32"/>
      <c r="G1098" s="40"/>
      <c r="H1098" s="40"/>
      <c r="I1098" s="32"/>
      <c r="J1098" s="32"/>
      <c r="K1098" s="40"/>
      <c r="L1098" s="40"/>
      <c r="M1098" s="40"/>
      <c r="N1098" s="40"/>
      <c r="O1098" s="32"/>
    </row>
    <row r="1099" spans="1:15" s="4" customFormat="1" x14ac:dyDescent="0.2">
      <c r="A1099" s="3"/>
      <c r="B1099" s="3"/>
      <c r="C1099" s="3"/>
      <c r="D1099" s="3"/>
      <c r="E1099" s="3"/>
      <c r="F1099" s="32"/>
      <c r="G1099" s="40"/>
      <c r="H1099" s="40"/>
      <c r="I1099" s="32"/>
      <c r="J1099" s="32"/>
      <c r="K1099" s="40"/>
      <c r="L1099" s="40"/>
      <c r="M1099" s="40"/>
      <c r="N1099" s="40"/>
      <c r="O1099" s="32"/>
    </row>
    <row r="1100" spans="1:15" s="4" customFormat="1" x14ac:dyDescent="0.2">
      <c r="A1100" s="3"/>
      <c r="B1100" s="3"/>
      <c r="C1100" s="3"/>
      <c r="D1100" s="3"/>
      <c r="E1100" s="3"/>
      <c r="F1100" s="32"/>
      <c r="G1100" s="40"/>
      <c r="H1100" s="40"/>
      <c r="I1100" s="32"/>
      <c r="J1100" s="32"/>
      <c r="K1100" s="40"/>
      <c r="L1100" s="40"/>
      <c r="M1100" s="40"/>
      <c r="N1100" s="40"/>
      <c r="O1100" s="32"/>
    </row>
    <row r="1101" spans="1:15" s="4" customFormat="1" x14ac:dyDescent="0.2">
      <c r="A1101" s="3"/>
      <c r="B1101" s="3"/>
      <c r="C1101" s="3"/>
      <c r="D1101" s="3"/>
      <c r="E1101" s="3"/>
      <c r="F1101" s="32"/>
      <c r="G1101" s="40"/>
      <c r="H1101" s="40"/>
      <c r="I1101" s="32"/>
      <c r="J1101" s="32"/>
      <c r="K1101" s="40"/>
      <c r="L1101" s="40"/>
      <c r="M1101" s="40"/>
      <c r="N1101" s="40"/>
      <c r="O1101" s="32"/>
    </row>
    <row r="1102" spans="1:15" s="4" customFormat="1" x14ac:dyDescent="0.2">
      <c r="A1102" s="3"/>
      <c r="B1102" s="3"/>
      <c r="C1102" s="3"/>
      <c r="D1102" s="3"/>
      <c r="E1102" s="3"/>
      <c r="F1102" s="32"/>
      <c r="G1102" s="40"/>
      <c r="H1102" s="40"/>
      <c r="I1102" s="32"/>
      <c r="J1102" s="32"/>
      <c r="K1102" s="40"/>
      <c r="L1102" s="40"/>
      <c r="M1102" s="40"/>
      <c r="N1102" s="40"/>
      <c r="O1102" s="32"/>
    </row>
    <row r="1103" spans="1:15" s="4" customFormat="1" x14ac:dyDescent="0.2">
      <c r="A1103" s="3"/>
      <c r="B1103" s="3"/>
      <c r="C1103" s="3"/>
      <c r="D1103" s="3"/>
      <c r="E1103" s="3"/>
      <c r="F1103" s="32"/>
      <c r="G1103" s="40"/>
      <c r="H1103" s="40"/>
      <c r="I1103" s="32"/>
      <c r="J1103" s="32"/>
      <c r="K1103" s="40"/>
      <c r="L1103" s="40"/>
      <c r="M1103" s="40"/>
      <c r="N1103" s="40"/>
      <c r="O1103" s="32"/>
    </row>
    <row r="1104" spans="1:15" s="4" customFormat="1" x14ac:dyDescent="0.2">
      <c r="A1104" s="3"/>
      <c r="B1104" s="3"/>
      <c r="C1104" s="3"/>
      <c r="D1104" s="3"/>
      <c r="E1104" s="3"/>
      <c r="F1104" s="32"/>
      <c r="G1104" s="40"/>
      <c r="H1104" s="40"/>
      <c r="I1104" s="32"/>
      <c r="J1104" s="32"/>
      <c r="K1104" s="40"/>
      <c r="L1104" s="40"/>
      <c r="M1104" s="40"/>
      <c r="N1104" s="40"/>
      <c r="O1104" s="32"/>
    </row>
    <row r="1105" spans="1:15" s="4" customFormat="1" x14ac:dyDescent="0.2">
      <c r="A1105" s="3"/>
      <c r="B1105" s="3"/>
      <c r="C1105" s="3"/>
      <c r="D1105" s="3"/>
      <c r="E1105" s="3"/>
      <c r="F1105" s="32"/>
      <c r="G1105" s="40"/>
      <c r="H1105" s="40"/>
      <c r="I1105" s="32"/>
      <c r="J1105" s="32"/>
      <c r="K1105" s="40"/>
      <c r="L1105" s="40"/>
      <c r="M1105" s="40"/>
      <c r="N1105" s="40"/>
      <c r="O1105" s="32"/>
    </row>
    <row r="1106" spans="1:15" s="4" customFormat="1" x14ac:dyDescent="0.2">
      <c r="A1106" s="3"/>
      <c r="B1106" s="3"/>
      <c r="C1106" s="3"/>
      <c r="D1106" s="3"/>
      <c r="E1106" s="3"/>
      <c r="F1106" s="32"/>
      <c r="G1106" s="40"/>
      <c r="H1106" s="40"/>
      <c r="I1106" s="32"/>
      <c r="J1106" s="32"/>
      <c r="K1106" s="40"/>
      <c r="L1106" s="40"/>
      <c r="M1106" s="40"/>
      <c r="N1106" s="40"/>
      <c r="O1106" s="32"/>
    </row>
    <row r="1107" spans="1:15" s="4" customFormat="1" x14ac:dyDescent="0.2">
      <c r="A1107" s="3"/>
      <c r="B1107" s="3"/>
      <c r="C1107" s="3"/>
      <c r="D1107" s="3"/>
      <c r="E1107" s="3"/>
      <c r="F1107" s="32"/>
      <c r="G1107" s="40"/>
      <c r="H1107" s="40"/>
      <c r="I1107" s="32"/>
      <c r="J1107" s="32"/>
      <c r="K1107" s="40"/>
      <c r="L1107" s="40"/>
      <c r="M1107" s="40"/>
      <c r="N1107" s="40"/>
      <c r="O1107" s="32"/>
    </row>
    <row r="1108" spans="1:15" s="4" customFormat="1" x14ac:dyDescent="0.2">
      <c r="A1108" s="3"/>
      <c r="B1108" s="3"/>
      <c r="C1108" s="3"/>
      <c r="D1108" s="3"/>
      <c r="E1108" s="3"/>
      <c r="F1108" s="32"/>
      <c r="G1108" s="40"/>
      <c r="H1108" s="40"/>
      <c r="I1108" s="32"/>
      <c r="J1108" s="32"/>
      <c r="K1108" s="40"/>
      <c r="L1108" s="40"/>
      <c r="M1108" s="40"/>
      <c r="N1108" s="40"/>
      <c r="O1108" s="32"/>
    </row>
    <row r="1109" spans="1:15" s="4" customFormat="1" x14ac:dyDescent="0.2">
      <c r="A1109" s="3"/>
      <c r="B1109" s="3"/>
      <c r="C1109" s="3"/>
      <c r="D1109" s="3"/>
      <c r="E1109" s="3"/>
      <c r="F1109" s="32"/>
      <c r="G1109" s="40"/>
      <c r="H1109" s="40"/>
      <c r="I1109" s="32"/>
      <c r="J1109" s="32"/>
      <c r="K1109" s="40"/>
      <c r="L1109" s="40"/>
      <c r="M1109" s="40"/>
      <c r="N1109" s="40"/>
      <c r="O1109" s="32"/>
    </row>
    <row r="1110" spans="1:15" s="4" customFormat="1" x14ac:dyDescent="0.2">
      <c r="A1110" s="3"/>
      <c r="B1110" s="3"/>
      <c r="C1110" s="3"/>
      <c r="D1110" s="3"/>
      <c r="E1110" s="3"/>
      <c r="F1110" s="32"/>
      <c r="G1110" s="40"/>
      <c r="H1110" s="40"/>
      <c r="I1110" s="32"/>
      <c r="J1110" s="32"/>
      <c r="K1110" s="40"/>
      <c r="L1110" s="40"/>
      <c r="M1110" s="40"/>
      <c r="N1110" s="40"/>
      <c r="O1110" s="32"/>
    </row>
    <row r="1111" spans="1:15" s="4" customFormat="1" x14ac:dyDescent="0.2">
      <c r="A1111" s="3"/>
      <c r="B1111" s="3"/>
      <c r="C1111" s="3"/>
      <c r="D1111" s="3"/>
      <c r="E1111" s="3"/>
      <c r="F1111" s="32"/>
      <c r="G1111" s="40"/>
      <c r="H1111" s="40"/>
      <c r="I1111" s="32"/>
      <c r="J1111" s="32"/>
      <c r="K1111" s="40"/>
      <c r="L1111" s="40"/>
      <c r="M1111" s="40"/>
      <c r="N1111" s="40"/>
      <c r="O1111" s="32"/>
    </row>
    <row r="1112" spans="1:15" s="4" customFormat="1" x14ac:dyDescent="0.2">
      <c r="A1112" s="3"/>
      <c r="B1112" s="3"/>
      <c r="C1112" s="3"/>
      <c r="D1112" s="3"/>
      <c r="E1112" s="3"/>
      <c r="F1112" s="32"/>
      <c r="G1112" s="40"/>
      <c r="H1112" s="40"/>
      <c r="I1112" s="32"/>
      <c r="J1112" s="32"/>
      <c r="K1112" s="40"/>
      <c r="L1112" s="40"/>
      <c r="M1112" s="40"/>
      <c r="N1112" s="40"/>
      <c r="O1112" s="32"/>
    </row>
    <row r="1113" spans="1:15" s="4" customFormat="1" x14ac:dyDescent="0.2">
      <c r="A1113" s="3"/>
      <c r="B1113" s="3"/>
      <c r="C1113" s="3"/>
      <c r="D1113" s="3"/>
      <c r="E1113" s="3"/>
      <c r="F1113" s="32"/>
      <c r="G1113" s="40"/>
      <c r="H1113" s="40"/>
      <c r="I1113" s="32"/>
      <c r="J1113" s="32"/>
      <c r="K1113" s="40"/>
      <c r="L1113" s="40"/>
      <c r="M1113" s="40"/>
      <c r="N1113" s="40"/>
      <c r="O1113" s="32"/>
    </row>
    <row r="1114" spans="1:15" s="4" customFormat="1" x14ac:dyDescent="0.2">
      <c r="A1114" s="3"/>
      <c r="B1114" s="3"/>
      <c r="C1114" s="3"/>
      <c r="D1114" s="3"/>
      <c r="E1114" s="3"/>
      <c r="F1114" s="32"/>
      <c r="G1114" s="40"/>
      <c r="H1114" s="40"/>
      <c r="I1114" s="32"/>
      <c r="J1114" s="32"/>
      <c r="K1114" s="40"/>
      <c r="L1114" s="40"/>
      <c r="M1114" s="40"/>
      <c r="N1114" s="40"/>
      <c r="O1114" s="32"/>
    </row>
    <row r="1115" spans="1:15" s="4" customFormat="1" x14ac:dyDescent="0.2">
      <c r="A1115" s="3"/>
      <c r="B1115" s="3"/>
      <c r="C1115" s="3"/>
      <c r="D1115" s="3"/>
      <c r="E1115" s="3"/>
      <c r="F1115" s="32"/>
      <c r="G1115" s="40"/>
      <c r="H1115" s="40"/>
      <c r="I1115" s="32"/>
      <c r="J1115" s="32"/>
      <c r="K1115" s="40"/>
      <c r="L1115" s="40"/>
      <c r="M1115" s="40"/>
      <c r="N1115" s="40"/>
      <c r="O1115" s="32"/>
    </row>
    <row r="1116" spans="1:15" s="4" customFormat="1" x14ac:dyDescent="0.2">
      <c r="A1116" s="3"/>
      <c r="B1116" s="3"/>
      <c r="C1116" s="3"/>
      <c r="D1116" s="3"/>
      <c r="E1116" s="3"/>
      <c r="F1116" s="32"/>
      <c r="G1116" s="40"/>
      <c r="H1116" s="40"/>
      <c r="I1116" s="32"/>
      <c r="J1116" s="32"/>
      <c r="K1116" s="40"/>
      <c r="L1116" s="40"/>
      <c r="M1116" s="40"/>
      <c r="N1116" s="40"/>
      <c r="O1116" s="32"/>
    </row>
    <row r="1117" spans="1:15" s="4" customFormat="1" x14ac:dyDescent="0.2">
      <c r="A1117" s="3"/>
      <c r="B1117" s="3"/>
      <c r="C1117" s="3"/>
      <c r="D1117" s="3"/>
      <c r="E1117" s="3"/>
      <c r="F1117" s="32"/>
      <c r="G1117" s="40"/>
      <c r="H1117" s="40"/>
      <c r="I1117" s="32"/>
      <c r="J1117" s="32"/>
      <c r="K1117" s="40"/>
      <c r="L1117" s="40"/>
      <c r="M1117" s="40"/>
      <c r="N1117" s="40"/>
      <c r="O1117" s="32"/>
    </row>
    <row r="1118" spans="1:15" s="4" customFormat="1" x14ac:dyDescent="0.2">
      <c r="A1118" s="3"/>
      <c r="B1118" s="3"/>
      <c r="C1118" s="3"/>
      <c r="D1118" s="3"/>
      <c r="E1118" s="3"/>
      <c r="F1118" s="32"/>
      <c r="G1118" s="40"/>
      <c r="H1118" s="40"/>
      <c r="I1118" s="32"/>
      <c r="J1118" s="32"/>
      <c r="K1118" s="40"/>
      <c r="L1118" s="40"/>
      <c r="M1118" s="40"/>
      <c r="N1118" s="40"/>
      <c r="O1118" s="32"/>
    </row>
    <row r="1119" spans="1:15" s="4" customFormat="1" x14ac:dyDescent="0.2">
      <c r="A1119" s="3"/>
      <c r="B1119" s="3"/>
      <c r="C1119" s="3"/>
      <c r="D1119" s="3"/>
      <c r="E1119" s="3"/>
      <c r="F1119" s="32"/>
      <c r="G1119" s="40"/>
      <c r="H1119" s="40"/>
      <c r="I1119" s="32"/>
      <c r="J1119" s="32"/>
      <c r="K1119" s="40"/>
      <c r="L1119" s="40"/>
      <c r="M1119" s="40"/>
      <c r="N1119" s="40"/>
      <c r="O1119" s="32"/>
    </row>
    <row r="1120" spans="1:15" s="4" customFormat="1" x14ac:dyDescent="0.2">
      <c r="A1120" s="3"/>
      <c r="B1120" s="3"/>
      <c r="C1120" s="3"/>
      <c r="D1120" s="3"/>
      <c r="E1120" s="3"/>
      <c r="F1120" s="32"/>
      <c r="G1120" s="40"/>
      <c r="H1120" s="40"/>
      <c r="I1120" s="32"/>
      <c r="J1120" s="32"/>
      <c r="K1120" s="40"/>
      <c r="L1120" s="40"/>
      <c r="M1120" s="40"/>
      <c r="N1120" s="40"/>
      <c r="O1120" s="32"/>
    </row>
    <row r="1121" spans="1:15" s="4" customFormat="1" x14ac:dyDescent="0.2">
      <c r="A1121" s="3"/>
      <c r="B1121" s="3"/>
      <c r="C1121" s="3"/>
      <c r="D1121" s="3"/>
      <c r="E1121" s="3"/>
      <c r="F1121" s="32"/>
      <c r="G1121" s="40"/>
      <c r="H1121" s="40"/>
      <c r="I1121" s="32"/>
      <c r="J1121" s="32"/>
      <c r="K1121" s="40"/>
      <c r="L1121" s="40"/>
      <c r="M1121" s="40"/>
      <c r="N1121" s="40"/>
      <c r="O1121" s="32"/>
    </row>
    <row r="1122" spans="1:15" s="4" customFormat="1" x14ac:dyDescent="0.2">
      <c r="A1122" s="3"/>
      <c r="B1122" s="3"/>
      <c r="C1122" s="3"/>
      <c r="D1122" s="3"/>
      <c r="E1122" s="3"/>
      <c r="F1122" s="32"/>
      <c r="G1122" s="40"/>
      <c r="H1122" s="40"/>
      <c r="I1122" s="32"/>
      <c r="J1122" s="32"/>
      <c r="K1122" s="40"/>
      <c r="L1122" s="40"/>
      <c r="M1122" s="40"/>
      <c r="N1122" s="40"/>
      <c r="O1122" s="32"/>
    </row>
    <row r="1123" spans="1:15" s="4" customFormat="1" x14ac:dyDescent="0.2">
      <c r="A1123" s="3"/>
      <c r="B1123" s="3"/>
      <c r="C1123" s="3"/>
      <c r="D1123" s="3"/>
      <c r="E1123" s="3"/>
      <c r="F1123" s="32"/>
      <c r="G1123" s="40"/>
      <c r="H1123" s="40"/>
      <c r="I1123" s="32"/>
      <c r="J1123" s="32"/>
      <c r="K1123" s="40"/>
      <c r="L1123" s="40"/>
      <c r="M1123" s="40"/>
      <c r="N1123" s="40"/>
      <c r="O1123" s="32"/>
    </row>
    <row r="1124" spans="1:15" s="4" customFormat="1" x14ac:dyDescent="0.2">
      <c r="A1124" s="3"/>
      <c r="B1124" s="3"/>
      <c r="C1124" s="3"/>
      <c r="D1124" s="3"/>
      <c r="E1124" s="3"/>
      <c r="F1124" s="32"/>
      <c r="G1124" s="40"/>
      <c r="H1124" s="40"/>
      <c r="I1124" s="32"/>
      <c r="J1124" s="32"/>
      <c r="K1124" s="40"/>
      <c r="L1124" s="40"/>
      <c r="M1124" s="40"/>
      <c r="N1124" s="40"/>
      <c r="O1124" s="32"/>
    </row>
    <row r="1125" spans="1:15" s="4" customFormat="1" x14ac:dyDescent="0.2">
      <c r="A1125" s="3"/>
      <c r="B1125" s="3"/>
      <c r="C1125" s="3"/>
      <c r="D1125" s="3"/>
      <c r="E1125" s="3"/>
      <c r="F1125" s="32"/>
      <c r="G1125" s="40"/>
      <c r="H1125" s="40"/>
      <c r="I1125" s="32"/>
      <c r="J1125" s="32"/>
      <c r="K1125" s="40"/>
      <c r="L1125" s="40"/>
      <c r="M1125" s="40"/>
      <c r="N1125" s="40"/>
      <c r="O1125" s="32"/>
    </row>
    <row r="1126" spans="1:15" s="4" customFormat="1" x14ac:dyDescent="0.2">
      <c r="A1126" s="3"/>
      <c r="B1126" s="3"/>
      <c r="C1126" s="3"/>
      <c r="D1126" s="3"/>
      <c r="E1126" s="3"/>
      <c r="F1126" s="32"/>
      <c r="G1126" s="40"/>
      <c r="H1126" s="40"/>
      <c r="I1126" s="32"/>
      <c r="J1126" s="32"/>
      <c r="K1126" s="40"/>
      <c r="L1126" s="40"/>
      <c r="M1126" s="40"/>
      <c r="N1126" s="40"/>
      <c r="O1126" s="32"/>
    </row>
    <row r="1127" spans="1:15" s="4" customFormat="1" x14ac:dyDescent="0.2">
      <c r="A1127" s="3"/>
      <c r="B1127" s="3"/>
      <c r="C1127" s="3"/>
      <c r="D1127" s="3"/>
      <c r="E1127" s="3"/>
      <c r="F1127" s="32"/>
      <c r="G1127" s="40"/>
      <c r="H1127" s="40"/>
      <c r="I1127" s="32"/>
      <c r="J1127" s="32"/>
      <c r="K1127" s="40"/>
      <c r="L1127" s="40"/>
      <c r="M1127" s="40"/>
      <c r="N1127" s="40"/>
      <c r="O1127" s="32"/>
    </row>
    <row r="1128" spans="1:15" s="4" customFormat="1" x14ac:dyDescent="0.2">
      <c r="A1128" s="3"/>
      <c r="B1128" s="3"/>
      <c r="C1128" s="3"/>
      <c r="D1128" s="3"/>
      <c r="E1128" s="3"/>
      <c r="F1128" s="32"/>
      <c r="G1128" s="40"/>
      <c r="H1128" s="40"/>
      <c r="I1128" s="32"/>
      <c r="J1128" s="32"/>
      <c r="K1128" s="40"/>
      <c r="L1128" s="40"/>
      <c r="M1128" s="40"/>
      <c r="N1128" s="40"/>
      <c r="O1128" s="32"/>
    </row>
    <row r="1129" spans="1:15" s="4" customFormat="1" x14ac:dyDescent="0.2">
      <c r="A1129" s="3"/>
      <c r="B1129" s="3"/>
      <c r="C1129" s="3"/>
      <c r="D1129" s="3"/>
      <c r="E1129" s="3"/>
      <c r="F1129" s="32"/>
      <c r="G1129" s="40"/>
      <c r="H1129" s="40"/>
      <c r="I1129" s="32"/>
      <c r="J1129" s="32"/>
      <c r="K1129" s="40"/>
      <c r="L1129" s="40"/>
      <c r="M1129" s="40"/>
      <c r="N1129" s="40"/>
      <c r="O1129" s="32"/>
    </row>
    <row r="1130" spans="1:15" s="4" customFormat="1" x14ac:dyDescent="0.2">
      <c r="A1130" s="3"/>
      <c r="B1130" s="3"/>
      <c r="C1130" s="3"/>
      <c r="D1130" s="3"/>
      <c r="E1130" s="3"/>
      <c r="F1130" s="32"/>
      <c r="G1130" s="40"/>
      <c r="H1130" s="40"/>
      <c r="I1130" s="32"/>
      <c r="J1130" s="32"/>
      <c r="K1130" s="40"/>
      <c r="L1130" s="40"/>
      <c r="M1130" s="40"/>
      <c r="N1130" s="40"/>
      <c r="O1130" s="32"/>
    </row>
    <row r="1131" spans="1:15" s="4" customFormat="1" x14ac:dyDescent="0.2">
      <c r="A1131" s="3"/>
      <c r="B1131" s="3"/>
      <c r="C1131" s="3"/>
      <c r="D1131" s="3"/>
      <c r="E1131" s="3"/>
      <c r="F1131" s="32"/>
      <c r="G1131" s="40"/>
      <c r="H1131" s="40"/>
      <c r="I1131" s="32"/>
      <c r="J1131" s="32"/>
      <c r="K1131" s="40"/>
      <c r="L1131" s="40"/>
      <c r="M1131" s="40"/>
      <c r="N1131" s="40"/>
      <c r="O1131" s="32"/>
    </row>
    <row r="1132" spans="1:15" s="4" customFormat="1" x14ac:dyDescent="0.2">
      <c r="A1132" s="3"/>
      <c r="B1132" s="3"/>
      <c r="C1132" s="3"/>
      <c r="D1132" s="3"/>
      <c r="E1132" s="3"/>
      <c r="F1132" s="32"/>
      <c r="G1132" s="40"/>
      <c r="H1132" s="40"/>
      <c r="I1132" s="32"/>
      <c r="J1132" s="32"/>
      <c r="K1132" s="40"/>
      <c r="L1132" s="40"/>
      <c r="M1132" s="40"/>
      <c r="N1132" s="40"/>
      <c r="O1132" s="32"/>
    </row>
    <row r="1133" spans="1:15" s="4" customFormat="1" x14ac:dyDescent="0.2">
      <c r="A1133" s="3"/>
      <c r="B1133" s="3"/>
      <c r="C1133" s="3"/>
      <c r="D1133" s="3"/>
      <c r="E1133" s="3"/>
      <c r="F1133" s="32"/>
      <c r="G1133" s="40"/>
      <c r="H1133" s="40"/>
      <c r="I1133" s="32"/>
      <c r="J1133" s="32"/>
      <c r="K1133" s="40"/>
      <c r="L1133" s="40"/>
      <c r="M1133" s="40"/>
      <c r="N1133" s="40"/>
      <c r="O1133" s="32"/>
    </row>
    <row r="1134" spans="1:15" s="4" customFormat="1" x14ac:dyDescent="0.2">
      <c r="A1134" s="3"/>
      <c r="B1134" s="3"/>
      <c r="C1134" s="3"/>
      <c r="D1134" s="3"/>
      <c r="E1134" s="3"/>
      <c r="F1134" s="32"/>
      <c r="G1134" s="40"/>
      <c r="H1134" s="40"/>
      <c r="I1134" s="32"/>
      <c r="J1134" s="32"/>
      <c r="K1134" s="40"/>
      <c r="L1134" s="40"/>
      <c r="M1134" s="40"/>
      <c r="N1134" s="40"/>
      <c r="O1134" s="32"/>
    </row>
    <row r="1135" spans="1:15" s="4" customFormat="1" x14ac:dyDescent="0.2">
      <c r="A1135" s="3"/>
      <c r="B1135" s="3"/>
      <c r="C1135" s="3"/>
      <c r="D1135" s="3"/>
      <c r="E1135" s="3"/>
      <c r="F1135" s="32"/>
      <c r="G1135" s="40"/>
      <c r="H1135" s="40"/>
      <c r="I1135" s="32"/>
      <c r="J1135" s="32"/>
      <c r="K1135" s="40"/>
      <c r="L1135" s="40"/>
      <c r="M1135" s="40"/>
      <c r="N1135" s="40"/>
      <c r="O1135" s="32"/>
    </row>
    <row r="1136" spans="1:15" s="4" customFormat="1" x14ac:dyDescent="0.2">
      <c r="A1136" s="3"/>
      <c r="B1136" s="3"/>
      <c r="C1136" s="3"/>
      <c r="D1136" s="3"/>
      <c r="E1136" s="3"/>
      <c r="F1136" s="32"/>
      <c r="G1136" s="40"/>
      <c r="H1136" s="40"/>
      <c r="I1136" s="32"/>
      <c r="J1136" s="32"/>
      <c r="K1136" s="40"/>
      <c r="L1136" s="40"/>
      <c r="M1136" s="40"/>
      <c r="N1136" s="40"/>
      <c r="O1136" s="32"/>
    </row>
    <row r="1137" spans="1:15" s="4" customFormat="1" x14ac:dyDescent="0.2">
      <c r="A1137" s="3"/>
      <c r="B1137" s="3"/>
      <c r="C1137" s="3"/>
      <c r="D1137" s="3"/>
      <c r="E1137" s="3"/>
      <c r="F1137" s="32"/>
      <c r="G1137" s="40"/>
      <c r="H1137" s="40"/>
      <c r="I1137" s="32"/>
      <c r="J1137" s="32"/>
      <c r="K1137" s="40"/>
      <c r="L1137" s="40"/>
      <c r="M1137" s="40"/>
      <c r="N1137" s="40"/>
      <c r="O1137" s="32"/>
    </row>
    <row r="1138" spans="1:15" s="4" customFormat="1" x14ac:dyDescent="0.2">
      <c r="A1138" s="3"/>
      <c r="B1138" s="3"/>
      <c r="C1138" s="3"/>
      <c r="D1138" s="3"/>
      <c r="E1138" s="3"/>
      <c r="F1138" s="32"/>
      <c r="G1138" s="40"/>
      <c r="H1138" s="40"/>
      <c r="I1138" s="32"/>
      <c r="J1138" s="32"/>
      <c r="K1138" s="40"/>
      <c r="L1138" s="40"/>
      <c r="M1138" s="40"/>
      <c r="N1138" s="40"/>
      <c r="O1138" s="32"/>
    </row>
    <row r="1139" spans="1:15" s="4" customFormat="1" x14ac:dyDescent="0.2">
      <c r="A1139" s="3"/>
      <c r="B1139" s="3"/>
      <c r="C1139" s="3"/>
      <c r="D1139" s="3"/>
      <c r="E1139" s="3"/>
      <c r="F1139" s="32"/>
      <c r="G1139" s="40"/>
      <c r="H1139" s="40"/>
      <c r="I1139" s="32"/>
      <c r="J1139" s="32"/>
      <c r="K1139" s="40"/>
      <c r="L1139" s="40"/>
      <c r="M1139" s="40"/>
      <c r="N1139" s="40"/>
      <c r="O1139" s="32"/>
    </row>
    <row r="1140" spans="1:15" s="4" customFormat="1" x14ac:dyDescent="0.2">
      <c r="A1140" s="3"/>
      <c r="B1140" s="3"/>
      <c r="C1140" s="3"/>
      <c r="D1140" s="3"/>
      <c r="E1140" s="3"/>
      <c r="F1140" s="32"/>
      <c r="G1140" s="40"/>
      <c r="H1140" s="40"/>
      <c r="I1140" s="32"/>
      <c r="J1140" s="32"/>
      <c r="K1140" s="40"/>
      <c r="L1140" s="40"/>
      <c r="M1140" s="40"/>
      <c r="N1140" s="40"/>
      <c r="O1140" s="32"/>
    </row>
    <row r="1141" spans="1:15" s="4" customFormat="1" x14ac:dyDescent="0.2">
      <c r="A1141" s="3"/>
      <c r="B1141" s="3"/>
      <c r="C1141" s="3"/>
      <c r="D1141" s="3"/>
      <c r="E1141" s="3"/>
      <c r="F1141" s="32"/>
      <c r="G1141" s="40"/>
      <c r="H1141" s="40"/>
      <c r="I1141" s="32"/>
      <c r="J1141" s="32"/>
      <c r="K1141" s="40"/>
      <c r="L1141" s="40"/>
      <c r="M1141" s="40"/>
      <c r="N1141" s="40"/>
      <c r="O1141" s="32"/>
    </row>
    <row r="1142" spans="1:15" s="4" customFormat="1" x14ac:dyDescent="0.2">
      <c r="A1142" s="3"/>
      <c r="B1142" s="3"/>
      <c r="C1142" s="3"/>
      <c r="D1142" s="3"/>
      <c r="E1142" s="3"/>
      <c r="F1142" s="32"/>
      <c r="G1142" s="40"/>
      <c r="H1142" s="40"/>
      <c r="I1142" s="32"/>
      <c r="J1142" s="32"/>
      <c r="K1142" s="40"/>
      <c r="L1142" s="40"/>
      <c r="M1142" s="40"/>
      <c r="N1142" s="40"/>
      <c r="O1142" s="32"/>
    </row>
    <row r="1143" spans="1:15" s="4" customFormat="1" x14ac:dyDescent="0.2">
      <c r="A1143" s="3"/>
      <c r="B1143" s="3"/>
      <c r="C1143" s="3"/>
      <c r="D1143" s="3"/>
      <c r="E1143" s="3"/>
      <c r="F1143" s="32"/>
      <c r="G1143" s="40"/>
      <c r="H1143" s="40"/>
      <c r="I1143" s="32"/>
      <c r="J1143" s="32"/>
      <c r="K1143" s="40"/>
      <c r="L1143" s="40"/>
      <c r="M1143" s="40"/>
      <c r="N1143" s="40"/>
      <c r="O1143" s="32"/>
    </row>
    <row r="1144" spans="1:15" s="4" customFormat="1" x14ac:dyDescent="0.2">
      <c r="A1144" s="3"/>
      <c r="B1144" s="3"/>
      <c r="C1144" s="3"/>
      <c r="D1144" s="3"/>
      <c r="E1144" s="3"/>
      <c r="F1144" s="32"/>
      <c r="G1144" s="40"/>
      <c r="H1144" s="40"/>
      <c r="I1144" s="32"/>
      <c r="J1144" s="32"/>
      <c r="K1144" s="40"/>
      <c r="L1144" s="40"/>
      <c r="M1144" s="40"/>
      <c r="N1144" s="40"/>
      <c r="O1144" s="32"/>
    </row>
    <row r="1145" spans="1:15" s="4" customFormat="1" x14ac:dyDescent="0.2">
      <c r="A1145" s="3"/>
      <c r="B1145" s="3"/>
      <c r="C1145" s="3"/>
      <c r="D1145" s="3"/>
      <c r="E1145" s="3"/>
      <c r="F1145" s="32"/>
      <c r="G1145" s="40"/>
      <c r="H1145" s="40"/>
      <c r="I1145" s="32"/>
      <c r="J1145" s="32"/>
      <c r="K1145" s="40"/>
      <c r="L1145" s="40"/>
      <c r="M1145" s="40"/>
      <c r="N1145" s="40"/>
      <c r="O1145" s="32"/>
    </row>
    <row r="1146" spans="1:15" s="4" customFormat="1" x14ac:dyDescent="0.2">
      <c r="A1146" s="3"/>
      <c r="B1146" s="3"/>
      <c r="C1146" s="3"/>
      <c r="D1146" s="3"/>
      <c r="E1146" s="3"/>
      <c r="F1146" s="32"/>
      <c r="G1146" s="40"/>
      <c r="H1146" s="40"/>
      <c r="I1146" s="32"/>
      <c r="J1146" s="32"/>
      <c r="K1146" s="40"/>
      <c r="L1146" s="40"/>
      <c r="M1146" s="40"/>
      <c r="N1146" s="40"/>
      <c r="O1146" s="32"/>
    </row>
    <row r="1147" spans="1:15" s="4" customFormat="1" x14ac:dyDescent="0.2">
      <c r="A1147" s="3"/>
      <c r="B1147" s="3"/>
      <c r="C1147" s="3"/>
      <c r="D1147" s="3"/>
      <c r="E1147" s="3"/>
      <c r="F1147" s="32"/>
      <c r="G1147" s="40"/>
      <c r="H1147" s="40"/>
      <c r="I1147" s="32"/>
      <c r="J1147" s="32"/>
      <c r="K1147" s="40"/>
      <c r="L1147" s="40"/>
      <c r="M1147" s="40"/>
      <c r="N1147" s="40"/>
      <c r="O1147" s="32"/>
    </row>
    <row r="1148" spans="1:15" s="4" customFormat="1" x14ac:dyDescent="0.2">
      <c r="A1148" s="3"/>
      <c r="B1148" s="3"/>
      <c r="C1148" s="3"/>
      <c r="D1148" s="3"/>
      <c r="E1148" s="3"/>
      <c r="F1148" s="32"/>
      <c r="G1148" s="40"/>
      <c r="H1148" s="40"/>
      <c r="I1148" s="32"/>
      <c r="J1148" s="32"/>
      <c r="K1148" s="40"/>
      <c r="L1148" s="40"/>
      <c r="M1148" s="40"/>
      <c r="N1148" s="40"/>
      <c r="O1148" s="32"/>
    </row>
    <row r="1149" spans="1:15" s="4" customFormat="1" x14ac:dyDescent="0.2">
      <c r="A1149" s="3"/>
      <c r="B1149" s="3"/>
      <c r="C1149" s="3"/>
      <c r="D1149" s="3"/>
      <c r="E1149" s="3"/>
      <c r="F1149" s="32"/>
      <c r="G1149" s="40"/>
      <c r="H1149" s="40"/>
      <c r="I1149" s="32"/>
      <c r="J1149" s="32"/>
      <c r="K1149" s="40"/>
      <c r="L1149" s="40"/>
      <c r="M1149" s="40"/>
      <c r="N1149" s="40"/>
      <c r="O1149" s="32"/>
    </row>
    <row r="1150" spans="1:15" s="4" customFormat="1" x14ac:dyDescent="0.2">
      <c r="A1150" s="3"/>
      <c r="B1150" s="3"/>
      <c r="C1150" s="3"/>
      <c r="D1150" s="3"/>
      <c r="E1150" s="3"/>
      <c r="F1150" s="32"/>
      <c r="G1150" s="40"/>
      <c r="H1150" s="40"/>
      <c r="I1150" s="32"/>
      <c r="J1150" s="32"/>
      <c r="K1150" s="40"/>
      <c r="L1150" s="40"/>
      <c r="M1150" s="40"/>
      <c r="N1150" s="40"/>
      <c r="O1150" s="32"/>
    </row>
    <row r="1151" spans="1:15" s="4" customFormat="1" x14ac:dyDescent="0.2">
      <c r="A1151" s="3"/>
      <c r="B1151" s="3"/>
      <c r="C1151" s="3"/>
      <c r="D1151" s="3"/>
      <c r="E1151" s="3"/>
      <c r="F1151" s="32"/>
      <c r="G1151" s="40"/>
      <c r="H1151" s="40"/>
      <c r="I1151" s="32"/>
      <c r="J1151" s="32"/>
      <c r="K1151" s="40"/>
      <c r="L1151" s="40"/>
      <c r="M1151" s="40"/>
      <c r="N1151" s="40"/>
      <c r="O1151" s="32"/>
    </row>
    <row r="1152" spans="1:15" s="4" customFormat="1" x14ac:dyDescent="0.2">
      <c r="A1152" s="3"/>
      <c r="B1152" s="3"/>
      <c r="C1152" s="3"/>
      <c r="D1152" s="3"/>
      <c r="E1152" s="3"/>
      <c r="F1152" s="32"/>
      <c r="G1152" s="40"/>
      <c r="H1152" s="40"/>
      <c r="I1152" s="32"/>
      <c r="J1152" s="32"/>
      <c r="K1152" s="40"/>
      <c r="L1152" s="40"/>
      <c r="M1152" s="40"/>
      <c r="N1152" s="40"/>
      <c r="O1152" s="32"/>
    </row>
    <row r="1153" spans="1:15" s="4" customFormat="1" x14ac:dyDescent="0.2">
      <c r="A1153" s="3"/>
      <c r="B1153" s="3"/>
      <c r="C1153" s="3"/>
      <c r="D1153" s="3"/>
      <c r="E1153" s="3"/>
      <c r="F1153" s="32"/>
      <c r="G1153" s="40"/>
      <c r="H1153" s="40"/>
      <c r="I1153" s="32"/>
      <c r="J1153" s="32"/>
      <c r="K1153" s="40"/>
      <c r="L1153" s="40"/>
      <c r="M1153" s="40"/>
      <c r="N1153" s="40"/>
      <c r="O1153" s="32"/>
    </row>
    <row r="1154" spans="1:15" s="4" customFormat="1" x14ac:dyDescent="0.2">
      <c r="A1154" s="3"/>
      <c r="B1154" s="3"/>
      <c r="C1154" s="3"/>
      <c r="D1154" s="3"/>
      <c r="E1154" s="3"/>
      <c r="F1154" s="32"/>
      <c r="G1154" s="40"/>
      <c r="H1154" s="40"/>
      <c r="I1154" s="32"/>
      <c r="J1154" s="32"/>
      <c r="K1154" s="40"/>
      <c r="L1154" s="40"/>
      <c r="M1154" s="40"/>
      <c r="N1154" s="40"/>
      <c r="O1154" s="32"/>
    </row>
    <row r="1155" spans="1:15" s="4" customFormat="1" x14ac:dyDescent="0.2">
      <c r="A1155" s="3"/>
      <c r="B1155" s="3"/>
      <c r="C1155" s="3"/>
      <c r="D1155" s="3"/>
      <c r="E1155" s="3"/>
      <c r="F1155" s="32"/>
      <c r="G1155" s="40"/>
      <c r="H1155" s="40"/>
      <c r="I1155" s="32"/>
      <c r="J1155" s="32"/>
      <c r="K1155" s="40"/>
      <c r="L1155" s="40"/>
      <c r="M1155" s="40"/>
      <c r="N1155" s="40"/>
      <c r="O1155" s="32"/>
    </row>
    <row r="1156" spans="1:15" s="4" customFormat="1" x14ac:dyDescent="0.2">
      <c r="A1156" s="3"/>
      <c r="B1156" s="3"/>
      <c r="C1156" s="3"/>
      <c r="D1156" s="3"/>
      <c r="E1156" s="3"/>
      <c r="F1156" s="32"/>
      <c r="G1156" s="40"/>
      <c r="H1156" s="40"/>
      <c r="I1156" s="32"/>
      <c r="J1156" s="32"/>
      <c r="K1156" s="40"/>
      <c r="L1156" s="40"/>
      <c r="M1156" s="40"/>
      <c r="N1156" s="40"/>
      <c r="O1156" s="32"/>
    </row>
    <row r="1157" spans="1:15" s="4" customFormat="1" x14ac:dyDescent="0.2">
      <c r="A1157" s="3"/>
      <c r="B1157" s="3"/>
      <c r="C1157" s="3"/>
      <c r="D1157" s="3"/>
      <c r="E1157" s="3"/>
      <c r="F1157" s="32"/>
      <c r="G1157" s="40"/>
      <c r="H1157" s="40"/>
      <c r="I1157" s="32"/>
      <c r="J1157" s="32"/>
      <c r="K1157" s="40"/>
      <c r="L1157" s="40"/>
      <c r="M1157" s="40"/>
      <c r="N1157" s="40"/>
      <c r="O1157" s="32"/>
    </row>
    <row r="1158" spans="1:15" s="4" customFormat="1" x14ac:dyDescent="0.2">
      <c r="A1158" s="3"/>
      <c r="B1158" s="3"/>
      <c r="C1158" s="3"/>
      <c r="D1158" s="3"/>
      <c r="E1158" s="3"/>
      <c r="F1158" s="32"/>
      <c r="G1158" s="40"/>
      <c r="H1158" s="40"/>
      <c r="I1158" s="32"/>
      <c r="J1158" s="32"/>
      <c r="K1158" s="40"/>
      <c r="L1158" s="40"/>
      <c r="M1158" s="40"/>
      <c r="N1158" s="40"/>
      <c r="O1158" s="32"/>
    </row>
    <row r="1159" spans="1:15" s="4" customFormat="1" x14ac:dyDescent="0.2">
      <c r="A1159" s="3"/>
      <c r="B1159" s="3"/>
      <c r="C1159" s="3"/>
      <c r="D1159" s="3"/>
      <c r="E1159" s="3"/>
      <c r="F1159" s="32"/>
      <c r="G1159" s="40"/>
      <c r="H1159" s="40"/>
      <c r="I1159" s="32"/>
      <c r="J1159" s="32"/>
      <c r="K1159" s="40"/>
      <c r="L1159" s="40"/>
      <c r="M1159" s="40"/>
      <c r="N1159" s="40"/>
      <c r="O1159" s="32"/>
    </row>
    <row r="1160" spans="1:15" s="4" customFormat="1" x14ac:dyDescent="0.2">
      <c r="A1160" s="3"/>
      <c r="B1160" s="3"/>
      <c r="C1160" s="3"/>
      <c r="D1160" s="3"/>
      <c r="E1160" s="3"/>
      <c r="F1160" s="32"/>
      <c r="G1160" s="40"/>
      <c r="H1160" s="40"/>
      <c r="I1160" s="32"/>
      <c r="J1160" s="32"/>
      <c r="K1160" s="40"/>
      <c r="L1160" s="40"/>
      <c r="M1160" s="40"/>
      <c r="N1160" s="40"/>
      <c r="O1160" s="32"/>
    </row>
    <row r="1161" spans="1:15" s="4" customFormat="1" x14ac:dyDescent="0.2">
      <c r="A1161" s="3"/>
      <c r="B1161" s="3"/>
      <c r="C1161" s="3"/>
      <c r="D1161" s="3"/>
      <c r="E1161" s="3"/>
      <c r="F1161" s="32"/>
      <c r="G1161" s="40"/>
      <c r="H1161" s="40"/>
      <c r="I1161" s="32"/>
      <c r="J1161" s="32"/>
      <c r="K1161" s="40"/>
      <c r="L1161" s="40"/>
      <c r="M1161" s="40"/>
      <c r="N1161" s="40"/>
      <c r="O1161" s="32"/>
    </row>
    <row r="1162" spans="1:15" s="4" customFormat="1" x14ac:dyDescent="0.2">
      <c r="A1162" s="3"/>
      <c r="B1162" s="3"/>
      <c r="C1162" s="3"/>
      <c r="D1162" s="3"/>
      <c r="E1162" s="3"/>
      <c r="F1162" s="32"/>
      <c r="G1162" s="40"/>
      <c r="H1162" s="40"/>
      <c r="I1162" s="32"/>
      <c r="J1162" s="32"/>
      <c r="K1162" s="40"/>
      <c r="L1162" s="40"/>
      <c r="M1162" s="40"/>
      <c r="N1162" s="40"/>
      <c r="O1162" s="32"/>
    </row>
    <row r="1163" spans="1:15" s="4" customFormat="1" x14ac:dyDescent="0.2">
      <c r="A1163" s="3"/>
      <c r="B1163" s="3"/>
      <c r="C1163" s="3"/>
      <c r="D1163" s="3"/>
      <c r="E1163" s="3"/>
      <c r="F1163" s="32"/>
      <c r="G1163" s="40"/>
      <c r="H1163" s="40"/>
      <c r="I1163" s="32"/>
      <c r="J1163" s="32"/>
      <c r="K1163" s="40"/>
      <c r="L1163" s="40"/>
      <c r="M1163" s="40"/>
      <c r="N1163" s="40"/>
      <c r="O1163" s="32"/>
    </row>
    <row r="1164" spans="1:15" s="4" customFormat="1" x14ac:dyDescent="0.2">
      <c r="A1164" s="3"/>
      <c r="B1164" s="3"/>
      <c r="C1164" s="3"/>
      <c r="D1164" s="3"/>
      <c r="E1164" s="3"/>
      <c r="F1164" s="32"/>
      <c r="G1164" s="40"/>
      <c r="H1164" s="40"/>
      <c r="I1164" s="32"/>
      <c r="J1164" s="32"/>
      <c r="K1164" s="40"/>
      <c r="L1164" s="40"/>
      <c r="M1164" s="40"/>
      <c r="N1164" s="40"/>
      <c r="O1164" s="32"/>
    </row>
    <row r="1165" spans="1:15" s="4" customFormat="1" x14ac:dyDescent="0.2">
      <c r="A1165" s="3"/>
      <c r="B1165" s="3"/>
      <c r="C1165" s="3"/>
      <c r="D1165" s="3"/>
      <c r="E1165" s="3"/>
      <c r="F1165" s="32"/>
      <c r="G1165" s="40"/>
      <c r="H1165" s="40"/>
      <c r="I1165" s="32"/>
      <c r="J1165" s="32"/>
      <c r="K1165" s="40"/>
      <c r="L1165" s="40"/>
      <c r="M1165" s="40"/>
      <c r="N1165" s="40"/>
      <c r="O1165" s="32"/>
    </row>
    <row r="1166" spans="1:15" s="4" customFormat="1" x14ac:dyDescent="0.2">
      <c r="A1166" s="3"/>
      <c r="B1166" s="3"/>
      <c r="C1166" s="3"/>
      <c r="D1166" s="3"/>
      <c r="E1166" s="3"/>
      <c r="F1166" s="32"/>
      <c r="G1166" s="40"/>
      <c r="H1166" s="40"/>
      <c r="I1166" s="32"/>
      <c r="J1166" s="32"/>
      <c r="K1166" s="40"/>
      <c r="L1166" s="40"/>
      <c r="M1166" s="40"/>
      <c r="N1166" s="40"/>
      <c r="O1166" s="32"/>
    </row>
    <row r="1167" spans="1:15" s="4" customFormat="1" x14ac:dyDescent="0.2">
      <c r="A1167" s="3"/>
      <c r="B1167" s="3"/>
      <c r="C1167" s="3"/>
      <c r="D1167" s="3"/>
      <c r="E1167" s="3"/>
      <c r="F1167" s="32"/>
      <c r="G1167" s="40"/>
      <c r="H1167" s="40"/>
      <c r="I1167" s="32"/>
      <c r="J1167" s="32"/>
      <c r="K1167" s="40"/>
      <c r="L1167" s="40"/>
      <c r="M1167" s="40"/>
      <c r="N1167" s="40"/>
      <c r="O1167" s="32"/>
    </row>
    <row r="1168" spans="1:15" s="4" customFormat="1" x14ac:dyDescent="0.2">
      <c r="A1168" s="3"/>
      <c r="B1168" s="3"/>
      <c r="C1168" s="3"/>
      <c r="D1168" s="3"/>
      <c r="E1168" s="3"/>
      <c r="F1168" s="32"/>
      <c r="G1168" s="40"/>
      <c r="H1168" s="40"/>
      <c r="I1168" s="32"/>
      <c r="J1168" s="32"/>
      <c r="K1168" s="40"/>
      <c r="L1168" s="40"/>
      <c r="M1168" s="40"/>
      <c r="N1168" s="40"/>
      <c r="O1168" s="32"/>
    </row>
    <row r="1169" spans="1:15" s="4" customFormat="1" x14ac:dyDescent="0.2">
      <c r="A1169" s="3"/>
      <c r="B1169" s="3"/>
      <c r="C1169" s="3"/>
      <c r="D1169" s="3"/>
      <c r="E1169" s="3"/>
      <c r="F1169" s="32"/>
      <c r="G1169" s="40"/>
      <c r="H1169" s="40"/>
      <c r="I1169" s="32"/>
      <c r="J1169" s="32"/>
      <c r="K1169" s="40"/>
      <c r="L1169" s="40"/>
      <c r="M1169" s="40"/>
      <c r="N1169" s="40"/>
      <c r="O1169" s="32"/>
    </row>
    <row r="1170" spans="1:15" s="4" customFormat="1" x14ac:dyDescent="0.2">
      <c r="A1170" s="3"/>
      <c r="B1170" s="3"/>
      <c r="C1170" s="3"/>
      <c r="D1170" s="3"/>
      <c r="E1170" s="3"/>
      <c r="F1170" s="32"/>
      <c r="G1170" s="40"/>
      <c r="H1170" s="40"/>
      <c r="I1170" s="32"/>
      <c r="J1170" s="32"/>
      <c r="K1170" s="40"/>
      <c r="L1170" s="40"/>
      <c r="M1170" s="40"/>
      <c r="N1170" s="40"/>
      <c r="O1170" s="32"/>
    </row>
    <row r="1171" spans="1:15" s="4" customFormat="1" x14ac:dyDescent="0.2">
      <c r="A1171" s="3"/>
      <c r="B1171" s="3"/>
      <c r="C1171" s="3"/>
      <c r="D1171" s="3"/>
      <c r="E1171" s="3"/>
      <c r="F1171" s="32"/>
      <c r="G1171" s="40"/>
      <c r="H1171" s="40"/>
      <c r="I1171" s="32"/>
      <c r="J1171" s="32"/>
      <c r="K1171" s="40"/>
      <c r="L1171" s="40"/>
      <c r="M1171" s="40"/>
      <c r="N1171" s="40"/>
      <c r="O1171" s="32"/>
    </row>
    <row r="1172" spans="1:15" s="4" customFormat="1" x14ac:dyDescent="0.2">
      <c r="A1172" s="3"/>
      <c r="B1172" s="3"/>
      <c r="C1172" s="3"/>
      <c r="D1172" s="3"/>
      <c r="E1172" s="3"/>
      <c r="F1172" s="32"/>
      <c r="G1172" s="40"/>
      <c r="H1172" s="40"/>
      <c r="I1172" s="32"/>
      <c r="J1172" s="32"/>
      <c r="K1172" s="40"/>
      <c r="L1172" s="40"/>
      <c r="M1172" s="40"/>
      <c r="N1172" s="40"/>
      <c r="O1172" s="32"/>
    </row>
    <row r="1173" spans="1:15" s="4" customFormat="1" x14ac:dyDescent="0.2">
      <c r="A1173" s="3"/>
      <c r="B1173" s="3"/>
      <c r="C1173" s="3"/>
      <c r="D1173" s="3"/>
      <c r="E1173" s="3"/>
      <c r="F1173" s="32"/>
      <c r="G1173" s="40"/>
      <c r="H1173" s="40"/>
      <c r="I1173" s="32"/>
      <c r="J1173" s="32"/>
      <c r="K1173" s="40"/>
      <c r="L1173" s="40"/>
      <c r="M1173" s="40"/>
      <c r="N1173" s="40"/>
      <c r="O1173" s="32"/>
    </row>
    <row r="1174" spans="1:15" s="4" customFormat="1" x14ac:dyDescent="0.2">
      <c r="A1174" s="3"/>
      <c r="B1174" s="3"/>
      <c r="C1174" s="3"/>
      <c r="D1174" s="3"/>
      <c r="E1174" s="3"/>
      <c r="F1174" s="32"/>
      <c r="G1174" s="40"/>
      <c r="H1174" s="40"/>
      <c r="I1174" s="32"/>
      <c r="J1174" s="32"/>
      <c r="K1174" s="40"/>
      <c r="L1174" s="40"/>
      <c r="M1174" s="40"/>
      <c r="N1174" s="40"/>
      <c r="O1174" s="32"/>
    </row>
    <row r="1175" spans="1:15" s="4" customFormat="1" x14ac:dyDescent="0.2">
      <c r="A1175" s="3"/>
      <c r="B1175" s="3"/>
      <c r="C1175" s="3"/>
      <c r="D1175" s="3"/>
      <c r="E1175" s="3"/>
      <c r="F1175" s="32"/>
      <c r="G1175" s="40"/>
      <c r="H1175" s="40"/>
      <c r="I1175" s="32"/>
      <c r="J1175" s="32"/>
      <c r="K1175" s="40"/>
      <c r="L1175" s="40"/>
      <c r="M1175" s="40"/>
      <c r="N1175" s="40"/>
      <c r="O1175" s="32"/>
    </row>
    <row r="1176" spans="1:15" s="4" customFormat="1" x14ac:dyDescent="0.2">
      <c r="A1176" s="3"/>
      <c r="B1176" s="3"/>
      <c r="C1176" s="3"/>
      <c r="D1176" s="3"/>
      <c r="E1176" s="3"/>
      <c r="F1176" s="32"/>
      <c r="G1176" s="40"/>
      <c r="H1176" s="40"/>
      <c r="I1176" s="32"/>
      <c r="J1176" s="32"/>
      <c r="K1176" s="40"/>
      <c r="L1176" s="40"/>
      <c r="M1176" s="40"/>
      <c r="N1176" s="40"/>
      <c r="O1176" s="32"/>
    </row>
    <row r="1177" spans="1:15" s="4" customFormat="1" x14ac:dyDescent="0.2">
      <c r="A1177" s="3"/>
      <c r="B1177" s="3"/>
      <c r="C1177" s="3"/>
      <c r="D1177" s="3"/>
      <c r="E1177" s="3"/>
      <c r="F1177" s="32"/>
      <c r="G1177" s="40"/>
      <c r="H1177" s="40"/>
      <c r="I1177" s="32"/>
      <c r="J1177" s="32"/>
      <c r="K1177" s="40"/>
      <c r="L1177" s="40"/>
      <c r="M1177" s="40"/>
      <c r="N1177" s="40"/>
      <c r="O1177" s="32"/>
    </row>
    <row r="1178" spans="1:15" s="4" customFormat="1" x14ac:dyDescent="0.2">
      <c r="A1178" s="3"/>
      <c r="B1178" s="3"/>
      <c r="C1178" s="3"/>
      <c r="D1178" s="3"/>
      <c r="E1178" s="3"/>
      <c r="F1178" s="32"/>
      <c r="G1178" s="40"/>
      <c r="H1178" s="40"/>
      <c r="I1178" s="32"/>
      <c r="J1178" s="32"/>
      <c r="K1178" s="40"/>
      <c r="L1178" s="40"/>
      <c r="M1178" s="40"/>
      <c r="N1178" s="40"/>
      <c r="O1178" s="32"/>
    </row>
    <row r="1179" spans="1:15" s="4" customFormat="1" x14ac:dyDescent="0.2">
      <c r="A1179" s="3"/>
      <c r="B1179" s="3"/>
      <c r="C1179" s="3"/>
      <c r="D1179" s="3"/>
      <c r="E1179" s="3"/>
      <c r="F1179" s="32"/>
      <c r="G1179" s="40"/>
      <c r="H1179" s="40"/>
      <c r="I1179" s="32"/>
      <c r="J1179" s="32"/>
      <c r="K1179" s="40"/>
      <c r="L1179" s="40"/>
      <c r="M1179" s="40"/>
      <c r="N1179" s="40"/>
      <c r="O1179" s="32"/>
    </row>
    <row r="1180" spans="1:15" s="4" customFormat="1" x14ac:dyDescent="0.2">
      <c r="A1180" s="3"/>
      <c r="B1180" s="3"/>
      <c r="C1180" s="3"/>
      <c r="D1180" s="3"/>
      <c r="E1180" s="3"/>
      <c r="F1180" s="32"/>
      <c r="G1180" s="40"/>
      <c r="H1180" s="40"/>
      <c r="I1180" s="32"/>
      <c r="J1180" s="32"/>
      <c r="K1180" s="40"/>
      <c r="L1180" s="40"/>
      <c r="M1180" s="40"/>
      <c r="N1180" s="40"/>
      <c r="O1180" s="32"/>
    </row>
    <row r="1181" spans="1:15" s="4" customFormat="1" x14ac:dyDescent="0.2">
      <c r="A1181" s="3"/>
      <c r="B1181" s="3"/>
      <c r="C1181" s="3"/>
      <c r="D1181" s="3"/>
      <c r="E1181" s="3"/>
      <c r="F1181" s="32"/>
      <c r="G1181" s="40"/>
      <c r="H1181" s="40"/>
      <c r="I1181" s="32"/>
      <c r="J1181" s="32"/>
      <c r="K1181" s="40"/>
      <c r="L1181" s="40"/>
      <c r="M1181" s="40"/>
      <c r="N1181" s="40"/>
      <c r="O1181" s="32"/>
    </row>
    <row r="1182" spans="1:15" s="4" customFormat="1" x14ac:dyDescent="0.2">
      <c r="A1182" s="3"/>
      <c r="B1182" s="3"/>
      <c r="C1182" s="3"/>
      <c r="D1182" s="3"/>
      <c r="E1182" s="3"/>
      <c r="F1182" s="32"/>
      <c r="G1182" s="40"/>
      <c r="H1182" s="40"/>
      <c r="I1182" s="32"/>
      <c r="J1182" s="32"/>
      <c r="K1182" s="40"/>
      <c r="L1182" s="40"/>
      <c r="M1182" s="40"/>
      <c r="N1182" s="40"/>
      <c r="O1182" s="32"/>
    </row>
    <row r="1183" spans="1:15" s="4" customFormat="1" x14ac:dyDescent="0.2">
      <c r="A1183" s="3"/>
      <c r="B1183" s="3"/>
      <c r="C1183" s="3"/>
      <c r="D1183" s="3"/>
      <c r="E1183" s="3"/>
      <c r="F1183" s="32"/>
      <c r="G1183" s="40"/>
      <c r="H1183" s="40"/>
      <c r="I1183" s="32"/>
      <c r="J1183" s="32"/>
      <c r="K1183" s="40"/>
      <c r="L1183" s="40"/>
      <c r="M1183" s="40"/>
      <c r="N1183" s="40"/>
      <c r="O1183" s="32"/>
    </row>
    <row r="1184" spans="1:15" s="4" customFormat="1" x14ac:dyDescent="0.2">
      <c r="A1184" s="3"/>
      <c r="B1184" s="3"/>
      <c r="C1184" s="3"/>
      <c r="D1184" s="3"/>
      <c r="E1184" s="3"/>
      <c r="F1184" s="32"/>
      <c r="G1184" s="40"/>
      <c r="H1184" s="40"/>
      <c r="I1184" s="32"/>
      <c r="J1184" s="32"/>
      <c r="K1184" s="40"/>
      <c r="L1184" s="40"/>
      <c r="M1184" s="40"/>
      <c r="N1184" s="40"/>
      <c r="O1184" s="32"/>
    </row>
    <row r="1185" spans="1:15" s="4" customFormat="1" x14ac:dyDescent="0.2">
      <c r="A1185" s="3"/>
      <c r="B1185" s="3"/>
      <c r="C1185" s="3"/>
      <c r="D1185" s="3"/>
      <c r="E1185" s="3"/>
      <c r="F1185" s="32"/>
      <c r="G1185" s="40"/>
      <c r="H1185" s="40"/>
      <c r="I1185" s="32"/>
      <c r="J1185" s="32"/>
      <c r="K1185" s="40"/>
      <c r="L1185" s="40"/>
      <c r="M1185" s="40"/>
      <c r="N1185" s="40"/>
      <c r="O1185" s="32"/>
    </row>
    <row r="1186" spans="1:15" s="4" customFormat="1" x14ac:dyDescent="0.2">
      <c r="A1186" s="3"/>
      <c r="B1186" s="3"/>
      <c r="C1186" s="3"/>
      <c r="D1186" s="3"/>
      <c r="E1186" s="3"/>
      <c r="F1186" s="32"/>
      <c r="G1186" s="40"/>
      <c r="H1186" s="40"/>
      <c r="I1186" s="32"/>
      <c r="J1186" s="32"/>
      <c r="K1186" s="40"/>
      <c r="L1186" s="40"/>
      <c r="M1186" s="40"/>
      <c r="N1186" s="40"/>
      <c r="O1186" s="32"/>
    </row>
    <row r="1187" spans="1:15" s="4" customFormat="1" x14ac:dyDescent="0.2">
      <c r="A1187" s="3"/>
      <c r="B1187" s="3"/>
      <c r="C1187" s="3"/>
      <c r="D1187" s="3"/>
      <c r="E1187" s="3"/>
      <c r="F1187" s="32"/>
      <c r="G1187" s="40"/>
      <c r="H1187" s="40"/>
      <c r="I1187" s="32"/>
      <c r="J1187" s="32"/>
      <c r="K1187" s="40"/>
      <c r="L1187" s="40"/>
      <c r="M1187" s="40"/>
      <c r="N1187" s="40"/>
      <c r="O1187" s="32"/>
    </row>
    <row r="1188" spans="1:15" s="4" customFormat="1" x14ac:dyDescent="0.2">
      <c r="A1188" s="3"/>
      <c r="B1188" s="3"/>
      <c r="C1188" s="3"/>
      <c r="D1188" s="3"/>
      <c r="E1188" s="3"/>
      <c r="F1188" s="32"/>
      <c r="G1188" s="40"/>
      <c r="H1188" s="40"/>
      <c r="I1188" s="32"/>
      <c r="J1188" s="32"/>
      <c r="K1188" s="40"/>
      <c r="L1188" s="40"/>
      <c r="M1188" s="40"/>
      <c r="N1188" s="40"/>
      <c r="O1188" s="32"/>
    </row>
    <row r="1189" spans="1:15" s="4" customFormat="1" x14ac:dyDescent="0.2">
      <c r="A1189" s="3"/>
      <c r="B1189" s="3"/>
      <c r="C1189" s="3"/>
      <c r="D1189" s="3"/>
      <c r="E1189" s="3"/>
      <c r="F1189" s="32"/>
      <c r="G1189" s="40"/>
      <c r="H1189" s="40"/>
      <c r="I1189" s="32"/>
      <c r="J1189" s="32"/>
      <c r="K1189" s="40"/>
      <c r="L1189" s="40"/>
      <c r="M1189" s="40"/>
      <c r="N1189" s="40"/>
      <c r="O1189" s="32"/>
    </row>
    <row r="1190" spans="1:15" s="4" customFormat="1" x14ac:dyDescent="0.2">
      <c r="A1190" s="3"/>
      <c r="B1190" s="3"/>
      <c r="C1190" s="3"/>
      <c r="D1190" s="3"/>
      <c r="E1190" s="3"/>
      <c r="F1190" s="32"/>
      <c r="G1190" s="40"/>
      <c r="H1190" s="40"/>
      <c r="I1190" s="32"/>
      <c r="J1190" s="32"/>
      <c r="K1190" s="40"/>
      <c r="L1190" s="40"/>
      <c r="M1190" s="40"/>
      <c r="N1190" s="40"/>
      <c r="O1190" s="32"/>
    </row>
    <row r="1191" spans="1:15" s="4" customFormat="1" x14ac:dyDescent="0.2">
      <c r="A1191" s="3"/>
      <c r="B1191" s="3"/>
      <c r="C1191" s="3"/>
      <c r="D1191" s="3"/>
      <c r="E1191" s="3"/>
      <c r="F1191" s="32"/>
      <c r="G1191" s="40"/>
      <c r="H1191" s="40"/>
      <c r="I1191" s="32"/>
      <c r="J1191" s="32"/>
      <c r="K1191" s="40"/>
      <c r="L1191" s="40"/>
      <c r="M1191" s="40"/>
      <c r="N1191" s="40"/>
      <c r="O1191" s="32"/>
    </row>
    <row r="1192" spans="1:15" s="4" customFormat="1" x14ac:dyDescent="0.2">
      <c r="A1192" s="3"/>
      <c r="B1192" s="3"/>
      <c r="C1192" s="3"/>
      <c r="D1192" s="3"/>
      <c r="E1192" s="3"/>
      <c r="F1192" s="32"/>
      <c r="G1192" s="40"/>
      <c r="H1192" s="40"/>
      <c r="I1192" s="32"/>
      <c r="J1192" s="32"/>
      <c r="K1192" s="40"/>
      <c r="L1192" s="40"/>
      <c r="M1192" s="40"/>
      <c r="N1192" s="40"/>
      <c r="O1192" s="32"/>
    </row>
    <row r="1193" spans="1:15" s="4" customFormat="1" x14ac:dyDescent="0.2">
      <c r="A1193" s="3"/>
      <c r="B1193" s="3"/>
      <c r="C1193" s="3"/>
      <c r="D1193" s="3"/>
      <c r="E1193" s="3"/>
      <c r="F1193" s="32"/>
      <c r="G1193" s="40"/>
      <c r="H1193" s="40"/>
      <c r="I1193" s="32"/>
      <c r="J1193" s="32"/>
      <c r="K1193" s="40"/>
      <c r="L1193" s="40"/>
      <c r="M1193" s="40"/>
      <c r="N1193" s="40"/>
      <c r="O1193" s="32"/>
    </row>
    <row r="1194" spans="1:15" s="4" customFormat="1" x14ac:dyDescent="0.2">
      <c r="A1194" s="3"/>
      <c r="B1194" s="3"/>
      <c r="C1194" s="3"/>
      <c r="D1194" s="3"/>
      <c r="E1194" s="3"/>
      <c r="F1194" s="32"/>
      <c r="G1194" s="40"/>
      <c r="H1194" s="40"/>
      <c r="I1194" s="32"/>
      <c r="J1194" s="32"/>
      <c r="K1194" s="40"/>
      <c r="L1194" s="40"/>
      <c r="M1194" s="40"/>
      <c r="N1194" s="40"/>
      <c r="O1194" s="32"/>
    </row>
    <row r="1195" spans="1:15" s="4" customFormat="1" x14ac:dyDescent="0.2">
      <c r="A1195" s="3"/>
      <c r="B1195" s="3"/>
      <c r="C1195" s="3"/>
      <c r="D1195" s="3"/>
      <c r="E1195" s="3"/>
      <c r="F1195" s="32"/>
      <c r="G1195" s="40"/>
      <c r="H1195" s="40"/>
      <c r="I1195" s="32"/>
      <c r="J1195" s="32"/>
      <c r="K1195" s="40"/>
      <c r="L1195" s="40"/>
      <c r="M1195" s="40"/>
      <c r="N1195" s="40"/>
      <c r="O1195" s="32"/>
    </row>
    <row r="1196" spans="1:15" s="4" customFormat="1" x14ac:dyDescent="0.2">
      <c r="A1196" s="3"/>
      <c r="B1196" s="3"/>
      <c r="C1196" s="3"/>
      <c r="D1196" s="3"/>
      <c r="E1196" s="3"/>
      <c r="F1196" s="32"/>
      <c r="G1196" s="40"/>
      <c r="H1196" s="40"/>
      <c r="I1196" s="32"/>
      <c r="J1196" s="32"/>
      <c r="K1196" s="40"/>
      <c r="L1196" s="40"/>
      <c r="M1196" s="40"/>
      <c r="N1196" s="40"/>
      <c r="O1196" s="32"/>
    </row>
    <row r="1197" spans="1:15" s="4" customFormat="1" x14ac:dyDescent="0.2">
      <c r="A1197" s="3"/>
      <c r="B1197" s="3"/>
      <c r="C1197" s="3"/>
      <c r="D1197" s="3"/>
      <c r="E1197" s="3"/>
      <c r="F1197" s="32"/>
      <c r="G1197" s="40"/>
      <c r="H1197" s="40"/>
      <c r="I1197" s="32"/>
      <c r="J1197" s="32"/>
      <c r="K1197" s="40"/>
      <c r="L1197" s="40"/>
      <c r="M1197" s="40"/>
      <c r="N1197" s="40"/>
      <c r="O1197" s="32"/>
    </row>
    <row r="1198" spans="1:15" s="4" customFormat="1" x14ac:dyDescent="0.2">
      <c r="A1198" s="3"/>
      <c r="B1198" s="3"/>
      <c r="C1198" s="3"/>
      <c r="D1198" s="3"/>
      <c r="E1198" s="3"/>
      <c r="F1198" s="32"/>
      <c r="G1198" s="40"/>
      <c r="H1198" s="40"/>
      <c r="I1198" s="32"/>
      <c r="J1198" s="32"/>
      <c r="K1198" s="40"/>
      <c r="L1198" s="40"/>
      <c r="M1198" s="40"/>
      <c r="N1198" s="40"/>
      <c r="O1198" s="32"/>
    </row>
    <row r="1199" spans="1:15" s="4" customFormat="1" x14ac:dyDescent="0.2">
      <c r="A1199" s="3"/>
      <c r="B1199" s="3"/>
      <c r="C1199" s="3"/>
      <c r="D1199" s="3"/>
      <c r="E1199" s="3"/>
      <c r="F1199" s="32"/>
      <c r="G1199" s="40"/>
      <c r="H1199" s="40"/>
      <c r="I1199" s="32"/>
      <c r="J1199" s="32"/>
      <c r="K1199" s="40"/>
      <c r="L1199" s="40"/>
      <c r="M1199" s="40"/>
      <c r="N1199" s="40"/>
      <c r="O1199" s="32"/>
    </row>
    <row r="1200" spans="1:15" s="4" customFormat="1" x14ac:dyDescent="0.2">
      <c r="A1200" s="3"/>
      <c r="B1200" s="3"/>
      <c r="C1200" s="3"/>
      <c r="D1200" s="3"/>
      <c r="E1200" s="3"/>
      <c r="F1200" s="32"/>
      <c r="G1200" s="40"/>
      <c r="H1200" s="40"/>
      <c r="I1200" s="32"/>
      <c r="J1200" s="32"/>
      <c r="K1200" s="40"/>
      <c r="L1200" s="40"/>
      <c r="M1200" s="40"/>
      <c r="N1200" s="40"/>
      <c r="O1200" s="32"/>
    </row>
    <row r="1201" spans="1:15" s="4" customFormat="1" x14ac:dyDescent="0.2">
      <c r="A1201" s="3"/>
      <c r="B1201" s="3"/>
      <c r="C1201" s="3"/>
      <c r="D1201" s="3"/>
      <c r="E1201" s="3"/>
      <c r="F1201" s="32"/>
      <c r="G1201" s="40"/>
      <c r="H1201" s="40"/>
      <c r="I1201" s="32"/>
      <c r="J1201" s="32"/>
      <c r="K1201" s="40"/>
      <c r="L1201" s="40"/>
      <c r="M1201" s="40"/>
      <c r="N1201" s="40"/>
      <c r="O1201" s="32"/>
    </row>
    <row r="1202" spans="1:15" s="4" customFormat="1" x14ac:dyDescent="0.2">
      <c r="A1202" s="3"/>
      <c r="B1202" s="3"/>
      <c r="C1202" s="3"/>
      <c r="D1202" s="3"/>
      <c r="E1202" s="3"/>
      <c r="F1202" s="32"/>
      <c r="G1202" s="40"/>
      <c r="H1202" s="40"/>
      <c r="I1202" s="32"/>
      <c r="J1202" s="32"/>
      <c r="K1202" s="40"/>
      <c r="L1202" s="40"/>
      <c r="M1202" s="40"/>
      <c r="N1202" s="40"/>
      <c r="O1202" s="32"/>
    </row>
    <row r="1203" spans="1:15" s="4" customFormat="1" x14ac:dyDescent="0.2">
      <c r="A1203" s="3"/>
      <c r="B1203" s="3"/>
      <c r="C1203" s="3"/>
      <c r="D1203" s="3"/>
      <c r="E1203" s="3"/>
      <c r="F1203" s="32"/>
      <c r="G1203" s="40"/>
      <c r="H1203" s="40"/>
      <c r="I1203" s="32"/>
      <c r="J1203" s="32"/>
      <c r="K1203" s="40"/>
      <c r="L1203" s="40"/>
      <c r="M1203" s="40"/>
      <c r="N1203" s="40"/>
      <c r="O1203" s="32"/>
    </row>
    <row r="1204" spans="1:15" s="4" customFormat="1" x14ac:dyDescent="0.2">
      <c r="A1204" s="3"/>
      <c r="B1204" s="3"/>
      <c r="C1204" s="3"/>
      <c r="D1204" s="3"/>
      <c r="E1204" s="3"/>
      <c r="F1204" s="32"/>
      <c r="G1204" s="40"/>
      <c r="H1204" s="40"/>
      <c r="I1204" s="32"/>
      <c r="J1204" s="32"/>
      <c r="K1204" s="40"/>
      <c r="L1204" s="40"/>
      <c r="M1204" s="40"/>
      <c r="N1204" s="40"/>
      <c r="O1204" s="32"/>
    </row>
    <row r="1205" spans="1:15" s="4" customFormat="1" x14ac:dyDescent="0.2">
      <c r="A1205" s="3"/>
      <c r="B1205" s="3"/>
      <c r="C1205" s="3"/>
      <c r="D1205" s="3"/>
      <c r="E1205" s="3"/>
      <c r="F1205" s="32"/>
      <c r="G1205" s="40"/>
      <c r="H1205" s="40"/>
      <c r="I1205" s="32"/>
      <c r="J1205" s="32"/>
      <c r="K1205" s="40"/>
      <c r="L1205" s="40"/>
      <c r="M1205" s="40"/>
      <c r="N1205" s="40"/>
      <c r="O1205" s="32"/>
    </row>
    <row r="1206" spans="1:15" s="4" customFormat="1" x14ac:dyDescent="0.2">
      <c r="A1206" s="3"/>
      <c r="B1206" s="3"/>
      <c r="C1206" s="3"/>
      <c r="D1206" s="3"/>
      <c r="E1206" s="3"/>
      <c r="F1206" s="32"/>
      <c r="G1206" s="40"/>
      <c r="H1206" s="40"/>
      <c r="I1206" s="32"/>
      <c r="J1206" s="32"/>
      <c r="K1206" s="40"/>
      <c r="L1206" s="40"/>
      <c r="M1206" s="40"/>
      <c r="N1206" s="40"/>
      <c r="O1206" s="32"/>
    </row>
    <row r="1207" spans="1:15" s="4" customFormat="1" x14ac:dyDescent="0.2">
      <c r="A1207" s="3"/>
      <c r="B1207" s="3"/>
      <c r="C1207" s="3"/>
      <c r="D1207" s="3"/>
      <c r="E1207" s="3"/>
      <c r="F1207" s="32"/>
      <c r="G1207" s="40"/>
      <c r="H1207" s="40"/>
      <c r="I1207" s="32"/>
      <c r="J1207" s="32"/>
      <c r="K1207" s="40"/>
      <c r="L1207" s="40"/>
      <c r="M1207" s="40"/>
      <c r="N1207" s="40"/>
      <c r="O1207" s="32"/>
    </row>
    <row r="1208" spans="1:15" s="4" customFormat="1" x14ac:dyDescent="0.2">
      <c r="A1208" s="3"/>
      <c r="B1208" s="3"/>
      <c r="C1208" s="3"/>
      <c r="D1208" s="3"/>
      <c r="E1208" s="3"/>
      <c r="F1208" s="32"/>
      <c r="G1208" s="40"/>
      <c r="H1208" s="40"/>
      <c r="I1208" s="32"/>
      <c r="J1208" s="32"/>
      <c r="K1208" s="40"/>
      <c r="L1208" s="40"/>
      <c r="M1208" s="40"/>
      <c r="N1208" s="40"/>
      <c r="O1208" s="32"/>
    </row>
    <row r="1209" spans="1:15" s="4" customFormat="1" x14ac:dyDescent="0.2">
      <c r="A1209" s="3"/>
      <c r="B1209" s="3"/>
      <c r="C1209" s="3"/>
      <c r="D1209" s="3"/>
      <c r="E1209" s="3"/>
      <c r="F1209" s="32"/>
      <c r="G1209" s="40"/>
      <c r="H1209" s="40"/>
      <c r="I1209" s="32"/>
      <c r="J1209" s="32"/>
      <c r="K1209" s="40"/>
      <c r="L1209" s="40"/>
      <c r="M1209" s="40"/>
      <c r="N1209" s="40"/>
      <c r="O1209" s="32"/>
    </row>
    <row r="1210" spans="1:15" s="4" customFormat="1" x14ac:dyDescent="0.2">
      <c r="A1210" s="3"/>
      <c r="B1210" s="3"/>
      <c r="C1210" s="3"/>
      <c r="D1210" s="3"/>
      <c r="E1210" s="3"/>
      <c r="F1210" s="32"/>
      <c r="G1210" s="40"/>
      <c r="H1210" s="40"/>
      <c r="I1210" s="32"/>
      <c r="J1210" s="32"/>
      <c r="K1210" s="40"/>
      <c r="L1210" s="40"/>
      <c r="M1210" s="40"/>
      <c r="N1210" s="40"/>
      <c r="O1210" s="32"/>
    </row>
    <row r="1211" spans="1:15" s="4" customFormat="1" x14ac:dyDescent="0.2">
      <c r="A1211" s="3"/>
      <c r="B1211" s="3"/>
      <c r="C1211" s="3"/>
      <c r="D1211" s="3"/>
      <c r="E1211" s="3"/>
      <c r="F1211" s="32"/>
      <c r="G1211" s="40"/>
      <c r="H1211" s="40"/>
      <c r="I1211" s="32"/>
      <c r="J1211" s="32"/>
      <c r="K1211" s="40"/>
      <c r="L1211" s="40"/>
      <c r="M1211" s="40"/>
      <c r="N1211" s="40"/>
      <c r="O1211" s="32"/>
    </row>
    <row r="1212" spans="1:15" s="4" customFormat="1" x14ac:dyDescent="0.2">
      <c r="A1212" s="3"/>
      <c r="B1212" s="3"/>
      <c r="C1212" s="3"/>
      <c r="D1212" s="3"/>
      <c r="E1212" s="3"/>
      <c r="F1212" s="32"/>
      <c r="G1212" s="40"/>
      <c r="H1212" s="40"/>
      <c r="I1212" s="32"/>
      <c r="J1212" s="32"/>
      <c r="K1212" s="40"/>
      <c r="L1212" s="40"/>
      <c r="M1212" s="40"/>
      <c r="N1212" s="40"/>
      <c r="O1212" s="32"/>
    </row>
    <row r="1213" spans="1:15" s="4" customFormat="1" x14ac:dyDescent="0.2">
      <c r="A1213" s="3"/>
      <c r="B1213" s="3"/>
      <c r="C1213" s="3"/>
      <c r="D1213" s="3"/>
      <c r="E1213" s="3"/>
      <c r="F1213" s="32"/>
      <c r="G1213" s="40"/>
      <c r="H1213" s="40"/>
      <c r="I1213" s="32"/>
      <c r="J1213" s="32"/>
      <c r="K1213" s="40"/>
      <c r="L1213" s="40"/>
      <c r="M1213" s="40"/>
      <c r="N1213" s="40"/>
      <c r="O1213" s="32"/>
    </row>
    <row r="1214" spans="1:15" s="4" customFormat="1" x14ac:dyDescent="0.2">
      <c r="A1214" s="3"/>
      <c r="B1214" s="3"/>
      <c r="C1214" s="3"/>
      <c r="D1214" s="3"/>
      <c r="E1214" s="3"/>
      <c r="F1214" s="32"/>
      <c r="G1214" s="40"/>
      <c r="H1214" s="40"/>
      <c r="I1214" s="32"/>
      <c r="J1214" s="32"/>
      <c r="K1214" s="40"/>
      <c r="L1214" s="40"/>
      <c r="M1214" s="40"/>
      <c r="N1214" s="40"/>
      <c r="O1214" s="32"/>
    </row>
    <row r="1215" spans="1:15" s="4" customFormat="1" x14ac:dyDescent="0.2">
      <c r="A1215" s="3"/>
      <c r="B1215" s="3"/>
      <c r="C1215" s="3"/>
      <c r="D1215" s="3"/>
      <c r="E1215" s="3"/>
      <c r="F1215" s="32"/>
      <c r="G1215" s="40"/>
      <c r="H1215" s="40"/>
      <c r="I1215" s="32"/>
      <c r="J1215" s="32"/>
      <c r="K1215" s="40"/>
      <c r="L1215" s="40"/>
      <c r="M1215" s="40"/>
      <c r="N1215" s="40"/>
      <c r="O1215" s="32"/>
    </row>
    <row r="1216" spans="1:15" s="4" customFormat="1" x14ac:dyDescent="0.2">
      <c r="A1216" s="3"/>
      <c r="B1216" s="3"/>
      <c r="C1216" s="3"/>
      <c r="D1216" s="3"/>
      <c r="E1216" s="3"/>
      <c r="F1216" s="32"/>
      <c r="G1216" s="40"/>
      <c r="H1216" s="40"/>
      <c r="I1216" s="32"/>
      <c r="J1216" s="32"/>
      <c r="K1216" s="40"/>
      <c r="L1216" s="40"/>
      <c r="M1216" s="40"/>
      <c r="N1216" s="40"/>
      <c r="O1216" s="32"/>
    </row>
    <row r="1217" spans="1:15" s="4" customFormat="1" x14ac:dyDescent="0.2">
      <c r="A1217" s="3"/>
      <c r="B1217" s="3"/>
      <c r="C1217" s="3"/>
      <c r="D1217" s="3"/>
      <c r="E1217" s="3"/>
      <c r="F1217" s="32"/>
      <c r="G1217" s="40"/>
      <c r="H1217" s="40"/>
      <c r="I1217" s="32"/>
      <c r="J1217" s="32"/>
      <c r="K1217" s="40"/>
      <c r="L1217" s="40"/>
      <c r="M1217" s="40"/>
      <c r="N1217" s="40"/>
      <c r="O1217" s="32"/>
    </row>
    <row r="1218" spans="1:15" s="4" customFormat="1" x14ac:dyDescent="0.2">
      <c r="A1218" s="3"/>
      <c r="B1218" s="3"/>
      <c r="C1218" s="3"/>
      <c r="D1218" s="3"/>
      <c r="E1218" s="3"/>
      <c r="F1218" s="32"/>
      <c r="G1218" s="40"/>
      <c r="H1218" s="40"/>
      <c r="I1218" s="32"/>
      <c r="J1218" s="32"/>
      <c r="K1218" s="40"/>
      <c r="L1218" s="40"/>
      <c r="M1218" s="40"/>
      <c r="N1218" s="40"/>
      <c r="O1218" s="32"/>
    </row>
    <row r="1219" spans="1:15" s="4" customFormat="1" x14ac:dyDescent="0.2">
      <c r="A1219" s="3"/>
      <c r="B1219" s="3"/>
      <c r="C1219" s="3"/>
      <c r="D1219" s="3"/>
      <c r="E1219" s="3"/>
      <c r="F1219" s="32"/>
      <c r="G1219" s="40"/>
      <c r="H1219" s="40"/>
      <c r="I1219" s="32"/>
      <c r="J1219" s="32"/>
      <c r="K1219" s="40"/>
      <c r="L1219" s="40"/>
      <c r="M1219" s="40"/>
      <c r="N1219" s="40"/>
      <c r="O1219" s="32"/>
    </row>
    <row r="1220" spans="1:15" s="4" customFormat="1" x14ac:dyDescent="0.2">
      <c r="A1220" s="3"/>
      <c r="B1220" s="3"/>
      <c r="C1220" s="3"/>
      <c r="D1220" s="3"/>
      <c r="E1220" s="3"/>
      <c r="F1220" s="32"/>
      <c r="G1220" s="40"/>
      <c r="H1220" s="40"/>
      <c r="I1220" s="32"/>
      <c r="J1220" s="32"/>
      <c r="K1220" s="40"/>
      <c r="L1220" s="40"/>
      <c r="M1220" s="40"/>
      <c r="N1220" s="40"/>
      <c r="O1220" s="32"/>
    </row>
    <row r="1221" spans="1:15" s="4" customFormat="1" x14ac:dyDescent="0.2">
      <c r="A1221" s="3"/>
      <c r="B1221" s="3"/>
      <c r="C1221" s="3"/>
      <c r="D1221" s="3"/>
      <c r="E1221" s="3"/>
      <c r="F1221" s="32"/>
      <c r="G1221" s="40"/>
      <c r="H1221" s="40"/>
      <c r="I1221" s="32"/>
      <c r="J1221" s="32"/>
      <c r="K1221" s="40"/>
      <c r="L1221" s="40"/>
      <c r="M1221" s="40"/>
      <c r="N1221" s="40"/>
      <c r="O1221" s="32"/>
    </row>
    <row r="1222" spans="1:15" s="4" customFormat="1" x14ac:dyDescent="0.2">
      <c r="A1222" s="3"/>
      <c r="B1222" s="3"/>
      <c r="C1222" s="3"/>
      <c r="D1222" s="3"/>
      <c r="E1222" s="3"/>
      <c r="F1222" s="32"/>
      <c r="G1222" s="40"/>
      <c r="H1222" s="40"/>
      <c r="I1222" s="32"/>
      <c r="J1222" s="32"/>
      <c r="K1222" s="40"/>
      <c r="L1222" s="40"/>
      <c r="M1222" s="40"/>
      <c r="N1222" s="40"/>
      <c r="O1222" s="32"/>
    </row>
    <row r="1223" spans="1:15" s="4" customFormat="1" x14ac:dyDescent="0.2">
      <c r="A1223" s="3"/>
      <c r="B1223" s="3"/>
      <c r="C1223" s="3"/>
      <c r="D1223" s="3"/>
      <c r="E1223" s="3"/>
      <c r="F1223" s="32"/>
      <c r="G1223" s="40"/>
      <c r="H1223" s="40"/>
      <c r="I1223" s="32"/>
      <c r="J1223" s="32"/>
      <c r="K1223" s="40"/>
      <c r="L1223" s="40"/>
      <c r="M1223" s="40"/>
      <c r="N1223" s="40"/>
      <c r="O1223" s="32"/>
    </row>
    <row r="1224" spans="1:15" s="4" customFormat="1" x14ac:dyDescent="0.2">
      <c r="A1224" s="3"/>
      <c r="B1224" s="3"/>
      <c r="C1224" s="3"/>
      <c r="D1224" s="3"/>
      <c r="E1224" s="3"/>
      <c r="F1224" s="32"/>
      <c r="G1224" s="40"/>
      <c r="H1224" s="40"/>
      <c r="I1224" s="32"/>
      <c r="J1224" s="32"/>
      <c r="K1224" s="40"/>
      <c r="L1224" s="40"/>
      <c r="M1224" s="40"/>
      <c r="N1224" s="40"/>
      <c r="O1224" s="32"/>
    </row>
    <row r="1225" spans="1:15" s="4" customFormat="1" x14ac:dyDescent="0.2">
      <c r="A1225" s="3"/>
      <c r="B1225" s="3"/>
      <c r="C1225" s="3"/>
      <c r="D1225" s="3"/>
      <c r="E1225" s="3"/>
      <c r="F1225" s="32"/>
      <c r="G1225" s="40"/>
      <c r="H1225" s="40"/>
      <c r="I1225" s="32"/>
      <c r="J1225" s="32"/>
      <c r="K1225" s="40"/>
      <c r="L1225" s="40"/>
      <c r="M1225" s="40"/>
      <c r="N1225" s="40"/>
      <c r="O1225" s="32"/>
    </row>
    <row r="1226" spans="1:15" s="4" customFormat="1" x14ac:dyDescent="0.2">
      <c r="A1226" s="3"/>
      <c r="B1226" s="3"/>
      <c r="C1226" s="3"/>
      <c r="D1226" s="3"/>
      <c r="E1226" s="3"/>
      <c r="F1226" s="32"/>
      <c r="G1226" s="40"/>
      <c r="H1226" s="40"/>
      <c r="I1226" s="32"/>
      <c r="J1226" s="32"/>
      <c r="K1226" s="40"/>
      <c r="L1226" s="40"/>
      <c r="M1226" s="40"/>
      <c r="N1226" s="40"/>
      <c r="O1226" s="32"/>
    </row>
    <row r="1227" spans="1:15" s="4" customFormat="1" x14ac:dyDescent="0.2">
      <c r="A1227" s="3"/>
      <c r="B1227" s="3"/>
      <c r="C1227" s="3"/>
      <c r="D1227" s="3"/>
      <c r="E1227" s="3"/>
      <c r="F1227" s="32"/>
      <c r="G1227" s="40"/>
      <c r="H1227" s="40"/>
      <c r="I1227" s="32"/>
      <c r="J1227" s="32"/>
      <c r="K1227" s="40"/>
      <c r="L1227" s="40"/>
      <c r="M1227" s="40"/>
      <c r="N1227" s="40"/>
      <c r="O1227" s="32"/>
    </row>
    <row r="1228" spans="1:15" s="4" customFormat="1" x14ac:dyDescent="0.2">
      <c r="A1228" s="3"/>
      <c r="B1228" s="3"/>
      <c r="C1228" s="3"/>
      <c r="D1228" s="3"/>
      <c r="E1228" s="3"/>
      <c r="F1228" s="32"/>
      <c r="G1228" s="40"/>
      <c r="H1228" s="40"/>
      <c r="I1228" s="32"/>
      <c r="J1228" s="32"/>
      <c r="K1228" s="40"/>
      <c r="L1228" s="40"/>
      <c r="M1228" s="40"/>
      <c r="N1228" s="40"/>
      <c r="O1228" s="32"/>
    </row>
    <row r="1229" spans="1:15" s="4" customFormat="1" x14ac:dyDescent="0.2">
      <c r="A1229" s="3"/>
      <c r="B1229" s="3"/>
      <c r="C1229" s="3"/>
      <c r="D1229" s="3"/>
      <c r="E1229" s="3"/>
      <c r="F1229" s="32"/>
      <c r="G1229" s="40"/>
      <c r="H1229" s="40"/>
      <c r="I1229" s="32"/>
      <c r="J1229" s="32"/>
      <c r="K1229" s="40"/>
      <c r="L1229" s="40"/>
      <c r="M1229" s="40"/>
      <c r="N1229" s="40"/>
      <c r="O1229" s="32"/>
    </row>
    <row r="1230" spans="1:15" s="4" customFormat="1" x14ac:dyDescent="0.2">
      <c r="A1230" s="3"/>
      <c r="B1230" s="3"/>
      <c r="C1230" s="3"/>
      <c r="D1230" s="3"/>
      <c r="E1230" s="3"/>
      <c r="F1230" s="32"/>
      <c r="G1230" s="40"/>
      <c r="H1230" s="40"/>
      <c r="I1230" s="32"/>
      <c r="J1230" s="32"/>
      <c r="K1230" s="40"/>
      <c r="L1230" s="40"/>
      <c r="M1230" s="40"/>
      <c r="N1230" s="40"/>
      <c r="O1230" s="32"/>
    </row>
    <row r="1231" spans="1:15" s="4" customFormat="1" x14ac:dyDescent="0.2">
      <c r="A1231" s="3"/>
      <c r="B1231" s="3"/>
      <c r="C1231" s="3"/>
      <c r="D1231" s="3"/>
      <c r="E1231" s="3"/>
      <c r="F1231" s="32"/>
      <c r="G1231" s="40"/>
      <c r="H1231" s="40"/>
      <c r="I1231" s="32"/>
      <c r="J1231" s="32"/>
      <c r="K1231" s="40"/>
      <c r="L1231" s="40"/>
      <c r="M1231" s="40"/>
      <c r="N1231" s="40"/>
      <c r="O1231" s="32"/>
    </row>
    <row r="1232" spans="1:15" s="4" customFormat="1" x14ac:dyDescent="0.2">
      <c r="A1232" s="3"/>
      <c r="B1232" s="3"/>
      <c r="C1232" s="3"/>
      <c r="D1232" s="3"/>
      <c r="E1232" s="3"/>
      <c r="F1232" s="32"/>
      <c r="G1232" s="40"/>
      <c r="H1232" s="40"/>
      <c r="I1232" s="32"/>
      <c r="J1232" s="32"/>
      <c r="K1232" s="40"/>
      <c r="L1232" s="40"/>
      <c r="M1232" s="40"/>
      <c r="N1232" s="40"/>
      <c r="O1232" s="32"/>
    </row>
    <row r="1233" spans="1:15" s="4" customFormat="1" x14ac:dyDescent="0.2">
      <c r="A1233" s="3"/>
      <c r="B1233" s="3"/>
      <c r="C1233" s="3"/>
      <c r="D1233" s="3"/>
      <c r="E1233" s="3"/>
      <c r="F1233" s="32"/>
      <c r="G1233" s="40"/>
      <c r="H1233" s="40"/>
      <c r="I1233" s="32"/>
      <c r="J1233" s="32"/>
      <c r="K1233" s="40"/>
      <c r="L1233" s="40"/>
      <c r="M1233" s="40"/>
      <c r="N1233" s="40"/>
      <c r="O1233" s="32"/>
    </row>
    <row r="1234" spans="1:15" s="4" customFormat="1" x14ac:dyDescent="0.2">
      <c r="A1234" s="3"/>
      <c r="B1234" s="3"/>
      <c r="C1234" s="3"/>
      <c r="D1234" s="3"/>
      <c r="E1234" s="3"/>
      <c r="F1234" s="32"/>
      <c r="G1234" s="40"/>
      <c r="H1234" s="40"/>
      <c r="I1234" s="32"/>
      <c r="J1234" s="32"/>
      <c r="K1234" s="40"/>
      <c r="L1234" s="40"/>
      <c r="M1234" s="40"/>
      <c r="N1234" s="40"/>
      <c r="O1234" s="32"/>
    </row>
    <row r="1235" spans="1:15" s="4" customFormat="1" x14ac:dyDescent="0.2">
      <c r="A1235" s="3"/>
      <c r="B1235" s="3"/>
      <c r="C1235" s="3"/>
      <c r="D1235" s="3"/>
      <c r="E1235" s="3"/>
      <c r="F1235" s="32"/>
      <c r="G1235" s="40"/>
      <c r="H1235" s="40"/>
      <c r="I1235" s="32"/>
      <c r="J1235" s="32"/>
      <c r="K1235" s="40"/>
      <c r="L1235" s="40"/>
      <c r="M1235" s="40"/>
      <c r="N1235" s="40"/>
      <c r="O1235" s="32"/>
    </row>
    <row r="1236" spans="1:15" s="4" customFormat="1" x14ac:dyDescent="0.2">
      <c r="A1236" s="3"/>
      <c r="B1236" s="3"/>
      <c r="C1236" s="3"/>
      <c r="D1236" s="3"/>
      <c r="E1236" s="3"/>
      <c r="F1236" s="32"/>
      <c r="G1236" s="40"/>
      <c r="H1236" s="40"/>
      <c r="I1236" s="32"/>
      <c r="J1236" s="32"/>
      <c r="K1236" s="40"/>
      <c r="L1236" s="40"/>
      <c r="M1236" s="40"/>
      <c r="N1236" s="40"/>
      <c r="O1236" s="32"/>
    </row>
    <row r="1237" spans="1:15" s="4" customFormat="1" x14ac:dyDescent="0.2">
      <c r="A1237" s="3"/>
      <c r="B1237" s="3"/>
      <c r="C1237" s="3"/>
      <c r="D1237" s="3"/>
      <c r="E1237" s="3"/>
      <c r="F1237" s="32"/>
      <c r="G1237" s="40"/>
      <c r="H1237" s="40"/>
      <c r="I1237" s="32"/>
      <c r="J1237" s="32"/>
      <c r="K1237" s="40"/>
      <c r="L1237" s="40"/>
      <c r="M1237" s="40"/>
      <c r="N1237" s="40"/>
      <c r="O1237" s="32"/>
    </row>
    <row r="1238" spans="1:15" s="4" customFormat="1" x14ac:dyDescent="0.2">
      <c r="A1238" s="3"/>
      <c r="B1238" s="3"/>
      <c r="C1238" s="3"/>
      <c r="D1238" s="3"/>
      <c r="E1238" s="3"/>
      <c r="F1238" s="32"/>
      <c r="G1238" s="40"/>
      <c r="H1238" s="40"/>
      <c r="I1238" s="32"/>
      <c r="J1238" s="32"/>
      <c r="K1238" s="40"/>
      <c r="L1238" s="40"/>
      <c r="M1238" s="40"/>
      <c r="N1238" s="40"/>
      <c r="O1238" s="32"/>
    </row>
    <row r="1239" spans="1:15" s="4" customFormat="1" x14ac:dyDescent="0.2">
      <c r="A1239" s="3"/>
      <c r="B1239" s="3"/>
      <c r="C1239" s="3"/>
      <c r="D1239" s="3"/>
      <c r="E1239" s="3"/>
      <c r="F1239" s="32"/>
      <c r="G1239" s="40"/>
      <c r="H1239" s="40"/>
      <c r="I1239" s="32"/>
      <c r="J1239" s="32"/>
      <c r="K1239" s="40"/>
      <c r="L1239" s="40"/>
      <c r="M1239" s="40"/>
      <c r="N1239" s="40"/>
      <c r="O1239" s="32"/>
    </row>
    <row r="1240" spans="1:15" s="4" customFormat="1" x14ac:dyDescent="0.2">
      <c r="A1240" s="3"/>
      <c r="B1240" s="3"/>
      <c r="C1240" s="3"/>
      <c r="D1240" s="3"/>
      <c r="E1240" s="3"/>
      <c r="F1240" s="32"/>
      <c r="G1240" s="40"/>
      <c r="H1240" s="40"/>
      <c r="I1240" s="32"/>
      <c r="J1240" s="32"/>
      <c r="K1240" s="40"/>
      <c r="L1240" s="40"/>
      <c r="M1240" s="40"/>
      <c r="N1240" s="40"/>
      <c r="O1240" s="32"/>
    </row>
    <row r="1241" spans="1:15" s="4" customFormat="1" x14ac:dyDescent="0.2">
      <c r="A1241" s="3"/>
      <c r="B1241" s="3"/>
      <c r="C1241" s="3"/>
      <c r="D1241" s="3"/>
      <c r="E1241" s="3"/>
      <c r="F1241" s="32"/>
      <c r="G1241" s="40"/>
      <c r="H1241" s="40"/>
      <c r="I1241" s="32"/>
      <c r="J1241" s="32"/>
      <c r="K1241" s="40"/>
      <c r="L1241" s="40"/>
      <c r="M1241" s="40"/>
      <c r="N1241" s="40"/>
      <c r="O1241" s="32"/>
    </row>
    <row r="1242" spans="1:15" s="4" customFormat="1" x14ac:dyDescent="0.2">
      <c r="A1242" s="3"/>
      <c r="B1242" s="3"/>
      <c r="C1242" s="3"/>
      <c r="D1242" s="3"/>
      <c r="E1242" s="3"/>
      <c r="F1242" s="32"/>
      <c r="G1242" s="40"/>
      <c r="H1242" s="40"/>
      <c r="I1242" s="32"/>
      <c r="J1242" s="32"/>
      <c r="K1242" s="40"/>
      <c r="L1242" s="40"/>
      <c r="M1242" s="40"/>
      <c r="N1242" s="40"/>
      <c r="O1242" s="32"/>
    </row>
    <row r="1243" spans="1:15" s="4" customFormat="1" x14ac:dyDescent="0.2">
      <c r="A1243" s="3"/>
      <c r="B1243" s="3"/>
      <c r="C1243" s="3"/>
      <c r="D1243" s="3"/>
      <c r="E1243" s="3"/>
      <c r="F1243" s="32"/>
      <c r="G1243" s="40"/>
      <c r="H1243" s="40"/>
      <c r="I1243" s="32"/>
      <c r="J1243" s="32"/>
      <c r="K1243" s="40"/>
      <c r="L1243" s="40"/>
      <c r="M1243" s="40"/>
      <c r="N1243" s="40"/>
    </row>
    <row r="1244" spans="1:15" x14ac:dyDescent="0.2">
      <c r="F1244" s="32"/>
      <c r="G1244" s="40"/>
      <c r="H1244" s="40"/>
      <c r="I1244" s="32"/>
      <c r="J1244" s="32"/>
      <c r="K1244" s="40"/>
      <c r="L1244" s="40"/>
      <c r="M1244" s="40"/>
      <c r="N1244" s="40"/>
    </row>
    <row r="1245" spans="1:15" x14ac:dyDescent="0.2">
      <c r="F1245" s="32"/>
      <c r="G1245" s="40"/>
      <c r="H1245" s="40"/>
      <c r="I1245" s="32"/>
      <c r="J1245" s="32"/>
      <c r="K1245" s="40"/>
      <c r="L1245" s="40"/>
      <c r="M1245" s="40"/>
      <c r="N1245" s="40"/>
    </row>
    <row r="1246" spans="1:15" x14ac:dyDescent="0.2">
      <c r="F1246" s="32"/>
      <c r="G1246" s="40"/>
      <c r="H1246" s="40"/>
      <c r="I1246" s="32"/>
      <c r="J1246" s="32"/>
      <c r="K1246" s="40"/>
      <c r="L1246" s="40"/>
      <c r="M1246" s="40"/>
      <c r="N1246" s="40"/>
    </row>
    <row r="1247" spans="1:15" x14ac:dyDescent="0.2">
      <c r="F1247" s="32"/>
      <c r="G1247" s="40"/>
      <c r="H1247" s="40"/>
      <c r="I1247" s="32"/>
      <c r="J1247" s="32"/>
      <c r="K1247" s="40"/>
      <c r="L1247" s="40"/>
      <c r="M1247" s="40"/>
      <c r="N1247" s="40"/>
    </row>
    <row r="1248" spans="1:15" x14ac:dyDescent="0.2">
      <c r="F1248" s="32"/>
      <c r="G1248" s="40"/>
      <c r="H1248" s="40"/>
      <c r="I1248" s="32"/>
      <c r="J1248" s="32"/>
      <c r="K1248" s="40"/>
      <c r="L1248" s="40"/>
      <c r="M1248" s="40"/>
      <c r="N1248" s="40"/>
    </row>
    <row r="1249" spans="6:14" x14ac:dyDescent="0.2">
      <c r="F1249" s="32"/>
      <c r="G1249" s="40"/>
      <c r="H1249" s="40"/>
      <c r="I1249" s="32"/>
      <c r="J1249" s="32"/>
      <c r="K1249" s="40"/>
      <c r="L1249" s="40"/>
      <c r="M1249" s="40"/>
      <c r="N1249" s="40"/>
    </row>
    <row r="1250" spans="6:14" x14ac:dyDescent="0.2">
      <c r="F1250" s="32"/>
      <c r="G1250" s="40"/>
      <c r="H1250" s="40"/>
      <c r="I1250" s="32"/>
      <c r="J1250" s="32"/>
      <c r="K1250" s="40"/>
      <c r="L1250" s="40"/>
      <c r="M1250" s="40"/>
      <c r="N1250" s="40"/>
    </row>
    <row r="1251" spans="6:14" x14ac:dyDescent="0.2">
      <c r="F1251" s="32"/>
      <c r="G1251" s="40"/>
      <c r="H1251" s="40"/>
      <c r="I1251" s="32"/>
      <c r="J1251" s="32"/>
      <c r="K1251" s="40"/>
      <c r="L1251" s="40"/>
      <c r="M1251" s="40"/>
      <c r="N1251" s="40"/>
    </row>
    <row r="1252" spans="6:14" x14ac:dyDescent="0.2">
      <c r="F1252" s="32"/>
      <c r="G1252" s="40"/>
      <c r="H1252" s="40"/>
      <c r="I1252" s="32"/>
      <c r="J1252" s="32"/>
      <c r="K1252" s="40"/>
      <c r="L1252" s="40"/>
      <c r="M1252" s="40"/>
      <c r="N1252" s="40"/>
    </row>
    <row r="1253" spans="6:14" x14ac:dyDescent="0.2">
      <c r="F1253" s="32"/>
      <c r="G1253" s="40"/>
      <c r="H1253" s="40"/>
      <c r="I1253" s="32"/>
      <c r="J1253" s="32"/>
      <c r="K1253" s="40"/>
      <c r="L1253" s="40"/>
      <c r="M1253" s="40"/>
      <c r="N1253" s="40"/>
    </row>
    <row r="1254" spans="6:14" x14ac:dyDescent="0.2">
      <c r="F1254" s="32"/>
      <c r="G1254" s="40"/>
      <c r="H1254" s="40"/>
      <c r="I1254" s="32"/>
      <c r="J1254" s="32"/>
      <c r="K1254" s="40"/>
      <c r="L1254" s="40"/>
      <c r="M1254" s="40"/>
      <c r="N1254" s="40"/>
    </row>
    <row r="1255" spans="6:14" x14ac:dyDescent="0.2">
      <c r="F1255" s="32"/>
      <c r="G1255" s="40"/>
      <c r="H1255" s="40"/>
      <c r="I1255" s="32"/>
      <c r="J1255" s="32"/>
      <c r="K1255" s="40"/>
      <c r="L1255" s="40"/>
      <c r="M1255" s="40"/>
      <c r="N1255" s="40"/>
    </row>
    <row r="1256" spans="6:14" x14ac:dyDescent="0.2">
      <c r="F1256" s="32"/>
      <c r="G1256" s="40"/>
      <c r="H1256" s="40"/>
      <c r="I1256" s="32"/>
      <c r="J1256" s="32"/>
      <c r="K1256" s="40"/>
      <c r="L1256" s="40"/>
      <c r="M1256" s="40"/>
      <c r="N1256" s="40"/>
    </row>
    <row r="1257" spans="6:14" x14ac:dyDescent="0.2">
      <c r="F1257" s="32"/>
      <c r="G1257" s="40"/>
      <c r="H1257" s="40"/>
      <c r="I1257" s="32"/>
      <c r="J1257" s="32"/>
      <c r="K1257" s="40"/>
      <c r="L1257" s="40"/>
      <c r="M1257" s="40"/>
      <c r="N1257" s="40"/>
    </row>
    <row r="1258" spans="6:14" x14ac:dyDescent="0.2">
      <c r="F1258" s="32"/>
      <c r="G1258" s="40"/>
      <c r="H1258" s="40"/>
      <c r="I1258" s="32"/>
      <c r="J1258" s="32"/>
      <c r="K1258" s="40"/>
      <c r="L1258" s="40"/>
      <c r="M1258" s="40"/>
      <c r="N1258" s="40"/>
    </row>
    <row r="1259" spans="6:14" x14ac:dyDescent="0.2">
      <c r="F1259" s="32"/>
      <c r="G1259" s="40"/>
      <c r="H1259" s="40"/>
      <c r="I1259" s="32"/>
      <c r="J1259" s="32"/>
      <c r="K1259" s="40"/>
      <c r="L1259" s="40"/>
      <c r="M1259" s="40"/>
      <c r="N1259" s="40"/>
    </row>
    <row r="1260" spans="6:14" x14ac:dyDescent="0.2">
      <c r="F1260" s="32"/>
      <c r="G1260" s="40"/>
      <c r="H1260" s="40"/>
      <c r="I1260" s="32"/>
      <c r="J1260" s="32"/>
      <c r="K1260" s="40"/>
      <c r="L1260" s="40"/>
      <c r="M1260" s="40"/>
      <c r="N1260" s="40"/>
    </row>
    <row r="1261" spans="6:14" x14ac:dyDescent="0.2">
      <c r="F1261" s="32"/>
      <c r="G1261" s="40"/>
      <c r="H1261" s="40"/>
      <c r="I1261" s="32"/>
      <c r="J1261" s="32"/>
      <c r="K1261" s="40"/>
      <c r="L1261" s="40"/>
      <c r="M1261" s="40"/>
      <c r="N1261" s="40"/>
    </row>
    <row r="1262" spans="6:14" x14ac:dyDescent="0.2">
      <c r="F1262" s="32"/>
      <c r="G1262" s="40"/>
      <c r="H1262" s="40"/>
      <c r="I1262" s="32"/>
      <c r="J1262" s="32"/>
      <c r="K1262" s="40"/>
      <c r="L1262" s="40"/>
      <c r="M1262" s="40"/>
      <c r="N1262" s="40"/>
    </row>
    <row r="1263" spans="6:14" x14ac:dyDescent="0.2">
      <c r="F1263" s="32"/>
      <c r="G1263" s="40"/>
      <c r="H1263" s="40"/>
      <c r="I1263" s="32"/>
      <c r="J1263" s="32"/>
      <c r="K1263" s="40"/>
      <c r="L1263" s="40"/>
      <c r="M1263" s="40"/>
      <c r="N1263" s="40"/>
    </row>
    <row r="1264" spans="6:14" x14ac:dyDescent="0.2">
      <c r="F1264" s="32"/>
      <c r="G1264" s="40"/>
      <c r="H1264" s="40"/>
      <c r="I1264" s="32"/>
      <c r="J1264" s="32"/>
      <c r="K1264" s="40"/>
      <c r="L1264" s="40"/>
      <c r="M1264" s="40"/>
      <c r="N1264" s="40"/>
    </row>
    <row r="1265" spans="6:14" x14ac:dyDescent="0.2">
      <c r="F1265" s="32"/>
      <c r="G1265" s="40"/>
      <c r="H1265" s="40"/>
      <c r="I1265" s="32"/>
      <c r="J1265" s="32"/>
      <c r="K1265" s="40"/>
      <c r="L1265" s="40"/>
      <c r="M1265" s="40"/>
      <c r="N1265" s="40"/>
    </row>
    <row r="1266" spans="6:14" x14ac:dyDescent="0.2">
      <c r="F1266" s="32"/>
      <c r="G1266" s="40"/>
      <c r="H1266" s="40"/>
      <c r="I1266" s="32"/>
      <c r="J1266" s="32"/>
      <c r="K1266" s="40"/>
      <c r="L1266" s="40"/>
      <c r="M1266" s="40"/>
      <c r="N1266" s="40"/>
    </row>
    <row r="1267" spans="6:14" x14ac:dyDescent="0.2">
      <c r="F1267" s="32"/>
      <c r="G1267" s="40"/>
      <c r="H1267" s="40"/>
      <c r="I1267" s="32"/>
      <c r="J1267" s="32"/>
      <c r="K1267" s="40"/>
      <c r="L1267" s="40"/>
      <c r="M1267" s="40"/>
      <c r="N1267" s="40"/>
    </row>
    <row r="1268" spans="6:14" x14ac:dyDescent="0.2">
      <c r="F1268" s="32"/>
      <c r="G1268" s="40"/>
      <c r="H1268" s="40"/>
      <c r="I1268" s="32"/>
      <c r="J1268" s="32"/>
      <c r="K1268" s="40"/>
      <c r="L1268" s="40"/>
      <c r="M1268" s="40"/>
      <c r="N1268" s="40"/>
    </row>
    <row r="1269" spans="6:14" x14ac:dyDescent="0.2">
      <c r="F1269" s="32"/>
      <c r="G1269" s="40"/>
      <c r="H1269" s="40"/>
      <c r="I1269" s="32"/>
      <c r="J1269" s="32"/>
      <c r="K1269" s="40"/>
      <c r="L1269" s="40"/>
      <c r="M1269" s="40"/>
      <c r="N1269" s="40"/>
    </row>
    <row r="1270" spans="6:14" x14ac:dyDescent="0.2">
      <c r="F1270" s="32"/>
      <c r="G1270" s="40"/>
      <c r="H1270" s="40"/>
      <c r="I1270" s="32"/>
      <c r="J1270" s="32"/>
      <c r="K1270" s="40"/>
      <c r="L1270" s="40"/>
      <c r="M1270" s="40"/>
      <c r="N1270" s="40"/>
    </row>
    <row r="1271" spans="6:14" x14ac:dyDescent="0.2">
      <c r="F1271" s="32"/>
      <c r="G1271" s="40"/>
      <c r="H1271" s="40"/>
      <c r="I1271" s="32"/>
      <c r="J1271" s="32"/>
      <c r="K1271" s="40"/>
      <c r="L1271" s="40"/>
      <c r="M1271" s="40"/>
      <c r="N1271" s="40"/>
    </row>
    <row r="1272" spans="6:14" x14ac:dyDescent="0.2">
      <c r="F1272" s="32"/>
      <c r="G1272" s="40"/>
      <c r="H1272" s="40"/>
      <c r="I1272" s="32"/>
      <c r="J1272" s="32"/>
      <c r="K1272" s="40"/>
      <c r="L1272" s="40"/>
      <c r="M1272" s="40"/>
      <c r="N1272" s="40"/>
    </row>
    <row r="1273" spans="6:14" x14ac:dyDescent="0.2">
      <c r="F1273" s="32"/>
      <c r="G1273" s="40"/>
      <c r="H1273" s="40"/>
      <c r="I1273" s="32"/>
      <c r="J1273" s="32"/>
      <c r="K1273" s="40"/>
      <c r="L1273" s="40"/>
      <c r="M1273" s="40"/>
      <c r="N1273" s="40"/>
    </row>
    <row r="1274" spans="6:14" x14ac:dyDescent="0.2">
      <c r="F1274" s="32"/>
      <c r="G1274" s="40"/>
      <c r="H1274" s="40"/>
      <c r="I1274" s="32"/>
      <c r="J1274" s="32"/>
      <c r="K1274" s="40"/>
      <c r="L1274" s="40"/>
      <c r="M1274" s="40"/>
      <c r="N1274" s="40"/>
    </row>
    <row r="1275" spans="6:14" x14ac:dyDescent="0.2">
      <c r="F1275" s="32"/>
      <c r="G1275" s="40"/>
      <c r="H1275" s="40"/>
      <c r="I1275" s="32"/>
      <c r="J1275" s="32"/>
      <c r="K1275" s="40"/>
      <c r="L1275" s="40"/>
      <c r="M1275" s="40"/>
      <c r="N1275" s="40"/>
    </row>
    <row r="1276" spans="6:14" x14ac:dyDescent="0.2">
      <c r="F1276" s="32"/>
      <c r="G1276" s="40"/>
      <c r="H1276" s="40"/>
      <c r="I1276" s="32"/>
      <c r="J1276" s="32"/>
      <c r="K1276" s="40"/>
      <c r="L1276" s="40"/>
      <c r="M1276" s="40"/>
      <c r="N1276" s="40"/>
    </row>
    <row r="1277" spans="6:14" x14ac:dyDescent="0.2">
      <c r="F1277" s="32"/>
      <c r="G1277" s="40"/>
      <c r="H1277" s="40"/>
      <c r="I1277" s="32"/>
      <c r="J1277" s="32"/>
      <c r="K1277" s="40"/>
      <c r="L1277" s="40"/>
      <c r="M1277" s="40"/>
      <c r="N1277" s="40"/>
    </row>
    <row r="1278" spans="6:14" x14ac:dyDescent="0.2">
      <c r="F1278" s="32"/>
      <c r="G1278" s="40"/>
      <c r="H1278" s="40"/>
      <c r="I1278" s="32"/>
      <c r="J1278" s="32"/>
      <c r="K1278" s="40"/>
      <c r="L1278" s="40"/>
      <c r="M1278" s="40"/>
      <c r="N1278" s="40"/>
    </row>
    <row r="1279" spans="6:14" x14ac:dyDescent="0.2">
      <c r="F1279" s="32"/>
      <c r="G1279" s="40"/>
      <c r="H1279" s="40"/>
      <c r="I1279" s="32"/>
      <c r="J1279" s="32"/>
      <c r="K1279" s="40"/>
      <c r="L1279" s="40"/>
      <c r="M1279" s="40"/>
      <c r="N1279" s="40"/>
    </row>
    <row r="1280" spans="6:14" x14ac:dyDescent="0.2">
      <c r="F1280" s="32"/>
      <c r="G1280" s="40"/>
      <c r="H1280" s="40"/>
      <c r="I1280" s="32"/>
      <c r="J1280" s="32"/>
      <c r="K1280" s="40"/>
      <c r="L1280" s="40"/>
      <c r="M1280" s="40"/>
      <c r="N1280" s="40"/>
    </row>
    <row r="1281" spans="6:14" x14ac:dyDescent="0.2">
      <c r="F1281" s="32"/>
      <c r="G1281" s="40"/>
      <c r="H1281" s="40"/>
      <c r="I1281" s="32"/>
      <c r="J1281" s="32"/>
      <c r="K1281" s="40"/>
      <c r="L1281" s="40"/>
      <c r="M1281" s="40"/>
      <c r="N1281" s="40"/>
    </row>
    <row r="1282" spans="6:14" x14ac:dyDescent="0.2">
      <c r="F1282" s="32"/>
      <c r="G1282" s="40"/>
      <c r="H1282" s="40"/>
      <c r="I1282" s="32"/>
      <c r="J1282" s="32"/>
      <c r="K1282" s="40"/>
      <c r="L1282" s="40"/>
      <c r="M1282" s="40"/>
      <c r="N1282" s="40"/>
    </row>
    <row r="1283" spans="6:14" x14ac:dyDescent="0.2">
      <c r="F1283" s="32"/>
      <c r="G1283" s="40"/>
      <c r="H1283" s="40"/>
      <c r="I1283" s="32"/>
      <c r="J1283" s="32"/>
      <c r="K1283" s="40"/>
      <c r="L1283" s="40"/>
      <c r="M1283" s="40"/>
      <c r="N1283" s="40"/>
    </row>
    <row r="1284" spans="6:14" x14ac:dyDescent="0.2">
      <c r="F1284" s="32"/>
      <c r="G1284" s="40"/>
      <c r="H1284" s="40"/>
      <c r="I1284" s="32"/>
      <c r="J1284" s="32"/>
      <c r="K1284" s="40"/>
      <c r="L1284" s="40"/>
      <c r="M1284" s="40"/>
      <c r="N1284" s="40"/>
    </row>
    <row r="1285" spans="6:14" x14ac:dyDescent="0.2">
      <c r="F1285" s="32"/>
      <c r="G1285" s="40"/>
      <c r="H1285" s="40"/>
      <c r="I1285" s="32"/>
      <c r="J1285" s="32"/>
      <c r="K1285" s="40"/>
      <c r="L1285" s="40"/>
      <c r="M1285" s="40"/>
      <c r="N1285" s="40"/>
    </row>
    <row r="1286" spans="6:14" x14ac:dyDescent="0.2">
      <c r="F1286" s="32"/>
      <c r="G1286" s="40"/>
      <c r="H1286" s="40"/>
      <c r="I1286" s="32"/>
      <c r="J1286" s="32"/>
      <c r="K1286" s="40"/>
      <c r="L1286" s="40"/>
      <c r="M1286" s="40"/>
      <c r="N1286" s="40"/>
    </row>
    <row r="1287" spans="6:14" x14ac:dyDescent="0.2">
      <c r="F1287" s="32"/>
      <c r="G1287" s="40"/>
      <c r="H1287" s="40"/>
      <c r="I1287" s="32"/>
      <c r="J1287" s="32"/>
      <c r="K1287" s="40"/>
      <c r="L1287" s="40"/>
      <c r="M1287" s="40"/>
      <c r="N1287" s="40"/>
    </row>
    <row r="1288" spans="6:14" x14ac:dyDescent="0.2">
      <c r="F1288" s="32"/>
      <c r="G1288" s="40"/>
      <c r="H1288" s="40"/>
      <c r="I1288" s="32"/>
      <c r="J1288" s="32"/>
      <c r="K1288" s="40"/>
      <c r="L1288" s="40"/>
      <c r="M1288" s="40"/>
      <c r="N1288" s="40"/>
    </row>
    <row r="1289" spans="6:14" x14ac:dyDescent="0.2">
      <c r="F1289" s="32"/>
      <c r="G1289" s="40"/>
      <c r="H1289" s="40"/>
      <c r="I1289" s="32"/>
      <c r="J1289" s="32"/>
      <c r="K1289" s="40"/>
      <c r="L1289" s="40"/>
      <c r="M1289" s="40"/>
      <c r="N1289" s="40"/>
    </row>
    <row r="1290" spans="6:14" x14ac:dyDescent="0.2">
      <c r="F1290" s="32"/>
      <c r="G1290" s="40"/>
      <c r="H1290" s="40"/>
      <c r="I1290" s="32"/>
      <c r="J1290" s="32"/>
      <c r="K1290" s="40"/>
      <c r="L1290" s="40"/>
      <c r="M1290" s="40"/>
      <c r="N1290" s="40"/>
    </row>
    <row r="1291" spans="6:14" x14ac:dyDescent="0.2">
      <c r="F1291" s="32"/>
      <c r="G1291" s="40"/>
      <c r="H1291" s="40"/>
      <c r="I1291" s="32"/>
      <c r="J1291" s="32"/>
      <c r="K1291" s="40"/>
      <c r="L1291" s="40"/>
      <c r="M1291" s="40"/>
      <c r="N1291" s="40"/>
    </row>
    <row r="1292" spans="6:14" x14ac:dyDescent="0.2">
      <c r="F1292" s="32"/>
      <c r="G1292" s="40"/>
      <c r="H1292" s="40"/>
      <c r="I1292" s="32"/>
      <c r="J1292" s="32"/>
      <c r="K1292" s="40"/>
      <c r="L1292" s="40"/>
      <c r="M1292" s="40"/>
      <c r="N1292" s="40"/>
    </row>
    <row r="1293" spans="6:14" x14ac:dyDescent="0.2">
      <c r="F1293" s="32"/>
      <c r="G1293" s="40"/>
      <c r="H1293" s="40"/>
      <c r="I1293" s="32"/>
      <c r="J1293" s="32"/>
      <c r="K1293" s="40"/>
      <c r="L1293" s="40"/>
      <c r="M1293" s="40"/>
      <c r="N1293" s="40"/>
    </row>
    <row r="1294" spans="6:14" x14ac:dyDescent="0.2">
      <c r="F1294" s="32"/>
      <c r="G1294" s="40"/>
      <c r="H1294" s="40"/>
      <c r="I1294" s="32"/>
      <c r="J1294" s="32"/>
      <c r="K1294" s="40"/>
      <c r="L1294" s="40"/>
      <c r="M1294" s="40"/>
      <c r="N1294" s="40"/>
    </row>
    <row r="1295" spans="6:14" x14ac:dyDescent="0.2">
      <c r="F1295" s="32"/>
      <c r="G1295" s="40"/>
      <c r="H1295" s="40"/>
      <c r="I1295" s="32"/>
      <c r="J1295" s="32"/>
      <c r="K1295" s="40"/>
      <c r="L1295" s="40"/>
      <c r="M1295" s="40"/>
      <c r="N1295" s="40"/>
    </row>
    <row r="1296" spans="6:14" x14ac:dyDescent="0.2">
      <c r="F1296" s="32"/>
      <c r="G1296" s="40"/>
      <c r="H1296" s="40"/>
      <c r="I1296" s="32"/>
      <c r="J1296" s="32"/>
      <c r="K1296" s="40"/>
      <c r="L1296" s="40"/>
      <c r="M1296" s="40"/>
      <c r="N1296" s="40"/>
    </row>
    <row r="1297" spans="6:14" x14ac:dyDescent="0.2">
      <c r="F1297" s="32"/>
      <c r="G1297" s="40"/>
      <c r="H1297" s="40"/>
      <c r="I1297" s="32"/>
      <c r="J1297" s="32"/>
      <c r="K1297" s="40"/>
      <c r="L1297" s="40"/>
      <c r="M1297" s="40"/>
      <c r="N1297" s="40"/>
    </row>
    <row r="1298" spans="6:14" x14ac:dyDescent="0.2">
      <c r="F1298" s="32"/>
      <c r="G1298" s="40"/>
      <c r="H1298" s="40"/>
      <c r="I1298" s="32"/>
      <c r="J1298" s="32"/>
      <c r="K1298" s="40"/>
      <c r="L1298" s="40"/>
      <c r="M1298" s="40"/>
      <c r="N1298" s="40"/>
    </row>
    <row r="1299" spans="6:14" x14ac:dyDescent="0.2">
      <c r="F1299" s="32"/>
      <c r="G1299" s="40"/>
      <c r="H1299" s="40"/>
      <c r="I1299" s="32"/>
      <c r="J1299" s="32"/>
      <c r="K1299" s="40"/>
      <c r="L1299" s="40"/>
      <c r="M1299" s="40"/>
      <c r="N1299" s="40"/>
    </row>
    <row r="1300" spans="6:14" x14ac:dyDescent="0.2">
      <c r="F1300" s="32"/>
      <c r="G1300" s="40"/>
      <c r="H1300" s="40"/>
      <c r="I1300" s="32"/>
      <c r="J1300" s="32"/>
      <c r="K1300" s="40"/>
      <c r="L1300" s="40"/>
      <c r="M1300" s="40"/>
      <c r="N1300" s="40"/>
    </row>
    <row r="1301" spans="6:14" x14ac:dyDescent="0.2">
      <c r="F1301" s="32"/>
      <c r="G1301" s="40"/>
      <c r="H1301" s="40"/>
      <c r="I1301" s="32"/>
      <c r="J1301" s="32"/>
      <c r="K1301" s="40"/>
      <c r="L1301" s="40"/>
      <c r="M1301" s="40"/>
      <c r="N1301" s="40"/>
    </row>
    <row r="1302" spans="6:14" x14ac:dyDescent="0.2">
      <c r="F1302" s="32"/>
      <c r="G1302" s="40"/>
      <c r="H1302" s="40"/>
      <c r="I1302" s="32"/>
      <c r="J1302" s="32"/>
      <c r="K1302" s="40"/>
      <c r="L1302" s="40"/>
      <c r="M1302" s="40"/>
      <c r="N1302" s="40"/>
    </row>
    <row r="1303" spans="6:14" x14ac:dyDescent="0.2">
      <c r="F1303" s="32"/>
      <c r="G1303" s="40"/>
      <c r="H1303" s="40"/>
      <c r="I1303" s="32"/>
      <c r="J1303" s="32"/>
      <c r="K1303" s="40"/>
      <c r="L1303" s="40"/>
      <c r="M1303" s="40"/>
      <c r="N1303" s="40"/>
    </row>
    <row r="1304" spans="6:14" x14ac:dyDescent="0.2">
      <c r="F1304" s="32"/>
      <c r="G1304" s="40"/>
      <c r="H1304" s="40"/>
      <c r="I1304" s="32"/>
      <c r="J1304" s="32"/>
      <c r="K1304" s="40"/>
      <c r="L1304" s="40"/>
      <c r="M1304" s="40"/>
      <c r="N1304" s="40"/>
    </row>
    <row r="1305" spans="6:14" x14ac:dyDescent="0.2">
      <c r="F1305" s="32"/>
      <c r="G1305" s="40"/>
      <c r="H1305" s="40"/>
      <c r="I1305" s="32"/>
      <c r="J1305" s="32"/>
      <c r="K1305" s="40"/>
      <c r="L1305" s="40"/>
      <c r="M1305" s="40"/>
      <c r="N1305" s="40"/>
    </row>
    <row r="1306" spans="6:14" x14ac:dyDescent="0.2">
      <c r="F1306" s="32"/>
      <c r="G1306" s="40"/>
      <c r="H1306" s="40"/>
      <c r="I1306" s="32"/>
      <c r="J1306" s="32"/>
      <c r="K1306" s="40"/>
      <c r="L1306" s="40"/>
      <c r="M1306" s="40"/>
      <c r="N1306" s="40"/>
    </row>
    <row r="1307" spans="6:14" x14ac:dyDescent="0.2">
      <c r="F1307" s="32"/>
      <c r="G1307" s="40"/>
      <c r="H1307" s="40"/>
      <c r="I1307" s="32"/>
      <c r="J1307" s="32"/>
      <c r="K1307" s="40"/>
      <c r="L1307" s="40"/>
      <c r="M1307" s="40"/>
      <c r="N1307" s="40"/>
    </row>
    <row r="1308" spans="6:14" x14ac:dyDescent="0.2">
      <c r="F1308" s="32"/>
      <c r="G1308" s="40"/>
      <c r="H1308" s="40"/>
      <c r="I1308" s="32"/>
      <c r="J1308" s="32"/>
      <c r="K1308" s="40"/>
      <c r="L1308" s="40"/>
      <c r="M1308" s="40"/>
      <c r="N1308" s="40"/>
    </row>
    <row r="1309" spans="6:14" x14ac:dyDescent="0.2">
      <c r="F1309" s="32"/>
      <c r="G1309" s="40"/>
      <c r="H1309" s="40"/>
      <c r="I1309" s="32"/>
      <c r="J1309" s="32"/>
      <c r="K1309" s="40"/>
      <c r="L1309" s="40"/>
      <c r="M1309" s="40"/>
      <c r="N1309" s="40"/>
    </row>
    <row r="1310" spans="6:14" x14ac:dyDescent="0.2">
      <c r="F1310" s="32"/>
      <c r="G1310" s="40"/>
      <c r="H1310" s="40"/>
      <c r="I1310" s="32"/>
      <c r="J1310" s="32"/>
      <c r="K1310" s="40"/>
      <c r="L1310" s="40"/>
      <c r="M1310" s="40"/>
      <c r="N1310" s="40"/>
    </row>
    <row r="1311" spans="6:14" x14ac:dyDescent="0.2">
      <c r="F1311" s="32"/>
      <c r="G1311" s="40"/>
      <c r="H1311" s="40"/>
      <c r="I1311" s="32"/>
      <c r="J1311" s="32"/>
      <c r="K1311" s="40"/>
      <c r="L1311" s="40"/>
      <c r="M1311" s="40"/>
      <c r="N1311" s="40"/>
    </row>
    <row r="1312" spans="6:14" x14ac:dyDescent="0.2">
      <c r="F1312" s="32"/>
      <c r="G1312" s="40"/>
      <c r="H1312" s="40"/>
      <c r="I1312" s="32"/>
      <c r="J1312" s="32"/>
      <c r="K1312" s="40"/>
      <c r="L1312" s="40"/>
      <c r="M1312" s="40"/>
      <c r="N1312" s="40"/>
    </row>
    <row r="1313" spans="6:14" x14ac:dyDescent="0.2">
      <c r="F1313" s="32"/>
      <c r="G1313" s="40"/>
      <c r="H1313" s="40"/>
      <c r="I1313" s="32"/>
      <c r="J1313" s="32"/>
      <c r="K1313" s="40"/>
      <c r="L1313" s="40"/>
      <c r="M1313" s="40"/>
      <c r="N1313" s="40"/>
    </row>
    <row r="1314" spans="6:14" x14ac:dyDescent="0.2">
      <c r="F1314" s="32"/>
      <c r="G1314" s="40"/>
      <c r="H1314" s="40"/>
      <c r="I1314" s="32"/>
      <c r="J1314" s="32"/>
      <c r="K1314" s="40"/>
      <c r="L1314" s="40"/>
      <c r="M1314" s="40"/>
      <c r="N1314" s="40"/>
    </row>
    <row r="1315" spans="6:14" x14ac:dyDescent="0.2">
      <c r="F1315" s="32"/>
      <c r="G1315" s="40"/>
      <c r="H1315" s="40"/>
      <c r="I1315" s="32"/>
      <c r="J1315" s="32"/>
      <c r="K1315" s="40"/>
      <c r="L1315" s="40"/>
      <c r="M1315" s="40"/>
      <c r="N1315" s="40"/>
    </row>
    <row r="1316" spans="6:14" x14ac:dyDescent="0.2">
      <c r="F1316" s="32"/>
      <c r="G1316" s="40"/>
      <c r="H1316" s="40"/>
      <c r="I1316" s="32"/>
      <c r="J1316" s="32"/>
      <c r="K1316" s="40"/>
      <c r="L1316" s="40"/>
      <c r="M1316" s="40"/>
      <c r="N1316" s="40"/>
    </row>
    <row r="1317" spans="6:14" x14ac:dyDescent="0.2">
      <c r="F1317" s="32"/>
      <c r="G1317" s="40"/>
      <c r="H1317" s="40"/>
      <c r="I1317" s="32"/>
      <c r="J1317" s="32"/>
      <c r="K1317" s="40"/>
      <c r="L1317" s="40"/>
      <c r="M1317" s="40"/>
      <c r="N1317" s="40"/>
    </row>
    <row r="1318" spans="6:14" x14ac:dyDescent="0.2">
      <c r="F1318" s="32"/>
      <c r="G1318" s="40"/>
      <c r="H1318" s="40"/>
      <c r="I1318" s="32"/>
      <c r="J1318" s="32"/>
      <c r="K1318" s="40"/>
      <c r="L1318" s="40"/>
      <c r="M1318" s="40"/>
      <c r="N1318" s="40"/>
    </row>
    <row r="1319" spans="6:14" x14ac:dyDescent="0.2">
      <c r="F1319" s="32"/>
      <c r="G1319" s="40"/>
      <c r="H1319" s="40"/>
      <c r="I1319" s="32"/>
      <c r="J1319" s="32"/>
      <c r="K1319" s="40"/>
      <c r="L1319" s="40"/>
      <c r="M1319" s="40"/>
      <c r="N1319" s="40"/>
    </row>
    <row r="1320" spans="6:14" x14ac:dyDescent="0.2">
      <c r="F1320" s="32"/>
      <c r="G1320" s="40"/>
      <c r="H1320" s="40"/>
      <c r="I1320" s="32"/>
      <c r="J1320" s="32"/>
      <c r="K1320" s="40"/>
      <c r="L1320" s="40"/>
      <c r="M1320" s="40"/>
      <c r="N1320" s="40"/>
    </row>
    <row r="1321" spans="6:14" x14ac:dyDescent="0.2">
      <c r="F1321" s="32"/>
      <c r="G1321" s="40"/>
      <c r="H1321" s="40"/>
      <c r="I1321" s="32"/>
      <c r="J1321" s="32"/>
      <c r="K1321" s="40"/>
      <c r="L1321" s="40"/>
      <c r="M1321" s="40"/>
      <c r="N1321" s="40"/>
    </row>
    <row r="1322" spans="6:14" x14ac:dyDescent="0.2">
      <c r="F1322" s="32"/>
      <c r="G1322" s="40"/>
      <c r="H1322" s="40"/>
      <c r="I1322" s="32"/>
      <c r="J1322" s="32"/>
      <c r="K1322" s="40"/>
      <c r="L1322" s="40"/>
      <c r="M1322" s="40"/>
      <c r="N1322" s="40"/>
    </row>
    <row r="1323" spans="6:14" x14ac:dyDescent="0.2">
      <c r="F1323" s="32"/>
      <c r="G1323" s="40"/>
      <c r="H1323" s="40"/>
      <c r="I1323" s="32"/>
      <c r="J1323" s="32"/>
      <c r="K1323" s="40"/>
      <c r="L1323" s="40"/>
      <c r="M1323" s="40"/>
      <c r="N1323" s="40"/>
    </row>
    <row r="1324" spans="6:14" x14ac:dyDescent="0.2">
      <c r="F1324" s="32"/>
      <c r="G1324" s="40"/>
      <c r="H1324" s="40"/>
      <c r="I1324" s="32"/>
      <c r="J1324" s="32"/>
      <c r="K1324" s="40"/>
      <c r="L1324" s="40"/>
      <c r="M1324" s="40"/>
      <c r="N1324" s="40"/>
    </row>
    <row r="1325" spans="6:14" x14ac:dyDescent="0.2">
      <c r="F1325" s="32"/>
      <c r="G1325" s="40"/>
      <c r="H1325" s="40"/>
      <c r="I1325" s="32"/>
      <c r="J1325" s="32"/>
      <c r="K1325" s="40"/>
      <c r="L1325" s="40"/>
      <c r="M1325" s="40"/>
      <c r="N1325" s="40"/>
    </row>
    <row r="1326" spans="6:14" x14ac:dyDescent="0.2">
      <c r="F1326" s="32"/>
      <c r="G1326" s="40"/>
      <c r="H1326" s="40"/>
      <c r="I1326" s="32"/>
      <c r="J1326" s="32"/>
      <c r="K1326" s="40"/>
      <c r="L1326" s="40"/>
      <c r="M1326" s="40"/>
      <c r="N1326" s="40"/>
    </row>
    <row r="1327" spans="6:14" x14ac:dyDescent="0.2">
      <c r="F1327" s="32"/>
      <c r="G1327" s="40"/>
      <c r="H1327" s="40"/>
      <c r="I1327" s="32"/>
      <c r="J1327" s="32"/>
      <c r="K1327" s="40"/>
      <c r="L1327" s="40"/>
      <c r="M1327" s="40"/>
      <c r="N1327" s="40"/>
    </row>
    <row r="1328" spans="6:14" x14ac:dyDescent="0.2">
      <c r="F1328" s="32"/>
      <c r="G1328" s="40"/>
      <c r="H1328" s="40"/>
      <c r="I1328" s="32"/>
      <c r="J1328" s="32"/>
      <c r="K1328" s="40"/>
      <c r="L1328" s="40"/>
      <c r="M1328" s="40"/>
      <c r="N1328" s="40"/>
    </row>
    <row r="1329" spans="6:14" x14ac:dyDescent="0.2">
      <c r="F1329" s="32"/>
      <c r="G1329" s="40"/>
      <c r="H1329" s="40"/>
      <c r="I1329" s="32"/>
      <c r="J1329" s="32"/>
      <c r="K1329" s="40"/>
      <c r="L1329" s="40"/>
      <c r="M1329" s="40"/>
      <c r="N1329" s="40"/>
    </row>
    <row r="1330" spans="6:14" x14ac:dyDescent="0.2">
      <c r="F1330" s="32"/>
      <c r="G1330" s="40"/>
      <c r="H1330" s="40"/>
      <c r="I1330" s="32"/>
      <c r="J1330" s="32"/>
      <c r="K1330" s="40"/>
      <c r="L1330" s="40"/>
      <c r="M1330" s="40"/>
      <c r="N1330" s="40"/>
    </row>
    <row r="1331" spans="6:14" x14ac:dyDescent="0.2">
      <c r="F1331" s="32"/>
      <c r="G1331" s="40"/>
      <c r="H1331" s="40"/>
      <c r="I1331" s="32"/>
      <c r="J1331" s="32"/>
      <c r="K1331" s="40"/>
      <c r="L1331" s="40"/>
      <c r="M1331" s="40"/>
      <c r="N1331" s="40"/>
    </row>
    <row r="1332" spans="6:14" x14ac:dyDescent="0.2">
      <c r="F1332" s="32"/>
      <c r="G1332" s="40"/>
      <c r="H1332" s="40"/>
      <c r="I1332" s="32"/>
      <c r="J1332" s="32"/>
      <c r="K1332" s="40"/>
      <c r="L1332" s="40"/>
      <c r="M1332" s="40"/>
      <c r="N1332" s="40"/>
    </row>
    <row r="1333" spans="6:14" x14ac:dyDescent="0.2">
      <c r="F1333" s="32"/>
      <c r="G1333" s="40"/>
      <c r="H1333" s="40"/>
      <c r="I1333" s="32"/>
      <c r="J1333" s="32"/>
      <c r="K1333" s="40"/>
      <c r="L1333" s="40"/>
      <c r="M1333" s="40"/>
      <c r="N1333" s="40"/>
    </row>
    <row r="1334" spans="6:14" x14ac:dyDescent="0.2">
      <c r="F1334" s="32"/>
      <c r="G1334" s="40"/>
      <c r="H1334" s="40"/>
      <c r="I1334" s="32"/>
      <c r="J1334" s="32"/>
      <c r="K1334" s="40"/>
      <c r="L1334" s="40"/>
      <c r="M1334" s="40"/>
      <c r="N1334" s="40"/>
    </row>
    <row r="1335" spans="6:14" x14ac:dyDescent="0.2">
      <c r="F1335" s="32"/>
      <c r="G1335" s="40"/>
      <c r="H1335" s="40"/>
      <c r="I1335" s="32"/>
      <c r="J1335" s="32"/>
      <c r="K1335" s="40"/>
      <c r="L1335" s="40"/>
      <c r="M1335" s="40"/>
      <c r="N1335" s="40"/>
    </row>
    <row r="1336" spans="6:14" x14ac:dyDescent="0.2">
      <c r="F1336" s="32"/>
      <c r="G1336" s="40"/>
      <c r="H1336" s="40"/>
      <c r="I1336" s="32"/>
      <c r="J1336" s="32"/>
      <c r="K1336" s="40"/>
      <c r="L1336" s="40"/>
      <c r="M1336" s="40"/>
      <c r="N1336" s="40"/>
    </row>
    <row r="1337" spans="6:14" x14ac:dyDescent="0.2">
      <c r="F1337" s="32"/>
      <c r="G1337" s="40"/>
      <c r="H1337" s="40"/>
      <c r="I1337" s="32"/>
      <c r="J1337" s="32"/>
      <c r="K1337" s="40"/>
      <c r="L1337" s="40"/>
      <c r="M1337" s="40"/>
      <c r="N1337" s="40"/>
    </row>
    <row r="1338" spans="6:14" x14ac:dyDescent="0.2">
      <c r="F1338" s="32"/>
      <c r="G1338" s="40"/>
      <c r="H1338" s="40"/>
      <c r="I1338" s="32"/>
      <c r="J1338" s="32"/>
      <c r="K1338" s="40"/>
      <c r="L1338" s="40"/>
      <c r="M1338" s="40"/>
      <c r="N1338" s="40"/>
    </row>
    <row r="1339" spans="6:14" x14ac:dyDescent="0.2">
      <c r="F1339" s="32"/>
      <c r="G1339" s="40"/>
      <c r="H1339" s="40"/>
      <c r="I1339" s="32"/>
      <c r="J1339" s="32"/>
      <c r="K1339" s="40"/>
      <c r="L1339" s="40"/>
      <c r="M1339" s="40"/>
      <c r="N1339" s="40"/>
    </row>
    <row r="1340" spans="6:14" x14ac:dyDescent="0.2">
      <c r="F1340" s="32"/>
      <c r="G1340" s="40"/>
      <c r="H1340" s="40"/>
      <c r="I1340" s="32"/>
      <c r="J1340" s="32"/>
      <c r="K1340" s="40"/>
      <c r="L1340" s="40"/>
      <c r="M1340" s="40"/>
      <c r="N1340" s="40"/>
    </row>
    <row r="1341" spans="6:14" x14ac:dyDescent="0.2">
      <c r="F1341" s="32"/>
      <c r="G1341" s="40"/>
      <c r="H1341" s="40"/>
      <c r="I1341" s="32"/>
      <c r="J1341" s="32"/>
      <c r="K1341" s="40"/>
      <c r="L1341" s="40"/>
      <c r="M1341" s="40"/>
      <c r="N1341" s="40"/>
    </row>
    <row r="1342" spans="6:14" x14ac:dyDescent="0.2">
      <c r="F1342" s="32"/>
      <c r="G1342" s="40"/>
      <c r="H1342" s="40"/>
      <c r="I1342" s="32"/>
      <c r="J1342" s="32"/>
      <c r="K1342" s="40"/>
      <c r="L1342" s="40"/>
      <c r="M1342" s="40"/>
      <c r="N1342" s="40"/>
    </row>
    <row r="1343" spans="6:14" x14ac:dyDescent="0.2">
      <c r="F1343" s="32"/>
      <c r="G1343" s="40"/>
      <c r="H1343" s="40"/>
      <c r="I1343" s="32"/>
      <c r="J1343" s="32"/>
      <c r="K1343" s="40"/>
      <c r="L1343" s="40"/>
      <c r="M1343" s="40"/>
      <c r="N1343" s="40"/>
    </row>
    <row r="1344" spans="6:14" x14ac:dyDescent="0.2">
      <c r="F1344" s="32"/>
      <c r="G1344" s="40"/>
      <c r="H1344" s="40"/>
      <c r="I1344" s="32"/>
      <c r="J1344" s="32"/>
      <c r="K1344" s="40"/>
      <c r="L1344" s="40"/>
      <c r="M1344" s="40"/>
      <c r="N1344" s="40"/>
    </row>
    <row r="1345" spans="1:14" x14ac:dyDescent="0.2">
      <c r="F1345" s="32"/>
      <c r="G1345" s="40"/>
      <c r="H1345" s="40"/>
      <c r="I1345" s="32"/>
      <c r="J1345" s="32"/>
      <c r="K1345" s="40"/>
      <c r="L1345" s="40"/>
      <c r="M1345" s="40"/>
      <c r="N1345" s="40"/>
    </row>
    <row r="1346" spans="1:14" x14ac:dyDescent="0.2">
      <c r="F1346" s="32"/>
      <c r="G1346" s="40"/>
      <c r="H1346" s="40"/>
      <c r="I1346" s="32"/>
      <c r="J1346" s="32"/>
      <c r="K1346" s="40"/>
      <c r="L1346" s="40"/>
      <c r="M1346" s="40"/>
      <c r="N1346" s="40"/>
    </row>
    <row r="1347" spans="1:14" x14ac:dyDescent="0.2">
      <c r="F1347" s="32"/>
      <c r="G1347" s="40"/>
      <c r="H1347" s="40"/>
      <c r="I1347" s="32"/>
      <c r="J1347" s="32"/>
      <c r="K1347" s="40"/>
      <c r="L1347" s="40"/>
      <c r="M1347" s="40"/>
      <c r="N1347" s="40"/>
    </row>
    <row r="1348" spans="1:14" x14ac:dyDescent="0.2">
      <c r="F1348" s="32"/>
      <c r="G1348" s="40"/>
      <c r="H1348" s="40"/>
      <c r="I1348" s="32"/>
      <c r="J1348" s="32"/>
      <c r="K1348" s="40"/>
      <c r="L1348" s="40"/>
      <c r="M1348" s="40"/>
      <c r="N1348" s="40"/>
    </row>
    <row r="1349" spans="1:14" x14ac:dyDescent="0.2">
      <c r="F1349" s="32"/>
      <c r="G1349" s="40"/>
      <c r="H1349" s="40"/>
      <c r="I1349" s="32"/>
      <c r="J1349" s="32"/>
      <c r="K1349" s="40"/>
      <c r="L1349" s="40"/>
      <c r="M1349" s="40"/>
      <c r="N1349" s="40"/>
    </row>
    <row r="1350" spans="1:14" x14ac:dyDescent="0.2">
      <c r="F1350" s="32"/>
      <c r="G1350" s="40"/>
      <c r="H1350" s="40"/>
      <c r="I1350" s="32"/>
      <c r="J1350" s="32"/>
      <c r="K1350" s="40"/>
      <c r="L1350" s="40"/>
      <c r="M1350" s="40"/>
      <c r="N1350" s="40"/>
    </row>
    <row r="1351" spans="1:14" x14ac:dyDescent="0.2">
      <c r="F1351" s="32"/>
      <c r="G1351" s="40"/>
      <c r="H1351" s="40"/>
      <c r="I1351" s="32"/>
      <c r="J1351" s="32"/>
      <c r="K1351" s="40"/>
      <c r="L1351" s="40"/>
      <c r="M1351" s="40"/>
      <c r="N1351" s="40"/>
    </row>
    <row r="1352" spans="1:14" x14ac:dyDescent="0.2">
      <c r="F1352" s="32"/>
      <c r="G1352" s="40"/>
      <c r="H1352" s="40"/>
      <c r="I1352" s="32"/>
      <c r="J1352" s="32"/>
      <c r="K1352" s="40"/>
      <c r="L1352" s="40"/>
      <c r="M1352" s="40"/>
      <c r="N1352" s="40"/>
    </row>
    <row r="1353" spans="1:14" x14ac:dyDescent="0.2">
      <c r="F1353" s="32"/>
      <c r="G1353" s="40"/>
      <c r="H1353" s="40"/>
      <c r="I1353" s="32"/>
      <c r="J1353" s="32"/>
      <c r="K1353" s="40"/>
      <c r="L1353" s="40"/>
      <c r="M1353" s="40"/>
      <c r="N1353" s="40"/>
    </row>
    <row r="1354" spans="1:14" x14ac:dyDescent="0.2">
      <c r="F1354" s="32"/>
      <c r="G1354" s="40"/>
      <c r="H1354" s="40"/>
      <c r="I1354" s="32"/>
      <c r="J1354" s="32"/>
      <c r="K1354" s="40"/>
      <c r="L1354" s="40"/>
      <c r="M1354" s="40"/>
      <c r="N1354" s="40"/>
    </row>
    <row r="1355" spans="1:14" x14ac:dyDescent="0.2">
      <c r="A1355" s="4"/>
      <c r="B1355" s="4"/>
      <c r="C1355" s="4"/>
      <c r="D1355" s="4"/>
      <c r="E1355" s="4"/>
      <c r="F1355" s="32"/>
      <c r="G1355" s="40"/>
      <c r="H1355" s="40"/>
      <c r="I1355" s="32"/>
      <c r="J1355" s="32"/>
      <c r="K1355" s="40"/>
      <c r="L1355" s="40"/>
      <c r="M1355" s="40"/>
      <c r="N1355" s="40"/>
    </row>
    <row r="1356" spans="1:14" x14ac:dyDescent="0.2">
      <c r="A1356" s="4"/>
      <c r="B1356" s="4"/>
      <c r="C1356" s="4"/>
      <c r="D1356" s="4"/>
      <c r="E1356" s="4"/>
      <c r="F1356" s="32"/>
      <c r="G1356" s="40"/>
      <c r="H1356" s="40"/>
      <c r="I1356" s="32"/>
      <c r="J1356" s="32"/>
      <c r="K1356" s="40"/>
      <c r="L1356" s="40"/>
      <c r="M1356" s="40"/>
      <c r="N1356" s="40"/>
    </row>
    <row r="1357" spans="1:14" x14ac:dyDescent="0.2">
      <c r="A1357" s="4"/>
      <c r="B1357" s="4"/>
      <c r="C1357" s="4"/>
      <c r="D1357" s="4"/>
      <c r="E1357" s="4"/>
      <c r="F1357" s="32"/>
      <c r="G1357" s="40"/>
      <c r="H1357" s="40"/>
      <c r="I1357" s="32"/>
      <c r="J1357" s="32"/>
      <c r="K1357" s="40"/>
      <c r="L1357" s="40"/>
      <c r="M1357" s="4"/>
      <c r="N1357" s="4"/>
    </row>
    <row r="1358" spans="1:14" x14ac:dyDescent="0.2">
      <c r="A1358" s="4"/>
      <c r="B1358" s="4"/>
      <c r="C1358" s="4"/>
      <c r="D1358" s="4"/>
      <c r="E1358" s="4"/>
      <c r="F1358" s="4"/>
      <c r="G1358" s="4"/>
      <c r="H1358" s="4"/>
      <c r="I1358" s="4"/>
      <c r="J1358" s="4"/>
      <c r="K1358" s="4"/>
      <c r="L1358" s="4"/>
    </row>
  </sheetData>
  <autoFilter ref="A13:L147"/>
  <mergeCells count="12">
    <mergeCell ref="A162:K162"/>
    <mergeCell ref="A163:K163"/>
    <mergeCell ref="A155:L155"/>
    <mergeCell ref="A6:L6"/>
    <mergeCell ref="E12:L12"/>
    <mergeCell ref="A153:L153"/>
    <mergeCell ref="C8:D8"/>
    <mergeCell ref="A157:L157"/>
    <mergeCell ref="A151:L151"/>
    <mergeCell ref="A161:L161"/>
    <mergeCell ref="A158:L158"/>
    <mergeCell ref="A160:L160"/>
  </mergeCells>
  <dataValidations count="2">
    <dataValidation type="list" allowBlank="1" showInputMessage="1" showErrorMessage="1" sqref="D10">
      <formula1>$X$11:$X$13</formula1>
    </dataValidation>
    <dataValidation type="list" allowBlank="1" showInputMessage="1" showErrorMessage="1" sqref="D9">
      <formula1>$X$6:$X$8</formula1>
    </dataValidation>
  </dataValidations>
  <hyperlinks>
    <hyperlink ref="A154" r:id="rId1"/>
  </hyperlinks>
  <pageMargins left="0.70866141732283472" right="0.70866141732283472" top="0.74803149606299213" bottom="0.74803149606299213" header="0.31496062992125984" footer="0.31496062992125984"/>
  <pageSetup paperSize="9" scale="47"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341"/>
  <sheetViews>
    <sheetView zoomScaleNormal="100" workbookViewId="0">
      <pane xSplit="5" ySplit="13" topLeftCell="F14" activePane="bottomRight" state="frozen"/>
      <selection pane="topRight" activeCell="G1" sqref="G1"/>
      <selection pane="bottomLeft" activeCell="A14" sqref="A14"/>
      <selection pane="bottomRight"/>
    </sheetView>
  </sheetViews>
  <sheetFormatPr defaultColWidth="9.140625" defaultRowHeight="12" x14ac:dyDescent="0.2"/>
  <cols>
    <col min="1" max="1" width="10.85546875" style="5" customWidth="1"/>
    <col min="2" max="2" width="9" style="5" customWidth="1"/>
    <col min="3" max="3" width="9" style="5" bestFit="1" customWidth="1"/>
    <col min="4" max="4" width="22" style="5" bestFit="1" customWidth="1"/>
    <col min="5" max="5" width="44.42578125" style="5" bestFit="1" customWidth="1"/>
    <col min="6" max="6" width="12.5703125" style="5" customWidth="1"/>
    <col min="7" max="9" width="12.42578125" style="5" customWidth="1"/>
    <col min="10" max="11" width="12.28515625" style="5" customWidth="1"/>
    <col min="12" max="12" width="13.28515625" style="5" customWidth="1"/>
    <col min="13" max="13" width="11" style="5" customWidth="1"/>
    <col min="14" max="14" width="11.5703125" style="5" customWidth="1"/>
    <col min="15" max="18" width="12.42578125" style="5" customWidth="1"/>
    <col min="19" max="19" width="12.28515625" style="5" customWidth="1"/>
    <col min="20" max="20" width="13.7109375" style="5" customWidth="1"/>
    <col min="21" max="21" width="11" style="5" customWidth="1"/>
    <col min="22" max="22" width="11.5703125" style="5" customWidth="1"/>
    <col min="23" max="26" width="12.42578125" style="5" customWidth="1"/>
    <col min="27" max="27" width="12.28515625" style="5" customWidth="1"/>
    <col min="28" max="28" width="12.85546875" style="5" customWidth="1"/>
    <col min="29" max="29" width="11" style="5" customWidth="1"/>
    <col min="30" max="36" width="9.140625" style="29"/>
    <col min="37" max="38" width="0" style="29" hidden="1" customWidth="1"/>
    <col min="39" max="90" width="9.140625" style="29"/>
    <col min="91" max="16384" width="9.140625" style="5"/>
  </cols>
  <sheetData>
    <row r="1" spans="1:91" ht="14.25" x14ac:dyDescent="0.2">
      <c r="A1" s="122" t="s">
        <v>485</v>
      </c>
    </row>
    <row r="2" spans="1:91" ht="14.25" customHeight="1" x14ac:dyDescent="0.2">
      <c r="A2" s="123" t="s">
        <v>316</v>
      </c>
      <c r="G2" s="5" t="s">
        <v>21</v>
      </c>
    </row>
    <row r="3" spans="1:91" ht="14.25" customHeight="1" x14ac:dyDescent="0.2">
      <c r="A3" s="124" t="s">
        <v>551</v>
      </c>
    </row>
    <row r="4" spans="1:91" ht="14.25" customHeight="1" x14ac:dyDescent="0.2">
      <c r="A4" s="124" t="s">
        <v>470</v>
      </c>
      <c r="G4" s="5" t="s">
        <v>21</v>
      </c>
      <c r="AB4" s="5" t="s">
        <v>21</v>
      </c>
    </row>
    <row r="6" spans="1:91" ht="24.75" customHeight="1" x14ac:dyDescent="0.2">
      <c r="A6" s="173" t="s">
        <v>534</v>
      </c>
      <c r="B6" s="173"/>
      <c r="C6" s="173"/>
      <c r="D6" s="173"/>
      <c r="E6" s="173"/>
      <c r="F6" s="173"/>
      <c r="G6" s="173"/>
      <c r="H6" s="173"/>
      <c r="I6" s="173"/>
      <c r="J6" s="173"/>
      <c r="K6" s="173"/>
      <c r="L6" s="173"/>
    </row>
    <row r="7" spans="1:91" ht="12.75" thickBot="1" x14ac:dyDescent="0.25">
      <c r="A7" s="116"/>
      <c r="B7" s="116"/>
      <c r="C7" s="116"/>
      <c r="D7" s="116"/>
      <c r="E7" s="116"/>
      <c r="F7" s="116"/>
      <c r="G7" s="116"/>
      <c r="H7" s="116"/>
      <c r="I7" s="116"/>
      <c r="J7" s="116"/>
      <c r="K7" s="116"/>
      <c r="L7" s="116"/>
    </row>
    <row r="8" spans="1:91" ht="25.5" customHeight="1" thickBot="1" x14ac:dyDescent="0.25">
      <c r="A8" s="176" t="s">
        <v>471</v>
      </c>
      <c r="B8" s="179"/>
      <c r="C8" s="179"/>
      <c r="D8" s="177"/>
      <c r="E8" s="5" t="s">
        <v>21</v>
      </c>
      <c r="J8" s="5" t="s">
        <v>21</v>
      </c>
      <c r="AK8" s="29" t="s">
        <v>0</v>
      </c>
      <c r="AL8" s="5"/>
    </row>
    <row r="9" spans="1:91" ht="15.75" customHeight="1" thickBot="1" x14ac:dyDescent="0.25">
      <c r="A9" s="41" t="s">
        <v>472</v>
      </c>
      <c r="B9" s="180" t="s">
        <v>0</v>
      </c>
      <c r="C9" s="180"/>
      <c r="D9" s="181"/>
      <c r="E9" s="5" t="s">
        <v>21</v>
      </c>
      <c r="F9" s="5" t="s">
        <v>21</v>
      </c>
      <c r="U9" s="5" t="s">
        <v>21</v>
      </c>
      <c r="AF9" s="29" t="s">
        <v>21</v>
      </c>
      <c r="AK9" s="29" t="s">
        <v>1</v>
      </c>
    </row>
    <row r="10" spans="1:91" x14ac:dyDescent="0.2">
      <c r="AK10" s="29" t="s">
        <v>3</v>
      </c>
    </row>
    <row r="11" spans="1:91" x14ac:dyDescent="0.2">
      <c r="A11" s="42"/>
      <c r="B11" s="42"/>
      <c r="C11" s="42"/>
      <c r="D11" s="29"/>
      <c r="E11" s="29"/>
      <c r="F11" s="43">
        <v>3</v>
      </c>
      <c r="G11" s="43">
        <v>4</v>
      </c>
      <c r="H11" s="43">
        <v>5</v>
      </c>
      <c r="I11" s="43"/>
      <c r="J11" s="43">
        <v>6</v>
      </c>
      <c r="K11" s="43"/>
      <c r="L11" s="43">
        <v>10</v>
      </c>
      <c r="M11" s="43">
        <v>15</v>
      </c>
      <c r="N11" s="43">
        <v>16</v>
      </c>
      <c r="O11" s="43">
        <v>17</v>
      </c>
      <c r="P11" s="43">
        <v>18</v>
      </c>
      <c r="Q11" s="43"/>
      <c r="R11" s="43"/>
      <c r="S11" s="43">
        <v>19</v>
      </c>
      <c r="T11" s="43">
        <v>23</v>
      </c>
      <c r="U11" s="43">
        <v>28</v>
      </c>
      <c r="V11" s="43">
        <v>29</v>
      </c>
      <c r="W11" s="43">
        <v>30</v>
      </c>
      <c r="X11" s="43">
        <v>31</v>
      </c>
      <c r="Y11" s="43"/>
      <c r="Z11" s="43"/>
      <c r="AA11" s="43">
        <v>32</v>
      </c>
      <c r="AB11" s="43">
        <v>36</v>
      </c>
      <c r="AC11" s="43">
        <v>41</v>
      </c>
      <c r="CM11" s="29"/>
    </row>
    <row r="12" spans="1:91" s="44" customFormat="1" x14ac:dyDescent="0.2">
      <c r="A12" s="158"/>
      <c r="B12" s="59"/>
      <c r="C12" s="59"/>
      <c r="D12" s="59"/>
      <c r="E12" s="161"/>
      <c r="F12" s="178" t="s">
        <v>284</v>
      </c>
      <c r="G12" s="174"/>
      <c r="H12" s="174"/>
      <c r="I12" s="174"/>
      <c r="J12" s="174"/>
      <c r="K12" s="174"/>
      <c r="L12" s="174"/>
      <c r="M12" s="175"/>
      <c r="N12" s="174" t="s">
        <v>285</v>
      </c>
      <c r="O12" s="174"/>
      <c r="P12" s="174"/>
      <c r="Q12" s="174"/>
      <c r="R12" s="174"/>
      <c r="S12" s="174"/>
      <c r="T12" s="174"/>
      <c r="U12" s="174"/>
      <c r="V12" s="178" t="s">
        <v>286</v>
      </c>
      <c r="W12" s="174"/>
      <c r="X12" s="174"/>
      <c r="Y12" s="174"/>
      <c r="Z12" s="174"/>
      <c r="AA12" s="174"/>
      <c r="AB12" s="174"/>
      <c r="AC12" s="175"/>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row>
    <row r="13" spans="1:91" ht="61.5" x14ac:dyDescent="0.2">
      <c r="A13" s="149" t="s">
        <v>287</v>
      </c>
      <c r="B13" s="21" t="s">
        <v>6</v>
      </c>
      <c r="C13" s="21" t="s">
        <v>7</v>
      </c>
      <c r="D13" s="21" t="s">
        <v>8</v>
      </c>
      <c r="E13" s="84" t="s">
        <v>308</v>
      </c>
      <c r="F13" s="86" t="s">
        <v>504</v>
      </c>
      <c r="G13" s="22" t="s">
        <v>505</v>
      </c>
      <c r="H13" s="21" t="s">
        <v>529</v>
      </c>
      <c r="I13" s="22" t="s">
        <v>506</v>
      </c>
      <c r="J13" s="22" t="s">
        <v>507</v>
      </c>
      <c r="K13" s="22" t="s">
        <v>508</v>
      </c>
      <c r="L13" s="60" t="s">
        <v>509</v>
      </c>
      <c r="M13" s="64" t="s">
        <v>510</v>
      </c>
      <c r="N13" s="22" t="s">
        <v>504</v>
      </c>
      <c r="O13" s="22" t="s">
        <v>505</v>
      </c>
      <c r="P13" s="21" t="s">
        <v>529</v>
      </c>
      <c r="Q13" s="22" t="s">
        <v>506</v>
      </c>
      <c r="R13" s="22" t="s">
        <v>507</v>
      </c>
      <c r="S13" s="22" t="s">
        <v>508</v>
      </c>
      <c r="T13" s="60" t="s">
        <v>509</v>
      </c>
      <c r="U13" s="64" t="s">
        <v>510</v>
      </c>
      <c r="V13" s="22" t="s">
        <v>504</v>
      </c>
      <c r="W13" s="22" t="s">
        <v>505</v>
      </c>
      <c r="X13" s="21" t="s">
        <v>529</v>
      </c>
      <c r="Y13" s="22" t="s">
        <v>506</v>
      </c>
      <c r="Z13" s="22" t="s">
        <v>507</v>
      </c>
      <c r="AA13" s="22" t="s">
        <v>508</v>
      </c>
      <c r="AB13" s="60" t="s">
        <v>509</v>
      </c>
      <c r="AC13" s="64" t="s">
        <v>510</v>
      </c>
      <c r="CM13" s="29"/>
    </row>
    <row r="14" spans="1:91" ht="14.25" customHeight="1" x14ac:dyDescent="0.2">
      <c r="A14" s="159" t="s">
        <v>288</v>
      </c>
      <c r="B14" s="65" t="s">
        <v>10</v>
      </c>
      <c r="C14" s="66">
        <v>10000291</v>
      </c>
      <c r="D14" s="66" t="s">
        <v>488</v>
      </c>
      <c r="E14" s="162" t="s">
        <v>12</v>
      </c>
      <c r="F14" s="160">
        <f>IF($B$9="Female",'No Self Assessment feeder'!F3,IF($B$9="Male",'No Self Assessment feeder'!AL3,IF($B$9="All",'No Self Assessment feeder'!BR3)))</f>
        <v>2055</v>
      </c>
      <c r="G14" s="132">
        <f>IF($B$9="Female",'No Self Assessment feeder'!G3,IF($B$9="Male",'No Self Assessment feeder'!AM3,IF($B$9="All",'No Self Assessment feeder'!BS3)))</f>
        <v>6.6</v>
      </c>
      <c r="H14" s="133">
        <f>IF($B$9="Female",'No Self Assessment feeder'!H3,IF($B$9="Male",'No Self Assessment feeder'!AN3,IF($B$9="All",'No Self Assessment feeder'!BT3)))</f>
        <v>1920</v>
      </c>
      <c r="I14" s="132">
        <f>IF($B$9="Female",'No Self Assessment feeder'!I3,IF($B$9="Male",'No Self Assessment feeder'!AO3,IF($B$9="All",'No Self Assessment feeder'!BU3)))</f>
        <v>8.8000000000000007</v>
      </c>
      <c r="J14" s="132">
        <f>IF($B$9="Female",'No Self Assessment feeder'!J3,IF($B$9="Male",'No Self Assessment feeder'!AP3,IF($B$9="All",'No Self Assessment feeder'!BV3)))</f>
        <v>9.6999999999999993</v>
      </c>
      <c r="K14" s="132">
        <f>IF($B$9="Female",'No Self Assessment feeder'!K3,IF($B$9="Male",'No Self Assessment feeder'!AQ3,IF($B$9="All",'No Self Assessment feeder'!BW3)))</f>
        <v>59.6</v>
      </c>
      <c r="L14" s="132">
        <f>IF($B$9="Female",'No Self Assessment feeder'!L3,IF($B$9="Male",'No Self Assessment feeder'!AR3,IF($B$9="All",'No Self Assessment feeder'!BX3)))</f>
        <v>74</v>
      </c>
      <c r="M14" s="134">
        <f>IF($B$9="Female",'No Self Assessment feeder'!M3,IF($B$9="Male",'No Self Assessment feeder'!AS3,IF($B$9="All",'No Self Assessment feeder'!BY3)))</f>
        <v>81.5</v>
      </c>
      <c r="N14" s="131">
        <f>IF($B$9="Female",'No Self Assessment feeder'!N3,IF($B$9="Male",'No Self Assessment feeder'!AT3,IF($B$9="All",'No Self Assessment feeder'!BZ3)))</f>
        <v>2055</v>
      </c>
      <c r="O14" s="132">
        <f>IF($B$9="Female",'No Self Assessment feeder'!O3,IF($B$9="Male",'No Self Assessment feeder'!AU3,IF($B$9="All",'No Self Assessment feeder'!CA3)))</f>
        <v>7.4</v>
      </c>
      <c r="P14" s="133">
        <f>IF($B$9="Female",'No Self Assessment feeder'!P3,IF($B$9="Male",'No Self Assessment feeder'!AV3,IF($B$9="All",'No Self Assessment feeder'!CB3)))</f>
        <v>1900</v>
      </c>
      <c r="Q14" s="132">
        <f>IF($B$9="Female",'No Self Assessment feeder'!Q3,IF($B$9="Male",'No Self Assessment feeder'!AW3,IF($B$9="All",'No Self Assessment feeder'!CC3)))</f>
        <v>11.8</v>
      </c>
      <c r="R14" s="132">
        <f>IF($B$9="Female",'No Self Assessment feeder'!R3,IF($B$9="Male",'No Self Assessment feeder'!AX3,IF($B$9="All",'No Self Assessment feeder'!CD3)))</f>
        <v>7.5</v>
      </c>
      <c r="S14" s="132">
        <f>IF($B$9="Female",'No Self Assessment feeder'!S3,IF($B$9="Male",'No Self Assessment feeder'!AY3,IF($B$9="All",'No Self Assessment feeder'!CE3)))</f>
        <v>63.9</v>
      </c>
      <c r="T14" s="132">
        <f>IF($B$9="Female",'No Self Assessment feeder'!T3,IF($B$9="Male",'No Self Assessment feeder'!AZ3,IF($B$9="All",'No Self Assessment feeder'!CF3)))</f>
        <v>75.7</v>
      </c>
      <c r="U14" s="134">
        <f>IF($B$9="Female",'No Self Assessment feeder'!U3,IF($B$9="Male",'No Self Assessment feeder'!BA3,IF($B$9="All",'No Self Assessment feeder'!CG3)))</f>
        <v>80.7</v>
      </c>
      <c r="V14" s="131">
        <f>IF($B$9="Female",'No Self Assessment feeder'!V3,IF($B$9="Male",'No Self Assessment feeder'!BB3,IF($B$9="All",'No Self Assessment feeder'!CH3)))</f>
        <v>2055</v>
      </c>
      <c r="W14" s="132">
        <f>IF($B$9="Female",'No Self Assessment feeder'!W3,IF($B$9="Male",'No Self Assessment feeder'!BC3,IF($B$9="All",'No Self Assessment feeder'!CI3)))</f>
        <v>7.7</v>
      </c>
      <c r="X14" s="133">
        <f>IF($B$9="Female",'No Self Assessment feeder'!X3,IF($B$9="Male",'No Self Assessment feeder'!BD3,IF($B$9="All",'No Self Assessment feeder'!CJ3)))</f>
        <v>1895</v>
      </c>
      <c r="Y14" s="132">
        <f>IF($B$9="Female",'No Self Assessment feeder'!Y3,IF($B$9="Male",'No Self Assessment feeder'!BE3,IF($B$9="All",'No Self Assessment feeder'!CK3)))</f>
        <v>13.5</v>
      </c>
      <c r="Z14" s="132">
        <f>IF($B$9="Female",'No Self Assessment feeder'!Z3,IF($B$9="Male",'No Self Assessment feeder'!BF3,IF($B$9="All",'No Self Assessment feeder'!CL3)))</f>
        <v>7</v>
      </c>
      <c r="AA14" s="132">
        <f>IF($B$9="Female",'No Self Assessment feeder'!AA3,IF($B$9="Male",'No Self Assessment feeder'!BG3,IF($B$9="All",'No Self Assessment feeder'!CM3)))</f>
        <v>68.599999999999994</v>
      </c>
      <c r="AB14" s="132">
        <f>IF($B$9="Female",'No Self Assessment feeder'!AB3,IF($B$9="Male",'No Self Assessment feeder'!BH3,IF($B$9="All",'No Self Assessment feeder'!CN3)))</f>
        <v>76.8</v>
      </c>
      <c r="AC14" s="134">
        <f>IF($B$9="Female",'No Self Assessment feeder'!AC3,IF($B$9="Male",'No Self Assessment feeder'!BI3,IF($B$9="All",'No Self Assessment feeder'!CO3)))</f>
        <v>79.599999999999994</v>
      </c>
      <c r="CM14" s="29"/>
    </row>
    <row r="15" spans="1:91" ht="14.25" customHeight="1" x14ac:dyDescent="0.2">
      <c r="A15" s="159" t="s">
        <v>288</v>
      </c>
      <c r="B15" s="65" t="s">
        <v>15</v>
      </c>
      <c r="C15" s="66">
        <v>10007759</v>
      </c>
      <c r="D15" s="66" t="s">
        <v>489</v>
      </c>
      <c r="E15" s="162" t="s">
        <v>17</v>
      </c>
      <c r="F15" s="142">
        <f>IF($B$9="Female",'No Self Assessment feeder'!F4,IF($B$9="Male",'No Self Assessment feeder'!AL4,IF($B$9="All",'No Self Assessment feeder'!BR4)))</f>
        <v>1180</v>
      </c>
      <c r="G15" s="120">
        <f>IF($B$9="Female",'No Self Assessment feeder'!G4,IF($B$9="Male",'No Self Assessment feeder'!AM4,IF($B$9="All",'No Self Assessment feeder'!BS4)))</f>
        <v>5.2</v>
      </c>
      <c r="H15" s="79">
        <f>IF($B$9="Female",'No Self Assessment feeder'!H4,IF($B$9="Male",'No Self Assessment feeder'!AN4,IF($B$9="All",'No Self Assessment feeder'!BT4)))</f>
        <v>1120</v>
      </c>
      <c r="I15" s="120">
        <f>IF($B$9="Female",'No Self Assessment feeder'!I4,IF($B$9="Male",'No Self Assessment feeder'!AO4,IF($B$9="All",'No Self Assessment feeder'!BU4)))</f>
        <v>6.2</v>
      </c>
      <c r="J15" s="120">
        <f>IF($B$9="Female",'No Self Assessment feeder'!J4,IF($B$9="Male",'No Self Assessment feeder'!AP4,IF($B$9="All",'No Self Assessment feeder'!BV4)))</f>
        <v>10.6</v>
      </c>
      <c r="K15" s="120">
        <f>IF($B$9="Female",'No Self Assessment feeder'!K4,IF($B$9="Male",'No Self Assessment feeder'!AQ4,IF($B$9="All",'No Self Assessment feeder'!BW4)))</f>
        <v>61.9</v>
      </c>
      <c r="L15" s="120">
        <f>IF($B$9="Female",'No Self Assessment feeder'!L4,IF($B$9="Male",'No Self Assessment feeder'!AR4,IF($B$9="All",'No Self Assessment feeder'!BX4)))</f>
        <v>76.3</v>
      </c>
      <c r="M15" s="127">
        <f>IF($B$9="Female",'No Self Assessment feeder'!M4,IF($B$9="Male",'No Self Assessment feeder'!AS4,IF($B$9="All",'No Self Assessment feeder'!BY4)))</f>
        <v>83.2</v>
      </c>
      <c r="N15" s="81">
        <f>IF($B$9="Female",'No Self Assessment feeder'!N4,IF($B$9="Male",'No Self Assessment feeder'!AT4,IF($B$9="All",'No Self Assessment feeder'!BZ4)))</f>
        <v>1180</v>
      </c>
      <c r="O15" s="120">
        <f>IF($B$9="Female",'No Self Assessment feeder'!O4,IF($B$9="Male",'No Self Assessment feeder'!AU4,IF($B$9="All",'No Self Assessment feeder'!CA4)))</f>
        <v>5.2</v>
      </c>
      <c r="P15" s="79">
        <f>IF($B$9="Female",'No Self Assessment feeder'!P4,IF($B$9="Male",'No Self Assessment feeder'!AV4,IF($B$9="All",'No Self Assessment feeder'!CB4)))</f>
        <v>1120</v>
      </c>
      <c r="Q15" s="120">
        <f>IF($B$9="Female",'No Self Assessment feeder'!Q4,IF($B$9="Male",'No Self Assessment feeder'!AW4,IF($B$9="All",'No Self Assessment feeder'!CC4)))</f>
        <v>11.1</v>
      </c>
      <c r="R15" s="120">
        <f>IF($B$9="Female",'No Self Assessment feeder'!R4,IF($B$9="Male",'No Self Assessment feeder'!AX4,IF($B$9="All",'No Self Assessment feeder'!CD4)))</f>
        <v>5.5</v>
      </c>
      <c r="S15" s="120">
        <f>IF($B$9="Female",'No Self Assessment feeder'!S4,IF($B$9="Male",'No Self Assessment feeder'!AY4,IF($B$9="All",'No Self Assessment feeder'!CE4)))</f>
        <v>63.9</v>
      </c>
      <c r="T15" s="120">
        <f>IF($B$9="Female",'No Self Assessment feeder'!T4,IF($B$9="Male",'No Self Assessment feeder'!AZ4,IF($B$9="All",'No Self Assessment feeder'!CF4)))</f>
        <v>78.5</v>
      </c>
      <c r="U15" s="127">
        <f>IF($B$9="Female",'No Self Assessment feeder'!U4,IF($B$9="Male",'No Self Assessment feeder'!BA4,IF($B$9="All",'No Self Assessment feeder'!CG4)))</f>
        <v>83.4</v>
      </c>
      <c r="V15" s="81">
        <f>IF($B$9="Female",'No Self Assessment feeder'!V4,IF($B$9="Male",'No Self Assessment feeder'!BB4,IF($B$9="All",'No Self Assessment feeder'!CH4)))</f>
        <v>1180</v>
      </c>
      <c r="W15" s="120">
        <f>IF($B$9="Female",'No Self Assessment feeder'!W4,IF($B$9="Male",'No Self Assessment feeder'!BC4,IF($B$9="All",'No Self Assessment feeder'!CI4)))</f>
        <v>5.4</v>
      </c>
      <c r="X15" s="79">
        <f>IF($B$9="Female",'No Self Assessment feeder'!X4,IF($B$9="Male",'No Self Assessment feeder'!BD4,IF($B$9="All",'No Self Assessment feeder'!CJ4)))</f>
        <v>1120</v>
      </c>
      <c r="Y15" s="120">
        <f>IF($B$9="Female",'No Self Assessment feeder'!Y4,IF($B$9="Male",'No Self Assessment feeder'!BE4,IF($B$9="All",'No Self Assessment feeder'!CK4)))</f>
        <v>11.6</v>
      </c>
      <c r="Z15" s="120">
        <f>IF($B$9="Female",'No Self Assessment feeder'!Z4,IF($B$9="Male",'No Self Assessment feeder'!BF4,IF($B$9="All",'No Self Assessment feeder'!CL4)))</f>
        <v>5.8</v>
      </c>
      <c r="AA15" s="120">
        <f>IF($B$9="Female",'No Self Assessment feeder'!AA4,IF($B$9="Male",'No Self Assessment feeder'!BG4,IF($B$9="All",'No Self Assessment feeder'!CM4)))</f>
        <v>69.2</v>
      </c>
      <c r="AB15" s="120">
        <f>IF($B$9="Female",'No Self Assessment feeder'!AB4,IF($B$9="Male",'No Self Assessment feeder'!BH4,IF($B$9="All",'No Self Assessment feeder'!CN4)))</f>
        <v>79</v>
      </c>
      <c r="AC15" s="127">
        <f>IF($B$9="Female",'No Self Assessment feeder'!AC4,IF($B$9="Male",'No Self Assessment feeder'!BI4,IF($B$9="All",'No Self Assessment feeder'!CO4)))</f>
        <v>82.6</v>
      </c>
      <c r="CM15" s="29"/>
    </row>
    <row r="16" spans="1:91" ht="14.25" customHeight="1" x14ac:dyDescent="0.2">
      <c r="A16" s="159" t="s">
        <v>288</v>
      </c>
      <c r="B16" s="65" t="s">
        <v>18</v>
      </c>
      <c r="C16" s="66">
        <v>10000571</v>
      </c>
      <c r="D16" s="66" t="s">
        <v>490</v>
      </c>
      <c r="E16" s="162" t="s">
        <v>20</v>
      </c>
      <c r="F16" s="142">
        <f>IF($B$9="Female",'No Self Assessment feeder'!F5,IF($B$9="Male",'No Self Assessment feeder'!AL5,IF($B$9="All",'No Self Assessment feeder'!BR5)))</f>
        <v>840</v>
      </c>
      <c r="G16" s="120">
        <f>IF($B$9="Female",'No Self Assessment feeder'!G5,IF($B$9="Male",'No Self Assessment feeder'!AM5,IF($B$9="All",'No Self Assessment feeder'!BS5)))</f>
        <v>3.7</v>
      </c>
      <c r="H16" s="79">
        <f>IF($B$9="Female",'No Self Assessment feeder'!H5,IF($B$9="Male",'No Self Assessment feeder'!AN5,IF($B$9="All",'No Self Assessment feeder'!BT5)))</f>
        <v>810</v>
      </c>
      <c r="I16" s="120">
        <f>IF($B$9="Female",'No Self Assessment feeder'!I5,IF($B$9="Male",'No Self Assessment feeder'!AO5,IF($B$9="All",'No Self Assessment feeder'!BU5)))</f>
        <v>8.6</v>
      </c>
      <c r="J16" s="120">
        <f>IF($B$9="Female",'No Self Assessment feeder'!J5,IF($B$9="Male",'No Self Assessment feeder'!AP5,IF($B$9="All",'No Self Assessment feeder'!BV5)))</f>
        <v>10.5</v>
      </c>
      <c r="K16" s="120">
        <f>IF($B$9="Female",'No Self Assessment feeder'!K5,IF($B$9="Male",'No Self Assessment feeder'!AQ5,IF($B$9="All",'No Self Assessment feeder'!BW5)))</f>
        <v>53.5</v>
      </c>
      <c r="L16" s="120">
        <f>IF($B$9="Female",'No Self Assessment feeder'!L5,IF($B$9="Male",'No Self Assessment feeder'!AR5,IF($B$9="All",'No Self Assessment feeder'!BX5)))</f>
        <v>70</v>
      </c>
      <c r="M16" s="127">
        <f>IF($B$9="Female",'No Self Assessment feeder'!M5,IF($B$9="Male",'No Self Assessment feeder'!AS5,IF($B$9="All",'No Self Assessment feeder'!BY5)))</f>
        <v>80.900000000000006</v>
      </c>
      <c r="N16" s="81">
        <f>IF($B$9="Female",'No Self Assessment feeder'!N5,IF($B$9="Male",'No Self Assessment feeder'!AT5,IF($B$9="All",'No Self Assessment feeder'!BZ5)))</f>
        <v>840</v>
      </c>
      <c r="O16" s="120">
        <f>IF($B$9="Female",'No Self Assessment feeder'!O5,IF($B$9="Male",'No Self Assessment feeder'!AU5,IF($B$9="All",'No Self Assessment feeder'!CA5)))</f>
        <v>4.5999999999999996</v>
      </c>
      <c r="P16" s="79">
        <f>IF($B$9="Female",'No Self Assessment feeder'!P5,IF($B$9="Male",'No Self Assessment feeder'!AV5,IF($B$9="All",'No Self Assessment feeder'!CB5)))</f>
        <v>800</v>
      </c>
      <c r="Q16" s="120">
        <f>IF($B$9="Female",'No Self Assessment feeder'!Q5,IF($B$9="Male",'No Self Assessment feeder'!AW5,IF($B$9="All",'No Self Assessment feeder'!CC5)))</f>
        <v>13.2</v>
      </c>
      <c r="R16" s="120">
        <f>IF($B$9="Female",'No Self Assessment feeder'!R5,IF($B$9="Male",'No Self Assessment feeder'!AX5,IF($B$9="All",'No Self Assessment feeder'!CD5)))</f>
        <v>7.1</v>
      </c>
      <c r="S16" s="120">
        <f>IF($B$9="Female",'No Self Assessment feeder'!S5,IF($B$9="Male",'No Self Assessment feeder'!AY5,IF($B$9="All",'No Self Assessment feeder'!CE5)))</f>
        <v>63.5</v>
      </c>
      <c r="T16" s="120">
        <f>IF($B$9="Female",'No Self Assessment feeder'!T5,IF($B$9="Male",'No Self Assessment feeder'!AZ5,IF($B$9="All",'No Self Assessment feeder'!CF5)))</f>
        <v>74.3</v>
      </c>
      <c r="U16" s="127">
        <f>IF($B$9="Female",'No Self Assessment feeder'!U5,IF($B$9="Male",'No Self Assessment feeder'!BA5,IF($B$9="All",'No Self Assessment feeder'!CG5)))</f>
        <v>79.7</v>
      </c>
      <c r="V16" s="81">
        <f>IF($B$9="Female",'No Self Assessment feeder'!V5,IF($B$9="Male",'No Self Assessment feeder'!BB5,IF($B$9="All",'No Self Assessment feeder'!CH5)))</f>
        <v>840</v>
      </c>
      <c r="W16" s="120">
        <f>IF($B$9="Female",'No Self Assessment feeder'!W5,IF($B$9="Male",'No Self Assessment feeder'!BC5,IF($B$9="All",'No Self Assessment feeder'!CI5)))</f>
        <v>5.0999999999999996</v>
      </c>
      <c r="X16" s="79">
        <f>IF($B$9="Female",'No Self Assessment feeder'!X5,IF($B$9="Male",'No Self Assessment feeder'!BD5,IF($B$9="All",'No Self Assessment feeder'!CJ5)))</f>
        <v>800</v>
      </c>
      <c r="Y16" s="120">
        <f>IF($B$9="Female",'No Self Assessment feeder'!Y5,IF($B$9="Male",'No Self Assessment feeder'!BE5,IF($B$9="All",'No Self Assessment feeder'!CK5)))</f>
        <v>12.7</v>
      </c>
      <c r="Z16" s="120">
        <f>IF($B$9="Female",'No Self Assessment feeder'!Z5,IF($B$9="Male",'No Self Assessment feeder'!BF5,IF($B$9="All",'No Self Assessment feeder'!CL5)))</f>
        <v>8.5</v>
      </c>
      <c r="AA16" s="120">
        <f>IF($B$9="Female",'No Self Assessment feeder'!AA5,IF($B$9="Male",'No Self Assessment feeder'!BG5,IF($B$9="All",'No Self Assessment feeder'!CM5)))</f>
        <v>66.3</v>
      </c>
      <c r="AB16" s="120">
        <f>IF($B$9="Female",'No Self Assessment feeder'!AB5,IF($B$9="Male",'No Self Assessment feeder'!BH5,IF($B$9="All",'No Self Assessment feeder'!CN5)))</f>
        <v>75.2</v>
      </c>
      <c r="AC16" s="127">
        <f>IF($B$9="Female",'No Self Assessment feeder'!AC5,IF($B$9="Male",'No Self Assessment feeder'!BI5,IF($B$9="All",'No Self Assessment feeder'!CO5)))</f>
        <v>78.8</v>
      </c>
      <c r="CM16" s="29"/>
    </row>
    <row r="17" spans="1:91" ht="14.25" customHeight="1" x14ac:dyDescent="0.2">
      <c r="A17" s="159" t="s">
        <v>288</v>
      </c>
      <c r="B17" s="65" t="s">
        <v>22</v>
      </c>
      <c r="C17" s="66">
        <v>10007850</v>
      </c>
      <c r="D17" s="66" t="s">
        <v>490</v>
      </c>
      <c r="E17" s="162" t="s">
        <v>23</v>
      </c>
      <c r="F17" s="142">
        <f>IF($B$9="Female",'No Self Assessment feeder'!F6,IF($B$9="Male",'No Self Assessment feeder'!AL6,IF($B$9="All",'No Self Assessment feeder'!BR6)))</f>
        <v>1440</v>
      </c>
      <c r="G17" s="120">
        <f>IF($B$9="Female",'No Self Assessment feeder'!G6,IF($B$9="Male",'No Self Assessment feeder'!AM6,IF($B$9="All",'No Self Assessment feeder'!BS6)))</f>
        <v>4</v>
      </c>
      <c r="H17" s="79">
        <f>IF($B$9="Female",'No Self Assessment feeder'!H6,IF($B$9="Male",'No Self Assessment feeder'!AN6,IF($B$9="All",'No Self Assessment feeder'!BT6)))</f>
        <v>1380</v>
      </c>
      <c r="I17" s="120">
        <f>IF($B$9="Female",'No Self Assessment feeder'!I6,IF($B$9="Male",'No Self Assessment feeder'!AO6,IF($B$9="All",'No Self Assessment feeder'!BU6)))</f>
        <v>9.6</v>
      </c>
      <c r="J17" s="120">
        <f>IF($B$9="Female",'No Self Assessment feeder'!J6,IF($B$9="Male",'No Self Assessment feeder'!AP6,IF($B$9="All",'No Self Assessment feeder'!BV6)))</f>
        <v>7.5</v>
      </c>
      <c r="K17" s="120">
        <f>IF($B$9="Female",'No Self Assessment feeder'!K6,IF($B$9="Male",'No Self Assessment feeder'!AQ6,IF($B$9="All",'No Self Assessment feeder'!BW6)))</f>
        <v>54.4</v>
      </c>
      <c r="L17" s="120">
        <f>IF($B$9="Female",'No Self Assessment feeder'!L6,IF($B$9="Male",'No Self Assessment feeder'!AR6,IF($B$9="All",'No Self Assessment feeder'!BX6)))</f>
        <v>71</v>
      </c>
      <c r="M17" s="127">
        <f>IF($B$9="Female",'No Self Assessment feeder'!M6,IF($B$9="Male",'No Self Assessment feeder'!AS6,IF($B$9="All",'No Self Assessment feeder'!BY6)))</f>
        <v>82.9</v>
      </c>
      <c r="N17" s="81">
        <f>IF($B$9="Female",'No Self Assessment feeder'!N6,IF($B$9="Male",'No Self Assessment feeder'!AT6,IF($B$9="All",'No Self Assessment feeder'!BZ6)))</f>
        <v>1440</v>
      </c>
      <c r="O17" s="120">
        <f>IF($B$9="Female",'No Self Assessment feeder'!O6,IF($B$9="Male",'No Self Assessment feeder'!AU6,IF($B$9="All",'No Self Assessment feeder'!CA6)))</f>
        <v>4.8</v>
      </c>
      <c r="P17" s="79">
        <f>IF($B$9="Female",'No Self Assessment feeder'!P6,IF($B$9="Male",'No Self Assessment feeder'!AV6,IF($B$9="All",'No Self Assessment feeder'!CB6)))</f>
        <v>1370</v>
      </c>
      <c r="Q17" s="120">
        <f>IF($B$9="Female",'No Self Assessment feeder'!Q6,IF($B$9="Male",'No Self Assessment feeder'!AW6,IF($B$9="All",'No Self Assessment feeder'!CC6)))</f>
        <v>10.8</v>
      </c>
      <c r="R17" s="120">
        <f>IF($B$9="Female",'No Self Assessment feeder'!R6,IF($B$9="Male",'No Self Assessment feeder'!AX6,IF($B$9="All",'No Self Assessment feeder'!CD6)))</f>
        <v>5</v>
      </c>
      <c r="S17" s="120">
        <f>IF($B$9="Female",'No Self Assessment feeder'!S6,IF($B$9="Male",'No Self Assessment feeder'!AY6,IF($B$9="All",'No Self Assessment feeder'!CE6)))</f>
        <v>58.2</v>
      </c>
      <c r="T17" s="120">
        <f>IF($B$9="Female",'No Self Assessment feeder'!T6,IF($B$9="Male",'No Self Assessment feeder'!AZ6,IF($B$9="All",'No Self Assessment feeder'!CF6)))</f>
        <v>74.900000000000006</v>
      </c>
      <c r="U17" s="127">
        <f>IF($B$9="Female",'No Self Assessment feeder'!U6,IF($B$9="Male",'No Self Assessment feeder'!BA6,IF($B$9="All",'No Self Assessment feeder'!CG6)))</f>
        <v>84.1</v>
      </c>
      <c r="V17" s="81">
        <f>IF($B$9="Female",'No Self Assessment feeder'!V6,IF($B$9="Male",'No Self Assessment feeder'!BB6,IF($B$9="All",'No Self Assessment feeder'!CH6)))</f>
        <v>1440</v>
      </c>
      <c r="W17" s="120">
        <f>IF($B$9="Female",'No Self Assessment feeder'!W6,IF($B$9="Male",'No Self Assessment feeder'!BC6,IF($B$9="All",'No Self Assessment feeder'!CI6)))</f>
        <v>5.0999999999999996</v>
      </c>
      <c r="X17" s="79">
        <f>IF($B$9="Female",'No Self Assessment feeder'!X6,IF($B$9="Male",'No Self Assessment feeder'!BD6,IF($B$9="All",'No Self Assessment feeder'!CJ6)))</f>
        <v>1365</v>
      </c>
      <c r="Y17" s="120">
        <f>IF($B$9="Female",'No Self Assessment feeder'!Y6,IF($B$9="Male",'No Self Assessment feeder'!BE6,IF($B$9="All",'No Self Assessment feeder'!CK6)))</f>
        <v>14</v>
      </c>
      <c r="Z17" s="120">
        <f>IF($B$9="Female",'No Self Assessment feeder'!Z6,IF($B$9="Male",'No Self Assessment feeder'!BF6,IF($B$9="All",'No Self Assessment feeder'!CL6)))</f>
        <v>5.5</v>
      </c>
      <c r="AA17" s="120">
        <f>IF($B$9="Female",'No Self Assessment feeder'!AA6,IF($B$9="Male",'No Self Assessment feeder'!BG6,IF($B$9="All",'No Self Assessment feeder'!CM6)))</f>
        <v>63.4</v>
      </c>
      <c r="AB17" s="120">
        <f>IF($B$9="Female",'No Self Assessment feeder'!AB6,IF($B$9="Male",'No Self Assessment feeder'!BH6,IF($B$9="All",'No Self Assessment feeder'!CN6)))</f>
        <v>76.3</v>
      </c>
      <c r="AC17" s="127">
        <f>IF($B$9="Female",'No Self Assessment feeder'!AC6,IF($B$9="Male",'No Self Assessment feeder'!BI6,IF($B$9="All",'No Self Assessment feeder'!CO6)))</f>
        <v>80.5</v>
      </c>
      <c r="CM17" s="29"/>
    </row>
    <row r="18" spans="1:91" ht="14.25" customHeight="1" x14ac:dyDescent="0.2">
      <c r="A18" s="159" t="s">
        <v>288</v>
      </c>
      <c r="B18" s="65" t="s">
        <v>24</v>
      </c>
      <c r="C18" s="66">
        <v>10007152</v>
      </c>
      <c r="D18" s="66" t="s">
        <v>488</v>
      </c>
      <c r="E18" s="162" t="s">
        <v>25</v>
      </c>
      <c r="F18" s="142">
        <f>IF($B$9="Female",'No Self Assessment feeder'!F7,IF($B$9="Male",'No Self Assessment feeder'!AL7,IF($B$9="All",'No Self Assessment feeder'!BR7)))</f>
        <v>1240</v>
      </c>
      <c r="G18" s="120">
        <f>IF($B$9="Female",'No Self Assessment feeder'!G7,IF($B$9="Male",'No Self Assessment feeder'!AM7,IF($B$9="All",'No Self Assessment feeder'!BS7)))</f>
        <v>6.3</v>
      </c>
      <c r="H18" s="79">
        <f>IF($B$9="Female",'No Self Assessment feeder'!H7,IF($B$9="Male",'No Self Assessment feeder'!AN7,IF($B$9="All",'No Self Assessment feeder'!BT7)))</f>
        <v>1160</v>
      </c>
      <c r="I18" s="120">
        <f>IF($B$9="Female",'No Self Assessment feeder'!I7,IF($B$9="Male",'No Self Assessment feeder'!AO7,IF($B$9="All",'No Self Assessment feeder'!BU7)))</f>
        <v>8.3000000000000007</v>
      </c>
      <c r="J18" s="120">
        <f>IF($B$9="Female",'No Self Assessment feeder'!J7,IF($B$9="Male",'No Self Assessment feeder'!AP7,IF($B$9="All",'No Self Assessment feeder'!BV7)))</f>
        <v>14</v>
      </c>
      <c r="K18" s="120">
        <f>IF($B$9="Female",'No Self Assessment feeder'!K7,IF($B$9="Male",'No Self Assessment feeder'!AQ7,IF($B$9="All",'No Self Assessment feeder'!BW7)))</f>
        <v>59.2</v>
      </c>
      <c r="L18" s="120">
        <f>IF($B$9="Female",'No Self Assessment feeder'!L7,IF($B$9="Male",'No Self Assessment feeder'!AR7,IF($B$9="All",'No Self Assessment feeder'!BX7)))</f>
        <v>70.7</v>
      </c>
      <c r="M18" s="127">
        <f>IF($B$9="Female",'No Self Assessment feeder'!M7,IF($B$9="Male",'No Self Assessment feeder'!AS7,IF($B$9="All",'No Self Assessment feeder'!BY7)))</f>
        <v>77.7</v>
      </c>
      <c r="N18" s="81">
        <f>IF($B$9="Female",'No Self Assessment feeder'!N7,IF($B$9="Male",'No Self Assessment feeder'!AT7,IF($B$9="All",'No Self Assessment feeder'!BZ7)))</f>
        <v>1240</v>
      </c>
      <c r="O18" s="120">
        <f>IF($B$9="Female",'No Self Assessment feeder'!O7,IF($B$9="Male",'No Self Assessment feeder'!AU7,IF($B$9="All",'No Self Assessment feeder'!CA7)))</f>
        <v>6.5</v>
      </c>
      <c r="P18" s="79">
        <f>IF($B$9="Female",'No Self Assessment feeder'!P7,IF($B$9="Male",'No Self Assessment feeder'!AV7,IF($B$9="All",'No Self Assessment feeder'!CB7)))</f>
        <v>1160</v>
      </c>
      <c r="Q18" s="120">
        <f>IF($B$9="Female",'No Self Assessment feeder'!Q7,IF($B$9="Male",'No Self Assessment feeder'!AW7,IF($B$9="All",'No Self Assessment feeder'!CC7)))</f>
        <v>10.6</v>
      </c>
      <c r="R18" s="120">
        <f>IF($B$9="Female",'No Self Assessment feeder'!R7,IF($B$9="Male",'No Self Assessment feeder'!AX7,IF($B$9="All",'No Self Assessment feeder'!CD7)))</f>
        <v>11.4</v>
      </c>
      <c r="S18" s="120">
        <f>IF($B$9="Female",'No Self Assessment feeder'!S7,IF($B$9="Male",'No Self Assessment feeder'!AY7,IF($B$9="All",'No Self Assessment feeder'!CE7)))</f>
        <v>65</v>
      </c>
      <c r="T18" s="120">
        <f>IF($B$9="Female",'No Self Assessment feeder'!T7,IF($B$9="Male",'No Self Assessment feeder'!AZ7,IF($B$9="All",'No Self Assessment feeder'!CF7)))</f>
        <v>74.900000000000006</v>
      </c>
      <c r="U18" s="127">
        <f>IF($B$9="Female",'No Self Assessment feeder'!U7,IF($B$9="Male",'No Self Assessment feeder'!BA7,IF($B$9="All",'No Self Assessment feeder'!CG7)))</f>
        <v>78</v>
      </c>
      <c r="V18" s="81">
        <f>IF($B$9="Female",'No Self Assessment feeder'!V7,IF($B$9="Male",'No Self Assessment feeder'!BB7,IF($B$9="All",'No Self Assessment feeder'!CH7)))</f>
        <v>1240</v>
      </c>
      <c r="W18" s="120">
        <f>IF($B$9="Female",'No Self Assessment feeder'!W7,IF($B$9="Male",'No Self Assessment feeder'!BC7,IF($B$9="All",'No Self Assessment feeder'!CI7)))</f>
        <v>6.9</v>
      </c>
      <c r="X18" s="79">
        <f>IF($B$9="Female",'No Self Assessment feeder'!X7,IF($B$9="Male",'No Self Assessment feeder'!BD7,IF($B$9="All",'No Self Assessment feeder'!CJ7)))</f>
        <v>1155</v>
      </c>
      <c r="Y18" s="120">
        <f>IF($B$9="Female",'No Self Assessment feeder'!Y7,IF($B$9="Male",'No Self Assessment feeder'!BE7,IF($B$9="All",'No Self Assessment feeder'!CK7)))</f>
        <v>11.9</v>
      </c>
      <c r="Z18" s="120">
        <f>IF($B$9="Female",'No Self Assessment feeder'!Z7,IF($B$9="Male",'No Self Assessment feeder'!BF7,IF($B$9="All",'No Self Assessment feeder'!CL7)))</f>
        <v>10.199999999999999</v>
      </c>
      <c r="AA18" s="120">
        <f>IF($B$9="Female",'No Self Assessment feeder'!AA7,IF($B$9="Male",'No Self Assessment feeder'!BG7,IF($B$9="All",'No Self Assessment feeder'!CM7)))</f>
        <v>67.599999999999994</v>
      </c>
      <c r="AB18" s="120">
        <f>IF($B$9="Female",'No Self Assessment feeder'!AB7,IF($B$9="Male",'No Self Assessment feeder'!BH7,IF($B$9="All",'No Self Assessment feeder'!CN7)))</f>
        <v>75.599999999999994</v>
      </c>
      <c r="AC18" s="127">
        <f>IF($B$9="Female",'No Self Assessment feeder'!AC7,IF($B$9="Male",'No Self Assessment feeder'!BI7,IF($B$9="All",'No Self Assessment feeder'!CO7)))</f>
        <v>77.900000000000006</v>
      </c>
      <c r="CM18" s="29"/>
    </row>
    <row r="19" spans="1:91" ht="14.25" customHeight="1" x14ac:dyDescent="0.2">
      <c r="A19" s="159" t="s">
        <v>288</v>
      </c>
      <c r="B19" s="65" t="s">
        <v>26</v>
      </c>
      <c r="C19" s="66">
        <v>10007760</v>
      </c>
      <c r="D19" s="66" t="s">
        <v>491</v>
      </c>
      <c r="E19" s="162" t="s">
        <v>28</v>
      </c>
      <c r="F19" s="142">
        <f>IF($B$9="Female",'No Self Assessment feeder'!F8,IF($B$9="Male",'No Self Assessment feeder'!AL8,IF($B$9="All",'No Self Assessment feeder'!BR8)))</f>
        <v>510</v>
      </c>
      <c r="G19" s="120">
        <f>IF($B$9="Female",'No Self Assessment feeder'!G8,IF($B$9="Male",'No Self Assessment feeder'!AM8,IF($B$9="All",'No Self Assessment feeder'!BS8)))</f>
        <v>13.9</v>
      </c>
      <c r="H19" s="79">
        <f>IF($B$9="Female",'No Self Assessment feeder'!H8,IF($B$9="Male",'No Self Assessment feeder'!AN8,IF($B$9="All",'No Self Assessment feeder'!BT8)))</f>
        <v>440</v>
      </c>
      <c r="I19" s="120">
        <f>IF($B$9="Female",'No Self Assessment feeder'!I8,IF($B$9="Male",'No Self Assessment feeder'!AO8,IF($B$9="All",'No Self Assessment feeder'!BU8)))</f>
        <v>10.7</v>
      </c>
      <c r="J19" s="120">
        <f>IF($B$9="Female",'No Self Assessment feeder'!J8,IF($B$9="Male",'No Self Assessment feeder'!AP8,IF($B$9="All",'No Self Assessment feeder'!BV8)))</f>
        <v>8.6999999999999993</v>
      </c>
      <c r="K19" s="120">
        <f>IF($B$9="Female",'No Self Assessment feeder'!K8,IF($B$9="Male",'No Self Assessment feeder'!AQ8,IF($B$9="All",'No Self Assessment feeder'!BW8)))</f>
        <v>38.6</v>
      </c>
      <c r="L19" s="120">
        <f>IF($B$9="Female",'No Self Assessment feeder'!L8,IF($B$9="Male",'No Self Assessment feeder'!AR8,IF($B$9="All",'No Self Assessment feeder'!BX8)))</f>
        <v>64.599999999999994</v>
      </c>
      <c r="M19" s="127">
        <f>IF($B$9="Female",'No Self Assessment feeder'!M8,IF($B$9="Male",'No Self Assessment feeder'!AS8,IF($B$9="All",'No Self Assessment feeder'!BY8)))</f>
        <v>80.599999999999994</v>
      </c>
      <c r="N19" s="81">
        <f>IF($B$9="Female",'No Self Assessment feeder'!N8,IF($B$9="Male",'No Self Assessment feeder'!AT8,IF($B$9="All",'No Self Assessment feeder'!BZ8)))</f>
        <v>510</v>
      </c>
      <c r="O19" s="120">
        <f>IF($B$9="Female",'No Self Assessment feeder'!O8,IF($B$9="Male",'No Self Assessment feeder'!AU8,IF($B$9="All",'No Self Assessment feeder'!CA8)))</f>
        <v>14.7</v>
      </c>
      <c r="P19" s="79">
        <f>IF($B$9="Female",'No Self Assessment feeder'!P8,IF($B$9="Male",'No Self Assessment feeder'!AV8,IF($B$9="All",'No Self Assessment feeder'!CB8)))</f>
        <v>435</v>
      </c>
      <c r="Q19" s="120">
        <f>IF($B$9="Female",'No Self Assessment feeder'!Q8,IF($B$9="Male",'No Self Assessment feeder'!AW8,IF($B$9="All",'No Self Assessment feeder'!CC8)))</f>
        <v>18.2</v>
      </c>
      <c r="R19" s="120">
        <f>IF($B$9="Female",'No Self Assessment feeder'!R8,IF($B$9="Male",'No Self Assessment feeder'!AX8,IF($B$9="All",'No Self Assessment feeder'!CD8)))</f>
        <v>7.1</v>
      </c>
      <c r="S19" s="120">
        <f>IF($B$9="Female",'No Self Assessment feeder'!S8,IF($B$9="Male",'No Self Assessment feeder'!AY8,IF($B$9="All",'No Self Assessment feeder'!CE8)))</f>
        <v>43.8</v>
      </c>
      <c r="T19" s="120">
        <f>IF($B$9="Female",'No Self Assessment feeder'!T8,IF($B$9="Male",'No Self Assessment feeder'!AZ8,IF($B$9="All",'No Self Assessment feeder'!CF8)))</f>
        <v>65.7</v>
      </c>
      <c r="U19" s="127">
        <f>IF($B$9="Female",'No Self Assessment feeder'!U8,IF($B$9="Male",'No Self Assessment feeder'!BA8,IF($B$9="All",'No Self Assessment feeder'!CG8)))</f>
        <v>74.7</v>
      </c>
      <c r="V19" s="81">
        <f>IF($B$9="Female",'No Self Assessment feeder'!V8,IF($B$9="Male",'No Self Assessment feeder'!BB8,IF($B$9="All",'No Self Assessment feeder'!CH8)))</f>
        <v>510</v>
      </c>
      <c r="W19" s="120">
        <f>IF($B$9="Female",'No Self Assessment feeder'!W8,IF($B$9="Male",'No Self Assessment feeder'!BC8,IF($B$9="All",'No Self Assessment feeder'!CI8)))</f>
        <v>15.1</v>
      </c>
      <c r="X19" s="79">
        <f>IF($B$9="Female",'No Self Assessment feeder'!X8,IF($B$9="Male",'No Self Assessment feeder'!BD8,IF($B$9="All",'No Self Assessment feeder'!CJ8)))</f>
        <v>430</v>
      </c>
      <c r="Y19" s="120">
        <f>IF($B$9="Female",'No Self Assessment feeder'!Y8,IF($B$9="Male",'No Self Assessment feeder'!BE8,IF($B$9="All",'No Self Assessment feeder'!CK8)))</f>
        <v>18.100000000000001</v>
      </c>
      <c r="Z19" s="120">
        <f>IF($B$9="Female",'No Self Assessment feeder'!Z8,IF($B$9="Male",'No Self Assessment feeder'!BF8,IF($B$9="All",'No Self Assessment feeder'!CL8)))</f>
        <v>9.3000000000000007</v>
      </c>
      <c r="AA19" s="120">
        <f>IF($B$9="Female",'No Self Assessment feeder'!AA8,IF($B$9="Male",'No Self Assessment feeder'!BG8,IF($B$9="All",'No Self Assessment feeder'!CM8)))</f>
        <v>50.7</v>
      </c>
      <c r="AB19" s="120">
        <f>IF($B$9="Female",'No Self Assessment feeder'!AB8,IF($B$9="Male",'No Self Assessment feeder'!BH8,IF($B$9="All",'No Self Assessment feeder'!CN8)))</f>
        <v>65.3</v>
      </c>
      <c r="AC19" s="127">
        <f>IF($B$9="Female",'No Self Assessment feeder'!AC8,IF($B$9="Male",'No Self Assessment feeder'!BI8,IF($B$9="All",'No Self Assessment feeder'!CO8)))</f>
        <v>72.7</v>
      </c>
      <c r="CM19" s="29"/>
    </row>
    <row r="20" spans="1:91" ht="14.25" customHeight="1" x14ac:dyDescent="0.2">
      <c r="A20" s="159" t="s">
        <v>288</v>
      </c>
      <c r="B20" s="65" t="s">
        <v>29</v>
      </c>
      <c r="C20" s="66">
        <v>10007140</v>
      </c>
      <c r="D20" s="66" t="s">
        <v>489</v>
      </c>
      <c r="E20" s="162" t="s">
        <v>30</v>
      </c>
      <c r="F20" s="142">
        <f>IF($B$9="Female",'No Self Assessment feeder'!F9,IF($B$9="Male",'No Self Assessment feeder'!AL9,IF($B$9="All",'No Self Assessment feeder'!BR9)))</f>
        <v>2545</v>
      </c>
      <c r="G20" s="120">
        <f>IF($B$9="Female",'No Self Assessment feeder'!G9,IF($B$9="Male",'No Self Assessment feeder'!AM9,IF($B$9="All",'No Self Assessment feeder'!BS9)))</f>
        <v>5.5</v>
      </c>
      <c r="H20" s="79">
        <f>IF($B$9="Female",'No Self Assessment feeder'!H9,IF($B$9="Male",'No Self Assessment feeder'!AN9,IF($B$9="All",'No Self Assessment feeder'!BT9)))</f>
        <v>2405</v>
      </c>
      <c r="I20" s="120">
        <f>IF($B$9="Female",'No Self Assessment feeder'!I9,IF($B$9="Male",'No Self Assessment feeder'!AO9,IF($B$9="All",'No Self Assessment feeder'!BU9)))</f>
        <v>10.199999999999999</v>
      </c>
      <c r="J20" s="120">
        <f>IF($B$9="Female",'No Self Assessment feeder'!J9,IF($B$9="Male",'No Self Assessment feeder'!AP9,IF($B$9="All",'No Self Assessment feeder'!BV9)))</f>
        <v>11</v>
      </c>
      <c r="K20" s="120">
        <f>IF($B$9="Female",'No Self Assessment feeder'!K9,IF($B$9="Male",'No Self Assessment feeder'!AQ9,IF($B$9="All",'No Self Assessment feeder'!BW9)))</f>
        <v>57</v>
      </c>
      <c r="L20" s="120">
        <f>IF($B$9="Female",'No Self Assessment feeder'!L9,IF($B$9="Male",'No Self Assessment feeder'!AR9,IF($B$9="All",'No Self Assessment feeder'!BX9)))</f>
        <v>71.3</v>
      </c>
      <c r="M20" s="127">
        <f>IF($B$9="Female",'No Self Assessment feeder'!M9,IF($B$9="Male",'No Self Assessment feeder'!AS9,IF($B$9="All",'No Self Assessment feeder'!BY9)))</f>
        <v>78.8</v>
      </c>
      <c r="N20" s="81">
        <f>IF($B$9="Female",'No Self Assessment feeder'!N9,IF($B$9="Male",'No Self Assessment feeder'!AT9,IF($B$9="All",'No Self Assessment feeder'!BZ9)))</f>
        <v>2545</v>
      </c>
      <c r="O20" s="120">
        <f>IF($B$9="Female",'No Self Assessment feeder'!O9,IF($B$9="Male",'No Self Assessment feeder'!AU9,IF($B$9="All",'No Self Assessment feeder'!CA9)))</f>
        <v>6</v>
      </c>
      <c r="P20" s="79">
        <f>IF($B$9="Female",'No Self Assessment feeder'!P9,IF($B$9="Male",'No Self Assessment feeder'!AV9,IF($B$9="All",'No Self Assessment feeder'!CB9)))</f>
        <v>2395</v>
      </c>
      <c r="Q20" s="120">
        <f>IF($B$9="Female",'No Self Assessment feeder'!Q9,IF($B$9="Male",'No Self Assessment feeder'!AW9,IF($B$9="All",'No Self Assessment feeder'!CC9)))</f>
        <v>13</v>
      </c>
      <c r="R20" s="120">
        <f>IF($B$9="Female",'No Self Assessment feeder'!R9,IF($B$9="Male",'No Self Assessment feeder'!AX9,IF($B$9="All",'No Self Assessment feeder'!CD9)))</f>
        <v>7.6</v>
      </c>
      <c r="S20" s="120">
        <f>IF($B$9="Female",'No Self Assessment feeder'!S9,IF($B$9="Male",'No Self Assessment feeder'!AY9,IF($B$9="All",'No Self Assessment feeder'!CE9)))</f>
        <v>63.2</v>
      </c>
      <c r="T20" s="120">
        <f>IF($B$9="Female",'No Self Assessment feeder'!T9,IF($B$9="Male",'No Self Assessment feeder'!AZ9,IF($B$9="All",'No Self Assessment feeder'!CF9)))</f>
        <v>75</v>
      </c>
      <c r="U20" s="127">
        <f>IF($B$9="Female",'No Self Assessment feeder'!U9,IF($B$9="Male",'No Self Assessment feeder'!BA9,IF($B$9="All",'No Self Assessment feeder'!CG9)))</f>
        <v>79.3</v>
      </c>
      <c r="V20" s="81">
        <f>IF($B$9="Female",'No Self Assessment feeder'!V9,IF($B$9="Male",'No Self Assessment feeder'!BB9,IF($B$9="All",'No Self Assessment feeder'!CH9)))</f>
        <v>2545</v>
      </c>
      <c r="W20" s="120">
        <f>IF($B$9="Female",'No Self Assessment feeder'!W9,IF($B$9="Male",'No Self Assessment feeder'!BC9,IF($B$9="All",'No Self Assessment feeder'!CI9)))</f>
        <v>6.1</v>
      </c>
      <c r="X20" s="79">
        <f>IF($B$9="Female",'No Self Assessment feeder'!X9,IF($B$9="Male",'No Self Assessment feeder'!BD9,IF($B$9="All",'No Self Assessment feeder'!CJ9)))</f>
        <v>2390</v>
      </c>
      <c r="Y20" s="120">
        <f>IF($B$9="Female",'No Self Assessment feeder'!Y9,IF($B$9="Male",'No Self Assessment feeder'!BE9,IF($B$9="All",'No Self Assessment feeder'!CK9)))</f>
        <v>12.7</v>
      </c>
      <c r="Z20" s="120">
        <f>IF($B$9="Female",'No Self Assessment feeder'!Z9,IF($B$9="Male",'No Self Assessment feeder'!BF9,IF($B$9="All",'No Self Assessment feeder'!CL9)))</f>
        <v>8.1999999999999993</v>
      </c>
      <c r="AA20" s="120">
        <f>IF($B$9="Female",'No Self Assessment feeder'!AA9,IF($B$9="Male",'No Self Assessment feeder'!BG9,IF($B$9="All",'No Self Assessment feeder'!CM9)))</f>
        <v>65.8</v>
      </c>
      <c r="AB20" s="120">
        <f>IF($B$9="Female",'No Self Assessment feeder'!AB9,IF($B$9="Male",'No Self Assessment feeder'!BH9,IF($B$9="All",'No Self Assessment feeder'!CN9)))</f>
        <v>75.7</v>
      </c>
      <c r="AC20" s="127">
        <f>IF($B$9="Female",'No Self Assessment feeder'!AC9,IF($B$9="Male",'No Self Assessment feeder'!BI9,IF($B$9="All",'No Self Assessment feeder'!CO9)))</f>
        <v>79.099999999999994</v>
      </c>
      <c r="CM20" s="29"/>
    </row>
    <row r="21" spans="1:91" ht="14.25" customHeight="1" x14ac:dyDescent="0.2">
      <c r="A21" s="159" t="s">
        <v>288</v>
      </c>
      <c r="B21" s="65" t="s">
        <v>31</v>
      </c>
      <c r="C21" s="66">
        <v>10006840</v>
      </c>
      <c r="D21" s="66" t="s">
        <v>489</v>
      </c>
      <c r="E21" s="162" t="s">
        <v>32</v>
      </c>
      <c r="F21" s="142">
        <f>IF($B$9="Female",'No Self Assessment feeder'!F10,IF($B$9="Male",'No Self Assessment feeder'!AL10,IF($B$9="All",'No Self Assessment feeder'!BR10)))</f>
        <v>4105</v>
      </c>
      <c r="G21" s="120">
        <f>IF($B$9="Female",'No Self Assessment feeder'!G10,IF($B$9="Male",'No Self Assessment feeder'!AM10,IF($B$9="All",'No Self Assessment feeder'!BS10)))</f>
        <v>4.0999999999999996</v>
      </c>
      <c r="H21" s="79">
        <f>IF($B$9="Female",'No Self Assessment feeder'!H10,IF($B$9="Male",'No Self Assessment feeder'!AN10,IF($B$9="All",'No Self Assessment feeder'!BT10)))</f>
        <v>3935</v>
      </c>
      <c r="I21" s="120">
        <f>IF($B$9="Female",'No Self Assessment feeder'!I10,IF($B$9="Male",'No Self Assessment feeder'!AO10,IF($B$9="All",'No Self Assessment feeder'!BU10)))</f>
        <v>8.3000000000000007</v>
      </c>
      <c r="J21" s="120">
        <f>IF($B$9="Female",'No Self Assessment feeder'!J10,IF($B$9="Male",'No Self Assessment feeder'!AP10,IF($B$9="All",'No Self Assessment feeder'!BV10)))</f>
        <v>10.1</v>
      </c>
      <c r="K21" s="120">
        <f>IF($B$9="Female",'No Self Assessment feeder'!K10,IF($B$9="Male",'No Self Assessment feeder'!AQ10,IF($B$9="All",'No Self Assessment feeder'!BW10)))</f>
        <v>52.1</v>
      </c>
      <c r="L21" s="120">
        <f>IF($B$9="Female",'No Self Assessment feeder'!L10,IF($B$9="Male",'No Self Assessment feeder'!AR10,IF($B$9="All",'No Self Assessment feeder'!BX10)))</f>
        <v>68.3</v>
      </c>
      <c r="M21" s="127">
        <f>IF($B$9="Female",'No Self Assessment feeder'!M10,IF($B$9="Male",'No Self Assessment feeder'!AS10,IF($B$9="All",'No Self Assessment feeder'!BY10)))</f>
        <v>81.599999999999994</v>
      </c>
      <c r="N21" s="81">
        <f>IF($B$9="Female",'No Self Assessment feeder'!N10,IF($B$9="Male",'No Self Assessment feeder'!AT10,IF($B$9="All",'No Self Assessment feeder'!BZ10)))</f>
        <v>4105</v>
      </c>
      <c r="O21" s="120">
        <f>IF($B$9="Female",'No Self Assessment feeder'!O10,IF($B$9="Male",'No Self Assessment feeder'!AU10,IF($B$9="All",'No Self Assessment feeder'!CA10)))</f>
        <v>4.7</v>
      </c>
      <c r="P21" s="79">
        <f>IF($B$9="Female",'No Self Assessment feeder'!P10,IF($B$9="Male",'No Self Assessment feeder'!AV10,IF($B$9="All",'No Self Assessment feeder'!CB10)))</f>
        <v>3910</v>
      </c>
      <c r="Q21" s="120">
        <f>IF($B$9="Female",'No Self Assessment feeder'!Q10,IF($B$9="Male",'No Self Assessment feeder'!AW10,IF($B$9="All",'No Self Assessment feeder'!CC10)))</f>
        <v>10.8</v>
      </c>
      <c r="R21" s="120">
        <f>IF($B$9="Female",'No Self Assessment feeder'!R10,IF($B$9="Male",'No Self Assessment feeder'!AX10,IF($B$9="All",'No Self Assessment feeder'!CD10)))</f>
        <v>6.7</v>
      </c>
      <c r="S21" s="120">
        <f>IF($B$9="Female",'No Self Assessment feeder'!S10,IF($B$9="Male",'No Self Assessment feeder'!AY10,IF($B$9="All",'No Self Assessment feeder'!CE10)))</f>
        <v>60.3</v>
      </c>
      <c r="T21" s="120">
        <f>IF($B$9="Female",'No Self Assessment feeder'!T10,IF($B$9="Male",'No Self Assessment feeder'!AZ10,IF($B$9="All",'No Self Assessment feeder'!CF10)))</f>
        <v>74.8</v>
      </c>
      <c r="U21" s="127">
        <f>IF($B$9="Female",'No Self Assessment feeder'!U10,IF($B$9="Male",'No Self Assessment feeder'!BA10,IF($B$9="All",'No Self Assessment feeder'!CG10)))</f>
        <v>82.5</v>
      </c>
      <c r="V21" s="81">
        <f>IF($B$9="Female",'No Self Assessment feeder'!V10,IF($B$9="Male",'No Self Assessment feeder'!BB10,IF($B$9="All",'No Self Assessment feeder'!CH10)))</f>
        <v>4105</v>
      </c>
      <c r="W21" s="120">
        <f>IF($B$9="Female",'No Self Assessment feeder'!W10,IF($B$9="Male",'No Self Assessment feeder'!BC10,IF($B$9="All",'No Self Assessment feeder'!CI10)))</f>
        <v>5</v>
      </c>
      <c r="X21" s="79">
        <f>IF($B$9="Female",'No Self Assessment feeder'!X10,IF($B$9="Male",'No Self Assessment feeder'!BD10,IF($B$9="All",'No Self Assessment feeder'!CJ10)))</f>
        <v>3900</v>
      </c>
      <c r="Y21" s="120">
        <f>IF($B$9="Female",'No Self Assessment feeder'!Y10,IF($B$9="Male",'No Self Assessment feeder'!BE10,IF($B$9="All",'No Self Assessment feeder'!CK10)))</f>
        <v>12.7</v>
      </c>
      <c r="Z21" s="120">
        <f>IF($B$9="Female",'No Self Assessment feeder'!Z10,IF($B$9="Male",'No Self Assessment feeder'!BF10,IF($B$9="All",'No Self Assessment feeder'!CL10)))</f>
        <v>6.3</v>
      </c>
      <c r="AA21" s="120">
        <f>IF($B$9="Female",'No Self Assessment feeder'!AA10,IF($B$9="Male",'No Self Assessment feeder'!BG10,IF($B$9="All",'No Self Assessment feeder'!CM10)))</f>
        <v>64.900000000000006</v>
      </c>
      <c r="AB21" s="120">
        <f>IF($B$9="Female",'No Self Assessment feeder'!AB10,IF($B$9="Male",'No Self Assessment feeder'!BH10,IF($B$9="All",'No Self Assessment feeder'!CN10)))</f>
        <v>76.599999999999994</v>
      </c>
      <c r="AC21" s="127">
        <f>IF($B$9="Female",'No Self Assessment feeder'!AC10,IF($B$9="Male",'No Self Assessment feeder'!BI10,IF($B$9="All",'No Self Assessment feeder'!CO10)))</f>
        <v>81</v>
      </c>
      <c r="CM21" s="29"/>
    </row>
    <row r="22" spans="1:91" ht="14.25" customHeight="1" x14ac:dyDescent="0.2">
      <c r="A22" s="159" t="s">
        <v>288</v>
      </c>
      <c r="B22" s="65" t="s">
        <v>33</v>
      </c>
      <c r="C22" s="66">
        <v>10000712</v>
      </c>
      <c r="D22" s="66" t="s">
        <v>489</v>
      </c>
      <c r="E22" s="162" t="s">
        <v>34</v>
      </c>
      <c r="F22" s="142">
        <f>IF($B$9="Female",'No Self Assessment feeder'!F11,IF($B$9="Male",'No Self Assessment feeder'!AL11,IF($B$9="All",'No Self Assessment feeder'!BR11)))</f>
        <v>425</v>
      </c>
      <c r="G22" s="120">
        <f>IF($B$9="Female",'No Self Assessment feeder'!G11,IF($B$9="Male",'No Self Assessment feeder'!AM11,IF($B$9="All",'No Self Assessment feeder'!BS11)))</f>
        <v>5.2</v>
      </c>
      <c r="H22" s="79">
        <f>IF($B$9="Female",'No Self Assessment feeder'!H11,IF($B$9="Male",'No Self Assessment feeder'!AN11,IF($B$9="All",'No Self Assessment feeder'!BT11)))</f>
        <v>405</v>
      </c>
      <c r="I22" s="120">
        <f>IF($B$9="Female",'No Self Assessment feeder'!I11,IF($B$9="Male",'No Self Assessment feeder'!AO11,IF($B$9="All",'No Self Assessment feeder'!BU11)))</f>
        <v>9.9</v>
      </c>
      <c r="J22" s="120">
        <f>IF($B$9="Female",'No Self Assessment feeder'!J11,IF($B$9="Male",'No Self Assessment feeder'!AP11,IF($B$9="All",'No Self Assessment feeder'!BV11)))</f>
        <v>13.3</v>
      </c>
      <c r="K22" s="120">
        <f>IF($B$9="Female",'No Self Assessment feeder'!K11,IF($B$9="Male",'No Self Assessment feeder'!AQ11,IF($B$9="All",'No Self Assessment feeder'!BW11)))</f>
        <v>67.400000000000006</v>
      </c>
      <c r="L22" s="120">
        <f>IF($B$9="Female",'No Self Assessment feeder'!L11,IF($B$9="Male",'No Self Assessment feeder'!AR11,IF($B$9="All",'No Self Assessment feeder'!BX11)))</f>
        <v>73.8</v>
      </c>
      <c r="M22" s="127">
        <f>IF($B$9="Female",'No Self Assessment feeder'!M11,IF($B$9="Male",'No Self Assessment feeder'!AS11,IF($B$9="All",'No Self Assessment feeder'!BY11)))</f>
        <v>76.8</v>
      </c>
      <c r="N22" s="81">
        <f>IF($B$9="Female",'No Self Assessment feeder'!N11,IF($B$9="Male",'No Self Assessment feeder'!AT11,IF($B$9="All",'No Self Assessment feeder'!BZ11)))</f>
        <v>425</v>
      </c>
      <c r="O22" s="120">
        <f>IF($B$9="Female",'No Self Assessment feeder'!O11,IF($B$9="Male",'No Self Assessment feeder'!AU11,IF($B$9="All",'No Self Assessment feeder'!CA11)))</f>
        <v>6.3</v>
      </c>
      <c r="P22" s="79">
        <f>IF($B$9="Female",'No Self Assessment feeder'!P11,IF($B$9="Male",'No Self Assessment feeder'!AV11,IF($B$9="All",'No Self Assessment feeder'!CB11)))</f>
        <v>400</v>
      </c>
      <c r="Q22" s="120">
        <f>IF($B$9="Female",'No Self Assessment feeder'!Q11,IF($B$9="Male",'No Self Assessment feeder'!AW11,IF($B$9="All",'No Self Assessment feeder'!CC11)))</f>
        <v>12.3</v>
      </c>
      <c r="R22" s="120">
        <f>IF($B$9="Female",'No Self Assessment feeder'!R11,IF($B$9="Male",'No Self Assessment feeder'!AX11,IF($B$9="All",'No Self Assessment feeder'!CD11)))</f>
        <v>8.8000000000000007</v>
      </c>
      <c r="S22" s="120">
        <f>IF($B$9="Female",'No Self Assessment feeder'!S11,IF($B$9="Male",'No Self Assessment feeder'!AY11,IF($B$9="All",'No Self Assessment feeder'!CE11)))</f>
        <v>68.5</v>
      </c>
      <c r="T22" s="120">
        <f>IF($B$9="Female",'No Self Assessment feeder'!T11,IF($B$9="Male",'No Self Assessment feeder'!AZ11,IF($B$9="All",'No Self Assessment feeder'!CF11)))</f>
        <v>76</v>
      </c>
      <c r="U22" s="127">
        <f>IF($B$9="Female",'No Self Assessment feeder'!U11,IF($B$9="Male",'No Self Assessment feeder'!BA11,IF($B$9="All",'No Self Assessment feeder'!CG11)))</f>
        <v>79</v>
      </c>
      <c r="V22" s="81">
        <f>IF($B$9="Female",'No Self Assessment feeder'!V11,IF($B$9="Male",'No Self Assessment feeder'!BB11,IF($B$9="All",'No Self Assessment feeder'!CH11)))</f>
        <v>425</v>
      </c>
      <c r="W22" s="120">
        <f>IF($B$9="Female",'No Self Assessment feeder'!W11,IF($B$9="Male",'No Self Assessment feeder'!BC11,IF($B$9="All",'No Self Assessment feeder'!CI11)))</f>
        <v>5.9</v>
      </c>
      <c r="X22" s="79">
        <f>IF($B$9="Female",'No Self Assessment feeder'!X11,IF($B$9="Male",'No Self Assessment feeder'!BD11,IF($B$9="All",'No Self Assessment feeder'!CJ11)))</f>
        <v>400</v>
      </c>
      <c r="Y22" s="120">
        <f>IF($B$9="Female",'No Self Assessment feeder'!Y11,IF($B$9="Male",'No Self Assessment feeder'!BE11,IF($B$9="All",'No Self Assessment feeder'!CK11)))</f>
        <v>12.9</v>
      </c>
      <c r="Z22" s="120">
        <f>IF($B$9="Female",'No Self Assessment feeder'!Z11,IF($B$9="Male",'No Self Assessment feeder'!BF11,IF($B$9="All",'No Self Assessment feeder'!CL11)))</f>
        <v>4.7</v>
      </c>
      <c r="AA22" s="120">
        <f>IF($B$9="Female",'No Self Assessment feeder'!AA11,IF($B$9="Male",'No Self Assessment feeder'!BG11,IF($B$9="All",'No Self Assessment feeder'!CM11)))</f>
        <v>73.099999999999994</v>
      </c>
      <c r="AB22" s="120">
        <f>IF($B$9="Female",'No Self Assessment feeder'!AB11,IF($B$9="Male",'No Self Assessment feeder'!BH11,IF($B$9="All",'No Self Assessment feeder'!CN11)))</f>
        <v>78.599999999999994</v>
      </c>
      <c r="AC22" s="127">
        <f>IF($B$9="Female",'No Self Assessment feeder'!AC11,IF($B$9="Male",'No Self Assessment feeder'!BI11,IF($B$9="All",'No Self Assessment feeder'!CO11)))</f>
        <v>82.3</v>
      </c>
      <c r="AF22" s="29" t="s">
        <v>21</v>
      </c>
      <c r="CM22" s="29"/>
    </row>
    <row r="23" spans="1:91" ht="14.25" customHeight="1" x14ac:dyDescent="0.2">
      <c r="A23" s="159" t="s">
        <v>288</v>
      </c>
      <c r="B23" s="65" t="s">
        <v>35</v>
      </c>
      <c r="C23" s="66">
        <v>10007811</v>
      </c>
      <c r="D23" s="66" t="s">
        <v>492</v>
      </c>
      <c r="E23" s="162" t="s">
        <v>37</v>
      </c>
      <c r="F23" s="142">
        <f>IF($B$9="Female",'No Self Assessment feeder'!F12,IF($B$9="Male",'No Self Assessment feeder'!AL12,IF($B$9="All",'No Self Assessment feeder'!BR12)))</f>
        <v>235</v>
      </c>
      <c r="G23" s="120">
        <f>IF($B$9="Female",'No Self Assessment feeder'!G12,IF($B$9="Male",'No Self Assessment feeder'!AM12,IF($B$9="All",'No Self Assessment feeder'!BS12)))</f>
        <v>3</v>
      </c>
      <c r="H23" s="79">
        <f>IF($B$9="Female",'No Self Assessment feeder'!H12,IF($B$9="Male",'No Self Assessment feeder'!AN12,IF($B$9="All",'No Self Assessment feeder'!BT12)))</f>
        <v>225</v>
      </c>
      <c r="I23" s="120">
        <f>IF($B$9="Female",'No Self Assessment feeder'!I12,IF($B$9="Male",'No Self Assessment feeder'!AO12,IF($B$9="All",'No Self Assessment feeder'!BU12)))</f>
        <v>4.9000000000000004</v>
      </c>
      <c r="J23" s="120">
        <f>IF($B$9="Female",'No Self Assessment feeder'!J12,IF($B$9="Male",'No Self Assessment feeder'!AP12,IF($B$9="All",'No Self Assessment feeder'!BV12)))</f>
        <v>4</v>
      </c>
      <c r="K23" s="120">
        <f>IF($B$9="Female",'No Self Assessment feeder'!K12,IF($B$9="Male",'No Self Assessment feeder'!AQ12,IF($B$9="All",'No Self Assessment feeder'!BW12)))</f>
        <v>36.299999999999997</v>
      </c>
      <c r="L23" s="120">
        <f>IF($B$9="Female",'No Self Assessment feeder'!L12,IF($B$9="Male",'No Self Assessment feeder'!AR12,IF($B$9="All",'No Self Assessment feeder'!BX12)))</f>
        <v>77</v>
      </c>
      <c r="M23" s="127">
        <f>IF($B$9="Female",'No Self Assessment feeder'!M12,IF($B$9="Male",'No Self Assessment feeder'!AS12,IF($B$9="All",'No Self Assessment feeder'!BY12)))</f>
        <v>91.2</v>
      </c>
      <c r="N23" s="81">
        <f>IF($B$9="Female",'No Self Assessment feeder'!N12,IF($B$9="Male",'No Self Assessment feeder'!AT12,IF($B$9="All",'No Self Assessment feeder'!BZ12)))</f>
        <v>235</v>
      </c>
      <c r="O23" s="120">
        <f>IF($B$9="Female",'No Self Assessment feeder'!O12,IF($B$9="Male",'No Self Assessment feeder'!AU12,IF($B$9="All",'No Self Assessment feeder'!CA12)))</f>
        <v>5.2</v>
      </c>
      <c r="P23" s="79">
        <f>IF($B$9="Female",'No Self Assessment feeder'!P12,IF($B$9="Male",'No Self Assessment feeder'!AV12,IF($B$9="All",'No Self Assessment feeder'!CB12)))</f>
        <v>220</v>
      </c>
      <c r="Q23" s="120">
        <f>IF($B$9="Female",'No Self Assessment feeder'!Q12,IF($B$9="Male",'No Self Assessment feeder'!AW12,IF($B$9="All",'No Self Assessment feeder'!CC12)))</f>
        <v>11.3</v>
      </c>
      <c r="R23" s="120">
        <f>IF($B$9="Female",'No Self Assessment feeder'!R12,IF($B$9="Male",'No Self Assessment feeder'!AX12,IF($B$9="All",'No Self Assessment feeder'!CD12)))</f>
        <v>3.6</v>
      </c>
      <c r="S23" s="120">
        <f>IF($B$9="Female",'No Self Assessment feeder'!S12,IF($B$9="Male",'No Self Assessment feeder'!AY12,IF($B$9="All",'No Self Assessment feeder'!CE12)))</f>
        <v>76</v>
      </c>
      <c r="T23" s="120">
        <f>IF($B$9="Female",'No Self Assessment feeder'!T12,IF($B$9="Male",'No Self Assessment feeder'!AZ12,IF($B$9="All",'No Self Assessment feeder'!CF12)))</f>
        <v>80.5</v>
      </c>
      <c r="U23" s="127">
        <f>IF($B$9="Female",'No Self Assessment feeder'!U12,IF($B$9="Male",'No Self Assessment feeder'!BA12,IF($B$9="All",'No Self Assessment feeder'!CG12)))</f>
        <v>85.1</v>
      </c>
      <c r="V23" s="81">
        <f>IF($B$9="Female",'No Self Assessment feeder'!V12,IF($B$9="Male",'No Self Assessment feeder'!BB12,IF($B$9="All",'No Self Assessment feeder'!CH12)))</f>
        <v>235</v>
      </c>
      <c r="W23" s="120">
        <f>IF($B$9="Female",'No Self Assessment feeder'!W12,IF($B$9="Male",'No Self Assessment feeder'!BC12,IF($B$9="All",'No Self Assessment feeder'!CI12)))</f>
        <v>5.2</v>
      </c>
      <c r="X23" s="79">
        <f>IF($B$9="Female",'No Self Assessment feeder'!X12,IF($B$9="Male",'No Self Assessment feeder'!BD12,IF($B$9="All",'No Self Assessment feeder'!CJ12)))</f>
        <v>220</v>
      </c>
      <c r="Y23" s="120">
        <f>IF($B$9="Female",'No Self Assessment feeder'!Y12,IF($B$9="Male",'No Self Assessment feeder'!BE12,IF($B$9="All",'No Self Assessment feeder'!CK12)))</f>
        <v>11.3</v>
      </c>
      <c r="Z23" s="120">
        <f>IF($B$9="Female",'No Self Assessment feeder'!Z12,IF($B$9="Male",'No Self Assessment feeder'!BF12,IF($B$9="All",'No Self Assessment feeder'!CL12)))</f>
        <v>3.6</v>
      </c>
      <c r="AA23" s="120">
        <f>IF($B$9="Female",'No Self Assessment feeder'!AA12,IF($B$9="Male",'No Self Assessment feeder'!BG12,IF($B$9="All",'No Self Assessment feeder'!CM12)))</f>
        <v>74.7</v>
      </c>
      <c r="AB23" s="120">
        <f>IF($B$9="Female",'No Self Assessment feeder'!AB12,IF($B$9="Male",'No Self Assessment feeder'!BH12,IF($B$9="All",'No Self Assessment feeder'!CN12)))</f>
        <v>82.8</v>
      </c>
      <c r="AC23" s="127">
        <f>IF($B$9="Female",'No Self Assessment feeder'!AC12,IF($B$9="Male",'No Self Assessment feeder'!BI12,IF($B$9="All",'No Self Assessment feeder'!CO12)))</f>
        <v>85.1</v>
      </c>
      <c r="CM23" s="29"/>
    </row>
    <row r="24" spans="1:91" ht="14.25" customHeight="1" x14ac:dyDescent="0.2">
      <c r="A24" s="159" t="s">
        <v>288</v>
      </c>
      <c r="B24" s="65" t="s">
        <v>38</v>
      </c>
      <c r="C24" s="66">
        <v>10006841</v>
      </c>
      <c r="D24" s="66" t="s">
        <v>493</v>
      </c>
      <c r="E24" s="162" t="s">
        <v>40</v>
      </c>
      <c r="F24" s="142">
        <f>IF($B$9="Female",'No Self Assessment feeder'!F13,IF($B$9="Male",'No Self Assessment feeder'!AL13,IF($B$9="All",'No Self Assessment feeder'!BR13)))</f>
        <v>800</v>
      </c>
      <c r="G24" s="120">
        <f>IF($B$9="Female",'No Self Assessment feeder'!G13,IF($B$9="Male",'No Self Assessment feeder'!AM13,IF($B$9="All",'No Self Assessment feeder'!BS13)))</f>
        <v>4.5999999999999996</v>
      </c>
      <c r="H24" s="79">
        <f>IF($B$9="Female",'No Self Assessment feeder'!H13,IF($B$9="Male",'No Self Assessment feeder'!AN13,IF($B$9="All",'No Self Assessment feeder'!BT13)))</f>
        <v>760</v>
      </c>
      <c r="I24" s="120">
        <f>IF($B$9="Female",'No Self Assessment feeder'!I13,IF($B$9="Male",'No Self Assessment feeder'!AO13,IF($B$9="All",'No Self Assessment feeder'!BU13)))</f>
        <v>8.3000000000000007</v>
      </c>
      <c r="J24" s="120">
        <f>IF($B$9="Female",'No Self Assessment feeder'!J13,IF($B$9="Male",'No Self Assessment feeder'!AP13,IF($B$9="All",'No Self Assessment feeder'!BV13)))</f>
        <v>8.5</v>
      </c>
      <c r="K24" s="120">
        <f>IF($B$9="Female",'No Self Assessment feeder'!K13,IF($B$9="Male",'No Self Assessment feeder'!AQ13,IF($B$9="All",'No Self Assessment feeder'!BW13)))</f>
        <v>54.6</v>
      </c>
      <c r="L24" s="120">
        <f>IF($B$9="Female",'No Self Assessment feeder'!L13,IF($B$9="Male",'No Self Assessment feeder'!AR13,IF($B$9="All",'No Self Assessment feeder'!BX13)))</f>
        <v>72.599999999999994</v>
      </c>
      <c r="M24" s="127">
        <f>IF($B$9="Female",'No Self Assessment feeder'!M13,IF($B$9="Male",'No Self Assessment feeder'!AS13,IF($B$9="All",'No Self Assessment feeder'!BY13)))</f>
        <v>83.2</v>
      </c>
      <c r="N24" s="81">
        <f>IF($B$9="Female",'No Self Assessment feeder'!N13,IF($B$9="Male",'No Self Assessment feeder'!AT13,IF($B$9="All",'No Self Assessment feeder'!BZ13)))</f>
        <v>800</v>
      </c>
      <c r="O24" s="120">
        <f>IF($B$9="Female",'No Self Assessment feeder'!O13,IF($B$9="Male",'No Self Assessment feeder'!AU13,IF($B$9="All",'No Self Assessment feeder'!CA13)))</f>
        <v>6.1</v>
      </c>
      <c r="P24" s="79">
        <f>IF($B$9="Female",'No Self Assessment feeder'!P13,IF($B$9="Male",'No Self Assessment feeder'!AV13,IF($B$9="All",'No Self Assessment feeder'!CB13)))</f>
        <v>750</v>
      </c>
      <c r="Q24" s="120">
        <f>IF($B$9="Female",'No Self Assessment feeder'!Q13,IF($B$9="Male",'No Self Assessment feeder'!AW13,IF($B$9="All",'No Self Assessment feeder'!CC13)))</f>
        <v>12.7</v>
      </c>
      <c r="R24" s="120">
        <f>IF($B$9="Female",'No Self Assessment feeder'!R13,IF($B$9="Male",'No Self Assessment feeder'!AX13,IF($B$9="All",'No Self Assessment feeder'!CD13)))</f>
        <v>7.5</v>
      </c>
      <c r="S24" s="120">
        <f>IF($B$9="Female",'No Self Assessment feeder'!S13,IF($B$9="Male",'No Self Assessment feeder'!AY13,IF($B$9="All",'No Self Assessment feeder'!CE13)))</f>
        <v>60.7</v>
      </c>
      <c r="T24" s="120">
        <f>IF($B$9="Female",'No Self Assessment feeder'!T13,IF($B$9="Male",'No Self Assessment feeder'!AZ13,IF($B$9="All",'No Self Assessment feeder'!CF13)))</f>
        <v>75.2</v>
      </c>
      <c r="U24" s="127">
        <f>IF($B$9="Female",'No Self Assessment feeder'!U13,IF($B$9="Male",'No Self Assessment feeder'!BA13,IF($B$9="All",'No Self Assessment feeder'!CG13)))</f>
        <v>79.900000000000006</v>
      </c>
      <c r="V24" s="81">
        <f>IF($B$9="Female",'No Self Assessment feeder'!V13,IF($B$9="Male",'No Self Assessment feeder'!BB13,IF($B$9="All",'No Self Assessment feeder'!CH13)))</f>
        <v>800</v>
      </c>
      <c r="W24" s="120">
        <f>IF($B$9="Female",'No Self Assessment feeder'!W13,IF($B$9="Male",'No Self Assessment feeder'!BC13,IF($B$9="All",'No Self Assessment feeder'!CI13)))</f>
        <v>5.5</v>
      </c>
      <c r="X24" s="79">
        <f>IF($B$9="Female",'No Self Assessment feeder'!X13,IF($B$9="Male",'No Self Assessment feeder'!BD13,IF($B$9="All",'No Self Assessment feeder'!CJ13)))</f>
        <v>755</v>
      </c>
      <c r="Y24" s="120">
        <f>IF($B$9="Female",'No Self Assessment feeder'!Y13,IF($B$9="Male",'No Self Assessment feeder'!BE13,IF($B$9="All",'No Self Assessment feeder'!CK13)))</f>
        <v>10.6</v>
      </c>
      <c r="Z24" s="120">
        <f>IF($B$9="Female",'No Self Assessment feeder'!Z13,IF($B$9="Male",'No Self Assessment feeder'!BF13,IF($B$9="All",'No Self Assessment feeder'!CL13)))</f>
        <v>9.8000000000000007</v>
      </c>
      <c r="AA24" s="120">
        <f>IF($B$9="Female",'No Self Assessment feeder'!AA13,IF($B$9="Male",'No Self Assessment feeder'!BG13,IF($B$9="All",'No Self Assessment feeder'!CM13)))</f>
        <v>64.599999999999994</v>
      </c>
      <c r="AB24" s="120">
        <f>IF($B$9="Female",'No Self Assessment feeder'!AB13,IF($B$9="Male",'No Self Assessment feeder'!BH13,IF($B$9="All",'No Self Assessment feeder'!CN13)))</f>
        <v>76.3</v>
      </c>
      <c r="AC24" s="127">
        <f>IF($B$9="Female",'No Self Assessment feeder'!AC13,IF($B$9="Male",'No Self Assessment feeder'!BI13,IF($B$9="All",'No Self Assessment feeder'!CO13)))</f>
        <v>79.599999999999994</v>
      </c>
      <c r="CM24" s="29"/>
    </row>
    <row r="25" spans="1:91" ht="14.25" customHeight="1" x14ac:dyDescent="0.2">
      <c r="A25" s="159" t="s">
        <v>288</v>
      </c>
      <c r="B25" s="65" t="s">
        <v>41</v>
      </c>
      <c r="C25" s="66">
        <v>10000385</v>
      </c>
      <c r="D25" s="66" t="s">
        <v>490</v>
      </c>
      <c r="E25" s="162" t="s">
        <v>42</v>
      </c>
      <c r="F25" s="142">
        <f>IF($B$9="Female",'No Self Assessment feeder'!F14,IF($B$9="Male",'No Self Assessment feeder'!AL14,IF($B$9="All",'No Self Assessment feeder'!BR14)))</f>
        <v>235</v>
      </c>
      <c r="G25" s="120">
        <f>IF($B$9="Female",'No Self Assessment feeder'!G14,IF($B$9="Male",'No Self Assessment feeder'!AM14,IF($B$9="All",'No Self Assessment feeder'!BS14)))</f>
        <v>3.8</v>
      </c>
      <c r="H25" s="79">
        <f>IF($B$9="Female",'No Self Assessment feeder'!H14,IF($B$9="Male",'No Self Assessment feeder'!AN14,IF($B$9="All",'No Self Assessment feeder'!BT14)))</f>
        <v>230</v>
      </c>
      <c r="I25" s="120">
        <f>IF($B$9="Female",'No Self Assessment feeder'!I14,IF($B$9="Male",'No Self Assessment feeder'!AO14,IF($B$9="All",'No Self Assessment feeder'!BU14)))</f>
        <v>9.1999999999999993</v>
      </c>
      <c r="J25" s="120">
        <f>IF($B$9="Female",'No Self Assessment feeder'!J14,IF($B$9="Male",'No Self Assessment feeder'!AP14,IF($B$9="All",'No Self Assessment feeder'!BV14)))</f>
        <v>19.7</v>
      </c>
      <c r="K25" s="120">
        <f>IF($B$9="Female",'No Self Assessment feeder'!K14,IF($B$9="Male",'No Self Assessment feeder'!AQ14,IF($B$9="All",'No Self Assessment feeder'!BW14)))</f>
        <v>64</v>
      </c>
      <c r="L25" s="120">
        <f>IF($B$9="Female",'No Self Assessment feeder'!L14,IF($B$9="Male",'No Self Assessment feeder'!AR14,IF($B$9="All",'No Self Assessment feeder'!BX14)))</f>
        <v>68.900000000000006</v>
      </c>
      <c r="M25" s="127">
        <f>IF($B$9="Female",'No Self Assessment feeder'!M14,IF($B$9="Male",'No Self Assessment feeder'!AS14,IF($B$9="All",'No Self Assessment feeder'!BY14)))</f>
        <v>71.099999999999994</v>
      </c>
      <c r="N25" s="81">
        <f>IF($B$9="Female",'No Self Assessment feeder'!N14,IF($B$9="Male",'No Self Assessment feeder'!AT14,IF($B$9="All",'No Self Assessment feeder'!BZ14)))</f>
        <v>235</v>
      </c>
      <c r="O25" s="120">
        <f>IF($B$9="Female",'No Self Assessment feeder'!O14,IF($B$9="Male",'No Self Assessment feeder'!AU14,IF($B$9="All",'No Self Assessment feeder'!CA14)))</f>
        <v>3.4</v>
      </c>
      <c r="P25" s="79">
        <f>IF($B$9="Female",'No Self Assessment feeder'!P14,IF($B$9="Male",'No Self Assessment feeder'!AV14,IF($B$9="All",'No Self Assessment feeder'!CB14)))</f>
        <v>230</v>
      </c>
      <c r="Q25" s="120">
        <f>IF($B$9="Female",'No Self Assessment feeder'!Q14,IF($B$9="Male",'No Self Assessment feeder'!AW14,IF($B$9="All",'No Self Assessment feeder'!CC14)))</f>
        <v>15.3</v>
      </c>
      <c r="R25" s="120">
        <f>IF($B$9="Female",'No Self Assessment feeder'!R14,IF($B$9="Male",'No Self Assessment feeder'!AX14,IF($B$9="All",'No Self Assessment feeder'!CD14)))</f>
        <v>13.1</v>
      </c>
      <c r="S25" s="120">
        <f>IF($B$9="Female",'No Self Assessment feeder'!S14,IF($B$9="Male",'No Self Assessment feeder'!AY14,IF($B$9="All",'No Self Assessment feeder'!CE14)))</f>
        <v>65.5</v>
      </c>
      <c r="T25" s="120">
        <f>IF($B$9="Female",'No Self Assessment feeder'!T14,IF($B$9="Male",'No Self Assessment feeder'!AZ14,IF($B$9="All",'No Self Assessment feeder'!CF14)))</f>
        <v>69.400000000000006</v>
      </c>
      <c r="U25" s="127">
        <f>IF($B$9="Female",'No Self Assessment feeder'!U14,IF($B$9="Male",'No Self Assessment feeder'!BA14,IF($B$9="All",'No Self Assessment feeder'!CG14)))</f>
        <v>71.599999999999994</v>
      </c>
      <c r="V25" s="81">
        <f>IF($B$9="Female",'No Self Assessment feeder'!V14,IF($B$9="Male",'No Self Assessment feeder'!BB14,IF($B$9="All",'No Self Assessment feeder'!CH14)))</f>
        <v>235</v>
      </c>
      <c r="W25" s="120">
        <f>IF($B$9="Female",'No Self Assessment feeder'!W14,IF($B$9="Male",'No Self Assessment feeder'!BC14,IF($B$9="All",'No Self Assessment feeder'!CI14)))</f>
        <v>3.8</v>
      </c>
      <c r="X25" s="79">
        <f>IF($B$9="Female",'No Self Assessment feeder'!X14,IF($B$9="Male",'No Self Assessment feeder'!BD14,IF($B$9="All",'No Self Assessment feeder'!CJ14)))</f>
        <v>230</v>
      </c>
      <c r="Y25" s="120">
        <f>IF($B$9="Female",'No Self Assessment feeder'!Y14,IF($B$9="Male",'No Self Assessment feeder'!BE14,IF($B$9="All",'No Self Assessment feeder'!CK14)))</f>
        <v>16.2</v>
      </c>
      <c r="Z25" s="120">
        <f>IF($B$9="Female",'No Self Assessment feeder'!Z14,IF($B$9="Male",'No Self Assessment feeder'!BF14,IF($B$9="All",'No Self Assessment feeder'!CL14)))</f>
        <v>11.8</v>
      </c>
      <c r="AA25" s="120" t="str">
        <f>IF($B$9="Female",'No Self Assessment feeder'!AA14,IF($B$9="Male",'No Self Assessment feeder'!BG14,IF($B$9="All",'No Self Assessment feeder'!CM14)))</f>
        <v>x</v>
      </c>
      <c r="AB25" s="120" t="str">
        <f>IF($B$9="Female",'No Self Assessment feeder'!AB14,IF($B$9="Male",'No Self Assessment feeder'!BH14,IF($B$9="All",'No Self Assessment feeder'!CN14)))</f>
        <v>x</v>
      </c>
      <c r="AC25" s="127">
        <f>IF($B$9="Female",'No Self Assessment feeder'!AC14,IF($B$9="Male",'No Self Assessment feeder'!BI14,IF($B$9="All",'No Self Assessment feeder'!CO14)))</f>
        <v>71.900000000000006</v>
      </c>
      <c r="CM25" s="29"/>
    </row>
    <row r="26" spans="1:91" ht="14.25" customHeight="1" x14ac:dyDescent="0.2">
      <c r="A26" s="159" t="s">
        <v>288</v>
      </c>
      <c r="B26" s="65" t="s">
        <v>43</v>
      </c>
      <c r="C26" s="66">
        <v>10000824</v>
      </c>
      <c r="D26" s="66" t="s">
        <v>490</v>
      </c>
      <c r="E26" s="162" t="s">
        <v>44</v>
      </c>
      <c r="F26" s="142">
        <f>IF($B$9="Female",'No Self Assessment feeder'!F15,IF($B$9="Male",'No Self Assessment feeder'!AL15,IF($B$9="All",'No Self Assessment feeder'!BR15)))</f>
        <v>1945</v>
      </c>
      <c r="G26" s="120">
        <f>IF($B$9="Female",'No Self Assessment feeder'!G15,IF($B$9="Male",'No Self Assessment feeder'!AM15,IF($B$9="All",'No Self Assessment feeder'!BS15)))</f>
        <v>3.6</v>
      </c>
      <c r="H26" s="79">
        <f>IF($B$9="Female",'No Self Assessment feeder'!H15,IF($B$9="Male",'No Self Assessment feeder'!AN15,IF($B$9="All",'No Self Assessment feeder'!BT15)))</f>
        <v>1875</v>
      </c>
      <c r="I26" s="120">
        <f>IF($B$9="Female",'No Self Assessment feeder'!I15,IF($B$9="Male",'No Self Assessment feeder'!AO15,IF($B$9="All",'No Self Assessment feeder'!BU15)))</f>
        <v>8.8000000000000007</v>
      </c>
      <c r="J26" s="120">
        <f>IF($B$9="Female",'No Self Assessment feeder'!J15,IF($B$9="Male",'No Self Assessment feeder'!AP15,IF($B$9="All",'No Self Assessment feeder'!BV15)))</f>
        <v>13.1</v>
      </c>
      <c r="K26" s="120">
        <f>IF($B$9="Female",'No Self Assessment feeder'!K15,IF($B$9="Male",'No Self Assessment feeder'!AQ15,IF($B$9="All",'No Self Assessment feeder'!BW15)))</f>
        <v>67</v>
      </c>
      <c r="L26" s="120">
        <f>IF($B$9="Female",'No Self Assessment feeder'!L15,IF($B$9="Male",'No Self Assessment feeder'!AR15,IF($B$9="All",'No Self Assessment feeder'!BX15)))</f>
        <v>74.8</v>
      </c>
      <c r="M26" s="127">
        <f>IF($B$9="Female",'No Self Assessment feeder'!M15,IF($B$9="Male",'No Self Assessment feeder'!AS15,IF($B$9="All",'No Self Assessment feeder'!BY15)))</f>
        <v>78.099999999999994</v>
      </c>
      <c r="N26" s="81">
        <f>IF($B$9="Female",'No Self Assessment feeder'!N15,IF($B$9="Male",'No Self Assessment feeder'!AT15,IF($B$9="All",'No Self Assessment feeder'!BZ15)))</f>
        <v>1945</v>
      </c>
      <c r="O26" s="120">
        <f>IF($B$9="Female",'No Self Assessment feeder'!O15,IF($B$9="Male",'No Self Assessment feeder'!AU15,IF($B$9="All",'No Self Assessment feeder'!CA15)))</f>
        <v>3.9</v>
      </c>
      <c r="P26" s="79">
        <f>IF($B$9="Female",'No Self Assessment feeder'!P15,IF($B$9="Male",'No Self Assessment feeder'!AV15,IF($B$9="All",'No Self Assessment feeder'!CB15)))</f>
        <v>1870</v>
      </c>
      <c r="Q26" s="120">
        <f>IF($B$9="Female",'No Self Assessment feeder'!Q15,IF($B$9="Male",'No Self Assessment feeder'!AW15,IF($B$9="All",'No Self Assessment feeder'!CC15)))</f>
        <v>10.8</v>
      </c>
      <c r="R26" s="120">
        <f>IF($B$9="Female",'No Self Assessment feeder'!R15,IF($B$9="Male",'No Self Assessment feeder'!AX15,IF($B$9="All",'No Self Assessment feeder'!CD15)))</f>
        <v>8</v>
      </c>
      <c r="S26" s="120">
        <f>IF($B$9="Female",'No Self Assessment feeder'!S15,IF($B$9="Male",'No Self Assessment feeder'!AY15,IF($B$9="All",'No Self Assessment feeder'!CE15)))</f>
        <v>70.8</v>
      </c>
      <c r="T26" s="120">
        <f>IF($B$9="Female",'No Self Assessment feeder'!T15,IF($B$9="Male",'No Self Assessment feeder'!AZ15,IF($B$9="All",'No Self Assessment feeder'!CF15)))</f>
        <v>78.3</v>
      </c>
      <c r="U26" s="127">
        <f>IF($B$9="Female",'No Self Assessment feeder'!U15,IF($B$9="Male",'No Self Assessment feeder'!BA15,IF($B$9="All",'No Self Assessment feeder'!CG15)))</f>
        <v>81.2</v>
      </c>
      <c r="V26" s="81">
        <f>IF($B$9="Female",'No Self Assessment feeder'!V15,IF($B$9="Male",'No Self Assessment feeder'!BB15,IF($B$9="All",'No Self Assessment feeder'!CH15)))</f>
        <v>1945</v>
      </c>
      <c r="W26" s="120">
        <f>IF($B$9="Female",'No Self Assessment feeder'!W15,IF($B$9="Male",'No Self Assessment feeder'!BC15,IF($B$9="All",'No Self Assessment feeder'!CI15)))</f>
        <v>4.2</v>
      </c>
      <c r="X26" s="79">
        <f>IF($B$9="Female",'No Self Assessment feeder'!X15,IF($B$9="Male",'No Self Assessment feeder'!BD15,IF($B$9="All",'No Self Assessment feeder'!CJ15)))</f>
        <v>1865</v>
      </c>
      <c r="Y26" s="120">
        <f>IF($B$9="Female",'No Self Assessment feeder'!Y15,IF($B$9="Male",'No Self Assessment feeder'!BE15,IF($B$9="All",'No Self Assessment feeder'!CK15)))</f>
        <v>12.7</v>
      </c>
      <c r="Z26" s="120">
        <f>IF($B$9="Female",'No Self Assessment feeder'!Z15,IF($B$9="Male",'No Self Assessment feeder'!BF15,IF($B$9="All",'No Self Assessment feeder'!CL15)))</f>
        <v>8.1</v>
      </c>
      <c r="AA26" s="120">
        <f>IF($B$9="Female",'No Self Assessment feeder'!AA15,IF($B$9="Male",'No Self Assessment feeder'!BG15,IF($B$9="All",'No Self Assessment feeder'!CM15)))</f>
        <v>70.900000000000006</v>
      </c>
      <c r="AB26" s="120">
        <f>IF($B$9="Female",'No Self Assessment feeder'!AB15,IF($B$9="Male",'No Self Assessment feeder'!BH15,IF($B$9="All",'No Self Assessment feeder'!CN15)))</f>
        <v>77.400000000000006</v>
      </c>
      <c r="AC26" s="127">
        <f>IF($B$9="Female",'No Self Assessment feeder'!AC15,IF($B$9="Male",'No Self Assessment feeder'!BI15,IF($B$9="All",'No Self Assessment feeder'!CO15)))</f>
        <v>79.3</v>
      </c>
      <c r="CM26" s="29"/>
    </row>
    <row r="27" spans="1:91" ht="14.25" customHeight="1" x14ac:dyDescent="0.2">
      <c r="A27" s="159" t="s">
        <v>288</v>
      </c>
      <c r="B27" s="65" t="s">
        <v>45</v>
      </c>
      <c r="C27" s="66">
        <v>10007785</v>
      </c>
      <c r="D27" s="66" t="s">
        <v>494</v>
      </c>
      <c r="E27" s="162" t="s">
        <v>47</v>
      </c>
      <c r="F27" s="142">
        <f>IF($B$9="Female",'No Self Assessment feeder'!F16,IF($B$9="Male",'No Self Assessment feeder'!AL16,IF($B$9="All",'No Self Assessment feeder'!BR16)))</f>
        <v>1250</v>
      </c>
      <c r="G27" s="120">
        <f>IF($B$9="Female",'No Self Assessment feeder'!G16,IF($B$9="Male",'No Self Assessment feeder'!AM16,IF($B$9="All",'No Self Assessment feeder'!BS16)))</f>
        <v>3.6</v>
      </c>
      <c r="H27" s="79">
        <f>IF($B$9="Female",'No Self Assessment feeder'!H16,IF($B$9="Male",'No Self Assessment feeder'!AN16,IF($B$9="All",'No Self Assessment feeder'!BT16)))</f>
        <v>1205</v>
      </c>
      <c r="I27" s="120">
        <f>IF($B$9="Female",'No Self Assessment feeder'!I16,IF($B$9="Male",'No Self Assessment feeder'!AO16,IF($B$9="All",'No Self Assessment feeder'!BU16)))</f>
        <v>9.4</v>
      </c>
      <c r="J27" s="120">
        <f>IF($B$9="Female",'No Self Assessment feeder'!J16,IF($B$9="Male",'No Self Assessment feeder'!AP16,IF($B$9="All",'No Self Assessment feeder'!BV16)))</f>
        <v>11.3</v>
      </c>
      <c r="K27" s="120">
        <f>IF($B$9="Female",'No Self Assessment feeder'!K16,IF($B$9="Male",'No Self Assessment feeder'!AQ16,IF($B$9="All",'No Self Assessment feeder'!BW16)))</f>
        <v>53</v>
      </c>
      <c r="L27" s="120">
        <f>IF($B$9="Female",'No Self Assessment feeder'!L16,IF($B$9="Male",'No Self Assessment feeder'!AR16,IF($B$9="All",'No Self Assessment feeder'!BX16)))</f>
        <v>70.3</v>
      </c>
      <c r="M27" s="127">
        <f>IF($B$9="Female",'No Self Assessment feeder'!M16,IF($B$9="Male",'No Self Assessment feeder'!AS16,IF($B$9="All",'No Self Assessment feeder'!BY16)))</f>
        <v>79.400000000000006</v>
      </c>
      <c r="N27" s="81">
        <f>IF($B$9="Female",'No Self Assessment feeder'!N16,IF($B$9="Male",'No Self Assessment feeder'!AT16,IF($B$9="All",'No Self Assessment feeder'!BZ16)))</f>
        <v>1250</v>
      </c>
      <c r="O27" s="120">
        <f>IF($B$9="Female",'No Self Assessment feeder'!O16,IF($B$9="Male",'No Self Assessment feeder'!AU16,IF($B$9="All",'No Self Assessment feeder'!CA16)))</f>
        <v>3.6</v>
      </c>
      <c r="P27" s="79">
        <f>IF($B$9="Female",'No Self Assessment feeder'!P16,IF($B$9="Male",'No Self Assessment feeder'!AV16,IF($B$9="All",'No Self Assessment feeder'!CB16)))</f>
        <v>1205</v>
      </c>
      <c r="Q27" s="120">
        <f>IF($B$9="Female",'No Self Assessment feeder'!Q16,IF($B$9="Male",'No Self Assessment feeder'!AW16,IF($B$9="All",'No Self Assessment feeder'!CC16)))</f>
        <v>13.5</v>
      </c>
      <c r="R27" s="120">
        <f>IF($B$9="Female",'No Self Assessment feeder'!R16,IF($B$9="Male",'No Self Assessment feeder'!AX16,IF($B$9="All",'No Self Assessment feeder'!CD16)))</f>
        <v>8.4</v>
      </c>
      <c r="S27" s="120">
        <f>IF($B$9="Female",'No Self Assessment feeder'!S16,IF($B$9="Male",'No Self Assessment feeder'!AY16,IF($B$9="All",'No Self Assessment feeder'!CE16)))</f>
        <v>57.5</v>
      </c>
      <c r="T27" s="120">
        <f>IF($B$9="Female",'No Self Assessment feeder'!T16,IF($B$9="Male",'No Self Assessment feeder'!AZ16,IF($B$9="All",'No Self Assessment feeder'!CF16)))</f>
        <v>72.3</v>
      </c>
      <c r="U27" s="127">
        <f>IF($B$9="Female",'No Self Assessment feeder'!U16,IF($B$9="Male",'No Self Assessment feeder'!BA16,IF($B$9="All",'No Self Assessment feeder'!CG16)))</f>
        <v>78.099999999999994</v>
      </c>
      <c r="V27" s="81">
        <f>IF($B$9="Female",'No Self Assessment feeder'!V16,IF($B$9="Male",'No Self Assessment feeder'!BB16,IF($B$9="All",'No Self Assessment feeder'!CH16)))</f>
        <v>1250</v>
      </c>
      <c r="W27" s="120">
        <f>IF($B$9="Female",'No Self Assessment feeder'!W16,IF($B$9="Male",'No Self Assessment feeder'!BC16,IF($B$9="All",'No Self Assessment feeder'!CI16)))</f>
        <v>3.8</v>
      </c>
      <c r="X27" s="79">
        <f>IF($B$9="Female",'No Self Assessment feeder'!X16,IF($B$9="Male",'No Self Assessment feeder'!BD16,IF($B$9="All",'No Self Assessment feeder'!CJ16)))</f>
        <v>1205</v>
      </c>
      <c r="Y27" s="120">
        <f>IF($B$9="Female",'No Self Assessment feeder'!Y16,IF($B$9="Male",'No Self Assessment feeder'!BE16,IF($B$9="All",'No Self Assessment feeder'!CK16)))</f>
        <v>14.4</v>
      </c>
      <c r="Z27" s="120">
        <f>IF($B$9="Female",'No Self Assessment feeder'!Z16,IF($B$9="Male",'No Self Assessment feeder'!BF16,IF($B$9="All",'No Self Assessment feeder'!CL16)))</f>
        <v>7.6</v>
      </c>
      <c r="AA27" s="120">
        <f>IF($B$9="Female",'No Self Assessment feeder'!AA16,IF($B$9="Male",'No Self Assessment feeder'!BG16,IF($B$9="All",'No Self Assessment feeder'!CM16)))</f>
        <v>62.5</v>
      </c>
      <c r="AB27" s="120">
        <f>IF($B$9="Female",'No Self Assessment feeder'!AB16,IF($B$9="Male",'No Self Assessment feeder'!BH16,IF($B$9="All",'No Self Assessment feeder'!CN16)))</f>
        <v>73.599999999999994</v>
      </c>
      <c r="AC27" s="127">
        <f>IF($B$9="Female",'No Self Assessment feeder'!AC16,IF($B$9="Male",'No Self Assessment feeder'!BI16,IF($B$9="All",'No Self Assessment feeder'!CO16)))</f>
        <v>78</v>
      </c>
      <c r="CM27" s="29"/>
    </row>
    <row r="28" spans="1:91" ht="14.25" customHeight="1" x14ac:dyDescent="0.2">
      <c r="A28" s="159" t="s">
        <v>288</v>
      </c>
      <c r="B28" s="65" t="s">
        <v>48</v>
      </c>
      <c r="C28" s="66">
        <v>10000886</v>
      </c>
      <c r="D28" s="66" t="s">
        <v>495</v>
      </c>
      <c r="E28" s="162" t="s">
        <v>50</v>
      </c>
      <c r="F28" s="142">
        <f>IF($B$9="Female",'No Self Assessment feeder'!F17,IF($B$9="Male",'No Self Assessment feeder'!AL17,IF($B$9="All",'No Self Assessment feeder'!BR17)))</f>
        <v>2355</v>
      </c>
      <c r="G28" s="120">
        <f>IF($B$9="Female",'No Self Assessment feeder'!G17,IF($B$9="Male",'No Self Assessment feeder'!AM17,IF($B$9="All",'No Self Assessment feeder'!BS17)))</f>
        <v>5.7</v>
      </c>
      <c r="H28" s="79">
        <f>IF($B$9="Female",'No Self Assessment feeder'!H17,IF($B$9="Male",'No Self Assessment feeder'!AN17,IF($B$9="All",'No Self Assessment feeder'!BT17)))</f>
        <v>2220</v>
      </c>
      <c r="I28" s="120">
        <f>IF($B$9="Female",'No Self Assessment feeder'!I17,IF($B$9="Male",'No Self Assessment feeder'!AO17,IF($B$9="All",'No Self Assessment feeder'!BU17)))</f>
        <v>12.1</v>
      </c>
      <c r="J28" s="120">
        <f>IF($B$9="Female",'No Self Assessment feeder'!J17,IF($B$9="Male",'No Self Assessment feeder'!AP17,IF($B$9="All",'No Self Assessment feeder'!BV17)))</f>
        <v>11.2</v>
      </c>
      <c r="K28" s="120">
        <f>IF($B$9="Female",'No Self Assessment feeder'!K17,IF($B$9="Male",'No Self Assessment feeder'!AQ17,IF($B$9="All",'No Self Assessment feeder'!BW17)))</f>
        <v>60.4</v>
      </c>
      <c r="L28" s="120">
        <f>IF($B$9="Female",'No Self Assessment feeder'!L17,IF($B$9="Male",'No Self Assessment feeder'!AR17,IF($B$9="All",'No Self Assessment feeder'!BX17)))</f>
        <v>70.8</v>
      </c>
      <c r="M28" s="127">
        <f>IF($B$9="Female",'No Self Assessment feeder'!M17,IF($B$9="Male",'No Self Assessment feeder'!AS17,IF($B$9="All",'No Self Assessment feeder'!BY17)))</f>
        <v>76.7</v>
      </c>
      <c r="N28" s="81">
        <f>IF($B$9="Female",'No Self Assessment feeder'!N17,IF($B$9="Male",'No Self Assessment feeder'!AT17,IF($B$9="All",'No Self Assessment feeder'!BZ17)))</f>
        <v>2355</v>
      </c>
      <c r="O28" s="120">
        <f>IF($B$9="Female",'No Self Assessment feeder'!O17,IF($B$9="Male",'No Self Assessment feeder'!AU17,IF($B$9="All",'No Self Assessment feeder'!CA17)))</f>
        <v>5.6</v>
      </c>
      <c r="P28" s="79">
        <f>IF($B$9="Female",'No Self Assessment feeder'!P17,IF($B$9="Male",'No Self Assessment feeder'!AV17,IF($B$9="All",'No Self Assessment feeder'!CB17)))</f>
        <v>2225</v>
      </c>
      <c r="Q28" s="120">
        <f>IF($B$9="Female",'No Self Assessment feeder'!Q17,IF($B$9="Male",'No Self Assessment feeder'!AW17,IF($B$9="All",'No Self Assessment feeder'!CC17)))</f>
        <v>15.1</v>
      </c>
      <c r="R28" s="120">
        <f>IF($B$9="Female",'No Self Assessment feeder'!R17,IF($B$9="Male",'No Self Assessment feeder'!AX17,IF($B$9="All",'No Self Assessment feeder'!CD17)))</f>
        <v>7.8</v>
      </c>
      <c r="S28" s="120">
        <f>IF($B$9="Female",'No Self Assessment feeder'!S17,IF($B$9="Male",'No Self Assessment feeder'!AY17,IF($B$9="All",'No Self Assessment feeder'!CE17)))</f>
        <v>61.2</v>
      </c>
      <c r="T28" s="120">
        <f>IF($B$9="Female",'No Self Assessment feeder'!T17,IF($B$9="Male",'No Self Assessment feeder'!AZ17,IF($B$9="All",'No Self Assessment feeder'!CF17)))</f>
        <v>71.8</v>
      </c>
      <c r="U28" s="127">
        <f>IF($B$9="Female",'No Self Assessment feeder'!U17,IF($B$9="Male",'No Self Assessment feeder'!BA17,IF($B$9="All",'No Self Assessment feeder'!CG17)))</f>
        <v>77.2</v>
      </c>
      <c r="V28" s="81">
        <f>IF($B$9="Female",'No Self Assessment feeder'!V17,IF($B$9="Male",'No Self Assessment feeder'!BB17,IF($B$9="All",'No Self Assessment feeder'!CH17)))</f>
        <v>2355</v>
      </c>
      <c r="W28" s="120">
        <f>IF($B$9="Female",'No Self Assessment feeder'!W17,IF($B$9="Male",'No Self Assessment feeder'!BC17,IF($B$9="All",'No Self Assessment feeder'!CI17)))</f>
        <v>6.2</v>
      </c>
      <c r="X28" s="79">
        <f>IF($B$9="Female",'No Self Assessment feeder'!X17,IF($B$9="Male",'No Self Assessment feeder'!BD17,IF($B$9="All",'No Self Assessment feeder'!CJ17)))</f>
        <v>2210</v>
      </c>
      <c r="Y28" s="120">
        <f>IF($B$9="Female",'No Self Assessment feeder'!Y17,IF($B$9="Male",'No Self Assessment feeder'!BE17,IF($B$9="All",'No Self Assessment feeder'!CK17)))</f>
        <v>15.5</v>
      </c>
      <c r="Z28" s="120">
        <f>IF($B$9="Female",'No Self Assessment feeder'!Z17,IF($B$9="Male",'No Self Assessment feeder'!BF17,IF($B$9="All",'No Self Assessment feeder'!CL17)))</f>
        <v>7.3</v>
      </c>
      <c r="AA28" s="120">
        <f>IF($B$9="Female",'No Self Assessment feeder'!AA17,IF($B$9="Male",'No Self Assessment feeder'!BG17,IF($B$9="All",'No Self Assessment feeder'!CM17)))</f>
        <v>63.7</v>
      </c>
      <c r="AB28" s="120">
        <f>IF($B$9="Female",'No Self Assessment feeder'!AB17,IF($B$9="Male",'No Self Assessment feeder'!BH17,IF($B$9="All",'No Self Assessment feeder'!CN17)))</f>
        <v>73.8</v>
      </c>
      <c r="AC28" s="127">
        <f>IF($B$9="Female",'No Self Assessment feeder'!AC17,IF($B$9="Male",'No Self Assessment feeder'!BI17,IF($B$9="All",'No Self Assessment feeder'!CO17)))</f>
        <v>77.2</v>
      </c>
      <c r="CM28" s="29"/>
    </row>
    <row r="29" spans="1:91" ht="14.25" customHeight="1" x14ac:dyDescent="0.2">
      <c r="A29" s="159" t="s">
        <v>288</v>
      </c>
      <c r="B29" s="65" t="s">
        <v>51</v>
      </c>
      <c r="C29" s="66">
        <v>10007786</v>
      </c>
      <c r="D29" s="66" t="s">
        <v>490</v>
      </c>
      <c r="E29" s="162" t="s">
        <v>52</v>
      </c>
      <c r="F29" s="142">
        <f>IF($B$9="Female",'No Self Assessment feeder'!F18,IF($B$9="Male",'No Self Assessment feeder'!AL18,IF($B$9="All",'No Self Assessment feeder'!BR18)))</f>
        <v>2555</v>
      </c>
      <c r="G29" s="120">
        <f>IF($B$9="Female",'No Self Assessment feeder'!G18,IF($B$9="Male",'No Self Assessment feeder'!AM18,IF($B$9="All",'No Self Assessment feeder'!BS18)))</f>
        <v>4.0999999999999996</v>
      </c>
      <c r="H29" s="79">
        <f>IF($B$9="Female",'No Self Assessment feeder'!H18,IF($B$9="Male",'No Self Assessment feeder'!AN18,IF($B$9="All",'No Self Assessment feeder'!BT18)))</f>
        <v>2450</v>
      </c>
      <c r="I29" s="120">
        <f>IF($B$9="Female",'No Self Assessment feeder'!I18,IF($B$9="Male",'No Self Assessment feeder'!AO18,IF($B$9="All",'No Self Assessment feeder'!BU18)))</f>
        <v>10.6</v>
      </c>
      <c r="J29" s="120">
        <f>IF($B$9="Female",'No Self Assessment feeder'!J18,IF($B$9="Male",'No Self Assessment feeder'!AP18,IF($B$9="All",'No Self Assessment feeder'!BV18)))</f>
        <v>10.5</v>
      </c>
      <c r="K29" s="120">
        <f>IF($B$9="Female",'No Self Assessment feeder'!K18,IF($B$9="Male",'No Self Assessment feeder'!AQ18,IF($B$9="All",'No Self Assessment feeder'!BW18)))</f>
        <v>46.1</v>
      </c>
      <c r="L29" s="120">
        <f>IF($B$9="Female",'No Self Assessment feeder'!L18,IF($B$9="Male",'No Self Assessment feeder'!AR18,IF($B$9="All",'No Self Assessment feeder'!BX18)))</f>
        <v>61.4</v>
      </c>
      <c r="M29" s="127">
        <f>IF($B$9="Female",'No Self Assessment feeder'!M18,IF($B$9="Male",'No Self Assessment feeder'!AS18,IF($B$9="All",'No Self Assessment feeder'!BY18)))</f>
        <v>78.8</v>
      </c>
      <c r="N29" s="81">
        <f>IF($B$9="Female",'No Self Assessment feeder'!N18,IF($B$9="Male",'No Self Assessment feeder'!AT18,IF($B$9="All",'No Self Assessment feeder'!BZ18)))</f>
        <v>2555</v>
      </c>
      <c r="O29" s="120">
        <f>IF($B$9="Female",'No Self Assessment feeder'!O18,IF($B$9="Male",'No Self Assessment feeder'!AU18,IF($B$9="All",'No Self Assessment feeder'!CA18)))</f>
        <v>4.5999999999999996</v>
      </c>
      <c r="P29" s="79">
        <f>IF($B$9="Female",'No Self Assessment feeder'!P18,IF($B$9="Male",'No Self Assessment feeder'!AV18,IF($B$9="All",'No Self Assessment feeder'!CB18)))</f>
        <v>2435</v>
      </c>
      <c r="Q29" s="120">
        <f>IF($B$9="Female",'No Self Assessment feeder'!Q18,IF($B$9="Male",'No Self Assessment feeder'!AW18,IF($B$9="All",'No Self Assessment feeder'!CC18)))</f>
        <v>12.2</v>
      </c>
      <c r="R29" s="120">
        <f>IF($B$9="Female",'No Self Assessment feeder'!R18,IF($B$9="Male",'No Self Assessment feeder'!AX18,IF($B$9="All",'No Self Assessment feeder'!CD18)))</f>
        <v>7.2</v>
      </c>
      <c r="S29" s="120">
        <f>IF($B$9="Female",'No Self Assessment feeder'!S18,IF($B$9="Male",'No Self Assessment feeder'!AY18,IF($B$9="All",'No Self Assessment feeder'!CE18)))</f>
        <v>56.2</v>
      </c>
      <c r="T29" s="120">
        <f>IF($B$9="Female",'No Self Assessment feeder'!T18,IF($B$9="Male",'No Self Assessment feeder'!AZ18,IF($B$9="All",'No Self Assessment feeder'!CF18)))</f>
        <v>70.7</v>
      </c>
      <c r="U29" s="127">
        <f>IF($B$9="Female",'No Self Assessment feeder'!U18,IF($B$9="Male",'No Self Assessment feeder'!BA18,IF($B$9="All",'No Self Assessment feeder'!CG18)))</f>
        <v>80.599999999999994</v>
      </c>
      <c r="V29" s="81">
        <f>IF($B$9="Female",'No Self Assessment feeder'!V18,IF($B$9="Male",'No Self Assessment feeder'!BB18,IF($B$9="All",'No Self Assessment feeder'!CH18)))</f>
        <v>2555</v>
      </c>
      <c r="W29" s="120">
        <f>IF($B$9="Female",'No Self Assessment feeder'!W18,IF($B$9="Male",'No Self Assessment feeder'!BC18,IF($B$9="All",'No Self Assessment feeder'!CI18)))</f>
        <v>4.8</v>
      </c>
      <c r="X29" s="79">
        <f>IF($B$9="Female",'No Self Assessment feeder'!X18,IF($B$9="Male",'No Self Assessment feeder'!BD18,IF($B$9="All",'No Self Assessment feeder'!CJ18)))</f>
        <v>2430</v>
      </c>
      <c r="Y29" s="120">
        <f>IF($B$9="Female",'No Self Assessment feeder'!Y18,IF($B$9="Male",'No Self Assessment feeder'!BE18,IF($B$9="All",'No Self Assessment feeder'!CK18)))</f>
        <v>13.6</v>
      </c>
      <c r="Z29" s="120">
        <f>IF($B$9="Female",'No Self Assessment feeder'!Z18,IF($B$9="Male",'No Self Assessment feeder'!BF18,IF($B$9="All",'No Self Assessment feeder'!CL18)))</f>
        <v>6.7</v>
      </c>
      <c r="AA29" s="120">
        <f>IF($B$9="Female",'No Self Assessment feeder'!AA18,IF($B$9="Male",'No Self Assessment feeder'!BG18,IF($B$9="All",'No Self Assessment feeder'!CM18)))</f>
        <v>62.6</v>
      </c>
      <c r="AB29" s="120">
        <f>IF($B$9="Female",'No Self Assessment feeder'!AB18,IF($B$9="Male",'No Self Assessment feeder'!BH18,IF($B$9="All",'No Self Assessment feeder'!CN18)))</f>
        <v>73.900000000000006</v>
      </c>
      <c r="AC29" s="127">
        <f>IF($B$9="Female",'No Self Assessment feeder'!AC18,IF($B$9="Male",'No Self Assessment feeder'!BI18,IF($B$9="All",'No Self Assessment feeder'!CO18)))</f>
        <v>79.7</v>
      </c>
      <c r="CM29" s="29"/>
    </row>
    <row r="30" spans="1:91" ht="14.25" customHeight="1" x14ac:dyDescent="0.2">
      <c r="A30" s="159" t="s">
        <v>288</v>
      </c>
      <c r="B30" s="65" t="s">
        <v>53</v>
      </c>
      <c r="C30" s="66">
        <v>10000961</v>
      </c>
      <c r="D30" s="66" t="s">
        <v>491</v>
      </c>
      <c r="E30" s="162" t="s">
        <v>54</v>
      </c>
      <c r="F30" s="142">
        <f>IF($B$9="Female",'No Self Assessment feeder'!F19,IF($B$9="Male",'No Self Assessment feeder'!AL19,IF($B$9="All",'No Self Assessment feeder'!BR19)))</f>
        <v>2290</v>
      </c>
      <c r="G30" s="120">
        <f>IF($B$9="Female",'No Self Assessment feeder'!G19,IF($B$9="Male",'No Self Assessment feeder'!AM19,IF($B$9="All",'No Self Assessment feeder'!BS19)))</f>
        <v>4</v>
      </c>
      <c r="H30" s="79">
        <f>IF($B$9="Female",'No Self Assessment feeder'!H19,IF($B$9="Male",'No Self Assessment feeder'!AN19,IF($B$9="All",'No Self Assessment feeder'!BT19)))</f>
        <v>2200</v>
      </c>
      <c r="I30" s="120">
        <f>IF($B$9="Female",'No Self Assessment feeder'!I19,IF($B$9="Male",'No Self Assessment feeder'!AO19,IF($B$9="All",'No Self Assessment feeder'!BU19)))</f>
        <v>9.4</v>
      </c>
      <c r="J30" s="120">
        <f>IF($B$9="Female",'No Self Assessment feeder'!J19,IF($B$9="Male",'No Self Assessment feeder'!AP19,IF($B$9="All",'No Self Assessment feeder'!BV19)))</f>
        <v>10.8</v>
      </c>
      <c r="K30" s="120">
        <f>IF($B$9="Female",'No Self Assessment feeder'!K19,IF($B$9="Male",'No Self Assessment feeder'!AQ19,IF($B$9="All",'No Self Assessment feeder'!BW19)))</f>
        <v>58.4</v>
      </c>
      <c r="L30" s="120">
        <f>IF($B$9="Female",'No Self Assessment feeder'!L19,IF($B$9="Male",'No Self Assessment feeder'!AR19,IF($B$9="All",'No Self Assessment feeder'!BX19)))</f>
        <v>71.400000000000006</v>
      </c>
      <c r="M30" s="127">
        <f>IF($B$9="Female",'No Self Assessment feeder'!M19,IF($B$9="Male",'No Self Assessment feeder'!AS19,IF($B$9="All",'No Self Assessment feeder'!BY19)))</f>
        <v>79.900000000000006</v>
      </c>
      <c r="N30" s="81">
        <f>IF($B$9="Female",'No Self Assessment feeder'!N19,IF($B$9="Male",'No Self Assessment feeder'!AT19,IF($B$9="All",'No Self Assessment feeder'!BZ19)))</f>
        <v>2290</v>
      </c>
      <c r="O30" s="120">
        <f>IF($B$9="Female",'No Self Assessment feeder'!O19,IF($B$9="Male",'No Self Assessment feeder'!AU19,IF($B$9="All",'No Self Assessment feeder'!CA19)))</f>
        <v>4.3</v>
      </c>
      <c r="P30" s="79">
        <f>IF($B$9="Female",'No Self Assessment feeder'!P19,IF($B$9="Male",'No Self Assessment feeder'!AV19,IF($B$9="All",'No Self Assessment feeder'!CB19)))</f>
        <v>2190</v>
      </c>
      <c r="Q30" s="120">
        <f>IF($B$9="Female",'No Self Assessment feeder'!Q19,IF($B$9="Male",'No Self Assessment feeder'!AW19,IF($B$9="All",'No Self Assessment feeder'!CC19)))</f>
        <v>12.1</v>
      </c>
      <c r="R30" s="120">
        <f>IF($B$9="Female",'No Self Assessment feeder'!R19,IF($B$9="Male",'No Self Assessment feeder'!AX19,IF($B$9="All",'No Self Assessment feeder'!CD19)))</f>
        <v>8.6</v>
      </c>
      <c r="S30" s="120">
        <f>IF($B$9="Female",'No Self Assessment feeder'!S19,IF($B$9="Male",'No Self Assessment feeder'!AY19,IF($B$9="All",'No Self Assessment feeder'!CE19)))</f>
        <v>64.599999999999994</v>
      </c>
      <c r="T30" s="120">
        <f>IF($B$9="Female",'No Self Assessment feeder'!T19,IF($B$9="Male",'No Self Assessment feeder'!AZ19,IF($B$9="All",'No Self Assessment feeder'!CF19)))</f>
        <v>74.8</v>
      </c>
      <c r="U30" s="127">
        <f>IF($B$9="Female",'No Self Assessment feeder'!U19,IF($B$9="Male",'No Self Assessment feeder'!BA19,IF($B$9="All",'No Self Assessment feeder'!CG19)))</f>
        <v>79.3</v>
      </c>
      <c r="V30" s="81">
        <f>IF($B$9="Female",'No Self Assessment feeder'!V19,IF($B$9="Male",'No Self Assessment feeder'!BB19,IF($B$9="All",'No Self Assessment feeder'!CH19)))</f>
        <v>2290</v>
      </c>
      <c r="W30" s="120">
        <f>IF($B$9="Female",'No Self Assessment feeder'!W19,IF($B$9="Male",'No Self Assessment feeder'!BC19,IF($B$9="All",'No Self Assessment feeder'!CI19)))</f>
        <v>4.4000000000000004</v>
      </c>
      <c r="X30" s="79">
        <f>IF($B$9="Female",'No Self Assessment feeder'!X19,IF($B$9="Male",'No Self Assessment feeder'!BD19,IF($B$9="All",'No Self Assessment feeder'!CJ19)))</f>
        <v>2190</v>
      </c>
      <c r="Y30" s="120">
        <f>IF($B$9="Female",'No Self Assessment feeder'!Y19,IF($B$9="Male",'No Self Assessment feeder'!BE19,IF($B$9="All",'No Self Assessment feeder'!CK19)))</f>
        <v>13.6</v>
      </c>
      <c r="Z30" s="120">
        <f>IF($B$9="Female",'No Self Assessment feeder'!Z19,IF($B$9="Male",'No Self Assessment feeder'!BF19,IF($B$9="All",'No Self Assessment feeder'!CL19)))</f>
        <v>7.8</v>
      </c>
      <c r="AA30" s="120">
        <f>IF($B$9="Female",'No Self Assessment feeder'!AA19,IF($B$9="Male",'No Self Assessment feeder'!BG19,IF($B$9="All",'No Self Assessment feeder'!CM19)))</f>
        <v>67.8</v>
      </c>
      <c r="AB30" s="120">
        <f>IF($B$9="Female",'No Self Assessment feeder'!AB19,IF($B$9="Male",'No Self Assessment feeder'!BH19,IF($B$9="All",'No Self Assessment feeder'!CN19)))</f>
        <v>75.7</v>
      </c>
      <c r="AC30" s="127">
        <f>IF($B$9="Female",'No Self Assessment feeder'!AC19,IF($B$9="Male",'No Self Assessment feeder'!BI19,IF($B$9="All",'No Self Assessment feeder'!CO19)))</f>
        <v>78.7</v>
      </c>
      <c r="CM30" s="29"/>
    </row>
    <row r="31" spans="1:91" ht="14.25" customHeight="1" x14ac:dyDescent="0.2">
      <c r="A31" s="159" t="s">
        <v>288</v>
      </c>
      <c r="B31" s="65" t="s">
        <v>55</v>
      </c>
      <c r="C31" s="66">
        <v>10000975</v>
      </c>
      <c r="D31" s="66" t="s">
        <v>495</v>
      </c>
      <c r="E31" s="162" t="s">
        <v>56</v>
      </c>
      <c r="F31" s="142">
        <f>IF($B$9="Female",'No Self Assessment feeder'!F20,IF($B$9="Male",'No Self Assessment feeder'!AL20,IF($B$9="All",'No Self Assessment feeder'!BR20)))</f>
        <v>1245</v>
      </c>
      <c r="G31" s="120">
        <f>IF($B$9="Female",'No Self Assessment feeder'!G20,IF($B$9="Male",'No Self Assessment feeder'!AM20,IF($B$9="All",'No Self Assessment feeder'!BS20)))</f>
        <v>5.0999999999999996</v>
      </c>
      <c r="H31" s="79">
        <f>IF($B$9="Female",'No Self Assessment feeder'!H20,IF($B$9="Male",'No Self Assessment feeder'!AN20,IF($B$9="All",'No Self Assessment feeder'!BT20)))</f>
        <v>1185</v>
      </c>
      <c r="I31" s="120">
        <f>IF($B$9="Female",'No Self Assessment feeder'!I20,IF($B$9="Male",'No Self Assessment feeder'!AO20,IF($B$9="All",'No Self Assessment feeder'!BU20)))</f>
        <v>11.9</v>
      </c>
      <c r="J31" s="120">
        <f>IF($B$9="Female",'No Self Assessment feeder'!J20,IF($B$9="Male",'No Self Assessment feeder'!AP20,IF($B$9="All",'No Self Assessment feeder'!BV20)))</f>
        <v>13.5</v>
      </c>
      <c r="K31" s="120">
        <f>IF($B$9="Female",'No Self Assessment feeder'!K20,IF($B$9="Male",'No Self Assessment feeder'!AQ20,IF($B$9="All",'No Self Assessment feeder'!BW20)))</f>
        <v>60.1</v>
      </c>
      <c r="L31" s="120">
        <f>IF($B$9="Female",'No Self Assessment feeder'!L20,IF($B$9="Male",'No Self Assessment feeder'!AR20,IF($B$9="All",'No Self Assessment feeder'!BX20)))</f>
        <v>68.8</v>
      </c>
      <c r="M31" s="127">
        <f>IF($B$9="Female",'No Self Assessment feeder'!M20,IF($B$9="Male",'No Self Assessment feeder'!AS20,IF($B$9="All",'No Self Assessment feeder'!BY20)))</f>
        <v>74.599999999999994</v>
      </c>
      <c r="N31" s="81">
        <f>IF($B$9="Female",'No Self Assessment feeder'!N20,IF($B$9="Male",'No Self Assessment feeder'!AT20,IF($B$9="All",'No Self Assessment feeder'!BZ20)))</f>
        <v>1245</v>
      </c>
      <c r="O31" s="120">
        <f>IF($B$9="Female",'No Self Assessment feeder'!O20,IF($B$9="Male",'No Self Assessment feeder'!AU20,IF($B$9="All",'No Self Assessment feeder'!CA20)))</f>
        <v>5</v>
      </c>
      <c r="P31" s="79">
        <f>IF($B$9="Female",'No Self Assessment feeder'!P20,IF($B$9="Male",'No Self Assessment feeder'!AV20,IF($B$9="All",'No Self Assessment feeder'!CB20)))</f>
        <v>1185</v>
      </c>
      <c r="Q31" s="120">
        <f>IF($B$9="Female",'No Self Assessment feeder'!Q20,IF($B$9="Male",'No Self Assessment feeder'!AW20,IF($B$9="All",'No Self Assessment feeder'!CC20)))</f>
        <v>15.8</v>
      </c>
      <c r="R31" s="120">
        <f>IF($B$9="Female",'No Self Assessment feeder'!R20,IF($B$9="Male",'No Self Assessment feeder'!AX20,IF($B$9="All",'No Self Assessment feeder'!CD20)))</f>
        <v>10</v>
      </c>
      <c r="S31" s="120">
        <f>IF($B$9="Female",'No Self Assessment feeder'!S20,IF($B$9="Male",'No Self Assessment feeder'!AY20,IF($B$9="All",'No Self Assessment feeder'!CE20)))</f>
        <v>62.4</v>
      </c>
      <c r="T31" s="120">
        <f>IF($B$9="Female",'No Self Assessment feeder'!T20,IF($B$9="Male",'No Self Assessment feeder'!AZ20,IF($B$9="All",'No Self Assessment feeder'!CF20)))</f>
        <v>70.099999999999994</v>
      </c>
      <c r="U31" s="127">
        <f>IF($B$9="Female",'No Self Assessment feeder'!U20,IF($B$9="Male",'No Self Assessment feeder'!BA20,IF($B$9="All",'No Self Assessment feeder'!CG20)))</f>
        <v>74.3</v>
      </c>
      <c r="V31" s="81">
        <f>IF($B$9="Female",'No Self Assessment feeder'!V20,IF($B$9="Male",'No Self Assessment feeder'!BB20,IF($B$9="All",'No Self Assessment feeder'!CH20)))</f>
        <v>1245</v>
      </c>
      <c r="W31" s="120">
        <f>IF($B$9="Female",'No Self Assessment feeder'!W20,IF($B$9="Male",'No Self Assessment feeder'!BC20,IF($B$9="All",'No Self Assessment feeder'!CI20)))</f>
        <v>5.5</v>
      </c>
      <c r="X31" s="79">
        <f>IF($B$9="Female",'No Self Assessment feeder'!X20,IF($B$9="Male",'No Self Assessment feeder'!BD20,IF($B$9="All",'No Self Assessment feeder'!CJ20)))</f>
        <v>1180</v>
      </c>
      <c r="Y31" s="120">
        <f>IF($B$9="Female",'No Self Assessment feeder'!Y20,IF($B$9="Male",'No Self Assessment feeder'!BE20,IF($B$9="All",'No Self Assessment feeder'!CK20)))</f>
        <v>15.3</v>
      </c>
      <c r="Z31" s="120">
        <f>IF($B$9="Female",'No Self Assessment feeder'!Z20,IF($B$9="Male",'No Self Assessment feeder'!BF20,IF($B$9="All",'No Self Assessment feeder'!CL20)))</f>
        <v>9.1</v>
      </c>
      <c r="AA31" s="120">
        <f>IF($B$9="Female",'No Self Assessment feeder'!AA20,IF($B$9="Male",'No Self Assessment feeder'!BG20,IF($B$9="All",'No Self Assessment feeder'!CM20)))</f>
        <v>66.7</v>
      </c>
      <c r="AB31" s="120">
        <f>IF($B$9="Female",'No Self Assessment feeder'!AB20,IF($B$9="Male",'No Self Assessment feeder'!BH20,IF($B$9="All",'No Self Assessment feeder'!CN20)))</f>
        <v>73.2</v>
      </c>
      <c r="AC31" s="127">
        <f>IF($B$9="Female",'No Self Assessment feeder'!AC20,IF($B$9="Male",'No Self Assessment feeder'!BI20,IF($B$9="All",'No Self Assessment feeder'!CO20)))</f>
        <v>75.599999999999994</v>
      </c>
      <c r="CM31" s="29"/>
    </row>
    <row r="32" spans="1:91" ht="14.25" customHeight="1" x14ac:dyDescent="0.2">
      <c r="A32" s="159" t="s">
        <v>288</v>
      </c>
      <c r="B32" s="65" t="s">
        <v>57</v>
      </c>
      <c r="C32" s="66">
        <v>10007787</v>
      </c>
      <c r="D32" s="66" t="s">
        <v>495</v>
      </c>
      <c r="E32" s="162" t="s">
        <v>58</v>
      </c>
      <c r="F32" s="142" t="str">
        <f>IF($B$9="Female",'No Self Assessment feeder'!F21,IF($B$9="Male",'No Self Assessment feeder'!AL21,IF($B$9="All",'No Self Assessment feeder'!BR21)))</f>
        <v>.</v>
      </c>
      <c r="G32" s="120" t="str">
        <f>IF($B$9="Female",'No Self Assessment feeder'!G21,IF($B$9="Male",'No Self Assessment feeder'!AM21,IF($B$9="All",'No Self Assessment feeder'!BS21)))</f>
        <v>.</v>
      </c>
      <c r="H32" s="79" t="str">
        <f>IF($B$9="Female",'No Self Assessment feeder'!H21,IF($B$9="Male",'No Self Assessment feeder'!AN21,IF($B$9="All",'No Self Assessment feeder'!BT21)))</f>
        <v>.</v>
      </c>
      <c r="I32" s="120" t="str">
        <f>IF($B$9="Female",'No Self Assessment feeder'!I21,IF($B$9="Male",'No Self Assessment feeder'!AO21,IF($B$9="All",'No Self Assessment feeder'!BU21)))</f>
        <v>.</v>
      </c>
      <c r="J32" s="120" t="str">
        <f>IF($B$9="Female",'No Self Assessment feeder'!J21,IF($B$9="Male",'No Self Assessment feeder'!AP21,IF($B$9="All",'No Self Assessment feeder'!BV21)))</f>
        <v>.</v>
      </c>
      <c r="K32" s="120" t="str">
        <f>IF($B$9="Female",'No Self Assessment feeder'!K21,IF($B$9="Male",'No Self Assessment feeder'!AQ21,IF($B$9="All",'No Self Assessment feeder'!BW21)))</f>
        <v>.</v>
      </c>
      <c r="L32" s="120" t="str">
        <f>IF($B$9="Female",'No Self Assessment feeder'!L21,IF($B$9="Male",'No Self Assessment feeder'!AR21,IF($B$9="All",'No Self Assessment feeder'!BX21)))</f>
        <v>.</v>
      </c>
      <c r="M32" s="127" t="str">
        <f>IF($B$9="Female",'No Self Assessment feeder'!M21,IF($B$9="Male",'No Self Assessment feeder'!AS21,IF($B$9="All",'No Self Assessment feeder'!BY21)))</f>
        <v>.</v>
      </c>
      <c r="N32" s="81" t="str">
        <f>IF($B$9="Female",'No Self Assessment feeder'!N21,IF($B$9="Male",'No Self Assessment feeder'!AT21,IF($B$9="All",'No Self Assessment feeder'!BZ21)))</f>
        <v>.</v>
      </c>
      <c r="O32" s="120" t="str">
        <f>IF($B$9="Female",'No Self Assessment feeder'!O21,IF($B$9="Male",'No Self Assessment feeder'!AU21,IF($B$9="All",'No Self Assessment feeder'!CA21)))</f>
        <v>.</v>
      </c>
      <c r="P32" s="79" t="str">
        <f>IF($B$9="Female",'No Self Assessment feeder'!P21,IF($B$9="Male",'No Self Assessment feeder'!AV21,IF($B$9="All",'No Self Assessment feeder'!CB21)))</f>
        <v>.</v>
      </c>
      <c r="Q32" s="120" t="str">
        <f>IF($B$9="Female",'No Self Assessment feeder'!Q21,IF($B$9="Male",'No Self Assessment feeder'!AW21,IF($B$9="All",'No Self Assessment feeder'!CC21)))</f>
        <v>.</v>
      </c>
      <c r="R32" s="120" t="str">
        <f>IF($B$9="Female",'No Self Assessment feeder'!R21,IF($B$9="Male",'No Self Assessment feeder'!AX21,IF($B$9="All",'No Self Assessment feeder'!CD21)))</f>
        <v>.</v>
      </c>
      <c r="S32" s="120" t="str">
        <f>IF($B$9="Female",'No Self Assessment feeder'!S21,IF($B$9="Male",'No Self Assessment feeder'!AY21,IF($B$9="All",'No Self Assessment feeder'!CE21)))</f>
        <v>.</v>
      </c>
      <c r="T32" s="120" t="str">
        <f>IF($B$9="Female",'No Self Assessment feeder'!T21,IF($B$9="Male",'No Self Assessment feeder'!AZ21,IF($B$9="All",'No Self Assessment feeder'!CF21)))</f>
        <v>.</v>
      </c>
      <c r="U32" s="127" t="str">
        <f>IF($B$9="Female",'No Self Assessment feeder'!U21,IF($B$9="Male",'No Self Assessment feeder'!BA21,IF($B$9="All",'No Self Assessment feeder'!CG21)))</f>
        <v>.</v>
      </c>
      <c r="V32" s="81" t="str">
        <f>IF($B$9="Female",'No Self Assessment feeder'!V21,IF($B$9="Male",'No Self Assessment feeder'!BB21,IF($B$9="All",'No Self Assessment feeder'!CH21)))</f>
        <v>.</v>
      </c>
      <c r="W32" s="120" t="str">
        <f>IF($B$9="Female",'No Self Assessment feeder'!W21,IF($B$9="Male",'No Self Assessment feeder'!BC21,IF($B$9="All",'No Self Assessment feeder'!CI21)))</f>
        <v>.</v>
      </c>
      <c r="X32" s="79" t="str">
        <f>IF($B$9="Female",'No Self Assessment feeder'!X21,IF($B$9="Male",'No Self Assessment feeder'!BD21,IF($B$9="All",'No Self Assessment feeder'!CJ21)))</f>
        <v>.</v>
      </c>
      <c r="Y32" s="120" t="str">
        <f>IF($B$9="Female",'No Self Assessment feeder'!Y21,IF($B$9="Male",'No Self Assessment feeder'!BE21,IF($B$9="All",'No Self Assessment feeder'!CK21)))</f>
        <v>.</v>
      </c>
      <c r="Z32" s="120" t="str">
        <f>IF($B$9="Female",'No Self Assessment feeder'!Z21,IF($B$9="Male",'No Self Assessment feeder'!BF21,IF($B$9="All",'No Self Assessment feeder'!CL21)))</f>
        <v>.</v>
      </c>
      <c r="AA32" s="120" t="str">
        <f>IF($B$9="Female",'No Self Assessment feeder'!AA21,IF($B$9="Male",'No Self Assessment feeder'!BG21,IF($B$9="All",'No Self Assessment feeder'!CM21)))</f>
        <v>.</v>
      </c>
      <c r="AB32" s="120" t="str">
        <f>IF($B$9="Female",'No Self Assessment feeder'!AB21,IF($B$9="Male",'No Self Assessment feeder'!BH21,IF($B$9="All",'No Self Assessment feeder'!CN21)))</f>
        <v>.</v>
      </c>
      <c r="AC32" s="127" t="str">
        <f>IF($B$9="Female",'No Self Assessment feeder'!AC21,IF($B$9="Male",'No Self Assessment feeder'!BI21,IF($B$9="All",'No Self Assessment feeder'!CO21)))</f>
        <v>.</v>
      </c>
      <c r="CM32" s="29"/>
    </row>
    <row r="33" spans="1:91" ht="14.25" customHeight="1" x14ac:dyDescent="0.2">
      <c r="A33" s="159" t="s">
        <v>288</v>
      </c>
      <c r="B33" s="65" t="s">
        <v>59</v>
      </c>
      <c r="C33" s="66">
        <v>10007788</v>
      </c>
      <c r="D33" s="66" t="s">
        <v>488</v>
      </c>
      <c r="E33" s="162" t="s">
        <v>60</v>
      </c>
      <c r="F33" s="142">
        <f>IF($B$9="Female",'No Self Assessment feeder'!F22,IF($B$9="Male",'No Self Assessment feeder'!AL22,IF($B$9="All",'No Self Assessment feeder'!BR22)))</f>
        <v>3415</v>
      </c>
      <c r="G33" s="120">
        <f>IF($B$9="Female",'No Self Assessment feeder'!G22,IF($B$9="Male",'No Self Assessment feeder'!AM22,IF($B$9="All",'No Self Assessment feeder'!BS22)))</f>
        <v>3.1</v>
      </c>
      <c r="H33" s="79">
        <f>IF($B$9="Female",'No Self Assessment feeder'!H22,IF($B$9="Male",'No Self Assessment feeder'!AN22,IF($B$9="All",'No Self Assessment feeder'!BT22)))</f>
        <v>3310</v>
      </c>
      <c r="I33" s="120">
        <f>IF($B$9="Female",'No Self Assessment feeder'!I22,IF($B$9="Male",'No Self Assessment feeder'!AO22,IF($B$9="All",'No Self Assessment feeder'!BU22)))</f>
        <v>9.3000000000000007</v>
      </c>
      <c r="J33" s="120">
        <f>IF($B$9="Female",'No Self Assessment feeder'!J22,IF($B$9="Male",'No Self Assessment feeder'!AP22,IF($B$9="All",'No Self Assessment feeder'!BV22)))</f>
        <v>7.9</v>
      </c>
      <c r="K33" s="120">
        <f>IF($B$9="Female",'No Self Assessment feeder'!K22,IF($B$9="Male",'No Self Assessment feeder'!AQ22,IF($B$9="All",'No Self Assessment feeder'!BW22)))</f>
        <v>36.9</v>
      </c>
      <c r="L33" s="120">
        <f>IF($B$9="Female",'No Self Assessment feeder'!L22,IF($B$9="Male",'No Self Assessment feeder'!AR22,IF($B$9="All",'No Self Assessment feeder'!BX22)))</f>
        <v>55.4</v>
      </c>
      <c r="M33" s="127">
        <f>IF($B$9="Female",'No Self Assessment feeder'!M22,IF($B$9="Male",'No Self Assessment feeder'!AS22,IF($B$9="All",'No Self Assessment feeder'!BY22)))</f>
        <v>82.8</v>
      </c>
      <c r="N33" s="81">
        <f>IF($B$9="Female",'No Self Assessment feeder'!N22,IF($B$9="Male",'No Self Assessment feeder'!AT22,IF($B$9="All",'No Self Assessment feeder'!BZ22)))</f>
        <v>3415</v>
      </c>
      <c r="O33" s="120">
        <f>IF($B$9="Female",'No Self Assessment feeder'!O22,IF($B$9="Male",'No Self Assessment feeder'!AU22,IF($B$9="All",'No Self Assessment feeder'!CA22)))</f>
        <v>4.2</v>
      </c>
      <c r="P33" s="79">
        <f>IF($B$9="Female",'No Self Assessment feeder'!P22,IF($B$9="Male",'No Self Assessment feeder'!AV22,IF($B$9="All",'No Self Assessment feeder'!CB22)))</f>
        <v>3270</v>
      </c>
      <c r="Q33" s="120">
        <f>IF($B$9="Female",'No Self Assessment feeder'!Q22,IF($B$9="Male",'No Self Assessment feeder'!AW22,IF($B$9="All",'No Self Assessment feeder'!CC22)))</f>
        <v>13</v>
      </c>
      <c r="R33" s="120">
        <f>IF($B$9="Female",'No Self Assessment feeder'!R22,IF($B$9="Male",'No Self Assessment feeder'!AX22,IF($B$9="All",'No Self Assessment feeder'!CD22)))</f>
        <v>5.8</v>
      </c>
      <c r="S33" s="120">
        <f>IF($B$9="Female",'No Self Assessment feeder'!S22,IF($B$9="Male",'No Self Assessment feeder'!AY22,IF($B$9="All",'No Self Assessment feeder'!CE22)))</f>
        <v>49.5</v>
      </c>
      <c r="T33" s="120">
        <f>IF($B$9="Female",'No Self Assessment feeder'!T22,IF($B$9="Male",'No Self Assessment feeder'!AZ22,IF($B$9="All",'No Self Assessment feeder'!CF22)))</f>
        <v>66.7</v>
      </c>
      <c r="U33" s="127">
        <f>IF($B$9="Female",'No Self Assessment feeder'!U22,IF($B$9="Male",'No Self Assessment feeder'!BA22,IF($B$9="All",'No Self Assessment feeder'!CG22)))</f>
        <v>81.2</v>
      </c>
      <c r="V33" s="81">
        <f>IF($B$9="Female",'No Self Assessment feeder'!V22,IF($B$9="Male",'No Self Assessment feeder'!BB22,IF($B$9="All",'No Self Assessment feeder'!CH22)))</f>
        <v>3415</v>
      </c>
      <c r="W33" s="120">
        <f>IF($B$9="Female",'No Self Assessment feeder'!W22,IF($B$9="Male",'No Self Assessment feeder'!BC22,IF($B$9="All",'No Self Assessment feeder'!CI22)))</f>
        <v>4.7</v>
      </c>
      <c r="X33" s="79">
        <f>IF($B$9="Female",'No Self Assessment feeder'!X22,IF($B$9="Male",'No Self Assessment feeder'!BD22,IF($B$9="All",'No Self Assessment feeder'!CJ22)))</f>
        <v>3255</v>
      </c>
      <c r="Y33" s="120">
        <f>IF($B$9="Female",'No Self Assessment feeder'!Y22,IF($B$9="Male",'No Self Assessment feeder'!BE22,IF($B$9="All",'No Self Assessment feeder'!CK22)))</f>
        <v>14.8</v>
      </c>
      <c r="Z33" s="120">
        <f>IF($B$9="Female",'No Self Assessment feeder'!Z22,IF($B$9="Male",'No Self Assessment feeder'!BF22,IF($B$9="All",'No Self Assessment feeder'!CL22)))</f>
        <v>6.8</v>
      </c>
      <c r="AA33" s="120">
        <f>IF($B$9="Female",'No Self Assessment feeder'!AA22,IF($B$9="Male",'No Self Assessment feeder'!BG22,IF($B$9="All",'No Self Assessment feeder'!CM22)))</f>
        <v>58.3</v>
      </c>
      <c r="AB33" s="120">
        <f>IF($B$9="Female",'No Self Assessment feeder'!AB22,IF($B$9="Male",'No Self Assessment feeder'!BH22,IF($B$9="All",'No Self Assessment feeder'!CN22)))</f>
        <v>71.400000000000006</v>
      </c>
      <c r="AC33" s="127">
        <f>IF($B$9="Female",'No Self Assessment feeder'!AC22,IF($B$9="Male",'No Self Assessment feeder'!BI22,IF($B$9="All",'No Self Assessment feeder'!CO22)))</f>
        <v>78.3</v>
      </c>
      <c r="CM33" s="29"/>
    </row>
    <row r="34" spans="1:91" ht="14.25" customHeight="1" x14ac:dyDescent="0.2">
      <c r="A34" s="159" t="s">
        <v>288</v>
      </c>
      <c r="B34" s="65" t="s">
        <v>61</v>
      </c>
      <c r="C34" s="66">
        <v>10003324</v>
      </c>
      <c r="D34" s="66" t="s">
        <v>491</v>
      </c>
      <c r="E34" s="162" t="s">
        <v>62</v>
      </c>
      <c r="F34" s="142" t="str">
        <f>IF($B$9="Female",'No Self Assessment feeder'!F23,IF($B$9="Male",'No Self Assessment feeder'!AL23,IF($B$9="All",'No Self Assessment feeder'!BR23)))</f>
        <v>.</v>
      </c>
      <c r="G34" s="120" t="str">
        <f>IF($B$9="Female",'No Self Assessment feeder'!G23,IF($B$9="Male",'No Self Assessment feeder'!AM23,IF($B$9="All",'No Self Assessment feeder'!BS23)))</f>
        <v>.</v>
      </c>
      <c r="H34" s="79" t="str">
        <f>IF($B$9="Female",'No Self Assessment feeder'!H23,IF($B$9="Male",'No Self Assessment feeder'!AN23,IF($B$9="All",'No Self Assessment feeder'!BT23)))</f>
        <v>.</v>
      </c>
      <c r="I34" s="120" t="str">
        <f>IF($B$9="Female",'No Self Assessment feeder'!I23,IF($B$9="Male",'No Self Assessment feeder'!AO23,IF($B$9="All",'No Self Assessment feeder'!BU23)))</f>
        <v>.</v>
      </c>
      <c r="J34" s="120" t="str">
        <f>IF($B$9="Female",'No Self Assessment feeder'!J23,IF($B$9="Male",'No Self Assessment feeder'!AP23,IF($B$9="All",'No Self Assessment feeder'!BV23)))</f>
        <v>.</v>
      </c>
      <c r="K34" s="120" t="str">
        <f>IF($B$9="Female",'No Self Assessment feeder'!K23,IF($B$9="Male",'No Self Assessment feeder'!AQ23,IF($B$9="All",'No Self Assessment feeder'!BW23)))</f>
        <v>.</v>
      </c>
      <c r="L34" s="120" t="str">
        <f>IF($B$9="Female",'No Self Assessment feeder'!L23,IF($B$9="Male",'No Self Assessment feeder'!AR23,IF($B$9="All",'No Self Assessment feeder'!BX23)))</f>
        <v>.</v>
      </c>
      <c r="M34" s="127" t="str">
        <f>IF($B$9="Female",'No Self Assessment feeder'!M23,IF($B$9="Male",'No Self Assessment feeder'!AS23,IF($B$9="All",'No Self Assessment feeder'!BY23)))</f>
        <v>.</v>
      </c>
      <c r="N34" s="81" t="str">
        <f>IF($B$9="Female",'No Self Assessment feeder'!N23,IF($B$9="Male",'No Self Assessment feeder'!AT23,IF($B$9="All",'No Self Assessment feeder'!BZ23)))</f>
        <v>.</v>
      </c>
      <c r="O34" s="120" t="str">
        <f>IF($B$9="Female",'No Self Assessment feeder'!O23,IF($B$9="Male",'No Self Assessment feeder'!AU23,IF($B$9="All",'No Self Assessment feeder'!CA23)))</f>
        <v>.</v>
      </c>
      <c r="P34" s="79" t="str">
        <f>IF($B$9="Female",'No Self Assessment feeder'!P23,IF($B$9="Male",'No Self Assessment feeder'!AV23,IF($B$9="All",'No Self Assessment feeder'!CB23)))</f>
        <v>.</v>
      </c>
      <c r="Q34" s="120" t="str">
        <f>IF($B$9="Female",'No Self Assessment feeder'!Q23,IF($B$9="Male",'No Self Assessment feeder'!AW23,IF($B$9="All",'No Self Assessment feeder'!CC23)))</f>
        <v>.</v>
      </c>
      <c r="R34" s="120" t="str">
        <f>IF($B$9="Female",'No Self Assessment feeder'!R23,IF($B$9="Male",'No Self Assessment feeder'!AX23,IF($B$9="All",'No Self Assessment feeder'!CD23)))</f>
        <v>.</v>
      </c>
      <c r="S34" s="120" t="str">
        <f>IF($B$9="Female",'No Self Assessment feeder'!S23,IF($B$9="Male",'No Self Assessment feeder'!AY23,IF($B$9="All",'No Self Assessment feeder'!CE23)))</f>
        <v>.</v>
      </c>
      <c r="T34" s="120" t="str">
        <f>IF($B$9="Female",'No Self Assessment feeder'!T23,IF($B$9="Male",'No Self Assessment feeder'!AZ23,IF($B$9="All",'No Self Assessment feeder'!CF23)))</f>
        <v>.</v>
      </c>
      <c r="U34" s="127" t="str">
        <f>IF($B$9="Female",'No Self Assessment feeder'!U23,IF($B$9="Male",'No Self Assessment feeder'!BA23,IF($B$9="All",'No Self Assessment feeder'!CG23)))</f>
        <v>.</v>
      </c>
      <c r="V34" s="81" t="str">
        <f>IF($B$9="Female",'No Self Assessment feeder'!V23,IF($B$9="Male",'No Self Assessment feeder'!BB23,IF($B$9="All",'No Self Assessment feeder'!CH23)))</f>
        <v>.</v>
      </c>
      <c r="W34" s="120" t="str">
        <f>IF($B$9="Female",'No Self Assessment feeder'!W23,IF($B$9="Male",'No Self Assessment feeder'!BC23,IF($B$9="All",'No Self Assessment feeder'!CI23)))</f>
        <v>.</v>
      </c>
      <c r="X34" s="79" t="str">
        <f>IF($B$9="Female",'No Self Assessment feeder'!X23,IF($B$9="Male",'No Self Assessment feeder'!BD23,IF($B$9="All",'No Self Assessment feeder'!CJ23)))</f>
        <v>.</v>
      </c>
      <c r="Y34" s="120" t="str">
        <f>IF($B$9="Female",'No Self Assessment feeder'!Y23,IF($B$9="Male",'No Self Assessment feeder'!BE23,IF($B$9="All",'No Self Assessment feeder'!CK23)))</f>
        <v>.</v>
      </c>
      <c r="Z34" s="120" t="str">
        <f>IF($B$9="Female",'No Self Assessment feeder'!Z23,IF($B$9="Male",'No Self Assessment feeder'!BF23,IF($B$9="All",'No Self Assessment feeder'!CL23)))</f>
        <v>.</v>
      </c>
      <c r="AA34" s="120" t="str">
        <f>IF($B$9="Female",'No Self Assessment feeder'!AA23,IF($B$9="Male",'No Self Assessment feeder'!BG23,IF($B$9="All",'No Self Assessment feeder'!CM23)))</f>
        <v>.</v>
      </c>
      <c r="AB34" s="120" t="str">
        <f>IF($B$9="Female",'No Self Assessment feeder'!AB23,IF($B$9="Male",'No Self Assessment feeder'!BH23,IF($B$9="All",'No Self Assessment feeder'!CN23)))</f>
        <v>.</v>
      </c>
      <c r="AC34" s="127" t="str">
        <f>IF($B$9="Female",'No Self Assessment feeder'!AC23,IF($B$9="Male",'No Self Assessment feeder'!BI23,IF($B$9="All",'No Self Assessment feeder'!CO23)))</f>
        <v>.</v>
      </c>
      <c r="CM34" s="29"/>
    </row>
    <row r="35" spans="1:91" ht="14.25" customHeight="1" x14ac:dyDescent="0.2">
      <c r="A35" s="159" t="s">
        <v>288</v>
      </c>
      <c r="B35" s="65" t="s">
        <v>63</v>
      </c>
      <c r="C35" s="66">
        <v>10001143</v>
      </c>
      <c r="D35" s="66" t="s">
        <v>495</v>
      </c>
      <c r="E35" s="162" t="s">
        <v>64</v>
      </c>
      <c r="F35" s="142">
        <f>IF($B$9="Female",'No Self Assessment feeder'!F24,IF($B$9="Male",'No Self Assessment feeder'!AL24,IF($B$9="All",'No Self Assessment feeder'!BR24)))</f>
        <v>1500</v>
      </c>
      <c r="G35" s="120">
        <f>IF($B$9="Female",'No Self Assessment feeder'!G24,IF($B$9="Male",'No Self Assessment feeder'!AM24,IF($B$9="All",'No Self Assessment feeder'!BS24)))</f>
        <v>5.5</v>
      </c>
      <c r="H35" s="79">
        <f>IF($B$9="Female",'No Self Assessment feeder'!H24,IF($B$9="Male",'No Self Assessment feeder'!AN24,IF($B$9="All",'No Self Assessment feeder'!BT24)))</f>
        <v>1420</v>
      </c>
      <c r="I35" s="120">
        <f>IF($B$9="Female",'No Self Assessment feeder'!I24,IF($B$9="Male",'No Self Assessment feeder'!AO24,IF($B$9="All",'No Self Assessment feeder'!BU24)))</f>
        <v>8.9</v>
      </c>
      <c r="J35" s="120">
        <f>IF($B$9="Female",'No Self Assessment feeder'!J24,IF($B$9="Male",'No Self Assessment feeder'!AP24,IF($B$9="All",'No Self Assessment feeder'!BV24)))</f>
        <v>8.1999999999999993</v>
      </c>
      <c r="K35" s="120">
        <f>IF($B$9="Female",'No Self Assessment feeder'!K24,IF($B$9="Male",'No Self Assessment feeder'!AQ24,IF($B$9="All",'No Self Assessment feeder'!BW24)))</f>
        <v>63.3</v>
      </c>
      <c r="L35" s="120">
        <f>IF($B$9="Female",'No Self Assessment feeder'!L24,IF($B$9="Male",'No Self Assessment feeder'!AR24,IF($B$9="All",'No Self Assessment feeder'!BX24)))</f>
        <v>76.8</v>
      </c>
      <c r="M35" s="127">
        <f>IF($B$9="Female",'No Self Assessment feeder'!M24,IF($B$9="Male",'No Self Assessment feeder'!AS24,IF($B$9="All",'No Self Assessment feeder'!BY24)))</f>
        <v>82.9</v>
      </c>
      <c r="N35" s="81">
        <f>IF($B$9="Female",'No Self Assessment feeder'!N24,IF($B$9="Male",'No Self Assessment feeder'!AT24,IF($B$9="All",'No Self Assessment feeder'!BZ24)))</f>
        <v>1500</v>
      </c>
      <c r="O35" s="120">
        <f>IF($B$9="Female",'No Self Assessment feeder'!O24,IF($B$9="Male",'No Self Assessment feeder'!AU24,IF($B$9="All",'No Self Assessment feeder'!CA24)))</f>
        <v>5.9</v>
      </c>
      <c r="P35" s="79">
        <f>IF($B$9="Female",'No Self Assessment feeder'!P24,IF($B$9="Male",'No Self Assessment feeder'!AV24,IF($B$9="All",'No Self Assessment feeder'!CB24)))</f>
        <v>1415</v>
      </c>
      <c r="Q35" s="120">
        <f>IF($B$9="Female",'No Self Assessment feeder'!Q24,IF($B$9="Male",'No Self Assessment feeder'!AW24,IF($B$9="All",'No Self Assessment feeder'!CC24)))</f>
        <v>12.2</v>
      </c>
      <c r="R35" s="120">
        <f>IF($B$9="Female",'No Self Assessment feeder'!R24,IF($B$9="Male",'No Self Assessment feeder'!AX24,IF($B$9="All",'No Self Assessment feeder'!CD24)))</f>
        <v>6.8</v>
      </c>
      <c r="S35" s="120">
        <f>IF($B$9="Female",'No Self Assessment feeder'!S24,IF($B$9="Male",'No Self Assessment feeder'!AY24,IF($B$9="All",'No Self Assessment feeder'!CE24)))</f>
        <v>66.400000000000006</v>
      </c>
      <c r="T35" s="120">
        <f>IF($B$9="Female",'No Self Assessment feeder'!T24,IF($B$9="Male",'No Self Assessment feeder'!AZ24,IF($B$9="All",'No Self Assessment feeder'!CF24)))</f>
        <v>77.2</v>
      </c>
      <c r="U35" s="127">
        <f>IF($B$9="Female",'No Self Assessment feeder'!U24,IF($B$9="Male",'No Self Assessment feeder'!BA24,IF($B$9="All",'No Self Assessment feeder'!CG24)))</f>
        <v>81</v>
      </c>
      <c r="V35" s="81">
        <f>IF($B$9="Female",'No Self Assessment feeder'!V24,IF($B$9="Male",'No Self Assessment feeder'!BB24,IF($B$9="All",'No Self Assessment feeder'!CH24)))</f>
        <v>1500</v>
      </c>
      <c r="W35" s="120">
        <f>IF($B$9="Female",'No Self Assessment feeder'!W24,IF($B$9="Male",'No Self Assessment feeder'!BC24,IF($B$9="All",'No Self Assessment feeder'!CI24)))</f>
        <v>5.9</v>
      </c>
      <c r="X35" s="79">
        <f>IF($B$9="Female",'No Self Assessment feeder'!X24,IF($B$9="Male",'No Self Assessment feeder'!BD24,IF($B$9="All",'No Self Assessment feeder'!CJ24)))</f>
        <v>1410</v>
      </c>
      <c r="Y35" s="120">
        <f>IF($B$9="Female",'No Self Assessment feeder'!Y24,IF($B$9="Male",'No Self Assessment feeder'!BE24,IF($B$9="All",'No Self Assessment feeder'!CK24)))</f>
        <v>12.6</v>
      </c>
      <c r="Z35" s="120">
        <f>IF($B$9="Female",'No Self Assessment feeder'!Z24,IF($B$9="Male",'No Self Assessment feeder'!BF24,IF($B$9="All",'No Self Assessment feeder'!CL24)))</f>
        <v>5.9</v>
      </c>
      <c r="AA35" s="120">
        <f>IF($B$9="Female",'No Self Assessment feeder'!AA24,IF($B$9="Male",'No Self Assessment feeder'!BG24,IF($B$9="All",'No Self Assessment feeder'!CM24)))</f>
        <v>67.099999999999994</v>
      </c>
      <c r="AB35" s="120">
        <f>IF($B$9="Female",'No Self Assessment feeder'!AB24,IF($B$9="Male",'No Self Assessment feeder'!BH24,IF($B$9="All",'No Self Assessment feeder'!CN24)))</f>
        <v>78.8</v>
      </c>
      <c r="AC35" s="127">
        <f>IF($B$9="Female",'No Self Assessment feeder'!AC24,IF($B$9="Male",'No Self Assessment feeder'!BI24,IF($B$9="All",'No Self Assessment feeder'!CO24)))</f>
        <v>81.400000000000006</v>
      </c>
      <c r="CM35" s="29"/>
    </row>
    <row r="36" spans="1:91" ht="14.25" customHeight="1" x14ac:dyDescent="0.2">
      <c r="A36" s="159" t="s">
        <v>288</v>
      </c>
      <c r="B36" s="65" t="s">
        <v>65</v>
      </c>
      <c r="C36" s="66">
        <v>10007141</v>
      </c>
      <c r="D36" s="66" t="s">
        <v>493</v>
      </c>
      <c r="E36" s="162" t="s">
        <v>66</v>
      </c>
      <c r="F36" s="142">
        <f>IF($B$9="Female",'No Self Assessment feeder'!F25,IF($B$9="Male",'No Self Assessment feeder'!AL25,IF($B$9="All",'No Self Assessment feeder'!BR25)))</f>
        <v>3255</v>
      </c>
      <c r="G36" s="120">
        <f>IF($B$9="Female",'No Self Assessment feeder'!G25,IF($B$9="Male",'No Self Assessment feeder'!AM25,IF($B$9="All",'No Self Assessment feeder'!BS25)))</f>
        <v>4.7</v>
      </c>
      <c r="H36" s="79">
        <f>IF($B$9="Female",'No Self Assessment feeder'!H25,IF($B$9="Male",'No Self Assessment feeder'!AN25,IF($B$9="All",'No Self Assessment feeder'!BT25)))</f>
        <v>3105</v>
      </c>
      <c r="I36" s="120">
        <f>IF($B$9="Female",'No Self Assessment feeder'!I25,IF($B$9="Male",'No Self Assessment feeder'!AO25,IF($B$9="All",'No Self Assessment feeder'!BU25)))</f>
        <v>7.8</v>
      </c>
      <c r="J36" s="120">
        <f>IF($B$9="Female",'No Self Assessment feeder'!J25,IF($B$9="Male",'No Self Assessment feeder'!AP25,IF($B$9="All",'No Self Assessment feeder'!BV25)))</f>
        <v>9.8000000000000007</v>
      </c>
      <c r="K36" s="120">
        <f>IF($B$9="Female",'No Self Assessment feeder'!K25,IF($B$9="Male",'No Self Assessment feeder'!AQ25,IF($B$9="All",'No Self Assessment feeder'!BW25)))</f>
        <v>57.9</v>
      </c>
      <c r="L36" s="120">
        <f>IF($B$9="Female",'No Self Assessment feeder'!L25,IF($B$9="Male",'No Self Assessment feeder'!AR25,IF($B$9="All",'No Self Assessment feeder'!BX25)))</f>
        <v>74.099999999999994</v>
      </c>
      <c r="M36" s="127">
        <f>IF($B$9="Female",'No Self Assessment feeder'!M25,IF($B$9="Male",'No Self Assessment feeder'!AS25,IF($B$9="All",'No Self Assessment feeder'!BY25)))</f>
        <v>82.4</v>
      </c>
      <c r="N36" s="81">
        <f>IF($B$9="Female",'No Self Assessment feeder'!N25,IF($B$9="Male",'No Self Assessment feeder'!AT25,IF($B$9="All",'No Self Assessment feeder'!BZ25)))</f>
        <v>3255</v>
      </c>
      <c r="O36" s="120">
        <f>IF($B$9="Female",'No Self Assessment feeder'!O25,IF($B$9="Male",'No Self Assessment feeder'!AU25,IF($B$9="All",'No Self Assessment feeder'!CA25)))</f>
        <v>5.4</v>
      </c>
      <c r="P36" s="79">
        <f>IF($B$9="Female",'No Self Assessment feeder'!P25,IF($B$9="Male",'No Self Assessment feeder'!AV25,IF($B$9="All",'No Self Assessment feeder'!CB25)))</f>
        <v>3080</v>
      </c>
      <c r="Q36" s="120">
        <f>IF($B$9="Female",'No Self Assessment feeder'!Q25,IF($B$9="Male",'No Self Assessment feeder'!AW25,IF($B$9="All",'No Self Assessment feeder'!CC25)))</f>
        <v>11.6</v>
      </c>
      <c r="R36" s="120">
        <f>IF($B$9="Female",'No Self Assessment feeder'!R25,IF($B$9="Male",'No Self Assessment feeder'!AX25,IF($B$9="All",'No Self Assessment feeder'!CD25)))</f>
        <v>7</v>
      </c>
      <c r="S36" s="120">
        <f>IF($B$9="Female",'No Self Assessment feeder'!S25,IF($B$9="Male",'No Self Assessment feeder'!AY25,IF($B$9="All",'No Self Assessment feeder'!CE25)))</f>
        <v>63.3</v>
      </c>
      <c r="T36" s="120">
        <f>IF($B$9="Female",'No Self Assessment feeder'!T25,IF($B$9="Male",'No Self Assessment feeder'!AZ25,IF($B$9="All",'No Self Assessment feeder'!CF25)))</f>
        <v>76.7</v>
      </c>
      <c r="U36" s="127">
        <f>IF($B$9="Female",'No Self Assessment feeder'!U25,IF($B$9="Male",'No Self Assessment feeder'!BA25,IF($B$9="All",'No Self Assessment feeder'!CG25)))</f>
        <v>81.400000000000006</v>
      </c>
      <c r="V36" s="81">
        <f>IF($B$9="Female",'No Self Assessment feeder'!V25,IF($B$9="Male",'No Self Assessment feeder'!BB25,IF($B$9="All",'No Self Assessment feeder'!CH25)))</f>
        <v>3255</v>
      </c>
      <c r="W36" s="120">
        <f>IF($B$9="Female",'No Self Assessment feeder'!W25,IF($B$9="Male",'No Self Assessment feeder'!BC25,IF($B$9="All",'No Self Assessment feeder'!CI25)))</f>
        <v>5.6</v>
      </c>
      <c r="X36" s="79">
        <f>IF($B$9="Female",'No Self Assessment feeder'!X25,IF($B$9="Male",'No Self Assessment feeder'!BD25,IF($B$9="All",'No Self Assessment feeder'!CJ25)))</f>
        <v>3070</v>
      </c>
      <c r="Y36" s="120">
        <f>IF($B$9="Female",'No Self Assessment feeder'!Y25,IF($B$9="Male",'No Self Assessment feeder'!BE25,IF($B$9="All",'No Self Assessment feeder'!CK25)))</f>
        <v>11.9</v>
      </c>
      <c r="Z36" s="120">
        <f>IF($B$9="Female",'No Self Assessment feeder'!Z25,IF($B$9="Male",'No Self Assessment feeder'!BF25,IF($B$9="All",'No Self Assessment feeder'!CL25)))</f>
        <v>6.6</v>
      </c>
      <c r="AA36" s="120">
        <f>IF($B$9="Female",'No Self Assessment feeder'!AA25,IF($B$9="Male",'No Self Assessment feeder'!BG25,IF($B$9="All",'No Self Assessment feeder'!CM25)))</f>
        <v>66.8</v>
      </c>
      <c r="AB36" s="120">
        <f>IF($B$9="Female",'No Self Assessment feeder'!AB25,IF($B$9="Male",'No Self Assessment feeder'!BH25,IF($B$9="All",'No Self Assessment feeder'!CN25)))</f>
        <v>78.2</v>
      </c>
      <c r="AC36" s="127">
        <f>IF($B$9="Female",'No Self Assessment feeder'!AC25,IF($B$9="Male",'No Self Assessment feeder'!BI25,IF($B$9="All",'No Self Assessment feeder'!CO25)))</f>
        <v>81.5</v>
      </c>
      <c r="CM36" s="29"/>
    </row>
    <row r="37" spans="1:91" ht="14.25" customHeight="1" x14ac:dyDescent="0.2">
      <c r="A37" s="159" t="s">
        <v>288</v>
      </c>
      <c r="B37" s="65" t="s">
        <v>67</v>
      </c>
      <c r="C37" s="66">
        <v>10007848</v>
      </c>
      <c r="D37" s="66" t="s">
        <v>493</v>
      </c>
      <c r="E37" s="162" t="s">
        <v>68</v>
      </c>
      <c r="F37" s="142">
        <f>IF($B$9="Female",'No Self Assessment feeder'!F26,IF($B$9="Male",'No Self Assessment feeder'!AL26,IF($B$9="All",'No Self Assessment feeder'!BR26)))</f>
        <v>1125</v>
      </c>
      <c r="G37" s="120">
        <f>IF($B$9="Female",'No Self Assessment feeder'!G26,IF($B$9="Male",'No Self Assessment feeder'!AM26,IF($B$9="All",'No Self Assessment feeder'!BS26)))</f>
        <v>5.9</v>
      </c>
      <c r="H37" s="79">
        <f>IF($B$9="Female",'No Self Assessment feeder'!H26,IF($B$9="Male",'No Self Assessment feeder'!AN26,IF($B$9="All",'No Self Assessment feeder'!BT26)))</f>
        <v>1060</v>
      </c>
      <c r="I37" s="120">
        <f>IF($B$9="Female",'No Self Assessment feeder'!I26,IF($B$9="Male",'No Self Assessment feeder'!AO26,IF($B$9="All",'No Self Assessment feeder'!BU26)))</f>
        <v>6.5</v>
      </c>
      <c r="J37" s="120">
        <f>IF($B$9="Female",'No Self Assessment feeder'!J26,IF($B$9="Male",'No Self Assessment feeder'!AP26,IF($B$9="All",'No Self Assessment feeder'!BV26)))</f>
        <v>11.8</v>
      </c>
      <c r="K37" s="120">
        <f>IF($B$9="Female",'No Self Assessment feeder'!K26,IF($B$9="Male",'No Self Assessment feeder'!AQ26,IF($B$9="All",'No Self Assessment feeder'!BW26)))</f>
        <v>57.2</v>
      </c>
      <c r="L37" s="120">
        <f>IF($B$9="Female",'No Self Assessment feeder'!L26,IF($B$9="Male",'No Self Assessment feeder'!AR26,IF($B$9="All",'No Self Assessment feeder'!BX26)))</f>
        <v>72.5</v>
      </c>
      <c r="M37" s="127">
        <f>IF($B$9="Female",'No Self Assessment feeder'!M26,IF($B$9="Male",'No Self Assessment feeder'!AS26,IF($B$9="All",'No Self Assessment feeder'!BY26)))</f>
        <v>81.7</v>
      </c>
      <c r="N37" s="81">
        <f>IF($B$9="Female",'No Self Assessment feeder'!N26,IF($B$9="Male",'No Self Assessment feeder'!AT26,IF($B$9="All",'No Self Assessment feeder'!BZ26)))</f>
        <v>1125</v>
      </c>
      <c r="O37" s="120">
        <f>IF($B$9="Female",'No Self Assessment feeder'!O26,IF($B$9="Male",'No Self Assessment feeder'!AU26,IF($B$9="All",'No Self Assessment feeder'!CA26)))</f>
        <v>6.7</v>
      </c>
      <c r="P37" s="79">
        <f>IF($B$9="Female",'No Self Assessment feeder'!P26,IF($B$9="Male",'No Self Assessment feeder'!AV26,IF($B$9="All",'No Self Assessment feeder'!CB26)))</f>
        <v>1050</v>
      </c>
      <c r="Q37" s="120">
        <f>IF($B$9="Female",'No Self Assessment feeder'!Q26,IF($B$9="Male",'No Self Assessment feeder'!AW26,IF($B$9="All",'No Self Assessment feeder'!CC26)))</f>
        <v>10</v>
      </c>
      <c r="R37" s="120">
        <f>IF($B$9="Female",'No Self Assessment feeder'!R26,IF($B$9="Male",'No Self Assessment feeder'!AX26,IF($B$9="All",'No Self Assessment feeder'!CD26)))</f>
        <v>7.6</v>
      </c>
      <c r="S37" s="120">
        <f>IF($B$9="Female",'No Self Assessment feeder'!S26,IF($B$9="Male",'No Self Assessment feeder'!AY26,IF($B$9="All",'No Self Assessment feeder'!CE26)))</f>
        <v>63</v>
      </c>
      <c r="T37" s="120">
        <f>IF($B$9="Female",'No Self Assessment feeder'!T26,IF($B$9="Male",'No Self Assessment feeder'!AZ26,IF($B$9="All",'No Self Assessment feeder'!CF26)))</f>
        <v>76.099999999999994</v>
      </c>
      <c r="U37" s="127">
        <f>IF($B$9="Female",'No Self Assessment feeder'!U26,IF($B$9="Male",'No Self Assessment feeder'!BA26,IF($B$9="All",'No Self Assessment feeder'!CG26)))</f>
        <v>82.4</v>
      </c>
      <c r="V37" s="81">
        <f>IF($B$9="Female",'No Self Assessment feeder'!V26,IF($B$9="Male",'No Self Assessment feeder'!BB26,IF($B$9="All",'No Self Assessment feeder'!CH26)))</f>
        <v>1125</v>
      </c>
      <c r="W37" s="120">
        <f>IF($B$9="Female",'No Self Assessment feeder'!W26,IF($B$9="Male",'No Self Assessment feeder'!BC26,IF($B$9="All",'No Self Assessment feeder'!CI26)))</f>
        <v>7.2</v>
      </c>
      <c r="X37" s="79">
        <f>IF($B$9="Female",'No Self Assessment feeder'!X26,IF($B$9="Male",'No Self Assessment feeder'!BD26,IF($B$9="All",'No Self Assessment feeder'!CJ26)))</f>
        <v>1045</v>
      </c>
      <c r="Y37" s="120">
        <f>IF($B$9="Female",'No Self Assessment feeder'!Y26,IF($B$9="Male",'No Self Assessment feeder'!BE26,IF($B$9="All",'No Self Assessment feeder'!CK26)))</f>
        <v>11.8</v>
      </c>
      <c r="Z37" s="120">
        <f>IF($B$9="Female",'No Self Assessment feeder'!Z26,IF($B$9="Male",'No Self Assessment feeder'!BF26,IF($B$9="All",'No Self Assessment feeder'!CL26)))</f>
        <v>7.6</v>
      </c>
      <c r="AA37" s="120">
        <f>IF($B$9="Female",'No Self Assessment feeder'!AA26,IF($B$9="Male",'No Self Assessment feeder'!BG26,IF($B$9="All",'No Self Assessment feeder'!CM26)))</f>
        <v>65.400000000000006</v>
      </c>
      <c r="AB37" s="120">
        <f>IF($B$9="Female",'No Self Assessment feeder'!AB26,IF($B$9="Male",'No Self Assessment feeder'!BH26,IF($B$9="All",'No Self Assessment feeder'!CN26)))</f>
        <v>76.8</v>
      </c>
      <c r="AC37" s="127">
        <f>IF($B$9="Female",'No Self Assessment feeder'!AC26,IF($B$9="Male",'No Self Assessment feeder'!BI26,IF($B$9="All",'No Self Assessment feeder'!CO26)))</f>
        <v>80.7</v>
      </c>
      <c r="CM37" s="29"/>
    </row>
    <row r="38" spans="1:91" ht="14.25" customHeight="1" x14ac:dyDescent="0.2">
      <c r="A38" s="159" t="s">
        <v>288</v>
      </c>
      <c r="B38" s="65" t="s">
        <v>69</v>
      </c>
      <c r="C38" s="66">
        <v>10007137</v>
      </c>
      <c r="D38" s="66" t="s">
        <v>495</v>
      </c>
      <c r="E38" s="162" t="s">
        <v>70</v>
      </c>
      <c r="F38" s="142">
        <f>IF($B$9="Female",'No Self Assessment feeder'!F27,IF($B$9="Male",'No Self Assessment feeder'!AL27,IF($B$9="All",'No Self Assessment feeder'!BR27)))</f>
        <v>745</v>
      </c>
      <c r="G38" s="120">
        <f>IF($B$9="Female",'No Self Assessment feeder'!G27,IF($B$9="Male",'No Self Assessment feeder'!AM27,IF($B$9="All",'No Self Assessment feeder'!BS27)))</f>
        <v>3.8</v>
      </c>
      <c r="H38" s="79">
        <f>IF($B$9="Female",'No Self Assessment feeder'!H27,IF($B$9="Male",'No Self Assessment feeder'!AN27,IF($B$9="All",'No Self Assessment feeder'!BT27)))</f>
        <v>720</v>
      </c>
      <c r="I38" s="120">
        <f>IF($B$9="Female",'No Self Assessment feeder'!I27,IF($B$9="Male",'No Self Assessment feeder'!AO27,IF($B$9="All",'No Self Assessment feeder'!BU27)))</f>
        <v>9.1999999999999993</v>
      </c>
      <c r="J38" s="120">
        <f>IF($B$9="Female",'No Self Assessment feeder'!J27,IF($B$9="Male",'No Self Assessment feeder'!AP27,IF($B$9="All",'No Self Assessment feeder'!BV27)))</f>
        <v>9.1</v>
      </c>
      <c r="K38" s="120">
        <f>IF($B$9="Female",'No Self Assessment feeder'!K27,IF($B$9="Male",'No Self Assessment feeder'!AQ27,IF($B$9="All",'No Self Assessment feeder'!BW27)))</f>
        <v>60.3</v>
      </c>
      <c r="L38" s="120">
        <f>IF($B$9="Female",'No Self Assessment feeder'!L27,IF($B$9="Male",'No Self Assessment feeder'!AR27,IF($B$9="All",'No Self Assessment feeder'!BX27)))</f>
        <v>74.400000000000006</v>
      </c>
      <c r="M38" s="127">
        <f>IF($B$9="Female",'No Self Assessment feeder'!M27,IF($B$9="Male",'No Self Assessment feeder'!AS27,IF($B$9="All",'No Self Assessment feeder'!BY27)))</f>
        <v>81.8</v>
      </c>
      <c r="N38" s="81">
        <f>IF($B$9="Female",'No Self Assessment feeder'!N27,IF($B$9="Male",'No Self Assessment feeder'!AT27,IF($B$9="All",'No Self Assessment feeder'!BZ27)))</f>
        <v>745</v>
      </c>
      <c r="O38" s="120">
        <f>IF($B$9="Female",'No Self Assessment feeder'!O27,IF($B$9="Male",'No Self Assessment feeder'!AU27,IF($B$9="All",'No Self Assessment feeder'!CA27)))</f>
        <v>4.2</v>
      </c>
      <c r="P38" s="79">
        <f>IF($B$9="Female",'No Self Assessment feeder'!P27,IF($B$9="Male",'No Self Assessment feeder'!AV27,IF($B$9="All",'No Self Assessment feeder'!CB27)))</f>
        <v>715</v>
      </c>
      <c r="Q38" s="120">
        <f>IF($B$9="Female",'No Self Assessment feeder'!Q27,IF($B$9="Male",'No Self Assessment feeder'!AW27,IF($B$9="All",'No Self Assessment feeder'!CC27)))</f>
        <v>13.1</v>
      </c>
      <c r="R38" s="120">
        <f>IF($B$9="Female",'No Self Assessment feeder'!R27,IF($B$9="Male",'No Self Assessment feeder'!AX27,IF($B$9="All",'No Self Assessment feeder'!CD27)))</f>
        <v>6.6</v>
      </c>
      <c r="S38" s="120">
        <f>IF($B$9="Female",'No Self Assessment feeder'!S27,IF($B$9="Male",'No Self Assessment feeder'!AY27,IF($B$9="All",'No Self Assessment feeder'!CE27)))</f>
        <v>65.599999999999994</v>
      </c>
      <c r="T38" s="120">
        <f>IF($B$9="Female",'No Self Assessment feeder'!T27,IF($B$9="Male",'No Self Assessment feeder'!AZ27,IF($B$9="All",'No Self Assessment feeder'!CF27)))</f>
        <v>75.8</v>
      </c>
      <c r="U38" s="127">
        <f>IF($B$9="Female",'No Self Assessment feeder'!U27,IF($B$9="Male",'No Self Assessment feeder'!BA27,IF($B$9="All",'No Self Assessment feeder'!CG27)))</f>
        <v>80.3</v>
      </c>
      <c r="V38" s="81">
        <f>IF($B$9="Female",'No Self Assessment feeder'!V27,IF($B$9="Male",'No Self Assessment feeder'!BB27,IF($B$9="All",'No Self Assessment feeder'!CH27)))</f>
        <v>745</v>
      </c>
      <c r="W38" s="120">
        <f>IF($B$9="Female",'No Self Assessment feeder'!W27,IF($B$9="Male",'No Self Assessment feeder'!BC27,IF($B$9="All",'No Self Assessment feeder'!CI27)))</f>
        <v>4.2</v>
      </c>
      <c r="X38" s="79">
        <f>IF($B$9="Female",'No Self Assessment feeder'!X27,IF($B$9="Male",'No Self Assessment feeder'!BD27,IF($B$9="All",'No Self Assessment feeder'!CJ27)))</f>
        <v>715</v>
      </c>
      <c r="Y38" s="120">
        <f>IF($B$9="Female",'No Self Assessment feeder'!Y27,IF($B$9="Male",'No Self Assessment feeder'!BE27,IF($B$9="All",'No Self Assessment feeder'!CK27)))</f>
        <v>13.6</v>
      </c>
      <c r="Z38" s="120">
        <f>IF($B$9="Female",'No Self Assessment feeder'!Z27,IF($B$9="Male",'No Self Assessment feeder'!BF27,IF($B$9="All",'No Self Assessment feeder'!CL27)))</f>
        <v>4.9000000000000004</v>
      </c>
      <c r="AA38" s="120">
        <f>IF($B$9="Female",'No Self Assessment feeder'!AA27,IF($B$9="Male",'No Self Assessment feeder'!BG27,IF($B$9="All",'No Self Assessment feeder'!CM27)))</f>
        <v>67.099999999999994</v>
      </c>
      <c r="AB38" s="120">
        <f>IF($B$9="Female",'No Self Assessment feeder'!AB27,IF($B$9="Male",'No Self Assessment feeder'!BH27,IF($B$9="All",'No Self Assessment feeder'!CN27)))</f>
        <v>77.8</v>
      </c>
      <c r="AC38" s="127">
        <f>IF($B$9="Female",'No Self Assessment feeder'!AC27,IF($B$9="Male",'No Self Assessment feeder'!BI27,IF($B$9="All",'No Self Assessment feeder'!CO27)))</f>
        <v>81.5</v>
      </c>
      <c r="CM38" s="29"/>
    </row>
    <row r="39" spans="1:91" ht="14.25" customHeight="1" x14ac:dyDescent="0.2">
      <c r="A39" s="159" t="s">
        <v>288</v>
      </c>
      <c r="B39" s="65" t="s">
        <v>71</v>
      </c>
      <c r="C39" s="66">
        <v>10001478</v>
      </c>
      <c r="D39" s="66" t="s">
        <v>491</v>
      </c>
      <c r="E39" s="162" t="s">
        <v>72</v>
      </c>
      <c r="F39" s="142">
        <f>IF($B$9="Female",'No Self Assessment feeder'!F28,IF($B$9="Male",'No Self Assessment feeder'!AL28,IF($B$9="All",'No Self Assessment feeder'!BR28)))</f>
        <v>1070</v>
      </c>
      <c r="G39" s="120">
        <f>IF($B$9="Female",'No Self Assessment feeder'!G28,IF($B$9="Male",'No Self Assessment feeder'!AM28,IF($B$9="All",'No Self Assessment feeder'!BS28)))</f>
        <v>7.6</v>
      </c>
      <c r="H39" s="79">
        <f>IF($B$9="Female",'No Self Assessment feeder'!H28,IF($B$9="Male",'No Self Assessment feeder'!AN28,IF($B$9="All",'No Self Assessment feeder'!BT28)))</f>
        <v>990</v>
      </c>
      <c r="I39" s="120">
        <f>IF($B$9="Female",'No Self Assessment feeder'!I28,IF($B$9="Male",'No Self Assessment feeder'!AO28,IF($B$9="All",'No Self Assessment feeder'!BU28)))</f>
        <v>12.2</v>
      </c>
      <c r="J39" s="120">
        <f>IF($B$9="Female",'No Self Assessment feeder'!J28,IF($B$9="Male",'No Self Assessment feeder'!AP28,IF($B$9="All",'No Self Assessment feeder'!BV28)))</f>
        <v>9.6</v>
      </c>
      <c r="K39" s="120">
        <f>IF($B$9="Female",'No Self Assessment feeder'!K28,IF($B$9="Male",'No Self Assessment feeder'!AQ28,IF($B$9="All",'No Self Assessment feeder'!BW28)))</f>
        <v>57.8</v>
      </c>
      <c r="L39" s="120">
        <f>IF($B$9="Female",'No Self Assessment feeder'!L28,IF($B$9="Male",'No Self Assessment feeder'!AR28,IF($B$9="All",'No Self Assessment feeder'!BX28)))</f>
        <v>70.5</v>
      </c>
      <c r="M39" s="127">
        <f>IF($B$9="Female",'No Self Assessment feeder'!M28,IF($B$9="Male",'No Self Assessment feeder'!AS28,IF($B$9="All",'No Self Assessment feeder'!BY28)))</f>
        <v>78.2</v>
      </c>
      <c r="N39" s="81">
        <f>IF($B$9="Female",'No Self Assessment feeder'!N28,IF($B$9="Male",'No Self Assessment feeder'!AT28,IF($B$9="All",'No Self Assessment feeder'!BZ28)))</f>
        <v>1070</v>
      </c>
      <c r="O39" s="120">
        <f>IF($B$9="Female",'No Self Assessment feeder'!O28,IF($B$9="Male",'No Self Assessment feeder'!AU28,IF($B$9="All",'No Self Assessment feeder'!CA28)))</f>
        <v>8.6999999999999993</v>
      </c>
      <c r="P39" s="79">
        <f>IF($B$9="Female",'No Self Assessment feeder'!P28,IF($B$9="Male",'No Self Assessment feeder'!AV28,IF($B$9="All",'No Self Assessment feeder'!CB28)))</f>
        <v>980</v>
      </c>
      <c r="Q39" s="120">
        <f>IF($B$9="Female",'No Self Assessment feeder'!Q28,IF($B$9="Male",'No Self Assessment feeder'!AW28,IF($B$9="All",'No Self Assessment feeder'!CC28)))</f>
        <v>15.8</v>
      </c>
      <c r="R39" s="120">
        <f>IF($B$9="Female",'No Self Assessment feeder'!R28,IF($B$9="Male",'No Self Assessment feeder'!AX28,IF($B$9="All",'No Self Assessment feeder'!CD28)))</f>
        <v>9.1</v>
      </c>
      <c r="S39" s="120">
        <f>IF($B$9="Female",'No Self Assessment feeder'!S28,IF($B$9="Male",'No Self Assessment feeder'!AY28,IF($B$9="All",'No Self Assessment feeder'!CE28)))</f>
        <v>61.1</v>
      </c>
      <c r="T39" s="120">
        <f>IF($B$9="Female",'No Self Assessment feeder'!T28,IF($B$9="Male",'No Self Assessment feeder'!AZ28,IF($B$9="All",'No Self Assessment feeder'!CF28)))</f>
        <v>70.2</v>
      </c>
      <c r="U39" s="127">
        <f>IF($B$9="Female",'No Self Assessment feeder'!U28,IF($B$9="Male",'No Self Assessment feeder'!BA28,IF($B$9="All",'No Self Assessment feeder'!CG28)))</f>
        <v>75.099999999999994</v>
      </c>
      <c r="V39" s="81">
        <f>IF($B$9="Female",'No Self Assessment feeder'!V28,IF($B$9="Male",'No Self Assessment feeder'!BB28,IF($B$9="All",'No Self Assessment feeder'!CH28)))</f>
        <v>1070</v>
      </c>
      <c r="W39" s="120">
        <f>IF($B$9="Female",'No Self Assessment feeder'!W28,IF($B$9="Male",'No Self Assessment feeder'!BC28,IF($B$9="All",'No Self Assessment feeder'!CI28)))</f>
        <v>9.1999999999999993</v>
      </c>
      <c r="X39" s="79">
        <f>IF($B$9="Female",'No Self Assessment feeder'!X28,IF($B$9="Male",'No Self Assessment feeder'!BD28,IF($B$9="All",'No Self Assessment feeder'!CJ28)))</f>
        <v>975</v>
      </c>
      <c r="Y39" s="120">
        <f>IF($B$9="Female",'No Self Assessment feeder'!Y28,IF($B$9="Male",'No Self Assessment feeder'!BE28,IF($B$9="All",'No Self Assessment feeder'!CK28)))</f>
        <v>15.8</v>
      </c>
      <c r="Z39" s="120">
        <f>IF($B$9="Female",'No Self Assessment feeder'!Z28,IF($B$9="Male",'No Self Assessment feeder'!BF28,IF($B$9="All",'No Self Assessment feeder'!CL28)))</f>
        <v>8.8000000000000007</v>
      </c>
      <c r="AA39" s="120">
        <f>IF($B$9="Female",'No Self Assessment feeder'!AA28,IF($B$9="Male",'No Self Assessment feeder'!BG28,IF($B$9="All",'No Self Assessment feeder'!CM28)))</f>
        <v>64.400000000000006</v>
      </c>
      <c r="AB39" s="120">
        <f>IF($B$9="Female",'No Self Assessment feeder'!AB28,IF($B$9="Male",'No Self Assessment feeder'!BH28,IF($B$9="All",'No Self Assessment feeder'!CN28)))</f>
        <v>72.900000000000006</v>
      </c>
      <c r="AC39" s="127">
        <f>IF($B$9="Female",'No Self Assessment feeder'!AC28,IF($B$9="Male",'No Self Assessment feeder'!BI28,IF($B$9="All",'No Self Assessment feeder'!CO28)))</f>
        <v>75.3</v>
      </c>
      <c r="CM39" s="29"/>
    </row>
    <row r="40" spans="1:91" ht="14.25" customHeight="1" x14ac:dyDescent="0.2">
      <c r="A40" s="159" t="s">
        <v>288</v>
      </c>
      <c r="B40" s="65" t="s">
        <v>73</v>
      </c>
      <c r="C40" s="66">
        <v>10001653</v>
      </c>
      <c r="D40" s="66" t="s">
        <v>491</v>
      </c>
      <c r="E40" s="162" t="s">
        <v>74</v>
      </c>
      <c r="F40" s="142">
        <f>IF($B$9="Female",'No Self Assessment feeder'!F29,IF($B$9="Male",'No Self Assessment feeder'!AL29,IF($B$9="All",'No Self Assessment feeder'!BR29)))</f>
        <v>115</v>
      </c>
      <c r="G40" s="120">
        <f>IF($B$9="Female",'No Self Assessment feeder'!G29,IF($B$9="Male",'No Self Assessment feeder'!AM29,IF($B$9="All",'No Self Assessment feeder'!BS29)))</f>
        <v>4.3</v>
      </c>
      <c r="H40" s="79">
        <f>IF($B$9="Female",'No Self Assessment feeder'!H29,IF($B$9="Male",'No Self Assessment feeder'!AN29,IF($B$9="All",'No Self Assessment feeder'!BT29)))</f>
        <v>110</v>
      </c>
      <c r="I40" s="120">
        <f>IF($B$9="Female",'No Self Assessment feeder'!I29,IF($B$9="Male",'No Self Assessment feeder'!AO29,IF($B$9="All",'No Self Assessment feeder'!BU29)))</f>
        <v>20</v>
      </c>
      <c r="J40" s="120">
        <f>IF($B$9="Female",'No Self Assessment feeder'!J29,IF($B$9="Male",'No Self Assessment feeder'!AP29,IF($B$9="All",'No Self Assessment feeder'!BV29)))</f>
        <v>21.8</v>
      </c>
      <c r="K40" s="120">
        <f>IF($B$9="Female",'No Self Assessment feeder'!K29,IF($B$9="Male",'No Self Assessment feeder'!AQ29,IF($B$9="All",'No Self Assessment feeder'!BW29)))</f>
        <v>40.9</v>
      </c>
      <c r="L40" s="120">
        <f>IF($B$9="Female",'No Self Assessment feeder'!L29,IF($B$9="Male",'No Self Assessment feeder'!AR29,IF($B$9="All",'No Self Assessment feeder'!BX29)))</f>
        <v>48.2</v>
      </c>
      <c r="M40" s="127">
        <f>IF($B$9="Female",'No Self Assessment feeder'!M29,IF($B$9="Male",'No Self Assessment feeder'!AS29,IF($B$9="All",'No Self Assessment feeder'!BY29)))</f>
        <v>58.2</v>
      </c>
      <c r="N40" s="81">
        <f>IF($B$9="Female",'No Self Assessment feeder'!N29,IF($B$9="Male",'No Self Assessment feeder'!AT29,IF($B$9="All",'No Self Assessment feeder'!BZ29)))</f>
        <v>115</v>
      </c>
      <c r="O40" s="120">
        <f>IF($B$9="Female",'No Self Assessment feeder'!O29,IF($B$9="Male",'No Self Assessment feeder'!AU29,IF($B$9="All",'No Self Assessment feeder'!CA29)))</f>
        <v>7</v>
      </c>
      <c r="P40" s="79">
        <f>IF($B$9="Female",'No Self Assessment feeder'!P29,IF($B$9="Male",'No Self Assessment feeder'!AV29,IF($B$9="All",'No Self Assessment feeder'!CB29)))</f>
        <v>105</v>
      </c>
      <c r="Q40" s="120">
        <f>IF($B$9="Female",'No Self Assessment feeder'!Q29,IF($B$9="Male",'No Self Assessment feeder'!AW29,IF($B$9="All",'No Self Assessment feeder'!CC29)))</f>
        <v>26.2</v>
      </c>
      <c r="R40" s="120">
        <f>IF($B$9="Female",'No Self Assessment feeder'!R29,IF($B$9="Male",'No Self Assessment feeder'!AX29,IF($B$9="All",'No Self Assessment feeder'!CD29)))</f>
        <v>19.600000000000001</v>
      </c>
      <c r="S40" s="120" t="str">
        <f>IF($B$9="Female",'No Self Assessment feeder'!S29,IF($B$9="Male",'No Self Assessment feeder'!AY29,IF($B$9="All",'No Self Assessment feeder'!CE29)))</f>
        <v>x</v>
      </c>
      <c r="T40" s="120" t="str">
        <f>IF($B$9="Female",'No Self Assessment feeder'!T29,IF($B$9="Male",'No Self Assessment feeder'!AZ29,IF($B$9="All",'No Self Assessment feeder'!CF29)))</f>
        <v>x</v>
      </c>
      <c r="U40" s="127">
        <f>IF($B$9="Female",'No Self Assessment feeder'!U29,IF($B$9="Male",'No Self Assessment feeder'!BA29,IF($B$9="All",'No Self Assessment feeder'!CG29)))</f>
        <v>54.2</v>
      </c>
      <c r="V40" s="81">
        <f>IF($B$9="Female",'No Self Assessment feeder'!V29,IF($B$9="Male",'No Self Assessment feeder'!BB29,IF($B$9="All",'No Self Assessment feeder'!CH29)))</f>
        <v>115</v>
      </c>
      <c r="W40" s="120">
        <f>IF($B$9="Female",'No Self Assessment feeder'!W29,IF($B$9="Male",'No Self Assessment feeder'!BC29,IF($B$9="All",'No Self Assessment feeder'!CI29)))</f>
        <v>7</v>
      </c>
      <c r="X40" s="79">
        <f>IF($B$9="Female",'No Self Assessment feeder'!X29,IF($B$9="Male",'No Self Assessment feeder'!BD29,IF($B$9="All",'No Self Assessment feeder'!CJ29)))</f>
        <v>105</v>
      </c>
      <c r="Y40" s="120">
        <f>IF($B$9="Female",'No Self Assessment feeder'!Y29,IF($B$9="Male",'No Self Assessment feeder'!BE29,IF($B$9="All",'No Self Assessment feeder'!CK29)))</f>
        <v>15.9</v>
      </c>
      <c r="Z40" s="120">
        <f>IF($B$9="Female",'No Self Assessment feeder'!Z29,IF($B$9="Male",'No Self Assessment feeder'!BF29,IF($B$9="All",'No Self Assessment feeder'!CL29)))</f>
        <v>15.9</v>
      </c>
      <c r="AA40" s="120" t="str">
        <f>IF($B$9="Female",'No Self Assessment feeder'!AA29,IF($B$9="Male",'No Self Assessment feeder'!BG29,IF($B$9="All",'No Self Assessment feeder'!CM29)))</f>
        <v>x</v>
      </c>
      <c r="AB40" s="120" t="str">
        <f>IF($B$9="Female",'No Self Assessment feeder'!AB29,IF($B$9="Male",'No Self Assessment feeder'!BH29,IF($B$9="All",'No Self Assessment feeder'!CN29)))</f>
        <v>x</v>
      </c>
      <c r="AC40" s="127">
        <f>IF($B$9="Female",'No Self Assessment feeder'!AC29,IF($B$9="Male",'No Self Assessment feeder'!BI29,IF($B$9="All",'No Self Assessment feeder'!CO29)))</f>
        <v>68.2</v>
      </c>
      <c r="CM40" s="29"/>
    </row>
    <row r="41" spans="1:91" ht="14.25" customHeight="1" x14ac:dyDescent="0.2">
      <c r="A41" s="159" t="s">
        <v>288</v>
      </c>
      <c r="B41" s="65" t="s">
        <v>75</v>
      </c>
      <c r="C41" s="66">
        <v>10007761</v>
      </c>
      <c r="D41" s="66" t="s">
        <v>491</v>
      </c>
      <c r="E41" s="162" t="s">
        <v>76</v>
      </c>
      <c r="F41" s="142">
        <f>IF($B$9="Female",'No Self Assessment feeder'!F30,IF($B$9="Male",'No Self Assessment feeder'!AL30,IF($B$9="All",'No Self Assessment feeder'!BR30)))</f>
        <v>35</v>
      </c>
      <c r="G41" s="120">
        <f>IF($B$9="Female",'No Self Assessment feeder'!G30,IF($B$9="Male",'No Self Assessment feeder'!AM30,IF($B$9="All",'No Self Assessment feeder'!BS30)))</f>
        <v>0</v>
      </c>
      <c r="H41" s="79">
        <f>IF($B$9="Female",'No Self Assessment feeder'!H30,IF($B$9="Male",'No Self Assessment feeder'!AN30,IF($B$9="All",'No Self Assessment feeder'!BT30)))</f>
        <v>35</v>
      </c>
      <c r="I41" s="120">
        <f>IF($B$9="Female",'No Self Assessment feeder'!I30,IF($B$9="Male",'No Self Assessment feeder'!AO30,IF($B$9="All",'No Self Assessment feeder'!BU30)))</f>
        <v>0</v>
      </c>
      <c r="J41" s="120">
        <f>IF($B$9="Female",'No Self Assessment feeder'!J30,IF($B$9="Male",'No Self Assessment feeder'!AP30,IF($B$9="All",'No Self Assessment feeder'!BV30)))</f>
        <v>24.2</v>
      </c>
      <c r="K41" s="120">
        <f>IF($B$9="Female",'No Self Assessment feeder'!K30,IF($B$9="Male",'No Self Assessment feeder'!AQ30,IF($B$9="All",'No Self Assessment feeder'!BW30)))</f>
        <v>36.4</v>
      </c>
      <c r="L41" s="120">
        <f>IF($B$9="Female",'No Self Assessment feeder'!L30,IF($B$9="Male",'No Self Assessment feeder'!AR30,IF($B$9="All",'No Self Assessment feeder'!BX30)))</f>
        <v>54.5</v>
      </c>
      <c r="M41" s="127">
        <f>IF($B$9="Female",'No Self Assessment feeder'!M30,IF($B$9="Male",'No Self Assessment feeder'!AS30,IF($B$9="All",'No Self Assessment feeder'!BY30)))</f>
        <v>75.8</v>
      </c>
      <c r="N41" s="81">
        <f>IF($B$9="Female",'No Self Assessment feeder'!N30,IF($B$9="Male",'No Self Assessment feeder'!AT30,IF($B$9="All",'No Self Assessment feeder'!BZ30)))</f>
        <v>35</v>
      </c>
      <c r="O41" s="120">
        <f>IF($B$9="Female",'No Self Assessment feeder'!O30,IF($B$9="Male",'No Self Assessment feeder'!AU30,IF($B$9="All",'No Self Assessment feeder'!CA30)))</f>
        <v>0</v>
      </c>
      <c r="P41" s="79">
        <f>IF($B$9="Female",'No Self Assessment feeder'!P30,IF($B$9="Male",'No Self Assessment feeder'!AV30,IF($B$9="All",'No Self Assessment feeder'!CB30)))</f>
        <v>35</v>
      </c>
      <c r="Q41" s="120">
        <f>IF($B$9="Female",'No Self Assessment feeder'!Q30,IF($B$9="Male",'No Self Assessment feeder'!AW30,IF($B$9="All",'No Self Assessment feeder'!CC30)))</f>
        <v>9.1</v>
      </c>
      <c r="R41" s="120">
        <f>IF($B$9="Female",'No Self Assessment feeder'!R30,IF($B$9="Male",'No Self Assessment feeder'!AX30,IF($B$9="All",'No Self Assessment feeder'!CD30)))</f>
        <v>15.2</v>
      </c>
      <c r="S41" s="120">
        <f>IF($B$9="Female",'No Self Assessment feeder'!S30,IF($B$9="Male",'No Self Assessment feeder'!AY30,IF($B$9="All",'No Self Assessment feeder'!CE30)))</f>
        <v>57.6</v>
      </c>
      <c r="T41" s="120">
        <f>IF($B$9="Female",'No Self Assessment feeder'!T30,IF($B$9="Male",'No Self Assessment feeder'!AZ30,IF($B$9="All",'No Self Assessment feeder'!CF30)))</f>
        <v>66.7</v>
      </c>
      <c r="U41" s="127">
        <f>IF($B$9="Female",'No Self Assessment feeder'!U30,IF($B$9="Male",'No Self Assessment feeder'!BA30,IF($B$9="All",'No Self Assessment feeder'!CG30)))</f>
        <v>75.8</v>
      </c>
      <c r="V41" s="81">
        <f>IF($B$9="Female",'No Self Assessment feeder'!V30,IF($B$9="Male",'No Self Assessment feeder'!BB30,IF($B$9="All",'No Self Assessment feeder'!CH30)))</f>
        <v>35</v>
      </c>
      <c r="W41" s="120">
        <f>IF($B$9="Female",'No Self Assessment feeder'!W30,IF($B$9="Male",'No Self Assessment feeder'!BC30,IF($B$9="All",'No Self Assessment feeder'!CI30)))</f>
        <v>0</v>
      </c>
      <c r="X41" s="79">
        <f>IF($B$9="Female",'No Self Assessment feeder'!X30,IF($B$9="Male",'No Self Assessment feeder'!BD30,IF($B$9="All",'No Self Assessment feeder'!CJ30)))</f>
        <v>35</v>
      </c>
      <c r="Y41" s="120">
        <f>IF($B$9="Female",'No Self Assessment feeder'!Y30,IF($B$9="Male",'No Self Assessment feeder'!BE30,IF($B$9="All",'No Self Assessment feeder'!CK30)))</f>
        <v>21.2</v>
      </c>
      <c r="Z41" s="120">
        <f>IF($B$9="Female",'No Self Assessment feeder'!Z30,IF($B$9="Male",'No Self Assessment feeder'!BF30,IF($B$9="All",'No Self Assessment feeder'!CL30)))</f>
        <v>15.2</v>
      </c>
      <c r="AA41" s="120" t="str">
        <f>IF($B$9="Female",'No Self Assessment feeder'!AA30,IF($B$9="Male",'No Self Assessment feeder'!BG30,IF($B$9="All",'No Self Assessment feeder'!CM30)))</f>
        <v>x</v>
      </c>
      <c r="AB41" s="120" t="str">
        <f>IF($B$9="Female",'No Self Assessment feeder'!AB30,IF($B$9="Male",'No Self Assessment feeder'!BH30,IF($B$9="All",'No Self Assessment feeder'!CN30)))</f>
        <v>x</v>
      </c>
      <c r="AC41" s="127">
        <f>IF($B$9="Female",'No Self Assessment feeder'!AC30,IF($B$9="Male",'No Self Assessment feeder'!BI30,IF($B$9="All",'No Self Assessment feeder'!CO30)))</f>
        <v>63.6</v>
      </c>
      <c r="CM41" s="29"/>
    </row>
    <row r="42" spans="1:91" ht="14.25" customHeight="1" x14ac:dyDescent="0.2">
      <c r="A42" s="159" t="s">
        <v>288</v>
      </c>
      <c r="B42" s="65" t="s">
        <v>77</v>
      </c>
      <c r="C42" s="66">
        <v>10001726</v>
      </c>
      <c r="D42" s="66" t="s">
        <v>489</v>
      </c>
      <c r="E42" s="162" t="s">
        <v>78</v>
      </c>
      <c r="F42" s="142">
        <f>IF($B$9="Female",'No Self Assessment feeder'!F31,IF($B$9="Male",'No Self Assessment feeder'!AL31,IF($B$9="All",'No Self Assessment feeder'!BR31)))</f>
        <v>2555</v>
      </c>
      <c r="G42" s="120">
        <f>IF($B$9="Female",'No Self Assessment feeder'!G31,IF($B$9="Male",'No Self Assessment feeder'!AM31,IF($B$9="All",'No Self Assessment feeder'!BS31)))</f>
        <v>6.9</v>
      </c>
      <c r="H42" s="79">
        <f>IF($B$9="Female",'No Self Assessment feeder'!H31,IF($B$9="Male",'No Self Assessment feeder'!AN31,IF($B$9="All",'No Self Assessment feeder'!BT31)))</f>
        <v>2380</v>
      </c>
      <c r="I42" s="120">
        <f>IF($B$9="Female",'No Self Assessment feeder'!I31,IF($B$9="Male",'No Self Assessment feeder'!AO31,IF($B$9="All",'No Self Assessment feeder'!BU31)))</f>
        <v>10</v>
      </c>
      <c r="J42" s="120">
        <f>IF($B$9="Female",'No Self Assessment feeder'!J31,IF($B$9="Male",'No Self Assessment feeder'!AP31,IF($B$9="All",'No Self Assessment feeder'!BV31)))</f>
        <v>8.9</v>
      </c>
      <c r="K42" s="120">
        <f>IF($B$9="Female",'No Self Assessment feeder'!K31,IF($B$9="Male",'No Self Assessment feeder'!AQ31,IF($B$9="All",'No Self Assessment feeder'!BW31)))</f>
        <v>62.5</v>
      </c>
      <c r="L42" s="120">
        <f>IF($B$9="Female",'No Self Assessment feeder'!L31,IF($B$9="Male",'No Self Assessment feeder'!AR31,IF($B$9="All",'No Self Assessment feeder'!BX31)))</f>
        <v>74.400000000000006</v>
      </c>
      <c r="M42" s="127">
        <f>IF($B$9="Female",'No Self Assessment feeder'!M31,IF($B$9="Male",'No Self Assessment feeder'!AS31,IF($B$9="All",'No Self Assessment feeder'!BY31)))</f>
        <v>81</v>
      </c>
      <c r="N42" s="81">
        <f>IF($B$9="Female",'No Self Assessment feeder'!N31,IF($B$9="Male",'No Self Assessment feeder'!AT31,IF($B$9="All",'No Self Assessment feeder'!BZ31)))</f>
        <v>2555</v>
      </c>
      <c r="O42" s="120">
        <f>IF($B$9="Female",'No Self Assessment feeder'!O31,IF($B$9="Male",'No Self Assessment feeder'!AU31,IF($B$9="All",'No Self Assessment feeder'!CA31)))</f>
        <v>7.1</v>
      </c>
      <c r="P42" s="79">
        <f>IF($B$9="Female",'No Self Assessment feeder'!P31,IF($B$9="Male",'No Self Assessment feeder'!AV31,IF($B$9="All",'No Self Assessment feeder'!CB31)))</f>
        <v>2375</v>
      </c>
      <c r="Q42" s="120">
        <f>IF($B$9="Female",'No Self Assessment feeder'!Q31,IF($B$9="Male",'No Self Assessment feeder'!AW31,IF($B$9="All",'No Self Assessment feeder'!CC31)))</f>
        <v>12.9</v>
      </c>
      <c r="R42" s="120">
        <f>IF($B$9="Female",'No Self Assessment feeder'!R31,IF($B$9="Male",'No Self Assessment feeder'!AX31,IF($B$9="All",'No Self Assessment feeder'!CD31)))</f>
        <v>7.8</v>
      </c>
      <c r="S42" s="120">
        <f>IF($B$9="Female",'No Self Assessment feeder'!S31,IF($B$9="Male",'No Self Assessment feeder'!AY31,IF($B$9="All",'No Self Assessment feeder'!CE31)))</f>
        <v>64.900000000000006</v>
      </c>
      <c r="T42" s="120">
        <f>IF($B$9="Female",'No Self Assessment feeder'!T31,IF($B$9="Male",'No Self Assessment feeder'!AZ31,IF($B$9="All",'No Self Assessment feeder'!CF31)))</f>
        <v>75.5</v>
      </c>
      <c r="U42" s="127">
        <f>IF($B$9="Female",'No Self Assessment feeder'!U31,IF($B$9="Male",'No Self Assessment feeder'!BA31,IF($B$9="All",'No Self Assessment feeder'!CG31)))</f>
        <v>79.400000000000006</v>
      </c>
      <c r="V42" s="81">
        <f>IF($B$9="Female",'No Self Assessment feeder'!V31,IF($B$9="Male",'No Self Assessment feeder'!BB31,IF($B$9="All",'No Self Assessment feeder'!CH31)))</f>
        <v>2555</v>
      </c>
      <c r="W42" s="120">
        <f>IF($B$9="Female",'No Self Assessment feeder'!W31,IF($B$9="Male",'No Self Assessment feeder'!BC31,IF($B$9="All",'No Self Assessment feeder'!CI31)))</f>
        <v>7.4</v>
      </c>
      <c r="X42" s="79">
        <f>IF($B$9="Female",'No Self Assessment feeder'!X31,IF($B$9="Male",'No Self Assessment feeder'!BD31,IF($B$9="All",'No Self Assessment feeder'!CJ31)))</f>
        <v>2365</v>
      </c>
      <c r="Y42" s="120">
        <f>IF($B$9="Female",'No Self Assessment feeder'!Y31,IF($B$9="Male",'No Self Assessment feeder'!BE31,IF($B$9="All",'No Self Assessment feeder'!CK31)))</f>
        <v>12.3</v>
      </c>
      <c r="Z42" s="120">
        <f>IF($B$9="Female",'No Self Assessment feeder'!Z31,IF($B$9="Male",'No Self Assessment feeder'!BF31,IF($B$9="All",'No Self Assessment feeder'!CL31)))</f>
        <v>6.2</v>
      </c>
      <c r="AA42" s="120">
        <f>IF($B$9="Female",'No Self Assessment feeder'!AA31,IF($B$9="Male",'No Self Assessment feeder'!BG31,IF($B$9="All",'No Self Assessment feeder'!CM31)))</f>
        <v>69.8</v>
      </c>
      <c r="AB42" s="120">
        <f>IF($B$9="Female",'No Self Assessment feeder'!AB31,IF($B$9="Male",'No Self Assessment feeder'!BH31,IF($B$9="All",'No Self Assessment feeder'!CN31)))</f>
        <v>78.099999999999994</v>
      </c>
      <c r="AC42" s="127">
        <f>IF($B$9="Female",'No Self Assessment feeder'!AC31,IF($B$9="Male",'No Self Assessment feeder'!BI31,IF($B$9="All",'No Self Assessment feeder'!CO31)))</f>
        <v>81.5</v>
      </c>
      <c r="CM42" s="29"/>
    </row>
    <row r="43" spans="1:91" ht="14.25" customHeight="1" x14ac:dyDescent="0.2">
      <c r="A43" s="159" t="s">
        <v>288</v>
      </c>
      <c r="B43" s="65" t="s">
        <v>79</v>
      </c>
      <c r="C43" s="68">
        <v>10007822</v>
      </c>
      <c r="D43" s="68" t="s">
        <v>488</v>
      </c>
      <c r="E43" s="162" t="s">
        <v>80</v>
      </c>
      <c r="F43" s="142">
        <f>IF($B$9="Female",'No Self Assessment feeder'!F32,IF($B$9="Male",'No Self Assessment feeder'!AL32,IF($B$9="All",'No Self Assessment feeder'!BR32)))</f>
        <v>125</v>
      </c>
      <c r="G43" s="120">
        <f>IF($B$9="Female",'No Self Assessment feeder'!G32,IF($B$9="Male",'No Self Assessment feeder'!AM32,IF($B$9="All",'No Self Assessment feeder'!BS32)))</f>
        <v>5.6</v>
      </c>
      <c r="H43" s="79">
        <f>IF($B$9="Female",'No Self Assessment feeder'!H32,IF($B$9="Male",'No Self Assessment feeder'!AN32,IF($B$9="All",'No Self Assessment feeder'!BT32)))</f>
        <v>120</v>
      </c>
      <c r="I43" s="120">
        <f>IF($B$9="Female",'No Self Assessment feeder'!I32,IF($B$9="Male",'No Self Assessment feeder'!AO32,IF($B$9="All",'No Self Assessment feeder'!BU32)))</f>
        <v>7.6</v>
      </c>
      <c r="J43" s="120">
        <f>IF($B$9="Female",'No Self Assessment feeder'!J32,IF($B$9="Male",'No Self Assessment feeder'!AP32,IF($B$9="All",'No Self Assessment feeder'!BV32)))</f>
        <v>5.0999999999999996</v>
      </c>
      <c r="K43" s="120">
        <f>IF($B$9="Female",'No Self Assessment feeder'!K32,IF($B$9="Male",'No Self Assessment feeder'!AQ32,IF($B$9="All",'No Self Assessment feeder'!BW32)))</f>
        <v>72.900000000000006</v>
      </c>
      <c r="L43" s="120">
        <f>IF($B$9="Female",'No Self Assessment feeder'!L32,IF($B$9="Male",'No Self Assessment feeder'!AR32,IF($B$9="All",'No Self Assessment feeder'!BX32)))</f>
        <v>82.2</v>
      </c>
      <c r="M43" s="127">
        <f>IF($B$9="Female",'No Self Assessment feeder'!M32,IF($B$9="Male",'No Self Assessment feeder'!AS32,IF($B$9="All",'No Self Assessment feeder'!BY32)))</f>
        <v>87.3</v>
      </c>
      <c r="N43" s="81">
        <f>IF($B$9="Female",'No Self Assessment feeder'!N32,IF($B$9="Male",'No Self Assessment feeder'!AT32,IF($B$9="All",'No Self Assessment feeder'!BZ32)))</f>
        <v>125</v>
      </c>
      <c r="O43" s="120">
        <f>IF($B$9="Female",'No Self Assessment feeder'!O32,IF($B$9="Male",'No Self Assessment feeder'!AU32,IF($B$9="All",'No Self Assessment feeder'!CA32)))</f>
        <v>7.2</v>
      </c>
      <c r="P43" s="79">
        <f>IF($B$9="Female",'No Self Assessment feeder'!P32,IF($B$9="Male",'No Self Assessment feeder'!AV32,IF($B$9="All",'No Self Assessment feeder'!CB32)))</f>
        <v>115</v>
      </c>
      <c r="Q43" s="120">
        <f>IF($B$9="Female",'No Self Assessment feeder'!Q32,IF($B$9="Male",'No Self Assessment feeder'!AW32,IF($B$9="All",'No Self Assessment feeder'!CC32)))</f>
        <v>8.6</v>
      </c>
      <c r="R43" s="120">
        <f>IF($B$9="Female",'No Self Assessment feeder'!R32,IF($B$9="Male",'No Self Assessment feeder'!AX32,IF($B$9="All",'No Self Assessment feeder'!CD32)))</f>
        <v>6</v>
      </c>
      <c r="S43" s="120">
        <f>IF($B$9="Female",'No Self Assessment feeder'!S32,IF($B$9="Male",'No Self Assessment feeder'!AY32,IF($B$9="All",'No Self Assessment feeder'!CE32)))</f>
        <v>68.099999999999994</v>
      </c>
      <c r="T43" s="120">
        <f>IF($B$9="Female",'No Self Assessment feeder'!T32,IF($B$9="Male",'No Self Assessment feeder'!AZ32,IF($B$9="All",'No Self Assessment feeder'!CF32)))</f>
        <v>81</v>
      </c>
      <c r="U43" s="127">
        <f>IF($B$9="Female",'No Self Assessment feeder'!U32,IF($B$9="Male",'No Self Assessment feeder'!BA32,IF($B$9="All",'No Self Assessment feeder'!CG32)))</f>
        <v>85.3</v>
      </c>
      <c r="V43" s="81">
        <f>IF($B$9="Female",'No Self Assessment feeder'!V32,IF($B$9="Male",'No Self Assessment feeder'!BB32,IF($B$9="All",'No Self Assessment feeder'!CH32)))</f>
        <v>125</v>
      </c>
      <c r="W43" s="120">
        <f>IF($B$9="Female",'No Self Assessment feeder'!W32,IF($B$9="Male",'No Self Assessment feeder'!BC32,IF($B$9="All",'No Self Assessment feeder'!CI32)))</f>
        <v>7.2</v>
      </c>
      <c r="X43" s="79">
        <f>IF($B$9="Female",'No Self Assessment feeder'!X32,IF($B$9="Male",'No Self Assessment feeder'!BD32,IF($B$9="All",'No Self Assessment feeder'!CJ32)))</f>
        <v>115</v>
      </c>
      <c r="Y43" s="120" t="str">
        <f>IF($B$9="Female",'No Self Assessment feeder'!Y32,IF($B$9="Male",'No Self Assessment feeder'!BE32,IF($B$9="All",'No Self Assessment feeder'!CK32)))</f>
        <v>x</v>
      </c>
      <c r="Z43" s="120" t="str">
        <f>IF($B$9="Female",'No Self Assessment feeder'!Z32,IF($B$9="Male",'No Self Assessment feeder'!BF32,IF($B$9="All",'No Self Assessment feeder'!CL32)))</f>
        <v>x</v>
      </c>
      <c r="AA43" s="120">
        <f>IF($B$9="Female",'No Self Assessment feeder'!AA32,IF($B$9="Male",'No Self Assessment feeder'!BG32,IF($B$9="All",'No Self Assessment feeder'!CM32)))</f>
        <v>68.099999999999994</v>
      </c>
      <c r="AB43" s="120">
        <f>IF($B$9="Female",'No Self Assessment feeder'!AB32,IF($B$9="Male",'No Self Assessment feeder'!BH32,IF($B$9="All",'No Self Assessment feeder'!CN32)))</f>
        <v>83.6</v>
      </c>
      <c r="AC43" s="127">
        <f>IF($B$9="Female",'No Self Assessment feeder'!AC32,IF($B$9="Male",'No Self Assessment feeder'!BI32,IF($B$9="All",'No Self Assessment feeder'!CO32)))</f>
        <v>87.1</v>
      </c>
      <c r="CM43" s="29"/>
    </row>
    <row r="44" spans="1:91" ht="14.25" customHeight="1" x14ac:dyDescent="0.2">
      <c r="A44" s="159" t="s">
        <v>288</v>
      </c>
      <c r="B44" s="65" t="s">
        <v>81</v>
      </c>
      <c r="C44" s="66">
        <v>10006427</v>
      </c>
      <c r="D44" s="66" t="s">
        <v>495</v>
      </c>
      <c r="E44" s="162" t="s">
        <v>82</v>
      </c>
      <c r="F44" s="142">
        <f>IF($B$9="Female",'No Self Assessment feeder'!F33,IF($B$9="Male",'No Self Assessment feeder'!AL33,IF($B$9="All",'No Self Assessment feeder'!BR33)))</f>
        <v>1150</v>
      </c>
      <c r="G44" s="120">
        <f>IF($B$9="Female",'No Self Assessment feeder'!G33,IF($B$9="Male",'No Self Assessment feeder'!AM33,IF($B$9="All",'No Self Assessment feeder'!BS33)))</f>
        <v>5.3</v>
      </c>
      <c r="H44" s="79">
        <f>IF($B$9="Female",'No Self Assessment feeder'!H33,IF($B$9="Male",'No Self Assessment feeder'!AN33,IF($B$9="All",'No Self Assessment feeder'!BT33)))</f>
        <v>1090</v>
      </c>
      <c r="I44" s="120">
        <f>IF($B$9="Female",'No Self Assessment feeder'!I33,IF($B$9="Male",'No Self Assessment feeder'!AO33,IF($B$9="All",'No Self Assessment feeder'!BU33)))</f>
        <v>13.7</v>
      </c>
      <c r="J44" s="120">
        <f>IF($B$9="Female",'No Self Assessment feeder'!J33,IF($B$9="Male",'No Self Assessment feeder'!AP33,IF($B$9="All",'No Self Assessment feeder'!BV33)))</f>
        <v>17.3</v>
      </c>
      <c r="K44" s="120">
        <f>IF($B$9="Female",'No Self Assessment feeder'!K33,IF($B$9="Male",'No Self Assessment feeder'!AQ33,IF($B$9="All",'No Self Assessment feeder'!BW33)))</f>
        <v>61.1</v>
      </c>
      <c r="L44" s="120">
        <f>IF($B$9="Female",'No Self Assessment feeder'!L33,IF($B$9="Male",'No Self Assessment feeder'!AR33,IF($B$9="All",'No Self Assessment feeder'!BX33)))</f>
        <v>65</v>
      </c>
      <c r="M44" s="127">
        <f>IF($B$9="Female",'No Self Assessment feeder'!M33,IF($B$9="Male",'No Self Assessment feeder'!AS33,IF($B$9="All",'No Self Assessment feeder'!BY33)))</f>
        <v>69.099999999999994</v>
      </c>
      <c r="N44" s="81">
        <f>IF($B$9="Female",'No Self Assessment feeder'!N33,IF($B$9="Male",'No Self Assessment feeder'!AT33,IF($B$9="All",'No Self Assessment feeder'!BZ33)))</f>
        <v>1150</v>
      </c>
      <c r="O44" s="120">
        <f>IF($B$9="Female",'No Self Assessment feeder'!O33,IF($B$9="Male",'No Self Assessment feeder'!AU33,IF($B$9="All",'No Self Assessment feeder'!CA33)))</f>
        <v>5.5</v>
      </c>
      <c r="P44" s="79">
        <f>IF($B$9="Female",'No Self Assessment feeder'!P33,IF($B$9="Male",'No Self Assessment feeder'!AV33,IF($B$9="All",'No Self Assessment feeder'!CB33)))</f>
        <v>1085</v>
      </c>
      <c r="Q44" s="120">
        <f>IF($B$9="Female",'No Self Assessment feeder'!Q33,IF($B$9="Male",'No Self Assessment feeder'!AW33,IF($B$9="All",'No Self Assessment feeder'!CC33)))</f>
        <v>16</v>
      </c>
      <c r="R44" s="120">
        <f>IF($B$9="Female",'No Self Assessment feeder'!R33,IF($B$9="Male",'No Self Assessment feeder'!AX33,IF($B$9="All",'No Self Assessment feeder'!CD33)))</f>
        <v>11</v>
      </c>
      <c r="S44" s="120">
        <f>IF($B$9="Female",'No Self Assessment feeder'!S33,IF($B$9="Male",'No Self Assessment feeder'!AY33,IF($B$9="All",'No Self Assessment feeder'!CE33)))</f>
        <v>64.599999999999994</v>
      </c>
      <c r="T44" s="120">
        <f>IF($B$9="Female",'No Self Assessment feeder'!T33,IF($B$9="Male",'No Self Assessment feeder'!AZ33,IF($B$9="All",'No Self Assessment feeder'!CF33)))</f>
        <v>69.8</v>
      </c>
      <c r="U44" s="127">
        <f>IF($B$9="Female",'No Self Assessment feeder'!U33,IF($B$9="Male",'No Self Assessment feeder'!BA33,IF($B$9="All",'No Self Assessment feeder'!CG33)))</f>
        <v>73</v>
      </c>
      <c r="V44" s="81">
        <f>IF($B$9="Female",'No Self Assessment feeder'!V33,IF($B$9="Male",'No Self Assessment feeder'!BB33,IF($B$9="All",'No Self Assessment feeder'!CH33)))</f>
        <v>1150</v>
      </c>
      <c r="W44" s="120">
        <f>IF($B$9="Female",'No Self Assessment feeder'!W33,IF($B$9="Male",'No Self Assessment feeder'!BC33,IF($B$9="All",'No Self Assessment feeder'!CI33)))</f>
        <v>5.6</v>
      </c>
      <c r="X44" s="79">
        <f>IF($B$9="Female",'No Self Assessment feeder'!X33,IF($B$9="Male",'No Self Assessment feeder'!BD33,IF($B$9="All",'No Self Assessment feeder'!CJ33)))</f>
        <v>1085</v>
      </c>
      <c r="Y44" s="120">
        <f>IF($B$9="Female",'No Self Assessment feeder'!Y33,IF($B$9="Male",'No Self Assessment feeder'!BE33,IF($B$9="All",'No Self Assessment feeder'!CK33)))</f>
        <v>15</v>
      </c>
      <c r="Z44" s="120">
        <f>IF($B$9="Female",'No Self Assessment feeder'!Z33,IF($B$9="Male",'No Self Assessment feeder'!BF33,IF($B$9="All",'No Self Assessment feeder'!CL33)))</f>
        <v>10.9</v>
      </c>
      <c r="AA44" s="120">
        <f>IF($B$9="Female",'No Self Assessment feeder'!AA33,IF($B$9="Male",'No Self Assessment feeder'!BG33,IF($B$9="All",'No Self Assessment feeder'!CM33)))</f>
        <v>67</v>
      </c>
      <c r="AB44" s="120">
        <f>IF($B$9="Female",'No Self Assessment feeder'!AB33,IF($B$9="Male",'No Self Assessment feeder'!BH33,IF($B$9="All",'No Self Assessment feeder'!CN33)))</f>
        <v>71.7</v>
      </c>
      <c r="AC44" s="127">
        <f>IF($B$9="Female",'No Self Assessment feeder'!AC33,IF($B$9="Male",'No Self Assessment feeder'!BI33,IF($B$9="All",'No Self Assessment feeder'!CO33)))</f>
        <v>74.099999999999994</v>
      </c>
      <c r="CM44" s="29"/>
    </row>
    <row r="45" spans="1:91" ht="14.25" customHeight="1" x14ac:dyDescent="0.2">
      <c r="A45" s="159" t="s">
        <v>288</v>
      </c>
      <c r="B45" s="65" t="s">
        <v>83</v>
      </c>
      <c r="C45" s="66">
        <v>10007842</v>
      </c>
      <c r="D45" s="66" t="s">
        <v>493</v>
      </c>
      <c r="E45" s="162" t="s">
        <v>84</v>
      </c>
      <c r="F45" s="142">
        <f>IF($B$9="Female",'No Self Assessment feeder'!F34,IF($B$9="Male",'No Self Assessment feeder'!AL34,IF($B$9="All",'No Self Assessment feeder'!BR34)))</f>
        <v>1150</v>
      </c>
      <c r="G45" s="120">
        <f>IF($B$9="Female",'No Self Assessment feeder'!G34,IF($B$9="Male",'No Self Assessment feeder'!AM34,IF($B$9="All",'No Self Assessment feeder'!BS34)))</f>
        <v>5.2</v>
      </c>
      <c r="H45" s="79">
        <f>IF($B$9="Female",'No Self Assessment feeder'!H34,IF($B$9="Male",'No Self Assessment feeder'!AN34,IF($B$9="All",'No Self Assessment feeder'!BT34)))</f>
        <v>1090</v>
      </c>
      <c r="I45" s="120">
        <f>IF($B$9="Female",'No Self Assessment feeder'!I34,IF($B$9="Male",'No Self Assessment feeder'!AO34,IF($B$9="All",'No Self Assessment feeder'!BU34)))</f>
        <v>6.1</v>
      </c>
      <c r="J45" s="120">
        <f>IF($B$9="Female",'No Self Assessment feeder'!J34,IF($B$9="Male",'No Self Assessment feeder'!AP34,IF($B$9="All",'No Self Assessment feeder'!BV34)))</f>
        <v>8.8000000000000007</v>
      </c>
      <c r="K45" s="120">
        <f>IF($B$9="Female",'No Self Assessment feeder'!K34,IF($B$9="Male",'No Self Assessment feeder'!AQ34,IF($B$9="All",'No Self Assessment feeder'!BW34)))</f>
        <v>51.5</v>
      </c>
      <c r="L45" s="120">
        <f>IF($B$9="Female",'No Self Assessment feeder'!L34,IF($B$9="Male",'No Self Assessment feeder'!AR34,IF($B$9="All",'No Self Assessment feeder'!BX34)))</f>
        <v>76.599999999999994</v>
      </c>
      <c r="M45" s="127">
        <f>IF($B$9="Female",'No Self Assessment feeder'!M34,IF($B$9="Male",'No Self Assessment feeder'!AS34,IF($B$9="All",'No Self Assessment feeder'!BY34)))</f>
        <v>85</v>
      </c>
      <c r="N45" s="81">
        <f>IF($B$9="Female",'No Self Assessment feeder'!N34,IF($B$9="Male",'No Self Assessment feeder'!AT34,IF($B$9="All",'No Self Assessment feeder'!BZ34)))</f>
        <v>1150</v>
      </c>
      <c r="O45" s="120">
        <f>IF($B$9="Female",'No Self Assessment feeder'!O34,IF($B$9="Male",'No Self Assessment feeder'!AU34,IF($B$9="All",'No Self Assessment feeder'!CA34)))</f>
        <v>6.1</v>
      </c>
      <c r="P45" s="79">
        <f>IF($B$9="Female",'No Self Assessment feeder'!P34,IF($B$9="Male",'No Self Assessment feeder'!AV34,IF($B$9="All",'No Self Assessment feeder'!CB34)))</f>
        <v>1080</v>
      </c>
      <c r="Q45" s="120">
        <f>IF($B$9="Female",'No Self Assessment feeder'!Q34,IF($B$9="Male",'No Self Assessment feeder'!AW34,IF($B$9="All",'No Self Assessment feeder'!CC34)))</f>
        <v>10.3</v>
      </c>
      <c r="R45" s="120">
        <f>IF($B$9="Female",'No Self Assessment feeder'!R34,IF($B$9="Male",'No Self Assessment feeder'!AX34,IF($B$9="All",'No Self Assessment feeder'!CD34)))</f>
        <v>8.1</v>
      </c>
      <c r="S45" s="120">
        <f>IF($B$9="Female",'No Self Assessment feeder'!S34,IF($B$9="Male",'No Self Assessment feeder'!AY34,IF($B$9="All",'No Self Assessment feeder'!CE34)))</f>
        <v>64.400000000000006</v>
      </c>
      <c r="T45" s="120">
        <f>IF($B$9="Female",'No Self Assessment feeder'!T34,IF($B$9="Male",'No Self Assessment feeder'!AZ34,IF($B$9="All",'No Self Assessment feeder'!CF34)))</f>
        <v>77.2</v>
      </c>
      <c r="U45" s="127">
        <f>IF($B$9="Female",'No Self Assessment feeder'!U34,IF($B$9="Male",'No Self Assessment feeder'!BA34,IF($B$9="All",'No Self Assessment feeder'!CG34)))</f>
        <v>81.599999999999994</v>
      </c>
      <c r="V45" s="81">
        <f>IF($B$9="Female",'No Self Assessment feeder'!V34,IF($B$9="Male",'No Self Assessment feeder'!BB34,IF($B$9="All",'No Self Assessment feeder'!CH34)))</f>
        <v>1150</v>
      </c>
      <c r="W45" s="120">
        <f>IF($B$9="Female",'No Self Assessment feeder'!W34,IF($B$9="Male",'No Self Assessment feeder'!BC34,IF($B$9="All",'No Self Assessment feeder'!CI34)))</f>
        <v>6.3</v>
      </c>
      <c r="X45" s="79">
        <f>IF($B$9="Female",'No Self Assessment feeder'!X34,IF($B$9="Male",'No Self Assessment feeder'!BD34,IF($B$9="All",'No Self Assessment feeder'!CJ34)))</f>
        <v>1075</v>
      </c>
      <c r="Y45" s="120">
        <f>IF($B$9="Female",'No Self Assessment feeder'!Y34,IF($B$9="Male",'No Self Assessment feeder'!BE34,IF($B$9="All",'No Self Assessment feeder'!CK34)))</f>
        <v>9.8000000000000007</v>
      </c>
      <c r="Z45" s="120">
        <f>IF($B$9="Female",'No Self Assessment feeder'!Z34,IF($B$9="Male",'No Self Assessment feeder'!BF34,IF($B$9="All",'No Self Assessment feeder'!CL34)))</f>
        <v>5.6</v>
      </c>
      <c r="AA45" s="120">
        <f>IF($B$9="Female",'No Self Assessment feeder'!AA34,IF($B$9="Male",'No Self Assessment feeder'!BG34,IF($B$9="All",'No Self Assessment feeder'!CM34)))</f>
        <v>69.8</v>
      </c>
      <c r="AB45" s="120">
        <f>IF($B$9="Female",'No Self Assessment feeder'!AB34,IF($B$9="Male",'No Self Assessment feeder'!BH34,IF($B$9="All",'No Self Assessment feeder'!CN34)))</f>
        <v>81.2</v>
      </c>
      <c r="AC45" s="127">
        <f>IF($B$9="Female",'No Self Assessment feeder'!AC34,IF($B$9="Male",'No Self Assessment feeder'!BI34,IF($B$9="All",'No Self Assessment feeder'!CO34)))</f>
        <v>84.6</v>
      </c>
      <c r="CM45" s="29"/>
    </row>
    <row r="46" spans="1:91" ht="14.25" customHeight="1" x14ac:dyDescent="0.2">
      <c r="A46" s="159" t="s">
        <v>288</v>
      </c>
      <c r="B46" s="65" t="s">
        <v>85</v>
      </c>
      <c r="C46" s="66">
        <v>10001883</v>
      </c>
      <c r="D46" s="66" t="s">
        <v>492</v>
      </c>
      <c r="E46" s="162" t="s">
        <v>86</v>
      </c>
      <c r="F46" s="142">
        <f>IF($B$9="Female",'No Self Assessment feeder'!F35,IF($B$9="Male",'No Self Assessment feeder'!AL35,IF($B$9="All",'No Self Assessment feeder'!BR35)))</f>
        <v>3225</v>
      </c>
      <c r="G46" s="120">
        <f>IF($B$9="Female",'No Self Assessment feeder'!G35,IF($B$9="Male",'No Self Assessment feeder'!AM35,IF($B$9="All",'No Self Assessment feeder'!BS35)))</f>
        <v>4.7</v>
      </c>
      <c r="H46" s="79">
        <f>IF($B$9="Female",'No Self Assessment feeder'!H35,IF($B$9="Male",'No Self Assessment feeder'!AN35,IF($B$9="All",'No Self Assessment feeder'!BT35)))</f>
        <v>3070</v>
      </c>
      <c r="I46" s="120">
        <f>IF($B$9="Female",'No Self Assessment feeder'!I35,IF($B$9="Male",'No Self Assessment feeder'!AO35,IF($B$9="All",'No Self Assessment feeder'!BU35)))</f>
        <v>7</v>
      </c>
      <c r="J46" s="120">
        <f>IF($B$9="Female",'No Self Assessment feeder'!J35,IF($B$9="Male",'No Self Assessment feeder'!AP35,IF($B$9="All",'No Self Assessment feeder'!BV35)))</f>
        <v>11.5</v>
      </c>
      <c r="K46" s="120">
        <f>IF($B$9="Female",'No Self Assessment feeder'!K35,IF($B$9="Male",'No Self Assessment feeder'!AQ35,IF($B$9="All",'No Self Assessment feeder'!BW35)))</f>
        <v>62.5</v>
      </c>
      <c r="L46" s="120">
        <f>IF($B$9="Female",'No Self Assessment feeder'!L35,IF($B$9="Male",'No Self Assessment feeder'!AR35,IF($B$9="All",'No Self Assessment feeder'!BX35)))</f>
        <v>75</v>
      </c>
      <c r="M46" s="127">
        <f>IF($B$9="Female",'No Self Assessment feeder'!M35,IF($B$9="Male",'No Self Assessment feeder'!AS35,IF($B$9="All",'No Self Assessment feeder'!BY35)))</f>
        <v>81.5</v>
      </c>
      <c r="N46" s="81">
        <f>IF($B$9="Female",'No Self Assessment feeder'!N35,IF($B$9="Male",'No Self Assessment feeder'!AT35,IF($B$9="All",'No Self Assessment feeder'!BZ35)))</f>
        <v>3225</v>
      </c>
      <c r="O46" s="120">
        <f>IF($B$9="Female",'No Self Assessment feeder'!O35,IF($B$9="Male",'No Self Assessment feeder'!AU35,IF($B$9="All",'No Self Assessment feeder'!CA35)))</f>
        <v>5.2</v>
      </c>
      <c r="P46" s="79">
        <f>IF($B$9="Female",'No Self Assessment feeder'!P35,IF($B$9="Male",'No Self Assessment feeder'!AV35,IF($B$9="All",'No Self Assessment feeder'!CB35)))</f>
        <v>3055</v>
      </c>
      <c r="Q46" s="120">
        <f>IF($B$9="Female",'No Self Assessment feeder'!Q35,IF($B$9="Male",'No Self Assessment feeder'!AW35,IF($B$9="All",'No Self Assessment feeder'!CC35)))</f>
        <v>10.3</v>
      </c>
      <c r="R46" s="120">
        <f>IF($B$9="Female",'No Self Assessment feeder'!R35,IF($B$9="Male",'No Self Assessment feeder'!AX35,IF($B$9="All",'No Self Assessment feeder'!CD35)))</f>
        <v>7.5</v>
      </c>
      <c r="S46" s="120">
        <f>IF($B$9="Female",'No Self Assessment feeder'!S35,IF($B$9="Male",'No Self Assessment feeder'!AY35,IF($B$9="All",'No Self Assessment feeder'!CE35)))</f>
        <v>68.8</v>
      </c>
      <c r="T46" s="120">
        <f>IF($B$9="Female",'No Self Assessment feeder'!T35,IF($B$9="Male",'No Self Assessment feeder'!AZ35,IF($B$9="All",'No Self Assessment feeder'!CF35)))</f>
        <v>78.099999999999994</v>
      </c>
      <c r="U46" s="127">
        <f>IF($B$9="Female",'No Self Assessment feeder'!U35,IF($B$9="Male",'No Self Assessment feeder'!BA35,IF($B$9="All",'No Self Assessment feeder'!CG35)))</f>
        <v>82.1</v>
      </c>
      <c r="V46" s="81">
        <f>IF($B$9="Female",'No Self Assessment feeder'!V35,IF($B$9="Male",'No Self Assessment feeder'!BB35,IF($B$9="All",'No Self Assessment feeder'!CH35)))</f>
        <v>3225</v>
      </c>
      <c r="W46" s="120">
        <f>IF($B$9="Female",'No Self Assessment feeder'!W35,IF($B$9="Male",'No Self Assessment feeder'!BC35,IF($B$9="All",'No Self Assessment feeder'!CI35)))</f>
        <v>5.3</v>
      </c>
      <c r="X46" s="79">
        <f>IF($B$9="Female",'No Self Assessment feeder'!X35,IF($B$9="Male",'No Self Assessment feeder'!BD35,IF($B$9="All",'No Self Assessment feeder'!CJ35)))</f>
        <v>3050</v>
      </c>
      <c r="Y46" s="120">
        <f>IF($B$9="Female",'No Self Assessment feeder'!Y35,IF($B$9="Male",'No Self Assessment feeder'!BE35,IF($B$9="All",'No Self Assessment feeder'!CK35)))</f>
        <v>10.9</v>
      </c>
      <c r="Z46" s="120">
        <f>IF($B$9="Female",'No Self Assessment feeder'!Z35,IF($B$9="Male",'No Self Assessment feeder'!BF35,IF($B$9="All",'No Self Assessment feeder'!CL35)))</f>
        <v>6.7</v>
      </c>
      <c r="AA46" s="120">
        <f>IF($B$9="Female",'No Self Assessment feeder'!AA35,IF($B$9="Male",'No Self Assessment feeder'!BG35,IF($B$9="All",'No Self Assessment feeder'!CM35)))</f>
        <v>70.8</v>
      </c>
      <c r="AB46" s="120">
        <f>IF($B$9="Female",'No Self Assessment feeder'!AB35,IF($B$9="Male",'No Self Assessment feeder'!BH35,IF($B$9="All",'No Self Assessment feeder'!CN35)))</f>
        <v>79.400000000000006</v>
      </c>
      <c r="AC46" s="127">
        <f>IF($B$9="Female",'No Self Assessment feeder'!AC35,IF($B$9="Male",'No Self Assessment feeder'!BI35,IF($B$9="All",'No Self Assessment feeder'!CO35)))</f>
        <v>82.3</v>
      </c>
      <c r="CM46" s="29"/>
    </row>
    <row r="47" spans="1:91" ht="14.25" customHeight="1" x14ac:dyDescent="0.2">
      <c r="A47" s="159" t="s">
        <v>288</v>
      </c>
      <c r="B47" s="65" t="s">
        <v>87</v>
      </c>
      <c r="C47" s="66">
        <v>10007851</v>
      </c>
      <c r="D47" s="66" t="s">
        <v>492</v>
      </c>
      <c r="E47" s="162" t="s">
        <v>88</v>
      </c>
      <c r="F47" s="142">
        <f>IF($B$9="Female",'No Self Assessment feeder'!F36,IF($B$9="Male",'No Self Assessment feeder'!AL36,IF($B$9="All",'No Self Assessment feeder'!BR36)))</f>
        <v>1980</v>
      </c>
      <c r="G47" s="120">
        <f>IF($B$9="Female",'No Self Assessment feeder'!G36,IF($B$9="Male",'No Self Assessment feeder'!AM36,IF($B$9="All",'No Self Assessment feeder'!BS36)))</f>
        <v>4.8</v>
      </c>
      <c r="H47" s="79">
        <f>IF($B$9="Female",'No Self Assessment feeder'!H36,IF($B$9="Male",'No Self Assessment feeder'!AN36,IF($B$9="All",'No Self Assessment feeder'!BT36)))</f>
        <v>1885</v>
      </c>
      <c r="I47" s="120">
        <f>IF($B$9="Female",'No Self Assessment feeder'!I36,IF($B$9="Male",'No Self Assessment feeder'!AO36,IF($B$9="All",'No Self Assessment feeder'!BU36)))</f>
        <v>8.1</v>
      </c>
      <c r="J47" s="120">
        <f>IF($B$9="Female",'No Self Assessment feeder'!J36,IF($B$9="Male",'No Self Assessment feeder'!AP36,IF($B$9="All",'No Self Assessment feeder'!BV36)))</f>
        <v>11.4</v>
      </c>
      <c r="K47" s="120">
        <f>IF($B$9="Female",'No Self Assessment feeder'!K36,IF($B$9="Male",'No Self Assessment feeder'!AQ36,IF($B$9="All",'No Self Assessment feeder'!BW36)))</f>
        <v>61.4</v>
      </c>
      <c r="L47" s="120">
        <f>IF($B$9="Female",'No Self Assessment feeder'!L36,IF($B$9="Male",'No Self Assessment feeder'!AR36,IF($B$9="All",'No Self Assessment feeder'!BX36)))</f>
        <v>74</v>
      </c>
      <c r="M47" s="127">
        <f>IF($B$9="Female",'No Self Assessment feeder'!M36,IF($B$9="Male",'No Self Assessment feeder'!AS36,IF($B$9="All",'No Self Assessment feeder'!BY36)))</f>
        <v>80.5</v>
      </c>
      <c r="N47" s="81">
        <f>IF($B$9="Female",'No Self Assessment feeder'!N36,IF($B$9="Male",'No Self Assessment feeder'!AT36,IF($B$9="All",'No Self Assessment feeder'!BZ36)))</f>
        <v>1980</v>
      </c>
      <c r="O47" s="120">
        <f>IF($B$9="Female",'No Self Assessment feeder'!O36,IF($B$9="Male",'No Self Assessment feeder'!AU36,IF($B$9="All",'No Self Assessment feeder'!CA36)))</f>
        <v>5.3</v>
      </c>
      <c r="P47" s="79">
        <f>IF($B$9="Female",'No Self Assessment feeder'!P36,IF($B$9="Male",'No Self Assessment feeder'!AV36,IF($B$9="All",'No Self Assessment feeder'!CB36)))</f>
        <v>1875</v>
      </c>
      <c r="Q47" s="120">
        <f>IF($B$9="Female",'No Self Assessment feeder'!Q36,IF($B$9="Male",'No Self Assessment feeder'!AW36,IF($B$9="All",'No Self Assessment feeder'!CC36)))</f>
        <v>10.6</v>
      </c>
      <c r="R47" s="120">
        <f>IF($B$9="Female",'No Self Assessment feeder'!R36,IF($B$9="Male",'No Self Assessment feeder'!AX36,IF($B$9="All",'No Self Assessment feeder'!CD36)))</f>
        <v>8.4</v>
      </c>
      <c r="S47" s="120">
        <f>IF($B$9="Female",'No Self Assessment feeder'!S36,IF($B$9="Male",'No Self Assessment feeder'!AY36,IF($B$9="All",'No Self Assessment feeder'!CE36)))</f>
        <v>67.599999999999994</v>
      </c>
      <c r="T47" s="120">
        <f>IF($B$9="Female",'No Self Assessment feeder'!T36,IF($B$9="Male",'No Self Assessment feeder'!AZ36,IF($B$9="All",'No Self Assessment feeder'!CF36)))</f>
        <v>77.599999999999994</v>
      </c>
      <c r="U47" s="127">
        <f>IF($B$9="Female",'No Self Assessment feeder'!U36,IF($B$9="Male",'No Self Assessment feeder'!BA36,IF($B$9="All",'No Self Assessment feeder'!CG36)))</f>
        <v>81</v>
      </c>
      <c r="V47" s="81">
        <f>IF($B$9="Female",'No Self Assessment feeder'!V36,IF($B$9="Male",'No Self Assessment feeder'!BB36,IF($B$9="All",'No Self Assessment feeder'!CH36)))</f>
        <v>1980</v>
      </c>
      <c r="W47" s="120">
        <f>IF($B$9="Female",'No Self Assessment feeder'!W36,IF($B$9="Male",'No Self Assessment feeder'!BC36,IF($B$9="All",'No Self Assessment feeder'!CI36)))</f>
        <v>5.2</v>
      </c>
      <c r="X47" s="79">
        <f>IF($B$9="Female",'No Self Assessment feeder'!X36,IF($B$9="Male",'No Self Assessment feeder'!BD36,IF($B$9="All",'No Self Assessment feeder'!CJ36)))</f>
        <v>1875</v>
      </c>
      <c r="Y47" s="120">
        <f>IF($B$9="Female",'No Self Assessment feeder'!Y36,IF($B$9="Male",'No Self Assessment feeder'!BE36,IF($B$9="All",'No Self Assessment feeder'!CK36)))</f>
        <v>11.6</v>
      </c>
      <c r="Z47" s="120">
        <f>IF($B$9="Female",'No Self Assessment feeder'!Z36,IF($B$9="Male",'No Self Assessment feeder'!BF36,IF($B$9="All",'No Self Assessment feeder'!CL36)))</f>
        <v>7.6</v>
      </c>
      <c r="AA47" s="120">
        <f>IF($B$9="Female",'No Self Assessment feeder'!AA36,IF($B$9="Male",'No Self Assessment feeder'!BG36,IF($B$9="All",'No Self Assessment feeder'!CM36)))</f>
        <v>69.599999999999994</v>
      </c>
      <c r="AB47" s="120">
        <f>IF($B$9="Female",'No Self Assessment feeder'!AB36,IF($B$9="Male",'No Self Assessment feeder'!BH36,IF($B$9="All",'No Self Assessment feeder'!CN36)))</f>
        <v>78.2</v>
      </c>
      <c r="AC47" s="127">
        <f>IF($B$9="Female",'No Self Assessment feeder'!AC36,IF($B$9="Male",'No Self Assessment feeder'!BI36,IF($B$9="All",'No Self Assessment feeder'!CO36)))</f>
        <v>80.8</v>
      </c>
      <c r="CM47" s="29"/>
    </row>
    <row r="48" spans="1:91" ht="14.25" customHeight="1" x14ac:dyDescent="0.2">
      <c r="A48" s="159" t="s">
        <v>288</v>
      </c>
      <c r="B48" s="65" t="s">
        <v>89</v>
      </c>
      <c r="C48" s="66">
        <v>10007143</v>
      </c>
      <c r="D48" s="66" t="s">
        <v>496</v>
      </c>
      <c r="E48" s="162" t="s">
        <v>91</v>
      </c>
      <c r="F48" s="142">
        <f>IF($B$9="Female",'No Self Assessment feeder'!F37,IF($B$9="Male",'No Self Assessment feeder'!AL37,IF($B$9="All",'No Self Assessment feeder'!BR37)))</f>
        <v>2815</v>
      </c>
      <c r="G48" s="120">
        <f>IF($B$9="Female",'No Self Assessment feeder'!G37,IF($B$9="Male",'No Self Assessment feeder'!AM37,IF($B$9="All",'No Self Assessment feeder'!BS37)))</f>
        <v>3</v>
      </c>
      <c r="H48" s="79">
        <f>IF($B$9="Female",'No Self Assessment feeder'!H37,IF($B$9="Male",'No Self Assessment feeder'!AN37,IF($B$9="All",'No Self Assessment feeder'!BT37)))</f>
        <v>2730</v>
      </c>
      <c r="I48" s="120">
        <f>IF($B$9="Female",'No Self Assessment feeder'!I37,IF($B$9="Male",'No Self Assessment feeder'!AO37,IF($B$9="All",'No Self Assessment feeder'!BU37)))</f>
        <v>8.6</v>
      </c>
      <c r="J48" s="120">
        <f>IF($B$9="Female",'No Self Assessment feeder'!J37,IF($B$9="Male",'No Self Assessment feeder'!AP37,IF($B$9="All",'No Self Assessment feeder'!BV37)))</f>
        <v>8.9</v>
      </c>
      <c r="K48" s="120">
        <f>IF($B$9="Female",'No Self Assessment feeder'!K37,IF($B$9="Male",'No Self Assessment feeder'!AQ37,IF($B$9="All",'No Self Assessment feeder'!BW37)))</f>
        <v>45</v>
      </c>
      <c r="L48" s="120">
        <f>IF($B$9="Female",'No Self Assessment feeder'!L37,IF($B$9="Male",'No Self Assessment feeder'!AR37,IF($B$9="All",'No Self Assessment feeder'!BX37)))</f>
        <v>65.7</v>
      </c>
      <c r="M48" s="127">
        <f>IF($B$9="Female",'No Self Assessment feeder'!M37,IF($B$9="Male",'No Self Assessment feeder'!AS37,IF($B$9="All",'No Self Assessment feeder'!BY37)))</f>
        <v>82.5</v>
      </c>
      <c r="N48" s="81">
        <f>IF($B$9="Female",'No Self Assessment feeder'!N37,IF($B$9="Male",'No Self Assessment feeder'!AT37,IF($B$9="All",'No Self Assessment feeder'!BZ37)))</f>
        <v>2815</v>
      </c>
      <c r="O48" s="120">
        <f>IF($B$9="Female",'No Self Assessment feeder'!O37,IF($B$9="Male",'No Self Assessment feeder'!AU37,IF($B$9="All",'No Self Assessment feeder'!CA37)))</f>
        <v>3.7</v>
      </c>
      <c r="P48" s="79">
        <f>IF($B$9="Female",'No Self Assessment feeder'!P37,IF($B$9="Male",'No Self Assessment feeder'!AV37,IF($B$9="All",'No Self Assessment feeder'!CB37)))</f>
        <v>2710</v>
      </c>
      <c r="Q48" s="120">
        <f>IF($B$9="Female",'No Self Assessment feeder'!Q37,IF($B$9="Male",'No Self Assessment feeder'!AW37,IF($B$9="All",'No Self Assessment feeder'!CC37)))</f>
        <v>12.2</v>
      </c>
      <c r="R48" s="120">
        <f>IF($B$9="Female",'No Self Assessment feeder'!R37,IF($B$9="Male",'No Self Assessment feeder'!AX37,IF($B$9="All",'No Self Assessment feeder'!CD37)))</f>
        <v>6.1</v>
      </c>
      <c r="S48" s="120">
        <f>IF($B$9="Female",'No Self Assessment feeder'!S37,IF($B$9="Male",'No Self Assessment feeder'!AY37,IF($B$9="All",'No Self Assessment feeder'!CE37)))</f>
        <v>58.1</v>
      </c>
      <c r="T48" s="120">
        <f>IF($B$9="Female",'No Self Assessment feeder'!T37,IF($B$9="Male",'No Self Assessment feeder'!AZ37,IF($B$9="All",'No Self Assessment feeder'!CF37)))</f>
        <v>72.900000000000006</v>
      </c>
      <c r="U48" s="127">
        <f>IF($B$9="Female",'No Self Assessment feeder'!U37,IF($B$9="Male",'No Self Assessment feeder'!BA37,IF($B$9="All",'No Self Assessment feeder'!CG37)))</f>
        <v>81.7</v>
      </c>
      <c r="V48" s="81">
        <f>IF($B$9="Female",'No Self Assessment feeder'!V37,IF($B$9="Male",'No Self Assessment feeder'!BB37,IF($B$9="All",'No Self Assessment feeder'!CH37)))</f>
        <v>2815</v>
      </c>
      <c r="W48" s="120">
        <f>IF($B$9="Female",'No Self Assessment feeder'!W37,IF($B$9="Male",'No Self Assessment feeder'!BC37,IF($B$9="All",'No Self Assessment feeder'!CI37)))</f>
        <v>4.2</v>
      </c>
      <c r="X48" s="79">
        <f>IF($B$9="Female",'No Self Assessment feeder'!X37,IF($B$9="Male",'No Self Assessment feeder'!BD37,IF($B$9="All",'No Self Assessment feeder'!CJ37)))</f>
        <v>2695</v>
      </c>
      <c r="Y48" s="120">
        <f>IF($B$9="Female",'No Self Assessment feeder'!Y37,IF($B$9="Male",'No Self Assessment feeder'!BE37,IF($B$9="All",'No Self Assessment feeder'!CK37)))</f>
        <v>12.6</v>
      </c>
      <c r="Z48" s="120">
        <f>IF($B$9="Female",'No Self Assessment feeder'!Z37,IF($B$9="Male",'No Self Assessment feeder'!BF37,IF($B$9="All",'No Self Assessment feeder'!CL37)))</f>
        <v>6.3</v>
      </c>
      <c r="AA48" s="120">
        <f>IF($B$9="Female",'No Self Assessment feeder'!AA37,IF($B$9="Male",'No Self Assessment feeder'!BG37,IF($B$9="All",'No Self Assessment feeder'!CM37)))</f>
        <v>64.2</v>
      </c>
      <c r="AB48" s="120">
        <f>IF($B$9="Female",'No Self Assessment feeder'!AB37,IF($B$9="Male",'No Self Assessment feeder'!BH37,IF($B$9="All",'No Self Assessment feeder'!CN37)))</f>
        <v>75.5</v>
      </c>
      <c r="AC48" s="127">
        <f>IF($B$9="Female",'No Self Assessment feeder'!AC37,IF($B$9="Male",'No Self Assessment feeder'!BI37,IF($B$9="All",'No Self Assessment feeder'!CO37)))</f>
        <v>81.099999999999994</v>
      </c>
      <c r="CM48" s="29"/>
    </row>
    <row r="49" spans="1:91" ht="14.25" customHeight="1" x14ac:dyDescent="0.2">
      <c r="A49" s="159" t="s">
        <v>288</v>
      </c>
      <c r="B49" s="65" t="s">
        <v>92</v>
      </c>
      <c r="C49" s="66">
        <v>10007789</v>
      </c>
      <c r="D49" s="66" t="s">
        <v>488</v>
      </c>
      <c r="E49" s="162" t="s">
        <v>93</v>
      </c>
      <c r="F49" s="142">
        <f>IF($B$9="Female",'No Self Assessment feeder'!F38,IF($B$9="Male",'No Self Assessment feeder'!AL38,IF($B$9="All",'No Self Assessment feeder'!BR38)))</f>
        <v>1720</v>
      </c>
      <c r="G49" s="120">
        <f>IF($B$9="Female",'No Self Assessment feeder'!G38,IF($B$9="Male",'No Self Assessment feeder'!AM38,IF($B$9="All",'No Self Assessment feeder'!BS38)))</f>
        <v>2.9</v>
      </c>
      <c r="H49" s="79">
        <f>IF($B$9="Female",'No Self Assessment feeder'!H38,IF($B$9="Male",'No Self Assessment feeder'!AN38,IF($B$9="All",'No Self Assessment feeder'!BT38)))</f>
        <v>1670</v>
      </c>
      <c r="I49" s="120">
        <f>IF($B$9="Female",'No Self Assessment feeder'!I38,IF($B$9="Male",'No Self Assessment feeder'!AO38,IF($B$9="All",'No Self Assessment feeder'!BU38)))</f>
        <v>8.6999999999999993</v>
      </c>
      <c r="J49" s="120">
        <f>IF($B$9="Female",'No Self Assessment feeder'!J38,IF($B$9="Male",'No Self Assessment feeder'!AP38,IF($B$9="All",'No Self Assessment feeder'!BV38)))</f>
        <v>10.3</v>
      </c>
      <c r="K49" s="120">
        <f>IF($B$9="Female",'No Self Assessment feeder'!K38,IF($B$9="Male",'No Self Assessment feeder'!AQ38,IF($B$9="All",'No Self Assessment feeder'!BW38)))</f>
        <v>53.5</v>
      </c>
      <c r="L49" s="120">
        <f>IF($B$9="Female",'No Self Assessment feeder'!L38,IF($B$9="Male",'No Self Assessment feeder'!AR38,IF($B$9="All",'No Self Assessment feeder'!BX38)))</f>
        <v>69.400000000000006</v>
      </c>
      <c r="M49" s="127">
        <f>IF($B$9="Female",'No Self Assessment feeder'!M38,IF($B$9="Male",'No Self Assessment feeder'!AS38,IF($B$9="All",'No Self Assessment feeder'!BY38)))</f>
        <v>81</v>
      </c>
      <c r="N49" s="81">
        <f>IF($B$9="Female",'No Self Assessment feeder'!N38,IF($B$9="Male",'No Self Assessment feeder'!AT38,IF($B$9="All",'No Self Assessment feeder'!BZ38)))</f>
        <v>1720</v>
      </c>
      <c r="O49" s="120">
        <f>IF($B$9="Female",'No Self Assessment feeder'!O38,IF($B$9="Male",'No Self Assessment feeder'!AU38,IF($B$9="All",'No Self Assessment feeder'!CA38)))</f>
        <v>3.5</v>
      </c>
      <c r="P49" s="79">
        <f>IF($B$9="Female",'No Self Assessment feeder'!P38,IF($B$9="Male",'No Self Assessment feeder'!AV38,IF($B$9="All",'No Self Assessment feeder'!CB38)))</f>
        <v>1660</v>
      </c>
      <c r="Q49" s="120">
        <f>IF($B$9="Female",'No Self Assessment feeder'!Q38,IF($B$9="Male",'No Self Assessment feeder'!AW38,IF($B$9="All",'No Self Assessment feeder'!CC38)))</f>
        <v>10.199999999999999</v>
      </c>
      <c r="R49" s="120">
        <f>IF($B$9="Female",'No Self Assessment feeder'!R38,IF($B$9="Male",'No Self Assessment feeder'!AX38,IF($B$9="All",'No Self Assessment feeder'!CD38)))</f>
        <v>7.1</v>
      </c>
      <c r="S49" s="120">
        <f>IF($B$9="Female",'No Self Assessment feeder'!S38,IF($B$9="Male",'No Self Assessment feeder'!AY38,IF($B$9="All",'No Self Assessment feeder'!CE38)))</f>
        <v>61.5</v>
      </c>
      <c r="T49" s="120">
        <f>IF($B$9="Female",'No Self Assessment feeder'!T38,IF($B$9="Male",'No Self Assessment feeder'!AZ38,IF($B$9="All",'No Self Assessment feeder'!CF38)))</f>
        <v>74.5</v>
      </c>
      <c r="U49" s="127">
        <f>IF($B$9="Female",'No Self Assessment feeder'!U38,IF($B$9="Male",'No Self Assessment feeder'!BA38,IF($B$9="All",'No Self Assessment feeder'!CG38)))</f>
        <v>82.7</v>
      </c>
      <c r="V49" s="81">
        <f>IF($B$9="Female",'No Self Assessment feeder'!V38,IF($B$9="Male",'No Self Assessment feeder'!BB38,IF($B$9="All",'No Self Assessment feeder'!CH38)))</f>
        <v>1720</v>
      </c>
      <c r="W49" s="120">
        <f>IF($B$9="Female",'No Self Assessment feeder'!W38,IF($B$9="Male",'No Self Assessment feeder'!BC38,IF($B$9="All",'No Self Assessment feeder'!CI38)))</f>
        <v>3.8</v>
      </c>
      <c r="X49" s="79">
        <f>IF($B$9="Female",'No Self Assessment feeder'!X38,IF($B$9="Male",'No Self Assessment feeder'!BD38,IF($B$9="All",'No Self Assessment feeder'!CJ38)))</f>
        <v>1655</v>
      </c>
      <c r="Y49" s="120">
        <f>IF($B$9="Female",'No Self Assessment feeder'!Y38,IF($B$9="Male",'No Self Assessment feeder'!BE38,IF($B$9="All",'No Self Assessment feeder'!CK38)))</f>
        <v>12.4</v>
      </c>
      <c r="Z49" s="120">
        <f>IF($B$9="Female",'No Self Assessment feeder'!Z38,IF($B$9="Male",'No Self Assessment feeder'!BF38,IF($B$9="All",'No Self Assessment feeder'!CL38)))</f>
        <v>6.2</v>
      </c>
      <c r="AA49" s="120">
        <f>IF($B$9="Female",'No Self Assessment feeder'!AA38,IF($B$9="Male",'No Self Assessment feeder'!BG38,IF($B$9="All",'No Self Assessment feeder'!CM38)))</f>
        <v>64.900000000000006</v>
      </c>
      <c r="AB49" s="120">
        <f>IF($B$9="Female",'No Self Assessment feeder'!AB38,IF($B$9="Male",'No Self Assessment feeder'!BH38,IF($B$9="All",'No Self Assessment feeder'!CN38)))</f>
        <v>76.7</v>
      </c>
      <c r="AC49" s="127">
        <f>IF($B$9="Female",'No Self Assessment feeder'!AC38,IF($B$9="Male",'No Self Assessment feeder'!BI38,IF($B$9="All",'No Self Assessment feeder'!CO38)))</f>
        <v>81.3</v>
      </c>
      <c r="CM49" s="29"/>
    </row>
    <row r="50" spans="1:91" ht="14.25" customHeight="1" x14ac:dyDescent="0.2">
      <c r="A50" s="159" t="s">
        <v>288</v>
      </c>
      <c r="B50" s="65" t="s">
        <v>94</v>
      </c>
      <c r="C50" s="66">
        <v>10007144</v>
      </c>
      <c r="D50" s="66" t="s">
        <v>491</v>
      </c>
      <c r="E50" s="162" t="s">
        <v>95</v>
      </c>
      <c r="F50" s="142">
        <f>IF($B$9="Female",'No Self Assessment feeder'!F39,IF($B$9="Male",'No Self Assessment feeder'!AL39,IF($B$9="All",'No Self Assessment feeder'!BR39)))</f>
        <v>1605</v>
      </c>
      <c r="G50" s="120">
        <f>IF($B$9="Female",'No Self Assessment feeder'!G39,IF($B$9="Male",'No Self Assessment feeder'!AM39,IF($B$9="All",'No Self Assessment feeder'!BS39)))</f>
        <v>7.2</v>
      </c>
      <c r="H50" s="79">
        <f>IF($B$9="Female",'No Self Assessment feeder'!H39,IF($B$9="Male",'No Self Assessment feeder'!AN39,IF($B$9="All",'No Self Assessment feeder'!BT39)))</f>
        <v>1485</v>
      </c>
      <c r="I50" s="120">
        <f>IF($B$9="Female",'No Self Assessment feeder'!I39,IF($B$9="Male",'No Self Assessment feeder'!AO39,IF($B$9="All",'No Self Assessment feeder'!BU39)))</f>
        <v>11.4</v>
      </c>
      <c r="J50" s="120">
        <f>IF($B$9="Female",'No Self Assessment feeder'!J39,IF($B$9="Male",'No Self Assessment feeder'!AP39,IF($B$9="All",'No Self Assessment feeder'!BV39)))</f>
        <v>15</v>
      </c>
      <c r="K50" s="120">
        <f>IF($B$9="Female",'No Self Assessment feeder'!K39,IF($B$9="Male",'No Self Assessment feeder'!AQ39,IF($B$9="All",'No Self Assessment feeder'!BW39)))</f>
        <v>51.7</v>
      </c>
      <c r="L50" s="120">
        <f>IF($B$9="Female",'No Self Assessment feeder'!L39,IF($B$9="Male",'No Self Assessment feeder'!AR39,IF($B$9="All",'No Self Assessment feeder'!BX39)))</f>
        <v>64.2</v>
      </c>
      <c r="M50" s="127">
        <f>IF($B$9="Female",'No Self Assessment feeder'!M39,IF($B$9="Male",'No Self Assessment feeder'!AS39,IF($B$9="All",'No Self Assessment feeder'!BY39)))</f>
        <v>73.599999999999994</v>
      </c>
      <c r="N50" s="81">
        <f>IF($B$9="Female",'No Self Assessment feeder'!N39,IF($B$9="Male",'No Self Assessment feeder'!AT39,IF($B$9="All",'No Self Assessment feeder'!BZ39)))</f>
        <v>1605</v>
      </c>
      <c r="O50" s="120">
        <f>IF($B$9="Female",'No Self Assessment feeder'!O39,IF($B$9="Male",'No Self Assessment feeder'!AU39,IF($B$9="All",'No Self Assessment feeder'!CA39)))</f>
        <v>8.1</v>
      </c>
      <c r="P50" s="79">
        <f>IF($B$9="Female",'No Self Assessment feeder'!P39,IF($B$9="Male",'No Self Assessment feeder'!AV39,IF($B$9="All",'No Self Assessment feeder'!CB39)))</f>
        <v>1475</v>
      </c>
      <c r="Q50" s="120">
        <f>IF($B$9="Female",'No Self Assessment feeder'!Q39,IF($B$9="Male",'No Self Assessment feeder'!AW39,IF($B$9="All",'No Self Assessment feeder'!CC39)))</f>
        <v>14.4</v>
      </c>
      <c r="R50" s="120">
        <f>IF($B$9="Female",'No Self Assessment feeder'!R39,IF($B$9="Male",'No Self Assessment feeder'!AX39,IF($B$9="All",'No Self Assessment feeder'!CD39)))</f>
        <v>11.2</v>
      </c>
      <c r="S50" s="120">
        <f>IF($B$9="Female",'No Self Assessment feeder'!S39,IF($B$9="Male",'No Self Assessment feeder'!AY39,IF($B$9="All",'No Self Assessment feeder'!CE39)))</f>
        <v>59.8</v>
      </c>
      <c r="T50" s="120">
        <f>IF($B$9="Female",'No Self Assessment feeder'!T39,IF($B$9="Male",'No Self Assessment feeder'!AZ39,IF($B$9="All",'No Self Assessment feeder'!CF39)))</f>
        <v>68.400000000000006</v>
      </c>
      <c r="U50" s="127">
        <f>IF($B$9="Female",'No Self Assessment feeder'!U39,IF($B$9="Male",'No Self Assessment feeder'!BA39,IF($B$9="All",'No Self Assessment feeder'!CG39)))</f>
        <v>74.400000000000006</v>
      </c>
      <c r="V50" s="81">
        <f>IF($B$9="Female",'No Self Assessment feeder'!V39,IF($B$9="Male",'No Self Assessment feeder'!BB39,IF($B$9="All",'No Self Assessment feeder'!CH39)))</f>
        <v>1605</v>
      </c>
      <c r="W50" s="120">
        <f>IF($B$9="Female",'No Self Assessment feeder'!W39,IF($B$9="Male",'No Self Assessment feeder'!BC39,IF($B$9="All",'No Self Assessment feeder'!CI39)))</f>
        <v>8.1999999999999993</v>
      </c>
      <c r="X50" s="79">
        <f>IF($B$9="Female",'No Self Assessment feeder'!X39,IF($B$9="Male",'No Self Assessment feeder'!BD39,IF($B$9="All",'No Self Assessment feeder'!CJ39)))</f>
        <v>1470</v>
      </c>
      <c r="Y50" s="120">
        <f>IF($B$9="Female",'No Self Assessment feeder'!Y39,IF($B$9="Male",'No Self Assessment feeder'!BE39,IF($B$9="All",'No Self Assessment feeder'!CK39)))</f>
        <v>16</v>
      </c>
      <c r="Z50" s="120">
        <f>IF($B$9="Female",'No Self Assessment feeder'!Z39,IF($B$9="Male",'No Self Assessment feeder'!BF39,IF($B$9="All",'No Self Assessment feeder'!CL39)))</f>
        <v>10.3</v>
      </c>
      <c r="AA50" s="120">
        <f>IF($B$9="Female",'No Self Assessment feeder'!AA39,IF($B$9="Male",'No Self Assessment feeder'!BG39,IF($B$9="All",'No Self Assessment feeder'!CM39)))</f>
        <v>59.9</v>
      </c>
      <c r="AB50" s="120">
        <f>IF($B$9="Female",'No Self Assessment feeder'!AB39,IF($B$9="Male",'No Self Assessment feeder'!BH39,IF($B$9="All",'No Self Assessment feeder'!CN39)))</f>
        <v>69</v>
      </c>
      <c r="AC50" s="127">
        <f>IF($B$9="Female",'No Self Assessment feeder'!AC39,IF($B$9="Male",'No Self Assessment feeder'!BI39,IF($B$9="All",'No Self Assessment feeder'!CO39)))</f>
        <v>73.599999999999994</v>
      </c>
      <c r="CM50" s="29"/>
    </row>
    <row r="51" spans="1:91" ht="14.25" customHeight="1" x14ac:dyDescent="0.2">
      <c r="A51" s="159" t="s">
        <v>288</v>
      </c>
      <c r="B51" s="65" t="s">
        <v>96</v>
      </c>
      <c r="C51" s="66">
        <v>10007823</v>
      </c>
      <c r="D51" s="66" t="s">
        <v>493</v>
      </c>
      <c r="E51" s="162" t="s">
        <v>97</v>
      </c>
      <c r="F51" s="142">
        <f>IF($B$9="Female",'No Self Assessment feeder'!F40,IF($B$9="Male",'No Self Assessment feeder'!AL40,IF($B$9="All",'No Self Assessment feeder'!BR40)))</f>
        <v>1090</v>
      </c>
      <c r="G51" s="120">
        <f>IF($B$9="Female",'No Self Assessment feeder'!G40,IF($B$9="Male",'No Self Assessment feeder'!AM40,IF($B$9="All",'No Self Assessment feeder'!BS40)))</f>
        <v>2.6</v>
      </c>
      <c r="H51" s="79">
        <f>IF($B$9="Female",'No Self Assessment feeder'!H40,IF($B$9="Male",'No Self Assessment feeder'!AN40,IF($B$9="All",'No Self Assessment feeder'!BT40)))</f>
        <v>1065</v>
      </c>
      <c r="I51" s="120">
        <f>IF($B$9="Female",'No Self Assessment feeder'!I40,IF($B$9="Male",'No Self Assessment feeder'!AO40,IF($B$9="All",'No Self Assessment feeder'!BU40)))</f>
        <v>5.8</v>
      </c>
      <c r="J51" s="120">
        <f>IF($B$9="Female",'No Self Assessment feeder'!J40,IF($B$9="Male",'No Self Assessment feeder'!AP40,IF($B$9="All",'No Self Assessment feeder'!BV40)))</f>
        <v>6.7</v>
      </c>
      <c r="K51" s="120">
        <f>IF($B$9="Female",'No Self Assessment feeder'!K40,IF($B$9="Male",'No Self Assessment feeder'!AQ40,IF($B$9="All",'No Self Assessment feeder'!BW40)))</f>
        <v>46.6</v>
      </c>
      <c r="L51" s="120">
        <f>IF($B$9="Female",'No Self Assessment feeder'!L40,IF($B$9="Male",'No Self Assessment feeder'!AR40,IF($B$9="All",'No Self Assessment feeder'!BX40)))</f>
        <v>77.2</v>
      </c>
      <c r="M51" s="127">
        <f>IF($B$9="Female",'No Self Assessment feeder'!M40,IF($B$9="Male",'No Self Assessment feeder'!AS40,IF($B$9="All",'No Self Assessment feeder'!BY40)))</f>
        <v>87.5</v>
      </c>
      <c r="N51" s="81">
        <f>IF($B$9="Female",'No Self Assessment feeder'!N40,IF($B$9="Male",'No Self Assessment feeder'!AT40,IF($B$9="All",'No Self Assessment feeder'!BZ40)))</f>
        <v>1090</v>
      </c>
      <c r="O51" s="120">
        <f>IF($B$9="Female",'No Self Assessment feeder'!O40,IF($B$9="Male",'No Self Assessment feeder'!AU40,IF($B$9="All",'No Self Assessment feeder'!CA40)))</f>
        <v>3.8</v>
      </c>
      <c r="P51" s="79">
        <f>IF($B$9="Female",'No Self Assessment feeder'!P40,IF($B$9="Male",'No Self Assessment feeder'!AV40,IF($B$9="All",'No Self Assessment feeder'!CB40)))</f>
        <v>1050</v>
      </c>
      <c r="Q51" s="120">
        <f>IF($B$9="Female",'No Self Assessment feeder'!Q40,IF($B$9="Male",'No Self Assessment feeder'!AW40,IF($B$9="All",'No Self Assessment feeder'!CC40)))</f>
        <v>9.4</v>
      </c>
      <c r="R51" s="120">
        <f>IF($B$9="Female",'No Self Assessment feeder'!R40,IF($B$9="Male",'No Self Assessment feeder'!AX40,IF($B$9="All",'No Self Assessment feeder'!CD40)))</f>
        <v>6.9</v>
      </c>
      <c r="S51" s="120">
        <f>IF($B$9="Female",'No Self Assessment feeder'!S40,IF($B$9="Male",'No Self Assessment feeder'!AY40,IF($B$9="All",'No Self Assessment feeder'!CE40)))</f>
        <v>61.4</v>
      </c>
      <c r="T51" s="120">
        <f>IF($B$9="Female",'No Self Assessment feeder'!T40,IF($B$9="Male",'No Self Assessment feeder'!AZ40,IF($B$9="All",'No Self Assessment feeder'!CF40)))</f>
        <v>77.3</v>
      </c>
      <c r="U51" s="127">
        <f>IF($B$9="Female",'No Self Assessment feeder'!U40,IF($B$9="Male",'No Self Assessment feeder'!BA40,IF($B$9="All",'No Self Assessment feeder'!CG40)))</f>
        <v>83.6</v>
      </c>
      <c r="V51" s="81">
        <f>IF($B$9="Female",'No Self Assessment feeder'!V40,IF($B$9="Male",'No Self Assessment feeder'!BB40,IF($B$9="All",'No Self Assessment feeder'!CH40)))</f>
        <v>1090</v>
      </c>
      <c r="W51" s="120">
        <f>IF($B$9="Female",'No Self Assessment feeder'!W40,IF($B$9="Male",'No Self Assessment feeder'!BC40,IF($B$9="All",'No Self Assessment feeder'!CI40)))</f>
        <v>4.5</v>
      </c>
      <c r="X51" s="79">
        <f>IF($B$9="Female",'No Self Assessment feeder'!X40,IF($B$9="Male",'No Self Assessment feeder'!BD40,IF($B$9="All",'No Self Assessment feeder'!CJ40)))</f>
        <v>1045</v>
      </c>
      <c r="Y51" s="120">
        <f>IF($B$9="Female",'No Self Assessment feeder'!Y40,IF($B$9="Male",'No Self Assessment feeder'!BE40,IF($B$9="All",'No Self Assessment feeder'!CK40)))</f>
        <v>11</v>
      </c>
      <c r="Z51" s="120">
        <f>IF($B$9="Female",'No Self Assessment feeder'!Z40,IF($B$9="Male",'No Self Assessment feeder'!BF40,IF($B$9="All",'No Self Assessment feeder'!CL40)))</f>
        <v>6.5</v>
      </c>
      <c r="AA51" s="120">
        <f>IF($B$9="Female",'No Self Assessment feeder'!AA40,IF($B$9="Male",'No Self Assessment feeder'!BG40,IF($B$9="All",'No Self Assessment feeder'!CM40)))</f>
        <v>66.099999999999994</v>
      </c>
      <c r="AB51" s="120">
        <f>IF($B$9="Female",'No Self Assessment feeder'!AB40,IF($B$9="Male",'No Self Assessment feeder'!BH40,IF($B$9="All",'No Self Assessment feeder'!CN40)))</f>
        <v>79</v>
      </c>
      <c r="AC51" s="127">
        <f>IF($B$9="Female",'No Self Assessment feeder'!AC40,IF($B$9="Male",'No Self Assessment feeder'!BI40,IF($B$9="All",'No Self Assessment feeder'!CO40)))</f>
        <v>82.5</v>
      </c>
      <c r="CM51" s="29"/>
    </row>
    <row r="52" spans="1:91" ht="14.25" customHeight="1" x14ac:dyDescent="0.2">
      <c r="A52" s="159" t="s">
        <v>288</v>
      </c>
      <c r="B52" s="65" t="s">
        <v>98</v>
      </c>
      <c r="C52" s="66">
        <v>10007791</v>
      </c>
      <c r="D52" s="66" t="s">
        <v>488</v>
      </c>
      <c r="E52" s="162" t="s">
        <v>99</v>
      </c>
      <c r="F52" s="142">
        <f>IF($B$9="Female",'No Self Assessment feeder'!F41,IF($B$9="Male",'No Self Assessment feeder'!AL41,IF($B$9="All",'No Self Assessment feeder'!BR41)))</f>
        <v>1075</v>
      </c>
      <c r="G52" s="120">
        <f>IF($B$9="Female",'No Self Assessment feeder'!G41,IF($B$9="Male",'No Self Assessment feeder'!AM41,IF($B$9="All",'No Self Assessment feeder'!BS41)))</f>
        <v>3.1</v>
      </c>
      <c r="H52" s="79">
        <f>IF($B$9="Female",'No Self Assessment feeder'!H41,IF($B$9="Male",'No Self Assessment feeder'!AN41,IF($B$9="All",'No Self Assessment feeder'!BT41)))</f>
        <v>1040</v>
      </c>
      <c r="I52" s="120">
        <f>IF($B$9="Female",'No Self Assessment feeder'!I41,IF($B$9="Male",'No Self Assessment feeder'!AO41,IF($B$9="All",'No Self Assessment feeder'!BU41)))</f>
        <v>9.6</v>
      </c>
      <c r="J52" s="120">
        <f>IF($B$9="Female",'No Self Assessment feeder'!J41,IF($B$9="Male",'No Self Assessment feeder'!AP41,IF($B$9="All",'No Self Assessment feeder'!BV41)))</f>
        <v>12.4</v>
      </c>
      <c r="K52" s="120">
        <f>IF($B$9="Female",'No Self Assessment feeder'!K41,IF($B$9="Male",'No Self Assessment feeder'!AQ41,IF($B$9="All",'No Self Assessment feeder'!BW41)))</f>
        <v>51.5</v>
      </c>
      <c r="L52" s="120">
        <f>IF($B$9="Female",'No Self Assessment feeder'!L41,IF($B$9="Male",'No Self Assessment feeder'!AR41,IF($B$9="All",'No Self Assessment feeder'!BX41)))</f>
        <v>67.099999999999994</v>
      </c>
      <c r="M52" s="127">
        <f>IF($B$9="Female",'No Self Assessment feeder'!M41,IF($B$9="Male",'No Self Assessment feeder'!AS41,IF($B$9="All",'No Self Assessment feeder'!BY41)))</f>
        <v>78</v>
      </c>
      <c r="N52" s="81">
        <f>IF($B$9="Female",'No Self Assessment feeder'!N41,IF($B$9="Male",'No Self Assessment feeder'!AT41,IF($B$9="All",'No Self Assessment feeder'!BZ41)))</f>
        <v>1075</v>
      </c>
      <c r="O52" s="120">
        <f>IF($B$9="Female",'No Self Assessment feeder'!O41,IF($B$9="Male",'No Self Assessment feeder'!AU41,IF($B$9="All",'No Self Assessment feeder'!CA41)))</f>
        <v>3.4</v>
      </c>
      <c r="P52" s="79">
        <f>IF($B$9="Female",'No Self Assessment feeder'!P41,IF($B$9="Male",'No Self Assessment feeder'!AV41,IF($B$9="All",'No Self Assessment feeder'!CB41)))</f>
        <v>1035</v>
      </c>
      <c r="Q52" s="120">
        <f>IF($B$9="Female",'No Self Assessment feeder'!Q41,IF($B$9="Male",'No Self Assessment feeder'!AW41,IF($B$9="All",'No Self Assessment feeder'!CC41)))</f>
        <v>14.2</v>
      </c>
      <c r="R52" s="120">
        <f>IF($B$9="Female",'No Self Assessment feeder'!R41,IF($B$9="Male",'No Self Assessment feeder'!AX41,IF($B$9="All",'No Self Assessment feeder'!CD41)))</f>
        <v>7.8</v>
      </c>
      <c r="S52" s="120">
        <f>IF($B$9="Female",'No Self Assessment feeder'!S41,IF($B$9="Male",'No Self Assessment feeder'!AY41,IF($B$9="All",'No Self Assessment feeder'!CE41)))</f>
        <v>62.6</v>
      </c>
      <c r="T52" s="120">
        <f>IF($B$9="Female",'No Self Assessment feeder'!T41,IF($B$9="Male",'No Self Assessment feeder'!AZ41,IF($B$9="All",'No Self Assessment feeder'!CF41)))</f>
        <v>73.3</v>
      </c>
      <c r="U52" s="127">
        <f>IF($B$9="Female",'No Self Assessment feeder'!U41,IF($B$9="Male",'No Self Assessment feeder'!BA41,IF($B$9="All",'No Self Assessment feeder'!CG41)))</f>
        <v>78</v>
      </c>
      <c r="V52" s="81">
        <f>IF($B$9="Female",'No Self Assessment feeder'!V41,IF($B$9="Male",'No Self Assessment feeder'!BB41,IF($B$9="All",'No Self Assessment feeder'!CH41)))</f>
        <v>1075</v>
      </c>
      <c r="W52" s="120">
        <f>IF($B$9="Female",'No Self Assessment feeder'!W41,IF($B$9="Male",'No Self Assessment feeder'!BC41,IF($B$9="All",'No Self Assessment feeder'!CI41)))</f>
        <v>3.6</v>
      </c>
      <c r="X52" s="79">
        <f>IF($B$9="Female",'No Self Assessment feeder'!X41,IF($B$9="Male",'No Self Assessment feeder'!BD41,IF($B$9="All",'No Self Assessment feeder'!CJ41)))</f>
        <v>1035</v>
      </c>
      <c r="Y52" s="120">
        <f>IF($B$9="Female",'No Self Assessment feeder'!Y41,IF($B$9="Male",'No Self Assessment feeder'!BE41,IF($B$9="All",'No Self Assessment feeder'!CK41)))</f>
        <v>13.7</v>
      </c>
      <c r="Z52" s="120">
        <f>IF($B$9="Female",'No Self Assessment feeder'!Z41,IF($B$9="Male",'No Self Assessment feeder'!BF41,IF($B$9="All",'No Self Assessment feeder'!CL41)))</f>
        <v>7.8</v>
      </c>
      <c r="AA52" s="120">
        <f>IF($B$9="Female",'No Self Assessment feeder'!AA41,IF($B$9="Male",'No Self Assessment feeder'!BG41,IF($B$9="All",'No Self Assessment feeder'!CM41)))</f>
        <v>66.599999999999994</v>
      </c>
      <c r="AB52" s="120">
        <f>IF($B$9="Female",'No Self Assessment feeder'!AB41,IF($B$9="Male",'No Self Assessment feeder'!BH41,IF($B$9="All",'No Self Assessment feeder'!CN41)))</f>
        <v>75</v>
      </c>
      <c r="AC52" s="127">
        <f>IF($B$9="Female",'No Self Assessment feeder'!AC41,IF($B$9="Male",'No Self Assessment feeder'!BI41,IF($B$9="All",'No Self Assessment feeder'!CO41)))</f>
        <v>78.400000000000006</v>
      </c>
      <c r="CM52" s="29"/>
    </row>
    <row r="53" spans="1:91" ht="14.25" customHeight="1" x14ac:dyDescent="0.2">
      <c r="A53" s="159" t="s">
        <v>288</v>
      </c>
      <c r="B53" s="65" t="s">
        <v>100</v>
      </c>
      <c r="C53" s="66">
        <v>10007792</v>
      </c>
      <c r="D53" s="66" t="s">
        <v>490</v>
      </c>
      <c r="E53" s="162" t="s">
        <v>101</v>
      </c>
      <c r="F53" s="142">
        <f>IF($B$9="Female",'No Self Assessment feeder'!F42,IF($B$9="Male",'No Self Assessment feeder'!AL42,IF($B$9="All",'No Self Assessment feeder'!BR42)))</f>
        <v>2080</v>
      </c>
      <c r="G53" s="120">
        <f>IF($B$9="Female",'No Self Assessment feeder'!G42,IF($B$9="Male",'No Self Assessment feeder'!AM42,IF($B$9="All",'No Self Assessment feeder'!BS42)))</f>
        <v>3.5</v>
      </c>
      <c r="H53" s="79">
        <f>IF($B$9="Female",'No Self Assessment feeder'!H42,IF($B$9="Male",'No Self Assessment feeder'!AN42,IF($B$9="All",'No Self Assessment feeder'!BT42)))</f>
        <v>2005</v>
      </c>
      <c r="I53" s="120">
        <f>IF($B$9="Female",'No Self Assessment feeder'!I42,IF($B$9="Male",'No Self Assessment feeder'!AO42,IF($B$9="All",'No Self Assessment feeder'!BU42)))</f>
        <v>10</v>
      </c>
      <c r="J53" s="120">
        <f>IF($B$9="Female",'No Self Assessment feeder'!J42,IF($B$9="Male",'No Self Assessment feeder'!AP42,IF($B$9="All",'No Self Assessment feeder'!BV42)))</f>
        <v>9.4</v>
      </c>
      <c r="K53" s="120">
        <f>IF($B$9="Female",'No Self Assessment feeder'!K42,IF($B$9="Male",'No Self Assessment feeder'!AQ42,IF($B$9="All",'No Self Assessment feeder'!BW42)))</f>
        <v>47.7</v>
      </c>
      <c r="L53" s="120">
        <f>IF($B$9="Female",'No Self Assessment feeder'!L42,IF($B$9="Male",'No Self Assessment feeder'!AR42,IF($B$9="All",'No Self Assessment feeder'!BX42)))</f>
        <v>66.900000000000006</v>
      </c>
      <c r="M53" s="127">
        <f>IF($B$9="Female",'No Self Assessment feeder'!M42,IF($B$9="Male",'No Self Assessment feeder'!AS42,IF($B$9="All",'No Self Assessment feeder'!BY42)))</f>
        <v>80.599999999999994</v>
      </c>
      <c r="N53" s="81">
        <f>IF($B$9="Female",'No Self Assessment feeder'!N42,IF($B$9="Male",'No Self Assessment feeder'!AT42,IF($B$9="All",'No Self Assessment feeder'!BZ42)))</f>
        <v>2080</v>
      </c>
      <c r="O53" s="120">
        <f>IF($B$9="Female",'No Self Assessment feeder'!O42,IF($B$9="Male",'No Self Assessment feeder'!AU42,IF($B$9="All",'No Self Assessment feeder'!CA42)))</f>
        <v>4.3</v>
      </c>
      <c r="P53" s="79">
        <f>IF($B$9="Female",'No Self Assessment feeder'!P42,IF($B$9="Male",'No Self Assessment feeder'!AV42,IF($B$9="All",'No Self Assessment feeder'!CB42)))</f>
        <v>1990</v>
      </c>
      <c r="Q53" s="120">
        <f>IF($B$9="Female",'No Self Assessment feeder'!Q42,IF($B$9="Male",'No Self Assessment feeder'!AW42,IF($B$9="All",'No Self Assessment feeder'!CC42)))</f>
        <v>13.2</v>
      </c>
      <c r="R53" s="120">
        <f>IF($B$9="Female",'No Self Assessment feeder'!R42,IF($B$9="Male",'No Self Assessment feeder'!AX42,IF($B$9="All",'No Self Assessment feeder'!CD42)))</f>
        <v>7.2</v>
      </c>
      <c r="S53" s="120">
        <f>IF($B$9="Female",'No Self Assessment feeder'!S42,IF($B$9="Male",'No Self Assessment feeder'!AY42,IF($B$9="All",'No Self Assessment feeder'!CE42)))</f>
        <v>61.4</v>
      </c>
      <c r="T53" s="120">
        <f>IF($B$9="Female",'No Self Assessment feeder'!T42,IF($B$9="Male",'No Self Assessment feeder'!AZ42,IF($B$9="All",'No Self Assessment feeder'!CF42)))</f>
        <v>73</v>
      </c>
      <c r="U53" s="127">
        <f>IF($B$9="Female",'No Self Assessment feeder'!U42,IF($B$9="Male",'No Self Assessment feeder'!BA42,IF($B$9="All",'No Self Assessment feeder'!CG42)))</f>
        <v>79.5</v>
      </c>
      <c r="V53" s="81">
        <f>IF($B$9="Female",'No Self Assessment feeder'!V42,IF($B$9="Male",'No Self Assessment feeder'!BB42,IF($B$9="All",'No Self Assessment feeder'!CH42)))</f>
        <v>2080</v>
      </c>
      <c r="W53" s="120">
        <f>IF($B$9="Female",'No Self Assessment feeder'!W42,IF($B$9="Male",'No Self Assessment feeder'!BC42,IF($B$9="All",'No Self Assessment feeder'!CI42)))</f>
        <v>4</v>
      </c>
      <c r="X53" s="79">
        <f>IF($B$9="Female",'No Self Assessment feeder'!X42,IF($B$9="Male",'No Self Assessment feeder'!BD42,IF($B$9="All",'No Self Assessment feeder'!CJ42)))</f>
        <v>1995</v>
      </c>
      <c r="Y53" s="120">
        <f>IF($B$9="Female",'No Self Assessment feeder'!Y42,IF($B$9="Male",'No Self Assessment feeder'!BE42,IF($B$9="All",'No Self Assessment feeder'!CK42)))</f>
        <v>13.9</v>
      </c>
      <c r="Z53" s="120">
        <f>IF($B$9="Female",'No Self Assessment feeder'!Z42,IF($B$9="Male",'No Self Assessment feeder'!BF42,IF($B$9="All",'No Self Assessment feeder'!CL42)))</f>
        <v>7</v>
      </c>
      <c r="AA53" s="120">
        <f>IF($B$9="Female",'No Self Assessment feeder'!AA42,IF($B$9="Male",'No Self Assessment feeder'!BG42,IF($B$9="All",'No Self Assessment feeder'!CM42)))</f>
        <v>64.8</v>
      </c>
      <c r="AB53" s="120">
        <f>IF($B$9="Female",'No Self Assessment feeder'!AB42,IF($B$9="Male",'No Self Assessment feeder'!BH42,IF($B$9="All",'No Self Assessment feeder'!CN42)))</f>
        <v>74.900000000000006</v>
      </c>
      <c r="AC53" s="127">
        <f>IF($B$9="Female",'No Self Assessment feeder'!AC42,IF($B$9="Male",'No Self Assessment feeder'!BI42,IF($B$9="All",'No Self Assessment feeder'!CO42)))</f>
        <v>79.099999999999994</v>
      </c>
      <c r="CM53" s="29"/>
    </row>
    <row r="54" spans="1:91" ht="14.25" customHeight="1" x14ac:dyDescent="0.2">
      <c r="A54" s="159" t="s">
        <v>288</v>
      </c>
      <c r="B54" s="65" t="s">
        <v>102</v>
      </c>
      <c r="C54" s="66">
        <v>10008640</v>
      </c>
      <c r="D54" s="66" t="s">
        <v>490</v>
      </c>
      <c r="E54" s="162" t="s">
        <v>103</v>
      </c>
      <c r="F54" s="142">
        <f>IF($B$9="Female",'No Self Assessment feeder'!F43,IF($B$9="Male",'No Self Assessment feeder'!AL43,IF($B$9="All",'No Self Assessment feeder'!BR43)))</f>
        <v>495</v>
      </c>
      <c r="G54" s="120">
        <f>IF($B$9="Female",'No Self Assessment feeder'!G43,IF($B$9="Male",'No Self Assessment feeder'!AM43,IF($B$9="All",'No Self Assessment feeder'!BS43)))</f>
        <v>4.0999999999999996</v>
      </c>
      <c r="H54" s="79">
        <f>IF($B$9="Female",'No Self Assessment feeder'!H43,IF($B$9="Male",'No Self Assessment feeder'!AN43,IF($B$9="All",'No Self Assessment feeder'!BT43)))</f>
        <v>475</v>
      </c>
      <c r="I54" s="120">
        <f>IF($B$9="Female",'No Self Assessment feeder'!I43,IF($B$9="Male",'No Self Assessment feeder'!AO43,IF($B$9="All",'No Self Assessment feeder'!BU43)))</f>
        <v>12.1</v>
      </c>
      <c r="J54" s="120">
        <f>IF($B$9="Female",'No Self Assessment feeder'!J43,IF($B$9="Male",'No Self Assessment feeder'!AP43,IF($B$9="All",'No Self Assessment feeder'!BV43)))</f>
        <v>23.3</v>
      </c>
      <c r="K54" s="120">
        <f>IF($B$9="Female",'No Self Assessment feeder'!K43,IF($B$9="Male",'No Self Assessment feeder'!AQ43,IF($B$9="All",'No Self Assessment feeder'!BW43)))</f>
        <v>51.2</v>
      </c>
      <c r="L54" s="120">
        <f>IF($B$9="Female",'No Self Assessment feeder'!L43,IF($B$9="Male",'No Self Assessment feeder'!AR43,IF($B$9="All",'No Self Assessment feeder'!BX43)))</f>
        <v>59</v>
      </c>
      <c r="M54" s="127">
        <f>IF($B$9="Female",'No Self Assessment feeder'!M43,IF($B$9="Male",'No Self Assessment feeder'!AS43,IF($B$9="All",'No Self Assessment feeder'!BY43)))</f>
        <v>64.7</v>
      </c>
      <c r="N54" s="81">
        <f>IF($B$9="Female",'No Self Assessment feeder'!N43,IF($B$9="Male",'No Self Assessment feeder'!AT43,IF($B$9="All",'No Self Assessment feeder'!BZ43)))</f>
        <v>495</v>
      </c>
      <c r="O54" s="120">
        <f>IF($B$9="Female",'No Self Assessment feeder'!O43,IF($B$9="Male",'No Self Assessment feeder'!AU43,IF($B$9="All",'No Self Assessment feeder'!CA43)))</f>
        <v>4.3</v>
      </c>
      <c r="P54" s="79">
        <f>IF($B$9="Female",'No Self Assessment feeder'!P43,IF($B$9="Male",'No Self Assessment feeder'!AV43,IF($B$9="All",'No Self Assessment feeder'!CB43)))</f>
        <v>470</v>
      </c>
      <c r="Q54" s="120">
        <f>IF($B$9="Female",'No Self Assessment feeder'!Q43,IF($B$9="Male",'No Self Assessment feeder'!AW43,IF($B$9="All",'No Self Assessment feeder'!CC43)))</f>
        <v>16.7</v>
      </c>
      <c r="R54" s="120">
        <f>IF($B$9="Female",'No Self Assessment feeder'!R43,IF($B$9="Male",'No Self Assessment feeder'!AX43,IF($B$9="All",'No Self Assessment feeder'!CD43)))</f>
        <v>13.1</v>
      </c>
      <c r="S54" s="120">
        <f>IF($B$9="Female",'No Self Assessment feeder'!S43,IF($B$9="Male",'No Self Assessment feeder'!AY43,IF($B$9="All",'No Self Assessment feeder'!CE43)))</f>
        <v>57</v>
      </c>
      <c r="T54" s="120">
        <f>IF($B$9="Female",'No Self Assessment feeder'!T43,IF($B$9="Male",'No Self Assessment feeder'!AZ43,IF($B$9="All",'No Self Assessment feeder'!CF43)))</f>
        <v>65</v>
      </c>
      <c r="U54" s="127">
        <f>IF($B$9="Female",'No Self Assessment feeder'!U43,IF($B$9="Male",'No Self Assessment feeder'!BA43,IF($B$9="All",'No Self Assessment feeder'!CG43)))</f>
        <v>70.099999999999994</v>
      </c>
      <c r="V54" s="81">
        <f>IF($B$9="Female",'No Self Assessment feeder'!V43,IF($B$9="Male",'No Self Assessment feeder'!BB43,IF($B$9="All",'No Self Assessment feeder'!CH43)))</f>
        <v>495</v>
      </c>
      <c r="W54" s="120">
        <f>IF($B$9="Female",'No Self Assessment feeder'!W43,IF($B$9="Male",'No Self Assessment feeder'!BC43,IF($B$9="All",'No Self Assessment feeder'!CI43)))</f>
        <v>4.9000000000000004</v>
      </c>
      <c r="X54" s="79">
        <f>IF($B$9="Female",'No Self Assessment feeder'!X43,IF($B$9="Male",'No Self Assessment feeder'!BD43,IF($B$9="All",'No Self Assessment feeder'!CJ43)))</f>
        <v>470</v>
      </c>
      <c r="Y54" s="120">
        <f>IF($B$9="Female",'No Self Assessment feeder'!Y43,IF($B$9="Male",'No Self Assessment feeder'!BE43,IF($B$9="All",'No Self Assessment feeder'!CK43)))</f>
        <v>16.8</v>
      </c>
      <c r="Z54" s="120">
        <f>IF($B$9="Female",'No Self Assessment feeder'!Z43,IF($B$9="Male",'No Self Assessment feeder'!BF43,IF($B$9="All",'No Self Assessment feeder'!CL43)))</f>
        <v>13</v>
      </c>
      <c r="AA54" s="120">
        <f>IF($B$9="Female",'No Self Assessment feeder'!AA43,IF($B$9="Male",'No Self Assessment feeder'!BG43,IF($B$9="All",'No Self Assessment feeder'!CM43)))</f>
        <v>59.7</v>
      </c>
      <c r="AB54" s="120">
        <f>IF($B$9="Female",'No Self Assessment feeder'!AB43,IF($B$9="Male",'No Self Assessment feeder'!BH43,IF($B$9="All",'No Self Assessment feeder'!CN43)))</f>
        <v>67.2</v>
      </c>
      <c r="AC54" s="127">
        <f>IF($B$9="Female",'No Self Assessment feeder'!AC43,IF($B$9="Male",'No Self Assessment feeder'!BI43,IF($B$9="All",'No Self Assessment feeder'!CO43)))</f>
        <v>70.099999999999994</v>
      </c>
      <c r="CM54" s="29"/>
    </row>
    <row r="55" spans="1:91" ht="14.25" customHeight="1" x14ac:dyDescent="0.2">
      <c r="A55" s="159" t="s">
        <v>288</v>
      </c>
      <c r="B55" s="65" t="s">
        <v>104</v>
      </c>
      <c r="C55" s="66">
        <v>10004511</v>
      </c>
      <c r="D55" s="66" t="s">
        <v>495</v>
      </c>
      <c r="E55" s="162" t="s">
        <v>434</v>
      </c>
      <c r="F55" s="142" t="str">
        <f>IF($B$9="Female",'No Self Assessment feeder'!F44,IF($B$9="Male",'No Self Assessment feeder'!AL44,IF($B$9="All",'No Self Assessment feeder'!BR44)))</f>
        <v>.</v>
      </c>
      <c r="G55" s="120" t="str">
        <f>IF($B$9="Female",'No Self Assessment feeder'!G44,IF($B$9="Male",'No Self Assessment feeder'!AM44,IF($B$9="All",'No Self Assessment feeder'!BS44)))</f>
        <v>.</v>
      </c>
      <c r="H55" s="79" t="str">
        <f>IF($B$9="Female",'No Self Assessment feeder'!H44,IF($B$9="Male",'No Self Assessment feeder'!AN44,IF($B$9="All",'No Self Assessment feeder'!BT44)))</f>
        <v>.</v>
      </c>
      <c r="I55" s="120" t="str">
        <f>IF($B$9="Female",'No Self Assessment feeder'!I44,IF($B$9="Male",'No Self Assessment feeder'!AO44,IF($B$9="All",'No Self Assessment feeder'!BU44)))</f>
        <v>.</v>
      </c>
      <c r="J55" s="120" t="str">
        <f>IF($B$9="Female",'No Self Assessment feeder'!J44,IF($B$9="Male",'No Self Assessment feeder'!AP44,IF($B$9="All",'No Self Assessment feeder'!BV44)))</f>
        <v>.</v>
      </c>
      <c r="K55" s="120" t="str">
        <f>IF($B$9="Female",'No Self Assessment feeder'!K44,IF($B$9="Male",'No Self Assessment feeder'!AQ44,IF($B$9="All",'No Self Assessment feeder'!BW44)))</f>
        <v>.</v>
      </c>
      <c r="L55" s="120" t="str">
        <f>IF($B$9="Female",'No Self Assessment feeder'!L44,IF($B$9="Male",'No Self Assessment feeder'!AR44,IF($B$9="All",'No Self Assessment feeder'!BX44)))</f>
        <v>.</v>
      </c>
      <c r="M55" s="127" t="str">
        <f>IF($B$9="Female",'No Self Assessment feeder'!M44,IF($B$9="Male",'No Self Assessment feeder'!AS44,IF($B$9="All",'No Self Assessment feeder'!BY44)))</f>
        <v>.</v>
      </c>
      <c r="N55" s="81" t="str">
        <f>IF($B$9="Female",'No Self Assessment feeder'!N44,IF($B$9="Male",'No Self Assessment feeder'!AT44,IF($B$9="All",'No Self Assessment feeder'!BZ44)))</f>
        <v>.</v>
      </c>
      <c r="O55" s="120" t="str">
        <f>IF($B$9="Female",'No Self Assessment feeder'!O44,IF($B$9="Male",'No Self Assessment feeder'!AU44,IF($B$9="All",'No Self Assessment feeder'!CA44)))</f>
        <v>.</v>
      </c>
      <c r="P55" s="79" t="str">
        <f>IF($B$9="Female",'No Self Assessment feeder'!P44,IF($B$9="Male",'No Self Assessment feeder'!AV44,IF($B$9="All",'No Self Assessment feeder'!CB44)))</f>
        <v>.</v>
      </c>
      <c r="Q55" s="120" t="str">
        <f>IF($B$9="Female",'No Self Assessment feeder'!Q44,IF($B$9="Male",'No Self Assessment feeder'!AW44,IF($B$9="All",'No Self Assessment feeder'!CC44)))</f>
        <v>.</v>
      </c>
      <c r="R55" s="120" t="str">
        <f>IF($B$9="Female",'No Self Assessment feeder'!R44,IF($B$9="Male",'No Self Assessment feeder'!AX44,IF($B$9="All",'No Self Assessment feeder'!CD44)))</f>
        <v>.</v>
      </c>
      <c r="S55" s="120" t="str">
        <f>IF($B$9="Female",'No Self Assessment feeder'!S44,IF($B$9="Male",'No Self Assessment feeder'!AY44,IF($B$9="All",'No Self Assessment feeder'!CE44)))</f>
        <v>.</v>
      </c>
      <c r="T55" s="120" t="str">
        <f>IF($B$9="Female",'No Self Assessment feeder'!T44,IF($B$9="Male",'No Self Assessment feeder'!AZ44,IF($B$9="All",'No Self Assessment feeder'!CF44)))</f>
        <v>.</v>
      </c>
      <c r="U55" s="127" t="str">
        <f>IF($B$9="Female",'No Self Assessment feeder'!U44,IF($B$9="Male",'No Self Assessment feeder'!BA44,IF($B$9="All",'No Self Assessment feeder'!CG44)))</f>
        <v>.</v>
      </c>
      <c r="V55" s="81" t="str">
        <f>IF($B$9="Female",'No Self Assessment feeder'!V44,IF($B$9="Male",'No Self Assessment feeder'!BB44,IF($B$9="All",'No Self Assessment feeder'!CH44)))</f>
        <v>.</v>
      </c>
      <c r="W55" s="120" t="str">
        <f>IF($B$9="Female",'No Self Assessment feeder'!W44,IF($B$9="Male",'No Self Assessment feeder'!BC44,IF($B$9="All",'No Self Assessment feeder'!CI44)))</f>
        <v>.</v>
      </c>
      <c r="X55" s="79" t="str">
        <f>IF($B$9="Female",'No Self Assessment feeder'!X44,IF($B$9="Male",'No Self Assessment feeder'!BD44,IF($B$9="All",'No Self Assessment feeder'!CJ44)))</f>
        <v>.</v>
      </c>
      <c r="Y55" s="120" t="str">
        <f>IF($B$9="Female",'No Self Assessment feeder'!Y44,IF($B$9="Male",'No Self Assessment feeder'!BE44,IF($B$9="All",'No Self Assessment feeder'!CK44)))</f>
        <v>.</v>
      </c>
      <c r="Z55" s="120" t="str">
        <f>IF($B$9="Female",'No Self Assessment feeder'!Z44,IF($B$9="Male",'No Self Assessment feeder'!BF44,IF($B$9="All",'No Self Assessment feeder'!CL44)))</f>
        <v>.</v>
      </c>
      <c r="AA55" s="120" t="str">
        <f>IF($B$9="Female",'No Self Assessment feeder'!AA44,IF($B$9="Male",'No Self Assessment feeder'!BG44,IF($B$9="All",'No Self Assessment feeder'!CM44)))</f>
        <v>.</v>
      </c>
      <c r="AB55" s="120" t="str">
        <f>IF($B$9="Female",'No Self Assessment feeder'!AB44,IF($B$9="Male",'No Self Assessment feeder'!BH44,IF($B$9="All",'No Self Assessment feeder'!CN44)))</f>
        <v>.</v>
      </c>
      <c r="AC55" s="127" t="str">
        <f>IF($B$9="Female",'No Self Assessment feeder'!AC44,IF($B$9="Male",'No Self Assessment feeder'!BI44,IF($B$9="All",'No Self Assessment feeder'!CO44)))</f>
        <v>.</v>
      </c>
      <c r="CM55" s="29"/>
    </row>
    <row r="56" spans="1:91" ht="14.25" customHeight="1" x14ac:dyDescent="0.2">
      <c r="A56" s="159" t="s">
        <v>288</v>
      </c>
      <c r="B56" s="65" t="s">
        <v>106</v>
      </c>
      <c r="C56" s="66">
        <v>10007145</v>
      </c>
      <c r="D56" s="66" t="s">
        <v>490</v>
      </c>
      <c r="E56" s="162" t="s">
        <v>107</v>
      </c>
      <c r="F56" s="142">
        <f>IF($B$9="Female",'No Self Assessment feeder'!F45,IF($B$9="Male",'No Self Assessment feeder'!AL45,IF($B$9="All",'No Self Assessment feeder'!BR45)))</f>
        <v>1565</v>
      </c>
      <c r="G56" s="120">
        <f>IF($B$9="Female",'No Self Assessment feeder'!G45,IF($B$9="Male",'No Self Assessment feeder'!AM45,IF($B$9="All",'No Self Assessment feeder'!BS45)))</f>
        <v>4.3</v>
      </c>
      <c r="H56" s="79">
        <f>IF($B$9="Female",'No Self Assessment feeder'!H45,IF($B$9="Male",'No Self Assessment feeder'!AN45,IF($B$9="All",'No Self Assessment feeder'!BT45)))</f>
        <v>1500</v>
      </c>
      <c r="I56" s="120">
        <f>IF($B$9="Female",'No Self Assessment feeder'!I45,IF($B$9="Male",'No Self Assessment feeder'!AO45,IF($B$9="All",'No Self Assessment feeder'!BU45)))</f>
        <v>10.3</v>
      </c>
      <c r="J56" s="120">
        <f>IF($B$9="Female",'No Self Assessment feeder'!J45,IF($B$9="Male",'No Self Assessment feeder'!AP45,IF($B$9="All",'No Self Assessment feeder'!BV45)))</f>
        <v>10.6</v>
      </c>
      <c r="K56" s="120">
        <f>IF($B$9="Female",'No Self Assessment feeder'!K45,IF($B$9="Male",'No Self Assessment feeder'!AQ45,IF($B$9="All",'No Self Assessment feeder'!BW45)))</f>
        <v>61.7</v>
      </c>
      <c r="L56" s="120">
        <f>IF($B$9="Female",'No Self Assessment feeder'!L45,IF($B$9="Male",'No Self Assessment feeder'!AR45,IF($B$9="All",'No Self Assessment feeder'!BX45)))</f>
        <v>72.8</v>
      </c>
      <c r="M56" s="127">
        <f>IF($B$9="Female",'No Self Assessment feeder'!M45,IF($B$9="Male",'No Self Assessment feeder'!AS45,IF($B$9="All",'No Self Assessment feeder'!BY45)))</f>
        <v>79.099999999999994</v>
      </c>
      <c r="N56" s="81">
        <f>IF($B$9="Female",'No Self Assessment feeder'!N45,IF($B$9="Male",'No Self Assessment feeder'!AT45,IF($B$9="All",'No Self Assessment feeder'!BZ45)))</f>
        <v>1565</v>
      </c>
      <c r="O56" s="120">
        <f>IF($B$9="Female",'No Self Assessment feeder'!O45,IF($B$9="Male",'No Self Assessment feeder'!AU45,IF($B$9="All",'No Self Assessment feeder'!CA45)))</f>
        <v>4.8</v>
      </c>
      <c r="P56" s="79">
        <f>IF($B$9="Female",'No Self Assessment feeder'!P45,IF($B$9="Male",'No Self Assessment feeder'!AV45,IF($B$9="All",'No Self Assessment feeder'!CB45)))</f>
        <v>1490</v>
      </c>
      <c r="Q56" s="120">
        <f>IF($B$9="Female",'No Self Assessment feeder'!Q45,IF($B$9="Male",'No Self Assessment feeder'!AW45,IF($B$9="All",'No Self Assessment feeder'!CC45)))</f>
        <v>14</v>
      </c>
      <c r="R56" s="120">
        <f>IF($B$9="Female",'No Self Assessment feeder'!R45,IF($B$9="Male",'No Self Assessment feeder'!AX45,IF($B$9="All",'No Self Assessment feeder'!CD45)))</f>
        <v>8</v>
      </c>
      <c r="S56" s="120">
        <f>IF($B$9="Female",'No Self Assessment feeder'!S45,IF($B$9="Male",'No Self Assessment feeder'!AY45,IF($B$9="All",'No Self Assessment feeder'!CE45)))</f>
        <v>65.900000000000006</v>
      </c>
      <c r="T56" s="120">
        <f>IF($B$9="Female",'No Self Assessment feeder'!T45,IF($B$9="Male",'No Self Assessment feeder'!AZ45,IF($B$9="All",'No Self Assessment feeder'!CF45)))</f>
        <v>74.8</v>
      </c>
      <c r="U56" s="127">
        <f>IF($B$9="Female",'No Self Assessment feeder'!U45,IF($B$9="Male",'No Self Assessment feeder'!BA45,IF($B$9="All",'No Self Assessment feeder'!CG45)))</f>
        <v>77.900000000000006</v>
      </c>
      <c r="V56" s="81">
        <f>IF($B$9="Female",'No Self Assessment feeder'!V45,IF($B$9="Male",'No Self Assessment feeder'!BB45,IF($B$9="All",'No Self Assessment feeder'!CH45)))</f>
        <v>1565</v>
      </c>
      <c r="W56" s="120">
        <f>IF($B$9="Female",'No Self Assessment feeder'!W45,IF($B$9="Male",'No Self Assessment feeder'!BC45,IF($B$9="All",'No Self Assessment feeder'!CI45)))</f>
        <v>4.8</v>
      </c>
      <c r="X56" s="79">
        <f>IF($B$9="Female",'No Self Assessment feeder'!X45,IF($B$9="Male",'No Self Assessment feeder'!BD45,IF($B$9="All",'No Self Assessment feeder'!CJ45)))</f>
        <v>1490</v>
      </c>
      <c r="Y56" s="120">
        <f>IF($B$9="Female",'No Self Assessment feeder'!Y45,IF($B$9="Male",'No Self Assessment feeder'!BE45,IF($B$9="All",'No Self Assessment feeder'!CK45)))</f>
        <v>14.5</v>
      </c>
      <c r="Z56" s="120">
        <f>IF($B$9="Female",'No Self Assessment feeder'!Z45,IF($B$9="Male",'No Self Assessment feeder'!BF45,IF($B$9="All",'No Self Assessment feeder'!CL45)))</f>
        <v>7.3</v>
      </c>
      <c r="AA56" s="120">
        <f>IF($B$9="Female",'No Self Assessment feeder'!AA45,IF($B$9="Male",'No Self Assessment feeder'!BG45,IF($B$9="All",'No Self Assessment feeder'!CM45)))</f>
        <v>67.8</v>
      </c>
      <c r="AB56" s="120">
        <f>IF($B$9="Female",'No Self Assessment feeder'!AB45,IF($B$9="Male",'No Self Assessment feeder'!BH45,IF($B$9="All",'No Self Assessment feeder'!CN45)))</f>
        <v>76.099999999999994</v>
      </c>
      <c r="AC56" s="127">
        <f>IF($B$9="Female",'No Self Assessment feeder'!AC45,IF($B$9="Male",'No Self Assessment feeder'!BI45,IF($B$9="All",'No Self Assessment feeder'!CO45)))</f>
        <v>78.2</v>
      </c>
      <c r="CM56" s="29"/>
    </row>
    <row r="57" spans="1:91" ht="14.25" customHeight="1" x14ac:dyDescent="0.2">
      <c r="A57" s="159" t="s">
        <v>288</v>
      </c>
      <c r="B57" s="65" t="s">
        <v>108</v>
      </c>
      <c r="C57" s="66">
        <v>10002718</v>
      </c>
      <c r="D57" s="66" t="s">
        <v>491</v>
      </c>
      <c r="E57" s="162" t="s">
        <v>109</v>
      </c>
      <c r="F57" s="142">
        <f>IF($B$9="Female",'No Self Assessment feeder'!F46,IF($B$9="Male",'No Self Assessment feeder'!AL46,IF($B$9="All",'No Self Assessment feeder'!BR46)))</f>
        <v>830</v>
      </c>
      <c r="G57" s="120">
        <f>IF($B$9="Female",'No Self Assessment feeder'!G46,IF($B$9="Male",'No Self Assessment feeder'!AM46,IF($B$9="All",'No Self Assessment feeder'!BS46)))</f>
        <v>4</v>
      </c>
      <c r="H57" s="79">
        <f>IF($B$9="Female",'No Self Assessment feeder'!H46,IF($B$9="Male",'No Self Assessment feeder'!AN46,IF($B$9="All",'No Self Assessment feeder'!BT46)))</f>
        <v>800</v>
      </c>
      <c r="I57" s="120">
        <f>IF($B$9="Female",'No Self Assessment feeder'!I46,IF($B$9="Male",'No Self Assessment feeder'!AO46,IF($B$9="All",'No Self Assessment feeder'!BU46)))</f>
        <v>10.4</v>
      </c>
      <c r="J57" s="120">
        <f>IF($B$9="Female",'No Self Assessment feeder'!J46,IF($B$9="Male",'No Self Assessment feeder'!AP46,IF($B$9="All",'No Self Assessment feeder'!BV46)))</f>
        <v>13.5</v>
      </c>
      <c r="K57" s="120">
        <f>IF($B$9="Female",'No Self Assessment feeder'!K46,IF($B$9="Male",'No Self Assessment feeder'!AQ46,IF($B$9="All",'No Self Assessment feeder'!BW46)))</f>
        <v>50.4</v>
      </c>
      <c r="L57" s="120">
        <f>IF($B$9="Female",'No Self Assessment feeder'!L46,IF($B$9="Male",'No Self Assessment feeder'!AR46,IF($B$9="All",'No Self Assessment feeder'!BX46)))</f>
        <v>64.7</v>
      </c>
      <c r="M57" s="127">
        <f>IF($B$9="Female",'No Self Assessment feeder'!M46,IF($B$9="Male",'No Self Assessment feeder'!AS46,IF($B$9="All",'No Self Assessment feeder'!BY46)))</f>
        <v>76.099999999999994</v>
      </c>
      <c r="N57" s="81">
        <f>IF($B$9="Female",'No Self Assessment feeder'!N46,IF($B$9="Male",'No Self Assessment feeder'!AT46,IF($B$9="All",'No Self Assessment feeder'!BZ46)))</f>
        <v>830</v>
      </c>
      <c r="O57" s="120">
        <f>IF($B$9="Female",'No Self Assessment feeder'!O46,IF($B$9="Male",'No Self Assessment feeder'!AU46,IF($B$9="All",'No Self Assessment feeder'!CA46)))</f>
        <v>4.2</v>
      </c>
      <c r="P57" s="79">
        <f>IF($B$9="Female",'No Self Assessment feeder'!P46,IF($B$9="Male",'No Self Assessment feeder'!AV46,IF($B$9="All",'No Self Assessment feeder'!CB46)))</f>
        <v>795</v>
      </c>
      <c r="Q57" s="120">
        <f>IF($B$9="Female",'No Self Assessment feeder'!Q46,IF($B$9="Male",'No Self Assessment feeder'!AW46,IF($B$9="All",'No Self Assessment feeder'!CC46)))</f>
        <v>13.3</v>
      </c>
      <c r="R57" s="120">
        <f>IF($B$9="Female",'No Self Assessment feeder'!R46,IF($B$9="Male",'No Self Assessment feeder'!AX46,IF($B$9="All",'No Self Assessment feeder'!CD46)))</f>
        <v>12.3</v>
      </c>
      <c r="S57" s="120">
        <f>IF($B$9="Female",'No Self Assessment feeder'!S46,IF($B$9="Male",'No Self Assessment feeder'!AY46,IF($B$9="All",'No Self Assessment feeder'!CE46)))</f>
        <v>55.9</v>
      </c>
      <c r="T57" s="120">
        <f>IF($B$9="Female",'No Self Assessment feeder'!T46,IF($B$9="Male",'No Self Assessment feeder'!AZ46,IF($B$9="All",'No Self Assessment feeder'!CF46)))</f>
        <v>67.5</v>
      </c>
      <c r="U57" s="127">
        <f>IF($B$9="Female",'No Self Assessment feeder'!U46,IF($B$9="Male",'No Self Assessment feeder'!BA46,IF($B$9="All",'No Self Assessment feeder'!CG46)))</f>
        <v>74.400000000000006</v>
      </c>
      <c r="V57" s="81">
        <f>IF($B$9="Female",'No Self Assessment feeder'!V46,IF($B$9="Male",'No Self Assessment feeder'!BB46,IF($B$9="All",'No Self Assessment feeder'!CH46)))</f>
        <v>830</v>
      </c>
      <c r="W57" s="120">
        <f>IF($B$9="Female",'No Self Assessment feeder'!W46,IF($B$9="Male",'No Self Assessment feeder'!BC46,IF($B$9="All",'No Self Assessment feeder'!CI46)))</f>
        <v>4.7</v>
      </c>
      <c r="X57" s="79">
        <f>IF($B$9="Female",'No Self Assessment feeder'!X46,IF($B$9="Male",'No Self Assessment feeder'!BD46,IF($B$9="All",'No Self Assessment feeder'!CJ46)))</f>
        <v>790</v>
      </c>
      <c r="Y57" s="120">
        <f>IF($B$9="Female",'No Self Assessment feeder'!Y46,IF($B$9="Male",'No Self Assessment feeder'!BE46,IF($B$9="All",'No Self Assessment feeder'!CK46)))</f>
        <v>13.9</v>
      </c>
      <c r="Z57" s="120">
        <f>IF($B$9="Female",'No Self Assessment feeder'!Z46,IF($B$9="Male",'No Self Assessment feeder'!BF46,IF($B$9="All",'No Self Assessment feeder'!CL46)))</f>
        <v>10.5</v>
      </c>
      <c r="AA57" s="120">
        <f>IF($B$9="Female",'No Self Assessment feeder'!AA46,IF($B$9="Male",'No Self Assessment feeder'!BG46,IF($B$9="All",'No Self Assessment feeder'!CM46)))</f>
        <v>60.9</v>
      </c>
      <c r="AB57" s="120">
        <f>IF($B$9="Female",'No Self Assessment feeder'!AB46,IF($B$9="Male",'No Self Assessment feeder'!BH46,IF($B$9="All",'No Self Assessment feeder'!CN46)))</f>
        <v>71.8</v>
      </c>
      <c r="AC57" s="127">
        <f>IF($B$9="Female",'No Self Assessment feeder'!AC46,IF($B$9="Male",'No Self Assessment feeder'!BI46,IF($B$9="All",'No Self Assessment feeder'!CO46)))</f>
        <v>75.599999999999994</v>
      </c>
      <c r="CM57" s="29"/>
    </row>
    <row r="58" spans="1:91" ht="14.25" customHeight="1" x14ac:dyDescent="0.2">
      <c r="A58" s="159" t="s">
        <v>288</v>
      </c>
      <c r="B58" s="65" t="s">
        <v>110</v>
      </c>
      <c r="C58" s="66">
        <v>10007146</v>
      </c>
      <c r="D58" s="66" t="s">
        <v>491</v>
      </c>
      <c r="E58" s="162" t="s">
        <v>111</v>
      </c>
      <c r="F58" s="142">
        <f>IF($B$9="Female",'No Self Assessment feeder'!F47,IF($B$9="Male",'No Self Assessment feeder'!AL47,IF($B$9="All",'No Self Assessment feeder'!BR47)))</f>
        <v>2075</v>
      </c>
      <c r="G58" s="120">
        <f>IF($B$9="Female",'No Self Assessment feeder'!G47,IF($B$9="Male",'No Self Assessment feeder'!AM47,IF($B$9="All",'No Self Assessment feeder'!BS47)))</f>
        <v>7.2</v>
      </c>
      <c r="H58" s="79">
        <f>IF($B$9="Female",'No Self Assessment feeder'!H47,IF($B$9="Male",'No Self Assessment feeder'!AN47,IF($B$9="All",'No Self Assessment feeder'!BT47)))</f>
        <v>1925</v>
      </c>
      <c r="I58" s="120">
        <f>IF($B$9="Female",'No Self Assessment feeder'!I47,IF($B$9="Male",'No Self Assessment feeder'!AO47,IF($B$9="All",'No Self Assessment feeder'!BU47)))</f>
        <v>11.6</v>
      </c>
      <c r="J58" s="120">
        <f>IF($B$9="Female",'No Self Assessment feeder'!J47,IF($B$9="Male",'No Self Assessment feeder'!AP47,IF($B$9="All",'No Self Assessment feeder'!BV47)))</f>
        <v>11.1</v>
      </c>
      <c r="K58" s="120">
        <f>IF($B$9="Female",'No Self Assessment feeder'!K47,IF($B$9="Male",'No Self Assessment feeder'!AQ47,IF($B$9="All",'No Self Assessment feeder'!BW47)))</f>
        <v>56.8</v>
      </c>
      <c r="L58" s="120">
        <f>IF($B$9="Female",'No Self Assessment feeder'!L47,IF($B$9="Male",'No Self Assessment feeder'!AR47,IF($B$9="All",'No Self Assessment feeder'!BX47)))</f>
        <v>69.099999999999994</v>
      </c>
      <c r="M58" s="127">
        <f>IF($B$9="Female",'No Self Assessment feeder'!M47,IF($B$9="Male",'No Self Assessment feeder'!AS47,IF($B$9="All",'No Self Assessment feeder'!BY47)))</f>
        <v>77.3</v>
      </c>
      <c r="N58" s="81">
        <f>IF($B$9="Female",'No Self Assessment feeder'!N47,IF($B$9="Male",'No Self Assessment feeder'!AT47,IF($B$9="All",'No Self Assessment feeder'!BZ47)))</f>
        <v>2075</v>
      </c>
      <c r="O58" s="120">
        <f>IF($B$9="Female",'No Self Assessment feeder'!O47,IF($B$9="Male",'No Self Assessment feeder'!AU47,IF($B$9="All",'No Self Assessment feeder'!CA47)))</f>
        <v>7.6</v>
      </c>
      <c r="P58" s="79">
        <f>IF($B$9="Female",'No Self Assessment feeder'!P47,IF($B$9="Male",'No Self Assessment feeder'!AV47,IF($B$9="All",'No Self Assessment feeder'!CB47)))</f>
        <v>1920</v>
      </c>
      <c r="Q58" s="120">
        <f>IF($B$9="Female",'No Self Assessment feeder'!Q47,IF($B$9="Male",'No Self Assessment feeder'!AW47,IF($B$9="All",'No Self Assessment feeder'!CC47)))</f>
        <v>14.3</v>
      </c>
      <c r="R58" s="120">
        <f>IF($B$9="Female",'No Self Assessment feeder'!R47,IF($B$9="Male",'No Self Assessment feeder'!AX47,IF($B$9="All",'No Self Assessment feeder'!CD47)))</f>
        <v>8.8000000000000007</v>
      </c>
      <c r="S58" s="120">
        <f>IF($B$9="Female",'No Self Assessment feeder'!S47,IF($B$9="Male",'No Self Assessment feeder'!AY47,IF($B$9="All",'No Self Assessment feeder'!CE47)))</f>
        <v>61.2</v>
      </c>
      <c r="T58" s="120">
        <f>IF($B$9="Female",'No Self Assessment feeder'!T47,IF($B$9="Male",'No Self Assessment feeder'!AZ47,IF($B$9="All",'No Self Assessment feeder'!CF47)))</f>
        <v>71.400000000000006</v>
      </c>
      <c r="U58" s="127">
        <f>IF($B$9="Female",'No Self Assessment feeder'!U47,IF($B$9="Male",'No Self Assessment feeder'!BA47,IF($B$9="All",'No Self Assessment feeder'!CG47)))</f>
        <v>76.900000000000006</v>
      </c>
      <c r="V58" s="81">
        <f>IF($B$9="Female",'No Self Assessment feeder'!V47,IF($B$9="Male",'No Self Assessment feeder'!BB47,IF($B$9="All",'No Self Assessment feeder'!CH47)))</f>
        <v>2075</v>
      </c>
      <c r="W58" s="120">
        <f>IF($B$9="Female",'No Self Assessment feeder'!W47,IF($B$9="Male",'No Self Assessment feeder'!BC47,IF($B$9="All",'No Self Assessment feeder'!CI47)))</f>
        <v>7.9</v>
      </c>
      <c r="X58" s="79">
        <f>IF($B$9="Female",'No Self Assessment feeder'!X47,IF($B$9="Male",'No Self Assessment feeder'!BD47,IF($B$9="All",'No Self Assessment feeder'!CJ47)))</f>
        <v>1910</v>
      </c>
      <c r="Y58" s="120">
        <f>IF($B$9="Female",'No Self Assessment feeder'!Y47,IF($B$9="Male",'No Self Assessment feeder'!BE47,IF($B$9="All",'No Self Assessment feeder'!CK47)))</f>
        <v>14</v>
      </c>
      <c r="Z58" s="120">
        <f>IF($B$9="Female",'No Self Assessment feeder'!Z47,IF($B$9="Male",'No Self Assessment feeder'!BF47,IF($B$9="All",'No Self Assessment feeder'!CL47)))</f>
        <v>8.9</v>
      </c>
      <c r="AA58" s="120">
        <f>IF($B$9="Female",'No Self Assessment feeder'!AA47,IF($B$9="Male",'No Self Assessment feeder'!BG47,IF($B$9="All",'No Self Assessment feeder'!CM47)))</f>
        <v>64.5</v>
      </c>
      <c r="AB58" s="120">
        <f>IF($B$9="Female",'No Self Assessment feeder'!AB47,IF($B$9="Male",'No Self Assessment feeder'!BH47,IF($B$9="All",'No Self Assessment feeder'!CN47)))</f>
        <v>73.400000000000006</v>
      </c>
      <c r="AC58" s="127">
        <f>IF($B$9="Female",'No Self Assessment feeder'!AC47,IF($B$9="Male",'No Self Assessment feeder'!BI47,IF($B$9="All",'No Self Assessment feeder'!CO47)))</f>
        <v>77.099999999999994</v>
      </c>
      <c r="CM58" s="29"/>
    </row>
    <row r="59" spans="1:91" ht="14.25" customHeight="1" x14ac:dyDescent="0.2">
      <c r="A59" s="159" t="s">
        <v>288</v>
      </c>
      <c r="B59" s="65" t="s">
        <v>112</v>
      </c>
      <c r="C59" s="66">
        <v>10007825</v>
      </c>
      <c r="D59" s="66" t="s">
        <v>491</v>
      </c>
      <c r="E59" s="162" t="s">
        <v>113</v>
      </c>
      <c r="F59" s="142" t="str">
        <f>IF($B$9="Female",'No Self Assessment feeder'!F48,IF($B$9="Male",'No Self Assessment feeder'!AL48,IF($B$9="All",'No Self Assessment feeder'!BR48)))</f>
        <v>.</v>
      </c>
      <c r="G59" s="120" t="str">
        <f>IF($B$9="Female",'No Self Assessment feeder'!G48,IF($B$9="Male",'No Self Assessment feeder'!AM48,IF($B$9="All",'No Self Assessment feeder'!BS48)))</f>
        <v>.</v>
      </c>
      <c r="H59" s="79" t="str">
        <f>IF($B$9="Female",'No Self Assessment feeder'!H48,IF($B$9="Male",'No Self Assessment feeder'!AN48,IF($B$9="All",'No Self Assessment feeder'!BT48)))</f>
        <v>.</v>
      </c>
      <c r="I59" s="120" t="str">
        <f>IF($B$9="Female",'No Self Assessment feeder'!I48,IF($B$9="Male",'No Self Assessment feeder'!AO48,IF($B$9="All",'No Self Assessment feeder'!BU48)))</f>
        <v>.</v>
      </c>
      <c r="J59" s="120" t="str">
        <f>IF($B$9="Female",'No Self Assessment feeder'!J48,IF($B$9="Male",'No Self Assessment feeder'!AP48,IF($B$9="All",'No Self Assessment feeder'!BV48)))</f>
        <v>.</v>
      </c>
      <c r="K59" s="120" t="str">
        <f>IF($B$9="Female",'No Self Assessment feeder'!K48,IF($B$9="Male",'No Self Assessment feeder'!AQ48,IF($B$9="All",'No Self Assessment feeder'!BW48)))</f>
        <v>.</v>
      </c>
      <c r="L59" s="120" t="str">
        <f>IF($B$9="Female",'No Self Assessment feeder'!L48,IF($B$9="Male",'No Self Assessment feeder'!AR48,IF($B$9="All",'No Self Assessment feeder'!BX48)))</f>
        <v>.</v>
      </c>
      <c r="M59" s="127" t="str">
        <f>IF($B$9="Female",'No Self Assessment feeder'!M48,IF($B$9="Male",'No Self Assessment feeder'!AS48,IF($B$9="All",'No Self Assessment feeder'!BY48)))</f>
        <v>.</v>
      </c>
      <c r="N59" s="81" t="str">
        <f>IF($B$9="Female",'No Self Assessment feeder'!N48,IF($B$9="Male",'No Self Assessment feeder'!AT48,IF($B$9="All",'No Self Assessment feeder'!BZ48)))</f>
        <v>.</v>
      </c>
      <c r="O59" s="120" t="str">
        <f>IF($B$9="Female",'No Self Assessment feeder'!O48,IF($B$9="Male",'No Self Assessment feeder'!AU48,IF($B$9="All",'No Self Assessment feeder'!CA48)))</f>
        <v>.</v>
      </c>
      <c r="P59" s="79" t="str">
        <f>IF($B$9="Female",'No Self Assessment feeder'!P48,IF($B$9="Male",'No Self Assessment feeder'!AV48,IF($B$9="All",'No Self Assessment feeder'!CB48)))</f>
        <v>.</v>
      </c>
      <c r="Q59" s="120" t="str">
        <f>IF($B$9="Female",'No Self Assessment feeder'!Q48,IF($B$9="Male",'No Self Assessment feeder'!AW48,IF($B$9="All",'No Self Assessment feeder'!CC48)))</f>
        <v>.</v>
      </c>
      <c r="R59" s="120" t="str">
        <f>IF($B$9="Female",'No Self Assessment feeder'!R48,IF($B$9="Male",'No Self Assessment feeder'!AX48,IF($B$9="All",'No Self Assessment feeder'!CD48)))</f>
        <v>.</v>
      </c>
      <c r="S59" s="120" t="str">
        <f>IF($B$9="Female",'No Self Assessment feeder'!S48,IF($B$9="Male",'No Self Assessment feeder'!AY48,IF($B$9="All",'No Self Assessment feeder'!CE48)))</f>
        <v>.</v>
      </c>
      <c r="T59" s="120" t="str">
        <f>IF($B$9="Female",'No Self Assessment feeder'!T48,IF($B$9="Male",'No Self Assessment feeder'!AZ48,IF($B$9="All",'No Self Assessment feeder'!CF48)))</f>
        <v>.</v>
      </c>
      <c r="U59" s="127" t="str">
        <f>IF($B$9="Female",'No Self Assessment feeder'!U48,IF($B$9="Male",'No Self Assessment feeder'!BA48,IF($B$9="All",'No Self Assessment feeder'!CG48)))</f>
        <v>.</v>
      </c>
      <c r="V59" s="81" t="str">
        <f>IF($B$9="Female",'No Self Assessment feeder'!V48,IF($B$9="Male",'No Self Assessment feeder'!BB48,IF($B$9="All",'No Self Assessment feeder'!CH48)))</f>
        <v>.</v>
      </c>
      <c r="W59" s="120" t="str">
        <f>IF($B$9="Female",'No Self Assessment feeder'!W48,IF($B$9="Male",'No Self Assessment feeder'!BC48,IF($B$9="All",'No Self Assessment feeder'!CI48)))</f>
        <v>.</v>
      </c>
      <c r="X59" s="79" t="str">
        <f>IF($B$9="Female",'No Self Assessment feeder'!X48,IF($B$9="Male",'No Self Assessment feeder'!BD48,IF($B$9="All",'No Self Assessment feeder'!CJ48)))</f>
        <v>.</v>
      </c>
      <c r="Y59" s="120" t="str">
        <f>IF($B$9="Female",'No Self Assessment feeder'!Y48,IF($B$9="Male",'No Self Assessment feeder'!BE48,IF($B$9="All",'No Self Assessment feeder'!CK48)))</f>
        <v>.</v>
      </c>
      <c r="Z59" s="120" t="str">
        <f>IF($B$9="Female",'No Self Assessment feeder'!Z48,IF($B$9="Male",'No Self Assessment feeder'!BF48,IF($B$9="All",'No Self Assessment feeder'!CL48)))</f>
        <v>.</v>
      </c>
      <c r="AA59" s="120" t="str">
        <f>IF($B$9="Female",'No Self Assessment feeder'!AA48,IF($B$9="Male",'No Self Assessment feeder'!BG48,IF($B$9="All",'No Self Assessment feeder'!CM48)))</f>
        <v>.</v>
      </c>
      <c r="AB59" s="120" t="str">
        <f>IF($B$9="Female",'No Self Assessment feeder'!AB48,IF($B$9="Male",'No Self Assessment feeder'!BH48,IF($B$9="All",'No Self Assessment feeder'!CN48)))</f>
        <v>.</v>
      </c>
      <c r="AC59" s="127" t="str">
        <f>IF($B$9="Female",'No Self Assessment feeder'!AC48,IF($B$9="Male",'No Self Assessment feeder'!BI48,IF($B$9="All",'No Self Assessment feeder'!CO48)))</f>
        <v>.</v>
      </c>
      <c r="CM59" s="29"/>
    </row>
    <row r="60" spans="1:91" ht="14.25" customHeight="1" x14ac:dyDescent="0.2">
      <c r="A60" s="159" t="s">
        <v>288</v>
      </c>
      <c r="B60" s="65" t="s">
        <v>114</v>
      </c>
      <c r="C60" s="65">
        <v>10040812</v>
      </c>
      <c r="D60" s="66" t="s">
        <v>489</v>
      </c>
      <c r="E60" s="162" t="s">
        <v>115</v>
      </c>
      <c r="F60" s="142">
        <f>IF($B$9="Female",'No Self Assessment feeder'!F49,IF($B$9="Male",'No Self Assessment feeder'!AL49,IF($B$9="All",'No Self Assessment feeder'!BR49)))</f>
        <v>250</v>
      </c>
      <c r="G60" s="120">
        <f>IF($B$9="Female",'No Self Assessment feeder'!G49,IF($B$9="Male",'No Self Assessment feeder'!AM49,IF($B$9="All",'No Self Assessment feeder'!BS49)))</f>
        <v>4.4000000000000004</v>
      </c>
      <c r="H60" s="79">
        <f>IF($B$9="Female",'No Self Assessment feeder'!H49,IF($B$9="Male",'No Self Assessment feeder'!AN49,IF($B$9="All",'No Self Assessment feeder'!BT49)))</f>
        <v>240</v>
      </c>
      <c r="I60" s="120">
        <f>IF($B$9="Female",'No Self Assessment feeder'!I49,IF($B$9="Male",'No Self Assessment feeder'!AO49,IF($B$9="All",'No Self Assessment feeder'!BU49)))</f>
        <v>20.3</v>
      </c>
      <c r="J60" s="120">
        <f>IF($B$9="Female",'No Self Assessment feeder'!J49,IF($B$9="Male",'No Self Assessment feeder'!AP49,IF($B$9="All",'No Self Assessment feeder'!BV49)))</f>
        <v>12.4</v>
      </c>
      <c r="K60" s="120">
        <f>IF($B$9="Female",'No Self Assessment feeder'!K49,IF($B$9="Male",'No Self Assessment feeder'!AQ49,IF($B$9="All",'No Self Assessment feeder'!BW49)))</f>
        <v>60.2</v>
      </c>
      <c r="L60" s="120">
        <f>IF($B$9="Female",'No Self Assessment feeder'!L49,IF($B$9="Male",'No Self Assessment feeder'!AR49,IF($B$9="All",'No Self Assessment feeder'!BX49)))</f>
        <v>63.9</v>
      </c>
      <c r="M60" s="127">
        <f>IF($B$9="Female",'No Self Assessment feeder'!M49,IF($B$9="Male",'No Self Assessment feeder'!AS49,IF($B$9="All",'No Self Assessment feeder'!BY49)))</f>
        <v>67.2</v>
      </c>
      <c r="N60" s="81">
        <f>IF($B$9="Female",'No Self Assessment feeder'!N49,IF($B$9="Male",'No Self Assessment feeder'!AT49,IF($B$9="All",'No Self Assessment feeder'!BZ49)))</f>
        <v>250</v>
      </c>
      <c r="O60" s="120">
        <f>IF($B$9="Female",'No Self Assessment feeder'!O49,IF($B$9="Male",'No Self Assessment feeder'!AU49,IF($B$9="All",'No Self Assessment feeder'!CA49)))</f>
        <v>5.2</v>
      </c>
      <c r="P60" s="79">
        <f>IF($B$9="Female",'No Self Assessment feeder'!P49,IF($B$9="Male",'No Self Assessment feeder'!AV49,IF($B$9="All",'No Self Assessment feeder'!CB49)))</f>
        <v>240</v>
      </c>
      <c r="Q60" s="120">
        <f>IF($B$9="Female",'No Self Assessment feeder'!Q49,IF($B$9="Male",'No Self Assessment feeder'!AW49,IF($B$9="All",'No Self Assessment feeder'!CC49)))</f>
        <v>22.2</v>
      </c>
      <c r="R60" s="120">
        <f>IF($B$9="Female",'No Self Assessment feeder'!R49,IF($B$9="Male",'No Self Assessment feeder'!AX49,IF($B$9="All",'No Self Assessment feeder'!CD49)))</f>
        <v>7.5</v>
      </c>
      <c r="S60" s="120">
        <f>IF($B$9="Female",'No Self Assessment feeder'!S49,IF($B$9="Male",'No Self Assessment feeder'!AY49,IF($B$9="All",'No Self Assessment feeder'!CE49)))</f>
        <v>63.6</v>
      </c>
      <c r="T60" s="120">
        <f>IF($B$9="Female",'No Self Assessment feeder'!T49,IF($B$9="Male",'No Self Assessment feeder'!AZ49,IF($B$9="All",'No Self Assessment feeder'!CF49)))</f>
        <v>69</v>
      </c>
      <c r="U60" s="127">
        <f>IF($B$9="Female",'No Self Assessment feeder'!U49,IF($B$9="Male",'No Self Assessment feeder'!BA49,IF($B$9="All",'No Self Assessment feeder'!CG49)))</f>
        <v>70.3</v>
      </c>
      <c r="V60" s="81">
        <f>IF($B$9="Female",'No Self Assessment feeder'!V49,IF($B$9="Male",'No Self Assessment feeder'!BB49,IF($B$9="All",'No Self Assessment feeder'!CH49)))</f>
        <v>250</v>
      </c>
      <c r="W60" s="120">
        <f>IF($B$9="Female",'No Self Assessment feeder'!W49,IF($B$9="Male",'No Self Assessment feeder'!BC49,IF($B$9="All",'No Self Assessment feeder'!CI49)))</f>
        <v>5.2</v>
      </c>
      <c r="X60" s="79">
        <f>IF($B$9="Female",'No Self Assessment feeder'!X49,IF($B$9="Male",'No Self Assessment feeder'!BD49,IF($B$9="All",'No Self Assessment feeder'!CJ49)))</f>
        <v>240</v>
      </c>
      <c r="Y60" s="120">
        <f>IF($B$9="Female",'No Self Assessment feeder'!Y49,IF($B$9="Male",'No Self Assessment feeder'!BE49,IF($B$9="All",'No Self Assessment feeder'!CK49)))</f>
        <v>23.8</v>
      </c>
      <c r="Z60" s="120">
        <f>IF($B$9="Female",'No Self Assessment feeder'!Z49,IF($B$9="Male",'No Self Assessment feeder'!BF49,IF($B$9="All",'No Self Assessment feeder'!CL49)))</f>
        <v>5</v>
      </c>
      <c r="AA60" s="120">
        <f>IF($B$9="Female",'No Self Assessment feeder'!AA49,IF($B$9="Male",'No Self Assessment feeder'!BG49,IF($B$9="All",'No Self Assessment feeder'!CM49)))</f>
        <v>63.2</v>
      </c>
      <c r="AB60" s="120">
        <f>IF($B$9="Female",'No Self Assessment feeder'!AB49,IF($B$9="Male",'No Self Assessment feeder'!BH49,IF($B$9="All",'No Self Assessment feeder'!CN49)))</f>
        <v>69.5</v>
      </c>
      <c r="AC60" s="127">
        <f>IF($B$9="Female",'No Self Assessment feeder'!AC49,IF($B$9="Male",'No Self Assessment feeder'!BI49,IF($B$9="All",'No Self Assessment feeder'!CO49)))</f>
        <v>71.099999999999994</v>
      </c>
      <c r="CM60" s="29"/>
    </row>
    <row r="61" spans="1:91" ht="14.25" customHeight="1" x14ac:dyDescent="0.2">
      <c r="A61" s="159" t="s">
        <v>288</v>
      </c>
      <c r="B61" s="65" t="s">
        <v>116</v>
      </c>
      <c r="C61" s="66">
        <v>10007147</v>
      </c>
      <c r="D61" s="66" t="s">
        <v>488</v>
      </c>
      <c r="E61" s="162" t="s">
        <v>117</v>
      </c>
      <c r="F61" s="142">
        <f>IF($B$9="Female",'No Self Assessment feeder'!F50,IF($B$9="Male",'No Self Assessment feeder'!AL50,IF($B$9="All",'No Self Assessment feeder'!BR50)))</f>
        <v>2620</v>
      </c>
      <c r="G61" s="120">
        <f>IF($B$9="Female",'No Self Assessment feeder'!G50,IF($B$9="Male",'No Self Assessment feeder'!AM50,IF($B$9="All",'No Self Assessment feeder'!BS50)))</f>
        <v>5.8</v>
      </c>
      <c r="H61" s="79">
        <f>IF($B$9="Female",'No Self Assessment feeder'!H50,IF($B$9="Male",'No Self Assessment feeder'!AN50,IF($B$9="All",'No Self Assessment feeder'!BT50)))</f>
        <v>2470</v>
      </c>
      <c r="I61" s="120">
        <f>IF($B$9="Female",'No Self Assessment feeder'!I50,IF($B$9="Male",'No Self Assessment feeder'!AO50,IF($B$9="All",'No Self Assessment feeder'!BU50)))</f>
        <v>10.1</v>
      </c>
      <c r="J61" s="120">
        <f>IF($B$9="Female",'No Self Assessment feeder'!J50,IF($B$9="Male",'No Self Assessment feeder'!AP50,IF($B$9="All",'No Self Assessment feeder'!BV50)))</f>
        <v>10.5</v>
      </c>
      <c r="K61" s="120">
        <f>IF($B$9="Female",'No Self Assessment feeder'!K50,IF($B$9="Male",'No Self Assessment feeder'!AQ50,IF($B$9="All",'No Self Assessment feeder'!BW50)))</f>
        <v>62.8</v>
      </c>
      <c r="L61" s="120">
        <f>IF($B$9="Female",'No Self Assessment feeder'!L50,IF($B$9="Male",'No Self Assessment feeder'!AR50,IF($B$9="All",'No Self Assessment feeder'!BX50)))</f>
        <v>73.400000000000006</v>
      </c>
      <c r="M61" s="127">
        <f>IF($B$9="Female",'No Self Assessment feeder'!M50,IF($B$9="Male",'No Self Assessment feeder'!AS50,IF($B$9="All",'No Self Assessment feeder'!BY50)))</f>
        <v>79.5</v>
      </c>
      <c r="N61" s="81">
        <f>IF($B$9="Female",'No Self Assessment feeder'!N50,IF($B$9="Male",'No Self Assessment feeder'!AT50,IF($B$9="All",'No Self Assessment feeder'!BZ50)))</f>
        <v>2620</v>
      </c>
      <c r="O61" s="120">
        <f>IF($B$9="Female",'No Self Assessment feeder'!O50,IF($B$9="Male",'No Self Assessment feeder'!AU50,IF($B$9="All",'No Self Assessment feeder'!CA50)))</f>
        <v>6</v>
      </c>
      <c r="P61" s="79">
        <f>IF($B$9="Female",'No Self Assessment feeder'!P50,IF($B$9="Male",'No Self Assessment feeder'!AV50,IF($B$9="All",'No Self Assessment feeder'!CB50)))</f>
        <v>2465</v>
      </c>
      <c r="Q61" s="120">
        <f>IF($B$9="Female",'No Self Assessment feeder'!Q50,IF($B$9="Male",'No Self Assessment feeder'!AW50,IF($B$9="All",'No Self Assessment feeder'!CC50)))</f>
        <v>13.4</v>
      </c>
      <c r="R61" s="120">
        <f>IF($B$9="Female",'No Self Assessment feeder'!R50,IF($B$9="Male",'No Self Assessment feeder'!AX50,IF($B$9="All",'No Self Assessment feeder'!CD50)))</f>
        <v>7.6</v>
      </c>
      <c r="S61" s="120">
        <f>IF($B$9="Female",'No Self Assessment feeder'!S50,IF($B$9="Male",'No Self Assessment feeder'!AY50,IF($B$9="All",'No Self Assessment feeder'!CE50)))</f>
        <v>67</v>
      </c>
      <c r="T61" s="120">
        <f>IF($B$9="Female",'No Self Assessment feeder'!T50,IF($B$9="Male",'No Self Assessment feeder'!AZ50,IF($B$9="All",'No Self Assessment feeder'!CF50)))</f>
        <v>76</v>
      </c>
      <c r="U61" s="127">
        <f>IF($B$9="Female",'No Self Assessment feeder'!U50,IF($B$9="Male",'No Self Assessment feeder'!BA50,IF($B$9="All",'No Self Assessment feeder'!CG50)))</f>
        <v>79.099999999999994</v>
      </c>
      <c r="V61" s="81">
        <f>IF($B$9="Female",'No Self Assessment feeder'!V50,IF($B$9="Male",'No Self Assessment feeder'!BB50,IF($B$9="All",'No Self Assessment feeder'!CH50)))</f>
        <v>2620</v>
      </c>
      <c r="W61" s="120">
        <f>IF($B$9="Female",'No Self Assessment feeder'!W50,IF($B$9="Male",'No Self Assessment feeder'!BC50,IF($B$9="All",'No Self Assessment feeder'!CI50)))</f>
        <v>6</v>
      </c>
      <c r="X61" s="79">
        <f>IF($B$9="Female",'No Self Assessment feeder'!X50,IF($B$9="Male",'No Self Assessment feeder'!BD50,IF($B$9="All",'No Self Assessment feeder'!CJ50)))</f>
        <v>2460</v>
      </c>
      <c r="Y61" s="120">
        <f>IF($B$9="Female",'No Self Assessment feeder'!Y50,IF($B$9="Male",'No Self Assessment feeder'!BE50,IF($B$9="All",'No Self Assessment feeder'!CK50)))</f>
        <v>13</v>
      </c>
      <c r="Z61" s="120">
        <f>IF($B$9="Female",'No Self Assessment feeder'!Z50,IF($B$9="Male",'No Self Assessment feeder'!BF50,IF($B$9="All",'No Self Assessment feeder'!CL50)))</f>
        <v>7.7</v>
      </c>
      <c r="AA61" s="120">
        <f>IF($B$9="Female",'No Self Assessment feeder'!AA50,IF($B$9="Male",'No Self Assessment feeder'!BG50,IF($B$9="All",'No Self Assessment feeder'!CM50)))</f>
        <v>69.400000000000006</v>
      </c>
      <c r="AB61" s="120">
        <f>IF($B$9="Female",'No Self Assessment feeder'!AB50,IF($B$9="Male",'No Self Assessment feeder'!BH50,IF($B$9="All",'No Self Assessment feeder'!CN50)))</f>
        <v>76.599999999999994</v>
      </c>
      <c r="AC61" s="127">
        <f>IF($B$9="Female",'No Self Assessment feeder'!AC50,IF($B$9="Male",'No Self Assessment feeder'!BI50,IF($B$9="All",'No Self Assessment feeder'!CO50)))</f>
        <v>79.3</v>
      </c>
      <c r="CM61" s="29"/>
    </row>
    <row r="62" spans="1:91" ht="14.25" customHeight="1" x14ac:dyDescent="0.2">
      <c r="A62" s="159" t="s">
        <v>288</v>
      </c>
      <c r="B62" s="65" t="s">
        <v>118</v>
      </c>
      <c r="C62" s="66">
        <v>10007765</v>
      </c>
      <c r="D62" s="66" t="s">
        <v>491</v>
      </c>
      <c r="E62" s="162" t="s">
        <v>119</v>
      </c>
      <c r="F62" s="142" t="str">
        <f>IF($B$9="Female",'No Self Assessment feeder'!F51,IF($B$9="Male",'No Self Assessment feeder'!AL51,IF($B$9="All",'No Self Assessment feeder'!BR51)))</f>
        <v>.</v>
      </c>
      <c r="G62" s="120" t="str">
        <f>IF($B$9="Female",'No Self Assessment feeder'!G51,IF($B$9="Male",'No Self Assessment feeder'!AM51,IF($B$9="All",'No Self Assessment feeder'!BS51)))</f>
        <v>.</v>
      </c>
      <c r="H62" s="79" t="str">
        <f>IF($B$9="Female",'No Self Assessment feeder'!H51,IF($B$9="Male",'No Self Assessment feeder'!AN51,IF($B$9="All",'No Self Assessment feeder'!BT51)))</f>
        <v>.</v>
      </c>
      <c r="I62" s="120" t="str">
        <f>IF($B$9="Female",'No Self Assessment feeder'!I51,IF($B$9="Male",'No Self Assessment feeder'!AO51,IF($B$9="All",'No Self Assessment feeder'!BU51)))</f>
        <v>.</v>
      </c>
      <c r="J62" s="120" t="str">
        <f>IF($B$9="Female",'No Self Assessment feeder'!J51,IF($B$9="Male",'No Self Assessment feeder'!AP51,IF($B$9="All",'No Self Assessment feeder'!BV51)))</f>
        <v>.</v>
      </c>
      <c r="K62" s="120" t="str">
        <f>IF($B$9="Female",'No Self Assessment feeder'!K51,IF($B$9="Male",'No Self Assessment feeder'!AQ51,IF($B$9="All",'No Self Assessment feeder'!BW51)))</f>
        <v>.</v>
      </c>
      <c r="L62" s="120" t="str">
        <f>IF($B$9="Female",'No Self Assessment feeder'!L51,IF($B$9="Male",'No Self Assessment feeder'!AR51,IF($B$9="All",'No Self Assessment feeder'!BX51)))</f>
        <v>.</v>
      </c>
      <c r="M62" s="127" t="str">
        <f>IF($B$9="Female",'No Self Assessment feeder'!M51,IF($B$9="Male",'No Self Assessment feeder'!AS51,IF($B$9="All",'No Self Assessment feeder'!BY51)))</f>
        <v>.</v>
      </c>
      <c r="N62" s="81" t="str">
        <f>IF($B$9="Female",'No Self Assessment feeder'!N51,IF($B$9="Male",'No Self Assessment feeder'!AT51,IF($B$9="All",'No Self Assessment feeder'!BZ51)))</f>
        <v>.</v>
      </c>
      <c r="O62" s="120" t="str">
        <f>IF($B$9="Female",'No Self Assessment feeder'!O51,IF($B$9="Male",'No Self Assessment feeder'!AU51,IF($B$9="All",'No Self Assessment feeder'!CA51)))</f>
        <v>.</v>
      </c>
      <c r="P62" s="79" t="str">
        <f>IF($B$9="Female",'No Self Assessment feeder'!P51,IF($B$9="Male",'No Self Assessment feeder'!AV51,IF($B$9="All",'No Self Assessment feeder'!CB51)))</f>
        <v>.</v>
      </c>
      <c r="Q62" s="120" t="str">
        <f>IF($B$9="Female",'No Self Assessment feeder'!Q51,IF($B$9="Male",'No Self Assessment feeder'!AW51,IF($B$9="All",'No Self Assessment feeder'!CC51)))</f>
        <v>.</v>
      </c>
      <c r="R62" s="120" t="str">
        <f>IF($B$9="Female",'No Self Assessment feeder'!R51,IF($B$9="Male",'No Self Assessment feeder'!AX51,IF($B$9="All",'No Self Assessment feeder'!CD51)))</f>
        <v>.</v>
      </c>
      <c r="S62" s="120" t="str">
        <f>IF($B$9="Female",'No Self Assessment feeder'!S51,IF($B$9="Male",'No Self Assessment feeder'!AY51,IF($B$9="All",'No Self Assessment feeder'!CE51)))</f>
        <v>.</v>
      </c>
      <c r="T62" s="120" t="str">
        <f>IF($B$9="Female",'No Self Assessment feeder'!T51,IF($B$9="Male",'No Self Assessment feeder'!AZ51,IF($B$9="All",'No Self Assessment feeder'!CF51)))</f>
        <v>.</v>
      </c>
      <c r="U62" s="127" t="str">
        <f>IF($B$9="Female",'No Self Assessment feeder'!U51,IF($B$9="Male",'No Self Assessment feeder'!BA51,IF($B$9="All",'No Self Assessment feeder'!CG51)))</f>
        <v>.</v>
      </c>
      <c r="V62" s="81" t="str">
        <f>IF($B$9="Female",'No Self Assessment feeder'!V51,IF($B$9="Male",'No Self Assessment feeder'!BB51,IF($B$9="All",'No Self Assessment feeder'!CH51)))</f>
        <v>.</v>
      </c>
      <c r="W62" s="120" t="str">
        <f>IF($B$9="Female",'No Self Assessment feeder'!W51,IF($B$9="Male",'No Self Assessment feeder'!BC51,IF($B$9="All",'No Self Assessment feeder'!CI51)))</f>
        <v>.</v>
      </c>
      <c r="X62" s="79" t="str">
        <f>IF($B$9="Female",'No Self Assessment feeder'!X51,IF($B$9="Male",'No Self Assessment feeder'!BD51,IF($B$9="All",'No Self Assessment feeder'!CJ51)))</f>
        <v>.</v>
      </c>
      <c r="Y62" s="120" t="str">
        <f>IF($B$9="Female",'No Self Assessment feeder'!Y51,IF($B$9="Male",'No Self Assessment feeder'!BE51,IF($B$9="All",'No Self Assessment feeder'!CK51)))</f>
        <v>.</v>
      </c>
      <c r="Z62" s="120" t="str">
        <f>IF($B$9="Female",'No Self Assessment feeder'!Z51,IF($B$9="Male",'No Self Assessment feeder'!BF51,IF($B$9="All",'No Self Assessment feeder'!CL51)))</f>
        <v>.</v>
      </c>
      <c r="AA62" s="120" t="str">
        <f>IF($B$9="Female",'No Self Assessment feeder'!AA51,IF($B$9="Male",'No Self Assessment feeder'!BG51,IF($B$9="All",'No Self Assessment feeder'!CM51)))</f>
        <v>.</v>
      </c>
      <c r="AB62" s="120" t="str">
        <f>IF($B$9="Female",'No Self Assessment feeder'!AB51,IF($B$9="Male",'No Self Assessment feeder'!BH51,IF($B$9="All",'No Self Assessment feeder'!CN51)))</f>
        <v>.</v>
      </c>
      <c r="AC62" s="127" t="str">
        <f>IF($B$9="Female",'No Self Assessment feeder'!AC51,IF($B$9="Male",'No Self Assessment feeder'!BI51,IF($B$9="All",'No Self Assessment feeder'!CO51)))</f>
        <v>.</v>
      </c>
      <c r="CM62" s="29"/>
    </row>
    <row r="63" spans="1:91" ht="14.25" customHeight="1" x14ac:dyDescent="0.2">
      <c r="A63" s="159" t="s">
        <v>288</v>
      </c>
      <c r="B63" s="65" t="s">
        <v>120</v>
      </c>
      <c r="C63" s="66">
        <v>10007148</v>
      </c>
      <c r="D63" s="66" t="s">
        <v>494</v>
      </c>
      <c r="E63" s="162" t="s">
        <v>121</v>
      </c>
      <c r="F63" s="142">
        <f>IF($B$9="Female",'No Self Assessment feeder'!F52,IF($B$9="Male",'No Self Assessment feeder'!AL52,IF($B$9="All",'No Self Assessment feeder'!BR52)))</f>
        <v>2365</v>
      </c>
      <c r="G63" s="120">
        <f>IF($B$9="Female",'No Self Assessment feeder'!G52,IF($B$9="Male",'No Self Assessment feeder'!AM52,IF($B$9="All",'No Self Assessment feeder'!BS52)))</f>
        <v>3.6</v>
      </c>
      <c r="H63" s="79">
        <f>IF($B$9="Female",'No Self Assessment feeder'!H52,IF($B$9="Male",'No Self Assessment feeder'!AN52,IF($B$9="All",'No Self Assessment feeder'!BT52)))</f>
        <v>2280</v>
      </c>
      <c r="I63" s="120">
        <f>IF($B$9="Female",'No Self Assessment feeder'!I52,IF($B$9="Male",'No Self Assessment feeder'!AO52,IF($B$9="All",'No Self Assessment feeder'!BU52)))</f>
        <v>6.8</v>
      </c>
      <c r="J63" s="120">
        <f>IF($B$9="Female",'No Self Assessment feeder'!J52,IF($B$9="Male",'No Self Assessment feeder'!AP52,IF($B$9="All",'No Self Assessment feeder'!BV52)))</f>
        <v>9.5</v>
      </c>
      <c r="K63" s="120">
        <f>IF($B$9="Female",'No Self Assessment feeder'!K52,IF($B$9="Male",'No Self Assessment feeder'!AQ52,IF($B$9="All",'No Self Assessment feeder'!BW52)))</f>
        <v>60.8</v>
      </c>
      <c r="L63" s="120">
        <f>IF($B$9="Female",'No Self Assessment feeder'!L52,IF($B$9="Male",'No Self Assessment feeder'!AR52,IF($B$9="All",'No Self Assessment feeder'!BX52)))</f>
        <v>75.599999999999994</v>
      </c>
      <c r="M63" s="127">
        <f>IF($B$9="Female",'No Self Assessment feeder'!M52,IF($B$9="Male",'No Self Assessment feeder'!AS52,IF($B$9="All",'No Self Assessment feeder'!BY52)))</f>
        <v>83.6</v>
      </c>
      <c r="N63" s="81">
        <f>IF($B$9="Female",'No Self Assessment feeder'!N52,IF($B$9="Male",'No Self Assessment feeder'!AT52,IF($B$9="All",'No Self Assessment feeder'!BZ52)))</f>
        <v>2365</v>
      </c>
      <c r="O63" s="120">
        <f>IF($B$9="Female",'No Self Assessment feeder'!O52,IF($B$9="Male",'No Self Assessment feeder'!AU52,IF($B$9="All",'No Self Assessment feeder'!CA52)))</f>
        <v>4</v>
      </c>
      <c r="P63" s="79">
        <f>IF($B$9="Female",'No Self Assessment feeder'!P52,IF($B$9="Male",'No Self Assessment feeder'!AV52,IF($B$9="All",'No Self Assessment feeder'!CB52)))</f>
        <v>2270</v>
      </c>
      <c r="Q63" s="120">
        <f>IF($B$9="Female",'No Self Assessment feeder'!Q52,IF($B$9="Male",'No Self Assessment feeder'!AW52,IF($B$9="All",'No Self Assessment feeder'!CC52)))</f>
        <v>9.1999999999999993</v>
      </c>
      <c r="R63" s="120">
        <f>IF($B$9="Female",'No Self Assessment feeder'!R52,IF($B$9="Male",'No Self Assessment feeder'!AX52,IF($B$9="All",'No Self Assessment feeder'!CD52)))</f>
        <v>7.8</v>
      </c>
      <c r="S63" s="120">
        <f>IF($B$9="Female",'No Self Assessment feeder'!S52,IF($B$9="Male",'No Self Assessment feeder'!AY52,IF($B$9="All",'No Self Assessment feeder'!CE52)))</f>
        <v>66.5</v>
      </c>
      <c r="T63" s="120">
        <f>IF($B$9="Female",'No Self Assessment feeder'!T52,IF($B$9="Male",'No Self Assessment feeder'!AZ52,IF($B$9="All",'No Self Assessment feeder'!CF52)))</f>
        <v>79.099999999999994</v>
      </c>
      <c r="U63" s="127">
        <f>IF($B$9="Female",'No Self Assessment feeder'!U52,IF($B$9="Male",'No Self Assessment feeder'!BA52,IF($B$9="All",'No Self Assessment feeder'!CG52)))</f>
        <v>83</v>
      </c>
      <c r="V63" s="81">
        <f>IF($B$9="Female",'No Self Assessment feeder'!V52,IF($B$9="Male",'No Self Assessment feeder'!BB52,IF($B$9="All",'No Self Assessment feeder'!CH52)))</f>
        <v>2365</v>
      </c>
      <c r="W63" s="120">
        <f>IF($B$9="Female",'No Self Assessment feeder'!W52,IF($B$9="Male",'No Self Assessment feeder'!BC52,IF($B$9="All",'No Self Assessment feeder'!CI52)))</f>
        <v>4.2</v>
      </c>
      <c r="X63" s="79">
        <f>IF($B$9="Female",'No Self Assessment feeder'!X52,IF($B$9="Male",'No Self Assessment feeder'!BD52,IF($B$9="All",'No Self Assessment feeder'!CJ52)))</f>
        <v>2265</v>
      </c>
      <c r="Y63" s="120">
        <f>IF($B$9="Female",'No Self Assessment feeder'!Y52,IF($B$9="Male",'No Self Assessment feeder'!BE52,IF($B$9="All",'No Self Assessment feeder'!CK52)))</f>
        <v>10.8</v>
      </c>
      <c r="Z63" s="120">
        <f>IF($B$9="Female",'No Self Assessment feeder'!Z52,IF($B$9="Male",'No Self Assessment feeder'!BF52,IF($B$9="All",'No Self Assessment feeder'!CL52)))</f>
        <v>6.3</v>
      </c>
      <c r="AA63" s="120">
        <f>IF($B$9="Female",'No Self Assessment feeder'!AA52,IF($B$9="Male",'No Self Assessment feeder'!BG52,IF($B$9="All",'No Self Assessment feeder'!CM52)))</f>
        <v>69.400000000000006</v>
      </c>
      <c r="AB63" s="120">
        <f>IF($B$9="Female",'No Self Assessment feeder'!AB52,IF($B$9="Male",'No Self Assessment feeder'!BH52,IF($B$9="All",'No Self Assessment feeder'!CN52)))</f>
        <v>80.3</v>
      </c>
      <c r="AC63" s="127">
        <f>IF($B$9="Female",'No Self Assessment feeder'!AC52,IF($B$9="Male",'No Self Assessment feeder'!BI52,IF($B$9="All",'No Self Assessment feeder'!CO52)))</f>
        <v>82.9</v>
      </c>
      <c r="CM63" s="29"/>
    </row>
    <row r="64" spans="1:91" ht="14.25" customHeight="1" x14ac:dyDescent="0.2">
      <c r="A64" s="159" t="s">
        <v>288</v>
      </c>
      <c r="B64" s="65" t="s">
        <v>122</v>
      </c>
      <c r="C64" s="66">
        <v>10007149</v>
      </c>
      <c r="D64" s="66" t="s">
        <v>494</v>
      </c>
      <c r="E64" s="162" t="s">
        <v>123</v>
      </c>
      <c r="F64" s="142">
        <f>IF($B$9="Female",'No Self Assessment feeder'!F53,IF($B$9="Male",'No Self Assessment feeder'!AL53,IF($B$9="All",'No Self Assessment feeder'!BR53)))</f>
        <v>2240</v>
      </c>
      <c r="G64" s="120">
        <f>IF($B$9="Female",'No Self Assessment feeder'!G53,IF($B$9="Male",'No Self Assessment feeder'!AM53,IF($B$9="All",'No Self Assessment feeder'!BS53)))</f>
        <v>3.5</v>
      </c>
      <c r="H64" s="79">
        <f>IF($B$9="Female",'No Self Assessment feeder'!H53,IF($B$9="Male",'No Self Assessment feeder'!AN53,IF($B$9="All",'No Self Assessment feeder'!BT53)))</f>
        <v>2160</v>
      </c>
      <c r="I64" s="120">
        <f>IF($B$9="Female",'No Self Assessment feeder'!I53,IF($B$9="Male",'No Self Assessment feeder'!AO53,IF($B$9="All",'No Self Assessment feeder'!BU53)))</f>
        <v>7.5</v>
      </c>
      <c r="J64" s="120">
        <f>IF($B$9="Female",'No Self Assessment feeder'!J53,IF($B$9="Male",'No Self Assessment feeder'!AP53,IF($B$9="All",'No Self Assessment feeder'!BV53)))</f>
        <v>10.199999999999999</v>
      </c>
      <c r="K64" s="120">
        <f>IF($B$9="Female",'No Self Assessment feeder'!K53,IF($B$9="Male",'No Self Assessment feeder'!AQ53,IF($B$9="All",'No Self Assessment feeder'!BW53)))</f>
        <v>53.1</v>
      </c>
      <c r="L64" s="120">
        <f>IF($B$9="Female",'No Self Assessment feeder'!L53,IF($B$9="Male",'No Self Assessment feeder'!AR53,IF($B$9="All",'No Self Assessment feeder'!BX53)))</f>
        <v>71</v>
      </c>
      <c r="M64" s="127">
        <f>IF($B$9="Female",'No Self Assessment feeder'!M53,IF($B$9="Male",'No Self Assessment feeder'!AS53,IF($B$9="All",'No Self Assessment feeder'!BY53)))</f>
        <v>82.3</v>
      </c>
      <c r="N64" s="81">
        <f>IF($B$9="Female",'No Self Assessment feeder'!N53,IF($B$9="Male",'No Self Assessment feeder'!AT53,IF($B$9="All",'No Self Assessment feeder'!BZ53)))</f>
        <v>2240</v>
      </c>
      <c r="O64" s="120">
        <f>IF($B$9="Female",'No Self Assessment feeder'!O53,IF($B$9="Male",'No Self Assessment feeder'!AU53,IF($B$9="All",'No Self Assessment feeder'!CA53)))</f>
        <v>3.8</v>
      </c>
      <c r="P64" s="79">
        <f>IF($B$9="Female",'No Self Assessment feeder'!P53,IF($B$9="Male",'No Self Assessment feeder'!AV53,IF($B$9="All",'No Self Assessment feeder'!CB53)))</f>
        <v>2155</v>
      </c>
      <c r="Q64" s="120">
        <f>IF($B$9="Female",'No Self Assessment feeder'!Q53,IF($B$9="Male",'No Self Assessment feeder'!AW53,IF($B$9="All",'No Self Assessment feeder'!CC53)))</f>
        <v>10.6</v>
      </c>
      <c r="R64" s="120">
        <f>IF($B$9="Female",'No Self Assessment feeder'!R53,IF($B$9="Male",'No Self Assessment feeder'!AX53,IF($B$9="All",'No Self Assessment feeder'!CD53)))</f>
        <v>7.4</v>
      </c>
      <c r="S64" s="120">
        <f>IF($B$9="Female",'No Self Assessment feeder'!S53,IF($B$9="Male",'No Self Assessment feeder'!AY53,IF($B$9="All",'No Self Assessment feeder'!CE53)))</f>
        <v>62</v>
      </c>
      <c r="T64" s="120">
        <f>IF($B$9="Female",'No Self Assessment feeder'!T53,IF($B$9="Male",'No Self Assessment feeder'!AZ53,IF($B$9="All",'No Self Assessment feeder'!CF53)))</f>
        <v>74.900000000000006</v>
      </c>
      <c r="U64" s="127">
        <f>IF($B$9="Female",'No Self Assessment feeder'!U53,IF($B$9="Male",'No Self Assessment feeder'!BA53,IF($B$9="All",'No Self Assessment feeder'!CG53)))</f>
        <v>82</v>
      </c>
      <c r="V64" s="81">
        <f>IF($B$9="Female",'No Self Assessment feeder'!V53,IF($B$9="Male",'No Self Assessment feeder'!BB53,IF($B$9="All",'No Self Assessment feeder'!CH53)))</f>
        <v>2240</v>
      </c>
      <c r="W64" s="120">
        <f>IF($B$9="Female",'No Self Assessment feeder'!W53,IF($B$9="Male",'No Self Assessment feeder'!BC53,IF($B$9="All",'No Self Assessment feeder'!CI53)))</f>
        <v>4.3</v>
      </c>
      <c r="X64" s="79">
        <f>IF($B$9="Female",'No Self Assessment feeder'!X53,IF($B$9="Male",'No Self Assessment feeder'!BD53,IF($B$9="All",'No Self Assessment feeder'!CJ53)))</f>
        <v>2140</v>
      </c>
      <c r="Y64" s="120">
        <f>IF($B$9="Female",'No Self Assessment feeder'!Y53,IF($B$9="Male",'No Self Assessment feeder'!BE53,IF($B$9="All",'No Self Assessment feeder'!CK53)))</f>
        <v>10.7</v>
      </c>
      <c r="Z64" s="120">
        <f>IF($B$9="Female",'No Self Assessment feeder'!Z53,IF($B$9="Male",'No Self Assessment feeder'!BF53,IF($B$9="All",'No Self Assessment feeder'!CL53)))</f>
        <v>6.8</v>
      </c>
      <c r="AA64" s="120">
        <f>IF($B$9="Female",'No Self Assessment feeder'!AA53,IF($B$9="Male",'No Self Assessment feeder'!BG53,IF($B$9="All",'No Self Assessment feeder'!CM53)))</f>
        <v>66.900000000000006</v>
      </c>
      <c r="AB64" s="120">
        <f>IF($B$9="Female",'No Self Assessment feeder'!AB53,IF($B$9="Male",'No Self Assessment feeder'!BH53,IF($B$9="All",'No Self Assessment feeder'!CN53)))</f>
        <v>78.900000000000006</v>
      </c>
      <c r="AC64" s="127">
        <f>IF($B$9="Female",'No Self Assessment feeder'!AC53,IF($B$9="Male",'No Self Assessment feeder'!BI53,IF($B$9="All",'No Self Assessment feeder'!CO53)))</f>
        <v>82.5</v>
      </c>
      <c r="CM64" s="29"/>
    </row>
    <row r="65" spans="1:91" ht="14.25" customHeight="1" x14ac:dyDescent="0.2">
      <c r="A65" s="159" t="s">
        <v>288</v>
      </c>
      <c r="B65" s="65" t="s">
        <v>124</v>
      </c>
      <c r="C65" s="66">
        <v>10003270</v>
      </c>
      <c r="D65" s="66" t="s">
        <v>491</v>
      </c>
      <c r="E65" s="162" t="s">
        <v>125</v>
      </c>
      <c r="F65" s="142">
        <f>IF($B$9="Female",'No Self Assessment feeder'!F54,IF($B$9="Male",'No Self Assessment feeder'!AL54,IF($B$9="All",'No Self Assessment feeder'!BR54)))</f>
        <v>1210</v>
      </c>
      <c r="G65" s="120">
        <f>IF($B$9="Female",'No Self Assessment feeder'!G54,IF($B$9="Male",'No Self Assessment feeder'!AM54,IF($B$9="All",'No Self Assessment feeder'!BS54)))</f>
        <v>4.5999999999999996</v>
      </c>
      <c r="H65" s="79">
        <f>IF($B$9="Female",'No Self Assessment feeder'!H54,IF($B$9="Male",'No Self Assessment feeder'!AN54,IF($B$9="All",'No Self Assessment feeder'!BT54)))</f>
        <v>1155</v>
      </c>
      <c r="I65" s="120">
        <f>IF($B$9="Female",'No Self Assessment feeder'!I54,IF($B$9="Male",'No Self Assessment feeder'!AO54,IF($B$9="All",'No Self Assessment feeder'!BU54)))</f>
        <v>11.5</v>
      </c>
      <c r="J65" s="120">
        <f>IF($B$9="Female",'No Self Assessment feeder'!J54,IF($B$9="Male",'No Self Assessment feeder'!AP54,IF($B$9="All",'No Self Assessment feeder'!BV54)))</f>
        <v>7.3</v>
      </c>
      <c r="K65" s="120">
        <f>IF($B$9="Female",'No Self Assessment feeder'!K54,IF($B$9="Male",'No Self Assessment feeder'!AQ54,IF($B$9="All",'No Self Assessment feeder'!BW54)))</f>
        <v>52</v>
      </c>
      <c r="L65" s="120">
        <f>IF($B$9="Female",'No Self Assessment feeder'!L54,IF($B$9="Male",'No Self Assessment feeder'!AR54,IF($B$9="All",'No Self Assessment feeder'!BX54)))</f>
        <v>64.400000000000006</v>
      </c>
      <c r="M65" s="127">
        <f>IF($B$9="Female",'No Self Assessment feeder'!M54,IF($B$9="Male",'No Self Assessment feeder'!AS54,IF($B$9="All",'No Self Assessment feeder'!BY54)))</f>
        <v>81.2</v>
      </c>
      <c r="N65" s="81">
        <f>IF($B$9="Female",'No Self Assessment feeder'!N54,IF($B$9="Male",'No Self Assessment feeder'!AT54,IF($B$9="All",'No Self Assessment feeder'!BZ54)))</f>
        <v>1210</v>
      </c>
      <c r="O65" s="120">
        <f>IF($B$9="Female",'No Self Assessment feeder'!O54,IF($B$9="Male",'No Self Assessment feeder'!AU54,IF($B$9="All",'No Self Assessment feeder'!CA54)))</f>
        <v>5</v>
      </c>
      <c r="P65" s="79">
        <f>IF($B$9="Female",'No Self Assessment feeder'!P54,IF($B$9="Male",'No Self Assessment feeder'!AV54,IF($B$9="All",'No Self Assessment feeder'!CB54)))</f>
        <v>1150</v>
      </c>
      <c r="Q65" s="120">
        <f>IF($B$9="Female",'No Self Assessment feeder'!Q54,IF($B$9="Male",'No Self Assessment feeder'!AW54,IF($B$9="All",'No Self Assessment feeder'!CC54)))</f>
        <v>13.9</v>
      </c>
      <c r="R65" s="120">
        <f>IF($B$9="Female",'No Self Assessment feeder'!R54,IF($B$9="Male",'No Self Assessment feeder'!AX54,IF($B$9="All",'No Self Assessment feeder'!CD54)))</f>
        <v>6.1</v>
      </c>
      <c r="S65" s="120">
        <f>IF($B$9="Female",'No Self Assessment feeder'!S54,IF($B$9="Male",'No Self Assessment feeder'!AY54,IF($B$9="All",'No Self Assessment feeder'!CE54)))</f>
        <v>54.5</v>
      </c>
      <c r="T65" s="120">
        <f>IF($B$9="Female",'No Self Assessment feeder'!T54,IF($B$9="Male",'No Self Assessment feeder'!AZ54,IF($B$9="All",'No Self Assessment feeder'!CF54)))</f>
        <v>67.7</v>
      </c>
      <c r="U65" s="127">
        <f>IF($B$9="Female",'No Self Assessment feeder'!U54,IF($B$9="Male",'No Self Assessment feeder'!BA54,IF($B$9="All",'No Self Assessment feeder'!CG54)))</f>
        <v>80</v>
      </c>
      <c r="V65" s="81">
        <f>IF($B$9="Female",'No Self Assessment feeder'!V54,IF($B$9="Male",'No Self Assessment feeder'!BB54,IF($B$9="All",'No Self Assessment feeder'!CH54)))</f>
        <v>1210</v>
      </c>
      <c r="W65" s="120">
        <f>IF($B$9="Female",'No Self Assessment feeder'!W54,IF($B$9="Male",'No Self Assessment feeder'!BC54,IF($B$9="All",'No Self Assessment feeder'!CI54)))</f>
        <v>5</v>
      </c>
      <c r="X65" s="79">
        <f>IF($B$9="Female",'No Self Assessment feeder'!X54,IF($B$9="Male",'No Self Assessment feeder'!BD54,IF($B$9="All",'No Self Assessment feeder'!CJ54)))</f>
        <v>1150</v>
      </c>
      <c r="Y65" s="120">
        <f>IF($B$9="Female",'No Self Assessment feeder'!Y54,IF($B$9="Male",'No Self Assessment feeder'!BE54,IF($B$9="All",'No Self Assessment feeder'!CK54)))</f>
        <v>16.100000000000001</v>
      </c>
      <c r="Z65" s="120">
        <f>IF($B$9="Female",'No Self Assessment feeder'!Z54,IF($B$9="Male",'No Self Assessment feeder'!BF54,IF($B$9="All",'No Self Assessment feeder'!CL54)))</f>
        <v>6.4</v>
      </c>
      <c r="AA65" s="120">
        <f>IF($B$9="Female",'No Self Assessment feeder'!AA54,IF($B$9="Male",'No Self Assessment feeder'!BG54,IF($B$9="All",'No Self Assessment feeder'!CM54)))</f>
        <v>58.8</v>
      </c>
      <c r="AB65" s="120">
        <f>IF($B$9="Female",'No Self Assessment feeder'!AB54,IF($B$9="Male",'No Self Assessment feeder'!BH54,IF($B$9="All",'No Self Assessment feeder'!CN54)))</f>
        <v>70.8</v>
      </c>
      <c r="AC65" s="127">
        <f>IF($B$9="Female",'No Self Assessment feeder'!AC54,IF($B$9="Male",'No Self Assessment feeder'!BI54,IF($B$9="All",'No Self Assessment feeder'!CO54)))</f>
        <v>77.5</v>
      </c>
      <c r="CM65" s="29"/>
    </row>
    <row r="66" spans="1:91" ht="14.25" customHeight="1" x14ac:dyDescent="0.2">
      <c r="A66" s="159" t="s">
        <v>288</v>
      </c>
      <c r="B66" s="65" t="s">
        <v>126</v>
      </c>
      <c r="C66" s="66">
        <v>10007767</v>
      </c>
      <c r="D66" s="66" t="s">
        <v>489</v>
      </c>
      <c r="E66" s="162" t="s">
        <v>127</v>
      </c>
      <c r="F66" s="142">
        <f>IF($B$9="Female",'No Self Assessment feeder'!F55,IF($B$9="Male",'No Self Assessment feeder'!AL55,IF($B$9="All",'No Self Assessment feeder'!BR55)))</f>
        <v>1135</v>
      </c>
      <c r="G66" s="120">
        <f>IF($B$9="Female",'No Self Assessment feeder'!G55,IF($B$9="Male",'No Self Assessment feeder'!AM55,IF($B$9="All",'No Self Assessment feeder'!BS55)))</f>
        <v>2.2999999999999998</v>
      </c>
      <c r="H66" s="79">
        <f>IF($B$9="Female",'No Self Assessment feeder'!H55,IF($B$9="Male",'No Self Assessment feeder'!AN55,IF($B$9="All",'No Self Assessment feeder'!BT55)))</f>
        <v>1110</v>
      </c>
      <c r="I66" s="120">
        <f>IF($B$9="Female",'No Self Assessment feeder'!I55,IF($B$9="Male",'No Self Assessment feeder'!AO55,IF($B$9="All",'No Self Assessment feeder'!BU55)))</f>
        <v>7.4</v>
      </c>
      <c r="J66" s="120">
        <f>IF($B$9="Female",'No Self Assessment feeder'!J55,IF($B$9="Male",'No Self Assessment feeder'!AP55,IF($B$9="All",'No Self Assessment feeder'!BV55)))</f>
        <v>10.4</v>
      </c>
      <c r="K66" s="120">
        <f>IF($B$9="Female",'No Self Assessment feeder'!K55,IF($B$9="Male",'No Self Assessment feeder'!AQ55,IF($B$9="All",'No Self Assessment feeder'!BW55)))</f>
        <v>52.3</v>
      </c>
      <c r="L66" s="120">
        <f>IF($B$9="Female",'No Self Assessment feeder'!L55,IF($B$9="Male",'No Self Assessment feeder'!AR55,IF($B$9="All",'No Self Assessment feeder'!BX55)))</f>
        <v>70.7</v>
      </c>
      <c r="M66" s="127">
        <f>IF($B$9="Female",'No Self Assessment feeder'!M55,IF($B$9="Male",'No Self Assessment feeder'!AS55,IF($B$9="All",'No Self Assessment feeder'!BY55)))</f>
        <v>82.2</v>
      </c>
      <c r="N66" s="81">
        <f>IF($B$9="Female",'No Self Assessment feeder'!N55,IF($B$9="Male",'No Self Assessment feeder'!AT55,IF($B$9="All",'No Self Assessment feeder'!BZ55)))</f>
        <v>1135</v>
      </c>
      <c r="O66" s="120">
        <f>IF($B$9="Female",'No Self Assessment feeder'!O55,IF($B$9="Male",'No Self Assessment feeder'!AU55,IF($B$9="All",'No Self Assessment feeder'!CA55)))</f>
        <v>2.7</v>
      </c>
      <c r="P66" s="79">
        <f>IF($B$9="Female",'No Self Assessment feeder'!P55,IF($B$9="Male",'No Self Assessment feeder'!AV55,IF($B$9="All",'No Self Assessment feeder'!CB55)))</f>
        <v>1105</v>
      </c>
      <c r="Q66" s="120">
        <f>IF($B$9="Female",'No Self Assessment feeder'!Q55,IF($B$9="Male",'No Self Assessment feeder'!AW55,IF($B$9="All",'No Self Assessment feeder'!CC55)))</f>
        <v>9.6999999999999993</v>
      </c>
      <c r="R66" s="120">
        <f>IF($B$9="Female",'No Self Assessment feeder'!R55,IF($B$9="Male",'No Self Assessment feeder'!AX55,IF($B$9="All",'No Self Assessment feeder'!CD55)))</f>
        <v>6.7</v>
      </c>
      <c r="S66" s="120">
        <f>IF($B$9="Female",'No Self Assessment feeder'!S55,IF($B$9="Male",'No Self Assessment feeder'!AY55,IF($B$9="All",'No Self Assessment feeder'!CE55)))</f>
        <v>60.7</v>
      </c>
      <c r="T66" s="120">
        <f>IF($B$9="Female",'No Self Assessment feeder'!T55,IF($B$9="Male",'No Self Assessment feeder'!AZ55,IF($B$9="All",'No Self Assessment feeder'!CF55)))</f>
        <v>75.7</v>
      </c>
      <c r="U66" s="127">
        <f>IF($B$9="Female",'No Self Assessment feeder'!U55,IF($B$9="Male",'No Self Assessment feeder'!BA55,IF($B$9="All",'No Self Assessment feeder'!CG55)))</f>
        <v>83.6</v>
      </c>
      <c r="V66" s="81">
        <f>IF($B$9="Female",'No Self Assessment feeder'!V55,IF($B$9="Male",'No Self Assessment feeder'!BB55,IF($B$9="All",'No Self Assessment feeder'!CH55)))</f>
        <v>1135</v>
      </c>
      <c r="W66" s="120">
        <f>IF($B$9="Female",'No Self Assessment feeder'!W55,IF($B$9="Male",'No Self Assessment feeder'!BC55,IF($B$9="All",'No Self Assessment feeder'!CI55)))</f>
        <v>2.7</v>
      </c>
      <c r="X66" s="79">
        <f>IF($B$9="Female",'No Self Assessment feeder'!X55,IF($B$9="Male",'No Self Assessment feeder'!BD55,IF($B$9="All",'No Self Assessment feeder'!CJ55)))</f>
        <v>1105</v>
      </c>
      <c r="Y66" s="120">
        <f>IF($B$9="Female",'No Self Assessment feeder'!Y55,IF($B$9="Male",'No Self Assessment feeder'!BE55,IF($B$9="All",'No Self Assessment feeder'!CK55)))</f>
        <v>10.199999999999999</v>
      </c>
      <c r="Z66" s="120">
        <f>IF($B$9="Female",'No Self Assessment feeder'!Z55,IF($B$9="Male",'No Self Assessment feeder'!BF55,IF($B$9="All",'No Self Assessment feeder'!CL55)))</f>
        <v>5.5</v>
      </c>
      <c r="AA66" s="120">
        <f>IF($B$9="Female",'No Self Assessment feeder'!AA55,IF($B$9="Male",'No Self Assessment feeder'!BG55,IF($B$9="All",'No Self Assessment feeder'!CM55)))</f>
        <v>66.3</v>
      </c>
      <c r="AB66" s="120">
        <f>IF($B$9="Female",'No Self Assessment feeder'!AB55,IF($B$9="Male",'No Self Assessment feeder'!BH55,IF($B$9="All",'No Self Assessment feeder'!CN55)))</f>
        <v>79.7</v>
      </c>
      <c r="AC66" s="127">
        <f>IF($B$9="Female",'No Self Assessment feeder'!AC55,IF($B$9="Male",'No Self Assessment feeder'!BI55,IF($B$9="All",'No Self Assessment feeder'!CO55)))</f>
        <v>84.3</v>
      </c>
      <c r="CM66" s="29"/>
    </row>
    <row r="67" spans="1:91" ht="14.25" customHeight="1" x14ac:dyDescent="0.2">
      <c r="A67" s="159" t="s">
        <v>288</v>
      </c>
      <c r="B67" s="65" t="s">
        <v>128</v>
      </c>
      <c r="C67" s="66">
        <v>10007150</v>
      </c>
      <c r="D67" s="66" t="s">
        <v>495</v>
      </c>
      <c r="E67" s="162" t="s">
        <v>129</v>
      </c>
      <c r="F67" s="142">
        <f>IF($B$9="Female",'No Self Assessment feeder'!F56,IF($B$9="Male",'No Self Assessment feeder'!AL56,IF($B$9="All",'No Self Assessment feeder'!BR56)))</f>
        <v>1560</v>
      </c>
      <c r="G67" s="120">
        <f>IF($B$9="Female",'No Self Assessment feeder'!G56,IF($B$9="Male",'No Self Assessment feeder'!AM56,IF($B$9="All",'No Self Assessment feeder'!BS56)))</f>
        <v>3.9</v>
      </c>
      <c r="H67" s="79">
        <f>IF($B$9="Female",'No Self Assessment feeder'!H56,IF($B$9="Male",'No Self Assessment feeder'!AN56,IF($B$9="All",'No Self Assessment feeder'!BT56)))</f>
        <v>1500</v>
      </c>
      <c r="I67" s="120">
        <f>IF($B$9="Female",'No Self Assessment feeder'!I56,IF($B$9="Male",'No Self Assessment feeder'!AO56,IF($B$9="All",'No Self Assessment feeder'!BU56)))</f>
        <v>8.6999999999999993</v>
      </c>
      <c r="J67" s="120">
        <f>IF($B$9="Female",'No Self Assessment feeder'!J56,IF($B$9="Male",'No Self Assessment feeder'!AP56,IF($B$9="All",'No Self Assessment feeder'!BV56)))</f>
        <v>10.7</v>
      </c>
      <c r="K67" s="120">
        <f>IF($B$9="Female",'No Self Assessment feeder'!K56,IF($B$9="Male",'No Self Assessment feeder'!AQ56,IF($B$9="All",'No Self Assessment feeder'!BW56)))</f>
        <v>53.3</v>
      </c>
      <c r="L67" s="120">
        <f>IF($B$9="Female",'No Self Assessment feeder'!L56,IF($B$9="Male",'No Self Assessment feeder'!AR56,IF($B$9="All",'No Self Assessment feeder'!BX56)))</f>
        <v>69.3</v>
      </c>
      <c r="M67" s="127">
        <f>IF($B$9="Female",'No Self Assessment feeder'!M56,IF($B$9="Male",'No Self Assessment feeder'!AS56,IF($B$9="All",'No Self Assessment feeder'!BY56)))</f>
        <v>80.599999999999994</v>
      </c>
      <c r="N67" s="81">
        <f>IF($B$9="Female",'No Self Assessment feeder'!N56,IF($B$9="Male",'No Self Assessment feeder'!AT56,IF($B$9="All",'No Self Assessment feeder'!BZ56)))</f>
        <v>1560</v>
      </c>
      <c r="O67" s="120">
        <f>IF($B$9="Female",'No Self Assessment feeder'!O56,IF($B$9="Male",'No Self Assessment feeder'!AU56,IF($B$9="All",'No Self Assessment feeder'!CA56)))</f>
        <v>4.2</v>
      </c>
      <c r="P67" s="79">
        <f>IF($B$9="Female",'No Self Assessment feeder'!P56,IF($B$9="Male",'No Self Assessment feeder'!AV56,IF($B$9="All",'No Self Assessment feeder'!CB56)))</f>
        <v>1495</v>
      </c>
      <c r="Q67" s="120">
        <f>IF($B$9="Female",'No Self Assessment feeder'!Q56,IF($B$9="Male",'No Self Assessment feeder'!AW56,IF($B$9="All",'No Self Assessment feeder'!CC56)))</f>
        <v>12.7</v>
      </c>
      <c r="R67" s="120">
        <f>IF($B$9="Female",'No Self Assessment feeder'!R56,IF($B$9="Male",'No Self Assessment feeder'!AX56,IF($B$9="All",'No Self Assessment feeder'!CD56)))</f>
        <v>6.9</v>
      </c>
      <c r="S67" s="120">
        <f>IF($B$9="Female",'No Self Assessment feeder'!S56,IF($B$9="Male",'No Self Assessment feeder'!AY56,IF($B$9="All",'No Self Assessment feeder'!CE56)))</f>
        <v>64.099999999999994</v>
      </c>
      <c r="T67" s="120">
        <f>IF($B$9="Female",'No Self Assessment feeder'!T56,IF($B$9="Male",'No Self Assessment feeder'!AZ56,IF($B$9="All",'No Self Assessment feeder'!CF56)))</f>
        <v>74.8</v>
      </c>
      <c r="U67" s="127">
        <f>IF($B$9="Female",'No Self Assessment feeder'!U56,IF($B$9="Male",'No Self Assessment feeder'!BA56,IF($B$9="All",'No Self Assessment feeder'!CG56)))</f>
        <v>80.5</v>
      </c>
      <c r="V67" s="81">
        <f>IF($B$9="Female",'No Self Assessment feeder'!V56,IF($B$9="Male",'No Self Assessment feeder'!BB56,IF($B$9="All",'No Self Assessment feeder'!CH56)))</f>
        <v>1560</v>
      </c>
      <c r="W67" s="120">
        <f>IF($B$9="Female",'No Self Assessment feeder'!W56,IF($B$9="Male",'No Self Assessment feeder'!BC56,IF($B$9="All",'No Self Assessment feeder'!CI56)))</f>
        <v>4.2</v>
      </c>
      <c r="X67" s="79">
        <f>IF($B$9="Female",'No Self Assessment feeder'!X56,IF($B$9="Male",'No Self Assessment feeder'!BD56,IF($B$9="All",'No Self Assessment feeder'!CJ56)))</f>
        <v>1495</v>
      </c>
      <c r="Y67" s="120">
        <f>IF($B$9="Female",'No Self Assessment feeder'!Y56,IF($B$9="Male",'No Self Assessment feeder'!BE56,IF($B$9="All",'No Self Assessment feeder'!CK56)))</f>
        <v>12.5</v>
      </c>
      <c r="Z67" s="120">
        <f>IF($B$9="Female",'No Self Assessment feeder'!Z56,IF($B$9="Male",'No Self Assessment feeder'!BF56,IF($B$9="All",'No Self Assessment feeder'!CL56)))</f>
        <v>7.3</v>
      </c>
      <c r="AA67" s="120">
        <f>IF($B$9="Female",'No Self Assessment feeder'!AA56,IF($B$9="Male",'No Self Assessment feeder'!BG56,IF($B$9="All",'No Self Assessment feeder'!CM56)))</f>
        <v>68.8</v>
      </c>
      <c r="AB67" s="120">
        <f>IF($B$9="Female",'No Self Assessment feeder'!AB56,IF($B$9="Male",'No Self Assessment feeder'!BH56,IF($B$9="All",'No Self Assessment feeder'!CN56)))</f>
        <v>77.599999999999994</v>
      </c>
      <c r="AC67" s="127">
        <f>IF($B$9="Female",'No Self Assessment feeder'!AC56,IF($B$9="Male",'No Self Assessment feeder'!BI56,IF($B$9="All",'No Self Assessment feeder'!CO56)))</f>
        <v>80.2</v>
      </c>
      <c r="CM67" s="29"/>
    </row>
    <row r="68" spans="1:91" ht="14.25" customHeight="1" x14ac:dyDescent="0.2">
      <c r="A68" s="159" t="s">
        <v>288</v>
      </c>
      <c r="B68" s="65" t="s">
        <v>130</v>
      </c>
      <c r="C68" s="66">
        <v>10003645</v>
      </c>
      <c r="D68" s="66" t="s">
        <v>491</v>
      </c>
      <c r="E68" s="162" t="s">
        <v>131</v>
      </c>
      <c r="F68" s="142">
        <f>IF($B$9="Female",'No Self Assessment feeder'!F57,IF($B$9="Male",'No Self Assessment feeder'!AL57,IF($B$9="All",'No Self Assessment feeder'!BR57)))</f>
        <v>2585</v>
      </c>
      <c r="G68" s="120">
        <f>IF($B$9="Female",'No Self Assessment feeder'!G57,IF($B$9="Male",'No Self Assessment feeder'!AM57,IF($B$9="All",'No Self Assessment feeder'!BS57)))</f>
        <v>5.4</v>
      </c>
      <c r="H68" s="79">
        <f>IF($B$9="Female",'No Self Assessment feeder'!H57,IF($B$9="Male",'No Self Assessment feeder'!AN57,IF($B$9="All",'No Self Assessment feeder'!BT57)))</f>
        <v>2445</v>
      </c>
      <c r="I68" s="120">
        <f>IF($B$9="Female",'No Self Assessment feeder'!I57,IF($B$9="Male",'No Self Assessment feeder'!AO57,IF($B$9="All",'No Self Assessment feeder'!BU57)))</f>
        <v>10.199999999999999</v>
      </c>
      <c r="J68" s="120">
        <f>IF($B$9="Female",'No Self Assessment feeder'!J57,IF($B$9="Male",'No Self Assessment feeder'!AP57,IF($B$9="All",'No Self Assessment feeder'!BV57)))</f>
        <v>12.1</v>
      </c>
      <c r="K68" s="120">
        <f>IF($B$9="Female",'No Self Assessment feeder'!K57,IF($B$9="Male",'No Self Assessment feeder'!AQ57,IF($B$9="All",'No Self Assessment feeder'!BW57)))</f>
        <v>42.8</v>
      </c>
      <c r="L68" s="120">
        <f>IF($B$9="Female",'No Self Assessment feeder'!L57,IF($B$9="Male",'No Self Assessment feeder'!AR57,IF($B$9="All",'No Self Assessment feeder'!BX57)))</f>
        <v>58.5</v>
      </c>
      <c r="M68" s="127">
        <f>IF($B$9="Female",'No Self Assessment feeder'!M57,IF($B$9="Male",'No Self Assessment feeder'!AS57,IF($B$9="All",'No Self Assessment feeder'!BY57)))</f>
        <v>77.599999999999994</v>
      </c>
      <c r="N68" s="81">
        <f>IF($B$9="Female",'No Self Assessment feeder'!N57,IF($B$9="Male",'No Self Assessment feeder'!AT57,IF($B$9="All",'No Self Assessment feeder'!BZ57)))</f>
        <v>2585</v>
      </c>
      <c r="O68" s="120">
        <f>IF($B$9="Female",'No Self Assessment feeder'!O57,IF($B$9="Male",'No Self Assessment feeder'!AU57,IF($B$9="All",'No Self Assessment feeder'!CA57)))</f>
        <v>5.8</v>
      </c>
      <c r="P68" s="79">
        <f>IF($B$9="Female",'No Self Assessment feeder'!P57,IF($B$9="Male",'No Self Assessment feeder'!AV57,IF($B$9="All",'No Self Assessment feeder'!CB57)))</f>
        <v>2435</v>
      </c>
      <c r="Q68" s="120">
        <f>IF($B$9="Female",'No Self Assessment feeder'!Q57,IF($B$9="Male",'No Self Assessment feeder'!AW57,IF($B$9="All",'No Self Assessment feeder'!CC57)))</f>
        <v>14.5</v>
      </c>
      <c r="R68" s="120">
        <f>IF($B$9="Female",'No Self Assessment feeder'!R57,IF($B$9="Male",'No Self Assessment feeder'!AX57,IF($B$9="All",'No Self Assessment feeder'!CD57)))</f>
        <v>7.2</v>
      </c>
      <c r="S68" s="120">
        <f>IF($B$9="Female",'No Self Assessment feeder'!S57,IF($B$9="Male",'No Self Assessment feeder'!AY57,IF($B$9="All",'No Self Assessment feeder'!CE57)))</f>
        <v>52</v>
      </c>
      <c r="T68" s="120">
        <f>IF($B$9="Female",'No Self Assessment feeder'!T57,IF($B$9="Male",'No Self Assessment feeder'!AZ57,IF($B$9="All",'No Self Assessment feeder'!CF57)))</f>
        <v>66.7</v>
      </c>
      <c r="U68" s="127">
        <f>IF($B$9="Female",'No Self Assessment feeder'!U57,IF($B$9="Male",'No Self Assessment feeder'!BA57,IF($B$9="All",'No Self Assessment feeder'!CG57)))</f>
        <v>78.2</v>
      </c>
      <c r="V68" s="81">
        <f>IF($B$9="Female",'No Self Assessment feeder'!V57,IF($B$9="Male",'No Self Assessment feeder'!BB57,IF($B$9="All",'No Self Assessment feeder'!CH57)))</f>
        <v>2585</v>
      </c>
      <c r="W68" s="120">
        <f>IF($B$9="Female",'No Self Assessment feeder'!W57,IF($B$9="Male",'No Self Assessment feeder'!BC57,IF($B$9="All",'No Self Assessment feeder'!CI57)))</f>
        <v>6.3</v>
      </c>
      <c r="X68" s="79">
        <f>IF($B$9="Female",'No Self Assessment feeder'!X57,IF($B$9="Male",'No Self Assessment feeder'!BD57,IF($B$9="All",'No Self Assessment feeder'!CJ57)))</f>
        <v>2420</v>
      </c>
      <c r="Y68" s="120">
        <f>IF($B$9="Female",'No Self Assessment feeder'!Y57,IF($B$9="Male",'No Self Assessment feeder'!BE57,IF($B$9="All",'No Self Assessment feeder'!CK57)))</f>
        <v>15.7</v>
      </c>
      <c r="Z68" s="120">
        <f>IF($B$9="Female",'No Self Assessment feeder'!Z57,IF($B$9="Male",'No Self Assessment feeder'!BF57,IF($B$9="All",'No Self Assessment feeder'!CL57)))</f>
        <v>7.6</v>
      </c>
      <c r="AA68" s="120">
        <f>IF($B$9="Female",'No Self Assessment feeder'!AA57,IF($B$9="Male",'No Self Assessment feeder'!BG57,IF($B$9="All",'No Self Assessment feeder'!CM57)))</f>
        <v>57.3</v>
      </c>
      <c r="AB68" s="120">
        <f>IF($B$9="Female",'No Self Assessment feeder'!AB57,IF($B$9="Male",'No Self Assessment feeder'!BH57,IF($B$9="All",'No Self Assessment feeder'!CN57)))</f>
        <v>70.099999999999994</v>
      </c>
      <c r="AC68" s="127">
        <f>IF($B$9="Female",'No Self Assessment feeder'!AC57,IF($B$9="Male",'No Self Assessment feeder'!BI57,IF($B$9="All",'No Self Assessment feeder'!CO57)))</f>
        <v>76.7</v>
      </c>
      <c r="CM68" s="29"/>
    </row>
    <row r="69" spans="1:91" ht="14.25" customHeight="1" x14ac:dyDescent="0.2">
      <c r="A69" s="159" t="s">
        <v>288</v>
      </c>
      <c r="B69" s="65" t="s">
        <v>132</v>
      </c>
      <c r="C69" s="66">
        <v>10003678</v>
      </c>
      <c r="D69" s="66" t="s">
        <v>491</v>
      </c>
      <c r="E69" s="162" t="s">
        <v>133</v>
      </c>
      <c r="F69" s="142">
        <f>IF($B$9="Female",'No Self Assessment feeder'!F58,IF($B$9="Male",'No Self Assessment feeder'!AL58,IF($B$9="All",'No Self Assessment feeder'!BR58)))</f>
        <v>2600</v>
      </c>
      <c r="G69" s="120">
        <f>IF($B$9="Female",'No Self Assessment feeder'!G58,IF($B$9="Male",'No Self Assessment feeder'!AM58,IF($B$9="All",'No Self Assessment feeder'!BS58)))</f>
        <v>5.2</v>
      </c>
      <c r="H69" s="79">
        <f>IF($B$9="Female",'No Self Assessment feeder'!H58,IF($B$9="Male",'No Self Assessment feeder'!AN58,IF($B$9="All",'No Self Assessment feeder'!BT58)))</f>
        <v>2465</v>
      </c>
      <c r="I69" s="120">
        <f>IF($B$9="Female",'No Self Assessment feeder'!I58,IF($B$9="Male",'No Self Assessment feeder'!AO58,IF($B$9="All",'No Self Assessment feeder'!BU58)))</f>
        <v>10.8</v>
      </c>
      <c r="J69" s="120">
        <f>IF($B$9="Female",'No Self Assessment feeder'!J58,IF($B$9="Male",'No Self Assessment feeder'!AP58,IF($B$9="All",'No Self Assessment feeder'!BV58)))</f>
        <v>12.1</v>
      </c>
      <c r="K69" s="120">
        <f>IF($B$9="Female",'No Self Assessment feeder'!K58,IF($B$9="Male",'No Self Assessment feeder'!AQ58,IF($B$9="All",'No Self Assessment feeder'!BW58)))</f>
        <v>55.2</v>
      </c>
      <c r="L69" s="120">
        <f>IF($B$9="Female",'No Self Assessment feeder'!L58,IF($B$9="Male",'No Self Assessment feeder'!AR58,IF($B$9="All",'No Self Assessment feeder'!BX58)))</f>
        <v>68.599999999999994</v>
      </c>
      <c r="M69" s="127">
        <f>IF($B$9="Female",'No Self Assessment feeder'!M58,IF($B$9="Male",'No Self Assessment feeder'!AS58,IF($B$9="All",'No Self Assessment feeder'!BY58)))</f>
        <v>77.099999999999994</v>
      </c>
      <c r="N69" s="81">
        <f>IF($B$9="Female",'No Self Assessment feeder'!N58,IF($B$9="Male",'No Self Assessment feeder'!AT58,IF($B$9="All",'No Self Assessment feeder'!BZ58)))</f>
        <v>2600</v>
      </c>
      <c r="O69" s="120">
        <f>IF($B$9="Female",'No Self Assessment feeder'!O58,IF($B$9="Male",'No Self Assessment feeder'!AU58,IF($B$9="All",'No Self Assessment feeder'!CA58)))</f>
        <v>5.8</v>
      </c>
      <c r="P69" s="79">
        <f>IF($B$9="Female",'No Self Assessment feeder'!P58,IF($B$9="Male",'No Self Assessment feeder'!AV58,IF($B$9="All",'No Self Assessment feeder'!CB58)))</f>
        <v>2445</v>
      </c>
      <c r="Q69" s="120">
        <f>IF($B$9="Female",'No Self Assessment feeder'!Q58,IF($B$9="Male",'No Self Assessment feeder'!AW58,IF($B$9="All",'No Self Assessment feeder'!CC58)))</f>
        <v>15.6</v>
      </c>
      <c r="R69" s="120">
        <f>IF($B$9="Female",'No Self Assessment feeder'!R58,IF($B$9="Male",'No Self Assessment feeder'!AX58,IF($B$9="All",'No Self Assessment feeder'!CD58)))</f>
        <v>9.1999999999999993</v>
      </c>
      <c r="S69" s="120">
        <f>IF($B$9="Female",'No Self Assessment feeder'!S58,IF($B$9="Male",'No Self Assessment feeder'!AY58,IF($B$9="All",'No Self Assessment feeder'!CE58)))</f>
        <v>61.3</v>
      </c>
      <c r="T69" s="120">
        <f>IF($B$9="Female",'No Self Assessment feeder'!T58,IF($B$9="Male",'No Self Assessment feeder'!AZ58,IF($B$9="All",'No Self Assessment feeder'!CF58)))</f>
        <v>70.8</v>
      </c>
      <c r="U69" s="127">
        <f>IF($B$9="Female",'No Self Assessment feeder'!U58,IF($B$9="Male",'No Self Assessment feeder'!BA58,IF($B$9="All",'No Self Assessment feeder'!CG58)))</f>
        <v>75.3</v>
      </c>
      <c r="V69" s="81">
        <f>IF($B$9="Female",'No Self Assessment feeder'!V58,IF($B$9="Male",'No Self Assessment feeder'!BB58,IF($B$9="All",'No Self Assessment feeder'!CH58)))</f>
        <v>2600</v>
      </c>
      <c r="W69" s="120">
        <f>IF($B$9="Female",'No Self Assessment feeder'!W58,IF($B$9="Male",'No Self Assessment feeder'!BC58,IF($B$9="All",'No Self Assessment feeder'!CI58)))</f>
        <v>5.9</v>
      </c>
      <c r="X69" s="79">
        <f>IF($B$9="Female",'No Self Assessment feeder'!X58,IF($B$9="Male",'No Self Assessment feeder'!BD58,IF($B$9="All",'No Self Assessment feeder'!CJ58)))</f>
        <v>2445</v>
      </c>
      <c r="Y69" s="120">
        <f>IF($B$9="Female",'No Self Assessment feeder'!Y58,IF($B$9="Male",'No Self Assessment feeder'!BE58,IF($B$9="All",'No Self Assessment feeder'!CK58)))</f>
        <v>14.3</v>
      </c>
      <c r="Z69" s="120">
        <f>IF($B$9="Female",'No Self Assessment feeder'!Z58,IF($B$9="Male",'No Self Assessment feeder'!BF58,IF($B$9="All",'No Self Assessment feeder'!CL58)))</f>
        <v>8</v>
      </c>
      <c r="AA69" s="120">
        <f>IF($B$9="Female",'No Self Assessment feeder'!AA58,IF($B$9="Male",'No Self Assessment feeder'!BG58,IF($B$9="All",'No Self Assessment feeder'!CM58)))</f>
        <v>67.400000000000006</v>
      </c>
      <c r="AB69" s="120">
        <f>IF($B$9="Female",'No Self Assessment feeder'!AB58,IF($B$9="Male",'No Self Assessment feeder'!BH58,IF($B$9="All",'No Self Assessment feeder'!CN58)))</f>
        <v>74</v>
      </c>
      <c r="AC69" s="127">
        <f>IF($B$9="Female",'No Self Assessment feeder'!AC58,IF($B$9="Male",'No Self Assessment feeder'!BI58,IF($B$9="All",'No Self Assessment feeder'!CO58)))</f>
        <v>77.7</v>
      </c>
      <c r="CM69" s="29"/>
    </row>
    <row r="70" spans="1:91" ht="14.25" customHeight="1" x14ac:dyDescent="0.2">
      <c r="A70" s="159" t="s">
        <v>288</v>
      </c>
      <c r="B70" s="65" t="s">
        <v>134</v>
      </c>
      <c r="C70" s="66">
        <v>10007768</v>
      </c>
      <c r="D70" s="66" t="s">
        <v>493</v>
      </c>
      <c r="E70" s="162" t="s">
        <v>135</v>
      </c>
      <c r="F70" s="142">
        <f>IF($B$9="Female",'No Self Assessment feeder'!F59,IF($B$9="Male",'No Self Assessment feeder'!AL59,IF($B$9="All",'No Self Assessment feeder'!BR59)))</f>
        <v>2060</v>
      </c>
      <c r="G70" s="120">
        <f>IF($B$9="Female",'No Self Assessment feeder'!G59,IF($B$9="Male",'No Self Assessment feeder'!AM59,IF($B$9="All",'No Self Assessment feeder'!BS59)))</f>
        <v>2.2000000000000002</v>
      </c>
      <c r="H70" s="79">
        <f>IF($B$9="Female",'No Self Assessment feeder'!H59,IF($B$9="Male",'No Self Assessment feeder'!AN59,IF($B$9="All",'No Self Assessment feeder'!BT59)))</f>
        <v>2010</v>
      </c>
      <c r="I70" s="120">
        <f>IF($B$9="Female",'No Self Assessment feeder'!I59,IF($B$9="Male",'No Self Assessment feeder'!AO59,IF($B$9="All",'No Self Assessment feeder'!BU59)))</f>
        <v>8</v>
      </c>
      <c r="J70" s="120">
        <f>IF($B$9="Female",'No Self Assessment feeder'!J59,IF($B$9="Male",'No Self Assessment feeder'!AP59,IF($B$9="All",'No Self Assessment feeder'!BV59)))</f>
        <v>9.3000000000000007</v>
      </c>
      <c r="K70" s="120">
        <f>IF($B$9="Female",'No Self Assessment feeder'!K59,IF($B$9="Male",'No Self Assessment feeder'!AQ59,IF($B$9="All",'No Self Assessment feeder'!BW59)))</f>
        <v>51.6</v>
      </c>
      <c r="L70" s="120">
        <f>IF($B$9="Female",'No Self Assessment feeder'!L59,IF($B$9="Male",'No Self Assessment feeder'!AR59,IF($B$9="All",'No Self Assessment feeder'!BX59)))</f>
        <v>70.400000000000006</v>
      </c>
      <c r="M70" s="127">
        <f>IF($B$9="Female",'No Self Assessment feeder'!M59,IF($B$9="Male",'No Self Assessment feeder'!AS59,IF($B$9="All",'No Self Assessment feeder'!BY59)))</f>
        <v>82.7</v>
      </c>
      <c r="N70" s="81">
        <f>IF($B$9="Female",'No Self Assessment feeder'!N59,IF($B$9="Male",'No Self Assessment feeder'!AT59,IF($B$9="All",'No Self Assessment feeder'!BZ59)))</f>
        <v>2060</v>
      </c>
      <c r="O70" s="120">
        <f>IF($B$9="Female",'No Self Assessment feeder'!O59,IF($B$9="Male",'No Self Assessment feeder'!AU59,IF($B$9="All",'No Self Assessment feeder'!CA59)))</f>
        <v>2.8</v>
      </c>
      <c r="P70" s="79">
        <f>IF($B$9="Female",'No Self Assessment feeder'!P59,IF($B$9="Male",'No Self Assessment feeder'!AV59,IF($B$9="All",'No Self Assessment feeder'!CB59)))</f>
        <v>2000</v>
      </c>
      <c r="Q70" s="120">
        <f>IF($B$9="Female",'No Self Assessment feeder'!Q59,IF($B$9="Male",'No Self Assessment feeder'!AW59,IF($B$9="All",'No Self Assessment feeder'!CC59)))</f>
        <v>10.4</v>
      </c>
      <c r="R70" s="120">
        <f>IF($B$9="Female",'No Self Assessment feeder'!R59,IF($B$9="Male",'No Self Assessment feeder'!AX59,IF($B$9="All",'No Self Assessment feeder'!CD59)))</f>
        <v>7.1</v>
      </c>
      <c r="S70" s="120">
        <f>IF($B$9="Female",'No Self Assessment feeder'!S59,IF($B$9="Male",'No Self Assessment feeder'!AY59,IF($B$9="All",'No Self Assessment feeder'!CE59)))</f>
        <v>61.5</v>
      </c>
      <c r="T70" s="120">
        <f>IF($B$9="Female",'No Self Assessment feeder'!T59,IF($B$9="Male",'No Self Assessment feeder'!AZ59,IF($B$9="All",'No Self Assessment feeder'!CF59)))</f>
        <v>75.7</v>
      </c>
      <c r="U70" s="127">
        <f>IF($B$9="Female",'No Self Assessment feeder'!U59,IF($B$9="Male",'No Self Assessment feeder'!BA59,IF($B$9="All",'No Self Assessment feeder'!CG59)))</f>
        <v>82.5</v>
      </c>
      <c r="V70" s="81">
        <f>IF($B$9="Female",'No Self Assessment feeder'!V59,IF($B$9="Male",'No Self Assessment feeder'!BB59,IF($B$9="All",'No Self Assessment feeder'!CH59)))</f>
        <v>2060</v>
      </c>
      <c r="W70" s="120">
        <f>IF($B$9="Female",'No Self Assessment feeder'!W59,IF($B$9="Male",'No Self Assessment feeder'!BC59,IF($B$9="All",'No Self Assessment feeder'!CI59)))</f>
        <v>2.8</v>
      </c>
      <c r="X70" s="79">
        <f>IF($B$9="Female",'No Self Assessment feeder'!X59,IF($B$9="Male",'No Self Assessment feeder'!BD59,IF($B$9="All",'No Self Assessment feeder'!CJ59)))</f>
        <v>2000</v>
      </c>
      <c r="Y70" s="120">
        <f>IF($B$9="Female",'No Self Assessment feeder'!Y59,IF($B$9="Male",'No Self Assessment feeder'!BE59,IF($B$9="All",'No Self Assessment feeder'!CK59)))</f>
        <v>10.9</v>
      </c>
      <c r="Z70" s="120">
        <f>IF($B$9="Female",'No Self Assessment feeder'!Z59,IF($B$9="Male",'No Self Assessment feeder'!BF59,IF($B$9="All",'No Self Assessment feeder'!CL59)))</f>
        <v>6</v>
      </c>
      <c r="AA70" s="120">
        <f>IF($B$9="Female",'No Self Assessment feeder'!AA59,IF($B$9="Male",'No Self Assessment feeder'!BG59,IF($B$9="All",'No Self Assessment feeder'!CM59)))</f>
        <v>68.2</v>
      </c>
      <c r="AB70" s="120">
        <f>IF($B$9="Female",'No Self Assessment feeder'!AB59,IF($B$9="Male",'No Self Assessment feeder'!BH59,IF($B$9="All",'No Self Assessment feeder'!CN59)))</f>
        <v>79.2</v>
      </c>
      <c r="AC70" s="127">
        <f>IF($B$9="Female",'No Self Assessment feeder'!AC59,IF($B$9="Male",'No Self Assessment feeder'!BI59,IF($B$9="All",'No Self Assessment feeder'!CO59)))</f>
        <v>83</v>
      </c>
      <c r="CM70" s="29"/>
    </row>
    <row r="71" spans="1:91" ht="14.25" customHeight="1" x14ac:dyDescent="0.2">
      <c r="A71" s="159" t="s">
        <v>288</v>
      </c>
      <c r="B71" s="65" t="s">
        <v>136</v>
      </c>
      <c r="C71" s="66">
        <v>10003854</v>
      </c>
      <c r="D71" s="66" t="s">
        <v>494</v>
      </c>
      <c r="E71" s="162" t="s">
        <v>137</v>
      </c>
      <c r="F71" s="142" t="str">
        <f>IF($B$9="Female",'No Self Assessment feeder'!F60,IF($B$9="Male",'No Self Assessment feeder'!AL60,IF($B$9="All",'No Self Assessment feeder'!BR60)))</f>
        <v>.</v>
      </c>
      <c r="G71" s="120" t="str">
        <f>IF($B$9="Female",'No Self Assessment feeder'!G60,IF($B$9="Male",'No Self Assessment feeder'!AM60,IF($B$9="All",'No Self Assessment feeder'!BS60)))</f>
        <v>.</v>
      </c>
      <c r="H71" s="79" t="str">
        <f>IF($B$9="Female",'No Self Assessment feeder'!H60,IF($B$9="Male",'No Self Assessment feeder'!AN60,IF($B$9="All",'No Self Assessment feeder'!BT60)))</f>
        <v>.</v>
      </c>
      <c r="I71" s="120" t="str">
        <f>IF($B$9="Female",'No Self Assessment feeder'!I60,IF($B$9="Male",'No Self Assessment feeder'!AO60,IF($B$9="All",'No Self Assessment feeder'!BU60)))</f>
        <v>.</v>
      </c>
      <c r="J71" s="120" t="str">
        <f>IF($B$9="Female",'No Self Assessment feeder'!J60,IF($B$9="Male",'No Self Assessment feeder'!AP60,IF($B$9="All",'No Self Assessment feeder'!BV60)))</f>
        <v>.</v>
      </c>
      <c r="K71" s="120" t="str">
        <f>IF($B$9="Female",'No Self Assessment feeder'!K60,IF($B$9="Male",'No Self Assessment feeder'!AQ60,IF($B$9="All",'No Self Assessment feeder'!BW60)))</f>
        <v>.</v>
      </c>
      <c r="L71" s="120" t="str">
        <f>IF($B$9="Female",'No Self Assessment feeder'!L60,IF($B$9="Male",'No Self Assessment feeder'!AR60,IF($B$9="All",'No Self Assessment feeder'!BX60)))</f>
        <v>.</v>
      </c>
      <c r="M71" s="127" t="str">
        <f>IF($B$9="Female",'No Self Assessment feeder'!M60,IF($B$9="Male",'No Self Assessment feeder'!AS60,IF($B$9="All",'No Self Assessment feeder'!BY60)))</f>
        <v>.</v>
      </c>
      <c r="N71" s="81" t="str">
        <f>IF($B$9="Female",'No Self Assessment feeder'!N60,IF($B$9="Male",'No Self Assessment feeder'!AT60,IF($B$9="All",'No Self Assessment feeder'!BZ60)))</f>
        <v>.</v>
      </c>
      <c r="O71" s="120" t="str">
        <f>IF($B$9="Female",'No Self Assessment feeder'!O60,IF($B$9="Male",'No Self Assessment feeder'!AU60,IF($B$9="All",'No Self Assessment feeder'!CA60)))</f>
        <v>.</v>
      </c>
      <c r="P71" s="79" t="str">
        <f>IF($B$9="Female",'No Self Assessment feeder'!P60,IF($B$9="Male",'No Self Assessment feeder'!AV60,IF($B$9="All",'No Self Assessment feeder'!CB60)))</f>
        <v>.</v>
      </c>
      <c r="Q71" s="120" t="str">
        <f>IF($B$9="Female",'No Self Assessment feeder'!Q60,IF($B$9="Male",'No Self Assessment feeder'!AW60,IF($B$9="All",'No Self Assessment feeder'!CC60)))</f>
        <v>.</v>
      </c>
      <c r="R71" s="120" t="str">
        <f>IF($B$9="Female",'No Self Assessment feeder'!R60,IF($B$9="Male",'No Self Assessment feeder'!AX60,IF($B$9="All",'No Self Assessment feeder'!CD60)))</f>
        <v>.</v>
      </c>
      <c r="S71" s="120" t="str">
        <f>IF($B$9="Female",'No Self Assessment feeder'!S60,IF($B$9="Male",'No Self Assessment feeder'!AY60,IF($B$9="All",'No Self Assessment feeder'!CE60)))</f>
        <v>.</v>
      </c>
      <c r="T71" s="120" t="str">
        <f>IF($B$9="Female",'No Self Assessment feeder'!T60,IF($B$9="Male",'No Self Assessment feeder'!AZ60,IF($B$9="All",'No Self Assessment feeder'!CF60)))</f>
        <v>.</v>
      </c>
      <c r="U71" s="127" t="str">
        <f>IF($B$9="Female",'No Self Assessment feeder'!U60,IF($B$9="Male",'No Self Assessment feeder'!BA60,IF($B$9="All",'No Self Assessment feeder'!CG60)))</f>
        <v>.</v>
      </c>
      <c r="V71" s="81" t="str">
        <f>IF($B$9="Female",'No Self Assessment feeder'!V60,IF($B$9="Male",'No Self Assessment feeder'!BB60,IF($B$9="All",'No Self Assessment feeder'!CH60)))</f>
        <v>.</v>
      </c>
      <c r="W71" s="120" t="str">
        <f>IF($B$9="Female",'No Self Assessment feeder'!W60,IF($B$9="Male",'No Self Assessment feeder'!BC60,IF($B$9="All",'No Self Assessment feeder'!CI60)))</f>
        <v>.</v>
      </c>
      <c r="X71" s="79" t="str">
        <f>IF($B$9="Female",'No Self Assessment feeder'!X60,IF($B$9="Male",'No Self Assessment feeder'!BD60,IF($B$9="All",'No Self Assessment feeder'!CJ60)))</f>
        <v>.</v>
      </c>
      <c r="Y71" s="120" t="str">
        <f>IF($B$9="Female",'No Self Assessment feeder'!Y60,IF($B$9="Male",'No Self Assessment feeder'!BE60,IF($B$9="All",'No Self Assessment feeder'!CK60)))</f>
        <v>.</v>
      </c>
      <c r="Z71" s="120" t="str">
        <f>IF($B$9="Female",'No Self Assessment feeder'!Z60,IF($B$9="Male",'No Self Assessment feeder'!BF60,IF($B$9="All",'No Self Assessment feeder'!CL60)))</f>
        <v>.</v>
      </c>
      <c r="AA71" s="120" t="str">
        <f>IF($B$9="Female",'No Self Assessment feeder'!AA60,IF($B$9="Male",'No Self Assessment feeder'!BG60,IF($B$9="All",'No Self Assessment feeder'!CM60)))</f>
        <v>.</v>
      </c>
      <c r="AB71" s="120" t="str">
        <f>IF($B$9="Female",'No Self Assessment feeder'!AB60,IF($B$9="Male",'No Self Assessment feeder'!BH60,IF($B$9="All",'No Self Assessment feeder'!CN60)))</f>
        <v>.</v>
      </c>
      <c r="AC71" s="127" t="str">
        <f>IF($B$9="Female",'No Self Assessment feeder'!AC60,IF($B$9="Male",'No Self Assessment feeder'!BI60,IF($B$9="All",'No Self Assessment feeder'!CO60)))</f>
        <v>.</v>
      </c>
      <c r="CM71" s="29"/>
    </row>
    <row r="72" spans="1:91" ht="14.25" customHeight="1" x14ac:dyDescent="0.2">
      <c r="A72" s="159" t="s">
        <v>288</v>
      </c>
      <c r="B72" s="65" t="s">
        <v>138</v>
      </c>
      <c r="C72" s="66">
        <v>10003861</v>
      </c>
      <c r="D72" s="66" t="s">
        <v>494</v>
      </c>
      <c r="E72" s="162" t="s">
        <v>139</v>
      </c>
      <c r="F72" s="142">
        <f>IF($B$9="Female",'No Self Assessment feeder'!F61,IF($B$9="Male",'No Self Assessment feeder'!AL61,IF($B$9="All",'No Self Assessment feeder'!BR61)))</f>
        <v>3740</v>
      </c>
      <c r="G72" s="120">
        <f>IF($B$9="Female",'No Self Assessment feeder'!G61,IF($B$9="Male",'No Self Assessment feeder'!AM61,IF($B$9="All",'No Self Assessment feeder'!BS61)))</f>
        <v>4.7</v>
      </c>
      <c r="H72" s="79">
        <f>IF($B$9="Female",'No Self Assessment feeder'!H61,IF($B$9="Male",'No Self Assessment feeder'!AN61,IF($B$9="All",'No Self Assessment feeder'!BT61)))</f>
        <v>3560</v>
      </c>
      <c r="I72" s="120">
        <f>IF($B$9="Female",'No Self Assessment feeder'!I61,IF($B$9="Male",'No Self Assessment feeder'!AO61,IF($B$9="All",'No Self Assessment feeder'!BU61)))</f>
        <v>8.6</v>
      </c>
      <c r="J72" s="120">
        <f>IF($B$9="Female",'No Self Assessment feeder'!J61,IF($B$9="Male",'No Self Assessment feeder'!AP61,IF($B$9="All",'No Self Assessment feeder'!BV61)))</f>
        <v>10.9</v>
      </c>
      <c r="K72" s="120">
        <f>IF($B$9="Female",'No Self Assessment feeder'!K61,IF($B$9="Male",'No Self Assessment feeder'!AQ61,IF($B$9="All",'No Self Assessment feeder'!BW61)))</f>
        <v>62.6</v>
      </c>
      <c r="L72" s="120">
        <f>IF($B$9="Female",'No Self Assessment feeder'!L61,IF($B$9="Male",'No Self Assessment feeder'!AR61,IF($B$9="All",'No Self Assessment feeder'!BX61)))</f>
        <v>74.599999999999994</v>
      </c>
      <c r="M72" s="127">
        <f>IF($B$9="Female",'No Self Assessment feeder'!M61,IF($B$9="Male",'No Self Assessment feeder'!AS61,IF($B$9="All",'No Self Assessment feeder'!BY61)))</f>
        <v>80.5</v>
      </c>
      <c r="N72" s="81">
        <f>IF($B$9="Female",'No Self Assessment feeder'!N61,IF($B$9="Male",'No Self Assessment feeder'!AT61,IF($B$9="All",'No Self Assessment feeder'!BZ61)))</f>
        <v>3740</v>
      </c>
      <c r="O72" s="120">
        <f>IF($B$9="Female",'No Self Assessment feeder'!O61,IF($B$9="Male",'No Self Assessment feeder'!AU61,IF($B$9="All",'No Self Assessment feeder'!CA61)))</f>
        <v>4.9000000000000004</v>
      </c>
      <c r="P72" s="79">
        <f>IF($B$9="Female",'No Self Assessment feeder'!P61,IF($B$9="Male",'No Self Assessment feeder'!AV61,IF($B$9="All",'No Self Assessment feeder'!CB61)))</f>
        <v>3555</v>
      </c>
      <c r="Q72" s="120">
        <f>IF($B$9="Female",'No Self Assessment feeder'!Q61,IF($B$9="Male",'No Self Assessment feeder'!AW61,IF($B$9="All",'No Self Assessment feeder'!CC61)))</f>
        <v>12.2</v>
      </c>
      <c r="R72" s="120">
        <f>IF($B$9="Female",'No Self Assessment feeder'!R61,IF($B$9="Male",'No Self Assessment feeder'!AX61,IF($B$9="All",'No Self Assessment feeder'!CD61)))</f>
        <v>8.3000000000000007</v>
      </c>
      <c r="S72" s="120">
        <f>IF($B$9="Female",'No Self Assessment feeder'!S61,IF($B$9="Male",'No Self Assessment feeder'!AY61,IF($B$9="All",'No Self Assessment feeder'!CE61)))</f>
        <v>64.7</v>
      </c>
      <c r="T72" s="120">
        <f>IF($B$9="Female",'No Self Assessment feeder'!T61,IF($B$9="Male",'No Self Assessment feeder'!AZ61,IF($B$9="All",'No Self Assessment feeder'!CF61)))</f>
        <v>75.7</v>
      </c>
      <c r="U72" s="127">
        <f>IF($B$9="Female",'No Self Assessment feeder'!U61,IF($B$9="Male",'No Self Assessment feeder'!BA61,IF($B$9="All",'No Self Assessment feeder'!CG61)))</f>
        <v>79.5</v>
      </c>
      <c r="V72" s="81">
        <f>IF($B$9="Female",'No Self Assessment feeder'!V61,IF($B$9="Male",'No Self Assessment feeder'!BB61,IF($B$9="All",'No Self Assessment feeder'!CH61)))</f>
        <v>3740</v>
      </c>
      <c r="W72" s="120">
        <f>IF($B$9="Female",'No Self Assessment feeder'!W61,IF($B$9="Male",'No Self Assessment feeder'!BC61,IF($B$9="All",'No Self Assessment feeder'!CI61)))</f>
        <v>5.0999999999999996</v>
      </c>
      <c r="X72" s="79">
        <f>IF($B$9="Female",'No Self Assessment feeder'!X61,IF($B$9="Male",'No Self Assessment feeder'!BD61,IF($B$9="All",'No Self Assessment feeder'!CJ61)))</f>
        <v>3545</v>
      </c>
      <c r="Y72" s="120">
        <f>IF($B$9="Female",'No Self Assessment feeder'!Y61,IF($B$9="Male",'No Self Assessment feeder'!BE61,IF($B$9="All",'No Self Assessment feeder'!CK61)))</f>
        <v>12.4</v>
      </c>
      <c r="Z72" s="120">
        <f>IF($B$9="Female",'No Self Assessment feeder'!Z61,IF($B$9="Male",'No Self Assessment feeder'!BF61,IF($B$9="All",'No Self Assessment feeder'!CL61)))</f>
        <v>6.9</v>
      </c>
      <c r="AA72" s="120">
        <f>IF($B$9="Female",'No Self Assessment feeder'!AA61,IF($B$9="Male",'No Self Assessment feeder'!BG61,IF($B$9="All",'No Self Assessment feeder'!CM61)))</f>
        <v>69</v>
      </c>
      <c r="AB72" s="120">
        <f>IF($B$9="Female",'No Self Assessment feeder'!AB61,IF($B$9="Male",'No Self Assessment feeder'!BH61,IF($B$9="All",'No Self Assessment feeder'!CN61)))</f>
        <v>78.5</v>
      </c>
      <c r="AC72" s="127">
        <f>IF($B$9="Female",'No Self Assessment feeder'!AC61,IF($B$9="Male",'No Self Assessment feeder'!BI61,IF($B$9="All",'No Self Assessment feeder'!CO61)))</f>
        <v>80.599999999999994</v>
      </c>
      <c r="CM72" s="29"/>
    </row>
    <row r="73" spans="1:91" ht="14.25" customHeight="1" x14ac:dyDescent="0.2">
      <c r="A73" s="159" t="s">
        <v>288</v>
      </c>
      <c r="B73" s="65" t="s">
        <v>140</v>
      </c>
      <c r="C73" s="66">
        <v>10007795</v>
      </c>
      <c r="D73" s="66" t="s">
        <v>494</v>
      </c>
      <c r="E73" s="162" t="s">
        <v>141</v>
      </c>
      <c r="F73" s="142">
        <f>IF($B$9="Female",'No Self Assessment feeder'!F62,IF($B$9="Male",'No Self Assessment feeder'!AL62,IF($B$9="All",'No Self Assessment feeder'!BR62)))</f>
        <v>4930</v>
      </c>
      <c r="G73" s="120">
        <f>IF($B$9="Female",'No Self Assessment feeder'!G62,IF($B$9="Male",'No Self Assessment feeder'!AM62,IF($B$9="All",'No Self Assessment feeder'!BS62)))</f>
        <v>3.4</v>
      </c>
      <c r="H73" s="79">
        <f>IF($B$9="Female",'No Self Assessment feeder'!H62,IF($B$9="Male",'No Self Assessment feeder'!AN62,IF($B$9="All",'No Self Assessment feeder'!BT62)))</f>
        <v>4760</v>
      </c>
      <c r="I73" s="120">
        <f>IF($B$9="Female",'No Self Assessment feeder'!I62,IF($B$9="Male",'No Self Assessment feeder'!AO62,IF($B$9="All",'No Self Assessment feeder'!BU62)))</f>
        <v>9.1999999999999993</v>
      </c>
      <c r="J73" s="120">
        <f>IF($B$9="Female",'No Self Assessment feeder'!J62,IF($B$9="Male",'No Self Assessment feeder'!AP62,IF($B$9="All",'No Self Assessment feeder'!BV62)))</f>
        <v>11.3</v>
      </c>
      <c r="K73" s="120">
        <f>IF($B$9="Female",'No Self Assessment feeder'!K62,IF($B$9="Male",'No Self Assessment feeder'!AQ62,IF($B$9="All",'No Self Assessment feeder'!BW62)))</f>
        <v>53.2</v>
      </c>
      <c r="L73" s="120">
        <f>IF($B$9="Female",'No Self Assessment feeder'!L62,IF($B$9="Male",'No Self Assessment feeder'!AR62,IF($B$9="All",'No Self Assessment feeder'!BX62)))</f>
        <v>67.5</v>
      </c>
      <c r="M73" s="127">
        <f>IF($B$9="Female",'No Self Assessment feeder'!M62,IF($B$9="Male",'No Self Assessment feeder'!AS62,IF($B$9="All",'No Self Assessment feeder'!BY62)))</f>
        <v>79.599999999999994</v>
      </c>
      <c r="N73" s="81">
        <f>IF($B$9="Female",'No Self Assessment feeder'!N62,IF($B$9="Male",'No Self Assessment feeder'!AT62,IF($B$9="All",'No Self Assessment feeder'!BZ62)))</f>
        <v>4930</v>
      </c>
      <c r="O73" s="120">
        <f>IF($B$9="Female",'No Self Assessment feeder'!O62,IF($B$9="Male",'No Self Assessment feeder'!AU62,IF($B$9="All",'No Self Assessment feeder'!CA62)))</f>
        <v>3.8</v>
      </c>
      <c r="P73" s="79">
        <f>IF($B$9="Female",'No Self Assessment feeder'!P62,IF($B$9="Male",'No Self Assessment feeder'!AV62,IF($B$9="All",'No Self Assessment feeder'!CB62)))</f>
        <v>4745</v>
      </c>
      <c r="Q73" s="120">
        <f>IF($B$9="Female",'No Self Assessment feeder'!Q62,IF($B$9="Male",'No Self Assessment feeder'!AW62,IF($B$9="All",'No Self Assessment feeder'!CC62)))</f>
        <v>12</v>
      </c>
      <c r="R73" s="120">
        <f>IF($B$9="Female",'No Self Assessment feeder'!R62,IF($B$9="Male",'No Self Assessment feeder'!AX62,IF($B$9="All",'No Self Assessment feeder'!CD62)))</f>
        <v>7.4</v>
      </c>
      <c r="S73" s="120">
        <f>IF($B$9="Female",'No Self Assessment feeder'!S62,IF($B$9="Male",'No Self Assessment feeder'!AY62,IF($B$9="All",'No Self Assessment feeder'!CE62)))</f>
        <v>60.9</v>
      </c>
      <c r="T73" s="120">
        <f>IF($B$9="Female",'No Self Assessment feeder'!T62,IF($B$9="Male",'No Self Assessment feeder'!AZ62,IF($B$9="All",'No Self Assessment feeder'!CF62)))</f>
        <v>73.599999999999994</v>
      </c>
      <c r="U73" s="127">
        <f>IF($B$9="Female",'No Self Assessment feeder'!U62,IF($B$9="Male",'No Self Assessment feeder'!BA62,IF($B$9="All",'No Self Assessment feeder'!CG62)))</f>
        <v>80.5</v>
      </c>
      <c r="V73" s="81">
        <f>IF($B$9="Female",'No Self Assessment feeder'!V62,IF($B$9="Male",'No Self Assessment feeder'!BB62,IF($B$9="All",'No Self Assessment feeder'!CH62)))</f>
        <v>4930</v>
      </c>
      <c r="W73" s="120">
        <f>IF($B$9="Female",'No Self Assessment feeder'!W62,IF($B$9="Male",'No Self Assessment feeder'!BC62,IF($B$9="All",'No Self Assessment feeder'!CI62)))</f>
        <v>4</v>
      </c>
      <c r="X73" s="79">
        <f>IF($B$9="Female",'No Self Assessment feeder'!X62,IF($B$9="Male",'No Self Assessment feeder'!BD62,IF($B$9="All",'No Self Assessment feeder'!CJ62)))</f>
        <v>4730</v>
      </c>
      <c r="Y73" s="120">
        <f>IF($B$9="Female",'No Self Assessment feeder'!Y62,IF($B$9="Male",'No Self Assessment feeder'!BE62,IF($B$9="All",'No Self Assessment feeder'!CK62)))</f>
        <v>13.5</v>
      </c>
      <c r="Z73" s="120">
        <f>IF($B$9="Female",'No Self Assessment feeder'!Z62,IF($B$9="Male",'No Self Assessment feeder'!BF62,IF($B$9="All",'No Self Assessment feeder'!CL62)))</f>
        <v>6.8</v>
      </c>
      <c r="AA73" s="120">
        <f>IF($B$9="Female",'No Self Assessment feeder'!AA62,IF($B$9="Male",'No Self Assessment feeder'!BG62,IF($B$9="All",'No Self Assessment feeder'!CM62)))</f>
        <v>63.9</v>
      </c>
      <c r="AB73" s="120">
        <f>IF($B$9="Female",'No Self Assessment feeder'!AB62,IF($B$9="Male",'No Self Assessment feeder'!BH62,IF($B$9="All",'No Self Assessment feeder'!CN62)))</f>
        <v>75.099999999999994</v>
      </c>
      <c r="AC73" s="127">
        <f>IF($B$9="Female",'No Self Assessment feeder'!AC62,IF($B$9="Male",'No Self Assessment feeder'!BI62,IF($B$9="All",'No Self Assessment feeder'!CO62)))</f>
        <v>79.7</v>
      </c>
      <c r="CM73" s="29"/>
    </row>
    <row r="74" spans="1:91" ht="14.25" customHeight="1" x14ac:dyDescent="0.2">
      <c r="A74" s="159" t="s">
        <v>288</v>
      </c>
      <c r="B74" s="65" t="s">
        <v>142</v>
      </c>
      <c r="C74" s="66">
        <v>10003863</v>
      </c>
      <c r="D74" s="66" t="s">
        <v>494</v>
      </c>
      <c r="E74" s="162" t="s">
        <v>143</v>
      </c>
      <c r="F74" s="142">
        <f>IF($B$9="Female",'No Self Assessment feeder'!F63,IF($B$9="Male",'No Self Assessment feeder'!AL63,IF($B$9="All",'No Self Assessment feeder'!BR63)))</f>
        <v>620</v>
      </c>
      <c r="G74" s="120">
        <f>IF($B$9="Female",'No Self Assessment feeder'!G63,IF($B$9="Male",'No Self Assessment feeder'!AM63,IF($B$9="All",'No Self Assessment feeder'!BS63)))</f>
        <v>4.5</v>
      </c>
      <c r="H74" s="79">
        <f>IF($B$9="Female",'No Self Assessment feeder'!H63,IF($B$9="Male",'No Self Assessment feeder'!AN63,IF($B$9="All",'No Self Assessment feeder'!BT63)))</f>
        <v>595</v>
      </c>
      <c r="I74" s="120">
        <f>IF($B$9="Female",'No Self Assessment feeder'!I63,IF($B$9="Male",'No Self Assessment feeder'!AO63,IF($B$9="All",'No Self Assessment feeder'!BU63)))</f>
        <v>8.9</v>
      </c>
      <c r="J74" s="120">
        <f>IF($B$9="Female",'No Self Assessment feeder'!J63,IF($B$9="Male",'No Self Assessment feeder'!AP63,IF($B$9="All",'No Self Assessment feeder'!BV63)))</f>
        <v>11</v>
      </c>
      <c r="K74" s="120">
        <f>IF($B$9="Female",'No Self Assessment feeder'!K63,IF($B$9="Male",'No Self Assessment feeder'!AQ63,IF($B$9="All",'No Self Assessment feeder'!BW63)))</f>
        <v>62.7</v>
      </c>
      <c r="L74" s="120">
        <f>IF($B$9="Female",'No Self Assessment feeder'!L63,IF($B$9="Male",'No Self Assessment feeder'!AR63,IF($B$9="All",'No Self Assessment feeder'!BX63)))</f>
        <v>73.5</v>
      </c>
      <c r="M74" s="127">
        <f>IF($B$9="Female",'No Self Assessment feeder'!M63,IF($B$9="Male",'No Self Assessment feeder'!AS63,IF($B$9="All",'No Self Assessment feeder'!BY63)))</f>
        <v>80.099999999999994</v>
      </c>
      <c r="N74" s="81">
        <f>IF($B$9="Female",'No Self Assessment feeder'!N63,IF($B$9="Male",'No Self Assessment feeder'!AT63,IF($B$9="All",'No Self Assessment feeder'!BZ63)))</f>
        <v>620</v>
      </c>
      <c r="O74" s="120">
        <f>IF($B$9="Female",'No Self Assessment feeder'!O63,IF($B$9="Male",'No Self Assessment feeder'!AU63,IF($B$9="All",'No Self Assessment feeder'!CA63)))</f>
        <v>4.8</v>
      </c>
      <c r="P74" s="79">
        <f>IF($B$9="Female",'No Self Assessment feeder'!P63,IF($B$9="Male",'No Self Assessment feeder'!AV63,IF($B$9="All",'No Self Assessment feeder'!CB63)))</f>
        <v>590</v>
      </c>
      <c r="Q74" s="120">
        <f>IF($B$9="Female",'No Self Assessment feeder'!Q63,IF($B$9="Male",'No Self Assessment feeder'!AW63,IF($B$9="All",'No Self Assessment feeder'!CC63)))</f>
        <v>12.2</v>
      </c>
      <c r="R74" s="120">
        <f>IF($B$9="Female",'No Self Assessment feeder'!R63,IF($B$9="Male",'No Self Assessment feeder'!AX63,IF($B$9="All",'No Self Assessment feeder'!CD63)))</f>
        <v>7.8</v>
      </c>
      <c r="S74" s="120">
        <f>IF($B$9="Female",'No Self Assessment feeder'!S63,IF($B$9="Male",'No Self Assessment feeder'!AY63,IF($B$9="All",'No Self Assessment feeder'!CE63)))</f>
        <v>65.3</v>
      </c>
      <c r="T74" s="120">
        <f>IF($B$9="Female",'No Self Assessment feeder'!T63,IF($B$9="Male",'No Self Assessment feeder'!AZ63,IF($B$9="All",'No Self Assessment feeder'!CF63)))</f>
        <v>75.099999999999994</v>
      </c>
      <c r="U74" s="127">
        <f>IF($B$9="Female",'No Self Assessment feeder'!U63,IF($B$9="Male",'No Self Assessment feeder'!BA63,IF($B$9="All",'No Self Assessment feeder'!CG63)))</f>
        <v>80</v>
      </c>
      <c r="V74" s="81">
        <f>IF($B$9="Female",'No Self Assessment feeder'!V63,IF($B$9="Male",'No Self Assessment feeder'!BB63,IF($B$9="All",'No Self Assessment feeder'!CH63)))</f>
        <v>620</v>
      </c>
      <c r="W74" s="120">
        <f>IF($B$9="Female",'No Self Assessment feeder'!W63,IF($B$9="Male",'No Self Assessment feeder'!BC63,IF($B$9="All",'No Self Assessment feeder'!CI63)))</f>
        <v>5.2</v>
      </c>
      <c r="X74" s="79">
        <f>IF($B$9="Female",'No Self Assessment feeder'!X63,IF($B$9="Male",'No Self Assessment feeder'!BD63,IF($B$9="All",'No Self Assessment feeder'!CJ63)))</f>
        <v>590</v>
      </c>
      <c r="Y74" s="120">
        <f>IF($B$9="Female",'No Self Assessment feeder'!Y63,IF($B$9="Male",'No Self Assessment feeder'!BE63,IF($B$9="All",'No Self Assessment feeder'!CK63)))</f>
        <v>11</v>
      </c>
      <c r="Z74" s="120">
        <f>IF($B$9="Female",'No Self Assessment feeder'!Z63,IF($B$9="Male",'No Self Assessment feeder'!BF63,IF($B$9="All",'No Self Assessment feeder'!CL63)))</f>
        <v>6.6</v>
      </c>
      <c r="AA74" s="120">
        <f>IF($B$9="Female",'No Self Assessment feeder'!AA63,IF($B$9="Male",'No Self Assessment feeder'!BG63,IF($B$9="All",'No Self Assessment feeder'!CM63)))</f>
        <v>71.3</v>
      </c>
      <c r="AB74" s="120">
        <f>IF($B$9="Female",'No Self Assessment feeder'!AB63,IF($B$9="Male",'No Self Assessment feeder'!BH63,IF($B$9="All",'No Self Assessment feeder'!CN63)))</f>
        <v>80</v>
      </c>
      <c r="AC74" s="127">
        <f>IF($B$9="Female",'No Self Assessment feeder'!AC63,IF($B$9="Male",'No Self Assessment feeder'!BI63,IF($B$9="All",'No Self Assessment feeder'!CO63)))</f>
        <v>82.3</v>
      </c>
      <c r="CM74" s="29"/>
    </row>
    <row r="75" spans="1:91" ht="14.25" customHeight="1" x14ac:dyDescent="0.2">
      <c r="A75" s="159" t="s">
        <v>288</v>
      </c>
      <c r="B75" s="65" t="s">
        <v>144</v>
      </c>
      <c r="C75" s="66">
        <v>10007796</v>
      </c>
      <c r="D75" s="66" t="s">
        <v>492</v>
      </c>
      <c r="E75" s="162" t="s">
        <v>145</v>
      </c>
      <c r="F75" s="142">
        <f>IF($B$9="Female",'No Self Assessment feeder'!F64,IF($B$9="Male",'No Self Assessment feeder'!AL64,IF($B$9="All",'No Self Assessment feeder'!BR64)))</f>
        <v>1975</v>
      </c>
      <c r="G75" s="120">
        <f>IF($B$9="Female",'No Self Assessment feeder'!G64,IF($B$9="Male",'No Self Assessment feeder'!AM64,IF($B$9="All",'No Self Assessment feeder'!BS64)))</f>
        <v>2.2000000000000002</v>
      </c>
      <c r="H75" s="79">
        <f>IF($B$9="Female",'No Self Assessment feeder'!H64,IF($B$9="Male",'No Self Assessment feeder'!AN64,IF($B$9="All",'No Self Assessment feeder'!BT64)))</f>
        <v>1930</v>
      </c>
      <c r="I75" s="120">
        <f>IF($B$9="Female",'No Self Assessment feeder'!I64,IF($B$9="Male",'No Self Assessment feeder'!AO64,IF($B$9="All",'No Self Assessment feeder'!BU64)))</f>
        <v>7.7</v>
      </c>
      <c r="J75" s="120">
        <f>IF($B$9="Female",'No Self Assessment feeder'!J64,IF($B$9="Male",'No Self Assessment feeder'!AP64,IF($B$9="All",'No Self Assessment feeder'!BV64)))</f>
        <v>10.3</v>
      </c>
      <c r="K75" s="120">
        <f>IF($B$9="Female",'No Self Assessment feeder'!K64,IF($B$9="Male",'No Self Assessment feeder'!AQ64,IF($B$9="All",'No Self Assessment feeder'!BW64)))</f>
        <v>49.7</v>
      </c>
      <c r="L75" s="120">
        <f>IF($B$9="Female",'No Self Assessment feeder'!L64,IF($B$9="Male",'No Self Assessment feeder'!AR64,IF($B$9="All",'No Self Assessment feeder'!BX64)))</f>
        <v>68.3</v>
      </c>
      <c r="M75" s="127">
        <f>IF($B$9="Female",'No Self Assessment feeder'!M64,IF($B$9="Male",'No Self Assessment feeder'!AS64,IF($B$9="All",'No Self Assessment feeder'!BY64)))</f>
        <v>82</v>
      </c>
      <c r="N75" s="81">
        <f>IF($B$9="Female",'No Self Assessment feeder'!N64,IF($B$9="Male",'No Self Assessment feeder'!AT64,IF($B$9="All",'No Self Assessment feeder'!BZ64)))</f>
        <v>1975</v>
      </c>
      <c r="O75" s="120">
        <f>IF($B$9="Female",'No Self Assessment feeder'!O64,IF($B$9="Male",'No Self Assessment feeder'!AU64,IF($B$9="All",'No Self Assessment feeder'!CA64)))</f>
        <v>2.6</v>
      </c>
      <c r="P75" s="79">
        <f>IF($B$9="Female",'No Self Assessment feeder'!P64,IF($B$9="Male",'No Self Assessment feeder'!AV64,IF($B$9="All",'No Self Assessment feeder'!CB64)))</f>
        <v>1920</v>
      </c>
      <c r="Q75" s="120">
        <f>IF($B$9="Female",'No Self Assessment feeder'!Q64,IF($B$9="Male",'No Self Assessment feeder'!AW64,IF($B$9="All",'No Self Assessment feeder'!CC64)))</f>
        <v>10.8</v>
      </c>
      <c r="R75" s="120">
        <f>IF($B$9="Female",'No Self Assessment feeder'!R64,IF($B$9="Male",'No Self Assessment feeder'!AX64,IF($B$9="All",'No Self Assessment feeder'!CD64)))</f>
        <v>8</v>
      </c>
      <c r="S75" s="120">
        <f>IF($B$9="Female",'No Self Assessment feeder'!S64,IF($B$9="Male",'No Self Assessment feeder'!AY64,IF($B$9="All",'No Self Assessment feeder'!CE64)))</f>
        <v>61.1</v>
      </c>
      <c r="T75" s="120">
        <f>IF($B$9="Female",'No Self Assessment feeder'!T64,IF($B$9="Male",'No Self Assessment feeder'!AZ64,IF($B$9="All",'No Self Assessment feeder'!CF64)))</f>
        <v>74.3</v>
      </c>
      <c r="U75" s="127">
        <f>IF($B$9="Female",'No Self Assessment feeder'!U64,IF($B$9="Male",'No Self Assessment feeder'!BA64,IF($B$9="All",'No Self Assessment feeder'!CG64)))</f>
        <v>81.3</v>
      </c>
      <c r="V75" s="81">
        <f>IF($B$9="Female",'No Self Assessment feeder'!V64,IF($B$9="Male",'No Self Assessment feeder'!BB64,IF($B$9="All",'No Self Assessment feeder'!CH64)))</f>
        <v>1975</v>
      </c>
      <c r="W75" s="120">
        <f>IF($B$9="Female",'No Self Assessment feeder'!W64,IF($B$9="Male",'No Self Assessment feeder'!BC64,IF($B$9="All",'No Self Assessment feeder'!CI64)))</f>
        <v>3</v>
      </c>
      <c r="X75" s="79">
        <f>IF($B$9="Female",'No Self Assessment feeder'!X64,IF($B$9="Male",'No Self Assessment feeder'!BD64,IF($B$9="All",'No Self Assessment feeder'!CJ64)))</f>
        <v>1915</v>
      </c>
      <c r="Y75" s="120">
        <f>IF($B$9="Female",'No Self Assessment feeder'!Y64,IF($B$9="Male",'No Self Assessment feeder'!BE64,IF($B$9="All",'No Self Assessment feeder'!CK64)))</f>
        <v>12</v>
      </c>
      <c r="Z75" s="120">
        <f>IF($B$9="Female",'No Self Assessment feeder'!Z64,IF($B$9="Male",'No Self Assessment feeder'!BF64,IF($B$9="All",'No Self Assessment feeder'!CL64)))</f>
        <v>6.5</v>
      </c>
      <c r="AA75" s="120">
        <f>IF($B$9="Female",'No Self Assessment feeder'!AA64,IF($B$9="Male",'No Self Assessment feeder'!BG64,IF($B$9="All",'No Self Assessment feeder'!CM64)))</f>
        <v>65.099999999999994</v>
      </c>
      <c r="AB75" s="120">
        <f>IF($B$9="Female",'No Self Assessment feeder'!AB64,IF($B$9="Male",'No Self Assessment feeder'!BH64,IF($B$9="All",'No Self Assessment feeder'!CN64)))</f>
        <v>77.3</v>
      </c>
      <c r="AC75" s="127">
        <f>IF($B$9="Female",'No Self Assessment feeder'!AC64,IF($B$9="Male",'No Self Assessment feeder'!BI64,IF($B$9="All",'No Self Assessment feeder'!CO64)))</f>
        <v>81.5</v>
      </c>
      <c r="CM75" s="29"/>
    </row>
    <row r="76" spans="1:91" ht="14.25" customHeight="1" x14ac:dyDescent="0.2">
      <c r="A76" s="159" t="s">
        <v>288</v>
      </c>
      <c r="B76" s="65" t="s">
        <v>146</v>
      </c>
      <c r="C76" s="66">
        <v>10007151</v>
      </c>
      <c r="D76" s="66" t="s">
        <v>492</v>
      </c>
      <c r="E76" s="162" t="s">
        <v>147</v>
      </c>
      <c r="F76" s="142">
        <f>IF($B$9="Female",'No Self Assessment feeder'!F65,IF($B$9="Male",'No Self Assessment feeder'!AL65,IF($B$9="All",'No Self Assessment feeder'!BR65)))</f>
        <v>1950</v>
      </c>
      <c r="G76" s="120">
        <f>IF($B$9="Female",'No Self Assessment feeder'!G65,IF($B$9="Male",'No Self Assessment feeder'!AM65,IF($B$9="All",'No Self Assessment feeder'!BS65)))</f>
        <v>4.8</v>
      </c>
      <c r="H76" s="79">
        <f>IF($B$9="Female",'No Self Assessment feeder'!H65,IF($B$9="Male",'No Self Assessment feeder'!AN65,IF($B$9="All",'No Self Assessment feeder'!BT65)))</f>
        <v>1860</v>
      </c>
      <c r="I76" s="120">
        <f>IF($B$9="Female",'No Self Assessment feeder'!I65,IF($B$9="Male",'No Self Assessment feeder'!AO65,IF($B$9="All",'No Self Assessment feeder'!BU65)))</f>
        <v>7.8</v>
      </c>
      <c r="J76" s="120">
        <f>IF($B$9="Female",'No Self Assessment feeder'!J65,IF($B$9="Male",'No Self Assessment feeder'!AP65,IF($B$9="All",'No Self Assessment feeder'!BV65)))</f>
        <v>13</v>
      </c>
      <c r="K76" s="120">
        <f>IF($B$9="Female",'No Self Assessment feeder'!K65,IF($B$9="Male",'No Self Assessment feeder'!AQ65,IF($B$9="All",'No Self Assessment feeder'!BW65)))</f>
        <v>66.2</v>
      </c>
      <c r="L76" s="120">
        <f>IF($B$9="Female",'No Self Assessment feeder'!L65,IF($B$9="Male",'No Self Assessment feeder'!AR65,IF($B$9="All",'No Self Assessment feeder'!BX65)))</f>
        <v>74.400000000000006</v>
      </c>
      <c r="M76" s="127">
        <f>IF($B$9="Female",'No Self Assessment feeder'!M65,IF($B$9="Male",'No Self Assessment feeder'!AS65,IF($B$9="All",'No Self Assessment feeder'!BY65)))</f>
        <v>79.2</v>
      </c>
      <c r="N76" s="81">
        <f>IF($B$9="Female",'No Self Assessment feeder'!N65,IF($B$9="Male",'No Self Assessment feeder'!AT65,IF($B$9="All",'No Self Assessment feeder'!BZ65)))</f>
        <v>1950</v>
      </c>
      <c r="O76" s="120">
        <f>IF($B$9="Female",'No Self Assessment feeder'!O65,IF($B$9="Male",'No Self Assessment feeder'!AU65,IF($B$9="All",'No Self Assessment feeder'!CA65)))</f>
        <v>5</v>
      </c>
      <c r="P76" s="79">
        <f>IF($B$9="Female",'No Self Assessment feeder'!P65,IF($B$9="Male",'No Self Assessment feeder'!AV65,IF($B$9="All",'No Self Assessment feeder'!CB65)))</f>
        <v>1855</v>
      </c>
      <c r="Q76" s="120">
        <f>IF($B$9="Female",'No Self Assessment feeder'!Q65,IF($B$9="Male",'No Self Assessment feeder'!AW65,IF($B$9="All",'No Self Assessment feeder'!CC65)))</f>
        <v>9.3000000000000007</v>
      </c>
      <c r="R76" s="120">
        <f>IF($B$9="Female",'No Self Assessment feeder'!R65,IF($B$9="Male",'No Self Assessment feeder'!AX65,IF($B$9="All",'No Self Assessment feeder'!CD65)))</f>
        <v>8.8000000000000007</v>
      </c>
      <c r="S76" s="120">
        <f>IF($B$9="Female",'No Self Assessment feeder'!S65,IF($B$9="Male",'No Self Assessment feeder'!AY65,IF($B$9="All",'No Self Assessment feeder'!CE65)))</f>
        <v>70</v>
      </c>
      <c r="T76" s="120">
        <f>IF($B$9="Female",'No Self Assessment feeder'!T65,IF($B$9="Male",'No Self Assessment feeder'!AZ65,IF($B$9="All",'No Self Assessment feeder'!CF65)))</f>
        <v>79.3</v>
      </c>
      <c r="U76" s="127">
        <f>IF($B$9="Female",'No Self Assessment feeder'!U65,IF($B$9="Male",'No Self Assessment feeder'!BA65,IF($B$9="All",'No Self Assessment feeder'!CG65)))</f>
        <v>81.900000000000006</v>
      </c>
      <c r="V76" s="81">
        <f>IF($B$9="Female",'No Self Assessment feeder'!V65,IF($B$9="Male",'No Self Assessment feeder'!BB65,IF($B$9="All",'No Self Assessment feeder'!CH65)))</f>
        <v>1950</v>
      </c>
      <c r="W76" s="120">
        <f>IF($B$9="Female",'No Self Assessment feeder'!W65,IF($B$9="Male",'No Self Assessment feeder'!BC65,IF($B$9="All",'No Self Assessment feeder'!CI65)))</f>
        <v>4.9000000000000004</v>
      </c>
      <c r="X76" s="79">
        <f>IF($B$9="Female",'No Self Assessment feeder'!X65,IF($B$9="Male",'No Self Assessment feeder'!BD65,IF($B$9="All",'No Self Assessment feeder'!CJ65)))</f>
        <v>1855</v>
      </c>
      <c r="Y76" s="120">
        <f>IF($B$9="Female",'No Self Assessment feeder'!Y65,IF($B$9="Male",'No Self Assessment feeder'!BE65,IF($B$9="All",'No Self Assessment feeder'!CK65)))</f>
        <v>9.4</v>
      </c>
      <c r="Z76" s="120">
        <f>IF($B$9="Female",'No Self Assessment feeder'!Z65,IF($B$9="Male",'No Self Assessment feeder'!BF65,IF($B$9="All",'No Self Assessment feeder'!CL65)))</f>
        <v>6.9</v>
      </c>
      <c r="AA76" s="120">
        <f>IF($B$9="Female",'No Self Assessment feeder'!AA65,IF($B$9="Male",'No Self Assessment feeder'!BG65,IF($B$9="All",'No Self Assessment feeder'!CM65)))</f>
        <v>72.5</v>
      </c>
      <c r="AB76" s="120">
        <f>IF($B$9="Female",'No Self Assessment feeder'!AB65,IF($B$9="Male",'No Self Assessment feeder'!BH65,IF($B$9="All",'No Self Assessment feeder'!CN65)))</f>
        <v>81</v>
      </c>
      <c r="AC76" s="127">
        <f>IF($B$9="Female",'No Self Assessment feeder'!AC65,IF($B$9="Male",'No Self Assessment feeder'!BI65,IF($B$9="All",'No Self Assessment feeder'!CO65)))</f>
        <v>83.7</v>
      </c>
      <c r="CM76" s="29"/>
    </row>
    <row r="77" spans="1:91" ht="14.25" customHeight="1" x14ac:dyDescent="0.2">
      <c r="A77" s="159" t="s">
        <v>288</v>
      </c>
      <c r="B77" s="65" t="s">
        <v>148</v>
      </c>
      <c r="C77" s="66">
        <v>10003956</v>
      </c>
      <c r="D77" s="66" t="s">
        <v>493</v>
      </c>
      <c r="E77" s="162" t="s">
        <v>149</v>
      </c>
      <c r="F77" s="142">
        <f>IF($B$9="Female",'No Self Assessment feeder'!F66,IF($B$9="Male",'No Self Assessment feeder'!AL66,IF($B$9="All",'No Self Assessment feeder'!BR66)))</f>
        <v>1165</v>
      </c>
      <c r="G77" s="120">
        <f>IF($B$9="Female",'No Self Assessment feeder'!G66,IF($B$9="Male",'No Self Assessment feeder'!AM66,IF($B$9="All",'No Self Assessment feeder'!BS66)))</f>
        <v>5.0999999999999996</v>
      </c>
      <c r="H77" s="79">
        <f>IF($B$9="Female",'No Self Assessment feeder'!H66,IF($B$9="Male",'No Self Assessment feeder'!AN66,IF($B$9="All",'No Self Assessment feeder'!BT66)))</f>
        <v>1105</v>
      </c>
      <c r="I77" s="120">
        <f>IF($B$9="Female",'No Self Assessment feeder'!I66,IF($B$9="Male",'No Self Assessment feeder'!AO66,IF($B$9="All",'No Self Assessment feeder'!BU66)))</f>
        <v>6.6</v>
      </c>
      <c r="J77" s="120">
        <f>IF($B$9="Female",'No Self Assessment feeder'!J66,IF($B$9="Male",'No Self Assessment feeder'!AP66,IF($B$9="All",'No Self Assessment feeder'!BV66)))</f>
        <v>9.9</v>
      </c>
      <c r="K77" s="120">
        <f>IF($B$9="Female",'No Self Assessment feeder'!K66,IF($B$9="Male",'No Self Assessment feeder'!AQ66,IF($B$9="All",'No Self Assessment feeder'!BW66)))</f>
        <v>59.6</v>
      </c>
      <c r="L77" s="120">
        <f>IF($B$9="Female",'No Self Assessment feeder'!L66,IF($B$9="Male",'No Self Assessment feeder'!AR66,IF($B$9="All",'No Self Assessment feeder'!BX66)))</f>
        <v>74.3</v>
      </c>
      <c r="M77" s="127">
        <f>IF($B$9="Female",'No Self Assessment feeder'!M66,IF($B$9="Male",'No Self Assessment feeder'!AS66,IF($B$9="All",'No Self Assessment feeder'!BY66)))</f>
        <v>83.5</v>
      </c>
      <c r="N77" s="81">
        <f>IF($B$9="Female",'No Self Assessment feeder'!N66,IF($B$9="Male",'No Self Assessment feeder'!AT66,IF($B$9="All",'No Self Assessment feeder'!BZ66)))</f>
        <v>1165</v>
      </c>
      <c r="O77" s="120">
        <f>IF($B$9="Female",'No Self Assessment feeder'!O66,IF($B$9="Male",'No Self Assessment feeder'!AU66,IF($B$9="All",'No Self Assessment feeder'!CA66)))</f>
        <v>5.7</v>
      </c>
      <c r="P77" s="79">
        <f>IF($B$9="Female",'No Self Assessment feeder'!P66,IF($B$9="Male",'No Self Assessment feeder'!AV66,IF($B$9="All",'No Self Assessment feeder'!CB66)))</f>
        <v>1100</v>
      </c>
      <c r="Q77" s="120">
        <f>IF($B$9="Female",'No Self Assessment feeder'!Q66,IF($B$9="Male",'No Self Assessment feeder'!AW66,IF($B$9="All",'No Self Assessment feeder'!CC66)))</f>
        <v>10.6</v>
      </c>
      <c r="R77" s="120">
        <f>IF($B$9="Female",'No Self Assessment feeder'!R66,IF($B$9="Male",'No Self Assessment feeder'!AX66,IF($B$9="All",'No Self Assessment feeder'!CD66)))</f>
        <v>7.7</v>
      </c>
      <c r="S77" s="120">
        <f>IF($B$9="Female",'No Self Assessment feeder'!S66,IF($B$9="Male",'No Self Assessment feeder'!AY66,IF($B$9="All",'No Self Assessment feeder'!CE66)))</f>
        <v>62.1</v>
      </c>
      <c r="T77" s="120">
        <f>IF($B$9="Female",'No Self Assessment feeder'!T66,IF($B$9="Male",'No Self Assessment feeder'!AZ66,IF($B$9="All",'No Self Assessment feeder'!CF66)))</f>
        <v>77.400000000000006</v>
      </c>
      <c r="U77" s="127">
        <f>IF($B$9="Female",'No Self Assessment feeder'!U66,IF($B$9="Male",'No Self Assessment feeder'!BA66,IF($B$9="All",'No Self Assessment feeder'!CG66)))</f>
        <v>81.599999999999994</v>
      </c>
      <c r="V77" s="81">
        <f>IF($B$9="Female",'No Self Assessment feeder'!V66,IF($B$9="Male",'No Self Assessment feeder'!BB66,IF($B$9="All",'No Self Assessment feeder'!CH66)))</f>
        <v>1165</v>
      </c>
      <c r="W77" s="120">
        <f>IF($B$9="Female",'No Self Assessment feeder'!W66,IF($B$9="Male",'No Self Assessment feeder'!BC66,IF($B$9="All",'No Self Assessment feeder'!CI66)))</f>
        <v>5.3</v>
      </c>
      <c r="X77" s="79">
        <f>IF($B$9="Female",'No Self Assessment feeder'!X66,IF($B$9="Male",'No Self Assessment feeder'!BD66,IF($B$9="All",'No Self Assessment feeder'!CJ66)))</f>
        <v>1105</v>
      </c>
      <c r="Y77" s="120">
        <f>IF($B$9="Female",'No Self Assessment feeder'!Y66,IF($B$9="Male",'No Self Assessment feeder'!BE66,IF($B$9="All",'No Self Assessment feeder'!CK66)))</f>
        <v>10.8</v>
      </c>
      <c r="Z77" s="120">
        <f>IF($B$9="Female",'No Self Assessment feeder'!Z66,IF($B$9="Male",'No Self Assessment feeder'!BF66,IF($B$9="All",'No Self Assessment feeder'!CL66)))</f>
        <v>6.3</v>
      </c>
      <c r="AA77" s="120">
        <f>IF($B$9="Female",'No Self Assessment feeder'!AA66,IF($B$9="Male",'No Self Assessment feeder'!BG66,IF($B$9="All",'No Self Assessment feeder'!CM66)))</f>
        <v>65.8</v>
      </c>
      <c r="AB77" s="120">
        <f>IF($B$9="Female",'No Self Assessment feeder'!AB66,IF($B$9="Male",'No Self Assessment feeder'!BH66,IF($B$9="All",'No Self Assessment feeder'!CN66)))</f>
        <v>78.900000000000006</v>
      </c>
      <c r="AC77" s="127">
        <f>IF($B$9="Female",'No Self Assessment feeder'!AC66,IF($B$9="Male",'No Self Assessment feeder'!BI66,IF($B$9="All",'No Self Assessment feeder'!CO66)))</f>
        <v>83</v>
      </c>
      <c r="CM77" s="29"/>
    </row>
    <row r="78" spans="1:91" ht="14.25" customHeight="1" x14ac:dyDescent="0.2">
      <c r="A78" s="159" t="s">
        <v>288</v>
      </c>
      <c r="B78" s="65" t="s">
        <v>150</v>
      </c>
      <c r="C78" s="66">
        <v>10003957</v>
      </c>
      <c r="D78" s="66" t="s">
        <v>493</v>
      </c>
      <c r="E78" s="162" t="s">
        <v>151</v>
      </c>
      <c r="F78" s="142">
        <f>IF($B$9="Female",'No Self Assessment feeder'!F67,IF($B$9="Male",'No Self Assessment feeder'!AL67,IF($B$9="All",'No Self Assessment feeder'!BR67)))</f>
        <v>3060</v>
      </c>
      <c r="G78" s="120">
        <f>IF($B$9="Female",'No Self Assessment feeder'!G67,IF($B$9="Male",'No Self Assessment feeder'!AM67,IF($B$9="All",'No Self Assessment feeder'!BS67)))</f>
        <v>4.8</v>
      </c>
      <c r="H78" s="79">
        <f>IF($B$9="Female",'No Self Assessment feeder'!H67,IF($B$9="Male",'No Self Assessment feeder'!AN67,IF($B$9="All",'No Self Assessment feeder'!BT67)))</f>
        <v>2910</v>
      </c>
      <c r="I78" s="120">
        <f>IF($B$9="Female",'No Self Assessment feeder'!I67,IF($B$9="Male",'No Self Assessment feeder'!AO67,IF($B$9="All",'No Self Assessment feeder'!BU67)))</f>
        <v>8.5</v>
      </c>
      <c r="J78" s="120">
        <f>IF($B$9="Female",'No Self Assessment feeder'!J67,IF($B$9="Male",'No Self Assessment feeder'!AP67,IF($B$9="All",'No Self Assessment feeder'!BV67)))</f>
        <v>11.5</v>
      </c>
      <c r="K78" s="120">
        <f>IF($B$9="Female",'No Self Assessment feeder'!K67,IF($B$9="Male",'No Self Assessment feeder'!AQ67,IF($B$9="All",'No Self Assessment feeder'!BW67)))</f>
        <v>60</v>
      </c>
      <c r="L78" s="120">
        <f>IF($B$9="Female",'No Self Assessment feeder'!L67,IF($B$9="Male",'No Self Assessment feeder'!AR67,IF($B$9="All",'No Self Assessment feeder'!BX67)))</f>
        <v>71.599999999999994</v>
      </c>
      <c r="M78" s="127">
        <f>IF($B$9="Female",'No Self Assessment feeder'!M67,IF($B$9="Male",'No Self Assessment feeder'!AS67,IF($B$9="All",'No Self Assessment feeder'!BY67)))</f>
        <v>80</v>
      </c>
      <c r="N78" s="81">
        <f>IF($B$9="Female",'No Self Assessment feeder'!N67,IF($B$9="Male",'No Self Assessment feeder'!AT67,IF($B$9="All",'No Self Assessment feeder'!BZ67)))</f>
        <v>3060</v>
      </c>
      <c r="O78" s="120">
        <f>IF($B$9="Female",'No Self Assessment feeder'!O67,IF($B$9="Male",'No Self Assessment feeder'!AU67,IF($B$9="All",'No Self Assessment feeder'!CA67)))</f>
        <v>5.0999999999999996</v>
      </c>
      <c r="P78" s="79">
        <f>IF($B$9="Female",'No Self Assessment feeder'!P67,IF($B$9="Male",'No Self Assessment feeder'!AV67,IF($B$9="All",'No Self Assessment feeder'!CB67)))</f>
        <v>2900</v>
      </c>
      <c r="Q78" s="120">
        <f>IF($B$9="Female",'No Self Assessment feeder'!Q67,IF($B$9="Male",'No Self Assessment feeder'!AW67,IF($B$9="All",'No Self Assessment feeder'!CC67)))</f>
        <v>12.1</v>
      </c>
      <c r="R78" s="120">
        <f>IF($B$9="Female",'No Self Assessment feeder'!R67,IF($B$9="Male",'No Self Assessment feeder'!AX67,IF($B$9="All",'No Self Assessment feeder'!CD67)))</f>
        <v>7.7</v>
      </c>
      <c r="S78" s="120">
        <f>IF($B$9="Female",'No Self Assessment feeder'!S67,IF($B$9="Male",'No Self Assessment feeder'!AY67,IF($B$9="All",'No Self Assessment feeder'!CE67)))</f>
        <v>62.6</v>
      </c>
      <c r="T78" s="120">
        <f>IF($B$9="Female",'No Self Assessment feeder'!T67,IF($B$9="Male",'No Self Assessment feeder'!AZ67,IF($B$9="All",'No Self Assessment feeder'!CF67)))</f>
        <v>74.8</v>
      </c>
      <c r="U78" s="127">
        <f>IF($B$9="Female",'No Self Assessment feeder'!U67,IF($B$9="Male",'No Self Assessment feeder'!BA67,IF($B$9="All",'No Self Assessment feeder'!CG67)))</f>
        <v>80.2</v>
      </c>
      <c r="V78" s="81">
        <f>IF($B$9="Female",'No Self Assessment feeder'!V67,IF($B$9="Male",'No Self Assessment feeder'!BB67,IF($B$9="All",'No Self Assessment feeder'!CH67)))</f>
        <v>3060</v>
      </c>
      <c r="W78" s="120">
        <f>IF($B$9="Female",'No Self Assessment feeder'!W67,IF($B$9="Male",'No Self Assessment feeder'!BC67,IF($B$9="All",'No Self Assessment feeder'!CI67)))</f>
        <v>5.0999999999999996</v>
      </c>
      <c r="X78" s="79">
        <f>IF($B$9="Female",'No Self Assessment feeder'!X67,IF($B$9="Male",'No Self Assessment feeder'!BD67,IF($B$9="All",'No Self Assessment feeder'!CJ67)))</f>
        <v>2900</v>
      </c>
      <c r="Y78" s="120">
        <f>IF($B$9="Female",'No Self Assessment feeder'!Y67,IF($B$9="Male",'No Self Assessment feeder'!BE67,IF($B$9="All",'No Self Assessment feeder'!CK67)))</f>
        <v>12.3</v>
      </c>
      <c r="Z78" s="120">
        <f>IF($B$9="Female",'No Self Assessment feeder'!Z67,IF($B$9="Male",'No Self Assessment feeder'!BF67,IF($B$9="All",'No Self Assessment feeder'!CL67)))</f>
        <v>7.2</v>
      </c>
      <c r="AA78" s="120">
        <f>IF($B$9="Female",'No Self Assessment feeder'!AA67,IF($B$9="Male",'No Self Assessment feeder'!BG67,IF($B$9="All",'No Self Assessment feeder'!CM67)))</f>
        <v>66.900000000000006</v>
      </c>
      <c r="AB78" s="120">
        <f>IF($B$9="Female",'No Self Assessment feeder'!AB67,IF($B$9="Male",'No Self Assessment feeder'!BH67,IF($B$9="All",'No Self Assessment feeder'!CN67)))</f>
        <v>77</v>
      </c>
      <c r="AC78" s="127">
        <f>IF($B$9="Female",'No Self Assessment feeder'!AC67,IF($B$9="Male",'No Self Assessment feeder'!BI67,IF($B$9="All",'No Self Assessment feeder'!CO67)))</f>
        <v>80.5</v>
      </c>
      <c r="CM78" s="29"/>
    </row>
    <row r="79" spans="1:91" ht="14.25" customHeight="1" x14ac:dyDescent="0.2">
      <c r="A79" s="159" t="s">
        <v>288</v>
      </c>
      <c r="B79" s="65" t="s">
        <v>152</v>
      </c>
      <c r="C79" s="66">
        <v>10003945</v>
      </c>
      <c r="D79" s="66" t="s">
        <v>493</v>
      </c>
      <c r="E79" s="162" t="s">
        <v>153</v>
      </c>
      <c r="F79" s="142" t="str">
        <f>IF($B$9="Female",'No Self Assessment feeder'!F68,IF($B$9="Male",'No Self Assessment feeder'!AL68,IF($B$9="All",'No Self Assessment feeder'!BR68)))</f>
        <v>.</v>
      </c>
      <c r="G79" s="120" t="str">
        <f>IF($B$9="Female",'No Self Assessment feeder'!G68,IF($B$9="Male",'No Self Assessment feeder'!AM68,IF($B$9="All",'No Self Assessment feeder'!BS68)))</f>
        <v>.</v>
      </c>
      <c r="H79" s="79" t="str">
        <f>IF($B$9="Female",'No Self Assessment feeder'!H68,IF($B$9="Male",'No Self Assessment feeder'!AN68,IF($B$9="All",'No Self Assessment feeder'!BT68)))</f>
        <v>.</v>
      </c>
      <c r="I79" s="120" t="str">
        <f>IF($B$9="Female",'No Self Assessment feeder'!I68,IF($B$9="Male",'No Self Assessment feeder'!AO68,IF($B$9="All",'No Self Assessment feeder'!BU68)))</f>
        <v>.</v>
      </c>
      <c r="J79" s="120" t="str">
        <f>IF($B$9="Female",'No Self Assessment feeder'!J68,IF($B$9="Male",'No Self Assessment feeder'!AP68,IF($B$9="All",'No Self Assessment feeder'!BV68)))</f>
        <v>.</v>
      </c>
      <c r="K79" s="120" t="str">
        <f>IF($B$9="Female",'No Self Assessment feeder'!K68,IF($B$9="Male",'No Self Assessment feeder'!AQ68,IF($B$9="All",'No Self Assessment feeder'!BW68)))</f>
        <v>.</v>
      </c>
      <c r="L79" s="120" t="str">
        <f>IF($B$9="Female",'No Self Assessment feeder'!L68,IF($B$9="Male",'No Self Assessment feeder'!AR68,IF($B$9="All",'No Self Assessment feeder'!BX68)))</f>
        <v>.</v>
      </c>
      <c r="M79" s="127" t="str">
        <f>IF($B$9="Female",'No Self Assessment feeder'!M68,IF($B$9="Male",'No Self Assessment feeder'!AS68,IF($B$9="All",'No Self Assessment feeder'!BY68)))</f>
        <v>.</v>
      </c>
      <c r="N79" s="81" t="str">
        <f>IF($B$9="Female",'No Self Assessment feeder'!N68,IF($B$9="Male",'No Self Assessment feeder'!AT68,IF($B$9="All",'No Self Assessment feeder'!BZ68)))</f>
        <v>.</v>
      </c>
      <c r="O79" s="120" t="str">
        <f>IF($B$9="Female",'No Self Assessment feeder'!O68,IF($B$9="Male",'No Self Assessment feeder'!AU68,IF($B$9="All",'No Self Assessment feeder'!CA68)))</f>
        <v>.</v>
      </c>
      <c r="P79" s="79" t="str">
        <f>IF($B$9="Female",'No Self Assessment feeder'!P68,IF($B$9="Male",'No Self Assessment feeder'!AV68,IF($B$9="All",'No Self Assessment feeder'!CB68)))</f>
        <v>.</v>
      </c>
      <c r="Q79" s="120" t="str">
        <f>IF($B$9="Female",'No Self Assessment feeder'!Q68,IF($B$9="Male",'No Self Assessment feeder'!AW68,IF($B$9="All",'No Self Assessment feeder'!CC68)))</f>
        <v>.</v>
      </c>
      <c r="R79" s="120" t="str">
        <f>IF($B$9="Female",'No Self Assessment feeder'!R68,IF($B$9="Male",'No Self Assessment feeder'!AX68,IF($B$9="All",'No Self Assessment feeder'!CD68)))</f>
        <v>.</v>
      </c>
      <c r="S79" s="120" t="str">
        <f>IF($B$9="Female",'No Self Assessment feeder'!S68,IF($B$9="Male",'No Self Assessment feeder'!AY68,IF($B$9="All",'No Self Assessment feeder'!CE68)))</f>
        <v>.</v>
      </c>
      <c r="T79" s="120" t="str">
        <f>IF($B$9="Female",'No Self Assessment feeder'!T68,IF($B$9="Male",'No Self Assessment feeder'!AZ68,IF($B$9="All",'No Self Assessment feeder'!CF68)))</f>
        <v>.</v>
      </c>
      <c r="U79" s="127" t="str">
        <f>IF($B$9="Female",'No Self Assessment feeder'!U68,IF($B$9="Male",'No Self Assessment feeder'!BA68,IF($B$9="All",'No Self Assessment feeder'!CG68)))</f>
        <v>.</v>
      </c>
      <c r="V79" s="81" t="str">
        <f>IF($B$9="Female",'No Self Assessment feeder'!V68,IF($B$9="Male",'No Self Assessment feeder'!BB68,IF($B$9="All",'No Self Assessment feeder'!CH68)))</f>
        <v>.</v>
      </c>
      <c r="W79" s="120" t="str">
        <f>IF($B$9="Female",'No Self Assessment feeder'!W68,IF($B$9="Male",'No Self Assessment feeder'!BC68,IF($B$9="All",'No Self Assessment feeder'!CI68)))</f>
        <v>.</v>
      </c>
      <c r="X79" s="79" t="str">
        <f>IF($B$9="Female",'No Self Assessment feeder'!X68,IF($B$9="Male",'No Self Assessment feeder'!BD68,IF($B$9="All",'No Self Assessment feeder'!CJ68)))</f>
        <v>.</v>
      </c>
      <c r="Y79" s="120" t="str">
        <f>IF($B$9="Female",'No Self Assessment feeder'!Y68,IF($B$9="Male",'No Self Assessment feeder'!BE68,IF($B$9="All",'No Self Assessment feeder'!CK68)))</f>
        <v>.</v>
      </c>
      <c r="Z79" s="120" t="str">
        <f>IF($B$9="Female",'No Self Assessment feeder'!Z68,IF($B$9="Male",'No Self Assessment feeder'!BF68,IF($B$9="All",'No Self Assessment feeder'!CL68)))</f>
        <v>.</v>
      </c>
      <c r="AA79" s="120" t="str">
        <f>IF($B$9="Female",'No Self Assessment feeder'!AA68,IF($B$9="Male",'No Self Assessment feeder'!BG68,IF($B$9="All",'No Self Assessment feeder'!CM68)))</f>
        <v>.</v>
      </c>
      <c r="AB79" s="120" t="str">
        <f>IF($B$9="Female",'No Self Assessment feeder'!AB68,IF($B$9="Male",'No Self Assessment feeder'!BH68,IF($B$9="All",'No Self Assessment feeder'!CN68)))</f>
        <v>.</v>
      </c>
      <c r="AC79" s="127" t="str">
        <f>IF($B$9="Female",'No Self Assessment feeder'!AC68,IF($B$9="Male",'No Self Assessment feeder'!BI68,IF($B$9="All",'No Self Assessment feeder'!CO68)))</f>
        <v>.</v>
      </c>
      <c r="CM79" s="29"/>
    </row>
    <row r="80" spans="1:91" ht="14.25" customHeight="1" x14ac:dyDescent="0.2">
      <c r="A80" s="159" t="s">
        <v>288</v>
      </c>
      <c r="B80" s="65" t="s">
        <v>154</v>
      </c>
      <c r="C80" s="66">
        <v>10006842</v>
      </c>
      <c r="D80" s="66" t="s">
        <v>493</v>
      </c>
      <c r="E80" s="162" t="s">
        <v>155</v>
      </c>
      <c r="F80" s="142">
        <f>IF($B$9="Female",'No Self Assessment feeder'!F69,IF($B$9="Male",'No Self Assessment feeder'!AL69,IF($B$9="All",'No Self Assessment feeder'!BR69)))</f>
        <v>2960</v>
      </c>
      <c r="G80" s="120">
        <f>IF($B$9="Female",'No Self Assessment feeder'!G69,IF($B$9="Male",'No Self Assessment feeder'!AM69,IF($B$9="All",'No Self Assessment feeder'!BS69)))</f>
        <v>4.2</v>
      </c>
      <c r="H80" s="79">
        <f>IF($B$9="Female",'No Self Assessment feeder'!H69,IF($B$9="Male",'No Self Assessment feeder'!AN69,IF($B$9="All",'No Self Assessment feeder'!BT69)))</f>
        <v>2835</v>
      </c>
      <c r="I80" s="120">
        <f>IF($B$9="Female",'No Self Assessment feeder'!I69,IF($B$9="Male",'No Self Assessment feeder'!AO69,IF($B$9="All",'No Self Assessment feeder'!BU69)))</f>
        <v>7.8</v>
      </c>
      <c r="J80" s="120">
        <f>IF($B$9="Female",'No Self Assessment feeder'!J69,IF($B$9="Male",'No Self Assessment feeder'!AP69,IF($B$9="All",'No Self Assessment feeder'!BV69)))</f>
        <v>10.9</v>
      </c>
      <c r="K80" s="120">
        <f>IF($B$9="Female",'No Self Assessment feeder'!K69,IF($B$9="Male",'No Self Assessment feeder'!AQ69,IF($B$9="All",'No Self Assessment feeder'!BW69)))</f>
        <v>52.5</v>
      </c>
      <c r="L80" s="120">
        <f>IF($B$9="Female",'No Self Assessment feeder'!L69,IF($B$9="Male",'No Self Assessment feeder'!AR69,IF($B$9="All",'No Self Assessment feeder'!BX69)))</f>
        <v>68.7</v>
      </c>
      <c r="M80" s="127">
        <f>IF($B$9="Female",'No Self Assessment feeder'!M69,IF($B$9="Male",'No Self Assessment feeder'!AS69,IF($B$9="All",'No Self Assessment feeder'!BY69)))</f>
        <v>81.3</v>
      </c>
      <c r="N80" s="81">
        <f>IF($B$9="Female",'No Self Assessment feeder'!N69,IF($B$9="Male",'No Self Assessment feeder'!AT69,IF($B$9="All",'No Self Assessment feeder'!BZ69)))</f>
        <v>2960</v>
      </c>
      <c r="O80" s="120">
        <f>IF($B$9="Female",'No Self Assessment feeder'!O69,IF($B$9="Male",'No Self Assessment feeder'!AU69,IF($B$9="All",'No Self Assessment feeder'!CA69)))</f>
        <v>4.5</v>
      </c>
      <c r="P80" s="79">
        <f>IF($B$9="Female",'No Self Assessment feeder'!P69,IF($B$9="Male",'No Self Assessment feeder'!AV69,IF($B$9="All",'No Self Assessment feeder'!CB69)))</f>
        <v>2825</v>
      </c>
      <c r="Q80" s="120">
        <f>IF($B$9="Female",'No Self Assessment feeder'!Q69,IF($B$9="Male",'No Self Assessment feeder'!AW69,IF($B$9="All",'No Self Assessment feeder'!CC69)))</f>
        <v>10.9</v>
      </c>
      <c r="R80" s="120">
        <f>IF($B$9="Female",'No Self Assessment feeder'!R69,IF($B$9="Male",'No Self Assessment feeder'!AX69,IF($B$9="All",'No Self Assessment feeder'!CD69)))</f>
        <v>6.9</v>
      </c>
      <c r="S80" s="120">
        <f>IF($B$9="Female",'No Self Assessment feeder'!S69,IF($B$9="Male",'No Self Assessment feeder'!AY69,IF($B$9="All",'No Self Assessment feeder'!CE69)))</f>
        <v>58.2</v>
      </c>
      <c r="T80" s="120">
        <f>IF($B$9="Female",'No Self Assessment feeder'!T69,IF($B$9="Male",'No Self Assessment feeder'!AZ69,IF($B$9="All",'No Self Assessment feeder'!CF69)))</f>
        <v>73.2</v>
      </c>
      <c r="U80" s="127">
        <f>IF($B$9="Female",'No Self Assessment feeder'!U69,IF($B$9="Male",'No Self Assessment feeder'!BA69,IF($B$9="All",'No Self Assessment feeder'!CG69)))</f>
        <v>82.2</v>
      </c>
      <c r="V80" s="81">
        <f>IF($B$9="Female",'No Self Assessment feeder'!V69,IF($B$9="Male",'No Self Assessment feeder'!BB69,IF($B$9="All",'No Self Assessment feeder'!CH69)))</f>
        <v>2960</v>
      </c>
      <c r="W80" s="120">
        <f>IF($B$9="Female",'No Self Assessment feeder'!W69,IF($B$9="Male",'No Self Assessment feeder'!BC69,IF($B$9="All",'No Self Assessment feeder'!CI69)))</f>
        <v>4.7</v>
      </c>
      <c r="X80" s="79">
        <f>IF($B$9="Female",'No Self Assessment feeder'!X69,IF($B$9="Male",'No Self Assessment feeder'!BD69,IF($B$9="All",'No Self Assessment feeder'!CJ69)))</f>
        <v>2820</v>
      </c>
      <c r="Y80" s="120">
        <f>IF($B$9="Female",'No Self Assessment feeder'!Y69,IF($B$9="Male",'No Self Assessment feeder'!BE69,IF($B$9="All",'No Self Assessment feeder'!CK69)))</f>
        <v>12.3</v>
      </c>
      <c r="Z80" s="120">
        <f>IF($B$9="Female",'No Self Assessment feeder'!Z69,IF($B$9="Male",'No Self Assessment feeder'!BF69,IF($B$9="All",'No Self Assessment feeder'!CL69)))</f>
        <v>6.4</v>
      </c>
      <c r="AA80" s="120">
        <f>IF($B$9="Female",'No Self Assessment feeder'!AA69,IF($B$9="Male",'No Self Assessment feeder'!BG69,IF($B$9="All",'No Self Assessment feeder'!CM69)))</f>
        <v>62.3</v>
      </c>
      <c r="AB80" s="120">
        <f>IF($B$9="Female",'No Self Assessment feeder'!AB69,IF($B$9="Male",'No Self Assessment feeder'!BH69,IF($B$9="All",'No Self Assessment feeder'!CN69)))</f>
        <v>76.099999999999994</v>
      </c>
      <c r="AC80" s="127">
        <f>IF($B$9="Female",'No Self Assessment feeder'!AC69,IF($B$9="Male",'No Self Assessment feeder'!BI69,IF($B$9="All",'No Self Assessment feeder'!CO69)))</f>
        <v>81.3</v>
      </c>
      <c r="CM80" s="29"/>
    </row>
    <row r="81" spans="1:91" ht="14.25" customHeight="1" x14ac:dyDescent="0.2">
      <c r="A81" s="159" t="s">
        <v>288</v>
      </c>
      <c r="B81" s="65" t="s">
        <v>156</v>
      </c>
      <c r="C81" s="66">
        <v>10007162</v>
      </c>
      <c r="D81" s="66" t="s">
        <v>491</v>
      </c>
      <c r="E81" s="162" t="s">
        <v>157</v>
      </c>
      <c r="F81" s="142">
        <f>IF($B$9="Female",'No Self Assessment feeder'!F70,IF($B$9="Male",'No Self Assessment feeder'!AL70,IF($B$9="All",'No Self Assessment feeder'!BR70)))</f>
        <v>1710</v>
      </c>
      <c r="G81" s="120">
        <f>IF($B$9="Female",'No Self Assessment feeder'!G70,IF($B$9="Male",'No Self Assessment feeder'!AM70,IF($B$9="All",'No Self Assessment feeder'!BS70)))</f>
        <v>7.2</v>
      </c>
      <c r="H81" s="79">
        <f>IF($B$9="Female",'No Self Assessment feeder'!H70,IF($B$9="Male",'No Self Assessment feeder'!AN70,IF($B$9="All",'No Self Assessment feeder'!BT70)))</f>
        <v>1585</v>
      </c>
      <c r="I81" s="120">
        <f>IF($B$9="Female",'No Self Assessment feeder'!I70,IF($B$9="Male",'No Self Assessment feeder'!AO70,IF($B$9="All",'No Self Assessment feeder'!BU70)))</f>
        <v>13.9</v>
      </c>
      <c r="J81" s="120">
        <f>IF($B$9="Female",'No Self Assessment feeder'!J70,IF($B$9="Male",'No Self Assessment feeder'!AP70,IF($B$9="All",'No Self Assessment feeder'!BV70)))</f>
        <v>19.5</v>
      </c>
      <c r="K81" s="120">
        <f>IF($B$9="Female",'No Self Assessment feeder'!K70,IF($B$9="Male",'No Self Assessment feeder'!AQ70,IF($B$9="All",'No Self Assessment feeder'!BW70)))</f>
        <v>55.3</v>
      </c>
      <c r="L81" s="120">
        <f>IF($B$9="Female",'No Self Assessment feeder'!L70,IF($B$9="Male",'No Self Assessment feeder'!AR70,IF($B$9="All",'No Self Assessment feeder'!BX70)))</f>
        <v>60.8</v>
      </c>
      <c r="M81" s="127">
        <f>IF($B$9="Female",'No Self Assessment feeder'!M70,IF($B$9="Male",'No Self Assessment feeder'!AS70,IF($B$9="All",'No Self Assessment feeder'!BY70)))</f>
        <v>66.599999999999994</v>
      </c>
      <c r="N81" s="81">
        <f>IF($B$9="Female",'No Self Assessment feeder'!N70,IF($B$9="Male",'No Self Assessment feeder'!AT70,IF($B$9="All",'No Self Assessment feeder'!BZ70)))</f>
        <v>1710</v>
      </c>
      <c r="O81" s="120">
        <f>IF($B$9="Female",'No Self Assessment feeder'!O70,IF($B$9="Male",'No Self Assessment feeder'!AU70,IF($B$9="All",'No Self Assessment feeder'!CA70)))</f>
        <v>7.3</v>
      </c>
      <c r="P81" s="79">
        <f>IF($B$9="Female",'No Self Assessment feeder'!P70,IF($B$9="Male",'No Self Assessment feeder'!AV70,IF($B$9="All",'No Self Assessment feeder'!CB70)))</f>
        <v>1585</v>
      </c>
      <c r="Q81" s="120">
        <f>IF($B$9="Female",'No Self Assessment feeder'!Q70,IF($B$9="Male",'No Self Assessment feeder'!AW70,IF($B$9="All",'No Self Assessment feeder'!CC70)))</f>
        <v>18.5</v>
      </c>
      <c r="R81" s="120">
        <f>IF($B$9="Female",'No Self Assessment feeder'!R70,IF($B$9="Male",'No Self Assessment feeder'!AX70,IF($B$9="All",'No Self Assessment feeder'!CD70)))</f>
        <v>13.4</v>
      </c>
      <c r="S81" s="120">
        <f>IF($B$9="Female",'No Self Assessment feeder'!S70,IF($B$9="Male",'No Self Assessment feeder'!AY70,IF($B$9="All",'No Self Assessment feeder'!CE70)))</f>
        <v>56.9</v>
      </c>
      <c r="T81" s="120">
        <f>IF($B$9="Female",'No Self Assessment feeder'!T70,IF($B$9="Male",'No Self Assessment feeder'!AZ70,IF($B$9="All",'No Self Assessment feeder'!CF70)))</f>
        <v>62.8</v>
      </c>
      <c r="U81" s="127">
        <f>IF($B$9="Female",'No Self Assessment feeder'!U70,IF($B$9="Male",'No Self Assessment feeder'!BA70,IF($B$9="All",'No Self Assessment feeder'!CG70)))</f>
        <v>68.099999999999994</v>
      </c>
      <c r="V81" s="81">
        <f>IF($B$9="Female",'No Self Assessment feeder'!V70,IF($B$9="Male",'No Self Assessment feeder'!BB70,IF($B$9="All",'No Self Assessment feeder'!CH70)))</f>
        <v>1710</v>
      </c>
      <c r="W81" s="120">
        <f>IF($B$9="Female",'No Self Assessment feeder'!W70,IF($B$9="Male",'No Self Assessment feeder'!BC70,IF($B$9="All",'No Self Assessment feeder'!CI70)))</f>
        <v>7.4</v>
      </c>
      <c r="X81" s="79">
        <f>IF($B$9="Female",'No Self Assessment feeder'!X70,IF($B$9="Male",'No Self Assessment feeder'!BD70,IF($B$9="All",'No Self Assessment feeder'!CJ70)))</f>
        <v>1580</v>
      </c>
      <c r="Y81" s="120">
        <f>IF($B$9="Female",'No Self Assessment feeder'!Y70,IF($B$9="Male",'No Self Assessment feeder'!BE70,IF($B$9="All",'No Self Assessment feeder'!CK70)))</f>
        <v>18.600000000000001</v>
      </c>
      <c r="Z81" s="120">
        <f>IF($B$9="Female",'No Self Assessment feeder'!Z70,IF($B$9="Male",'No Self Assessment feeder'!BF70,IF($B$9="All",'No Self Assessment feeder'!CL70)))</f>
        <v>12.6</v>
      </c>
      <c r="AA81" s="120">
        <f>IF($B$9="Female",'No Self Assessment feeder'!AA70,IF($B$9="Male",'No Self Assessment feeder'!BG70,IF($B$9="All",'No Self Assessment feeder'!CM70)))</f>
        <v>59</v>
      </c>
      <c r="AB81" s="120">
        <f>IF($B$9="Female",'No Self Assessment feeder'!AB70,IF($B$9="Male",'No Self Assessment feeder'!BH70,IF($B$9="All",'No Self Assessment feeder'!CN70)))</f>
        <v>64.900000000000006</v>
      </c>
      <c r="AC81" s="127">
        <f>IF($B$9="Female",'No Self Assessment feeder'!AC70,IF($B$9="Male",'No Self Assessment feeder'!BI70,IF($B$9="All",'No Self Assessment feeder'!CO70)))</f>
        <v>68.7</v>
      </c>
      <c r="CM81" s="29"/>
    </row>
    <row r="82" spans="1:91" ht="14.25" customHeight="1" x14ac:dyDescent="0.2">
      <c r="A82" s="159" t="s">
        <v>288</v>
      </c>
      <c r="B82" s="65" t="s">
        <v>158</v>
      </c>
      <c r="C82" s="66">
        <v>10007769</v>
      </c>
      <c r="D82" s="66" t="s">
        <v>491</v>
      </c>
      <c r="E82" s="162" t="s">
        <v>159</v>
      </c>
      <c r="F82" s="142" t="str">
        <f>IF($B$9="Female",'No Self Assessment feeder'!F71,IF($B$9="Male",'No Self Assessment feeder'!AL71,IF($B$9="All",'No Self Assessment feeder'!BR71)))</f>
        <v>.</v>
      </c>
      <c r="G82" s="120" t="str">
        <f>IF($B$9="Female",'No Self Assessment feeder'!G71,IF($B$9="Male",'No Self Assessment feeder'!AM71,IF($B$9="All",'No Self Assessment feeder'!BS71)))</f>
        <v>.</v>
      </c>
      <c r="H82" s="79" t="str">
        <f>IF($B$9="Female",'No Self Assessment feeder'!H71,IF($B$9="Male",'No Self Assessment feeder'!AN71,IF($B$9="All",'No Self Assessment feeder'!BT71)))</f>
        <v>.</v>
      </c>
      <c r="I82" s="120" t="str">
        <f>IF($B$9="Female",'No Self Assessment feeder'!I71,IF($B$9="Male",'No Self Assessment feeder'!AO71,IF($B$9="All",'No Self Assessment feeder'!BU71)))</f>
        <v>.</v>
      </c>
      <c r="J82" s="120" t="str">
        <f>IF($B$9="Female",'No Self Assessment feeder'!J71,IF($B$9="Male",'No Self Assessment feeder'!AP71,IF($B$9="All",'No Self Assessment feeder'!BV71)))</f>
        <v>.</v>
      </c>
      <c r="K82" s="120" t="str">
        <f>IF($B$9="Female",'No Self Assessment feeder'!K71,IF($B$9="Male",'No Self Assessment feeder'!AQ71,IF($B$9="All",'No Self Assessment feeder'!BW71)))</f>
        <v>.</v>
      </c>
      <c r="L82" s="120" t="str">
        <f>IF($B$9="Female",'No Self Assessment feeder'!L71,IF($B$9="Male",'No Self Assessment feeder'!AR71,IF($B$9="All",'No Self Assessment feeder'!BX71)))</f>
        <v>.</v>
      </c>
      <c r="M82" s="127" t="str">
        <f>IF($B$9="Female",'No Self Assessment feeder'!M71,IF($B$9="Male",'No Self Assessment feeder'!AS71,IF($B$9="All",'No Self Assessment feeder'!BY71)))</f>
        <v>.</v>
      </c>
      <c r="N82" s="81" t="str">
        <f>IF($B$9="Female",'No Self Assessment feeder'!N71,IF($B$9="Male",'No Self Assessment feeder'!AT71,IF($B$9="All",'No Self Assessment feeder'!BZ71)))</f>
        <v>.</v>
      </c>
      <c r="O82" s="120" t="str">
        <f>IF($B$9="Female",'No Self Assessment feeder'!O71,IF($B$9="Male",'No Self Assessment feeder'!AU71,IF($B$9="All",'No Self Assessment feeder'!CA71)))</f>
        <v>.</v>
      </c>
      <c r="P82" s="79" t="str">
        <f>IF($B$9="Female",'No Self Assessment feeder'!P71,IF($B$9="Male",'No Self Assessment feeder'!AV71,IF($B$9="All",'No Self Assessment feeder'!CB71)))</f>
        <v>.</v>
      </c>
      <c r="Q82" s="120" t="str">
        <f>IF($B$9="Female",'No Self Assessment feeder'!Q71,IF($B$9="Male",'No Self Assessment feeder'!AW71,IF($B$9="All",'No Self Assessment feeder'!CC71)))</f>
        <v>.</v>
      </c>
      <c r="R82" s="120" t="str">
        <f>IF($B$9="Female",'No Self Assessment feeder'!R71,IF($B$9="Male",'No Self Assessment feeder'!AX71,IF($B$9="All",'No Self Assessment feeder'!CD71)))</f>
        <v>.</v>
      </c>
      <c r="S82" s="120" t="str">
        <f>IF($B$9="Female",'No Self Assessment feeder'!S71,IF($B$9="Male",'No Self Assessment feeder'!AY71,IF($B$9="All",'No Self Assessment feeder'!CE71)))</f>
        <v>.</v>
      </c>
      <c r="T82" s="120" t="str">
        <f>IF($B$9="Female",'No Self Assessment feeder'!T71,IF($B$9="Male",'No Self Assessment feeder'!AZ71,IF($B$9="All",'No Self Assessment feeder'!CF71)))</f>
        <v>.</v>
      </c>
      <c r="U82" s="127" t="str">
        <f>IF($B$9="Female",'No Self Assessment feeder'!U71,IF($B$9="Male",'No Self Assessment feeder'!BA71,IF($B$9="All",'No Self Assessment feeder'!CG71)))</f>
        <v>.</v>
      </c>
      <c r="V82" s="81" t="str">
        <f>IF($B$9="Female",'No Self Assessment feeder'!V71,IF($B$9="Male",'No Self Assessment feeder'!BB71,IF($B$9="All",'No Self Assessment feeder'!CH71)))</f>
        <v>.</v>
      </c>
      <c r="W82" s="120" t="str">
        <f>IF($B$9="Female",'No Self Assessment feeder'!W71,IF($B$9="Male",'No Self Assessment feeder'!BC71,IF($B$9="All",'No Self Assessment feeder'!CI71)))</f>
        <v>.</v>
      </c>
      <c r="X82" s="79" t="str">
        <f>IF($B$9="Female",'No Self Assessment feeder'!X71,IF($B$9="Male",'No Self Assessment feeder'!BD71,IF($B$9="All",'No Self Assessment feeder'!CJ71)))</f>
        <v>.</v>
      </c>
      <c r="Y82" s="120" t="str">
        <f>IF($B$9="Female",'No Self Assessment feeder'!Y71,IF($B$9="Male",'No Self Assessment feeder'!BE71,IF($B$9="All",'No Self Assessment feeder'!CK71)))</f>
        <v>.</v>
      </c>
      <c r="Z82" s="120" t="str">
        <f>IF($B$9="Female",'No Self Assessment feeder'!Z71,IF($B$9="Male",'No Self Assessment feeder'!BF71,IF($B$9="All",'No Self Assessment feeder'!CL71)))</f>
        <v>.</v>
      </c>
      <c r="AA82" s="120" t="str">
        <f>IF($B$9="Female",'No Self Assessment feeder'!AA71,IF($B$9="Male",'No Self Assessment feeder'!BG71,IF($B$9="All",'No Self Assessment feeder'!CM71)))</f>
        <v>.</v>
      </c>
      <c r="AB82" s="120" t="str">
        <f>IF($B$9="Female",'No Self Assessment feeder'!AB71,IF($B$9="Male",'No Self Assessment feeder'!BH71,IF($B$9="All",'No Self Assessment feeder'!CN71)))</f>
        <v>.</v>
      </c>
      <c r="AC82" s="127" t="str">
        <f>IF($B$9="Female",'No Self Assessment feeder'!AC71,IF($B$9="Male",'No Self Assessment feeder'!BI71,IF($B$9="All",'No Self Assessment feeder'!CO71)))</f>
        <v>.</v>
      </c>
      <c r="CM82" s="29"/>
    </row>
    <row r="83" spans="1:91" ht="14.25" customHeight="1" x14ac:dyDescent="0.2">
      <c r="A83" s="159" t="s">
        <v>288</v>
      </c>
      <c r="B83" s="65" t="s">
        <v>160</v>
      </c>
      <c r="C83" s="66">
        <v>10007797</v>
      </c>
      <c r="D83" s="66" t="s">
        <v>491</v>
      </c>
      <c r="E83" s="162" t="s">
        <v>161</v>
      </c>
      <c r="F83" s="142">
        <f>IF($B$9="Female",'No Self Assessment feeder'!F72,IF($B$9="Male",'No Self Assessment feeder'!AL72,IF($B$9="All",'No Self Assessment feeder'!BR72)))</f>
        <v>20</v>
      </c>
      <c r="G83" s="120" t="str">
        <f>IF($B$9="Female",'No Self Assessment feeder'!G72,IF($B$9="Male",'No Self Assessment feeder'!AM72,IF($B$9="All",'No Self Assessment feeder'!BS72)))</f>
        <v>x</v>
      </c>
      <c r="H83" s="79" t="str">
        <f>IF($B$9="Female",'No Self Assessment feeder'!H72,IF($B$9="Male",'No Self Assessment feeder'!AN72,IF($B$9="All",'No Self Assessment feeder'!BT72)))</f>
        <v>x</v>
      </c>
      <c r="I83" s="120" t="str">
        <f>IF($B$9="Female",'No Self Assessment feeder'!I72,IF($B$9="Male",'No Self Assessment feeder'!AO72,IF($B$9="All",'No Self Assessment feeder'!BU72)))</f>
        <v>x</v>
      </c>
      <c r="J83" s="120" t="str">
        <f>IF($B$9="Female",'No Self Assessment feeder'!J72,IF($B$9="Male",'No Self Assessment feeder'!AP72,IF($B$9="All",'No Self Assessment feeder'!BV72)))</f>
        <v>x</v>
      </c>
      <c r="K83" s="120" t="str">
        <f>IF($B$9="Female",'No Self Assessment feeder'!K72,IF($B$9="Male",'No Self Assessment feeder'!AQ72,IF($B$9="All",'No Self Assessment feeder'!BW72)))</f>
        <v>x</v>
      </c>
      <c r="L83" s="120" t="str">
        <f>IF($B$9="Female",'No Self Assessment feeder'!L72,IF($B$9="Male",'No Self Assessment feeder'!AR72,IF($B$9="All",'No Self Assessment feeder'!BX72)))</f>
        <v>x</v>
      </c>
      <c r="M83" s="127" t="str">
        <f>IF($B$9="Female",'No Self Assessment feeder'!M72,IF($B$9="Male",'No Self Assessment feeder'!AS72,IF($B$9="All",'No Self Assessment feeder'!BY72)))</f>
        <v>x</v>
      </c>
      <c r="N83" s="81">
        <f>IF($B$9="Female",'No Self Assessment feeder'!N72,IF($B$9="Male",'No Self Assessment feeder'!AT72,IF($B$9="All",'No Self Assessment feeder'!BZ72)))</f>
        <v>20</v>
      </c>
      <c r="O83" s="120" t="str">
        <f>IF($B$9="Female",'No Self Assessment feeder'!O72,IF($B$9="Male",'No Self Assessment feeder'!AU72,IF($B$9="All",'No Self Assessment feeder'!CA72)))</f>
        <v>x</v>
      </c>
      <c r="P83" s="79" t="str">
        <f>IF($B$9="Female",'No Self Assessment feeder'!P72,IF($B$9="Male",'No Self Assessment feeder'!AV72,IF($B$9="All",'No Self Assessment feeder'!CB72)))</f>
        <v>x</v>
      </c>
      <c r="Q83" s="120" t="str">
        <f>IF($B$9="Female",'No Self Assessment feeder'!Q72,IF($B$9="Male",'No Self Assessment feeder'!AW72,IF($B$9="All",'No Self Assessment feeder'!CC72)))</f>
        <v>x</v>
      </c>
      <c r="R83" s="120" t="str">
        <f>IF($B$9="Female",'No Self Assessment feeder'!R72,IF($B$9="Male",'No Self Assessment feeder'!AX72,IF($B$9="All",'No Self Assessment feeder'!CD72)))</f>
        <v>x</v>
      </c>
      <c r="S83" s="120" t="str">
        <f>IF($B$9="Female",'No Self Assessment feeder'!S72,IF($B$9="Male",'No Self Assessment feeder'!AY72,IF($B$9="All",'No Self Assessment feeder'!CE72)))</f>
        <v>x</v>
      </c>
      <c r="T83" s="120" t="str">
        <f>IF($B$9="Female",'No Self Assessment feeder'!T72,IF($B$9="Male",'No Self Assessment feeder'!AZ72,IF($B$9="All",'No Self Assessment feeder'!CF72)))</f>
        <v>x</v>
      </c>
      <c r="U83" s="127" t="str">
        <f>IF($B$9="Female",'No Self Assessment feeder'!U72,IF($B$9="Male",'No Self Assessment feeder'!BA72,IF($B$9="All",'No Self Assessment feeder'!CG72)))</f>
        <v>x</v>
      </c>
      <c r="V83" s="81">
        <f>IF($B$9="Female",'No Self Assessment feeder'!V72,IF($B$9="Male",'No Self Assessment feeder'!BB72,IF($B$9="All",'No Self Assessment feeder'!CH72)))</f>
        <v>20</v>
      </c>
      <c r="W83" s="120" t="str">
        <f>IF($B$9="Female",'No Self Assessment feeder'!W72,IF($B$9="Male",'No Self Assessment feeder'!BC72,IF($B$9="All",'No Self Assessment feeder'!CI72)))</f>
        <v>x</v>
      </c>
      <c r="X83" s="79" t="str">
        <f>IF($B$9="Female",'No Self Assessment feeder'!X72,IF($B$9="Male",'No Self Assessment feeder'!BD72,IF($B$9="All",'No Self Assessment feeder'!CJ72)))</f>
        <v>x</v>
      </c>
      <c r="Y83" s="120" t="str">
        <f>IF($B$9="Female",'No Self Assessment feeder'!Y72,IF($B$9="Male",'No Self Assessment feeder'!BE72,IF($B$9="All",'No Self Assessment feeder'!CK72)))</f>
        <v>x</v>
      </c>
      <c r="Z83" s="120" t="str">
        <f>IF($B$9="Female",'No Self Assessment feeder'!Z72,IF($B$9="Male",'No Self Assessment feeder'!BF72,IF($B$9="All",'No Self Assessment feeder'!CL72)))</f>
        <v>x</v>
      </c>
      <c r="AA83" s="120" t="str">
        <f>IF($B$9="Female",'No Self Assessment feeder'!AA72,IF($B$9="Male",'No Self Assessment feeder'!BG72,IF($B$9="All",'No Self Assessment feeder'!CM72)))</f>
        <v>x</v>
      </c>
      <c r="AB83" s="120" t="str">
        <f>IF($B$9="Female",'No Self Assessment feeder'!AB72,IF($B$9="Male",'No Self Assessment feeder'!BH72,IF($B$9="All",'No Self Assessment feeder'!CN72)))</f>
        <v>x</v>
      </c>
      <c r="AC83" s="127" t="str">
        <f>IF($B$9="Female",'No Self Assessment feeder'!AC72,IF($B$9="Male",'No Self Assessment feeder'!BI72,IF($B$9="All",'No Self Assessment feeder'!CO72)))</f>
        <v>x</v>
      </c>
      <c r="CM83" s="29"/>
    </row>
    <row r="84" spans="1:91" ht="14.25" customHeight="1" x14ac:dyDescent="0.2">
      <c r="A84" s="159" t="s">
        <v>288</v>
      </c>
      <c r="B84" s="65" t="s">
        <v>162</v>
      </c>
      <c r="C84" s="66">
        <v>10004048</v>
      </c>
      <c r="D84" s="66" t="s">
        <v>491</v>
      </c>
      <c r="E84" s="162" t="s">
        <v>163</v>
      </c>
      <c r="F84" s="142">
        <f>IF($B$9="Female",'No Self Assessment feeder'!F73,IF($B$9="Male",'No Self Assessment feeder'!AL73,IF($B$9="All",'No Self Assessment feeder'!BR73)))</f>
        <v>3000</v>
      </c>
      <c r="G84" s="120">
        <f>IF($B$9="Female",'No Self Assessment feeder'!G73,IF($B$9="Male",'No Self Assessment feeder'!AM73,IF($B$9="All",'No Self Assessment feeder'!BS73)))</f>
        <v>6.6</v>
      </c>
      <c r="H84" s="79">
        <f>IF($B$9="Female",'No Self Assessment feeder'!H73,IF($B$9="Male",'No Self Assessment feeder'!AN73,IF($B$9="All",'No Self Assessment feeder'!BT73)))</f>
        <v>2800</v>
      </c>
      <c r="I84" s="120">
        <f>IF($B$9="Female",'No Self Assessment feeder'!I73,IF($B$9="Male",'No Self Assessment feeder'!AO73,IF($B$9="All",'No Self Assessment feeder'!BU73)))</f>
        <v>11.5</v>
      </c>
      <c r="J84" s="120">
        <f>IF($B$9="Female",'No Self Assessment feeder'!J73,IF($B$9="Male",'No Self Assessment feeder'!AP73,IF($B$9="All",'No Self Assessment feeder'!BV73)))</f>
        <v>15.5</v>
      </c>
      <c r="K84" s="120">
        <f>IF($B$9="Female",'No Self Assessment feeder'!K73,IF($B$9="Male",'No Self Assessment feeder'!AQ73,IF($B$9="All",'No Self Assessment feeder'!BW73)))</f>
        <v>50.8</v>
      </c>
      <c r="L84" s="120">
        <f>IF($B$9="Female",'No Self Assessment feeder'!L73,IF($B$9="Male",'No Self Assessment feeder'!AR73,IF($B$9="All",'No Self Assessment feeder'!BX73)))</f>
        <v>62.3</v>
      </c>
      <c r="M84" s="127">
        <f>IF($B$9="Female",'No Self Assessment feeder'!M73,IF($B$9="Male",'No Self Assessment feeder'!AS73,IF($B$9="All",'No Self Assessment feeder'!BY73)))</f>
        <v>73</v>
      </c>
      <c r="N84" s="81">
        <f>IF($B$9="Female",'No Self Assessment feeder'!N73,IF($B$9="Male",'No Self Assessment feeder'!AT73,IF($B$9="All",'No Self Assessment feeder'!BZ73)))</f>
        <v>3000</v>
      </c>
      <c r="O84" s="120">
        <f>IF($B$9="Female",'No Self Assessment feeder'!O73,IF($B$9="Male",'No Self Assessment feeder'!AU73,IF($B$9="All",'No Self Assessment feeder'!CA73)))</f>
        <v>7.5</v>
      </c>
      <c r="P84" s="79">
        <f>IF($B$9="Female",'No Self Assessment feeder'!P73,IF($B$9="Male",'No Self Assessment feeder'!AV73,IF($B$9="All",'No Self Assessment feeder'!CB73)))</f>
        <v>2770</v>
      </c>
      <c r="Q84" s="120">
        <f>IF($B$9="Female",'No Self Assessment feeder'!Q73,IF($B$9="Male",'No Self Assessment feeder'!AW73,IF($B$9="All",'No Self Assessment feeder'!CC73)))</f>
        <v>16</v>
      </c>
      <c r="R84" s="120">
        <f>IF($B$9="Female",'No Self Assessment feeder'!R73,IF($B$9="Male",'No Self Assessment feeder'!AX73,IF($B$9="All",'No Self Assessment feeder'!CD73)))</f>
        <v>12.8</v>
      </c>
      <c r="S84" s="120">
        <f>IF($B$9="Female",'No Self Assessment feeder'!S73,IF($B$9="Male",'No Self Assessment feeder'!AY73,IF($B$9="All",'No Self Assessment feeder'!CE73)))</f>
        <v>57.2</v>
      </c>
      <c r="T84" s="120">
        <f>IF($B$9="Female",'No Self Assessment feeder'!T73,IF($B$9="Male",'No Self Assessment feeder'!AZ73,IF($B$9="All",'No Self Assessment feeder'!CF73)))</f>
        <v>65.599999999999994</v>
      </c>
      <c r="U84" s="127">
        <f>IF($B$9="Female",'No Self Assessment feeder'!U73,IF($B$9="Male",'No Self Assessment feeder'!BA73,IF($B$9="All",'No Self Assessment feeder'!CG73)))</f>
        <v>71.2</v>
      </c>
      <c r="V84" s="81">
        <f>IF($B$9="Female",'No Self Assessment feeder'!V73,IF($B$9="Male",'No Self Assessment feeder'!BB73,IF($B$9="All",'No Self Assessment feeder'!CH73)))</f>
        <v>3000</v>
      </c>
      <c r="W84" s="120">
        <f>IF($B$9="Female",'No Self Assessment feeder'!W73,IF($B$9="Male",'No Self Assessment feeder'!BC73,IF($B$9="All",'No Self Assessment feeder'!CI73)))</f>
        <v>7.7</v>
      </c>
      <c r="X84" s="79">
        <f>IF($B$9="Female",'No Self Assessment feeder'!X73,IF($B$9="Male",'No Self Assessment feeder'!BD73,IF($B$9="All",'No Self Assessment feeder'!CJ73)))</f>
        <v>2765</v>
      </c>
      <c r="Y84" s="120">
        <f>IF($B$9="Female",'No Self Assessment feeder'!Y73,IF($B$9="Male",'No Self Assessment feeder'!BE73,IF($B$9="All",'No Self Assessment feeder'!CK73)))</f>
        <v>15.5</v>
      </c>
      <c r="Z84" s="120">
        <f>IF($B$9="Female",'No Self Assessment feeder'!Z73,IF($B$9="Male",'No Self Assessment feeder'!BF73,IF($B$9="All",'No Self Assessment feeder'!CL73)))</f>
        <v>11.7</v>
      </c>
      <c r="AA84" s="120">
        <f>IF($B$9="Female",'No Self Assessment feeder'!AA73,IF($B$9="Male",'No Self Assessment feeder'!BG73,IF($B$9="All",'No Self Assessment feeder'!CM73)))</f>
        <v>61.7</v>
      </c>
      <c r="AB84" s="120">
        <f>IF($B$9="Female",'No Self Assessment feeder'!AB73,IF($B$9="Male",'No Self Assessment feeder'!BH73,IF($B$9="All",'No Self Assessment feeder'!CN73)))</f>
        <v>69.3</v>
      </c>
      <c r="AC84" s="127">
        <f>IF($B$9="Female",'No Self Assessment feeder'!AC73,IF($B$9="Male",'No Self Assessment feeder'!BI73,IF($B$9="All",'No Self Assessment feeder'!CO73)))</f>
        <v>72.8</v>
      </c>
      <c r="CM84" s="29"/>
    </row>
    <row r="85" spans="1:91" ht="14.25" customHeight="1" x14ac:dyDescent="0.2">
      <c r="A85" s="159" t="s">
        <v>288</v>
      </c>
      <c r="B85" s="65" t="s">
        <v>164</v>
      </c>
      <c r="C85" s="66">
        <v>10004078</v>
      </c>
      <c r="D85" s="66" t="s">
        <v>491</v>
      </c>
      <c r="E85" s="162" t="s">
        <v>165</v>
      </c>
      <c r="F85" s="142">
        <f>IF($B$9="Female",'No Self Assessment feeder'!F74,IF($B$9="Male",'No Self Assessment feeder'!AL74,IF($B$9="All",'No Self Assessment feeder'!BR74)))</f>
        <v>1770</v>
      </c>
      <c r="G85" s="120">
        <f>IF($B$9="Female",'No Self Assessment feeder'!G74,IF($B$9="Male",'No Self Assessment feeder'!AM74,IF($B$9="All",'No Self Assessment feeder'!BS74)))</f>
        <v>8.8000000000000007</v>
      </c>
      <c r="H85" s="79">
        <f>IF($B$9="Female",'No Self Assessment feeder'!H74,IF($B$9="Male",'No Self Assessment feeder'!AN74,IF($B$9="All",'No Self Assessment feeder'!BT74)))</f>
        <v>1610</v>
      </c>
      <c r="I85" s="120">
        <f>IF($B$9="Female",'No Self Assessment feeder'!I74,IF($B$9="Male",'No Self Assessment feeder'!AO74,IF($B$9="All",'No Self Assessment feeder'!BU74)))</f>
        <v>11.4</v>
      </c>
      <c r="J85" s="120">
        <f>IF($B$9="Female",'No Self Assessment feeder'!J74,IF($B$9="Male",'No Self Assessment feeder'!AP74,IF($B$9="All",'No Self Assessment feeder'!BV74)))</f>
        <v>11.2</v>
      </c>
      <c r="K85" s="120">
        <f>IF($B$9="Female",'No Self Assessment feeder'!K74,IF($B$9="Male",'No Self Assessment feeder'!AQ74,IF($B$9="All",'No Self Assessment feeder'!BW74)))</f>
        <v>49</v>
      </c>
      <c r="L85" s="120">
        <f>IF($B$9="Female",'No Self Assessment feeder'!L74,IF($B$9="Male",'No Self Assessment feeder'!AR74,IF($B$9="All",'No Self Assessment feeder'!BX74)))</f>
        <v>65.8</v>
      </c>
      <c r="M85" s="127">
        <f>IF($B$9="Female",'No Self Assessment feeder'!M74,IF($B$9="Male",'No Self Assessment feeder'!AS74,IF($B$9="All",'No Self Assessment feeder'!BY74)))</f>
        <v>77.400000000000006</v>
      </c>
      <c r="N85" s="81">
        <f>IF($B$9="Female",'No Self Assessment feeder'!N74,IF($B$9="Male",'No Self Assessment feeder'!AT74,IF($B$9="All",'No Self Assessment feeder'!BZ74)))</f>
        <v>1770</v>
      </c>
      <c r="O85" s="120">
        <f>IF($B$9="Female",'No Self Assessment feeder'!O74,IF($B$9="Male",'No Self Assessment feeder'!AU74,IF($B$9="All",'No Self Assessment feeder'!CA74)))</f>
        <v>10.5</v>
      </c>
      <c r="P85" s="79">
        <f>IF($B$9="Female",'No Self Assessment feeder'!P74,IF($B$9="Male",'No Self Assessment feeder'!AV74,IF($B$9="All",'No Self Assessment feeder'!CB74)))</f>
        <v>1585</v>
      </c>
      <c r="Q85" s="120">
        <f>IF($B$9="Female",'No Self Assessment feeder'!Q74,IF($B$9="Male",'No Self Assessment feeder'!AW74,IF($B$9="All",'No Self Assessment feeder'!CC74)))</f>
        <v>13.9</v>
      </c>
      <c r="R85" s="120">
        <f>IF($B$9="Female",'No Self Assessment feeder'!R74,IF($B$9="Male",'No Self Assessment feeder'!AX74,IF($B$9="All",'No Self Assessment feeder'!CD74)))</f>
        <v>10.9</v>
      </c>
      <c r="S85" s="120">
        <f>IF($B$9="Female",'No Self Assessment feeder'!S74,IF($B$9="Male",'No Self Assessment feeder'!AY74,IF($B$9="All",'No Self Assessment feeder'!CE74)))</f>
        <v>55</v>
      </c>
      <c r="T85" s="120">
        <f>IF($B$9="Female",'No Self Assessment feeder'!T74,IF($B$9="Male",'No Self Assessment feeder'!AZ74,IF($B$9="All",'No Self Assessment feeder'!CF74)))</f>
        <v>67.5</v>
      </c>
      <c r="U85" s="127">
        <f>IF($B$9="Female",'No Self Assessment feeder'!U74,IF($B$9="Male",'No Self Assessment feeder'!BA74,IF($B$9="All",'No Self Assessment feeder'!CG74)))</f>
        <v>75.2</v>
      </c>
      <c r="V85" s="81">
        <f>IF($B$9="Female",'No Self Assessment feeder'!V74,IF($B$9="Male",'No Self Assessment feeder'!BB74,IF($B$9="All",'No Self Assessment feeder'!CH74)))</f>
        <v>1770</v>
      </c>
      <c r="W85" s="120">
        <f>IF($B$9="Female",'No Self Assessment feeder'!W74,IF($B$9="Male",'No Self Assessment feeder'!BC74,IF($B$9="All",'No Self Assessment feeder'!CI74)))</f>
        <v>10.9</v>
      </c>
      <c r="X85" s="79">
        <f>IF($B$9="Female",'No Self Assessment feeder'!X74,IF($B$9="Male",'No Self Assessment feeder'!BD74,IF($B$9="All",'No Self Assessment feeder'!CJ74)))</f>
        <v>1575</v>
      </c>
      <c r="Y85" s="120">
        <f>IF($B$9="Female",'No Self Assessment feeder'!Y74,IF($B$9="Male",'No Self Assessment feeder'!BE74,IF($B$9="All",'No Self Assessment feeder'!CK74)))</f>
        <v>16.5</v>
      </c>
      <c r="Z85" s="120">
        <f>IF($B$9="Female",'No Self Assessment feeder'!Z74,IF($B$9="Male",'No Self Assessment feeder'!BF74,IF($B$9="All",'No Self Assessment feeder'!CL74)))</f>
        <v>10.7</v>
      </c>
      <c r="AA85" s="120">
        <f>IF($B$9="Female",'No Self Assessment feeder'!AA74,IF($B$9="Male",'No Self Assessment feeder'!BG74,IF($B$9="All",'No Self Assessment feeder'!CM74)))</f>
        <v>57.5</v>
      </c>
      <c r="AB85" s="120">
        <f>IF($B$9="Female",'No Self Assessment feeder'!AB74,IF($B$9="Male",'No Self Assessment feeder'!BH74,IF($B$9="All",'No Self Assessment feeder'!CN74)))</f>
        <v>68.400000000000006</v>
      </c>
      <c r="AC85" s="127">
        <f>IF($B$9="Female",'No Self Assessment feeder'!AC74,IF($B$9="Male",'No Self Assessment feeder'!BI74,IF($B$9="All",'No Self Assessment feeder'!CO74)))</f>
        <v>72.8</v>
      </c>
      <c r="CM85" s="29"/>
    </row>
    <row r="86" spans="1:91" ht="14.25" customHeight="1" x14ac:dyDescent="0.2">
      <c r="A86" s="159" t="s">
        <v>288</v>
      </c>
      <c r="B86" s="65" t="s">
        <v>166</v>
      </c>
      <c r="C86" s="66">
        <v>10004063</v>
      </c>
      <c r="D86" s="66" t="s">
        <v>491</v>
      </c>
      <c r="E86" s="162" t="s">
        <v>167</v>
      </c>
      <c r="F86" s="142">
        <f>IF($B$9="Female",'No Self Assessment feeder'!F75,IF($B$9="Male",'No Self Assessment feeder'!AL75,IF($B$9="All",'No Self Assessment feeder'!BR75)))</f>
        <v>590</v>
      </c>
      <c r="G86" s="120">
        <f>IF($B$9="Female",'No Self Assessment feeder'!G75,IF($B$9="Male",'No Self Assessment feeder'!AM75,IF($B$9="All",'No Self Assessment feeder'!BS75)))</f>
        <v>3.1</v>
      </c>
      <c r="H86" s="79">
        <f>IF($B$9="Female",'No Self Assessment feeder'!H75,IF($B$9="Male",'No Self Assessment feeder'!AN75,IF($B$9="All",'No Self Assessment feeder'!BT75)))</f>
        <v>570</v>
      </c>
      <c r="I86" s="120">
        <f>IF($B$9="Female",'No Self Assessment feeder'!I75,IF($B$9="Male",'No Self Assessment feeder'!AO75,IF($B$9="All",'No Self Assessment feeder'!BU75)))</f>
        <v>12.4</v>
      </c>
      <c r="J86" s="120">
        <f>IF($B$9="Female",'No Self Assessment feeder'!J75,IF($B$9="Male",'No Self Assessment feeder'!AP75,IF($B$9="All",'No Self Assessment feeder'!BV75)))</f>
        <v>11.2</v>
      </c>
      <c r="K86" s="120">
        <f>IF($B$9="Female",'No Self Assessment feeder'!K75,IF($B$9="Male",'No Self Assessment feeder'!AQ75,IF($B$9="All",'No Self Assessment feeder'!BW75)))</f>
        <v>48.2</v>
      </c>
      <c r="L86" s="120">
        <f>IF($B$9="Female",'No Self Assessment feeder'!L75,IF($B$9="Male",'No Self Assessment feeder'!AR75,IF($B$9="All",'No Self Assessment feeder'!BX75)))</f>
        <v>61.8</v>
      </c>
      <c r="M86" s="127">
        <f>IF($B$9="Female",'No Self Assessment feeder'!M75,IF($B$9="Male",'No Self Assessment feeder'!AS75,IF($B$9="All",'No Self Assessment feeder'!BY75)))</f>
        <v>76.400000000000006</v>
      </c>
      <c r="N86" s="81">
        <f>IF($B$9="Female",'No Self Assessment feeder'!N75,IF($B$9="Male",'No Self Assessment feeder'!AT75,IF($B$9="All",'No Self Assessment feeder'!BZ75)))</f>
        <v>590</v>
      </c>
      <c r="O86" s="120">
        <f>IF($B$9="Female",'No Self Assessment feeder'!O75,IF($B$9="Male",'No Self Assessment feeder'!AU75,IF($B$9="All",'No Self Assessment feeder'!CA75)))</f>
        <v>4.4000000000000004</v>
      </c>
      <c r="P86" s="79">
        <f>IF($B$9="Female",'No Self Assessment feeder'!P75,IF($B$9="Male",'No Self Assessment feeder'!AV75,IF($B$9="All",'No Self Assessment feeder'!CB75)))</f>
        <v>565</v>
      </c>
      <c r="Q86" s="120">
        <f>IF($B$9="Female",'No Self Assessment feeder'!Q75,IF($B$9="Male",'No Self Assessment feeder'!AW75,IF($B$9="All",'No Self Assessment feeder'!CC75)))</f>
        <v>15.8</v>
      </c>
      <c r="R86" s="120">
        <f>IF($B$9="Female",'No Self Assessment feeder'!R75,IF($B$9="Male",'No Self Assessment feeder'!AX75,IF($B$9="All",'No Self Assessment feeder'!CD75)))</f>
        <v>9.6</v>
      </c>
      <c r="S86" s="120">
        <f>IF($B$9="Female",'No Self Assessment feeder'!S75,IF($B$9="Male",'No Self Assessment feeder'!AY75,IF($B$9="All",'No Self Assessment feeder'!CE75)))</f>
        <v>63.8</v>
      </c>
      <c r="T86" s="120">
        <f>IF($B$9="Female",'No Self Assessment feeder'!T75,IF($B$9="Male",'No Self Assessment feeder'!AZ75,IF($B$9="All",'No Self Assessment feeder'!CF75)))</f>
        <v>69.8</v>
      </c>
      <c r="U86" s="127">
        <f>IF($B$9="Female",'No Self Assessment feeder'!U75,IF($B$9="Male",'No Self Assessment feeder'!BA75,IF($B$9="All",'No Self Assessment feeder'!CG75)))</f>
        <v>74.599999999999994</v>
      </c>
      <c r="V86" s="81">
        <f>IF($B$9="Female",'No Self Assessment feeder'!V75,IF($B$9="Male",'No Self Assessment feeder'!BB75,IF($B$9="All",'No Self Assessment feeder'!CH75)))</f>
        <v>590</v>
      </c>
      <c r="W86" s="120">
        <f>IF($B$9="Female",'No Self Assessment feeder'!W75,IF($B$9="Male",'No Self Assessment feeder'!BC75,IF($B$9="All",'No Self Assessment feeder'!CI75)))</f>
        <v>4.8</v>
      </c>
      <c r="X86" s="79">
        <f>IF($B$9="Female",'No Self Assessment feeder'!X75,IF($B$9="Male",'No Self Assessment feeder'!BD75,IF($B$9="All",'No Self Assessment feeder'!CJ75)))</f>
        <v>560</v>
      </c>
      <c r="Y86" s="120">
        <f>IF($B$9="Female",'No Self Assessment feeder'!Y75,IF($B$9="Male",'No Self Assessment feeder'!BE75,IF($B$9="All",'No Self Assessment feeder'!CK75)))</f>
        <v>16.2</v>
      </c>
      <c r="Z86" s="120">
        <f>IF($B$9="Female",'No Self Assessment feeder'!Z75,IF($B$9="Male",'No Self Assessment feeder'!BF75,IF($B$9="All",'No Self Assessment feeder'!CL75)))</f>
        <v>9.8000000000000007</v>
      </c>
      <c r="AA86" s="120">
        <f>IF($B$9="Female",'No Self Assessment feeder'!AA75,IF($B$9="Male",'No Self Assessment feeder'!BG75,IF($B$9="All",'No Self Assessment feeder'!CM75)))</f>
        <v>64</v>
      </c>
      <c r="AB86" s="120">
        <f>IF($B$9="Female",'No Self Assessment feeder'!AB75,IF($B$9="Male",'No Self Assessment feeder'!BH75,IF($B$9="All",'No Self Assessment feeder'!CN75)))</f>
        <v>70.400000000000006</v>
      </c>
      <c r="AC86" s="127">
        <f>IF($B$9="Female",'No Self Assessment feeder'!AC75,IF($B$9="Male",'No Self Assessment feeder'!BI75,IF($B$9="All",'No Self Assessment feeder'!CO75)))</f>
        <v>74</v>
      </c>
      <c r="CM86" s="29"/>
    </row>
    <row r="87" spans="1:91" ht="14.25" customHeight="1" x14ac:dyDescent="0.2">
      <c r="A87" s="159" t="s">
        <v>288</v>
      </c>
      <c r="B87" s="65" t="s">
        <v>168</v>
      </c>
      <c r="C87" s="66">
        <v>10007771</v>
      </c>
      <c r="D87" s="66" t="s">
        <v>491</v>
      </c>
      <c r="E87" s="162" t="s">
        <v>169</v>
      </c>
      <c r="F87" s="142" t="str">
        <f>IF($B$9="Female",'No Self Assessment feeder'!F76,IF($B$9="Male",'No Self Assessment feeder'!AL76,IF($B$9="All",'No Self Assessment feeder'!BR76)))</f>
        <v>.</v>
      </c>
      <c r="G87" s="120" t="str">
        <f>IF($B$9="Female",'No Self Assessment feeder'!G76,IF($B$9="Male",'No Self Assessment feeder'!AM76,IF($B$9="All",'No Self Assessment feeder'!BS76)))</f>
        <v>.</v>
      </c>
      <c r="H87" s="79" t="str">
        <f>IF($B$9="Female",'No Self Assessment feeder'!H76,IF($B$9="Male",'No Self Assessment feeder'!AN76,IF($B$9="All",'No Self Assessment feeder'!BT76)))</f>
        <v>.</v>
      </c>
      <c r="I87" s="120" t="str">
        <f>IF($B$9="Female",'No Self Assessment feeder'!I76,IF($B$9="Male",'No Self Assessment feeder'!AO76,IF($B$9="All",'No Self Assessment feeder'!BU76)))</f>
        <v>.</v>
      </c>
      <c r="J87" s="120" t="str">
        <f>IF($B$9="Female",'No Self Assessment feeder'!J76,IF($B$9="Male",'No Self Assessment feeder'!AP76,IF($B$9="All",'No Self Assessment feeder'!BV76)))</f>
        <v>.</v>
      </c>
      <c r="K87" s="120" t="str">
        <f>IF($B$9="Female",'No Self Assessment feeder'!K76,IF($B$9="Male",'No Self Assessment feeder'!AQ76,IF($B$9="All",'No Self Assessment feeder'!BW76)))</f>
        <v>.</v>
      </c>
      <c r="L87" s="120" t="str">
        <f>IF($B$9="Female",'No Self Assessment feeder'!L76,IF($B$9="Male",'No Self Assessment feeder'!AR76,IF($B$9="All",'No Self Assessment feeder'!BX76)))</f>
        <v>.</v>
      </c>
      <c r="M87" s="127" t="str">
        <f>IF($B$9="Female",'No Self Assessment feeder'!M76,IF($B$9="Male",'No Self Assessment feeder'!AS76,IF($B$9="All",'No Self Assessment feeder'!BY76)))</f>
        <v>.</v>
      </c>
      <c r="N87" s="81" t="str">
        <f>IF($B$9="Female",'No Self Assessment feeder'!N76,IF($B$9="Male",'No Self Assessment feeder'!AT76,IF($B$9="All",'No Self Assessment feeder'!BZ76)))</f>
        <v>.</v>
      </c>
      <c r="O87" s="120" t="str">
        <f>IF($B$9="Female",'No Self Assessment feeder'!O76,IF($B$9="Male",'No Self Assessment feeder'!AU76,IF($B$9="All",'No Self Assessment feeder'!CA76)))</f>
        <v>.</v>
      </c>
      <c r="P87" s="79" t="str">
        <f>IF($B$9="Female",'No Self Assessment feeder'!P76,IF($B$9="Male",'No Self Assessment feeder'!AV76,IF($B$9="All",'No Self Assessment feeder'!CB76)))</f>
        <v>.</v>
      </c>
      <c r="Q87" s="120" t="str">
        <f>IF($B$9="Female",'No Self Assessment feeder'!Q76,IF($B$9="Male",'No Self Assessment feeder'!AW76,IF($B$9="All",'No Self Assessment feeder'!CC76)))</f>
        <v>.</v>
      </c>
      <c r="R87" s="120" t="str">
        <f>IF($B$9="Female",'No Self Assessment feeder'!R76,IF($B$9="Male",'No Self Assessment feeder'!AX76,IF($B$9="All",'No Self Assessment feeder'!CD76)))</f>
        <v>.</v>
      </c>
      <c r="S87" s="120" t="str">
        <f>IF($B$9="Female",'No Self Assessment feeder'!S76,IF($B$9="Male",'No Self Assessment feeder'!AY76,IF($B$9="All",'No Self Assessment feeder'!CE76)))</f>
        <v>.</v>
      </c>
      <c r="T87" s="120" t="str">
        <f>IF($B$9="Female",'No Self Assessment feeder'!T76,IF($B$9="Male",'No Self Assessment feeder'!AZ76,IF($B$9="All",'No Self Assessment feeder'!CF76)))</f>
        <v>.</v>
      </c>
      <c r="U87" s="127" t="str">
        <f>IF($B$9="Female",'No Self Assessment feeder'!U76,IF($B$9="Male",'No Self Assessment feeder'!BA76,IF($B$9="All",'No Self Assessment feeder'!CG76)))</f>
        <v>.</v>
      </c>
      <c r="V87" s="81" t="str">
        <f>IF($B$9="Female",'No Self Assessment feeder'!V76,IF($B$9="Male",'No Self Assessment feeder'!BB76,IF($B$9="All",'No Self Assessment feeder'!CH76)))</f>
        <v>.</v>
      </c>
      <c r="W87" s="120" t="str">
        <f>IF($B$9="Female",'No Self Assessment feeder'!W76,IF($B$9="Male",'No Self Assessment feeder'!BC76,IF($B$9="All",'No Self Assessment feeder'!CI76)))</f>
        <v>.</v>
      </c>
      <c r="X87" s="79" t="str">
        <f>IF($B$9="Female",'No Self Assessment feeder'!X76,IF($B$9="Male",'No Self Assessment feeder'!BD76,IF($B$9="All",'No Self Assessment feeder'!CJ76)))</f>
        <v>.</v>
      </c>
      <c r="Y87" s="120" t="str">
        <f>IF($B$9="Female",'No Self Assessment feeder'!Y76,IF($B$9="Male",'No Self Assessment feeder'!BE76,IF($B$9="All",'No Self Assessment feeder'!CK76)))</f>
        <v>.</v>
      </c>
      <c r="Z87" s="120" t="str">
        <f>IF($B$9="Female",'No Self Assessment feeder'!Z76,IF($B$9="Male",'No Self Assessment feeder'!BF76,IF($B$9="All",'No Self Assessment feeder'!CL76)))</f>
        <v>.</v>
      </c>
      <c r="AA87" s="120" t="str">
        <f>IF($B$9="Female",'No Self Assessment feeder'!AA76,IF($B$9="Male",'No Self Assessment feeder'!BG76,IF($B$9="All",'No Self Assessment feeder'!CM76)))</f>
        <v>.</v>
      </c>
      <c r="AB87" s="120" t="str">
        <f>IF($B$9="Female",'No Self Assessment feeder'!AB76,IF($B$9="Male",'No Self Assessment feeder'!BH76,IF($B$9="All",'No Self Assessment feeder'!CN76)))</f>
        <v>.</v>
      </c>
      <c r="AC87" s="127" t="str">
        <f>IF($B$9="Female",'No Self Assessment feeder'!AC76,IF($B$9="Male",'No Self Assessment feeder'!BI76,IF($B$9="All",'No Self Assessment feeder'!CO76)))</f>
        <v>.</v>
      </c>
      <c r="CM87" s="29"/>
    </row>
    <row r="88" spans="1:91" ht="14.25" customHeight="1" x14ac:dyDescent="0.2">
      <c r="A88" s="159" t="s">
        <v>288</v>
      </c>
      <c r="B88" s="65" t="s">
        <v>170</v>
      </c>
      <c r="C88" s="66">
        <v>10004113</v>
      </c>
      <c r="D88" s="66" t="s">
        <v>492</v>
      </c>
      <c r="E88" s="162" t="s">
        <v>171</v>
      </c>
      <c r="F88" s="142">
        <f>IF($B$9="Female",'No Self Assessment feeder'!F77,IF($B$9="Male",'No Self Assessment feeder'!AL77,IF($B$9="All",'No Self Assessment feeder'!BR77)))</f>
        <v>2520</v>
      </c>
      <c r="G88" s="120">
        <f>IF($B$9="Female",'No Self Assessment feeder'!G77,IF($B$9="Male",'No Self Assessment feeder'!AM77,IF($B$9="All",'No Self Assessment feeder'!BS77)))</f>
        <v>3.2</v>
      </c>
      <c r="H88" s="79">
        <f>IF($B$9="Female",'No Self Assessment feeder'!H77,IF($B$9="Male",'No Self Assessment feeder'!AN77,IF($B$9="All",'No Self Assessment feeder'!BT77)))</f>
        <v>2435</v>
      </c>
      <c r="I88" s="120">
        <f>IF($B$9="Female",'No Self Assessment feeder'!I77,IF($B$9="Male",'No Self Assessment feeder'!AO77,IF($B$9="All",'No Self Assessment feeder'!BU77)))</f>
        <v>8.4</v>
      </c>
      <c r="J88" s="120">
        <f>IF($B$9="Female",'No Self Assessment feeder'!J77,IF($B$9="Male",'No Self Assessment feeder'!AP77,IF($B$9="All",'No Self Assessment feeder'!BV77)))</f>
        <v>8.5</v>
      </c>
      <c r="K88" s="120">
        <f>IF($B$9="Female",'No Self Assessment feeder'!K77,IF($B$9="Male",'No Self Assessment feeder'!AQ77,IF($B$9="All",'No Self Assessment feeder'!BW77)))</f>
        <v>59</v>
      </c>
      <c r="L88" s="120">
        <f>IF($B$9="Female",'No Self Assessment feeder'!L77,IF($B$9="Male",'No Self Assessment feeder'!AR77,IF($B$9="All",'No Self Assessment feeder'!BX77)))</f>
        <v>73.7</v>
      </c>
      <c r="M88" s="127">
        <f>IF($B$9="Female",'No Self Assessment feeder'!M77,IF($B$9="Male",'No Self Assessment feeder'!AS77,IF($B$9="All",'No Self Assessment feeder'!BY77)))</f>
        <v>83.1</v>
      </c>
      <c r="N88" s="81">
        <f>IF($B$9="Female",'No Self Assessment feeder'!N77,IF($B$9="Male",'No Self Assessment feeder'!AT77,IF($B$9="All",'No Self Assessment feeder'!BZ77)))</f>
        <v>2520</v>
      </c>
      <c r="O88" s="120">
        <f>IF($B$9="Female",'No Self Assessment feeder'!O77,IF($B$9="Male",'No Self Assessment feeder'!AU77,IF($B$9="All",'No Self Assessment feeder'!CA77)))</f>
        <v>3.8</v>
      </c>
      <c r="P88" s="79">
        <f>IF($B$9="Female",'No Self Assessment feeder'!P77,IF($B$9="Male",'No Self Assessment feeder'!AV77,IF($B$9="All",'No Self Assessment feeder'!CB77)))</f>
        <v>2420</v>
      </c>
      <c r="Q88" s="120">
        <f>IF($B$9="Female",'No Self Assessment feeder'!Q77,IF($B$9="Male",'No Self Assessment feeder'!AW77,IF($B$9="All",'No Self Assessment feeder'!CC77)))</f>
        <v>10.4</v>
      </c>
      <c r="R88" s="120">
        <f>IF($B$9="Female",'No Self Assessment feeder'!R77,IF($B$9="Male",'No Self Assessment feeder'!AX77,IF($B$9="All",'No Self Assessment feeder'!CD77)))</f>
        <v>6.9</v>
      </c>
      <c r="S88" s="120">
        <f>IF($B$9="Female",'No Self Assessment feeder'!S77,IF($B$9="Male",'No Self Assessment feeder'!AY77,IF($B$9="All",'No Self Assessment feeder'!CE77)))</f>
        <v>67.8</v>
      </c>
      <c r="T88" s="120">
        <f>IF($B$9="Female",'No Self Assessment feeder'!T77,IF($B$9="Male",'No Self Assessment feeder'!AZ77,IF($B$9="All",'No Self Assessment feeder'!CF77)))</f>
        <v>78.599999999999994</v>
      </c>
      <c r="U88" s="127">
        <f>IF($B$9="Female",'No Self Assessment feeder'!U77,IF($B$9="Male",'No Self Assessment feeder'!BA77,IF($B$9="All",'No Self Assessment feeder'!CG77)))</f>
        <v>82.7</v>
      </c>
      <c r="V88" s="81">
        <f>IF($B$9="Female",'No Self Assessment feeder'!V77,IF($B$9="Male",'No Self Assessment feeder'!BB77,IF($B$9="All",'No Self Assessment feeder'!CH77)))</f>
        <v>2520</v>
      </c>
      <c r="W88" s="120">
        <f>IF($B$9="Female",'No Self Assessment feeder'!W77,IF($B$9="Male",'No Self Assessment feeder'!BC77,IF($B$9="All",'No Self Assessment feeder'!CI77)))</f>
        <v>3.8</v>
      </c>
      <c r="X88" s="79">
        <f>IF($B$9="Female",'No Self Assessment feeder'!X77,IF($B$9="Male",'No Self Assessment feeder'!BD77,IF($B$9="All",'No Self Assessment feeder'!CJ77)))</f>
        <v>2425</v>
      </c>
      <c r="Y88" s="120">
        <f>IF($B$9="Female",'No Self Assessment feeder'!Y77,IF($B$9="Male",'No Self Assessment feeder'!BE77,IF($B$9="All",'No Self Assessment feeder'!CK77)))</f>
        <v>11</v>
      </c>
      <c r="Z88" s="120">
        <f>IF($B$9="Female",'No Self Assessment feeder'!Z77,IF($B$9="Male",'No Self Assessment feeder'!BF77,IF($B$9="All",'No Self Assessment feeder'!CL77)))</f>
        <v>5.5</v>
      </c>
      <c r="AA88" s="120">
        <f>IF($B$9="Female",'No Self Assessment feeder'!AA77,IF($B$9="Male",'No Self Assessment feeder'!BG77,IF($B$9="All",'No Self Assessment feeder'!CM77)))</f>
        <v>72.599999999999994</v>
      </c>
      <c r="AB88" s="120">
        <f>IF($B$9="Female",'No Self Assessment feeder'!AB77,IF($B$9="Male",'No Self Assessment feeder'!BH77,IF($B$9="All",'No Self Assessment feeder'!CN77)))</f>
        <v>81.099999999999994</v>
      </c>
      <c r="AC88" s="127">
        <f>IF($B$9="Female",'No Self Assessment feeder'!AC77,IF($B$9="Male",'No Self Assessment feeder'!BI77,IF($B$9="All",'No Self Assessment feeder'!CO77)))</f>
        <v>83.5</v>
      </c>
      <c r="CM88" s="29"/>
    </row>
    <row r="89" spans="1:91" ht="14.25" customHeight="1" x14ac:dyDescent="0.2">
      <c r="A89" s="159" t="s">
        <v>288</v>
      </c>
      <c r="B89" s="65" t="s">
        <v>172</v>
      </c>
      <c r="C89" s="66">
        <v>10004180</v>
      </c>
      <c r="D89" s="66" t="s">
        <v>493</v>
      </c>
      <c r="E89" s="162" t="s">
        <v>173</v>
      </c>
      <c r="F89" s="142">
        <f>IF($B$9="Female",'No Self Assessment feeder'!F78,IF($B$9="Male",'No Self Assessment feeder'!AL78,IF($B$9="All",'No Self Assessment feeder'!BR78)))</f>
        <v>4705</v>
      </c>
      <c r="G89" s="120">
        <f>IF($B$9="Female",'No Self Assessment feeder'!G78,IF($B$9="Male",'No Self Assessment feeder'!AM78,IF($B$9="All",'No Self Assessment feeder'!BS78)))</f>
        <v>4.7</v>
      </c>
      <c r="H89" s="79">
        <f>IF($B$9="Female",'No Self Assessment feeder'!H78,IF($B$9="Male",'No Self Assessment feeder'!AN78,IF($B$9="All",'No Self Assessment feeder'!BT78)))</f>
        <v>4485</v>
      </c>
      <c r="I89" s="120">
        <f>IF($B$9="Female",'No Self Assessment feeder'!I78,IF($B$9="Male",'No Self Assessment feeder'!AO78,IF($B$9="All",'No Self Assessment feeder'!BU78)))</f>
        <v>8.1</v>
      </c>
      <c r="J89" s="120">
        <f>IF($B$9="Female",'No Self Assessment feeder'!J78,IF($B$9="Male",'No Self Assessment feeder'!AP78,IF($B$9="All",'No Self Assessment feeder'!BV78)))</f>
        <v>11.4</v>
      </c>
      <c r="K89" s="120">
        <f>IF($B$9="Female",'No Self Assessment feeder'!K78,IF($B$9="Male",'No Self Assessment feeder'!AQ78,IF($B$9="All",'No Self Assessment feeder'!BW78)))</f>
        <v>58.7</v>
      </c>
      <c r="L89" s="120">
        <f>IF($B$9="Female",'No Self Assessment feeder'!L78,IF($B$9="Male",'No Self Assessment feeder'!AR78,IF($B$9="All",'No Self Assessment feeder'!BX78)))</f>
        <v>72</v>
      </c>
      <c r="M89" s="127">
        <f>IF($B$9="Female",'No Self Assessment feeder'!M78,IF($B$9="Male",'No Self Assessment feeder'!AS78,IF($B$9="All",'No Self Assessment feeder'!BY78)))</f>
        <v>80.5</v>
      </c>
      <c r="N89" s="81">
        <f>IF($B$9="Female",'No Self Assessment feeder'!N78,IF($B$9="Male",'No Self Assessment feeder'!AT78,IF($B$9="All",'No Self Assessment feeder'!BZ78)))</f>
        <v>4705</v>
      </c>
      <c r="O89" s="120">
        <f>IF($B$9="Female",'No Self Assessment feeder'!O78,IF($B$9="Male",'No Self Assessment feeder'!AU78,IF($B$9="All",'No Self Assessment feeder'!CA78)))</f>
        <v>4.8</v>
      </c>
      <c r="P89" s="79">
        <f>IF($B$9="Female",'No Self Assessment feeder'!P78,IF($B$9="Male",'No Self Assessment feeder'!AV78,IF($B$9="All",'No Self Assessment feeder'!CB78)))</f>
        <v>4480</v>
      </c>
      <c r="Q89" s="120">
        <f>IF($B$9="Female",'No Self Assessment feeder'!Q78,IF($B$9="Male",'No Self Assessment feeder'!AW78,IF($B$9="All",'No Self Assessment feeder'!CC78)))</f>
        <v>11</v>
      </c>
      <c r="R89" s="120">
        <f>IF($B$9="Female",'No Self Assessment feeder'!R78,IF($B$9="Male",'No Self Assessment feeder'!AX78,IF($B$9="All",'No Self Assessment feeder'!CD78)))</f>
        <v>8.1999999999999993</v>
      </c>
      <c r="S89" s="120">
        <f>IF($B$9="Female",'No Self Assessment feeder'!S78,IF($B$9="Male",'No Self Assessment feeder'!AY78,IF($B$9="All",'No Self Assessment feeder'!CE78)))</f>
        <v>64.2</v>
      </c>
      <c r="T89" s="120">
        <f>IF($B$9="Female",'No Self Assessment feeder'!T78,IF($B$9="Male",'No Self Assessment feeder'!AZ78,IF($B$9="All",'No Self Assessment feeder'!CF78)))</f>
        <v>75.8</v>
      </c>
      <c r="U89" s="127">
        <f>IF($B$9="Female",'No Self Assessment feeder'!U78,IF($B$9="Male",'No Self Assessment feeder'!BA78,IF($B$9="All",'No Self Assessment feeder'!CG78)))</f>
        <v>80.8</v>
      </c>
      <c r="V89" s="81">
        <f>IF($B$9="Female",'No Self Assessment feeder'!V78,IF($B$9="Male",'No Self Assessment feeder'!BB78,IF($B$9="All",'No Self Assessment feeder'!CH78)))</f>
        <v>4705</v>
      </c>
      <c r="W89" s="120">
        <f>IF($B$9="Female",'No Self Assessment feeder'!W78,IF($B$9="Male",'No Self Assessment feeder'!BC78,IF($B$9="All",'No Self Assessment feeder'!CI78)))</f>
        <v>5.2</v>
      </c>
      <c r="X89" s="79">
        <f>IF($B$9="Female",'No Self Assessment feeder'!X78,IF($B$9="Male",'No Self Assessment feeder'!BD78,IF($B$9="All",'No Self Assessment feeder'!CJ78)))</f>
        <v>4465</v>
      </c>
      <c r="Y89" s="120">
        <f>IF($B$9="Female",'No Self Assessment feeder'!Y78,IF($B$9="Male",'No Self Assessment feeder'!BE78,IF($B$9="All",'No Self Assessment feeder'!CK78)))</f>
        <v>11.6</v>
      </c>
      <c r="Z89" s="120">
        <f>IF($B$9="Female",'No Self Assessment feeder'!Z78,IF($B$9="Male",'No Self Assessment feeder'!BF78,IF($B$9="All",'No Self Assessment feeder'!CL78)))</f>
        <v>6.9</v>
      </c>
      <c r="AA89" s="120">
        <f>IF($B$9="Female",'No Self Assessment feeder'!AA78,IF($B$9="Male",'No Self Assessment feeder'!BG78,IF($B$9="All",'No Self Assessment feeder'!CM78)))</f>
        <v>69.7</v>
      </c>
      <c r="AB89" s="120">
        <f>IF($B$9="Female",'No Self Assessment feeder'!AB78,IF($B$9="Male",'No Self Assessment feeder'!BH78,IF($B$9="All",'No Self Assessment feeder'!CN78)))</f>
        <v>78.400000000000006</v>
      </c>
      <c r="AC89" s="127">
        <f>IF($B$9="Female",'No Self Assessment feeder'!AC78,IF($B$9="Male",'No Self Assessment feeder'!BI78,IF($B$9="All",'No Self Assessment feeder'!CO78)))</f>
        <v>81.599999999999994</v>
      </c>
      <c r="CM89" s="29"/>
    </row>
    <row r="90" spans="1:91" ht="14.25" customHeight="1" x14ac:dyDescent="0.2">
      <c r="A90" s="159" t="s">
        <v>288</v>
      </c>
      <c r="B90" s="65" t="s">
        <v>174</v>
      </c>
      <c r="C90" s="66">
        <v>10007798</v>
      </c>
      <c r="D90" s="66" t="s">
        <v>493</v>
      </c>
      <c r="E90" s="162" t="s">
        <v>175</v>
      </c>
      <c r="F90" s="142">
        <f>IF($B$9="Female",'No Self Assessment feeder'!F79,IF($B$9="Male",'No Self Assessment feeder'!AL79,IF($B$9="All",'No Self Assessment feeder'!BR79)))</f>
        <v>5105</v>
      </c>
      <c r="G90" s="120">
        <f>IF($B$9="Female",'No Self Assessment feeder'!G79,IF($B$9="Male",'No Self Assessment feeder'!AM79,IF($B$9="All",'No Self Assessment feeder'!BS79)))</f>
        <v>5</v>
      </c>
      <c r="H90" s="79">
        <f>IF($B$9="Female",'No Self Assessment feeder'!H79,IF($B$9="Male",'No Self Assessment feeder'!AN79,IF($B$9="All",'No Self Assessment feeder'!BT79)))</f>
        <v>4850</v>
      </c>
      <c r="I90" s="120">
        <f>IF($B$9="Female",'No Self Assessment feeder'!I79,IF($B$9="Male",'No Self Assessment feeder'!AO79,IF($B$9="All",'No Self Assessment feeder'!BU79)))</f>
        <v>8.4</v>
      </c>
      <c r="J90" s="120">
        <f>IF($B$9="Female",'No Self Assessment feeder'!J79,IF($B$9="Male",'No Self Assessment feeder'!AP79,IF($B$9="All",'No Self Assessment feeder'!BV79)))</f>
        <v>10.3</v>
      </c>
      <c r="K90" s="120">
        <f>IF($B$9="Female",'No Self Assessment feeder'!K79,IF($B$9="Male",'No Self Assessment feeder'!AQ79,IF($B$9="All",'No Self Assessment feeder'!BW79)))</f>
        <v>51.4</v>
      </c>
      <c r="L90" s="120">
        <f>IF($B$9="Female",'No Self Assessment feeder'!L79,IF($B$9="Male",'No Self Assessment feeder'!AR79,IF($B$9="All",'No Self Assessment feeder'!BX79)))</f>
        <v>68.8</v>
      </c>
      <c r="M90" s="127">
        <f>IF($B$9="Female",'No Self Assessment feeder'!M79,IF($B$9="Male",'No Self Assessment feeder'!AS79,IF($B$9="All",'No Self Assessment feeder'!BY79)))</f>
        <v>81.3</v>
      </c>
      <c r="N90" s="81">
        <f>IF($B$9="Female",'No Self Assessment feeder'!N79,IF($B$9="Male",'No Self Assessment feeder'!AT79,IF($B$9="All",'No Self Assessment feeder'!BZ79)))</f>
        <v>5105</v>
      </c>
      <c r="O90" s="120">
        <f>IF($B$9="Female",'No Self Assessment feeder'!O79,IF($B$9="Male",'No Self Assessment feeder'!AU79,IF($B$9="All",'No Self Assessment feeder'!CA79)))</f>
        <v>5.6</v>
      </c>
      <c r="P90" s="79">
        <f>IF($B$9="Female",'No Self Assessment feeder'!P79,IF($B$9="Male",'No Self Assessment feeder'!AV79,IF($B$9="All",'No Self Assessment feeder'!CB79)))</f>
        <v>4820</v>
      </c>
      <c r="Q90" s="120">
        <f>IF($B$9="Female",'No Self Assessment feeder'!Q79,IF($B$9="Male",'No Self Assessment feeder'!AW79,IF($B$9="All",'No Self Assessment feeder'!CC79)))</f>
        <v>11.9</v>
      </c>
      <c r="R90" s="120">
        <f>IF($B$9="Female",'No Self Assessment feeder'!R79,IF($B$9="Male",'No Self Assessment feeder'!AX79,IF($B$9="All",'No Self Assessment feeder'!CD79)))</f>
        <v>7.6</v>
      </c>
      <c r="S90" s="120">
        <f>IF($B$9="Female",'No Self Assessment feeder'!S79,IF($B$9="Male",'No Self Assessment feeder'!AY79,IF($B$9="All",'No Self Assessment feeder'!CE79)))</f>
        <v>58.9</v>
      </c>
      <c r="T90" s="120">
        <f>IF($B$9="Female",'No Self Assessment feeder'!T79,IF($B$9="Male",'No Self Assessment feeder'!AZ79,IF($B$9="All",'No Self Assessment feeder'!CF79)))</f>
        <v>73</v>
      </c>
      <c r="U90" s="127">
        <f>IF($B$9="Female",'No Self Assessment feeder'!U79,IF($B$9="Male",'No Self Assessment feeder'!BA79,IF($B$9="All",'No Self Assessment feeder'!CG79)))</f>
        <v>80.5</v>
      </c>
      <c r="V90" s="81">
        <f>IF($B$9="Female",'No Self Assessment feeder'!V79,IF($B$9="Male",'No Self Assessment feeder'!BB79,IF($B$9="All",'No Self Assessment feeder'!CH79)))</f>
        <v>5105</v>
      </c>
      <c r="W90" s="120">
        <f>IF($B$9="Female",'No Self Assessment feeder'!W79,IF($B$9="Male",'No Self Assessment feeder'!BC79,IF($B$9="All",'No Self Assessment feeder'!CI79)))</f>
        <v>5.9</v>
      </c>
      <c r="X90" s="79">
        <f>IF($B$9="Female",'No Self Assessment feeder'!X79,IF($B$9="Male",'No Self Assessment feeder'!BD79,IF($B$9="All",'No Self Assessment feeder'!CJ79)))</f>
        <v>4800</v>
      </c>
      <c r="Y90" s="120">
        <f>IF($B$9="Female",'No Self Assessment feeder'!Y79,IF($B$9="Male",'No Self Assessment feeder'!BE79,IF($B$9="All",'No Self Assessment feeder'!CK79)))</f>
        <v>13.2</v>
      </c>
      <c r="Z90" s="120">
        <f>IF($B$9="Female",'No Self Assessment feeder'!Z79,IF($B$9="Male",'No Self Assessment feeder'!BF79,IF($B$9="All",'No Self Assessment feeder'!CL79)))</f>
        <v>6.6</v>
      </c>
      <c r="AA90" s="120">
        <f>IF($B$9="Female",'No Self Assessment feeder'!AA79,IF($B$9="Male",'No Self Assessment feeder'!BG79,IF($B$9="All",'No Self Assessment feeder'!CM79)))</f>
        <v>63.1</v>
      </c>
      <c r="AB90" s="120">
        <f>IF($B$9="Female",'No Self Assessment feeder'!AB79,IF($B$9="Male",'No Self Assessment feeder'!BH79,IF($B$9="All",'No Self Assessment feeder'!CN79)))</f>
        <v>75</v>
      </c>
      <c r="AC90" s="127">
        <f>IF($B$9="Female",'No Self Assessment feeder'!AC79,IF($B$9="Male",'No Self Assessment feeder'!BI79,IF($B$9="All",'No Self Assessment feeder'!CO79)))</f>
        <v>80.099999999999994</v>
      </c>
      <c r="CM90" s="29"/>
    </row>
    <row r="91" spans="1:91" ht="14.25" customHeight="1" x14ac:dyDescent="0.2">
      <c r="A91" s="159" t="s">
        <v>288</v>
      </c>
      <c r="B91" s="65" t="s">
        <v>176</v>
      </c>
      <c r="C91" s="66">
        <v>10004351</v>
      </c>
      <c r="D91" s="66" t="s">
        <v>491</v>
      </c>
      <c r="E91" s="162" t="s">
        <v>177</v>
      </c>
      <c r="F91" s="142">
        <f>IF($B$9="Female",'No Self Assessment feeder'!F80,IF($B$9="Male",'No Self Assessment feeder'!AL80,IF($B$9="All",'No Self Assessment feeder'!BR80)))</f>
        <v>2645</v>
      </c>
      <c r="G91" s="120">
        <f>IF($B$9="Female",'No Self Assessment feeder'!G80,IF($B$9="Male",'No Self Assessment feeder'!AM80,IF($B$9="All",'No Self Assessment feeder'!BS80)))</f>
        <v>6.8</v>
      </c>
      <c r="H91" s="79">
        <f>IF($B$9="Female",'No Self Assessment feeder'!H80,IF($B$9="Male",'No Self Assessment feeder'!AN80,IF($B$9="All",'No Self Assessment feeder'!BT80)))</f>
        <v>2465</v>
      </c>
      <c r="I91" s="120">
        <f>IF($B$9="Female",'No Self Assessment feeder'!I80,IF($B$9="Male",'No Self Assessment feeder'!AO80,IF($B$9="All",'No Self Assessment feeder'!BU80)))</f>
        <v>11.6</v>
      </c>
      <c r="J91" s="120">
        <f>IF($B$9="Female",'No Self Assessment feeder'!J80,IF($B$9="Male",'No Self Assessment feeder'!AP80,IF($B$9="All",'No Self Assessment feeder'!BV80)))</f>
        <v>12.9</v>
      </c>
      <c r="K91" s="120">
        <f>IF($B$9="Female",'No Self Assessment feeder'!K80,IF($B$9="Male",'No Self Assessment feeder'!AQ80,IF($B$9="All",'No Self Assessment feeder'!BW80)))</f>
        <v>57.6</v>
      </c>
      <c r="L91" s="120">
        <f>IF($B$9="Female",'No Self Assessment feeder'!L80,IF($B$9="Male",'No Self Assessment feeder'!AR80,IF($B$9="All",'No Self Assessment feeder'!BX80)))</f>
        <v>67.7</v>
      </c>
      <c r="M91" s="127">
        <f>IF($B$9="Female",'No Self Assessment feeder'!M80,IF($B$9="Male",'No Self Assessment feeder'!AS80,IF($B$9="All",'No Self Assessment feeder'!BY80)))</f>
        <v>75.5</v>
      </c>
      <c r="N91" s="81">
        <f>IF($B$9="Female",'No Self Assessment feeder'!N80,IF($B$9="Male",'No Self Assessment feeder'!AT80,IF($B$9="All",'No Self Assessment feeder'!BZ80)))</f>
        <v>2645</v>
      </c>
      <c r="O91" s="120">
        <f>IF($B$9="Female",'No Self Assessment feeder'!O80,IF($B$9="Male",'No Self Assessment feeder'!AU80,IF($B$9="All",'No Self Assessment feeder'!CA80)))</f>
        <v>7.3</v>
      </c>
      <c r="P91" s="79">
        <f>IF($B$9="Female",'No Self Assessment feeder'!P80,IF($B$9="Male",'No Self Assessment feeder'!AV80,IF($B$9="All",'No Self Assessment feeder'!CB80)))</f>
        <v>2450</v>
      </c>
      <c r="Q91" s="120">
        <f>IF($B$9="Female",'No Self Assessment feeder'!Q80,IF($B$9="Male",'No Self Assessment feeder'!AW80,IF($B$9="All",'No Self Assessment feeder'!CC80)))</f>
        <v>16.100000000000001</v>
      </c>
      <c r="R91" s="120">
        <f>IF($B$9="Female",'No Self Assessment feeder'!R80,IF($B$9="Male",'No Self Assessment feeder'!AX80,IF($B$9="All",'No Self Assessment feeder'!CD80)))</f>
        <v>10.9</v>
      </c>
      <c r="S91" s="120">
        <f>IF($B$9="Female",'No Self Assessment feeder'!S80,IF($B$9="Male",'No Self Assessment feeder'!AY80,IF($B$9="All",'No Self Assessment feeder'!CE80)))</f>
        <v>60</v>
      </c>
      <c r="T91" s="120">
        <f>IF($B$9="Female",'No Self Assessment feeder'!T80,IF($B$9="Male",'No Self Assessment feeder'!AZ80,IF($B$9="All",'No Self Assessment feeder'!CF80)))</f>
        <v>68.3</v>
      </c>
      <c r="U91" s="127">
        <f>IF($B$9="Female",'No Self Assessment feeder'!U80,IF($B$9="Male",'No Self Assessment feeder'!BA80,IF($B$9="All",'No Self Assessment feeder'!CG80)))</f>
        <v>72.900000000000006</v>
      </c>
      <c r="V91" s="81">
        <f>IF($B$9="Female",'No Self Assessment feeder'!V80,IF($B$9="Male",'No Self Assessment feeder'!BB80,IF($B$9="All",'No Self Assessment feeder'!CH80)))</f>
        <v>2645</v>
      </c>
      <c r="W91" s="120">
        <f>IF($B$9="Female",'No Self Assessment feeder'!W80,IF($B$9="Male",'No Self Assessment feeder'!BC80,IF($B$9="All",'No Self Assessment feeder'!CI80)))</f>
        <v>7.4</v>
      </c>
      <c r="X91" s="79">
        <f>IF($B$9="Female",'No Self Assessment feeder'!X80,IF($B$9="Male",'No Self Assessment feeder'!BD80,IF($B$9="All",'No Self Assessment feeder'!CJ80)))</f>
        <v>2450</v>
      </c>
      <c r="Y91" s="120">
        <f>IF($B$9="Female",'No Self Assessment feeder'!Y80,IF($B$9="Male",'No Self Assessment feeder'!BE80,IF($B$9="All",'No Self Assessment feeder'!CK80)))</f>
        <v>15.4</v>
      </c>
      <c r="Z91" s="120">
        <f>IF($B$9="Female",'No Self Assessment feeder'!Z80,IF($B$9="Male",'No Self Assessment feeder'!BF80,IF($B$9="All",'No Self Assessment feeder'!CL80)))</f>
        <v>11</v>
      </c>
      <c r="AA91" s="120">
        <f>IF($B$9="Female",'No Self Assessment feeder'!AA80,IF($B$9="Male",'No Self Assessment feeder'!BG80,IF($B$9="All",'No Self Assessment feeder'!CM80)))</f>
        <v>62.6</v>
      </c>
      <c r="AB91" s="120">
        <f>IF($B$9="Female",'No Self Assessment feeder'!AB80,IF($B$9="Male",'No Self Assessment feeder'!BH80,IF($B$9="All",'No Self Assessment feeder'!CN80)))</f>
        <v>70.5</v>
      </c>
      <c r="AC91" s="127">
        <f>IF($B$9="Female",'No Self Assessment feeder'!AC80,IF($B$9="Male",'No Self Assessment feeder'!BI80,IF($B$9="All",'No Self Assessment feeder'!CO80)))</f>
        <v>73.599999999999994</v>
      </c>
      <c r="CM91" s="29"/>
    </row>
    <row r="92" spans="1:91" ht="14.25" customHeight="1" x14ac:dyDescent="0.2">
      <c r="A92" s="159" t="s">
        <v>288</v>
      </c>
      <c r="B92" s="65" t="s">
        <v>178</v>
      </c>
      <c r="C92" s="66">
        <v>10007799</v>
      </c>
      <c r="D92" s="66" t="s">
        <v>496</v>
      </c>
      <c r="E92" s="162" t="s">
        <v>179</v>
      </c>
      <c r="F92" s="142">
        <f>IF($B$9="Female",'No Self Assessment feeder'!F81,IF($B$9="Male",'No Self Assessment feeder'!AL81,IF($B$9="All",'No Self Assessment feeder'!BR81)))</f>
        <v>3115</v>
      </c>
      <c r="G92" s="120">
        <f>IF($B$9="Female",'No Self Assessment feeder'!G81,IF($B$9="Male",'No Self Assessment feeder'!AM81,IF($B$9="All",'No Self Assessment feeder'!BS81)))</f>
        <v>3.9</v>
      </c>
      <c r="H92" s="79">
        <f>IF($B$9="Female",'No Self Assessment feeder'!H81,IF($B$9="Male",'No Self Assessment feeder'!AN81,IF($B$9="All",'No Self Assessment feeder'!BT81)))</f>
        <v>2995</v>
      </c>
      <c r="I92" s="120">
        <f>IF($B$9="Female",'No Self Assessment feeder'!I81,IF($B$9="Male",'No Self Assessment feeder'!AO81,IF($B$9="All",'No Self Assessment feeder'!BU81)))</f>
        <v>9.3000000000000007</v>
      </c>
      <c r="J92" s="120">
        <f>IF($B$9="Female",'No Self Assessment feeder'!J81,IF($B$9="Male",'No Self Assessment feeder'!AP81,IF($B$9="All",'No Self Assessment feeder'!BV81)))</f>
        <v>10.9</v>
      </c>
      <c r="K92" s="120">
        <f>IF($B$9="Female",'No Self Assessment feeder'!K81,IF($B$9="Male",'No Self Assessment feeder'!AQ81,IF($B$9="All",'No Self Assessment feeder'!BW81)))</f>
        <v>48.4</v>
      </c>
      <c r="L92" s="120">
        <f>IF($B$9="Female",'No Self Assessment feeder'!L81,IF($B$9="Male",'No Self Assessment feeder'!AR81,IF($B$9="All",'No Self Assessment feeder'!BX81)))</f>
        <v>66.900000000000006</v>
      </c>
      <c r="M92" s="127">
        <f>IF($B$9="Female",'No Self Assessment feeder'!M81,IF($B$9="Male",'No Self Assessment feeder'!AS81,IF($B$9="All",'No Self Assessment feeder'!BY81)))</f>
        <v>79.900000000000006</v>
      </c>
      <c r="N92" s="81">
        <f>IF($B$9="Female",'No Self Assessment feeder'!N81,IF($B$9="Male",'No Self Assessment feeder'!AT81,IF($B$9="All",'No Self Assessment feeder'!BZ81)))</f>
        <v>3115</v>
      </c>
      <c r="O92" s="120">
        <f>IF($B$9="Female",'No Self Assessment feeder'!O81,IF($B$9="Male",'No Self Assessment feeder'!AU81,IF($B$9="All",'No Self Assessment feeder'!CA81)))</f>
        <v>4.8</v>
      </c>
      <c r="P92" s="79">
        <f>IF($B$9="Female",'No Self Assessment feeder'!P81,IF($B$9="Male",'No Self Assessment feeder'!AV81,IF($B$9="All",'No Self Assessment feeder'!CB81)))</f>
        <v>2965</v>
      </c>
      <c r="Q92" s="120">
        <f>IF($B$9="Female",'No Self Assessment feeder'!Q81,IF($B$9="Male",'No Self Assessment feeder'!AW81,IF($B$9="All",'No Self Assessment feeder'!CC81)))</f>
        <v>12</v>
      </c>
      <c r="R92" s="120">
        <f>IF($B$9="Female",'No Self Assessment feeder'!R81,IF($B$9="Male",'No Self Assessment feeder'!AX81,IF($B$9="All",'No Self Assessment feeder'!CD81)))</f>
        <v>7.1</v>
      </c>
      <c r="S92" s="120">
        <f>IF($B$9="Female",'No Self Assessment feeder'!S81,IF($B$9="Male",'No Self Assessment feeder'!AY81,IF($B$9="All",'No Self Assessment feeder'!CE81)))</f>
        <v>59.3</v>
      </c>
      <c r="T92" s="120">
        <f>IF($B$9="Female",'No Self Assessment feeder'!T81,IF($B$9="Male",'No Self Assessment feeder'!AZ81,IF($B$9="All",'No Self Assessment feeder'!CF81)))</f>
        <v>73.3</v>
      </c>
      <c r="U92" s="127">
        <f>IF($B$9="Female",'No Self Assessment feeder'!U81,IF($B$9="Male",'No Self Assessment feeder'!BA81,IF($B$9="All",'No Self Assessment feeder'!CG81)))</f>
        <v>80.8</v>
      </c>
      <c r="V92" s="81">
        <f>IF($B$9="Female",'No Self Assessment feeder'!V81,IF($B$9="Male",'No Self Assessment feeder'!BB81,IF($B$9="All",'No Self Assessment feeder'!CH81)))</f>
        <v>3115</v>
      </c>
      <c r="W92" s="120">
        <f>IF($B$9="Female",'No Self Assessment feeder'!W81,IF($B$9="Male",'No Self Assessment feeder'!BC81,IF($B$9="All",'No Self Assessment feeder'!CI81)))</f>
        <v>5</v>
      </c>
      <c r="X92" s="79">
        <f>IF($B$9="Female",'No Self Assessment feeder'!X81,IF($B$9="Male",'No Self Assessment feeder'!BD81,IF($B$9="All",'No Self Assessment feeder'!CJ81)))</f>
        <v>2960</v>
      </c>
      <c r="Y92" s="120">
        <f>IF($B$9="Female",'No Self Assessment feeder'!Y81,IF($B$9="Male",'No Self Assessment feeder'!BE81,IF($B$9="All",'No Self Assessment feeder'!CK81)))</f>
        <v>13.8</v>
      </c>
      <c r="Z92" s="120">
        <f>IF($B$9="Female",'No Self Assessment feeder'!Z81,IF($B$9="Male",'No Self Assessment feeder'!BF81,IF($B$9="All",'No Self Assessment feeder'!CL81)))</f>
        <v>7.1</v>
      </c>
      <c r="AA92" s="120">
        <f>IF($B$9="Female",'No Self Assessment feeder'!AA81,IF($B$9="Male",'No Self Assessment feeder'!BG81,IF($B$9="All",'No Self Assessment feeder'!CM81)))</f>
        <v>62.5</v>
      </c>
      <c r="AB92" s="120">
        <f>IF($B$9="Female",'No Self Assessment feeder'!AB81,IF($B$9="Male",'No Self Assessment feeder'!BH81,IF($B$9="All",'No Self Assessment feeder'!CN81)))</f>
        <v>74.5</v>
      </c>
      <c r="AC92" s="127">
        <f>IF($B$9="Female",'No Self Assessment feeder'!AC81,IF($B$9="Male",'No Self Assessment feeder'!BI81,IF($B$9="All",'No Self Assessment feeder'!CO81)))</f>
        <v>79.099999999999994</v>
      </c>
      <c r="CM92" s="29"/>
    </row>
    <row r="93" spans="1:91" ht="14.25" customHeight="1" x14ac:dyDescent="0.2">
      <c r="A93" s="159" t="s">
        <v>288</v>
      </c>
      <c r="B93" s="65" t="s">
        <v>180</v>
      </c>
      <c r="C93" s="66">
        <v>10007832</v>
      </c>
      <c r="D93" s="66" t="s">
        <v>489</v>
      </c>
      <c r="E93" s="162" t="s">
        <v>181</v>
      </c>
      <c r="F93" s="142">
        <f>IF($B$9="Female",'No Self Assessment feeder'!F82,IF($B$9="Male",'No Self Assessment feeder'!AL82,IF($B$9="All",'No Self Assessment feeder'!BR82)))</f>
        <v>230</v>
      </c>
      <c r="G93" s="120">
        <f>IF($B$9="Female",'No Self Assessment feeder'!G82,IF($B$9="Male",'No Self Assessment feeder'!AM82,IF($B$9="All",'No Self Assessment feeder'!BS82)))</f>
        <v>3</v>
      </c>
      <c r="H93" s="79">
        <f>IF($B$9="Female",'No Self Assessment feeder'!H82,IF($B$9="Male",'No Self Assessment feeder'!AN82,IF($B$9="All",'No Self Assessment feeder'!BT82)))</f>
        <v>225</v>
      </c>
      <c r="I93" s="120">
        <f>IF($B$9="Female",'No Self Assessment feeder'!I82,IF($B$9="Male",'No Self Assessment feeder'!AO82,IF($B$9="All",'No Self Assessment feeder'!BU82)))</f>
        <v>9.8000000000000007</v>
      </c>
      <c r="J93" s="120">
        <f>IF($B$9="Female",'No Self Assessment feeder'!J82,IF($B$9="Male",'No Self Assessment feeder'!AP82,IF($B$9="All",'No Self Assessment feeder'!BV82)))</f>
        <v>4.9000000000000004</v>
      </c>
      <c r="K93" s="120">
        <f>IF($B$9="Female",'No Self Assessment feeder'!K82,IF($B$9="Male",'No Self Assessment feeder'!AQ82,IF($B$9="All",'No Self Assessment feeder'!BW82)))</f>
        <v>57.8</v>
      </c>
      <c r="L93" s="120">
        <f>IF($B$9="Female",'No Self Assessment feeder'!L82,IF($B$9="Male",'No Self Assessment feeder'!AR82,IF($B$9="All",'No Self Assessment feeder'!BX82)))</f>
        <v>80</v>
      </c>
      <c r="M93" s="127">
        <f>IF($B$9="Female",'No Self Assessment feeder'!M82,IF($B$9="Male",'No Self Assessment feeder'!AS82,IF($B$9="All",'No Self Assessment feeder'!BY82)))</f>
        <v>85.3</v>
      </c>
      <c r="N93" s="81">
        <f>IF($B$9="Female",'No Self Assessment feeder'!N82,IF($B$9="Male",'No Self Assessment feeder'!AT82,IF($B$9="All",'No Self Assessment feeder'!BZ82)))</f>
        <v>230</v>
      </c>
      <c r="O93" s="120">
        <f>IF($B$9="Female",'No Self Assessment feeder'!O82,IF($B$9="Male",'No Self Assessment feeder'!AU82,IF($B$9="All",'No Self Assessment feeder'!CA82)))</f>
        <v>2.6</v>
      </c>
      <c r="P93" s="79">
        <f>IF($B$9="Female",'No Self Assessment feeder'!P82,IF($B$9="Male",'No Self Assessment feeder'!AV82,IF($B$9="All",'No Self Assessment feeder'!CB82)))</f>
        <v>225</v>
      </c>
      <c r="Q93" s="120">
        <f>IF($B$9="Female",'No Self Assessment feeder'!Q82,IF($B$9="Male",'No Self Assessment feeder'!AW82,IF($B$9="All",'No Self Assessment feeder'!CC82)))</f>
        <v>12.4</v>
      </c>
      <c r="R93" s="120">
        <f>IF($B$9="Female",'No Self Assessment feeder'!R82,IF($B$9="Male",'No Self Assessment feeder'!AX82,IF($B$9="All",'No Self Assessment feeder'!CD82)))</f>
        <v>8</v>
      </c>
      <c r="S93" s="120">
        <f>IF($B$9="Female",'No Self Assessment feeder'!S82,IF($B$9="Male",'No Self Assessment feeder'!AY82,IF($B$9="All",'No Self Assessment feeder'!CE82)))</f>
        <v>67.7</v>
      </c>
      <c r="T93" s="120">
        <f>IF($B$9="Female",'No Self Assessment feeder'!T82,IF($B$9="Male",'No Self Assessment feeder'!AZ82,IF($B$9="All",'No Self Assessment feeder'!CF82)))</f>
        <v>76.099999999999994</v>
      </c>
      <c r="U93" s="127">
        <f>IF($B$9="Female",'No Self Assessment feeder'!U82,IF($B$9="Male",'No Self Assessment feeder'!BA82,IF($B$9="All",'No Self Assessment feeder'!CG82)))</f>
        <v>79.599999999999994</v>
      </c>
      <c r="V93" s="81">
        <f>IF($B$9="Female",'No Self Assessment feeder'!V82,IF($B$9="Male",'No Self Assessment feeder'!BB82,IF($B$9="All",'No Self Assessment feeder'!CH82)))</f>
        <v>230</v>
      </c>
      <c r="W93" s="120">
        <f>IF($B$9="Female",'No Self Assessment feeder'!W82,IF($B$9="Male",'No Self Assessment feeder'!BC82,IF($B$9="All",'No Self Assessment feeder'!CI82)))</f>
        <v>3</v>
      </c>
      <c r="X93" s="79">
        <f>IF($B$9="Female",'No Self Assessment feeder'!X82,IF($B$9="Male",'No Self Assessment feeder'!BD82,IF($B$9="All",'No Self Assessment feeder'!CJ82)))</f>
        <v>225</v>
      </c>
      <c r="Y93" s="120">
        <f>IF($B$9="Female",'No Self Assessment feeder'!Y82,IF($B$9="Male",'No Self Assessment feeder'!BE82,IF($B$9="All",'No Self Assessment feeder'!CK82)))</f>
        <v>13.8</v>
      </c>
      <c r="Z93" s="120">
        <f>IF($B$9="Female",'No Self Assessment feeder'!Z82,IF($B$9="Male",'No Self Assessment feeder'!BF82,IF($B$9="All",'No Self Assessment feeder'!CL82)))</f>
        <v>7.6</v>
      </c>
      <c r="AA93" s="120">
        <f>IF($B$9="Female",'No Self Assessment feeder'!AA82,IF($B$9="Male",'No Self Assessment feeder'!BG82,IF($B$9="All",'No Self Assessment feeder'!CM82)))</f>
        <v>68.400000000000006</v>
      </c>
      <c r="AB93" s="120">
        <f>IF($B$9="Female",'No Self Assessment feeder'!AB82,IF($B$9="Male",'No Self Assessment feeder'!BH82,IF($B$9="All",'No Self Assessment feeder'!CN82)))</f>
        <v>76.400000000000006</v>
      </c>
      <c r="AC93" s="127">
        <f>IF($B$9="Female",'No Self Assessment feeder'!AC82,IF($B$9="Male",'No Self Assessment feeder'!BI82,IF($B$9="All",'No Self Assessment feeder'!CO82)))</f>
        <v>78.7</v>
      </c>
      <c r="CM93" s="29"/>
    </row>
    <row r="94" spans="1:91" ht="14.25" customHeight="1" x14ac:dyDescent="0.2">
      <c r="A94" s="159" t="s">
        <v>288</v>
      </c>
      <c r="B94" s="65" t="s">
        <v>182</v>
      </c>
      <c r="C94" s="66">
        <v>10007138</v>
      </c>
      <c r="D94" s="66" t="s">
        <v>492</v>
      </c>
      <c r="E94" s="162" t="s">
        <v>183</v>
      </c>
      <c r="F94" s="142">
        <f>IF($B$9="Female",'No Self Assessment feeder'!F83,IF($B$9="Male",'No Self Assessment feeder'!AL83,IF($B$9="All",'No Self Assessment feeder'!BR83)))</f>
        <v>1835</v>
      </c>
      <c r="G94" s="120">
        <f>IF($B$9="Female",'No Self Assessment feeder'!G83,IF($B$9="Male",'No Self Assessment feeder'!AM83,IF($B$9="All",'No Self Assessment feeder'!BS83)))</f>
        <v>3.9</v>
      </c>
      <c r="H94" s="79">
        <f>IF($B$9="Female",'No Self Assessment feeder'!H83,IF($B$9="Male",'No Self Assessment feeder'!AN83,IF($B$9="All",'No Self Assessment feeder'!BT83)))</f>
        <v>1765</v>
      </c>
      <c r="I94" s="120">
        <f>IF($B$9="Female",'No Self Assessment feeder'!I83,IF($B$9="Male",'No Self Assessment feeder'!AO83,IF($B$9="All",'No Self Assessment feeder'!BU83)))</f>
        <v>7.5</v>
      </c>
      <c r="J94" s="120">
        <f>IF($B$9="Female",'No Self Assessment feeder'!J83,IF($B$9="Male",'No Self Assessment feeder'!AP83,IF($B$9="All",'No Self Assessment feeder'!BV83)))</f>
        <v>9.6999999999999993</v>
      </c>
      <c r="K94" s="120">
        <f>IF($B$9="Female",'No Self Assessment feeder'!K83,IF($B$9="Male",'No Self Assessment feeder'!AQ83,IF($B$9="All",'No Self Assessment feeder'!BW83)))</f>
        <v>65.3</v>
      </c>
      <c r="L94" s="120">
        <f>IF($B$9="Female",'No Self Assessment feeder'!L83,IF($B$9="Male",'No Self Assessment feeder'!AR83,IF($B$9="All",'No Self Assessment feeder'!BX83)))</f>
        <v>77.5</v>
      </c>
      <c r="M94" s="127">
        <f>IF($B$9="Female",'No Self Assessment feeder'!M83,IF($B$9="Male",'No Self Assessment feeder'!AS83,IF($B$9="All",'No Self Assessment feeder'!BY83)))</f>
        <v>82.8</v>
      </c>
      <c r="N94" s="81">
        <f>IF($B$9="Female",'No Self Assessment feeder'!N83,IF($B$9="Male",'No Self Assessment feeder'!AT83,IF($B$9="All",'No Self Assessment feeder'!BZ83)))</f>
        <v>1835</v>
      </c>
      <c r="O94" s="120">
        <f>IF($B$9="Female",'No Self Assessment feeder'!O83,IF($B$9="Male",'No Self Assessment feeder'!AU83,IF($B$9="All",'No Self Assessment feeder'!CA83)))</f>
        <v>4.4000000000000004</v>
      </c>
      <c r="P94" s="79">
        <f>IF($B$9="Female",'No Self Assessment feeder'!P83,IF($B$9="Male",'No Self Assessment feeder'!AV83,IF($B$9="All",'No Self Assessment feeder'!CB83)))</f>
        <v>1755</v>
      </c>
      <c r="Q94" s="120">
        <f>IF($B$9="Female",'No Self Assessment feeder'!Q83,IF($B$9="Male",'No Self Assessment feeder'!AW83,IF($B$9="All",'No Self Assessment feeder'!CC83)))</f>
        <v>9.5</v>
      </c>
      <c r="R94" s="120">
        <f>IF($B$9="Female",'No Self Assessment feeder'!R83,IF($B$9="Male",'No Self Assessment feeder'!AX83,IF($B$9="All",'No Self Assessment feeder'!CD83)))</f>
        <v>7.3</v>
      </c>
      <c r="S94" s="120">
        <f>IF($B$9="Female",'No Self Assessment feeder'!S83,IF($B$9="Male",'No Self Assessment feeder'!AY83,IF($B$9="All",'No Self Assessment feeder'!CE83)))</f>
        <v>69.7</v>
      </c>
      <c r="T94" s="120">
        <f>IF($B$9="Female",'No Self Assessment feeder'!T83,IF($B$9="Male",'No Self Assessment feeder'!AZ83,IF($B$9="All",'No Self Assessment feeder'!CF83)))</f>
        <v>80.099999999999994</v>
      </c>
      <c r="U94" s="127">
        <f>IF($B$9="Female",'No Self Assessment feeder'!U83,IF($B$9="Male",'No Self Assessment feeder'!BA83,IF($B$9="All",'No Self Assessment feeder'!CG83)))</f>
        <v>83.2</v>
      </c>
      <c r="V94" s="81">
        <f>IF($B$9="Female",'No Self Assessment feeder'!V83,IF($B$9="Male",'No Self Assessment feeder'!BB83,IF($B$9="All",'No Self Assessment feeder'!CH83)))</f>
        <v>1835</v>
      </c>
      <c r="W94" s="120">
        <f>IF($B$9="Female",'No Self Assessment feeder'!W83,IF($B$9="Male",'No Self Assessment feeder'!BC83,IF($B$9="All",'No Self Assessment feeder'!CI83)))</f>
        <v>4.4000000000000004</v>
      </c>
      <c r="X94" s="79">
        <f>IF($B$9="Female",'No Self Assessment feeder'!X83,IF($B$9="Male",'No Self Assessment feeder'!BD83,IF($B$9="All",'No Self Assessment feeder'!CJ83)))</f>
        <v>1755</v>
      </c>
      <c r="Y94" s="120">
        <f>IF($B$9="Female",'No Self Assessment feeder'!Y83,IF($B$9="Male",'No Self Assessment feeder'!BE83,IF($B$9="All",'No Self Assessment feeder'!CK83)))</f>
        <v>10.4</v>
      </c>
      <c r="Z94" s="120">
        <f>IF($B$9="Female",'No Self Assessment feeder'!Z83,IF($B$9="Male",'No Self Assessment feeder'!BF83,IF($B$9="All",'No Self Assessment feeder'!CL83)))</f>
        <v>5.8</v>
      </c>
      <c r="AA94" s="120">
        <f>IF($B$9="Female",'No Self Assessment feeder'!AA83,IF($B$9="Male",'No Self Assessment feeder'!BG83,IF($B$9="All",'No Self Assessment feeder'!CM83)))</f>
        <v>72.3</v>
      </c>
      <c r="AB94" s="120">
        <f>IF($B$9="Female",'No Self Assessment feeder'!AB83,IF($B$9="Male",'No Self Assessment feeder'!BH83,IF($B$9="All",'No Self Assessment feeder'!CN83)))</f>
        <v>81.7</v>
      </c>
      <c r="AC94" s="127">
        <f>IF($B$9="Female",'No Self Assessment feeder'!AC83,IF($B$9="Male",'No Self Assessment feeder'!BI83,IF($B$9="All",'No Self Assessment feeder'!CO83)))</f>
        <v>83.8</v>
      </c>
      <c r="CM94" s="29"/>
    </row>
    <row r="95" spans="1:91" ht="14.25" customHeight="1" x14ac:dyDescent="0.2">
      <c r="A95" s="159" t="s">
        <v>288</v>
      </c>
      <c r="B95" s="65" t="s">
        <v>184</v>
      </c>
      <c r="C95" s="66">
        <v>10001282</v>
      </c>
      <c r="D95" s="66" t="s">
        <v>496</v>
      </c>
      <c r="E95" s="162" t="s">
        <v>185</v>
      </c>
      <c r="F95" s="142">
        <f>IF($B$9="Female",'No Self Assessment feeder'!F84,IF($B$9="Male",'No Self Assessment feeder'!AL84,IF($B$9="All",'No Self Assessment feeder'!BR84)))</f>
        <v>3255</v>
      </c>
      <c r="G95" s="120">
        <f>IF($B$9="Female",'No Self Assessment feeder'!G84,IF($B$9="Male",'No Self Assessment feeder'!AM84,IF($B$9="All",'No Self Assessment feeder'!BS84)))</f>
        <v>5.6</v>
      </c>
      <c r="H95" s="79">
        <f>IF($B$9="Female",'No Self Assessment feeder'!H84,IF($B$9="Male",'No Self Assessment feeder'!AN84,IF($B$9="All",'No Self Assessment feeder'!BT84)))</f>
        <v>3070</v>
      </c>
      <c r="I95" s="120">
        <f>IF($B$9="Female",'No Self Assessment feeder'!I84,IF($B$9="Male",'No Self Assessment feeder'!AO84,IF($B$9="All",'No Self Assessment feeder'!BU84)))</f>
        <v>9.1999999999999993</v>
      </c>
      <c r="J95" s="120">
        <f>IF($B$9="Female",'No Self Assessment feeder'!J84,IF($B$9="Male",'No Self Assessment feeder'!AP84,IF($B$9="All",'No Self Assessment feeder'!BV84)))</f>
        <v>8</v>
      </c>
      <c r="K95" s="120">
        <f>IF($B$9="Female",'No Self Assessment feeder'!K84,IF($B$9="Male",'No Self Assessment feeder'!AQ84,IF($B$9="All",'No Self Assessment feeder'!BW84)))</f>
        <v>59.8</v>
      </c>
      <c r="L95" s="120">
        <f>IF($B$9="Female",'No Self Assessment feeder'!L84,IF($B$9="Male",'No Self Assessment feeder'!AR84,IF($B$9="All",'No Self Assessment feeder'!BX84)))</f>
        <v>74.599999999999994</v>
      </c>
      <c r="M95" s="127">
        <f>IF($B$9="Female",'No Self Assessment feeder'!M84,IF($B$9="Male",'No Self Assessment feeder'!AS84,IF($B$9="All",'No Self Assessment feeder'!BY84)))</f>
        <v>82.8</v>
      </c>
      <c r="N95" s="81">
        <f>IF($B$9="Female",'No Self Assessment feeder'!N84,IF($B$9="Male",'No Self Assessment feeder'!AT84,IF($B$9="All",'No Self Assessment feeder'!BZ84)))</f>
        <v>3255</v>
      </c>
      <c r="O95" s="120">
        <f>IF($B$9="Female",'No Self Assessment feeder'!O84,IF($B$9="Male",'No Self Assessment feeder'!AU84,IF($B$9="All",'No Self Assessment feeder'!CA84)))</f>
        <v>6.5</v>
      </c>
      <c r="P95" s="79">
        <f>IF($B$9="Female",'No Self Assessment feeder'!P84,IF($B$9="Male",'No Self Assessment feeder'!AV84,IF($B$9="All",'No Self Assessment feeder'!CB84)))</f>
        <v>3045</v>
      </c>
      <c r="Q95" s="120">
        <f>IF($B$9="Female",'No Self Assessment feeder'!Q84,IF($B$9="Male",'No Self Assessment feeder'!AW84,IF($B$9="All",'No Self Assessment feeder'!CC84)))</f>
        <v>11.8</v>
      </c>
      <c r="R95" s="120">
        <f>IF($B$9="Female",'No Self Assessment feeder'!R84,IF($B$9="Male",'No Self Assessment feeder'!AX84,IF($B$9="All",'No Self Assessment feeder'!CD84)))</f>
        <v>6.6</v>
      </c>
      <c r="S95" s="120">
        <f>IF($B$9="Female",'No Self Assessment feeder'!S84,IF($B$9="Male",'No Self Assessment feeder'!AY84,IF($B$9="All",'No Self Assessment feeder'!CE84)))</f>
        <v>64.7</v>
      </c>
      <c r="T95" s="120">
        <f>IF($B$9="Female",'No Self Assessment feeder'!T84,IF($B$9="Male",'No Self Assessment feeder'!AZ84,IF($B$9="All",'No Self Assessment feeder'!CF84)))</f>
        <v>76.900000000000006</v>
      </c>
      <c r="U95" s="127">
        <f>IF($B$9="Female",'No Self Assessment feeder'!U84,IF($B$9="Male",'No Self Assessment feeder'!BA84,IF($B$9="All",'No Self Assessment feeder'!CG84)))</f>
        <v>81.7</v>
      </c>
      <c r="V95" s="81">
        <f>IF($B$9="Female",'No Self Assessment feeder'!V84,IF($B$9="Male",'No Self Assessment feeder'!BB84,IF($B$9="All",'No Self Assessment feeder'!CH84)))</f>
        <v>3255</v>
      </c>
      <c r="W95" s="120">
        <f>IF($B$9="Female",'No Self Assessment feeder'!W84,IF($B$9="Male",'No Self Assessment feeder'!BC84,IF($B$9="All",'No Self Assessment feeder'!CI84)))</f>
        <v>6.7</v>
      </c>
      <c r="X95" s="79">
        <f>IF($B$9="Female",'No Self Assessment feeder'!X84,IF($B$9="Male",'No Self Assessment feeder'!BD84,IF($B$9="All",'No Self Assessment feeder'!CJ84)))</f>
        <v>3035</v>
      </c>
      <c r="Y95" s="120">
        <f>IF($B$9="Female",'No Self Assessment feeder'!Y84,IF($B$9="Male",'No Self Assessment feeder'!BE84,IF($B$9="All",'No Self Assessment feeder'!CK84)))</f>
        <v>12.8</v>
      </c>
      <c r="Z95" s="120">
        <f>IF($B$9="Female",'No Self Assessment feeder'!Z84,IF($B$9="Male",'No Self Assessment feeder'!BF84,IF($B$9="All",'No Self Assessment feeder'!CL84)))</f>
        <v>5.9</v>
      </c>
      <c r="AA95" s="120">
        <f>IF($B$9="Female",'No Self Assessment feeder'!AA84,IF($B$9="Male",'No Self Assessment feeder'!BG84,IF($B$9="All",'No Self Assessment feeder'!CM84)))</f>
        <v>68.3</v>
      </c>
      <c r="AB95" s="120">
        <f>IF($B$9="Female",'No Self Assessment feeder'!AB84,IF($B$9="Male",'No Self Assessment feeder'!BH84,IF($B$9="All",'No Self Assessment feeder'!CN84)))</f>
        <v>78.900000000000006</v>
      </c>
      <c r="AC95" s="127">
        <f>IF($B$9="Female",'No Self Assessment feeder'!AC84,IF($B$9="Male",'No Self Assessment feeder'!BI84,IF($B$9="All",'No Self Assessment feeder'!CO84)))</f>
        <v>81.3</v>
      </c>
      <c r="CM95" s="29"/>
    </row>
    <row r="96" spans="1:91" ht="14.25" customHeight="1" x14ac:dyDescent="0.2">
      <c r="A96" s="159" t="s">
        <v>288</v>
      </c>
      <c r="B96" s="65" t="s">
        <v>186</v>
      </c>
      <c r="C96" s="66">
        <v>10004775</v>
      </c>
      <c r="D96" s="66" t="s">
        <v>488</v>
      </c>
      <c r="E96" s="162" t="s">
        <v>187</v>
      </c>
      <c r="F96" s="142">
        <f>IF($B$9="Female",'No Self Assessment feeder'!F85,IF($B$9="Male",'No Self Assessment feeder'!AL85,IF($B$9="All",'No Self Assessment feeder'!BR85)))</f>
        <v>215</v>
      </c>
      <c r="G96" s="120">
        <f>IF($B$9="Female",'No Self Assessment feeder'!G85,IF($B$9="Male",'No Self Assessment feeder'!AM85,IF($B$9="All",'No Self Assessment feeder'!BS85)))</f>
        <v>3.2</v>
      </c>
      <c r="H96" s="79">
        <f>IF($B$9="Female",'No Self Assessment feeder'!H85,IF($B$9="Male",'No Self Assessment feeder'!AN85,IF($B$9="All",'No Self Assessment feeder'!BT85)))</f>
        <v>210</v>
      </c>
      <c r="I96" s="120">
        <f>IF($B$9="Female",'No Self Assessment feeder'!I85,IF($B$9="Male",'No Self Assessment feeder'!AO85,IF($B$9="All",'No Self Assessment feeder'!BU85)))</f>
        <v>11.5</v>
      </c>
      <c r="J96" s="120">
        <f>IF($B$9="Female",'No Self Assessment feeder'!J85,IF($B$9="Male",'No Self Assessment feeder'!AP85,IF($B$9="All",'No Self Assessment feeder'!BV85)))</f>
        <v>16.3</v>
      </c>
      <c r="K96" s="120">
        <f>IF($B$9="Female",'No Self Assessment feeder'!K85,IF($B$9="Male",'No Self Assessment feeder'!AQ85,IF($B$9="All",'No Self Assessment feeder'!BW85)))</f>
        <v>57.4</v>
      </c>
      <c r="L96" s="120">
        <f>IF($B$9="Female",'No Self Assessment feeder'!L85,IF($B$9="Male",'No Self Assessment feeder'!AR85,IF($B$9="All",'No Self Assessment feeder'!BX85)))</f>
        <v>68.400000000000006</v>
      </c>
      <c r="M96" s="127">
        <f>IF($B$9="Female",'No Self Assessment feeder'!M85,IF($B$9="Male",'No Self Assessment feeder'!AS85,IF($B$9="All",'No Self Assessment feeder'!BY85)))</f>
        <v>72.2</v>
      </c>
      <c r="N96" s="81">
        <f>IF($B$9="Female",'No Self Assessment feeder'!N85,IF($B$9="Male",'No Self Assessment feeder'!AT85,IF($B$9="All",'No Self Assessment feeder'!BZ85)))</f>
        <v>215</v>
      </c>
      <c r="O96" s="120">
        <f>IF($B$9="Female",'No Self Assessment feeder'!O85,IF($B$9="Male",'No Self Assessment feeder'!AU85,IF($B$9="All",'No Self Assessment feeder'!CA85)))</f>
        <v>3.7</v>
      </c>
      <c r="P96" s="79">
        <f>IF($B$9="Female",'No Self Assessment feeder'!P85,IF($B$9="Male",'No Self Assessment feeder'!AV85,IF($B$9="All",'No Self Assessment feeder'!CB85)))</f>
        <v>210</v>
      </c>
      <c r="Q96" s="120">
        <f>IF($B$9="Female",'No Self Assessment feeder'!Q85,IF($B$9="Male",'No Self Assessment feeder'!AW85,IF($B$9="All",'No Self Assessment feeder'!CC85)))</f>
        <v>15.4</v>
      </c>
      <c r="R96" s="120">
        <f>IF($B$9="Female",'No Self Assessment feeder'!R85,IF($B$9="Male",'No Self Assessment feeder'!AX85,IF($B$9="All",'No Self Assessment feeder'!CD85)))</f>
        <v>8.6999999999999993</v>
      </c>
      <c r="S96" s="120">
        <f>IF($B$9="Female",'No Self Assessment feeder'!S85,IF($B$9="Male",'No Self Assessment feeder'!AY85,IF($B$9="All",'No Self Assessment feeder'!CE85)))</f>
        <v>63</v>
      </c>
      <c r="T96" s="120">
        <f>IF($B$9="Female",'No Self Assessment feeder'!T85,IF($B$9="Male",'No Self Assessment feeder'!AZ85,IF($B$9="All",'No Self Assessment feeder'!CF85)))</f>
        <v>71.599999999999994</v>
      </c>
      <c r="U96" s="127">
        <f>IF($B$9="Female",'No Self Assessment feeder'!U85,IF($B$9="Male",'No Self Assessment feeder'!BA85,IF($B$9="All",'No Self Assessment feeder'!CG85)))</f>
        <v>76</v>
      </c>
      <c r="V96" s="81">
        <f>IF($B$9="Female",'No Self Assessment feeder'!V85,IF($B$9="Male",'No Self Assessment feeder'!BB85,IF($B$9="All",'No Self Assessment feeder'!CH85)))</f>
        <v>215</v>
      </c>
      <c r="W96" s="120">
        <f>IF($B$9="Female",'No Self Assessment feeder'!W85,IF($B$9="Male",'No Self Assessment feeder'!BC85,IF($B$9="All",'No Self Assessment feeder'!CI85)))</f>
        <v>3.7</v>
      </c>
      <c r="X96" s="79">
        <f>IF($B$9="Female",'No Self Assessment feeder'!X85,IF($B$9="Male",'No Self Assessment feeder'!BD85,IF($B$9="All",'No Self Assessment feeder'!CJ85)))</f>
        <v>210</v>
      </c>
      <c r="Y96" s="120">
        <f>IF($B$9="Female",'No Self Assessment feeder'!Y85,IF($B$9="Male",'No Self Assessment feeder'!BE85,IF($B$9="All",'No Self Assessment feeder'!CK85)))</f>
        <v>15.9</v>
      </c>
      <c r="Z96" s="120">
        <f>IF($B$9="Female",'No Self Assessment feeder'!Z85,IF($B$9="Male",'No Self Assessment feeder'!BF85,IF($B$9="All",'No Self Assessment feeder'!CL85)))</f>
        <v>10.1</v>
      </c>
      <c r="AA96" s="120">
        <f>IF($B$9="Female",'No Self Assessment feeder'!AA85,IF($B$9="Male",'No Self Assessment feeder'!BG85,IF($B$9="All",'No Self Assessment feeder'!CM85)))</f>
        <v>69.7</v>
      </c>
      <c r="AB96" s="120">
        <f>IF($B$9="Female",'No Self Assessment feeder'!AB85,IF($B$9="Male",'No Self Assessment feeder'!BH85,IF($B$9="All",'No Self Assessment feeder'!CN85)))</f>
        <v>72.599999999999994</v>
      </c>
      <c r="AC96" s="127">
        <f>IF($B$9="Female",'No Self Assessment feeder'!AC85,IF($B$9="Male",'No Self Assessment feeder'!BI85,IF($B$9="All",'No Self Assessment feeder'!CO85)))</f>
        <v>74</v>
      </c>
      <c r="CM96" s="29"/>
    </row>
    <row r="97" spans="1:91" ht="14.25" customHeight="1" x14ac:dyDescent="0.2">
      <c r="A97" s="159" t="s">
        <v>288</v>
      </c>
      <c r="B97" s="65" t="s">
        <v>188</v>
      </c>
      <c r="C97" s="66">
        <v>10007154</v>
      </c>
      <c r="D97" s="66" t="s">
        <v>492</v>
      </c>
      <c r="E97" s="162" t="s">
        <v>189</v>
      </c>
      <c r="F97" s="142">
        <f>IF($B$9="Female",'No Self Assessment feeder'!F86,IF($B$9="Male",'No Self Assessment feeder'!AL86,IF($B$9="All",'No Self Assessment feeder'!BR86)))</f>
        <v>3865</v>
      </c>
      <c r="G97" s="120">
        <f>IF($B$9="Female",'No Self Assessment feeder'!G86,IF($B$9="Male",'No Self Assessment feeder'!AM86,IF($B$9="All",'No Self Assessment feeder'!BS86)))</f>
        <v>2.8</v>
      </c>
      <c r="H97" s="79">
        <f>IF($B$9="Female",'No Self Assessment feeder'!H86,IF($B$9="Male",'No Self Assessment feeder'!AN86,IF($B$9="All",'No Self Assessment feeder'!BT86)))</f>
        <v>3755</v>
      </c>
      <c r="I97" s="120">
        <f>IF($B$9="Female",'No Self Assessment feeder'!I86,IF($B$9="Male",'No Self Assessment feeder'!AO86,IF($B$9="All",'No Self Assessment feeder'!BU86)))</f>
        <v>8.5</v>
      </c>
      <c r="J97" s="120">
        <f>IF($B$9="Female",'No Self Assessment feeder'!J86,IF($B$9="Male",'No Self Assessment feeder'!AP86,IF($B$9="All",'No Self Assessment feeder'!BV86)))</f>
        <v>8.5</v>
      </c>
      <c r="K97" s="120">
        <f>IF($B$9="Female",'No Self Assessment feeder'!K86,IF($B$9="Male",'No Self Assessment feeder'!AQ86,IF($B$9="All",'No Self Assessment feeder'!BW86)))</f>
        <v>46.6</v>
      </c>
      <c r="L97" s="120">
        <f>IF($B$9="Female",'No Self Assessment feeder'!L86,IF($B$9="Male",'No Self Assessment feeder'!AR86,IF($B$9="All",'No Self Assessment feeder'!BX86)))</f>
        <v>69</v>
      </c>
      <c r="M97" s="127">
        <f>IF($B$9="Female",'No Self Assessment feeder'!M86,IF($B$9="Male",'No Self Assessment feeder'!AS86,IF($B$9="All",'No Self Assessment feeder'!BY86)))</f>
        <v>83</v>
      </c>
      <c r="N97" s="81">
        <f>IF($B$9="Female",'No Self Assessment feeder'!N86,IF($B$9="Male",'No Self Assessment feeder'!AT86,IF($B$9="All",'No Self Assessment feeder'!BZ86)))</f>
        <v>3865</v>
      </c>
      <c r="O97" s="120">
        <f>IF($B$9="Female",'No Self Assessment feeder'!O86,IF($B$9="Male",'No Self Assessment feeder'!AU86,IF($B$9="All",'No Self Assessment feeder'!CA86)))</f>
        <v>3.4</v>
      </c>
      <c r="P97" s="79">
        <f>IF($B$9="Female",'No Self Assessment feeder'!P86,IF($B$9="Male",'No Self Assessment feeder'!AV86,IF($B$9="All",'No Self Assessment feeder'!CB86)))</f>
        <v>3735</v>
      </c>
      <c r="Q97" s="120">
        <f>IF($B$9="Female",'No Self Assessment feeder'!Q86,IF($B$9="Male",'No Self Assessment feeder'!AW86,IF($B$9="All",'No Self Assessment feeder'!CC86)))</f>
        <v>10.3</v>
      </c>
      <c r="R97" s="120">
        <f>IF($B$9="Female",'No Self Assessment feeder'!R86,IF($B$9="Male",'No Self Assessment feeder'!AX86,IF($B$9="All",'No Self Assessment feeder'!CD86)))</f>
        <v>6.7</v>
      </c>
      <c r="S97" s="120">
        <f>IF($B$9="Female",'No Self Assessment feeder'!S86,IF($B$9="Male",'No Self Assessment feeder'!AY86,IF($B$9="All",'No Self Assessment feeder'!CE86)))</f>
        <v>59.8</v>
      </c>
      <c r="T97" s="120">
        <f>IF($B$9="Female",'No Self Assessment feeder'!T86,IF($B$9="Male",'No Self Assessment feeder'!AZ86,IF($B$9="All",'No Self Assessment feeder'!CF86)))</f>
        <v>75</v>
      </c>
      <c r="U97" s="127">
        <f>IF($B$9="Female",'No Self Assessment feeder'!U86,IF($B$9="Male",'No Self Assessment feeder'!BA86,IF($B$9="All",'No Self Assessment feeder'!CG86)))</f>
        <v>82.9</v>
      </c>
      <c r="V97" s="81">
        <f>IF($B$9="Female",'No Self Assessment feeder'!V86,IF($B$9="Male",'No Self Assessment feeder'!BB86,IF($B$9="All",'No Self Assessment feeder'!CH86)))</f>
        <v>3865</v>
      </c>
      <c r="W97" s="120">
        <f>IF($B$9="Female",'No Self Assessment feeder'!W86,IF($B$9="Male",'No Self Assessment feeder'!BC86,IF($B$9="All",'No Self Assessment feeder'!CI86)))</f>
        <v>3.8</v>
      </c>
      <c r="X97" s="79">
        <f>IF($B$9="Female",'No Self Assessment feeder'!X86,IF($B$9="Male",'No Self Assessment feeder'!BD86,IF($B$9="All",'No Self Assessment feeder'!CJ86)))</f>
        <v>3720</v>
      </c>
      <c r="Y97" s="120">
        <f>IF($B$9="Female",'No Self Assessment feeder'!Y86,IF($B$9="Male",'No Self Assessment feeder'!BE86,IF($B$9="All",'No Self Assessment feeder'!CK86)))</f>
        <v>12.1</v>
      </c>
      <c r="Z97" s="120">
        <f>IF($B$9="Female",'No Self Assessment feeder'!Z86,IF($B$9="Male",'No Self Assessment feeder'!BF86,IF($B$9="All",'No Self Assessment feeder'!CL86)))</f>
        <v>5.4</v>
      </c>
      <c r="AA97" s="120">
        <f>IF($B$9="Female",'No Self Assessment feeder'!AA86,IF($B$9="Male",'No Self Assessment feeder'!BG86,IF($B$9="All",'No Self Assessment feeder'!CM86)))</f>
        <v>66</v>
      </c>
      <c r="AB97" s="120">
        <f>IF($B$9="Female",'No Self Assessment feeder'!AB86,IF($B$9="Male",'No Self Assessment feeder'!BH86,IF($B$9="All",'No Self Assessment feeder'!CN86)))</f>
        <v>78.099999999999994</v>
      </c>
      <c r="AC97" s="127">
        <f>IF($B$9="Female",'No Self Assessment feeder'!AC86,IF($B$9="Male",'No Self Assessment feeder'!BI86,IF($B$9="All",'No Self Assessment feeder'!CO86)))</f>
        <v>82.5</v>
      </c>
      <c r="CM97" s="29"/>
    </row>
    <row r="98" spans="1:91" ht="14.25" customHeight="1" x14ac:dyDescent="0.2">
      <c r="A98" s="159" t="s">
        <v>288</v>
      </c>
      <c r="B98" s="65" t="s">
        <v>190</v>
      </c>
      <c r="C98" s="66">
        <v>10004797</v>
      </c>
      <c r="D98" s="66" t="s">
        <v>492</v>
      </c>
      <c r="E98" s="162" t="s">
        <v>191</v>
      </c>
      <c r="F98" s="142">
        <f>IF($B$9="Female",'No Self Assessment feeder'!F87,IF($B$9="Male",'No Self Assessment feeder'!AL87,IF($B$9="All",'No Self Assessment feeder'!BR87)))</f>
        <v>3925</v>
      </c>
      <c r="G98" s="120">
        <f>IF($B$9="Female",'No Self Assessment feeder'!G87,IF($B$9="Male",'No Self Assessment feeder'!AM87,IF($B$9="All",'No Self Assessment feeder'!BS87)))</f>
        <v>3.4</v>
      </c>
      <c r="H98" s="79">
        <f>IF($B$9="Female",'No Self Assessment feeder'!H87,IF($B$9="Male",'No Self Assessment feeder'!AN87,IF($B$9="All",'No Self Assessment feeder'!BT87)))</f>
        <v>3790</v>
      </c>
      <c r="I98" s="120">
        <f>IF($B$9="Female",'No Self Assessment feeder'!I87,IF($B$9="Male",'No Self Assessment feeder'!AO87,IF($B$9="All",'No Self Assessment feeder'!BU87)))</f>
        <v>8.3000000000000007</v>
      </c>
      <c r="J98" s="120">
        <f>IF($B$9="Female",'No Self Assessment feeder'!J87,IF($B$9="Male",'No Self Assessment feeder'!AP87,IF($B$9="All",'No Self Assessment feeder'!BV87)))</f>
        <v>10.6</v>
      </c>
      <c r="K98" s="120">
        <f>IF($B$9="Female",'No Self Assessment feeder'!K87,IF($B$9="Male",'No Self Assessment feeder'!AQ87,IF($B$9="All",'No Self Assessment feeder'!BW87)))</f>
        <v>63.5</v>
      </c>
      <c r="L98" s="120">
        <f>IF($B$9="Female",'No Self Assessment feeder'!L87,IF($B$9="Male",'No Self Assessment feeder'!AR87,IF($B$9="All",'No Self Assessment feeder'!BX87)))</f>
        <v>74.8</v>
      </c>
      <c r="M98" s="127">
        <f>IF($B$9="Female",'No Self Assessment feeder'!M87,IF($B$9="Male",'No Self Assessment feeder'!AS87,IF($B$9="All",'No Self Assessment feeder'!BY87)))</f>
        <v>81.2</v>
      </c>
      <c r="N98" s="81">
        <f>IF($B$9="Female",'No Self Assessment feeder'!N87,IF($B$9="Male",'No Self Assessment feeder'!AT87,IF($B$9="All",'No Self Assessment feeder'!BZ87)))</f>
        <v>3925</v>
      </c>
      <c r="O98" s="120">
        <f>IF($B$9="Female",'No Self Assessment feeder'!O87,IF($B$9="Male",'No Self Assessment feeder'!AU87,IF($B$9="All",'No Self Assessment feeder'!CA87)))</f>
        <v>3.7</v>
      </c>
      <c r="P98" s="79">
        <f>IF($B$9="Female",'No Self Assessment feeder'!P87,IF($B$9="Male",'No Self Assessment feeder'!AV87,IF($B$9="All",'No Self Assessment feeder'!CB87)))</f>
        <v>3780</v>
      </c>
      <c r="Q98" s="120">
        <f>IF($B$9="Female",'No Self Assessment feeder'!Q87,IF($B$9="Male",'No Self Assessment feeder'!AW87,IF($B$9="All",'No Self Assessment feeder'!CC87)))</f>
        <v>11.4</v>
      </c>
      <c r="R98" s="120">
        <f>IF($B$9="Female",'No Self Assessment feeder'!R87,IF($B$9="Male",'No Self Assessment feeder'!AX87,IF($B$9="All",'No Self Assessment feeder'!CD87)))</f>
        <v>8.1</v>
      </c>
      <c r="S98" s="120">
        <f>IF($B$9="Female",'No Self Assessment feeder'!S87,IF($B$9="Male",'No Self Assessment feeder'!AY87,IF($B$9="All",'No Self Assessment feeder'!CE87)))</f>
        <v>68.099999999999994</v>
      </c>
      <c r="T98" s="120">
        <f>IF($B$9="Female",'No Self Assessment feeder'!T87,IF($B$9="Male",'No Self Assessment feeder'!AZ87,IF($B$9="All",'No Self Assessment feeder'!CF87)))</f>
        <v>77.400000000000006</v>
      </c>
      <c r="U98" s="127">
        <f>IF($B$9="Female",'No Self Assessment feeder'!U87,IF($B$9="Male",'No Self Assessment feeder'!BA87,IF($B$9="All",'No Self Assessment feeder'!CG87)))</f>
        <v>80.599999999999994</v>
      </c>
      <c r="V98" s="81">
        <f>IF($B$9="Female",'No Self Assessment feeder'!V87,IF($B$9="Male",'No Self Assessment feeder'!BB87,IF($B$9="All",'No Self Assessment feeder'!CH87)))</f>
        <v>3925</v>
      </c>
      <c r="W98" s="120">
        <f>IF($B$9="Female",'No Self Assessment feeder'!W87,IF($B$9="Male",'No Self Assessment feeder'!BC87,IF($B$9="All",'No Self Assessment feeder'!CI87)))</f>
        <v>3.9</v>
      </c>
      <c r="X98" s="79">
        <f>IF($B$9="Female",'No Self Assessment feeder'!X87,IF($B$9="Male",'No Self Assessment feeder'!BD87,IF($B$9="All",'No Self Assessment feeder'!CJ87)))</f>
        <v>3770</v>
      </c>
      <c r="Y98" s="120">
        <f>IF($B$9="Female",'No Self Assessment feeder'!Y87,IF($B$9="Male",'No Self Assessment feeder'!BE87,IF($B$9="All",'No Self Assessment feeder'!CK87)))</f>
        <v>12.1</v>
      </c>
      <c r="Z98" s="120">
        <f>IF($B$9="Female",'No Self Assessment feeder'!Z87,IF($B$9="Male",'No Self Assessment feeder'!BF87,IF($B$9="All",'No Self Assessment feeder'!CL87)))</f>
        <v>6.9</v>
      </c>
      <c r="AA98" s="120">
        <f>IF($B$9="Female",'No Self Assessment feeder'!AA87,IF($B$9="Male",'No Self Assessment feeder'!BG87,IF($B$9="All",'No Self Assessment feeder'!CM87)))</f>
        <v>72</v>
      </c>
      <c r="AB98" s="120">
        <f>IF($B$9="Female",'No Self Assessment feeder'!AB87,IF($B$9="Male",'No Self Assessment feeder'!BH87,IF($B$9="All",'No Self Assessment feeder'!CN87)))</f>
        <v>78.900000000000006</v>
      </c>
      <c r="AC98" s="127">
        <f>IF($B$9="Female",'No Self Assessment feeder'!AC87,IF($B$9="Male",'No Self Assessment feeder'!BI87,IF($B$9="All",'No Self Assessment feeder'!CO87)))</f>
        <v>80.900000000000006</v>
      </c>
      <c r="CM98" s="29"/>
    </row>
    <row r="99" spans="1:91" ht="14.25" customHeight="1" x14ac:dyDescent="0.2">
      <c r="A99" s="159" t="s">
        <v>288</v>
      </c>
      <c r="B99" s="65" t="s">
        <v>192</v>
      </c>
      <c r="C99" s="66">
        <v>10007773</v>
      </c>
      <c r="D99" s="66" t="s">
        <v>495</v>
      </c>
      <c r="E99" s="162" t="s">
        <v>432</v>
      </c>
      <c r="F99" s="142">
        <f>IF($B$9="Female",'No Self Assessment feeder'!F88,IF($B$9="Male",'No Self Assessment feeder'!AL88,IF($B$9="All",'No Self Assessment feeder'!BR88)))</f>
        <v>7030</v>
      </c>
      <c r="G99" s="120">
        <f>IF($B$9="Female",'No Self Assessment feeder'!G88,IF($B$9="Male",'No Self Assessment feeder'!AM88,IF($B$9="All",'No Self Assessment feeder'!BS88)))</f>
        <v>4.5999999999999996</v>
      </c>
      <c r="H99" s="79">
        <f>IF($B$9="Female",'No Self Assessment feeder'!H88,IF($B$9="Male",'No Self Assessment feeder'!AN88,IF($B$9="All",'No Self Assessment feeder'!BT88)))</f>
        <v>6705</v>
      </c>
      <c r="I99" s="120">
        <f>IF($B$9="Female",'No Self Assessment feeder'!I88,IF($B$9="Male",'No Self Assessment feeder'!AO88,IF($B$9="All",'No Self Assessment feeder'!BU88)))</f>
        <v>13.8</v>
      </c>
      <c r="J99" s="120">
        <f>IF($B$9="Female",'No Self Assessment feeder'!J88,IF($B$9="Male",'No Self Assessment feeder'!AP88,IF($B$9="All",'No Self Assessment feeder'!BV88)))</f>
        <v>5.3</v>
      </c>
      <c r="K99" s="120">
        <f>IF($B$9="Female",'No Self Assessment feeder'!K88,IF($B$9="Male",'No Self Assessment feeder'!AQ88,IF($B$9="All",'No Self Assessment feeder'!BW88)))</f>
        <v>42.9</v>
      </c>
      <c r="L99" s="120">
        <f>IF($B$9="Female",'No Self Assessment feeder'!L88,IF($B$9="Male",'No Self Assessment feeder'!AR88,IF($B$9="All",'No Self Assessment feeder'!BX88)))</f>
        <v>67.2</v>
      </c>
      <c r="M99" s="127">
        <f>IF($B$9="Female",'No Self Assessment feeder'!M88,IF($B$9="Male",'No Self Assessment feeder'!AS88,IF($B$9="All",'No Self Assessment feeder'!BY88)))</f>
        <v>81</v>
      </c>
      <c r="N99" s="81">
        <f>IF($B$9="Female",'No Self Assessment feeder'!N88,IF($B$9="Male",'No Self Assessment feeder'!AT88,IF($B$9="All",'No Self Assessment feeder'!BZ88)))</f>
        <v>7030</v>
      </c>
      <c r="O99" s="120">
        <f>IF($B$9="Female",'No Self Assessment feeder'!O88,IF($B$9="Male",'No Self Assessment feeder'!AU88,IF($B$9="All",'No Self Assessment feeder'!CA88)))</f>
        <v>5.6</v>
      </c>
      <c r="P99" s="79">
        <f>IF($B$9="Female",'No Self Assessment feeder'!P88,IF($B$9="Male",'No Self Assessment feeder'!AV88,IF($B$9="All",'No Self Assessment feeder'!CB88)))</f>
        <v>6635</v>
      </c>
      <c r="Q99" s="120">
        <f>IF($B$9="Female",'No Self Assessment feeder'!Q88,IF($B$9="Male",'No Self Assessment feeder'!AW88,IF($B$9="All",'No Self Assessment feeder'!CC88)))</f>
        <v>17.2</v>
      </c>
      <c r="R99" s="120">
        <f>IF($B$9="Female",'No Self Assessment feeder'!R88,IF($B$9="Male",'No Self Assessment feeder'!AX88,IF($B$9="All",'No Self Assessment feeder'!CD88)))</f>
        <v>5.9</v>
      </c>
      <c r="S99" s="120">
        <f>IF($B$9="Female",'No Self Assessment feeder'!S88,IF($B$9="Male",'No Self Assessment feeder'!AY88,IF($B$9="All",'No Self Assessment feeder'!CE88)))</f>
        <v>51.5</v>
      </c>
      <c r="T99" s="120">
        <f>IF($B$9="Female",'No Self Assessment feeder'!T88,IF($B$9="Male",'No Self Assessment feeder'!AZ88,IF($B$9="All",'No Self Assessment feeder'!CF88)))</f>
        <v>68.7</v>
      </c>
      <c r="U99" s="127">
        <f>IF($B$9="Female",'No Self Assessment feeder'!U88,IF($B$9="Male",'No Self Assessment feeder'!BA88,IF($B$9="All",'No Self Assessment feeder'!CG88)))</f>
        <v>76.900000000000006</v>
      </c>
      <c r="V99" s="81">
        <f>IF($B$9="Female",'No Self Assessment feeder'!V88,IF($B$9="Male",'No Self Assessment feeder'!BB88,IF($B$9="All",'No Self Assessment feeder'!CH88)))</f>
        <v>7030</v>
      </c>
      <c r="W99" s="120">
        <f>IF($B$9="Female",'No Self Assessment feeder'!W88,IF($B$9="Male",'No Self Assessment feeder'!BC88,IF($B$9="All",'No Self Assessment feeder'!CI88)))</f>
        <v>5.8</v>
      </c>
      <c r="X99" s="79">
        <f>IF($B$9="Female",'No Self Assessment feeder'!X88,IF($B$9="Male",'No Self Assessment feeder'!BD88,IF($B$9="All",'No Self Assessment feeder'!CJ88)))</f>
        <v>6620</v>
      </c>
      <c r="Y99" s="120">
        <f>IF($B$9="Female",'No Self Assessment feeder'!Y88,IF($B$9="Male",'No Self Assessment feeder'!BE88,IF($B$9="All",'No Self Assessment feeder'!CK88)))</f>
        <v>17.600000000000001</v>
      </c>
      <c r="Z99" s="120">
        <f>IF($B$9="Female",'No Self Assessment feeder'!Z88,IF($B$9="Male",'No Self Assessment feeder'!BF88,IF($B$9="All",'No Self Assessment feeder'!CL88)))</f>
        <v>6.1</v>
      </c>
      <c r="AA99" s="120">
        <f>IF($B$9="Female",'No Self Assessment feeder'!AA88,IF($B$9="Male",'No Self Assessment feeder'!BG88,IF($B$9="All",'No Self Assessment feeder'!CM88)))</f>
        <v>54.7</v>
      </c>
      <c r="AB99" s="120">
        <f>IF($B$9="Female",'No Self Assessment feeder'!AB88,IF($B$9="Male",'No Self Assessment feeder'!BH88,IF($B$9="All",'No Self Assessment feeder'!CN88)))</f>
        <v>70.099999999999994</v>
      </c>
      <c r="AC99" s="127">
        <f>IF($B$9="Female",'No Self Assessment feeder'!AC88,IF($B$9="Male",'No Self Assessment feeder'!BI88,IF($B$9="All",'No Self Assessment feeder'!CO88)))</f>
        <v>76.3</v>
      </c>
      <c r="CM99" s="29"/>
    </row>
    <row r="100" spans="1:91" ht="14.25" customHeight="1" x14ac:dyDescent="0.2">
      <c r="A100" s="159" t="s">
        <v>288</v>
      </c>
      <c r="B100" s="65" t="s">
        <v>194</v>
      </c>
      <c r="C100" s="66">
        <v>10004930</v>
      </c>
      <c r="D100" s="66" t="s">
        <v>495</v>
      </c>
      <c r="E100" s="162" t="s">
        <v>195</v>
      </c>
      <c r="F100" s="142">
        <f>IF($B$9="Female",'No Self Assessment feeder'!F89,IF($B$9="Male",'No Self Assessment feeder'!AL89,IF($B$9="All",'No Self Assessment feeder'!BR89)))</f>
        <v>2225</v>
      </c>
      <c r="G100" s="120">
        <f>IF($B$9="Female",'No Self Assessment feeder'!G89,IF($B$9="Male",'No Self Assessment feeder'!AM89,IF($B$9="All",'No Self Assessment feeder'!BS89)))</f>
        <v>7.7</v>
      </c>
      <c r="H100" s="79">
        <f>IF($B$9="Female",'No Self Assessment feeder'!H89,IF($B$9="Male",'No Self Assessment feeder'!AN89,IF($B$9="All",'No Self Assessment feeder'!BT89)))</f>
        <v>2055</v>
      </c>
      <c r="I100" s="120">
        <f>IF($B$9="Female",'No Self Assessment feeder'!I89,IF($B$9="Male",'No Self Assessment feeder'!AO89,IF($B$9="All",'No Self Assessment feeder'!BU89)))</f>
        <v>13.2</v>
      </c>
      <c r="J100" s="120">
        <f>IF($B$9="Female",'No Self Assessment feeder'!J89,IF($B$9="Male",'No Self Assessment feeder'!AP89,IF($B$9="All",'No Self Assessment feeder'!BV89)))</f>
        <v>9.3000000000000007</v>
      </c>
      <c r="K100" s="120">
        <f>IF($B$9="Female",'No Self Assessment feeder'!K89,IF($B$9="Male",'No Self Assessment feeder'!AQ89,IF($B$9="All",'No Self Assessment feeder'!BW89)))</f>
        <v>57.7</v>
      </c>
      <c r="L100" s="120">
        <f>IF($B$9="Female",'No Self Assessment feeder'!L89,IF($B$9="Male",'No Self Assessment feeder'!AR89,IF($B$9="All",'No Self Assessment feeder'!BX89)))</f>
        <v>69.7</v>
      </c>
      <c r="M100" s="127">
        <f>IF($B$9="Female",'No Self Assessment feeder'!M89,IF($B$9="Male",'No Self Assessment feeder'!AS89,IF($B$9="All",'No Self Assessment feeder'!BY89)))</f>
        <v>77.400000000000006</v>
      </c>
      <c r="N100" s="81">
        <f>IF($B$9="Female",'No Self Assessment feeder'!N89,IF($B$9="Male",'No Self Assessment feeder'!AT89,IF($B$9="All",'No Self Assessment feeder'!BZ89)))</f>
        <v>2225</v>
      </c>
      <c r="O100" s="120">
        <f>IF($B$9="Female",'No Self Assessment feeder'!O89,IF($B$9="Male",'No Self Assessment feeder'!AU89,IF($B$9="All",'No Self Assessment feeder'!CA89)))</f>
        <v>8.5</v>
      </c>
      <c r="P100" s="79">
        <f>IF($B$9="Female",'No Self Assessment feeder'!P89,IF($B$9="Male",'No Self Assessment feeder'!AV89,IF($B$9="All",'No Self Assessment feeder'!CB89)))</f>
        <v>2035</v>
      </c>
      <c r="Q100" s="120">
        <f>IF($B$9="Female",'No Self Assessment feeder'!Q89,IF($B$9="Male",'No Self Assessment feeder'!AW89,IF($B$9="All",'No Self Assessment feeder'!CC89)))</f>
        <v>14.3</v>
      </c>
      <c r="R100" s="120">
        <f>IF($B$9="Female",'No Self Assessment feeder'!R89,IF($B$9="Male",'No Self Assessment feeder'!AX89,IF($B$9="All",'No Self Assessment feeder'!CD89)))</f>
        <v>8.4</v>
      </c>
      <c r="S100" s="120">
        <f>IF($B$9="Female",'No Self Assessment feeder'!S89,IF($B$9="Male",'No Self Assessment feeder'!AY89,IF($B$9="All",'No Self Assessment feeder'!CE89)))</f>
        <v>59.5</v>
      </c>
      <c r="T100" s="120">
        <f>IF($B$9="Female",'No Self Assessment feeder'!T89,IF($B$9="Male",'No Self Assessment feeder'!AZ89,IF($B$9="All",'No Self Assessment feeder'!CF89)))</f>
        <v>72</v>
      </c>
      <c r="U100" s="127">
        <f>IF($B$9="Female",'No Self Assessment feeder'!U89,IF($B$9="Male",'No Self Assessment feeder'!BA89,IF($B$9="All",'No Self Assessment feeder'!CG89)))</f>
        <v>77.3</v>
      </c>
      <c r="V100" s="81">
        <f>IF($B$9="Female",'No Self Assessment feeder'!V89,IF($B$9="Male",'No Self Assessment feeder'!BB89,IF($B$9="All",'No Self Assessment feeder'!CH89)))</f>
        <v>2225</v>
      </c>
      <c r="W100" s="120">
        <f>IF($B$9="Female",'No Self Assessment feeder'!W89,IF($B$9="Male",'No Self Assessment feeder'!BC89,IF($B$9="All",'No Self Assessment feeder'!CI89)))</f>
        <v>8.4</v>
      </c>
      <c r="X100" s="79">
        <f>IF($B$9="Female",'No Self Assessment feeder'!X89,IF($B$9="Male",'No Self Assessment feeder'!BD89,IF($B$9="All",'No Self Assessment feeder'!CJ89)))</f>
        <v>2040</v>
      </c>
      <c r="Y100" s="120">
        <f>IF($B$9="Female",'No Self Assessment feeder'!Y89,IF($B$9="Male",'No Self Assessment feeder'!BE89,IF($B$9="All",'No Self Assessment feeder'!CK89)))</f>
        <v>16.100000000000001</v>
      </c>
      <c r="Z100" s="120">
        <f>IF($B$9="Female",'No Self Assessment feeder'!Z89,IF($B$9="Male",'No Self Assessment feeder'!BF89,IF($B$9="All",'No Self Assessment feeder'!CL89)))</f>
        <v>7.8</v>
      </c>
      <c r="AA100" s="120">
        <f>IF($B$9="Female",'No Self Assessment feeder'!AA89,IF($B$9="Male",'No Self Assessment feeder'!BG89,IF($B$9="All",'No Self Assessment feeder'!CM89)))</f>
        <v>62.5</v>
      </c>
      <c r="AB100" s="120">
        <f>IF($B$9="Female",'No Self Assessment feeder'!AB89,IF($B$9="Male",'No Self Assessment feeder'!BH89,IF($B$9="All",'No Self Assessment feeder'!CN89)))</f>
        <v>72.3</v>
      </c>
      <c r="AC100" s="127">
        <f>IF($B$9="Female",'No Self Assessment feeder'!AC89,IF($B$9="Male",'No Self Assessment feeder'!BI89,IF($B$9="All",'No Self Assessment feeder'!CO89)))</f>
        <v>76.099999999999994</v>
      </c>
      <c r="CM100" s="29"/>
    </row>
    <row r="101" spans="1:91" ht="14.25" customHeight="1" x14ac:dyDescent="0.2">
      <c r="A101" s="159" t="s">
        <v>288</v>
      </c>
      <c r="B101" s="65" t="s">
        <v>196</v>
      </c>
      <c r="C101" s="66">
        <v>10007774</v>
      </c>
      <c r="D101" s="66" t="s">
        <v>495</v>
      </c>
      <c r="E101" s="162" t="s">
        <v>197</v>
      </c>
      <c r="F101" s="142">
        <f>IF($B$9="Female",'No Self Assessment feeder'!F90,IF($B$9="Male",'No Self Assessment feeder'!AL90,IF($B$9="All",'No Self Assessment feeder'!BR90)))</f>
        <v>2870</v>
      </c>
      <c r="G101" s="120">
        <f>IF($B$9="Female",'No Self Assessment feeder'!G90,IF($B$9="Male",'No Self Assessment feeder'!AM90,IF($B$9="All",'No Self Assessment feeder'!BS90)))</f>
        <v>3.5</v>
      </c>
      <c r="H101" s="79">
        <f>IF($B$9="Female",'No Self Assessment feeder'!H90,IF($B$9="Male",'No Self Assessment feeder'!AN90,IF($B$9="All",'No Self Assessment feeder'!BT90)))</f>
        <v>2770</v>
      </c>
      <c r="I101" s="120">
        <f>IF($B$9="Female",'No Self Assessment feeder'!I90,IF($B$9="Male",'No Self Assessment feeder'!AO90,IF($B$9="All",'No Self Assessment feeder'!BU90)))</f>
        <v>10.199999999999999</v>
      </c>
      <c r="J101" s="120">
        <f>IF($B$9="Female",'No Self Assessment feeder'!J90,IF($B$9="Male",'No Self Assessment feeder'!AP90,IF($B$9="All",'No Self Assessment feeder'!BV90)))</f>
        <v>8.3000000000000007</v>
      </c>
      <c r="K101" s="120">
        <f>IF($B$9="Female",'No Self Assessment feeder'!K90,IF($B$9="Male",'No Self Assessment feeder'!AQ90,IF($B$9="All",'No Self Assessment feeder'!BW90)))</f>
        <v>37.4</v>
      </c>
      <c r="L101" s="120">
        <f>IF($B$9="Female",'No Self Assessment feeder'!L90,IF($B$9="Male",'No Self Assessment feeder'!AR90,IF($B$9="All",'No Self Assessment feeder'!BX90)))</f>
        <v>55.3</v>
      </c>
      <c r="M101" s="127">
        <f>IF($B$9="Female",'No Self Assessment feeder'!M90,IF($B$9="Male",'No Self Assessment feeder'!AS90,IF($B$9="All",'No Self Assessment feeder'!BY90)))</f>
        <v>81.400000000000006</v>
      </c>
      <c r="N101" s="81">
        <f>IF($B$9="Female",'No Self Assessment feeder'!N90,IF($B$9="Male",'No Self Assessment feeder'!AT90,IF($B$9="All",'No Self Assessment feeder'!BZ90)))</f>
        <v>2870</v>
      </c>
      <c r="O101" s="120">
        <f>IF($B$9="Female",'No Self Assessment feeder'!O90,IF($B$9="Male",'No Self Assessment feeder'!AU90,IF($B$9="All",'No Self Assessment feeder'!CA90)))</f>
        <v>4.5999999999999996</v>
      </c>
      <c r="P101" s="79">
        <f>IF($B$9="Female",'No Self Assessment feeder'!P90,IF($B$9="Male",'No Self Assessment feeder'!AV90,IF($B$9="All",'No Self Assessment feeder'!CB90)))</f>
        <v>2740</v>
      </c>
      <c r="Q101" s="120">
        <f>IF($B$9="Female",'No Self Assessment feeder'!Q90,IF($B$9="Male",'No Self Assessment feeder'!AW90,IF($B$9="All",'No Self Assessment feeder'!CC90)))</f>
        <v>13.7</v>
      </c>
      <c r="R101" s="120">
        <f>IF($B$9="Female",'No Self Assessment feeder'!R90,IF($B$9="Male",'No Self Assessment feeder'!AX90,IF($B$9="All",'No Self Assessment feeder'!CD90)))</f>
        <v>5.8</v>
      </c>
      <c r="S101" s="120">
        <f>IF($B$9="Female",'No Self Assessment feeder'!S90,IF($B$9="Male",'No Self Assessment feeder'!AY90,IF($B$9="All",'No Self Assessment feeder'!CE90)))</f>
        <v>50.2</v>
      </c>
      <c r="T101" s="120">
        <f>IF($B$9="Female",'No Self Assessment feeder'!T90,IF($B$9="Male",'No Self Assessment feeder'!AZ90,IF($B$9="All",'No Self Assessment feeder'!CF90)))</f>
        <v>67.099999999999994</v>
      </c>
      <c r="U101" s="127">
        <f>IF($B$9="Female",'No Self Assessment feeder'!U90,IF($B$9="Male",'No Self Assessment feeder'!BA90,IF($B$9="All",'No Self Assessment feeder'!CG90)))</f>
        <v>80.5</v>
      </c>
      <c r="V101" s="81">
        <f>IF($B$9="Female",'No Self Assessment feeder'!V90,IF($B$9="Male",'No Self Assessment feeder'!BB90,IF($B$9="All",'No Self Assessment feeder'!CH90)))</f>
        <v>2870</v>
      </c>
      <c r="W101" s="120">
        <f>IF($B$9="Female",'No Self Assessment feeder'!W90,IF($B$9="Male",'No Self Assessment feeder'!BC90,IF($B$9="All",'No Self Assessment feeder'!CI90)))</f>
        <v>4.9000000000000004</v>
      </c>
      <c r="X101" s="79">
        <f>IF($B$9="Female",'No Self Assessment feeder'!X90,IF($B$9="Male",'No Self Assessment feeder'!BD90,IF($B$9="All",'No Self Assessment feeder'!CJ90)))</f>
        <v>2730</v>
      </c>
      <c r="Y101" s="120">
        <f>IF($B$9="Female",'No Self Assessment feeder'!Y90,IF($B$9="Male",'No Self Assessment feeder'!BE90,IF($B$9="All",'No Self Assessment feeder'!CK90)))</f>
        <v>15.4</v>
      </c>
      <c r="Z101" s="120">
        <f>IF($B$9="Female",'No Self Assessment feeder'!Z90,IF($B$9="Male",'No Self Assessment feeder'!BF90,IF($B$9="All",'No Self Assessment feeder'!CL90)))</f>
        <v>6.4</v>
      </c>
      <c r="AA101" s="120">
        <f>IF($B$9="Female",'No Self Assessment feeder'!AA90,IF($B$9="Male",'No Self Assessment feeder'!BG90,IF($B$9="All",'No Self Assessment feeder'!CM90)))</f>
        <v>57.8</v>
      </c>
      <c r="AB101" s="120">
        <f>IF($B$9="Female",'No Self Assessment feeder'!AB90,IF($B$9="Male",'No Self Assessment feeder'!BH90,IF($B$9="All",'No Self Assessment feeder'!CN90)))</f>
        <v>70.900000000000006</v>
      </c>
      <c r="AC101" s="127">
        <f>IF($B$9="Female",'No Self Assessment feeder'!AC90,IF($B$9="Male",'No Self Assessment feeder'!BI90,IF($B$9="All",'No Self Assessment feeder'!CO90)))</f>
        <v>78.2</v>
      </c>
      <c r="CM101" s="29"/>
    </row>
    <row r="102" spans="1:91" ht="14.25" customHeight="1" x14ac:dyDescent="0.2">
      <c r="A102" s="159" t="s">
        <v>288</v>
      </c>
      <c r="B102" s="65" t="s">
        <v>198</v>
      </c>
      <c r="C102" s="66">
        <v>10005127</v>
      </c>
      <c r="D102" s="66" t="s">
        <v>490</v>
      </c>
      <c r="E102" s="162" t="s">
        <v>431</v>
      </c>
      <c r="F102" s="142" t="str">
        <f>IF($B$9="Female",'No Self Assessment feeder'!F91,IF($B$9="Male",'No Self Assessment feeder'!AL91,IF($B$9="All",'No Self Assessment feeder'!BR91)))</f>
        <v>.</v>
      </c>
      <c r="G102" s="120" t="str">
        <f>IF($B$9="Female",'No Self Assessment feeder'!G91,IF($B$9="Male",'No Self Assessment feeder'!AM91,IF($B$9="All",'No Self Assessment feeder'!BS91)))</f>
        <v>.</v>
      </c>
      <c r="H102" s="79" t="str">
        <f>IF($B$9="Female",'No Self Assessment feeder'!H91,IF($B$9="Male",'No Self Assessment feeder'!AN91,IF($B$9="All",'No Self Assessment feeder'!BT91)))</f>
        <v>.</v>
      </c>
      <c r="I102" s="120" t="str">
        <f>IF($B$9="Female",'No Self Assessment feeder'!I91,IF($B$9="Male",'No Self Assessment feeder'!AO91,IF($B$9="All",'No Self Assessment feeder'!BU91)))</f>
        <v>.</v>
      </c>
      <c r="J102" s="120" t="str">
        <f>IF($B$9="Female",'No Self Assessment feeder'!J91,IF($B$9="Male",'No Self Assessment feeder'!AP91,IF($B$9="All",'No Self Assessment feeder'!BV91)))</f>
        <v>.</v>
      </c>
      <c r="K102" s="120" t="str">
        <f>IF($B$9="Female",'No Self Assessment feeder'!K91,IF($B$9="Male",'No Self Assessment feeder'!AQ91,IF($B$9="All",'No Self Assessment feeder'!BW91)))</f>
        <v>.</v>
      </c>
      <c r="L102" s="120" t="str">
        <f>IF($B$9="Female",'No Self Assessment feeder'!L91,IF($B$9="Male",'No Self Assessment feeder'!AR91,IF($B$9="All",'No Self Assessment feeder'!BX91)))</f>
        <v>.</v>
      </c>
      <c r="M102" s="127" t="str">
        <f>IF($B$9="Female",'No Self Assessment feeder'!M91,IF($B$9="Male",'No Self Assessment feeder'!AS91,IF($B$9="All",'No Self Assessment feeder'!BY91)))</f>
        <v>.</v>
      </c>
      <c r="N102" s="81" t="str">
        <f>IF($B$9="Female",'No Self Assessment feeder'!N91,IF($B$9="Male",'No Self Assessment feeder'!AT91,IF($B$9="All",'No Self Assessment feeder'!BZ91)))</f>
        <v>.</v>
      </c>
      <c r="O102" s="120" t="str">
        <f>IF($B$9="Female",'No Self Assessment feeder'!O91,IF($B$9="Male",'No Self Assessment feeder'!AU91,IF($B$9="All",'No Self Assessment feeder'!CA91)))</f>
        <v>.</v>
      </c>
      <c r="P102" s="79" t="str">
        <f>IF($B$9="Female",'No Self Assessment feeder'!P91,IF($B$9="Male",'No Self Assessment feeder'!AV91,IF($B$9="All",'No Self Assessment feeder'!CB91)))</f>
        <v>.</v>
      </c>
      <c r="Q102" s="120" t="str">
        <f>IF($B$9="Female",'No Self Assessment feeder'!Q91,IF($B$9="Male",'No Self Assessment feeder'!AW91,IF($B$9="All",'No Self Assessment feeder'!CC91)))</f>
        <v>.</v>
      </c>
      <c r="R102" s="120" t="str">
        <f>IF($B$9="Female",'No Self Assessment feeder'!R91,IF($B$9="Male",'No Self Assessment feeder'!AX91,IF($B$9="All",'No Self Assessment feeder'!CD91)))</f>
        <v>.</v>
      </c>
      <c r="S102" s="120" t="str">
        <f>IF($B$9="Female",'No Self Assessment feeder'!S91,IF($B$9="Male",'No Self Assessment feeder'!AY91,IF($B$9="All",'No Self Assessment feeder'!CE91)))</f>
        <v>.</v>
      </c>
      <c r="T102" s="120" t="str">
        <f>IF($B$9="Female",'No Self Assessment feeder'!T91,IF($B$9="Male",'No Self Assessment feeder'!AZ91,IF($B$9="All",'No Self Assessment feeder'!CF91)))</f>
        <v>.</v>
      </c>
      <c r="U102" s="127" t="str">
        <f>IF($B$9="Female",'No Self Assessment feeder'!U91,IF($B$9="Male",'No Self Assessment feeder'!BA91,IF($B$9="All",'No Self Assessment feeder'!CG91)))</f>
        <v>.</v>
      </c>
      <c r="V102" s="81" t="str">
        <f>IF($B$9="Female",'No Self Assessment feeder'!V91,IF($B$9="Male",'No Self Assessment feeder'!BB91,IF($B$9="All",'No Self Assessment feeder'!CH91)))</f>
        <v>.</v>
      </c>
      <c r="W102" s="120" t="str">
        <f>IF($B$9="Female",'No Self Assessment feeder'!W91,IF($B$9="Male",'No Self Assessment feeder'!BC91,IF($B$9="All",'No Self Assessment feeder'!CI91)))</f>
        <v>.</v>
      </c>
      <c r="X102" s="79" t="str">
        <f>IF($B$9="Female",'No Self Assessment feeder'!X91,IF($B$9="Male",'No Self Assessment feeder'!BD91,IF($B$9="All",'No Self Assessment feeder'!CJ91)))</f>
        <v>.</v>
      </c>
      <c r="Y102" s="120" t="str">
        <f>IF($B$9="Female",'No Self Assessment feeder'!Y91,IF($B$9="Male",'No Self Assessment feeder'!BE91,IF($B$9="All",'No Self Assessment feeder'!CK91)))</f>
        <v>.</v>
      </c>
      <c r="Z102" s="120" t="str">
        <f>IF($B$9="Female",'No Self Assessment feeder'!Z91,IF($B$9="Male",'No Self Assessment feeder'!BF91,IF($B$9="All",'No Self Assessment feeder'!CL91)))</f>
        <v>.</v>
      </c>
      <c r="AA102" s="120" t="str">
        <f>IF($B$9="Female",'No Self Assessment feeder'!AA91,IF($B$9="Male",'No Self Assessment feeder'!BG91,IF($B$9="All",'No Self Assessment feeder'!CM91)))</f>
        <v>.</v>
      </c>
      <c r="AB102" s="120" t="str">
        <f>IF($B$9="Female",'No Self Assessment feeder'!AB91,IF($B$9="Male",'No Self Assessment feeder'!BH91,IF($B$9="All",'No Self Assessment feeder'!CN91)))</f>
        <v>.</v>
      </c>
      <c r="AC102" s="127" t="str">
        <f>IF($B$9="Female",'No Self Assessment feeder'!AC91,IF($B$9="Male",'No Self Assessment feeder'!BI91,IF($B$9="All",'No Self Assessment feeder'!CO91)))</f>
        <v>.</v>
      </c>
      <c r="CM102" s="29"/>
    </row>
    <row r="103" spans="1:91" ht="14.25" customHeight="1" x14ac:dyDescent="0.2">
      <c r="A103" s="159" t="s">
        <v>288</v>
      </c>
      <c r="B103" s="65" t="s">
        <v>200</v>
      </c>
      <c r="C103" s="66">
        <v>10007801</v>
      </c>
      <c r="D103" s="66" t="s">
        <v>490</v>
      </c>
      <c r="E103" s="162" t="s">
        <v>201</v>
      </c>
      <c r="F103" s="142">
        <f>IF($B$9="Female",'No Self Assessment feeder'!F92,IF($B$9="Male",'No Self Assessment feeder'!AL92,IF($B$9="All",'No Self Assessment feeder'!BR92)))</f>
        <v>3350</v>
      </c>
      <c r="G103" s="120">
        <f>IF($B$9="Female",'No Self Assessment feeder'!G92,IF($B$9="Male",'No Self Assessment feeder'!AM92,IF($B$9="All",'No Self Assessment feeder'!BS92)))</f>
        <v>3.1</v>
      </c>
      <c r="H103" s="79">
        <f>IF($B$9="Female",'No Self Assessment feeder'!H92,IF($B$9="Male",'No Self Assessment feeder'!AN92,IF($B$9="All",'No Self Assessment feeder'!BT92)))</f>
        <v>3250</v>
      </c>
      <c r="I103" s="120">
        <f>IF($B$9="Female",'No Self Assessment feeder'!I92,IF($B$9="Male",'No Self Assessment feeder'!AO92,IF($B$9="All",'No Self Assessment feeder'!BU92)))</f>
        <v>8.1999999999999993</v>
      </c>
      <c r="J103" s="120">
        <f>IF($B$9="Female",'No Self Assessment feeder'!J92,IF($B$9="Male",'No Self Assessment feeder'!AP92,IF($B$9="All",'No Self Assessment feeder'!BV92)))</f>
        <v>12.1</v>
      </c>
      <c r="K103" s="120">
        <f>IF($B$9="Female",'No Self Assessment feeder'!K92,IF($B$9="Male",'No Self Assessment feeder'!AQ92,IF($B$9="All",'No Self Assessment feeder'!BW92)))</f>
        <v>59</v>
      </c>
      <c r="L103" s="120">
        <f>IF($B$9="Female",'No Self Assessment feeder'!L92,IF($B$9="Male",'No Self Assessment feeder'!AR92,IF($B$9="All",'No Self Assessment feeder'!BX92)))</f>
        <v>72.8</v>
      </c>
      <c r="M103" s="127">
        <f>IF($B$9="Female",'No Self Assessment feeder'!M92,IF($B$9="Male",'No Self Assessment feeder'!AS92,IF($B$9="All",'No Self Assessment feeder'!BY92)))</f>
        <v>79.7</v>
      </c>
      <c r="N103" s="81">
        <f>IF($B$9="Female",'No Self Assessment feeder'!N92,IF($B$9="Male",'No Self Assessment feeder'!AT92,IF($B$9="All",'No Self Assessment feeder'!BZ92)))</f>
        <v>3350</v>
      </c>
      <c r="O103" s="120">
        <f>IF($B$9="Female",'No Self Assessment feeder'!O92,IF($B$9="Male",'No Self Assessment feeder'!AU92,IF($B$9="All",'No Self Assessment feeder'!CA92)))</f>
        <v>3.6</v>
      </c>
      <c r="P103" s="79">
        <f>IF($B$9="Female",'No Self Assessment feeder'!P92,IF($B$9="Male",'No Self Assessment feeder'!AV92,IF($B$9="All",'No Self Assessment feeder'!CB92)))</f>
        <v>3235</v>
      </c>
      <c r="Q103" s="120">
        <f>IF($B$9="Female",'No Self Assessment feeder'!Q92,IF($B$9="Male",'No Self Assessment feeder'!AW92,IF($B$9="All",'No Self Assessment feeder'!CC92)))</f>
        <v>11.6</v>
      </c>
      <c r="R103" s="120">
        <f>IF($B$9="Female",'No Self Assessment feeder'!R92,IF($B$9="Male",'No Self Assessment feeder'!AX92,IF($B$9="All",'No Self Assessment feeder'!CD92)))</f>
        <v>8.1</v>
      </c>
      <c r="S103" s="120">
        <f>IF($B$9="Female",'No Self Assessment feeder'!S92,IF($B$9="Male",'No Self Assessment feeder'!AY92,IF($B$9="All",'No Self Assessment feeder'!CE92)))</f>
        <v>62.7</v>
      </c>
      <c r="T103" s="120">
        <f>IF($B$9="Female",'No Self Assessment feeder'!T92,IF($B$9="Male",'No Self Assessment feeder'!AZ92,IF($B$9="All",'No Self Assessment feeder'!CF92)))</f>
        <v>75.599999999999994</v>
      </c>
      <c r="U103" s="127">
        <f>IF($B$9="Female",'No Self Assessment feeder'!U92,IF($B$9="Male",'No Self Assessment feeder'!BA92,IF($B$9="All",'No Self Assessment feeder'!CG92)))</f>
        <v>80.3</v>
      </c>
      <c r="V103" s="81">
        <f>IF($B$9="Female",'No Self Assessment feeder'!V92,IF($B$9="Male",'No Self Assessment feeder'!BB92,IF($B$9="All",'No Self Assessment feeder'!CH92)))</f>
        <v>3350</v>
      </c>
      <c r="W103" s="120">
        <f>IF($B$9="Female",'No Self Assessment feeder'!W92,IF($B$9="Male",'No Self Assessment feeder'!BC92,IF($B$9="All",'No Self Assessment feeder'!CI92)))</f>
        <v>3.6</v>
      </c>
      <c r="X103" s="79">
        <f>IF($B$9="Female",'No Self Assessment feeder'!X92,IF($B$9="Male",'No Self Assessment feeder'!BD92,IF($B$9="All",'No Self Assessment feeder'!CJ92)))</f>
        <v>3230</v>
      </c>
      <c r="Y103" s="120">
        <f>IF($B$9="Female",'No Self Assessment feeder'!Y92,IF($B$9="Male",'No Self Assessment feeder'!BE92,IF($B$9="All",'No Self Assessment feeder'!CK92)))</f>
        <v>13.4</v>
      </c>
      <c r="Z103" s="120">
        <f>IF($B$9="Female",'No Self Assessment feeder'!Z92,IF($B$9="Male",'No Self Assessment feeder'!BF92,IF($B$9="All",'No Self Assessment feeder'!CL92)))</f>
        <v>7.1</v>
      </c>
      <c r="AA103" s="120">
        <f>IF($B$9="Female",'No Self Assessment feeder'!AA92,IF($B$9="Male",'No Self Assessment feeder'!BG92,IF($B$9="All",'No Self Assessment feeder'!CM92)))</f>
        <v>66.3</v>
      </c>
      <c r="AB103" s="120">
        <f>IF($B$9="Female",'No Self Assessment feeder'!AB92,IF($B$9="Male",'No Self Assessment feeder'!BH92,IF($B$9="All",'No Self Assessment feeder'!CN92)))</f>
        <v>76.099999999999994</v>
      </c>
      <c r="AC103" s="127">
        <f>IF($B$9="Female",'No Self Assessment feeder'!AC92,IF($B$9="Male",'No Self Assessment feeder'!BI92,IF($B$9="All",'No Self Assessment feeder'!CO92)))</f>
        <v>79.5</v>
      </c>
      <c r="CM103" s="29"/>
    </row>
    <row r="104" spans="1:91" ht="14.25" customHeight="1" x14ac:dyDescent="0.2">
      <c r="A104" s="159" t="s">
        <v>288</v>
      </c>
      <c r="B104" s="65" t="s">
        <v>202</v>
      </c>
      <c r="C104" s="66">
        <v>10007155</v>
      </c>
      <c r="D104" s="66" t="s">
        <v>495</v>
      </c>
      <c r="E104" s="162" t="s">
        <v>203</v>
      </c>
      <c r="F104" s="142">
        <f>IF($B$9="Female",'No Self Assessment feeder'!F93,IF($B$9="Male",'No Self Assessment feeder'!AL93,IF($B$9="All",'No Self Assessment feeder'!BR93)))</f>
        <v>2690</v>
      </c>
      <c r="G104" s="120">
        <f>IF($B$9="Female",'No Self Assessment feeder'!G93,IF($B$9="Male",'No Self Assessment feeder'!AM93,IF($B$9="All",'No Self Assessment feeder'!BS93)))</f>
        <v>4.8</v>
      </c>
      <c r="H104" s="79">
        <f>IF($B$9="Female",'No Self Assessment feeder'!H93,IF($B$9="Male",'No Self Assessment feeder'!AN93,IF($B$9="All",'No Self Assessment feeder'!BT93)))</f>
        <v>2565</v>
      </c>
      <c r="I104" s="120">
        <f>IF($B$9="Female",'No Self Assessment feeder'!I93,IF($B$9="Male",'No Self Assessment feeder'!AO93,IF($B$9="All",'No Self Assessment feeder'!BU93)))</f>
        <v>8.9</v>
      </c>
      <c r="J104" s="120">
        <f>IF($B$9="Female",'No Self Assessment feeder'!J93,IF($B$9="Male",'No Self Assessment feeder'!AP93,IF($B$9="All",'No Self Assessment feeder'!BV93)))</f>
        <v>10.1</v>
      </c>
      <c r="K104" s="120">
        <f>IF($B$9="Female",'No Self Assessment feeder'!K93,IF($B$9="Male",'No Self Assessment feeder'!AQ93,IF($B$9="All",'No Self Assessment feeder'!BW93)))</f>
        <v>60.4</v>
      </c>
      <c r="L104" s="120">
        <f>IF($B$9="Female",'No Self Assessment feeder'!L93,IF($B$9="Male",'No Self Assessment feeder'!AR93,IF($B$9="All",'No Self Assessment feeder'!BX93)))</f>
        <v>73.400000000000006</v>
      </c>
      <c r="M104" s="127">
        <f>IF($B$9="Female",'No Self Assessment feeder'!M93,IF($B$9="Male",'No Self Assessment feeder'!AS93,IF($B$9="All",'No Self Assessment feeder'!BY93)))</f>
        <v>81.099999999999994</v>
      </c>
      <c r="N104" s="81">
        <f>IF($B$9="Female",'No Self Assessment feeder'!N93,IF($B$9="Male",'No Self Assessment feeder'!AT93,IF($B$9="All",'No Self Assessment feeder'!BZ93)))</f>
        <v>2690</v>
      </c>
      <c r="O104" s="120">
        <f>IF($B$9="Female",'No Self Assessment feeder'!O93,IF($B$9="Male",'No Self Assessment feeder'!AU93,IF($B$9="All",'No Self Assessment feeder'!CA93)))</f>
        <v>5.0999999999999996</v>
      </c>
      <c r="P104" s="79">
        <f>IF($B$9="Female",'No Self Assessment feeder'!P93,IF($B$9="Male",'No Self Assessment feeder'!AV93,IF($B$9="All",'No Self Assessment feeder'!CB93)))</f>
        <v>2555</v>
      </c>
      <c r="Q104" s="120">
        <f>IF($B$9="Female",'No Self Assessment feeder'!Q93,IF($B$9="Male",'No Self Assessment feeder'!AW93,IF($B$9="All",'No Self Assessment feeder'!CC93)))</f>
        <v>12.3</v>
      </c>
      <c r="R104" s="120">
        <f>IF($B$9="Female",'No Self Assessment feeder'!R93,IF($B$9="Male",'No Self Assessment feeder'!AX93,IF($B$9="All",'No Self Assessment feeder'!CD93)))</f>
        <v>8</v>
      </c>
      <c r="S104" s="120">
        <f>IF($B$9="Female",'No Self Assessment feeder'!S93,IF($B$9="Male",'No Self Assessment feeder'!AY93,IF($B$9="All",'No Self Assessment feeder'!CE93)))</f>
        <v>64</v>
      </c>
      <c r="T104" s="120">
        <f>IF($B$9="Female",'No Self Assessment feeder'!T93,IF($B$9="Male",'No Self Assessment feeder'!AZ93,IF($B$9="All",'No Self Assessment feeder'!CF93)))</f>
        <v>75.5</v>
      </c>
      <c r="U104" s="127">
        <f>IF($B$9="Female",'No Self Assessment feeder'!U93,IF($B$9="Male",'No Self Assessment feeder'!BA93,IF($B$9="All",'No Self Assessment feeder'!CG93)))</f>
        <v>79.7</v>
      </c>
      <c r="V104" s="81">
        <f>IF($B$9="Female",'No Self Assessment feeder'!V93,IF($B$9="Male",'No Self Assessment feeder'!BB93,IF($B$9="All",'No Self Assessment feeder'!CH93)))</f>
        <v>2690</v>
      </c>
      <c r="W104" s="120">
        <f>IF($B$9="Female",'No Self Assessment feeder'!W93,IF($B$9="Male",'No Self Assessment feeder'!BC93,IF($B$9="All",'No Self Assessment feeder'!CI93)))</f>
        <v>5.4</v>
      </c>
      <c r="X104" s="79">
        <f>IF($B$9="Female",'No Self Assessment feeder'!X93,IF($B$9="Male",'No Self Assessment feeder'!BD93,IF($B$9="All",'No Self Assessment feeder'!CJ93)))</f>
        <v>2545</v>
      </c>
      <c r="Y104" s="120">
        <f>IF($B$9="Female",'No Self Assessment feeder'!Y93,IF($B$9="Male",'No Self Assessment feeder'!BE93,IF($B$9="All",'No Self Assessment feeder'!CK93)))</f>
        <v>13.2</v>
      </c>
      <c r="Z104" s="120">
        <f>IF($B$9="Female",'No Self Assessment feeder'!Z93,IF($B$9="Male",'No Self Assessment feeder'!BF93,IF($B$9="All",'No Self Assessment feeder'!CL93)))</f>
        <v>7.2</v>
      </c>
      <c r="AA104" s="120">
        <f>IF($B$9="Female",'No Self Assessment feeder'!AA93,IF($B$9="Male",'No Self Assessment feeder'!BG93,IF($B$9="All",'No Self Assessment feeder'!CM93)))</f>
        <v>67.7</v>
      </c>
      <c r="AB104" s="120">
        <f>IF($B$9="Female",'No Self Assessment feeder'!AB93,IF($B$9="Male",'No Self Assessment feeder'!BH93,IF($B$9="All",'No Self Assessment feeder'!CN93)))</f>
        <v>76.8</v>
      </c>
      <c r="AC104" s="127">
        <f>IF($B$9="Female",'No Self Assessment feeder'!AC93,IF($B$9="Male",'No Self Assessment feeder'!BI93,IF($B$9="All",'No Self Assessment feeder'!CO93)))</f>
        <v>79.599999999999994</v>
      </c>
      <c r="CM104" s="29"/>
    </row>
    <row r="105" spans="1:91" ht="14.25" customHeight="1" x14ac:dyDescent="0.2">
      <c r="A105" s="159" t="s">
        <v>288</v>
      </c>
      <c r="B105" s="65" t="s">
        <v>204</v>
      </c>
      <c r="C105" s="66">
        <v>10007775</v>
      </c>
      <c r="D105" s="66" t="s">
        <v>491</v>
      </c>
      <c r="E105" s="162" t="s">
        <v>205</v>
      </c>
      <c r="F105" s="142">
        <f>IF($B$9="Female",'No Self Assessment feeder'!F94,IF($B$9="Male",'No Self Assessment feeder'!AL94,IF($B$9="All",'No Self Assessment feeder'!BR94)))</f>
        <v>1600</v>
      </c>
      <c r="G105" s="120">
        <f>IF($B$9="Female",'No Self Assessment feeder'!G94,IF($B$9="Male",'No Self Assessment feeder'!AM94,IF($B$9="All",'No Self Assessment feeder'!BS94)))</f>
        <v>5.0999999999999996</v>
      </c>
      <c r="H105" s="79">
        <f>IF($B$9="Female",'No Self Assessment feeder'!H94,IF($B$9="Male",'No Self Assessment feeder'!AN94,IF($B$9="All",'No Self Assessment feeder'!BT94)))</f>
        <v>1520</v>
      </c>
      <c r="I105" s="120">
        <f>IF($B$9="Female",'No Self Assessment feeder'!I94,IF($B$9="Male",'No Self Assessment feeder'!AO94,IF($B$9="All",'No Self Assessment feeder'!BU94)))</f>
        <v>10.3</v>
      </c>
      <c r="J105" s="120">
        <f>IF($B$9="Female",'No Self Assessment feeder'!J94,IF($B$9="Male",'No Self Assessment feeder'!AP94,IF($B$9="All",'No Self Assessment feeder'!BV94)))</f>
        <v>13.5</v>
      </c>
      <c r="K105" s="120">
        <f>IF($B$9="Female",'No Self Assessment feeder'!K94,IF($B$9="Male",'No Self Assessment feeder'!AQ94,IF($B$9="All",'No Self Assessment feeder'!BW94)))</f>
        <v>46.3</v>
      </c>
      <c r="L105" s="120">
        <f>IF($B$9="Female",'No Self Assessment feeder'!L94,IF($B$9="Male",'No Self Assessment feeder'!AR94,IF($B$9="All",'No Self Assessment feeder'!BX94)))</f>
        <v>62.4</v>
      </c>
      <c r="M105" s="127">
        <f>IF($B$9="Female",'No Self Assessment feeder'!M94,IF($B$9="Male",'No Self Assessment feeder'!AS94,IF($B$9="All",'No Self Assessment feeder'!BY94)))</f>
        <v>76.3</v>
      </c>
      <c r="N105" s="81">
        <f>IF($B$9="Female",'No Self Assessment feeder'!N94,IF($B$9="Male",'No Self Assessment feeder'!AT94,IF($B$9="All",'No Self Assessment feeder'!BZ94)))</f>
        <v>1600</v>
      </c>
      <c r="O105" s="120">
        <f>IF($B$9="Female",'No Self Assessment feeder'!O94,IF($B$9="Male",'No Self Assessment feeder'!AU94,IF($B$9="All",'No Self Assessment feeder'!CA94)))</f>
        <v>5.8</v>
      </c>
      <c r="P105" s="79">
        <f>IF($B$9="Female",'No Self Assessment feeder'!P94,IF($B$9="Male",'No Self Assessment feeder'!AV94,IF($B$9="All",'No Self Assessment feeder'!CB94)))</f>
        <v>1510</v>
      </c>
      <c r="Q105" s="120">
        <f>IF($B$9="Female",'No Self Assessment feeder'!Q94,IF($B$9="Male",'No Self Assessment feeder'!AW94,IF($B$9="All",'No Self Assessment feeder'!CC94)))</f>
        <v>15.6</v>
      </c>
      <c r="R105" s="120">
        <f>IF($B$9="Female",'No Self Assessment feeder'!R94,IF($B$9="Male",'No Self Assessment feeder'!AX94,IF($B$9="All",'No Self Assessment feeder'!CD94)))</f>
        <v>11.5</v>
      </c>
      <c r="S105" s="120">
        <f>IF($B$9="Female",'No Self Assessment feeder'!S94,IF($B$9="Male",'No Self Assessment feeder'!AY94,IF($B$9="All",'No Self Assessment feeder'!CE94)))</f>
        <v>56.8</v>
      </c>
      <c r="T105" s="120">
        <f>IF($B$9="Female",'No Self Assessment feeder'!T94,IF($B$9="Male",'No Self Assessment feeder'!AZ94,IF($B$9="All",'No Self Assessment feeder'!CF94)))</f>
        <v>65.599999999999994</v>
      </c>
      <c r="U105" s="127">
        <f>IF($B$9="Female",'No Self Assessment feeder'!U94,IF($B$9="Male",'No Self Assessment feeder'!BA94,IF($B$9="All",'No Self Assessment feeder'!CG94)))</f>
        <v>72.900000000000006</v>
      </c>
      <c r="V105" s="81">
        <f>IF($B$9="Female",'No Self Assessment feeder'!V94,IF($B$9="Male",'No Self Assessment feeder'!BB94,IF($B$9="All",'No Self Assessment feeder'!CH94)))</f>
        <v>1600</v>
      </c>
      <c r="W105" s="120">
        <f>IF($B$9="Female",'No Self Assessment feeder'!W94,IF($B$9="Male",'No Self Assessment feeder'!BC94,IF($B$9="All",'No Self Assessment feeder'!CI94)))</f>
        <v>5.7</v>
      </c>
      <c r="X105" s="79">
        <f>IF($B$9="Female",'No Self Assessment feeder'!X94,IF($B$9="Male",'No Self Assessment feeder'!BD94,IF($B$9="All",'No Self Assessment feeder'!CJ94)))</f>
        <v>1510</v>
      </c>
      <c r="Y105" s="120">
        <f>IF($B$9="Female",'No Self Assessment feeder'!Y94,IF($B$9="Male",'No Self Assessment feeder'!BE94,IF($B$9="All",'No Self Assessment feeder'!CK94)))</f>
        <v>16.5</v>
      </c>
      <c r="Z105" s="120">
        <f>IF($B$9="Female",'No Self Assessment feeder'!Z94,IF($B$9="Male",'No Self Assessment feeder'!BF94,IF($B$9="All",'No Self Assessment feeder'!CL94)))</f>
        <v>8.6999999999999993</v>
      </c>
      <c r="AA105" s="120">
        <f>IF($B$9="Female",'No Self Assessment feeder'!AA94,IF($B$9="Male",'No Self Assessment feeder'!BG94,IF($B$9="All",'No Self Assessment feeder'!CM94)))</f>
        <v>60.1</v>
      </c>
      <c r="AB105" s="120">
        <f>IF($B$9="Female",'No Self Assessment feeder'!AB94,IF($B$9="Male",'No Self Assessment feeder'!BH94,IF($B$9="All",'No Self Assessment feeder'!CN94)))</f>
        <v>70.2</v>
      </c>
      <c r="AC105" s="127">
        <f>IF($B$9="Female",'No Self Assessment feeder'!AC94,IF($B$9="Male",'No Self Assessment feeder'!BI94,IF($B$9="All",'No Self Assessment feeder'!CO94)))</f>
        <v>74.8</v>
      </c>
      <c r="CM105" s="29"/>
    </row>
    <row r="106" spans="1:91" ht="14.25" customHeight="1" x14ac:dyDescent="0.2">
      <c r="A106" s="159" t="s">
        <v>288</v>
      </c>
      <c r="B106" s="65" t="s">
        <v>206</v>
      </c>
      <c r="C106" s="66">
        <v>10005389</v>
      </c>
      <c r="D106" s="66" t="s">
        <v>491</v>
      </c>
      <c r="E106" s="162" t="s">
        <v>207</v>
      </c>
      <c r="F106" s="142">
        <f>IF($B$9="Female",'No Self Assessment feeder'!F95,IF($B$9="Male",'No Self Assessment feeder'!AL95,IF($B$9="All",'No Self Assessment feeder'!BR95)))</f>
        <v>185</v>
      </c>
      <c r="G106" s="120">
        <f>IF($B$9="Female",'No Self Assessment feeder'!G95,IF($B$9="Male",'No Self Assessment feeder'!AM95,IF($B$9="All",'No Self Assessment feeder'!BS95)))</f>
        <v>3.2</v>
      </c>
      <c r="H106" s="79">
        <f>IF($B$9="Female",'No Self Assessment feeder'!H95,IF($B$9="Male",'No Self Assessment feeder'!AN95,IF($B$9="All",'No Self Assessment feeder'!BT95)))</f>
        <v>180</v>
      </c>
      <c r="I106" s="120">
        <f>IF($B$9="Female",'No Self Assessment feeder'!I95,IF($B$9="Male",'No Self Assessment feeder'!AO95,IF($B$9="All",'No Self Assessment feeder'!BU95)))</f>
        <v>16.8</v>
      </c>
      <c r="J106" s="120">
        <f>IF($B$9="Female",'No Self Assessment feeder'!J95,IF($B$9="Male",'No Self Assessment feeder'!AP95,IF($B$9="All",'No Self Assessment feeder'!BV95)))</f>
        <v>19.600000000000001</v>
      </c>
      <c r="K106" s="120">
        <f>IF($B$9="Female",'No Self Assessment feeder'!K95,IF($B$9="Male",'No Self Assessment feeder'!AQ95,IF($B$9="All",'No Self Assessment feeder'!BW95)))</f>
        <v>55.9</v>
      </c>
      <c r="L106" s="120">
        <f>IF($B$9="Female",'No Self Assessment feeder'!L95,IF($B$9="Male",'No Self Assessment feeder'!AR95,IF($B$9="All",'No Self Assessment feeder'!BX95)))</f>
        <v>59.8</v>
      </c>
      <c r="M106" s="127">
        <f>IF($B$9="Female",'No Self Assessment feeder'!M95,IF($B$9="Male",'No Self Assessment feeder'!AS95,IF($B$9="All",'No Self Assessment feeder'!BY95)))</f>
        <v>63.7</v>
      </c>
      <c r="N106" s="81">
        <f>IF($B$9="Female",'No Self Assessment feeder'!N95,IF($B$9="Male",'No Self Assessment feeder'!AT95,IF($B$9="All",'No Self Assessment feeder'!BZ95)))</f>
        <v>185</v>
      </c>
      <c r="O106" s="120">
        <f>IF($B$9="Female",'No Self Assessment feeder'!O95,IF($B$9="Male",'No Self Assessment feeder'!AU95,IF($B$9="All",'No Self Assessment feeder'!CA95)))</f>
        <v>3.8</v>
      </c>
      <c r="P106" s="79">
        <f>IF($B$9="Female",'No Self Assessment feeder'!P95,IF($B$9="Male",'No Self Assessment feeder'!AV95,IF($B$9="All",'No Self Assessment feeder'!CB95)))</f>
        <v>180</v>
      </c>
      <c r="Q106" s="120">
        <f>IF($B$9="Female",'No Self Assessment feeder'!Q95,IF($B$9="Male",'No Self Assessment feeder'!AW95,IF($B$9="All",'No Self Assessment feeder'!CC95)))</f>
        <v>15.7</v>
      </c>
      <c r="R106" s="120">
        <f>IF($B$9="Female",'No Self Assessment feeder'!R95,IF($B$9="Male",'No Self Assessment feeder'!AX95,IF($B$9="All",'No Self Assessment feeder'!CD95)))</f>
        <v>15.7</v>
      </c>
      <c r="S106" s="120">
        <f>IF($B$9="Female",'No Self Assessment feeder'!S95,IF($B$9="Male",'No Self Assessment feeder'!AY95,IF($B$9="All",'No Self Assessment feeder'!CE95)))</f>
        <v>63.5</v>
      </c>
      <c r="T106" s="120">
        <f>IF($B$9="Female",'No Self Assessment feeder'!T95,IF($B$9="Male",'No Self Assessment feeder'!AZ95,IF($B$9="All",'No Self Assessment feeder'!CF95)))</f>
        <v>65.7</v>
      </c>
      <c r="U106" s="127">
        <f>IF($B$9="Female",'No Self Assessment feeder'!U95,IF($B$9="Male",'No Self Assessment feeder'!BA95,IF($B$9="All",'No Self Assessment feeder'!CG95)))</f>
        <v>68.5</v>
      </c>
      <c r="V106" s="81">
        <f>IF($B$9="Female",'No Self Assessment feeder'!V95,IF($B$9="Male",'No Self Assessment feeder'!BB95,IF($B$9="All",'No Self Assessment feeder'!CH95)))</f>
        <v>185</v>
      </c>
      <c r="W106" s="120">
        <f>IF($B$9="Female",'No Self Assessment feeder'!W95,IF($B$9="Male",'No Self Assessment feeder'!BC95,IF($B$9="All",'No Self Assessment feeder'!CI95)))</f>
        <v>3.8</v>
      </c>
      <c r="X106" s="79">
        <f>IF($B$9="Female",'No Self Assessment feeder'!X95,IF($B$9="Male",'No Self Assessment feeder'!BD95,IF($B$9="All",'No Self Assessment feeder'!CJ95)))</f>
        <v>180</v>
      </c>
      <c r="Y106" s="120">
        <f>IF($B$9="Female",'No Self Assessment feeder'!Y95,IF($B$9="Male",'No Self Assessment feeder'!BE95,IF($B$9="All",'No Self Assessment feeder'!CK95)))</f>
        <v>15.2</v>
      </c>
      <c r="Z106" s="120">
        <f>IF($B$9="Female",'No Self Assessment feeder'!Z95,IF($B$9="Male",'No Self Assessment feeder'!BF95,IF($B$9="All",'No Self Assessment feeder'!CL95)))</f>
        <v>12.4</v>
      </c>
      <c r="AA106" s="120">
        <f>IF($B$9="Female",'No Self Assessment feeder'!AA95,IF($B$9="Male",'No Self Assessment feeder'!BG95,IF($B$9="All",'No Self Assessment feeder'!CM95)))</f>
        <v>66.900000000000006</v>
      </c>
      <c r="AB106" s="120">
        <f>IF($B$9="Female",'No Self Assessment feeder'!AB95,IF($B$9="Male",'No Self Assessment feeder'!BH95,IF($B$9="All",'No Self Assessment feeder'!CN95)))</f>
        <v>70.2</v>
      </c>
      <c r="AC106" s="127">
        <f>IF($B$9="Female",'No Self Assessment feeder'!AC95,IF($B$9="Male",'No Self Assessment feeder'!BI95,IF($B$9="All",'No Self Assessment feeder'!CO95)))</f>
        <v>72.5</v>
      </c>
      <c r="CM106" s="29"/>
    </row>
    <row r="107" spans="1:91" ht="14.25" customHeight="1" x14ac:dyDescent="0.2">
      <c r="A107" s="159" t="s">
        <v>288</v>
      </c>
      <c r="B107" s="65" t="s">
        <v>208</v>
      </c>
      <c r="C107" s="66">
        <v>10007802</v>
      </c>
      <c r="D107" s="66" t="s">
        <v>495</v>
      </c>
      <c r="E107" s="162" t="s">
        <v>209</v>
      </c>
      <c r="F107" s="142">
        <f>IF($B$9="Female",'No Self Assessment feeder'!F96,IF($B$9="Male",'No Self Assessment feeder'!AL96,IF($B$9="All",'No Self Assessment feeder'!BR96)))</f>
        <v>1930</v>
      </c>
      <c r="G107" s="120">
        <f>IF($B$9="Female",'No Self Assessment feeder'!G96,IF($B$9="Male",'No Self Assessment feeder'!AM96,IF($B$9="All",'No Self Assessment feeder'!BS96)))</f>
        <v>3.4</v>
      </c>
      <c r="H107" s="79">
        <f>IF($B$9="Female",'No Self Assessment feeder'!H96,IF($B$9="Male",'No Self Assessment feeder'!AN96,IF($B$9="All",'No Self Assessment feeder'!BT96)))</f>
        <v>1865</v>
      </c>
      <c r="I107" s="120">
        <f>IF($B$9="Female",'No Self Assessment feeder'!I96,IF($B$9="Male",'No Self Assessment feeder'!AO96,IF($B$9="All",'No Self Assessment feeder'!BU96)))</f>
        <v>10.4</v>
      </c>
      <c r="J107" s="120">
        <f>IF($B$9="Female",'No Self Assessment feeder'!J96,IF($B$9="Male",'No Self Assessment feeder'!AP96,IF($B$9="All",'No Self Assessment feeder'!BV96)))</f>
        <v>11.1</v>
      </c>
      <c r="K107" s="120">
        <f>IF($B$9="Female",'No Self Assessment feeder'!K96,IF($B$9="Male",'No Self Assessment feeder'!AQ96,IF($B$9="All",'No Self Assessment feeder'!BW96)))</f>
        <v>54.3</v>
      </c>
      <c r="L107" s="120">
        <f>IF($B$9="Female",'No Self Assessment feeder'!L96,IF($B$9="Male",'No Self Assessment feeder'!AR96,IF($B$9="All",'No Self Assessment feeder'!BX96)))</f>
        <v>67.599999999999994</v>
      </c>
      <c r="M107" s="127">
        <f>IF($B$9="Female",'No Self Assessment feeder'!M96,IF($B$9="Male",'No Self Assessment feeder'!AS96,IF($B$9="All",'No Self Assessment feeder'!BY96)))</f>
        <v>78.5</v>
      </c>
      <c r="N107" s="81">
        <f>IF($B$9="Female",'No Self Assessment feeder'!N96,IF($B$9="Male",'No Self Assessment feeder'!AT96,IF($B$9="All",'No Self Assessment feeder'!BZ96)))</f>
        <v>1930</v>
      </c>
      <c r="O107" s="120">
        <f>IF($B$9="Female",'No Self Assessment feeder'!O96,IF($B$9="Male",'No Self Assessment feeder'!AU96,IF($B$9="All",'No Self Assessment feeder'!CA96)))</f>
        <v>4.4000000000000004</v>
      </c>
      <c r="P107" s="79">
        <f>IF($B$9="Female",'No Self Assessment feeder'!P96,IF($B$9="Male",'No Self Assessment feeder'!AV96,IF($B$9="All",'No Self Assessment feeder'!CB96)))</f>
        <v>1845</v>
      </c>
      <c r="Q107" s="120">
        <f>IF($B$9="Female",'No Self Assessment feeder'!Q96,IF($B$9="Male",'No Self Assessment feeder'!AW96,IF($B$9="All",'No Self Assessment feeder'!CC96)))</f>
        <v>12.8</v>
      </c>
      <c r="R107" s="120">
        <f>IF($B$9="Female",'No Self Assessment feeder'!R96,IF($B$9="Male",'No Self Assessment feeder'!AX96,IF($B$9="All",'No Self Assessment feeder'!CD96)))</f>
        <v>7.6</v>
      </c>
      <c r="S107" s="120">
        <f>IF($B$9="Female",'No Self Assessment feeder'!S96,IF($B$9="Male",'No Self Assessment feeder'!AY96,IF($B$9="All",'No Self Assessment feeder'!CE96)))</f>
        <v>62.9</v>
      </c>
      <c r="T107" s="120">
        <f>IF($B$9="Female",'No Self Assessment feeder'!T96,IF($B$9="Male",'No Self Assessment feeder'!AZ96,IF($B$9="All",'No Self Assessment feeder'!CF96)))</f>
        <v>73.3</v>
      </c>
      <c r="U107" s="127">
        <f>IF($B$9="Female",'No Self Assessment feeder'!U96,IF($B$9="Male",'No Self Assessment feeder'!BA96,IF($B$9="All",'No Self Assessment feeder'!CG96)))</f>
        <v>79.599999999999994</v>
      </c>
      <c r="V107" s="81">
        <f>IF($B$9="Female",'No Self Assessment feeder'!V96,IF($B$9="Male",'No Self Assessment feeder'!BB96,IF($B$9="All",'No Self Assessment feeder'!CH96)))</f>
        <v>1930</v>
      </c>
      <c r="W107" s="120">
        <f>IF($B$9="Female",'No Self Assessment feeder'!W96,IF($B$9="Male",'No Self Assessment feeder'!BC96,IF($B$9="All",'No Self Assessment feeder'!CI96)))</f>
        <v>4.3</v>
      </c>
      <c r="X107" s="79">
        <f>IF($B$9="Female",'No Self Assessment feeder'!X96,IF($B$9="Male",'No Self Assessment feeder'!BD96,IF($B$9="All",'No Self Assessment feeder'!CJ96)))</f>
        <v>1845</v>
      </c>
      <c r="Y107" s="120">
        <f>IF($B$9="Female",'No Self Assessment feeder'!Y96,IF($B$9="Male",'No Self Assessment feeder'!BE96,IF($B$9="All",'No Self Assessment feeder'!CK96)))</f>
        <v>14</v>
      </c>
      <c r="Z107" s="120">
        <f>IF($B$9="Female",'No Self Assessment feeder'!Z96,IF($B$9="Male",'No Self Assessment feeder'!BF96,IF($B$9="All",'No Self Assessment feeder'!CL96)))</f>
        <v>7</v>
      </c>
      <c r="AA107" s="120">
        <f>IF($B$9="Female",'No Self Assessment feeder'!AA96,IF($B$9="Male",'No Self Assessment feeder'!BG96,IF($B$9="All",'No Self Assessment feeder'!CM96)))</f>
        <v>65.599999999999994</v>
      </c>
      <c r="AB107" s="120">
        <f>IF($B$9="Female",'No Self Assessment feeder'!AB96,IF($B$9="Male",'No Self Assessment feeder'!BH96,IF($B$9="All",'No Self Assessment feeder'!CN96)))</f>
        <v>74.8</v>
      </c>
      <c r="AC107" s="127">
        <f>IF($B$9="Female",'No Self Assessment feeder'!AC96,IF($B$9="Male",'No Self Assessment feeder'!BI96,IF($B$9="All",'No Self Assessment feeder'!CO96)))</f>
        <v>79</v>
      </c>
      <c r="CM107" s="29"/>
    </row>
    <row r="108" spans="1:91" ht="14.25" customHeight="1" x14ac:dyDescent="0.2">
      <c r="A108" s="159" t="s">
        <v>288</v>
      </c>
      <c r="B108" s="65" t="s">
        <v>210</v>
      </c>
      <c r="C108" s="66">
        <v>10007776</v>
      </c>
      <c r="D108" s="66" t="s">
        <v>491</v>
      </c>
      <c r="E108" s="162" t="s">
        <v>211</v>
      </c>
      <c r="F108" s="142">
        <f>IF($B$9="Female",'No Self Assessment feeder'!F97,IF($B$9="Male",'No Self Assessment feeder'!AL97,IF($B$9="All",'No Self Assessment feeder'!BR97)))</f>
        <v>1300</v>
      </c>
      <c r="G108" s="120">
        <f>IF($B$9="Female",'No Self Assessment feeder'!G97,IF($B$9="Male",'No Self Assessment feeder'!AM97,IF($B$9="All",'No Self Assessment feeder'!BS97)))</f>
        <v>5.6</v>
      </c>
      <c r="H108" s="79">
        <f>IF($B$9="Female",'No Self Assessment feeder'!H97,IF($B$9="Male",'No Self Assessment feeder'!AN97,IF($B$9="All",'No Self Assessment feeder'!BT97)))</f>
        <v>1225</v>
      </c>
      <c r="I108" s="120">
        <f>IF($B$9="Female",'No Self Assessment feeder'!I97,IF($B$9="Male",'No Self Assessment feeder'!AO97,IF($B$9="All",'No Self Assessment feeder'!BU97)))</f>
        <v>11.7</v>
      </c>
      <c r="J108" s="120">
        <f>IF($B$9="Female",'No Self Assessment feeder'!J97,IF($B$9="Male",'No Self Assessment feeder'!AP97,IF($B$9="All",'No Self Assessment feeder'!BV97)))</f>
        <v>12.1</v>
      </c>
      <c r="K108" s="120">
        <f>IF($B$9="Female",'No Self Assessment feeder'!K97,IF($B$9="Male",'No Self Assessment feeder'!AQ97,IF($B$9="All",'No Self Assessment feeder'!BW97)))</f>
        <v>57.9</v>
      </c>
      <c r="L108" s="120">
        <f>IF($B$9="Female",'No Self Assessment feeder'!L97,IF($B$9="Male",'No Self Assessment feeder'!AR97,IF($B$9="All",'No Self Assessment feeder'!BX97)))</f>
        <v>68.400000000000006</v>
      </c>
      <c r="M108" s="127">
        <f>IF($B$9="Female",'No Self Assessment feeder'!M97,IF($B$9="Male",'No Self Assessment feeder'!AS97,IF($B$9="All",'No Self Assessment feeder'!BY97)))</f>
        <v>76.3</v>
      </c>
      <c r="N108" s="81">
        <f>IF($B$9="Female",'No Self Assessment feeder'!N97,IF($B$9="Male",'No Self Assessment feeder'!AT97,IF($B$9="All",'No Self Assessment feeder'!BZ97)))</f>
        <v>1300</v>
      </c>
      <c r="O108" s="120">
        <f>IF($B$9="Female",'No Self Assessment feeder'!O97,IF($B$9="Male",'No Self Assessment feeder'!AU97,IF($B$9="All",'No Self Assessment feeder'!CA97)))</f>
        <v>5.9</v>
      </c>
      <c r="P108" s="79">
        <f>IF($B$9="Female",'No Self Assessment feeder'!P97,IF($B$9="Male",'No Self Assessment feeder'!AV97,IF($B$9="All",'No Self Assessment feeder'!CB97)))</f>
        <v>1225</v>
      </c>
      <c r="Q108" s="120">
        <f>IF($B$9="Female",'No Self Assessment feeder'!Q97,IF($B$9="Male",'No Self Assessment feeder'!AW97,IF($B$9="All",'No Self Assessment feeder'!CC97)))</f>
        <v>13.7</v>
      </c>
      <c r="R108" s="120">
        <f>IF($B$9="Female",'No Self Assessment feeder'!R97,IF($B$9="Male",'No Self Assessment feeder'!AX97,IF($B$9="All",'No Self Assessment feeder'!CD97)))</f>
        <v>10</v>
      </c>
      <c r="S108" s="120">
        <f>IF($B$9="Female",'No Self Assessment feeder'!S97,IF($B$9="Male",'No Self Assessment feeder'!AY97,IF($B$9="All",'No Self Assessment feeder'!CE97)))</f>
        <v>61.1</v>
      </c>
      <c r="T108" s="120">
        <f>IF($B$9="Female",'No Self Assessment feeder'!T97,IF($B$9="Male",'No Self Assessment feeder'!AZ97,IF($B$9="All",'No Self Assessment feeder'!CF97)))</f>
        <v>71.3</v>
      </c>
      <c r="U108" s="127">
        <f>IF($B$9="Female",'No Self Assessment feeder'!U97,IF($B$9="Male",'No Self Assessment feeder'!BA97,IF($B$9="All",'No Self Assessment feeder'!CG97)))</f>
        <v>76.3</v>
      </c>
      <c r="V108" s="81">
        <f>IF($B$9="Female",'No Self Assessment feeder'!V97,IF($B$9="Male",'No Self Assessment feeder'!BB97,IF($B$9="All",'No Self Assessment feeder'!CH97)))</f>
        <v>1300</v>
      </c>
      <c r="W108" s="120">
        <f>IF($B$9="Female",'No Self Assessment feeder'!W97,IF($B$9="Male",'No Self Assessment feeder'!BC97,IF($B$9="All",'No Self Assessment feeder'!CI97)))</f>
        <v>5.8</v>
      </c>
      <c r="X108" s="79">
        <f>IF($B$9="Female",'No Self Assessment feeder'!X97,IF($B$9="Male",'No Self Assessment feeder'!BD97,IF($B$9="All",'No Self Assessment feeder'!CJ97)))</f>
        <v>1225</v>
      </c>
      <c r="Y108" s="120">
        <f>IF($B$9="Female",'No Self Assessment feeder'!Y97,IF($B$9="Male",'No Self Assessment feeder'!BE97,IF($B$9="All",'No Self Assessment feeder'!CK97)))</f>
        <v>13.4</v>
      </c>
      <c r="Z108" s="120">
        <f>IF($B$9="Female",'No Self Assessment feeder'!Z97,IF($B$9="Male",'No Self Assessment feeder'!BF97,IF($B$9="All",'No Self Assessment feeder'!CL97)))</f>
        <v>7.3</v>
      </c>
      <c r="AA108" s="120">
        <f>IF($B$9="Female",'No Self Assessment feeder'!AA97,IF($B$9="Male",'No Self Assessment feeder'!BG97,IF($B$9="All",'No Self Assessment feeder'!CM97)))</f>
        <v>66.400000000000006</v>
      </c>
      <c r="AB108" s="120">
        <f>IF($B$9="Female",'No Self Assessment feeder'!AB97,IF($B$9="Male",'No Self Assessment feeder'!BH97,IF($B$9="All",'No Self Assessment feeder'!CN97)))</f>
        <v>75.3</v>
      </c>
      <c r="AC108" s="127">
        <f>IF($B$9="Female",'No Self Assessment feeder'!AC97,IF($B$9="Male",'No Self Assessment feeder'!BI97,IF($B$9="All",'No Self Assessment feeder'!CO97)))</f>
        <v>79.3</v>
      </c>
      <c r="CM108" s="29"/>
    </row>
    <row r="109" spans="1:91" ht="14.25" customHeight="1" x14ac:dyDescent="0.2">
      <c r="A109" s="159" t="s">
        <v>288</v>
      </c>
      <c r="B109" s="65" t="s">
        <v>212</v>
      </c>
      <c r="C109" s="66">
        <v>10005523</v>
      </c>
      <c r="D109" s="66" t="s">
        <v>491</v>
      </c>
      <c r="E109" s="162" t="s">
        <v>213</v>
      </c>
      <c r="F109" s="142">
        <f>IF($B$9="Female",'No Self Assessment feeder'!F98,IF($B$9="Male",'No Self Assessment feeder'!AL98,IF($B$9="All",'No Self Assessment feeder'!BR98)))</f>
        <v>150</v>
      </c>
      <c r="G109" s="120">
        <f>IF($B$9="Female",'No Self Assessment feeder'!G98,IF($B$9="Male",'No Self Assessment feeder'!AM98,IF($B$9="All",'No Self Assessment feeder'!BS98)))</f>
        <v>6.7</v>
      </c>
      <c r="H109" s="79">
        <f>IF($B$9="Female",'No Self Assessment feeder'!H98,IF($B$9="Male",'No Self Assessment feeder'!AN98,IF($B$9="All",'No Self Assessment feeder'!BT98)))</f>
        <v>140</v>
      </c>
      <c r="I109" s="120">
        <f>IF($B$9="Female",'No Self Assessment feeder'!I98,IF($B$9="Male",'No Self Assessment feeder'!AO98,IF($B$9="All",'No Self Assessment feeder'!BU98)))</f>
        <v>12.2</v>
      </c>
      <c r="J109" s="120">
        <f>IF($B$9="Female",'No Self Assessment feeder'!J98,IF($B$9="Male",'No Self Assessment feeder'!AP98,IF($B$9="All",'No Self Assessment feeder'!BV98)))</f>
        <v>19.399999999999999</v>
      </c>
      <c r="K109" s="120">
        <f>IF($B$9="Female",'No Self Assessment feeder'!K98,IF($B$9="Male",'No Self Assessment feeder'!AQ98,IF($B$9="All",'No Self Assessment feeder'!BW98)))</f>
        <v>56.8</v>
      </c>
      <c r="L109" s="120">
        <f>IF($B$9="Female",'No Self Assessment feeder'!L98,IF($B$9="Male",'No Self Assessment feeder'!AR98,IF($B$9="All",'No Self Assessment feeder'!BX98)))</f>
        <v>63.3</v>
      </c>
      <c r="M109" s="127">
        <f>IF($B$9="Female",'No Self Assessment feeder'!M98,IF($B$9="Male",'No Self Assessment feeder'!AS98,IF($B$9="All",'No Self Assessment feeder'!BY98)))</f>
        <v>68.3</v>
      </c>
      <c r="N109" s="81">
        <f>IF($B$9="Female",'No Self Assessment feeder'!N98,IF($B$9="Male",'No Self Assessment feeder'!AT98,IF($B$9="All",'No Self Assessment feeder'!BZ98)))</f>
        <v>150</v>
      </c>
      <c r="O109" s="120">
        <f>IF($B$9="Female",'No Self Assessment feeder'!O98,IF($B$9="Male",'No Self Assessment feeder'!AU98,IF($B$9="All",'No Self Assessment feeder'!CA98)))</f>
        <v>6.7</v>
      </c>
      <c r="P109" s="79">
        <f>IF($B$9="Female",'No Self Assessment feeder'!P98,IF($B$9="Male",'No Self Assessment feeder'!AV98,IF($B$9="All",'No Self Assessment feeder'!CB98)))</f>
        <v>140</v>
      </c>
      <c r="Q109" s="120">
        <f>IF($B$9="Female",'No Self Assessment feeder'!Q98,IF($B$9="Male",'No Self Assessment feeder'!AW98,IF($B$9="All",'No Self Assessment feeder'!CC98)))</f>
        <v>17.3</v>
      </c>
      <c r="R109" s="120">
        <f>IF($B$9="Female",'No Self Assessment feeder'!R98,IF($B$9="Male",'No Self Assessment feeder'!AX98,IF($B$9="All",'No Self Assessment feeder'!CD98)))</f>
        <v>13.7</v>
      </c>
      <c r="S109" s="120">
        <f>IF($B$9="Female",'No Self Assessment feeder'!S98,IF($B$9="Male",'No Self Assessment feeder'!AY98,IF($B$9="All",'No Self Assessment feeder'!CE98)))</f>
        <v>59</v>
      </c>
      <c r="T109" s="120">
        <f>IF($B$9="Female",'No Self Assessment feeder'!T98,IF($B$9="Male",'No Self Assessment feeder'!AZ98,IF($B$9="All",'No Self Assessment feeder'!CF98)))</f>
        <v>66.2</v>
      </c>
      <c r="U109" s="127">
        <f>IF($B$9="Female",'No Self Assessment feeder'!U98,IF($B$9="Male",'No Self Assessment feeder'!BA98,IF($B$9="All",'No Self Assessment feeder'!CG98)))</f>
        <v>69.099999999999994</v>
      </c>
      <c r="V109" s="81">
        <f>IF($B$9="Female",'No Self Assessment feeder'!V98,IF($B$9="Male",'No Self Assessment feeder'!BB98,IF($B$9="All",'No Self Assessment feeder'!CH98)))</f>
        <v>150</v>
      </c>
      <c r="W109" s="120">
        <f>IF($B$9="Female",'No Self Assessment feeder'!W98,IF($B$9="Male",'No Self Assessment feeder'!BC98,IF($B$9="All",'No Self Assessment feeder'!CI98)))</f>
        <v>6.7</v>
      </c>
      <c r="X109" s="79">
        <f>IF($B$9="Female",'No Self Assessment feeder'!X98,IF($B$9="Male",'No Self Assessment feeder'!BD98,IF($B$9="All",'No Self Assessment feeder'!CJ98)))</f>
        <v>140</v>
      </c>
      <c r="Y109" s="120">
        <f>IF($B$9="Female",'No Self Assessment feeder'!Y98,IF($B$9="Male",'No Self Assessment feeder'!BE98,IF($B$9="All",'No Self Assessment feeder'!CK98)))</f>
        <v>10.8</v>
      </c>
      <c r="Z109" s="120">
        <f>IF($B$9="Female",'No Self Assessment feeder'!Z98,IF($B$9="Male",'No Self Assessment feeder'!BF98,IF($B$9="All",'No Self Assessment feeder'!CL98)))</f>
        <v>12.9</v>
      </c>
      <c r="AA109" s="120">
        <f>IF($B$9="Female",'No Self Assessment feeder'!AA98,IF($B$9="Male",'No Self Assessment feeder'!BG98,IF($B$9="All",'No Self Assessment feeder'!CM98)))</f>
        <v>66.900000000000006</v>
      </c>
      <c r="AB109" s="120">
        <f>IF($B$9="Female",'No Self Assessment feeder'!AB98,IF($B$9="Male",'No Self Assessment feeder'!BH98,IF($B$9="All",'No Self Assessment feeder'!CN98)))</f>
        <v>73.400000000000006</v>
      </c>
      <c r="AC109" s="127">
        <f>IF($B$9="Female",'No Self Assessment feeder'!AC98,IF($B$9="Male",'No Self Assessment feeder'!BI98,IF($B$9="All",'No Self Assessment feeder'!CO98)))</f>
        <v>76.3</v>
      </c>
      <c r="CM109" s="29"/>
    </row>
    <row r="110" spans="1:91" ht="14.25" customHeight="1" x14ac:dyDescent="0.2">
      <c r="A110" s="159" t="s">
        <v>288</v>
      </c>
      <c r="B110" s="65" t="s">
        <v>214</v>
      </c>
      <c r="C110" s="66">
        <v>10007835</v>
      </c>
      <c r="D110" s="66" t="s">
        <v>491</v>
      </c>
      <c r="E110" s="162" t="s">
        <v>215</v>
      </c>
      <c r="F110" s="142">
        <f>IF($B$9="Female",'No Self Assessment feeder'!F99,IF($B$9="Male",'No Self Assessment feeder'!AL99,IF($B$9="All",'No Self Assessment feeder'!BR99)))</f>
        <v>50</v>
      </c>
      <c r="G110" s="120">
        <f>IF($B$9="Female",'No Self Assessment feeder'!G99,IF($B$9="Male",'No Self Assessment feeder'!AM99,IF($B$9="All",'No Self Assessment feeder'!BS99)))</f>
        <v>0</v>
      </c>
      <c r="H110" s="79">
        <f>IF($B$9="Female",'No Self Assessment feeder'!H99,IF($B$9="Male",'No Self Assessment feeder'!AN99,IF($B$9="All",'No Self Assessment feeder'!BT99)))</f>
        <v>50</v>
      </c>
      <c r="I110" s="120">
        <f>IF($B$9="Female",'No Self Assessment feeder'!I99,IF($B$9="Male",'No Self Assessment feeder'!AO99,IF($B$9="All",'No Self Assessment feeder'!BU99)))</f>
        <v>30</v>
      </c>
      <c r="J110" s="120">
        <f>IF($B$9="Female",'No Self Assessment feeder'!J99,IF($B$9="Male",'No Self Assessment feeder'!AP99,IF($B$9="All",'No Self Assessment feeder'!BV99)))</f>
        <v>8</v>
      </c>
      <c r="K110" s="120">
        <f>IF($B$9="Female",'No Self Assessment feeder'!K99,IF($B$9="Male",'No Self Assessment feeder'!AQ99,IF($B$9="All",'No Self Assessment feeder'!BW99)))</f>
        <v>24</v>
      </c>
      <c r="L110" s="120">
        <f>IF($B$9="Female",'No Self Assessment feeder'!L99,IF($B$9="Male",'No Self Assessment feeder'!AR99,IF($B$9="All",'No Self Assessment feeder'!BX99)))</f>
        <v>34</v>
      </c>
      <c r="M110" s="127">
        <f>IF($B$9="Female",'No Self Assessment feeder'!M99,IF($B$9="Male",'No Self Assessment feeder'!AS99,IF($B$9="All",'No Self Assessment feeder'!BY99)))</f>
        <v>62</v>
      </c>
      <c r="N110" s="81">
        <f>IF($B$9="Female",'No Self Assessment feeder'!N99,IF($B$9="Male",'No Self Assessment feeder'!AT99,IF($B$9="All",'No Self Assessment feeder'!BZ99)))</f>
        <v>50</v>
      </c>
      <c r="O110" s="120">
        <f>IF($B$9="Female",'No Self Assessment feeder'!O99,IF($B$9="Male",'No Self Assessment feeder'!AU99,IF($B$9="All",'No Self Assessment feeder'!CA99)))</f>
        <v>2</v>
      </c>
      <c r="P110" s="79">
        <f>IF($B$9="Female",'No Self Assessment feeder'!P99,IF($B$9="Male",'No Self Assessment feeder'!AV99,IF($B$9="All",'No Self Assessment feeder'!CB99)))</f>
        <v>50</v>
      </c>
      <c r="Q110" s="120">
        <f>IF($B$9="Female",'No Self Assessment feeder'!Q99,IF($B$9="Male",'No Self Assessment feeder'!AW99,IF($B$9="All",'No Self Assessment feeder'!CC99)))</f>
        <v>44.9</v>
      </c>
      <c r="R110" s="120">
        <f>IF($B$9="Female",'No Self Assessment feeder'!R99,IF($B$9="Male",'No Self Assessment feeder'!AX99,IF($B$9="All",'No Self Assessment feeder'!CD99)))</f>
        <v>8.1999999999999993</v>
      </c>
      <c r="S110" s="120" t="str">
        <f>IF($B$9="Female",'No Self Assessment feeder'!S99,IF($B$9="Male",'No Self Assessment feeder'!AY99,IF($B$9="All",'No Self Assessment feeder'!CE99)))</f>
        <v>x</v>
      </c>
      <c r="T110" s="120" t="str">
        <f>IF($B$9="Female",'No Self Assessment feeder'!T99,IF($B$9="Male",'No Self Assessment feeder'!AZ99,IF($B$9="All",'No Self Assessment feeder'!CF99)))</f>
        <v>x</v>
      </c>
      <c r="U110" s="127">
        <f>IF($B$9="Female",'No Self Assessment feeder'!U99,IF($B$9="Male",'No Self Assessment feeder'!BA99,IF($B$9="All",'No Self Assessment feeder'!CG99)))</f>
        <v>46.9</v>
      </c>
      <c r="V110" s="81">
        <f>IF($B$9="Female",'No Self Assessment feeder'!V99,IF($B$9="Male",'No Self Assessment feeder'!BB99,IF($B$9="All",'No Self Assessment feeder'!CH99)))</f>
        <v>50</v>
      </c>
      <c r="W110" s="120">
        <f>IF($B$9="Female",'No Self Assessment feeder'!W99,IF($B$9="Male",'No Self Assessment feeder'!BC99,IF($B$9="All",'No Self Assessment feeder'!CI99)))</f>
        <v>2</v>
      </c>
      <c r="X110" s="79">
        <f>IF($B$9="Female",'No Self Assessment feeder'!X99,IF($B$9="Male",'No Self Assessment feeder'!BD99,IF($B$9="All",'No Self Assessment feeder'!CJ99)))</f>
        <v>50</v>
      </c>
      <c r="Y110" s="120">
        <f>IF($B$9="Female",'No Self Assessment feeder'!Y99,IF($B$9="Male",'No Self Assessment feeder'!BE99,IF($B$9="All",'No Self Assessment feeder'!CK99)))</f>
        <v>32.700000000000003</v>
      </c>
      <c r="Z110" s="120">
        <f>IF($B$9="Female",'No Self Assessment feeder'!Z99,IF($B$9="Male",'No Self Assessment feeder'!BF99,IF($B$9="All",'No Self Assessment feeder'!CL99)))</f>
        <v>18.399999999999999</v>
      </c>
      <c r="AA110" s="120" t="str">
        <f>IF($B$9="Female",'No Self Assessment feeder'!AA99,IF($B$9="Male",'No Self Assessment feeder'!BG99,IF($B$9="All",'No Self Assessment feeder'!CM99)))</f>
        <v>x</v>
      </c>
      <c r="AB110" s="120" t="str">
        <f>IF($B$9="Female",'No Self Assessment feeder'!AB99,IF($B$9="Male",'No Self Assessment feeder'!BH99,IF($B$9="All",'No Self Assessment feeder'!CN99)))</f>
        <v>x</v>
      </c>
      <c r="AC110" s="127">
        <f>IF($B$9="Female",'No Self Assessment feeder'!AC99,IF($B$9="Male",'No Self Assessment feeder'!BI99,IF($B$9="All",'No Self Assessment feeder'!CO99)))</f>
        <v>49</v>
      </c>
      <c r="CM110" s="29"/>
    </row>
    <row r="111" spans="1:91" ht="14.25" customHeight="1" x14ac:dyDescent="0.2">
      <c r="A111" s="159" t="s">
        <v>288</v>
      </c>
      <c r="B111" s="65" t="s">
        <v>216</v>
      </c>
      <c r="C111" s="66">
        <v>10005545</v>
      </c>
      <c r="D111" s="66" t="s">
        <v>490</v>
      </c>
      <c r="E111" s="162" t="s">
        <v>217</v>
      </c>
      <c r="F111" s="142">
        <f>IF($B$9="Female",'No Self Assessment feeder'!F100,IF($B$9="Male",'No Self Assessment feeder'!AL100,IF($B$9="All",'No Self Assessment feeder'!BR100)))</f>
        <v>125</v>
      </c>
      <c r="G111" s="120">
        <f>IF($B$9="Female",'No Self Assessment feeder'!G100,IF($B$9="Male",'No Self Assessment feeder'!AM100,IF($B$9="All",'No Self Assessment feeder'!BS100)))</f>
        <v>11.2</v>
      </c>
      <c r="H111" s="79">
        <f>IF($B$9="Female",'No Self Assessment feeder'!H100,IF($B$9="Male",'No Self Assessment feeder'!AN100,IF($B$9="All",'No Self Assessment feeder'!BT100)))</f>
        <v>110</v>
      </c>
      <c r="I111" s="120">
        <f>IF($B$9="Female",'No Self Assessment feeder'!I100,IF($B$9="Male",'No Self Assessment feeder'!AO100,IF($B$9="All",'No Self Assessment feeder'!BU100)))</f>
        <v>22.5</v>
      </c>
      <c r="J111" s="120">
        <f>IF($B$9="Female",'No Self Assessment feeder'!J100,IF($B$9="Male",'No Self Assessment feeder'!AP100,IF($B$9="All",'No Self Assessment feeder'!BV100)))</f>
        <v>11.7</v>
      </c>
      <c r="K111" s="120">
        <f>IF($B$9="Female",'No Self Assessment feeder'!K100,IF($B$9="Male",'No Self Assessment feeder'!AQ100,IF($B$9="All",'No Self Assessment feeder'!BW100)))</f>
        <v>50.5</v>
      </c>
      <c r="L111" s="120">
        <f>IF($B$9="Female",'No Self Assessment feeder'!L100,IF($B$9="Male",'No Self Assessment feeder'!AR100,IF($B$9="All",'No Self Assessment feeder'!BX100)))</f>
        <v>57.7</v>
      </c>
      <c r="M111" s="127">
        <f>IF($B$9="Female",'No Self Assessment feeder'!M100,IF($B$9="Male",'No Self Assessment feeder'!AS100,IF($B$9="All",'No Self Assessment feeder'!BY100)))</f>
        <v>65.8</v>
      </c>
      <c r="N111" s="81">
        <f>IF($B$9="Female",'No Self Assessment feeder'!N100,IF($B$9="Male",'No Self Assessment feeder'!AT100,IF($B$9="All",'No Self Assessment feeder'!BZ100)))</f>
        <v>125</v>
      </c>
      <c r="O111" s="120">
        <f>IF($B$9="Female",'No Self Assessment feeder'!O100,IF($B$9="Male",'No Self Assessment feeder'!AU100,IF($B$9="All",'No Self Assessment feeder'!CA100)))</f>
        <v>12</v>
      </c>
      <c r="P111" s="79">
        <f>IF($B$9="Female",'No Self Assessment feeder'!P100,IF($B$9="Male",'No Self Assessment feeder'!AV100,IF($B$9="All",'No Self Assessment feeder'!CB100)))</f>
        <v>110</v>
      </c>
      <c r="Q111" s="120">
        <f>IF($B$9="Female",'No Self Assessment feeder'!Q100,IF($B$9="Male",'No Self Assessment feeder'!AW100,IF($B$9="All",'No Self Assessment feeder'!CC100)))</f>
        <v>22.7</v>
      </c>
      <c r="R111" s="120">
        <f>IF($B$9="Female",'No Self Assessment feeder'!R100,IF($B$9="Male",'No Self Assessment feeder'!AX100,IF($B$9="All",'No Self Assessment feeder'!CD100)))</f>
        <v>10</v>
      </c>
      <c r="S111" s="120">
        <f>IF($B$9="Female",'No Self Assessment feeder'!S100,IF($B$9="Male",'No Self Assessment feeder'!AY100,IF($B$9="All",'No Self Assessment feeder'!CE100)))</f>
        <v>59.1</v>
      </c>
      <c r="T111" s="120">
        <f>IF($B$9="Female",'No Self Assessment feeder'!T100,IF($B$9="Male",'No Self Assessment feeder'!AZ100,IF($B$9="All",'No Self Assessment feeder'!CF100)))</f>
        <v>61.8</v>
      </c>
      <c r="U111" s="127">
        <f>IF($B$9="Female",'No Self Assessment feeder'!U100,IF($B$9="Male",'No Self Assessment feeder'!BA100,IF($B$9="All",'No Self Assessment feeder'!CG100)))</f>
        <v>67.3</v>
      </c>
      <c r="V111" s="81">
        <f>IF($B$9="Female",'No Self Assessment feeder'!V100,IF($B$9="Male",'No Self Assessment feeder'!BB100,IF($B$9="All",'No Self Assessment feeder'!CH100)))</f>
        <v>125</v>
      </c>
      <c r="W111" s="120">
        <f>IF($B$9="Female",'No Self Assessment feeder'!W100,IF($B$9="Male",'No Self Assessment feeder'!BC100,IF($B$9="All",'No Self Assessment feeder'!CI100)))</f>
        <v>12</v>
      </c>
      <c r="X111" s="79">
        <f>IF($B$9="Female",'No Self Assessment feeder'!X100,IF($B$9="Male",'No Self Assessment feeder'!BD100,IF($B$9="All",'No Self Assessment feeder'!CJ100)))</f>
        <v>110</v>
      </c>
      <c r="Y111" s="120">
        <f>IF($B$9="Female",'No Self Assessment feeder'!Y100,IF($B$9="Male",'No Self Assessment feeder'!BE100,IF($B$9="All",'No Self Assessment feeder'!CK100)))</f>
        <v>27.3</v>
      </c>
      <c r="Z111" s="120">
        <f>IF($B$9="Female",'No Self Assessment feeder'!Z100,IF($B$9="Male",'No Self Assessment feeder'!BF100,IF($B$9="All",'No Self Assessment feeder'!CL100)))</f>
        <v>7.3</v>
      </c>
      <c r="AA111" s="120">
        <f>IF($B$9="Female",'No Self Assessment feeder'!AA100,IF($B$9="Male",'No Self Assessment feeder'!BG100,IF($B$9="All",'No Self Assessment feeder'!CM100)))</f>
        <v>54.5</v>
      </c>
      <c r="AB111" s="120">
        <f>IF($B$9="Female",'No Self Assessment feeder'!AB100,IF($B$9="Male",'No Self Assessment feeder'!BH100,IF($B$9="All",'No Self Assessment feeder'!CN100)))</f>
        <v>60.9</v>
      </c>
      <c r="AC111" s="127">
        <f>IF($B$9="Female",'No Self Assessment feeder'!AC100,IF($B$9="Male",'No Self Assessment feeder'!BI100,IF($B$9="All",'No Self Assessment feeder'!CO100)))</f>
        <v>65.5</v>
      </c>
      <c r="CM111" s="29"/>
    </row>
    <row r="112" spans="1:91" ht="14.25" customHeight="1" x14ac:dyDescent="0.2">
      <c r="A112" s="159" t="s">
        <v>288</v>
      </c>
      <c r="B112" s="65" t="s">
        <v>218</v>
      </c>
      <c r="C112" s="66">
        <v>10007777</v>
      </c>
      <c r="D112" s="66" t="s">
        <v>491</v>
      </c>
      <c r="E112" s="162" t="s">
        <v>219</v>
      </c>
      <c r="F112" s="142" t="str">
        <f>IF($B$9="Female",'No Self Assessment feeder'!F101,IF($B$9="Male",'No Self Assessment feeder'!AL101,IF($B$9="All",'No Self Assessment feeder'!BR101)))</f>
        <v>.</v>
      </c>
      <c r="G112" s="120" t="str">
        <f>IF($B$9="Female",'No Self Assessment feeder'!G101,IF($B$9="Male",'No Self Assessment feeder'!AM101,IF($B$9="All",'No Self Assessment feeder'!BS101)))</f>
        <v>.</v>
      </c>
      <c r="H112" s="79" t="str">
        <f>IF($B$9="Female",'No Self Assessment feeder'!H101,IF($B$9="Male",'No Self Assessment feeder'!AN101,IF($B$9="All",'No Self Assessment feeder'!BT101)))</f>
        <v>.</v>
      </c>
      <c r="I112" s="120" t="str">
        <f>IF($B$9="Female",'No Self Assessment feeder'!I101,IF($B$9="Male",'No Self Assessment feeder'!AO101,IF($B$9="All",'No Self Assessment feeder'!BU101)))</f>
        <v>.</v>
      </c>
      <c r="J112" s="120" t="str">
        <f>IF($B$9="Female",'No Self Assessment feeder'!J101,IF($B$9="Male",'No Self Assessment feeder'!AP101,IF($B$9="All",'No Self Assessment feeder'!BV101)))</f>
        <v>.</v>
      </c>
      <c r="K112" s="120" t="str">
        <f>IF($B$9="Female",'No Self Assessment feeder'!K101,IF($B$9="Male",'No Self Assessment feeder'!AQ101,IF($B$9="All",'No Self Assessment feeder'!BW101)))</f>
        <v>.</v>
      </c>
      <c r="L112" s="120" t="str">
        <f>IF($B$9="Female",'No Self Assessment feeder'!L101,IF($B$9="Male",'No Self Assessment feeder'!AR101,IF($B$9="All",'No Self Assessment feeder'!BX101)))</f>
        <v>.</v>
      </c>
      <c r="M112" s="127" t="str">
        <f>IF($B$9="Female",'No Self Assessment feeder'!M101,IF($B$9="Male",'No Self Assessment feeder'!AS101,IF($B$9="All",'No Self Assessment feeder'!BY101)))</f>
        <v>.</v>
      </c>
      <c r="N112" s="81" t="str">
        <f>IF($B$9="Female",'No Self Assessment feeder'!N101,IF($B$9="Male",'No Self Assessment feeder'!AT101,IF($B$9="All",'No Self Assessment feeder'!BZ101)))</f>
        <v>.</v>
      </c>
      <c r="O112" s="120" t="str">
        <f>IF($B$9="Female",'No Self Assessment feeder'!O101,IF($B$9="Male",'No Self Assessment feeder'!AU101,IF($B$9="All",'No Self Assessment feeder'!CA101)))</f>
        <v>.</v>
      </c>
      <c r="P112" s="79" t="str">
        <f>IF($B$9="Female",'No Self Assessment feeder'!P101,IF($B$9="Male",'No Self Assessment feeder'!AV101,IF($B$9="All",'No Self Assessment feeder'!CB101)))</f>
        <v>.</v>
      </c>
      <c r="Q112" s="120" t="str">
        <f>IF($B$9="Female",'No Self Assessment feeder'!Q101,IF($B$9="Male",'No Self Assessment feeder'!AW101,IF($B$9="All",'No Self Assessment feeder'!CC101)))</f>
        <v>.</v>
      </c>
      <c r="R112" s="120" t="str">
        <f>IF($B$9="Female",'No Self Assessment feeder'!R101,IF($B$9="Male",'No Self Assessment feeder'!AX101,IF($B$9="All",'No Self Assessment feeder'!CD101)))</f>
        <v>.</v>
      </c>
      <c r="S112" s="120" t="str">
        <f>IF($B$9="Female",'No Self Assessment feeder'!S101,IF($B$9="Male",'No Self Assessment feeder'!AY101,IF($B$9="All",'No Self Assessment feeder'!CE101)))</f>
        <v>.</v>
      </c>
      <c r="T112" s="120" t="str">
        <f>IF($B$9="Female",'No Self Assessment feeder'!T101,IF($B$9="Male",'No Self Assessment feeder'!AZ101,IF($B$9="All",'No Self Assessment feeder'!CF101)))</f>
        <v>.</v>
      </c>
      <c r="U112" s="127" t="str">
        <f>IF($B$9="Female",'No Self Assessment feeder'!U101,IF($B$9="Male",'No Self Assessment feeder'!BA101,IF($B$9="All",'No Self Assessment feeder'!CG101)))</f>
        <v>.</v>
      </c>
      <c r="V112" s="81" t="str">
        <f>IF($B$9="Female",'No Self Assessment feeder'!V101,IF($B$9="Male",'No Self Assessment feeder'!BB101,IF($B$9="All",'No Self Assessment feeder'!CH101)))</f>
        <v>.</v>
      </c>
      <c r="W112" s="120" t="str">
        <f>IF($B$9="Female",'No Self Assessment feeder'!W101,IF($B$9="Male",'No Self Assessment feeder'!BC101,IF($B$9="All",'No Self Assessment feeder'!CI101)))</f>
        <v>.</v>
      </c>
      <c r="X112" s="79" t="str">
        <f>IF($B$9="Female",'No Self Assessment feeder'!X101,IF($B$9="Male",'No Self Assessment feeder'!BD101,IF($B$9="All",'No Self Assessment feeder'!CJ101)))</f>
        <v>.</v>
      </c>
      <c r="Y112" s="120" t="str">
        <f>IF($B$9="Female",'No Self Assessment feeder'!Y101,IF($B$9="Male",'No Self Assessment feeder'!BE101,IF($B$9="All",'No Self Assessment feeder'!CK101)))</f>
        <v>.</v>
      </c>
      <c r="Z112" s="120" t="str">
        <f>IF($B$9="Female",'No Self Assessment feeder'!Z101,IF($B$9="Male",'No Self Assessment feeder'!BF101,IF($B$9="All",'No Self Assessment feeder'!CL101)))</f>
        <v>.</v>
      </c>
      <c r="AA112" s="120" t="str">
        <f>IF($B$9="Female",'No Self Assessment feeder'!AA101,IF($B$9="Male",'No Self Assessment feeder'!BG101,IF($B$9="All",'No Self Assessment feeder'!CM101)))</f>
        <v>.</v>
      </c>
      <c r="AB112" s="120" t="str">
        <f>IF($B$9="Female",'No Self Assessment feeder'!AB101,IF($B$9="Male",'No Self Assessment feeder'!BH101,IF($B$9="All",'No Self Assessment feeder'!CN101)))</f>
        <v>.</v>
      </c>
      <c r="AC112" s="127" t="str">
        <f>IF($B$9="Female",'No Self Assessment feeder'!AC101,IF($B$9="Male",'No Self Assessment feeder'!BI101,IF($B$9="All",'No Self Assessment feeder'!CO101)))</f>
        <v>.</v>
      </c>
      <c r="CM112" s="29"/>
    </row>
    <row r="113" spans="1:91" ht="14.25" customHeight="1" x14ac:dyDescent="0.2">
      <c r="A113" s="159" t="s">
        <v>288</v>
      </c>
      <c r="B113" s="65" t="s">
        <v>220</v>
      </c>
      <c r="C113" s="66">
        <v>10007778</v>
      </c>
      <c r="D113" s="66" t="s">
        <v>491</v>
      </c>
      <c r="E113" s="162" t="s">
        <v>221</v>
      </c>
      <c r="F113" s="142">
        <f>IF($B$9="Female",'No Self Assessment feeder'!F102,IF($B$9="Male",'No Self Assessment feeder'!AL102,IF($B$9="All",'No Self Assessment feeder'!BR102)))</f>
        <v>65</v>
      </c>
      <c r="G113" s="120">
        <f>IF($B$9="Female",'No Self Assessment feeder'!G102,IF($B$9="Male",'No Self Assessment feeder'!AM102,IF($B$9="All",'No Self Assessment feeder'!BS102)))</f>
        <v>1.5</v>
      </c>
      <c r="H113" s="79">
        <f>IF($B$9="Female",'No Self Assessment feeder'!H102,IF($B$9="Male",'No Self Assessment feeder'!AN102,IF($B$9="All",'No Self Assessment feeder'!BT102)))</f>
        <v>65</v>
      </c>
      <c r="I113" s="120">
        <f>IF($B$9="Female",'No Self Assessment feeder'!I102,IF($B$9="Male",'No Self Assessment feeder'!AO102,IF($B$9="All",'No Self Assessment feeder'!BU102)))</f>
        <v>12.1</v>
      </c>
      <c r="J113" s="120">
        <f>IF($B$9="Female",'No Self Assessment feeder'!J102,IF($B$9="Male",'No Self Assessment feeder'!AP102,IF($B$9="All",'No Self Assessment feeder'!BV102)))</f>
        <v>7.6</v>
      </c>
      <c r="K113" s="120">
        <f>IF($B$9="Female",'No Self Assessment feeder'!K102,IF($B$9="Male",'No Self Assessment feeder'!AQ102,IF($B$9="All",'No Self Assessment feeder'!BW102)))</f>
        <v>30.3</v>
      </c>
      <c r="L113" s="120">
        <f>IF($B$9="Female",'No Self Assessment feeder'!L102,IF($B$9="Male",'No Self Assessment feeder'!AR102,IF($B$9="All",'No Self Assessment feeder'!BX102)))</f>
        <v>48.5</v>
      </c>
      <c r="M113" s="127">
        <f>IF($B$9="Female",'No Self Assessment feeder'!M102,IF($B$9="Male",'No Self Assessment feeder'!AS102,IF($B$9="All",'No Self Assessment feeder'!BY102)))</f>
        <v>80.3</v>
      </c>
      <c r="N113" s="81">
        <f>IF($B$9="Female",'No Self Assessment feeder'!N102,IF($B$9="Male",'No Self Assessment feeder'!AT102,IF($B$9="All",'No Self Assessment feeder'!BZ102)))</f>
        <v>65</v>
      </c>
      <c r="O113" s="120">
        <f>IF($B$9="Female",'No Self Assessment feeder'!O102,IF($B$9="Male",'No Self Assessment feeder'!AU102,IF($B$9="All",'No Self Assessment feeder'!CA102)))</f>
        <v>3</v>
      </c>
      <c r="P113" s="79">
        <f>IF($B$9="Female",'No Self Assessment feeder'!P102,IF($B$9="Male",'No Self Assessment feeder'!AV102,IF($B$9="All",'No Self Assessment feeder'!CB102)))</f>
        <v>65</v>
      </c>
      <c r="Q113" s="120">
        <f>IF($B$9="Female",'No Self Assessment feeder'!Q102,IF($B$9="Male",'No Self Assessment feeder'!AW102,IF($B$9="All",'No Self Assessment feeder'!CC102)))</f>
        <v>35.4</v>
      </c>
      <c r="R113" s="120">
        <f>IF($B$9="Female",'No Self Assessment feeder'!R102,IF($B$9="Male",'No Self Assessment feeder'!AX102,IF($B$9="All",'No Self Assessment feeder'!CD102)))</f>
        <v>7.7</v>
      </c>
      <c r="S113" s="120" t="str">
        <f>IF($B$9="Female",'No Self Assessment feeder'!S102,IF($B$9="Male",'No Self Assessment feeder'!AY102,IF($B$9="All",'No Self Assessment feeder'!CE102)))</f>
        <v>x</v>
      </c>
      <c r="T113" s="120" t="str">
        <f>IF($B$9="Female",'No Self Assessment feeder'!T102,IF($B$9="Male",'No Self Assessment feeder'!AZ102,IF($B$9="All",'No Self Assessment feeder'!CF102)))</f>
        <v>x</v>
      </c>
      <c r="U113" s="127">
        <f>IF($B$9="Female",'No Self Assessment feeder'!U102,IF($B$9="Male",'No Self Assessment feeder'!BA102,IF($B$9="All",'No Self Assessment feeder'!CG102)))</f>
        <v>56.9</v>
      </c>
      <c r="V113" s="81">
        <f>IF($B$9="Female",'No Self Assessment feeder'!V102,IF($B$9="Male",'No Self Assessment feeder'!BB102,IF($B$9="All",'No Self Assessment feeder'!CH102)))</f>
        <v>65</v>
      </c>
      <c r="W113" s="120">
        <f>IF($B$9="Female",'No Self Assessment feeder'!W102,IF($B$9="Male",'No Self Assessment feeder'!BC102,IF($B$9="All",'No Self Assessment feeder'!CI102)))</f>
        <v>3</v>
      </c>
      <c r="X113" s="79">
        <f>IF($B$9="Female",'No Self Assessment feeder'!X102,IF($B$9="Male",'No Self Assessment feeder'!BD102,IF($B$9="All",'No Self Assessment feeder'!CJ102)))</f>
        <v>65</v>
      </c>
      <c r="Y113" s="120">
        <f>IF($B$9="Female",'No Self Assessment feeder'!Y102,IF($B$9="Male",'No Self Assessment feeder'!BE102,IF($B$9="All",'No Self Assessment feeder'!CK102)))</f>
        <v>33.799999999999997</v>
      </c>
      <c r="Z113" s="120">
        <f>IF($B$9="Female",'No Self Assessment feeder'!Z102,IF($B$9="Male",'No Self Assessment feeder'!BF102,IF($B$9="All",'No Self Assessment feeder'!CL102)))</f>
        <v>6.2</v>
      </c>
      <c r="AA113" s="120" t="str">
        <f>IF($B$9="Female",'No Self Assessment feeder'!AA102,IF($B$9="Male",'No Self Assessment feeder'!BG102,IF($B$9="All",'No Self Assessment feeder'!CM102)))</f>
        <v>x</v>
      </c>
      <c r="AB113" s="120" t="str">
        <f>IF($B$9="Female",'No Self Assessment feeder'!AB102,IF($B$9="Male",'No Self Assessment feeder'!BH102,IF($B$9="All",'No Self Assessment feeder'!CN102)))</f>
        <v>x</v>
      </c>
      <c r="AC113" s="127">
        <f>IF($B$9="Female",'No Self Assessment feeder'!AC102,IF($B$9="Male",'No Self Assessment feeder'!BI102,IF($B$9="All",'No Self Assessment feeder'!CO102)))</f>
        <v>60</v>
      </c>
      <c r="CM113" s="29"/>
    </row>
    <row r="114" spans="1:91" ht="14.25" customHeight="1" x14ac:dyDescent="0.2">
      <c r="A114" s="159" t="s">
        <v>288</v>
      </c>
      <c r="B114" s="65" t="s">
        <v>222</v>
      </c>
      <c r="C114" s="66">
        <v>10007816</v>
      </c>
      <c r="D114" s="66" t="s">
        <v>491</v>
      </c>
      <c r="E114" s="162" t="s">
        <v>453</v>
      </c>
      <c r="F114" s="142">
        <f>IF($B$9="Female",'No Self Assessment feeder'!F103,IF($B$9="Male",'No Self Assessment feeder'!AL103,IF($B$9="All",'No Self Assessment feeder'!BR103)))</f>
        <v>130</v>
      </c>
      <c r="G114" s="120">
        <f>IF($B$9="Female",'No Self Assessment feeder'!G103,IF($B$9="Male",'No Self Assessment feeder'!AM103,IF($B$9="All",'No Self Assessment feeder'!BS103)))</f>
        <v>6.1</v>
      </c>
      <c r="H114" s="79">
        <f>IF($B$9="Female",'No Self Assessment feeder'!H103,IF($B$9="Male",'No Self Assessment feeder'!AN103,IF($B$9="All",'No Self Assessment feeder'!BT103)))</f>
        <v>125</v>
      </c>
      <c r="I114" s="120">
        <f>IF($B$9="Female",'No Self Assessment feeder'!I103,IF($B$9="Male",'No Self Assessment feeder'!AO103,IF($B$9="All",'No Self Assessment feeder'!BU103)))</f>
        <v>17.100000000000001</v>
      </c>
      <c r="J114" s="120">
        <f>IF($B$9="Female",'No Self Assessment feeder'!J103,IF($B$9="Male",'No Self Assessment feeder'!AP103,IF($B$9="All",'No Self Assessment feeder'!BV103)))</f>
        <v>15.4</v>
      </c>
      <c r="K114" s="120">
        <f>IF($B$9="Female",'No Self Assessment feeder'!K103,IF($B$9="Male",'No Self Assessment feeder'!AQ103,IF($B$9="All",'No Self Assessment feeder'!BW103)))</f>
        <v>57.7</v>
      </c>
      <c r="L114" s="120">
        <f>IF($B$9="Female",'No Self Assessment feeder'!L103,IF($B$9="Male",'No Self Assessment feeder'!AR103,IF($B$9="All",'No Self Assessment feeder'!BX103)))</f>
        <v>63.4</v>
      </c>
      <c r="M114" s="127">
        <f>IF($B$9="Female",'No Self Assessment feeder'!M103,IF($B$9="Male",'No Self Assessment feeder'!AS103,IF($B$9="All",'No Self Assessment feeder'!BY103)))</f>
        <v>67.5</v>
      </c>
      <c r="N114" s="81">
        <f>IF($B$9="Female",'No Self Assessment feeder'!N103,IF($B$9="Male",'No Self Assessment feeder'!AT103,IF($B$9="All",'No Self Assessment feeder'!BZ103)))</f>
        <v>130</v>
      </c>
      <c r="O114" s="120">
        <f>IF($B$9="Female",'No Self Assessment feeder'!O103,IF($B$9="Male",'No Self Assessment feeder'!AU103,IF($B$9="All",'No Self Assessment feeder'!CA103)))</f>
        <v>6.9</v>
      </c>
      <c r="P114" s="79">
        <f>IF($B$9="Female",'No Self Assessment feeder'!P103,IF($B$9="Male",'No Self Assessment feeder'!AV103,IF($B$9="All",'No Self Assessment feeder'!CB103)))</f>
        <v>120</v>
      </c>
      <c r="Q114" s="120">
        <f>IF($B$9="Female",'No Self Assessment feeder'!Q103,IF($B$9="Male",'No Self Assessment feeder'!AW103,IF($B$9="All",'No Self Assessment feeder'!CC103)))</f>
        <v>20.5</v>
      </c>
      <c r="R114" s="120">
        <f>IF($B$9="Female",'No Self Assessment feeder'!R103,IF($B$9="Male",'No Self Assessment feeder'!AX103,IF($B$9="All",'No Self Assessment feeder'!CD103)))</f>
        <v>13.9</v>
      </c>
      <c r="S114" s="120">
        <f>IF($B$9="Female",'No Self Assessment feeder'!S103,IF($B$9="Male",'No Self Assessment feeder'!AY103,IF($B$9="All",'No Self Assessment feeder'!CE103)))</f>
        <v>58.2</v>
      </c>
      <c r="T114" s="120">
        <f>IF($B$9="Female",'No Self Assessment feeder'!T103,IF($B$9="Male",'No Self Assessment feeder'!AZ103,IF($B$9="All",'No Self Assessment feeder'!CF103)))</f>
        <v>60.7</v>
      </c>
      <c r="U114" s="127">
        <f>IF($B$9="Female",'No Self Assessment feeder'!U103,IF($B$9="Male",'No Self Assessment feeder'!BA103,IF($B$9="All",'No Self Assessment feeder'!CG103)))</f>
        <v>65.599999999999994</v>
      </c>
      <c r="V114" s="81">
        <f>IF($B$9="Female",'No Self Assessment feeder'!V103,IF($B$9="Male",'No Self Assessment feeder'!BB103,IF($B$9="All",'No Self Assessment feeder'!CH103)))</f>
        <v>130</v>
      </c>
      <c r="W114" s="120">
        <f>IF($B$9="Female",'No Self Assessment feeder'!W103,IF($B$9="Male",'No Self Assessment feeder'!BC103,IF($B$9="All",'No Self Assessment feeder'!CI103)))</f>
        <v>6.9</v>
      </c>
      <c r="X114" s="79">
        <f>IF($B$9="Female",'No Self Assessment feeder'!X103,IF($B$9="Male",'No Self Assessment feeder'!BD103,IF($B$9="All",'No Self Assessment feeder'!CJ103)))</f>
        <v>120</v>
      </c>
      <c r="Y114" s="120">
        <f>IF($B$9="Female",'No Self Assessment feeder'!Y103,IF($B$9="Male",'No Self Assessment feeder'!BE103,IF($B$9="All",'No Self Assessment feeder'!CK103)))</f>
        <v>11.5</v>
      </c>
      <c r="Z114" s="120">
        <f>IF($B$9="Female",'No Self Assessment feeder'!Z103,IF($B$9="Male",'No Self Assessment feeder'!BF103,IF($B$9="All",'No Self Assessment feeder'!CL103)))</f>
        <v>13.1</v>
      </c>
      <c r="AA114" s="120" t="str">
        <f>IF($B$9="Female",'No Self Assessment feeder'!AA103,IF($B$9="Male",'No Self Assessment feeder'!BG103,IF($B$9="All",'No Self Assessment feeder'!CM103)))</f>
        <v>x</v>
      </c>
      <c r="AB114" s="120" t="str">
        <f>IF($B$9="Female",'No Self Assessment feeder'!AB103,IF($B$9="Male",'No Self Assessment feeder'!BH103,IF($B$9="All",'No Self Assessment feeder'!CN103)))</f>
        <v>x</v>
      </c>
      <c r="AC114" s="127">
        <f>IF($B$9="Female",'No Self Assessment feeder'!AC103,IF($B$9="Male",'No Self Assessment feeder'!BI103,IF($B$9="All",'No Self Assessment feeder'!CO103)))</f>
        <v>75.400000000000006</v>
      </c>
      <c r="CM114" s="29"/>
    </row>
    <row r="115" spans="1:91" ht="14.25" customHeight="1" x14ac:dyDescent="0.2">
      <c r="A115" s="159" t="s">
        <v>288</v>
      </c>
      <c r="B115" s="65" t="s">
        <v>224</v>
      </c>
      <c r="C115" s="66">
        <v>10005553</v>
      </c>
      <c r="D115" s="66" t="s">
        <v>495</v>
      </c>
      <c r="E115" s="162" t="s">
        <v>225</v>
      </c>
      <c r="F115" s="142">
        <f>IF($B$9="Female",'No Self Assessment feeder'!F104,IF($B$9="Male",'No Self Assessment feeder'!AL104,IF($B$9="All",'No Self Assessment feeder'!BR104)))</f>
        <v>935</v>
      </c>
      <c r="G115" s="120">
        <f>IF($B$9="Female",'No Self Assessment feeder'!G104,IF($B$9="Male",'No Self Assessment feeder'!AM104,IF($B$9="All",'No Self Assessment feeder'!BS104)))</f>
        <v>4.9000000000000004</v>
      </c>
      <c r="H115" s="79">
        <f>IF($B$9="Female",'No Self Assessment feeder'!H104,IF($B$9="Male",'No Self Assessment feeder'!AN104,IF($B$9="All",'No Self Assessment feeder'!BT104)))</f>
        <v>890</v>
      </c>
      <c r="I115" s="120">
        <f>IF($B$9="Female",'No Self Assessment feeder'!I104,IF($B$9="Male",'No Self Assessment feeder'!AO104,IF($B$9="All",'No Self Assessment feeder'!BU104)))</f>
        <v>10.4</v>
      </c>
      <c r="J115" s="120">
        <f>IF($B$9="Female",'No Self Assessment feeder'!J104,IF($B$9="Male",'No Self Assessment feeder'!AP104,IF($B$9="All",'No Self Assessment feeder'!BV104)))</f>
        <v>8.5</v>
      </c>
      <c r="K115" s="120">
        <f>IF($B$9="Female",'No Self Assessment feeder'!K104,IF($B$9="Male",'No Self Assessment feeder'!AQ104,IF($B$9="All",'No Self Assessment feeder'!BW104)))</f>
        <v>49.2</v>
      </c>
      <c r="L115" s="120">
        <f>IF($B$9="Female",'No Self Assessment feeder'!L104,IF($B$9="Male",'No Self Assessment feeder'!AR104,IF($B$9="All",'No Self Assessment feeder'!BX104)))</f>
        <v>67.900000000000006</v>
      </c>
      <c r="M115" s="127">
        <f>IF($B$9="Female",'No Self Assessment feeder'!M104,IF($B$9="Male",'No Self Assessment feeder'!AS104,IF($B$9="All",'No Self Assessment feeder'!BY104)))</f>
        <v>81</v>
      </c>
      <c r="N115" s="81">
        <f>IF($B$9="Female",'No Self Assessment feeder'!N104,IF($B$9="Male",'No Self Assessment feeder'!AT104,IF($B$9="All",'No Self Assessment feeder'!BZ104)))</f>
        <v>935</v>
      </c>
      <c r="O115" s="120">
        <f>IF($B$9="Female",'No Self Assessment feeder'!O104,IF($B$9="Male",'No Self Assessment feeder'!AU104,IF($B$9="All",'No Self Assessment feeder'!CA104)))</f>
        <v>5.3</v>
      </c>
      <c r="P115" s="79">
        <f>IF($B$9="Female",'No Self Assessment feeder'!P104,IF($B$9="Male",'No Self Assessment feeder'!AV104,IF($B$9="All",'No Self Assessment feeder'!CB104)))</f>
        <v>885</v>
      </c>
      <c r="Q115" s="120">
        <f>IF($B$9="Female",'No Self Assessment feeder'!Q104,IF($B$9="Male",'No Self Assessment feeder'!AW104,IF($B$9="All",'No Self Assessment feeder'!CC104)))</f>
        <v>12.9</v>
      </c>
      <c r="R115" s="120">
        <f>IF($B$9="Female",'No Self Assessment feeder'!R104,IF($B$9="Male",'No Self Assessment feeder'!AX104,IF($B$9="All",'No Self Assessment feeder'!CD104)))</f>
        <v>7.8</v>
      </c>
      <c r="S115" s="120">
        <f>IF($B$9="Female",'No Self Assessment feeder'!S104,IF($B$9="Male",'No Self Assessment feeder'!AY104,IF($B$9="All",'No Self Assessment feeder'!CE104)))</f>
        <v>62.8</v>
      </c>
      <c r="T115" s="120">
        <f>IF($B$9="Female",'No Self Assessment feeder'!T104,IF($B$9="Male",'No Self Assessment feeder'!AZ104,IF($B$9="All",'No Self Assessment feeder'!CF104)))</f>
        <v>73.7</v>
      </c>
      <c r="U115" s="127">
        <f>IF($B$9="Female",'No Self Assessment feeder'!U104,IF($B$9="Male",'No Self Assessment feeder'!BA104,IF($B$9="All",'No Self Assessment feeder'!CG104)))</f>
        <v>79.3</v>
      </c>
      <c r="V115" s="81">
        <f>IF($B$9="Female",'No Self Assessment feeder'!V104,IF($B$9="Male",'No Self Assessment feeder'!BB104,IF($B$9="All",'No Self Assessment feeder'!CH104)))</f>
        <v>935</v>
      </c>
      <c r="W115" s="120">
        <f>IF($B$9="Female",'No Self Assessment feeder'!W104,IF($B$9="Male",'No Self Assessment feeder'!BC104,IF($B$9="All",'No Self Assessment feeder'!CI104)))</f>
        <v>5.4</v>
      </c>
      <c r="X115" s="79">
        <f>IF($B$9="Female",'No Self Assessment feeder'!X104,IF($B$9="Male",'No Self Assessment feeder'!BD104,IF($B$9="All",'No Self Assessment feeder'!CJ104)))</f>
        <v>885</v>
      </c>
      <c r="Y115" s="120">
        <f>IF($B$9="Female",'No Self Assessment feeder'!Y104,IF($B$9="Male",'No Self Assessment feeder'!BE104,IF($B$9="All",'No Self Assessment feeder'!CK104)))</f>
        <v>11.9</v>
      </c>
      <c r="Z115" s="120">
        <f>IF($B$9="Female",'No Self Assessment feeder'!Z104,IF($B$9="Male",'No Self Assessment feeder'!BF104,IF($B$9="All",'No Self Assessment feeder'!CL104)))</f>
        <v>7.8</v>
      </c>
      <c r="AA115" s="120">
        <f>IF($B$9="Female",'No Self Assessment feeder'!AA104,IF($B$9="Male",'No Self Assessment feeder'!BG104,IF($B$9="All",'No Self Assessment feeder'!CM104)))</f>
        <v>65.5</v>
      </c>
      <c r="AB115" s="120">
        <f>IF($B$9="Female",'No Self Assessment feeder'!AB104,IF($B$9="Male",'No Self Assessment feeder'!BH104,IF($B$9="All",'No Self Assessment feeder'!CN104)))</f>
        <v>74.8</v>
      </c>
      <c r="AC115" s="127">
        <f>IF($B$9="Female",'No Self Assessment feeder'!AC104,IF($B$9="Male",'No Self Assessment feeder'!BI104,IF($B$9="All",'No Self Assessment feeder'!CO104)))</f>
        <v>80.3</v>
      </c>
      <c r="CM115" s="29"/>
    </row>
    <row r="116" spans="1:91" ht="14.25" customHeight="1" x14ac:dyDescent="0.2">
      <c r="A116" s="159" t="s">
        <v>288</v>
      </c>
      <c r="B116" s="65" t="s">
        <v>226</v>
      </c>
      <c r="C116" s="66">
        <v>10007837</v>
      </c>
      <c r="D116" s="66" t="s">
        <v>493</v>
      </c>
      <c r="E116" s="162" t="s">
        <v>227</v>
      </c>
      <c r="F116" s="142">
        <f>IF($B$9="Female",'No Self Assessment feeder'!F105,IF($B$9="Male",'No Self Assessment feeder'!AL105,IF($B$9="All",'No Self Assessment feeder'!BR105)))</f>
        <v>65</v>
      </c>
      <c r="G116" s="120">
        <f>IF($B$9="Female",'No Self Assessment feeder'!G105,IF($B$9="Male",'No Self Assessment feeder'!AM105,IF($B$9="All",'No Self Assessment feeder'!BS105)))</f>
        <v>1.6</v>
      </c>
      <c r="H116" s="79">
        <f>IF($B$9="Female",'No Self Assessment feeder'!H105,IF($B$9="Male",'No Self Assessment feeder'!AN105,IF($B$9="All",'No Self Assessment feeder'!BT105)))</f>
        <v>65</v>
      </c>
      <c r="I116" s="120">
        <f>IF($B$9="Female",'No Self Assessment feeder'!I105,IF($B$9="Male",'No Self Assessment feeder'!AO105,IF($B$9="All",'No Self Assessment feeder'!BU105)))</f>
        <v>12.7</v>
      </c>
      <c r="J116" s="120">
        <f>IF($B$9="Female",'No Self Assessment feeder'!J105,IF($B$9="Male",'No Self Assessment feeder'!AP105,IF($B$9="All",'No Self Assessment feeder'!BV105)))</f>
        <v>20.6</v>
      </c>
      <c r="K116" s="120">
        <f>IF($B$9="Female",'No Self Assessment feeder'!K105,IF($B$9="Male",'No Self Assessment feeder'!AQ105,IF($B$9="All",'No Self Assessment feeder'!BW105)))</f>
        <v>17.5</v>
      </c>
      <c r="L116" s="120">
        <f>IF($B$9="Female",'No Self Assessment feeder'!L105,IF($B$9="Male",'No Self Assessment feeder'!AR105,IF($B$9="All",'No Self Assessment feeder'!BX105)))</f>
        <v>44.4</v>
      </c>
      <c r="M116" s="127">
        <f>IF($B$9="Female",'No Self Assessment feeder'!M105,IF($B$9="Male",'No Self Assessment feeder'!AS105,IF($B$9="All",'No Self Assessment feeder'!BY105)))</f>
        <v>66.7</v>
      </c>
      <c r="N116" s="81">
        <f>IF($B$9="Female",'No Self Assessment feeder'!N105,IF($B$9="Male",'No Self Assessment feeder'!AT105,IF($B$9="All",'No Self Assessment feeder'!BZ105)))</f>
        <v>65</v>
      </c>
      <c r="O116" s="120">
        <f>IF($B$9="Female",'No Self Assessment feeder'!O105,IF($B$9="Male",'No Self Assessment feeder'!AU105,IF($B$9="All",'No Self Assessment feeder'!CA105)))</f>
        <v>3.1</v>
      </c>
      <c r="P116" s="79">
        <f>IF($B$9="Female",'No Self Assessment feeder'!P105,IF($B$9="Male",'No Self Assessment feeder'!AV105,IF($B$9="All",'No Self Assessment feeder'!CB105)))</f>
        <v>60</v>
      </c>
      <c r="Q116" s="120">
        <f>IF($B$9="Female",'No Self Assessment feeder'!Q105,IF($B$9="Male",'No Self Assessment feeder'!AW105,IF($B$9="All",'No Self Assessment feeder'!CC105)))</f>
        <v>29</v>
      </c>
      <c r="R116" s="120">
        <f>IF($B$9="Female",'No Self Assessment feeder'!R105,IF($B$9="Male",'No Self Assessment feeder'!AX105,IF($B$9="All",'No Self Assessment feeder'!CD105)))</f>
        <v>4.8</v>
      </c>
      <c r="S116" s="120">
        <f>IF($B$9="Female",'No Self Assessment feeder'!S105,IF($B$9="Male",'No Self Assessment feeder'!AY105,IF($B$9="All",'No Self Assessment feeder'!CE105)))</f>
        <v>43.5</v>
      </c>
      <c r="T116" s="120">
        <f>IF($B$9="Female",'No Self Assessment feeder'!T105,IF($B$9="Male",'No Self Assessment feeder'!AZ105,IF($B$9="All",'No Self Assessment feeder'!CF105)))</f>
        <v>56.5</v>
      </c>
      <c r="U116" s="127">
        <f>IF($B$9="Female",'No Self Assessment feeder'!U105,IF($B$9="Male",'No Self Assessment feeder'!BA105,IF($B$9="All",'No Self Assessment feeder'!CG105)))</f>
        <v>66.099999999999994</v>
      </c>
      <c r="V116" s="81">
        <f>IF($B$9="Female",'No Self Assessment feeder'!V105,IF($B$9="Male",'No Self Assessment feeder'!BB105,IF($B$9="All",'No Self Assessment feeder'!CH105)))</f>
        <v>65</v>
      </c>
      <c r="W116" s="120">
        <f>IF($B$9="Female",'No Self Assessment feeder'!W105,IF($B$9="Male",'No Self Assessment feeder'!BC105,IF($B$9="All",'No Self Assessment feeder'!CI105)))</f>
        <v>3.1</v>
      </c>
      <c r="X116" s="79">
        <f>IF($B$9="Female",'No Self Assessment feeder'!X105,IF($B$9="Male",'No Self Assessment feeder'!BD105,IF($B$9="All",'No Self Assessment feeder'!CJ105)))</f>
        <v>60</v>
      </c>
      <c r="Y116" s="120">
        <f>IF($B$9="Female",'No Self Assessment feeder'!Y105,IF($B$9="Male",'No Self Assessment feeder'!BE105,IF($B$9="All",'No Self Assessment feeder'!CK105)))</f>
        <v>19.399999999999999</v>
      </c>
      <c r="Z116" s="120">
        <f>IF($B$9="Female",'No Self Assessment feeder'!Z105,IF($B$9="Male",'No Self Assessment feeder'!BF105,IF($B$9="All",'No Self Assessment feeder'!CL105)))</f>
        <v>6.5</v>
      </c>
      <c r="AA116" s="120" t="str">
        <f>IF($B$9="Female",'No Self Assessment feeder'!AA105,IF($B$9="Male",'No Self Assessment feeder'!BG105,IF($B$9="All",'No Self Assessment feeder'!CM105)))</f>
        <v>x</v>
      </c>
      <c r="AB116" s="120" t="str">
        <f>IF($B$9="Female",'No Self Assessment feeder'!AB105,IF($B$9="Male",'No Self Assessment feeder'!BH105,IF($B$9="All",'No Self Assessment feeder'!CN105)))</f>
        <v>x</v>
      </c>
      <c r="AC116" s="127">
        <f>IF($B$9="Female",'No Self Assessment feeder'!AC105,IF($B$9="Male",'No Self Assessment feeder'!BI105,IF($B$9="All",'No Self Assessment feeder'!CO105)))</f>
        <v>74.2</v>
      </c>
      <c r="CM116" s="29"/>
    </row>
    <row r="117" spans="1:91" ht="14.25" customHeight="1" x14ac:dyDescent="0.2">
      <c r="A117" s="159" t="s">
        <v>288</v>
      </c>
      <c r="B117" s="65" t="s">
        <v>228</v>
      </c>
      <c r="C117" s="66">
        <v>10007779</v>
      </c>
      <c r="D117" s="66" t="s">
        <v>491</v>
      </c>
      <c r="E117" s="162" t="s">
        <v>229</v>
      </c>
      <c r="F117" s="142">
        <f>IF($B$9="Female",'No Self Assessment feeder'!F106,IF($B$9="Male",'No Self Assessment feeder'!AL106,IF($B$9="All",'No Self Assessment feeder'!BR106)))</f>
        <v>115</v>
      </c>
      <c r="G117" s="120">
        <f>IF($B$9="Female",'No Self Assessment feeder'!G106,IF($B$9="Male",'No Self Assessment feeder'!AM106,IF($B$9="All",'No Self Assessment feeder'!BS106)))</f>
        <v>8.6</v>
      </c>
      <c r="H117" s="79">
        <f>IF($B$9="Female",'No Self Assessment feeder'!H106,IF($B$9="Male",'No Self Assessment feeder'!AN106,IF($B$9="All",'No Self Assessment feeder'!BT106)))</f>
        <v>105</v>
      </c>
      <c r="I117" s="120">
        <f>IF($B$9="Female",'No Self Assessment feeder'!I106,IF($B$9="Male",'No Self Assessment feeder'!AO106,IF($B$9="All",'No Self Assessment feeder'!BU106)))</f>
        <v>8.5</v>
      </c>
      <c r="J117" s="120">
        <f>IF($B$9="Female",'No Self Assessment feeder'!J106,IF($B$9="Male",'No Self Assessment feeder'!AP106,IF($B$9="All",'No Self Assessment feeder'!BV106)))</f>
        <v>3.8</v>
      </c>
      <c r="K117" s="120">
        <f>IF($B$9="Female",'No Self Assessment feeder'!K106,IF($B$9="Male",'No Self Assessment feeder'!AQ106,IF($B$9="All",'No Self Assessment feeder'!BW106)))</f>
        <v>72.599999999999994</v>
      </c>
      <c r="L117" s="120">
        <f>IF($B$9="Female",'No Self Assessment feeder'!L106,IF($B$9="Male",'No Self Assessment feeder'!AR106,IF($B$9="All",'No Self Assessment feeder'!BX106)))</f>
        <v>79.2</v>
      </c>
      <c r="M117" s="127">
        <f>IF($B$9="Female",'No Self Assessment feeder'!M106,IF($B$9="Male",'No Self Assessment feeder'!AS106,IF($B$9="All",'No Self Assessment feeder'!BY106)))</f>
        <v>87.7</v>
      </c>
      <c r="N117" s="81">
        <f>IF($B$9="Female",'No Self Assessment feeder'!N106,IF($B$9="Male",'No Self Assessment feeder'!AT106,IF($B$9="All",'No Self Assessment feeder'!BZ106)))</f>
        <v>115</v>
      </c>
      <c r="O117" s="120">
        <f>IF($B$9="Female",'No Self Assessment feeder'!O106,IF($B$9="Male",'No Self Assessment feeder'!AU106,IF($B$9="All",'No Self Assessment feeder'!CA106)))</f>
        <v>8.6</v>
      </c>
      <c r="P117" s="79">
        <f>IF($B$9="Female",'No Self Assessment feeder'!P106,IF($B$9="Male",'No Self Assessment feeder'!AV106,IF($B$9="All",'No Self Assessment feeder'!CB106)))</f>
        <v>105</v>
      </c>
      <c r="Q117" s="120">
        <f>IF($B$9="Female",'No Self Assessment feeder'!Q106,IF($B$9="Male",'No Self Assessment feeder'!AW106,IF($B$9="All",'No Self Assessment feeder'!CC106)))</f>
        <v>10.4</v>
      </c>
      <c r="R117" s="120">
        <f>IF($B$9="Female",'No Self Assessment feeder'!R106,IF($B$9="Male",'No Self Assessment feeder'!AX106,IF($B$9="All",'No Self Assessment feeder'!CD106)))</f>
        <v>7.5</v>
      </c>
      <c r="S117" s="120">
        <f>IF($B$9="Female",'No Self Assessment feeder'!S106,IF($B$9="Male",'No Self Assessment feeder'!AY106,IF($B$9="All",'No Self Assessment feeder'!CE106)))</f>
        <v>67</v>
      </c>
      <c r="T117" s="120">
        <f>IF($B$9="Female",'No Self Assessment feeder'!T106,IF($B$9="Male",'No Self Assessment feeder'!AZ106,IF($B$9="All",'No Self Assessment feeder'!CF106)))</f>
        <v>73.599999999999994</v>
      </c>
      <c r="U117" s="127">
        <f>IF($B$9="Female",'No Self Assessment feeder'!U106,IF($B$9="Male",'No Self Assessment feeder'!BA106,IF($B$9="All",'No Self Assessment feeder'!CG106)))</f>
        <v>82.1</v>
      </c>
      <c r="V117" s="81">
        <f>IF($B$9="Female",'No Self Assessment feeder'!V106,IF($B$9="Male",'No Self Assessment feeder'!BB106,IF($B$9="All",'No Self Assessment feeder'!CH106)))</f>
        <v>115</v>
      </c>
      <c r="W117" s="120">
        <f>IF($B$9="Female",'No Self Assessment feeder'!W106,IF($B$9="Male",'No Self Assessment feeder'!BC106,IF($B$9="All",'No Self Assessment feeder'!CI106)))</f>
        <v>7.8</v>
      </c>
      <c r="X117" s="79">
        <f>IF($B$9="Female",'No Self Assessment feeder'!X106,IF($B$9="Male",'No Self Assessment feeder'!BD106,IF($B$9="All",'No Self Assessment feeder'!CJ106)))</f>
        <v>105</v>
      </c>
      <c r="Y117" s="120">
        <f>IF($B$9="Female",'No Self Assessment feeder'!Y106,IF($B$9="Male",'No Self Assessment feeder'!BE106,IF($B$9="All",'No Self Assessment feeder'!CK106)))</f>
        <v>15.9</v>
      </c>
      <c r="Z117" s="120">
        <f>IF($B$9="Female",'No Self Assessment feeder'!Z106,IF($B$9="Male",'No Self Assessment feeder'!BF106,IF($B$9="All",'No Self Assessment feeder'!CL106)))</f>
        <v>5.6</v>
      </c>
      <c r="AA117" s="120">
        <f>IF($B$9="Female",'No Self Assessment feeder'!AA106,IF($B$9="Male",'No Self Assessment feeder'!BG106,IF($B$9="All",'No Self Assessment feeder'!CM106)))</f>
        <v>57.9</v>
      </c>
      <c r="AB117" s="120">
        <f>IF($B$9="Female",'No Self Assessment feeder'!AB106,IF($B$9="Male",'No Self Assessment feeder'!BH106,IF($B$9="All",'No Self Assessment feeder'!CN106)))</f>
        <v>70.099999999999994</v>
      </c>
      <c r="AC117" s="127">
        <f>IF($B$9="Female",'No Self Assessment feeder'!AC106,IF($B$9="Male",'No Self Assessment feeder'!BI106,IF($B$9="All",'No Self Assessment feeder'!CO106)))</f>
        <v>78.5</v>
      </c>
      <c r="CM117" s="29"/>
    </row>
    <row r="118" spans="1:91" ht="14.25" customHeight="1" x14ac:dyDescent="0.2">
      <c r="A118" s="159" t="s">
        <v>288</v>
      </c>
      <c r="B118" s="65" t="s">
        <v>230</v>
      </c>
      <c r="C118" s="66">
        <v>10007782</v>
      </c>
      <c r="D118" s="66" t="s">
        <v>491</v>
      </c>
      <c r="E118" s="162" t="s">
        <v>231</v>
      </c>
      <c r="F118" s="142">
        <f>IF($B$9="Female",'No Self Assessment feeder'!F107,IF($B$9="Male",'No Self Assessment feeder'!AL107,IF($B$9="All",'No Self Assessment feeder'!BR107)))</f>
        <v>355</v>
      </c>
      <c r="G118" s="120">
        <f>IF($B$9="Female",'No Self Assessment feeder'!G107,IF($B$9="Male",'No Self Assessment feeder'!AM107,IF($B$9="All",'No Self Assessment feeder'!BS107)))</f>
        <v>5.6</v>
      </c>
      <c r="H118" s="79">
        <f>IF($B$9="Female",'No Self Assessment feeder'!H107,IF($B$9="Male",'No Self Assessment feeder'!AN107,IF($B$9="All",'No Self Assessment feeder'!BT107)))</f>
        <v>335</v>
      </c>
      <c r="I118" s="120">
        <f>IF($B$9="Female",'No Self Assessment feeder'!I107,IF($B$9="Male",'No Self Assessment feeder'!AO107,IF($B$9="All",'No Self Assessment feeder'!BU107)))</f>
        <v>10.4</v>
      </c>
      <c r="J118" s="120">
        <f>IF($B$9="Female",'No Self Assessment feeder'!J107,IF($B$9="Male",'No Self Assessment feeder'!AP107,IF($B$9="All",'No Self Assessment feeder'!BV107)))</f>
        <v>10.1</v>
      </c>
      <c r="K118" s="120">
        <f>IF($B$9="Female",'No Self Assessment feeder'!K107,IF($B$9="Male",'No Self Assessment feeder'!AQ107,IF($B$9="All",'No Self Assessment feeder'!BW107)))</f>
        <v>56.4</v>
      </c>
      <c r="L118" s="120">
        <f>IF($B$9="Female",'No Self Assessment feeder'!L107,IF($B$9="Male",'No Self Assessment feeder'!AR107,IF($B$9="All",'No Self Assessment feeder'!BX107)))</f>
        <v>66.3</v>
      </c>
      <c r="M118" s="127">
        <f>IF($B$9="Female",'No Self Assessment feeder'!M107,IF($B$9="Male",'No Self Assessment feeder'!AS107,IF($B$9="All",'No Self Assessment feeder'!BY107)))</f>
        <v>79.400000000000006</v>
      </c>
      <c r="N118" s="81">
        <f>IF($B$9="Female",'No Self Assessment feeder'!N107,IF($B$9="Male",'No Self Assessment feeder'!AT107,IF($B$9="All",'No Self Assessment feeder'!BZ107)))</f>
        <v>355</v>
      </c>
      <c r="O118" s="120">
        <f>IF($B$9="Female",'No Self Assessment feeder'!O107,IF($B$9="Male",'No Self Assessment feeder'!AU107,IF($B$9="All",'No Self Assessment feeder'!CA107)))</f>
        <v>5.4</v>
      </c>
      <c r="P118" s="79">
        <f>IF($B$9="Female",'No Self Assessment feeder'!P107,IF($B$9="Male",'No Self Assessment feeder'!AV107,IF($B$9="All",'No Self Assessment feeder'!CB107)))</f>
        <v>335</v>
      </c>
      <c r="Q118" s="120">
        <f>IF($B$9="Female",'No Self Assessment feeder'!Q107,IF($B$9="Male",'No Self Assessment feeder'!AW107,IF($B$9="All",'No Self Assessment feeder'!CC107)))</f>
        <v>11</v>
      </c>
      <c r="R118" s="120">
        <f>IF($B$9="Female",'No Self Assessment feeder'!R107,IF($B$9="Male",'No Self Assessment feeder'!AX107,IF($B$9="All",'No Self Assessment feeder'!CD107)))</f>
        <v>8.6</v>
      </c>
      <c r="S118" s="120">
        <f>IF($B$9="Female",'No Self Assessment feeder'!S107,IF($B$9="Male",'No Self Assessment feeder'!AY107,IF($B$9="All",'No Self Assessment feeder'!CE107)))</f>
        <v>53.3</v>
      </c>
      <c r="T118" s="120">
        <f>IF($B$9="Female",'No Self Assessment feeder'!T107,IF($B$9="Male",'No Self Assessment feeder'!AZ107,IF($B$9="All",'No Self Assessment feeder'!CF107)))</f>
        <v>73.2</v>
      </c>
      <c r="U118" s="127">
        <f>IF($B$9="Female",'No Self Assessment feeder'!U107,IF($B$9="Male",'No Self Assessment feeder'!BA107,IF($B$9="All",'No Self Assessment feeder'!CG107)))</f>
        <v>80.400000000000006</v>
      </c>
      <c r="V118" s="81">
        <f>IF($B$9="Female",'No Self Assessment feeder'!V107,IF($B$9="Male",'No Self Assessment feeder'!BB107,IF($B$9="All",'No Self Assessment feeder'!CH107)))</f>
        <v>355</v>
      </c>
      <c r="W118" s="120">
        <f>IF($B$9="Female",'No Self Assessment feeder'!W107,IF($B$9="Male",'No Self Assessment feeder'!BC107,IF($B$9="All",'No Self Assessment feeder'!CI107)))</f>
        <v>5.4</v>
      </c>
      <c r="X118" s="79">
        <f>IF($B$9="Female",'No Self Assessment feeder'!X107,IF($B$9="Male",'No Self Assessment feeder'!BD107,IF($B$9="All",'No Self Assessment feeder'!CJ107)))</f>
        <v>335</v>
      </c>
      <c r="Y118" s="120">
        <f>IF($B$9="Female",'No Self Assessment feeder'!Y107,IF($B$9="Male",'No Self Assessment feeder'!BE107,IF($B$9="All",'No Self Assessment feeder'!CK107)))</f>
        <v>13.4</v>
      </c>
      <c r="Z118" s="120">
        <f>IF($B$9="Female",'No Self Assessment feeder'!Z107,IF($B$9="Male",'No Self Assessment feeder'!BF107,IF($B$9="All",'No Self Assessment feeder'!CL107)))</f>
        <v>6.8</v>
      </c>
      <c r="AA118" s="120">
        <f>IF($B$9="Female",'No Self Assessment feeder'!AA107,IF($B$9="Male",'No Self Assessment feeder'!BG107,IF($B$9="All",'No Self Assessment feeder'!CM107)))</f>
        <v>57.4</v>
      </c>
      <c r="AB118" s="120">
        <f>IF($B$9="Female",'No Self Assessment feeder'!AB107,IF($B$9="Male",'No Self Assessment feeder'!BH107,IF($B$9="All",'No Self Assessment feeder'!CN107)))</f>
        <v>74.7</v>
      </c>
      <c r="AC118" s="127">
        <f>IF($B$9="Female",'No Self Assessment feeder'!AC107,IF($B$9="Male",'No Self Assessment feeder'!BI107,IF($B$9="All",'No Self Assessment feeder'!CO107)))</f>
        <v>79.8</v>
      </c>
      <c r="CM118" s="29"/>
    </row>
    <row r="119" spans="1:91" ht="14.25" customHeight="1" x14ac:dyDescent="0.2">
      <c r="A119" s="159" t="s">
        <v>288</v>
      </c>
      <c r="B119" s="65" t="s">
        <v>232</v>
      </c>
      <c r="C119" s="66">
        <v>10007843</v>
      </c>
      <c r="D119" s="66" t="s">
        <v>491</v>
      </c>
      <c r="E119" s="162" t="s">
        <v>233</v>
      </c>
      <c r="F119" s="142">
        <f>IF($B$9="Female",'No Self Assessment feeder'!F108,IF($B$9="Male",'No Self Assessment feeder'!AL108,IF($B$9="All",'No Self Assessment feeder'!BR108)))</f>
        <v>580</v>
      </c>
      <c r="G119" s="120">
        <f>IF($B$9="Female",'No Self Assessment feeder'!G108,IF($B$9="Male",'No Self Assessment feeder'!AM108,IF($B$9="All",'No Self Assessment feeder'!BS108)))</f>
        <v>5</v>
      </c>
      <c r="H119" s="79">
        <f>IF($B$9="Female",'No Self Assessment feeder'!H108,IF($B$9="Male",'No Self Assessment feeder'!AN108,IF($B$9="All",'No Self Assessment feeder'!BT108)))</f>
        <v>550</v>
      </c>
      <c r="I119" s="120">
        <f>IF($B$9="Female",'No Self Assessment feeder'!I108,IF($B$9="Male",'No Self Assessment feeder'!AO108,IF($B$9="All",'No Self Assessment feeder'!BU108)))</f>
        <v>10.199999999999999</v>
      </c>
      <c r="J119" s="120">
        <f>IF($B$9="Female",'No Self Assessment feeder'!J108,IF($B$9="Male",'No Self Assessment feeder'!AP108,IF($B$9="All",'No Self Assessment feeder'!BV108)))</f>
        <v>10.4</v>
      </c>
      <c r="K119" s="120">
        <f>IF($B$9="Female",'No Self Assessment feeder'!K108,IF($B$9="Male",'No Self Assessment feeder'!AQ108,IF($B$9="All",'No Self Assessment feeder'!BW108)))</f>
        <v>60.7</v>
      </c>
      <c r="L119" s="120">
        <f>IF($B$9="Female",'No Self Assessment feeder'!L108,IF($B$9="Male",'No Self Assessment feeder'!AR108,IF($B$9="All",'No Self Assessment feeder'!BX108)))</f>
        <v>71.5</v>
      </c>
      <c r="M119" s="127">
        <f>IF($B$9="Female",'No Self Assessment feeder'!M108,IF($B$9="Male",'No Self Assessment feeder'!AS108,IF($B$9="All",'No Self Assessment feeder'!BY108)))</f>
        <v>79.5</v>
      </c>
      <c r="N119" s="81">
        <f>IF($B$9="Female",'No Self Assessment feeder'!N108,IF($B$9="Male",'No Self Assessment feeder'!AT108,IF($B$9="All",'No Self Assessment feeder'!BZ108)))</f>
        <v>580</v>
      </c>
      <c r="O119" s="120">
        <f>IF($B$9="Female",'No Self Assessment feeder'!O108,IF($B$9="Male",'No Self Assessment feeder'!AU108,IF($B$9="All",'No Self Assessment feeder'!CA108)))</f>
        <v>5.9</v>
      </c>
      <c r="P119" s="79">
        <f>IF($B$9="Female",'No Self Assessment feeder'!P108,IF($B$9="Male",'No Self Assessment feeder'!AV108,IF($B$9="All",'No Self Assessment feeder'!CB108)))</f>
        <v>545</v>
      </c>
      <c r="Q119" s="120">
        <f>IF($B$9="Female",'No Self Assessment feeder'!Q108,IF($B$9="Male",'No Self Assessment feeder'!AW108,IF($B$9="All",'No Self Assessment feeder'!CC108)))</f>
        <v>14.1</v>
      </c>
      <c r="R119" s="120">
        <f>IF($B$9="Female",'No Self Assessment feeder'!R108,IF($B$9="Male",'No Self Assessment feeder'!AX108,IF($B$9="All",'No Self Assessment feeder'!CD108)))</f>
        <v>6.8</v>
      </c>
      <c r="S119" s="120">
        <f>IF($B$9="Female",'No Self Assessment feeder'!S108,IF($B$9="Male",'No Self Assessment feeder'!AY108,IF($B$9="All",'No Self Assessment feeder'!CE108)))</f>
        <v>64.599999999999994</v>
      </c>
      <c r="T119" s="120">
        <f>IF($B$9="Female",'No Self Assessment feeder'!T108,IF($B$9="Male",'No Self Assessment feeder'!AZ108,IF($B$9="All",'No Self Assessment feeder'!CF108)))</f>
        <v>74.3</v>
      </c>
      <c r="U119" s="127">
        <f>IF($B$9="Female",'No Self Assessment feeder'!U108,IF($B$9="Male",'No Self Assessment feeder'!BA108,IF($B$9="All",'No Self Assessment feeder'!CG108)))</f>
        <v>79.099999999999994</v>
      </c>
      <c r="V119" s="81">
        <f>IF($B$9="Female",'No Self Assessment feeder'!V108,IF($B$9="Male",'No Self Assessment feeder'!BB108,IF($B$9="All",'No Self Assessment feeder'!CH108)))</f>
        <v>580</v>
      </c>
      <c r="W119" s="120">
        <f>IF($B$9="Female",'No Self Assessment feeder'!W108,IF($B$9="Male",'No Self Assessment feeder'!BC108,IF($B$9="All",'No Self Assessment feeder'!CI108)))</f>
        <v>6</v>
      </c>
      <c r="X119" s="79">
        <f>IF($B$9="Female",'No Self Assessment feeder'!X108,IF($B$9="Male",'No Self Assessment feeder'!BD108,IF($B$9="All",'No Self Assessment feeder'!CJ108)))</f>
        <v>545</v>
      </c>
      <c r="Y119" s="120">
        <f>IF($B$9="Female",'No Self Assessment feeder'!Y108,IF($B$9="Male",'No Self Assessment feeder'!BE108,IF($B$9="All",'No Self Assessment feeder'!CK108)))</f>
        <v>13.4</v>
      </c>
      <c r="Z119" s="120">
        <f>IF($B$9="Female",'No Self Assessment feeder'!Z108,IF($B$9="Male",'No Self Assessment feeder'!BF108,IF($B$9="All",'No Self Assessment feeder'!CL108)))</f>
        <v>7.9</v>
      </c>
      <c r="AA119" s="120">
        <f>IF($B$9="Female",'No Self Assessment feeder'!AA108,IF($B$9="Male",'No Self Assessment feeder'!BG108,IF($B$9="All",'No Self Assessment feeder'!CM108)))</f>
        <v>68</v>
      </c>
      <c r="AB119" s="120">
        <f>IF($B$9="Female",'No Self Assessment feeder'!AB108,IF($B$9="Male",'No Self Assessment feeder'!BH108,IF($B$9="All",'No Self Assessment feeder'!CN108)))</f>
        <v>75.599999999999994</v>
      </c>
      <c r="AC119" s="127">
        <f>IF($B$9="Female",'No Self Assessment feeder'!AC108,IF($B$9="Male",'No Self Assessment feeder'!BI108,IF($B$9="All",'No Self Assessment feeder'!CO108)))</f>
        <v>78.7</v>
      </c>
      <c r="CM119" s="29"/>
    </row>
    <row r="120" spans="1:91" ht="14.25" customHeight="1" x14ac:dyDescent="0.2">
      <c r="A120" s="159" t="s">
        <v>288</v>
      </c>
      <c r="B120" s="65" t="s">
        <v>234</v>
      </c>
      <c r="C120" s="66">
        <v>10007156</v>
      </c>
      <c r="D120" s="66" t="s">
        <v>493</v>
      </c>
      <c r="E120" s="162" t="s">
        <v>235</v>
      </c>
      <c r="F120" s="142">
        <f>IF($B$9="Female",'No Self Assessment feeder'!F109,IF($B$9="Male",'No Self Assessment feeder'!AL109,IF($B$9="All",'No Self Assessment feeder'!BR109)))</f>
        <v>2425</v>
      </c>
      <c r="G120" s="120">
        <f>IF($B$9="Female",'No Self Assessment feeder'!G109,IF($B$9="Male",'No Self Assessment feeder'!AM109,IF($B$9="All",'No Self Assessment feeder'!BS109)))</f>
        <v>4.5999999999999996</v>
      </c>
      <c r="H120" s="79">
        <f>IF($B$9="Female",'No Self Assessment feeder'!H109,IF($B$9="Male",'No Self Assessment feeder'!AN109,IF($B$9="All",'No Self Assessment feeder'!BT109)))</f>
        <v>2315</v>
      </c>
      <c r="I120" s="120">
        <f>IF($B$9="Female",'No Self Assessment feeder'!I109,IF($B$9="Male",'No Self Assessment feeder'!AO109,IF($B$9="All",'No Self Assessment feeder'!BU109)))</f>
        <v>9.6</v>
      </c>
      <c r="J120" s="120">
        <f>IF($B$9="Female",'No Self Assessment feeder'!J109,IF($B$9="Male",'No Self Assessment feeder'!AP109,IF($B$9="All",'No Self Assessment feeder'!BV109)))</f>
        <v>11</v>
      </c>
      <c r="K120" s="120">
        <f>IF($B$9="Female",'No Self Assessment feeder'!K109,IF($B$9="Male",'No Self Assessment feeder'!AQ109,IF($B$9="All",'No Self Assessment feeder'!BW109)))</f>
        <v>61.3</v>
      </c>
      <c r="L120" s="120">
        <f>IF($B$9="Female",'No Self Assessment feeder'!L109,IF($B$9="Male",'No Self Assessment feeder'!AR109,IF($B$9="All",'No Self Assessment feeder'!BX109)))</f>
        <v>72.7</v>
      </c>
      <c r="M120" s="127">
        <f>IF($B$9="Female",'No Self Assessment feeder'!M109,IF($B$9="Male",'No Self Assessment feeder'!AS109,IF($B$9="All",'No Self Assessment feeder'!BY109)))</f>
        <v>79.5</v>
      </c>
      <c r="N120" s="81">
        <f>IF($B$9="Female",'No Self Assessment feeder'!N109,IF($B$9="Male",'No Self Assessment feeder'!AT109,IF($B$9="All",'No Self Assessment feeder'!BZ109)))</f>
        <v>2425</v>
      </c>
      <c r="O120" s="120">
        <f>IF($B$9="Female",'No Self Assessment feeder'!O109,IF($B$9="Male",'No Self Assessment feeder'!AU109,IF($B$9="All",'No Self Assessment feeder'!CA109)))</f>
        <v>4.9000000000000004</v>
      </c>
      <c r="P120" s="79">
        <f>IF($B$9="Female",'No Self Assessment feeder'!P109,IF($B$9="Male",'No Self Assessment feeder'!AV109,IF($B$9="All",'No Self Assessment feeder'!CB109)))</f>
        <v>2305</v>
      </c>
      <c r="Q120" s="120">
        <f>IF($B$9="Female",'No Self Assessment feeder'!Q109,IF($B$9="Male",'No Self Assessment feeder'!AW109,IF($B$9="All",'No Self Assessment feeder'!CC109)))</f>
        <v>13</v>
      </c>
      <c r="R120" s="120">
        <f>IF($B$9="Female",'No Self Assessment feeder'!R109,IF($B$9="Male",'No Self Assessment feeder'!AX109,IF($B$9="All",'No Self Assessment feeder'!CD109)))</f>
        <v>9.1999999999999993</v>
      </c>
      <c r="S120" s="120">
        <f>IF($B$9="Female",'No Self Assessment feeder'!S109,IF($B$9="Male",'No Self Assessment feeder'!AY109,IF($B$9="All",'No Self Assessment feeder'!CE109)))</f>
        <v>62.8</v>
      </c>
      <c r="T120" s="120">
        <f>IF($B$9="Female",'No Self Assessment feeder'!T109,IF($B$9="Male",'No Self Assessment feeder'!AZ109,IF($B$9="All",'No Self Assessment feeder'!CF109)))</f>
        <v>73</v>
      </c>
      <c r="U120" s="127">
        <f>IF($B$9="Female",'No Self Assessment feeder'!U109,IF($B$9="Male",'No Self Assessment feeder'!BA109,IF($B$9="All",'No Self Assessment feeder'!CG109)))</f>
        <v>77.8</v>
      </c>
      <c r="V120" s="81">
        <f>IF($B$9="Female",'No Self Assessment feeder'!V109,IF($B$9="Male",'No Self Assessment feeder'!BB109,IF($B$9="All",'No Self Assessment feeder'!CH109)))</f>
        <v>2425</v>
      </c>
      <c r="W120" s="120">
        <f>IF($B$9="Female",'No Self Assessment feeder'!W109,IF($B$9="Male",'No Self Assessment feeder'!BC109,IF($B$9="All",'No Self Assessment feeder'!CI109)))</f>
        <v>5</v>
      </c>
      <c r="X120" s="79">
        <f>IF($B$9="Female",'No Self Assessment feeder'!X109,IF($B$9="Male",'No Self Assessment feeder'!BD109,IF($B$9="All",'No Self Assessment feeder'!CJ109)))</f>
        <v>2305</v>
      </c>
      <c r="Y120" s="120">
        <f>IF($B$9="Female",'No Self Assessment feeder'!Y109,IF($B$9="Male",'No Self Assessment feeder'!BE109,IF($B$9="All",'No Self Assessment feeder'!CK109)))</f>
        <v>11.8</v>
      </c>
      <c r="Z120" s="120">
        <f>IF($B$9="Female",'No Self Assessment feeder'!Z109,IF($B$9="Male",'No Self Assessment feeder'!BF109,IF($B$9="All",'No Self Assessment feeder'!CL109)))</f>
        <v>8.1999999999999993</v>
      </c>
      <c r="AA120" s="120">
        <f>IF($B$9="Female",'No Self Assessment feeder'!AA109,IF($B$9="Male",'No Self Assessment feeder'!BG109,IF($B$9="All",'No Self Assessment feeder'!CM109)))</f>
        <v>66.2</v>
      </c>
      <c r="AB120" s="120">
        <f>IF($B$9="Female",'No Self Assessment feeder'!AB109,IF($B$9="Male",'No Self Assessment feeder'!BH109,IF($B$9="All",'No Self Assessment feeder'!CN109)))</f>
        <v>76.2</v>
      </c>
      <c r="AC120" s="127">
        <f>IF($B$9="Female",'No Self Assessment feeder'!AC109,IF($B$9="Male",'No Self Assessment feeder'!BI109,IF($B$9="All",'No Self Assessment feeder'!CO109)))</f>
        <v>80.099999999999994</v>
      </c>
      <c r="CM120" s="29"/>
    </row>
    <row r="121" spans="1:91" ht="14.25" customHeight="1" x14ac:dyDescent="0.2">
      <c r="A121" s="159" t="s">
        <v>288</v>
      </c>
      <c r="B121" s="65" t="s">
        <v>236</v>
      </c>
      <c r="C121" s="66">
        <v>10007780</v>
      </c>
      <c r="D121" s="66" t="s">
        <v>491</v>
      </c>
      <c r="E121" s="162" t="s">
        <v>237</v>
      </c>
      <c r="F121" s="142">
        <f>IF($B$9="Female",'No Self Assessment feeder'!F110,IF($B$9="Male",'No Self Assessment feeder'!AL110,IF($B$9="All",'No Self Assessment feeder'!BR110)))</f>
        <v>320</v>
      </c>
      <c r="G121" s="120">
        <f>IF($B$9="Female",'No Self Assessment feeder'!G110,IF($B$9="Male",'No Self Assessment feeder'!AM110,IF($B$9="All",'No Self Assessment feeder'!BS110)))</f>
        <v>5.3</v>
      </c>
      <c r="H121" s="79">
        <f>IF($B$9="Female",'No Self Assessment feeder'!H110,IF($B$9="Male",'No Self Assessment feeder'!AN110,IF($B$9="All",'No Self Assessment feeder'!BT110)))</f>
        <v>305</v>
      </c>
      <c r="I121" s="120">
        <f>IF($B$9="Female",'No Self Assessment feeder'!I110,IF($B$9="Male",'No Self Assessment feeder'!AO110,IF($B$9="All",'No Self Assessment feeder'!BU110)))</f>
        <v>16.8</v>
      </c>
      <c r="J121" s="120">
        <f>IF($B$9="Female",'No Self Assessment feeder'!J110,IF($B$9="Male",'No Self Assessment feeder'!AP110,IF($B$9="All",'No Self Assessment feeder'!BV110)))</f>
        <v>12.8</v>
      </c>
      <c r="K121" s="120">
        <f>IF($B$9="Female",'No Self Assessment feeder'!K110,IF($B$9="Male",'No Self Assessment feeder'!AQ110,IF($B$9="All",'No Self Assessment feeder'!BW110)))</f>
        <v>29.6</v>
      </c>
      <c r="L121" s="120">
        <f>IF($B$9="Female",'No Self Assessment feeder'!L110,IF($B$9="Male",'No Self Assessment feeder'!AR110,IF($B$9="All",'No Self Assessment feeder'!BX110)))</f>
        <v>48.4</v>
      </c>
      <c r="M121" s="127">
        <f>IF($B$9="Female",'No Self Assessment feeder'!M110,IF($B$9="Male",'No Self Assessment feeder'!AS110,IF($B$9="All",'No Self Assessment feeder'!BY110)))</f>
        <v>70.400000000000006</v>
      </c>
      <c r="N121" s="81">
        <f>IF($B$9="Female",'No Self Assessment feeder'!N110,IF($B$9="Male",'No Self Assessment feeder'!AT110,IF($B$9="All",'No Self Assessment feeder'!BZ110)))</f>
        <v>320</v>
      </c>
      <c r="O121" s="120">
        <f>IF($B$9="Female",'No Self Assessment feeder'!O110,IF($B$9="Male",'No Self Assessment feeder'!AU110,IF($B$9="All",'No Self Assessment feeder'!CA110)))</f>
        <v>8.1</v>
      </c>
      <c r="P121" s="79">
        <f>IF($B$9="Female",'No Self Assessment feeder'!P110,IF($B$9="Male",'No Self Assessment feeder'!AV110,IF($B$9="All",'No Self Assessment feeder'!CB110)))</f>
        <v>295</v>
      </c>
      <c r="Q121" s="120">
        <f>IF($B$9="Female",'No Self Assessment feeder'!Q110,IF($B$9="Male",'No Self Assessment feeder'!AW110,IF($B$9="All",'No Self Assessment feeder'!CC110)))</f>
        <v>20</v>
      </c>
      <c r="R121" s="120">
        <f>IF($B$9="Female",'No Self Assessment feeder'!R110,IF($B$9="Male",'No Self Assessment feeder'!AX110,IF($B$9="All",'No Self Assessment feeder'!CD110)))</f>
        <v>11.9</v>
      </c>
      <c r="S121" s="120">
        <f>IF($B$9="Female",'No Self Assessment feeder'!S110,IF($B$9="Male",'No Self Assessment feeder'!AY110,IF($B$9="All",'No Self Assessment feeder'!CE110)))</f>
        <v>43.1</v>
      </c>
      <c r="T121" s="120">
        <f>IF($B$9="Female",'No Self Assessment feeder'!T110,IF($B$9="Male",'No Self Assessment feeder'!AZ110,IF($B$9="All",'No Self Assessment feeder'!CF110)))</f>
        <v>57.6</v>
      </c>
      <c r="U121" s="127">
        <f>IF($B$9="Female",'No Self Assessment feeder'!U110,IF($B$9="Male",'No Self Assessment feeder'!BA110,IF($B$9="All",'No Self Assessment feeder'!CG110)))</f>
        <v>68.099999999999994</v>
      </c>
      <c r="V121" s="81">
        <f>IF($B$9="Female",'No Self Assessment feeder'!V110,IF($B$9="Male",'No Self Assessment feeder'!BB110,IF($B$9="All",'No Self Assessment feeder'!CH110)))</f>
        <v>320</v>
      </c>
      <c r="W121" s="120">
        <f>IF($B$9="Female",'No Self Assessment feeder'!W110,IF($B$9="Male",'No Self Assessment feeder'!BC110,IF($B$9="All",'No Self Assessment feeder'!CI110)))</f>
        <v>8.4</v>
      </c>
      <c r="X121" s="79">
        <f>IF($B$9="Female",'No Self Assessment feeder'!X110,IF($B$9="Male",'No Self Assessment feeder'!BD110,IF($B$9="All",'No Self Assessment feeder'!CJ110)))</f>
        <v>295</v>
      </c>
      <c r="Y121" s="120">
        <f>IF($B$9="Female",'No Self Assessment feeder'!Y110,IF($B$9="Male",'No Self Assessment feeder'!BE110,IF($B$9="All",'No Self Assessment feeder'!CK110)))</f>
        <v>24.5</v>
      </c>
      <c r="Z121" s="120">
        <f>IF($B$9="Female",'No Self Assessment feeder'!Z110,IF($B$9="Male",'No Self Assessment feeder'!BF110,IF($B$9="All",'No Self Assessment feeder'!CL110)))</f>
        <v>12.2</v>
      </c>
      <c r="AA121" s="120">
        <f>IF($B$9="Female",'No Self Assessment feeder'!AA110,IF($B$9="Male",'No Self Assessment feeder'!BG110,IF($B$9="All",'No Self Assessment feeder'!CM110)))</f>
        <v>46.6</v>
      </c>
      <c r="AB121" s="120">
        <f>IF($B$9="Female",'No Self Assessment feeder'!AB110,IF($B$9="Male",'No Self Assessment feeder'!BH110,IF($B$9="All",'No Self Assessment feeder'!CN110)))</f>
        <v>55.1</v>
      </c>
      <c r="AC121" s="127">
        <f>IF($B$9="Female",'No Self Assessment feeder'!AC110,IF($B$9="Male",'No Self Assessment feeder'!BI110,IF($B$9="All",'No Self Assessment feeder'!CO110)))</f>
        <v>63.3</v>
      </c>
      <c r="CM121" s="29"/>
    </row>
    <row r="122" spans="1:91" ht="14.25" customHeight="1" x14ac:dyDescent="0.2">
      <c r="A122" s="159" t="s">
        <v>288</v>
      </c>
      <c r="B122" s="65" t="s">
        <v>238</v>
      </c>
      <c r="C122" s="66">
        <v>10005790</v>
      </c>
      <c r="D122" s="66" t="s">
        <v>494</v>
      </c>
      <c r="E122" s="162" t="s">
        <v>239</v>
      </c>
      <c r="F122" s="142">
        <f>IF($B$9="Female",'No Self Assessment feeder'!F111,IF($B$9="Male",'No Self Assessment feeder'!AL111,IF($B$9="All",'No Self Assessment feeder'!BR111)))</f>
        <v>4275</v>
      </c>
      <c r="G122" s="120">
        <f>IF($B$9="Female",'No Self Assessment feeder'!G111,IF($B$9="Male",'No Self Assessment feeder'!AM111,IF($B$9="All",'No Self Assessment feeder'!BS111)))</f>
        <v>4.2</v>
      </c>
      <c r="H122" s="79">
        <f>IF($B$9="Female",'No Self Assessment feeder'!H111,IF($B$9="Male",'No Self Assessment feeder'!AN111,IF($B$9="All",'No Self Assessment feeder'!BT111)))</f>
        <v>4095</v>
      </c>
      <c r="I122" s="120">
        <f>IF($B$9="Female",'No Self Assessment feeder'!I111,IF($B$9="Male",'No Self Assessment feeder'!AO111,IF($B$9="All",'No Self Assessment feeder'!BU111)))</f>
        <v>7.8</v>
      </c>
      <c r="J122" s="120">
        <f>IF($B$9="Female",'No Self Assessment feeder'!J111,IF($B$9="Male",'No Self Assessment feeder'!AP111,IF($B$9="All",'No Self Assessment feeder'!BV111)))</f>
        <v>10.5</v>
      </c>
      <c r="K122" s="120">
        <f>IF($B$9="Female",'No Self Assessment feeder'!K111,IF($B$9="Male",'No Self Assessment feeder'!AQ111,IF($B$9="All",'No Self Assessment feeder'!BW111)))</f>
        <v>65.599999999999994</v>
      </c>
      <c r="L122" s="120">
        <f>IF($B$9="Female",'No Self Assessment feeder'!L111,IF($B$9="Male",'No Self Assessment feeder'!AR111,IF($B$9="All",'No Self Assessment feeder'!BX111)))</f>
        <v>76.099999999999994</v>
      </c>
      <c r="M122" s="127">
        <f>IF($B$9="Female",'No Self Assessment feeder'!M111,IF($B$9="Male",'No Self Assessment feeder'!AS111,IF($B$9="All",'No Self Assessment feeder'!BY111)))</f>
        <v>81.8</v>
      </c>
      <c r="N122" s="81">
        <f>IF($B$9="Female",'No Self Assessment feeder'!N111,IF($B$9="Male",'No Self Assessment feeder'!AT111,IF($B$9="All",'No Self Assessment feeder'!BZ111)))</f>
        <v>4275</v>
      </c>
      <c r="O122" s="120">
        <f>IF($B$9="Female",'No Self Assessment feeder'!O111,IF($B$9="Male",'No Self Assessment feeder'!AU111,IF($B$9="All",'No Self Assessment feeder'!CA111)))</f>
        <v>4.3</v>
      </c>
      <c r="P122" s="79">
        <f>IF($B$9="Female",'No Self Assessment feeder'!P111,IF($B$9="Male",'No Self Assessment feeder'!AV111,IF($B$9="All",'No Self Assessment feeder'!CB111)))</f>
        <v>4090</v>
      </c>
      <c r="Q122" s="120">
        <f>IF($B$9="Female",'No Self Assessment feeder'!Q111,IF($B$9="Male",'No Self Assessment feeder'!AW111,IF($B$9="All",'No Self Assessment feeder'!CC111)))</f>
        <v>10.9</v>
      </c>
      <c r="R122" s="120">
        <f>IF($B$9="Female",'No Self Assessment feeder'!R111,IF($B$9="Male",'No Self Assessment feeder'!AX111,IF($B$9="All",'No Self Assessment feeder'!CD111)))</f>
        <v>6.9</v>
      </c>
      <c r="S122" s="120">
        <f>IF($B$9="Female",'No Self Assessment feeder'!S111,IF($B$9="Male",'No Self Assessment feeder'!AY111,IF($B$9="All",'No Self Assessment feeder'!CE111)))</f>
        <v>68.2</v>
      </c>
      <c r="T122" s="120">
        <f>IF($B$9="Female",'No Self Assessment feeder'!T111,IF($B$9="Male",'No Self Assessment feeder'!AZ111,IF($B$9="All",'No Self Assessment feeder'!CF111)))</f>
        <v>77.900000000000006</v>
      </c>
      <c r="U122" s="127">
        <f>IF($B$9="Female",'No Self Assessment feeder'!U111,IF($B$9="Male",'No Self Assessment feeder'!BA111,IF($B$9="All",'No Self Assessment feeder'!CG111)))</f>
        <v>82.2</v>
      </c>
      <c r="V122" s="81">
        <f>IF($B$9="Female",'No Self Assessment feeder'!V111,IF($B$9="Male",'No Self Assessment feeder'!BB111,IF($B$9="All",'No Self Assessment feeder'!CH111)))</f>
        <v>4275</v>
      </c>
      <c r="W122" s="120">
        <f>IF($B$9="Female",'No Self Assessment feeder'!W111,IF($B$9="Male",'No Self Assessment feeder'!BC111,IF($B$9="All",'No Self Assessment feeder'!CI111)))</f>
        <v>4.5</v>
      </c>
      <c r="X122" s="79">
        <f>IF($B$9="Female",'No Self Assessment feeder'!X111,IF($B$9="Male",'No Self Assessment feeder'!BD111,IF($B$9="All",'No Self Assessment feeder'!CJ111)))</f>
        <v>4080</v>
      </c>
      <c r="Y122" s="120">
        <f>IF($B$9="Female",'No Self Assessment feeder'!Y111,IF($B$9="Male",'No Self Assessment feeder'!BE111,IF($B$9="All",'No Self Assessment feeder'!CK111)))</f>
        <v>12.2</v>
      </c>
      <c r="Z122" s="120">
        <f>IF($B$9="Female",'No Self Assessment feeder'!Z111,IF($B$9="Male",'No Self Assessment feeder'!BF111,IF($B$9="All",'No Self Assessment feeder'!CL111)))</f>
        <v>6.2</v>
      </c>
      <c r="AA122" s="120">
        <f>IF($B$9="Female",'No Self Assessment feeder'!AA111,IF($B$9="Male",'No Self Assessment feeder'!BG111,IF($B$9="All",'No Self Assessment feeder'!CM111)))</f>
        <v>70.400000000000006</v>
      </c>
      <c r="AB122" s="120">
        <f>IF($B$9="Female",'No Self Assessment feeder'!AB111,IF($B$9="Male",'No Self Assessment feeder'!BH111,IF($B$9="All",'No Self Assessment feeder'!CN111)))</f>
        <v>78.7</v>
      </c>
      <c r="AC122" s="127">
        <f>IF($B$9="Female",'No Self Assessment feeder'!AC111,IF($B$9="Male",'No Self Assessment feeder'!BI111,IF($B$9="All",'No Self Assessment feeder'!CO111)))</f>
        <v>81.599999999999994</v>
      </c>
      <c r="CM122" s="29"/>
    </row>
    <row r="123" spans="1:91" ht="14.25" customHeight="1" x14ac:dyDescent="0.2">
      <c r="A123" s="159" t="s">
        <v>288</v>
      </c>
      <c r="B123" s="65" t="s">
        <v>240</v>
      </c>
      <c r="C123" s="66">
        <v>10007157</v>
      </c>
      <c r="D123" s="66" t="s">
        <v>494</v>
      </c>
      <c r="E123" s="162" t="s">
        <v>241</v>
      </c>
      <c r="F123" s="142">
        <f>IF($B$9="Female",'No Self Assessment feeder'!F112,IF($B$9="Male",'No Self Assessment feeder'!AL112,IF($B$9="All",'No Self Assessment feeder'!BR112)))</f>
        <v>3490</v>
      </c>
      <c r="G123" s="120">
        <f>IF($B$9="Female",'No Self Assessment feeder'!G112,IF($B$9="Male",'No Self Assessment feeder'!AM112,IF($B$9="All",'No Self Assessment feeder'!BS112)))</f>
        <v>4</v>
      </c>
      <c r="H123" s="79">
        <f>IF($B$9="Female",'No Self Assessment feeder'!H112,IF($B$9="Male",'No Self Assessment feeder'!AN112,IF($B$9="All",'No Self Assessment feeder'!BT112)))</f>
        <v>3350</v>
      </c>
      <c r="I123" s="120">
        <f>IF($B$9="Female",'No Self Assessment feeder'!I112,IF($B$9="Male",'No Self Assessment feeder'!AO112,IF($B$9="All",'No Self Assessment feeder'!BU112)))</f>
        <v>7.3</v>
      </c>
      <c r="J123" s="120">
        <f>IF($B$9="Female",'No Self Assessment feeder'!J112,IF($B$9="Male",'No Self Assessment feeder'!AP112,IF($B$9="All",'No Self Assessment feeder'!BV112)))</f>
        <v>9.1</v>
      </c>
      <c r="K123" s="120">
        <f>IF($B$9="Female",'No Self Assessment feeder'!K112,IF($B$9="Male",'No Self Assessment feeder'!AQ112,IF($B$9="All",'No Self Assessment feeder'!BW112)))</f>
        <v>48.2</v>
      </c>
      <c r="L123" s="120">
        <f>IF($B$9="Female",'No Self Assessment feeder'!L112,IF($B$9="Male",'No Self Assessment feeder'!AR112,IF($B$9="All",'No Self Assessment feeder'!BX112)))</f>
        <v>68.599999999999994</v>
      </c>
      <c r="M123" s="127">
        <f>IF($B$9="Female",'No Self Assessment feeder'!M112,IF($B$9="Male",'No Self Assessment feeder'!AS112,IF($B$9="All",'No Self Assessment feeder'!BY112)))</f>
        <v>83.6</v>
      </c>
      <c r="N123" s="81">
        <f>IF($B$9="Female",'No Self Assessment feeder'!N112,IF($B$9="Male",'No Self Assessment feeder'!AT112,IF($B$9="All",'No Self Assessment feeder'!BZ112)))</f>
        <v>3490</v>
      </c>
      <c r="O123" s="120">
        <f>IF($B$9="Female",'No Self Assessment feeder'!O112,IF($B$9="Male",'No Self Assessment feeder'!AU112,IF($B$9="All",'No Self Assessment feeder'!CA112)))</f>
        <v>4.8</v>
      </c>
      <c r="P123" s="79">
        <f>IF($B$9="Female",'No Self Assessment feeder'!P112,IF($B$9="Male",'No Self Assessment feeder'!AV112,IF($B$9="All",'No Self Assessment feeder'!CB112)))</f>
        <v>3325</v>
      </c>
      <c r="Q123" s="120">
        <f>IF($B$9="Female",'No Self Assessment feeder'!Q112,IF($B$9="Male",'No Self Assessment feeder'!AW112,IF($B$9="All",'No Self Assessment feeder'!CC112)))</f>
        <v>10.6</v>
      </c>
      <c r="R123" s="120">
        <f>IF($B$9="Female",'No Self Assessment feeder'!R112,IF($B$9="Male",'No Self Assessment feeder'!AX112,IF($B$9="All",'No Self Assessment feeder'!CD112)))</f>
        <v>6</v>
      </c>
      <c r="S123" s="120">
        <f>IF($B$9="Female",'No Self Assessment feeder'!S112,IF($B$9="Male",'No Self Assessment feeder'!AY112,IF($B$9="All",'No Self Assessment feeder'!CE112)))</f>
        <v>59.8</v>
      </c>
      <c r="T123" s="120">
        <f>IF($B$9="Female",'No Self Assessment feeder'!T112,IF($B$9="Male",'No Self Assessment feeder'!AZ112,IF($B$9="All",'No Self Assessment feeder'!CF112)))</f>
        <v>73.8</v>
      </c>
      <c r="U123" s="127">
        <f>IF($B$9="Female",'No Self Assessment feeder'!U112,IF($B$9="Male",'No Self Assessment feeder'!BA112,IF($B$9="All",'No Self Assessment feeder'!CG112)))</f>
        <v>83.4</v>
      </c>
      <c r="V123" s="81">
        <f>IF($B$9="Female",'No Self Assessment feeder'!V112,IF($B$9="Male",'No Self Assessment feeder'!BB112,IF($B$9="All",'No Self Assessment feeder'!CH112)))</f>
        <v>3490</v>
      </c>
      <c r="W123" s="120">
        <f>IF($B$9="Female",'No Self Assessment feeder'!W112,IF($B$9="Male",'No Self Assessment feeder'!BC112,IF($B$9="All",'No Self Assessment feeder'!CI112)))</f>
        <v>5</v>
      </c>
      <c r="X123" s="79">
        <f>IF($B$9="Female",'No Self Assessment feeder'!X112,IF($B$9="Male",'No Self Assessment feeder'!BD112,IF($B$9="All",'No Self Assessment feeder'!CJ112)))</f>
        <v>3315</v>
      </c>
      <c r="Y123" s="120">
        <f>IF($B$9="Female",'No Self Assessment feeder'!Y112,IF($B$9="Male",'No Self Assessment feeder'!BE112,IF($B$9="All",'No Self Assessment feeder'!CK112)))</f>
        <v>11.6</v>
      </c>
      <c r="Z123" s="120">
        <f>IF($B$9="Female",'No Self Assessment feeder'!Z112,IF($B$9="Male",'No Self Assessment feeder'!BF112,IF($B$9="All",'No Self Assessment feeder'!CL112)))</f>
        <v>5.8</v>
      </c>
      <c r="AA123" s="120">
        <f>IF($B$9="Female",'No Self Assessment feeder'!AA112,IF($B$9="Male",'No Self Assessment feeder'!BG112,IF($B$9="All",'No Self Assessment feeder'!CM112)))</f>
        <v>64.7</v>
      </c>
      <c r="AB123" s="120">
        <f>IF($B$9="Female",'No Self Assessment feeder'!AB112,IF($B$9="Male",'No Self Assessment feeder'!BH112,IF($B$9="All",'No Self Assessment feeder'!CN112)))</f>
        <v>77.2</v>
      </c>
      <c r="AC123" s="127">
        <f>IF($B$9="Female",'No Self Assessment feeder'!AC112,IF($B$9="Male",'No Self Assessment feeder'!BI112,IF($B$9="All",'No Self Assessment feeder'!CO112)))</f>
        <v>82.6</v>
      </c>
      <c r="CM123" s="29"/>
    </row>
    <row r="124" spans="1:91" ht="14.25" customHeight="1" x14ac:dyDescent="0.2">
      <c r="A124" s="159" t="s">
        <v>288</v>
      </c>
      <c r="B124" s="65" t="s">
        <v>242</v>
      </c>
      <c r="C124" s="66">
        <v>10006022</v>
      </c>
      <c r="D124" s="66" t="s">
        <v>495</v>
      </c>
      <c r="E124" s="162" t="s">
        <v>243</v>
      </c>
      <c r="F124" s="142">
        <f>IF($B$9="Female",'No Self Assessment feeder'!F113,IF($B$9="Male",'No Self Assessment feeder'!AL113,IF($B$9="All",'No Self Assessment feeder'!BR113)))</f>
        <v>1860</v>
      </c>
      <c r="G124" s="120">
        <f>IF($B$9="Female",'No Self Assessment feeder'!G113,IF($B$9="Male",'No Self Assessment feeder'!AM113,IF($B$9="All",'No Self Assessment feeder'!BS113)))</f>
        <v>4.0999999999999996</v>
      </c>
      <c r="H124" s="79">
        <f>IF($B$9="Female",'No Self Assessment feeder'!H113,IF($B$9="Male",'No Self Assessment feeder'!AN113,IF($B$9="All",'No Self Assessment feeder'!BT113)))</f>
        <v>1785</v>
      </c>
      <c r="I124" s="120">
        <f>IF($B$9="Female",'No Self Assessment feeder'!I113,IF($B$9="Male",'No Self Assessment feeder'!AO113,IF($B$9="All",'No Self Assessment feeder'!BU113)))</f>
        <v>9.5</v>
      </c>
      <c r="J124" s="120">
        <f>IF($B$9="Female",'No Self Assessment feeder'!J113,IF($B$9="Male",'No Self Assessment feeder'!AP113,IF($B$9="All",'No Self Assessment feeder'!BV113)))</f>
        <v>14.1</v>
      </c>
      <c r="K124" s="120">
        <f>IF($B$9="Female",'No Self Assessment feeder'!K113,IF($B$9="Male",'No Self Assessment feeder'!AQ113,IF($B$9="All",'No Self Assessment feeder'!BW113)))</f>
        <v>66.8</v>
      </c>
      <c r="L124" s="120">
        <f>IF($B$9="Female",'No Self Assessment feeder'!L113,IF($B$9="Male",'No Self Assessment feeder'!AR113,IF($B$9="All",'No Self Assessment feeder'!BX113)))</f>
        <v>72.5</v>
      </c>
      <c r="M124" s="127">
        <f>IF($B$9="Female",'No Self Assessment feeder'!M113,IF($B$9="Male",'No Self Assessment feeder'!AS113,IF($B$9="All",'No Self Assessment feeder'!BY113)))</f>
        <v>76.400000000000006</v>
      </c>
      <c r="N124" s="81">
        <f>IF($B$9="Female",'No Self Assessment feeder'!N113,IF($B$9="Male",'No Self Assessment feeder'!AT113,IF($B$9="All",'No Self Assessment feeder'!BZ113)))</f>
        <v>1860</v>
      </c>
      <c r="O124" s="120">
        <f>IF($B$9="Female",'No Self Assessment feeder'!O113,IF($B$9="Male",'No Self Assessment feeder'!AU113,IF($B$9="All",'No Self Assessment feeder'!CA113)))</f>
        <v>4.5</v>
      </c>
      <c r="P124" s="79">
        <f>IF($B$9="Female",'No Self Assessment feeder'!P113,IF($B$9="Male",'No Self Assessment feeder'!AV113,IF($B$9="All",'No Self Assessment feeder'!CB113)))</f>
        <v>1780</v>
      </c>
      <c r="Q124" s="120">
        <f>IF($B$9="Female",'No Self Assessment feeder'!Q113,IF($B$9="Male",'No Self Assessment feeder'!AW113,IF($B$9="All",'No Self Assessment feeder'!CC113)))</f>
        <v>11.8</v>
      </c>
      <c r="R124" s="120">
        <f>IF($B$9="Female",'No Self Assessment feeder'!R113,IF($B$9="Male",'No Self Assessment feeder'!AX113,IF($B$9="All",'No Self Assessment feeder'!CD113)))</f>
        <v>9.6</v>
      </c>
      <c r="S124" s="120">
        <f>IF($B$9="Female",'No Self Assessment feeder'!S113,IF($B$9="Male",'No Self Assessment feeder'!AY113,IF($B$9="All",'No Self Assessment feeder'!CE113)))</f>
        <v>71.7</v>
      </c>
      <c r="T124" s="120">
        <f>IF($B$9="Female",'No Self Assessment feeder'!T113,IF($B$9="Male",'No Self Assessment feeder'!AZ113,IF($B$9="All",'No Self Assessment feeder'!CF113)))</f>
        <v>77</v>
      </c>
      <c r="U124" s="127">
        <f>IF($B$9="Female",'No Self Assessment feeder'!U113,IF($B$9="Male",'No Self Assessment feeder'!BA113,IF($B$9="All",'No Self Assessment feeder'!CG113)))</f>
        <v>78.599999999999994</v>
      </c>
      <c r="V124" s="81">
        <f>IF($B$9="Female",'No Self Assessment feeder'!V113,IF($B$9="Male",'No Self Assessment feeder'!BB113,IF($B$9="All",'No Self Assessment feeder'!CH113)))</f>
        <v>1860</v>
      </c>
      <c r="W124" s="120">
        <f>IF($B$9="Female",'No Self Assessment feeder'!W113,IF($B$9="Male",'No Self Assessment feeder'!BC113,IF($B$9="All",'No Self Assessment feeder'!CI113)))</f>
        <v>4.4000000000000004</v>
      </c>
      <c r="X124" s="79">
        <f>IF($B$9="Female",'No Self Assessment feeder'!X113,IF($B$9="Male",'No Self Assessment feeder'!BD113,IF($B$9="All",'No Self Assessment feeder'!CJ113)))</f>
        <v>1780</v>
      </c>
      <c r="Y124" s="120">
        <f>IF($B$9="Female",'No Self Assessment feeder'!Y113,IF($B$9="Male",'No Self Assessment feeder'!BE113,IF($B$9="All",'No Self Assessment feeder'!CK113)))</f>
        <v>12.5</v>
      </c>
      <c r="Z124" s="120">
        <f>IF($B$9="Female",'No Self Assessment feeder'!Z113,IF($B$9="Male",'No Self Assessment feeder'!BF113,IF($B$9="All",'No Self Assessment feeder'!CL113)))</f>
        <v>8.4</v>
      </c>
      <c r="AA124" s="120">
        <f>IF($B$9="Female",'No Self Assessment feeder'!AA113,IF($B$9="Male",'No Self Assessment feeder'!BG113,IF($B$9="All",'No Self Assessment feeder'!CM113)))</f>
        <v>72.3</v>
      </c>
      <c r="AB124" s="120">
        <f>IF($B$9="Female",'No Self Assessment feeder'!AB113,IF($B$9="Male",'No Self Assessment feeder'!BH113,IF($B$9="All",'No Self Assessment feeder'!CN113)))</f>
        <v>77.3</v>
      </c>
      <c r="AC124" s="127">
        <f>IF($B$9="Female",'No Self Assessment feeder'!AC113,IF($B$9="Male",'No Self Assessment feeder'!BI113,IF($B$9="All",'No Self Assessment feeder'!CO113)))</f>
        <v>79</v>
      </c>
      <c r="CM124" s="29"/>
    </row>
    <row r="125" spans="1:91" ht="14.25" customHeight="1" x14ac:dyDescent="0.2">
      <c r="A125" s="159" t="s">
        <v>288</v>
      </c>
      <c r="B125" s="65" t="s">
        <v>244</v>
      </c>
      <c r="C125" s="66">
        <v>10007158</v>
      </c>
      <c r="D125" s="66" t="s">
        <v>495</v>
      </c>
      <c r="E125" s="162" t="s">
        <v>245</v>
      </c>
      <c r="F125" s="142">
        <f>IF($B$9="Female",'No Self Assessment feeder'!F114,IF($B$9="Male",'No Self Assessment feeder'!AL114,IF($B$9="All",'No Self Assessment feeder'!BR114)))</f>
        <v>2950</v>
      </c>
      <c r="G125" s="120">
        <f>IF($B$9="Female",'No Self Assessment feeder'!G114,IF($B$9="Male",'No Self Assessment feeder'!AM114,IF($B$9="All",'No Self Assessment feeder'!BS114)))</f>
        <v>4.9000000000000004</v>
      </c>
      <c r="H125" s="79">
        <f>IF($B$9="Female",'No Self Assessment feeder'!H114,IF($B$9="Male",'No Self Assessment feeder'!AN114,IF($B$9="All",'No Self Assessment feeder'!BT114)))</f>
        <v>2805</v>
      </c>
      <c r="I125" s="120">
        <f>IF($B$9="Female",'No Self Assessment feeder'!I114,IF($B$9="Male",'No Self Assessment feeder'!AO114,IF($B$9="All",'No Self Assessment feeder'!BU114)))</f>
        <v>8.5</v>
      </c>
      <c r="J125" s="120">
        <f>IF($B$9="Female",'No Self Assessment feeder'!J114,IF($B$9="Male",'No Self Assessment feeder'!AP114,IF($B$9="All",'No Self Assessment feeder'!BV114)))</f>
        <v>10.1</v>
      </c>
      <c r="K125" s="120">
        <f>IF($B$9="Female",'No Self Assessment feeder'!K114,IF($B$9="Male",'No Self Assessment feeder'!AQ114,IF($B$9="All",'No Self Assessment feeder'!BW114)))</f>
        <v>54.2</v>
      </c>
      <c r="L125" s="120">
        <f>IF($B$9="Female",'No Self Assessment feeder'!L114,IF($B$9="Male",'No Self Assessment feeder'!AR114,IF($B$9="All",'No Self Assessment feeder'!BX114)))</f>
        <v>69.8</v>
      </c>
      <c r="M125" s="127">
        <f>IF($B$9="Female",'No Self Assessment feeder'!M114,IF($B$9="Male",'No Self Assessment feeder'!AS114,IF($B$9="All",'No Self Assessment feeder'!BY114)))</f>
        <v>81.400000000000006</v>
      </c>
      <c r="N125" s="81">
        <f>IF($B$9="Female",'No Self Assessment feeder'!N114,IF($B$9="Male",'No Self Assessment feeder'!AT114,IF($B$9="All",'No Self Assessment feeder'!BZ114)))</f>
        <v>2950</v>
      </c>
      <c r="O125" s="120">
        <f>IF($B$9="Female",'No Self Assessment feeder'!O114,IF($B$9="Male",'No Self Assessment feeder'!AU114,IF($B$9="All",'No Self Assessment feeder'!CA114)))</f>
        <v>5.2</v>
      </c>
      <c r="P125" s="79">
        <f>IF($B$9="Female",'No Self Assessment feeder'!P114,IF($B$9="Male",'No Self Assessment feeder'!AV114,IF($B$9="All",'No Self Assessment feeder'!CB114)))</f>
        <v>2795</v>
      </c>
      <c r="Q125" s="120">
        <f>IF($B$9="Female",'No Self Assessment feeder'!Q114,IF($B$9="Male",'No Self Assessment feeder'!AW114,IF($B$9="All",'No Self Assessment feeder'!CC114)))</f>
        <v>11.4</v>
      </c>
      <c r="R125" s="120">
        <f>IF($B$9="Female",'No Self Assessment feeder'!R114,IF($B$9="Male",'No Self Assessment feeder'!AX114,IF($B$9="All",'No Self Assessment feeder'!CD114)))</f>
        <v>7.1</v>
      </c>
      <c r="S125" s="120">
        <f>IF($B$9="Female",'No Self Assessment feeder'!S114,IF($B$9="Male",'No Self Assessment feeder'!AY114,IF($B$9="All",'No Self Assessment feeder'!CE114)))</f>
        <v>60.9</v>
      </c>
      <c r="T125" s="120">
        <f>IF($B$9="Female",'No Self Assessment feeder'!T114,IF($B$9="Male",'No Self Assessment feeder'!AZ114,IF($B$9="All",'No Self Assessment feeder'!CF114)))</f>
        <v>73.900000000000006</v>
      </c>
      <c r="U125" s="127">
        <f>IF($B$9="Female",'No Self Assessment feeder'!U114,IF($B$9="Male",'No Self Assessment feeder'!BA114,IF($B$9="All",'No Self Assessment feeder'!CG114)))</f>
        <v>81.5</v>
      </c>
      <c r="V125" s="81">
        <f>IF($B$9="Female",'No Self Assessment feeder'!V114,IF($B$9="Male",'No Self Assessment feeder'!BB114,IF($B$9="All",'No Self Assessment feeder'!CH114)))</f>
        <v>2950</v>
      </c>
      <c r="W125" s="120">
        <f>IF($B$9="Female",'No Self Assessment feeder'!W114,IF($B$9="Male",'No Self Assessment feeder'!BC114,IF($B$9="All",'No Self Assessment feeder'!CI114)))</f>
        <v>5.5</v>
      </c>
      <c r="X125" s="79">
        <f>IF($B$9="Female",'No Self Assessment feeder'!X114,IF($B$9="Male",'No Self Assessment feeder'!BD114,IF($B$9="All",'No Self Assessment feeder'!CJ114)))</f>
        <v>2790</v>
      </c>
      <c r="Y125" s="120">
        <f>IF($B$9="Female",'No Self Assessment feeder'!Y114,IF($B$9="Male",'No Self Assessment feeder'!BE114,IF($B$9="All",'No Self Assessment feeder'!CK114)))</f>
        <v>13.4</v>
      </c>
      <c r="Z125" s="120">
        <f>IF($B$9="Female",'No Self Assessment feeder'!Z114,IF($B$9="Male",'No Self Assessment feeder'!BF114,IF($B$9="All",'No Self Assessment feeder'!CL114)))</f>
        <v>6.1</v>
      </c>
      <c r="AA125" s="120">
        <f>IF($B$9="Female",'No Self Assessment feeder'!AA114,IF($B$9="Male",'No Self Assessment feeder'!BG114,IF($B$9="All",'No Self Assessment feeder'!CM114)))</f>
        <v>64.599999999999994</v>
      </c>
      <c r="AB125" s="120">
        <f>IF($B$9="Female",'No Self Assessment feeder'!AB114,IF($B$9="Male",'No Self Assessment feeder'!BH114,IF($B$9="All",'No Self Assessment feeder'!CN114)))</f>
        <v>75.900000000000006</v>
      </c>
      <c r="AC125" s="127">
        <f>IF($B$9="Female",'No Self Assessment feeder'!AC114,IF($B$9="Male",'No Self Assessment feeder'!BI114,IF($B$9="All",'No Self Assessment feeder'!CO114)))</f>
        <v>80.5</v>
      </c>
      <c r="CM125" s="29"/>
    </row>
    <row r="126" spans="1:91" ht="14.25" customHeight="1" x14ac:dyDescent="0.2">
      <c r="A126" s="159" t="s">
        <v>288</v>
      </c>
      <c r="B126" s="65" t="s">
        <v>246</v>
      </c>
      <c r="C126" s="66">
        <v>10006299</v>
      </c>
      <c r="D126" s="66" t="s">
        <v>489</v>
      </c>
      <c r="E126" s="162" t="s">
        <v>247</v>
      </c>
      <c r="F126" s="142">
        <f>IF($B$9="Female",'No Self Assessment feeder'!F115,IF($B$9="Male",'No Self Assessment feeder'!AL115,IF($B$9="All",'No Self Assessment feeder'!BR115)))</f>
        <v>2420</v>
      </c>
      <c r="G126" s="120">
        <f>IF($B$9="Female",'No Self Assessment feeder'!G115,IF($B$9="Male",'No Self Assessment feeder'!AM115,IF($B$9="All",'No Self Assessment feeder'!BS115)))</f>
        <v>5.9</v>
      </c>
      <c r="H126" s="79">
        <f>IF($B$9="Female",'No Self Assessment feeder'!H115,IF($B$9="Male",'No Self Assessment feeder'!AN115,IF($B$9="All",'No Self Assessment feeder'!BT115)))</f>
        <v>2275</v>
      </c>
      <c r="I126" s="120">
        <f>IF($B$9="Female",'No Self Assessment feeder'!I115,IF($B$9="Male",'No Self Assessment feeder'!AO115,IF($B$9="All",'No Self Assessment feeder'!BU115)))</f>
        <v>8</v>
      </c>
      <c r="J126" s="120">
        <f>IF($B$9="Female",'No Self Assessment feeder'!J115,IF($B$9="Male",'No Self Assessment feeder'!AP115,IF($B$9="All",'No Self Assessment feeder'!BV115)))</f>
        <v>11.1</v>
      </c>
      <c r="K126" s="120">
        <f>IF($B$9="Female",'No Self Assessment feeder'!K115,IF($B$9="Male",'No Self Assessment feeder'!AQ115,IF($B$9="All",'No Self Assessment feeder'!BW115)))</f>
        <v>63</v>
      </c>
      <c r="L126" s="120">
        <f>IF($B$9="Female",'No Self Assessment feeder'!L115,IF($B$9="Male",'No Self Assessment feeder'!AR115,IF($B$9="All",'No Self Assessment feeder'!BX115)))</f>
        <v>74.599999999999994</v>
      </c>
      <c r="M126" s="127">
        <f>IF($B$9="Female",'No Self Assessment feeder'!M115,IF($B$9="Male",'No Self Assessment feeder'!AS115,IF($B$9="All",'No Self Assessment feeder'!BY115)))</f>
        <v>80.900000000000006</v>
      </c>
      <c r="N126" s="81">
        <f>IF($B$9="Female",'No Self Assessment feeder'!N115,IF($B$9="Male",'No Self Assessment feeder'!AT115,IF($B$9="All",'No Self Assessment feeder'!BZ115)))</f>
        <v>2420</v>
      </c>
      <c r="O126" s="120">
        <f>IF($B$9="Female",'No Self Assessment feeder'!O115,IF($B$9="Male",'No Self Assessment feeder'!AU115,IF($B$9="All",'No Self Assessment feeder'!CA115)))</f>
        <v>6.3</v>
      </c>
      <c r="P126" s="79">
        <f>IF($B$9="Female",'No Self Assessment feeder'!P115,IF($B$9="Male",'No Self Assessment feeder'!AV115,IF($B$9="All",'No Self Assessment feeder'!CB115)))</f>
        <v>2265</v>
      </c>
      <c r="Q126" s="120">
        <f>IF($B$9="Female",'No Self Assessment feeder'!Q115,IF($B$9="Male",'No Self Assessment feeder'!AW115,IF($B$9="All",'No Self Assessment feeder'!CC115)))</f>
        <v>10.7</v>
      </c>
      <c r="R126" s="120">
        <f>IF($B$9="Female",'No Self Assessment feeder'!R115,IF($B$9="Male",'No Self Assessment feeder'!AX115,IF($B$9="All",'No Self Assessment feeder'!CD115)))</f>
        <v>7.1</v>
      </c>
      <c r="S126" s="120">
        <f>IF($B$9="Female",'No Self Assessment feeder'!S115,IF($B$9="Male",'No Self Assessment feeder'!AY115,IF($B$9="All",'No Self Assessment feeder'!CE115)))</f>
        <v>68.7</v>
      </c>
      <c r="T126" s="120">
        <f>IF($B$9="Female",'No Self Assessment feeder'!T115,IF($B$9="Male",'No Self Assessment feeder'!AZ115,IF($B$9="All",'No Self Assessment feeder'!CF115)))</f>
        <v>78.5</v>
      </c>
      <c r="U126" s="127">
        <f>IF($B$9="Female",'No Self Assessment feeder'!U115,IF($B$9="Male",'No Self Assessment feeder'!BA115,IF($B$9="All",'No Self Assessment feeder'!CG115)))</f>
        <v>82.2</v>
      </c>
      <c r="V126" s="81">
        <f>IF($B$9="Female",'No Self Assessment feeder'!V115,IF($B$9="Male",'No Self Assessment feeder'!BB115,IF($B$9="All",'No Self Assessment feeder'!CH115)))</f>
        <v>2420</v>
      </c>
      <c r="W126" s="120">
        <f>IF($B$9="Female",'No Self Assessment feeder'!W115,IF($B$9="Male",'No Self Assessment feeder'!BC115,IF($B$9="All",'No Self Assessment feeder'!CI115)))</f>
        <v>6.6</v>
      </c>
      <c r="X126" s="79">
        <f>IF($B$9="Female",'No Self Assessment feeder'!X115,IF($B$9="Male",'No Self Assessment feeder'!BD115,IF($B$9="All",'No Self Assessment feeder'!CJ115)))</f>
        <v>2260</v>
      </c>
      <c r="Y126" s="120">
        <f>IF($B$9="Female",'No Self Assessment feeder'!Y115,IF($B$9="Male",'No Self Assessment feeder'!BE115,IF($B$9="All",'No Self Assessment feeder'!CK115)))</f>
        <v>11</v>
      </c>
      <c r="Z126" s="120">
        <f>IF($B$9="Female",'No Self Assessment feeder'!Z115,IF($B$9="Male",'No Self Assessment feeder'!BF115,IF($B$9="All",'No Self Assessment feeder'!CL115)))</f>
        <v>6.2</v>
      </c>
      <c r="AA126" s="120">
        <f>IF($B$9="Female",'No Self Assessment feeder'!AA115,IF($B$9="Male",'No Self Assessment feeder'!BG115,IF($B$9="All",'No Self Assessment feeder'!CM115)))</f>
        <v>72.5</v>
      </c>
      <c r="AB126" s="120">
        <f>IF($B$9="Female",'No Self Assessment feeder'!AB115,IF($B$9="Male",'No Self Assessment feeder'!BH115,IF($B$9="All",'No Self Assessment feeder'!CN115)))</f>
        <v>81.400000000000006</v>
      </c>
      <c r="AC126" s="127">
        <f>IF($B$9="Female",'No Self Assessment feeder'!AC115,IF($B$9="Male",'No Self Assessment feeder'!BI115,IF($B$9="All",'No Self Assessment feeder'!CO115)))</f>
        <v>82.8</v>
      </c>
      <c r="CM126" s="29"/>
    </row>
    <row r="127" spans="1:91" ht="14.25" customHeight="1" x14ac:dyDescent="0.2">
      <c r="A127" s="159" t="s">
        <v>288</v>
      </c>
      <c r="B127" s="65" t="s">
        <v>248</v>
      </c>
      <c r="C127" s="65">
        <v>10037449</v>
      </c>
      <c r="D127" s="66" t="s">
        <v>490</v>
      </c>
      <c r="E127" s="162" t="s">
        <v>249</v>
      </c>
      <c r="F127" s="142">
        <f>IF($B$9="Female",'No Self Assessment feeder'!F116,IF($B$9="Male",'No Self Assessment feeder'!AL116,IF($B$9="All",'No Self Assessment feeder'!BR116)))</f>
        <v>500</v>
      </c>
      <c r="G127" s="120">
        <f>IF($B$9="Female",'No Self Assessment feeder'!G116,IF($B$9="Male",'No Self Assessment feeder'!AM116,IF($B$9="All",'No Self Assessment feeder'!BS116)))</f>
        <v>3</v>
      </c>
      <c r="H127" s="79">
        <f>IF($B$9="Female",'No Self Assessment feeder'!H116,IF($B$9="Male",'No Self Assessment feeder'!AN116,IF($B$9="All",'No Self Assessment feeder'!BT116)))</f>
        <v>485</v>
      </c>
      <c r="I127" s="120">
        <f>IF($B$9="Female",'No Self Assessment feeder'!I116,IF($B$9="Male",'No Self Assessment feeder'!AO116,IF($B$9="All",'No Self Assessment feeder'!BU116)))</f>
        <v>5.0999999999999996</v>
      </c>
      <c r="J127" s="120">
        <f>IF($B$9="Female",'No Self Assessment feeder'!J116,IF($B$9="Male",'No Self Assessment feeder'!AP116,IF($B$9="All",'No Self Assessment feeder'!BV116)))</f>
        <v>9.3000000000000007</v>
      </c>
      <c r="K127" s="120">
        <f>IF($B$9="Female",'No Self Assessment feeder'!K116,IF($B$9="Male",'No Self Assessment feeder'!AQ116,IF($B$9="All",'No Self Assessment feeder'!BW116)))</f>
        <v>44.7</v>
      </c>
      <c r="L127" s="120">
        <f>IF($B$9="Female",'No Self Assessment feeder'!L116,IF($B$9="Male",'No Self Assessment feeder'!AR116,IF($B$9="All",'No Self Assessment feeder'!BX116)))</f>
        <v>77.400000000000006</v>
      </c>
      <c r="M127" s="127">
        <f>IF($B$9="Female",'No Self Assessment feeder'!M116,IF($B$9="Male",'No Self Assessment feeder'!AS116,IF($B$9="All",'No Self Assessment feeder'!BY116)))</f>
        <v>85.6</v>
      </c>
      <c r="N127" s="81">
        <f>IF($B$9="Female",'No Self Assessment feeder'!N116,IF($B$9="Male",'No Self Assessment feeder'!AT116,IF($B$9="All",'No Self Assessment feeder'!BZ116)))</f>
        <v>500</v>
      </c>
      <c r="O127" s="120">
        <f>IF($B$9="Female",'No Self Assessment feeder'!O116,IF($B$9="Male",'No Self Assessment feeder'!AU116,IF($B$9="All",'No Self Assessment feeder'!CA116)))</f>
        <v>4.2</v>
      </c>
      <c r="P127" s="79">
        <f>IF($B$9="Female",'No Self Assessment feeder'!P116,IF($B$9="Male",'No Self Assessment feeder'!AV116,IF($B$9="All",'No Self Assessment feeder'!CB116)))</f>
        <v>480</v>
      </c>
      <c r="Q127" s="120">
        <f>IF($B$9="Female",'No Self Assessment feeder'!Q116,IF($B$9="Male",'No Self Assessment feeder'!AW116,IF($B$9="All",'No Self Assessment feeder'!CC116)))</f>
        <v>9.4</v>
      </c>
      <c r="R127" s="120">
        <f>IF($B$9="Female",'No Self Assessment feeder'!R116,IF($B$9="Male",'No Self Assessment feeder'!AX116,IF($B$9="All",'No Self Assessment feeder'!CD116)))</f>
        <v>7.3</v>
      </c>
      <c r="S127" s="120">
        <f>IF($B$9="Female",'No Self Assessment feeder'!S116,IF($B$9="Male",'No Self Assessment feeder'!AY116,IF($B$9="All",'No Self Assessment feeder'!CE116)))</f>
        <v>71.5</v>
      </c>
      <c r="T127" s="120">
        <f>IF($B$9="Female",'No Self Assessment feeder'!T116,IF($B$9="Male",'No Self Assessment feeder'!AZ116,IF($B$9="All",'No Self Assessment feeder'!CF116)))</f>
        <v>80.400000000000006</v>
      </c>
      <c r="U127" s="127">
        <f>IF($B$9="Female",'No Self Assessment feeder'!U116,IF($B$9="Male",'No Self Assessment feeder'!BA116,IF($B$9="All",'No Self Assessment feeder'!CG116)))</f>
        <v>83.3</v>
      </c>
      <c r="V127" s="81">
        <f>IF($B$9="Female",'No Self Assessment feeder'!V116,IF($B$9="Male",'No Self Assessment feeder'!BB116,IF($B$9="All",'No Self Assessment feeder'!CH116)))</f>
        <v>500</v>
      </c>
      <c r="W127" s="120">
        <f>IF($B$9="Female",'No Self Assessment feeder'!W116,IF($B$9="Male",'No Self Assessment feeder'!BC116,IF($B$9="All",'No Self Assessment feeder'!CI116)))</f>
        <v>4</v>
      </c>
      <c r="X127" s="79">
        <f>IF($B$9="Female",'No Self Assessment feeder'!X116,IF($B$9="Male",'No Self Assessment feeder'!BD116,IF($B$9="All",'No Self Assessment feeder'!CJ116)))</f>
        <v>480</v>
      </c>
      <c r="Y127" s="120">
        <f>IF($B$9="Female",'No Self Assessment feeder'!Y116,IF($B$9="Male",'No Self Assessment feeder'!BE116,IF($B$9="All",'No Self Assessment feeder'!CK116)))</f>
        <v>9.1</v>
      </c>
      <c r="Z127" s="120">
        <f>IF($B$9="Female",'No Self Assessment feeder'!Z116,IF($B$9="Male",'No Self Assessment feeder'!BF116,IF($B$9="All",'No Self Assessment feeder'!CL116)))</f>
        <v>9.8000000000000007</v>
      </c>
      <c r="AA127" s="120">
        <f>IF($B$9="Female",'No Self Assessment feeder'!AA116,IF($B$9="Male",'No Self Assessment feeder'!BG116,IF($B$9="All",'No Self Assessment feeder'!CM116)))</f>
        <v>68.599999999999994</v>
      </c>
      <c r="AB127" s="120">
        <f>IF($B$9="Female",'No Self Assessment feeder'!AB116,IF($B$9="Male",'No Self Assessment feeder'!BH116,IF($B$9="All",'No Self Assessment feeder'!CN116)))</f>
        <v>77.8</v>
      </c>
      <c r="AC127" s="127">
        <f>IF($B$9="Female",'No Self Assessment feeder'!AC116,IF($B$9="Male",'No Self Assessment feeder'!BI116,IF($B$9="All",'No Self Assessment feeder'!CO116)))</f>
        <v>81.099999999999994</v>
      </c>
      <c r="CM127" s="29"/>
    </row>
    <row r="128" spans="1:91" ht="14.25" customHeight="1" x14ac:dyDescent="0.2">
      <c r="A128" s="159" t="s">
        <v>288</v>
      </c>
      <c r="B128" s="65" t="s">
        <v>250</v>
      </c>
      <c r="C128" s="66">
        <v>10014001</v>
      </c>
      <c r="D128" s="66" t="s">
        <v>488</v>
      </c>
      <c r="E128" s="162" t="s">
        <v>251</v>
      </c>
      <c r="F128" s="142" t="str">
        <f>IF($B$9="Female",'No Self Assessment feeder'!F117,IF($B$9="Male",'No Self Assessment feeder'!AL117,IF($B$9="All",'No Self Assessment feeder'!BR117)))</f>
        <v>.</v>
      </c>
      <c r="G128" s="120" t="str">
        <f>IF($B$9="Female",'No Self Assessment feeder'!G117,IF($B$9="Male",'No Self Assessment feeder'!AM117,IF($B$9="All",'No Self Assessment feeder'!BS117)))</f>
        <v>.</v>
      </c>
      <c r="H128" s="79" t="str">
        <f>IF($B$9="Female",'No Self Assessment feeder'!H117,IF($B$9="Male",'No Self Assessment feeder'!AN117,IF($B$9="All",'No Self Assessment feeder'!BT117)))</f>
        <v>.</v>
      </c>
      <c r="I128" s="120" t="str">
        <f>IF($B$9="Female",'No Self Assessment feeder'!I117,IF($B$9="Male",'No Self Assessment feeder'!AO117,IF($B$9="All",'No Self Assessment feeder'!BU117)))</f>
        <v>.</v>
      </c>
      <c r="J128" s="120" t="str">
        <f>IF($B$9="Female",'No Self Assessment feeder'!J117,IF($B$9="Male",'No Self Assessment feeder'!AP117,IF($B$9="All",'No Self Assessment feeder'!BV117)))</f>
        <v>.</v>
      </c>
      <c r="K128" s="120" t="str">
        <f>IF($B$9="Female",'No Self Assessment feeder'!K117,IF($B$9="Male",'No Self Assessment feeder'!AQ117,IF($B$9="All",'No Self Assessment feeder'!BW117)))</f>
        <v>.</v>
      </c>
      <c r="L128" s="120" t="str">
        <f>IF($B$9="Female",'No Self Assessment feeder'!L117,IF($B$9="Male",'No Self Assessment feeder'!AR117,IF($B$9="All",'No Self Assessment feeder'!BX117)))</f>
        <v>.</v>
      </c>
      <c r="M128" s="127" t="str">
        <f>IF($B$9="Female",'No Self Assessment feeder'!M117,IF($B$9="Male",'No Self Assessment feeder'!AS117,IF($B$9="All",'No Self Assessment feeder'!BY117)))</f>
        <v>.</v>
      </c>
      <c r="N128" s="81" t="str">
        <f>IF($B$9="Female",'No Self Assessment feeder'!N117,IF($B$9="Male",'No Self Assessment feeder'!AT117,IF($B$9="All",'No Self Assessment feeder'!BZ117)))</f>
        <v>.</v>
      </c>
      <c r="O128" s="120" t="str">
        <f>IF($B$9="Female",'No Self Assessment feeder'!O117,IF($B$9="Male",'No Self Assessment feeder'!AU117,IF($B$9="All",'No Self Assessment feeder'!CA117)))</f>
        <v>.</v>
      </c>
      <c r="P128" s="79" t="str">
        <f>IF($B$9="Female",'No Self Assessment feeder'!P117,IF($B$9="Male",'No Self Assessment feeder'!AV117,IF($B$9="All",'No Self Assessment feeder'!CB117)))</f>
        <v>.</v>
      </c>
      <c r="Q128" s="120" t="str">
        <f>IF($B$9="Female",'No Self Assessment feeder'!Q117,IF($B$9="Male",'No Self Assessment feeder'!AW117,IF($B$9="All",'No Self Assessment feeder'!CC117)))</f>
        <v>.</v>
      </c>
      <c r="R128" s="120" t="str">
        <f>IF($B$9="Female",'No Self Assessment feeder'!R117,IF($B$9="Male",'No Self Assessment feeder'!AX117,IF($B$9="All",'No Self Assessment feeder'!CD117)))</f>
        <v>.</v>
      </c>
      <c r="S128" s="120" t="str">
        <f>IF($B$9="Female",'No Self Assessment feeder'!S117,IF($B$9="Male",'No Self Assessment feeder'!AY117,IF($B$9="All",'No Self Assessment feeder'!CE117)))</f>
        <v>.</v>
      </c>
      <c r="T128" s="120" t="str">
        <f>IF($B$9="Female",'No Self Assessment feeder'!T117,IF($B$9="Male",'No Self Assessment feeder'!AZ117,IF($B$9="All",'No Self Assessment feeder'!CF117)))</f>
        <v>.</v>
      </c>
      <c r="U128" s="127" t="str">
        <f>IF($B$9="Female",'No Self Assessment feeder'!U117,IF($B$9="Male",'No Self Assessment feeder'!BA117,IF($B$9="All",'No Self Assessment feeder'!CG117)))</f>
        <v>.</v>
      </c>
      <c r="V128" s="81" t="str">
        <f>IF($B$9="Female",'No Self Assessment feeder'!V117,IF($B$9="Male",'No Self Assessment feeder'!BB117,IF($B$9="All",'No Self Assessment feeder'!CH117)))</f>
        <v>.</v>
      </c>
      <c r="W128" s="120" t="str">
        <f>IF($B$9="Female",'No Self Assessment feeder'!W117,IF($B$9="Male",'No Self Assessment feeder'!BC117,IF($B$9="All",'No Self Assessment feeder'!CI117)))</f>
        <v>.</v>
      </c>
      <c r="X128" s="79" t="str">
        <f>IF($B$9="Female",'No Self Assessment feeder'!X117,IF($B$9="Male",'No Self Assessment feeder'!BD117,IF($B$9="All",'No Self Assessment feeder'!CJ117)))</f>
        <v>.</v>
      </c>
      <c r="Y128" s="120" t="str">
        <f>IF($B$9="Female",'No Self Assessment feeder'!Y117,IF($B$9="Male",'No Self Assessment feeder'!BE117,IF($B$9="All",'No Self Assessment feeder'!CK117)))</f>
        <v>.</v>
      </c>
      <c r="Z128" s="120" t="str">
        <f>IF($B$9="Female",'No Self Assessment feeder'!Z117,IF($B$9="Male",'No Self Assessment feeder'!BF117,IF($B$9="All",'No Self Assessment feeder'!CL117)))</f>
        <v>.</v>
      </c>
      <c r="AA128" s="120" t="str">
        <f>IF($B$9="Female",'No Self Assessment feeder'!AA117,IF($B$9="Male",'No Self Assessment feeder'!BG117,IF($B$9="All",'No Self Assessment feeder'!CM117)))</f>
        <v>.</v>
      </c>
      <c r="AB128" s="120" t="str">
        <f>IF($B$9="Female",'No Self Assessment feeder'!AB117,IF($B$9="Male",'No Self Assessment feeder'!BH117,IF($B$9="All",'No Self Assessment feeder'!CN117)))</f>
        <v>.</v>
      </c>
      <c r="AC128" s="127" t="str">
        <f>IF($B$9="Female",'No Self Assessment feeder'!AC117,IF($B$9="Male",'No Self Assessment feeder'!BI117,IF($B$9="All",'No Self Assessment feeder'!CO117)))</f>
        <v>.</v>
      </c>
      <c r="CM128" s="29"/>
    </row>
    <row r="129" spans="1:91" ht="14.25" customHeight="1" x14ac:dyDescent="0.2">
      <c r="A129" s="159" t="s">
        <v>288</v>
      </c>
      <c r="B129" s="65" t="s">
        <v>252</v>
      </c>
      <c r="C129" s="66">
        <v>10007159</v>
      </c>
      <c r="D129" s="66" t="s">
        <v>496</v>
      </c>
      <c r="E129" s="162" t="s">
        <v>253</v>
      </c>
      <c r="F129" s="142">
        <f>IF($B$9="Female",'No Self Assessment feeder'!F118,IF($B$9="Male",'No Self Assessment feeder'!AL118,IF($B$9="All",'No Self Assessment feeder'!BR118)))</f>
        <v>1790</v>
      </c>
      <c r="G129" s="120">
        <f>IF($B$9="Female",'No Self Assessment feeder'!G118,IF($B$9="Male",'No Self Assessment feeder'!AM118,IF($B$9="All",'No Self Assessment feeder'!BS118)))</f>
        <v>4.5</v>
      </c>
      <c r="H129" s="79">
        <f>IF($B$9="Female",'No Self Assessment feeder'!H118,IF($B$9="Male",'No Self Assessment feeder'!AN118,IF($B$9="All",'No Self Assessment feeder'!BT118)))</f>
        <v>1710</v>
      </c>
      <c r="I129" s="120">
        <f>IF($B$9="Female",'No Self Assessment feeder'!I118,IF($B$9="Male",'No Self Assessment feeder'!AO118,IF($B$9="All",'No Self Assessment feeder'!BU118)))</f>
        <v>7.8</v>
      </c>
      <c r="J129" s="120">
        <f>IF($B$9="Female",'No Self Assessment feeder'!J118,IF($B$9="Male",'No Self Assessment feeder'!AP118,IF($B$9="All",'No Self Assessment feeder'!BV118)))</f>
        <v>9.6</v>
      </c>
      <c r="K129" s="120">
        <f>IF($B$9="Female",'No Self Assessment feeder'!K118,IF($B$9="Male",'No Self Assessment feeder'!AQ118,IF($B$9="All",'No Self Assessment feeder'!BW118)))</f>
        <v>55.6</v>
      </c>
      <c r="L129" s="120">
        <f>IF($B$9="Female",'No Self Assessment feeder'!L118,IF($B$9="Male",'No Self Assessment feeder'!AR118,IF($B$9="All",'No Self Assessment feeder'!BX118)))</f>
        <v>73.5</v>
      </c>
      <c r="M129" s="127">
        <f>IF($B$9="Female",'No Self Assessment feeder'!M118,IF($B$9="Male",'No Self Assessment feeder'!AS118,IF($B$9="All",'No Self Assessment feeder'!BY118)))</f>
        <v>82.6</v>
      </c>
      <c r="N129" s="81">
        <f>IF($B$9="Female",'No Self Assessment feeder'!N118,IF($B$9="Male",'No Self Assessment feeder'!AT118,IF($B$9="All",'No Self Assessment feeder'!BZ118)))</f>
        <v>1790</v>
      </c>
      <c r="O129" s="120">
        <f>IF($B$9="Female",'No Self Assessment feeder'!O118,IF($B$9="Male",'No Self Assessment feeder'!AU118,IF($B$9="All",'No Self Assessment feeder'!CA118)))</f>
        <v>4.7</v>
      </c>
      <c r="P129" s="79">
        <f>IF($B$9="Female",'No Self Assessment feeder'!P118,IF($B$9="Male",'No Self Assessment feeder'!AV118,IF($B$9="All",'No Self Assessment feeder'!CB118)))</f>
        <v>1705</v>
      </c>
      <c r="Q129" s="120">
        <f>IF($B$9="Female",'No Self Assessment feeder'!Q118,IF($B$9="Male",'No Self Assessment feeder'!AW118,IF($B$9="All",'No Self Assessment feeder'!CC118)))</f>
        <v>11.6</v>
      </c>
      <c r="R129" s="120">
        <f>IF($B$9="Female",'No Self Assessment feeder'!R118,IF($B$9="Male",'No Self Assessment feeder'!AX118,IF($B$9="All",'No Self Assessment feeder'!CD118)))</f>
        <v>8</v>
      </c>
      <c r="S129" s="120">
        <f>IF($B$9="Female",'No Self Assessment feeder'!S118,IF($B$9="Male",'No Self Assessment feeder'!AY118,IF($B$9="All",'No Self Assessment feeder'!CE118)))</f>
        <v>63.5</v>
      </c>
      <c r="T129" s="120">
        <f>IF($B$9="Female",'No Self Assessment feeder'!T118,IF($B$9="Male",'No Self Assessment feeder'!AZ118,IF($B$9="All",'No Self Assessment feeder'!CF118)))</f>
        <v>75.599999999999994</v>
      </c>
      <c r="U129" s="127">
        <f>IF($B$9="Female",'No Self Assessment feeder'!U118,IF($B$9="Male",'No Self Assessment feeder'!BA118,IF($B$9="All",'No Self Assessment feeder'!CG118)))</f>
        <v>80.400000000000006</v>
      </c>
      <c r="V129" s="81">
        <f>IF($B$9="Female",'No Self Assessment feeder'!V118,IF($B$9="Male",'No Self Assessment feeder'!BB118,IF($B$9="All",'No Self Assessment feeder'!CH118)))</f>
        <v>1790</v>
      </c>
      <c r="W129" s="120">
        <f>IF($B$9="Female",'No Self Assessment feeder'!W118,IF($B$9="Male",'No Self Assessment feeder'!BC118,IF($B$9="All",'No Self Assessment feeder'!CI118)))</f>
        <v>4.7</v>
      </c>
      <c r="X129" s="79">
        <f>IF($B$9="Female",'No Self Assessment feeder'!X118,IF($B$9="Male",'No Self Assessment feeder'!BD118,IF($B$9="All",'No Self Assessment feeder'!CJ118)))</f>
        <v>1705</v>
      </c>
      <c r="Y129" s="120">
        <f>IF($B$9="Female",'No Self Assessment feeder'!Y118,IF($B$9="Male",'No Self Assessment feeder'!BE118,IF($B$9="All",'No Self Assessment feeder'!CK118)))</f>
        <v>12.5</v>
      </c>
      <c r="Z129" s="120">
        <f>IF($B$9="Female",'No Self Assessment feeder'!Z118,IF($B$9="Male",'No Self Assessment feeder'!BF118,IF($B$9="All",'No Self Assessment feeder'!CL118)))</f>
        <v>7.2</v>
      </c>
      <c r="AA129" s="120">
        <f>IF($B$9="Female",'No Self Assessment feeder'!AA118,IF($B$9="Male",'No Self Assessment feeder'!BG118,IF($B$9="All",'No Self Assessment feeder'!CM118)))</f>
        <v>68.2</v>
      </c>
      <c r="AB129" s="120">
        <f>IF($B$9="Female",'No Self Assessment feeder'!AB118,IF($B$9="Male",'No Self Assessment feeder'!BH118,IF($B$9="All",'No Self Assessment feeder'!CN118)))</f>
        <v>77.400000000000006</v>
      </c>
      <c r="AC129" s="127">
        <f>IF($B$9="Female",'No Self Assessment feeder'!AC118,IF($B$9="Male",'No Self Assessment feeder'!BI118,IF($B$9="All",'No Self Assessment feeder'!CO118)))</f>
        <v>80.3</v>
      </c>
      <c r="CM129" s="29"/>
    </row>
    <row r="130" spans="1:91" ht="14.25" customHeight="1" x14ac:dyDescent="0.2">
      <c r="A130" s="159" t="s">
        <v>288</v>
      </c>
      <c r="B130" s="65" t="s">
        <v>254</v>
      </c>
      <c r="C130" s="66">
        <v>10007160</v>
      </c>
      <c r="D130" s="66" t="s">
        <v>495</v>
      </c>
      <c r="E130" s="162" t="s">
        <v>255</v>
      </c>
      <c r="F130" s="142">
        <f>IF($B$9="Female",'No Self Assessment feeder'!F119,IF($B$9="Male",'No Self Assessment feeder'!AL119,IF($B$9="All",'No Self Assessment feeder'!BR119)))</f>
        <v>1080</v>
      </c>
      <c r="G130" s="120">
        <f>IF($B$9="Female",'No Self Assessment feeder'!G119,IF($B$9="Male",'No Self Assessment feeder'!AM119,IF($B$9="All",'No Self Assessment feeder'!BS119)))</f>
        <v>5.7</v>
      </c>
      <c r="H130" s="79">
        <f>IF($B$9="Female",'No Self Assessment feeder'!H119,IF($B$9="Male",'No Self Assessment feeder'!AN119,IF($B$9="All",'No Self Assessment feeder'!BT119)))</f>
        <v>1020</v>
      </c>
      <c r="I130" s="120">
        <f>IF($B$9="Female",'No Self Assessment feeder'!I119,IF($B$9="Male",'No Self Assessment feeder'!AO119,IF($B$9="All",'No Self Assessment feeder'!BU119)))</f>
        <v>9.6999999999999993</v>
      </c>
      <c r="J130" s="120">
        <f>IF($B$9="Female",'No Self Assessment feeder'!J119,IF($B$9="Male",'No Self Assessment feeder'!AP119,IF($B$9="All",'No Self Assessment feeder'!BV119)))</f>
        <v>7.1</v>
      </c>
      <c r="K130" s="120">
        <f>IF($B$9="Female",'No Self Assessment feeder'!K119,IF($B$9="Male",'No Self Assessment feeder'!AQ119,IF($B$9="All",'No Self Assessment feeder'!BW119)))</f>
        <v>54.2</v>
      </c>
      <c r="L130" s="120">
        <f>IF($B$9="Female",'No Self Assessment feeder'!L119,IF($B$9="Male",'No Self Assessment feeder'!AR119,IF($B$9="All",'No Self Assessment feeder'!BX119)))</f>
        <v>72.400000000000006</v>
      </c>
      <c r="M130" s="127">
        <f>IF($B$9="Female",'No Self Assessment feeder'!M119,IF($B$9="Male",'No Self Assessment feeder'!AS119,IF($B$9="All",'No Self Assessment feeder'!BY119)))</f>
        <v>83.2</v>
      </c>
      <c r="N130" s="81">
        <f>IF($B$9="Female",'No Self Assessment feeder'!N119,IF($B$9="Male",'No Self Assessment feeder'!AT119,IF($B$9="All",'No Self Assessment feeder'!BZ119)))</f>
        <v>1080</v>
      </c>
      <c r="O130" s="120">
        <f>IF($B$9="Female",'No Self Assessment feeder'!O119,IF($B$9="Male",'No Self Assessment feeder'!AU119,IF($B$9="All",'No Self Assessment feeder'!CA119)))</f>
        <v>6.7</v>
      </c>
      <c r="P130" s="79">
        <f>IF($B$9="Female",'No Self Assessment feeder'!P119,IF($B$9="Male",'No Self Assessment feeder'!AV119,IF($B$9="All",'No Self Assessment feeder'!CB119)))</f>
        <v>1010</v>
      </c>
      <c r="Q130" s="120">
        <f>IF($B$9="Female",'No Self Assessment feeder'!Q119,IF($B$9="Male",'No Self Assessment feeder'!AW119,IF($B$9="All",'No Self Assessment feeder'!CC119)))</f>
        <v>11.6</v>
      </c>
      <c r="R130" s="120">
        <f>IF($B$9="Female",'No Self Assessment feeder'!R119,IF($B$9="Male",'No Self Assessment feeder'!AX119,IF($B$9="All",'No Self Assessment feeder'!CD119)))</f>
        <v>6.1</v>
      </c>
      <c r="S130" s="120">
        <f>IF($B$9="Female",'No Self Assessment feeder'!S119,IF($B$9="Male",'No Self Assessment feeder'!AY119,IF($B$9="All",'No Self Assessment feeder'!CE119)))</f>
        <v>61.8</v>
      </c>
      <c r="T130" s="120">
        <f>IF($B$9="Female",'No Self Assessment feeder'!T119,IF($B$9="Male",'No Self Assessment feeder'!AZ119,IF($B$9="All",'No Self Assessment feeder'!CF119)))</f>
        <v>74.7</v>
      </c>
      <c r="U130" s="127">
        <f>IF($B$9="Female",'No Self Assessment feeder'!U119,IF($B$9="Male",'No Self Assessment feeder'!BA119,IF($B$9="All",'No Self Assessment feeder'!CG119)))</f>
        <v>82.3</v>
      </c>
      <c r="V130" s="81">
        <f>IF($B$9="Female",'No Self Assessment feeder'!V119,IF($B$9="Male",'No Self Assessment feeder'!BB119,IF($B$9="All",'No Self Assessment feeder'!CH119)))</f>
        <v>1080</v>
      </c>
      <c r="W130" s="120">
        <f>IF($B$9="Female",'No Self Assessment feeder'!W119,IF($B$9="Male",'No Self Assessment feeder'!BC119,IF($B$9="All",'No Self Assessment feeder'!CI119)))</f>
        <v>7</v>
      </c>
      <c r="X130" s="79">
        <f>IF($B$9="Female",'No Self Assessment feeder'!X119,IF($B$9="Male",'No Self Assessment feeder'!BD119,IF($B$9="All",'No Self Assessment feeder'!CJ119)))</f>
        <v>1005</v>
      </c>
      <c r="Y130" s="120">
        <f>IF($B$9="Female",'No Self Assessment feeder'!Y119,IF($B$9="Male",'No Self Assessment feeder'!BE119,IF($B$9="All",'No Self Assessment feeder'!CK119)))</f>
        <v>12.5</v>
      </c>
      <c r="Z130" s="120">
        <f>IF($B$9="Female",'No Self Assessment feeder'!Z119,IF($B$9="Male",'No Self Assessment feeder'!BF119,IF($B$9="All",'No Self Assessment feeder'!CL119)))</f>
        <v>6.7</v>
      </c>
      <c r="AA130" s="120">
        <f>IF($B$9="Female",'No Self Assessment feeder'!AA119,IF($B$9="Male",'No Self Assessment feeder'!BG119,IF($B$9="All",'No Self Assessment feeder'!CM119)))</f>
        <v>64.3</v>
      </c>
      <c r="AB130" s="120">
        <f>IF($B$9="Female",'No Self Assessment feeder'!AB119,IF($B$9="Male",'No Self Assessment feeder'!BH119,IF($B$9="All",'No Self Assessment feeder'!CN119)))</f>
        <v>76.599999999999994</v>
      </c>
      <c r="AC130" s="127">
        <f>IF($B$9="Female",'No Self Assessment feeder'!AC119,IF($B$9="Male",'No Self Assessment feeder'!BI119,IF($B$9="All",'No Self Assessment feeder'!CO119)))</f>
        <v>80.8</v>
      </c>
      <c r="CM130" s="29"/>
    </row>
    <row r="131" spans="1:91" ht="14.25" customHeight="1" x14ac:dyDescent="0.2">
      <c r="A131" s="159" t="s">
        <v>288</v>
      </c>
      <c r="B131" s="65" t="s">
        <v>256</v>
      </c>
      <c r="C131" s="66">
        <v>10007806</v>
      </c>
      <c r="D131" s="66" t="s">
        <v>495</v>
      </c>
      <c r="E131" s="162" t="s">
        <v>257</v>
      </c>
      <c r="F131" s="142">
        <f>IF($B$9="Female",'No Self Assessment feeder'!F120,IF($B$9="Male",'No Self Assessment feeder'!AL120,IF($B$9="All",'No Self Assessment feeder'!BR120)))</f>
        <v>1545</v>
      </c>
      <c r="G131" s="120">
        <f>IF($B$9="Female",'No Self Assessment feeder'!G120,IF($B$9="Male",'No Self Assessment feeder'!AM120,IF($B$9="All",'No Self Assessment feeder'!BS120)))</f>
        <v>3.1</v>
      </c>
      <c r="H131" s="79">
        <f>IF($B$9="Female",'No Self Assessment feeder'!H120,IF($B$9="Male",'No Self Assessment feeder'!AN120,IF($B$9="All",'No Self Assessment feeder'!BT120)))</f>
        <v>1500</v>
      </c>
      <c r="I131" s="120">
        <f>IF($B$9="Female",'No Self Assessment feeder'!I120,IF($B$9="Male",'No Self Assessment feeder'!AO120,IF($B$9="All",'No Self Assessment feeder'!BU120)))</f>
        <v>9.3000000000000007</v>
      </c>
      <c r="J131" s="120">
        <f>IF($B$9="Female",'No Self Assessment feeder'!J120,IF($B$9="Male",'No Self Assessment feeder'!AP120,IF($B$9="All",'No Self Assessment feeder'!BV120)))</f>
        <v>13.8</v>
      </c>
      <c r="K131" s="120">
        <f>IF($B$9="Female",'No Self Assessment feeder'!K120,IF($B$9="Male",'No Self Assessment feeder'!AQ120,IF($B$9="All",'No Self Assessment feeder'!BW120)))</f>
        <v>48.5</v>
      </c>
      <c r="L131" s="120">
        <f>IF($B$9="Female",'No Self Assessment feeder'!L120,IF($B$9="Male",'No Self Assessment feeder'!AR120,IF($B$9="All",'No Self Assessment feeder'!BX120)))</f>
        <v>64.2</v>
      </c>
      <c r="M131" s="127">
        <f>IF($B$9="Female",'No Self Assessment feeder'!M120,IF($B$9="Male",'No Self Assessment feeder'!AS120,IF($B$9="All",'No Self Assessment feeder'!BY120)))</f>
        <v>76.8</v>
      </c>
      <c r="N131" s="81">
        <f>IF($B$9="Female",'No Self Assessment feeder'!N120,IF($B$9="Male",'No Self Assessment feeder'!AT120,IF($B$9="All",'No Self Assessment feeder'!BZ120)))</f>
        <v>1545</v>
      </c>
      <c r="O131" s="120">
        <f>IF($B$9="Female",'No Self Assessment feeder'!O120,IF($B$9="Male",'No Self Assessment feeder'!AU120,IF($B$9="All",'No Self Assessment feeder'!CA120)))</f>
        <v>3.5</v>
      </c>
      <c r="P131" s="79">
        <f>IF($B$9="Female",'No Self Assessment feeder'!P120,IF($B$9="Male",'No Self Assessment feeder'!AV120,IF($B$9="All",'No Self Assessment feeder'!CB120)))</f>
        <v>1490</v>
      </c>
      <c r="Q131" s="120">
        <f>IF($B$9="Female",'No Self Assessment feeder'!Q120,IF($B$9="Male",'No Self Assessment feeder'!AW120,IF($B$9="All",'No Self Assessment feeder'!CC120)))</f>
        <v>12.3</v>
      </c>
      <c r="R131" s="120">
        <f>IF($B$9="Female",'No Self Assessment feeder'!R120,IF($B$9="Male",'No Self Assessment feeder'!AX120,IF($B$9="All",'No Self Assessment feeder'!CD120)))</f>
        <v>10.9</v>
      </c>
      <c r="S131" s="120">
        <f>IF($B$9="Female",'No Self Assessment feeder'!S120,IF($B$9="Male",'No Self Assessment feeder'!AY120,IF($B$9="All",'No Self Assessment feeder'!CE120)))</f>
        <v>53.4</v>
      </c>
      <c r="T131" s="120">
        <f>IF($B$9="Female",'No Self Assessment feeder'!T120,IF($B$9="Male",'No Self Assessment feeder'!AZ120,IF($B$9="All",'No Self Assessment feeder'!CF120)))</f>
        <v>68.400000000000006</v>
      </c>
      <c r="U131" s="127">
        <f>IF($B$9="Female",'No Self Assessment feeder'!U120,IF($B$9="Male",'No Self Assessment feeder'!BA120,IF($B$9="All",'No Self Assessment feeder'!CG120)))</f>
        <v>76.900000000000006</v>
      </c>
      <c r="V131" s="81">
        <f>IF($B$9="Female",'No Self Assessment feeder'!V120,IF($B$9="Male",'No Self Assessment feeder'!BB120,IF($B$9="All",'No Self Assessment feeder'!CH120)))</f>
        <v>1545</v>
      </c>
      <c r="W131" s="120">
        <f>IF($B$9="Female",'No Self Assessment feeder'!W120,IF($B$9="Male",'No Self Assessment feeder'!BC120,IF($B$9="All",'No Self Assessment feeder'!CI120)))</f>
        <v>3.7</v>
      </c>
      <c r="X131" s="79">
        <f>IF($B$9="Female",'No Self Assessment feeder'!X120,IF($B$9="Male",'No Self Assessment feeder'!BD120,IF($B$9="All",'No Self Assessment feeder'!CJ120)))</f>
        <v>1490</v>
      </c>
      <c r="Y131" s="120">
        <f>IF($B$9="Female",'No Self Assessment feeder'!Y120,IF($B$9="Male",'No Self Assessment feeder'!BE120,IF($B$9="All",'No Self Assessment feeder'!CK120)))</f>
        <v>13.9</v>
      </c>
      <c r="Z131" s="120">
        <f>IF($B$9="Female",'No Self Assessment feeder'!Z120,IF($B$9="Male",'No Self Assessment feeder'!BF120,IF($B$9="All",'No Self Assessment feeder'!CL120)))</f>
        <v>8.9</v>
      </c>
      <c r="AA131" s="120">
        <f>IF($B$9="Female",'No Self Assessment feeder'!AA120,IF($B$9="Male",'No Self Assessment feeder'!BG120,IF($B$9="All",'No Self Assessment feeder'!CM120)))</f>
        <v>57.4</v>
      </c>
      <c r="AB131" s="120">
        <f>IF($B$9="Female",'No Self Assessment feeder'!AB120,IF($B$9="Male",'No Self Assessment feeder'!BH120,IF($B$9="All",'No Self Assessment feeder'!CN120)))</f>
        <v>71</v>
      </c>
      <c r="AC131" s="127">
        <f>IF($B$9="Female",'No Self Assessment feeder'!AC120,IF($B$9="Male",'No Self Assessment feeder'!BI120,IF($B$9="All",'No Self Assessment feeder'!CO120)))</f>
        <v>77.2</v>
      </c>
      <c r="CM131" s="29"/>
    </row>
    <row r="132" spans="1:91" ht="14.25" customHeight="1" x14ac:dyDescent="0.2">
      <c r="A132" s="159" t="s">
        <v>288</v>
      </c>
      <c r="B132" s="65" t="s">
        <v>258</v>
      </c>
      <c r="C132" s="66">
        <v>10007161</v>
      </c>
      <c r="D132" s="66" t="s">
        <v>496</v>
      </c>
      <c r="E132" s="162" t="s">
        <v>259</v>
      </c>
      <c r="F132" s="142">
        <f>IF($B$9="Female",'No Self Assessment feeder'!F121,IF($B$9="Male",'No Self Assessment feeder'!AL121,IF($B$9="All",'No Self Assessment feeder'!BR121)))</f>
        <v>1715</v>
      </c>
      <c r="G132" s="120">
        <f>IF($B$9="Female",'No Self Assessment feeder'!G121,IF($B$9="Male",'No Self Assessment feeder'!AM121,IF($B$9="All",'No Self Assessment feeder'!BS121)))</f>
        <v>3.2</v>
      </c>
      <c r="H132" s="79">
        <f>IF($B$9="Female",'No Self Assessment feeder'!H121,IF($B$9="Male",'No Self Assessment feeder'!AN121,IF($B$9="All",'No Self Assessment feeder'!BT121)))</f>
        <v>1660</v>
      </c>
      <c r="I132" s="120">
        <f>IF($B$9="Female",'No Self Assessment feeder'!I121,IF($B$9="Male",'No Self Assessment feeder'!AO121,IF($B$9="All",'No Self Assessment feeder'!BU121)))</f>
        <v>6.3</v>
      </c>
      <c r="J132" s="120">
        <f>IF($B$9="Female",'No Self Assessment feeder'!J121,IF($B$9="Male",'No Self Assessment feeder'!AP121,IF($B$9="All",'No Self Assessment feeder'!BV121)))</f>
        <v>7.4</v>
      </c>
      <c r="K132" s="120">
        <f>IF($B$9="Female",'No Self Assessment feeder'!K121,IF($B$9="Male",'No Self Assessment feeder'!AQ121,IF($B$9="All",'No Self Assessment feeder'!BW121)))</f>
        <v>53.9</v>
      </c>
      <c r="L132" s="120">
        <f>IF($B$9="Female",'No Self Assessment feeder'!L121,IF($B$9="Male",'No Self Assessment feeder'!AR121,IF($B$9="All",'No Self Assessment feeder'!BX121)))</f>
        <v>76.8</v>
      </c>
      <c r="M132" s="127">
        <f>IF($B$9="Female",'No Self Assessment feeder'!M121,IF($B$9="Male",'No Self Assessment feeder'!AS121,IF($B$9="All",'No Self Assessment feeder'!BY121)))</f>
        <v>86.3</v>
      </c>
      <c r="N132" s="81">
        <f>IF($B$9="Female",'No Self Assessment feeder'!N121,IF($B$9="Male",'No Self Assessment feeder'!AT121,IF($B$9="All",'No Self Assessment feeder'!BZ121)))</f>
        <v>1715</v>
      </c>
      <c r="O132" s="120">
        <f>IF($B$9="Female",'No Self Assessment feeder'!O121,IF($B$9="Male",'No Self Assessment feeder'!AU121,IF($B$9="All",'No Self Assessment feeder'!CA121)))</f>
        <v>3.7</v>
      </c>
      <c r="P132" s="79">
        <f>IF($B$9="Female",'No Self Assessment feeder'!P121,IF($B$9="Male",'No Self Assessment feeder'!AV121,IF($B$9="All",'No Self Assessment feeder'!CB121)))</f>
        <v>1650</v>
      </c>
      <c r="Q132" s="120">
        <f>IF($B$9="Female",'No Self Assessment feeder'!Q121,IF($B$9="Male",'No Self Assessment feeder'!AW121,IF($B$9="All",'No Self Assessment feeder'!CC121)))</f>
        <v>9.1999999999999993</v>
      </c>
      <c r="R132" s="120">
        <f>IF($B$9="Female",'No Self Assessment feeder'!R121,IF($B$9="Male",'No Self Assessment feeder'!AX121,IF($B$9="All",'No Self Assessment feeder'!CD121)))</f>
        <v>7</v>
      </c>
      <c r="S132" s="120">
        <f>IF($B$9="Female",'No Self Assessment feeder'!S121,IF($B$9="Male",'No Self Assessment feeder'!AY121,IF($B$9="All",'No Self Assessment feeder'!CE121)))</f>
        <v>61.6</v>
      </c>
      <c r="T132" s="120">
        <f>IF($B$9="Female",'No Self Assessment feeder'!T121,IF($B$9="Male",'No Self Assessment feeder'!AZ121,IF($B$9="All",'No Self Assessment feeder'!CF121)))</f>
        <v>78.400000000000006</v>
      </c>
      <c r="U132" s="127">
        <f>IF($B$9="Female",'No Self Assessment feeder'!U121,IF($B$9="Male",'No Self Assessment feeder'!BA121,IF($B$9="All",'No Self Assessment feeder'!CG121)))</f>
        <v>83.7</v>
      </c>
      <c r="V132" s="81">
        <f>IF($B$9="Female",'No Self Assessment feeder'!V121,IF($B$9="Male",'No Self Assessment feeder'!BB121,IF($B$9="All",'No Self Assessment feeder'!CH121)))</f>
        <v>1715</v>
      </c>
      <c r="W132" s="120">
        <f>IF($B$9="Female",'No Self Assessment feeder'!W121,IF($B$9="Male",'No Self Assessment feeder'!BC121,IF($B$9="All",'No Self Assessment feeder'!CI121)))</f>
        <v>3.6</v>
      </c>
      <c r="X132" s="79">
        <f>IF($B$9="Female",'No Self Assessment feeder'!X121,IF($B$9="Male",'No Self Assessment feeder'!BD121,IF($B$9="All",'No Self Assessment feeder'!CJ121)))</f>
        <v>1650</v>
      </c>
      <c r="Y132" s="120">
        <f>IF($B$9="Female",'No Self Assessment feeder'!Y121,IF($B$9="Male",'No Self Assessment feeder'!BE121,IF($B$9="All",'No Self Assessment feeder'!CK121)))</f>
        <v>10.3</v>
      </c>
      <c r="Z132" s="120">
        <f>IF($B$9="Female",'No Self Assessment feeder'!Z121,IF($B$9="Male",'No Self Assessment feeder'!BF121,IF($B$9="All",'No Self Assessment feeder'!CL121)))</f>
        <v>6.2</v>
      </c>
      <c r="AA132" s="120">
        <f>IF($B$9="Female",'No Self Assessment feeder'!AA121,IF($B$9="Male",'No Self Assessment feeder'!BG121,IF($B$9="All",'No Self Assessment feeder'!CM121)))</f>
        <v>65.400000000000006</v>
      </c>
      <c r="AB132" s="120">
        <f>IF($B$9="Female",'No Self Assessment feeder'!AB121,IF($B$9="Male",'No Self Assessment feeder'!BH121,IF($B$9="All",'No Self Assessment feeder'!CN121)))</f>
        <v>79.7</v>
      </c>
      <c r="AC132" s="127">
        <f>IF($B$9="Female",'No Self Assessment feeder'!AC121,IF($B$9="Male",'No Self Assessment feeder'!BI121,IF($B$9="All",'No Self Assessment feeder'!CO121)))</f>
        <v>83.5</v>
      </c>
      <c r="CM132" s="29"/>
    </row>
    <row r="133" spans="1:91" ht="14.25" customHeight="1" x14ac:dyDescent="0.2">
      <c r="A133" s="159" t="s">
        <v>288</v>
      </c>
      <c r="B133" s="65" t="s">
        <v>260</v>
      </c>
      <c r="C133" s="66">
        <v>10008017</v>
      </c>
      <c r="D133" s="66" t="s">
        <v>491</v>
      </c>
      <c r="E133" s="162" t="s">
        <v>261</v>
      </c>
      <c r="F133" s="142">
        <f>IF($B$9="Female",'No Self Assessment feeder'!F122,IF($B$9="Male",'No Self Assessment feeder'!AL122,IF($B$9="All",'No Self Assessment feeder'!BR122)))</f>
        <v>90</v>
      </c>
      <c r="G133" s="120">
        <f>IF($B$9="Female",'No Self Assessment feeder'!G122,IF($B$9="Male",'No Self Assessment feeder'!AM122,IF($B$9="All",'No Self Assessment feeder'!BS122)))</f>
        <v>10.199999999999999</v>
      </c>
      <c r="H133" s="79">
        <f>IF($B$9="Female",'No Self Assessment feeder'!H122,IF($B$9="Male",'No Self Assessment feeder'!AN122,IF($B$9="All",'No Self Assessment feeder'!BT122)))</f>
        <v>80</v>
      </c>
      <c r="I133" s="120">
        <f>IF($B$9="Female",'No Self Assessment feeder'!I122,IF($B$9="Male",'No Self Assessment feeder'!AO122,IF($B$9="All",'No Self Assessment feeder'!BU122)))</f>
        <v>12.7</v>
      </c>
      <c r="J133" s="120">
        <f>IF($B$9="Female",'No Self Assessment feeder'!J122,IF($B$9="Male",'No Self Assessment feeder'!AP122,IF($B$9="All",'No Self Assessment feeder'!BV122)))</f>
        <v>11.4</v>
      </c>
      <c r="K133" s="120">
        <f>IF($B$9="Female",'No Self Assessment feeder'!K122,IF($B$9="Male",'No Self Assessment feeder'!AQ122,IF($B$9="All",'No Self Assessment feeder'!BW122)))</f>
        <v>39.200000000000003</v>
      </c>
      <c r="L133" s="120">
        <f>IF($B$9="Female",'No Self Assessment feeder'!L122,IF($B$9="Male",'No Self Assessment feeder'!AR122,IF($B$9="All",'No Self Assessment feeder'!BX122)))</f>
        <v>55.7</v>
      </c>
      <c r="M133" s="127">
        <f>IF($B$9="Female",'No Self Assessment feeder'!M122,IF($B$9="Male",'No Self Assessment feeder'!AS122,IF($B$9="All",'No Self Assessment feeder'!BY122)))</f>
        <v>75.900000000000006</v>
      </c>
      <c r="N133" s="81">
        <f>IF($B$9="Female",'No Self Assessment feeder'!N122,IF($B$9="Male",'No Self Assessment feeder'!AT122,IF($B$9="All",'No Self Assessment feeder'!BZ122)))</f>
        <v>90</v>
      </c>
      <c r="O133" s="120">
        <f>IF($B$9="Female",'No Self Assessment feeder'!O122,IF($B$9="Male",'No Self Assessment feeder'!AU122,IF($B$9="All",'No Self Assessment feeder'!CA122)))</f>
        <v>13.6</v>
      </c>
      <c r="P133" s="79">
        <f>IF($B$9="Female",'No Self Assessment feeder'!P122,IF($B$9="Male",'No Self Assessment feeder'!AV122,IF($B$9="All",'No Self Assessment feeder'!CB122)))</f>
        <v>75</v>
      </c>
      <c r="Q133" s="120">
        <f>IF($B$9="Female",'No Self Assessment feeder'!Q122,IF($B$9="Male",'No Self Assessment feeder'!AW122,IF($B$9="All",'No Self Assessment feeder'!CC122)))</f>
        <v>15.8</v>
      </c>
      <c r="R133" s="120">
        <f>IF($B$9="Female",'No Self Assessment feeder'!R122,IF($B$9="Male",'No Self Assessment feeder'!AX122,IF($B$9="All",'No Self Assessment feeder'!CD122)))</f>
        <v>10.5</v>
      </c>
      <c r="S133" s="120">
        <f>IF($B$9="Female",'No Self Assessment feeder'!S122,IF($B$9="Male",'No Self Assessment feeder'!AY122,IF($B$9="All",'No Self Assessment feeder'!CE122)))</f>
        <v>56.6</v>
      </c>
      <c r="T133" s="120">
        <f>IF($B$9="Female",'No Self Assessment feeder'!T122,IF($B$9="Male",'No Self Assessment feeder'!AZ122,IF($B$9="All",'No Self Assessment feeder'!CF122)))</f>
        <v>68.400000000000006</v>
      </c>
      <c r="U133" s="127">
        <f>IF($B$9="Female",'No Self Assessment feeder'!U122,IF($B$9="Male",'No Self Assessment feeder'!BA122,IF($B$9="All",'No Self Assessment feeder'!CG122)))</f>
        <v>73.7</v>
      </c>
      <c r="V133" s="81">
        <f>IF($B$9="Female",'No Self Assessment feeder'!V122,IF($B$9="Male",'No Self Assessment feeder'!BB122,IF($B$9="All",'No Self Assessment feeder'!CH122)))</f>
        <v>90</v>
      </c>
      <c r="W133" s="120">
        <f>IF($B$9="Female",'No Self Assessment feeder'!W122,IF($B$9="Male",'No Self Assessment feeder'!BC122,IF($B$9="All",'No Self Assessment feeder'!CI122)))</f>
        <v>12.5</v>
      </c>
      <c r="X133" s="79">
        <f>IF($B$9="Female",'No Self Assessment feeder'!X122,IF($B$9="Male",'No Self Assessment feeder'!BD122,IF($B$9="All",'No Self Assessment feeder'!CJ122)))</f>
        <v>75</v>
      </c>
      <c r="Y133" s="120">
        <f>IF($B$9="Female",'No Self Assessment feeder'!Y122,IF($B$9="Male",'No Self Assessment feeder'!BE122,IF($B$9="All",'No Self Assessment feeder'!CK122)))</f>
        <v>22.1</v>
      </c>
      <c r="Z133" s="120">
        <f>IF($B$9="Female",'No Self Assessment feeder'!Z122,IF($B$9="Male",'No Self Assessment feeder'!BF122,IF($B$9="All",'No Self Assessment feeder'!CL122)))</f>
        <v>13</v>
      </c>
      <c r="AA133" s="120">
        <f>IF($B$9="Female",'No Self Assessment feeder'!AA122,IF($B$9="Male",'No Self Assessment feeder'!BG122,IF($B$9="All",'No Self Assessment feeder'!CM122)))</f>
        <v>54.5</v>
      </c>
      <c r="AB133" s="120">
        <f>IF($B$9="Female",'No Self Assessment feeder'!AB122,IF($B$9="Male",'No Self Assessment feeder'!BH122,IF($B$9="All",'No Self Assessment feeder'!CN122)))</f>
        <v>58.4</v>
      </c>
      <c r="AC133" s="127">
        <f>IF($B$9="Female",'No Self Assessment feeder'!AC122,IF($B$9="Male",'No Self Assessment feeder'!BI122,IF($B$9="All",'No Self Assessment feeder'!CO122)))</f>
        <v>64.900000000000006</v>
      </c>
      <c r="CM133" s="29"/>
    </row>
    <row r="134" spans="1:91" ht="14.25" customHeight="1" x14ac:dyDescent="0.2">
      <c r="A134" s="159" t="s">
        <v>288</v>
      </c>
      <c r="B134" s="65" t="s">
        <v>262</v>
      </c>
      <c r="C134" s="66">
        <v>10007784</v>
      </c>
      <c r="D134" s="66" t="s">
        <v>491</v>
      </c>
      <c r="E134" s="162" t="s">
        <v>433</v>
      </c>
      <c r="F134" s="142">
        <f>IF($B$9="Female",'No Self Assessment feeder'!F123,IF($B$9="Male",'No Self Assessment feeder'!AL123,IF($B$9="All",'No Self Assessment feeder'!BR123)))</f>
        <v>3040</v>
      </c>
      <c r="G134" s="120">
        <f>IF($B$9="Female",'No Self Assessment feeder'!G123,IF($B$9="Male",'No Self Assessment feeder'!AM123,IF($B$9="All",'No Self Assessment feeder'!BS123)))</f>
        <v>4</v>
      </c>
      <c r="H134" s="79">
        <f>IF($B$9="Female",'No Self Assessment feeder'!H123,IF($B$9="Male",'No Self Assessment feeder'!AN123,IF($B$9="All",'No Self Assessment feeder'!BT123)))</f>
        <v>2915</v>
      </c>
      <c r="I134" s="120">
        <f>IF($B$9="Female",'No Self Assessment feeder'!I123,IF($B$9="Male",'No Self Assessment feeder'!AO123,IF($B$9="All",'No Self Assessment feeder'!BU123)))</f>
        <v>10.3</v>
      </c>
      <c r="J134" s="120">
        <f>IF($B$9="Female",'No Self Assessment feeder'!J123,IF($B$9="Male",'No Self Assessment feeder'!AP123,IF($B$9="All",'No Self Assessment feeder'!BV123)))</f>
        <v>9.6</v>
      </c>
      <c r="K134" s="120">
        <f>IF($B$9="Female",'No Self Assessment feeder'!K123,IF($B$9="Male",'No Self Assessment feeder'!AQ123,IF($B$9="All",'No Self Assessment feeder'!BW123)))</f>
        <v>40</v>
      </c>
      <c r="L134" s="120">
        <f>IF($B$9="Female",'No Self Assessment feeder'!L123,IF($B$9="Male",'No Self Assessment feeder'!AR123,IF($B$9="All",'No Self Assessment feeder'!BX123)))</f>
        <v>56.5</v>
      </c>
      <c r="M134" s="127">
        <f>IF($B$9="Female",'No Self Assessment feeder'!M123,IF($B$9="Male",'No Self Assessment feeder'!AS123,IF($B$9="All",'No Self Assessment feeder'!BY123)))</f>
        <v>80.099999999999994</v>
      </c>
      <c r="N134" s="81">
        <f>IF($B$9="Female",'No Self Assessment feeder'!N123,IF($B$9="Male",'No Self Assessment feeder'!AT123,IF($B$9="All",'No Self Assessment feeder'!BZ123)))</f>
        <v>3040</v>
      </c>
      <c r="O134" s="120">
        <f>IF($B$9="Female",'No Self Assessment feeder'!O123,IF($B$9="Male",'No Self Assessment feeder'!AU123,IF($B$9="All",'No Self Assessment feeder'!CA123)))</f>
        <v>5</v>
      </c>
      <c r="P134" s="79">
        <f>IF($B$9="Female",'No Self Assessment feeder'!P123,IF($B$9="Male",'No Self Assessment feeder'!AV123,IF($B$9="All",'No Self Assessment feeder'!CB123)))</f>
        <v>2885</v>
      </c>
      <c r="Q134" s="120">
        <f>IF($B$9="Female",'No Self Assessment feeder'!Q123,IF($B$9="Male",'No Self Assessment feeder'!AW123,IF($B$9="All",'No Self Assessment feeder'!CC123)))</f>
        <v>13.1</v>
      </c>
      <c r="R134" s="120">
        <f>IF($B$9="Female",'No Self Assessment feeder'!R123,IF($B$9="Male",'No Self Assessment feeder'!AX123,IF($B$9="All",'No Self Assessment feeder'!CD123)))</f>
        <v>8.1</v>
      </c>
      <c r="S134" s="120">
        <f>IF($B$9="Female",'No Self Assessment feeder'!S123,IF($B$9="Male",'No Self Assessment feeder'!AY123,IF($B$9="All",'No Self Assessment feeder'!CE123)))</f>
        <v>54</v>
      </c>
      <c r="T134" s="120">
        <f>IF($B$9="Female",'No Self Assessment feeder'!T123,IF($B$9="Male",'No Self Assessment feeder'!AZ123,IF($B$9="All",'No Self Assessment feeder'!CF123)))</f>
        <v>68.599999999999994</v>
      </c>
      <c r="U134" s="127">
        <f>IF($B$9="Female",'No Self Assessment feeder'!U123,IF($B$9="Male",'No Self Assessment feeder'!BA123,IF($B$9="All",'No Self Assessment feeder'!CG123)))</f>
        <v>78.8</v>
      </c>
      <c r="V134" s="81">
        <f>IF($B$9="Female",'No Self Assessment feeder'!V123,IF($B$9="Male",'No Self Assessment feeder'!BB123,IF($B$9="All",'No Self Assessment feeder'!CH123)))</f>
        <v>3040</v>
      </c>
      <c r="W134" s="120">
        <f>IF($B$9="Female",'No Self Assessment feeder'!W123,IF($B$9="Male",'No Self Assessment feeder'!BC123,IF($B$9="All",'No Self Assessment feeder'!CI123)))</f>
        <v>5.2</v>
      </c>
      <c r="X134" s="79">
        <f>IF($B$9="Female",'No Self Assessment feeder'!X123,IF($B$9="Male",'No Self Assessment feeder'!BD123,IF($B$9="All",'No Self Assessment feeder'!CJ123)))</f>
        <v>2880</v>
      </c>
      <c r="Y134" s="120">
        <f>IF($B$9="Female",'No Self Assessment feeder'!Y123,IF($B$9="Male",'No Self Assessment feeder'!BE123,IF($B$9="All",'No Self Assessment feeder'!CK123)))</f>
        <v>14.2</v>
      </c>
      <c r="Z134" s="120">
        <f>IF($B$9="Female",'No Self Assessment feeder'!Z123,IF($B$9="Male",'No Self Assessment feeder'!BF123,IF($B$9="All",'No Self Assessment feeder'!CL123)))</f>
        <v>8.6999999999999993</v>
      </c>
      <c r="AA134" s="120">
        <f>IF($B$9="Female",'No Self Assessment feeder'!AA123,IF($B$9="Male",'No Self Assessment feeder'!BG123,IF($B$9="All",'No Self Assessment feeder'!CM123)))</f>
        <v>59.7</v>
      </c>
      <c r="AB134" s="120">
        <f>IF($B$9="Female",'No Self Assessment feeder'!AB123,IF($B$9="Male",'No Self Assessment feeder'!BH123,IF($B$9="All",'No Self Assessment feeder'!CN123)))</f>
        <v>71</v>
      </c>
      <c r="AC134" s="127">
        <f>IF($B$9="Female",'No Self Assessment feeder'!AC123,IF($B$9="Male",'No Self Assessment feeder'!BI123,IF($B$9="All",'No Self Assessment feeder'!CO123)))</f>
        <v>77.099999999999994</v>
      </c>
      <c r="CM134" s="29"/>
    </row>
    <row r="135" spans="1:91" ht="14.25" customHeight="1" x14ac:dyDescent="0.2">
      <c r="A135" s="159" t="s">
        <v>288</v>
      </c>
      <c r="B135" s="65" t="s">
        <v>264</v>
      </c>
      <c r="C135" s="66">
        <v>10007163</v>
      </c>
      <c r="D135" s="66" t="s">
        <v>489</v>
      </c>
      <c r="E135" s="162" t="s">
        <v>265</v>
      </c>
      <c r="F135" s="142">
        <f>IF($B$9="Female",'No Self Assessment feeder'!F124,IF($B$9="Male",'No Self Assessment feeder'!AL124,IF($B$9="All",'No Self Assessment feeder'!BR124)))</f>
        <v>2330</v>
      </c>
      <c r="G135" s="120">
        <f>IF($B$9="Female",'No Self Assessment feeder'!G124,IF($B$9="Male",'No Self Assessment feeder'!AM124,IF($B$9="All",'No Self Assessment feeder'!BS124)))</f>
        <v>3</v>
      </c>
      <c r="H135" s="79">
        <f>IF($B$9="Female",'No Self Assessment feeder'!H124,IF($B$9="Male",'No Self Assessment feeder'!AN124,IF($B$9="All",'No Self Assessment feeder'!BT124)))</f>
        <v>2260</v>
      </c>
      <c r="I135" s="120">
        <f>IF($B$9="Female",'No Self Assessment feeder'!I124,IF($B$9="Male",'No Self Assessment feeder'!AO124,IF($B$9="All",'No Self Assessment feeder'!BU124)))</f>
        <v>10.1</v>
      </c>
      <c r="J135" s="120">
        <f>IF($B$9="Female",'No Self Assessment feeder'!J124,IF($B$9="Male",'No Self Assessment feeder'!AP124,IF($B$9="All",'No Self Assessment feeder'!BV124)))</f>
        <v>8.3000000000000007</v>
      </c>
      <c r="K135" s="120">
        <f>IF($B$9="Female",'No Self Assessment feeder'!K124,IF($B$9="Male",'No Self Assessment feeder'!AQ124,IF($B$9="All",'No Self Assessment feeder'!BW124)))</f>
        <v>49.7</v>
      </c>
      <c r="L135" s="120">
        <f>IF($B$9="Female",'No Self Assessment feeder'!L124,IF($B$9="Male",'No Self Assessment feeder'!AR124,IF($B$9="All",'No Self Assessment feeder'!BX124)))</f>
        <v>68.099999999999994</v>
      </c>
      <c r="M135" s="127">
        <f>IF($B$9="Female",'No Self Assessment feeder'!M124,IF($B$9="Male",'No Self Assessment feeder'!AS124,IF($B$9="All",'No Self Assessment feeder'!BY124)))</f>
        <v>81.599999999999994</v>
      </c>
      <c r="N135" s="81">
        <f>IF($B$9="Female",'No Self Assessment feeder'!N124,IF($B$9="Male",'No Self Assessment feeder'!AT124,IF($B$9="All",'No Self Assessment feeder'!BZ124)))</f>
        <v>2330</v>
      </c>
      <c r="O135" s="120">
        <f>IF($B$9="Female",'No Self Assessment feeder'!O124,IF($B$9="Male",'No Self Assessment feeder'!AU124,IF($B$9="All",'No Self Assessment feeder'!CA124)))</f>
        <v>3.9</v>
      </c>
      <c r="P135" s="79">
        <f>IF($B$9="Female",'No Self Assessment feeder'!P124,IF($B$9="Male",'No Self Assessment feeder'!AV124,IF($B$9="All",'No Self Assessment feeder'!CB124)))</f>
        <v>2240</v>
      </c>
      <c r="Q135" s="120">
        <f>IF($B$9="Female",'No Self Assessment feeder'!Q124,IF($B$9="Male",'No Self Assessment feeder'!AW124,IF($B$9="All",'No Self Assessment feeder'!CC124)))</f>
        <v>12.3</v>
      </c>
      <c r="R135" s="120">
        <f>IF($B$9="Female",'No Self Assessment feeder'!R124,IF($B$9="Male",'No Self Assessment feeder'!AX124,IF($B$9="All",'No Self Assessment feeder'!CD124)))</f>
        <v>6</v>
      </c>
      <c r="S135" s="120">
        <f>IF($B$9="Female",'No Self Assessment feeder'!S124,IF($B$9="Male",'No Self Assessment feeder'!AY124,IF($B$9="All",'No Self Assessment feeder'!CE124)))</f>
        <v>59.3</v>
      </c>
      <c r="T135" s="120">
        <f>IF($B$9="Female",'No Self Assessment feeder'!T124,IF($B$9="Male",'No Self Assessment feeder'!AZ124,IF($B$9="All",'No Self Assessment feeder'!CF124)))</f>
        <v>73.5</v>
      </c>
      <c r="U135" s="127">
        <f>IF($B$9="Female",'No Self Assessment feeder'!U124,IF($B$9="Male",'No Self Assessment feeder'!BA124,IF($B$9="All",'No Self Assessment feeder'!CG124)))</f>
        <v>81.7</v>
      </c>
      <c r="V135" s="81">
        <f>IF($B$9="Female",'No Self Assessment feeder'!V124,IF($B$9="Male",'No Self Assessment feeder'!BB124,IF($B$9="All",'No Self Assessment feeder'!CH124)))</f>
        <v>2330</v>
      </c>
      <c r="W135" s="120">
        <f>IF($B$9="Female",'No Self Assessment feeder'!W124,IF($B$9="Male",'No Self Assessment feeder'!BC124,IF($B$9="All",'No Self Assessment feeder'!CI124)))</f>
        <v>4.0999999999999996</v>
      </c>
      <c r="X135" s="79">
        <f>IF($B$9="Female",'No Self Assessment feeder'!X124,IF($B$9="Male",'No Self Assessment feeder'!BD124,IF($B$9="All",'No Self Assessment feeder'!CJ124)))</f>
        <v>2235</v>
      </c>
      <c r="Y135" s="120">
        <f>IF($B$9="Female",'No Self Assessment feeder'!Y124,IF($B$9="Male",'No Self Assessment feeder'!BE124,IF($B$9="All",'No Self Assessment feeder'!CK124)))</f>
        <v>13.5</v>
      </c>
      <c r="Z135" s="120">
        <f>IF($B$9="Female",'No Self Assessment feeder'!Z124,IF($B$9="Male",'No Self Assessment feeder'!BF124,IF($B$9="All",'No Self Assessment feeder'!CL124)))</f>
        <v>5.9</v>
      </c>
      <c r="AA135" s="120">
        <f>IF($B$9="Female",'No Self Assessment feeder'!AA124,IF($B$9="Male",'No Self Assessment feeder'!BG124,IF($B$9="All",'No Self Assessment feeder'!CM124)))</f>
        <v>63.9</v>
      </c>
      <c r="AB135" s="120">
        <f>IF($B$9="Female",'No Self Assessment feeder'!AB124,IF($B$9="Male",'No Self Assessment feeder'!BH124,IF($B$9="All",'No Self Assessment feeder'!CN124)))</f>
        <v>75.5</v>
      </c>
      <c r="AC135" s="127">
        <f>IF($B$9="Female",'No Self Assessment feeder'!AC124,IF($B$9="Male",'No Self Assessment feeder'!BI124,IF($B$9="All",'No Self Assessment feeder'!CO124)))</f>
        <v>80.599999999999994</v>
      </c>
      <c r="CM135" s="29"/>
    </row>
    <row r="136" spans="1:91" ht="14.25" customHeight="1" x14ac:dyDescent="0.2">
      <c r="A136" s="159" t="s">
        <v>288</v>
      </c>
      <c r="B136" s="65" t="s">
        <v>266</v>
      </c>
      <c r="C136" s="66">
        <v>10007164</v>
      </c>
      <c r="D136" s="66" t="s">
        <v>490</v>
      </c>
      <c r="E136" s="162" t="s">
        <v>267</v>
      </c>
      <c r="F136" s="142">
        <f>IF($B$9="Female",'No Self Assessment feeder'!F125,IF($B$9="Male",'No Self Assessment feeder'!AL125,IF($B$9="All",'No Self Assessment feeder'!BR125)))</f>
        <v>3670</v>
      </c>
      <c r="G136" s="120">
        <f>IF($B$9="Female",'No Self Assessment feeder'!G125,IF($B$9="Male",'No Self Assessment feeder'!AM125,IF($B$9="All",'No Self Assessment feeder'!BS125)))</f>
        <v>5.9</v>
      </c>
      <c r="H136" s="79">
        <f>IF($B$9="Female",'No Self Assessment feeder'!H125,IF($B$9="Male",'No Self Assessment feeder'!AN125,IF($B$9="All",'No Self Assessment feeder'!BT125)))</f>
        <v>3455</v>
      </c>
      <c r="I136" s="120">
        <f>IF($B$9="Female",'No Self Assessment feeder'!I125,IF($B$9="Male",'No Self Assessment feeder'!AO125,IF($B$9="All",'No Self Assessment feeder'!BU125)))</f>
        <v>9.1</v>
      </c>
      <c r="J136" s="120">
        <f>IF($B$9="Female",'No Self Assessment feeder'!J125,IF($B$9="Male",'No Self Assessment feeder'!AP125,IF($B$9="All",'No Self Assessment feeder'!BV125)))</f>
        <v>11.3</v>
      </c>
      <c r="K136" s="120">
        <f>IF($B$9="Female",'No Self Assessment feeder'!K125,IF($B$9="Male",'No Self Assessment feeder'!AQ125,IF($B$9="All",'No Self Assessment feeder'!BW125)))</f>
        <v>60.8</v>
      </c>
      <c r="L136" s="120">
        <f>IF($B$9="Female",'No Self Assessment feeder'!L125,IF($B$9="Male",'No Self Assessment feeder'!AR125,IF($B$9="All",'No Self Assessment feeder'!BX125)))</f>
        <v>72.7</v>
      </c>
      <c r="M136" s="127">
        <f>IF($B$9="Female",'No Self Assessment feeder'!M125,IF($B$9="Male",'No Self Assessment feeder'!AS125,IF($B$9="All",'No Self Assessment feeder'!BY125)))</f>
        <v>79.599999999999994</v>
      </c>
      <c r="N136" s="81">
        <f>IF($B$9="Female",'No Self Assessment feeder'!N125,IF($B$9="Male",'No Self Assessment feeder'!AT125,IF($B$9="All",'No Self Assessment feeder'!BZ125)))</f>
        <v>3670</v>
      </c>
      <c r="O136" s="120">
        <f>IF($B$9="Female",'No Self Assessment feeder'!O125,IF($B$9="Male",'No Self Assessment feeder'!AU125,IF($B$9="All",'No Self Assessment feeder'!CA125)))</f>
        <v>6.3</v>
      </c>
      <c r="P136" s="79">
        <f>IF($B$9="Female",'No Self Assessment feeder'!P125,IF($B$9="Male",'No Self Assessment feeder'!AV125,IF($B$9="All",'No Self Assessment feeder'!CB125)))</f>
        <v>3440</v>
      </c>
      <c r="Q136" s="120">
        <f>IF($B$9="Female",'No Self Assessment feeder'!Q125,IF($B$9="Male",'No Self Assessment feeder'!AW125,IF($B$9="All",'No Self Assessment feeder'!CC125)))</f>
        <v>11.5</v>
      </c>
      <c r="R136" s="120">
        <f>IF($B$9="Female",'No Self Assessment feeder'!R125,IF($B$9="Male",'No Self Assessment feeder'!AX125,IF($B$9="All",'No Self Assessment feeder'!CD125)))</f>
        <v>7.7</v>
      </c>
      <c r="S136" s="120">
        <f>IF($B$9="Female",'No Self Assessment feeder'!S125,IF($B$9="Male",'No Self Assessment feeder'!AY125,IF($B$9="All",'No Self Assessment feeder'!CE125)))</f>
        <v>65</v>
      </c>
      <c r="T136" s="120">
        <f>IF($B$9="Female",'No Self Assessment feeder'!T125,IF($B$9="Male",'No Self Assessment feeder'!AZ125,IF($B$9="All",'No Self Assessment feeder'!CF125)))</f>
        <v>76</v>
      </c>
      <c r="U136" s="127">
        <f>IF($B$9="Female",'No Self Assessment feeder'!U125,IF($B$9="Male",'No Self Assessment feeder'!BA125,IF($B$9="All",'No Self Assessment feeder'!CG125)))</f>
        <v>80.900000000000006</v>
      </c>
      <c r="V136" s="81">
        <f>IF($B$9="Female",'No Self Assessment feeder'!V125,IF($B$9="Male",'No Self Assessment feeder'!BB125,IF($B$9="All",'No Self Assessment feeder'!CH125)))</f>
        <v>3670</v>
      </c>
      <c r="W136" s="120">
        <f>IF($B$9="Female",'No Self Assessment feeder'!W125,IF($B$9="Male",'No Self Assessment feeder'!BC125,IF($B$9="All",'No Self Assessment feeder'!CI125)))</f>
        <v>6.6</v>
      </c>
      <c r="X136" s="79">
        <f>IF($B$9="Female",'No Self Assessment feeder'!X125,IF($B$9="Male",'No Self Assessment feeder'!BD125,IF($B$9="All",'No Self Assessment feeder'!CJ125)))</f>
        <v>3425</v>
      </c>
      <c r="Y136" s="120">
        <f>IF($B$9="Female",'No Self Assessment feeder'!Y125,IF($B$9="Male",'No Self Assessment feeder'!BE125,IF($B$9="All",'No Self Assessment feeder'!CK125)))</f>
        <v>12.7</v>
      </c>
      <c r="Z136" s="120">
        <f>IF($B$9="Female",'No Self Assessment feeder'!Z125,IF($B$9="Male",'No Self Assessment feeder'!BF125,IF($B$9="All",'No Self Assessment feeder'!CL125)))</f>
        <v>6.8</v>
      </c>
      <c r="AA136" s="120">
        <f>IF($B$9="Female",'No Self Assessment feeder'!AA125,IF($B$9="Male",'No Self Assessment feeder'!BG125,IF($B$9="All",'No Self Assessment feeder'!CM125)))</f>
        <v>67.5</v>
      </c>
      <c r="AB136" s="120">
        <f>IF($B$9="Female",'No Self Assessment feeder'!AB125,IF($B$9="Male",'No Self Assessment feeder'!BH125,IF($B$9="All",'No Self Assessment feeder'!CN125)))</f>
        <v>76.8</v>
      </c>
      <c r="AC136" s="127">
        <f>IF($B$9="Female",'No Self Assessment feeder'!AC125,IF($B$9="Male",'No Self Assessment feeder'!BI125,IF($B$9="All",'No Self Assessment feeder'!CO125)))</f>
        <v>80.400000000000006</v>
      </c>
      <c r="CM136" s="29"/>
    </row>
    <row r="137" spans="1:91" ht="14.25" customHeight="1" x14ac:dyDescent="0.2">
      <c r="A137" s="159" t="s">
        <v>288</v>
      </c>
      <c r="B137" s="65" t="s">
        <v>268</v>
      </c>
      <c r="C137" s="66">
        <v>10006566</v>
      </c>
      <c r="D137" s="66" t="s">
        <v>491</v>
      </c>
      <c r="E137" s="162" t="s">
        <v>269</v>
      </c>
      <c r="F137" s="142">
        <f>IF($B$9="Female",'No Self Assessment feeder'!F126,IF($B$9="Male",'No Self Assessment feeder'!AL126,IF($B$9="All",'No Self Assessment feeder'!BR126)))</f>
        <v>1065</v>
      </c>
      <c r="G137" s="120">
        <f>IF($B$9="Female",'No Self Assessment feeder'!G126,IF($B$9="Male",'No Self Assessment feeder'!AM126,IF($B$9="All",'No Self Assessment feeder'!BS126)))</f>
        <v>9.1</v>
      </c>
      <c r="H137" s="79">
        <f>IF($B$9="Female",'No Self Assessment feeder'!H126,IF($B$9="Male",'No Self Assessment feeder'!AN126,IF($B$9="All",'No Self Assessment feeder'!BT126)))</f>
        <v>970</v>
      </c>
      <c r="I137" s="120">
        <f>IF($B$9="Female",'No Self Assessment feeder'!I126,IF($B$9="Male",'No Self Assessment feeder'!AO126,IF($B$9="All",'No Self Assessment feeder'!BU126)))</f>
        <v>13.6</v>
      </c>
      <c r="J137" s="120">
        <f>IF($B$9="Female",'No Self Assessment feeder'!J126,IF($B$9="Male",'No Self Assessment feeder'!AP126,IF($B$9="All",'No Self Assessment feeder'!BV126)))</f>
        <v>13.5</v>
      </c>
      <c r="K137" s="120">
        <f>IF($B$9="Female",'No Self Assessment feeder'!K126,IF($B$9="Male",'No Self Assessment feeder'!AQ126,IF($B$9="All",'No Self Assessment feeder'!BW126)))</f>
        <v>50.1</v>
      </c>
      <c r="L137" s="120">
        <f>IF($B$9="Female",'No Self Assessment feeder'!L126,IF($B$9="Male",'No Self Assessment feeder'!AR126,IF($B$9="All",'No Self Assessment feeder'!BX126)))</f>
        <v>64.7</v>
      </c>
      <c r="M137" s="127">
        <f>IF($B$9="Female",'No Self Assessment feeder'!M126,IF($B$9="Male",'No Self Assessment feeder'!AS126,IF($B$9="All",'No Self Assessment feeder'!BY126)))</f>
        <v>72.8</v>
      </c>
      <c r="N137" s="81">
        <f>IF($B$9="Female",'No Self Assessment feeder'!N126,IF($B$9="Male",'No Self Assessment feeder'!AT126,IF($B$9="All",'No Self Assessment feeder'!BZ126)))</f>
        <v>1065</v>
      </c>
      <c r="O137" s="120">
        <f>IF($B$9="Female",'No Self Assessment feeder'!O126,IF($B$9="Male",'No Self Assessment feeder'!AU126,IF($B$9="All",'No Self Assessment feeder'!CA126)))</f>
        <v>9.6999999999999993</v>
      </c>
      <c r="P137" s="79">
        <f>IF($B$9="Female",'No Self Assessment feeder'!P126,IF($B$9="Male",'No Self Assessment feeder'!AV126,IF($B$9="All",'No Self Assessment feeder'!CB126)))</f>
        <v>960</v>
      </c>
      <c r="Q137" s="120">
        <f>IF($B$9="Female",'No Self Assessment feeder'!Q126,IF($B$9="Male",'No Self Assessment feeder'!AW126,IF($B$9="All",'No Self Assessment feeder'!CC126)))</f>
        <v>17.899999999999999</v>
      </c>
      <c r="R137" s="120">
        <f>IF($B$9="Female",'No Self Assessment feeder'!R126,IF($B$9="Male",'No Self Assessment feeder'!AX126,IF($B$9="All",'No Self Assessment feeder'!CD126)))</f>
        <v>10.5</v>
      </c>
      <c r="S137" s="120">
        <f>IF($B$9="Female",'No Self Assessment feeder'!S126,IF($B$9="Male",'No Self Assessment feeder'!AY126,IF($B$9="All",'No Self Assessment feeder'!CE126)))</f>
        <v>54.8</v>
      </c>
      <c r="T137" s="120">
        <f>IF($B$9="Female",'No Self Assessment feeder'!T126,IF($B$9="Male",'No Self Assessment feeder'!AZ126,IF($B$9="All",'No Self Assessment feeder'!CF126)))</f>
        <v>66.400000000000006</v>
      </c>
      <c r="U137" s="127">
        <f>IF($B$9="Female",'No Self Assessment feeder'!U126,IF($B$9="Male",'No Self Assessment feeder'!BA126,IF($B$9="All",'No Self Assessment feeder'!CG126)))</f>
        <v>71.599999999999994</v>
      </c>
      <c r="V137" s="81">
        <f>IF($B$9="Female",'No Self Assessment feeder'!V126,IF($B$9="Male",'No Self Assessment feeder'!BB126,IF($B$9="All",'No Self Assessment feeder'!CH126)))</f>
        <v>1065</v>
      </c>
      <c r="W137" s="120">
        <f>IF($B$9="Female",'No Self Assessment feeder'!W126,IF($B$9="Male",'No Self Assessment feeder'!BC126,IF($B$9="All",'No Self Assessment feeder'!CI126)))</f>
        <v>9.8000000000000007</v>
      </c>
      <c r="X137" s="79">
        <f>IF($B$9="Female",'No Self Assessment feeder'!X126,IF($B$9="Male",'No Self Assessment feeder'!BD126,IF($B$9="All",'No Self Assessment feeder'!CJ126)))</f>
        <v>960</v>
      </c>
      <c r="Y137" s="120">
        <f>IF($B$9="Female",'No Self Assessment feeder'!Y126,IF($B$9="Male",'No Self Assessment feeder'!BE126,IF($B$9="All",'No Self Assessment feeder'!CK126)))</f>
        <v>18</v>
      </c>
      <c r="Z137" s="120">
        <f>IF($B$9="Female",'No Self Assessment feeder'!Z126,IF($B$9="Male",'No Self Assessment feeder'!BF126,IF($B$9="All",'No Self Assessment feeder'!CL126)))</f>
        <v>10.9</v>
      </c>
      <c r="AA137" s="120">
        <f>IF($B$9="Female",'No Self Assessment feeder'!AA126,IF($B$9="Male",'No Self Assessment feeder'!BG126,IF($B$9="All",'No Self Assessment feeder'!CM126)))</f>
        <v>57.3</v>
      </c>
      <c r="AB137" s="120">
        <f>IF($B$9="Female",'No Self Assessment feeder'!AB126,IF($B$9="Male",'No Self Assessment feeder'!BH126,IF($B$9="All",'No Self Assessment feeder'!CN126)))</f>
        <v>67.8</v>
      </c>
      <c r="AC137" s="127">
        <f>IF($B$9="Female",'No Self Assessment feeder'!AC126,IF($B$9="Male",'No Self Assessment feeder'!BI126,IF($B$9="All",'No Self Assessment feeder'!CO126)))</f>
        <v>71.099999999999994</v>
      </c>
      <c r="CM137" s="29"/>
    </row>
    <row r="138" spans="1:91" ht="14.25" customHeight="1" x14ac:dyDescent="0.2">
      <c r="A138" s="159" t="s">
        <v>288</v>
      </c>
      <c r="B138" s="65" t="s">
        <v>270</v>
      </c>
      <c r="C138" s="66">
        <v>10007165</v>
      </c>
      <c r="D138" s="66" t="s">
        <v>491</v>
      </c>
      <c r="E138" s="162" t="s">
        <v>271</v>
      </c>
      <c r="F138" s="142">
        <f>IF($B$9="Female",'No Self Assessment feeder'!F127,IF($B$9="Male",'No Self Assessment feeder'!AL127,IF($B$9="All",'No Self Assessment feeder'!BR127)))</f>
        <v>2390</v>
      </c>
      <c r="G138" s="120">
        <f>IF($B$9="Female",'No Self Assessment feeder'!G127,IF($B$9="Male",'No Self Assessment feeder'!AM127,IF($B$9="All",'No Self Assessment feeder'!BS127)))</f>
        <v>7.3</v>
      </c>
      <c r="H138" s="79">
        <f>IF($B$9="Female",'No Self Assessment feeder'!H127,IF($B$9="Male",'No Self Assessment feeder'!AN127,IF($B$9="All",'No Self Assessment feeder'!BT127)))</f>
        <v>2215</v>
      </c>
      <c r="I138" s="120">
        <f>IF($B$9="Female",'No Self Assessment feeder'!I127,IF($B$9="Male",'No Self Assessment feeder'!AO127,IF($B$9="All",'No Self Assessment feeder'!BU127)))</f>
        <v>13.8</v>
      </c>
      <c r="J138" s="120">
        <f>IF($B$9="Female",'No Self Assessment feeder'!J127,IF($B$9="Male",'No Self Assessment feeder'!AP127,IF($B$9="All",'No Self Assessment feeder'!BV127)))</f>
        <v>13.4</v>
      </c>
      <c r="K138" s="120">
        <f>IF($B$9="Female",'No Self Assessment feeder'!K127,IF($B$9="Male",'No Self Assessment feeder'!AQ127,IF($B$9="All",'No Self Assessment feeder'!BW127)))</f>
        <v>53.7</v>
      </c>
      <c r="L138" s="120">
        <f>IF($B$9="Female",'No Self Assessment feeder'!L127,IF($B$9="Male",'No Self Assessment feeder'!AR127,IF($B$9="All",'No Self Assessment feeder'!BX127)))</f>
        <v>63.7</v>
      </c>
      <c r="M138" s="127">
        <f>IF($B$9="Female",'No Self Assessment feeder'!M127,IF($B$9="Male",'No Self Assessment feeder'!AS127,IF($B$9="All",'No Self Assessment feeder'!BY127)))</f>
        <v>72.8</v>
      </c>
      <c r="N138" s="81">
        <f>IF($B$9="Female",'No Self Assessment feeder'!N127,IF($B$9="Male",'No Self Assessment feeder'!AT127,IF($B$9="All",'No Self Assessment feeder'!BZ127)))</f>
        <v>2390</v>
      </c>
      <c r="O138" s="120">
        <f>IF($B$9="Female",'No Self Assessment feeder'!O127,IF($B$9="Male",'No Self Assessment feeder'!AU127,IF($B$9="All",'No Self Assessment feeder'!CA127)))</f>
        <v>7.7</v>
      </c>
      <c r="P138" s="79">
        <f>IF($B$9="Female",'No Self Assessment feeder'!P127,IF($B$9="Male",'No Self Assessment feeder'!AV127,IF($B$9="All",'No Self Assessment feeder'!CB127)))</f>
        <v>2205</v>
      </c>
      <c r="Q138" s="120">
        <f>IF($B$9="Female",'No Self Assessment feeder'!Q127,IF($B$9="Male",'No Self Assessment feeder'!AW127,IF($B$9="All",'No Self Assessment feeder'!CC127)))</f>
        <v>18</v>
      </c>
      <c r="R138" s="120">
        <f>IF($B$9="Female",'No Self Assessment feeder'!R127,IF($B$9="Male",'No Self Assessment feeder'!AX127,IF($B$9="All",'No Self Assessment feeder'!CD127)))</f>
        <v>11.5</v>
      </c>
      <c r="S138" s="120">
        <f>IF($B$9="Female",'No Self Assessment feeder'!S127,IF($B$9="Male",'No Self Assessment feeder'!AY127,IF($B$9="All",'No Self Assessment feeder'!CE127)))</f>
        <v>57.8</v>
      </c>
      <c r="T138" s="120">
        <f>IF($B$9="Female",'No Self Assessment feeder'!T127,IF($B$9="Male",'No Self Assessment feeder'!AZ127,IF($B$9="All",'No Self Assessment feeder'!CF127)))</f>
        <v>65.3</v>
      </c>
      <c r="U138" s="127">
        <f>IF($B$9="Female",'No Self Assessment feeder'!U127,IF($B$9="Male",'No Self Assessment feeder'!BA127,IF($B$9="All",'No Self Assessment feeder'!CG127)))</f>
        <v>70.5</v>
      </c>
      <c r="V138" s="81">
        <f>IF($B$9="Female",'No Self Assessment feeder'!V127,IF($B$9="Male",'No Self Assessment feeder'!BB127,IF($B$9="All",'No Self Assessment feeder'!CH127)))</f>
        <v>2390</v>
      </c>
      <c r="W138" s="120">
        <f>IF($B$9="Female",'No Self Assessment feeder'!W127,IF($B$9="Male",'No Self Assessment feeder'!BC127,IF($B$9="All",'No Self Assessment feeder'!CI127)))</f>
        <v>8.1</v>
      </c>
      <c r="X138" s="79">
        <f>IF($B$9="Female",'No Self Assessment feeder'!X127,IF($B$9="Male",'No Self Assessment feeder'!BD127,IF($B$9="All",'No Self Assessment feeder'!CJ127)))</f>
        <v>2195</v>
      </c>
      <c r="Y138" s="120">
        <f>IF($B$9="Female",'No Self Assessment feeder'!Y127,IF($B$9="Male",'No Self Assessment feeder'!BE127,IF($B$9="All",'No Self Assessment feeder'!CK127)))</f>
        <v>17.600000000000001</v>
      </c>
      <c r="Z138" s="120">
        <f>IF($B$9="Female",'No Self Assessment feeder'!Z127,IF($B$9="Male",'No Self Assessment feeder'!BF127,IF($B$9="All",'No Self Assessment feeder'!CL127)))</f>
        <v>10.7</v>
      </c>
      <c r="AA138" s="120">
        <f>IF($B$9="Female",'No Self Assessment feeder'!AA127,IF($B$9="Male",'No Self Assessment feeder'!BG127,IF($B$9="All",'No Self Assessment feeder'!CM127)))</f>
        <v>62.1</v>
      </c>
      <c r="AB138" s="120">
        <f>IF($B$9="Female",'No Self Assessment feeder'!AB127,IF($B$9="Male",'No Self Assessment feeder'!BH127,IF($B$9="All",'No Self Assessment feeder'!CN127)))</f>
        <v>68.3</v>
      </c>
      <c r="AC138" s="127">
        <f>IF($B$9="Female",'No Self Assessment feeder'!AC127,IF($B$9="Male",'No Self Assessment feeder'!BI127,IF($B$9="All",'No Self Assessment feeder'!CO127)))</f>
        <v>71.7</v>
      </c>
      <c r="CM138" s="29"/>
    </row>
    <row r="139" spans="1:91" ht="14.25" customHeight="1" x14ac:dyDescent="0.2">
      <c r="A139" s="159" t="s">
        <v>288</v>
      </c>
      <c r="B139" s="65" t="s">
        <v>272</v>
      </c>
      <c r="C139" s="66">
        <v>10003614</v>
      </c>
      <c r="D139" s="66" t="s">
        <v>495</v>
      </c>
      <c r="E139" s="162" t="s">
        <v>273</v>
      </c>
      <c r="F139" s="142">
        <f>IF($B$9="Female",'No Self Assessment feeder'!F128,IF($B$9="Male",'No Self Assessment feeder'!AL128,IF($B$9="All",'No Self Assessment feeder'!BR128)))</f>
        <v>915</v>
      </c>
      <c r="G139" s="120">
        <f>IF($B$9="Female",'No Self Assessment feeder'!G128,IF($B$9="Male",'No Self Assessment feeder'!AM128,IF($B$9="All",'No Self Assessment feeder'!BS128)))</f>
        <v>3.5</v>
      </c>
      <c r="H139" s="79">
        <f>IF($B$9="Female",'No Self Assessment feeder'!H128,IF($B$9="Male",'No Self Assessment feeder'!AN128,IF($B$9="All",'No Self Assessment feeder'!BT128)))</f>
        <v>885</v>
      </c>
      <c r="I139" s="120">
        <f>IF($B$9="Female",'No Self Assessment feeder'!I128,IF($B$9="Male",'No Self Assessment feeder'!AO128,IF($B$9="All",'No Self Assessment feeder'!BU128)))</f>
        <v>7.8</v>
      </c>
      <c r="J139" s="120">
        <f>IF($B$9="Female",'No Self Assessment feeder'!J128,IF($B$9="Male",'No Self Assessment feeder'!AP128,IF($B$9="All",'No Self Assessment feeder'!BV128)))</f>
        <v>11.1</v>
      </c>
      <c r="K139" s="120">
        <f>IF($B$9="Female",'No Self Assessment feeder'!K128,IF($B$9="Male",'No Self Assessment feeder'!AQ128,IF($B$9="All",'No Self Assessment feeder'!BW128)))</f>
        <v>64.099999999999994</v>
      </c>
      <c r="L139" s="120">
        <f>IF($B$9="Female",'No Self Assessment feeder'!L128,IF($B$9="Male",'No Self Assessment feeder'!AR128,IF($B$9="All",'No Self Assessment feeder'!BX128)))</f>
        <v>75</v>
      </c>
      <c r="M139" s="127">
        <f>IF($B$9="Female",'No Self Assessment feeder'!M128,IF($B$9="Male",'No Self Assessment feeder'!AS128,IF($B$9="All",'No Self Assessment feeder'!BY128)))</f>
        <v>81.099999999999994</v>
      </c>
      <c r="N139" s="81">
        <f>IF($B$9="Female",'No Self Assessment feeder'!N128,IF($B$9="Male",'No Self Assessment feeder'!AT128,IF($B$9="All",'No Self Assessment feeder'!BZ128)))</f>
        <v>915</v>
      </c>
      <c r="O139" s="120">
        <f>IF($B$9="Female",'No Self Assessment feeder'!O128,IF($B$9="Male",'No Self Assessment feeder'!AU128,IF($B$9="All",'No Self Assessment feeder'!CA128)))</f>
        <v>3.6</v>
      </c>
      <c r="P139" s="79">
        <f>IF($B$9="Female",'No Self Assessment feeder'!P128,IF($B$9="Male",'No Self Assessment feeder'!AV128,IF($B$9="All",'No Self Assessment feeder'!CB128)))</f>
        <v>885</v>
      </c>
      <c r="Q139" s="120">
        <f>IF($B$9="Female",'No Self Assessment feeder'!Q128,IF($B$9="Male",'No Self Assessment feeder'!AW128,IF($B$9="All",'No Self Assessment feeder'!CC128)))</f>
        <v>11.3</v>
      </c>
      <c r="R139" s="120">
        <f>IF($B$9="Female",'No Self Assessment feeder'!R128,IF($B$9="Male",'No Self Assessment feeder'!AX128,IF($B$9="All",'No Self Assessment feeder'!CD128)))</f>
        <v>7</v>
      </c>
      <c r="S139" s="120">
        <f>IF($B$9="Female",'No Self Assessment feeder'!S128,IF($B$9="Male",'No Self Assessment feeder'!AY128,IF($B$9="All",'No Self Assessment feeder'!CE128)))</f>
        <v>68.2</v>
      </c>
      <c r="T139" s="120">
        <f>IF($B$9="Female",'No Self Assessment feeder'!T128,IF($B$9="Male",'No Self Assessment feeder'!AZ128,IF($B$9="All",'No Self Assessment feeder'!CF128)))</f>
        <v>78.599999999999994</v>
      </c>
      <c r="U139" s="127">
        <f>IF($B$9="Female",'No Self Assessment feeder'!U128,IF($B$9="Male",'No Self Assessment feeder'!BA128,IF($B$9="All",'No Self Assessment feeder'!CG128)))</f>
        <v>81.7</v>
      </c>
      <c r="V139" s="81">
        <f>IF($B$9="Female",'No Self Assessment feeder'!V128,IF($B$9="Male",'No Self Assessment feeder'!BB128,IF($B$9="All",'No Self Assessment feeder'!CH128)))</f>
        <v>915</v>
      </c>
      <c r="W139" s="120">
        <f>IF($B$9="Female",'No Self Assessment feeder'!W128,IF($B$9="Male",'No Self Assessment feeder'!BC128,IF($B$9="All",'No Self Assessment feeder'!CI128)))</f>
        <v>3.7</v>
      </c>
      <c r="X139" s="79">
        <f>IF($B$9="Female",'No Self Assessment feeder'!X128,IF($B$9="Male",'No Self Assessment feeder'!BD128,IF($B$9="All",'No Self Assessment feeder'!CJ128)))</f>
        <v>880</v>
      </c>
      <c r="Y139" s="120">
        <f>IF($B$9="Female",'No Self Assessment feeder'!Y128,IF($B$9="Male",'No Self Assessment feeder'!BE128,IF($B$9="All",'No Self Assessment feeder'!CK128)))</f>
        <v>11.1</v>
      </c>
      <c r="Z139" s="120">
        <f>IF($B$9="Female",'No Self Assessment feeder'!Z128,IF($B$9="Male",'No Self Assessment feeder'!BF128,IF($B$9="All",'No Self Assessment feeder'!CL128)))</f>
        <v>7.1</v>
      </c>
      <c r="AA139" s="120">
        <f>IF($B$9="Female",'No Self Assessment feeder'!AA128,IF($B$9="Male",'No Self Assessment feeder'!BG128,IF($B$9="All",'No Self Assessment feeder'!CM128)))</f>
        <v>68.5</v>
      </c>
      <c r="AB139" s="120">
        <f>IF($B$9="Female",'No Self Assessment feeder'!AB128,IF($B$9="Male",'No Self Assessment feeder'!BH128,IF($B$9="All",'No Self Assessment feeder'!CN128)))</f>
        <v>78.7</v>
      </c>
      <c r="AC139" s="127">
        <f>IF($B$9="Female",'No Self Assessment feeder'!AC128,IF($B$9="Male",'No Self Assessment feeder'!BI128,IF($B$9="All",'No Self Assessment feeder'!CO128)))</f>
        <v>81.7</v>
      </c>
      <c r="CM139" s="29"/>
    </row>
    <row r="140" spans="1:91" ht="14.25" customHeight="1" x14ac:dyDescent="0.2">
      <c r="A140" s="159" t="s">
        <v>288</v>
      </c>
      <c r="B140" s="65" t="s">
        <v>274</v>
      </c>
      <c r="C140" s="66">
        <v>10007166</v>
      </c>
      <c r="D140" s="66" t="s">
        <v>489</v>
      </c>
      <c r="E140" s="162" t="s">
        <v>275</v>
      </c>
      <c r="F140" s="142">
        <f>IF($B$9="Female",'No Self Assessment feeder'!F129,IF($B$9="Male",'No Self Assessment feeder'!AL129,IF($B$9="All",'No Self Assessment feeder'!BR129)))</f>
        <v>2620</v>
      </c>
      <c r="G140" s="120">
        <f>IF($B$9="Female",'No Self Assessment feeder'!G129,IF($B$9="Male",'No Self Assessment feeder'!AM129,IF($B$9="All",'No Self Assessment feeder'!BS129)))</f>
        <v>5.2</v>
      </c>
      <c r="H140" s="79">
        <f>IF($B$9="Female",'No Self Assessment feeder'!H129,IF($B$9="Male",'No Self Assessment feeder'!AN129,IF($B$9="All",'No Self Assessment feeder'!BT129)))</f>
        <v>2485</v>
      </c>
      <c r="I140" s="120">
        <f>IF($B$9="Female",'No Self Assessment feeder'!I129,IF($B$9="Male",'No Self Assessment feeder'!AO129,IF($B$9="All",'No Self Assessment feeder'!BU129)))</f>
        <v>8.1</v>
      </c>
      <c r="J140" s="120">
        <f>IF($B$9="Female",'No Self Assessment feeder'!J129,IF($B$9="Male",'No Self Assessment feeder'!AP129,IF($B$9="All",'No Self Assessment feeder'!BV129)))</f>
        <v>9.6999999999999993</v>
      </c>
      <c r="K140" s="120">
        <f>IF($B$9="Female",'No Self Assessment feeder'!K129,IF($B$9="Male",'No Self Assessment feeder'!AQ129,IF($B$9="All",'No Self Assessment feeder'!BW129)))</f>
        <v>57.8</v>
      </c>
      <c r="L140" s="120">
        <f>IF($B$9="Female",'No Self Assessment feeder'!L129,IF($B$9="Male",'No Self Assessment feeder'!AR129,IF($B$9="All",'No Self Assessment feeder'!BX129)))</f>
        <v>74.8</v>
      </c>
      <c r="M140" s="127">
        <f>IF($B$9="Female",'No Self Assessment feeder'!M129,IF($B$9="Male",'No Self Assessment feeder'!AS129,IF($B$9="All",'No Self Assessment feeder'!BY129)))</f>
        <v>82.2</v>
      </c>
      <c r="N140" s="81">
        <f>IF($B$9="Female",'No Self Assessment feeder'!N129,IF($B$9="Male",'No Self Assessment feeder'!AT129,IF($B$9="All",'No Self Assessment feeder'!BZ129)))</f>
        <v>2620</v>
      </c>
      <c r="O140" s="120">
        <f>IF($B$9="Female",'No Self Assessment feeder'!O129,IF($B$9="Male",'No Self Assessment feeder'!AU129,IF($B$9="All",'No Self Assessment feeder'!CA129)))</f>
        <v>5.5</v>
      </c>
      <c r="P140" s="79">
        <f>IF($B$9="Female",'No Self Assessment feeder'!P129,IF($B$9="Male",'No Self Assessment feeder'!AV129,IF($B$9="All",'No Self Assessment feeder'!CB129)))</f>
        <v>2475</v>
      </c>
      <c r="Q140" s="120">
        <f>IF($B$9="Female",'No Self Assessment feeder'!Q129,IF($B$9="Male",'No Self Assessment feeder'!AW129,IF($B$9="All",'No Self Assessment feeder'!CC129)))</f>
        <v>11</v>
      </c>
      <c r="R140" s="120">
        <f>IF($B$9="Female",'No Self Assessment feeder'!R129,IF($B$9="Male",'No Self Assessment feeder'!AX129,IF($B$9="All",'No Self Assessment feeder'!CD129)))</f>
        <v>7.5</v>
      </c>
      <c r="S140" s="120">
        <f>IF($B$9="Female",'No Self Assessment feeder'!S129,IF($B$9="Male",'No Self Assessment feeder'!AY129,IF($B$9="All",'No Self Assessment feeder'!CE129)))</f>
        <v>64.400000000000006</v>
      </c>
      <c r="T140" s="120">
        <f>IF($B$9="Female",'No Self Assessment feeder'!T129,IF($B$9="Male",'No Self Assessment feeder'!AZ129,IF($B$9="All",'No Self Assessment feeder'!CF129)))</f>
        <v>76.2</v>
      </c>
      <c r="U140" s="127">
        <f>IF($B$9="Female",'No Self Assessment feeder'!U129,IF($B$9="Male",'No Self Assessment feeder'!BA129,IF($B$9="All",'No Self Assessment feeder'!CG129)))</f>
        <v>81.5</v>
      </c>
      <c r="V140" s="81">
        <f>IF($B$9="Female",'No Self Assessment feeder'!V129,IF($B$9="Male",'No Self Assessment feeder'!BB129,IF($B$9="All",'No Self Assessment feeder'!CH129)))</f>
        <v>2620</v>
      </c>
      <c r="W140" s="120">
        <f>IF($B$9="Female",'No Self Assessment feeder'!W129,IF($B$9="Male",'No Self Assessment feeder'!BC129,IF($B$9="All",'No Self Assessment feeder'!CI129)))</f>
        <v>6</v>
      </c>
      <c r="X140" s="79">
        <f>IF($B$9="Female",'No Self Assessment feeder'!X129,IF($B$9="Male",'No Self Assessment feeder'!BD129,IF($B$9="All",'No Self Assessment feeder'!CJ129)))</f>
        <v>2460</v>
      </c>
      <c r="Y140" s="120">
        <f>IF($B$9="Female",'No Self Assessment feeder'!Y129,IF($B$9="Male",'No Self Assessment feeder'!BE129,IF($B$9="All",'No Self Assessment feeder'!CK129)))</f>
        <v>11.3</v>
      </c>
      <c r="Z140" s="120">
        <f>IF($B$9="Female",'No Self Assessment feeder'!Z129,IF($B$9="Male",'No Self Assessment feeder'!BF129,IF($B$9="All",'No Self Assessment feeder'!CL129)))</f>
        <v>8</v>
      </c>
      <c r="AA140" s="120">
        <f>IF($B$9="Female",'No Self Assessment feeder'!AA129,IF($B$9="Male",'No Self Assessment feeder'!BG129,IF($B$9="All",'No Self Assessment feeder'!CM129)))</f>
        <v>68.099999999999994</v>
      </c>
      <c r="AB140" s="120">
        <f>IF($B$9="Female",'No Self Assessment feeder'!AB129,IF($B$9="Male",'No Self Assessment feeder'!BH129,IF($B$9="All",'No Self Assessment feeder'!CN129)))</f>
        <v>77.2</v>
      </c>
      <c r="AC140" s="127">
        <f>IF($B$9="Female",'No Self Assessment feeder'!AC129,IF($B$9="Male",'No Self Assessment feeder'!BI129,IF($B$9="All",'No Self Assessment feeder'!CO129)))</f>
        <v>80.7</v>
      </c>
      <c r="CM140" s="29"/>
    </row>
    <row r="141" spans="1:91" ht="14.25" customHeight="1" x14ac:dyDescent="0.2">
      <c r="A141" s="159" t="s">
        <v>288</v>
      </c>
      <c r="B141" s="65" t="s">
        <v>276</v>
      </c>
      <c r="C141" s="66">
        <v>10007139</v>
      </c>
      <c r="D141" s="66" t="s">
        <v>489</v>
      </c>
      <c r="E141" s="162" t="s">
        <v>277</v>
      </c>
      <c r="F141" s="142">
        <f>IF($B$9="Female",'No Self Assessment feeder'!F130,IF($B$9="Male",'No Self Assessment feeder'!AL130,IF($B$9="All",'No Self Assessment feeder'!BR130)))</f>
        <v>830</v>
      </c>
      <c r="G141" s="120">
        <f>IF($B$9="Female",'No Self Assessment feeder'!G130,IF($B$9="Male",'No Self Assessment feeder'!AM130,IF($B$9="All",'No Self Assessment feeder'!BS130)))</f>
        <v>4</v>
      </c>
      <c r="H141" s="79">
        <f>IF($B$9="Female",'No Self Assessment feeder'!H130,IF($B$9="Male",'No Self Assessment feeder'!AN130,IF($B$9="All",'No Self Assessment feeder'!BT130)))</f>
        <v>795</v>
      </c>
      <c r="I141" s="120">
        <f>IF($B$9="Female",'No Self Assessment feeder'!I130,IF($B$9="Male",'No Self Assessment feeder'!AO130,IF($B$9="All",'No Self Assessment feeder'!BU130)))</f>
        <v>7.7</v>
      </c>
      <c r="J141" s="120">
        <f>IF($B$9="Female",'No Self Assessment feeder'!J130,IF($B$9="Male",'No Self Assessment feeder'!AP130,IF($B$9="All",'No Self Assessment feeder'!BV130)))</f>
        <v>9.5</v>
      </c>
      <c r="K141" s="120">
        <f>IF($B$9="Female",'No Self Assessment feeder'!K130,IF($B$9="Male",'No Self Assessment feeder'!AQ130,IF($B$9="All",'No Self Assessment feeder'!BW130)))</f>
        <v>57</v>
      </c>
      <c r="L141" s="120">
        <f>IF($B$9="Female",'No Self Assessment feeder'!L130,IF($B$9="Male",'No Self Assessment feeder'!AR130,IF($B$9="All",'No Self Assessment feeder'!BX130)))</f>
        <v>75.3</v>
      </c>
      <c r="M141" s="127">
        <f>IF($B$9="Female",'No Self Assessment feeder'!M130,IF($B$9="Male",'No Self Assessment feeder'!AS130,IF($B$9="All",'No Self Assessment feeder'!BY130)))</f>
        <v>82.8</v>
      </c>
      <c r="N141" s="81">
        <f>IF($B$9="Female",'No Self Assessment feeder'!N130,IF($B$9="Male",'No Self Assessment feeder'!AT130,IF($B$9="All",'No Self Assessment feeder'!BZ130)))</f>
        <v>830</v>
      </c>
      <c r="O141" s="120">
        <f>IF($B$9="Female",'No Self Assessment feeder'!O130,IF($B$9="Male",'No Self Assessment feeder'!AU130,IF($B$9="All",'No Self Assessment feeder'!CA130)))</f>
        <v>4.7</v>
      </c>
      <c r="P141" s="79">
        <f>IF($B$9="Female",'No Self Assessment feeder'!P130,IF($B$9="Male",'No Self Assessment feeder'!AV130,IF($B$9="All",'No Self Assessment feeder'!CB130)))</f>
        <v>790</v>
      </c>
      <c r="Q141" s="120">
        <f>IF($B$9="Female",'No Self Assessment feeder'!Q130,IF($B$9="Male",'No Self Assessment feeder'!AW130,IF($B$9="All",'No Self Assessment feeder'!CC130)))</f>
        <v>10.9</v>
      </c>
      <c r="R141" s="120">
        <f>IF($B$9="Female",'No Self Assessment feeder'!R130,IF($B$9="Male",'No Self Assessment feeder'!AX130,IF($B$9="All",'No Self Assessment feeder'!CD130)))</f>
        <v>6.8</v>
      </c>
      <c r="S141" s="120">
        <f>IF($B$9="Female",'No Self Assessment feeder'!S130,IF($B$9="Male",'No Self Assessment feeder'!AY130,IF($B$9="All",'No Self Assessment feeder'!CE130)))</f>
        <v>65.2</v>
      </c>
      <c r="T141" s="120">
        <f>IF($B$9="Female",'No Self Assessment feeder'!T130,IF($B$9="Male",'No Self Assessment feeder'!AZ130,IF($B$9="All",'No Self Assessment feeder'!CF130)))</f>
        <v>78.099999999999994</v>
      </c>
      <c r="U141" s="127">
        <f>IF($B$9="Female",'No Self Assessment feeder'!U130,IF($B$9="Male",'No Self Assessment feeder'!BA130,IF($B$9="All",'No Self Assessment feeder'!CG130)))</f>
        <v>82.3</v>
      </c>
      <c r="V141" s="81">
        <f>IF($B$9="Female",'No Self Assessment feeder'!V130,IF($B$9="Male",'No Self Assessment feeder'!BB130,IF($B$9="All",'No Self Assessment feeder'!CH130)))</f>
        <v>830</v>
      </c>
      <c r="W141" s="120">
        <f>IF($B$9="Female",'No Self Assessment feeder'!W130,IF($B$9="Male",'No Self Assessment feeder'!BC130,IF($B$9="All",'No Self Assessment feeder'!CI130)))</f>
        <v>4.8</v>
      </c>
      <c r="X141" s="79">
        <f>IF($B$9="Female",'No Self Assessment feeder'!X130,IF($B$9="Male",'No Self Assessment feeder'!BD130,IF($B$9="All",'No Self Assessment feeder'!CJ130)))</f>
        <v>790</v>
      </c>
      <c r="Y141" s="120">
        <f>IF($B$9="Female",'No Self Assessment feeder'!Y130,IF($B$9="Male",'No Self Assessment feeder'!BE130,IF($B$9="All",'No Self Assessment feeder'!CK130)))</f>
        <v>12.2</v>
      </c>
      <c r="Z141" s="120">
        <f>IF($B$9="Female",'No Self Assessment feeder'!Z130,IF($B$9="Male",'No Self Assessment feeder'!BF130,IF($B$9="All",'No Self Assessment feeder'!CL130)))</f>
        <v>5.6</v>
      </c>
      <c r="AA141" s="120">
        <f>IF($B$9="Female",'No Self Assessment feeder'!AA130,IF($B$9="Male",'No Self Assessment feeder'!BG130,IF($B$9="All",'No Self Assessment feeder'!CM130)))</f>
        <v>68.400000000000006</v>
      </c>
      <c r="AB141" s="120">
        <f>IF($B$9="Female",'No Self Assessment feeder'!AB130,IF($B$9="Male",'No Self Assessment feeder'!BH130,IF($B$9="All",'No Self Assessment feeder'!CN130)))</f>
        <v>79</v>
      </c>
      <c r="AC141" s="127">
        <f>IF($B$9="Female",'No Self Assessment feeder'!AC130,IF($B$9="Male",'No Self Assessment feeder'!BI130,IF($B$9="All",'No Self Assessment feeder'!CO130)))</f>
        <v>82.3</v>
      </c>
      <c r="CM141" s="29"/>
    </row>
    <row r="142" spans="1:91" ht="14.25" customHeight="1" x14ac:dyDescent="0.2">
      <c r="A142" s="159" t="s">
        <v>288</v>
      </c>
      <c r="B142" s="65" t="s">
        <v>278</v>
      </c>
      <c r="C142" s="66">
        <v>10007657</v>
      </c>
      <c r="D142" s="66" t="s">
        <v>488</v>
      </c>
      <c r="E142" s="162" t="s">
        <v>279</v>
      </c>
      <c r="F142" s="142">
        <f>IF($B$9="Female",'No Self Assessment feeder'!F131,IF($B$9="Male",'No Self Assessment feeder'!AL131,IF($B$9="All",'No Self Assessment feeder'!BR131)))</f>
        <v>210</v>
      </c>
      <c r="G142" s="120">
        <f>IF($B$9="Female",'No Self Assessment feeder'!G131,IF($B$9="Male",'No Self Assessment feeder'!AM131,IF($B$9="All",'No Self Assessment feeder'!BS131)))</f>
        <v>5.3</v>
      </c>
      <c r="H142" s="79">
        <f>IF($B$9="Female",'No Self Assessment feeder'!H131,IF($B$9="Male",'No Self Assessment feeder'!AN131,IF($B$9="All",'No Self Assessment feeder'!BT131)))</f>
        <v>200</v>
      </c>
      <c r="I142" s="120">
        <f>IF($B$9="Female",'No Self Assessment feeder'!I131,IF($B$9="Male",'No Self Assessment feeder'!AO131,IF($B$9="All",'No Self Assessment feeder'!BU131)))</f>
        <v>16.2</v>
      </c>
      <c r="J142" s="120">
        <f>IF($B$9="Female",'No Self Assessment feeder'!J131,IF($B$9="Male",'No Self Assessment feeder'!AP131,IF($B$9="All",'No Self Assessment feeder'!BV131)))</f>
        <v>12.6</v>
      </c>
      <c r="K142" s="120">
        <f>IF($B$9="Female",'No Self Assessment feeder'!K131,IF($B$9="Male",'No Self Assessment feeder'!AQ131,IF($B$9="All",'No Self Assessment feeder'!BW131)))</f>
        <v>58.1</v>
      </c>
      <c r="L142" s="120">
        <f>IF($B$9="Female",'No Self Assessment feeder'!L131,IF($B$9="Male",'No Self Assessment feeder'!AR131,IF($B$9="All",'No Self Assessment feeder'!BX131)))</f>
        <v>65.2</v>
      </c>
      <c r="M142" s="127">
        <f>IF($B$9="Female",'No Self Assessment feeder'!M131,IF($B$9="Male",'No Self Assessment feeder'!AS131,IF($B$9="All",'No Self Assessment feeder'!BY131)))</f>
        <v>71.2</v>
      </c>
      <c r="N142" s="81">
        <f>IF($B$9="Female",'No Self Assessment feeder'!N131,IF($B$9="Male",'No Self Assessment feeder'!AT131,IF($B$9="All",'No Self Assessment feeder'!BZ131)))</f>
        <v>210</v>
      </c>
      <c r="O142" s="120">
        <f>IF($B$9="Female",'No Self Assessment feeder'!O131,IF($B$9="Male",'No Self Assessment feeder'!AU131,IF($B$9="All",'No Self Assessment feeder'!CA131)))</f>
        <v>5.3</v>
      </c>
      <c r="P142" s="79">
        <f>IF($B$9="Female",'No Self Assessment feeder'!P131,IF($B$9="Male",'No Self Assessment feeder'!AV131,IF($B$9="All",'No Self Assessment feeder'!CB131)))</f>
        <v>200</v>
      </c>
      <c r="Q142" s="120">
        <f>IF($B$9="Female",'No Self Assessment feeder'!Q131,IF($B$9="Male",'No Self Assessment feeder'!AW131,IF($B$9="All",'No Self Assessment feeder'!CC131)))</f>
        <v>22.7</v>
      </c>
      <c r="R142" s="120">
        <f>IF($B$9="Female",'No Self Assessment feeder'!R131,IF($B$9="Male",'No Self Assessment feeder'!AX131,IF($B$9="All",'No Self Assessment feeder'!CD131)))</f>
        <v>5.0999999999999996</v>
      </c>
      <c r="S142" s="120" t="str">
        <f>IF($B$9="Female",'No Self Assessment feeder'!S131,IF($B$9="Male",'No Self Assessment feeder'!AY131,IF($B$9="All",'No Self Assessment feeder'!CE131)))</f>
        <v>x</v>
      </c>
      <c r="T142" s="120" t="str">
        <f>IF($B$9="Female",'No Self Assessment feeder'!T131,IF($B$9="Male",'No Self Assessment feeder'!AZ131,IF($B$9="All",'No Self Assessment feeder'!CF131)))</f>
        <v>x</v>
      </c>
      <c r="U142" s="127">
        <f>IF($B$9="Female",'No Self Assessment feeder'!U131,IF($B$9="Male",'No Self Assessment feeder'!BA131,IF($B$9="All",'No Self Assessment feeder'!CG131)))</f>
        <v>72.2</v>
      </c>
      <c r="V142" s="81">
        <f>IF($B$9="Female",'No Self Assessment feeder'!V131,IF($B$9="Male",'No Self Assessment feeder'!BB131,IF($B$9="All",'No Self Assessment feeder'!CH131)))</f>
        <v>210</v>
      </c>
      <c r="W142" s="120">
        <f>IF($B$9="Female",'No Self Assessment feeder'!W131,IF($B$9="Male",'No Self Assessment feeder'!BC131,IF($B$9="All",'No Self Assessment feeder'!CI131)))</f>
        <v>5.3</v>
      </c>
      <c r="X142" s="79">
        <f>IF($B$9="Female",'No Self Assessment feeder'!X131,IF($B$9="Male",'No Self Assessment feeder'!BD131,IF($B$9="All",'No Self Assessment feeder'!CJ131)))</f>
        <v>200</v>
      </c>
      <c r="Y142" s="120">
        <f>IF($B$9="Female",'No Self Assessment feeder'!Y131,IF($B$9="Male",'No Self Assessment feeder'!BE131,IF($B$9="All",'No Self Assessment feeder'!CK131)))</f>
        <v>21.2</v>
      </c>
      <c r="Z142" s="120">
        <f>IF($B$9="Female",'No Self Assessment feeder'!Z131,IF($B$9="Male",'No Self Assessment feeder'!BF131,IF($B$9="All",'No Self Assessment feeder'!CL131)))</f>
        <v>7.1</v>
      </c>
      <c r="AA142" s="120" t="str">
        <f>IF($B$9="Female",'No Self Assessment feeder'!AA131,IF($B$9="Male",'No Self Assessment feeder'!BG131,IF($B$9="All",'No Self Assessment feeder'!CM131)))</f>
        <v>x</v>
      </c>
      <c r="AB142" s="120" t="str">
        <f>IF($B$9="Female",'No Self Assessment feeder'!AB131,IF($B$9="Male",'No Self Assessment feeder'!BH131,IF($B$9="All",'No Self Assessment feeder'!CN131)))</f>
        <v>x</v>
      </c>
      <c r="AC142" s="127">
        <f>IF($B$9="Female",'No Self Assessment feeder'!AC131,IF($B$9="Male",'No Self Assessment feeder'!BI131,IF($B$9="All",'No Self Assessment feeder'!CO131)))</f>
        <v>71.7</v>
      </c>
      <c r="CM142" s="29"/>
    </row>
    <row r="143" spans="1:91" ht="14.25" customHeight="1" x14ac:dyDescent="0.2">
      <c r="A143" s="159" t="s">
        <v>288</v>
      </c>
      <c r="B143" s="65" t="s">
        <v>280</v>
      </c>
      <c r="C143" s="66">
        <v>10007713</v>
      </c>
      <c r="D143" s="66" t="s">
        <v>494</v>
      </c>
      <c r="E143" s="162" t="s">
        <v>281</v>
      </c>
      <c r="F143" s="142">
        <f>IF($B$9="Female",'No Self Assessment feeder'!F132,IF($B$9="Male",'No Self Assessment feeder'!AL132,IF($B$9="All",'No Self Assessment feeder'!BR132)))</f>
        <v>950</v>
      </c>
      <c r="G143" s="120">
        <f>IF($B$9="Female",'No Self Assessment feeder'!G132,IF($B$9="Male",'No Self Assessment feeder'!AM132,IF($B$9="All",'No Self Assessment feeder'!BS132)))</f>
        <v>3.5</v>
      </c>
      <c r="H143" s="79">
        <f>IF($B$9="Female",'No Self Assessment feeder'!H132,IF($B$9="Male",'No Self Assessment feeder'!AN132,IF($B$9="All",'No Self Assessment feeder'!BT132)))</f>
        <v>920</v>
      </c>
      <c r="I143" s="120">
        <f>IF($B$9="Female",'No Self Assessment feeder'!I132,IF($B$9="Male",'No Self Assessment feeder'!AO132,IF($B$9="All",'No Self Assessment feeder'!BU132)))</f>
        <v>7</v>
      </c>
      <c r="J143" s="120">
        <f>IF($B$9="Female",'No Self Assessment feeder'!J132,IF($B$9="Male",'No Self Assessment feeder'!AP132,IF($B$9="All",'No Self Assessment feeder'!BV132)))</f>
        <v>9.1999999999999993</v>
      </c>
      <c r="K143" s="120">
        <f>IF($B$9="Female",'No Self Assessment feeder'!K132,IF($B$9="Male",'No Self Assessment feeder'!AQ132,IF($B$9="All",'No Self Assessment feeder'!BW132)))</f>
        <v>55.3</v>
      </c>
      <c r="L143" s="120">
        <f>IF($B$9="Female",'No Self Assessment feeder'!L132,IF($B$9="Male",'No Self Assessment feeder'!AR132,IF($B$9="All",'No Self Assessment feeder'!BX132)))</f>
        <v>74.599999999999994</v>
      </c>
      <c r="M143" s="127">
        <f>IF($B$9="Female",'No Self Assessment feeder'!M132,IF($B$9="Male",'No Self Assessment feeder'!AS132,IF($B$9="All",'No Self Assessment feeder'!BY132)))</f>
        <v>83.9</v>
      </c>
      <c r="N143" s="81">
        <f>IF($B$9="Female",'No Self Assessment feeder'!N132,IF($B$9="Male",'No Self Assessment feeder'!AT132,IF($B$9="All",'No Self Assessment feeder'!BZ132)))</f>
        <v>950</v>
      </c>
      <c r="O143" s="120">
        <f>IF($B$9="Female",'No Self Assessment feeder'!O132,IF($B$9="Male",'No Self Assessment feeder'!AU132,IF($B$9="All",'No Self Assessment feeder'!CA132)))</f>
        <v>4</v>
      </c>
      <c r="P143" s="79">
        <f>IF($B$9="Female",'No Self Assessment feeder'!P132,IF($B$9="Male",'No Self Assessment feeder'!AV132,IF($B$9="All",'No Self Assessment feeder'!CB132)))</f>
        <v>915</v>
      </c>
      <c r="Q143" s="120">
        <f>IF($B$9="Female",'No Self Assessment feeder'!Q132,IF($B$9="Male",'No Self Assessment feeder'!AW132,IF($B$9="All",'No Self Assessment feeder'!CC132)))</f>
        <v>9.3000000000000007</v>
      </c>
      <c r="R143" s="120">
        <f>IF($B$9="Female",'No Self Assessment feeder'!R132,IF($B$9="Male",'No Self Assessment feeder'!AX132,IF($B$9="All",'No Self Assessment feeder'!CD132)))</f>
        <v>6.4</v>
      </c>
      <c r="S143" s="120">
        <f>IF($B$9="Female",'No Self Assessment feeder'!S132,IF($B$9="Male",'No Self Assessment feeder'!AY132,IF($B$9="All",'No Self Assessment feeder'!CE132)))</f>
        <v>64.3</v>
      </c>
      <c r="T143" s="120">
        <f>IF($B$9="Female",'No Self Assessment feeder'!T132,IF($B$9="Male",'No Self Assessment feeder'!AZ132,IF($B$9="All",'No Self Assessment feeder'!CF132)))</f>
        <v>79.3</v>
      </c>
      <c r="U143" s="127">
        <f>IF($B$9="Female",'No Self Assessment feeder'!U132,IF($B$9="Male",'No Self Assessment feeder'!BA132,IF($B$9="All",'No Self Assessment feeder'!CG132)))</f>
        <v>84.3</v>
      </c>
      <c r="V143" s="81">
        <f>IF($B$9="Female",'No Self Assessment feeder'!V132,IF($B$9="Male",'No Self Assessment feeder'!BB132,IF($B$9="All",'No Self Assessment feeder'!CH132)))</f>
        <v>950</v>
      </c>
      <c r="W143" s="120">
        <f>IF($B$9="Female",'No Self Assessment feeder'!W132,IF($B$9="Male",'No Self Assessment feeder'!BC132,IF($B$9="All",'No Self Assessment feeder'!CI132)))</f>
        <v>4.2</v>
      </c>
      <c r="X143" s="79">
        <f>IF($B$9="Female",'No Self Assessment feeder'!X132,IF($B$9="Male",'No Self Assessment feeder'!BD132,IF($B$9="All",'No Self Assessment feeder'!CJ132)))</f>
        <v>910</v>
      </c>
      <c r="Y143" s="120">
        <f>IF($B$9="Female",'No Self Assessment feeder'!Y132,IF($B$9="Male",'No Self Assessment feeder'!BE132,IF($B$9="All",'No Self Assessment feeder'!CK132)))</f>
        <v>11.1</v>
      </c>
      <c r="Z143" s="120">
        <f>IF($B$9="Female",'No Self Assessment feeder'!Z132,IF($B$9="Male",'No Self Assessment feeder'!BF132,IF($B$9="All",'No Self Assessment feeder'!CL132)))</f>
        <v>5.7</v>
      </c>
      <c r="AA143" s="120">
        <f>IF($B$9="Female",'No Self Assessment feeder'!AA132,IF($B$9="Male",'No Self Assessment feeder'!BG132,IF($B$9="All",'No Self Assessment feeder'!CM132)))</f>
        <v>69.5</v>
      </c>
      <c r="AB143" s="120">
        <f>IF($B$9="Female",'No Self Assessment feeder'!AB132,IF($B$9="Male",'No Self Assessment feeder'!BH132,IF($B$9="All",'No Self Assessment feeder'!CN132)))</f>
        <v>79.7</v>
      </c>
      <c r="AC143" s="127">
        <f>IF($B$9="Female",'No Self Assessment feeder'!AC132,IF($B$9="Male",'No Self Assessment feeder'!BI132,IF($B$9="All",'No Self Assessment feeder'!CO132)))</f>
        <v>83.2</v>
      </c>
      <c r="CM143" s="29"/>
    </row>
    <row r="144" spans="1:91" ht="14.25" customHeight="1" x14ac:dyDescent="0.2">
      <c r="A144" s="159" t="s">
        <v>288</v>
      </c>
      <c r="B144" s="65" t="s">
        <v>282</v>
      </c>
      <c r="C144" s="66">
        <v>10007167</v>
      </c>
      <c r="D144" s="66" t="s">
        <v>494</v>
      </c>
      <c r="E144" s="162" t="s">
        <v>283</v>
      </c>
      <c r="F144" s="142">
        <f>IF($B$9="Female",'No Self Assessment feeder'!F133,IF($B$9="Male",'No Self Assessment feeder'!AL133,IF($B$9="All",'No Self Assessment feeder'!BR133)))</f>
        <v>1655</v>
      </c>
      <c r="G144" s="120">
        <f>IF($B$9="Female",'No Self Assessment feeder'!G133,IF($B$9="Male",'No Self Assessment feeder'!AM133,IF($B$9="All",'No Self Assessment feeder'!BS133)))</f>
        <v>2.7</v>
      </c>
      <c r="H144" s="79">
        <f>IF($B$9="Female",'No Self Assessment feeder'!H133,IF($B$9="Male",'No Self Assessment feeder'!AN133,IF($B$9="All",'No Self Assessment feeder'!BT133)))</f>
        <v>1610</v>
      </c>
      <c r="I144" s="120">
        <f>IF($B$9="Female",'No Self Assessment feeder'!I133,IF($B$9="Male",'No Self Assessment feeder'!AO133,IF($B$9="All",'No Self Assessment feeder'!BU133)))</f>
        <v>8.4</v>
      </c>
      <c r="J144" s="120">
        <f>IF($B$9="Female",'No Self Assessment feeder'!J133,IF($B$9="Male",'No Self Assessment feeder'!AP133,IF($B$9="All",'No Self Assessment feeder'!BV133)))</f>
        <v>7.6</v>
      </c>
      <c r="K144" s="120">
        <f>IF($B$9="Female",'No Self Assessment feeder'!K133,IF($B$9="Male",'No Self Assessment feeder'!AQ133,IF($B$9="All",'No Self Assessment feeder'!BW133)))</f>
        <v>45.8</v>
      </c>
      <c r="L144" s="120">
        <f>IF($B$9="Female",'No Self Assessment feeder'!L133,IF($B$9="Male",'No Self Assessment feeder'!AR133,IF($B$9="All",'No Self Assessment feeder'!BX133)))</f>
        <v>67.900000000000006</v>
      </c>
      <c r="M144" s="127">
        <f>IF($B$9="Female",'No Self Assessment feeder'!M133,IF($B$9="Male",'No Self Assessment feeder'!AS133,IF($B$9="All",'No Self Assessment feeder'!BY133)))</f>
        <v>84</v>
      </c>
      <c r="N144" s="81">
        <f>IF($B$9="Female",'No Self Assessment feeder'!N133,IF($B$9="Male",'No Self Assessment feeder'!AT133,IF($B$9="All",'No Self Assessment feeder'!BZ133)))</f>
        <v>1655</v>
      </c>
      <c r="O144" s="120">
        <f>IF($B$9="Female",'No Self Assessment feeder'!O133,IF($B$9="Male",'No Self Assessment feeder'!AU133,IF($B$9="All",'No Self Assessment feeder'!CA133)))</f>
        <v>3.7</v>
      </c>
      <c r="P144" s="79">
        <f>IF($B$9="Female",'No Self Assessment feeder'!P133,IF($B$9="Male",'No Self Assessment feeder'!AV133,IF($B$9="All",'No Self Assessment feeder'!CB133)))</f>
        <v>1590</v>
      </c>
      <c r="Q144" s="120">
        <f>IF($B$9="Female",'No Self Assessment feeder'!Q133,IF($B$9="Male",'No Self Assessment feeder'!AW133,IF($B$9="All",'No Self Assessment feeder'!CC133)))</f>
        <v>11.4</v>
      </c>
      <c r="R144" s="120">
        <f>IF($B$9="Female",'No Self Assessment feeder'!R133,IF($B$9="Male",'No Self Assessment feeder'!AX133,IF($B$9="All",'No Self Assessment feeder'!CD133)))</f>
        <v>5.7</v>
      </c>
      <c r="S144" s="120">
        <f>IF($B$9="Female",'No Self Assessment feeder'!S133,IF($B$9="Male",'No Self Assessment feeder'!AY133,IF($B$9="All",'No Self Assessment feeder'!CE133)))</f>
        <v>57.3</v>
      </c>
      <c r="T144" s="120">
        <f>IF($B$9="Female",'No Self Assessment feeder'!T133,IF($B$9="Male",'No Self Assessment feeder'!AZ133,IF($B$9="All",'No Self Assessment feeder'!CF133)))</f>
        <v>72.3</v>
      </c>
      <c r="U144" s="127">
        <f>IF($B$9="Female",'No Self Assessment feeder'!U133,IF($B$9="Male",'No Self Assessment feeder'!BA133,IF($B$9="All",'No Self Assessment feeder'!CG133)))</f>
        <v>82.9</v>
      </c>
      <c r="V144" s="81">
        <f>IF($B$9="Female",'No Self Assessment feeder'!V133,IF($B$9="Male",'No Self Assessment feeder'!BB133,IF($B$9="All",'No Self Assessment feeder'!CH133)))</f>
        <v>1655</v>
      </c>
      <c r="W144" s="120">
        <f>IF($B$9="Female",'No Self Assessment feeder'!W133,IF($B$9="Male",'No Self Assessment feeder'!BC133,IF($B$9="All",'No Self Assessment feeder'!CI133)))</f>
        <v>4</v>
      </c>
      <c r="X144" s="79">
        <f>IF($B$9="Female",'No Self Assessment feeder'!X133,IF($B$9="Male",'No Self Assessment feeder'!BD133,IF($B$9="All",'No Self Assessment feeder'!CJ133)))</f>
        <v>1585</v>
      </c>
      <c r="Y144" s="120">
        <f>IF($B$9="Female",'No Self Assessment feeder'!Y133,IF($B$9="Male",'No Self Assessment feeder'!BE133,IF($B$9="All",'No Self Assessment feeder'!CK133)))</f>
        <v>12.8</v>
      </c>
      <c r="Z144" s="120">
        <f>IF($B$9="Female",'No Self Assessment feeder'!Z133,IF($B$9="Male",'No Self Assessment feeder'!BF133,IF($B$9="All",'No Self Assessment feeder'!CL133)))</f>
        <v>5.7</v>
      </c>
      <c r="AA144" s="120">
        <f>IF($B$9="Female",'No Self Assessment feeder'!AA133,IF($B$9="Male",'No Self Assessment feeder'!BG133,IF($B$9="All",'No Self Assessment feeder'!CM133)))</f>
        <v>63.2</v>
      </c>
      <c r="AB144" s="120">
        <f>IF($B$9="Female",'No Self Assessment feeder'!AB133,IF($B$9="Male",'No Self Assessment feeder'!BH133,IF($B$9="All",'No Self Assessment feeder'!CN133)))</f>
        <v>75.900000000000006</v>
      </c>
      <c r="AC144" s="127">
        <f>IF($B$9="Female",'No Self Assessment feeder'!AC133,IF($B$9="Male",'No Self Assessment feeder'!BI133,IF($B$9="All",'No Self Assessment feeder'!CO133)))</f>
        <v>81.5</v>
      </c>
      <c r="CM144" s="29"/>
    </row>
    <row r="145" spans="1:91" ht="14.25" customHeight="1" x14ac:dyDescent="0.2">
      <c r="A145" s="159" t="s">
        <v>289</v>
      </c>
      <c r="B145" s="65" t="s">
        <v>10</v>
      </c>
      <c r="C145" s="66">
        <v>10000291</v>
      </c>
      <c r="D145" s="66" t="s">
        <v>488</v>
      </c>
      <c r="E145" s="162" t="s">
        <v>12</v>
      </c>
      <c r="F145" s="142">
        <f>IF($B$9="Female",'No Self Assessment feeder'!F134,IF($B$9="Male",'No Self Assessment feeder'!AL134,IF($B$9="All",'No Self Assessment feeder'!BR134)))</f>
        <v>1760</v>
      </c>
      <c r="G145" s="120">
        <f>IF($B$9="Female",'No Self Assessment feeder'!G134,IF($B$9="Male",'No Self Assessment feeder'!AM134,IF($B$9="All",'No Self Assessment feeder'!BS134)))</f>
        <v>6.3</v>
      </c>
      <c r="H145" s="79">
        <f>IF($B$9="Female",'No Self Assessment feeder'!H134,IF($B$9="Male",'No Self Assessment feeder'!AN134,IF($B$9="All",'No Self Assessment feeder'!BT134)))</f>
        <v>1650</v>
      </c>
      <c r="I145" s="120">
        <f>IF($B$9="Female",'No Self Assessment feeder'!I134,IF($B$9="Male",'No Self Assessment feeder'!AO134,IF($B$9="All",'No Self Assessment feeder'!BU134)))</f>
        <v>11</v>
      </c>
      <c r="J145" s="120">
        <f>IF($B$9="Female",'No Self Assessment feeder'!J134,IF($B$9="Male",'No Self Assessment feeder'!AP134,IF($B$9="All",'No Self Assessment feeder'!BV134)))</f>
        <v>8.8000000000000007</v>
      </c>
      <c r="K145" s="120">
        <f>IF($B$9="Female",'No Self Assessment feeder'!K134,IF($B$9="Male",'No Self Assessment feeder'!AQ134,IF($B$9="All",'No Self Assessment feeder'!BW134)))</f>
        <v>59.7</v>
      </c>
      <c r="L145" s="120">
        <f>IF($B$9="Female",'No Self Assessment feeder'!L134,IF($B$9="Male",'No Self Assessment feeder'!AR134,IF($B$9="All",'No Self Assessment feeder'!BX134)))</f>
        <v>73.3</v>
      </c>
      <c r="M145" s="127">
        <f>IF($B$9="Female",'No Self Assessment feeder'!M134,IF($B$9="Male",'No Self Assessment feeder'!AS134,IF($B$9="All",'No Self Assessment feeder'!BY134)))</f>
        <v>80.2</v>
      </c>
      <c r="N145" s="81">
        <f>IF($B$9="Female",'No Self Assessment feeder'!N134,IF($B$9="Male",'No Self Assessment feeder'!AT134,IF($B$9="All",'No Self Assessment feeder'!BZ134)))</f>
        <v>1760</v>
      </c>
      <c r="O145" s="120">
        <f>IF($B$9="Female",'No Self Assessment feeder'!O134,IF($B$9="Male",'No Self Assessment feeder'!AU134,IF($B$9="All",'No Self Assessment feeder'!CA134)))</f>
        <v>6.9</v>
      </c>
      <c r="P145" s="79">
        <f>IF($B$9="Female",'No Self Assessment feeder'!P134,IF($B$9="Male",'No Self Assessment feeder'!AV134,IF($B$9="All",'No Self Assessment feeder'!CB134)))</f>
        <v>1640</v>
      </c>
      <c r="Q145" s="120">
        <f>IF($B$9="Female",'No Self Assessment feeder'!Q134,IF($B$9="Male",'No Self Assessment feeder'!AW134,IF($B$9="All",'No Self Assessment feeder'!CC134)))</f>
        <v>13.8</v>
      </c>
      <c r="R145" s="120">
        <f>IF($B$9="Female",'No Self Assessment feeder'!R134,IF($B$9="Male",'No Self Assessment feeder'!AX134,IF($B$9="All",'No Self Assessment feeder'!CD134)))</f>
        <v>7.7</v>
      </c>
      <c r="S145" s="120">
        <f>IF($B$9="Female",'No Self Assessment feeder'!S134,IF($B$9="Male",'No Self Assessment feeder'!AY134,IF($B$9="All",'No Self Assessment feeder'!CE134)))</f>
        <v>64.2</v>
      </c>
      <c r="T145" s="120">
        <f>IF($B$9="Female",'No Self Assessment feeder'!T134,IF($B$9="Male",'No Self Assessment feeder'!AZ134,IF($B$9="All",'No Self Assessment feeder'!CF134)))</f>
        <v>74.8</v>
      </c>
      <c r="U145" s="127">
        <f>IF($B$9="Female",'No Self Assessment feeder'!U134,IF($B$9="Male",'No Self Assessment feeder'!BA134,IF($B$9="All",'No Self Assessment feeder'!CG134)))</f>
        <v>78.5</v>
      </c>
      <c r="V145" s="81">
        <f>IF($B$9="Female",'No Self Assessment feeder'!V134,IF($B$9="Male",'No Self Assessment feeder'!BB134,IF($B$9="All",'No Self Assessment feeder'!CH134)))</f>
        <v>1760</v>
      </c>
      <c r="W145" s="120">
        <f>IF($B$9="Female",'No Self Assessment feeder'!W134,IF($B$9="Male",'No Self Assessment feeder'!BC134,IF($B$9="All",'No Self Assessment feeder'!CI134)))</f>
        <v>7</v>
      </c>
      <c r="X145" s="79">
        <f>IF($B$9="Female",'No Self Assessment feeder'!X134,IF($B$9="Male",'No Self Assessment feeder'!BD134,IF($B$9="All",'No Self Assessment feeder'!CJ134)))</f>
        <v>1635</v>
      </c>
      <c r="Y145" s="120">
        <f>IF($B$9="Female",'No Self Assessment feeder'!Y134,IF($B$9="Male",'No Self Assessment feeder'!BE134,IF($B$9="All",'No Self Assessment feeder'!CK134)))</f>
        <v>15</v>
      </c>
      <c r="Z145" s="120">
        <f>IF($B$9="Female",'No Self Assessment feeder'!Z134,IF($B$9="Male",'No Self Assessment feeder'!BF134,IF($B$9="All",'No Self Assessment feeder'!CL134)))</f>
        <v>7.2</v>
      </c>
      <c r="AA145" s="120">
        <f>IF($B$9="Female",'No Self Assessment feeder'!AA134,IF($B$9="Male",'No Self Assessment feeder'!BG134,IF($B$9="All",'No Self Assessment feeder'!CM134)))</f>
        <v>66.2</v>
      </c>
      <c r="AB145" s="120">
        <f>IF($B$9="Female",'No Self Assessment feeder'!AB134,IF($B$9="Male",'No Self Assessment feeder'!BH134,IF($B$9="All",'No Self Assessment feeder'!CN134)))</f>
        <v>74.900000000000006</v>
      </c>
      <c r="AC145" s="127">
        <f>IF($B$9="Female",'No Self Assessment feeder'!AC134,IF($B$9="Male",'No Self Assessment feeder'!BI134,IF($B$9="All",'No Self Assessment feeder'!CO134)))</f>
        <v>77.8</v>
      </c>
      <c r="CM145" s="29"/>
    </row>
    <row r="146" spans="1:91" ht="14.25" customHeight="1" x14ac:dyDescent="0.2">
      <c r="A146" s="159" t="s">
        <v>289</v>
      </c>
      <c r="B146" s="65" t="s">
        <v>15</v>
      </c>
      <c r="C146" s="66">
        <v>10007759</v>
      </c>
      <c r="D146" s="66" t="s">
        <v>489</v>
      </c>
      <c r="E146" s="162" t="s">
        <v>17</v>
      </c>
      <c r="F146" s="142">
        <f>IF($B$9="Female",'No Self Assessment feeder'!F135,IF($B$9="Male",'No Self Assessment feeder'!AL135,IF($B$9="All",'No Self Assessment feeder'!BR135)))</f>
        <v>1145</v>
      </c>
      <c r="G146" s="120">
        <f>IF($B$9="Female",'No Self Assessment feeder'!G135,IF($B$9="Male",'No Self Assessment feeder'!AM135,IF($B$9="All",'No Self Assessment feeder'!BS135)))</f>
        <v>3.4</v>
      </c>
      <c r="H146" s="79">
        <f>IF($B$9="Female",'No Self Assessment feeder'!H135,IF($B$9="Male",'No Self Assessment feeder'!AN135,IF($B$9="All",'No Self Assessment feeder'!BT135)))</f>
        <v>1105</v>
      </c>
      <c r="I146" s="120">
        <f>IF($B$9="Female",'No Self Assessment feeder'!I135,IF($B$9="Male",'No Self Assessment feeder'!AO135,IF($B$9="All",'No Self Assessment feeder'!BU135)))</f>
        <v>8.9</v>
      </c>
      <c r="J146" s="120">
        <f>IF($B$9="Female",'No Self Assessment feeder'!J135,IF($B$9="Male",'No Self Assessment feeder'!AP135,IF($B$9="All",'No Self Assessment feeder'!BV135)))</f>
        <v>10</v>
      </c>
      <c r="K146" s="120">
        <f>IF($B$9="Female",'No Self Assessment feeder'!K135,IF($B$9="Male",'No Self Assessment feeder'!AQ135,IF($B$9="All",'No Self Assessment feeder'!BW135)))</f>
        <v>61</v>
      </c>
      <c r="L146" s="120">
        <f>IF($B$9="Female",'No Self Assessment feeder'!L135,IF($B$9="Male",'No Self Assessment feeder'!AR135,IF($B$9="All",'No Self Assessment feeder'!BX135)))</f>
        <v>74.099999999999994</v>
      </c>
      <c r="M146" s="127">
        <f>IF($B$9="Female",'No Self Assessment feeder'!M135,IF($B$9="Male",'No Self Assessment feeder'!AS135,IF($B$9="All",'No Self Assessment feeder'!BY135)))</f>
        <v>81</v>
      </c>
      <c r="N146" s="81">
        <f>IF($B$9="Female",'No Self Assessment feeder'!N135,IF($B$9="Male",'No Self Assessment feeder'!AT135,IF($B$9="All",'No Self Assessment feeder'!BZ135)))</f>
        <v>1145</v>
      </c>
      <c r="O146" s="120">
        <f>IF($B$9="Female",'No Self Assessment feeder'!O135,IF($B$9="Male",'No Self Assessment feeder'!AU135,IF($B$9="All",'No Self Assessment feeder'!CA135)))</f>
        <v>4</v>
      </c>
      <c r="P146" s="79">
        <f>IF($B$9="Female",'No Self Assessment feeder'!P135,IF($B$9="Male",'No Self Assessment feeder'!AV135,IF($B$9="All",'No Self Assessment feeder'!CB135)))</f>
        <v>1100</v>
      </c>
      <c r="Q146" s="120">
        <f>IF($B$9="Female",'No Self Assessment feeder'!Q135,IF($B$9="Male",'No Self Assessment feeder'!AW135,IF($B$9="All",'No Self Assessment feeder'!CC135)))</f>
        <v>11</v>
      </c>
      <c r="R146" s="120">
        <f>IF($B$9="Female",'No Self Assessment feeder'!R135,IF($B$9="Male",'No Self Assessment feeder'!AX135,IF($B$9="All",'No Self Assessment feeder'!CD135)))</f>
        <v>6.3</v>
      </c>
      <c r="S146" s="120">
        <f>IF($B$9="Female",'No Self Assessment feeder'!S135,IF($B$9="Male",'No Self Assessment feeder'!AY135,IF($B$9="All",'No Self Assessment feeder'!CE135)))</f>
        <v>67.599999999999994</v>
      </c>
      <c r="T146" s="120">
        <f>IF($B$9="Female",'No Self Assessment feeder'!T135,IF($B$9="Male",'No Self Assessment feeder'!AZ135,IF($B$9="All",'No Self Assessment feeder'!CF135)))</f>
        <v>78.400000000000006</v>
      </c>
      <c r="U146" s="127">
        <f>IF($B$9="Female",'No Self Assessment feeder'!U135,IF($B$9="Male",'No Self Assessment feeder'!BA135,IF($B$9="All",'No Self Assessment feeder'!CG135)))</f>
        <v>82.7</v>
      </c>
      <c r="V146" s="81">
        <f>IF($B$9="Female",'No Self Assessment feeder'!V135,IF($B$9="Male",'No Self Assessment feeder'!BB135,IF($B$9="All",'No Self Assessment feeder'!CH135)))</f>
        <v>1145</v>
      </c>
      <c r="W146" s="120">
        <f>IF($B$9="Female",'No Self Assessment feeder'!W135,IF($B$9="Male",'No Self Assessment feeder'!BC135,IF($B$9="All",'No Self Assessment feeder'!CI135)))</f>
        <v>4.4000000000000004</v>
      </c>
      <c r="X146" s="79">
        <f>IF($B$9="Female",'No Self Assessment feeder'!X135,IF($B$9="Male",'No Self Assessment feeder'!BD135,IF($B$9="All",'No Self Assessment feeder'!CJ135)))</f>
        <v>1095</v>
      </c>
      <c r="Y146" s="120">
        <f>IF($B$9="Female",'No Self Assessment feeder'!Y135,IF($B$9="Male",'No Self Assessment feeder'!BE135,IF($B$9="All",'No Self Assessment feeder'!CK135)))</f>
        <v>10.4</v>
      </c>
      <c r="Z146" s="120">
        <f>IF($B$9="Female",'No Self Assessment feeder'!Z135,IF($B$9="Male",'No Self Assessment feeder'!BF135,IF($B$9="All",'No Self Assessment feeder'!CL135)))</f>
        <v>5.6</v>
      </c>
      <c r="AA146" s="120">
        <f>IF($B$9="Female",'No Self Assessment feeder'!AA135,IF($B$9="Male",'No Self Assessment feeder'!BG135,IF($B$9="All",'No Self Assessment feeder'!CM135)))</f>
        <v>72.400000000000006</v>
      </c>
      <c r="AB146" s="120">
        <f>IF($B$9="Female",'No Self Assessment feeder'!AB135,IF($B$9="Male",'No Self Assessment feeder'!BH135,IF($B$9="All",'No Self Assessment feeder'!CN135)))</f>
        <v>81.099999999999994</v>
      </c>
      <c r="AC146" s="127">
        <f>IF($B$9="Female",'No Self Assessment feeder'!AC135,IF($B$9="Male",'No Self Assessment feeder'!BI135,IF($B$9="All",'No Self Assessment feeder'!CO135)))</f>
        <v>84</v>
      </c>
      <c r="CM146" s="29"/>
    </row>
    <row r="147" spans="1:91" ht="14.25" customHeight="1" x14ac:dyDescent="0.2">
      <c r="A147" s="159" t="s">
        <v>289</v>
      </c>
      <c r="B147" s="65" t="s">
        <v>18</v>
      </c>
      <c r="C147" s="66">
        <v>10000571</v>
      </c>
      <c r="D147" s="66" t="s">
        <v>490</v>
      </c>
      <c r="E147" s="162" t="s">
        <v>20</v>
      </c>
      <c r="F147" s="142">
        <f>IF($B$9="Female",'No Self Assessment feeder'!F136,IF($B$9="Male",'No Self Assessment feeder'!AL136,IF($B$9="All",'No Self Assessment feeder'!BR136)))</f>
        <v>1035</v>
      </c>
      <c r="G147" s="120">
        <f>IF($B$9="Female",'No Self Assessment feeder'!G136,IF($B$9="Male",'No Self Assessment feeder'!AM136,IF($B$9="All",'No Self Assessment feeder'!BS136)))</f>
        <v>3.5</v>
      </c>
      <c r="H147" s="79">
        <f>IF($B$9="Female",'No Self Assessment feeder'!H136,IF($B$9="Male",'No Self Assessment feeder'!AN136,IF($B$9="All",'No Self Assessment feeder'!BT136)))</f>
        <v>1000</v>
      </c>
      <c r="I147" s="120">
        <f>IF($B$9="Female",'No Self Assessment feeder'!I136,IF($B$9="Male",'No Self Assessment feeder'!AO136,IF($B$9="All",'No Self Assessment feeder'!BU136)))</f>
        <v>8.6</v>
      </c>
      <c r="J147" s="120">
        <f>IF($B$9="Female",'No Self Assessment feeder'!J136,IF($B$9="Male",'No Self Assessment feeder'!AP136,IF($B$9="All",'No Self Assessment feeder'!BV136)))</f>
        <v>12.9</v>
      </c>
      <c r="K147" s="120">
        <f>IF($B$9="Female",'No Self Assessment feeder'!K136,IF($B$9="Male",'No Self Assessment feeder'!AQ136,IF($B$9="All",'No Self Assessment feeder'!BW136)))</f>
        <v>53.2</v>
      </c>
      <c r="L147" s="120">
        <f>IF($B$9="Female",'No Self Assessment feeder'!L136,IF($B$9="Male",'No Self Assessment feeder'!AR136,IF($B$9="All",'No Self Assessment feeder'!BX136)))</f>
        <v>67.400000000000006</v>
      </c>
      <c r="M147" s="127">
        <f>IF($B$9="Female",'No Self Assessment feeder'!M136,IF($B$9="Male",'No Self Assessment feeder'!AS136,IF($B$9="All",'No Self Assessment feeder'!BY136)))</f>
        <v>78.5</v>
      </c>
      <c r="N147" s="81">
        <f>IF($B$9="Female",'No Self Assessment feeder'!N136,IF($B$9="Male",'No Self Assessment feeder'!AT136,IF($B$9="All",'No Self Assessment feeder'!BZ136)))</f>
        <v>1035</v>
      </c>
      <c r="O147" s="120">
        <f>IF($B$9="Female",'No Self Assessment feeder'!O136,IF($B$9="Male",'No Self Assessment feeder'!AU136,IF($B$9="All",'No Self Assessment feeder'!CA136)))</f>
        <v>4.3</v>
      </c>
      <c r="P147" s="79">
        <f>IF($B$9="Female",'No Self Assessment feeder'!P136,IF($B$9="Male",'No Self Assessment feeder'!AV136,IF($B$9="All",'No Self Assessment feeder'!CB136)))</f>
        <v>990</v>
      </c>
      <c r="Q147" s="120">
        <f>IF($B$9="Female",'No Self Assessment feeder'!Q136,IF($B$9="Male",'No Self Assessment feeder'!AW136,IF($B$9="All",'No Self Assessment feeder'!CC136)))</f>
        <v>11.3</v>
      </c>
      <c r="R147" s="120">
        <f>IF($B$9="Female",'No Self Assessment feeder'!R136,IF($B$9="Male",'No Self Assessment feeder'!AX136,IF($B$9="All",'No Self Assessment feeder'!CD136)))</f>
        <v>11.1</v>
      </c>
      <c r="S147" s="120">
        <f>IF($B$9="Female",'No Self Assessment feeder'!S136,IF($B$9="Male",'No Self Assessment feeder'!AY136,IF($B$9="All",'No Self Assessment feeder'!CE136)))</f>
        <v>62</v>
      </c>
      <c r="T147" s="120">
        <f>IF($B$9="Female",'No Self Assessment feeder'!T136,IF($B$9="Male",'No Self Assessment feeder'!AZ136,IF($B$9="All",'No Self Assessment feeder'!CF136)))</f>
        <v>71.5</v>
      </c>
      <c r="U147" s="127">
        <f>IF($B$9="Female",'No Self Assessment feeder'!U136,IF($B$9="Male",'No Self Assessment feeder'!BA136,IF($B$9="All",'No Self Assessment feeder'!CG136)))</f>
        <v>77.599999999999994</v>
      </c>
      <c r="V147" s="81">
        <f>IF($B$9="Female",'No Self Assessment feeder'!V136,IF($B$9="Male",'No Self Assessment feeder'!BB136,IF($B$9="All",'No Self Assessment feeder'!CH136)))</f>
        <v>1035</v>
      </c>
      <c r="W147" s="120">
        <f>IF($B$9="Female",'No Self Assessment feeder'!W136,IF($B$9="Male",'No Self Assessment feeder'!BC136,IF($B$9="All",'No Self Assessment feeder'!CI136)))</f>
        <v>4.7</v>
      </c>
      <c r="X147" s="79">
        <f>IF($B$9="Female",'No Self Assessment feeder'!X136,IF($B$9="Male",'No Self Assessment feeder'!BD136,IF($B$9="All",'No Self Assessment feeder'!CJ136)))</f>
        <v>985</v>
      </c>
      <c r="Y147" s="120">
        <f>IF($B$9="Female",'No Self Assessment feeder'!Y136,IF($B$9="Male",'No Self Assessment feeder'!BE136,IF($B$9="All",'No Self Assessment feeder'!CK136)))</f>
        <v>14.5</v>
      </c>
      <c r="Z147" s="120">
        <f>IF($B$9="Female",'No Self Assessment feeder'!Z136,IF($B$9="Male",'No Self Assessment feeder'!BF136,IF($B$9="All",'No Self Assessment feeder'!CL136)))</f>
        <v>8.3000000000000007</v>
      </c>
      <c r="AA147" s="120">
        <f>IF($B$9="Female",'No Self Assessment feeder'!AA136,IF($B$9="Male",'No Self Assessment feeder'!BG136,IF($B$9="All",'No Self Assessment feeder'!CM136)))</f>
        <v>66.900000000000006</v>
      </c>
      <c r="AB147" s="120">
        <f>IF($B$9="Female",'No Self Assessment feeder'!AB136,IF($B$9="Male",'No Self Assessment feeder'!BH136,IF($B$9="All",'No Self Assessment feeder'!CN136)))</f>
        <v>74.400000000000006</v>
      </c>
      <c r="AC147" s="127">
        <f>IF($B$9="Female",'No Self Assessment feeder'!AC136,IF($B$9="Male",'No Self Assessment feeder'!BI136,IF($B$9="All",'No Self Assessment feeder'!CO136)))</f>
        <v>77.2</v>
      </c>
      <c r="CM147" s="29"/>
    </row>
    <row r="148" spans="1:91" ht="14.25" customHeight="1" x14ac:dyDescent="0.2">
      <c r="A148" s="159" t="s">
        <v>289</v>
      </c>
      <c r="B148" s="65" t="s">
        <v>22</v>
      </c>
      <c r="C148" s="66">
        <v>10007850</v>
      </c>
      <c r="D148" s="66" t="s">
        <v>490</v>
      </c>
      <c r="E148" s="162" t="s">
        <v>23</v>
      </c>
      <c r="F148" s="142">
        <f>IF($B$9="Female",'No Self Assessment feeder'!F137,IF($B$9="Male",'No Self Assessment feeder'!AL137,IF($B$9="All",'No Self Assessment feeder'!BR137)))</f>
        <v>1585</v>
      </c>
      <c r="G148" s="120">
        <f>IF($B$9="Female",'No Self Assessment feeder'!G137,IF($B$9="Male",'No Self Assessment feeder'!AM137,IF($B$9="All",'No Self Assessment feeder'!BS137)))</f>
        <v>3.2</v>
      </c>
      <c r="H148" s="79">
        <f>IF($B$9="Female",'No Self Assessment feeder'!H137,IF($B$9="Male",'No Self Assessment feeder'!AN137,IF($B$9="All",'No Self Assessment feeder'!BT137)))</f>
        <v>1530</v>
      </c>
      <c r="I148" s="120">
        <f>IF($B$9="Female",'No Self Assessment feeder'!I137,IF($B$9="Male",'No Self Assessment feeder'!AO137,IF($B$9="All",'No Self Assessment feeder'!BU137)))</f>
        <v>9.1</v>
      </c>
      <c r="J148" s="120">
        <f>IF($B$9="Female",'No Self Assessment feeder'!J137,IF($B$9="Male",'No Self Assessment feeder'!AP137,IF($B$9="All",'No Self Assessment feeder'!BV137)))</f>
        <v>7.4</v>
      </c>
      <c r="K148" s="120">
        <f>IF($B$9="Female",'No Self Assessment feeder'!K137,IF($B$9="Male",'No Self Assessment feeder'!AQ137,IF($B$9="All",'No Self Assessment feeder'!BW137)))</f>
        <v>57</v>
      </c>
      <c r="L148" s="120">
        <f>IF($B$9="Female",'No Self Assessment feeder'!L137,IF($B$9="Male",'No Self Assessment feeder'!AR137,IF($B$9="All",'No Self Assessment feeder'!BX137)))</f>
        <v>72.099999999999994</v>
      </c>
      <c r="M148" s="127">
        <f>IF($B$9="Female",'No Self Assessment feeder'!M137,IF($B$9="Male",'No Self Assessment feeder'!AS137,IF($B$9="All",'No Self Assessment feeder'!BY137)))</f>
        <v>83.4</v>
      </c>
      <c r="N148" s="81">
        <f>IF($B$9="Female",'No Self Assessment feeder'!N137,IF($B$9="Male",'No Self Assessment feeder'!AT137,IF($B$9="All",'No Self Assessment feeder'!BZ137)))</f>
        <v>1585</v>
      </c>
      <c r="O148" s="120">
        <f>IF($B$9="Female",'No Self Assessment feeder'!O137,IF($B$9="Male",'No Self Assessment feeder'!AU137,IF($B$9="All",'No Self Assessment feeder'!CA137)))</f>
        <v>4</v>
      </c>
      <c r="P148" s="79">
        <f>IF($B$9="Female",'No Self Assessment feeder'!P137,IF($B$9="Male",'No Self Assessment feeder'!AV137,IF($B$9="All",'No Self Assessment feeder'!CB137)))</f>
        <v>1520</v>
      </c>
      <c r="Q148" s="120">
        <f>IF($B$9="Female",'No Self Assessment feeder'!Q137,IF($B$9="Male",'No Self Assessment feeder'!AW137,IF($B$9="All",'No Self Assessment feeder'!CC137)))</f>
        <v>9.5</v>
      </c>
      <c r="R148" s="120">
        <f>IF($B$9="Female",'No Self Assessment feeder'!R137,IF($B$9="Male",'No Self Assessment feeder'!AX137,IF($B$9="All",'No Self Assessment feeder'!CD137)))</f>
        <v>6.1</v>
      </c>
      <c r="S148" s="120">
        <f>IF($B$9="Female",'No Self Assessment feeder'!S137,IF($B$9="Male",'No Self Assessment feeder'!AY137,IF($B$9="All",'No Self Assessment feeder'!CE137)))</f>
        <v>60.6</v>
      </c>
      <c r="T148" s="120">
        <f>IF($B$9="Female",'No Self Assessment feeder'!T137,IF($B$9="Male",'No Self Assessment feeder'!AZ137,IF($B$9="All",'No Self Assessment feeder'!CF137)))</f>
        <v>76.8</v>
      </c>
      <c r="U148" s="127">
        <f>IF($B$9="Female",'No Self Assessment feeder'!U137,IF($B$9="Male",'No Self Assessment feeder'!BA137,IF($B$9="All",'No Self Assessment feeder'!CG137)))</f>
        <v>84.3</v>
      </c>
      <c r="V148" s="81">
        <f>IF($B$9="Female",'No Self Assessment feeder'!V137,IF($B$9="Male",'No Self Assessment feeder'!BB137,IF($B$9="All",'No Self Assessment feeder'!CH137)))</f>
        <v>1585</v>
      </c>
      <c r="W148" s="120">
        <f>IF($B$9="Female",'No Self Assessment feeder'!W137,IF($B$9="Male",'No Self Assessment feeder'!BC137,IF($B$9="All",'No Self Assessment feeder'!CI137)))</f>
        <v>4.5</v>
      </c>
      <c r="X148" s="79">
        <f>IF($B$9="Female",'No Self Assessment feeder'!X137,IF($B$9="Male",'No Self Assessment feeder'!BD137,IF($B$9="All",'No Self Assessment feeder'!CJ137)))</f>
        <v>1510</v>
      </c>
      <c r="Y148" s="120">
        <f>IF($B$9="Female",'No Self Assessment feeder'!Y137,IF($B$9="Male",'No Self Assessment feeder'!BE137,IF($B$9="All",'No Self Assessment feeder'!CK137)))</f>
        <v>11.4</v>
      </c>
      <c r="Z148" s="120">
        <f>IF($B$9="Female",'No Self Assessment feeder'!Z137,IF($B$9="Male",'No Self Assessment feeder'!BF137,IF($B$9="All",'No Self Assessment feeder'!CL137)))</f>
        <v>6.5</v>
      </c>
      <c r="AA148" s="120">
        <f>IF($B$9="Female",'No Self Assessment feeder'!AA137,IF($B$9="Male",'No Self Assessment feeder'!BG137,IF($B$9="All",'No Self Assessment feeder'!CM137)))</f>
        <v>66.900000000000006</v>
      </c>
      <c r="AB148" s="120">
        <f>IF($B$9="Female",'No Self Assessment feeder'!AB137,IF($B$9="Male",'No Self Assessment feeder'!BH137,IF($B$9="All",'No Self Assessment feeder'!CN137)))</f>
        <v>77.2</v>
      </c>
      <c r="AC148" s="127">
        <f>IF($B$9="Female",'No Self Assessment feeder'!AC137,IF($B$9="Male",'No Self Assessment feeder'!BI137,IF($B$9="All",'No Self Assessment feeder'!CO137)))</f>
        <v>82.1</v>
      </c>
      <c r="CM148" s="29"/>
    </row>
    <row r="149" spans="1:91" ht="14.25" customHeight="1" x14ac:dyDescent="0.2">
      <c r="A149" s="159" t="s">
        <v>289</v>
      </c>
      <c r="B149" s="65" t="s">
        <v>24</v>
      </c>
      <c r="C149" s="66">
        <v>10007152</v>
      </c>
      <c r="D149" s="66" t="s">
        <v>488</v>
      </c>
      <c r="E149" s="162" t="s">
        <v>25</v>
      </c>
      <c r="F149" s="142">
        <f>IF($B$9="Female",'No Self Assessment feeder'!F138,IF($B$9="Male",'No Self Assessment feeder'!AL138,IF($B$9="All",'No Self Assessment feeder'!BR138)))</f>
        <v>1060</v>
      </c>
      <c r="G149" s="120">
        <f>IF($B$9="Female",'No Self Assessment feeder'!G138,IF($B$9="Male",'No Self Assessment feeder'!AM138,IF($B$9="All",'No Self Assessment feeder'!BS138)))</f>
        <v>5.3</v>
      </c>
      <c r="H149" s="79">
        <f>IF($B$9="Female",'No Self Assessment feeder'!H138,IF($B$9="Male",'No Self Assessment feeder'!AN138,IF($B$9="All",'No Self Assessment feeder'!BT138)))</f>
        <v>1005</v>
      </c>
      <c r="I149" s="120">
        <f>IF($B$9="Female",'No Self Assessment feeder'!I138,IF($B$9="Male",'No Self Assessment feeder'!AO138,IF($B$9="All",'No Self Assessment feeder'!BU138)))</f>
        <v>13.3</v>
      </c>
      <c r="J149" s="120">
        <f>IF($B$9="Female",'No Self Assessment feeder'!J138,IF($B$9="Male",'No Self Assessment feeder'!AP138,IF($B$9="All",'No Self Assessment feeder'!BV138)))</f>
        <v>12.1</v>
      </c>
      <c r="K149" s="120">
        <f>IF($B$9="Female",'No Self Assessment feeder'!K138,IF($B$9="Male",'No Self Assessment feeder'!AQ138,IF($B$9="All",'No Self Assessment feeder'!BW138)))</f>
        <v>58.7</v>
      </c>
      <c r="L149" s="120">
        <f>IF($B$9="Female",'No Self Assessment feeder'!L138,IF($B$9="Male",'No Self Assessment feeder'!AR138,IF($B$9="All",'No Self Assessment feeder'!BX138)))</f>
        <v>68.400000000000006</v>
      </c>
      <c r="M149" s="127">
        <f>IF($B$9="Female",'No Self Assessment feeder'!M138,IF($B$9="Male",'No Self Assessment feeder'!AS138,IF($B$9="All",'No Self Assessment feeder'!BY138)))</f>
        <v>74.599999999999994</v>
      </c>
      <c r="N149" s="81">
        <f>IF($B$9="Female",'No Self Assessment feeder'!N138,IF($B$9="Male",'No Self Assessment feeder'!AT138,IF($B$9="All",'No Self Assessment feeder'!BZ138)))</f>
        <v>1060</v>
      </c>
      <c r="O149" s="120">
        <f>IF($B$9="Female",'No Self Assessment feeder'!O138,IF($B$9="Male",'No Self Assessment feeder'!AU138,IF($B$9="All",'No Self Assessment feeder'!CA138)))</f>
        <v>5.6</v>
      </c>
      <c r="P149" s="79">
        <f>IF($B$9="Female",'No Self Assessment feeder'!P138,IF($B$9="Male",'No Self Assessment feeder'!AV138,IF($B$9="All",'No Self Assessment feeder'!CB138)))</f>
        <v>1005</v>
      </c>
      <c r="Q149" s="120">
        <f>IF($B$9="Female",'No Self Assessment feeder'!Q138,IF($B$9="Male",'No Self Assessment feeder'!AW138,IF($B$9="All",'No Self Assessment feeder'!CC138)))</f>
        <v>13.9</v>
      </c>
      <c r="R149" s="120">
        <f>IF($B$9="Female",'No Self Assessment feeder'!R138,IF($B$9="Male",'No Self Assessment feeder'!AX138,IF($B$9="All",'No Self Assessment feeder'!CD138)))</f>
        <v>11.2</v>
      </c>
      <c r="S149" s="120">
        <f>IF($B$9="Female",'No Self Assessment feeder'!S138,IF($B$9="Male",'No Self Assessment feeder'!AY138,IF($B$9="All",'No Self Assessment feeder'!CE138)))</f>
        <v>62.5</v>
      </c>
      <c r="T149" s="120">
        <f>IF($B$9="Female",'No Self Assessment feeder'!T138,IF($B$9="Male",'No Self Assessment feeder'!AZ138,IF($B$9="All",'No Self Assessment feeder'!CF138)))</f>
        <v>71.3</v>
      </c>
      <c r="U149" s="127">
        <f>IF($B$9="Female",'No Self Assessment feeder'!U138,IF($B$9="Male",'No Self Assessment feeder'!BA138,IF($B$9="All",'No Self Assessment feeder'!CG138)))</f>
        <v>75</v>
      </c>
      <c r="V149" s="81">
        <f>IF($B$9="Female",'No Self Assessment feeder'!V138,IF($B$9="Male",'No Self Assessment feeder'!BB138,IF($B$9="All",'No Self Assessment feeder'!CH138)))</f>
        <v>1060</v>
      </c>
      <c r="W149" s="120">
        <f>IF($B$9="Female",'No Self Assessment feeder'!W138,IF($B$9="Male",'No Self Assessment feeder'!BC138,IF($B$9="All",'No Self Assessment feeder'!CI138)))</f>
        <v>5.6</v>
      </c>
      <c r="X149" s="79">
        <f>IF($B$9="Female",'No Self Assessment feeder'!X138,IF($B$9="Male",'No Self Assessment feeder'!BD138,IF($B$9="All",'No Self Assessment feeder'!CJ138)))</f>
        <v>1000</v>
      </c>
      <c r="Y149" s="120">
        <f>IF($B$9="Female",'No Self Assessment feeder'!Y138,IF($B$9="Male",'No Self Assessment feeder'!BE138,IF($B$9="All",'No Self Assessment feeder'!CK138)))</f>
        <v>15.6</v>
      </c>
      <c r="Z149" s="120">
        <f>IF($B$9="Female",'No Self Assessment feeder'!Z138,IF($B$9="Male",'No Self Assessment feeder'!BF138,IF($B$9="All",'No Self Assessment feeder'!CL138)))</f>
        <v>10.9</v>
      </c>
      <c r="AA149" s="120">
        <f>IF($B$9="Female",'No Self Assessment feeder'!AA138,IF($B$9="Male",'No Self Assessment feeder'!BG138,IF($B$9="All",'No Self Assessment feeder'!CM138)))</f>
        <v>61.8</v>
      </c>
      <c r="AB149" s="120">
        <f>IF($B$9="Female",'No Self Assessment feeder'!AB138,IF($B$9="Male",'No Self Assessment feeder'!BH138,IF($B$9="All",'No Self Assessment feeder'!CN138)))</f>
        <v>70.900000000000006</v>
      </c>
      <c r="AC149" s="127">
        <f>IF($B$9="Female",'No Self Assessment feeder'!AC138,IF($B$9="Male",'No Self Assessment feeder'!BI138,IF($B$9="All",'No Self Assessment feeder'!CO138)))</f>
        <v>73.599999999999994</v>
      </c>
      <c r="CM149" s="29"/>
    </row>
    <row r="150" spans="1:91" ht="14.25" customHeight="1" x14ac:dyDescent="0.2">
      <c r="A150" s="159" t="s">
        <v>289</v>
      </c>
      <c r="B150" s="65" t="s">
        <v>26</v>
      </c>
      <c r="C150" s="66">
        <v>10007760</v>
      </c>
      <c r="D150" s="66" t="s">
        <v>491</v>
      </c>
      <c r="E150" s="162" t="s">
        <v>28</v>
      </c>
      <c r="F150" s="142">
        <f>IF($B$9="Female",'No Self Assessment feeder'!F139,IF($B$9="Male",'No Self Assessment feeder'!AL139,IF($B$9="All",'No Self Assessment feeder'!BR139)))</f>
        <v>585</v>
      </c>
      <c r="G150" s="120">
        <f>IF($B$9="Female",'No Self Assessment feeder'!G139,IF($B$9="Male",'No Self Assessment feeder'!AM139,IF($B$9="All",'No Self Assessment feeder'!BS139)))</f>
        <v>12</v>
      </c>
      <c r="H150" s="79">
        <f>IF($B$9="Female",'No Self Assessment feeder'!H139,IF($B$9="Male",'No Self Assessment feeder'!AN139,IF($B$9="All",'No Self Assessment feeder'!BT139)))</f>
        <v>515</v>
      </c>
      <c r="I150" s="120">
        <f>IF($B$9="Female",'No Self Assessment feeder'!I139,IF($B$9="Male",'No Self Assessment feeder'!AO139,IF($B$9="All",'No Self Assessment feeder'!BU139)))</f>
        <v>13.5</v>
      </c>
      <c r="J150" s="120">
        <f>IF($B$9="Female",'No Self Assessment feeder'!J139,IF($B$9="Male",'No Self Assessment feeder'!AP139,IF($B$9="All",'No Self Assessment feeder'!BV139)))</f>
        <v>7.6</v>
      </c>
      <c r="K150" s="120">
        <f>IF($B$9="Female",'No Self Assessment feeder'!K139,IF($B$9="Male",'No Self Assessment feeder'!AQ139,IF($B$9="All",'No Self Assessment feeder'!BW139)))</f>
        <v>40</v>
      </c>
      <c r="L150" s="120">
        <f>IF($B$9="Female",'No Self Assessment feeder'!L139,IF($B$9="Male",'No Self Assessment feeder'!AR139,IF($B$9="All",'No Self Assessment feeder'!BX139)))</f>
        <v>61.8</v>
      </c>
      <c r="M150" s="127">
        <f>IF($B$9="Female",'No Self Assessment feeder'!M139,IF($B$9="Male",'No Self Assessment feeder'!AS139,IF($B$9="All",'No Self Assessment feeder'!BY139)))</f>
        <v>78.900000000000006</v>
      </c>
      <c r="N150" s="81">
        <f>IF($B$9="Female",'No Self Assessment feeder'!N139,IF($B$9="Male",'No Self Assessment feeder'!AT139,IF($B$9="All",'No Self Assessment feeder'!BZ139)))</f>
        <v>585</v>
      </c>
      <c r="O150" s="120">
        <f>IF($B$9="Female",'No Self Assessment feeder'!O139,IF($B$9="Male",'No Self Assessment feeder'!AU139,IF($B$9="All",'No Self Assessment feeder'!CA139)))</f>
        <v>12.7</v>
      </c>
      <c r="P150" s="79">
        <f>IF($B$9="Female",'No Self Assessment feeder'!P139,IF($B$9="Male",'No Self Assessment feeder'!AV139,IF($B$9="All",'No Self Assessment feeder'!CB139)))</f>
        <v>510</v>
      </c>
      <c r="Q150" s="120">
        <f>IF($B$9="Female",'No Self Assessment feeder'!Q139,IF($B$9="Male",'No Self Assessment feeder'!AW139,IF($B$9="All",'No Self Assessment feeder'!CC139)))</f>
        <v>18.5</v>
      </c>
      <c r="R150" s="120">
        <f>IF($B$9="Female",'No Self Assessment feeder'!R139,IF($B$9="Male",'No Self Assessment feeder'!AX139,IF($B$9="All",'No Self Assessment feeder'!CD139)))</f>
        <v>7.5</v>
      </c>
      <c r="S150" s="120">
        <f>IF($B$9="Female",'No Self Assessment feeder'!S139,IF($B$9="Male",'No Self Assessment feeder'!AY139,IF($B$9="All",'No Self Assessment feeder'!CE139)))</f>
        <v>44.8</v>
      </c>
      <c r="T150" s="120">
        <f>IF($B$9="Female",'No Self Assessment feeder'!T139,IF($B$9="Male",'No Self Assessment feeder'!AZ139,IF($B$9="All",'No Self Assessment feeder'!CF139)))</f>
        <v>61.1</v>
      </c>
      <c r="U150" s="127">
        <f>IF($B$9="Female",'No Self Assessment feeder'!U139,IF($B$9="Male",'No Self Assessment feeder'!BA139,IF($B$9="All",'No Self Assessment feeder'!CG139)))</f>
        <v>74.099999999999994</v>
      </c>
      <c r="V150" s="81">
        <f>IF($B$9="Female",'No Self Assessment feeder'!V139,IF($B$9="Male",'No Self Assessment feeder'!BB139,IF($B$9="All",'No Self Assessment feeder'!CH139)))</f>
        <v>585</v>
      </c>
      <c r="W150" s="120">
        <f>IF($B$9="Female",'No Self Assessment feeder'!W139,IF($B$9="Male",'No Self Assessment feeder'!BC139,IF($B$9="All",'No Self Assessment feeder'!CI139)))</f>
        <v>13</v>
      </c>
      <c r="X150" s="79">
        <f>IF($B$9="Female",'No Self Assessment feeder'!X139,IF($B$9="Male",'No Self Assessment feeder'!BD139,IF($B$9="All",'No Self Assessment feeder'!CJ139)))</f>
        <v>505</v>
      </c>
      <c r="Y150" s="120">
        <f>IF($B$9="Female",'No Self Assessment feeder'!Y139,IF($B$9="Male",'No Self Assessment feeder'!BE139,IF($B$9="All",'No Self Assessment feeder'!CK139)))</f>
        <v>20.7</v>
      </c>
      <c r="Z150" s="120">
        <f>IF($B$9="Female",'No Self Assessment feeder'!Z139,IF($B$9="Male",'No Self Assessment feeder'!BF139,IF($B$9="All",'No Self Assessment feeder'!CL139)))</f>
        <v>9.1</v>
      </c>
      <c r="AA150" s="120">
        <f>IF($B$9="Female",'No Self Assessment feeder'!AA139,IF($B$9="Male",'No Self Assessment feeder'!BG139,IF($B$9="All",'No Self Assessment feeder'!CM139)))</f>
        <v>50.3</v>
      </c>
      <c r="AB150" s="120">
        <f>IF($B$9="Female",'No Self Assessment feeder'!AB139,IF($B$9="Male",'No Self Assessment feeder'!BH139,IF($B$9="All",'No Self Assessment feeder'!CN139)))</f>
        <v>62.5</v>
      </c>
      <c r="AC150" s="127">
        <f>IF($B$9="Female",'No Self Assessment feeder'!AC139,IF($B$9="Male",'No Self Assessment feeder'!BI139,IF($B$9="All",'No Self Assessment feeder'!CO139)))</f>
        <v>70.2</v>
      </c>
      <c r="CM150" s="29"/>
    </row>
    <row r="151" spans="1:91" ht="14.25" customHeight="1" x14ac:dyDescent="0.2">
      <c r="A151" s="159" t="s">
        <v>289</v>
      </c>
      <c r="B151" s="65" t="s">
        <v>29</v>
      </c>
      <c r="C151" s="66">
        <v>10007140</v>
      </c>
      <c r="D151" s="66" t="s">
        <v>489</v>
      </c>
      <c r="E151" s="162" t="s">
        <v>30</v>
      </c>
      <c r="F151" s="142">
        <f>IF($B$9="Female",'No Self Assessment feeder'!F140,IF($B$9="Male",'No Self Assessment feeder'!AL140,IF($B$9="All",'No Self Assessment feeder'!BR140)))</f>
        <v>2640</v>
      </c>
      <c r="G151" s="120">
        <f>IF($B$9="Female",'No Self Assessment feeder'!G140,IF($B$9="Male",'No Self Assessment feeder'!AM140,IF($B$9="All",'No Self Assessment feeder'!BS140)))</f>
        <v>5.4</v>
      </c>
      <c r="H151" s="79">
        <f>IF($B$9="Female",'No Self Assessment feeder'!H140,IF($B$9="Male",'No Self Assessment feeder'!AN140,IF($B$9="All",'No Self Assessment feeder'!BT140)))</f>
        <v>2495</v>
      </c>
      <c r="I151" s="120">
        <f>IF($B$9="Female",'No Self Assessment feeder'!I140,IF($B$9="Male",'No Self Assessment feeder'!AO140,IF($B$9="All",'No Self Assessment feeder'!BU140)))</f>
        <v>11.5</v>
      </c>
      <c r="J151" s="120">
        <f>IF($B$9="Female",'No Self Assessment feeder'!J140,IF($B$9="Male",'No Self Assessment feeder'!AP140,IF($B$9="All",'No Self Assessment feeder'!BV140)))</f>
        <v>10.3</v>
      </c>
      <c r="K151" s="120">
        <f>IF($B$9="Female",'No Self Assessment feeder'!K140,IF($B$9="Male",'No Self Assessment feeder'!AQ140,IF($B$9="All",'No Self Assessment feeder'!BW140)))</f>
        <v>59</v>
      </c>
      <c r="L151" s="120">
        <f>IF($B$9="Female",'No Self Assessment feeder'!L140,IF($B$9="Male",'No Self Assessment feeder'!AR140,IF($B$9="All",'No Self Assessment feeder'!BX140)))</f>
        <v>71.099999999999994</v>
      </c>
      <c r="M151" s="127">
        <f>IF($B$9="Female",'No Self Assessment feeder'!M140,IF($B$9="Male",'No Self Assessment feeder'!AS140,IF($B$9="All",'No Self Assessment feeder'!BY140)))</f>
        <v>78.2</v>
      </c>
      <c r="N151" s="81">
        <f>IF($B$9="Female",'No Self Assessment feeder'!N140,IF($B$9="Male",'No Self Assessment feeder'!AT140,IF($B$9="All",'No Self Assessment feeder'!BZ140)))</f>
        <v>2640</v>
      </c>
      <c r="O151" s="120">
        <f>IF($B$9="Female",'No Self Assessment feeder'!O140,IF($B$9="Male",'No Self Assessment feeder'!AU140,IF($B$9="All",'No Self Assessment feeder'!CA140)))</f>
        <v>5.6</v>
      </c>
      <c r="P151" s="79">
        <f>IF($B$9="Female",'No Self Assessment feeder'!P140,IF($B$9="Male",'No Self Assessment feeder'!AV140,IF($B$9="All",'No Self Assessment feeder'!CB140)))</f>
        <v>2490</v>
      </c>
      <c r="Q151" s="120">
        <f>IF($B$9="Female",'No Self Assessment feeder'!Q140,IF($B$9="Male",'No Self Assessment feeder'!AW140,IF($B$9="All",'No Self Assessment feeder'!CC140)))</f>
        <v>12</v>
      </c>
      <c r="R151" s="120">
        <f>IF($B$9="Female",'No Self Assessment feeder'!R140,IF($B$9="Male",'No Self Assessment feeder'!AX140,IF($B$9="All",'No Self Assessment feeder'!CD140)))</f>
        <v>9.4</v>
      </c>
      <c r="S151" s="120">
        <f>IF($B$9="Female",'No Self Assessment feeder'!S140,IF($B$9="Male",'No Self Assessment feeder'!AY140,IF($B$9="All",'No Self Assessment feeder'!CE140)))</f>
        <v>63</v>
      </c>
      <c r="T151" s="120">
        <f>IF($B$9="Female",'No Self Assessment feeder'!T140,IF($B$9="Male",'No Self Assessment feeder'!AZ140,IF($B$9="All",'No Self Assessment feeder'!CF140)))</f>
        <v>74</v>
      </c>
      <c r="U151" s="127">
        <f>IF($B$9="Female",'No Self Assessment feeder'!U140,IF($B$9="Male",'No Self Assessment feeder'!BA140,IF($B$9="All",'No Self Assessment feeder'!CG140)))</f>
        <v>78.599999999999994</v>
      </c>
      <c r="V151" s="81">
        <f>IF($B$9="Female",'No Self Assessment feeder'!V140,IF($B$9="Male",'No Self Assessment feeder'!BB140,IF($B$9="All",'No Self Assessment feeder'!CH140)))</f>
        <v>2640</v>
      </c>
      <c r="W151" s="120">
        <f>IF($B$9="Female",'No Self Assessment feeder'!W140,IF($B$9="Male",'No Self Assessment feeder'!BC140,IF($B$9="All",'No Self Assessment feeder'!CI140)))</f>
        <v>5.8</v>
      </c>
      <c r="X151" s="79">
        <f>IF($B$9="Female",'No Self Assessment feeder'!X140,IF($B$9="Male",'No Self Assessment feeder'!BD140,IF($B$9="All",'No Self Assessment feeder'!CJ140)))</f>
        <v>2485</v>
      </c>
      <c r="Y151" s="120">
        <f>IF($B$9="Female",'No Self Assessment feeder'!Y140,IF($B$9="Male",'No Self Assessment feeder'!BE140,IF($B$9="All",'No Self Assessment feeder'!CK140)))</f>
        <v>15</v>
      </c>
      <c r="Z151" s="120">
        <f>IF($B$9="Female",'No Self Assessment feeder'!Z140,IF($B$9="Male",'No Self Assessment feeder'!BF140,IF($B$9="All",'No Self Assessment feeder'!CL140)))</f>
        <v>7.9</v>
      </c>
      <c r="AA151" s="120">
        <f>IF($B$9="Female",'No Self Assessment feeder'!AA140,IF($B$9="Male",'No Self Assessment feeder'!BG140,IF($B$9="All",'No Self Assessment feeder'!CM140)))</f>
        <v>64.3</v>
      </c>
      <c r="AB151" s="120">
        <f>IF($B$9="Female",'No Self Assessment feeder'!AB140,IF($B$9="Male",'No Self Assessment feeder'!BH140,IF($B$9="All",'No Self Assessment feeder'!CN140)))</f>
        <v>73.5</v>
      </c>
      <c r="AC151" s="127">
        <f>IF($B$9="Female",'No Self Assessment feeder'!AC140,IF($B$9="Male",'No Self Assessment feeder'!BI140,IF($B$9="All",'No Self Assessment feeder'!CO140)))</f>
        <v>77.099999999999994</v>
      </c>
      <c r="CM151" s="29"/>
    </row>
    <row r="152" spans="1:91" ht="14.25" customHeight="1" x14ac:dyDescent="0.2">
      <c r="A152" s="159" t="s">
        <v>289</v>
      </c>
      <c r="B152" s="65" t="s">
        <v>31</v>
      </c>
      <c r="C152" s="66">
        <v>10006840</v>
      </c>
      <c r="D152" s="66" t="s">
        <v>489</v>
      </c>
      <c r="E152" s="162" t="s">
        <v>32</v>
      </c>
      <c r="F152" s="142">
        <f>IF($B$9="Female",'No Self Assessment feeder'!F141,IF($B$9="Male",'No Self Assessment feeder'!AL141,IF($B$9="All",'No Self Assessment feeder'!BR141)))</f>
        <v>4435</v>
      </c>
      <c r="G152" s="120">
        <f>IF($B$9="Female",'No Self Assessment feeder'!G141,IF($B$9="Male",'No Self Assessment feeder'!AM141,IF($B$9="All",'No Self Assessment feeder'!BS141)))</f>
        <v>3.7</v>
      </c>
      <c r="H152" s="79">
        <f>IF($B$9="Female",'No Self Assessment feeder'!H141,IF($B$9="Male",'No Self Assessment feeder'!AN141,IF($B$9="All",'No Self Assessment feeder'!BT141)))</f>
        <v>4275</v>
      </c>
      <c r="I152" s="120">
        <f>IF($B$9="Female",'No Self Assessment feeder'!I141,IF($B$9="Male",'No Self Assessment feeder'!AO141,IF($B$9="All",'No Self Assessment feeder'!BU141)))</f>
        <v>9.1</v>
      </c>
      <c r="J152" s="120">
        <f>IF($B$9="Female",'No Self Assessment feeder'!J141,IF($B$9="Male",'No Self Assessment feeder'!AP141,IF($B$9="All",'No Self Assessment feeder'!BV141)))</f>
        <v>8.9</v>
      </c>
      <c r="K152" s="120">
        <f>IF($B$9="Female",'No Self Assessment feeder'!K141,IF($B$9="Male",'No Self Assessment feeder'!AQ141,IF($B$9="All",'No Self Assessment feeder'!BW141)))</f>
        <v>52.4</v>
      </c>
      <c r="L152" s="120">
        <f>IF($B$9="Female",'No Self Assessment feeder'!L141,IF($B$9="Male",'No Self Assessment feeder'!AR141,IF($B$9="All",'No Self Assessment feeder'!BX141)))</f>
        <v>69.099999999999994</v>
      </c>
      <c r="M152" s="127">
        <f>IF($B$9="Female",'No Self Assessment feeder'!M141,IF($B$9="Male",'No Self Assessment feeder'!AS141,IF($B$9="All",'No Self Assessment feeder'!BY141)))</f>
        <v>82.1</v>
      </c>
      <c r="N152" s="81">
        <f>IF($B$9="Female",'No Self Assessment feeder'!N141,IF($B$9="Male",'No Self Assessment feeder'!AT141,IF($B$9="All",'No Self Assessment feeder'!BZ141)))</f>
        <v>4435</v>
      </c>
      <c r="O152" s="120">
        <f>IF($B$9="Female",'No Self Assessment feeder'!O141,IF($B$9="Male",'No Self Assessment feeder'!AU141,IF($B$9="All",'No Self Assessment feeder'!CA141)))</f>
        <v>4.0999999999999996</v>
      </c>
      <c r="P152" s="79">
        <f>IF($B$9="Female",'No Self Assessment feeder'!P141,IF($B$9="Male",'No Self Assessment feeder'!AV141,IF($B$9="All",'No Self Assessment feeder'!CB141)))</f>
        <v>4255</v>
      </c>
      <c r="Q152" s="120">
        <f>IF($B$9="Female",'No Self Assessment feeder'!Q141,IF($B$9="Male",'No Self Assessment feeder'!AW141,IF($B$9="All",'No Self Assessment feeder'!CC141)))</f>
        <v>11.8</v>
      </c>
      <c r="R152" s="120">
        <f>IF($B$9="Female",'No Self Assessment feeder'!R141,IF($B$9="Male",'No Self Assessment feeder'!AX141,IF($B$9="All",'No Self Assessment feeder'!CD141)))</f>
        <v>7.4</v>
      </c>
      <c r="S152" s="120">
        <f>IF($B$9="Female",'No Self Assessment feeder'!S141,IF($B$9="Male",'No Self Assessment feeder'!AY141,IF($B$9="All",'No Self Assessment feeder'!CE141)))</f>
        <v>59.2</v>
      </c>
      <c r="T152" s="120">
        <f>IF($B$9="Female",'No Self Assessment feeder'!T141,IF($B$9="Male",'No Self Assessment feeder'!AZ141,IF($B$9="All",'No Self Assessment feeder'!CF141)))</f>
        <v>74.3</v>
      </c>
      <c r="U152" s="127">
        <f>IF($B$9="Female",'No Self Assessment feeder'!U141,IF($B$9="Male",'No Self Assessment feeder'!BA141,IF($B$9="All",'No Self Assessment feeder'!CG141)))</f>
        <v>80.8</v>
      </c>
      <c r="V152" s="81">
        <f>IF($B$9="Female",'No Self Assessment feeder'!V141,IF($B$9="Male",'No Self Assessment feeder'!BB141,IF($B$9="All",'No Self Assessment feeder'!CH141)))</f>
        <v>4435</v>
      </c>
      <c r="W152" s="120">
        <f>IF($B$9="Female",'No Self Assessment feeder'!W141,IF($B$9="Male",'No Self Assessment feeder'!BC141,IF($B$9="All",'No Self Assessment feeder'!CI141)))</f>
        <v>4.4000000000000004</v>
      </c>
      <c r="X152" s="79">
        <f>IF($B$9="Female",'No Self Assessment feeder'!X141,IF($B$9="Male",'No Self Assessment feeder'!BD141,IF($B$9="All",'No Self Assessment feeder'!CJ141)))</f>
        <v>4240</v>
      </c>
      <c r="Y152" s="120">
        <f>IF($B$9="Female",'No Self Assessment feeder'!Y141,IF($B$9="Male",'No Self Assessment feeder'!BE141,IF($B$9="All",'No Self Assessment feeder'!CK141)))</f>
        <v>12.9</v>
      </c>
      <c r="Z152" s="120">
        <f>IF($B$9="Female",'No Self Assessment feeder'!Z141,IF($B$9="Male",'No Self Assessment feeder'!BF141,IF($B$9="All",'No Self Assessment feeder'!CL141)))</f>
        <v>6.7</v>
      </c>
      <c r="AA152" s="120">
        <f>IF($B$9="Female",'No Self Assessment feeder'!AA141,IF($B$9="Male",'No Self Assessment feeder'!BG141,IF($B$9="All",'No Self Assessment feeder'!CM141)))</f>
        <v>64.5</v>
      </c>
      <c r="AB152" s="120">
        <f>IF($B$9="Female",'No Self Assessment feeder'!AB141,IF($B$9="Male",'No Self Assessment feeder'!BH141,IF($B$9="All",'No Self Assessment feeder'!CN141)))</f>
        <v>76.599999999999994</v>
      </c>
      <c r="AC152" s="127">
        <f>IF($B$9="Female",'No Self Assessment feeder'!AC141,IF($B$9="Male",'No Self Assessment feeder'!BI141,IF($B$9="All",'No Self Assessment feeder'!CO141)))</f>
        <v>80.400000000000006</v>
      </c>
      <c r="CM152" s="29"/>
    </row>
    <row r="153" spans="1:91" ht="14.25" customHeight="1" x14ac:dyDescent="0.2">
      <c r="A153" s="159" t="s">
        <v>289</v>
      </c>
      <c r="B153" s="65" t="s">
        <v>33</v>
      </c>
      <c r="C153" s="66">
        <v>10000712</v>
      </c>
      <c r="D153" s="66" t="s">
        <v>489</v>
      </c>
      <c r="E153" s="162" t="s">
        <v>34</v>
      </c>
      <c r="F153" s="142">
        <f>IF($B$9="Female",'No Self Assessment feeder'!F142,IF($B$9="Male",'No Self Assessment feeder'!AL142,IF($B$9="All",'No Self Assessment feeder'!BR142)))</f>
        <v>365</v>
      </c>
      <c r="G153" s="120">
        <f>IF($B$9="Female",'No Self Assessment feeder'!G142,IF($B$9="Male",'No Self Assessment feeder'!AM142,IF($B$9="All",'No Self Assessment feeder'!BS142)))</f>
        <v>5.8</v>
      </c>
      <c r="H153" s="79">
        <f>IF($B$9="Female",'No Self Assessment feeder'!H142,IF($B$9="Male",'No Self Assessment feeder'!AN142,IF($B$9="All",'No Self Assessment feeder'!BT142)))</f>
        <v>340</v>
      </c>
      <c r="I153" s="120">
        <f>IF($B$9="Female",'No Self Assessment feeder'!I142,IF($B$9="Male",'No Self Assessment feeder'!AO142,IF($B$9="All",'No Self Assessment feeder'!BU142)))</f>
        <v>10.5</v>
      </c>
      <c r="J153" s="120">
        <f>IF($B$9="Female",'No Self Assessment feeder'!J142,IF($B$9="Male",'No Self Assessment feeder'!AP142,IF($B$9="All",'No Self Assessment feeder'!BV142)))</f>
        <v>9.6</v>
      </c>
      <c r="K153" s="120">
        <f>IF($B$9="Female",'No Self Assessment feeder'!K142,IF($B$9="Male",'No Self Assessment feeder'!AQ142,IF($B$9="All",'No Self Assessment feeder'!BW142)))</f>
        <v>67.8</v>
      </c>
      <c r="L153" s="120">
        <f>IF($B$9="Female",'No Self Assessment feeder'!L142,IF($B$9="Male",'No Self Assessment feeder'!AR142,IF($B$9="All",'No Self Assessment feeder'!BX142)))</f>
        <v>76.599999999999994</v>
      </c>
      <c r="M153" s="127">
        <f>IF($B$9="Female",'No Self Assessment feeder'!M142,IF($B$9="Male",'No Self Assessment feeder'!AS142,IF($B$9="All",'No Self Assessment feeder'!BY142)))</f>
        <v>79.8</v>
      </c>
      <c r="N153" s="81">
        <f>IF($B$9="Female",'No Self Assessment feeder'!N142,IF($B$9="Male",'No Self Assessment feeder'!AT142,IF($B$9="All",'No Self Assessment feeder'!BZ142)))</f>
        <v>365</v>
      </c>
      <c r="O153" s="120">
        <f>IF($B$9="Female",'No Self Assessment feeder'!O142,IF($B$9="Male",'No Self Assessment feeder'!AU142,IF($B$9="All",'No Self Assessment feeder'!CA142)))</f>
        <v>6.3</v>
      </c>
      <c r="P153" s="79">
        <f>IF($B$9="Female",'No Self Assessment feeder'!P142,IF($B$9="Male",'No Self Assessment feeder'!AV142,IF($B$9="All",'No Self Assessment feeder'!CB142)))</f>
        <v>340</v>
      </c>
      <c r="Q153" s="120">
        <f>IF($B$9="Female",'No Self Assessment feeder'!Q142,IF($B$9="Male",'No Self Assessment feeder'!AW142,IF($B$9="All",'No Self Assessment feeder'!CC142)))</f>
        <v>12.9</v>
      </c>
      <c r="R153" s="120">
        <f>IF($B$9="Female",'No Self Assessment feeder'!R142,IF($B$9="Male",'No Self Assessment feeder'!AX142,IF($B$9="All",'No Self Assessment feeder'!CD142)))</f>
        <v>9.1</v>
      </c>
      <c r="S153" s="120">
        <f>IF($B$9="Female",'No Self Assessment feeder'!S142,IF($B$9="Male",'No Self Assessment feeder'!AY142,IF($B$9="All",'No Self Assessment feeder'!CE142)))</f>
        <v>69.7</v>
      </c>
      <c r="T153" s="120">
        <f>IF($B$9="Female",'No Self Assessment feeder'!T142,IF($B$9="Male",'No Self Assessment feeder'!AZ142,IF($B$9="All",'No Self Assessment feeder'!CF142)))</f>
        <v>75.599999999999994</v>
      </c>
      <c r="U153" s="127">
        <f>IF($B$9="Female",'No Self Assessment feeder'!U142,IF($B$9="Male",'No Self Assessment feeder'!BA142,IF($B$9="All",'No Self Assessment feeder'!CG142)))</f>
        <v>77.900000000000006</v>
      </c>
      <c r="V153" s="81">
        <f>IF($B$9="Female",'No Self Assessment feeder'!V142,IF($B$9="Male",'No Self Assessment feeder'!BB142,IF($B$9="All",'No Self Assessment feeder'!CH142)))</f>
        <v>365</v>
      </c>
      <c r="W153" s="120">
        <f>IF($B$9="Female",'No Self Assessment feeder'!W142,IF($B$9="Male",'No Self Assessment feeder'!BC142,IF($B$9="All",'No Self Assessment feeder'!CI142)))</f>
        <v>6.3</v>
      </c>
      <c r="X153" s="79">
        <f>IF($B$9="Female",'No Self Assessment feeder'!X142,IF($B$9="Male",'No Self Assessment feeder'!BD142,IF($B$9="All",'No Self Assessment feeder'!CJ142)))</f>
        <v>340</v>
      </c>
      <c r="Y153" s="120">
        <f>IF($B$9="Female",'No Self Assessment feeder'!Y142,IF($B$9="Male",'No Self Assessment feeder'!BE142,IF($B$9="All",'No Self Assessment feeder'!CK142)))</f>
        <v>15</v>
      </c>
      <c r="Z153" s="120">
        <f>IF($B$9="Female",'No Self Assessment feeder'!Z142,IF($B$9="Male",'No Self Assessment feeder'!BF142,IF($B$9="All",'No Self Assessment feeder'!CL142)))</f>
        <v>6.8</v>
      </c>
      <c r="AA153" s="120">
        <f>IF($B$9="Female",'No Self Assessment feeder'!AA142,IF($B$9="Male",'No Self Assessment feeder'!BG142,IF($B$9="All",'No Self Assessment feeder'!CM142)))</f>
        <v>71.8</v>
      </c>
      <c r="AB153" s="120">
        <f>IF($B$9="Female",'No Self Assessment feeder'!AB142,IF($B$9="Male",'No Self Assessment feeder'!BH142,IF($B$9="All",'No Self Assessment feeder'!CN142)))</f>
        <v>76.8</v>
      </c>
      <c r="AC153" s="127">
        <f>IF($B$9="Female",'No Self Assessment feeder'!AC142,IF($B$9="Male",'No Self Assessment feeder'!BI142,IF($B$9="All",'No Self Assessment feeder'!CO142)))</f>
        <v>78.2</v>
      </c>
      <c r="CM153" s="29"/>
    </row>
    <row r="154" spans="1:91" ht="14.25" customHeight="1" x14ac:dyDescent="0.2">
      <c r="A154" s="159" t="s">
        <v>289</v>
      </c>
      <c r="B154" s="65" t="s">
        <v>35</v>
      </c>
      <c r="C154" s="66">
        <v>10007811</v>
      </c>
      <c r="D154" s="66" t="s">
        <v>492</v>
      </c>
      <c r="E154" s="162" t="s">
        <v>37</v>
      </c>
      <c r="F154" s="142">
        <f>IF($B$9="Female",'No Self Assessment feeder'!F143,IF($B$9="Male",'No Self Assessment feeder'!AL143,IF($B$9="All",'No Self Assessment feeder'!BR143)))</f>
        <v>280</v>
      </c>
      <c r="G154" s="120">
        <f>IF($B$9="Female",'No Self Assessment feeder'!G143,IF($B$9="Male",'No Self Assessment feeder'!AM143,IF($B$9="All",'No Self Assessment feeder'!BS143)))</f>
        <v>2.8</v>
      </c>
      <c r="H154" s="79">
        <f>IF($B$9="Female",'No Self Assessment feeder'!H143,IF($B$9="Male",'No Self Assessment feeder'!AN143,IF($B$9="All",'No Self Assessment feeder'!BT143)))</f>
        <v>275</v>
      </c>
      <c r="I154" s="120">
        <f>IF($B$9="Female",'No Self Assessment feeder'!I143,IF($B$9="Male",'No Self Assessment feeder'!AO143,IF($B$9="All",'No Self Assessment feeder'!BU143)))</f>
        <v>5.0999999999999996</v>
      </c>
      <c r="J154" s="120">
        <f>IF($B$9="Female",'No Self Assessment feeder'!J143,IF($B$9="Male",'No Self Assessment feeder'!AP143,IF($B$9="All",'No Self Assessment feeder'!BV143)))</f>
        <v>4.7</v>
      </c>
      <c r="K154" s="120">
        <f>IF($B$9="Female",'No Self Assessment feeder'!K143,IF($B$9="Male",'No Self Assessment feeder'!AQ143,IF($B$9="All",'No Self Assessment feeder'!BW143)))</f>
        <v>40.9</v>
      </c>
      <c r="L154" s="120">
        <f>IF($B$9="Female",'No Self Assessment feeder'!L143,IF($B$9="Male",'No Self Assessment feeder'!AR143,IF($B$9="All",'No Self Assessment feeder'!BX143)))</f>
        <v>79.599999999999994</v>
      </c>
      <c r="M154" s="127">
        <f>IF($B$9="Female",'No Self Assessment feeder'!M143,IF($B$9="Male",'No Self Assessment feeder'!AS143,IF($B$9="All",'No Self Assessment feeder'!BY143)))</f>
        <v>90.1</v>
      </c>
      <c r="N154" s="81">
        <f>IF($B$9="Female",'No Self Assessment feeder'!N143,IF($B$9="Male",'No Self Assessment feeder'!AT143,IF($B$9="All",'No Self Assessment feeder'!BZ143)))</f>
        <v>280</v>
      </c>
      <c r="O154" s="120">
        <f>IF($B$9="Female",'No Self Assessment feeder'!O143,IF($B$9="Male",'No Self Assessment feeder'!AU143,IF($B$9="All",'No Self Assessment feeder'!CA143)))</f>
        <v>4.3</v>
      </c>
      <c r="P154" s="79">
        <f>IF($B$9="Female",'No Self Assessment feeder'!P143,IF($B$9="Male",'No Self Assessment feeder'!AV143,IF($B$9="All",'No Self Assessment feeder'!CB143)))</f>
        <v>270</v>
      </c>
      <c r="Q154" s="120">
        <f>IF($B$9="Female",'No Self Assessment feeder'!Q143,IF($B$9="Male",'No Self Assessment feeder'!AW143,IF($B$9="All",'No Self Assessment feeder'!CC143)))</f>
        <v>8.5</v>
      </c>
      <c r="R154" s="120">
        <f>IF($B$9="Female",'No Self Assessment feeder'!R143,IF($B$9="Male",'No Self Assessment feeder'!AX143,IF($B$9="All",'No Self Assessment feeder'!CD143)))</f>
        <v>4.0999999999999996</v>
      </c>
      <c r="S154" s="120">
        <f>IF($B$9="Female",'No Self Assessment feeder'!S143,IF($B$9="Male",'No Self Assessment feeder'!AY143,IF($B$9="All",'No Self Assessment feeder'!CE143)))</f>
        <v>78.900000000000006</v>
      </c>
      <c r="T154" s="120">
        <f>IF($B$9="Female",'No Self Assessment feeder'!T143,IF($B$9="Male",'No Self Assessment feeder'!AZ143,IF($B$9="All",'No Self Assessment feeder'!CF143)))</f>
        <v>85.9</v>
      </c>
      <c r="U154" s="127">
        <f>IF($B$9="Female",'No Self Assessment feeder'!U143,IF($B$9="Male",'No Self Assessment feeder'!BA143,IF($B$9="All",'No Self Assessment feeder'!CG143)))</f>
        <v>87.4</v>
      </c>
      <c r="V154" s="81">
        <f>IF($B$9="Female",'No Self Assessment feeder'!V143,IF($B$9="Male",'No Self Assessment feeder'!BB143,IF($B$9="All",'No Self Assessment feeder'!CH143)))</f>
        <v>280</v>
      </c>
      <c r="W154" s="120">
        <f>IF($B$9="Female",'No Self Assessment feeder'!W143,IF($B$9="Male",'No Self Assessment feeder'!BC143,IF($B$9="All",'No Self Assessment feeder'!CI143)))</f>
        <v>4.3</v>
      </c>
      <c r="X154" s="79">
        <f>IF($B$9="Female",'No Self Assessment feeder'!X143,IF($B$9="Male",'No Self Assessment feeder'!BD143,IF($B$9="All",'No Self Assessment feeder'!CJ143)))</f>
        <v>270</v>
      </c>
      <c r="Y154" s="120">
        <f>IF($B$9="Female",'No Self Assessment feeder'!Y143,IF($B$9="Male",'No Self Assessment feeder'!BE143,IF($B$9="All",'No Self Assessment feeder'!CK143)))</f>
        <v>9.6</v>
      </c>
      <c r="Z154" s="120">
        <f>IF($B$9="Female",'No Self Assessment feeder'!Z143,IF($B$9="Male",'No Self Assessment feeder'!BF143,IF($B$9="All",'No Self Assessment feeder'!CL143)))</f>
        <v>5.2</v>
      </c>
      <c r="AA154" s="120">
        <f>IF($B$9="Female",'No Self Assessment feeder'!AA143,IF($B$9="Male",'No Self Assessment feeder'!BG143,IF($B$9="All",'No Self Assessment feeder'!CM143)))</f>
        <v>75.599999999999994</v>
      </c>
      <c r="AB154" s="120">
        <f>IF($B$9="Female",'No Self Assessment feeder'!AB143,IF($B$9="Male",'No Self Assessment feeder'!BH143,IF($B$9="All",'No Self Assessment feeder'!CN143)))</f>
        <v>83</v>
      </c>
      <c r="AC154" s="127">
        <f>IF($B$9="Female",'No Self Assessment feeder'!AC143,IF($B$9="Male",'No Self Assessment feeder'!BI143,IF($B$9="All",'No Self Assessment feeder'!CO143)))</f>
        <v>85.2</v>
      </c>
      <c r="CM154" s="29"/>
    </row>
    <row r="155" spans="1:91" ht="14.25" customHeight="1" x14ac:dyDescent="0.2">
      <c r="A155" s="159" t="s">
        <v>289</v>
      </c>
      <c r="B155" s="65" t="s">
        <v>38</v>
      </c>
      <c r="C155" s="66">
        <v>10006841</v>
      </c>
      <c r="D155" s="66" t="s">
        <v>493</v>
      </c>
      <c r="E155" s="162" t="s">
        <v>40</v>
      </c>
      <c r="F155" s="142">
        <f>IF($B$9="Female",'No Self Assessment feeder'!F144,IF($B$9="Male",'No Self Assessment feeder'!AL144,IF($B$9="All",'No Self Assessment feeder'!BR144)))</f>
        <v>685</v>
      </c>
      <c r="G155" s="120">
        <f>IF($B$9="Female",'No Self Assessment feeder'!G144,IF($B$9="Male",'No Self Assessment feeder'!AM144,IF($B$9="All",'No Self Assessment feeder'!BS144)))</f>
        <v>4.5</v>
      </c>
      <c r="H155" s="79">
        <f>IF($B$9="Female",'No Self Assessment feeder'!H144,IF($B$9="Male",'No Self Assessment feeder'!AN144,IF($B$9="All",'No Self Assessment feeder'!BT144)))</f>
        <v>650</v>
      </c>
      <c r="I155" s="120">
        <f>IF($B$9="Female",'No Self Assessment feeder'!I144,IF($B$9="Male",'No Self Assessment feeder'!AO144,IF($B$9="All",'No Self Assessment feeder'!BU144)))</f>
        <v>8.4</v>
      </c>
      <c r="J155" s="120">
        <f>IF($B$9="Female",'No Self Assessment feeder'!J144,IF($B$9="Male",'No Self Assessment feeder'!AP144,IF($B$9="All",'No Self Assessment feeder'!BV144)))</f>
        <v>10.7</v>
      </c>
      <c r="K155" s="120">
        <f>IF($B$9="Female",'No Self Assessment feeder'!K144,IF($B$9="Male",'No Self Assessment feeder'!AQ144,IF($B$9="All",'No Self Assessment feeder'!BW144)))</f>
        <v>51.8</v>
      </c>
      <c r="L155" s="120">
        <f>IF($B$9="Female",'No Self Assessment feeder'!L144,IF($B$9="Male",'No Self Assessment feeder'!AR144,IF($B$9="All",'No Self Assessment feeder'!BX144)))</f>
        <v>69.5</v>
      </c>
      <c r="M155" s="127">
        <f>IF($B$9="Female",'No Self Assessment feeder'!M144,IF($B$9="Male",'No Self Assessment feeder'!AS144,IF($B$9="All",'No Self Assessment feeder'!BY144)))</f>
        <v>80.8</v>
      </c>
      <c r="N155" s="81">
        <f>IF($B$9="Female",'No Self Assessment feeder'!N144,IF($B$9="Male",'No Self Assessment feeder'!AT144,IF($B$9="All",'No Self Assessment feeder'!BZ144)))</f>
        <v>685</v>
      </c>
      <c r="O155" s="120">
        <f>IF($B$9="Female",'No Self Assessment feeder'!O144,IF($B$9="Male",'No Self Assessment feeder'!AU144,IF($B$9="All",'No Self Assessment feeder'!CA144)))</f>
        <v>5</v>
      </c>
      <c r="P155" s="79">
        <f>IF($B$9="Female",'No Self Assessment feeder'!P144,IF($B$9="Male",'No Self Assessment feeder'!AV144,IF($B$9="All",'No Self Assessment feeder'!CB144)))</f>
        <v>650</v>
      </c>
      <c r="Q155" s="120">
        <f>IF($B$9="Female",'No Self Assessment feeder'!Q144,IF($B$9="Male",'No Self Assessment feeder'!AW144,IF($B$9="All",'No Self Assessment feeder'!CC144)))</f>
        <v>9.6999999999999993</v>
      </c>
      <c r="R155" s="120">
        <f>IF($B$9="Female",'No Self Assessment feeder'!R144,IF($B$9="Male",'No Self Assessment feeder'!AX144,IF($B$9="All",'No Self Assessment feeder'!CD144)))</f>
        <v>11.6</v>
      </c>
      <c r="S155" s="120">
        <f>IF($B$9="Female",'No Self Assessment feeder'!S144,IF($B$9="Male",'No Self Assessment feeder'!AY144,IF($B$9="All",'No Self Assessment feeder'!CE144)))</f>
        <v>58.9</v>
      </c>
      <c r="T155" s="120">
        <f>IF($B$9="Female",'No Self Assessment feeder'!T144,IF($B$9="Male",'No Self Assessment feeder'!AZ144,IF($B$9="All",'No Self Assessment feeder'!CF144)))</f>
        <v>73.7</v>
      </c>
      <c r="U155" s="127">
        <f>IF($B$9="Female",'No Self Assessment feeder'!U144,IF($B$9="Male",'No Self Assessment feeder'!BA144,IF($B$9="All",'No Self Assessment feeder'!CG144)))</f>
        <v>78.7</v>
      </c>
      <c r="V155" s="81">
        <f>IF($B$9="Female",'No Self Assessment feeder'!V144,IF($B$9="Male",'No Self Assessment feeder'!BB144,IF($B$9="All",'No Self Assessment feeder'!CH144)))</f>
        <v>685</v>
      </c>
      <c r="W155" s="120">
        <f>IF($B$9="Female",'No Self Assessment feeder'!W144,IF($B$9="Male",'No Self Assessment feeder'!BC144,IF($B$9="All",'No Self Assessment feeder'!CI144)))</f>
        <v>5.7</v>
      </c>
      <c r="X155" s="79">
        <f>IF($B$9="Female",'No Self Assessment feeder'!X144,IF($B$9="Male",'No Self Assessment feeder'!BD144,IF($B$9="All",'No Self Assessment feeder'!CJ144)))</f>
        <v>645</v>
      </c>
      <c r="Y155" s="120">
        <f>IF($B$9="Female",'No Self Assessment feeder'!Y144,IF($B$9="Male",'No Self Assessment feeder'!BE144,IF($B$9="All",'No Self Assessment feeder'!CK144)))</f>
        <v>13.5</v>
      </c>
      <c r="Z155" s="120">
        <f>IF($B$9="Female",'No Self Assessment feeder'!Z144,IF($B$9="Male",'No Self Assessment feeder'!BF144,IF($B$9="All",'No Self Assessment feeder'!CL144)))</f>
        <v>9.5</v>
      </c>
      <c r="AA155" s="120">
        <f>IF($B$9="Female",'No Self Assessment feeder'!AA144,IF($B$9="Male",'No Self Assessment feeder'!BG144,IF($B$9="All",'No Self Assessment feeder'!CM144)))</f>
        <v>63.8</v>
      </c>
      <c r="AB155" s="120">
        <f>IF($B$9="Female",'No Self Assessment feeder'!AB144,IF($B$9="Male",'No Self Assessment feeder'!BH144,IF($B$9="All",'No Self Assessment feeder'!CN144)))</f>
        <v>74.099999999999994</v>
      </c>
      <c r="AC155" s="127">
        <f>IF($B$9="Female",'No Self Assessment feeder'!AC144,IF($B$9="Male",'No Self Assessment feeder'!BI144,IF($B$9="All",'No Self Assessment feeder'!CO144)))</f>
        <v>77</v>
      </c>
      <c r="CM155" s="29"/>
    </row>
    <row r="156" spans="1:91" ht="14.25" customHeight="1" x14ac:dyDescent="0.2">
      <c r="A156" s="159" t="s">
        <v>289</v>
      </c>
      <c r="B156" s="65" t="s">
        <v>41</v>
      </c>
      <c r="C156" s="66">
        <v>10000385</v>
      </c>
      <c r="D156" s="66" t="s">
        <v>490</v>
      </c>
      <c r="E156" s="162" t="s">
        <v>42</v>
      </c>
      <c r="F156" s="142">
        <f>IF($B$9="Female",'No Self Assessment feeder'!F145,IF($B$9="Male",'No Self Assessment feeder'!AL145,IF($B$9="All",'No Self Assessment feeder'!BR145)))</f>
        <v>285</v>
      </c>
      <c r="G156" s="120">
        <f>IF($B$9="Female",'No Self Assessment feeder'!G145,IF($B$9="Male",'No Self Assessment feeder'!AM145,IF($B$9="All",'No Self Assessment feeder'!BS145)))</f>
        <v>2.8</v>
      </c>
      <c r="H156" s="79">
        <f>IF($B$9="Female",'No Self Assessment feeder'!H145,IF($B$9="Male",'No Self Assessment feeder'!AN145,IF($B$9="All",'No Self Assessment feeder'!BT145)))</f>
        <v>275</v>
      </c>
      <c r="I156" s="120">
        <f>IF($B$9="Female",'No Self Assessment feeder'!I145,IF($B$9="Male",'No Self Assessment feeder'!AO145,IF($B$9="All",'No Self Assessment feeder'!BU145)))</f>
        <v>11.2</v>
      </c>
      <c r="J156" s="120">
        <f>IF($B$9="Female",'No Self Assessment feeder'!J145,IF($B$9="Male",'No Self Assessment feeder'!AP145,IF($B$9="All",'No Self Assessment feeder'!BV145)))</f>
        <v>17.3</v>
      </c>
      <c r="K156" s="120">
        <f>IF($B$9="Female",'No Self Assessment feeder'!K145,IF($B$9="Male",'No Self Assessment feeder'!AQ145,IF($B$9="All",'No Self Assessment feeder'!BW145)))</f>
        <v>63.9</v>
      </c>
      <c r="L156" s="120">
        <f>IF($B$9="Female",'No Self Assessment feeder'!L145,IF($B$9="Male",'No Self Assessment feeder'!AR145,IF($B$9="All",'No Self Assessment feeder'!BX145)))</f>
        <v>67.5</v>
      </c>
      <c r="M156" s="127">
        <f>IF($B$9="Female",'No Self Assessment feeder'!M145,IF($B$9="Male",'No Self Assessment feeder'!AS145,IF($B$9="All",'No Self Assessment feeder'!BY145)))</f>
        <v>71.5</v>
      </c>
      <c r="N156" s="81">
        <f>IF($B$9="Female",'No Self Assessment feeder'!N145,IF($B$9="Male",'No Self Assessment feeder'!AT145,IF($B$9="All",'No Self Assessment feeder'!BZ145)))</f>
        <v>285</v>
      </c>
      <c r="O156" s="120">
        <f>IF($B$9="Female",'No Self Assessment feeder'!O145,IF($B$9="Male",'No Self Assessment feeder'!AU145,IF($B$9="All",'No Self Assessment feeder'!CA145)))</f>
        <v>2.5</v>
      </c>
      <c r="P156" s="79">
        <f>IF($B$9="Female",'No Self Assessment feeder'!P145,IF($B$9="Male",'No Self Assessment feeder'!AV145,IF($B$9="All",'No Self Assessment feeder'!CB145)))</f>
        <v>280</v>
      </c>
      <c r="Q156" s="120">
        <f>IF($B$9="Female",'No Self Assessment feeder'!Q145,IF($B$9="Male",'No Self Assessment feeder'!AW145,IF($B$9="All",'No Self Assessment feeder'!CC145)))</f>
        <v>13.7</v>
      </c>
      <c r="R156" s="120">
        <f>IF($B$9="Female",'No Self Assessment feeder'!R145,IF($B$9="Male",'No Self Assessment feeder'!AX145,IF($B$9="All",'No Self Assessment feeder'!CD145)))</f>
        <v>13.7</v>
      </c>
      <c r="S156" s="120">
        <f>IF($B$9="Female",'No Self Assessment feeder'!S145,IF($B$9="Male",'No Self Assessment feeder'!AY145,IF($B$9="All",'No Self Assessment feeder'!CE145)))</f>
        <v>66.2</v>
      </c>
      <c r="T156" s="120">
        <f>IF($B$9="Female",'No Self Assessment feeder'!T145,IF($B$9="Male",'No Self Assessment feeder'!AZ145,IF($B$9="All",'No Self Assessment feeder'!CF145)))</f>
        <v>70.099999999999994</v>
      </c>
      <c r="U156" s="127">
        <f>IF($B$9="Female",'No Self Assessment feeder'!U145,IF($B$9="Male",'No Self Assessment feeder'!BA145,IF($B$9="All",'No Self Assessment feeder'!CG145)))</f>
        <v>72.7</v>
      </c>
      <c r="V156" s="81">
        <f>IF($B$9="Female",'No Self Assessment feeder'!V145,IF($B$9="Male",'No Self Assessment feeder'!BB145,IF($B$9="All",'No Self Assessment feeder'!CH145)))</f>
        <v>285</v>
      </c>
      <c r="W156" s="120">
        <f>IF($B$9="Female",'No Self Assessment feeder'!W145,IF($B$9="Male",'No Self Assessment feeder'!BC145,IF($B$9="All",'No Self Assessment feeder'!CI145)))</f>
        <v>2.5</v>
      </c>
      <c r="X156" s="79">
        <f>IF($B$9="Female",'No Self Assessment feeder'!X145,IF($B$9="Male",'No Self Assessment feeder'!BD145,IF($B$9="All",'No Self Assessment feeder'!CJ145)))</f>
        <v>280</v>
      </c>
      <c r="Y156" s="120">
        <f>IF($B$9="Female",'No Self Assessment feeder'!Y145,IF($B$9="Male",'No Self Assessment feeder'!BE145,IF($B$9="All",'No Self Assessment feeder'!CK145)))</f>
        <v>16.2</v>
      </c>
      <c r="Z156" s="120">
        <f>IF($B$9="Female",'No Self Assessment feeder'!Z145,IF($B$9="Male",'No Self Assessment feeder'!BF145,IF($B$9="All",'No Self Assessment feeder'!CL145)))</f>
        <v>11.5</v>
      </c>
      <c r="AA156" s="120">
        <f>IF($B$9="Female",'No Self Assessment feeder'!AA145,IF($B$9="Male",'No Self Assessment feeder'!BG145,IF($B$9="All",'No Self Assessment feeder'!CM145)))</f>
        <v>66.2</v>
      </c>
      <c r="AB156" s="120">
        <f>IF($B$9="Female",'No Self Assessment feeder'!AB145,IF($B$9="Male",'No Self Assessment feeder'!BH145,IF($B$9="All",'No Self Assessment feeder'!CN145)))</f>
        <v>69.8</v>
      </c>
      <c r="AC156" s="127">
        <f>IF($B$9="Female",'No Self Assessment feeder'!AC145,IF($B$9="Male",'No Self Assessment feeder'!BI145,IF($B$9="All",'No Self Assessment feeder'!CO145)))</f>
        <v>72.3</v>
      </c>
      <c r="CM156" s="29"/>
    </row>
    <row r="157" spans="1:91" ht="14.25" customHeight="1" x14ac:dyDescent="0.2">
      <c r="A157" s="159" t="s">
        <v>289</v>
      </c>
      <c r="B157" s="65" t="s">
        <v>43</v>
      </c>
      <c r="C157" s="66">
        <v>10000824</v>
      </c>
      <c r="D157" s="66" t="s">
        <v>490</v>
      </c>
      <c r="E157" s="162" t="s">
        <v>44</v>
      </c>
      <c r="F157" s="142">
        <f>IF($B$9="Female",'No Self Assessment feeder'!F146,IF($B$9="Male",'No Self Assessment feeder'!AL146,IF($B$9="All",'No Self Assessment feeder'!BR146)))</f>
        <v>2215</v>
      </c>
      <c r="G157" s="120">
        <f>IF($B$9="Female",'No Self Assessment feeder'!G146,IF($B$9="Male",'No Self Assessment feeder'!AM146,IF($B$9="All",'No Self Assessment feeder'!BS146)))</f>
        <v>4.2</v>
      </c>
      <c r="H157" s="79">
        <f>IF($B$9="Female",'No Self Assessment feeder'!H146,IF($B$9="Male",'No Self Assessment feeder'!AN146,IF($B$9="All",'No Self Assessment feeder'!BT146)))</f>
        <v>2120</v>
      </c>
      <c r="I157" s="120">
        <f>IF($B$9="Female",'No Self Assessment feeder'!I146,IF($B$9="Male",'No Self Assessment feeder'!AO146,IF($B$9="All",'No Self Assessment feeder'!BU146)))</f>
        <v>10.8</v>
      </c>
      <c r="J157" s="120">
        <f>IF($B$9="Female",'No Self Assessment feeder'!J146,IF($B$9="Male",'No Self Assessment feeder'!AP146,IF($B$9="All",'No Self Assessment feeder'!BV146)))</f>
        <v>9.4</v>
      </c>
      <c r="K157" s="120">
        <f>IF($B$9="Female",'No Self Assessment feeder'!K146,IF($B$9="Male",'No Self Assessment feeder'!AQ146,IF($B$9="All",'No Self Assessment feeder'!BW146)))</f>
        <v>68.900000000000006</v>
      </c>
      <c r="L157" s="120">
        <f>IF($B$9="Female",'No Self Assessment feeder'!L146,IF($B$9="Male",'No Self Assessment feeder'!AR146,IF($B$9="All",'No Self Assessment feeder'!BX146)))</f>
        <v>76.400000000000006</v>
      </c>
      <c r="M157" s="127">
        <f>IF($B$9="Female",'No Self Assessment feeder'!M146,IF($B$9="Male",'No Self Assessment feeder'!AS146,IF($B$9="All",'No Self Assessment feeder'!BY146)))</f>
        <v>79.8</v>
      </c>
      <c r="N157" s="81">
        <f>IF($B$9="Female",'No Self Assessment feeder'!N146,IF($B$9="Male",'No Self Assessment feeder'!AT146,IF($B$9="All",'No Self Assessment feeder'!BZ146)))</f>
        <v>2215</v>
      </c>
      <c r="O157" s="120">
        <f>IF($B$9="Female",'No Self Assessment feeder'!O146,IF($B$9="Male",'No Self Assessment feeder'!AU146,IF($B$9="All",'No Self Assessment feeder'!CA146)))</f>
        <v>4.2</v>
      </c>
      <c r="P157" s="79">
        <f>IF($B$9="Female",'No Self Assessment feeder'!P146,IF($B$9="Male",'No Self Assessment feeder'!AV146,IF($B$9="All",'No Self Assessment feeder'!CB146)))</f>
        <v>2120</v>
      </c>
      <c r="Q157" s="120">
        <f>IF($B$9="Female",'No Self Assessment feeder'!Q146,IF($B$9="Male",'No Self Assessment feeder'!AW146,IF($B$9="All",'No Self Assessment feeder'!CC146)))</f>
        <v>10.7</v>
      </c>
      <c r="R157" s="120">
        <f>IF($B$9="Female",'No Self Assessment feeder'!R146,IF($B$9="Male",'No Self Assessment feeder'!AX146,IF($B$9="All",'No Self Assessment feeder'!CD146)))</f>
        <v>8.3000000000000007</v>
      </c>
      <c r="S157" s="120">
        <f>IF($B$9="Female",'No Self Assessment feeder'!S146,IF($B$9="Male",'No Self Assessment feeder'!AY146,IF($B$9="All",'No Self Assessment feeder'!CE146)))</f>
        <v>70.8</v>
      </c>
      <c r="T157" s="120">
        <f>IF($B$9="Female",'No Self Assessment feeder'!T146,IF($B$9="Male",'No Self Assessment feeder'!AZ146,IF($B$9="All",'No Self Assessment feeder'!CF146)))</f>
        <v>78.7</v>
      </c>
      <c r="U157" s="127">
        <f>IF($B$9="Female",'No Self Assessment feeder'!U146,IF($B$9="Male",'No Self Assessment feeder'!BA146,IF($B$9="All",'No Self Assessment feeder'!CG146)))</f>
        <v>81</v>
      </c>
      <c r="V157" s="81">
        <f>IF($B$9="Female",'No Self Assessment feeder'!V146,IF($B$9="Male",'No Self Assessment feeder'!BB146,IF($B$9="All",'No Self Assessment feeder'!CH146)))</f>
        <v>2215</v>
      </c>
      <c r="W157" s="120">
        <f>IF($B$9="Female",'No Self Assessment feeder'!W146,IF($B$9="Male",'No Self Assessment feeder'!BC146,IF($B$9="All",'No Self Assessment feeder'!CI146)))</f>
        <v>4.5999999999999996</v>
      </c>
      <c r="X157" s="79">
        <f>IF($B$9="Female",'No Self Assessment feeder'!X146,IF($B$9="Male",'No Self Assessment feeder'!BD146,IF($B$9="All",'No Self Assessment feeder'!CJ146)))</f>
        <v>2110</v>
      </c>
      <c r="Y157" s="120">
        <f>IF($B$9="Female",'No Self Assessment feeder'!Y146,IF($B$9="Male",'No Self Assessment feeder'!BE146,IF($B$9="All",'No Self Assessment feeder'!CK146)))</f>
        <v>12.9</v>
      </c>
      <c r="Z157" s="120">
        <f>IF($B$9="Female",'No Self Assessment feeder'!Z146,IF($B$9="Male",'No Self Assessment feeder'!BF146,IF($B$9="All",'No Self Assessment feeder'!CL146)))</f>
        <v>7.2</v>
      </c>
      <c r="AA157" s="120">
        <f>IF($B$9="Female",'No Self Assessment feeder'!AA146,IF($B$9="Male",'No Self Assessment feeder'!BG146,IF($B$9="All",'No Self Assessment feeder'!CM146)))</f>
        <v>71.7</v>
      </c>
      <c r="AB157" s="120">
        <f>IF($B$9="Female",'No Self Assessment feeder'!AB146,IF($B$9="Male",'No Self Assessment feeder'!BH146,IF($B$9="All",'No Self Assessment feeder'!CN146)))</f>
        <v>78.099999999999994</v>
      </c>
      <c r="AC157" s="127">
        <f>IF($B$9="Female",'No Self Assessment feeder'!AC146,IF($B$9="Male",'No Self Assessment feeder'!BI146,IF($B$9="All",'No Self Assessment feeder'!CO146)))</f>
        <v>79.8</v>
      </c>
      <c r="CM157" s="29"/>
    </row>
    <row r="158" spans="1:91" ht="14.25" customHeight="1" x14ac:dyDescent="0.2">
      <c r="A158" s="159" t="s">
        <v>289</v>
      </c>
      <c r="B158" s="65" t="s">
        <v>45</v>
      </c>
      <c r="C158" s="66">
        <v>10007785</v>
      </c>
      <c r="D158" s="66" t="s">
        <v>494</v>
      </c>
      <c r="E158" s="162" t="s">
        <v>47</v>
      </c>
      <c r="F158" s="142">
        <f>IF($B$9="Female",'No Self Assessment feeder'!F147,IF($B$9="Male",'No Self Assessment feeder'!AL147,IF($B$9="All",'No Self Assessment feeder'!BR147)))</f>
        <v>1255</v>
      </c>
      <c r="G158" s="120">
        <f>IF($B$9="Female",'No Self Assessment feeder'!G147,IF($B$9="Male",'No Self Assessment feeder'!AM147,IF($B$9="All",'No Self Assessment feeder'!BS147)))</f>
        <v>3.9</v>
      </c>
      <c r="H158" s="79">
        <f>IF($B$9="Female",'No Self Assessment feeder'!H147,IF($B$9="Male",'No Self Assessment feeder'!AN147,IF($B$9="All",'No Self Assessment feeder'!BT147)))</f>
        <v>1205</v>
      </c>
      <c r="I158" s="120">
        <f>IF($B$9="Female",'No Self Assessment feeder'!I147,IF($B$9="Male",'No Self Assessment feeder'!AO147,IF($B$9="All",'No Self Assessment feeder'!BU147)))</f>
        <v>9.1999999999999993</v>
      </c>
      <c r="J158" s="120">
        <f>IF($B$9="Female",'No Self Assessment feeder'!J147,IF($B$9="Male",'No Self Assessment feeder'!AP147,IF($B$9="All",'No Self Assessment feeder'!BV147)))</f>
        <v>11</v>
      </c>
      <c r="K158" s="120">
        <f>IF($B$9="Female",'No Self Assessment feeder'!K147,IF($B$9="Male",'No Self Assessment feeder'!AQ147,IF($B$9="All",'No Self Assessment feeder'!BW147)))</f>
        <v>53.7</v>
      </c>
      <c r="L158" s="120">
        <f>IF($B$9="Female",'No Self Assessment feeder'!L147,IF($B$9="Male",'No Self Assessment feeder'!AR147,IF($B$9="All",'No Self Assessment feeder'!BX147)))</f>
        <v>69.7</v>
      </c>
      <c r="M158" s="127">
        <f>IF($B$9="Female",'No Self Assessment feeder'!M147,IF($B$9="Male",'No Self Assessment feeder'!AS147,IF($B$9="All",'No Self Assessment feeder'!BY147)))</f>
        <v>79.7</v>
      </c>
      <c r="N158" s="81">
        <f>IF($B$9="Female",'No Self Assessment feeder'!N147,IF($B$9="Male",'No Self Assessment feeder'!AT147,IF($B$9="All",'No Self Assessment feeder'!BZ147)))</f>
        <v>1255</v>
      </c>
      <c r="O158" s="120">
        <f>IF($B$9="Female",'No Self Assessment feeder'!O147,IF($B$9="Male",'No Self Assessment feeder'!AU147,IF($B$9="All",'No Self Assessment feeder'!CA147)))</f>
        <v>4.2</v>
      </c>
      <c r="P158" s="79">
        <f>IF($B$9="Female",'No Self Assessment feeder'!P147,IF($B$9="Male",'No Self Assessment feeder'!AV147,IF($B$9="All",'No Self Assessment feeder'!CB147)))</f>
        <v>1200</v>
      </c>
      <c r="Q158" s="120">
        <f>IF($B$9="Female",'No Self Assessment feeder'!Q147,IF($B$9="Male",'No Self Assessment feeder'!AW147,IF($B$9="All",'No Self Assessment feeder'!CC147)))</f>
        <v>11.7</v>
      </c>
      <c r="R158" s="120">
        <f>IF($B$9="Female",'No Self Assessment feeder'!R147,IF($B$9="Male",'No Self Assessment feeder'!AX147,IF($B$9="All",'No Self Assessment feeder'!CD147)))</f>
        <v>9.6</v>
      </c>
      <c r="S158" s="120">
        <f>IF($B$9="Female",'No Self Assessment feeder'!S147,IF($B$9="Male",'No Self Assessment feeder'!AY147,IF($B$9="All",'No Self Assessment feeder'!CE147)))</f>
        <v>59</v>
      </c>
      <c r="T158" s="120">
        <f>IF($B$9="Female",'No Self Assessment feeder'!T147,IF($B$9="Male",'No Self Assessment feeder'!AZ147,IF($B$9="All",'No Self Assessment feeder'!CF147)))</f>
        <v>73.900000000000006</v>
      </c>
      <c r="U158" s="127">
        <f>IF($B$9="Female",'No Self Assessment feeder'!U147,IF($B$9="Male",'No Self Assessment feeder'!BA147,IF($B$9="All",'No Self Assessment feeder'!CG147)))</f>
        <v>78.7</v>
      </c>
      <c r="V158" s="81">
        <f>IF($B$9="Female",'No Self Assessment feeder'!V147,IF($B$9="Male",'No Self Assessment feeder'!BB147,IF($B$9="All",'No Self Assessment feeder'!CH147)))</f>
        <v>1255</v>
      </c>
      <c r="W158" s="120">
        <f>IF($B$9="Female",'No Self Assessment feeder'!W147,IF($B$9="Male",'No Self Assessment feeder'!BC147,IF($B$9="All",'No Self Assessment feeder'!CI147)))</f>
        <v>4.5</v>
      </c>
      <c r="X158" s="79">
        <f>IF($B$9="Female",'No Self Assessment feeder'!X147,IF($B$9="Male",'No Self Assessment feeder'!BD147,IF($B$9="All",'No Self Assessment feeder'!CJ147)))</f>
        <v>1195</v>
      </c>
      <c r="Y158" s="120">
        <f>IF($B$9="Female",'No Self Assessment feeder'!Y147,IF($B$9="Male",'No Self Assessment feeder'!BE147,IF($B$9="All",'No Self Assessment feeder'!CK147)))</f>
        <v>15.8</v>
      </c>
      <c r="Z158" s="120">
        <f>IF($B$9="Female",'No Self Assessment feeder'!Z147,IF($B$9="Male",'No Self Assessment feeder'!BF147,IF($B$9="All",'No Self Assessment feeder'!CL147)))</f>
        <v>7.4</v>
      </c>
      <c r="AA158" s="120">
        <f>IF($B$9="Female",'No Self Assessment feeder'!AA147,IF($B$9="Male",'No Self Assessment feeder'!BG147,IF($B$9="All",'No Self Assessment feeder'!CM147)))</f>
        <v>63.6</v>
      </c>
      <c r="AB158" s="120">
        <f>IF($B$9="Female",'No Self Assessment feeder'!AB147,IF($B$9="Male",'No Self Assessment feeder'!BH147,IF($B$9="All",'No Self Assessment feeder'!CN147)))</f>
        <v>74</v>
      </c>
      <c r="AC158" s="127">
        <f>IF($B$9="Female",'No Self Assessment feeder'!AC147,IF($B$9="Male",'No Self Assessment feeder'!BI147,IF($B$9="All",'No Self Assessment feeder'!CO147)))</f>
        <v>76.900000000000006</v>
      </c>
      <c r="CM158" s="29"/>
    </row>
    <row r="159" spans="1:91" ht="14.25" customHeight="1" x14ac:dyDescent="0.2">
      <c r="A159" s="159" t="s">
        <v>289</v>
      </c>
      <c r="B159" s="65" t="s">
        <v>48</v>
      </c>
      <c r="C159" s="66">
        <v>10000886</v>
      </c>
      <c r="D159" s="66" t="s">
        <v>495</v>
      </c>
      <c r="E159" s="162" t="s">
        <v>50</v>
      </c>
      <c r="F159" s="142">
        <f>IF($B$9="Female",'No Self Assessment feeder'!F148,IF($B$9="Male",'No Self Assessment feeder'!AL148,IF($B$9="All",'No Self Assessment feeder'!BR148)))</f>
        <v>2155</v>
      </c>
      <c r="G159" s="120">
        <f>IF($B$9="Female",'No Self Assessment feeder'!G148,IF($B$9="Male",'No Self Assessment feeder'!AM148,IF($B$9="All",'No Self Assessment feeder'!BS148)))</f>
        <v>4.8</v>
      </c>
      <c r="H159" s="79">
        <f>IF($B$9="Female",'No Self Assessment feeder'!H148,IF($B$9="Male",'No Self Assessment feeder'!AN148,IF($B$9="All",'No Self Assessment feeder'!BT148)))</f>
        <v>2050</v>
      </c>
      <c r="I159" s="120">
        <f>IF($B$9="Female",'No Self Assessment feeder'!I148,IF($B$9="Male",'No Self Assessment feeder'!AO148,IF($B$9="All",'No Self Assessment feeder'!BU148)))</f>
        <v>10.7</v>
      </c>
      <c r="J159" s="120">
        <f>IF($B$9="Female",'No Self Assessment feeder'!J148,IF($B$9="Male",'No Self Assessment feeder'!AP148,IF($B$9="All",'No Self Assessment feeder'!BV148)))</f>
        <v>12.4</v>
      </c>
      <c r="K159" s="120">
        <f>IF($B$9="Female",'No Self Assessment feeder'!K148,IF($B$9="Male",'No Self Assessment feeder'!AQ148,IF($B$9="All",'No Self Assessment feeder'!BW148)))</f>
        <v>61</v>
      </c>
      <c r="L159" s="120">
        <f>IF($B$9="Female",'No Self Assessment feeder'!L148,IF($B$9="Male",'No Self Assessment feeder'!AR148,IF($B$9="All",'No Self Assessment feeder'!BX148)))</f>
        <v>70.7</v>
      </c>
      <c r="M159" s="127">
        <f>IF($B$9="Female",'No Self Assessment feeder'!M148,IF($B$9="Male",'No Self Assessment feeder'!AS148,IF($B$9="All",'No Self Assessment feeder'!BY148)))</f>
        <v>76.900000000000006</v>
      </c>
      <c r="N159" s="81">
        <f>IF($B$9="Female",'No Self Assessment feeder'!N148,IF($B$9="Male",'No Self Assessment feeder'!AT148,IF($B$9="All",'No Self Assessment feeder'!BZ148)))</f>
        <v>2155</v>
      </c>
      <c r="O159" s="120">
        <f>IF($B$9="Female",'No Self Assessment feeder'!O148,IF($B$9="Male",'No Self Assessment feeder'!AU148,IF($B$9="All",'No Self Assessment feeder'!CA148)))</f>
        <v>5.3</v>
      </c>
      <c r="P159" s="79">
        <f>IF($B$9="Female",'No Self Assessment feeder'!P148,IF($B$9="Male",'No Self Assessment feeder'!AV148,IF($B$9="All",'No Self Assessment feeder'!CB148)))</f>
        <v>2040</v>
      </c>
      <c r="Q159" s="120">
        <f>IF($B$9="Female",'No Self Assessment feeder'!Q148,IF($B$9="Male",'No Self Assessment feeder'!AW148,IF($B$9="All",'No Self Assessment feeder'!CC148)))</f>
        <v>13</v>
      </c>
      <c r="R159" s="120">
        <f>IF($B$9="Female",'No Self Assessment feeder'!R148,IF($B$9="Male",'No Self Assessment feeder'!AX148,IF($B$9="All",'No Self Assessment feeder'!CD148)))</f>
        <v>7.5</v>
      </c>
      <c r="S159" s="120">
        <f>IF($B$9="Female",'No Self Assessment feeder'!S148,IF($B$9="Male",'No Self Assessment feeder'!AY148,IF($B$9="All",'No Self Assessment feeder'!CE148)))</f>
        <v>63.7</v>
      </c>
      <c r="T159" s="120">
        <f>IF($B$9="Female",'No Self Assessment feeder'!T148,IF($B$9="Male",'No Self Assessment feeder'!AZ148,IF($B$9="All",'No Self Assessment feeder'!CF148)))</f>
        <v>74.7</v>
      </c>
      <c r="U159" s="127">
        <f>IF($B$9="Female",'No Self Assessment feeder'!U148,IF($B$9="Male",'No Self Assessment feeder'!BA148,IF($B$9="All",'No Self Assessment feeder'!CG148)))</f>
        <v>79.5</v>
      </c>
      <c r="V159" s="81">
        <f>IF($B$9="Female",'No Self Assessment feeder'!V148,IF($B$9="Male",'No Self Assessment feeder'!BB148,IF($B$9="All",'No Self Assessment feeder'!CH148)))</f>
        <v>2155</v>
      </c>
      <c r="W159" s="120">
        <f>IF($B$9="Female",'No Self Assessment feeder'!W148,IF($B$9="Male",'No Self Assessment feeder'!BC148,IF($B$9="All",'No Self Assessment feeder'!CI148)))</f>
        <v>5.5</v>
      </c>
      <c r="X159" s="79">
        <f>IF($B$9="Female",'No Self Assessment feeder'!X148,IF($B$9="Male",'No Self Assessment feeder'!BD148,IF($B$9="All",'No Self Assessment feeder'!CJ148)))</f>
        <v>2035</v>
      </c>
      <c r="Y159" s="120">
        <f>IF($B$9="Female",'No Self Assessment feeder'!Y148,IF($B$9="Male",'No Self Assessment feeder'!BE148,IF($B$9="All",'No Self Assessment feeder'!CK148)))</f>
        <v>13.7</v>
      </c>
      <c r="Z159" s="120">
        <f>IF($B$9="Female",'No Self Assessment feeder'!Z148,IF($B$9="Male",'No Self Assessment feeder'!BF148,IF($B$9="All",'No Self Assessment feeder'!CL148)))</f>
        <v>7.7</v>
      </c>
      <c r="AA159" s="120">
        <f>IF($B$9="Female",'No Self Assessment feeder'!AA148,IF($B$9="Male",'No Self Assessment feeder'!BG148,IF($B$9="All",'No Self Assessment feeder'!CM148)))</f>
        <v>66.3</v>
      </c>
      <c r="AB159" s="120">
        <f>IF($B$9="Female",'No Self Assessment feeder'!AB148,IF($B$9="Male",'No Self Assessment feeder'!BH148,IF($B$9="All",'No Self Assessment feeder'!CN148)))</f>
        <v>74.900000000000006</v>
      </c>
      <c r="AC159" s="127">
        <f>IF($B$9="Female",'No Self Assessment feeder'!AC148,IF($B$9="Male",'No Self Assessment feeder'!BI148,IF($B$9="All",'No Self Assessment feeder'!CO148)))</f>
        <v>78.599999999999994</v>
      </c>
      <c r="CM159" s="29"/>
    </row>
    <row r="160" spans="1:91" ht="14.25" customHeight="1" x14ac:dyDescent="0.2">
      <c r="A160" s="159" t="s">
        <v>289</v>
      </c>
      <c r="B160" s="65" t="s">
        <v>51</v>
      </c>
      <c r="C160" s="66">
        <v>10007786</v>
      </c>
      <c r="D160" s="66" t="s">
        <v>490</v>
      </c>
      <c r="E160" s="162" t="s">
        <v>52</v>
      </c>
      <c r="F160" s="142">
        <f>IF($B$9="Female",'No Self Assessment feeder'!F149,IF($B$9="Male",'No Self Assessment feeder'!AL149,IF($B$9="All",'No Self Assessment feeder'!BR149)))</f>
        <v>2695</v>
      </c>
      <c r="G160" s="120">
        <f>IF($B$9="Female",'No Self Assessment feeder'!G149,IF($B$9="Male",'No Self Assessment feeder'!AM149,IF($B$9="All",'No Self Assessment feeder'!BS149)))</f>
        <v>3.2</v>
      </c>
      <c r="H160" s="79">
        <f>IF($B$9="Female",'No Self Assessment feeder'!H149,IF($B$9="Male",'No Self Assessment feeder'!AN149,IF($B$9="All",'No Self Assessment feeder'!BT149)))</f>
        <v>2610</v>
      </c>
      <c r="I160" s="120">
        <f>IF($B$9="Female",'No Self Assessment feeder'!I149,IF($B$9="Male",'No Self Assessment feeder'!AO149,IF($B$9="All",'No Self Assessment feeder'!BU149)))</f>
        <v>10.4</v>
      </c>
      <c r="J160" s="120">
        <f>IF($B$9="Female",'No Self Assessment feeder'!J149,IF($B$9="Male",'No Self Assessment feeder'!AP149,IF($B$9="All",'No Self Assessment feeder'!BV149)))</f>
        <v>9.6</v>
      </c>
      <c r="K160" s="120">
        <f>IF($B$9="Female",'No Self Assessment feeder'!K149,IF($B$9="Male",'No Self Assessment feeder'!AQ149,IF($B$9="All",'No Self Assessment feeder'!BW149)))</f>
        <v>47.2</v>
      </c>
      <c r="L160" s="120">
        <f>IF($B$9="Female",'No Self Assessment feeder'!L149,IF($B$9="Male",'No Self Assessment feeder'!AR149,IF($B$9="All",'No Self Assessment feeder'!BX149)))</f>
        <v>63.4</v>
      </c>
      <c r="M160" s="127">
        <f>IF($B$9="Female",'No Self Assessment feeder'!M149,IF($B$9="Male",'No Self Assessment feeder'!AS149,IF($B$9="All",'No Self Assessment feeder'!BY149)))</f>
        <v>79.900000000000006</v>
      </c>
      <c r="N160" s="81">
        <f>IF($B$9="Female",'No Self Assessment feeder'!N149,IF($B$9="Male",'No Self Assessment feeder'!AT149,IF($B$9="All",'No Self Assessment feeder'!BZ149)))</f>
        <v>2695</v>
      </c>
      <c r="O160" s="120">
        <f>IF($B$9="Female",'No Self Assessment feeder'!O149,IF($B$9="Male",'No Self Assessment feeder'!AU149,IF($B$9="All",'No Self Assessment feeder'!CA149)))</f>
        <v>3.7</v>
      </c>
      <c r="P160" s="79">
        <f>IF($B$9="Female",'No Self Assessment feeder'!P149,IF($B$9="Male",'No Self Assessment feeder'!AV149,IF($B$9="All",'No Self Assessment feeder'!CB149)))</f>
        <v>2595</v>
      </c>
      <c r="Q160" s="120">
        <f>IF($B$9="Female",'No Self Assessment feeder'!Q149,IF($B$9="Male",'No Self Assessment feeder'!AW149,IF($B$9="All",'No Self Assessment feeder'!CC149)))</f>
        <v>12.1</v>
      </c>
      <c r="R160" s="120">
        <f>IF($B$9="Female",'No Self Assessment feeder'!R149,IF($B$9="Male",'No Self Assessment feeder'!AX149,IF($B$9="All",'No Self Assessment feeder'!CD149)))</f>
        <v>6.5</v>
      </c>
      <c r="S160" s="120">
        <f>IF($B$9="Female",'No Self Assessment feeder'!S149,IF($B$9="Male",'No Self Assessment feeder'!AY149,IF($B$9="All",'No Self Assessment feeder'!CE149)))</f>
        <v>57.3</v>
      </c>
      <c r="T160" s="120">
        <f>IF($B$9="Female",'No Self Assessment feeder'!T149,IF($B$9="Male",'No Self Assessment feeder'!AZ149,IF($B$9="All",'No Self Assessment feeder'!CF149)))</f>
        <v>72.099999999999994</v>
      </c>
      <c r="U160" s="127">
        <f>IF($B$9="Female",'No Self Assessment feeder'!U149,IF($B$9="Male",'No Self Assessment feeder'!BA149,IF($B$9="All",'No Self Assessment feeder'!CG149)))</f>
        <v>81.400000000000006</v>
      </c>
      <c r="V160" s="81">
        <f>IF($B$9="Female",'No Self Assessment feeder'!V149,IF($B$9="Male",'No Self Assessment feeder'!BB149,IF($B$9="All",'No Self Assessment feeder'!CH149)))</f>
        <v>2695</v>
      </c>
      <c r="W160" s="120">
        <f>IF($B$9="Female",'No Self Assessment feeder'!W149,IF($B$9="Male",'No Self Assessment feeder'!BC149,IF($B$9="All",'No Self Assessment feeder'!CI149)))</f>
        <v>4</v>
      </c>
      <c r="X160" s="79">
        <f>IF($B$9="Female",'No Self Assessment feeder'!X149,IF($B$9="Male",'No Self Assessment feeder'!BD149,IF($B$9="All",'No Self Assessment feeder'!CJ149)))</f>
        <v>2585</v>
      </c>
      <c r="Y160" s="120">
        <f>IF($B$9="Female",'No Self Assessment feeder'!Y149,IF($B$9="Male",'No Self Assessment feeder'!BE149,IF($B$9="All",'No Self Assessment feeder'!CK149)))</f>
        <v>13.3</v>
      </c>
      <c r="Z160" s="120">
        <f>IF($B$9="Female",'No Self Assessment feeder'!Z149,IF($B$9="Male",'No Self Assessment feeder'!BF149,IF($B$9="All",'No Self Assessment feeder'!CL149)))</f>
        <v>5.9</v>
      </c>
      <c r="AA160" s="120">
        <f>IF($B$9="Female",'No Self Assessment feeder'!AA149,IF($B$9="Male",'No Self Assessment feeder'!BG149,IF($B$9="All",'No Self Assessment feeder'!CM149)))</f>
        <v>63.4</v>
      </c>
      <c r="AB160" s="120">
        <f>IF($B$9="Female",'No Self Assessment feeder'!AB149,IF($B$9="Male",'No Self Assessment feeder'!BH149,IF($B$9="All",'No Self Assessment feeder'!CN149)))</f>
        <v>74.900000000000006</v>
      </c>
      <c r="AC160" s="127">
        <f>IF($B$9="Female",'No Self Assessment feeder'!AC149,IF($B$9="Male",'No Self Assessment feeder'!BI149,IF($B$9="All",'No Self Assessment feeder'!CO149)))</f>
        <v>80.7</v>
      </c>
      <c r="CM160" s="29"/>
    </row>
    <row r="161" spans="1:91" ht="14.25" customHeight="1" x14ac:dyDescent="0.2">
      <c r="A161" s="159" t="s">
        <v>289</v>
      </c>
      <c r="B161" s="65" t="s">
        <v>53</v>
      </c>
      <c r="C161" s="66">
        <v>10000961</v>
      </c>
      <c r="D161" s="66" t="s">
        <v>491</v>
      </c>
      <c r="E161" s="162" t="s">
        <v>54</v>
      </c>
      <c r="F161" s="142">
        <f>IF($B$9="Female",'No Self Assessment feeder'!F150,IF($B$9="Male",'No Self Assessment feeder'!AL150,IF($B$9="All",'No Self Assessment feeder'!BR150)))</f>
        <v>2260</v>
      </c>
      <c r="G161" s="120">
        <f>IF($B$9="Female",'No Self Assessment feeder'!G150,IF($B$9="Male",'No Self Assessment feeder'!AM150,IF($B$9="All",'No Self Assessment feeder'!BS150)))</f>
        <v>3.4</v>
      </c>
      <c r="H161" s="79">
        <f>IF($B$9="Female",'No Self Assessment feeder'!H150,IF($B$9="Male",'No Self Assessment feeder'!AN150,IF($B$9="All",'No Self Assessment feeder'!BT150)))</f>
        <v>2180</v>
      </c>
      <c r="I161" s="120">
        <f>IF($B$9="Female",'No Self Assessment feeder'!I150,IF($B$9="Male",'No Self Assessment feeder'!AO150,IF($B$9="All",'No Self Assessment feeder'!BU150)))</f>
        <v>10.9</v>
      </c>
      <c r="J161" s="120">
        <f>IF($B$9="Female",'No Self Assessment feeder'!J150,IF($B$9="Male",'No Self Assessment feeder'!AP150,IF($B$9="All",'No Self Assessment feeder'!BV150)))</f>
        <v>11.4</v>
      </c>
      <c r="K161" s="120">
        <f>IF($B$9="Female",'No Self Assessment feeder'!K150,IF($B$9="Male",'No Self Assessment feeder'!AQ150,IF($B$9="All",'No Self Assessment feeder'!BW150)))</f>
        <v>59.5</v>
      </c>
      <c r="L161" s="120">
        <f>IF($B$9="Female",'No Self Assessment feeder'!L150,IF($B$9="Male",'No Self Assessment feeder'!AR150,IF($B$9="All",'No Self Assessment feeder'!BX150)))</f>
        <v>69.5</v>
      </c>
      <c r="M161" s="127">
        <f>IF($B$9="Female",'No Self Assessment feeder'!M150,IF($B$9="Male",'No Self Assessment feeder'!AS150,IF($B$9="All",'No Self Assessment feeder'!BY150)))</f>
        <v>77.8</v>
      </c>
      <c r="N161" s="81">
        <f>IF($B$9="Female",'No Self Assessment feeder'!N150,IF($B$9="Male",'No Self Assessment feeder'!AT150,IF($B$9="All",'No Self Assessment feeder'!BZ150)))</f>
        <v>2260</v>
      </c>
      <c r="O161" s="120">
        <f>IF($B$9="Female",'No Self Assessment feeder'!O150,IF($B$9="Male",'No Self Assessment feeder'!AU150,IF($B$9="All",'No Self Assessment feeder'!CA150)))</f>
        <v>3.7</v>
      </c>
      <c r="P161" s="79">
        <f>IF($B$9="Female",'No Self Assessment feeder'!P150,IF($B$9="Male",'No Self Assessment feeder'!AV150,IF($B$9="All",'No Self Assessment feeder'!CB150)))</f>
        <v>2175</v>
      </c>
      <c r="Q161" s="120">
        <f>IF($B$9="Female",'No Self Assessment feeder'!Q150,IF($B$9="Male",'No Self Assessment feeder'!AW150,IF($B$9="All",'No Self Assessment feeder'!CC150)))</f>
        <v>11.8</v>
      </c>
      <c r="R161" s="120">
        <f>IF($B$9="Female",'No Self Assessment feeder'!R150,IF($B$9="Male",'No Self Assessment feeder'!AX150,IF($B$9="All",'No Self Assessment feeder'!CD150)))</f>
        <v>9.3000000000000007</v>
      </c>
      <c r="S161" s="120">
        <f>IF($B$9="Female",'No Self Assessment feeder'!S150,IF($B$9="Male",'No Self Assessment feeder'!AY150,IF($B$9="All",'No Self Assessment feeder'!CE150)))</f>
        <v>64.5</v>
      </c>
      <c r="T161" s="120">
        <f>IF($B$9="Female",'No Self Assessment feeder'!T150,IF($B$9="Male",'No Self Assessment feeder'!AZ150,IF($B$9="All",'No Self Assessment feeder'!CF150)))</f>
        <v>74.2</v>
      </c>
      <c r="U161" s="127">
        <f>IF($B$9="Female",'No Self Assessment feeder'!U150,IF($B$9="Male",'No Self Assessment feeder'!BA150,IF($B$9="All",'No Self Assessment feeder'!CG150)))</f>
        <v>78.900000000000006</v>
      </c>
      <c r="V161" s="81">
        <f>IF($B$9="Female",'No Self Assessment feeder'!V150,IF($B$9="Male",'No Self Assessment feeder'!BB150,IF($B$9="All",'No Self Assessment feeder'!CH150)))</f>
        <v>2260</v>
      </c>
      <c r="W161" s="120">
        <f>IF($B$9="Female",'No Self Assessment feeder'!W150,IF($B$9="Male",'No Self Assessment feeder'!BC150,IF($B$9="All",'No Self Assessment feeder'!CI150)))</f>
        <v>4.0999999999999996</v>
      </c>
      <c r="X161" s="79">
        <f>IF($B$9="Female",'No Self Assessment feeder'!X150,IF($B$9="Male",'No Self Assessment feeder'!BD150,IF($B$9="All",'No Self Assessment feeder'!CJ150)))</f>
        <v>2165</v>
      </c>
      <c r="Y161" s="120">
        <f>IF($B$9="Female",'No Self Assessment feeder'!Y150,IF($B$9="Male",'No Self Assessment feeder'!BE150,IF($B$9="All",'No Self Assessment feeder'!CK150)))</f>
        <v>14.4</v>
      </c>
      <c r="Z161" s="120">
        <f>IF($B$9="Female",'No Self Assessment feeder'!Z150,IF($B$9="Male",'No Self Assessment feeder'!BF150,IF($B$9="All",'No Self Assessment feeder'!CL150)))</f>
        <v>7.3</v>
      </c>
      <c r="AA161" s="120">
        <f>IF($B$9="Female",'No Self Assessment feeder'!AA150,IF($B$9="Male",'No Self Assessment feeder'!BG150,IF($B$9="All",'No Self Assessment feeder'!CM150)))</f>
        <v>68.099999999999994</v>
      </c>
      <c r="AB161" s="120">
        <f>IF($B$9="Female",'No Self Assessment feeder'!AB150,IF($B$9="Male",'No Self Assessment feeder'!BH150,IF($B$9="All",'No Self Assessment feeder'!CN150)))</f>
        <v>75.400000000000006</v>
      </c>
      <c r="AC161" s="127">
        <f>IF($B$9="Female",'No Self Assessment feeder'!AC150,IF($B$9="Male",'No Self Assessment feeder'!BI150,IF($B$9="All",'No Self Assessment feeder'!CO150)))</f>
        <v>78.3</v>
      </c>
      <c r="CM161" s="29"/>
    </row>
    <row r="162" spans="1:91" ht="14.25" customHeight="1" x14ac:dyDescent="0.2">
      <c r="A162" s="159" t="s">
        <v>289</v>
      </c>
      <c r="B162" s="65" t="s">
        <v>55</v>
      </c>
      <c r="C162" s="66">
        <v>10000975</v>
      </c>
      <c r="D162" s="66" t="s">
        <v>495</v>
      </c>
      <c r="E162" s="162" t="s">
        <v>56</v>
      </c>
      <c r="F162" s="142">
        <f>IF($B$9="Female",'No Self Assessment feeder'!F151,IF($B$9="Male",'No Self Assessment feeder'!AL151,IF($B$9="All",'No Self Assessment feeder'!BR151)))</f>
        <v>1400</v>
      </c>
      <c r="G162" s="120">
        <f>IF($B$9="Female",'No Self Assessment feeder'!G151,IF($B$9="Male",'No Self Assessment feeder'!AM151,IF($B$9="All",'No Self Assessment feeder'!BS151)))</f>
        <v>4.2</v>
      </c>
      <c r="H162" s="79">
        <f>IF($B$9="Female",'No Self Assessment feeder'!H151,IF($B$9="Male",'No Self Assessment feeder'!AN151,IF($B$9="All",'No Self Assessment feeder'!BT151)))</f>
        <v>1340</v>
      </c>
      <c r="I162" s="120">
        <f>IF($B$9="Female",'No Self Assessment feeder'!I151,IF($B$9="Male",'No Self Assessment feeder'!AO151,IF($B$9="All",'No Self Assessment feeder'!BU151)))</f>
        <v>11.5</v>
      </c>
      <c r="J162" s="120">
        <f>IF($B$9="Female",'No Self Assessment feeder'!J151,IF($B$9="Male",'No Self Assessment feeder'!AP151,IF($B$9="All",'No Self Assessment feeder'!BV151)))</f>
        <v>11.3</v>
      </c>
      <c r="K162" s="120">
        <f>IF($B$9="Female",'No Self Assessment feeder'!K151,IF($B$9="Male",'No Self Assessment feeder'!AQ151,IF($B$9="All",'No Self Assessment feeder'!BW151)))</f>
        <v>63</v>
      </c>
      <c r="L162" s="120">
        <f>IF($B$9="Female",'No Self Assessment feeder'!L151,IF($B$9="Male",'No Self Assessment feeder'!AR151,IF($B$9="All",'No Self Assessment feeder'!BX151)))</f>
        <v>72.599999999999994</v>
      </c>
      <c r="M162" s="127">
        <f>IF($B$9="Female",'No Self Assessment feeder'!M151,IF($B$9="Male",'No Self Assessment feeder'!AS151,IF($B$9="All",'No Self Assessment feeder'!BY151)))</f>
        <v>77.2</v>
      </c>
      <c r="N162" s="81">
        <f>IF($B$9="Female",'No Self Assessment feeder'!N151,IF($B$9="Male",'No Self Assessment feeder'!AT151,IF($B$9="All",'No Self Assessment feeder'!BZ151)))</f>
        <v>1400</v>
      </c>
      <c r="O162" s="120">
        <f>IF($B$9="Female",'No Self Assessment feeder'!O151,IF($B$9="Male",'No Self Assessment feeder'!AU151,IF($B$9="All",'No Self Assessment feeder'!CA151)))</f>
        <v>4.9000000000000004</v>
      </c>
      <c r="P162" s="79">
        <f>IF($B$9="Female",'No Self Assessment feeder'!P151,IF($B$9="Male",'No Self Assessment feeder'!AV151,IF($B$9="All",'No Self Assessment feeder'!CB151)))</f>
        <v>1330</v>
      </c>
      <c r="Q162" s="120">
        <f>IF($B$9="Female",'No Self Assessment feeder'!Q151,IF($B$9="Male",'No Self Assessment feeder'!AW151,IF($B$9="All",'No Self Assessment feeder'!CC151)))</f>
        <v>11.6</v>
      </c>
      <c r="R162" s="120">
        <f>IF($B$9="Female",'No Self Assessment feeder'!R151,IF($B$9="Male",'No Self Assessment feeder'!AX151,IF($B$9="All",'No Self Assessment feeder'!CD151)))</f>
        <v>11.5</v>
      </c>
      <c r="S162" s="120">
        <f>IF($B$9="Female",'No Self Assessment feeder'!S151,IF($B$9="Male",'No Self Assessment feeder'!AY151,IF($B$9="All",'No Self Assessment feeder'!CE151)))</f>
        <v>65</v>
      </c>
      <c r="T162" s="120">
        <f>IF($B$9="Female",'No Self Assessment feeder'!T151,IF($B$9="Male",'No Self Assessment feeder'!AZ151,IF($B$9="All",'No Self Assessment feeder'!CF151)))</f>
        <v>74.400000000000006</v>
      </c>
      <c r="U162" s="127">
        <f>IF($B$9="Female",'No Self Assessment feeder'!U151,IF($B$9="Male",'No Self Assessment feeder'!BA151,IF($B$9="All",'No Self Assessment feeder'!CG151)))</f>
        <v>76.900000000000006</v>
      </c>
      <c r="V162" s="81">
        <f>IF($B$9="Female",'No Self Assessment feeder'!V151,IF($B$9="Male",'No Self Assessment feeder'!BB151,IF($B$9="All",'No Self Assessment feeder'!CH151)))</f>
        <v>1400</v>
      </c>
      <c r="W162" s="120">
        <f>IF($B$9="Female",'No Self Assessment feeder'!W151,IF($B$9="Male",'No Self Assessment feeder'!BC151,IF($B$9="All",'No Self Assessment feeder'!CI151)))</f>
        <v>5.0999999999999996</v>
      </c>
      <c r="X162" s="79">
        <f>IF($B$9="Female",'No Self Assessment feeder'!X151,IF($B$9="Male",'No Self Assessment feeder'!BD151,IF($B$9="All",'No Self Assessment feeder'!CJ151)))</f>
        <v>1330</v>
      </c>
      <c r="Y162" s="120">
        <f>IF($B$9="Female",'No Self Assessment feeder'!Y151,IF($B$9="Male",'No Self Assessment feeder'!BE151,IF($B$9="All",'No Self Assessment feeder'!CK151)))</f>
        <v>14.1</v>
      </c>
      <c r="Z162" s="120">
        <f>IF($B$9="Female",'No Self Assessment feeder'!Z151,IF($B$9="Male",'No Self Assessment feeder'!BF151,IF($B$9="All",'No Self Assessment feeder'!CL151)))</f>
        <v>9.6</v>
      </c>
      <c r="AA162" s="120">
        <f>IF($B$9="Female",'No Self Assessment feeder'!AA151,IF($B$9="Male",'No Self Assessment feeder'!BG151,IF($B$9="All",'No Self Assessment feeder'!CM151)))</f>
        <v>66.2</v>
      </c>
      <c r="AB162" s="120">
        <f>IF($B$9="Female",'No Self Assessment feeder'!AB151,IF($B$9="Male",'No Self Assessment feeder'!BH151,IF($B$9="All",'No Self Assessment feeder'!CN151)))</f>
        <v>74.099999999999994</v>
      </c>
      <c r="AC162" s="127">
        <f>IF($B$9="Female",'No Self Assessment feeder'!AC151,IF($B$9="Male",'No Self Assessment feeder'!BI151,IF($B$9="All",'No Self Assessment feeder'!CO151)))</f>
        <v>76.400000000000006</v>
      </c>
      <c r="CM162" s="29"/>
    </row>
    <row r="163" spans="1:91" ht="14.25" customHeight="1" x14ac:dyDescent="0.2">
      <c r="A163" s="159" t="s">
        <v>289</v>
      </c>
      <c r="B163" s="65" t="s">
        <v>57</v>
      </c>
      <c r="C163" s="66">
        <v>10007787</v>
      </c>
      <c r="D163" s="66" t="s">
        <v>495</v>
      </c>
      <c r="E163" s="162" t="s">
        <v>58</v>
      </c>
      <c r="F163" s="142">
        <f>IF($B$9="Female",'No Self Assessment feeder'!F152,IF($B$9="Male",'No Self Assessment feeder'!AL152,IF($B$9="All",'No Self Assessment feeder'!BR152)))</f>
        <v>45</v>
      </c>
      <c r="G163" s="120">
        <f>IF($B$9="Female",'No Self Assessment feeder'!G152,IF($B$9="Male",'No Self Assessment feeder'!AM152,IF($B$9="All",'No Self Assessment feeder'!BS152)))</f>
        <v>9.1</v>
      </c>
      <c r="H163" s="79">
        <f>IF($B$9="Female",'No Self Assessment feeder'!H152,IF($B$9="Male",'No Self Assessment feeder'!AN152,IF($B$9="All",'No Self Assessment feeder'!BT152)))</f>
        <v>40</v>
      </c>
      <c r="I163" s="120">
        <f>IF($B$9="Female",'No Self Assessment feeder'!I152,IF($B$9="Male",'No Self Assessment feeder'!AO152,IF($B$9="All",'No Self Assessment feeder'!BU152)))</f>
        <v>22.5</v>
      </c>
      <c r="J163" s="120">
        <f>IF($B$9="Female",'No Self Assessment feeder'!J152,IF($B$9="Male",'No Self Assessment feeder'!AP152,IF($B$9="All",'No Self Assessment feeder'!BV152)))</f>
        <v>0</v>
      </c>
      <c r="K163" s="120">
        <f>IF($B$9="Female",'No Self Assessment feeder'!K152,IF($B$9="Male",'No Self Assessment feeder'!AQ152,IF($B$9="All",'No Self Assessment feeder'!BW152)))</f>
        <v>37.5</v>
      </c>
      <c r="L163" s="120">
        <f>IF($B$9="Female",'No Self Assessment feeder'!L152,IF($B$9="Male",'No Self Assessment feeder'!AR152,IF($B$9="All",'No Self Assessment feeder'!BX152)))</f>
        <v>55</v>
      </c>
      <c r="M163" s="127">
        <f>IF($B$9="Female",'No Self Assessment feeder'!M152,IF($B$9="Male",'No Self Assessment feeder'!AS152,IF($B$9="All",'No Self Assessment feeder'!BY152)))</f>
        <v>77.5</v>
      </c>
      <c r="N163" s="81">
        <f>IF($B$9="Female",'No Self Assessment feeder'!N152,IF($B$9="Male",'No Self Assessment feeder'!AT152,IF($B$9="All",'No Self Assessment feeder'!BZ152)))</f>
        <v>45</v>
      </c>
      <c r="O163" s="120">
        <f>IF($B$9="Female",'No Self Assessment feeder'!O152,IF($B$9="Male",'No Self Assessment feeder'!AU152,IF($B$9="All",'No Self Assessment feeder'!CA152)))</f>
        <v>11.4</v>
      </c>
      <c r="P163" s="79">
        <f>IF($B$9="Female",'No Self Assessment feeder'!P152,IF($B$9="Male",'No Self Assessment feeder'!AV152,IF($B$9="All",'No Self Assessment feeder'!CB152)))</f>
        <v>40</v>
      </c>
      <c r="Q163" s="120">
        <f>IF($B$9="Female",'No Self Assessment feeder'!Q152,IF($B$9="Male",'No Self Assessment feeder'!AW152,IF($B$9="All",'No Self Assessment feeder'!CC152)))</f>
        <v>17.899999999999999</v>
      </c>
      <c r="R163" s="120">
        <f>IF($B$9="Female",'No Self Assessment feeder'!R152,IF($B$9="Male",'No Self Assessment feeder'!AX152,IF($B$9="All",'No Self Assessment feeder'!CD152)))</f>
        <v>12.8</v>
      </c>
      <c r="S163" s="120" t="str">
        <f>IF($B$9="Female",'No Self Assessment feeder'!S152,IF($B$9="Male",'No Self Assessment feeder'!AY152,IF($B$9="All",'No Self Assessment feeder'!CE152)))</f>
        <v>x</v>
      </c>
      <c r="T163" s="120" t="str">
        <f>IF($B$9="Female",'No Self Assessment feeder'!T152,IF($B$9="Male",'No Self Assessment feeder'!AZ152,IF($B$9="All",'No Self Assessment feeder'!CF152)))</f>
        <v>x</v>
      </c>
      <c r="U163" s="127">
        <f>IF($B$9="Female",'No Self Assessment feeder'!U152,IF($B$9="Male",'No Self Assessment feeder'!BA152,IF($B$9="All",'No Self Assessment feeder'!CG152)))</f>
        <v>69.2</v>
      </c>
      <c r="V163" s="81">
        <f>IF($B$9="Female",'No Self Assessment feeder'!V152,IF($B$9="Male",'No Self Assessment feeder'!BB152,IF($B$9="All",'No Self Assessment feeder'!CH152)))</f>
        <v>45</v>
      </c>
      <c r="W163" s="120">
        <f>IF($B$9="Female",'No Self Assessment feeder'!W152,IF($B$9="Male",'No Self Assessment feeder'!BC152,IF($B$9="All",'No Self Assessment feeder'!CI152)))</f>
        <v>11.4</v>
      </c>
      <c r="X163" s="79">
        <f>IF($B$9="Female",'No Self Assessment feeder'!X152,IF($B$9="Male",'No Self Assessment feeder'!BD152,IF($B$9="All",'No Self Assessment feeder'!CJ152)))</f>
        <v>40</v>
      </c>
      <c r="Y163" s="120" t="str">
        <f>IF($B$9="Female",'No Self Assessment feeder'!Y152,IF($B$9="Male",'No Self Assessment feeder'!BE152,IF($B$9="All",'No Self Assessment feeder'!CK152)))</f>
        <v>x</v>
      </c>
      <c r="Z163" s="120" t="str">
        <f>IF($B$9="Female",'No Self Assessment feeder'!Z152,IF($B$9="Male",'No Self Assessment feeder'!BF152,IF($B$9="All",'No Self Assessment feeder'!CL152)))</f>
        <v>x</v>
      </c>
      <c r="AA163" s="120">
        <f>IF($B$9="Female",'No Self Assessment feeder'!AA152,IF($B$9="Male",'No Self Assessment feeder'!BG152,IF($B$9="All",'No Self Assessment feeder'!CM152)))</f>
        <v>64.099999999999994</v>
      </c>
      <c r="AB163" s="120">
        <f>IF($B$9="Female",'No Self Assessment feeder'!AB152,IF($B$9="Male",'No Self Assessment feeder'!BH152,IF($B$9="All",'No Self Assessment feeder'!CN152)))</f>
        <v>71.8</v>
      </c>
      <c r="AC163" s="127">
        <f>IF($B$9="Female",'No Self Assessment feeder'!AC152,IF($B$9="Male",'No Self Assessment feeder'!BI152,IF($B$9="All",'No Self Assessment feeder'!CO152)))</f>
        <v>79.5</v>
      </c>
      <c r="CM163" s="29"/>
    </row>
    <row r="164" spans="1:91" ht="14.25" customHeight="1" x14ac:dyDescent="0.2">
      <c r="A164" s="159" t="s">
        <v>289</v>
      </c>
      <c r="B164" s="65" t="s">
        <v>59</v>
      </c>
      <c r="C164" s="66">
        <v>10007788</v>
      </c>
      <c r="D164" s="66" t="s">
        <v>488</v>
      </c>
      <c r="E164" s="162" t="s">
        <v>60</v>
      </c>
      <c r="F164" s="142">
        <f>IF($B$9="Female",'No Self Assessment feeder'!F153,IF($B$9="Male",'No Self Assessment feeder'!AL153,IF($B$9="All",'No Self Assessment feeder'!BR153)))</f>
        <v>3260</v>
      </c>
      <c r="G164" s="120">
        <f>IF($B$9="Female",'No Self Assessment feeder'!G153,IF($B$9="Male",'No Self Assessment feeder'!AM153,IF($B$9="All",'No Self Assessment feeder'!BS153)))</f>
        <v>2.9</v>
      </c>
      <c r="H164" s="79">
        <f>IF($B$9="Female",'No Self Assessment feeder'!H153,IF($B$9="Male",'No Self Assessment feeder'!AN153,IF($B$9="All",'No Self Assessment feeder'!BT153)))</f>
        <v>3165</v>
      </c>
      <c r="I164" s="120">
        <f>IF($B$9="Female",'No Self Assessment feeder'!I153,IF($B$9="Male",'No Self Assessment feeder'!AO153,IF($B$9="All",'No Self Assessment feeder'!BU153)))</f>
        <v>9.9</v>
      </c>
      <c r="J164" s="120">
        <f>IF($B$9="Female",'No Self Assessment feeder'!J153,IF($B$9="Male",'No Self Assessment feeder'!AP153,IF($B$9="All",'No Self Assessment feeder'!BV153)))</f>
        <v>7.5</v>
      </c>
      <c r="K164" s="120">
        <f>IF($B$9="Female",'No Self Assessment feeder'!K153,IF($B$9="Male",'No Self Assessment feeder'!AQ153,IF($B$9="All",'No Self Assessment feeder'!BW153)))</f>
        <v>37.9</v>
      </c>
      <c r="L164" s="120">
        <f>IF($B$9="Female",'No Self Assessment feeder'!L153,IF($B$9="Male",'No Self Assessment feeder'!AR153,IF($B$9="All",'No Self Assessment feeder'!BX153)))</f>
        <v>55.6</v>
      </c>
      <c r="M164" s="127">
        <f>IF($B$9="Female",'No Self Assessment feeder'!M153,IF($B$9="Male",'No Self Assessment feeder'!AS153,IF($B$9="All",'No Self Assessment feeder'!BY153)))</f>
        <v>82.6</v>
      </c>
      <c r="N164" s="81">
        <f>IF($B$9="Female",'No Self Assessment feeder'!N153,IF($B$9="Male",'No Self Assessment feeder'!AT153,IF($B$9="All",'No Self Assessment feeder'!BZ153)))</f>
        <v>3260</v>
      </c>
      <c r="O164" s="120">
        <f>IF($B$9="Female",'No Self Assessment feeder'!O153,IF($B$9="Male",'No Self Assessment feeder'!AU153,IF($B$9="All",'No Self Assessment feeder'!CA153)))</f>
        <v>3.9</v>
      </c>
      <c r="P164" s="79">
        <f>IF($B$9="Female",'No Self Assessment feeder'!P153,IF($B$9="Male",'No Self Assessment feeder'!AV153,IF($B$9="All",'No Self Assessment feeder'!CB153)))</f>
        <v>3135</v>
      </c>
      <c r="Q164" s="120">
        <f>IF($B$9="Female",'No Self Assessment feeder'!Q153,IF($B$9="Male",'No Self Assessment feeder'!AW153,IF($B$9="All",'No Self Assessment feeder'!CC153)))</f>
        <v>11</v>
      </c>
      <c r="R164" s="120">
        <f>IF($B$9="Female",'No Self Assessment feeder'!R153,IF($B$9="Male",'No Self Assessment feeder'!AX153,IF($B$9="All",'No Self Assessment feeder'!CD153)))</f>
        <v>6.1</v>
      </c>
      <c r="S164" s="120">
        <f>IF($B$9="Female",'No Self Assessment feeder'!S153,IF($B$9="Male",'No Self Assessment feeder'!AY153,IF($B$9="All",'No Self Assessment feeder'!CE153)))</f>
        <v>47.3</v>
      </c>
      <c r="T164" s="120">
        <f>IF($B$9="Female",'No Self Assessment feeder'!T153,IF($B$9="Male",'No Self Assessment feeder'!AZ153,IF($B$9="All",'No Self Assessment feeder'!CF153)))</f>
        <v>68.400000000000006</v>
      </c>
      <c r="U164" s="127">
        <f>IF($B$9="Female",'No Self Assessment feeder'!U153,IF($B$9="Male",'No Self Assessment feeder'!BA153,IF($B$9="All",'No Self Assessment feeder'!CG153)))</f>
        <v>82.8</v>
      </c>
      <c r="V164" s="81">
        <f>IF($B$9="Female",'No Self Assessment feeder'!V153,IF($B$9="Male",'No Self Assessment feeder'!BB153,IF($B$9="All",'No Self Assessment feeder'!CH153)))</f>
        <v>3260</v>
      </c>
      <c r="W164" s="120">
        <f>IF($B$9="Female",'No Self Assessment feeder'!W153,IF($B$9="Male",'No Self Assessment feeder'!BC153,IF($B$9="All",'No Self Assessment feeder'!CI153)))</f>
        <v>4.3</v>
      </c>
      <c r="X164" s="79">
        <f>IF($B$9="Female",'No Self Assessment feeder'!X153,IF($B$9="Male",'No Self Assessment feeder'!BD153,IF($B$9="All",'No Self Assessment feeder'!CJ153)))</f>
        <v>3120</v>
      </c>
      <c r="Y164" s="120">
        <f>IF($B$9="Female",'No Self Assessment feeder'!Y153,IF($B$9="Male",'No Self Assessment feeder'!BE153,IF($B$9="All",'No Self Assessment feeder'!CK153)))</f>
        <v>14.7</v>
      </c>
      <c r="Z164" s="120">
        <f>IF($B$9="Female",'No Self Assessment feeder'!Z153,IF($B$9="Male",'No Self Assessment feeder'!BF153,IF($B$9="All",'No Self Assessment feeder'!CL153)))</f>
        <v>5.6</v>
      </c>
      <c r="AA164" s="120">
        <f>IF($B$9="Female",'No Self Assessment feeder'!AA153,IF($B$9="Male",'No Self Assessment feeder'!BG153,IF($B$9="All",'No Self Assessment feeder'!CM153)))</f>
        <v>58.9</v>
      </c>
      <c r="AB164" s="120">
        <f>IF($B$9="Female",'No Self Assessment feeder'!AB153,IF($B$9="Male",'No Self Assessment feeder'!BH153,IF($B$9="All",'No Self Assessment feeder'!CN153)))</f>
        <v>72.5</v>
      </c>
      <c r="AC164" s="127">
        <f>IF($B$9="Female",'No Self Assessment feeder'!AC153,IF($B$9="Male",'No Self Assessment feeder'!BI153,IF($B$9="All",'No Self Assessment feeder'!CO153)))</f>
        <v>79.7</v>
      </c>
      <c r="CM164" s="29"/>
    </row>
    <row r="165" spans="1:91" ht="14.25" customHeight="1" x14ac:dyDescent="0.2">
      <c r="A165" s="159" t="s">
        <v>289</v>
      </c>
      <c r="B165" s="65" t="s">
        <v>61</v>
      </c>
      <c r="C165" s="66">
        <v>10003324</v>
      </c>
      <c r="D165" s="66" t="s">
        <v>491</v>
      </c>
      <c r="E165" s="162" t="s">
        <v>62</v>
      </c>
      <c r="F165" s="142" t="str">
        <f>IF($B$9="Female",'No Self Assessment feeder'!F154,IF($B$9="Male",'No Self Assessment feeder'!AL154,IF($B$9="All",'No Self Assessment feeder'!BR154)))</f>
        <v>.</v>
      </c>
      <c r="G165" s="120" t="str">
        <f>IF($B$9="Female",'No Self Assessment feeder'!G154,IF($B$9="Male",'No Self Assessment feeder'!AM154,IF($B$9="All",'No Self Assessment feeder'!BS154)))</f>
        <v>.</v>
      </c>
      <c r="H165" s="79" t="str">
        <f>IF($B$9="Female",'No Self Assessment feeder'!H154,IF($B$9="Male",'No Self Assessment feeder'!AN154,IF($B$9="All",'No Self Assessment feeder'!BT154)))</f>
        <v>.</v>
      </c>
      <c r="I165" s="120" t="str">
        <f>IF($B$9="Female",'No Self Assessment feeder'!I154,IF($B$9="Male",'No Self Assessment feeder'!AO154,IF($B$9="All",'No Self Assessment feeder'!BU154)))</f>
        <v>.</v>
      </c>
      <c r="J165" s="120" t="str">
        <f>IF($B$9="Female",'No Self Assessment feeder'!J154,IF($B$9="Male",'No Self Assessment feeder'!AP154,IF($B$9="All",'No Self Assessment feeder'!BV154)))</f>
        <v>.</v>
      </c>
      <c r="K165" s="120" t="str">
        <f>IF($B$9="Female",'No Self Assessment feeder'!K154,IF($B$9="Male",'No Self Assessment feeder'!AQ154,IF($B$9="All",'No Self Assessment feeder'!BW154)))</f>
        <v>.</v>
      </c>
      <c r="L165" s="120" t="str">
        <f>IF($B$9="Female",'No Self Assessment feeder'!L154,IF($B$9="Male",'No Self Assessment feeder'!AR154,IF($B$9="All",'No Self Assessment feeder'!BX154)))</f>
        <v>.</v>
      </c>
      <c r="M165" s="127" t="str">
        <f>IF($B$9="Female",'No Self Assessment feeder'!M154,IF($B$9="Male",'No Self Assessment feeder'!AS154,IF($B$9="All",'No Self Assessment feeder'!BY154)))</f>
        <v>.</v>
      </c>
      <c r="N165" s="81" t="str">
        <f>IF($B$9="Female",'No Self Assessment feeder'!N154,IF($B$9="Male",'No Self Assessment feeder'!AT154,IF($B$9="All",'No Self Assessment feeder'!BZ154)))</f>
        <v>.</v>
      </c>
      <c r="O165" s="120" t="str">
        <f>IF($B$9="Female",'No Self Assessment feeder'!O154,IF($B$9="Male",'No Self Assessment feeder'!AU154,IF($B$9="All",'No Self Assessment feeder'!CA154)))</f>
        <v>.</v>
      </c>
      <c r="P165" s="79" t="str">
        <f>IF($B$9="Female",'No Self Assessment feeder'!P154,IF($B$9="Male",'No Self Assessment feeder'!AV154,IF($B$9="All",'No Self Assessment feeder'!CB154)))</f>
        <v>.</v>
      </c>
      <c r="Q165" s="120" t="str">
        <f>IF($B$9="Female",'No Self Assessment feeder'!Q154,IF($B$9="Male",'No Self Assessment feeder'!AW154,IF($B$9="All",'No Self Assessment feeder'!CC154)))</f>
        <v>.</v>
      </c>
      <c r="R165" s="120" t="str">
        <f>IF($B$9="Female",'No Self Assessment feeder'!R154,IF($B$9="Male",'No Self Assessment feeder'!AX154,IF($B$9="All",'No Self Assessment feeder'!CD154)))</f>
        <v>.</v>
      </c>
      <c r="S165" s="120" t="str">
        <f>IF($B$9="Female",'No Self Assessment feeder'!S154,IF($B$9="Male",'No Self Assessment feeder'!AY154,IF($B$9="All",'No Self Assessment feeder'!CE154)))</f>
        <v>.</v>
      </c>
      <c r="T165" s="120" t="str">
        <f>IF($B$9="Female",'No Self Assessment feeder'!T154,IF($B$9="Male",'No Self Assessment feeder'!AZ154,IF($B$9="All",'No Self Assessment feeder'!CF154)))</f>
        <v>.</v>
      </c>
      <c r="U165" s="127" t="str">
        <f>IF($B$9="Female",'No Self Assessment feeder'!U154,IF($B$9="Male",'No Self Assessment feeder'!BA154,IF($B$9="All",'No Self Assessment feeder'!CG154)))</f>
        <v>.</v>
      </c>
      <c r="V165" s="81" t="str">
        <f>IF($B$9="Female",'No Self Assessment feeder'!V154,IF($B$9="Male",'No Self Assessment feeder'!BB154,IF($B$9="All",'No Self Assessment feeder'!CH154)))</f>
        <v>.</v>
      </c>
      <c r="W165" s="120" t="str">
        <f>IF($B$9="Female",'No Self Assessment feeder'!W154,IF($B$9="Male",'No Self Assessment feeder'!BC154,IF($B$9="All",'No Self Assessment feeder'!CI154)))</f>
        <v>.</v>
      </c>
      <c r="X165" s="79" t="str">
        <f>IF($B$9="Female",'No Self Assessment feeder'!X154,IF($B$9="Male",'No Self Assessment feeder'!BD154,IF($B$9="All",'No Self Assessment feeder'!CJ154)))</f>
        <v>.</v>
      </c>
      <c r="Y165" s="120" t="str">
        <f>IF($B$9="Female",'No Self Assessment feeder'!Y154,IF($B$9="Male",'No Self Assessment feeder'!BE154,IF($B$9="All",'No Self Assessment feeder'!CK154)))</f>
        <v>.</v>
      </c>
      <c r="Z165" s="120" t="str">
        <f>IF($B$9="Female",'No Self Assessment feeder'!Z154,IF($B$9="Male",'No Self Assessment feeder'!BF154,IF($B$9="All",'No Self Assessment feeder'!CL154)))</f>
        <v>.</v>
      </c>
      <c r="AA165" s="120" t="str">
        <f>IF($B$9="Female",'No Self Assessment feeder'!AA154,IF($B$9="Male",'No Self Assessment feeder'!BG154,IF($B$9="All",'No Self Assessment feeder'!CM154)))</f>
        <v>.</v>
      </c>
      <c r="AB165" s="120" t="str">
        <f>IF($B$9="Female",'No Self Assessment feeder'!AB154,IF($B$9="Male",'No Self Assessment feeder'!BH154,IF($B$9="All",'No Self Assessment feeder'!CN154)))</f>
        <v>.</v>
      </c>
      <c r="AC165" s="127" t="str">
        <f>IF($B$9="Female",'No Self Assessment feeder'!AC154,IF($B$9="Male",'No Self Assessment feeder'!BI154,IF($B$9="All",'No Self Assessment feeder'!CO154)))</f>
        <v>.</v>
      </c>
      <c r="CM165" s="29"/>
    </row>
    <row r="166" spans="1:91" ht="14.25" customHeight="1" x14ac:dyDescent="0.2">
      <c r="A166" s="159" t="s">
        <v>289</v>
      </c>
      <c r="B166" s="65" t="s">
        <v>63</v>
      </c>
      <c r="C166" s="66">
        <v>10001143</v>
      </c>
      <c r="D166" s="66" t="s">
        <v>495</v>
      </c>
      <c r="E166" s="162" t="s">
        <v>64</v>
      </c>
      <c r="F166" s="142">
        <f>IF($B$9="Female",'No Self Assessment feeder'!F155,IF($B$9="Male",'No Self Assessment feeder'!AL155,IF($B$9="All",'No Self Assessment feeder'!BR155)))</f>
        <v>1425</v>
      </c>
      <c r="G166" s="120">
        <f>IF($B$9="Female",'No Self Assessment feeder'!G155,IF($B$9="Male",'No Self Assessment feeder'!AM155,IF($B$9="All",'No Self Assessment feeder'!BS155)))</f>
        <v>4.4000000000000004</v>
      </c>
      <c r="H166" s="79">
        <f>IF($B$9="Female",'No Self Assessment feeder'!H155,IF($B$9="Male",'No Self Assessment feeder'!AN155,IF($B$9="All",'No Self Assessment feeder'!BT155)))</f>
        <v>1360</v>
      </c>
      <c r="I166" s="120">
        <f>IF($B$9="Female",'No Self Assessment feeder'!I155,IF($B$9="Male",'No Self Assessment feeder'!AO155,IF($B$9="All",'No Self Assessment feeder'!BU155)))</f>
        <v>8.4</v>
      </c>
      <c r="J166" s="120">
        <f>IF($B$9="Female",'No Self Assessment feeder'!J155,IF($B$9="Male",'No Self Assessment feeder'!AP155,IF($B$9="All",'No Self Assessment feeder'!BV155)))</f>
        <v>8.6</v>
      </c>
      <c r="K166" s="120">
        <f>IF($B$9="Female",'No Self Assessment feeder'!K155,IF($B$9="Male",'No Self Assessment feeder'!AQ155,IF($B$9="All",'No Self Assessment feeder'!BW155)))</f>
        <v>65.7</v>
      </c>
      <c r="L166" s="120">
        <f>IF($B$9="Female",'No Self Assessment feeder'!L155,IF($B$9="Male",'No Self Assessment feeder'!AR155,IF($B$9="All",'No Self Assessment feeder'!BX155)))</f>
        <v>78.2</v>
      </c>
      <c r="M166" s="127">
        <f>IF($B$9="Female",'No Self Assessment feeder'!M155,IF($B$9="Male",'No Self Assessment feeder'!AS155,IF($B$9="All",'No Self Assessment feeder'!BY155)))</f>
        <v>83</v>
      </c>
      <c r="N166" s="81">
        <f>IF($B$9="Female",'No Self Assessment feeder'!N155,IF($B$9="Male",'No Self Assessment feeder'!AT155,IF($B$9="All",'No Self Assessment feeder'!BZ155)))</f>
        <v>1425</v>
      </c>
      <c r="O166" s="120">
        <f>IF($B$9="Female",'No Self Assessment feeder'!O155,IF($B$9="Male",'No Self Assessment feeder'!AU155,IF($B$9="All",'No Self Assessment feeder'!CA155)))</f>
        <v>4.4000000000000004</v>
      </c>
      <c r="P166" s="79">
        <f>IF($B$9="Female",'No Self Assessment feeder'!P155,IF($B$9="Male",'No Self Assessment feeder'!AV155,IF($B$9="All",'No Self Assessment feeder'!CB155)))</f>
        <v>1360</v>
      </c>
      <c r="Q166" s="120">
        <f>IF($B$9="Female",'No Self Assessment feeder'!Q155,IF($B$9="Male",'No Self Assessment feeder'!AW155,IF($B$9="All",'No Self Assessment feeder'!CC155)))</f>
        <v>9.1</v>
      </c>
      <c r="R166" s="120">
        <f>IF($B$9="Female",'No Self Assessment feeder'!R155,IF($B$9="Male",'No Self Assessment feeder'!AX155,IF($B$9="All",'No Self Assessment feeder'!CD155)))</f>
        <v>6.9</v>
      </c>
      <c r="S166" s="120">
        <f>IF($B$9="Female",'No Self Assessment feeder'!S155,IF($B$9="Male",'No Self Assessment feeder'!AY155,IF($B$9="All",'No Self Assessment feeder'!CE155)))</f>
        <v>69.599999999999994</v>
      </c>
      <c r="T166" s="120">
        <f>IF($B$9="Female",'No Self Assessment feeder'!T155,IF($B$9="Male",'No Self Assessment feeder'!AZ155,IF($B$9="All",'No Self Assessment feeder'!CF155)))</f>
        <v>80.400000000000006</v>
      </c>
      <c r="U166" s="127">
        <f>IF($B$9="Female",'No Self Assessment feeder'!U155,IF($B$9="Male",'No Self Assessment feeder'!BA155,IF($B$9="All",'No Self Assessment feeder'!CG155)))</f>
        <v>84</v>
      </c>
      <c r="V166" s="81">
        <f>IF($B$9="Female",'No Self Assessment feeder'!V155,IF($B$9="Male",'No Self Assessment feeder'!BB155,IF($B$9="All",'No Self Assessment feeder'!CH155)))</f>
        <v>1425</v>
      </c>
      <c r="W166" s="120">
        <f>IF($B$9="Female",'No Self Assessment feeder'!W155,IF($B$9="Male",'No Self Assessment feeder'!BC155,IF($B$9="All",'No Self Assessment feeder'!CI155)))</f>
        <v>4.8</v>
      </c>
      <c r="X166" s="79">
        <f>IF($B$9="Female",'No Self Assessment feeder'!X155,IF($B$9="Male",'No Self Assessment feeder'!BD155,IF($B$9="All",'No Self Assessment feeder'!CJ155)))</f>
        <v>1355</v>
      </c>
      <c r="Y166" s="120">
        <f>IF($B$9="Female",'No Self Assessment feeder'!Y155,IF($B$9="Male",'No Self Assessment feeder'!BE155,IF($B$9="All",'No Self Assessment feeder'!CK155)))</f>
        <v>10.4</v>
      </c>
      <c r="Z166" s="120">
        <f>IF($B$9="Female",'No Self Assessment feeder'!Z155,IF($B$9="Male",'No Self Assessment feeder'!BF155,IF($B$9="All",'No Self Assessment feeder'!CL155)))</f>
        <v>6.5</v>
      </c>
      <c r="AA166" s="120">
        <f>IF($B$9="Female",'No Self Assessment feeder'!AA155,IF($B$9="Male",'No Self Assessment feeder'!BG155,IF($B$9="All",'No Self Assessment feeder'!CM155)))</f>
        <v>70.8</v>
      </c>
      <c r="AB166" s="120">
        <f>IF($B$9="Female",'No Self Assessment feeder'!AB155,IF($B$9="Male",'No Self Assessment feeder'!BH155,IF($B$9="All",'No Self Assessment feeder'!CN155)))</f>
        <v>80.7</v>
      </c>
      <c r="AC166" s="127">
        <f>IF($B$9="Female",'No Self Assessment feeder'!AC155,IF($B$9="Male",'No Self Assessment feeder'!BI155,IF($B$9="All",'No Self Assessment feeder'!CO155)))</f>
        <v>83.1</v>
      </c>
      <c r="CM166" s="29"/>
    </row>
    <row r="167" spans="1:91" ht="14.25" customHeight="1" x14ac:dyDescent="0.2">
      <c r="A167" s="159" t="s">
        <v>289</v>
      </c>
      <c r="B167" s="65" t="s">
        <v>65</v>
      </c>
      <c r="C167" s="66">
        <v>10007141</v>
      </c>
      <c r="D167" s="66" t="s">
        <v>493</v>
      </c>
      <c r="E167" s="162" t="s">
        <v>66</v>
      </c>
      <c r="F167" s="142">
        <f>IF($B$9="Female",'No Self Assessment feeder'!F156,IF($B$9="Male",'No Self Assessment feeder'!AL156,IF($B$9="All",'No Self Assessment feeder'!BR156)))</f>
        <v>3210</v>
      </c>
      <c r="G167" s="120">
        <f>IF($B$9="Female",'No Self Assessment feeder'!G156,IF($B$9="Male",'No Self Assessment feeder'!AM156,IF($B$9="All",'No Self Assessment feeder'!BS156)))</f>
        <v>4.4000000000000004</v>
      </c>
      <c r="H167" s="79">
        <f>IF($B$9="Female",'No Self Assessment feeder'!H156,IF($B$9="Male",'No Self Assessment feeder'!AN156,IF($B$9="All",'No Self Assessment feeder'!BT156)))</f>
        <v>3070</v>
      </c>
      <c r="I167" s="120">
        <f>IF($B$9="Female",'No Self Assessment feeder'!I156,IF($B$9="Male",'No Self Assessment feeder'!AO156,IF($B$9="All",'No Self Assessment feeder'!BU156)))</f>
        <v>8.4</v>
      </c>
      <c r="J167" s="120">
        <f>IF($B$9="Female",'No Self Assessment feeder'!J156,IF($B$9="Male",'No Self Assessment feeder'!AP156,IF($B$9="All",'No Self Assessment feeder'!BV156)))</f>
        <v>10.5</v>
      </c>
      <c r="K167" s="120">
        <f>IF($B$9="Female",'No Self Assessment feeder'!K156,IF($B$9="Male",'No Self Assessment feeder'!AQ156,IF($B$9="All",'No Self Assessment feeder'!BW156)))</f>
        <v>57</v>
      </c>
      <c r="L167" s="120">
        <f>IF($B$9="Female",'No Self Assessment feeder'!L156,IF($B$9="Male",'No Self Assessment feeder'!AR156,IF($B$9="All",'No Self Assessment feeder'!BX156)))</f>
        <v>73.599999999999994</v>
      </c>
      <c r="M167" s="127">
        <f>IF($B$9="Female",'No Self Assessment feeder'!M156,IF($B$9="Male",'No Self Assessment feeder'!AS156,IF($B$9="All",'No Self Assessment feeder'!BY156)))</f>
        <v>81.099999999999994</v>
      </c>
      <c r="N167" s="81">
        <f>IF($B$9="Female",'No Self Assessment feeder'!N156,IF($B$9="Male",'No Self Assessment feeder'!AT156,IF($B$9="All",'No Self Assessment feeder'!BZ156)))</f>
        <v>3210</v>
      </c>
      <c r="O167" s="120">
        <f>IF($B$9="Female",'No Self Assessment feeder'!O156,IF($B$9="Male",'No Self Assessment feeder'!AU156,IF($B$9="All",'No Self Assessment feeder'!CA156)))</f>
        <v>5.2</v>
      </c>
      <c r="P167" s="79">
        <f>IF($B$9="Female",'No Self Assessment feeder'!P156,IF($B$9="Male",'No Self Assessment feeder'!AV156,IF($B$9="All",'No Self Assessment feeder'!CB156)))</f>
        <v>3045</v>
      </c>
      <c r="Q167" s="120">
        <f>IF($B$9="Female",'No Self Assessment feeder'!Q156,IF($B$9="Male",'No Self Assessment feeder'!AW156,IF($B$9="All",'No Self Assessment feeder'!CC156)))</f>
        <v>9.6999999999999993</v>
      </c>
      <c r="R167" s="120">
        <f>IF($B$9="Female",'No Self Assessment feeder'!R156,IF($B$9="Male",'No Self Assessment feeder'!AX156,IF($B$9="All",'No Self Assessment feeder'!CD156)))</f>
        <v>8.8000000000000007</v>
      </c>
      <c r="S167" s="120">
        <f>IF($B$9="Female",'No Self Assessment feeder'!S156,IF($B$9="Male",'No Self Assessment feeder'!AY156,IF($B$9="All",'No Self Assessment feeder'!CE156)))</f>
        <v>65.400000000000006</v>
      </c>
      <c r="T167" s="120">
        <f>IF($B$9="Female",'No Self Assessment feeder'!T156,IF($B$9="Male",'No Self Assessment feeder'!AZ156,IF($B$9="All",'No Self Assessment feeder'!CF156)))</f>
        <v>77.400000000000006</v>
      </c>
      <c r="U167" s="127">
        <f>IF($B$9="Female",'No Self Assessment feeder'!U156,IF($B$9="Male",'No Self Assessment feeder'!BA156,IF($B$9="All",'No Self Assessment feeder'!CG156)))</f>
        <v>81.400000000000006</v>
      </c>
      <c r="V167" s="81">
        <f>IF($B$9="Female",'No Self Assessment feeder'!V156,IF($B$9="Male",'No Self Assessment feeder'!BB156,IF($B$9="All",'No Self Assessment feeder'!CH156)))</f>
        <v>3210</v>
      </c>
      <c r="W167" s="120">
        <f>IF($B$9="Female",'No Self Assessment feeder'!W156,IF($B$9="Male",'No Self Assessment feeder'!BC156,IF($B$9="All",'No Self Assessment feeder'!CI156)))</f>
        <v>5.5</v>
      </c>
      <c r="X167" s="79">
        <f>IF($B$9="Female",'No Self Assessment feeder'!X156,IF($B$9="Male",'No Self Assessment feeder'!BD156,IF($B$9="All",'No Self Assessment feeder'!CJ156)))</f>
        <v>3035</v>
      </c>
      <c r="Y167" s="120">
        <f>IF($B$9="Female",'No Self Assessment feeder'!Y156,IF($B$9="Male",'No Self Assessment feeder'!BE156,IF($B$9="All",'No Self Assessment feeder'!CK156)))</f>
        <v>12.2</v>
      </c>
      <c r="Z167" s="120">
        <f>IF($B$9="Female",'No Self Assessment feeder'!Z156,IF($B$9="Male",'No Self Assessment feeder'!BF156,IF($B$9="All",'No Self Assessment feeder'!CL156)))</f>
        <v>6.4</v>
      </c>
      <c r="AA167" s="120">
        <f>IF($B$9="Female",'No Self Assessment feeder'!AA156,IF($B$9="Male",'No Self Assessment feeder'!BG156,IF($B$9="All",'No Self Assessment feeder'!CM156)))</f>
        <v>68.8</v>
      </c>
      <c r="AB167" s="120">
        <f>IF($B$9="Female",'No Self Assessment feeder'!AB156,IF($B$9="Male",'No Self Assessment feeder'!BH156,IF($B$9="All",'No Self Assessment feeder'!CN156)))</f>
        <v>78.900000000000006</v>
      </c>
      <c r="AC167" s="127">
        <f>IF($B$9="Female",'No Self Assessment feeder'!AC156,IF($B$9="Male",'No Self Assessment feeder'!BI156,IF($B$9="All",'No Self Assessment feeder'!CO156)))</f>
        <v>81.400000000000006</v>
      </c>
      <c r="CM167" s="29"/>
    </row>
    <row r="168" spans="1:91" ht="14.25" customHeight="1" x14ac:dyDescent="0.2">
      <c r="A168" s="159" t="s">
        <v>289</v>
      </c>
      <c r="B168" s="65" t="s">
        <v>67</v>
      </c>
      <c r="C168" s="66">
        <v>10007848</v>
      </c>
      <c r="D168" s="66" t="s">
        <v>493</v>
      </c>
      <c r="E168" s="162" t="s">
        <v>68</v>
      </c>
      <c r="F168" s="142">
        <f>IF($B$9="Female",'No Self Assessment feeder'!F157,IF($B$9="Male",'No Self Assessment feeder'!AL157,IF($B$9="All",'No Self Assessment feeder'!BR157)))</f>
        <v>1140</v>
      </c>
      <c r="G168" s="120">
        <f>IF($B$9="Female",'No Self Assessment feeder'!G157,IF($B$9="Male",'No Self Assessment feeder'!AM157,IF($B$9="All",'No Self Assessment feeder'!BS157)))</f>
        <v>6.1</v>
      </c>
      <c r="H168" s="79">
        <f>IF($B$9="Female",'No Self Assessment feeder'!H157,IF($B$9="Male",'No Self Assessment feeder'!AN157,IF($B$9="All",'No Self Assessment feeder'!BT157)))</f>
        <v>1070</v>
      </c>
      <c r="I168" s="120">
        <f>IF($B$9="Female",'No Self Assessment feeder'!I157,IF($B$9="Male",'No Self Assessment feeder'!AO157,IF($B$9="All",'No Self Assessment feeder'!BU157)))</f>
        <v>7.7</v>
      </c>
      <c r="J168" s="120">
        <f>IF($B$9="Female",'No Self Assessment feeder'!J157,IF($B$9="Male",'No Self Assessment feeder'!AP157,IF($B$9="All",'No Self Assessment feeder'!BV157)))</f>
        <v>9.8000000000000007</v>
      </c>
      <c r="K168" s="120">
        <f>IF($B$9="Female",'No Self Assessment feeder'!K157,IF($B$9="Male",'No Self Assessment feeder'!AQ157,IF($B$9="All",'No Self Assessment feeder'!BW157)))</f>
        <v>55.2</v>
      </c>
      <c r="L168" s="120">
        <f>IF($B$9="Female",'No Self Assessment feeder'!L157,IF($B$9="Male",'No Self Assessment feeder'!AR157,IF($B$9="All",'No Self Assessment feeder'!BX157)))</f>
        <v>74</v>
      </c>
      <c r="M168" s="127">
        <f>IF($B$9="Female",'No Self Assessment feeder'!M157,IF($B$9="Male",'No Self Assessment feeder'!AS157,IF($B$9="All",'No Self Assessment feeder'!BY157)))</f>
        <v>82.5</v>
      </c>
      <c r="N168" s="81">
        <f>IF($B$9="Female",'No Self Assessment feeder'!N157,IF($B$9="Male",'No Self Assessment feeder'!AT157,IF($B$9="All",'No Self Assessment feeder'!BZ157)))</f>
        <v>1140</v>
      </c>
      <c r="O168" s="120">
        <f>IF($B$9="Female",'No Self Assessment feeder'!O157,IF($B$9="Male",'No Self Assessment feeder'!AU157,IF($B$9="All",'No Self Assessment feeder'!CA157)))</f>
        <v>6</v>
      </c>
      <c r="P168" s="79">
        <f>IF($B$9="Female",'No Self Assessment feeder'!P157,IF($B$9="Male",'No Self Assessment feeder'!AV157,IF($B$9="All",'No Self Assessment feeder'!CB157)))</f>
        <v>1070</v>
      </c>
      <c r="Q168" s="120">
        <f>IF($B$9="Female",'No Self Assessment feeder'!Q157,IF($B$9="Male",'No Self Assessment feeder'!AW157,IF($B$9="All",'No Self Assessment feeder'!CC157)))</f>
        <v>8.3000000000000007</v>
      </c>
      <c r="R168" s="120">
        <f>IF($B$9="Female",'No Self Assessment feeder'!R157,IF($B$9="Male",'No Self Assessment feeder'!AX157,IF($B$9="All",'No Self Assessment feeder'!CD157)))</f>
        <v>8.4</v>
      </c>
      <c r="S168" s="120">
        <f>IF($B$9="Female",'No Self Assessment feeder'!S157,IF($B$9="Male",'No Self Assessment feeder'!AY157,IF($B$9="All",'No Self Assessment feeder'!CE157)))</f>
        <v>61.4</v>
      </c>
      <c r="T168" s="120">
        <f>IF($B$9="Female",'No Self Assessment feeder'!T157,IF($B$9="Male",'No Self Assessment feeder'!AZ157,IF($B$9="All",'No Self Assessment feeder'!CF157)))</f>
        <v>77.400000000000006</v>
      </c>
      <c r="U168" s="127">
        <f>IF($B$9="Female",'No Self Assessment feeder'!U157,IF($B$9="Male",'No Self Assessment feeder'!BA157,IF($B$9="All",'No Self Assessment feeder'!CG157)))</f>
        <v>83.3</v>
      </c>
      <c r="V168" s="81">
        <f>IF($B$9="Female",'No Self Assessment feeder'!V157,IF($B$9="Male",'No Self Assessment feeder'!BB157,IF($B$9="All",'No Self Assessment feeder'!CH157)))</f>
        <v>1140</v>
      </c>
      <c r="W168" s="120">
        <f>IF($B$9="Female",'No Self Assessment feeder'!W157,IF($B$9="Male",'No Self Assessment feeder'!BC157,IF($B$9="All",'No Self Assessment feeder'!CI157)))</f>
        <v>6.7</v>
      </c>
      <c r="X168" s="79">
        <f>IF($B$9="Female",'No Self Assessment feeder'!X157,IF($B$9="Male",'No Self Assessment feeder'!BD157,IF($B$9="All",'No Self Assessment feeder'!CJ157)))</f>
        <v>1065</v>
      </c>
      <c r="Y168" s="120">
        <f>IF($B$9="Female",'No Self Assessment feeder'!Y157,IF($B$9="Male",'No Self Assessment feeder'!BE157,IF($B$9="All",'No Self Assessment feeder'!CK157)))</f>
        <v>11.5</v>
      </c>
      <c r="Z168" s="120">
        <f>IF($B$9="Female",'No Self Assessment feeder'!Z157,IF($B$9="Male",'No Self Assessment feeder'!BF157,IF($B$9="All",'No Self Assessment feeder'!CL157)))</f>
        <v>5.6</v>
      </c>
      <c r="AA168" s="120">
        <f>IF($B$9="Female",'No Self Assessment feeder'!AA157,IF($B$9="Male",'No Self Assessment feeder'!BG157,IF($B$9="All",'No Self Assessment feeder'!CM157)))</f>
        <v>66.2</v>
      </c>
      <c r="AB168" s="120">
        <f>IF($B$9="Female",'No Self Assessment feeder'!AB157,IF($B$9="Male",'No Self Assessment feeder'!BH157,IF($B$9="All",'No Self Assessment feeder'!CN157)))</f>
        <v>78.8</v>
      </c>
      <c r="AC168" s="127">
        <f>IF($B$9="Female",'No Self Assessment feeder'!AC157,IF($B$9="Male",'No Self Assessment feeder'!BI157,IF($B$9="All",'No Self Assessment feeder'!CO157)))</f>
        <v>82.9</v>
      </c>
      <c r="CM168" s="29"/>
    </row>
    <row r="169" spans="1:91" ht="14.25" customHeight="1" x14ac:dyDescent="0.2">
      <c r="A169" s="159" t="s">
        <v>289</v>
      </c>
      <c r="B169" s="65" t="s">
        <v>69</v>
      </c>
      <c r="C169" s="66">
        <v>10007137</v>
      </c>
      <c r="D169" s="66" t="s">
        <v>495</v>
      </c>
      <c r="E169" s="162" t="s">
        <v>70</v>
      </c>
      <c r="F169" s="142">
        <f>IF($B$9="Female",'No Self Assessment feeder'!F158,IF($B$9="Male",'No Self Assessment feeder'!AL158,IF($B$9="All",'No Self Assessment feeder'!BR158)))</f>
        <v>685</v>
      </c>
      <c r="G169" s="120">
        <f>IF($B$9="Female",'No Self Assessment feeder'!G158,IF($B$9="Male",'No Self Assessment feeder'!AM158,IF($B$9="All",'No Self Assessment feeder'!BS158)))</f>
        <v>3.9</v>
      </c>
      <c r="H169" s="79">
        <f>IF($B$9="Female",'No Self Assessment feeder'!H158,IF($B$9="Male",'No Self Assessment feeder'!AN158,IF($B$9="All",'No Self Assessment feeder'!BT158)))</f>
        <v>660</v>
      </c>
      <c r="I169" s="120">
        <f>IF($B$9="Female",'No Self Assessment feeder'!I158,IF($B$9="Male",'No Self Assessment feeder'!AO158,IF($B$9="All",'No Self Assessment feeder'!BU158)))</f>
        <v>10.199999999999999</v>
      </c>
      <c r="J169" s="120">
        <f>IF($B$9="Female",'No Self Assessment feeder'!J158,IF($B$9="Male",'No Self Assessment feeder'!AP158,IF($B$9="All",'No Self Assessment feeder'!BV158)))</f>
        <v>9.1</v>
      </c>
      <c r="K169" s="120">
        <f>IF($B$9="Female",'No Self Assessment feeder'!K158,IF($B$9="Male",'No Self Assessment feeder'!AQ158,IF($B$9="All",'No Self Assessment feeder'!BW158)))</f>
        <v>60</v>
      </c>
      <c r="L169" s="120">
        <f>IF($B$9="Female",'No Self Assessment feeder'!L158,IF($B$9="Male",'No Self Assessment feeder'!AR158,IF($B$9="All",'No Self Assessment feeder'!BX158)))</f>
        <v>74.900000000000006</v>
      </c>
      <c r="M169" s="127">
        <f>IF($B$9="Female",'No Self Assessment feeder'!M158,IF($B$9="Male",'No Self Assessment feeder'!AS158,IF($B$9="All",'No Self Assessment feeder'!BY158)))</f>
        <v>80.7</v>
      </c>
      <c r="N169" s="81">
        <f>IF($B$9="Female",'No Self Assessment feeder'!N158,IF($B$9="Male",'No Self Assessment feeder'!AT158,IF($B$9="All",'No Self Assessment feeder'!BZ158)))</f>
        <v>685</v>
      </c>
      <c r="O169" s="120">
        <f>IF($B$9="Female",'No Self Assessment feeder'!O158,IF($B$9="Male",'No Self Assessment feeder'!AU158,IF($B$9="All",'No Self Assessment feeder'!CA158)))</f>
        <v>4.2</v>
      </c>
      <c r="P169" s="79">
        <f>IF($B$9="Female",'No Self Assessment feeder'!P158,IF($B$9="Male",'No Self Assessment feeder'!AV158,IF($B$9="All",'No Self Assessment feeder'!CB158)))</f>
        <v>655</v>
      </c>
      <c r="Q169" s="120">
        <f>IF($B$9="Female",'No Self Assessment feeder'!Q158,IF($B$9="Male",'No Self Assessment feeder'!AW158,IF($B$9="All",'No Self Assessment feeder'!CC158)))</f>
        <v>9.5</v>
      </c>
      <c r="R169" s="120">
        <f>IF($B$9="Female",'No Self Assessment feeder'!R158,IF($B$9="Male",'No Self Assessment feeder'!AX158,IF($B$9="All",'No Self Assessment feeder'!CD158)))</f>
        <v>8.1</v>
      </c>
      <c r="S169" s="120">
        <f>IF($B$9="Female",'No Self Assessment feeder'!S158,IF($B$9="Male",'No Self Assessment feeder'!AY158,IF($B$9="All",'No Self Assessment feeder'!CE158)))</f>
        <v>68.3</v>
      </c>
      <c r="T169" s="120">
        <f>IF($B$9="Female",'No Self Assessment feeder'!T158,IF($B$9="Male",'No Self Assessment feeder'!AZ158,IF($B$9="All",'No Self Assessment feeder'!CF158)))</f>
        <v>78.400000000000006</v>
      </c>
      <c r="U169" s="127">
        <f>IF($B$9="Female",'No Self Assessment feeder'!U158,IF($B$9="Male",'No Self Assessment feeder'!BA158,IF($B$9="All",'No Self Assessment feeder'!CG158)))</f>
        <v>82.5</v>
      </c>
      <c r="V169" s="81">
        <f>IF($B$9="Female",'No Self Assessment feeder'!V158,IF($B$9="Male",'No Self Assessment feeder'!BB158,IF($B$9="All",'No Self Assessment feeder'!CH158)))</f>
        <v>685</v>
      </c>
      <c r="W169" s="120">
        <f>IF($B$9="Female",'No Self Assessment feeder'!W158,IF($B$9="Male",'No Self Assessment feeder'!BC158,IF($B$9="All",'No Self Assessment feeder'!CI158)))</f>
        <v>4.4000000000000004</v>
      </c>
      <c r="X169" s="79">
        <f>IF($B$9="Female",'No Self Assessment feeder'!X158,IF($B$9="Male",'No Self Assessment feeder'!BD158,IF($B$9="All",'No Self Assessment feeder'!CJ158)))</f>
        <v>655</v>
      </c>
      <c r="Y169" s="120">
        <f>IF($B$9="Female",'No Self Assessment feeder'!Y158,IF($B$9="Male",'No Self Assessment feeder'!BE158,IF($B$9="All",'No Self Assessment feeder'!CK158)))</f>
        <v>9.8000000000000007</v>
      </c>
      <c r="Z169" s="120">
        <f>IF($B$9="Female",'No Self Assessment feeder'!Z158,IF($B$9="Male",'No Self Assessment feeder'!BF158,IF($B$9="All",'No Self Assessment feeder'!CL158)))</f>
        <v>6</v>
      </c>
      <c r="AA169" s="120">
        <f>IF($B$9="Female",'No Self Assessment feeder'!AA158,IF($B$9="Male",'No Self Assessment feeder'!BG158,IF($B$9="All",'No Self Assessment feeder'!CM158)))</f>
        <v>71.599999999999994</v>
      </c>
      <c r="AB169" s="120">
        <f>IF($B$9="Female",'No Self Assessment feeder'!AB158,IF($B$9="Male",'No Self Assessment feeder'!BH158,IF($B$9="All",'No Self Assessment feeder'!CN158)))</f>
        <v>80.3</v>
      </c>
      <c r="AC169" s="127">
        <f>IF($B$9="Female",'No Self Assessment feeder'!AC158,IF($B$9="Male",'No Self Assessment feeder'!BI158,IF($B$9="All",'No Self Assessment feeder'!CO158)))</f>
        <v>84.3</v>
      </c>
      <c r="CM169" s="29"/>
    </row>
    <row r="170" spans="1:91" ht="14.25" customHeight="1" x14ac:dyDescent="0.2">
      <c r="A170" s="159" t="s">
        <v>289</v>
      </c>
      <c r="B170" s="65" t="s">
        <v>71</v>
      </c>
      <c r="C170" s="66">
        <v>10001478</v>
      </c>
      <c r="D170" s="66" t="s">
        <v>491</v>
      </c>
      <c r="E170" s="162" t="s">
        <v>72</v>
      </c>
      <c r="F170" s="142">
        <f>IF($B$9="Female",'No Self Assessment feeder'!F159,IF($B$9="Male",'No Self Assessment feeder'!AL159,IF($B$9="All",'No Self Assessment feeder'!BR159)))</f>
        <v>1080</v>
      </c>
      <c r="G170" s="120">
        <f>IF($B$9="Female",'No Self Assessment feeder'!G159,IF($B$9="Male",'No Self Assessment feeder'!AM159,IF($B$9="All",'No Self Assessment feeder'!BS159)))</f>
        <v>7.2</v>
      </c>
      <c r="H170" s="79">
        <f>IF($B$9="Female",'No Self Assessment feeder'!H159,IF($B$9="Male",'No Self Assessment feeder'!AN159,IF($B$9="All",'No Self Assessment feeder'!BT159)))</f>
        <v>1000</v>
      </c>
      <c r="I170" s="120">
        <f>IF($B$9="Female",'No Self Assessment feeder'!I159,IF($B$9="Male",'No Self Assessment feeder'!AO159,IF($B$9="All",'No Self Assessment feeder'!BU159)))</f>
        <v>14.7</v>
      </c>
      <c r="J170" s="120">
        <f>IF($B$9="Female",'No Self Assessment feeder'!J159,IF($B$9="Male",'No Self Assessment feeder'!AP159,IF($B$9="All",'No Self Assessment feeder'!BV159)))</f>
        <v>9.8000000000000007</v>
      </c>
      <c r="K170" s="120">
        <f>IF($B$9="Female",'No Self Assessment feeder'!K159,IF($B$9="Male",'No Self Assessment feeder'!AQ159,IF($B$9="All",'No Self Assessment feeder'!BW159)))</f>
        <v>56.7</v>
      </c>
      <c r="L170" s="120">
        <f>IF($B$9="Female",'No Self Assessment feeder'!L159,IF($B$9="Male",'No Self Assessment feeder'!AR159,IF($B$9="All",'No Self Assessment feeder'!BX159)))</f>
        <v>66.900000000000006</v>
      </c>
      <c r="M170" s="127">
        <f>IF($B$9="Female",'No Self Assessment feeder'!M159,IF($B$9="Male",'No Self Assessment feeder'!AS159,IF($B$9="All",'No Self Assessment feeder'!BY159)))</f>
        <v>75.5</v>
      </c>
      <c r="N170" s="81">
        <f>IF($B$9="Female",'No Self Assessment feeder'!N159,IF($B$9="Male",'No Self Assessment feeder'!AT159,IF($B$9="All",'No Self Assessment feeder'!BZ159)))</f>
        <v>1080</v>
      </c>
      <c r="O170" s="120">
        <f>IF($B$9="Female",'No Self Assessment feeder'!O159,IF($B$9="Male",'No Self Assessment feeder'!AU159,IF($B$9="All",'No Self Assessment feeder'!CA159)))</f>
        <v>7</v>
      </c>
      <c r="P170" s="79">
        <f>IF($B$9="Female",'No Self Assessment feeder'!P159,IF($B$9="Male",'No Self Assessment feeder'!AV159,IF($B$9="All",'No Self Assessment feeder'!CB159)))</f>
        <v>1005</v>
      </c>
      <c r="Q170" s="120">
        <f>IF($B$9="Female",'No Self Assessment feeder'!Q159,IF($B$9="Male",'No Self Assessment feeder'!AW159,IF($B$9="All",'No Self Assessment feeder'!CC159)))</f>
        <v>16.2</v>
      </c>
      <c r="R170" s="120">
        <f>IF($B$9="Female",'No Self Assessment feeder'!R159,IF($B$9="Male",'No Self Assessment feeder'!AX159,IF($B$9="All",'No Self Assessment feeder'!CD159)))</f>
        <v>10.5</v>
      </c>
      <c r="S170" s="120">
        <f>IF($B$9="Female",'No Self Assessment feeder'!S159,IF($B$9="Male",'No Self Assessment feeder'!AY159,IF($B$9="All",'No Self Assessment feeder'!CE159)))</f>
        <v>59.9</v>
      </c>
      <c r="T170" s="120">
        <f>IF($B$9="Female",'No Self Assessment feeder'!T159,IF($B$9="Male",'No Self Assessment feeder'!AZ159,IF($B$9="All",'No Self Assessment feeder'!CF159)))</f>
        <v>69.099999999999994</v>
      </c>
      <c r="U170" s="127">
        <f>IF($B$9="Female",'No Self Assessment feeder'!U159,IF($B$9="Male",'No Self Assessment feeder'!BA159,IF($B$9="All",'No Self Assessment feeder'!CG159)))</f>
        <v>73.400000000000006</v>
      </c>
      <c r="V170" s="81">
        <f>IF($B$9="Female",'No Self Assessment feeder'!V159,IF($B$9="Male",'No Self Assessment feeder'!BB159,IF($B$9="All",'No Self Assessment feeder'!CH159)))</f>
        <v>1080</v>
      </c>
      <c r="W170" s="120">
        <f>IF($B$9="Female",'No Self Assessment feeder'!W159,IF($B$9="Male",'No Self Assessment feeder'!BC159,IF($B$9="All",'No Self Assessment feeder'!CI159)))</f>
        <v>7.2</v>
      </c>
      <c r="X170" s="79">
        <f>IF($B$9="Female",'No Self Assessment feeder'!X159,IF($B$9="Male",'No Self Assessment feeder'!BD159,IF($B$9="All",'No Self Assessment feeder'!CJ159)))</f>
        <v>1000</v>
      </c>
      <c r="Y170" s="120">
        <f>IF($B$9="Female",'No Self Assessment feeder'!Y159,IF($B$9="Male",'No Self Assessment feeder'!BE159,IF($B$9="All",'No Self Assessment feeder'!CK159)))</f>
        <v>17.5</v>
      </c>
      <c r="Z170" s="120">
        <f>IF($B$9="Female",'No Self Assessment feeder'!Z159,IF($B$9="Male",'No Self Assessment feeder'!BF159,IF($B$9="All",'No Self Assessment feeder'!CL159)))</f>
        <v>6.6</v>
      </c>
      <c r="AA170" s="120">
        <f>IF($B$9="Female",'No Self Assessment feeder'!AA159,IF($B$9="Male",'No Self Assessment feeder'!BG159,IF($B$9="All",'No Self Assessment feeder'!CM159)))</f>
        <v>64.900000000000006</v>
      </c>
      <c r="AB170" s="120">
        <f>IF($B$9="Female",'No Self Assessment feeder'!AB159,IF($B$9="Male",'No Self Assessment feeder'!BH159,IF($B$9="All",'No Self Assessment feeder'!CN159)))</f>
        <v>72.400000000000006</v>
      </c>
      <c r="AC170" s="127">
        <f>IF($B$9="Female",'No Self Assessment feeder'!AC159,IF($B$9="Male",'No Self Assessment feeder'!BI159,IF($B$9="All",'No Self Assessment feeder'!CO159)))</f>
        <v>75.900000000000006</v>
      </c>
      <c r="CM170" s="29"/>
    </row>
    <row r="171" spans="1:91" ht="14.25" customHeight="1" x14ac:dyDescent="0.2">
      <c r="A171" s="159" t="s">
        <v>289</v>
      </c>
      <c r="B171" s="65" t="s">
        <v>73</v>
      </c>
      <c r="C171" s="66">
        <v>10001653</v>
      </c>
      <c r="D171" s="66" t="s">
        <v>491</v>
      </c>
      <c r="E171" s="162" t="s">
        <v>74</v>
      </c>
      <c r="F171" s="142">
        <f>IF($B$9="Female",'No Self Assessment feeder'!F160,IF($B$9="Male",'No Self Assessment feeder'!AL160,IF($B$9="All",'No Self Assessment feeder'!BR160)))</f>
        <v>175</v>
      </c>
      <c r="G171" s="120">
        <f>IF($B$9="Female",'No Self Assessment feeder'!G160,IF($B$9="Male",'No Self Assessment feeder'!AM160,IF($B$9="All",'No Self Assessment feeder'!BS160)))</f>
        <v>12.6</v>
      </c>
      <c r="H171" s="79">
        <f>IF($B$9="Female",'No Self Assessment feeder'!H160,IF($B$9="Male",'No Self Assessment feeder'!AN160,IF($B$9="All",'No Self Assessment feeder'!BT160)))</f>
        <v>150</v>
      </c>
      <c r="I171" s="120">
        <f>IF($B$9="Female",'No Self Assessment feeder'!I160,IF($B$9="Male",'No Self Assessment feeder'!AO160,IF($B$9="All",'No Self Assessment feeder'!BU160)))</f>
        <v>15.8</v>
      </c>
      <c r="J171" s="120">
        <f>IF($B$9="Female",'No Self Assessment feeder'!J160,IF($B$9="Male",'No Self Assessment feeder'!AP160,IF($B$9="All",'No Self Assessment feeder'!BV160)))</f>
        <v>21.1</v>
      </c>
      <c r="K171" s="120">
        <f>IF($B$9="Female",'No Self Assessment feeder'!K160,IF($B$9="Male",'No Self Assessment feeder'!AQ160,IF($B$9="All",'No Self Assessment feeder'!BW160)))</f>
        <v>50</v>
      </c>
      <c r="L171" s="120">
        <f>IF($B$9="Female",'No Self Assessment feeder'!L160,IF($B$9="Male",'No Self Assessment feeder'!AR160,IF($B$9="All",'No Self Assessment feeder'!BX160)))</f>
        <v>53.9</v>
      </c>
      <c r="M171" s="127">
        <f>IF($B$9="Female",'No Self Assessment feeder'!M160,IF($B$9="Male",'No Self Assessment feeder'!AS160,IF($B$9="All",'No Self Assessment feeder'!BY160)))</f>
        <v>63.2</v>
      </c>
      <c r="N171" s="81">
        <f>IF($B$9="Female",'No Self Assessment feeder'!N160,IF($B$9="Male",'No Self Assessment feeder'!AT160,IF($B$9="All",'No Self Assessment feeder'!BZ160)))</f>
        <v>175</v>
      </c>
      <c r="O171" s="120">
        <f>IF($B$9="Female",'No Self Assessment feeder'!O160,IF($B$9="Male",'No Self Assessment feeder'!AU160,IF($B$9="All",'No Self Assessment feeder'!CA160)))</f>
        <v>12.6</v>
      </c>
      <c r="P171" s="79">
        <f>IF($B$9="Female",'No Self Assessment feeder'!P160,IF($B$9="Male",'No Self Assessment feeder'!AV160,IF($B$9="All",'No Self Assessment feeder'!CB160)))</f>
        <v>150</v>
      </c>
      <c r="Q171" s="120">
        <f>IF($B$9="Female",'No Self Assessment feeder'!Q160,IF($B$9="Male",'No Self Assessment feeder'!AW160,IF($B$9="All",'No Self Assessment feeder'!CC160)))</f>
        <v>11.2</v>
      </c>
      <c r="R171" s="120">
        <f>IF($B$9="Female",'No Self Assessment feeder'!R160,IF($B$9="Male",'No Self Assessment feeder'!AX160,IF($B$9="All",'No Self Assessment feeder'!CD160)))</f>
        <v>25.7</v>
      </c>
      <c r="S171" s="120">
        <f>IF($B$9="Female",'No Self Assessment feeder'!S160,IF($B$9="Male",'No Self Assessment feeder'!AY160,IF($B$9="All",'No Self Assessment feeder'!CE160)))</f>
        <v>57.9</v>
      </c>
      <c r="T171" s="120">
        <f>IF($B$9="Female",'No Self Assessment feeder'!T160,IF($B$9="Male",'No Self Assessment feeder'!AZ160,IF($B$9="All",'No Self Assessment feeder'!CF160)))</f>
        <v>60.5</v>
      </c>
      <c r="U171" s="127">
        <f>IF($B$9="Female",'No Self Assessment feeder'!U160,IF($B$9="Male",'No Self Assessment feeder'!BA160,IF($B$9="All",'No Self Assessment feeder'!CG160)))</f>
        <v>63.2</v>
      </c>
      <c r="V171" s="81">
        <f>IF($B$9="Female",'No Self Assessment feeder'!V160,IF($B$9="Male",'No Self Assessment feeder'!BB160,IF($B$9="All",'No Self Assessment feeder'!CH160)))</f>
        <v>175</v>
      </c>
      <c r="W171" s="120">
        <f>IF($B$9="Female",'No Self Assessment feeder'!W160,IF($B$9="Male",'No Self Assessment feeder'!BC160,IF($B$9="All",'No Self Assessment feeder'!CI160)))</f>
        <v>13.2</v>
      </c>
      <c r="X171" s="79">
        <f>IF($B$9="Female",'No Self Assessment feeder'!X160,IF($B$9="Male",'No Self Assessment feeder'!BD160,IF($B$9="All",'No Self Assessment feeder'!CJ160)))</f>
        <v>150</v>
      </c>
      <c r="Y171" s="120">
        <f>IF($B$9="Female",'No Self Assessment feeder'!Y160,IF($B$9="Male",'No Self Assessment feeder'!BE160,IF($B$9="All",'No Self Assessment feeder'!CK160)))</f>
        <v>13.2</v>
      </c>
      <c r="Z171" s="120">
        <f>IF($B$9="Female",'No Self Assessment feeder'!Z160,IF($B$9="Male",'No Self Assessment feeder'!BF160,IF($B$9="All",'No Self Assessment feeder'!CL160)))</f>
        <v>10.6</v>
      </c>
      <c r="AA171" s="120">
        <f>IF($B$9="Female",'No Self Assessment feeder'!AA160,IF($B$9="Male",'No Self Assessment feeder'!BG160,IF($B$9="All",'No Self Assessment feeder'!CM160)))</f>
        <v>70.2</v>
      </c>
      <c r="AB171" s="120">
        <f>IF($B$9="Female",'No Self Assessment feeder'!AB160,IF($B$9="Male",'No Self Assessment feeder'!BH160,IF($B$9="All",'No Self Assessment feeder'!CN160)))</f>
        <v>73.5</v>
      </c>
      <c r="AC171" s="127">
        <f>IF($B$9="Female",'No Self Assessment feeder'!AC160,IF($B$9="Male",'No Self Assessment feeder'!BI160,IF($B$9="All",'No Self Assessment feeder'!CO160)))</f>
        <v>76.2</v>
      </c>
      <c r="CM171" s="29"/>
    </row>
    <row r="172" spans="1:91" ht="14.25" customHeight="1" x14ac:dyDescent="0.2">
      <c r="A172" s="159" t="s">
        <v>289</v>
      </c>
      <c r="B172" s="65" t="s">
        <v>75</v>
      </c>
      <c r="C172" s="66">
        <v>10007761</v>
      </c>
      <c r="D172" s="66" t="s">
        <v>491</v>
      </c>
      <c r="E172" s="162" t="s">
        <v>76</v>
      </c>
      <c r="F172" s="142">
        <f>IF($B$9="Female",'No Self Assessment feeder'!F161,IF($B$9="Male",'No Self Assessment feeder'!AL161,IF($B$9="All",'No Self Assessment feeder'!BR161)))</f>
        <v>40</v>
      </c>
      <c r="G172" s="120">
        <f>IF($B$9="Female",'No Self Assessment feeder'!G161,IF($B$9="Male",'No Self Assessment feeder'!AM161,IF($B$9="All",'No Self Assessment feeder'!BS161)))</f>
        <v>7.9</v>
      </c>
      <c r="H172" s="79">
        <f>IF($B$9="Female",'No Self Assessment feeder'!H161,IF($B$9="Male",'No Self Assessment feeder'!AN161,IF($B$9="All",'No Self Assessment feeder'!BT161)))</f>
        <v>35</v>
      </c>
      <c r="I172" s="120" t="str">
        <f>IF($B$9="Female",'No Self Assessment feeder'!I161,IF($B$9="Male",'No Self Assessment feeder'!AO161,IF($B$9="All",'No Self Assessment feeder'!BU161)))</f>
        <v>x</v>
      </c>
      <c r="J172" s="120" t="str">
        <f>IF($B$9="Female",'No Self Assessment feeder'!J161,IF($B$9="Male",'No Self Assessment feeder'!AP161,IF($B$9="All",'No Self Assessment feeder'!BV161)))</f>
        <v>x</v>
      </c>
      <c r="K172" s="120">
        <f>IF($B$9="Female",'No Self Assessment feeder'!K161,IF($B$9="Male",'No Self Assessment feeder'!AQ161,IF($B$9="All",'No Self Assessment feeder'!BW161)))</f>
        <v>34.299999999999997</v>
      </c>
      <c r="L172" s="120">
        <f>IF($B$9="Female",'No Self Assessment feeder'!L161,IF($B$9="Male",'No Self Assessment feeder'!AR161,IF($B$9="All",'No Self Assessment feeder'!BX161)))</f>
        <v>51.4</v>
      </c>
      <c r="M172" s="127">
        <f>IF($B$9="Female",'No Self Assessment feeder'!M161,IF($B$9="Male",'No Self Assessment feeder'!AS161,IF($B$9="All",'No Self Assessment feeder'!BY161)))</f>
        <v>80</v>
      </c>
      <c r="N172" s="81">
        <f>IF($B$9="Female",'No Self Assessment feeder'!N161,IF($B$9="Male",'No Self Assessment feeder'!AT161,IF($B$9="All",'No Self Assessment feeder'!BZ161)))</f>
        <v>40</v>
      </c>
      <c r="O172" s="120">
        <f>IF($B$9="Female",'No Self Assessment feeder'!O161,IF($B$9="Male",'No Self Assessment feeder'!AU161,IF($B$9="All",'No Self Assessment feeder'!CA161)))</f>
        <v>7.9</v>
      </c>
      <c r="P172" s="79">
        <f>IF($B$9="Female",'No Self Assessment feeder'!P161,IF($B$9="Male",'No Self Assessment feeder'!AV161,IF($B$9="All",'No Self Assessment feeder'!CB161)))</f>
        <v>35</v>
      </c>
      <c r="Q172" s="120">
        <f>IF($B$9="Female",'No Self Assessment feeder'!Q161,IF($B$9="Male",'No Self Assessment feeder'!AW161,IF($B$9="All",'No Self Assessment feeder'!CC161)))</f>
        <v>20</v>
      </c>
      <c r="R172" s="120">
        <f>IF($B$9="Female",'No Self Assessment feeder'!R161,IF($B$9="Male",'No Self Assessment feeder'!AX161,IF($B$9="All",'No Self Assessment feeder'!CD161)))</f>
        <v>14.3</v>
      </c>
      <c r="S172" s="120" t="str">
        <f>IF($B$9="Female",'No Self Assessment feeder'!S161,IF($B$9="Male",'No Self Assessment feeder'!AY161,IF($B$9="All",'No Self Assessment feeder'!CE161)))</f>
        <v>x</v>
      </c>
      <c r="T172" s="120" t="str">
        <f>IF($B$9="Female",'No Self Assessment feeder'!T161,IF($B$9="Male",'No Self Assessment feeder'!AZ161,IF($B$9="All",'No Self Assessment feeder'!CF161)))</f>
        <v>x</v>
      </c>
      <c r="U172" s="127">
        <f>IF($B$9="Female",'No Self Assessment feeder'!U161,IF($B$9="Male",'No Self Assessment feeder'!BA161,IF($B$9="All",'No Self Assessment feeder'!CG161)))</f>
        <v>65.7</v>
      </c>
      <c r="V172" s="81">
        <f>IF($B$9="Female",'No Self Assessment feeder'!V161,IF($B$9="Male",'No Self Assessment feeder'!BB161,IF($B$9="All",'No Self Assessment feeder'!CH161)))</f>
        <v>40</v>
      </c>
      <c r="W172" s="120">
        <f>IF($B$9="Female",'No Self Assessment feeder'!W161,IF($B$9="Male",'No Self Assessment feeder'!BC161,IF($B$9="All",'No Self Assessment feeder'!CI161)))</f>
        <v>2.6</v>
      </c>
      <c r="X172" s="79">
        <f>IF($B$9="Female",'No Self Assessment feeder'!X161,IF($B$9="Male",'No Self Assessment feeder'!BD161,IF($B$9="All",'No Self Assessment feeder'!CJ161)))</f>
        <v>35</v>
      </c>
      <c r="Y172" s="120">
        <f>IF($B$9="Female",'No Self Assessment feeder'!Y161,IF($B$9="Male",'No Self Assessment feeder'!BE161,IF($B$9="All",'No Self Assessment feeder'!CK161)))</f>
        <v>24.3</v>
      </c>
      <c r="Z172" s="120">
        <f>IF($B$9="Female",'No Self Assessment feeder'!Z161,IF($B$9="Male",'No Self Assessment feeder'!BF161,IF($B$9="All",'No Self Assessment feeder'!CL161)))</f>
        <v>10.8</v>
      </c>
      <c r="AA172" s="120" t="str">
        <f>IF($B$9="Female",'No Self Assessment feeder'!AA161,IF($B$9="Male",'No Self Assessment feeder'!BG161,IF($B$9="All",'No Self Assessment feeder'!CM161)))</f>
        <v>x</v>
      </c>
      <c r="AB172" s="120" t="str">
        <f>IF($B$9="Female",'No Self Assessment feeder'!AB161,IF($B$9="Male",'No Self Assessment feeder'!BH161,IF($B$9="All",'No Self Assessment feeder'!CN161)))</f>
        <v>x</v>
      </c>
      <c r="AC172" s="127">
        <f>IF($B$9="Female",'No Self Assessment feeder'!AC161,IF($B$9="Male",'No Self Assessment feeder'!BI161,IF($B$9="All",'No Self Assessment feeder'!CO161)))</f>
        <v>64.900000000000006</v>
      </c>
      <c r="CM172" s="29"/>
    </row>
    <row r="173" spans="1:91" ht="14.25" customHeight="1" x14ac:dyDescent="0.2">
      <c r="A173" s="159" t="s">
        <v>289</v>
      </c>
      <c r="B173" s="65" t="s">
        <v>77</v>
      </c>
      <c r="C173" s="66">
        <v>10001726</v>
      </c>
      <c r="D173" s="66" t="s">
        <v>489</v>
      </c>
      <c r="E173" s="162" t="s">
        <v>78</v>
      </c>
      <c r="F173" s="142">
        <f>IF($B$9="Female",'No Self Assessment feeder'!F162,IF($B$9="Male",'No Self Assessment feeder'!AL162,IF($B$9="All",'No Self Assessment feeder'!BR162)))</f>
        <v>2420</v>
      </c>
      <c r="G173" s="120">
        <f>IF($B$9="Female",'No Self Assessment feeder'!G162,IF($B$9="Male",'No Self Assessment feeder'!AM162,IF($B$9="All",'No Self Assessment feeder'!BS162)))</f>
        <v>6</v>
      </c>
      <c r="H173" s="79">
        <f>IF($B$9="Female",'No Self Assessment feeder'!H162,IF($B$9="Male",'No Self Assessment feeder'!AN162,IF($B$9="All",'No Self Assessment feeder'!BT162)))</f>
        <v>2275</v>
      </c>
      <c r="I173" s="120">
        <f>IF($B$9="Female",'No Self Assessment feeder'!I162,IF($B$9="Male",'No Self Assessment feeder'!AO162,IF($B$9="All",'No Self Assessment feeder'!BU162)))</f>
        <v>10.9</v>
      </c>
      <c r="J173" s="120">
        <f>IF($B$9="Female",'No Self Assessment feeder'!J162,IF($B$9="Male",'No Self Assessment feeder'!AP162,IF($B$9="All",'No Self Assessment feeder'!BV162)))</f>
        <v>9.1999999999999993</v>
      </c>
      <c r="K173" s="120">
        <f>IF($B$9="Female",'No Self Assessment feeder'!K162,IF($B$9="Male",'No Self Assessment feeder'!AQ162,IF($B$9="All",'No Self Assessment feeder'!BW162)))</f>
        <v>61.4</v>
      </c>
      <c r="L173" s="120">
        <f>IF($B$9="Female",'No Self Assessment feeder'!L162,IF($B$9="Male",'No Self Assessment feeder'!AR162,IF($B$9="All",'No Self Assessment feeder'!BX162)))</f>
        <v>72.900000000000006</v>
      </c>
      <c r="M173" s="127">
        <f>IF($B$9="Female",'No Self Assessment feeder'!M162,IF($B$9="Male",'No Self Assessment feeder'!AS162,IF($B$9="All",'No Self Assessment feeder'!BY162)))</f>
        <v>80</v>
      </c>
      <c r="N173" s="81">
        <f>IF($B$9="Female",'No Self Assessment feeder'!N162,IF($B$9="Male",'No Self Assessment feeder'!AT162,IF($B$9="All",'No Self Assessment feeder'!BZ162)))</f>
        <v>2420</v>
      </c>
      <c r="O173" s="120">
        <f>IF($B$9="Female",'No Self Assessment feeder'!O162,IF($B$9="Male",'No Self Assessment feeder'!AU162,IF($B$9="All",'No Self Assessment feeder'!CA162)))</f>
        <v>6</v>
      </c>
      <c r="P173" s="79">
        <f>IF($B$9="Female",'No Self Assessment feeder'!P162,IF($B$9="Male",'No Self Assessment feeder'!AV162,IF($B$9="All",'No Self Assessment feeder'!CB162)))</f>
        <v>2275</v>
      </c>
      <c r="Q173" s="120">
        <f>IF($B$9="Female",'No Self Assessment feeder'!Q162,IF($B$9="Male",'No Self Assessment feeder'!AW162,IF($B$9="All",'No Self Assessment feeder'!CC162)))</f>
        <v>11.1</v>
      </c>
      <c r="R173" s="120">
        <f>IF($B$9="Female",'No Self Assessment feeder'!R162,IF($B$9="Male",'No Self Assessment feeder'!AX162,IF($B$9="All",'No Self Assessment feeder'!CD162)))</f>
        <v>8.5</v>
      </c>
      <c r="S173" s="120">
        <f>IF($B$9="Female",'No Self Assessment feeder'!S162,IF($B$9="Male",'No Self Assessment feeder'!AY162,IF($B$9="All",'No Self Assessment feeder'!CE162)))</f>
        <v>63.6</v>
      </c>
      <c r="T173" s="120">
        <f>IF($B$9="Female",'No Self Assessment feeder'!T162,IF($B$9="Male",'No Self Assessment feeder'!AZ162,IF($B$9="All",'No Self Assessment feeder'!CF162)))</f>
        <v>75.3</v>
      </c>
      <c r="U173" s="127">
        <f>IF($B$9="Female",'No Self Assessment feeder'!U162,IF($B$9="Male",'No Self Assessment feeder'!BA162,IF($B$9="All",'No Self Assessment feeder'!CG162)))</f>
        <v>80.400000000000006</v>
      </c>
      <c r="V173" s="81">
        <f>IF($B$9="Female",'No Self Assessment feeder'!V162,IF($B$9="Male",'No Self Assessment feeder'!BB162,IF($B$9="All",'No Self Assessment feeder'!CH162)))</f>
        <v>2420</v>
      </c>
      <c r="W173" s="120">
        <f>IF($B$9="Female",'No Self Assessment feeder'!W162,IF($B$9="Male",'No Self Assessment feeder'!BC162,IF($B$9="All",'No Self Assessment feeder'!CI162)))</f>
        <v>6.6</v>
      </c>
      <c r="X173" s="79">
        <f>IF($B$9="Female",'No Self Assessment feeder'!X162,IF($B$9="Male",'No Self Assessment feeder'!BD162,IF($B$9="All",'No Self Assessment feeder'!CJ162)))</f>
        <v>2260</v>
      </c>
      <c r="Y173" s="120">
        <f>IF($B$9="Female",'No Self Assessment feeder'!Y162,IF($B$9="Male",'No Self Assessment feeder'!BE162,IF($B$9="All",'No Self Assessment feeder'!CK162)))</f>
        <v>13.6</v>
      </c>
      <c r="Z173" s="120">
        <f>IF($B$9="Female",'No Self Assessment feeder'!Z162,IF($B$9="Male",'No Self Assessment feeder'!BF162,IF($B$9="All",'No Self Assessment feeder'!CL162)))</f>
        <v>6.4</v>
      </c>
      <c r="AA173" s="120">
        <f>IF($B$9="Female",'No Self Assessment feeder'!AA162,IF($B$9="Male",'No Self Assessment feeder'!BG162,IF($B$9="All",'No Self Assessment feeder'!CM162)))</f>
        <v>68.8</v>
      </c>
      <c r="AB173" s="120">
        <f>IF($B$9="Female",'No Self Assessment feeder'!AB162,IF($B$9="Male",'No Self Assessment feeder'!BH162,IF($B$9="All",'No Self Assessment feeder'!CN162)))</f>
        <v>76.900000000000006</v>
      </c>
      <c r="AC173" s="127">
        <f>IF($B$9="Female",'No Self Assessment feeder'!AC162,IF($B$9="Male",'No Self Assessment feeder'!BI162,IF($B$9="All",'No Self Assessment feeder'!CO162)))</f>
        <v>80</v>
      </c>
      <c r="CM173" s="29"/>
    </row>
    <row r="174" spans="1:91" ht="14.25" customHeight="1" x14ac:dyDescent="0.2">
      <c r="A174" s="159" t="s">
        <v>289</v>
      </c>
      <c r="B174" s="65" t="s">
        <v>79</v>
      </c>
      <c r="C174" s="68">
        <v>10007822</v>
      </c>
      <c r="D174" s="68" t="s">
        <v>488</v>
      </c>
      <c r="E174" s="162" t="s">
        <v>80</v>
      </c>
      <c r="F174" s="142">
        <f>IF($B$9="Female",'No Self Assessment feeder'!F163,IF($B$9="Male",'No Self Assessment feeder'!AL163,IF($B$9="All",'No Self Assessment feeder'!BR163)))</f>
        <v>105</v>
      </c>
      <c r="G174" s="120">
        <f>IF($B$9="Female",'No Self Assessment feeder'!G163,IF($B$9="Male",'No Self Assessment feeder'!AM163,IF($B$9="All",'No Self Assessment feeder'!BS163)))</f>
        <v>10.4</v>
      </c>
      <c r="H174" s="79">
        <f>IF($B$9="Female",'No Self Assessment feeder'!H163,IF($B$9="Male",'No Self Assessment feeder'!AN163,IF($B$9="All",'No Self Assessment feeder'!BT163)))</f>
        <v>95</v>
      </c>
      <c r="I174" s="120">
        <f>IF($B$9="Female",'No Self Assessment feeder'!I163,IF($B$9="Male",'No Self Assessment feeder'!AO163,IF($B$9="All",'No Self Assessment feeder'!BU163)))</f>
        <v>17.899999999999999</v>
      </c>
      <c r="J174" s="120">
        <f>IF($B$9="Female",'No Self Assessment feeder'!J163,IF($B$9="Male",'No Self Assessment feeder'!AP163,IF($B$9="All",'No Self Assessment feeder'!BV163)))</f>
        <v>11.6</v>
      </c>
      <c r="K174" s="120">
        <f>IF($B$9="Female",'No Self Assessment feeder'!K163,IF($B$9="Male",'No Self Assessment feeder'!AQ163,IF($B$9="All",'No Self Assessment feeder'!BW163)))</f>
        <v>58.9</v>
      </c>
      <c r="L174" s="120">
        <f>IF($B$9="Female",'No Self Assessment feeder'!L163,IF($B$9="Male",'No Self Assessment feeder'!AR163,IF($B$9="All",'No Self Assessment feeder'!BX163)))</f>
        <v>65.3</v>
      </c>
      <c r="M174" s="127">
        <f>IF($B$9="Female",'No Self Assessment feeder'!M163,IF($B$9="Male",'No Self Assessment feeder'!AS163,IF($B$9="All",'No Self Assessment feeder'!BY163)))</f>
        <v>70.5</v>
      </c>
      <c r="N174" s="81">
        <f>IF($B$9="Female",'No Self Assessment feeder'!N163,IF($B$9="Male",'No Self Assessment feeder'!AT163,IF($B$9="All",'No Self Assessment feeder'!BZ163)))</f>
        <v>105</v>
      </c>
      <c r="O174" s="120">
        <f>IF($B$9="Female",'No Self Assessment feeder'!O163,IF($B$9="Male",'No Self Assessment feeder'!AU163,IF($B$9="All",'No Self Assessment feeder'!CA163)))</f>
        <v>9.4</v>
      </c>
      <c r="P174" s="79">
        <f>IF($B$9="Female",'No Self Assessment feeder'!P163,IF($B$9="Male",'No Self Assessment feeder'!AV163,IF($B$9="All",'No Self Assessment feeder'!CB163)))</f>
        <v>95</v>
      </c>
      <c r="Q174" s="120">
        <f>IF($B$9="Female",'No Self Assessment feeder'!Q163,IF($B$9="Male",'No Self Assessment feeder'!AW163,IF($B$9="All",'No Self Assessment feeder'!CC163)))</f>
        <v>11.5</v>
      </c>
      <c r="R174" s="120">
        <f>IF($B$9="Female",'No Self Assessment feeder'!R163,IF($B$9="Male",'No Self Assessment feeder'!AX163,IF($B$9="All",'No Self Assessment feeder'!CD163)))</f>
        <v>6.3</v>
      </c>
      <c r="S174" s="120">
        <f>IF($B$9="Female",'No Self Assessment feeder'!S163,IF($B$9="Male",'No Self Assessment feeder'!AY163,IF($B$9="All",'No Self Assessment feeder'!CE163)))</f>
        <v>66.7</v>
      </c>
      <c r="T174" s="120">
        <f>IF($B$9="Female",'No Self Assessment feeder'!T163,IF($B$9="Male",'No Self Assessment feeder'!AZ163,IF($B$9="All",'No Self Assessment feeder'!CF163)))</f>
        <v>78.099999999999994</v>
      </c>
      <c r="U174" s="127">
        <f>IF($B$9="Female",'No Self Assessment feeder'!U163,IF($B$9="Male",'No Self Assessment feeder'!BA163,IF($B$9="All",'No Self Assessment feeder'!CG163)))</f>
        <v>82.3</v>
      </c>
      <c r="V174" s="81">
        <f>IF($B$9="Female",'No Self Assessment feeder'!V163,IF($B$9="Male",'No Self Assessment feeder'!BB163,IF($B$9="All",'No Self Assessment feeder'!CH163)))</f>
        <v>105</v>
      </c>
      <c r="W174" s="120">
        <f>IF($B$9="Female",'No Self Assessment feeder'!W163,IF($B$9="Male",'No Self Assessment feeder'!BC163,IF($B$9="All",'No Self Assessment feeder'!CI163)))</f>
        <v>9.4</v>
      </c>
      <c r="X174" s="79">
        <f>IF($B$9="Female",'No Self Assessment feeder'!X163,IF($B$9="Male",'No Self Assessment feeder'!BD163,IF($B$9="All",'No Self Assessment feeder'!CJ163)))</f>
        <v>95</v>
      </c>
      <c r="Y174" s="120">
        <f>IF($B$9="Female",'No Self Assessment feeder'!Y163,IF($B$9="Male",'No Self Assessment feeder'!BE163,IF($B$9="All",'No Self Assessment feeder'!CK163)))</f>
        <v>12.5</v>
      </c>
      <c r="Z174" s="120">
        <f>IF($B$9="Female",'No Self Assessment feeder'!Z163,IF($B$9="Male",'No Self Assessment feeder'!BF163,IF($B$9="All",'No Self Assessment feeder'!CL163)))</f>
        <v>3.1</v>
      </c>
      <c r="AA174" s="120">
        <f>IF($B$9="Female",'No Self Assessment feeder'!AA163,IF($B$9="Male",'No Self Assessment feeder'!BG163,IF($B$9="All",'No Self Assessment feeder'!CM163)))</f>
        <v>67.7</v>
      </c>
      <c r="AB174" s="120">
        <f>IF($B$9="Female",'No Self Assessment feeder'!AB163,IF($B$9="Male",'No Self Assessment feeder'!BH163,IF($B$9="All",'No Self Assessment feeder'!CN163)))</f>
        <v>76</v>
      </c>
      <c r="AC174" s="127">
        <f>IF($B$9="Female",'No Self Assessment feeder'!AC163,IF($B$9="Male",'No Self Assessment feeder'!BI163,IF($B$9="All",'No Self Assessment feeder'!CO163)))</f>
        <v>84.4</v>
      </c>
      <c r="CM174" s="29"/>
    </row>
    <row r="175" spans="1:91" ht="14.25" customHeight="1" x14ac:dyDescent="0.2">
      <c r="A175" s="159" t="s">
        <v>289</v>
      </c>
      <c r="B175" s="65" t="s">
        <v>81</v>
      </c>
      <c r="C175" s="66">
        <v>10006427</v>
      </c>
      <c r="D175" s="66" t="s">
        <v>495</v>
      </c>
      <c r="E175" s="162" t="s">
        <v>82</v>
      </c>
      <c r="F175" s="142">
        <f>IF($B$9="Female",'No Self Assessment feeder'!F164,IF($B$9="Male",'No Self Assessment feeder'!AL164,IF($B$9="All",'No Self Assessment feeder'!BR164)))</f>
        <v>1160</v>
      </c>
      <c r="G175" s="120">
        <f>IF($B$9="Female",'No Self Assessment feeder'!G164,IF($B$9="Male",'No Self Assessment feeder'!AM164,IF($B$9="All",'No Self Assessment feeder'!BS164)))</f>
        <v>4.5</v>
      </c>
      <c r="H175" s="79">
        <f>IF($B$9="Female",'No Self Assessment feeder'!H164,IF($B$9="Male",'No Self Assessment feeder'!AN164,IF($B$9="All",'No Self Assessment feeder'!BT164)))</f>
        <v>1105</v>
      </c>
      <c r="I175" s="120">
        <f>IF($B$9="Female",'No Self Assessment feeder'!I164,IF($B$9="Male",'No Self Assessment feeder'!AO164,IF($B$9="All",'No Self Assessment feeder'!BU164)))</f>
        <v>12.2</v>
      </c>
      <c r="J175" s="120">
        <f>IF($B$9="Female",'No Self Assessment feeder'!J164,IF($B$9="Male",'No Self Assessment feeder'!AP164,IF($B$9="All",'No Self Assessment feeder'!BV164)))</f>
        <v>15.9</v>
      </c>
      <c r="K175" s="120">
        <f>IF($B$9="Female",'No Self Assessment feeder'!K164,IF($B$9="Male",'No Self Assessment feeder'!AQ164,IF($B$9="All",'No Self Assessment feeder'!BW164)))</f>
        <v>61.2</v>
      </c>
      <c r="L175" s="120">
        <f>IF($B$9="Female",'No Self Assessment feeder'!L164,IF($B$9="Male",'No Self Assessment feeder'!AR164,IF($B$9="All",'No Self Assessment feeder'!BX164)))</f>
        <v>65.900000000000006</v>
      </c>
      <c r="M175" s="127">
        <f>IF($B$9="Female",'No Self Assessment feeder'!M164,IF($B$9="Male",'No Self Assessment feeder'!AS164,IF($B$9="All",'No Self Assessment feeder'!BY164)))</f>
        <v>71.900000000000006</v>
      </c>
      <c r="N175" s="81">
        <f>IF($B$9="Female",'No Self Assessment feeder'!N164,IF($B$9="Male",'No Self Assessment feeder'!AT164,IF($B$9="All",'No Self Assessment feeder'!BZ164)))</f>
        <v>1160</v>
      </c>
      <c r="O175" s="120">
        <f>IF($B$9="Female",'No Self Assessment feeder'!O164,IF($B$9="Male",'No Self Assessment feeder'!AU164,IF($B$9="All",'No Self Assessment feeder'!CA164)))</f>
        <v>5.2</v>
      </c>
      <c r="P175" s="79">
        <f>IF($B$9="Female",'No Self Assessment feeder'!P164,IF($B$9="Male",'No Self Assessment feeder'!AV164,IF($B$9="All",'No Self Assessment feeder'!CB164)))</f>
        <v>1100</v>
      </c>
      <c r="Q175" s="120">
        <f>IF($B$9="Female",'No Self Assessment feeder'!Q164,IF($B$9="Male",'No Self Assessment feeder'!AW164,IF($B$9="All",'No Self Assessment feeder'!CC164)))</f>
        <v>12.7</v>
      </c>
      <c r="R175" s="120">
        <f>IF($B$9="Female",'No Self Assessment feeder'!R164,IF($B$9="Male",'No Self Assessment feeder'!AX164,IF($B$9="All",'No Self Assessment feeder'!CD164)))</f>
        <v>15</v>
      </c>
      <c r="S175" s="120">
        <f>IF($B$9="Female",'No Self Assessment feeder'!S164,IF($B$9="Male",'No Self Assessment feeder'!AY164,IF($B$9="All",'No Self Assessment feeder'!CE164)))</f>
        <v>63.3</v>
      </c>
      <c r="T175" s="120">
        <f>IF($B$9="Female",'No Self Assessment feeder'!T164,IF($B$9="Male",'No Self Assessment feeder'!AZ164,IF($B$9="All",'No Self Assessment feeder'!CF164)))</f>
        <v>68.8</v>
      </c>
      <c r="U175" s="127">
        <f>IF($B$9="Female",'No Self Assessment feeder'!U164,IF($B$9="Male",'No Self Assessment feeder'!BA164,IF($B$9="All",'No Self Assessment feeder'!CG164)))</f>
        <v>72.2</v>
      </c>
      <c r="V175" s="81">
        <f>IF($B$9="Female",'No Self Assessment feeder'!V164,IF($B$9="Male",'No Self Assessment feeder'!BB164,IF($B$9="All",'No Self Assessment feeder'!CH164)))</f>
        <v>1160</v>
      </c>
      <c r="W175" s="120">
        <f>IF($B$9="Female",'No Self Assessment feeder'!W164,IF($B$9="Male",'No Self Assessment feeder'!BC164,IF($B$9="All",'No Self Assessment feeder'!CI164)))</f>
        <v>5.3</v>
      </c>
      <c r="X175" s="79">
        <f>IF($B$9="Female",'No Self Assessment feeder'!X164,IF($B$9="Male",'No Self Assessment feeder'!BD164,IF($B$9="All",'No Self Assessment feeder'!CJ164)))</f>
        <v>1100</v>
      </c>
      <c r="Y175" s="120">
        <f>IF($B$9="Female",'No Self Assessment feeder'!Y164,IF($B$9="Male",'No Self Assessment feeder'!BE164,IF($B$9="All",'No Self Assessment feeder'!CK164)))</f>
        <v>15</v>
      </c>
      <c r="Z175" s="120">
        <f>IF($B$9="Female",'No Self Assessment feeder'!Z164,IF($B$9="Male",'No Self Assessment feeder'!BF164,IF($B$9="All",'No Self Assessment feeder'!CL164)))</f>
        <v>10.3</v>
      </c>
      <c r="AA175" s="120">
        <f>IF($B$9="Female",'No Self Assessment feeder'!AA164,IF($B$9="Male",'No Self Assessment feeder'!BG164,IF($B$9="All",'No Self Assessment feeder'!CM164)))</f>
        <v>67.8</v>
      </c>
      <c r="AB175" s="120">
        <f>IF($B$9="Female",'No Self Assessment feeder'!AB164,IF($B$9="Male",'No Self Assessment feeder'!BH164,IF($B$9="All",'No Self Assessment feeder'!CN164)))</f>
        <v>73.099999999999994</v>
      </c>
      <c r="AC175" s="127">
        <f>IF($B$9="Female",'No Self Assessment feeder'!AC164,IF($B$9="Male",'No Self Assessment feeder'!BI164,IF($B$9="All",'No Self Assessment feeder'!CO164)))</f>
        <v>74.7</v>
      </c>
      <c r="CM175" s="29"/>
    </row>
    <row r="176" spans="1:91" ht="14.25" customHeight="1" x14ac:dyDescent="0.2">
      <c r="A176" s="159" t="s">
        <v>289</v>
      </c>
      <c r="B176" s="65" t="s">
        <v>83</v>
      </c>
      <c r="C176" s="66">
        <v>10007842</v>
      </c>
      <c r="D176" s="66" t="s">
        <v>493</v>
      </c>
      <c r="E176" s="162" t="s">
        <v>84</v>
      </c>
      <c r="F176" s="142">
        <f>IF($B$9="Female",'No Self Assessment feeder'!F165,IF($B$9="Male",'No Self Assessment feeder'!AL165,IF($B$9="All",'No Self Assessment feeder'!BR165)))</f>
        <v>1265</v>
      </c>
      <c r="G176" s="120">
        <f>IF($B$9="Female",'No Self Assessment feeder'!G165,IF($B$9="Male",'No Self Assessment feeder'!AM165,IF($B$9="All",'No Self Assessment feeder'!BS165)))</f>
        <v>4.8</v>
      </c>
      <c r="H176" s="79">
        <f>IF($B$9="Female",'No Self Assessment feeder'!H165,IF($B$9="Male",'No Self Assessment feeder'!AN165,IF($B$9="All",'No Self Assessment feeder'!BT165)))</f>
        <v>1205</v>
      </c>
      <c r="I176" s="120">
        <f>IF($B$9="Female",'No Self Assessment feeder'!I165,IF($B$9="Male",'No Self Assessment feeder'!AO165,IF($B$9="All",'No Self Assessment feeder'!BU165)))</f>
        <v>7.8</v>
      </c>
      <c r="J176" s="120">
        <f>IF($B$9="Female",'No Self Assessment feeder'!J165,IF($B$9="Male",'No Self Assessment feeder'!AP165,IF($B$9="All",'No Self Assessment feeder'!BV165)))</f>
        <v>9.3000000000000007</v>
      </c>
      <c r="K176" s="120">
        <f>IF($B$9="Female",'No Self Assessment feeder'!K165,IF($B$9="Male",'No Self Assessment feeder'!AQ165,IF($B$9="All",'No Self Assessment feeder'!BW165)))</f>
        <v>63.1</v>
      </c>
      <c r="L176" s="120">
        <f>IF($B$9="Female",'No Self Assessment feeder'!L165,IF($B$9="Male",'No Self Assessment feeder'!AR165,IF($B$9="All",'No Self Assessment feeder'!BX165)))</f>
        <v>78.3</v>
      </c>
      <c r="M176" s="127">
        <f>IF($B$9="Female",'No Self Assessment feeder'!M165,IF($B$9="Male",'No Self Assessment feeder'!AS165,IF($B$9="All",'No Self Assessment feeder'!BY165)))</f>
        <v>82.9</v>
      </c>
      <c r="N176" s="81">
        <f>IF($B$9="Female",'No Self Assessment feeder'!N165,IF($B$9="Male",'No Self Assessment feeder'!AT165,IF($B$9="All",'No Self Assessment feeder'!BZ165)))</f>
        <v>1265</v>
      </c>
      <c r="O176" s="120">
        <f>IF($B$9="Female",'No Self Assessment feeder'!O165,IF($B$9="Male",'No Self Assessment feeder'!AU165,IF($B$9="All",'No Self Assessment feeder'!CA165)))</f>
        <v>4.9000000000000004</v>
      </c>
      <c r="P176" s="79">
        <f>IF($B$9="Female",'No Self Assessment feeder'!P165,IF($B$9="Male",'No Self Assessment feeder'!AV165,IF($B$9="All",'No Self Assessment feeder'!CB165)))</f>
        <v>1200</v>
      </c>
      <c r="Q176" s="120">
        <f>IF($B$9="Female",'No Self Assessment feeder'!Q165,IF($B$9="Male",'No Self Assessment feeder'!AW165,IF($B$9="All",'No Self Assessment feeder'!CC165)))</f>
        <v>9.1999999999999993</v>
      </c>
      <c r="R176" s="120">
        <f>IF($B$9="Female",'No Self Assessment feeder'!R165,IF($B$9="Male",'No Self Assessment feeder'!AX165,IF($B$9="All",'No Self Assessment feeder'!CD165)))</f>
        <v>7</v>
      </c>
      <c r="S176" s="120">
        <f>IF($B$9="Female",'No Self Assessment feeder'!S165,IF($B$9="Male",'No Self Assessment feeder'!AY165,IF($B$9="All",'No Self Assessment feeder'!CE165)))</f>
        <v>67</v>
      </c>
      <c r="T176" s="120">
        <f>IF($B$9="Female",'No Self Assessment feeder'!T165,IF($B$9="Male",'No Self Assessment feeder'!AZ165,IF($B$9="All",'No Self Assessment feeder'!CF165)))</f>
        <v>80.099999999999994</v>
      </c>
      <c r="U176" s="127">
        <f>IF($B$9="Female",'No Self Assessment feeder'!U165,IF($B$9="Male",'No Self Assessment feeder'!BA165,IF($B$9="All",'No Self Assessment feeder'!CG165)))</f>
        <v>83.8</v>
      </c>
      <c r="V176" s="81">
        <f>IF($B$9="Female",'No Self Assessment feeder'!V165,IF($B$9="Male",'No Self Assessment feeder'!BB165,IF($B$9="All",'No Self Assessment feeder'!CH165)))</f>
        <v>1265</v>
      </c>
      <c r="W176" s="120">
        <f>IF($B$9="Female",'No Self Assessment feeder'!W165,IF($B$9="Male",'No Self Assessment feeder'!BC165,IF($B$9="All",'No Self Assessment feeder'!CI165)))</f>
        <v>5</v>
      </c>
      <c r="X176" s="79">
        <f>IF($B$9="Female",'No Self Assessment feeder'!X165,IF($B$9="Male",'No Self Assessment feeder'!BD165,IF($B$9="All",'No Self Assessment feeder'!CJ165)))</f>
        <v>1200</v>
      </c>
      <c r="Y176" s="120">
        <f>IF($B$9="Female",'No Self Assessment feeder'!Y165,IF($B$9="Male",'No Self Assessment feeder'!BE165,IF($B$9="All",'No Self Assessment feeder'!CK165)))</f>
        <v>11.3</v>
      </c>
      <c r="Z176" s="120">
        <f>IF($B$9="Female",'No Self Assessment feeder'!Z165,IF($B$9="Male",'No Self Assessment feeder'!BF165,IF($B$9="All",'No Self Assessment feeder'!CL165)))</f>
        <v>6.2</v>
      </c>
      <c r="AA176" s="120">
        <f>IF($B$9="Female",'No Self Assessment feeder'!AA165,IF($B$9="Male",'No Self Assessment feeder'!BG165,IF($B$9="All",'No Self Assessment feeder'!CM165)))</f>
        <v>68.7</v>
      </c>
      <c r="AB176" s="120">
        <f>IF($B$9="Female",'No Self Assessment feeder'!AB165,IF($B$9="Male",'No Self Assessment feeder'!BH165,IF($B$9="All",'No Self Assessment feeder'!CN165)))</f>
        <v>80.8</v>
      </c>
      <c r="AC176" s="127">
        <f>IF($B$9="Female",'No Self Assessment feeder'!AC165,IF($B$9="Male",'No Self Assessment feeder'!BI165,IF($B$9="All",'No Self Assessment feeder'!CO165)))</f>
        <v>82.6</v>
      </c>
      <c r="CM176" s="29"/>
    </row>
    <row r="177" spans="1:91" ht="14.25" customHeight="1" x14ac:dyDescent="0.2">
      <c r="A177" s="159" t="s">
        <v>289</v>
      </c>
      <c r="B177" s="65" t="s">
        <v>85</v>
      </c>
      <c r="C177" s="66">
        <v>10001883</v>
      </c>
      <c r="D177" s="66" t="s">
        <v>492</v>
      </c>
      <c r="E177" s="162" t="s">
        <v>86</v>
      </c>
      <c r="F177" s="142">
        <f>IF($B$9="Female",'No Self Assessment feeder'!F166,IF($B$9="Male",'No Self Assessment feeder'!AL166,IF($B$9="All",'No Self Assessment feeder'!BR166)))</f>
        <v>3495</v>
      </c>
      <c r="G177" s="120">
        <f>IF($B$9="Female",'No Self Assessment feeder'!G166,IF($B$9="Male",'No Self Assessment feeder'!AM166,IF($B$9="All",'No Self Assessment feeder'!BS166)))</f>
        <v>4.7</v>
      </c>
      <c r="H177" s="79">
        <f>IF($B$9="Female",'No Self Assessment feeder'!H166,IF($B$9="Male",'No Self Assessment feeder'!AN166,IF($B$9="All",'No Self Assessment feeder'!BT166)))</f>
        <v>3330</v>
      </c>
      <c r="I177" s="120">
        <f>IF($B$9="Female",'No Self Assessment feeder'!I166,IF($B$9="Male",'No Self Assessment feeder'!AO166,IF($B$9="All",'No Self Assessment feeder'!BU166)))</f>
        <v>9.8000000000000007</v>
      </c>
      <c r="J177" s="120">
        <f>IF($B$9="Female",'No Self Assessment feeder'!J166,IF($B$9="Male",'No Self Assessment feeder'!AP166,IF($B$9="All",'No Self Assessment feeder'!BV166)))</f>
        <v>10.7</v>
      </c>
      <c r="K177" s="120">
        <f>IF($B$9="Female",'No Self Assessment feeder'!K166,IF($B$9="Male",'No Self Assessment feeder'!AQ166,IF($B$9="All",'No Self Assessment feeder'!BW166)))</f>
        <v>62.2</v>
      </c>
      <c r="L177" s="120">
        <f>IF($B$9="Female",'No Self Assessment feeder'!L166,IF($B$9="Male",'No Self Assessment feeder'!AR166,IF($B$9="All",'No Self Assessment feeder'!BX166)))</f>
        <v>72.900000000000006</v>
      </c>
      <c r="M177" s="127">
        <f>IF($B$9="Female",'No Self Assessment feeder'!M166,IF($B$9="Male",'No Self Assessment feeder'!AS166,IF($B$9="All",'No Self Assessment feeder'!BY166)))</f>
        <v>79.5</v>
      </c>
      <c r="N177" s="81">
        <f>IF($B$9="Female",'No Self Assessment feeder'!N166,IF($B$9="Male",'No Self Assessment feeder'!AT166,IF($B$9="All",'No Self Assessment feeder'!BZ166)))</f>
        <v>3495</v>
      </c>
      <c r="O177" s="120">
        <f>IF($B$9="Female",'No Self Assessment feeder'!O166,IF($B$9="Male",'No Self Assessment feeder'!AU166,IF($B$9="All",'No Self Assessment feeder'!CA166)))</f>
        <v>5.0999999999999996</v>
      </c>
      <c r="P177" s="79">
        <f>IF($B$9="Female",'No Self Assessment feeder'!P166,IF($B$9="Male",'No Self Assessment feeder'!AV166,IF($B$9="All",'No Self Assessment feeder'!CB166)))</f>
        <v>3315</v>
      </c>
      <c r="Q177" s="120">
        <f>IF($B$9="Female",'No Self Assessment feeder'!Q166,IF($B$9="Male",'No Self Assessment feeder'!AW166,IF($B$9="All",'No Self Assessment feeder'!CC166)))</f>
        <v>11.2</v>
      </c>
      <c r="R177" s="120">
        <f>IF($B$9="Female",'No Self Assessment feeder'!R166,IF($B$9="Male",'No Self Assessment feeder'!AX166,IF($B$9="All",'No Self Assessment feeder'!CD166)))</f>
        <v>8.6</v>
      </c>
      <c r="S177" s="120">
        <f>IF($B$9="Female",'No Self Assessment feeder'!S166,IF($B$9="Male",'No Self Assessment feeder'!AY166,IF($B$9="All",'No Self Assessment feeder'!CE166)))</f>
        <v>66.599999999999994</v>
      </c>
      <c r="T177" s="120">
        <f>IF($B$9="Female",'No Self Assessment feeder'!T166,IF($B$9="Male",'No Self Assessment feeder'!AZ166,IF($B$9="All",'No Self Assessment feeder'!CF166)))</f>
        <v>76.2</v>
      </c>
      <c r="U177" s="127">
        <f>IF($B$9="Female",'No Self Assessment feeder'!U166,IF($B$9="Male",'No Self Assessment feeder'!BA166,IF($B$9="All",'No Self Assessment feeder'!CG166)))</f>
        <v>80.2</v>
      </c>
      <c r="V177" s="81">
        <f>IF($B$9="Female",'No Self Assessment feeder'!V166,IF($B$9="Male",'No Self Assessment feeder'!BB166,IF($B$9="All",'No Self Assessment feeder'!CH166)))</f>
        <v>3495</v>
      </c>
      <c r="W177" s="120">
        <f>IF($B$9="Female",'No Self Assessment feeder'!W166,IF($B$9="Male",'No Self Assessment feeder'!BC166,IF($B$9="All",'No Self Assessment feeder'!CI166)))</f>
        <v>5.2</v>
      </c>
      <c r="X177" s="79">
        <f>IF($B$9="Female",'No Self Assessment feeder'!X166,IF($B$9="Male",'No Self Assessment feeder'!BD166,IF($B$9="All",'No Self Assessment feeder'!CJ166)))</f>
        <v>3310</v>
      </c>
      <c r="Y177" s="120">
        <f>IF($B$9="Female",'No Self Assessment feeder'!Y166,IF($B$9="Male",'No Self Assessment feeder'!BE166,IF($B$9="All",'No Self Assessment feeder'!CK166)))</f>
        <v>12.3</v>
      </c>
      <c r="Z177" s="120">
        <f>IF($B$9="Female",'No Self Assessment feeder'!Z166,IF($B$9="Male",'No Self Assessment feeder'!BF166,IF($B$9="All",'No Self Assessment feeder'!CL166)))</f>
        <v>6.1</v>
      </c>
      <c r="AA177" s="120">
        <f>IF($B$9="Female",'No Self Assessment feeder'!AA166,IF($B$9="Male",'No Self Assessment feeder'!BG166,IF($B$9="All",'No Self Assessment feeder'!CM166)))</f>
        <v>71.3</v>
      </c>
      <c r="AB177" s="120">
        <f>IF($B$9="Female",'No Self Assessment feeder'!AB166,IF($B$9="Male",'No Self Assessment feeder'!BH166,IF($B$9="All",'No Self Assessment feeder'!CN166)))</f>
        <v>79</v>
      </c>
      <c r="AC177" s="127">
        <f>IF($B$9="Female",'No Self Assessment feeder'!AC166,IF($B$9="Male",'No Self Assessment feeder'!BI166,IF($B$9="All",'No Self Assessment feeder'!CO166)))</f>
        <v>81.599999999999994</v>
      </c>
      <c r="CM177" s="29"/>
    </row>
    <row r="178" spans="1:91" ht="14.25" customHeight="1" x14ac:dyDescent="0.2">
      <c r="A178" s="159" t="s">
        <v>289</v>
      </c>
      <c r="B178" s="65" t="s">
        <v>87</v>
      </c>
      <c r="C178" s="66">
        <v>10007851</v>
      </c>
      <c r="D178" s="66" t="s">
        <v>492</v>
      </c>
      <c r="E178" s="162" t="s">
        <v>88</v>
      </c>
      <c r="F178" s="142">
        <f>IF($B$9="Female",'No Self Assessment feeder'!F167,IF($B$9="Male",'No Self Assessment feeder'!AL167,IF($B$9="All",'No Self Assessment feeder'!BR167)))</f>
        <v>2085</v>
      </c>
      <c r="G178" s="120">
        <f>IF($B$9="Female",'No Self Assessment feeder'!G167,IF($B$9="Male",'No Self Assessment feeder'!AM167,IF($B$9="All",'No Self Assessment feeder'!BS167)))</f>
        <v>5.0999999999999996</v>
      </c>
      <c r="H178" s="79">
        <f>IF($B$9="Female",'No Self Assessment feeder'!H167,IF($B$9="Male",'No Self Assessment feeder'!AN167,IF($B$9="All",'No Self Assessment feeder'!BT167)))</f>
        <v>1980</v>
      </c>
      <c r="I178" s="120">
        <f>IF($B$9="Female",'No Self Assessment feeder'!I167,IF($B$9="Male",'No Self Assessment feeder'!AO167,IF($B$9="All",'No Self Assessment feeder'!BU167)))</f>
        <v>9.1</v>
      </c>
      <c r="J178" s="120">
        <f>IF($B$9="Female",'No Self Assessment feeder'!J167,IF($B$9="Male",'No Self Assessment feeder'!AP167,IF($B$9="All",'No Self Assessment feeder'!BV167)))</f>
        <v>10.5</v>
      </c>
      <c r="K178" s="120">
        <f>IF($B$9="Female",'No Self Assessment feeder'!K167,IF($B$9="Male",'No Self Assessment feeder'!AQ167,IF($B$9="All",'No Self Assessment feeder'!BW167)))</f>
        <v>61</v>
      </c>
      <c r="L178" s="120">
        <f>IF($B$9="Female",'No Self Assessment feeder'!L167,IF($B$9="Male",'No Self Assessment feeder'!AR167,IF($B$9="All",'No Self Assessment feeder'!BX167)))</f>
        <v>74.2</v>
      </c>
      <c r="M178" s="127">
        <f>IF($B$9="Female",'No Self Assessment feeder'!M167,IF($B$9="Male",'No Self Assessment feeder'!AS167,IF($B$9="All",'No Self Assessment feeder'!BY167)))</f>
        <v>80.400000000000006</v>
      </c>
      <c r="N178" s="81">
        <f>IF($B$9="Female",'No Self Assessment feeder'!N167,IF($B$9="Male",'No Self Assessment feeder'!AT167,IF($B$9="All",'No Self Assessment feeder'!BZ167)))</f>
        <v>2085</v>
      </c>
      <c r="O178" s="120">
        <f>IF($B$9="Female",'No Self Assessment feeder'!O167,IF($B$9="Male",'No Self Assessment feeder'!AU167,IF($B$9="All",'No Self Assessment feeder'!CA167)))</f>
        <v>5.3</v>
      </c>
      <c r="P178" s="79">
        <f>IF($B$9="Female",'No Self Assessment feeder'!P167,IF($B$9="Male",'No Self Assessment feeder'!AV167,IF($B$9="All",'No Self Assessment feeder'!CB167)))</f>
        <v>1975</v>
      </c>
      <c r="Q178" s="120">
        <f>IF($B$9="Female",'No Self Assessment feeder'!Q167,IF($B$9="Male",'No Self Assessment feeder'!AW167,IF($B$9="All",'No Self Assessment feeder'!CC167)))</f>
        <v>10.9</v>
      </c>
      <c r="R178" s="120">
        <f>IF($B$9="Female",'No Self Assessment feeder'!R167,IF($B$9="Male",'No Self Assessment feeder'!AX167,IF($B$9="All",'No Self Assessment feeder'!CD167)))</f>
        <v>8</v>
      </c>
      <c r="S178" s="120">
        <f>IF($B$9="Female",'No Self Assessment feeder'!S167,IF($B$9="Male",'No Self Assessment feeder'!AY167,IF($B$9="All",'No Self Assessment feeder'!CE167)))</f>
        <v>65.400000000000006</v>
      </c>
      <c r="T178" s="120">
        <f>IF($B$9="Female",'No Self Assessment feeder'!T167,IF($B$9="Male",'No Self Assessment feeder'!AZ167,IF($B$9="All",'No Self Assessment feeder'!CF167)))</f>
        <v>76.8</v>
      </c>
      <c r="U178" s="127">
        <f>IF($B$9="Female",'No Self Assessment feeder'!U167,IF($B$9="Male",'No Self Assessment feeder'!BA167,IF($B$9="All",'No Self Assessment feeder'!CG167)))</f>
        <v>81</v>
      </c>
      <c r="V178" s="81">
        <f>IF($B$9="Female",'No Self Assessment feeder'!V167,IF($B$9="Male",'No Self Assessment feeder'!BB167,IF($B$9="All",'No Self Assessment feeder'!CH167)))</f>
        <v>2085</v>
      </c>
      <c r="W178" s="120">
        <f>IF($B$9="Female",'No Self Assessment feeder'!W167,IF($B$9="Male",'No Self Assessment feeder'!BC167,IF($B$9="All",'No Self Assessment feeder'!CI167)))</f>
        <v>5.6</v>
      </c>
      <c r="X178" s="79">
        <f>IF($B$9="Female",'No Self Assessment feeder'!X167,IF($B$9="Male",'No Self Assessment feeder'!BD167,IF($B$9="All",'No Self Assessment feeder'!CJ167)))</f>
        <v>1970</v>
      </c>
      <c r="Y178" s="120">
        <f>IF($B$9="Female",'No Self Assessment feeder'!Y167,IF($B$9="Male",'No Self Assessment feeder'!BE167,IF($B$9="All",'No Self Assessment feeder'!CK167)))</f>
        <v>12.2</v>
      </c>
      <c r="Z178" s="120">
        <f>IF($B$9="Female",'No Self Assessment feeder'!Z167,IF($B$9="Male",'No Self Assessment feeder'!BF167,IF($B$9="All",'No Self Assessment feeder'!CL167)))</f>
        <v>6.5</v>
      </c>
      <c r="AA178" s="120">
        <f>IF($B$9="Female",'No Self Assessment feeder'!AA167,IF($B$9="Male",'No Self Assessment feeder'!BG167,IF($B$9="All",'No Self Assessment feeder'!CM167)))</f>
        <v>68.7</v>
      </c>
      <c r="AB178" s="120">
        <f>IF($B$9="Female",'No Self Assessment feeder'!AB167,IF($B$9="Male",'No Self Assessment feeder'!BH167,IF($B$9="All",'No Self Assessment feeder'!CN167)))</f>
        <v>77.8</v>
      </c>
      <c r="AC178" s="127">
        <f>IF($B$9="Female",'No Self Assessment feeder'!AC167,IF($B$9="Male",'No Self Assessment feeder'!BI167,IF($B$9="All",'No Self Assessment feeder'!CO167)))</f>
        <v>81.3</v>
      </c>
      <c r="CM178" s="29"/>
    </row>
    <row r="179" spans="1:91" ht="14.25" customHeight="1" x14ac:dyDescent="0.2">
      <c r="A179" s="159" t="s">
        <v>289</v>
      </c>
      <c r="B179" s="65" t="s">
        <v>89</v>
      </c>
      <c r="C179" s="66">
        <v>10007143</v>
      </c>
      <c r="D179" s="66" t="s">
        <v>496</v>
      </c>
      <c r="E179" s="162" t="s">
        <v>91</v>
      </c>
      <c r="F179" s="142">
        <f>IF($B$9="Female",'No Self Assessment feeder'!F168,IF($B$9="Male",'No Self Assessment feeder'!AL168,IF($B$9="All",'No Self Assessment feeder'!BR168)))</f>
        <v>3015</v>
      </c>
      <c r="G179" s="120">
        <f>IF($B$9="Female",'No Self Assessment feeder'!G168,IF($B$9="Male",'No Self Assessment feeder'!AM168,IF($B$9="All",'No Self Assessment feeder'!BS168)))</f>
        <v>3.1</v>
      </c>
      <c r="H179" s="79">
        <f>IF($B$9="Female",'No Self Assessment feeder'!H168,IF($B$9="Male",'No Self Assessment feeder'!AN168,IF($B$9="All",'No Self Assessment feeder'!BT168)))</f>
        <v>2925</v>
      </c>
      <c r="I179" s="120">
        <f>IF($B$9="Female",'No Self Assessment feeder'!I168,IF($B$9="Male",'No Self Assessment feeder'!AO168,IF($B$9="All",'No Self Assessment feeder'!BU168)))</f>
        <v>10.8</v>
      </c>
      <c r="J179" s="120">
        <f>IF($B$9="Female",'No Self Assessment feeder'!J168,IF($B$9="Male",'No Self Assessment feeder'!AP168,IF($B$9="All",'No Self Assessment feeder'!BV168)))</f>
        <v>8.1999999999999993</v>
      </c>
      <c r="K179" s="120">
        <f>IF($B$9="Female",'No Self Assessment feeder'!K168,IF($B$9="Male",'No Self Assessment feeder'!AQ168,IF($B$9="All",'No Self Assessment feeder'!BW168)))</f>
        <v>45</v>
      </c>
      <c r="L179" s="120">
        <f>IF($B$9="Female",'No Self Assessment feeder'!L168,IF($B$9="Male",'No Self Assessment feeder'!AR168,IF($B$9="All",'No Self Assessment feeder'!BX168)))</f>
        <v>64.900000000000006</v>
      </c>
      <c r="M179" s="127">
        <f>IF($B$9="Female",'No Self Assessment feeder'!M168,IF($B$9="Male",'No Self Assessment feeder'!AS168,IF($B$9="All",'No Self Assessment feeder'!BY168)))</f>
        <v>81</v>
      </c>
      <c r="N179" s="81">
        <f>IF($B$9="Female",'No Self Assessment feeder'!N168,IF($B$9="Male",'No Self Assessment feeder'!AT168,IF($B$9="All",'No Self Assessment feeder'!BZ168)))</f>
        <v>3015</v>
      </c>
      <c r="O179" s="120">
        <f>IF($B$9="Female",'No Self Assessment feeder'!O168,IF($B$9="Male",'No Self Assessment feeder'!AU168,IF($B$9="All",'No Self Assessment feeder'!CA168)))</f>
        <v>3.8</v>
      </c>
      <c r="P179" s="79">
        <f>IF($B$9="Female",'No Self Assessment feeder'!P168,IF($B$9="Male",'No Self Assessment feeder'!AV168,IF($B$9="All",'No Self Assessment feeder'!CB168)))</f>
        <v>2900</v>
      </c>
      <c r="Q179" s="120">
        <f>IF($B$9="Female",'No Self Assessment feeder'!Q168,IF($B$9="Male",'No Self Assessment feeder'!AW168,IF($B$9="All",'No Self Assessment feeder'!CC168)))</f>
        <v>11</v>
      </c>
      <c r="R179" s="120">
        <f>IF($B$9="Female",'No Self Assessment feeder'!R168,IF($B$9="Male",'No Self Assessment feeder'!AX168,IF($B$9="All",'No Self Assessment feeder'!CD168)))</f>
        <v>7.3</v>
      </c>
      <c r="S179" s="120">
        <f>IF($B$9="Female",'No Self Assessment feeder'!S168,IF($B$9="Male",'No Self Assessment feeder'!AY168,IF($B$9="All",'No Self Assessment feeder'!CE168)))</f>
        <v>57.5</v>
      </c>
      <c r="T179" s="120">
        <f>IF($B$9="Female",'No Self Assessment feeder'!T168,IF($B$9="Male",'No Self Assessment feeder'!AZ168,IF($B$9="All",'No Self Assessment feeder'!CF168)))</f>
        <v>73.900000000000006</v>
      </c>
      <c r="U179" s="127">
        <f>IF($B$9="Female",'No Self Assessment feeder'!U168,IF($B$9="Male",'No Self Assessment feeder'!BA168,IF($B$9="All",'No Self Assessment feeder'!CG168)))</f>
        <v>81.7</v>
      </c>
      <c r="V179" s="81">
        <f>IF($B$9="Female",'No Self Assessment feeder'!V168,IF($B$9="Male",'No Self Assessment feeder'!BB168,IF($B$9="All",'No Self Assessment feeder'!CH168)))</f>
        <v>3015</v>
      </c>
      <c r="W179" s="120">
        <f>IF($B$9="Female",'No Self Assessment feeder'!W168,IF($B$9="Male",'No Self Assessment feeder'!BC168,IF($B$9="All",'No Self Assessment feeder'!CI168)))</f>
        <v>3.9</v>
      </c>
      <c r="X179" s="79">
        <f>IF($B$9="Female",'No Self Assessment feeder'!X168,IF($B$9="Male",'No Self Assessment feeder'!BD168,IF($B$9="All",'No Self Assessment feeder'!CJ168)))</f>
        <v>2895</v>
      </c>
      <c r="Y179" s="120">
        <f>IF($B$9="Female",'No Self Assessment feeder'!Y168,IF($B$9="Male",'No Self Assessment feeder'!BE168,IF($B$9="All",'No Self Assessment feeder'!CK168)))</f>
        <v>12.9</v>
      </c>
      <c r="Z179" s="120">
        <f>IF($B$9="Female",'No Self Assessment feeder'!Z168,IF($B$9="Male",'No Self Assessment feeder'!BF168,IF($B$9="All",'No Self Assessment feeder'!CL168)))</f>
        <v>6.3</v>
      </c>
      <c r="AA179" s="120">
        <f>IF($B$9="Female",'No Self Assessment feeder'!AA168,IF($B$9="Male",'No Self Assessment feeder'!BG168,IF($B$9="All",'No Self Assessment feeder'!CM168)))</f>
        <v>63.1</v>
      </c>
      <c r="AB179" s="120">
        <f>IF($B$9="Female",'No Self Assessment feeder'!AB168,IF($B$9="Male",'No Self Assessment feeder'!BH168,IF($B$9="All",'No Self Assessment feeder'!CN168)))</f>
        <v>75.5</v>
      </c>
      <c r="AC179" s="127">
        <f>IF($B$9="Female",'No Self Assessment feeder'!AC168,IF($B$9="Male",'No Self Assessment feeder'!BI168,IF($B$9="All",'No Self Assessment feeder'!CO168)))</f>
        <v>80.8</v>
      </c>
      <c r="CM179" s="29"/>
    </row>
    <row r="180" spans="1:91" ht="14.25" customHeight="1" x14ac:dyDescent="0.2">
      <c r="A180" s="159" t="s">
        <v>289</v>
      </c>
      <c r="B180" s="65" t="s">
        <v>92</v>
      </c>
      <c r="C180" s="66">
        <v>10007789</v>
      </c>
      <c r="D180" s="66" t="s">
        <v>488</v>
      </c>
      <c r="E180" s="162" t="s">
        <v>93</v>
      </c>
      <c r="F180" s="142">
        <f>IF($B$9="Female",'No Self Assessment feeder'!F169,IF($B$9="Male",'No Self Assessment feeder'!AL169,IF($B$9="All",'No Self Assessment feeder'!BR169)))</f>
        <v>1700</v>
      </c>
      <c r="G180" s="120">
        <f>IF($B$9="Female",'No Self Assessment feeder'!G169,IF($B$9="Male",'No Self Assessment feeder'!AM169,IF($B$9="All",'No Self Assessment feeder'!BS169)))</f>
        <v>3.9</v>
      </c>
      <c r="H180" s="79">
        <f>IF($B$9="Female",'No Self Assessment feeder'!H169,IF($B$9="Male",'No Self Assessment feeder'!AN169,IF($B$9="All",'No Self Assessment feeder'!BT169)))</f>
        <v>1635</v>
      </c>
      <c r="I180" s="120">
        <f>IF($B$9="Female",'No Self Assessment feeder'!I169,IF($B$9="Male",'No Self Assessment feeder'!AO169,IF($B$9="All",'No Self Assessment feeder'!BU169)))</f>
        <v>8.8000000000000007</v>
      </c>
      <c r="J180" s="120">
        <f>IF($B$9="Female",'No Self Assessment feeder'!J169,IF($B$9="Male",'No Self Assessment feeder'!AP169,IF($B$9="All",'No Self Assessment feeder'!BV169)))</f>
        <v>10.8</v>
      </c>
      <c r="K180" s="120">
        <f>IF($B$9="Female",'No Self Assessment feeder'!K169,IF($B$9="Male",'No Self Assessment feeder'!AQ169,IF($B$9="All",'No Self Assessment feeder'!BW169)))</f>
        <v>52.8</v>
      </c>
      <c r="L180" s="120">
        <f>IF($B$9="Female",'No Self Assessment feeder'!L169,IF($B$9="Male",'No Self Assessment feeder'!AR169,IF($B$9="All",'No Self Assessment feeder'!BX169)))</f>
        <v>69.3</v>
      </c>
      <c r="M180" s="127">
        <f>IF($B$9="Female",'No Self Assessment feeder'!M169,IF($B$9="Male",'No Self Assessment feeder'!AS169,IF($B$9="All",'No Self Assessment feeder'!BY169)))</f>
        <v>80.400000000000006</v>
      </c>
      <c r="N180" s="81">
        <f>IF($B$9="Female",'No Self Assessment feeder'!N169,IF($B$9="Male",'No Self Assessment feeder'!AT169,IF($B$9="All",'No Self Assessment feeder'!BZ169)))</f>
        <v>1700</v>
      </c>
      <c r="O180" s="120">
        <f>IF($B$9="Female",'No Self Assessment feeder'!O169,IF($B$9="Male",'No Self Assessment feeder'!AU169,IF($B$9="All",'No Self Assessment feeder'!CA169)))</f>
        <v>4.2</v>
      </c>
      <c r="P180" s="79">
        <f>IF($B$9="Female",'No Self Assessment feeder'!P169,IF($B$9="Male",'No Self Assessment feeder'!AV169,IF($B$9="All",'No Self Assessment feeder'!CB169)))</f>
        <v>1630</v>
      </c>
      <c r="Q180" s="120">
        <f>IF($B$9="Female",'No Self Assessment feeder'!Q169,IF($B$9="Male",'No Self Assessment feeder'!AW169,IF($B$9="All",'No Self Assessment feeder'!CC169)))</f>
        <v>10.3</v>
      </c>
      <c r="R180" s="120">
        <f>IF($B$9="Female",'No Self Assessment feeder'!R169,IF($B$9="Male",'No Self Assessment feeder'!AX169,IF($B$9="All",'No Self Assessment feeder'!CD169)))</f>
        <v>6.8</v>
      </c>
      <c r="S180" s="120">
        <f>IF($B$9="Female",'No Self Assessment feeder'!S169,IF($B$9="Male",'No Self Assessment feeder'!AY169,IF($B$9="All",'No Self Assessment feeder'!CE169)))</f>
        <v>63.5</v>
      </c>
      <c r="T180" s="120">
        <f>IF($B$9="Female",'No Self Assessment feeder'!T169,IF($B$9="Male",'No Self Assessment feeder'!AZ169,IF($B$9="All",'No Self Assessment feeder'!CF169)))</f>
        <v>76.099999999999994</v>
      </c>
      <c r="U180" s="127">
        <f>IF($B$9="Female",'No Self Assessment feeder'!U169,IF($B$9="Male",'No Self Assessment feeder'!BA169,IF($B$9="All",'No Self Assessment feeder'!CG169)))</f>
        <v>82.9</v>
      </c>
      <c r="V180" s="81">
        <f>IF($B$9="Female",'No Self Assessment feeder'!V169,IF($B$9="Male",'No Self Assessment feeder'!BB169,IF($B$9="All",'No Self Assessment feeder'!CH169)))</f>
        <v>1700</v>
      </c>
      <c r="W180" s="120">
        <f>IF($B$9="Female",'No Self Assessment feeder'!W169,IF($B$9="Male",'No Self Assessment feeder'!BC169,IF($B$9="All",'No Self Assessment feeder'!CI169)))</f>
        <v>4.5</v>
      </c>
      <c r="X180" s="79">
        <f>IF($B$9="Female",'No Self Assessment feeder'!X169,IF($B$9="Male",'No Self Assessment feeder'!BD169,IF($B$9="All",'No Self Assessment feeder'!CJ169)))</f>
        <v>1625</v>
      </c>
      <c r="Y180" s="120">
        <f>IF($B$9="Female",'No Self Assessment feeder'!Y169,IF($B$9="Male",'No Self Assessment feeder'!BE169,IF($B$9="All",'No Self Assessment feeder'!CK169)))</f>
        <v>12.4</v>
      </c>
      <c r="Z180" s="120">
        <f>IF($B$9="Female",'No Self Assessment feeder'!Z169,IF($B$9="Male",'No Self Assessment feeder'!BF169,IF($B$9="All",'No Self Assessment feeder'!CL169)))</f>
        <v>6.8</v>
      </c>
      <c r="AA180" s="120">
        <f>IF($B$9="Female",'No Self Assessment feeder'!AA169,IF($B$9="Male",'No Self Assessment feeder'!BG169,IF($B$9="All",'No Self Assessment feeder'!CM169)))</f>
        <v>66</v>
      </c>
      <c r="AB180" s="120">
        <f>IF($B$9="Female",'No Self Assessment feeder'!AB169,IF($B$9="Male",'No Self Assessment feeder'!BH169,IF($B$9="All",'No Self Assessment feeder'!CN169)))</f>
        <v>76.2</v>
      </c>
      <c r="AC180" s="127">
        <f>IF($B$9="Female",'No Self Assessment feeder'!AC169,IF($B$9="Male",'No Self Assessment feeder'!BI169,IF($B$9="All",'No Self Assessment feeder'!CO169)))</f>
        <v>80.8</v>
      </c>
      <c r="CM180" s="29"/>
    </row>
    <row r="181" spans="1:91" ht="14.25" customHeight="1" x14ac:dyDescent="0.2">
      <c r="A181" s="159" t="s">
        <v>289</v>
      </c>
      <c r="B181" s="65" t="s">
        <v>94</v>
      </c>
      <c r="C181" s="66">
        <v>10007144</v>
      </c>
      <c r="D181" s="66" t="s">
        <v>491</v>
      </c>
      <c r="E181" s="162" t="s">
        <v>95</v>
      </c>
      <c r="F181" s="142">
        <f>IF($B$9="Female",'No Self Assessment feeder'!F170,IF($B$9="Male",'No Self Assessment feeder'!AL170,IF($B$9="All",'No Self Assessment feeder'!BR170)))</f>
        <v>1670</v>
      </c>
      <c r="G181" s="120">
        <f>IF($B$9="Female",'No Self Assessment feeder'!G170,IF($B$9="Male",'No Self Assessment feeder'!AM170,IF($B$9="All",'No Self Assessment feeder'!BS170)))</f>
        <v>7</v>
      </c>
      <c r="H181" s="79">
        <f>IF($B$9="Female",'No Self Assessment feeder'!H170,IF($B$9="Male",'No Self Assessment feeder'!AN170,IF($B$9="All",'No Self Assessment feeder'!BT170)))</f>
        <v>1555</v>
      </c>
      <c r="I181" s="120">
        <f>IF($B$9="Female",'No Self Assessment feeder'!I170,IF($B$9="Male",'No Self Assessment feeder'!AO170,IF($B$9="All",'No Self Assessment feeder'!BU170)))</f>
        <v>10.4</v>
      </c>
      <c r="J181" s="120">
        <f>IF($B$9="Female",'No Self Assessment feeder'!J170,IF($B$9="Male",'No Self Assessment feeder'!AP170,IF($B$9="All",'No Self Assessment feeder'!BV170)))</f>
        <v>14.9</v>
      </c>
      <c r="K181" s="120">
        <f>IF($B$9="Female",'No Self Assessment feeder'!K170,IF($B$9="Male",'No Self Assessment feeder'!AQ170,IF($B$9="All",'No Self Assessment feeder'!BW170)))</f>
        <v>52.5</v>
      </c>
      <c r="L181" s="120">
        <f>IF($B$9="Female",'No Self Assessment feeder'!L170,IF($B$9="Male",'No Self Assessment feeder'!AR170,IF($B$9="All",'No Self Assessment feeder'!BX170)))</f>
        <v>65.5</v>
      </c>
      <c r="M181" s="127">
        <f>IF($B$9="Female",'No Self Assessment feeder'!M170,IF($B$9="Male",'No Self Assessment feeder'!AS170,IF($B$9="All",'No Self Assessment feeder'!BY170)))</f>
        <v>74.7</v>
      </c>
      <c r="N181" s="81">
        <f>IF($B$9="Female",'No Self Assessment feeder'!N170,IF($B$9="Male",'No Self Assessment feeder'!AT170,IF($B$9="All",'No Self Assessment feeder'!BZ170)))</f>
        <v>1670</v>
      </c>
      <c r="O181" s="120">
        <f>IF($B$9="Female",'No Self Assessment feeder'!O170,IF($B$9="Male",'No Self Assessment feeder'!AU170,IF($B$9="All",'No Self Assessment feeder'!CA170)))</f>
        <v>7.3</v>
      </c>
      <c r="P181" s="79">
        <f>IF($B$9="Female",'No Self Assessment feeder'!P170,IF($B$9="Male",'No Self Assessment feeder'!AV170,IF($B$9="All",'No Self Assessment feeder'!CB170)))</f>
        <v>1550</v>
      </c>
      <c r="Q181" s="120">
        <f>IF($B$9="Female",'No Self Assessment feeder'!Q170,IF($B$9="Male",'No Self Assessment feeder'!AW170,IF($B$9="All",'No Self Assessment feeder'!CC170)))</f>
        <v>13.4</v>
      </c>
      <c r="R181" s="120">
        <f>IF($B$9="Female",'No Self Assessment feeder'!R170,IF($B$9="Male",'No Self Assessment feeder'!AX170,IF($B$9="All",'No Self Assessment feeder'!CD170)))</f>
        <v>11.8</v>
      </c>
      <c r="S181" s="120">
        <f>IF($B$9="Female",'No Self Assessment feeder'!S170,IF($B$9="Male",'No Self Assessment feeder'!AY170,IF($B$9="All",'No Self Assessment feeder'!CE170)))</f>
        <v>58.8</v>
      </c>
      <c r="T181" s="120">
        <f>IF($B$9="Female",'No Self Assessment feeder'!T170,IF($B$9="Male",'No Self Assessment feeder'!AZ170,IF($B$9="All",'No Self Assessment feeder'!CF170)))</f>
        <v>68.3</v>
      </c>
      <c r="U181" s="127">
        <f>IF($B$9="Female",'No Self Assessment feeder'!U170,IF($B$9="Male",'No Self Assessment feeder'!BA170,IF($B$9="All",'No Self Assessment feeder'!CG170)))</f>
        <v>74.8</v>
      </c>
      <c r="V181" s="81">
        <f>IF($B$9="Female",'No Self Assessment feeder'!V170,IF($B$9="Male",'No Self Assessment feeder'!BB170,IF($B$9="All",'No Self Assessment feeder'!CH170)))</f>
        <v>1670</v>
      </c>
      <c r="W181" s="120">
        <f>IF($B$9="Female",'No Self Assessment feeder'!W170,IF($B$9="Male",'No Self Assessment feeder'!BC170,IF($B$9="All",'No Self Assessment feeder'!CI170)))</f>
        <v>7.7</v>
      </c>
      <c r="X181" s="79">
        <f>IF($B$9="Female",'No Self Assessment feeder'!X170,IF($B$9="Male",'No Self Assessment feeder'!BD170,IF($B$9="All",'No Self Assessment feeder'!CJ170)))</f>
        <v>1545</v>
      </c>
      <c r="Y181" s="120">
        <f>IF($B$9="Female",'No Self Assessment feeder'!Y170,IF($B$9="Male",'No Self Assessment feeder'!BE170,IF($B$9="All",'No Self Assessment feeder'!CK170)))</f>
        <v>14.5</v>
      </c>
      <c r="Z181" s="120">
        <f>IF($B$9="Female",'No Self Assessment feeder'!Z170,IF($B$9="Male",'No Self Assessment feeder'!BF170,IF($B$9="All",'No Self Assessment feeder'!CL170)))</f>
        <v>11.7</v>
      </c>
      <c r="AA181" s="120">
        <f>IF($B$9="Female",'No Self Assessment feeder'!AA170,IF($B$9="Male",'No Self Assessment feeder'!BG170,IF($B$9="All",'No Self Assessment feeder'!CM170)))</f>
        <v>60.2</v>
      </c>
      <c r="AB181" s="120">
        <f>IF($B$9="Female",'No Self Assessment feeder'!AB170,IF($B$9="Male",'No Self Assessment feeder'!BH170,IF($B$9="All",'No Self Assessment feeder'!CN170)))</f>
        <v>69.5</v>
      </c>
      <c r="AC181" s="127">
        <f>IF($B$9="Female",'No Self Assessment feeder'!AC170,IF($B$9="Male",'No Self Assessment feeder'!BI170,IF($B$9="All",'No Self Assessment feeder'!CO170)))</f>
        <v>73.8</v>
      </c>
      <c r="CM181" s="29"/>
    </row>
    <row r="182" spans="1:91" ht="14.25" customHeight="1" x14ac:dyDescent="0.2">
      <c r="A182" s="159" t="s">
        <v>289</v>
      </c>
      <c r="B182" s="65" t="s">
        <v>96</v>
      </c>
      <c r="C182" s="66">
        <v>10007823</v>
      </c>
      <c r="D182" s="66" t="s">
        <v>493</v>
      </c>
      <c r="E182" s="162" t="s">
        <v>97</v>
      </c>
      <c r="F182" s="142">
        <f>IF($B$9="Female",'No Self Assessment feeder'!F171,IF($B$9="Male",'No Self Assessment feeder'!AL171,IF($B$9="All",'No Self Assessment feeder'!BR171)))</f>
        <v>1125</v>
      </c>
      <c r="G182" s="120">
        <f>IF($B$9="Female",'No Self Assessment feeder'!G171,IF($B$9="Male",'No Self Assessment feeder'!AM171,IF($B$9="All",'No Self Assessment feeder'!BS171)))</f>
        <v>1.7</v>
      </c>
      <c r="H182" s="79">
        <f>IF($B$9="Female",'No Self Assessment feeder'!H171,IF($B$9="Male",'No Self Assessment feeder'!AN171,IF($B$9="All",'No Self Assessment feeder'!BT171)))</f>
        <v>1105</v>
      </c>
      <c r="I182" s="120">
        <f>IF($B$9="Female",'No Self Assessment feeder'!I171,IF($B$9="Male",'No Self Assessment feeder'!AO171,IF($B$9="All",'No Self Assessment feeder'!BU171)))</f>
        <v>6.8</v>
      </c>
      <c r="J182" s="120">
        <f>IF($B$9="Female",'No Self Assessment feeder'!J171,IF($B$9="Male",'No Self Assessment feeder'!AP171,IF($B$9="All",'No Self Assessment feeder'!BV171)))</f>
        <v>8.5</v>
      </c>
      <c r="K182" s="120">
        <f>IF($B$9="Female",'No Self Assessment feeder'!K171,IF($B$9="Male",'No Self Assessment feeder'!AQ171,IF($B$9="All",'No Self Assessment feeder'!BW171)))</f>
        <v>39.799999999999997</v>
      </c>
      <c r="L182" s="120">
        <f>IF($B$9="Female",'No Self Assessment feeder'!L171,IF($B$9="Male",'No Self Assessment feeder'!AR171,IF($B$9="All",'No Self Assessment feeder'!BX171)))</f>
        <v>74.400000000000006</v>
      </c>
      <c r="M182" s="127">
        <f>IF($B$9="Female",'No Self Assessment feeder'!M171,IF($B$9="Male",'No Self Assessment feeder'!AS171,IF($B$9="All",'No Self Assessment feeder'!BY171)))</f>
        <v>84.7</v>
      </c>
      <c r="N182" s="81">
        <f>IF($B$9="Female",'No Self Assessment feeder'!N171,IF($B$9="Male",'No Self Assessment feeder'!AT171,IF($B$9="All",'No Self Assessment feeder'!BZ171)))</f>
        <v>1125</v>
      </c>
      <c r="O182" s="120">
        <f>IF($B$9="Female",'No Self Assessment feeder'!O171,IF($B$9="Male",'No Self Assessment feeder'!AU171,IF($B$9="All",'No Self Assessment feeder'!CA171)))</f>
        <v>2.2999999999999998</v>
      </c>
      <c r="P182" s="79">
        <f>IF($B$9="Female",'No Self Assessment feeder'!P171,IF($B$9="Male",'No Self Assessment feeder'!AV171,IF($B$9="All",'No Self Assessment feeder'!CB171)))</f>
        <v>1100</v>
      </c>
      <c r="Q182" s="120">
        <f>IF($B$9="Female",'No Self Assessment feeder'!Q171,IF($B$9="Male",'No Self Assessment feeder'!AW171,IF($B$9="All",'No Self Assessment feeder'!CC171)))</f>
        <v>8.9</v>
      </c>
      <c r="R182" s="120">
        <f>IF($B$9="Female",'No Self Assessment feeder'!R171,IF($B$9="Male",'No Self Assessment feeder'!AX171,IF($B$9="All",'No Self Assessment feeder'!CD171)))</f>
        <v>6.2</v>
      </c>
      <c r="S182" s="120">
        <f>IF($B$9="Female",'No Self Assessment feeder'!S171,IF($B$9="Male",'No Self Assessment feeder'!AY171,IF($B$9="All",'No Self Assessment feeder'!CE171)))</f>
        <v>65.7</v>
      </c>
      <c r="T182" s="120">
        <f>IF($B$9="Female",'No Self Assessment feeder'!T171,IF($B$9="Male",'No Self Assessment feeder'!AZ171,IF($B$9="All",'No Self Assessment feeder'!CF171)))</f>
        <v>80.3</v>
      </c>
      <c r="U182" s="127">
        <f>IF($B$9="Female",'No Self Assessment feeder'!U171,IF($B$9="Male",'No Self Assessment feeder'!BA171,IF($B$9="All",'No Self Assessment feeder'!CG171)))</f>
        <v>84.9</v>
      </c>
      <c r="V182" s="81">
        <f>IF($B$9="Female",'No Self Assessment feeder'!V171,IF($B$9="Male",'No Self Assessment feeder'!BB171,IF($B$9="All",'No Self Assessment feeder'!CH171)))</f>
        <v>1125</v>
      </c>
      <c r="W182" s="120">
        <f>IF($B$9="Female",'No Self Assessment feeder'!W171,IF($B$9="Male",'No Self Assessment feeder'!BC171,IF($B$9="All",'No Self Assessment feeder'!CI171)))</f>
        <v>2.2000000000000002</v>
      </c>
      <c r="X182" s="79">
        <f>IF($B$9="Female",'No Self Assessment feeder'!X171,IF($B$9="Male",'No Self Assessment feeder'!BD171,IF($B$9="All",'No Self Assessment feeder'!CJ171)))</f>
        <v>1100</v>
      </c>
      <c r="Y182" s="120">
        <f>IF($B$9="Female",'No Self Assessment feeder'!Y171,IF($B$9="Male",'No Self Assessment feeder'!BE171,IF($B$9="All",'No Self Assessment feeder'!CK171)))</f>
        <v>10.5</v>
      </c>
      <c r="Z182" s="120">
        <f>IF($B$9="Female",'No Self Assessment feeder'!Z171,IF($B$9="Male",'No Self Assessment feeder'!BF171,IF($B$9="All",'No Self Assessment feeder'!CL171)))</f>
        <v>4.3</v>
      </c>
      <c r="AA182" s="120">
        <f>IF($B$9="Female",'No Self Assessment feeder'!AA171,IF($B$9="Male",'No Self Assessment feeder'!BG171,IF($B$9="All",'No Self Assessment feeder'!CM171)))</f>
        <v>69.900000000000006</v>
      </c>
      <c r="AB182" s="120">
        <f>IF($B$9="Female",'No Self Assessment feeder'!AB171,IF($B$9="Male",'No Self Assessment feeder'!BH171,IF($B$9="All",'No Self Assessment feeder'!CN171)))</f>
        <v>81</v>
      </c>
      <c r="AC182" s="127">
        <f>IF($B$9="Female",'No Self Assessment feeder'!AC171,IF($B$9="Male",'No Self Assessment feeder'!BI171,IF($B$9="All",'No Self Assessment feeder'!CO171)))</f>
        <v>85.2</v>
      </c>
      <c r="CM182" s="29"/>
    </row>
    <row r="183" spans="1:91" ht="14.25" customHeight="1" x14ac:dyDescent="0.2">
      <c r="A183" s="159" t="s">
        <v>289</v>
      </c>
      <c r="B183" s="65" t="s">
        <v>98</v>
      </c>
      <c r="C183" s="66">
        <v>10007791</v>
      </c>
      <c r="D183" s="66" t="s">
        <v>488</v>
      </c>
      <c r="E183" s="162" t="s">
        <v>99</v>
      </c>
      <c r="F183" s="142">
        <f>IF($B$9="Female",'No Self Assessment feeder'!F172,IF($B$9="Male",'No Self Assessment feeder'!AL172,IF($B$9="All",'No Self Assessment feeder'!BR172)))</f>
        <v>1205</v>
      </c>
      <c r="G183" s="120">
        <f>IF($B$9="Female",'No Self Assessment feeder'!G172,IF($B$9="Male",'No Self Assessment feeder'!AM172,IF($B$9="All",'No Self Assessment feeder'!BS172)))</f>
        <v>3.2</v>
      </c>
      <c r="H183" s="79">
        <f>IF($B$9="Female",'No Self Assessment feeder'!H172,IF($B$9="Male",'No Self Assessment feeder'!AN172,IF($B$9="All",'No Self Assessment feeder'!BT172)))</f>
        <v>1170</v>
      </c>
      <c r="I183" s="120">
        <f>IF($B$9="Female",'No Self Assessment feeder'!I172,IF($B$9="Male",'No Self Assessment feeder'!AO172,IF($B$9="All",'No Self Assessment feeder'!BU172)))</f>
        <v>11.8</v>
      </c>
      <c r="J183" s="120">
        <f>IF($B$9="Female",'No Self Assessment feeder'!J172,IF($B$9="Male",'No Self Assessment feeder'!AP172,IF($B$9="All",'No Self Assessment feeder'!BV172)))</f>
        <v>9.8000000000000007</v>
      </c>
      <c r="K183" s="120">
        <f>IF($B$9="Female",'No Self Assessment feeder'!K172,IF($B$9="Male",'No Self Assessment feeder'!AQ172,IF($B$9="All",'No Self Assessment feeder'!BW172)))</f>
        <v>54.7</v>
      </c>
      <c r="L183" s="120">
        <f>IF($B$9="Female",'No Self Assessment feeder'!L172,IF($B$9="Male",'No Self Assessment feeder'!AR172,IF($B$9="All",'No Self Assessment feeder'!BX172)))</f>
        <v>68.8</v>
      </c>
      <c r="M183" s="127">
        <f>IF($B$9="Female",'No Self Assessment feeder'!M172,IF($B$9="Male",'No Self Assessment feeder'!AS172,IF($B$9="All",'No Self Assessment feeder'!BY172)))</f>
        <v>78.3</v>
      </c>
      <c r="N183" s="81">
        <f>IF($B$9="Female",'No Self Assessment feeder'!N172,IF($B$9="Male",'No Self Assessment feeder'!AT172,IF($B$9="All",'No Self Assessment feeder'!BZ172)))</f>
        <v>1205</v>
      </c>
      <c r="O183" s="120">
        <f>IF($B$9="Female",'No Self Assessment feeder'!O172,IF($B$9="Male",'No Self Assessment feeder'!AU172,IF($B$9="All",'No Self Assessment feeder'!CA172)))</f>
        <v>3.1</v>
      </c>
      <c r="P183" s="79">
        <f>IF($B$9="Female",'No Self Assessment feeder'!P172,IF($B$9="Male",'No Self Assessment feeder'!AV172,IF($B$9="All",'No Self Assessment feeder'!CB172)))</f>
        <v>1170</v>
      </c>
      <c r="Q183" s="120">
        <f>IF($B$9="Female",'No Self Assessment feeder'!Q172,IF($B$9="Male",'No Self Assessment feeder'!AW172,IF($B$9="All",'No Self Assessment feeder'!CC172)))</f>
        <v>12.1</v>
      </c>
      <c r="R183" s="120">
        <f>IF($B$9="Female",'No Self Assessment feeder'!R172,IF($B$9="Male",'No Self Assessment feeder'!AX172,IF($B$9="All",'No Self Assessment feeder'!CD172)))</f>
        <v>8.5</v>
      </c>
      <c r="S183" s="120">
        <f>IF($B$9="Female",'No Self Assessment feeder'!S172,IF($B$9="Male",'No Self Assessment feeder'!AY172,IF($B$9="All",'No Self Assessment feeder'!CE172)))</f>
        <v>64.400000000000006</v>
      </c>
      <c r="T183" s="120">
        <f>IF($B$9="Female",'No Self Assessment feeder'!T172,IF($B$9="Male",'No Self Assessment feeder'!AZ172,IF($B$9="All",'No Self Assessment feeder'!CF172)))</f>
        <v>74.8</v>
      </c>
      <c r="U183" s="127">
        <f>IF($B$9="Female",'No Self Assessment feeder'!U172,IF($B$9="Male",'No Self Assessment feeder'!BA172,IF($B$9="All",'No Self Assessment feeder'!CG172)))</f>
        <v>79.3</v>
      </c>
      <c r="V183" s="81">
        <f>IF($B$9="Female",'No Self Assessment feeder'!V172,IF($B$9="Male",'No Self Assessment feeder'!BB172,IF($B$9="All",'No Self Assessment feeder'!CH172)))</f>
        <v>1205</v>
      </c>
      <c r="W183" s="120">
        <f>IF($B$9="Female",'No Self Assessment feeder'!W172,IF($B$9="Male",'No Self Assessment feeder'!BC172,IF($B$9="All",'No Self Assessment feeder'!CI172)))</f>
        <v>3.4</v>
      </c>
      <c r="X183" s="79">
        <f>IF($B$9="Female",'No Self Assessment feeder'!X172,IF($B$9="Male",'No Self Assessment feeder'!BD172,IF($B$9="All",'No Self Assessment feeder'!CJ172)))</f>
        <v>1165</v>
      </c>
      <c r="Y183" s="120">
        <f>IF($B$9="Female",'No Self Assessment feeder'!Y172,IF($B$9="Male",'No Self Assessment feeder'!BE172,IF($B$9="All",'No Self Assessment feeder'!CK172)))</f>
        <v>12.8</v>
      </c>
      <c r="Z183" s="120">
        <f>IF($B$9="Female",'No Self Assessment feeder'!Z172,IF($B$9="Male",'No Self Assessment feeder'!BF172,IF($B$9="All",'No Self Assessment feeder'!CL172)))</f>
        <v>6.9</v>
      </c>
      <c r="AA183" s="120">
        <f>IF($B$9="Female",'No Self Assessment feeder'!AA172,IF($B$9="Male",'No Self Assessment feeder'!BG172,IF($B$9="All",'No Self Assessment feeder'!CM172)))</f>
        <v>68.8</v>
      </c>
      <c r="AB183" s="120">
        <f>IF($B$9="Female",'No Self Assessment feeder'!AB172,IF($B$9="Male",'No Self Assessment feeder'!BH172,IF($B$9="All",'No Self Assessment feeder'!CN172)))</f>
        <v>77.2</v>
      </c>
      <c r="AC183" s="127">
        <f>IF($B$9="Female",'No Self Assessment feeder'!AC172,IF($B$9="Male",'No Self Assessment feeder'!BI172,IF($B$9="All",'No Self Assessment feeder'!CO172)))</f>
        <v>80.3</v>
      </c>
      <c r="CM183" s="29"/>
    </row>
    <row r="184" spans="1:91" ht="14.25" customHeight="1" x14ac:dyDescent="0.2">
      <c r="A184" s="159" t="s">
        <v>289</v>
      </c>
      <c r="B184" s="65" t="s">
        <v>100</v>
      </c>
      <c r="C184" s="66">
        <v>10007792</v>
      </c>
      <c r="D184" s="66" t="s">
        <v>490</v>
      </c>
      <c r="E184" s="162" t="s">
        <v>101</v>
      </c>
      <c r="F184" s="142">
        <f>IF($B$9="Female",'No Self Assessment feeder'!F173,IF($B$9="Male",'No Self Assessment feeder'!AL173,IF($B$9="All",'No Self Assessment feeder'!BR173)))</f>
        <v>2155</v>
      </c>
      <c r="G184" s="120">
        <f>IF($B$9="Female",'No Self Assessment feeder'!G173,IF($B$9="Male",'No Self Assessment feeder'!AM173,IF($B$9="All",'No Self Assessment feeder'!BS173)))</f>
        <v>3.7</v>
      </c>
      <c r="H184" s="79">
        <f>IF($B$9="Female",'No Self Assessment feeder'!H173,IF($B$9="Male",'No Self Assessment feeder'!AN173,IF($B$9="All",'No Self Assessment feeder'!BT173)))</f>
        <v>2075</v>
      </c>
      <c r="I184" s="120">
        <f>IF($B$9="Female",'No Self Assessment feeder'!I173,IF($B$9="Male",'No Self Assessment feeder'!AO173,IF($B$9="All",'No Self Assessment feeder'!BU173)))</f>
        <v>9.1999999999999993</v>
      </c>
      <c r="J184" s="120">
        <f>IF($B$9="Female",'No Self Assessment feeder'!J173,IF($B$9="Male",'No Self Assessment feeder'!AP173,IF($B$9="All",'No Self Assessment feeder'!BV173)))</f>
        <v>10.3</v>
      </c>
      <c r="K184" s="120">
        <f>IF($B$9="Female",'No Self Assessment feeder'!K173,IF($B$9="Male",'No Self Assessment feeder'!AQ173,IF($B$9="All",'No Self Assessment feeder'!BW173)))</f>
        <v>48.7</v>
      </c>
      <c r="L184" s="120">
        <f>IF($B$9="Female",'No Self Assessment feeder'!L173,IF($B$9="Male",'No Self Assessment feeder'!AR173,IF($B$9="All",'No Self Assessment feeder'!BX173)))</f>
        <v>66.7</v>
      </c>
      <c r="M184" s="127">
        <f>IF($B$9="Female",'No Self Assessment feeder'!M173,IF($B$9="Male",'No Self Assessment feeder'!AS173,IF($B$9="All",'No Self Assessment feeder'!BY173)))</f>
        <v>80.5</v>
      </c>
      <c r="N184" s="81">
        <f>IF($B$9="Female",'No Self Assessment feeder'!N173,IF($B$9="Male",'No Self Assessment feeder'!AT173,IF($B$9="All",'No Self Assessment feeder'!BZ173)))</f>
        <v>2155</v>
      </c>
      <c r="O184" s="120">
        <f>IF($B$9="Female",'No Self Assessment feeder'!O173,IF($B$9="Male",'No Self Assessment feeder'!AU173,IF($B$9="All",'No Self Assessment feeder'!CA173)))</f>
        <v>4.4000000000000004</v>
      </c>
      <c r="P184" s="79">
        <f>IF($B$9="Female",'No Self Assessment feeder'!P173,IF($B$9="Male",'No Self Assessment feeder'!AV173,IF($B$9="All",'No Self Assessment feeder'!CB173)))</f>
        <v>2060</v>
      </c>
      <c r="Q184" s="120">
        <f>IF($B$9="Female",'No Self Assessment feeder'!Q173,IF($B$9="Male",'No Self Assessment feeder'!AW173,IF($B$9="All",'No Self Assessment feeder'!CC173)))</f>
        <v>12</v>
      </c>
      <c r="R184" s="120">
        <f>IF($B$9="Female",'No Self Assessment feeder'!R173,IF($B$9="Male",'No Self Assessment feeder'!AX173,IF($B$9="All",'No Self Assessment feeder'!CD173)))</f>
        <v>9.8000000000000007</v>
      </c>
      <c r="S184" s="120">
        <f>IF($B$9="Female",'No Self Assessment feeder'!S173,IF($B$9="Male",'No Self Assessment feeder'!AY173,IF($B$9="All",'No Self Assessment feeder'!CE173)))</f>
        <v>59.6</v>
      </c>
      <c r="T184" s="120">
        <f>IF($B$9="Female",'No Self Assessment feeder'!T173,IF($B$9="Male",'No Self Assessment feeder'!AZ173,IF($B$9="All",'No Self Assessment feeder'!CF173)))</f>
        <v>72.400000000000006</v>
      </c>
      <c r="U184" s="127">
        <f>IF($B$9="Female",'No Self Assessment feeder'!U173,IF($B$9="Male",'No Self Assessment feeder'!BA173,IF($B$9="All",'No Self Assessment feeder'!CG173)))</f>
        <v>78.2</v>
      </c>
      <c r="V184" s="81">
        <f>IF($B$9="Female",'No Self Assessment feeder'!V173,IF($B$9="Male",'No Self Assessment feeder'!BB173,IF($B$9="All",'No Self Assessment feeder'!CH173)))</f>
        <v>2155</v>
      </c>
      <c r="W184" s="120">
        <f>IF($B$9="Female",'No Self Assessment feeder'!W173,IF($B$9="Male",'No Self Assessment feeder'!BC173,IF($B$9="All",'No Self Assessment feeder'!CI173)))</f>
        <v>4.7</v>
      </c>
      <c r="X184" s="79">
        <f>IF($B$9="Female",'No Self Assessment feeder'!X173,IF($B$9="Male",'No Self Assessment feeder'!BD173,IF($B$9="All",'No Self Assessment feeder'!CJ173)))</f>
        <v>2055</v>
      </c>
      <c r="Y184" s="120">
        <f>IF($B$9="Female",'No Self Assessment feeder'!Y173,IF($B$9="Male",'No Self Assessment feeder'!BE173,IF($B$9="All",'No Self Assessment feeder'!CK173)))</f>
        <v>13.3</v>
      </c>
      <c r="Z184" s="120">
        <f>IF($B$9="Female",'No Self Assessment feeder'!Z173,IF($B$9="Male",'No Self Assessment feeder'!BF173,IF($B$9="All",'No Self Assessment feeder'!CL173)))</f>
        <v>5.6</v>
      </c>
      <c r="AA184" s="120">
        <f>IF($B$9="Female",'No Self Assessment feeder'!AA173,IF($B$9="Male",'No Self Assessment feeder'!BG173,IF($B$9="All",'No Self Assessment feeder'!CM173)))</f>
        <v>67.599999999999994</v>
      </c>
      <c r="AB184" s="120">
        <f>IF($B$9="Female",'No Self Assessment feeder'!AB173,IF($B$9="Male",'No Self Assessment feeder'!BH173,IF($B$9="All",'No Self Assessment feeder'!CN173)))</f>
        <v>77.099999999999994</v>
      </c>
      <c r="AC184" s="127">
        <f>IF($B$9="Female",'No Self Assessment feeder'!AC173,IF($B$9="Male",'No Self Assessment feeder'!BI173,IF($B$9="All",'No Self Assessment feeder'!CO173)))</f>
        <v>81.099999999999994</v>
      </c>
      <c r="CM184" s="29"/>
    </row>
    <row r="185" spans="1:91" ht="14.25" customHeight="1" x14ac:dyDescent="0.2">
      <c r="A185" s="159" t="s">
        <v>289</v>
      </c>
      <c r="B185" s="65" t="s">
        <v>102</v>
      </c>
      <c r="C185" s="66">
        <v>10008640</v>
      </c>
      <c r="D185" s="66" t="s">
        <v>490</v>
      </c>
      <c r="E185" s="162" t="s">
        <v>103</v>
      </c>
      <c r="F185" s="142">
        <f>IF($B$9="Female",'No Self Assessment feeder'!F174,IF($B$9="Male",'No Self Assessment feeder'!AL174,IF($B$9="All",'No Self Assessment feeder'!BR174)))</f>
        <v>540</v>
      </c>
      <c r="G185" s="120">
        <f>IF($B$9="Female",'No Self Assessment feeder'!G174,IF($B$9="Male",'No Self Assessment feeder'!AM174,IF($B$9="All",'No Self Assessment feeder'!BS174)))</f>
        <v>4.5999999999999996</v>
      </c>
      <c r="H185" s="79">
        <f>IF($B$9="Female",'No Self Assessment feeder'!H174,IF($B$9="Male",'No Self Assessment feeder'!AN174,IF($B$9="All",'No Self Assessment feeder'!BT174)))</f>
        <v>515</v>
      </c>
      <c r="I185" s="120">
        <f>IF($B$9="Female",'No Self Assessment feeder'!I174,IF($B$9="Male",'No Self Assessment feeder'!AO174,IF($B$9="All",'No Self Assessment feeder'!BU174)))</f>
        <v>10.3</v>
      </c>
      <c r="J185" s="120">
        <f>IF($B$9="Female",'No Self Assessment feeder'!J174,IF($B$9="Male",'No Self Assessment feeder'!AP174,IF($B$9="All",'No Self Assessment feeder'!BV174)))</f>
        <v>23.6</v>
      </c>
      <c r="K185" s="120">
        <f>IF($B$9="Female",'No Self Assessment feeder'!K174,IF($B$9="Male",'No Self Assessment feeder'!AQ174,IF($B$9="All",'No Self Assessment feeder'!BW174)))</f>
        <v>54.8</v>
      </c>
      <c r="L185" s="120">
        <f>IF($B$9="Female",'No Self Assessment feeder'!L174,IF($B$9="Male",'No Self Assessment feeder'!AR174,IF($B$9="All",'No Self Assessment feeder'!BX174)))</f>
        <v>61.6</v>
      </c>
      <c r="M185" s="127">
        <f>IF($B$9="Female",'No Self Assessment feeder'!M174,IF($B$9="Male",'No Self Assessment feeder'!AS174,IF($B$9="All",'No Self Assessment feeder'!BY174)))</f>
        <v>66.099999999999994</v>
      </c>
      <c r="N185" s="81">
        <f>IF($B$9="Female",'No Self Assessment feeder'!N174,IF($B$9="Male",'No Self Assessment feeder'!AT174,IF($B$9="All",'No Self Assessment feeder'!BZ174)))</f>
        <v>540</v>
      </c>
      <c r="O185" s="120">
        <f>IF($B$9="Female",'No Self Assessment feeder'!O174,IF($B$9="Male",'No Self Assessment feeder'!AU174,IF($B$9="All",'No Self Assessment feeder'!CA174)))</f>
        <v>4.4000000000000004</v>
      </c>
      <c r="P185" s="79">
        <f>IF($B$9="Female",'No Self Assessment feeder'!P174,IF($B$9="Male",'No Self Assessment feeder'!AV174,IF($B$9="All",'No Self Assessment feeder'!CB174)))</f>
        <v>515</v>
      </c>
      <c r="Q185" s="120">
        <f>IF($B$9="Female",'No Self Assessment feeder'!Q174,IF($B$9="Male",'No Self Assessment feeder'!AW174,IF($B$9="All",'No Self Assessment feeder'!CC174)))</f>
        <v>13.5</v>
      </c>
      <c r="R185" s="120">
        <f>IF($B$9="Female",'No Self Assessment feeder'!R174,IF($B$9="Male",'No Self Assessment feeder'!AX174,IF($B$9="All",'No Self Assessment feeder'!CD174)))</f>
        <v>14.3</v>
      </c>
      <c r="S185" s="120">
        <f>IF($B$9="Female",'No Self Assessment feeder'!S174,IF($B$9="Male",'No Self Assessment feeder'!AY174,IF($B$9="All",'No Self Assessment feeder'!CE174)))</f>
        <v>60.2</v>
      </c>
      <c r="T185" s="120">
        <f>IF($B$9="Female",'No Self Assessment feeder'!T174,IF($B$9="Male",'No Self Assessment feeder'!AZ174,IF($B$9="All",'No Self Assessment feeder'!CF174)))</f>
        <v>67.3</v>
      </c>
      <c r="U185" s="127">
        <f>IF($B$9="Female",'No Self Assessment feeder'!U174,IF($B$9="Male",'No Self Assessment feeder'!BA174,IF($B$9="All",'No Self Assessment feeder'!CG174)))</f>
        <v>72.099999999999994</v>
      </c>
      <c r="V185" s="81">
        <f>IF($B$9="Female",'No Self Assessment feeder'!V174,IF($B$9="Male",'No Self Assessment feeder'!BB174,IF($B$9="All",'No Self Assessment feeder'!CH174)))</f>
        <v>540</v>
      </c>
      <c r="W185" s="120">
        <f>IF($B$9="Female",'No Self Assessment feeder'!W174,IF($B$9="Male",'No Self Assessment feeder'!BC174,IF($B$9="All",'No Self Assessment feeder'!CI174)))</f>
        <v>4.5999999999999996</v>
      </c>
      <c r="X185" s="79">
        <f>IF($B$9="Female",'No Self Assessment feeder'!X174,IF($B$9="Male",'No Self Assessment feeder'!BD174,IF($B$9="All",'No Self Assessment feeder'!CJ174)))</f>
        <v>515</v>
      </c>
      <c r="Y185" s="120">
        <f>IF($B$9="Female",'No Self Assessment feeder'!Y174,IF($B$9="Male",'No Self Assessment feeder'!BE174,IF($B$9="All",'No Self Assessment feeder'!CK174)))</f>
        <v>16.899999999999999</v>
      </c>
      <c r="Z185" s="120">
        <f>IF($B$9="Female",'No Self Assessment feeder'!Z174,IF($B$9="Male",'No Self Assessment feeder'!BF174,IF($B$9="All",'No Self Assessment feeder'!CL174)))</f>
        <v>11.8</v>
      </c>
      <c r="AA185" s="120">
        <f>IF($B$9="Female",'No Self Assessment feeder'!AA174,IF($B$9="Male",'No Self Assessment feeder'!BG174,IF($B$9="All",'No Self Assessment feeder'!CM174)))</f>
        <v>58.9</v>
      </c>
      <c r="AB185" s="120">
        <f>IF($B$9="Female",'No Self Assessment feeder'!AB174,IF($B$9="Male",'No Self Assessment feeder'!BH174,IF($B$9="All",'No Self Assessment feeder'!CN174)))</f>
        <v>66.7</v>
      </c>
      <c r="AC185" s="127">
        <f>IF($B$9="Female",'No Self Assessment feeder'!AC174,IF($B$9="Male",'No Self Assessment feeder'!BI174,IF($B$9="All",'No Self Assessment feeder'!CO174)))</f>
        <v>71.3</v>
      </c>
      <c r="CM185" s="29"/>
    </row>
    <row r="186" spans="1:91" ht="14.25" customHeight="1" x14ac:dyDescent="0.2">
      <c r="A186" s="159" t="s">
        <v>289</v>
      </c>
      <c r="B186" s="65" t="s">
        <v>104</v>
      </c>
      <c r="C186" s="66">
        <v>10004511</v>
      </c>
      <c r="D186" s="66" t="s">
        <v>495</v>
      </c>
      <c r="E186" s="162" t="s">
        <v>434</v>
      </c>
      <c r="F186" s="142" t="str">
        <f>IF($B$9="Female",'No Self Assessment feeder'!F175,IF($B$9="Male",'No Self Assessment feeder'!AL175,IF($B$9="All",'No Self Assessment feeder'!BR175)))</f>
        <v>.</v>
      </c>
      <c r="G186" s="120" t="str">
        <f>IF($B$9="Female",'No Self Assessment feeder'!G175,IF($B$9="Male",'No Self Assessment feeder'!AM175,IF($B$9="All",'No Self Assessment feeder'!BS175)))</f>
        <v>.</v>
      </c>
      <c r="H186" s="79" t="str">
        <f>IF($B$9="Female",'No Self Assessment feeder'!H175,IF($B$9="Male",'No Self Assessment feeder'!AN175,IF($B$9="All",'No Self Assessment feeder'!BT175)))</f>
        <v>.</v>
      </c>
      <c r="I186" s="120" t="str">
        <f>IF($B$9="Female",'No Self Assessment feeder'!I175,IF($B$9="Male",'No Self Assessment feeder'!AO175,IF($B$9="All",'No Self Assessment feeder'!BU175)))</f>
        <v>.</v>
      </c>
      <c r="J186" s="120" t="str">
        <f>IF($B$9="Female",'No Self Assessment feeder'!J175,IF($B$9="Male",'No Self Assessment feeder'!AP175,IF($B$9="All",'No Self Assessment feeder'!BV175)))</f>
        <v>.</v>
      </c>
      <c r="K186" s="120" t="str">
        <f>IF($B$9="Female",'No Self Assessment feeder'!K175,IF($B$9="Male",'No Self Assessment feeder'!AQ175,IF($B$9="All",'No Self Assessment feeder'!BW175)))</f>
        <v>.</v>
      </c>
      <c r="L186" s="120" t="str">
        <f>IF($B$9="Female",'No Self Assessment feeder'!L175,IF($B$9="Male",'No Self Assessment feeder'!AR175,IF($B$9="All",'No Self Assessment feeder'!BX175)))</f>
        <v>.</v>
      </c>
      <c r="M186" s="127" t="str">
        <f>IF($B$9="Female",'No Self Assessment feeder'!M175,IF($B$9="Male",'No Self Assessment feeder'!AS175,IF($B$9="All",'No Self Assessment feeder'!BY175)))</f>
        <v>.</v>
      </c>
      <c r="N186" s="81" t="str">
        <f>IF($B$9="Female",'No Self Assessment feeder'!N175,IF($B$9="Male",'No Self Assessment feeder'!AT175,IF($B$9="All",'No Self Assessment feeder'!BZ175)))</f>
        <v>.</v>
      </c>
      <c r="O186" s="120" t="str">
        <f>IF($B$9="Female",'No Self Assessment feeder'!O175,IF($B$9="Male",'No Self Assessment feeder'!AU175,IF($B$9="All",'No Self Assessment feeder'!CA175)))</f>
        <v>.</v>
      </c>
      <c r="P186" s="79" t="str">
        <f>IF($B$9="Female",'No Self Assessment feeder'!P175,IF($B$9="Male",'No Self Assessment feeder'!AV175,IF($B$9="All",'No Self Assessment feeder'!CB175)))</f>
        <v>.</v>
      </c>
      <c r="Q186" s="120" t="str">
        <f>IF($B$9="Female",'No Self Assessment feeder'!Q175,IF($B$9="Male",'No Self Assessment feeder'!AW175,IF($B$9="All",'No Self Assessment feeder'!CC175)))</f>
        <v>.</v>
      </c>
      <c r="R186" s="120" t="str">
        <f>IF($B$9="Female",'No Self Assessment feeder'!R175,IF($B$9="Male",'No Self Assessment feeder'!AX175,IF($B$9="All",'No Self Assessment feeder'!CD175)))</f>
        <v>.</v>
      </c>
      <c r="S186" s="120" t="str">
        <f>IF($B$9="Female",'No Self Assessment feeder'!S175,IF($B$9="Male",'No Self Assessment feeder'!AY175,IF($B$9="All",'No Self Assessment feeder'!CE175)))</f>
        <v>.</v>
      </c>
      <c r="T186" s="120" t="str">
        <f>IF($B$9="Female",'No Self Assessment feeder'!T175,IF($B$9="Male",'No Self Assessment feeder'!AZ175,IF($B$9="All",'No Self Assessment feeder'!CF175)))</f>
        <v>.</v>
      </c>
      <c r="U186" s="127" t="str">
        <f>IF($B$9="Female",'No Self Assessment feeder'!U175,IF($B$9="Male",'No Self Assessment feeder'!BA175,IF($B$9="All",'No Self Assessment feeder'!CG175)))</f>
        <v>.</v>
      </c>
      <c r="V186" s="81" t="str">
        <f>IF($B$9="Female",'No Self Assessment feeder'!V175,IF($B$9="Male",'No Self Assessment feeder'!BB175,IF($B$9="All",'No Self Assessment feeder'!CH175)))</f>
        <v>.</v>
      </c>
      <c r="W186" s="120" t="str">
        <f>IF($B$9="Female",'No Self Assessment feeder'!W175,IF($B$9="Male",'No Self Assessment feeder'!BC175,IF($B$9="All",'No Self Assessment feeder'!CI175)))</f>
        <v>.</v>
      </c>
      <c r="X186" s="79" t="str">
        <f>IF($B$9="Female",'No Self Assessment feeder'!X175,IF($B$9="Male",'No Self Assessment feeder'!BD175,IF($B$9="All",'No Self Assessment feeder'!CJ175)))</f>
        <v>.</v>
      </c>
      <c r="Y186" s="120" t="str">
        <f>IF($B$9="Female",'No Self Assessment feeder'!Y175,IF($B$9="Male",'No Self Assessment feeder'!BE175,IF($B$9="All",'No Self Assessment feeder'!CK175)))</f>
        <v>.</v>
      </c>
      <c r="Z186" s="120" t="str">
        <f>IF($B$9="Female",'No Self Assessment feeder'!Z175,IF($B$9="Male",'No Self Assessment feeder'!BF175,IF($B$9="All",'No Self Assessment feeder'!CL175)))</f>
        <v>.</v>
      </c>
      <c r="AA186" s="120" t="str">
        <f>IF($B$9="Female",'No Self Assessment feeder'!AA175,IF($B$9="Male",'No Self Assessment feeder'!BG175,IF($B$9="All",'No Self Assessment feeder'!CM175)))</f>
        <v>.</v>
      </c>
      <c r="AB186" s="120" t="str">
        <f>IF($B$9="Female",'No Self Assessment feeder'!AB175,IF($B$9="Male",'No Self Assessment feeder'!BH175,IF($B$9="All",'No Self Assessment feeder'!CN175)))</f>
        <v>.</v>
      </c>
      <c r="AC186" s="127" t="str">
        <f>IF($B$9="Female",'No Self Assessment feeder'!AC175,IF($B$9="Male",'No Self Assessment feeder'!BI175,IF($B$9="All",'No Self Assessment feeder'!CO175)))</f>
        <v>.</v>
      </c>
      <c r="CM186" s="29"/>
    </row>
    <row r="187" spans="1:91" ht="14.25" customHeight="1" x14ac:dyDescent="0.2">
      <c r="A187" s="159" t="s">
        <v>289</v>
      </c>
      <c r="B187" s="65" t="s">
        <v>106</v>
      </c>
      <c r="C187" s="66">
        <v>10007145</v>
      </c>
      <c r="D187" s="66" t="s">
        <v>490</v>
      </c>
      <c r="E187" s="162" t="s">
        <v>107</v>
      </c>
      <c r="F187" s="142">
        <f>IF($B$9="Female",'No Self Assessment feeder'!F176,IF($B$9="Male",'No Self Assessment feeder'!AL176,IF($B$9="All",'No Self Assessment feeder'!BR176)))</f>
        <v>1530</v>
      </c>
      <c r="G187" s="120">
        <f>IF($B$9="Female",'No Self Assessment feeder'!G176,IF($B$9="Male",'No Self Assessment feeder'!AM176,IF($B$9="All",'No Self Assessment feeder'!BS176)))</f>
        <v>4.2</v>
      </c>
      <c r="H187" s="79">
        <f>IF($B$9="Female",'No Self Assessment feeder'!H176,IF($B$9="Male",'No Self Assessment feeder'!AN176,IF($B$9="All",'No Self Assessment feeder'!BT176)))</f>
        <v>1465</v>
      </c>
      <c r="I187" s="120">
        <f>IF($B$9="Female",'No Self Assessment feeder'!I176,IF($B$9="Male",'No Self Assessment feeder'!AO176,IF($B$9="All",'No Self Assessment feeder'!BU176)))</f>
        <v>9.6999999999999993</v>
      </c>
      <c r="J187" s="120">
        <f>IF($B$9="Female",'No Self Assessment feeder'!J176,IF($B$9="Male",'No Self Assessment feeder'!AP176,IF($B$9="All",'No Self Assessment feeder'!BV176)))</f>
        <v>10.6</v>
      </c>
      <c r="K187" s="120">
        <f>IF($B$9="Female",'No Self Assessment feeder'!K176,IF($B$9="Male",'No Self Assessment feeder'!AQ176,IF($B$9="All",'No Self Assessment feeder'!BW176)))</f>
        <v>61.2</v>
      </c>
      <c r="L187" s="120">
        <f>IF($B$9="Female",'No Self Assessment feeder'!L176,IF($B$9="Male",'No Self Assessment feeder'!AR176,IF($B$9="All",'No Self Assessment feeder'!BX176)))</f>
        <v>72.099999999999994</v>
      </c>
      <c r="M187" s="127">
        <f>IF($B$9="Female",'No Self Assessment feeder'!M176,IF($B$9="Male",'No Self Assessment feeder'!AS176,IF($B$9="All",'No Self Assessment feeder'!BY176)))</f>
        <v>79.7</v>
      </c>
      <c r="N187" s="81">
        <f>IF($B$9="Female",'No Self Assessment feeder'!N176,IF($B$9="Male",'No Self Assessment feeder'!AT176,IF($B$9="All",'No Self Assessment feeder'!BZ176)))</f>
        <v>1530</v>
      </c>
      <c r="O187" s="120">
        <f>IF($B$9="Female",'No Self Assessment feeder'!O176,IF($B$9="Male",'No Self Assessment feeder'!AU176,IF($B$9="All",'No Self Assessment feeder'!CA176)))</f>
        <v>4.5</v>
      </c>
      <c r="P187" s="79">
        <f>IF($B$9="Female",'No Self Assessment feeder'!P176,IF($B$9="Male",'No Self Assessment feeder'!AV176,IF($B$9="All",'No Self Assessment feeder'!CB176)))</f>
        <v>1460</v>
      </c>
      <c r="Q187" s="120">
        <f>IF($B$9="Female",'No Self Assessment feeder'!Q176,IF($B$9="Male",'No Self Assessment feeder'!AW176,IF($B$9="All",'No Self Assessment feeder'!CC176)))</f>
        <v>12</v>
      </c>
      <c r="R187" s="120">
        <f>IF($B$9="Female",'No Self Assessment feeder'!R176,IF($B$9="Male",'No Self Assessment feeder'!AX176,IF($B$9="All",'No Self Assessment feeder'!CD176)))</f>
        <v>7.7</v>
      </c>
      <c r="S187" s="120">
        <f>IF($B$9="Female",'No Self Assessment feeder'!S176,IF($B$9="Male",'No Self Assessment feeder'!AY176,IF($B$9="All",'No Self Assessment feeder'!CE176)))</f>
        <v>67.3</v>
      </c>
      <c r="T187" s="120">
        <f>IF($B$9="Female",'No Self Assessment feeder'!T176,IF($B$9="Male",'No Self Assessment feeder'!AZ176,IF($B$9="All",'No Self Assessment feeder'!CF176)))</f>
        <v>77.3</v>
      </c>
      <c r="U187" s="127">
        <f>IF($B$9="Female",'No Self Assessment feeder'!U176,IF($B$9="Male",'No Self Assessment feeder'!BA176,IF($B$9="All",'No Self Assessment feeder'!CG176)))</f>
        <v>80.3</v>
      </c>
      <c r="V187" s="81">
        <f>IF($B$9="Female",'No Self Assessment feeder'!V176,IF($B$9="Male",'No Self Assessment feeder'!BB176,IF($B$9="All",'No Self Assessment feeder'!CH176)))</f>
        <v>1530</v>
      </c>
      <c r="W187" s="120">
        <f>IF($B$9="Female",'No Self Assessment feeder'!W176,IF($B$9="Male",'No Self Assessment feeder'!BC176,IF($B$9="All",'No Self Assessment feeder'!CI176)))</f>
        <v>4.4000000000000004</v>
      </c>
      <c r="X187" s="79">
        <f>IF($B$9="Female",'No Self Assessment feeder'!X176,IF($B$9="Male",'No Self Assessment feeder'!BD176,IF($B$9="All",'No Self Assessment feeder'!CJ176)))</f>
        <v>1460</v>
      </c>
      <c r="Y187" s="120">
        <f>IF($B$9="Female",'No Self Assessment feeder'!Y176,IF($B$9="Male",'No Self Assessment feeder'!BE176,IF($B$9="All",'No Self Assessment feeder'!CK176)))</f>
        <v>12.6</v>
      </c>
      <c r="Z187" s="120">
        <f>IF($B$9="Female",'No Self Assessment feeder'!Z176,IF($B$9="Male",'No Self Assessment feeder'!BF176,IF($B$9="All",'No Self Assessment feeder'!CL176)))</f>
        <v>6.2</v>
      </c>
      <c r="AA187" s="120">
        <f>IF($B$9="Female",'No Self Assessment feeder'!AA176,IF($B$9="Male",'No Self Assessment feeder'!BG176,IF($B$9="All",'No Self Assessment feeder'!CM176)))</f>
        <v>70.7</v>
      </c>
      <c r="AB187" s="120">
        <f>IF($B$9="Female",'No Self Assessment feeder'!AB176,IF($B$9="Male",'No Self Assessment feeder'!BH176,IF($B$9="All",'No Self Assessment feeder'!CN176)))</f>
        <v>79</v>
      </c>
      <c r="AC187" s="127">
        <f>IF($B$9="Female",'No Self Assessment feeder'!AC176,IF($B$9="Male",'No Self Assessment feeder'!BI176,IF($B$9="All",'No Self Assessment feeder'!CO176)))</f>
        <v>81.2</v>
      </c>
      <c r="CM187" s="29"/>
    </row>
    <row r="188" spans="1:91" ht="14.25" customHeight="1" x14ac:dyDescent="0.2">
      <c r="A188" s="159" t="s">
        <v>289</v>
      </c>
      <c r="B188" s="65" t="s">
        <v>108</v>
      </c>
      <c r="C188" s="66">
        <v>10002718</v>
      </c>
      <c r="D188" s="66" t="s">
        <v>491</v>
      </c>
      <c r="E188" s="162" t="s">
        <v>109</v>
      </c>
      <c r="F188" s="142">
        <f>IF($B$9="Female",'No Self Assessment feeder'!F177,IF($B$9="Male",'No Self Assessment feeder'!AL177,IF($B$9="All",'No Self Assessment feeder'!BR177)))</f>
        <v>830</v>
      </c>
      <c r="G188" s="120">
        <f>IF($B$9="Female",'No Self Assessment feeder'!G177,IF($B$9="Male",'No Self Assessment feeder'!AM177,IF($B$9="All",'No Self Assessment feeder'!BS177)))</f>
        <v>5.2</v>
      </c>
      <c r="H188" s="79">
        <f>IF($B$9="Female",'No Self Assessment feeder'!H177,IF($B$9="Male",'No Self Assessment feeder'!AN177,IF($B$9="All",'No Self Assessment feeder'!BT177)))</f>
        <v>790</v>
      </c>
      <c r="I188" s="120">
        <f>IF($B$9="Female",'No Self Assessment feeder'!I177,IF($B$9="Male",'No Self Assessment feeder'!AO177,IF($B$9="All",'No Self Assessment feeder'!BU177)))</f>
        <v>11.2</v>
      </c>
      <c r="J188" s="120">
        <f>IF($B$9="Female",'No Self Assessment feeder'!J177,IF($B$9="Male",'No Self Assessment feeder'!AP177,IF($B$9="All",'No Self Assessment feeder'!BV177)))</f>
        <v>15.5</v>
      </c>
      <c r="K188" s="120">
        <f>IF($B$9="Female",'No Self Assessment feeder'!K177,IF($B$9="Male",'No Self Assessment feeder'!AQ177,IF($B$9="All",'No Self Assessment feeder'!BW177)))</f>
        <v>49.8</v>
      </c>
      <c r="L188" s="120">
        <f>IF($B$9="Female",'No Self Assessment feeder'!L177,IF($B$9="Male",'No Self Assessment feeder'!AR177,IF($B$9="All",'No Self Assessment feeder'!BX177)))</f>
        <v>60.8</v>
      </c>
      <c r="M188" s="127">
        <f>IF($B$9="Female",'No Self Assessment feeder'!M177,IF($B$9="Male",'No Self Assessment feeder'!AS177,IF($B$9="All",'No Self Assessment feeder'!BY177)))</f>
        <v>73.400000000000006</v>
      </c>
      <c r="N188" s="81">
        <f>IF($B$9="Female",'No Self Assessment feeder'!N177,IF($B$9="Male",'No Self Assessment feeder'!AT177,IF($B$9="All",'No Self Assessment feeder'!BZ177)))</f>
        <v>830</v>
      </c>
      <c r="O188" s="120">
        <f>IF($B$9="Female",'No Self Assessment feeder'!O177,IF($B$9="Male",'No Self Assessment feeder'!AU177,IF($B$9="All",'No Self Assessment feeder'!CA177)))</f>
        <v>5.8</v>
      </c>
      <c r="P188" s="79">
        <f>IF($B$9="Female",'No Self Assessment feeder'!P177,IF($B$9="Male",'No Self Assessment feeder'!AV177,IF($B$9="All",'No Self Assessment feeder'!CB177)))</f>
        <v>785</v>
      </c>
      <c r="Q188" s="120">
        <f>IF($B$9="Female",'No Self Assessment feeder'!Q177,IF($B$9="Male",'No Self Assessment feeder'!AW177,IF($B$9="All",'No Self Assessment feeder'!CC177)))</f>
        <v>13</v>
      </c>
      <c r="R188" s="120">
        <f>IF($B$9="Female",'No Self Assessment feeder'!R177,IF($B$9="Male",'No Self Assessment feeder'!AX177,IF($B$9="All",'No Self Assessment feeder'!CD177)))</f>
        <v>14</v>
      </c>
      <c r="S188" s="120">
        <f>IF($B$9="Female",'No Self Assessment feeder'!S177,IF($B$9="Male",'No Self Assessment feeder'!AY177,IF($B$9="All",'No Self Assessment feeder'!CE177)))</f>
        <v>54.8</v>
      </c>
      <c r="T188" s="120">
        <f>IF($B$9="Female",'No Self Assessment feeder'!T177,IF($B$9="Male",'No Self Assessment feeder'!AZ177,IF($B$9="All",'No Self Assessment feeder'!CF177)))</f>
        <v>64.7</v>
      </c>
      <c r="U188" s="127">
        <f>IF($B$9="Female",'No Self Assessment feeder'!U177,IF($B$9="Male",'No Self Assessment feeder'!BA177,IF($B$9="All",'No Self Assessment feeder'!CG177)))</f>
        <v>73</v>
      </c>
      <c r="V188" s="81">
        <f>IF($B$9="Female",'No Self Assessment feeder'!V177,IF($B$9="Male",'No Self Assessment feeder'!BB177,IF($B$9="All",'No Self Assessment feeder'!CH177)))</f>
        <v>830</v>
      </c>
      <c r="W188" s="120">
        <f>IF($B$9="Female",'No Self Assessment feeder'!W177,IF($B$9="Male",'No Self Assessment feeder'!BC177,IF($B$9="All",'No Self Assessment feeder'!CI177)))</f>
        <v>6.5</v>
      </c>
      <c r="X188" s="79">
        <f>IF($B$9="Female",'No Self Assessment feeder'!X177,IF($B$9="Male",'No Self Assessment feeder'!BD177,IF($B$9="All",'No Self Assessment feeder'!CJ177)))</f>
        <v>780</v>
      </c>
      <c r="Y188" s="120">
        <f>IF($B$9="Female",'No Self Assessment feeder'!Y177,IF($B$9="Male",'No Self Assessment feeder'!BE177,IF($B$9="All",'No Self Assessment feeder'!CK177)))</f>
        <v>15.2</v>
      </c>
      <c r="Z188" s="120">
        <f>IF($B$9="Female",'No Self Assessment feeder'!Z177,IF($B$9="Male",'No Self Assessment feeder'!BF177,IF($B$9="All",'No Self Assessment feeder'!CL177)))</f>
        <v>10.9</v>
      </c>
      <c r="AA188" s="120">
        <f>IF($B$9="Female",'No Self Assessment feeder'!AA177,IF($B$9="Male",'No Self Assessment feeder'!BG177,IF($B$9="All",'No Self Assessment feeder'!CM177)))</f>
        <v>58.5</v>
      </c>
      <c r="AB188" s="120">
        <f>IF($B$9="Female",'No Self Assessment feeder'!AB177,IF($B$9="Male",'No Self Assessment feeder'!BH177,IF($B$9="All",'No Self Assessment feeder'!CN177)))</f>
        <v>69</v>
      </c>
      <c r="AC188" s="127">
        <f>IF($B$9="Female",'No Self Assessment feeder'!AC177,IF($B$9="Male",'No Self Assessment feeder'!BI177,IF($B$9="All",'No Self Assessment feeder'!CO177)))</f>
        <v>73.900000000000006</v>
      </c>
      <c r="CM188" s="29"/>
    </row>
    <row r="189" spans="1:91" ht="14.25" customHeight="1" x14ac:dyDescent="0.2">
      <c r="A189" s="159" t="s">
        <v>289</v>
      </c>
      <c r="B189" s="65" t="s">
        <v>110</v>
      </c>
      <c r="C189" s="66">
        <v>10007146</v>
      </c>
      <c r="D189" s="66" t="s">
        <v>491</v>
      </c>
      <c r="E189" s="162" t="s">
        <v>111</v>
      </c>
      <c r="F189" s="142">
        <f>IF($B$9="Female",'No Self Assessment feeder'!F178,IF($B$9="Male",'No Self Assessment feeder'!AL178,IF($B$9="All",'No Self Assessment feeder'!BR178)))</f>
        <v>2335</v>
      </c>
      <c r="G189" s="120">
        <f>IF($B$9="Female",'No Self Assessment feeder'!G178,IF($B$9="Male",'No Self Assessment feeder'!AM178,IF($B$9="All",'No Self Assessment feeder'!BS178)))</f>
        <v>6.4</v>
      </c>
      <c r="H189" s="79">
        <f>IF($B$9="Female",'No Self Assessment feeder'!H178,IF($B$9="Male",'No Self Assessment feeder'!AN178,IF($B$9="All",'No Self Assessment feeder'!BT178)))</f>
        <v>2185</v>
      </c>
      <c r="I189" s="120">
        <f>IF($B$9="Female",'No Self Assessment feeder'!I178,IF($B$9="Male",'No Self Assessment feeder'!AO178,IF($B$9="All",'No Self Assessment feeder'!BU178)))</f>
        <v>12.8</v>
      </c>
      <c r="J189" s="120">
        <f>IF($B$9="Female",'No Self Assessment feeder'!J178,IF($B$9="Male",'No Self Assessment feeder'!AP178,IF($B$9="All",'No Self Assessment feeder'!BV178)))</f>
        <v>13.6</v>
      </c>
      <c r="K189" s="120">
        <f>IF($B$9="Female",'No Self Assessment feeder'!K178,IF($B$9="Male",'No Self Assessment feeder'!AQ178,IF($B$9="All",'No Self Assessment feeder'!BW178)))</f>
        <v>55.1</v>
      </c>
      <c r="L189" s="120">
        <f>IF($B$9="Female",'No Self Assessment feeder'!L178,IF($B$9="Male",'No Self Assessment feeder'!AR178,IF($B$9="All",'No Self Assessment feeder'!BX178)))</f>
        <v>65.099999999999994</v>
      </c>
      <c r="M189" s="127">
        <f>IF($B$9="Female",'No Self Assessment feeder'!M178,IF($B$9="Male",'No Self Assessment feeder'!AS178,IF($B$9="All",'No Self Assessment feeder'!BY178)))</f>
        <v>73.599999999999994</v>
      </c>
      <c r="N189" s="81">
        <f>IF($B$9="Female",'No Self Assessment feeder'!N178,IF($B$9="Male",'No Self Assessment feeder'!AT178,IF($B$9="All",'No Self Assessment feeder'!BZ178)))</f>
        <v>2335</v>
      </c>
      <c r="O189" s="120">
        <f>IF($B$9="Female",'No Self Assessment feeder'!O178,IF($B$9="Male",'No Self Assessment feeder'!AU178,IF($B$9="All",'No Self Assessment feeder'!CA178)))</f>
        <v>7.2</v>
      </c>
      <c r="P189" s="79">
        <f>IF($B$9="Female",'No Self Assessment feeder'!P178,IF($B$9="Male",'No Self Assessment feeder'!AV178,IF($B$9="All",'No Self Assessment feeder'!CB178)))</f>
        <v>2170</v>
      </c>
      <c r="Q189" s="120">
        <f>IF($B$9="Female",'No Self Assessment feeder'!Q178,IF($B$9="Male",'No Self Assessment feeder'!AW178,IF($B$9="All",'No Self Assessment feeder'!CC178)))</f>
        <v>14.9</v>
      </c>
      <c r="R189" s="120">
        <f>IF($B$9="Female",'No Self Assessment feeder'!R178,IF($B$9="Male",'No Self Assessment feeder'!AX178,IF($B$9="All",'No Self Assessment feeder'!CD178)))</f>
        <v>10.7</v>
      </c>
      <c r="S189" s="120">
        <f>IF($B$9="Female",'No Self Assessment feeder'!S178,IF($B$9="Male",'No Self Assessment feeder'!AY178,IF($B$9="All",'No Self Assessment feeder'!CE178)))</f>
        <v>58.5</v>
      </c>
      <c r="T189" s="120">
        <f>IF($B$9="Female",'No Self Assessment feeder'!T178,IF($B$9="Male",'No Self Assessment feeder'!AZ178,IF($B$9="All",'No Self Assessment feeder'!CF178)))</f>
        <v>69.3</v>
      </c>
      <c r="U189" s="127">
        <f>IF($B$9="Female",'No Self Assessment feeder'!U178,IF($B$9="Male",'No Self Assessment feeder'!BA178,IF($B$9="All",'No Self Assessment feeder'!CG178)))</f>
        <v>74.400000000000006</v>
      </c>
      <c r="V189" s="81">
        <f>IF($B$9="Female",'No Self Assessment feeder'!V178,IF($B$9="Male",'No Self Assessment feeder'!BB178,IF($B$9="All",'No Self Assessment feeder'!CH178)))</f>
        <v>2335</v>
      </c>
      <c r="W189" s="120">
        <f>IF($B$9="Female",'No Self Assessment feeder'!W178,IF($B$9="Male",'No Self Assessment feeder'!BC178,IF($B$9="All",'No Self Assessment feeder'!CI178)))</f>
        <v>7.5</v>
      </c>
      <c r="X189" s="79">
        <f>IF($B$9="Female",'No Self Assessment feeder'!X178,IF($B$9="Male",'No Self Assessment feeder'!BD178,IF($B$9="All",'No Self Assessment feeder'!CJ178)))</f>
        <v>2160</v>
      </c>
      <c r="Y189" s="120">
        <f>IF($B$9="Female",'No Self Assessment feeder'!Y178,IF($B$9="Male",'No Self Assessment feeder'!BE178,IF($B$9="All",'No Self Assessment feeder'!CK178)))</f>
        <v>17.3</v>
      </c>
      <c r="Z189" s="120">
        <f>IF($B$9="Female",'No Self Assessment feeder'!Z178,IF($B$9="Male",'No Self Assessment feeder'!BF178,IF($B$9="All",'No Self Assessment feeder'!CL178)))</f>
        <v>8.8000000000000007</v>
      </c>
      <c r="AA189" s="120">
        <f>IF($B$9="Female",'No Self Assessment feeder'!AA178,IF($B$9="Male",'No Self Assessment feeder'!BG178,IF($B$9="All",'No Self Assessment feeder'!CM178)))</f>
        <v>62.6</v>
      </c>
      <c r="AB189" s="120">
        <f>IF($B$9="Female",'No Self Assessment feeder'!AB178,IF($B$9="Male",'No Self Assessment feeder'!BH178,IF($B$9="All",'No Self Assessment feeder'!CN178)))</f>
        <v>71</v>
      </c>
      <c r="AC189" s="127">
        <f>IF($B$9="Female",'No Self Assessment feeder'!AC178,IF($B$9="Male",'No Self Assessment feeder'!BI178,IF($B$9="All",'No Self Assessment feeder'!CO178)))</f>
        <v>74</v>
      </c>
      <c r="CM189" s="29"/>
    </row>
    <row r="190" spans="1:91" ht="14.25" customHeight="1" x14ac:dyDescent="0.2">
      <c r="A190" s="159" t="s">
        <v>289</v>
      </c>
      <c r="B190" s="65" t="s">
        <v>112</v>
      </c>
      <c r="C190" s="66">
        <v>10007825</v>
      </c>
      <c r="D190" s="66" t="s">
        <v>491</v>
      </c>
      <c r="E190" s="162" t="s">
        <v>113</v>
      </c>
      <c r="F190" s="142" t="str">
        <f>IF($B$9="Female",'No Self Assessment feeder'!F179,IF($B$9="Male",'No Self Assessment feeder'!AL179,IF($B$9="All",'No Self Assessment feeder'!BR179)))</f>
        <v>.</v>
      </c>
      <c r="G190" s="120" t="str">
        <f>IF($B$9="Female",'No Self Assessment feeder'!G179,IF($B$9="Male",'No Self Assessment feeder'!AM179,IF($B$9="All",'No Self Assessment feeder'!BS179)))</f>
        <v>.</v>
      </c>
      <c r="H190" s="79" t="str">
        <f>IF($B$9="Female",'No Self Assessment feeder'!H179,IF($B$9="Male",'No Self Assessment feeder'!AN179,IF($B$9="All",'No Self Assessment feeder'!BT179)))</f>
        <v>.</v>
      </c>
      <c r="I190" s="120" t="str">
        <f>IF($B$9="Female",'No Self Assessment feeder'!I179,IF($B$9="Male",'No Self Assessment feeder'!AO179,IF($B$9="All",'No Self Assessment feeder'!BU179)))</f>
        <v>.</v>
      </c>
      <c r="J190" s="120" t="str">
        <f>IF($B$9="Female",'No Self Assessment feeder'!J179,IF($B$9="Male",'No Self Assessment feeder'!AP179,IF($B$9="All",'No Self Assessment feeder'!BV179)))</f>
        <v>.</v>
      </c>
      <c r="K190" s="120" t="str">
        <f>IF($B$9="Female",'No Self Assessment feeder'!K179,IF($B$9="Male",'No Self Assessment feeder'!AQ179,IF($B$9="All",'No Self Assessment feeder'!BW179)))</f>
        <v>.</v>
      </c>
      <c r="L190" s="120" t="str">
        <f>IF($B$9="Female",'No Self Assessment feeder'!L179,IF($B$9="Male",'No Self Assessment feeder'!AR179,IF($B$9="All",'No Self Assessment feeder'!BX179)))</f>
        <v>.</v>
      </c>
      <c r="M190" s="127" t="str">
        <f>IF($B$9="Female",'No Self Assessment feeder'!M179,IF($B$9="Male",'No Self Assessment feeder'!AS179,IF($B$9="All",'No Self Assessment feeder'!BY179)))</f>
        <v>.</v>
      </c>
      <c r="N190" s="81" t="str">
        <f>IF($B$9="Female",'No Self Assessment feeder'!N179,IF($B$9="Male",'No Self Assessment feeder'!AT179,IF($B$9="All",'No Self Assessment feeder'!BZ179)))</f>
        <v>.</v>
      </c>
      <c r="O190" s="120" t="str">
        <f>IF($B$9="Female",'No Self Assessment feeder'!O179,IF($B$9="Male",'No Self Assessment feeder'!AU179,IF($B$9="All",'No Self Assessment feeder'!CA179)))</f>
        <v>.</v>
      </c>
      <c r="P190" s="79" t="str">
        <f>IF($B$9="Female",'No Self Assessment feeder'!P179,IF($B$9="Male",'No Self Assessment feeder'!AV179,IF($B$9="All",'No Self Assessment feeder'!CB179)))</f>
        <v>.</v>
      </c>
      <c r="Q190" s="120" t="str">
        <f>IF($B$9="Female",'No Self Assessment feeder'!Q179,IF($B$9="Male",'No Self Assessment feeder'!AW179,IF($B$9="All",'No Self Assessment feeder'!CC179)))</f>
        <v>.</v>
      </c>
      <c r="R190" s="120" t="str">
        <f>IF($B$9="Female",'No Self Assessment feeder'!R179,IF($B$9="Male",'No Self Assessment feeder'!AX179,IF($B$9="All",'No Self Assessment feeder'!CD179)))</f>
        <v>.</v>
      </c>
      <c r="S190" s="120" t="str">
        <f>IF($B$9="Female",'No Self Assessment feeder'!S179,IF($B$9="Male",'No Self Assessment feeder'!AY179,IF($B$9="All",'No Self Assessment feeder'!CE179)))</f>
        <v>.</v>
      </c>
      <c r="T190" s="120" t="str">
        <f>IF($B$9="Female",'No Self Assessment feeder'!T179,IF($B$9="Male",'No Self Assessment feeder'!AZ179,IF($B$9="All",'No Self Assessment feeder'!CF179)))</f>
        <v>.</v>
      </c>
      <c r="U190" s="127" t="str">
        <f>IF($B$9="Female",'No Self Assessment feeder'!U179,IF($B$9="Male",'No Self Assessment feeder'!BA179,IF($B$9="All",'No Self Assessment feeder'!CG179)))</f>
        <v>.</v>
      </c>
      <c r="V190" s="81" t="str">
        <f>IF($B$9="Female",'No Self Assessment feeder'!V179,IF($B$9="Male",'No Self Assessment feeder'!BB179,IF($B$9="All",'No Self Assessment feeder'!CH179)))</f>
        <v>.</v>
      </c>
      <c r="W190" s="120" t="str">
        <f>IF($B$9="Female",'No Self Assessment feeder'!W179,IF($B$9="Male",'No Self Assessment feeder'!BC179,IF($B$9="All",'No Self Assessment feeder'!CI179)))</f>
        <v>.</v>
      </c>
      <c r="X190" s="79" t="str">
        <f>IF($B$9="Female",'No Self Assessment feeder'!X179,IF($B$9="Male",'No Self Assessment feeder'!BD179,IF($B$9="All",'No Self Assessment feeder'!CJ179)))</f>
        <v>.</v>
      </c>
      <c r="Y190" s="120" t="str">
        <f>IF($B$9="Female",'No Self Assessment feeder'!Y179,IF($B$9="Male",'No Self Assessment feeder'!BE179,IF($B$9="All",'No Self Assessment feeder'!CK179)))</f>
        <v>.</v>
      </c>
      <c r="Z190" s="120" t="str">
        <f>IF($B$9="Female",'No Self Assessment feeder'!Z179,IF($B$9="Male",'No Self Assessment feeder'!BF179,IF($B$9="All",'No Self Assessment feeder'!CL179)))</f>
        <v>.</v>
      </c>
      <c r="AA190" s="120" t="str">
        <f>IF($B$9="Female",'No Self Assessment feeder'!AA179,IF($B$9="Male",'No Self Assessment feeder'!BG179,IF($B$9="All",'No Self Assessment feeder'!CM179)))</f>
        <v>.</v>
      </c>
      <c r="AB190" s="120" t="str">
        <f>IF($B$9="Female",'No Self Assessment feeder'!AB179,IF($B$9="Male",'No Self Assessment feeder'!BH179,IF($B$9="All",'No Self Assessment feeder'!CN179)))</f>
        <v>.</v>
      </c>
      <c r="AC190" s="127" t="str">
        <f>IF($B$9="Female",'No Self Assessment feeder'!AC179,IF($B$9="Male",'No Self Assessment feeder'!BI179,IF($B$9="All",'No Self Assessment feeder'!CO179)))</f>
        <v>.</v>
      </c>
      <c r="CM190" s="29"/>
    </row>
    <row r="191" spans="1:91" ht="14.25" customHeight="1" x14ac:dyDescent="0.2">
      <c r="A191" s="159" t="s">
        <v>289</v>
      </c>
      <c r="B191" s="65" t="s">
        <v>114</v>
      </c>
      <c r="C191" s="65">
        <v>10040812</v>
      </c>
      <c r="D191" s="66" t="s">
        <v>489</v>
      </c>
      <c r="E191" s="162" t="s">
        <v>115</v>
      </c>
      <c r="F191" s="142">
        <f>IF($B$9="Female",'No Self Assessment feeder'!F180,IF($B$9="Male",'No Self Assessment feeder'!AL180,IF($B$9="All",'No Self Assessment feeder'!BR180)))</f>
        <v>225</v>
      </c>
      <c r="G191" s="120">
        <f>IF($B$9="Female",'No Self Assessment feeder'!G180,IF($B$9="Male",'No Self Assessment feeder'!AM180,IF($B$9="All",'No Self Assessment feeder'!BS180)))</f>
        <v>3.6</v>
      </c>
      <c r="H191" s="79">
        <f>IF($B$9="Female",'No Self Assessment feeder'!H180,IF($B$9="Male",'No Self Assessment feeder'!AN180,IF($B$9="All",'No Self Assessment feeder'!BT180)))</f>
        <v>215</v>
      </c>
      <c r="I191" s="120">
        <f>IF($B$9="Female",'No Self Assessment feeder'!I180,IF($B$9="Male",'No Self Assessment feeder'!AO180,IF($B$9="All",'No Self Assessment feeder'!BU180)))</f>
        <v>17.600000000000001</v>
      </c>
      <c r="J191" s="120">
        <f>IF($B$9="Female",'No Self Assessment feeder'!J180,IF($B$9="Male",'No Self Assessment feeder'!AP180,IF($B$9="All",'No Self Assessment feeder'!BV180)))</f>
        <v>6.9</v>
      </c>
      <c r="K191" s="120">
        <f>IF($B$9="Female",'No Self Assessment feeder'!K180,IF($B$9="Male",'No Self Assessment feeder'!AQ180,IF($B$9="All",'No Self Assessment feeder'!BW180)))</f>
        <v>67.099999999999994</v>
      </c>
      <c r="L191" s="120">
        <f>IF($B$9="Female",'No Self Assessment feeder'!L180,IF($B$9="Male",'No Self Assessment feeder'!AR180,IF($B$9="All",'No Self Assessment feeder'!BX180)))</f>
        <v>74.099999999999994</v>
      </c>
      <c r="M191" s="127">
        <f>IF($B$9="Female",'No Self Assessment feeder'!M180,IF($B$9="Male",'No Self Assessment feeder'!AS180,IF($B$9="All",'No Self Assessment feeder'!BY180)))</f>
        <v>75.5</v>
      </c>
      <c r="N191" s="81">
        <f>IF($B$9="Female",'No Self Assessment feeder'!N180,IF($B$9="Male",'No Self Assessment feeder'!AT180,IF($B$9="All",'No Self Assessment feeder'!BZ180)))</f>
        <v>225</v>
      </c>
      <c r="O191" s="120">
        <f>IF($B$9="Female",'No Self Assessment feeder'!O180,IF($B$9="Male",'No Self Assessment feeder'!AU180,IF($B$9="All",'No Self Assessment feeder'!CA180)))</f>
        <v>3.6</v>
      </c>
      <c r="P191" s="79">
        <f>IF($B$9="Female",'No Self Assessment feeder'!P180,IF($B$9="Male",'No Self Assessment feeder'!AV180,IF($B$9="All",'No Self Assessment feeder'!CB180)))</f>
        <v>215</v>
      </c>
      <c r="Q191" s="120">
        <f>IF($B$9="Female",'No Self Assessment feeder'!Q180,IF($B$9="Male",'No Self Assessment feeder'!AW180,IF($B$9="All",'No Self Assessment feeder'!CC180)))</f>
        <v>16.2</v>
      </c>
      <c r="R191" s="120">
        <f>IF($B$9="Female",'No Self Assessment feeder'!R180,IF($B$9="Male",'No Self Assessment feeder'!AX180,IF($B$9="All",'No Self Assessment feeder'!CD180)))</f>
        <v>6.9</v>
      </c>
      <c r="S191" s="120">
        <f>IF($B$9="Female",'No Self Assessment feeder'!S180,IF($B$9="Male",'No Self Assessment feeder'!AY180,IF($B$9="All",'No Self Assessment feeder'!CE180)))</f>
        <v>70.400000000000006</v>
      </c>
      <c r="T191" s="120">
        <f>IF($B$9="Female",'No Self Assessment feeder'!T180,IF($B$9="Male",'No Self Assessment feeder'!AZ180,IF($B$9="All",'No Self Assessment feeder'!CF180)))</f>
        <v>74.5</v>
      </c>
      <c r="U191" s="127">
        <f>IF($B$9="Female",'No Self Assessment feeder'!U180,IF($B$9="Male",'No Self Assessment feeder'!BA180,IF($B$9="All",'No Self Assessment feeder'!CG180)))</f>
        <v>76.900000000000006</v>
      </c>
      <c r="V191" s="81">
        <f>IF($B$9="Female",'No Self Assessment feeder'!V180,IF($B$9="Male",'No Self Assessment feeder'!BB180,IF($B$9="All",'No Self Assessment feeder'!CH180)))</f>
        <v>225</v>
      </c>
      <c r="W191" s="120">
        <f>IF($B$9="Female",'No Self Assessment feeder'!W180,IF($B$9="Male",'No Self Assessment feeder'!BC180,IF($B$9="All",'No Self Assessment feeder'!CI180)))</f>
        <v>3.6</v>
      </c>
      <c r="X191" s="79">
        <f>IF($B$9="Female",'No Self Assessment feeder'!X180,IF($B$9="Male",'No Self Assessment feeder'!BD180,IF($B$9="All",'No Self Assessment feeder'!CJ180)))</f>
        <v>215</v>
      </c>
      <c r="Y191" s="120">
        <f>IF($B$9="Female",'No Self Assessment feeder'!Y180,IF($B$9="Male",'No Self Assessment feeder'!BE180,IF($B$9="All",'No Self Assessment feeder'!CK180)))</f>
        <v>19.399999999999999</v>
      </c>
      <c r="Z191" s="120">
        <f>IF($B$9="Female",'No Self Assessment feeder'!Z180,IF($B$9="Male",'No Self Assessment feeder'!BF180,IF($B$9="All",'No Self Assessment feeder'!CL180)))</f>
        <v>3.2</v>
      </c>
      <c r="AA191" s="120">
        <f>IF($B$9="Female",'No Self Assessment feeder'!AA180,IF($B$9="Male",'No Self Assessment feeder'!BG180,IF($B$9="All",'No Self Assessment feeder'!CM180)))</f>
        <v>65.3</v>
      </c>
      <c r="AB191" s="120">
        <f>IF($B$9="Female",'No Self Assessment feeder'!AB180,IF($B$9="Male",'No Self Assessment feeder'!BH180,IF($B$9="All",'No Self Assessment feeder'!CN180)))</f>
        <v>75.5</v>
      </c>
      <c r="AC191" s="127">
        <f>IF($B$9="Female",'No Self Assessment feeder'!AC180,IF($B$9="Male",'No Self Assessment feeder'!BI180,IF($B$9="All",'No Self Assessment feeder'!CO180)))</f>
        <v>77.3</v>
      </c>
      <c r="CM191" s="29"/>
    </row>
    <row r="192" spans="1:91" ht="14.25" customHeight="1" x14ac:dyDescent="0.2">
      <c r="A192" s="159" t="s">
        <v>289</v>
      </c>
      <c r="B192" s="65" t="s">
        <v>116</v>
      </c>
      <c r="C192" s="66">
        <v>10007147</v>
      </c>
      <c r="D192" s="66" t="s">
        <v>488</v>
      </c>
      <c r="E192" s="162" t="s">
        <v>117</v>
      </c>
      <c r="F192" s="142">
        <f>IF($B$9="Female",'No Self Assessment feeder'!F181,IF($B$9="Male",'No Self Assessment feeder'!AL181,IF($B$9="All",'No Self Assessment feeder'!BR181)))</f>
        <v>2545</v>
      </c>
      <c r="G192" s="120">
        <f>IF($B$9="Female",'No Self Assessment feeder'!G181,IF($B$9="Male",'No Self Assessment feeder'!AM181,IF($B$9="All",'No Self Assessment feeder'!BS181)))</f>
        <v>4.8</v>
      </c>
      <c r="H192" s="79">
        <f>IF($B$9="Female",'No Self Assessment feeder'!H181,IF($B$9="Male",'No Self Assessment feeder'!AN181,IF($B$9="All",'No Self Assessment feeder'!BT181)))</f>
        <v>2425</v>
      </c>
      <c r="I192" s="120">
        <f>IF($B$9="Female",'No Self Assessment feeder'!I181,IF($B$9="Male",'No Self Assessment feeder'!AO181,IF($B$9="All",'No Self Assessment feeder'!BU181)))</f>
        <v>10.9</v>
      </c>
      <c r="J192" s="120">
        <f>IF($B$9="Female",'No Self Assessment feeder'!J181,IF($B$9="Male",'No Self Assessment feeder'!AP181,IF($B$9="All",'No Self Assessment feeder'!BV181)))</f>
        <v>10.6</v>
      </c>
      <c r="K192" s="120">
        <f>IF($B$9="Female",'No Self Assessment feeder'!K181,IF($B$9="Male",'No Self Assessment feeder'!AQ181,IF($B$9="All",'No Self Assessment feeder'!BW181)))</f>
        <v>62.2</v>
      </c>
      <c r="L192" s="120">
        <f>IF($B$9="Female",'No Self Assessment feeder'!L181,IF($B$9="Male",'No Self Assessment feeder'!AR181,IF($B$9="All",'No Self Assessment feeder'!BX181)))</f>
        <v>72.099999999999994</v>
      </c>
      <c r="M192" s="127">
        <f>IF($B$9="Female",'No Self Assessment feeder'!M181,IF($B$9="Male",'No Self Assessment feeder'!AS181,IF($B$9="All",'No Self Assessment feeder'!BY181)))</f>
        <v>78.5</v>
      </c>
      <c r="N192" s="81">
        <f>IF($B$9="Female",'No Self Assessment feeder'!N181,IF($B$9="Male",'No Self Assessment feeder'!AT181,IF($B$9="All",'No Self Assessment feeder'!BZ181)))</f>
        <v>2545</v>
      </c>
      <c r="O192" s="120">
        <f>IF($B$9="Female",'No Self Assessment feeder'!O181,IF($B$9="Male",'No Self Assessment feeder'!AU181,IF($B$9="All",'No Self Assessment feeder'!CA181)))</f>
        <v>5.0999999999999996</v>
      </c>
      <c r="P192" s="79">
        <f>IF($B$9="Female",'No Self Assessment feeder'!P181,IF($B$9="Male",'No Self Assessment feeder'!AV181,IF($B$9="All",'No Self Assessment feeder'!CB181)))</f>
        <v>2415</v>
      </c>
      <c r="Q192" s="120">
        <f>IF($B$9="Female",'No Self Assessment feeder'!Q181,IF($B$9="Male",'No Self Assessment feeder'!AW181,IF($B$9="All",'No Self Assessment feeder'!CC181)))</f>
        <v>11.5</v>
      </c>
      <c r="R192" s="120">
        <f>IF($B$9="Female",'No Self Assessment feeder'!R181,IF($B$9="Male",'No Self Assessment feeder'!AX181,IF($B$9="All",'No Self Assessment feeder'!CD181)))</f>
        <v>9</v>
      </c>
      <c r="S192" s="120">
        <f>IF($B$9="Female",'No Self Assessment feeder'!S181,IF($B$9="Male",'No Self Assessment feeder'!AY181,IF($B$9="All",'No Self Assessment feeder'!CE181)))</f>
        <v>67.400000000000006</v>
      </c>
      <c r="T192" s="120">
        <f>IF($B$9="Female",'No Self Assessment feeder'!T181,IF($B$9="Male",'No Self Assessment feeder'!AZ181,IF($B$9="All",'No Self Assessment feeder'!CF181)))</f>
        <v>76.2</v>
      </c>
      <c r="U192" s="127">
        <f>IF($B$9="Female",'No Self Assessment feeder'!U181,IF($B$9="Male",'No Self Assessment feeder'!BA181,IF($B$9="All",'No Self Assessment feeder'!CG181)))</f>
        <v>79.5</v>
      </c>
      <c r="V192" s="81">
        <f>IF($B$9="Female",'No Self Assessment feeder'!V181,IF($B$9="Male",'No Self Assessment feeder'!BB181,IF($B$9="All",'No Self Assessment feeder'!CH181)))</f>
        <v>2545</v>
      </c>
      <c r="W192" s="120">
        <f>IF($B$9="Female",'No Self Assessment feeder'!W181,IF($B$9="Male",'No Self Assessment feeder'!BC181,IF($B$9="All",'No Self Assessment feeder'!CI181)))</f>
        <v>5.0999999999999996</v>
      </c>
      <c r="X192" s="79">
        <f>IF($B$9="Female",'No Self Assessment feeder'!X181,IF($B$9="Male",'No Self Assessment feeder'!BD181,IF($B$9="All",'No Self Assessment feeder'!CJ181)))</f>
        <v>2415</v>
      </c>
      <c r="Y192" s="120">
        <f>IF($B$9="Female",'No Self Assessment feeder'!Y181,IF($B$9="Male",'No Self Assessment feeder'!BE181,IF($B$9="All",'No Self Assessment feeder'!CK181)))</f>
        <v>13</v>
      </c>
      <c r="Z192" s="120">
        <f>IF($B$9="Female",'No Self Assessment feeder'!Z181,IF($B$9="Male",'No Self Assessment feeder'!BF181,IF($B$9="All",'No Self Assessment feeder'!CL181)))</f>
        <v>6.4</v>
      </c>
      <c r="AA192" s="120">
        <f>IF($B$9="Female",'No Self Assessment feeder'!AA181,IF($B$9="Male",'No Self Assessment feeder'!BG181,IF($B$9="All",'No Self Assessment feeder'!CM181)))</f>
        <v>70.3</v>
      </c>
      <c r="AB192" s="120">
        <f>IF($B$9="Female",'No Self Assessment feeder'!AB181,IF($B$9="Male",'No Self Assessment feeder'!BH181,IF($B$9="All",'No Self Assessment feeder'!CN181)))</f>
        <v>77.8</v>
      </c>
      <c r="AC192" s="127">
        <f>IF($B$9="Female",'No Self Assessment feeder'!AC181,IF($B$9="Male",'No Self Assessment feeder'!BI181,IF($B$9="All",'No Self Assessment feeder'!CO181)))</f>
        <v>80.599999999999994</v>
      </c>
      <c r="CM192" s="29"/>
    </row>
    <row r="193" spans="1:91" ht="14.25" customHeight="1" x14ac:dyDescent="0.2">
      <c r="A193" s="159" t="s">
        <v>289</v>
      </c>
      <c r="B193" s="65" t="s">
        <v>118</v>
      </c>
      <c r="C193" s="66">
        <v>10007765</v>
      </c>
      <c r="D193" s="66" t="s">
        <v>491</v>
      </c>
      <c r="E193" s="162" t="s">
        <v>119</v>
      </c>
      <c r="F193" s="142" t="str">
        <f>IF($B$9="Female",'No Self Assessment feeder'!F182,IF($B$9="Male",'No Self Assessment feeder'!AL182,IF($B$9="All",'No Self Assessment feeder'!BR182)))</f>
        <v>.</v>
      </c>
      <c r="G193" s="120" t="str">
        <f>IF($B$9="Female",'No Self Assessment feeder'!G182,IF($B$9="Male",'No Self Assessment feeder'!AM182,IF($B$9="All",'No Self Assessment feeder'!BS182)))</f>
        <v>.</v>
      </c>
      <c r="H193" s="79" t="str">
        <f>IF($B$9="Female",'No Self Assessment feeder'!H182,IF($B$9="Male",'No Self Assessment feeder'!AN182,IF($B$9="All",'No Self Assessment feeder'!BT182)))</f>
        <v>.</v>
      </c>
      <c r="I193" s="120" t="str">
        <f>IF($B$9="Female",'No Self Assessment feeder'!I182,IF($B$9="Male",'No Self Assessment feeder'!AO182,IF($B$9="All",'No Self Assessment feeder'!BU182)))</f>
        <v>.</v>
      </c>
      <c r="J193" s="120" t="str">
        <f>IF($B$9="Female",'No Self Assessment feeder'!J182,IF($B$9="Male",'No Self Assessment feeder'!AP182,IF($B$9="All",'No Self Assessment feeder'!BV182)))</f>
        <v>.</v>
      </c>
      <c r="K193" s="120" t="str">
        <f>IF($B$9="Female",'No Self Assessment feeder'!K182,IF($B$9="Male",'No Self Assessment feeder'!AQ182,IF($B$9="All",'No Self Assessment feeder'!BW182)))</f>
        <v>.</v>
      </c>
      <c r="L193" s="120" t="str">
        <f>IF($B$9="Female",'No Self Assessment feeder'!L182,IF($B$9="Male",'No Self Assessment feeder'!AR182,IF($B$9="All",'No Self Assessment feeder'!BX182)))</f>
        <v>.</v>
      </c>
      <c r="M193" s="127" t="str">
        <f>IF($B$9="Female",'No Self Assessment feeder'!M182,IF($B$9="Male",'No Self Assessment feeder'!AS182,IF($B$9="All",'No Self Assessment feeder'!BY182)))</f>
        <v>.</v>
      </c>
      <c r="N193" s="81" t="str">
        <f>IF($B$9="Female",'No Self Assessment feeder'!N182,IF($B$9="Male",'No Self Assessment feeder'!AT182,IF($B$9="All",'No Self Assessment feeder'!BZ182)))</f>
        <v>.</v>
      </c>
      <c r="O193" s="120" t="str">
        <f>IF($B$9="Female",'No Self Assessment feeder'!O182,IF($B$9="Male",'No Self Assessment feeder'!AU182,IF($B$9="All",'No Self Assessment feeder'!CA182)))</f>
        <v>.</v>
      </c>
      <c r="P193" s="79" t="str">
        <f>IF($B$9="Female",'No Self Assessment feeder'!P182,IF($B$9="Male",'No Self Assessment feeder'!AV182,IF($B$9="All",'No Self Assessment feeder'!CB182)))</f>
        <v>.</v>
      </c>
      <c r="Q193" s="120" t="str">
        <f>IF($B$9="Female",'No Self Assessment feeder'!Q182,IF($B$9="Male",'No Self Assessment feeder'!AW182,IF($B$9="All",'No Self Assessment feeder'!CC182)))</f>
        <v>.</v>
      </c>
      <c r="R193" s="120" t="str">
        <f>IF($B$9="Female",'No Self Assessment feeder'!R182,IF($B$9="Male",'No Self Assessment feeder'!AX182,IF($B$9="All",'No Self Assessment feeder'!CD182)))</f>
        <v>.</v>
      </c>
      <c r="S193" s="120" t="str">
        <f>IF($B$9="Female",'No Self Assessment feeder'!S182,IF($B$9="Male",'No Self Assessment feeder'!AY182,IF($B$9="All",'No Self Assessment feeder'!CE182)))</f>
        <v>.</v>
      </c>
      <c r="T193" s="120" t="str">
        <f>IF($B$9="Female",'No Self Assessment feeder'!T182,IF($B$9="Male",'No Self Assessment feeder'!AZ182,IF($B$9="All",'No Self Assessment feeder'!CF182)))</f>
        <v>.</v>
      </c>
      <c r="U193" s="127" t="str">
        <f>IF($B$9="Female",'No Self Assessment feeder'!U182,IF($B$9="Male",'No Self Assessment feeder'!BA182,IF($B$9="All",'No Self Assessment feeder'!CG182)))</f>
        <v>.</v>
      </c>
      <c r="V193" s="81" t="str">
        <f>IF($B$9="Female",'No Self Assessment feeder'!V182,IF($B$9="Male",'No Self Assessment feeder'!BB182,IF($B$9="All",'No Self Assessment feeder'!CH182)))</f>
        <v>.</v>
      </c>
      <c r="W193" s="120" t="str">
        <f>IF($B$9="Female",'No Self Assessment feeder'!W182,IF($B$9="Male",'No Self Assessment feeder'!BC182,IF($B$9="All",'No Self Assessment feeder'!CI182)))</f>
        <v>.</v>
      </c>
      <c r="X193" s="79" t="str">
        <f>IF($B$9="Female",'No Self Assessment feeder'!X182,IF($B$9="Male",'No Self Assessment feeder'!BD182,IF($B$9="All",'No Self Assessment feeder'!CJ182)))</f>
        <v>.</v>
      </c>
      <c r="Y193" s="120" t="str">
        <f>IF($B$9="Female",'No Self Assessment feeder'!Y182,IF($B$9="Male",'No Self Assessment feeder'!BE182,IF($B$9="All",'No Self Assessment feeder'!CK182)))</f>
        <v>.</v>
      </c>
      <c r="Z193" s="120" t="str">
        <f>IF($B$9="Female",'No Self Assessment feeder'!Z182,IF($B$9="Male",'No Self Assessment feeder'!BF182,IF($B$9="All",'No Self Assessment feeder'!CL182)))</f>
        <v>.</v>
      </c>
      <c r="AA193" s="120" t="str">
        <f>IF($B$9="Female",'No Self Assessment feeder'!AA182,IF($B$9="Male",'No Self Assessment feeder'!BG182,IF($B$9="All",'No Self Assessment feeder'!CM182)))</f>
        <v>.</v>
      </c>
      <c r="AB193" s="120" t="str">
        <f>IF($B$9="Female",'No Self Assessment feeder'!AB182,IF($B$9="Male",'No Self Assessment feeder'!BH182,IF($B$9="All",'No Self Assessment feeder'!CN182)))</f>
        <v>.</v>
      </c>
      <c r="AC193" s="127" t="str">
        <f>IF($B$9="Female",'No Self Assessment feeder'!AC182,IF($B$9="Male",'No Self Assessment feeder'!BI182,IF($B$9="All",'No Self Assessment feeder'!CO182)))</f>
        <v>.</v>
      </c>
      <c r="CM193" s="29"/>
    </row>
    <row r="194" spans="1:91" ht="14.25" customHeight="1" x14ac:dyDescent="0.2">
      <c r="A194" s="159" t="s">
        <v>289</v>
      </c>
      <c r="B194" s="65" t="s">
        <v>120</v>
      </c>
      <c r="C194" s="66">
        <v>10007148</v>
      </c>
      <c r="D194" s="66" t="s">
        <v>494</v>
      </c>
      <c r="E194" s="162" t="s">
        <v>121</v>
      </c>
      <c r="F194" s="142">
        <f>IF($B$9="Female",'No Self Assessment feeder'!F183,IF($B$9="Male",'No Self Assessment feeder'!AL183,IF($B$9="All",'No Self Assessment feeder'!BR183)))</f>
        <v>2250</v>
      </c>
      <c r="G194" s="120">
        <f>IF($B$9="Female",'No Self Assessment feeder'!G183,IF($B$9="Male",'No Self Assessment feeder'!AM183,IF($B$9="All",'No Self Assessment feeder'!BS183)))</f>
        <v>3.7</v>
      </c>
      <c r="H194" s="79">
        <f>IF($B$9="Female",'No Self Assessment feeder'!H183,IF($B$9="Male",'No Self Assessment feeder'!AN183,IF($B$9="All",'No Self Assessment feeder'!BT183)))</f>
        <v>2165</v>
      </c>
      <c r="I194" s="120">
        <f>IF($B$9="Female",'No Self Assessment feeder'!I183,IF($B$9="Male",'No Self Assessment feeder'!AO183,IF($B$9="All",'No Self Assessment feeder'!BU183)))</f>
        <v>8.5</v>
      </c>
      <c r="J194" s="120">
        <f>IF($B$9="Female",'No Self Assessment feeder'!J183,IF($B$9="Male",'No Self Assessment feeder'!AP183,IF($B$9="All",'No Self Assessment feeder'!BV183)))</f>
        <v>9.9</v>
      </c>
      <c r="K194" s="120">
        <f>IF($B$9="Female",'No Self Assessment feeder'!K183,IF($B$9="Male",'No Self Assessment feeder'!AQ183,IF($B$9="All",'No Self Assessment feeder'!BW183)))</f>
        <v>63.5</v>
      </c>
      <c r="L194" s="120">
        <f>IF($B$9="Female",'No Self Assessment feeder'!L183,IF($B$9="Male",'No Self Assessment feeder'!AR183,IF($B$9="All",'No Self Assessment feeder'!BX183)))</f>
        <v>75.7</v>
      </c>
      <c r="M194" s="127">
        <f>IF($B$9="Female",'No Self Assessment feeder'!M183,IF($B$9="Male",'No Self Assessment feeder'!AS183,IF($B$9="All",'No Self Assessment feeder'!BY183)))</f>
        <v>81.5</v>
      </c>
      <c r="N194" s="81">
        <f>IF($B$9="Female",'No Self Assessment feeder'!N183,IF($B$9="Male",'No Self Assessment feeder'!AT183,IF($B$9="All",'No Self Assessment feeder'!BZ183)))</f>
        <v>2250</v>
      </c>
      <c r="O194" s="120">
        <f>IF($B$9="Female",'No Self Assessment feeder'!O183,IF($B$9="Male",'No Self Assessment feeder'!AU183,IF($B$9="All",'No Self Assessment feeder'!CA183)))</f>
        <v>3.6</v>
      </c>
      <c r="P194" s="79">
        <f>IF($B$9="Female",'No Self Assessment feeder'!P183,IF($B$9="Male",'No Self Assessment feeder'!AV183,IF($B$9="All",'No Self Assessment feeder'!CB183)))</f>
        <v>2165</v>
      </c>
      <c r="Q194" s="120">
        <f>IF($B$9="Female",'No Self Assessment feeder'!Q183,IF($B$9="Male",'No Self Assessment feeder'!AW183,IF($B$9="All",'No Self Assessment feeder'!CC183)))</f>
        <v>9.6999999999999993</v>
      </c>
      <c r="R194" s="120">
        <f>IF($B$9="Female",'No Self Assessment feeder'!R183,IF($B$9="Male",'No Self Assessment feeder'!AX183,IF($B$9="All",'No Self Assessment feeder'!CD183)))</f>
        <v>7.9</v>
      </c>
      <c r="S194" s="120">
        <f>IF($B$9="Female",'No Self Assessment feeder'!S183,IF($B$9="Male",'No Self Assessment feeder'!AY183,IF($B$9="All",'No Self Assessment feeder'!CE183)))</f>
        <v>65.3</v>
      </c>
      <c r="T194" s="120">
        <f>IF($B$9="Female",'No Self Assessment feeder'!T183,IF($B$9="Male",'No Self Assessment feeder'!AZ183,IF($B$9="All",'No Self Assessment feeder'!CF183)))</f>
        <v>77.900000000000006</v>
      </c>
      <c r="U194" s="127">
        <f>IF($B$9="Female",'No Self Assessment feeder'!U183,IF($B$9="Male",'No Self Assessment feeder'!BA183,IF($B$9="All",'No Self Assessment feeder'!CG183)))</f>
        <v>82.4</v>
      </c>
      <c r="V194" s="81">
        <f>IF($B$9="Female",'No Self Assessment feeder'!V183,IF($B$9="Male",'No Self Assessment feeder'!BB183,IF($B$9="All",'No Self Assessment feeder'!CH183)))</f>
        <v>2250</v>
      </c>
      <c r="W194" s="120">
        <f>IF($B$9="Female",'No Self Assessment feeder'!W183,IF($B$9="Male",'No Self Assessment feeder'!BC183,IF($B$9="All",'No Self Assessment feeder'!CI183)))</f>
        <v>3.6</v>
      </c>
      <c r="X194" s="79">
        <f>IF($B$9="Female",'No Self Assessment feeder'!X183,IF($B$9="Male",'No Self Assessment feeder'!BD183,IF($B$9="All",'No Self Assessment feeder'!CJ183)))</f>
        <v>2170</v>
      </c>
      <c r="Y194" s="120">
        <f>IF($B$9="Female",'No Self Assessment feeder'!Y183,IF($B$9="Male",'No Self Assessment feeder'!BE183,IF($B$9="All",'No Self Assessment feeder'!CK183)))</f>
        <v>11.4</v>
      </c>
      <c r="Z194" s="120">
        <f>IF($B$9="Female",'No Self Assessment feeder'!Z183,IF($B$9="Male",'No Self Assessment feeder'!BF183,IF($B$9="All",'No Self Assessment feeder'!CL183)))</f>
        <v>6.3</v>
      </c>
      <c r="AA194" s="120">
        <f>IF($B$9="Female",'No Self Assessment feeder'!AA183,IF($B$9="Male",'No Self Assessment feeder'!BG183,IF($B$9="All",'No Self Assessment feeder'!CM183)))</f>
        <v>68.5</v>
      </c>
      <c r="AB194" s="120">
        <f>IF($B$9="Female",'No Self Assessment feeder'!AB183,IF($B$9="Male",'No Self Assessment feeder'!BH183,IF($B$9="All",'No Self Assessment feeder'!CN183)))</f>
        <v>79.099999999999994</v>
      </c>
      <c r="AC194" s="127">
        <f>IF($B$9="Female",'No Self Assessment feeder'!AC183,IF($B$9="Male",'No Self Assessment feeder'!BI183,IF($B$9="All",'No Self Assessment feeder'!CO183)))</f>
        <v>82.3</v>
      </c>
      <c r="CM194" s="29"/>
    </row>
    <row r="195" spans="1:91" ht="14.25" customHeight="1" x14ac:dyDescent="0.2">
      <c r="A195" s="159" t="s">
        <v>289</v>
      </c>
      <c r="B195" s="65" t="s">
        <v>122</v>
      </c>
      <c r="C195" s="66">
        <v>10007149</v>
      </c>
      <c r="D195" s="66" t="s">
        <v>494</v>
      </c>
      <c r="E195" s="162" t="s">
        <v>123</v>
      </c>
      <c r="F195" s="142">
        <f>IF($B$9="Female",'No Self Assessment feeder'!F184,IF($B$9="Male",'No Self Assessment feeder'!AL184,IF($B$9="All",'No Self Assessment feeder'!BR184)))</f>
        <v>2385</v>
      </c>
      <c r="G195" s="120">
        <f>IF($B$9="Female",'No Self Assessment feeder'!G184,IF($B$9="Male",'No Self Assessment feeder'!AM184,IF($B$9="All",'No Self Assessment feeder'!BS184)))</f>
        <v>3.4</v>
      </c>
      <c r="H195" s="79">
        <f>IF($B$9="Female",'No Self Assessment feeder'!H184,IF($B$9="Male",'No Self Assessment feeder'!AN184,IF($B$9="All",'No Self Assessment feeder'!BT184)))</f>
        <v>2305</v>
      </c>
      <c r="I195" s="120">
        <f>IF($B$9="Female",'No Self Assessment feeder'!I184,IF($B$9="Male",'No Self Assessment feeder'!AO184,IF($B$9="All",'No Self Assessment feeder'!BU184)))</f>
        <v>7.6</v>
      </c>
      <c r="J195" s="120">
        <f>IF($B$9="Female",'No Self Assessment feeder'!J184,IF($B$9="Male",'No Self Assessment feeder'!AP184,IF($B$9="All",'No Self Assessment feeder'!BV184)))</f>
        <v>8.9</v>
      </c>
      <c r="K195" s="120">
        <f>IF($B$9="Female",'No Self Assessment feeder'!K184,IF($B$9="Male",'No Self Assessment feeder'!AQ184,IF($B$9="All",'No Self Assessment feeder'!BW184)))</f>
        <v>54.8</v>
      </c>
      <c r="L195" s="120">
        <f>IF($B$9="Female",'No Self Assessment feeder'!L184,IF($B$9="Male",'No Self Assessment feeder'!AR184,IF($B$9="All",'No Self Assessment feeder'!BX184)))</f>
        <v>73.2</v>
      </c>
      <c r="M195" s="127">
        <f>IF($B$9="Female",'No Self Assessment feeder'!M184,IF($B$9="Male",'No Self Assessment feeder'!AS184,IF($B$9="All",'No Self Assessment feeder'!BY184)))</f>
        <v>83.5</v>
      </c>
      <c r="N195" s="81">
        <f>IF($B$9="Female",'No Self Assessment feeder'!N184,IF($B$9="Male",'No Self Assessment feeder'!AT184,IF($B$9="All",'No Self Assessment feeder'!BZ184)))</f>
        <v>2385</v>
      </c>
      <c r="O195" s="120">
        <f>IF($B$9="Female",'No Self Assessment feeder'!O184,IF($B$9="Male",'No Self Assessment feeder'!AU184,IF($B$9="All",'No Self Assessment feeder'!CA184)))</f>
        <v>4</v>
      </c>
      <c r="P195" s="79">
        <f>IF($B$9="Female",'No Self Assessment feeder'!P184,IF($B$9="Male",'No Self Assessment feeder'!AV184,IF($B$9="All",'No Self Assessment feeder'!CB184)))</f>
        <v>2290</v>
      </c>
      <c r="Q195" s="120">
        <f>IF($B$9="Female",'No Self Assessment feeder'!Q184,IF($B$9="Male",'No Self Assessment feeder'!AW184,IF($B$9="All",'No Self Assessment feeder'!CC184)))</f>
        <v>8.6</v>
      </c>
      <c r="R195" s="120">
        <f>IF($B$9="Female",'No Self Assessment feeder'!R184,IF($B$9="Male",'No Self Assessment feeder'!AX184,IF($B$9="All",'No Self Assessment feeder'!CD184)))</f>
        <v>7.7</v>
      </c>
      <c r="S195" s="120">
        <f>IF($B$9="Female",'No Self Assessment feeder'!S184,IF($B$9="Male",'No Self Assessment feeder'!AY184,IF($B$9="All",'No Self Assessment feeder'!CE184)))</f>
        <v>62.5</v>
      </c>
      <c r="T195" s="120">
        <f>IF($B$9="Female",'No Self Assessment feeder'!T184,IF($B$9="Male",'No Self Assessment feeder'!AZ184,IF($B$9="All",'No Self Assessment feeder'!CF184)))</f>
        <v>78.2</v>
      </c>
      <c r="U195" s="127">
        <f>IF($B$9="Female",'No Self Assessment feeder'!U184,IF($B$9="Male",'No Self Assessment feeder'!BA184,IF($B$9="All",'No Self Assessment feeder'!CG184)))</f>
        <v>83.7</v>
      </c>
      <c r="V195" s="81">
        <f>IF($B$9="Female",'No Self Assessment feeder'!V184,IF($B$9="Male",'No Self Assessment feeder'!BB184,IF($B$9="All",'No Self Assessment feeder'!CH184)))</f>
        <v>2385</v>
      </c>
      <c r="W195" s="120">
        <f>IF($B$9="Female",'No Self Assessment feeder'!W184,IF($B$9="Male",'No Self Assessment feeder'!BC184,IF($B$9="All",'No Self Assessment feeder'!CI184)))</f>
        <v>4.2</v>
      </c>
      <c r="X195" s="79">
        <f>IF($B$9="Female",'No Self Assessment feeder'!X184,IF($B$9="Male",'No Self Assessment feeder'!BD184,IF($B$9="All",'No Self Assessment feeder'!CJ184)))</f>
        <v>2285</v>
      </c>
      <c r="Y195" s="120">
        <f>IF($B$9="Female",'No Self Assessment feeder'!Y184,IF($B$9="Male",'No Self Assessment feeder'!BE184,IF($B$9="All",'No Self Assessment feeder'!CK184)))</f>
        <v>9.6999999999999993</v>
      </c>
      <c r="Z195" s="120">
        <f>IF($B$9="Female",'No Self Assessment feeder'!Z184,IF($B$9="Male",'No Self Assessment feeder'!BF184,IF($B$9="All",'No Self Assessment feeder'!CL184)))</f>
        <v>6.2</v>
      </c>
      <c r="AA195" s="120">
        <f>IF($B$9="Female",'No Self Assessment feeder'!AA184,IF($B$9="Male",'No Self Assessment feeder'!BG184,IF($B$9="All",'No Self Assessment feeder'!CM184)))</f>
        <v>68.2</v>
      </c>
      <c r="AB195" s="120">
        <f>IF($B$9="Female",'No Self Assessment feeder'!AB184,IF($B$9="Male",'No Self Assessment feeder'!BH184,IF($B$9="All",'No Self Assessment feeder'!CN184)))</f>
        <v>80.099999999999994</v>
      </c>
      <c r="AC195" s="127">
        <f>IF($B$9="Female",'No Self Assessment feeder'!AC184,IF($B$9="Male",'No Self Assessment feeder'!BI184,IF($B$9="All",'No Self Assessment feeder'!CO184)))</f>
        <v>84.1</v>
      </c>
      <c r="CM195" s="29"/>
    </row>
    <row r="196" spans="1:91" ht="14.25" customHeight="1" x14ac:dyDescent="0.2">
      <c r="A196" s="159" t="s">
        <v>289</v>
      </c>
      <c r="B196" s="65" t="s">
        <v>124</v>
      </c>
      <c r="C196" s="66">
        <v>10003270</v>
      </c>
      <c r="D196" s="66" t="s">
        <v>491</v>
      </c>
      <c r="E196" s="162" t="s">
        <v>125</v>
      </c>
      <c r="F196" s="142">
        <f>IF($B$9="Female",'No Self Assessment feeder'!F185,IF($B$9="Male",'No Self Assessment feeder'!AL185,IF($B$9="All",'No Self Assessment feeder'!BR185)))</f>
        <v>1570</v>
      </c>
      <c r="G196" s="120">
        <f>IF($B$9="Female",'No Self Assessment feeder'!G185,IF($B$9="Male",'No Self Assessment feeder'!AM185,IF($B$9="All",'No Self Assessment feeder'!BS185)))</f>
        <v>2.9</v>
      </c>
      <c r="H196" s="79">
        <f>IF($B$9="Female",'No Self Assessment feeder'!H185,IF($B$9="Male",'No Self Assessment feeder'!AN185,IF($B$9="All",'No Self Assessment feeder'!BT185)))</f>
        <v>1525</v>
      </c>
      <c r="I196" s="120">
        <f>IF($B$9="Female",'No Self Assessment feeder'!I185,IF($B$9="Male",'No Self Assessment feeder'!AO185,IF($B$9="All",'No Self Assessment feeder'!BU185)))</f>
        <v>8.8000000000000007</v>
      </c>
      <c r="J196" s="120">
        <f>IF($B$9="Female",'No Self Assessment feeder'!J185,IF($B$9="Male",'No Self Assessment feeder'!AP185,IF($B$9="All",'No Self Assessment feeder'!BV185)))</f>
        <v>5.5</v>
      </c>
      <c r="K196" s="120">
        <f>IF($B$9="Female",'No Self Assessment feeder'!K185,IF($B$9="Male",'No Self Assessment feeder'!AQ185,IF($B$9="All",'No Self Assessment feeder'!BW185)))</f>
        <v>44.9</v>
      </c>
      <c r="L196" s="120">
        <f>IF($B$9="Female",'No Self Assessment feeder'!L185,IF($B$9="Male",'No Self Assessment feeder'!AR185,IF($B$9="All",'No Self Assessment feeder'!BX185)))</f>
        <v>59.6</v>
      </c>
      <c r="M196" s="127">
        <f>IF($B$9="Female",'No Self Assessment feeder'!M185,IF($B$9="Male",'No Self Assessment feeder'!AS185,IF($B$9="All",'No Self Assessment feeder'!BY185)))</f>
        <v>85.7</v>
      </c>
      <c r="N196" s="81">
        <f>IF($B$9="Female",'No Self Assessment feeder'!N185,IF($B$9="Male",'No Self Assessment feeder'!AT185,IF($B$9="All",'No Self Assessment feeder'!BZ185)))</f>
        <v>1570</v>
      </c>
      <c r="O196" s="120">
        <f>IF($B$9="Female",'No Self Assessment feeder'!O185,IF($B$9="Male",'No Self Assessment feeder'!AU185,IF($B$9="All",'No Self Assessment feeder'!CA185)))</f>
        <v>3.6</v>
      </c>
      <c r="P196" s="79">
        <f>IF($B$9="Female",'No Self Assessment feeder'!P185,IF($B$9="Male",'No Self Assessment feeder'!AV185,IF($B$9="All",'No Self Assessment feeder'!CB185)))</f>
        <v>1515</v>
      </c>
      <c r="Q196" s="120">
        <f>IF($B$9="Female",'No Self Assessment feeder'!Q185,IF($B$9="Male",'No Self Assessment feeder'!AW185,IF($B$9="All",'No Self Assessment feeder'!CC185)))</f>
        <v>12.9</v>
      </c>
      <c r="R196" s="120">
        <f>IF($B$9="Female",'No Self Assessment feeder'!R185,IF($B$9="Male",'No Self Assessment feeder'!AX185,IF($B$9="All",'No Self Assessment feeder'!CD185)))</f>
        <v>6.7</v>
      </c>
      <c r="S196" s="120">
        <f>IF($B$9="Female",'No Self Assessment feeder'!S185,IF($B$9="Male",'No Self Assessment feeder'!AY185,IF($B$9="All",'No Self Assessment feeder'!CE185)))</f>
        <v>60.5</v>
      </c>
      <c r="T196" s="120">
        <f>IF($B$9="Female",'No Self Assessment feeder'!T185,IF($B$9="Male",'No Self Assessment feeder'!AZ185,IF($B$9="All",'No Self Assessment feeder'!CF185)))</f>
        <v>71.400000000000006</v>
      </c>
      <c r="U196" s="127">
        <f>IF($B$9="Female",'No Self Assessment feeder'!U185,IF($B$9="Male",'No Self Assessment feeder'!BA185,IF($B$9="All",'No Self Assessment feeder'!CG185)))</f>
        <v>80.400000000000006</v>
      </c>
      <c r="V196" s="81">
        <f>IF($B$9="Female",'No Self Assessment feeder'!V185,IF($B$9="Male",'No Self Assessment feeder'!BB185,IF($B$9="All",'No Self Assessment feeder'!CH185)))</f>
        <v>1570</v>
      </c>
      <c r="W196" s="120">
        <f>IF($B$9="Female",'No Self Assessment feeder'!W185,IF($B$9="Male",'No Self Assessment feeder'!BC185,IF($B$9="All",'No Self Assessment feeder'!CI185)))</f>
        <v>3.9</v>
      </c>
      <c r="X196" s="79">
        <f>IF($B$9="Female",'No Self Assessment feeder'!X185,IF($B$9="Male",'No Self Assessment feeder'!BD185,IF($B$9="All",'No Self Assessment feeder'!CJ185)))</f>
        <v>1510</v>
      </c>
      <c r="Y196" s="120">
        <f>IF($B$9="Female",'No Self Assessment feeder'!Y185,IF($B$9="Male",'No Self Assessment feeder'!BE185,IF($B$9="All",'No Self Assessment feeder'!CK185)))</f>
        <v>13.9</v>
      </c>
      <c r="Z196" s="120">
        <f>IF($B$9="Female",'No Self Assessment feeder'!Z185,IF($B$9="Male",'No Self Assessment feeder'!BF185,IF($B$9="All",'No Self Assessment feeder'!CL185)))</f>
        <v>7.2</v>
      </c>
      <c r="AA196" s="120">
        <f>IF($B$9="Female",'No Self Assessment feeder'!AA185,IF($B$9="Male",'No Self Assessment feeder'!BG185,IF($B$9="All",'No Self Assessment feeder'!CM185)))</f>
        <v>64.3</v>
      </c>
      <c r="AB196" s="120">
        <f>IF($B$9="Female",'No Self Assessment feeder'!AB185,IF($B$9="Male",'No Self Assessment feeder'!BH185,IF($B$9="All",'No Self Assessment feeder'!CN185)))</f>
        <v>74.3</v>
      </c>
      <c r="AC196" s="127">
        <f>IF($B$9="Female",'No Self Assessment feeder'!AC185,IF($B$9="Male",'No Self Assessment feeder'!BI185,IF($B$9="All",'No Self Assessment feeder'!CO185)))</f>
        <v>79</v>
      </c>
      <c r="CM196" s="29"/>
    </row>
    <row r="197" spans="1:91" ht="14.25" customHeight="1" x14ac:dyDescent="0.2">
      <c r="A197" s="159" t="s">
        <v>289</v>
      </c>
      <c r="B197" s="65" t="s">
        <v>126</v>
      </c>
      <c r="C197" s="66">
        <v>10007767</v>
      </c>
      <c r="D197" s="66" t="s">
        <v>489</v>
      </c>
      <c r="E197" s="162" t="s">
        <v>127</v>
      </c>
      <c r="F197" s="142">
        <f>IF($B$9="Female",'No Self Assessment feeder'!F186,IF($B$9="Male",'No Self Assessment feeder'!AL186,IF($B$9="All",'No Self Assessment feeder'!BR186)))</f>
        <v>1285</v>
      </c>
      <c r="G197" s="120">
        <f>IF($B$9="Female",'No Self Assessment feeder'!G186,IF($B$9="Male",'No Self Assessment feeder'!AM186,IF($B$9="All",'No Self Assessment feeder'!BS186)))</f>
        <v>3.2</v>
      </c>
      <c r="H197" s="79">
        <f>IF($B$9="Female",'No Self Assessment feeder'!H186,IF($B$9="Male",'No Self Assessment feeder'!AN186,IF($B$9="All",'No Self Assessment feeder'!BT186)))</f>
        <v>1245</v>
      </c>
      <c r="I197" s="120">
        <f>IF($B$9="Female",'No Self Assessment feeder'!I186,IF($B$9="Male",'No Self Assessment feeder'!AO186,IF($B$9="All",'No Self Assessment feeder'!BU186)))</f>
        <v>8.4</v>
      </c>
      <c r="J197" s="120">
        <f>IF($B$9="Female",'No Self Assessment feeder'!J186,IF($B$9="Male",'No Self Assessment feeder'!AP186,IF($B$9="All",'No Self Assessment feeder'!BV186)))</f>
        <v>9.1999999999999993</v>
      </c>
      <c r="K197" s="120">
        <f>IF($B$9="Female",'No Self Assessment feeder'!K186,IF($B$9="Male",'No Self Assessment feeder'!AQ186,IF($B$9="All",'No Self Assessment feeder'!BW186)))</f>
        <v>51.2</v>
      </c>
      <c r="L197" s="120">
        <f>IF($B$9="Female",'No Self Assessment feeder'!L186,IF($B$9="Male",'No Self Assessment feeder'!AR186,IF($B$9="All",'No Self Assessment feeder'!BX186)))</f>
        <v>69.8</v>
      </c>
      <c r="M197" s="127">
        <f>IF($B$9="Female",'No Self Assessment feeder'!M186,IF($B$9="Male",'No Self Assessment feeder'!AS186,IF($B$9="All",'No Self Assessment feeder'!BY186)))</f>
        <v>82.5</v>
      </c>
      <c r="N197" s="81">
        <f>IF($B$9="Female",'No Self Assessment feeder'!N186,IF($B$9="Male",'No Self Assessment feeder'!AT186,IF($B$9="All",'No Self Assessment feeder'!BZ186)))</f>
        <v>1285</v>
      </c>
      <c r="O197" s="120">
        <f>IF($B$9="Female",'No Self Assessment feeder'!O186,IF($B$9="Male",'No Self Assessment feeder'!AU186,IF($B$9="All",'No Self Assessment feeder'!CA186)))</f>
        <v>3.3</v>
      </c>
      <c r="P197" s="79">
        <f>IF($B$9="Female",'No Self Assessment feeder'!P186,IF($B$9="Male",'No Self Assessment feeder'!AV186,IF($B$9="All",'No Self Assessment feeder'!CB186)))</f>
        <v>1240</v>
      </c>
      <c r="Q197" s="120">
        <f>IF($B$9="Female",'No Self Assessment feeder'!Q186,IF($B$9="Male",'No Self Assessment feeder'!AW186,IF($B$9="All",'No Self Assessment feeder'!CC186)))</f>
        <v>9.6999999999999993</v>
      </c>
      <c r="R197" s="120">
        <f>IF($B$9="Female",'No Self Assessment feeder'!R186,IF($B$9="Male",'No Self Assessment feeder'!AX186,IF($B$9="All",'No Self Assessment feeder'!CD186)))</f>
        <v>7.4</v>
      </c>
      <c r="S197" s="120">
        <f>IF($B$9="Female",'No Self Assessment feeder'!S186,IF($B$9="Male",'No Self Assessment feeder'!AY186,IF($B$9="All",'No Self Assessment feeder'!CE186)))</f>
        <v>59.4</v>
      </c>
      <c r="T197" s="120">
        <f>IF($B$9="Female",'No Self Assessment feeder'!T186,IF($B$9="Male",'No Self Assessment feeder'!AZ186,IF($B$9="All",'No Self Assessment feeder'!CF186)))</f>
        <v>76.099999999999994</v>
      </c>
      <c r="U197" s="127">
        <f>IF($B$9="Female",'No Self Assessment feeder'!U186,IF($B$9="Male",'No Self Assessment feeder'!BA186,IF($B$9="All",'No Self Assessment feeder'!CG186)))</f>
        <v>82.9</v>
      </c>
      <c r="V197" s="81">
        <f>IF($B$9="Female",'No Self Assessment feeder'!V186,IF($B$9="Male",'No Self Assessment feeder'!BB186,IF($B$9="All",'No Self Assessment feeder'!CH186)))</f>
        <v>1285</v>
      </c>
      <c r="W197" s="120">
        <f>IF($B$9="Female",'No Self Assessment feeder'!W186,IF($B$9="Male",'No Self Assessment feeder'!BC186,IF($B$9="All",'No Self Assessment feeder'!CI186)))</f>
        <v>3.9</v>
      </c>
      <c r="X197" s="79">
        <f>IF($B$9="Female",'No Self Assessment feeder'!X186,IF($B$9="Male",'No Self Assessment feeder'!BD186,IF($B$9="All",'No Self Assessment feeder'!CJ186)))</f>
        <v>1235</v>
      </c>
      <c r="Y197" s="120">
        <f>IF($B$9="Female",'No Self Assessment feeder'!Y186,IF($B$9="Male",'No Self Assessment feeder'!BE186,IF($B$9="All",'No Self Assessment feeder'!CK186)))</f>
        <v>11.8</v>
      </c>
      <c r="Z197" s="120">
        <f>IF($B$9="Female",'No Self Assessment feeder'!Z186,IF($B$9="Male",'No Self Assessment feeder'!BF186,IF($B$9="All",'No Self Assessment feeder'!CL186)))</f>
        <v>4.4000000000000004</v>
      </c>
      <c r="AA197" s="120">
        <f>IF($B$9="Female",'No Self Assessment feeder'!AA186,IF($B$9="Male",'No Self Assessment feeder'!BG186,IF($B$9="All",'No Self Assessment feeder'!CM186)))</f>
        <v>65.7</v>
      </c>
      <c r="AB197" s="120">
        <f>IF($B$9="Female",'No Self Assessment feeder'!AB186,IF($B$9="Male",'No Self Assessment feeder'!BH186,IF($B$9="All",'No Self Assessment feeder'!CN186)))</f>
        <v>79.599999999999994</v>
      </c>
      <c r="AC197" s="127">
        <f>IF($B$9="Female",'No Self Assessment feeder'!AC186,IF($B$9="Male",'No Self Assessment feeder'!BI186,IF($B$9="All",'No Self Assessment feeder'!CO186)))</f>
        <v>83.9</v>
      </c>
      <c r="CM197" s="29"/>
    </row>
    <row r="198" spans="1:91" ht="14.25" customHeight="1" x14ac:dyDescent="0.2">
      <c r="A198" s="159" t="s">
        <v>289</v>
      </c>
      <c r="B198" s="65" t="s">
        <v>128</v>
      </c>
      <c r="C198" s="66">
        <v>10007150</v>
      </c>
      <c r="D198" s="66" t="s">
        <v>495</v>
      </c>
      <c r="E198" s="162" t="s">
        <v>129</v>
      </c>
      <c r="F198" s="142">
        <f>IF($B$9="Female",'No Self Assessment feeder'!F187,IF($B$9="Male",'No Self Assessment feeder'!AL187,IF($B$9="All",'No Self Assessment feeder'!BR187)))</f>
        <v>1940</v>
      </c>
      <c r="G198" s="120">
        <f>IF($B$9="Female",'No Self Assessment feeder'!G187,IF($B$9="Male",'No Self Assessment feeder'!AM187,IF($B$9="All",'No Self Assessment feeder'!BS187)))</f>
        <v>2.7</v>
      </c>
      <c r="H198" s="79">
        <f>IF($B$9="Female",'No Self Assessment feeder'!H187,IF($B$9="Male",'No Self Assessment feeder'!AN187,IF($B$9="All",'No Self Assessment feeder'!BT187)))</f>
        <v>1890</v>
      </c>
      <c r="I198" s="120">
        <f>IF($B$9="Female",'No Self Assessment feeder'!I187,IF($B$9="Male",'No Self Assessment feeder'!AO187,IF($B$9="All",'No Self Assessment feeder'!BU187)))</f>
        <v>11.5</v>
      </c>
      <c r="J198" s="120">
        <f>IF($B$9="Female",'No Self Assessment feeder'!J187,IF($B$9="Male",'No Self Assessment feeder'!AP187,IF($B$9="All",'No Self Assessment feeder'!BV187)))</f>
        <v>9.4</v>
      </c>
      <c r="K198" s="120">
        <f>IF($B$9="Female",'No Self Assessment feeder'!K187,IF($B$9="Male",'No Self Assessment feeder'!AQ187,IF($B$9="All",'No Self Assessment feeder'!BW187)))</f>
        <v>55</v>
      </c>
      <c r="L198" s="120">
        <f>IF($B$9="Female",'No Self Assessment feeder'!L187,IF($B$9="Male",'No Self Assessment feeder'!AR187,IF($B$9="All",'No Self Assessment feeder'!BX187)))</f>
        <v>68.2</v>
      </c>
      <c r="M198" s="127">
        <f>IF($B$9="Female",'No Self Assessment feeder'!M187,IF($B$9="Male",'No Self Assessment feeder'!AS187,IF($B$9="All",'No Self Assessment feeder'!BY187)))</f>
        <v>79.2</v>
      </c>
      <c r="N198" s="81">
        <f>IF($B$9="Female",'No Self Assessment feeder'!N187,IF($B$9="Male",'No Self Assessment feeder'!AT187,IF($B$9="All",'No Self Assessment feeder'!BZ187)))</f>
        <v>1940</v>
      </c>
      <c r="O198" s="120">
        <f>IF($B$9="Female",'No Self Assessment feeder'!O187,IF($B$9="Male",'No Self Assessment feeder'!AU187,IF($B$9="All",'No Self Assessment feeder'!CA187)))</f>
        <v>3</v>
      </c>
      <c r="P198" s="79">
        <f>IF($B$9="Female",'No Self Assessment feeder'!P187,IF($B$9="Male",'No Self Assessment feeder'!AV187,IF($B$9="All",'No Self Assessment feeder'!CB187)))</f>
        <v>1885</v>
      </c>
      <c r="Q198" s="120">
        <f>IF($B$9="Female",'No Self Assessment feeder'!Q187,IF($B$9="Male",'No Self Assessment feeder'!AW187,IF($B$9="All",'No Self Assessment feeder'!CC187)))</f>
        <v>11.3</v>
      </c>
      <c r="R198" s="120">
        <f>IF($B$9="Female",'No Self Assessment feeder'!R187,IF($B$9="Male",'No Self Assessment feeder'!AX187,IF($B$9="All",'No Self Assessment feeder'!CD187)))</f>
        <v>8.8000000000000007</v>
      </c>
      <c r="S198" s="120">
        <f>IF($B$9="Female",'No Self Assessment feeder'!S187,IF($B$9="Male",'No Self Assessment feeder'!AY187,IF($B$9="All",'No Self Assessment feeder'!CE187)))</f>
        <v>65.599999999999994</v>
      </c>
      <c r="T198" s="120">
        <f>IF($B$9="Female",'No Self Assessment feeder'!T187,IF($B$9="Male",'No Self Assessment feeder'!AZ187,IF($B$9="All",'No Self Assessment feeder'!CF187)))</f>
        <v>74.8</v>
      </c>
      <c r="U198" s="127">
        <f>IF($B$9="Female",'No Self Assessment feeder'!U187,IF($B$9="Male",'No Self Assessment feeder'!BA187,IF($B$9="All",'No Self Assessment feeder'!CG187)))</f>
        <v>80</v>
      </c>
      <c r="V198" s="81">
        <f>IF($B$9="Female",'No Self Assessment feeder'!V187,IF($B$9="Male",'No Self Assessment feeder'!BB187,IF($B$9="All",'No Self Assessment feeder'!CH187)))</f>
        <v>1940</v>
      </c>
      <c r="W198" s="120">
        <f>IF($B$9="Female",'No Self Assessment feeder'!W187,IF($B$9="Male",'No Self Assessment feeder'!BC187,IF($B$9="All",'No Self Assessment feeder'!CI187)))</f>
        <v>3.3</v>
      </c>
      <c r="X198" s="79">
        <f>IF($B$9="Female",'No Self Assessment feeder'!X187,IF($B$9="Male",'No Self Assessment feeder'!BD187,IF($B$9="All",'No Self Assessment feeder'!CJ187)))</f>
        <v>1880</v>
      </c>
      <c r="Y198" s="120">
        <f>IF($B$9="Female",'No Self Assessment feeder'!Y187,IF($B$9="Male",'No Self Assessment feeder'!BE187,IF($B$9="All",'No Self Assessment feeder'!CK187)))</f>
        <v>13.3</v>
      </c>
      <c r="Z198" s="120">
        <f>IF($B$9="Female",'No Self Assessment feeder'!Z187,IF($B$9="Male",'No Self Assessment feeder'!BF187,IF($B$9="All",'No Self Assessment feeder'!CL187)))</f>
        <v>6.3</v>
      </c>
      <c r="AA198" s="120">
        <f>IF($B$9="Female",'No Self Assessment feeder'!AA187,IF($B$9="Male",'No Self Assessment feeder'!BG187,IF($B$9="All",'No Self Assessment feeder'!CM187)))</f>
        <v>70.2</v>
      </c>
      <c r="AB198" s="120">
        <f>IF($B$9="Female",'No Self Assessment feeder'!AB187,IF($B$9="Male",'No Self Assessment feeder'!BH187,IF($B$9="All",'No Self Assessment feeder'!CN187)))</f>
        <v>77.599999999999994</v>
      </c>
      <c r="AC198" s="127">
        <f>IF($B$9="Female",'No Self Assessment feeder'!AC187,IF($B$9="Male",'No Self Assessment feeder'!BI187,IF($B$9="All",'No Self Assessment feeder'!CO187)))</f>
        <v>80.400000000000006</v>
      </c>
      <c r="CM198" s="29"/>
    </row>
    <row r="199" spans="1:91" ht="14.25" customHeight="1" x14ac:dyDescent="0.2">
      <c r="A199" s="159" t="s">
        <v>289</v>
      </c>
      <c r="B199" s="65" t="s">
        <v>130</v>
      </c>
      <c r="C199" s="66">
        <v>10003645</v>
      </c>
      <c r="D199" s="66" t="s">
        <v>491</v>
      </c>
      <c r="E199" s="162" t="s">
        <v>131</v>
      </c>
      <c r="F199" s="142">
        <f>IF($B$9="Female",'No Self Assessment feeder'!F188,IF($B$9="Male",'No Self Assessment feeder'!AL188,IF($B$9="All",'No Self Assessment feeder'!BR188)))</f>
        <v>2845</v>
      </c>
      <c r="G199" s="120">
        <f>IF($B$9="Female",'No Self Assessment feeder'!G188,IF($B$9="Male",'No Self Assessment feeder'!AM188,IF($B$9="All",'No Self Assessment feeder'!BS188)))</f>
        <v>4.5</v>
      </c>
      <c r="H199" s="79">
        <f>IF($B$9="Female",'No Self Assessment feeder'!H188,IF($B$9="Male",'No Self Assessment feeder'!AN188,IF($B$9="All",'No Self Assessment feeder'!BT188)))</f>
        <v>2715</v>
      </c>
      <c r="I199" s="120">
        <f>IF($B$9="Female",'No Self Assessment feeder'!I188,IF($B$9="Male",'No Self Assessment feeder'!AO188,IF($B$9="All",'No Self Assessment feeder'!BU188)))</f>
        <v>10.4</v>
      </c>
      <c r="J199" s="120">
        <f>IF($B$9="Female",'No Self Assessment feeder'!J188,IF($B$9="Male",'No Self Assessment feeder'!AP188,IF($B$9="All",'No Self Assessment feeder'!BV188)))</f>
        <v>11.4</v>
      </c>
      <c r="K199" s="120">
        <f>IF($B$9="Female",'No Self Assessment feeder'!K188,IF($B$9="Male",'No Self Assessment feeder'!AQ188,IF($B$9="All",'No Self Assessment feeder'!BW188)))</f>
        <v>42.2</v>
      </c>
      <c r="L199" s="120">
        <f>IF($B$9="Female",'No Self Assessment feeder'!L188,IF($B$9="Male",'No Self Assessment feeder'!AR188,IF($B$9="All",'No Self Assessment feeder'!BX188)))</f>
        <v>59.3</v>
      </c>
      <c r="M199" s="127">
        <f>IF($B$9="Female",'No Self Assessment feeder'!M188,IF($B$9="Male",'No Self Assessment feeder'!AS188,IF($B$9="All",'No Self Assessment feeder'!BY188)))</f>
        <v>78.2</v>
      </c>
      <c r="N199" s="81">
        <f>IF($B$9="Female",'No Self Assessment feeder'!N188,IF($B$9="Male",'No Self Assessment feeder'!AT188,IF($B$9="All",'No Self Assessment feeder'!BZ188)))</f>
        <v>2845</v>
      </c>
      <c r="O199" s="120">
        <f>IF($B$9="Female",'No Self Assessment feeder'!O188,IF($B$9="Male",'No Self Assessment feeder'!AU188,IF($B$9="All",'No Self Assessment feeder'!CA188)))</f>
        <v>5</v>
      </c>
      <c r="P199" s="79">
        <f>IF($B$9="Female",'No Self Assessment feeder'!P188,IF($B$9="Male",'No Self Assessment feeder'!AV188,IF($B$9="All",'No Self Assessment feeder'!CB188)))</f>
        <v>2705</v>
      </c>
      <c r="Q199" s="120">
        <f>IF($B$9="Female",'No Self Assessment feeder'!Q188,IF($B$9="Male",'No Self Assessment feeder'!AW188,IF($B$9="All",'No Self Assessment feeder'!CC188)))</f>
        <v>14.2</v>
      </c>
      <c r="R199" s="120">
        <f>IF($B$9="Female",'No Self Assessment feeder'!R188,IF($B$9="Male",'No Self Assessment feeder'!AX188,IF($B$9="All",'No Self Assessment feeder'!CD188)))</f>
        <v>7.9</v>
      </c>
      <c r="S199" s="120">
        <f>IF($B$9="Female",'No Self Assessment feeder'!S188,IF($B$9="Male",'No Self Assessment feeder'!AY188,IF($B$9="All",'No Self Assessment feeder'!CE188)))</f>
        <v>51</v>
      </c>
      <c r="T199" s="120">
        <f>IF($B$9="Female",'No Self Assessment feeder'!T188,IF($B$9="Male",'No Self Assessment feeder'!AZ188,IF($B$9="All",'No Self Assessment feeder'!CF188)))</f>
        <v>67.599999999999994</v>
      </c>
      <c r="U199" s="127">
        <f>IF($B$9="Female",'No Self Assessment feeder'!U188,IF($B$9="Male",'No Self Assessment feeder'!BA188,IF($B$9="All",'No Self Assessment feeder'!CG188)))</f>
        <v>77.8</v>
      </c>
      <c r="V199" s="81">
        <f>IF($B$9="Female",'No Self Assessment feeder'!V188,IF($B$9="Male",'No Self Assessment feeder'!BB188,IF($B$9="All",'No Self Assessment feeder'!CH188)))</f>
        <v>2845</v>
      </c>
      <c r="W199" s="120">
        <f>IF($B$9="Female",'No Self Assessment feeder'!W188,IF($B$9="Male",'No Self Assessment feeder'!BC188,IF($B$9="All",'No Self Assessment feeder'!CI188)))</f>
        <v>5.3</v>
      </c>
      <c r="X199" s="79">
        <f>IF($B$9="Female",'No Self Assessment feeder'!X188,IF($B$9="Male",'No Self Assessment feeder'!BD188,IF($B$9="All",'No Self Assessment feeder'!CJ188)))</f>
        <v>2695</v>
      </c>
      <c r="Y199" s="120">
        <f>IF($B$9="Female",'No Self Assessment feeder'!Y188,IF($B$9="Male",'No Self Assessment feeder'!BE188,IF($B$9="All",'No Self Assessment feeder'!CK188)))</f>
        <v>15.9</v>
      </c>
      <c r="Z199" s="120">
        <f>IF($B$9="Female",'No Self Assessment feeder'!Z188,IF($B$9="Male",'No Self Assessment feeder'!BF188,IF($B$9="All",'No Self Assessment feeder'!CL188)))</f>
        <v>8</v>
      </c>
      <c r="AA199" s="120">
        <f>IF($B$9="Female",'No Self Assessment feeder'!AA188,IF($B$9="Male",'No Self Assessment feeder'!BG188,IF($B$9="All",'No Self Assessment feeder'!CM188)))</f>
        <v>57.2</v>
      </c>
      <c r="AB199" s="120">
        <f>IF($B$9="Female",'No Self Assessment feeder'!AB188,IF($B$9="Male",'No Self Assessment feeder'!BH188,IF($B$9="All",'No Self Assessment feeder'!CN188)))</f>
        <v>69.5</v>
      </c>
      <c r="AC199" s="127">
        <f>IF($B$9="Female",'No Self Assessment feeder'!AC188,IF($B$9="Male",'No Self Assessment feeder'!BI188,IF($B$9="All",'No Self Assessment feeder'!CO188)))</f>
        <v>76.099999999999994</v>
      </c>
      <c r="CM199" s="29"/>
    </row>
    <row r="200" spans="1:91" ht="14.25" customHeight="1" x14ac:dyDescent="0.2">
      <c r="A200" s="159" t="s">
        <v>289</v>
      </c>
      <c r="B200" s="65" t="s">
        <v>132</v>
      </c>
      <c r="C200" s="66">
        <v>10003678</v>
      </c>
      <c r="D200" s="66" t="s">
        <v>491</v>
      </c>
      <c r="E200" s="162" t="s">
        <v>133</v>
      </c>
      <c r="F200" s="142">
        <f>IF($B$9="Female",'No Self Assessment feeder'!F189,IF($B$9="Male",'No Self Assessment feeder'!AL189,IF($B$9="All",'No Self Assessment feeder'!BR189)))</f>
        <v>2670</v>
      </c>
      <c r="G200" s="120">
        <f>IF($B$9="Female",'No Self Assessment feeder'!G189,IF($B$9="Male",'No Self Assessment feeder'!AM189,IF($B$9="All",'No Self Assessment feeder'!BS189)))</f>
        <v>4.5999999999999996</v>
      </c>
      <c r="H200" s="79">
        <f>IF($B$9="Female",'No Self Assessment feeder'!H189,IF($B$9="Male",'No Self Assessment feeder'!AN189,IF($B$9="All",'No Self Assessment feeder'!BT189)))</f>
        <v>2550</v>
      </c>
      <c r="I200" s="120">
        <f>IF($B$9="Female",'No Self Assessment feeder'!I189,IF($B$9="Male",'No Self Assessment feeder'!AO189,IF($B$9="All",'No Self Assessment feeder'!BU189)))</f>
        <v>12.3</v>
      </c>
      <c r="J200" s="120">
        <f>IF($B$9="Female",'No Self Assessment feeder'!J189,IF($B$9="Male",'No Self Assessment feeder'!AP189,IF($B$9="All",'No Self Assessment feeder'!BV189)))</f>
        <v>12.2</v>
      </c>
      <c r="K200" s="120">
        <f>IF($B$9="Female",'No Self Assessment feeder'!K189,IF($B$9="Male",'No Self Assessment feeder'!AQ189,IF($B$9="All",'No Self Assessment feeder'!BW189)))</f>
        <v>57</v>
      </c>
      <c r="L200" s="120">
        <f>IF($B$9="Female",'No Self Assessment feeder'!L189,IF($B$9="Male",'No Self Assessment feeder'!AR189,IF($B$9="All",'No Self Assessment feeder'!BX189)))</f>
        <v>68</v>
      </c>
      <c r="M200" s="127">
        <f>IF($B$9="Female",'No Self Assessment feeder'!M189,IF($B$9="Male",'No Self Assessment feeder'!AS189,IF($B$9="All",'No Self Assessment feeder'!BY189)))</f>
        <v>75.5</v>
      </c>
      <c r="N200" s="81">
        <f>IF($B$9="Female",'No Self Assessment feeder'!N189,IF($B$9="Male",'No Self Assessment feeder'!AT189,IF($B$9="All",'No Self Assessment feeder'!BZ189)))</f>
        <v>2670</v>
      </c>
      <c r="O200" s="120">
        <f>IF($B$9="Female",'No Self Assessment feeder'!O189,IF($B$9="Male",'No Self Assessment feeder'!AU189,IF($B$9="All",'No Self Assessment feeder'!CA189)))</f>
        <v>5</v>
      </c>
      <c r="P200" s="79">
        <f>IF($B$9="Female",'No Self Assessment feeder'!P189,IF($B$9="Male",'No Self Assessment feeder'!AV189,IF($B$9="All",'No Self Assessment feeder'!CB189)))</f>
        <v>2535</v>
      </c>
      <c r="Q200" s="120">
        <f>IF($B$9="Female",'No Self Assessment feeder'!Q189,IF($B$9="Male",'No Self Assessment feeder'!AW189,IF($B$9="All",'No Self Assessment feeder'!CC189)))</f>
        <v>12.7</v>
      </c>
      <c r="R200" s="120">
        <f>IF($B$9="Female",'No Self Assessment feeder'!R189,IF($B$9="Male",'No Self Assessment feeder'!AX189,IF($B$9="All",'No Self Assessment feeder'!CD189)))</f>
        <v>10.6</v>
      </c>
      <c r="S200" s="120">
        <f>IF($B$9="Female",'No Self Assessment feeder'!S189,IF($B$9="Male",'No Self Assessment feeder'!AY189,IF($B$9="All",'No Self Assessment feeder'!CE189)))</f>
        <v>64.400000000000006</v>
      </c>
      <c r="T200" s="120">
        <f>IF($B$9="Female",'No Self Assessment feeder'!T189,IF($B$9="Male",'No Self Assessment feeder'!AZ189,IF($B$9="All",'No Self Assessment feeder'!CF189)))</f>
        <v>72.5</v>
      </c>
      <c r="U200" s="127">
        <f>IF($B$9="Female",'No Self Assessment feeder'!U189,IF($B$9="Male",'No Self Assessment feeder'!BA189,IF($B$9="All",'No Self Assessment feeder'!CG189)))</f>
        <v>76.7</v>
      </c>
      <c r="V200" s="81">
        <f>IF($B$9="Female",'No Self Assessment feeder'!V189,IF($B$9="Male",'No Self Assessment feeder'!BB189,IF($B$9="All",'No Self Assessment feeder'!CH189)))</f>
        <v>2670</v>
      </c>
      <c r="W200" s="120">
        <f>IF($B$9="Female",'No Self Assessment feeder'!W189,IF($B$9="Male",'No Self Assessment feeder'!BC189,IF($B$9="All",'No Self Assessment feeder'!CI189)))</f>
        <v>5.0999999999999996</v>
      </c>
      <c r="X200" s="79">
        <f>IF($B$9="Female",'No Self Assessment feeder'!X189,IF($B$9="Male",'No Self Assessment feeder'!BD189,IF($B$9="All",'No Self Assessment feeder'!CJ189)))</f>
        <v>2535</v>
      </c>
      <c r="Y200" s="120">
        <f>IF($B$9="Female",'No Self Assessment feeder'!Y189,IF($B$9="Male",'No Self Assessment feeder'!BE189,IF($B$9="All",'No Self Assessment feeder'!CK189)))</f>
        <v>15.3</v>
      </c>
      <c r="Z200" s="120">
        <f>IF($B$9="Female",'No Self Assessment feeder'!Z189,IF($B$9="Male",'No Self Assessment feeder'!BF189,IF($B$9="All",'No Self Assessment feeder'!CL189)))</f>
        <v>9</v>
      </c>
      <c r="AA200" s="120">
        <f>IF($B$9="Female",'No Self Assessment feeder'!AA189,IF($B$9="Male",'No Self Assessment feeder'!BG189,IF($B$9="All",'No Self Assessment feeder'!CM189)))</f>
        <v>66</v>
      </c>
      <c r="AB200" s="120">
        <f>IF($B$9="Female",'No Self Assessment feeder'!AB189,IF($B$9="Male",'No Self Assessment feeder'!BH189,IF($B$9="All",'No Self Assessment feeder'!CN189)))</f>
        <v>73</v>
      </c>
      <c r="AC200" s="127">
        <f>IF($B$9="Female",'No Self Assessment feeder'!AC189,IF($B$9="Male",'No Self Assessment feeder'!BI189,IF($B$9="All",'No Self Assessment feeder'!CO189)))</f>
        <v>75.8</v>
      </c>
      <c r="CM200" s="29"/>
    </row>
    <row r="201" spans="1:91" ht="14.25" customHeight="1" x14ac:dyDescent="0.2">
      <c r="A201" s="159" t="s">
        <v>289</v>
      </c>
      <c r="B201" s="65" t="s">
        <v>134</v>
      </c>
      <c r="C201" s="66">
        <v>10007768</v>
      </c>
      <c r="D201" s="66" t="s">
        <v>493</v>
      </c>
      <c r="E201" s="162" t="s">
        <v>135</v>
      </c>
      <c r="F201" s="142">
        <f>IF($B$9="Female",'No Self Assessment feeder'!F190,IF($B$9="Male",'No Self Assessment feeder'!AL190,IF($B$9="All",'No Self Assessment feeder'!BR190)))</f>
        <v>2115</v>
      </c>
      <c r="G201" s="120">
        <f>IF($B$9="Female",'No Self Assessment feeder'!G190,IF($B$9="Male",'No Self Assessment feeder'!AM190,IF($B$9="All",'No Self Assessment feeder'!BS190)))</f>
        <v>3.1</v>
      </c>
      <c r="H201" s="79">
        <f>IF($B$9="Female",'No Self Assessment feeder'!H190,IF($B$9="Male",'No Self Assessment feeder'!AN190,IF($B$9="All",'No Self Assessment feeder'!BT190)))</f>
        <v>2050</v>
      </c>
      <c r="I201" s="120">
        <f>IF($B$9="Female",'No Self Assessment feeder'!I190,IF($B$9="Male",'No Self Assessment feeder'!AO190,IF($B$9="All",'No Self Assessment feeder'!BU190)))</f>
        <v>8.6</v>
      </c>
      <c r="J201" s="120">
        <f>IF($B$9="Female",'No Self Assessment feeder'!J190,IF($B$9="Male",'No Self Assessment feeder'!AP190,IF($B$9="All",'No Self Assessment feeder'!BV190)))</f>
        <v>10.4</v>
      </c>
      <c r="K201" s="120">
        <f>IF($B$9="Female",'No Self Assessment feeder'!K190,IF($B$9="Male",'No Self Assessment feeder'!AQ190,IF($B$9="All",'No Self Assessment feeder'!BW190)))</f>
        <v>51.1</v>
      </c>
      <c r="L201" s="120">
        <f>IF($B$9="Female",'No Self Assessment feeder'!L190,IF($B$9="Male",'No Self Assessment feeder'!AR190,IF($B$9="All",'No Self Assessment feeder'!BX190)))</f>
        <v>69.7</v>
      </c>
      <c r="M201" s="127">
        <f>IF($B$9="Female",'No Self Assessment feeder'!M190,IF($B$9="Male",'No Self Assessment feeder'!AS190,IF($B$9="All",'No Self Assessment feeder'!BY190)))</f>
        <v>81.099999999999994</v>
      </c>
      <c r="N201" s="81">
        <f>IF($B$9="Female",'No Self Assessment feeder'!N190,IF($B$9="Male",'No Self Assessment feeder'!AT190,IF($B$9="All",'No Self Assessment feeder'!BZ190)))</f>
        <v>2115</v>
      </c>
      <c r="O201" s="120">
        <f>IF($B$9="Female",'No Self Assessment feeder'!O190,IF($B$9="Male",'No Self Assessment feeder'!AU190,IF($B$9="All",'No Self Assessment feeder'!CA190)))</f>
        <v>4</v>
      </c>
      <c r="P201" s="79">
        <f>IF($B$9="Female",'No Self Assessment feeder'!P190,IF($B$9="Male",'No Self Assessment feeder'!AV190,IF($B$9="All",'No Self Assessment feeder'!CB190)))</f>
        <v>2030</v>
      </c>
      <c r="Q201" s="120">
        <f>IF($B$9="Female",'No Self Assessment feeder'!Q190,IF($B$9="Male",'No Self Assessment feeder'!AW190,IF($B$9="All",'No Self Assessment feeder'!CC190)))</f>
        <v>10.4</v>
      </c>
      <c r="R201" s="120">
        <f>IF($B$9="Female",'No Self Assessment feeder'!R190,IF($B$9="Male",'No Self Assessment feeder'!AX190,IF($B$9="All",'No Self Assessment feeder'!CD190)))</f>
        <v>6.8</v>
      </c>
      <c r="S201" s="120">
        <f>IF($B$9="Female",'No Self Assessment feeder'!S190,IF($B$9="Male",'No Self Assessment feeder'!AY190,IF($B$9="All",'No Self Assessment feeder'!CE190)))</f>
        <v>63.5</v>
      </c>
      <c r="T201" s="120">
        <f>IF($B$9="Female",'No Self Assessment feeder'!T190,IF($B$9="Male",'No Self Assessment feeder'!AZ190,IF($B$9="All",'No Self Assessment feeder'!CF190)))</f>
        <v>77.099999999999994</v>
      </c>
      <c r="U201" s="127">
        <f>IF($B$9="Female",'No Self Assessment feeder'!U190,IF($B$9="Male",'No Self Assessment feeder'!BA190,IF($B$9="All",'No Self Assessment feeder'!CG190)))</f>
        <v>82.8</v>
      </c>
      <c r="V201" s="81">
        <f>IF($B$9="Female",'No Self Assessment feeder'!V190,IF($B$9="Male",'No Self Assessment feeder'!BB190,IF($B$9="All",'No Self Assessment feeder'!CH190)))</f>
        <v>2115</v>
      </c>
      <c r="W201" s="120">
        <f>IF($B$9="Female",'No Self Assessment feeder'!W190,IF($B$9="Male",'No Self Assessment feeder'!BC190,IF($B$9="All",'No Self Assessment feeder'!CI190)))</f>
        <v>4.4000000000000004</v>
      </c>
      <c r="X201" s="79">
        <f>IF($B$9="Female",'No Self Assessment feeder'!X190,IF($B$9="Male",'No Self Assessment feeder'!BD190,IF($B$9="All",'No Self Assessment feeder'!CJ190)))</f>
        <v>2020</v>
      </c>
      <c r="Y201" s="120">
        <f>IF($B$9="Female",'No Self Assessment feeder'!Y190,IF($B$9="Male",'No Self Assessment feeder'!BE190,IF($B$9="All",'No Self Assessment feeder'!CK190)))</f>
        <v>11.9</v>
      </c>
      <c r="Z201" s="120">
        <f>IF($B$9="Female",'No Self Assessment feeder'!Z190,IF($B$9="Male",'No Self Assessment feeder'!BF190,IF($B$9="All",'No Self Assessment feeder'!CL190)))</f>
        <v>4.5999999999999996</v>
      </c>
      <c r="AA201" s="120">
        <f>IF($B$9="Female",'No Self Assessment feeder'!AA190,IF($B$9="Male",'No Self Assessment feeder'!BG190,IF($B$9="All",'No Self Assessment feeder'!CM190)))</f>
        <v>67.8</v>
      </c>
      <c r="AB201" s="120">
        <f>IF($B$9="Female",'No Self Assessment feeder'!AB190,IF($B$9="Male",'No Self Assessment feeder'!BH190,IF($B$9="All",'No Self Assessment feeder'!CN190)))</f>
        <v>80.099999999999994</v>
      </c>
      <c r="AC201" s="127">
        <f>IF($B$9="Female",'No Self Assessment feeder'!AC190,IF($B$9="Male",'No Self Assessment feeder'!BI190,IF($B$9="All",'No Self Assessment feeder'!CO190)))</f>
        <v>83.5</v>
      </c>
      <c r="CM201" s="29"/>
    </row>
    <row r="202" spans="1:91" ht="14.25" customHeight="1" x14ac:dyDescent="0.2">
      <c r="A202" s="159" t="s">
        <v>289</v>
      </c>
      <c r="B202" s="65" t="s">
        <v>136</v>
      </c>
      <c r="C202" s="66">
        <v>10003854</v>
      </c>
      <c r="D202" s="66" t="s">
        <v>494</v>
      </c>
      <c r="E202" s="162" t="s">
        <v>137</v>
      </c>
      <c r="F202" s="142" t="str">
        <f>IF($B$9="Female",'No Self Assessment feeder'!F191,IF($B$9="Male",'No Self Assessment feeder'!AL191,IF($B$9="All",'No Self Assessment feeder'!BR191)))</f>
        <v>.</v>
      </c>
      <c r="G202" s="120" t="str">
        <f>IF($B$9="Female",'No Self Assessment feeder'!G191,IF($B$9="Male",'No Self Assessment feeder'!AM191,IF($B$9="All",'No Self Assessment feeder'!BS191)))</f>
        <v>.</v>
      </c>
      <c r="H202" s="79" t="str">
        <f>IF($B$9="Female",'No Self Assessment feeder'!H191,IF($B$9="Male",'No Self Assessment feeder'!AN191,IF($B$9="All",'No Self Assessment feeder'!BT191)))</f>
        <v>.</v>
      </c>
      <c r="I202" s="120" t="str">
        <f>IF($B$9="Female",'No Self Assessment feeder'!I191,IF($B$9="Male",'No Self Assessment feeder'!AO191,IF($B$9="All",'No Self Assessment feeder'!BU191)))</f>
        <v>.</v>
      </c>
      <c r="J202" s="120" t="str">
        <f>IF($B$9="Female",'No Self Assessment feeder'!J191,IF($B$9="Male",'No Self Assessment feeder'!AP191,IF($B$9="All",'No Self Assessment feeder'!BV191)))</f>
        <v>.</v>
      </c>
      <c r="K202" s="120" t="str">
        <f>IF($B$9="Female",'No Self Assessment feeder'!K191,IF($B$9="Male",'No Self Assessment feeder'!AQ191,IF($B$9="All",'No Self Assessment feeder'!BW191)))</f>
        <v>.</v>
      </c>
      <c r="L202" s="120" t="str">
        <f>IF($B$9="Female",'No Self Assessment feeder'!L191,IF($B$9="Male",'No Self Assessment feeder'!AR191,IF($B$9="All",'No Self Assessment feeder'!BX191)))</f>
        <v>.</v>
      </c>
      <c r="M202" s="127" t="str">
        <f>IF($B$9="Female",'No Self Assessment feeder'!M191,IF($B$9="Male",'No Self Assessment feeder'!AS191,IF($B$9="All",'No Self Assessment feeder'!BY191)))</f>
        <v>.</v>
      </c>
      <c r="N202" s="81" t="str">
        <f>IF($B$9="Female",'No Self Assessment feeder'!N191,IF($B$9="Male",'No Self Assessment feeder'!AT191,IF($B$9="All",'No Self Assessment feeder'!BZ191)))</f>
        <v>.</v>
      </c>
      <c r="O202" s="120" t="str">
        <f>IF($B$9="Female",'No Self Assessment feeder'!O191,IF($B$9="Male",'No Self Assessment feeder'!AU191,IF($B$9="All",'No Self Assessment feeder'!CA191)))</f>
        <v>.</v>
      </c>
      <c r="P202" s="79" t="str">
        <f>IF($B$9="Female",'No Self Assessment feeder'!P191,IF($B$9="Male",'No Self Assessment feeder'!AV191,IF($B$9="All",'No Self Assessment feeder'!CB191)))</f>
        <v>.</v>
      </c>
      <c r="Q202" s="120" t="str">
        <f>IF($B$9="Female",'No Self Assessment feeder'!Q191,IF($B$9="Male",'No Self Assessment feeder'!AW191,IF($B$9="All",'No Self Assessment feeder'!CC191)))</f>
        <v>.</v>
      </c>
      <c r="R202" s="120" t="str">
        <f>IF($B$9="Female",'No Self Assessment feeder'!R191,IF($B$9="Male",'No Self Assessment feeder'!AX191,IF($B$9="All",'No Self Assessment feeder'!CD191)))</f>
        <v>.</v>
      </c>
      <c r="S202" s="120" t="str">
        <f>IF($B$9="Female",'No Self Assessment feeder'!S191,IF($B$9="Male",'No Self Assessment feeder'!AY191,IF($B$9="All",'No Self Assessment feeder'!CE191)))</f>
        <v>.</v>
      </c>
      <c r="T202" s="120" t="str">
        <f>IF($B$9="Female",'No Self Assessment feeder'!T191,IF($B$9="Male",'No Self Assessment feeder'!AZ191,IF($B$9="All",'No Self Assessment feeder'!CF191)))</f>
        <v>.</v>
      </c>
      <c r="U202" s="127" t="str">
        <f>IF($B$9="Female",'No Self Assessment feeder'!U191,IF($B$9="Male",'No Self Assessment feeder'!BA191,IF($B$9="All",'No Self Assessment feeder'!CG191)))</f>
        <v>.</v>
      </c>
      <c r="V202" s="81" t="str">
        <f>IF($B$9="Female",'No Self Assessment feeder'!V191,IF($B$9="Male",'No Self Assessment feeder'!BB191,IF($B$9="All",'No Self Assessment feeder'!CH191)))</f>
        <v>.</v>
      </c>
      <c r="W202" s="120" t="str">
        <f>IF($B$9="Female",'No Self Assessment feeder'!W191,IF($B$9="Male",'No Self Assessment feeder'!BC191,IF($B$9="All",'No Self Assessment feeder'!CI191)))</f>
        <v>.</v>
      </c>
      <c r="X202" s="79" t="str">
        <f>IF($B$9="Female",'No Self Assessment feeder'!X191,IF($B$9="Male",'No Self Assessment feeder'!BD191,IF($B$9="All",'No Self Assessment feeder'!CJ191)))</f>
        <v>.</v>
      </c>
      <c r="Y202" s="120" t="str">
        <f>IF($B$9="Female",'No Self Assessment feeder'!Y191,IF($B$9="Male",'No Self Assessment feeder'!BE191,IF($B$9="All",'No Self Assessment feeder'!CK191)))</f>
        <v>.</v>
      </c>
      <c r="Z202" s="120" t="str">
        <f>IF($B$9="Female",'No Self Assessment feeder'!Z191,IF($B$9="Male",'No Self Assessment feeder'!BF191,IF($B$9="All",'No Self Assessment feeder'!CL191)))</f>
        <v>.</v>
      </c>
      <c r="AA202" s="120" t="str">
        <f>IF($B$9="Female",'No Self Assessment feeder'!AA191,IF($B$9="Male",'No Self Assessment feeder'!BG191,IF($B$9="All",'No Self Assessment feeder'!CM191)))</f>
        <v>.</v>
      </c>
      <c r="AB202" s="120" t="str">
        <f>IF($B$9="Female",'No Self Assessment feeder'!AB191,IF($B$9="Male",'No Self Assessment feeder'!BH191,IF($B$9="All",'No Self Assessment feeder'!CN191)))</f>
        <v>.</v>
      </c>
      <c r="AC202" s="127" t="str">
        <f>IF($B$9="Female",'No Self Assessment feeder'!AC191,IF($B$9="Male",'No Self Assessment feeder'!BI191,IF($B$9="All",'No Self Assessment feeder'!CO191)))</f>
        <v>.</v>
      </c>
      <c r="CM202" s="29"/>
    </row>
    <row r="203" spans="1:91" ht="14.25" customHeight="1" x14ac:dyDescent="0.2">
      <c r="A203" s="159" t="s">
        <v>289</v>
      </c>
      <c r="B203" s="65" t="s">
        <v>138</v>
      </c>
      <c r="C203" s="66">
        <v>10003861</v>
      </c>
      <c r="D203" s="66" t="s">
        <v>494</v>
      </c>
      <c r="E203" s="162" t="s">
        <v>139</v>
      </c>
      <c r="F203" s="142">
        <f>IF($B$9="Female",'No Self Assessment feeder'!F192,IF($B$9="Male",'No Self Assessment feeder'!AL192,IF($B$9="All",'No Self Assessment feeder'!BR192)))</f>
        <v>3640</v>
      </c>
      <c r="G203" s="120">
        <f>IF($B$9="Female",'No Self Assessment feeder'!G192,IF($B$9="Male",'No Self Assessment feeder'!AM192,IF($B$9="All",'No Self Assessment feeder'!BS192)))</f>
        <v>4.5999999999999996</v>
      </c>
      <c r="H203" s="79">
        <f>IF($B$9="Female",'No Self Assessment feeder'!H192,IF($B$9="Male",'No Self Assessment feeder'!AN192,IF($B$9="All",'No Self Assessment feeder'!BT192)))</f>
        <v>3470</v>
      </c>
      <c r="I203" s="120">
        <f>IF($B$9="Female",'No Self Assessment feeder'!I192,IF($B$9="Male",'No Self Assessment feeder'!AO192,IF($B$9="All",'No Self Assessment feeder'!BU192)))</f>
        <v>8.6999999999999993</v>
      </c>
      <c r="J203" s="120">
        <f>IF($B$9="Female",'No Self Assessment feeder'!J192,IF($B$9="Male",'No Self Assessment feeder'!AP192,IF($B$9="All",'No Self Assessment feeder'!BV192)))</f>
        <v>11.3</v>
      </c>
      <c r="K203" s="120">
        <f>IF($B$9="Female",'No Self Assessment feeder'!K192,IF($B$9="Male",'No Self Assessment feeder'!AQ192,IF($B$9="All",'No Self Assessment feeder'!BW192)))</f>
        <v>63.6</v>
      </c>
      <c r="L203" s="120">
        <f>IF($B$9="Female",'No Self Assessment feeder'!L192,IF($B$9="Male",'No Self Assessment feeder'!AR192,IF($B$9="All",'No Self Assessment feeder'!BX192)))</f>
        <v>74.7</v>
      </c>
      <c r="M203" s="127">
        <f>IF($B$9="Female",'No Self Assessment feeder'!M192,IF($B$9="Male",'No Self Assessment feeder'!AS192,IF($B$9="All",'No Self Assessment feeder'!BY192)))</f>
        <v>80</v>
      </c>
      <c r="N203" s="81">
        <f>IF($B$9="Female",'No Self Assessment feeder'!N192,IF($B$9="Male",'No Self Assessment feeder'!AT192,IF($B$9="All",'No Self Assessment feeder'!BZ192)))</f>
        <v>3640</v>
      </c>
      <c r="O203" s="120">
        <f>IF($B$9="Female",'No Self Assessment feeder'!O192,IF($B$9="Male",'No Self Assessment feeder'!AU192,IF($B$9="All",'No Self Assessment feeder'!CA192)))</f>
        <v>4.7</v>
      </c>
      <c r="P203" s="79">
        <f>IF($B$9="Female",'No Self Assessment feeder'!P192,IF($B$9="Male",'No Self Assessment feeder'!AV192,IF($B$9="All",'No Self Assessment feeder'!CB192)))</f>
        <v>3465</v>
      </c>
      <c r="Q203" s="120">
        <f>IF($B$9="Female",'No Self Assessment feeder'!Q192,IF($B$9="Male",'No Self Assessment feeder'!AW192,IF($B$9="All",'No Self Assessment feeder'!CC192)))</f>
        <v>10.3</v>
      </c>
      <c r="R203" s="120">
        <f>IF($B$9="Female",'No Self Assessment feeder'!R192,IF($B$9="Male",'No Self Assessment feeder'!AX192,IF($B$9="All",'No Self Assessment feeder'!CD192)))</f>
        <v>8.5</v>
      </c>
      <c r="S203" s="120">
        <f>IF($B$9="Female",'No Self Assessment feeder'!S192,IF($B$9="Male",'No Self Assessment feeder'!AY192,IF($B$9="All",'No Self Assessment feeder'!CE192)))</f>
        <v>68</v>
      </c>
      <c r="T203" s="120">
        <f>IF($B$9="Female",'No Self Assessment feeder'!T192,IF($B$9="Male",'No Self Assessment feeder'!AZ192,IF($B$9="All",'No Self Assessment feeder'!CF192)))</f>
        <v>77.8</v>
      </c>
      <c r="U203" s="127">
        <f>IF($B$9="Female",'No Self Assessment feeder'!U192,IF($B$9="Male",'No Self Assessment feeder'!BA192,IF($B$9="All",'No Self Assessment feeder'!CG192)))</f>
        <v>81.2</v>
      </c>
      <c r="V203" s="81">
        <f>IF($B$9="Female",'No Self Assessment feeder'!V192,IF($B$9="Male",'No Self Assessment feeder'!BB192,IF($B$9="All",'No Self Assessment feeder'!CH192)))</f>
        <v>3640</v>
      </c>
      <c r="W203" s="120">
        <f>IF($B$9="Female",'No Self Assessment feeder'!W192,IF($B$9="Male",'No Self Assessment feeder'!BC192,IF($B$9="All",'No Self Assessment feeder'!CI192)))</f>
        <v>5</v>
      </c>
      <c r="X203" s="79">
        <f>IF($B$9="Female",'No Self Assessment feeder'!X192,IF($B$9="Male",'No Self Assessment feeder'!BD192,IF($B$9="All",'No Self Assessment feeder'!CJ192)))</f>
        <v>3455</v>
      </c>
      <c r="Y203" s="120">
        <f>IF($B$9="Female",'No Self Assessment feeder'!Y192,IF($B$9="Male",'No Self Assessment feeder'!BE192,IF($B$9="All",'No Self Assessment feeder'!CK192)))</f>
        <v>11.7</v>
      </c>
      <c r="Z203" s="120">
        <f>IF($B$9="Female",'No Self Assessment feeder'!Z192,IF($B$9="Male",'No Self Assessment feeder'!BF192,IF($B$9="All",'No Self Assessment feeder'!CL192)))</f>
        <v>6.6</v>
      </c>
      <c r="AA203" s="120">
        <f>IF($B$9="Female",'No Self Assessment feeder'!AA192,IF($B$9="Male",'No Self Assessment feeder'!BG192,IF($B$9="All",'No Self Assessment feeder'!CM192)))</f>
        <v>71</v>
      </c>
      <c r="AB203" s="120">
        <f>IF($B$9="Female",'No Self Assessment feeder'!AB192,IF($B$9="Male",'No Self Assessment feeder'!BH192,IF($B$9="All",'No Self Assessment feeder'!CN192)))</f>
        <v>79.3</v>
      </c>
      <c r="AC203" s="127">
        <f>IF($B$9="Female",'No Self Assessment feeder'!AC192,IF($B$9="Male",'No Self Assessment feeder'!BI192,IF($B$9="All",'No Self Assessment feeder'!CO192)))</f>
        <v>81.8</v>
      </c>
      <c r="CM203" s="29"/>
    </row>
    <row r="204" spans="1:91" ht="14.25" customHeight="1" x14ac:dyDescent="0.2">
      <c r="A204" s="159" t="s">
        <v>289</v>
      </c>
      <c r="B204" s="65" t="s">
        <v>140</v>
      </c>
      <c r="C204" s="66">
        <v>10007795</v>
      </c>
      <c r="D204" s="66" t="s">
        <v>494</v>
      </c>
      <c r="E204" s="162" t="s">
        <v>141</v>
      </c>
      <c r="F204" s="142">
        <f>IF($B$9="Female",'No Self Assessment feeder'!F193,IF($B$9="Male",'No Self Assessment feeder'!AL193,IF($B$9="All",'No Self Assessment feeder'!BR193)))</f>
        <v>5595</v>
      </c>
      <c r="G204" s="120">
        <f>IF($B$9="Female",'No Self Assessment feeder'!G193,IF($B$9="Male",'No Self Assessment feeder'!AM193,IF($B$9="All",'No Self Assessment feeder'!BS193)))</f>
        <v>3.2</v>
      </c>
      <c r="H204" s="79">
        <f>IF($B$9="Female",'No Self Assessment feeder'!H193,IF($B$9="Male",'No Self Assessment feeder'!AN193,IF($B$9="All",'No Self Assessment feeder'!BT193)))</f>
        <v>5420</v>
      </c>
      <c r="I204" s="120">
        <f>IF($B$9="Female",'No Self Assessment feeder'!I193,IF($B$9="Male",'No Self Assessment feeder'!AO193,IF($B$9="All",'No Self Assessment feeder'!BU193)))</f>
        <v>9.9</v>
      </c>
      <c r="J204" s="120">
        <f>IF($B$9="Female",'No Self Assessment feeder'!J193,IF($B$9="Male",'No Self Assessment feeder'!AP193,IF($B$9="All",'No Self Assessment feeder'!BV193)))</f>
        <v>11.6</v>
      </c>
      <c r="K204" s="120">
        <f>IF($B$9="Female",'No Self Assessment feeder'!K193,IF($B$9="Male",'No Self Assessment feeder'!AQ193,IF($B$9="All",'No Self Assessment feeder'!BW193)))</f>
        <v>53</v>
      </c>
      <c r="L204" s="120">
        <f>IF($B$9="Female",'No Self Assessment feeder'!L193,IF($B$9="Male",'No Self Assessment feeder'!AR193,IF($B$9="All",'No Self Assessment feeder'!BX193)))</f>
        <v>67.3</v>
      </c>
      <c r="M204" s="127">
        <f>IF($B$9="Female",'No Self Assessment feeder'!M193,IF($B$9="Male",'No Self Assessment feeder'!AS193,IF($B$9="All",'No Self Assessment feeder'!BY193)))</f>
        <v>78.5</v>
      </c>
      <c r="N204" s="81">
        <f>IF($B$9="Female",'No Self Assessment feeder'!N193,IF($B$9="Male",'No Self Assessment feeder'!AT193,IF($B$9="All",'No Self Assessment feeder'!BZ193)))</f>
        <v>5595</v>
      </c>
      <c r="O204" s="120">
        <f>IF($B$9="Female",'No Self Assessment feeder'!O193,IF($B$9="Male",'No Self Assessment feeder'!AU193,IF($B$9="All",'No Self Assessment feeder'!CA193)))</f>
        <v>3.7</v>
      </c>
      <c r="P204" s="79">
        <f>IF($B$9="Female",'No Self Assessment feeder'!P193,IF($B$9="Male",'No Self Assessment feeder'!AV193,IF($B$9="All",'No Self Assessment feeder'!CB193)))</f>
        <v>5385</v>
      </c>
      <c r="Q204" s="120">
        <f>IF($B$9="Female",'No Self Assessment feeder'!Q193,IF($B$9="Male",'No Self Assessment feeder'!AW193,IF($B$9="All",'No Self Assessment feeder'!CC193)))</f>
        <v>10.8</v>
      </c>
      <c r="R204" s="120">
        <f>IF($B$9="Female",'No Self Assessment feeder'!R193,IF($B$9="Male",'No Self Assessment feeder'!AX193,IF($B$9="All",'No Self Assessment feeder'!CD193)))</f>
        <v>8.6</v>
      </c>
      <c r="S204" s="120">
        <f>IF($B$9="Female",'No Self Assessment feeder'!S193,IF($B$9="Male",'No Self Assessment feeder'!AY193,IF($B$9="All",'No Self Assessment feeder'!CE193)))</f>
        <v>61.8</v>
      </c>
      <c r="T204" s="120">
        <f>IF($B$9="Female",'No Self Assessment feeder'!T193,IF($B$9="Male",'No Self Assessment feeder'!AZ193,IF($B$9="All",'No Self Assessment feeder'!CF193)))</f>
        <v>74.900000000000006</v>
      </c>
      <c r="U204" s="127">
        <f>IF($B$9="Female",'No Self Assessment feeder'!U193,IF($B$9="Male",'No Self Assessment feeder'!BA193,IF($B$9="All",'No Self Assessment feeder'!CG193)))</f>
        <v>80.599999999999994</v>
      </c>
      <c r="V204" s="81">
        <f>IF($B$9="Female",'No Self Assessment feeder'!V193,IF($B$9="Male",'No Self Assessment feeder'!BB193,IF($B$9="All",'No Self Assessment feeder'!CH193)))</f>
        <v>5595</v>
      </c>
      <c r="W204" s="120">
        <f>IF($B$9="Female",'No Self Assessment feeder'!W193,IF($B$9="Male",'No Self Assessment feeder'!BC193,IF($B$9="All",'No Self Assessment feeder'!CI193)))</f>
        <v>3.6</v>
      </c>
      <c r="X204" s="79">
        <f>IF($B$9="Female",'No Self Assessment feeder'!X193,IF($B$9="Male",'No Self Assessment feeder'!BD193,IF($B$9="All",'No Self Assessment feeder'!CJ193)))</f>
        <v>5390</v>
      </c>
      <c r="Y204" s="120">
        <f>IF($B$9="Female",'No Self Assessment feeder'!Y193,IF($B$9="Male",'No Self Assessment feeder'!BE193,IF($B$9="All",'No Self Assessment feeder'!CK193)))</f>
        <v>11.9</v>
      </c>
      <c r="Z204" s="120">
        <f>IF($B$9="Female",'No Self Assessment feeder'!Z193,IF($B$9="Male",'No Self Assessment feeder'!BF193,IF($B$9="All",'No Self Assessment feeder'!CL193)))</f>
        <v>6.6</v>
      </c>
      <c r="AA204" s="120">
        <f>IF($B$9="Female",'No Self Assessment feeder'!AA193,IF($B$9="Male",'No Self Assessment feeder'!BG193,IF($B$9="All",'No Self Assessment feeder'!CM193)))</f>
        <v>66.5</v>
      </c>
      <c r="AB204" s="120">
        <f>IF($B$9="Female",'No Self Assessment feeder'!AB193,IF($B$9="Male",'No Self Assessment feeder'!BH193,IF($B$9="All",'No Self Assessment feeder'!CN193)))</f>
        <v>77.400000000000006</v>
      </c>
      <c r="AC204" s="127">
        <f>IF($B$9="Female",'No Self Assessment feeder'!AC193,IF($B$9="Male",'No Self Assessment feeder'!BI193,IF($B$9="All",'No Self Assessment feeder'!CO193)))</f>
        <v>81.5</v>
      </c>
      <c r="CM204" s="29"/>
    </row>
    <row r="205" spans="1:91" ht="14.25" customHeight="1" x14ac:dyDescent="0.2">
      <c r="A205" s="159" t="s">
        <v>289</v>
      </c>
      <c r="B205" s="65" t="s">
        <v>142</v>
      </c>
      <c r="C205" s="66">
        <v>10003863</v>
      </c>
      <c r="D205" s="66" t="s">
        <v>494</v>
      </c>
      <c r="E205" s="162" t="s">
        <v>143</v>
      </c>
      <c r="F205" s="142">
        <f>IF($B$9="Female",'No Self Assessment feeder'!F194,IF($B$9="Male",'No Self Assessment feeder'!AL194,IF($B$9="All",'No Self Assessment feeder'!BR194)))</f>
        <v>465</v>
      </c>
      <c r="G205" s="120">
        <f>IF($B$9="Female",'No Self Assessment feeder'!G194,IF($B$9="Male",'No Self Assessment feeder'!AM194,IF($B$9="All",'No Self Assessment feeder'!BS194)))</f>
        <v>4.0999999999999996</v>
      </c>
      <c r="H205" s="79">
        <f>IF($B$9="Female",'No Self Assessment feeder'!H194,IF($B$9="Male",'No Self Assessment feeder'!AN194,IF($B$9="All",'No Self Assessment feeder'!BT194)))</f>
        <v>450</v>
      </c>
      <c r="I205" s="120">
        <f>IF($B$9="Female",'No Self Assessment feeder'!I194,IF($B$9="Male",'No Self Assessment feeder'!AO194,IF($B$9="All",'No Self Assessment feeder'!BU194)))</f>
        <v>8.3000000000000007</v>
      </c>
      <c r="J205" s="120">
        <f>IF($B$9="Female",'No Self Assessment feeder'!J194,IF($B$9="Male",'No Self Assessment feeder'!AP194,IF($B$9="All",'No Self Assessment feeder'!BV194)))</f>
        <v>11.6</v>
      </c>
      <c r="K205" s="120">
        <f>IF($B$9="Female",'No Self Assessment feeder'!K194,IF($B$9="Male",'No Self Assessment feeder'!AQ194,IF($B$9="All",'No Self Assessment feeder'!BW194)))</f>
        <v>66.7</v>
      </c>
      <c r="L205" s="120">
        <f>IF($B$9="Female",'No Self Assessment feeder'!L194,IF($B$9="Male",'No Self Assessment feeder'!AR194,IF($B$9="All",'No Self Assessment feeder'!BX194)))</f>
        <v>74.599999999999994</v>
      </c>
      <c r="M205" s="127">
        <f>IF($B$9="Female",'No Self Assessment feeder'!M194,IF($B$9="Male",'No Self Assessment feeder'!AS194,IF($B$9="All",'No Self Assessment feeder'!BY194)))</f>
        <v>80.099999999999994</v>
      </c>
      <c r="N205" s="81">
        <f>IF($B$9="Female",'No Self Assessment feeder'!N194,IF($B$9="Male",'No Self Assessment feeder'!AT194,IF($B$9="All",'No Self Assessment feeder'!BZ194)))</f>
        <v>465</v>
      </c>
      <c r="O205" s="120">
        <f>IF($B$9="Female",'No Self Assessment feeder'!O194,IF($B$9="Male",'No Self Assessment feeder'!AU194,IF($B$9="All",'No Self Assessment feeder'!CA194)))</f>
        <v>5.0999999999999996</v>
      </c>
      <c r="P205" s="79">
        <f>IF($B$9="Female",'No Self Assessment feeder'!P194,IF($B$9="Male",'No Self Assessment feeder'!AV194,IF($B$9="All",'No Self Assessment feeder'!CB194)))</f>
        <v>445</v>
      </c>
      <c r="Q205" s="120">
        <f>IF($B$9="Female",'No Self Assessment feeder'!Q194,IF($B$9="Male",'No Self Assessment feeder'!AW194,IF($B$9="All",'No Self Assessment feeder'!CC194)))</f>
        <v>10.199999999999999</v>
      </c>
      <c r="R205" s="120">
        <f>IF($B$9="Female",'No Self Assessment feeder'!R194,IF($B$9="Male",'No Self Assessment feeder'!AX194,IF($B$9="All",'No Self Assessment feeder'!CD194)))</f>
        <v>8.6</v>
      </c>
      <c r="S205" s="120">
        <f>IF($B$9="Female",'No Self Assessment feeder'!S194,IF($B$9="Male",'No Self Assessment feeder'!AY194,IF($B$9="All",'No Self Assessment feeder'!CE194)))</f>
        <v>68.8</v>
      </c>
      <c r="T205" s="120">
        <f>IF($B$9="Female",'No Self Assessment feeder'!T194,IF($B$9="Male",'No Self Assessment feeder'!AZ194,IF($B$9="All",'No Self Assessment feeder'!CF194)))</f>
        <v>77.400000000000006</v>
      </c>
      <c r="U205" s="127">
        <f>IF($B$9="Female",'No Self Assessment feeder'!U194,IF($B$9="Male",'No Self Assessment feeder'!BA194,IF($B$9="All",'No Self Assessment feeder'!CG194)))</f>
        <v>81.3</v>
      </c>
      <c r="V205" s="81">
        <f>IF($B$9="Female",'No Self Assessment feeder'!V194,IF($B$9="Male",'No Self Assessment feeder'!BB194,IF($B$9="All",'No Self Assessment feeder'!CH194)))</f>
        <v>465</v>
      </c>
      <c r="W205" s="120">
        <f>IF($B$9="Female",'No Self Assessment feeder'!W194,IF($B$9="Male",'No Self Assessment feeder'!BC194,IF($B$9="All",'No Self Assessment feeder'!CI194)))</f>
        <v>5.4</v>
      </c>
      <c r="X205" s="79">
        <f>IF($B$9="Female",'No Self Assessment feeder'!X194,IF($B$9="Male",'No Self Assessment feeder'!BD194,IF($B$9="All",'No Self Assessment feeder'!CJ194)))</f>
        <v>440</v>
      </c>
      <c r="Y205" s="120">
        <f>IF($B$9="Female",'No Self Assessment feeder'!Y194,IF($B$9="Male",'No Self Assessment feeder'!BE194,IF($B$9="All",'No Self Assessment feeder'!CK194)))</f>
        <v>11.1</v>
      </c>
      <c r="Z205" s="120">
        <f>IF($B$9="Female",'No Self Assessment feeder'!Z194,IF($B$9="Male",'No Self Assessment feeder'!BF194,IF($B$9="All",'No Self Assessment feeder'!CL194)))</f>
        <v>5.4</v>
      </c>
      <c r="AA205" s="120">
        <f>IF($B$9="Female",'No Self Assessment feeder'!AA194,IF($B$9="Male",'No Self Assessment feeder'!BG194,IF($B$9="All",'No Self Assessment feeder'!CM194)))</f>
        <v>67.900000000000006</v>
      </c>
      <c r="AB205" s="120">
        <f>IF($B$9="Female",'No Self Assessment feeder'!AB194,IF($B$9="Male",'No Self Assessment feeder'!BH194,IF($B$9="All",'No Self Assessment feeder'!CN194)))</f>
        <v>81.7</v>
      </c>
      <c r="AC205" s="127">
        <f>IF($B$9="Female",'No Self Assessment feeder'!AC194,IF($B$9="Male",'No Self Assessment feeder'!BI194,IF($B$9="All",'No Self Assessment feeder'!CO194)))</f>
        <v>83.5</v>
      </c>
      <c r="CM205" s="29"/>
    </row>
    <row r="206" spans="1:91" ht="14.25" customHeight="1" x14ac:dyDescent="0.2">
      <c r="A206" s="159" t="s">
        <v>289</v>
      </c>
      <c r="B206" s="65" t="s">
        <v>144</v>
      </c>
      <c r="C206" s="66">
        <v>10007796</v>
      </c>
      <c r="D206" s="66" t="s">
        <v>492</v>
      </c>
      <c r="E206" s="162" t="s">
        <v>145</v>
      </c>
      <c r="F206" s="142">
        <f>IF($B$9="Female",'No Self Assessment feeder'!F195,IF($B$9="Male",'No Self Assessment feeder'!AL195,IF($B$9="All",'No Self Assessment feeder'!BR195)))</f>
        <v>2005</v>
      </c>
      <c r="G206" s="120">
        <f>IF($B$9="Female",'No Self Assessment feeder'!G195,IF($B$9="Male",'No Self Assessment feeder'!AM195,IF($B$9="All",'No Self Assessment feeder'!BS195)))</f>
        <v>2.2999999999999998</v>
      </c>
      <c r="H206" s="79">
        <f>IF($B$9="Female",'No Self Assessment feeder'!H195,IF($B$9="Male",'No Self Assessment feeder'!AN195,IF($B$9="All",'No Self Assessment feeder'!BT195)))</f>
        <v>1955</v>
      </c>
      <c r="I206" s="120">
        <f>IF($B$9="Female",'No Self Assessment feeder'!I195,IF($B$9="Male",'No Self Assessment feeder'!AO195,IF($B$9="All",'No Self Assessment feeder'!BU195)))</f>
        <v>9.1999999999999993</v>
      </c>
      <c r="J206" s="120">
        <f>IF($B$9="Female",'No Self Assessment feeder'!J195,IF($B$9="Male",'No Self Assessment feeder'!AP195,IF($B$9="All",'No Self Assessment feeder'!BV195)))</f>
        <v>10.199999999999999</v>
      </c>
      <c r="K206" s="120">
        <f>IF($B$9="Female",'No Self Assessment feeder'!K195,IF($B$9="Male",'No Self Assessment feeder'!AQ195,IF($B$9="All",'No Self Assessment feeder'!BW195)))</f>
        <v>48.7</v>
      </c>
      <c r="L206" s="120">
        <f>IF($B$9="Female",'No Self Assessment feeder'!L195,IF($B$9="Male",'No Self Assessment feeder'!AR195,IF($B$9="All",'No Self Assessment feeder'!BX195)))</f>
        <v>67.599999999999994</v>
      </c>
      <c r="M206" s="127">
        <f>IF($B$9="Female",'No Self Assessment feeder'!M195,IF($B$9="Male",'No Self Assessment feeder'!AS195,IF($B$9="All",'No Self Assessment feeder'!BY195)))</f>
        <v>80.599999999999994</v>
      </c>
      <c r="N206" s="81">
        <f>IF($B$9="Female",'No Self Assessment feeder'!N195,IF($B$9="Male",'No Self Assessment feeder'!AT195,IF($B$9="All",'No Self Assessment feeder'!BZ195)))</f>
        <v>2005</v>
      </c>
      <c r="O206" s="120">
        <f>IF($B$9="Female",'No Self Assessment feeder'!O195,IF($B$9="Male",'No Self Assessment feeder'!AU195,IF($B$9="All",'No Self Assessment feeder'!CA195)))</f>
        <v>2.6</v>
      </c>
      <c r="P206" s="79">
        <f>IF($B$9="Female",'No Self Assessment feeder'!P195,IF($B$9="Male",'No Self Assessment feeder'!AV195,IF($B$9="All",'No Self Assessment feeder'!CB195)))</f>
        <v>1950</v>
      </c>
      <c r="Q206" s="120">
        <f>IF($B$9="Female",'No Self Assessment feeder'!Q195,IF($B$9="Male",'No Self Assessment feeder'!AW195,IF($B$9="All",'No Self Assessment feeder'!CC195)))</f>
        <v>11.3</v>
      </c>
      <c r="R206" s="120">
        <f>IF($B$9="Female",'No Self Assessment feeder'!R195,IF($B$9="Male",'No Self Assessment feeder'!AX195,IF($B$9="All",'No Self Assessment feeder'!CD195)))</f>
        <v>7.3</v>
      </c>
      <c r="S206" s="120">
        <f>IF($B$9="Female",'No Self Assessment feeder'!S195,IF($B$9="Male",'No Self Assessment feeder'!AY195,IF($B$9="All",'No Self Assessment feeder'!CE195)))</f>
        <v>61.3</v>
      </c>
      <c r="T206" s="120">
        <f>IF($B$9="Female",'No Self Assessment feeder'!T195,IF($B$9="Male",'No Self Assessment feeder'!AZ195,IF($B$9="All",'No Self Assessment feeder'!CF195)))</f>
        <v>74.5</v>
      </c>
      <c r="U206" s="127">
        <f>IF($B$9="Female",'No Self Assessment feeder'!U195,IF($B$9="Male",'No Self Assessment feeder'!BA195,IF($B$9="All",'No Self Assessment feeder'!CG195)))</f>
        <v>81.400000000000006</v>
      </c>
      <c r="V206" s="81">
        <f>IF($B$9="Female",'No Self Assessment feeder'!V195,IF($B$9="Male",'No Self Assessment feeder'!BB195,IF($B$9="All",'No Self Assessment feeder'!CH195)))</f>
        <v>2005</v>
      </c>
      <c r="W206" s="120">
        <f>IF($B$9="Female",'No Self Assessment feeder'!W195,IF($B$9="Male",'No Self Assessment feeder'!BC195,IF($B$9="All",'No Self Assessment feeder'!CI195)))</f>
        <v>2.7</v>
      </c>
      <c r="X206" s="79">
        <f>IF($B$9="Female",'No Self Assessment feeder'!X195,IF($B$9="Male",'No Self Assessment feeder'!BD195,IF($B$9="All",'No Self Assessment feeder'!CJ195)))</f>
        <v>1950</v>
      </c>
      <c r="Y206" s="120">
        <f>IF($B$9="Female",'No Self Assessment feeder'!Y195,IF($B$9="Male",'No Self Assessment feeder'!BE195,IF($B$9="All",'No Self Assessment feeder'!CK195)))</f>
        <v>11.5</v>
      </c>
      <c r="Z206" s="120">
        <f>IF($B$9="Female",'No Self Assessment feeder'!Z195,IF($B$9="Male",'No Self Assessment feeder'!BF195,IF($B$9="All",'No Self Assessment feeder'!CL195)))</f>
        <v>6</v>
      </c>
      <c r="AA206" s="120">
        <f>IF($B$9="Female",'No Self Assessment feeder'!AA195,IF($B$9="Male",'No Self Assessment feeder'!BG195,IF($B$9="All",'No Self Assessment feeder'!CM195)))</f>
        <v>68.2</v>
      </c>
      <c r="AB206" s="120">
        <f>IF($B$9="Female",'No Self Assessment feeder'!AB195,IF($B$9="Male",'No Self Assessment feeder'!BH195,IF($B$9="All",'No Self Assessment feeder'!CN195)))</f>
        <v>78.8</v>
      </c>
      <c r="AC206" s="127">
        <f>IF($B$9="Female",'No Self Assessment feeder'!AC195,IF($B$9="Male",'No Self Assessment feeder'!BI195,IF($B$9="All",'No Self Assessment feeder'!CO195)))</f>
        <v>82.5</v>
      </c>
      <c r="CM206" s="29"/>
    </row>
    <row r="207" spans="1:91" ht="14.25" customHeight="1" x14ac:dyDescent="0.2">
      <c r="A207" s="159" t="s">
        <v>289</v>
      </c>
      <c r="B207" s="65" t="s">
        <v>146</v>
      </c>
      <c r="C207" s="66">
        <v>10007151</v>
      </c>
      <c r="D207" s="66" t="s">
        <v>492</v>
      </c>
      <c r="E207" s="162" t="s">
        <v>147</v>
      </c>
      <c r="F207" s="142">
        <f>IF($B$9="Female",'No Self Assessment feeder'!F196,IF($B$9="Male",'No Self Assessment feeder'!AL196,IF($B$9="All",'No Self Assessment feeder'!BR196)))</f>
        <v>2110</v>
      </c>
      <c r="G207" s="120">
        <f>IF($B$9="Female",'No Self Assessment feeder'!G196,IF($B$9="Male",'No Self Assessment feeder'!AM196,IF($B$9="All",'No Self Assessment feeder'!BS196)))</f>
        <v>3.9</v>
      </c>
      <c r="H207" s="79">
        <f>IF($B$9="Female",'No Self Assessment feeder'!H196,IF($B$9="Male",'No Self Assessment feeder'!AN196,IF($B$9="All",'No Self Assessment feeder'!BT196)))</f>
        <v>2030</v>
      </c>
      <c r="I207" s="120">
        <f>IF($B$9="Female",'No Self Assessment feeder'!I196,IF($B$9="Male",'No Self Assessment feeder'!AO196,IF($B$9="All",'No Self Assessment feeder'!BU196)))</f>
        <v>8</v>
      </c>
      <c r="J207" s="120">
        <f>IF($B$9="Female",'No Self Assessment feeder'!J196,IF($B$9="Male",'No Self Assessment feeder'!AP196,IF($B$9="All",'No Self Assessment feeder'!BV196)))</f>
        <v>13.2</v>
      </c>
      <c r="K207" s="120">
        <f>IF($B$9="Female",'No Self Assessment feeder'!K196,IF($B$9="Male",'No Self Assessment feeder'!AQ196,IF($B$9="All",'No Self Assessment feeder'!BW196)))</f>
        <v>65</v>
      </c>
      <c r="L207" s="120">
        <f>IF($B$9="Female",'No Self Assessment feeder'!L196,IF($B$9="Male",'No Self Assessment feeder'!AR196,IF($B$9="All",'No Self Assessment feeder'!BX196)))</f>
        <v>74.099999999999994</v>
      </c>
      <c r="M207" s="127">
        <f>IF($B$9="Female",'No Self Assessment feeder'!M196,IF($B$9="Male",'No Self Assessment feeder'!AS196,IF($B$9="All",'No Self Assessment feeder'!BY196)))</f>
        <v>78.7</v>
      </c>
      <c r="N207" s="81">
        <f>IF($B$9="Female",'No Self Assessment feeder'!N196,IF($B$9="Male",'No Self Assessment feeder'!AT196,IF($B$9="All",'No Self Assessment feeder'!BZ196)))</f>
        <v>2110</v>
      </c>
      <c r="O207" s="120">
        <f>IF($B$9="Female",'No Self Assessment feeder'!O196,IF($B$9="Male",'No Self Assessment feeder'!AU196,IF($B$9="All",'No Self Assessment feeder'!CA196)))</f>
        <v>4.0999999999999996</v>
      </c>
      <c r="P207" s="79">
        <f>IF($B$9="Female",'No Self Assessment feeder'!P196,IF($B$9="Male",'No Self Assessment feeder'!AV196,IF($B$9="All",'No Self Assessment feeder'!CB196)))</f>
        <v>2025</v>
      </c>
      <c r="Q207" s="120">
        <f>IF($B$9="Female",'No Self Assessment feeder'!Q196,IF($B$9="Male",'No Self Assessment feeder'!AW196,IF($B$9="All",'No Self Assessment feeder'!CC196)))</f>
        <v>9</v>
      </c>
      <c r="R207" s="120">
        <f>IF($B$9="Female",'No Self Assessment feeder'!R196,IF($B$9="Male",'No Self Assessment feeder'!AX196,IF($B$9="All",'No Self Assessment feeder'!CD196)))</f>
        <v>10.3</v>
      </c>
      <c r="S207" s="120">
        <f>IF($B$9="Female",'No Self Assessment feeder'!S196,IF($B$9="Male",'No Self Assessment feeder'!AY196,IF($B$9="All",'No Self Assessment feeder'!CE196)))</f>
        <v>67.5</v>
      </c>
      <c r="T207" s="120">
        <f>IF($B$9="Female",'No Self Assessment feeder'!T196,IF($B$9="Male",'No Self Assessment feeder'!AZ196,IF($B$9="All",'No Self Assessment feeder'!CF196)))</f>
        <v>77.2</v>
      </c>
      <c r="U207" s="127">
        <f>IF($B$9="Female",'No Self Assessment feeder'!U196,IF($B$9="Male",'No Self Assessment feeder'!BA196,IF($B$9="All",'No Self Assessment feeder'!CG196)))</f>
        <v>80.599999999999994</v>
      </c>
      <c r="V207" s="81">
        <f>IF($B$9="Female",'No Self Assessment feeder'!V196,IF($B$9="Male",'No Self Assessment feeder'!BB196,IF($B$9="All",'No Self Assessment feeder'!CH196)))</f>
        <v>2110</v>
      </c>
      <c r="W207" s="120">
        <f>IF($B$9="Female",'No Self Assessment feeder'!W196,IF($B$9="Male",'No Self Assessment feeder'!BC196,IF($B$9="All",'No Self Assessment feeder'!CI196)))</f>
        <v>4.0999999999999996</v>
      </c>
      <c r="X207" s="79">
        <f>IF($B$9="Female",'No Self Assessment feeder'!X196,IF($B$9="Male",'No Self Assessment feeder'!BD196,IF($B$9="All",'No Self Assessment feeder'!CJ196)))</f>
        <v>2025</v>
      </c>
      <c r="Y207" s="120">
        <f>IF($B$9="Female",'No Self Assessment feeder'!Y196,IF($B$9="Male",'No Self Assessment feeder'!BE196,IF($B$9="All",'No Self Assessment feeder'!CK196)))</f>
        <v>10.9</v>
      </c>
      <c r="Z207" s="120">
        <f>IF($B$9="Female",'No Self Assessment feeder'!Z196,IF($B$9="Male",'No Self Assessment feeder'!BF196,IF($B$9="All",'No Self Assessment feeder'!CL196)))</f>
        <v>6.9</v>
      </c>
      <c r="AA207" s="120">
        <f>IF($B$9="Female",'No Self Assessment feeder'!AA196,IF($B$9="Male",'No Self Assessment feeder'!BG196,IF($B$9="All",'No Self Assessment feeder'!CM196)))</f>
        <v>71.8</v>
      </c>
      <c r="AB207" s="120">
        <f>IF($B$9="Female",'No Self Assessment feeder'!AB196,IF($B$9="Male",'No Self Assessment feeder'!BH196,IF($B$9="All",'No Self Assessment feeder'!CN196)))</f>
        <v>79.8</v>
      </c>
      <c r="AC207" s="127">
        <f>IF($B$9="Female",'No Self Assessment feeder'!AC196,IF($B$9="Male",'No Self Assessment feeder'!BI196,IF($B$9="All",'No Self Assessment feeder'!CO196)))</f>
        <v>82.2</v>
      </c>
      <c r="CM207" s="29"/>
    </row>
    <row r="208" spans="1:91" ht="14.25" customHeight="1" x14ac:dyDescent="0.2">
      <c r="A208" s="159" t="s">
        <v>289</v>
      </c>
      <c r="B208" s="65" t="s">
        <v>148</v>
      </c>
      <c r="C208" s="66">
        <v>10003956</v>
      </c>
      <c r="D208" s="66" t="s">
        <v>493</v>
      </c>
      <c r="E208" s="162" t="s">
        <v>149</v>
      </c>
      <c r="F208" s="142">
        <f>IF($B$9="Female",'No Self Assessment feeder'!F197,IF($B$9="Male",'No Self Assessment feeder'!AL197,IF($B$9="All",'No Self Assessment feeder'!BR197)))</f>
        <v>1065</v>
      </c>
      <c r="G208" s="120">
        <f>IF($B$9="Female",'No Self Assessment feeder'!G197,IF($B$9="Male",'No Self Assessment feeder'!AM197,IF($B$9="All",'No Self Assessment feeder'!BS197)))</f>
        <v>3.4</v>
      </c>
      <c r="H208" s="79">
        <f>IF($B$9="Female",'No Self Assessment feeder'!H197,IF($B$9="Male",'No Self Assessment feeder'!AN197,IF($B$9="All",'No Self Assessment feeder'!BT197)))</f>
        <v>1030</v>
      </c>
      <c r="I208" s="120">
        <f>IF($B$9="Female",'No Self Assessment feeder'!I197,IF($B$9="Male",'No Self Assessment feeder'!AO197,IF($B$9="All",'No Self Assessment feeder'!BU197)))</f>
        <v>9.9</v>
      </c>
      <c r="J208" s="120">
        <f>IF($B$9="Female",'No Self Assessment feeder'!J197,IF($B$9="Male",'No Self Assessment feeder'!AP197,IF($B$9="All",'No Self Assessment feeder'!BV197)))</f>
        <v>9.6999999999999993</v>
      </c>
      <c r="K208" s="120">
        <f>IF($B$9="Female",'No Self Assessment feeder'!K197,IF($B$9="Male",'No Self Assessment feeder'!AQ197,IF($B$9="All",'No Self Assessment feeder'!BW197)))</f>
        <v>56.2</v>
      </c>
      <c r="L208" s="120">
        <f>IF($B$9="Female",'No Self Assessment feeder'!L197,IF($B$9="Male",'No Self Assessment feeder'!AR197,IF($B$9="All",'No Self Assessment feeder'!BX197)))</f>
        <v>73.3</v>
      </c>
      <c r="M208" s="127">
        <f>IF($B$9="Female",'No Self Assessment feeder'!M197,IF($B$9="Male",'No Self Assessment feeder'!AS197,IF($B$9="All",'No Self Assessment feeder'!BY197)))</f>
        <v>80.400000000000006</v>
      </c>
      <c r="N208" s="81">
        <f>IF($B$9="Female",'No Self Assessment feeder'!N197,IF($B$9="Male",'No Self Assessment feeder'!AT197,IF($B$9="All",'No Self Assessment feeder'!BZ197)))</f>
        <v>1065</v>
      </c>
      <c r="O208" s="120">
        <f>IF($B$9="Female",'No Self Assessment feeder'!O197,IF($B$9="Male",'No Self Assessment feeder'!AU197,IF($B$9="All",'No Self Assessment feeder'!CA197)))</f>
        <v>4.2</v>
      </c>
      <c r="P208" s="79">
        <f>IF($B$9="Female",'No Self Assessment feeder'!P197,IF($B$9="Male",'No Self Assessment feeder'!AV197,IF($B$9="All",'No Self Assessment feeder'!CB197)))</f>
        <v>1020</v>
      </c>
      <c r="Q208" s="120">
        <f>IF($B$9="Female",'No Self Assessment feeder'!Q197,IF($B$9="Male",'No Self Assessment feeder'!AW197,IF($B$9="All",'No Self Assessment feeder'!CC197)))</f>
        <v>8</v>
      </c>
      <c r="R208" s="120">
        <f>IF($B$9="Female",'No Self Assessment feeder'!R197,IF($B$9="Male",'No Self Assessment feeder'!AX197,IF($B$9="All",'No Self Assessment feeder'!CD197)))</f>
        <v>9</v>
      </c>
      <c r="S208" s="120">
        <f>IF($B$9="Female",'No Self Assessment feeder'!S197,IF($B$9="Male",'No Self Assessment feeder'!AY197,IF($B$9="All",'No Self Assessment feeder'!CE197)))</f>
        <v>67</v>
      </c>
      <c r="T208" s="120">
        <f>IF($B$9="Female",'No Self Assessment feeder'!T197,IF($B$9="Male",'No Self Assessment feeder'!AZ197,IF($B$9="All",'No Self Assessment feeder'!CF197)))</f>
        <v>78.099999999999994</v>
      </c>
      <c r="U208" s="127">
        <f>IF($B$9="Female",'No Self Assessment feeder'!U197,IF($B$9="Male",'No Self Assessment feeder'!BA197,IF($B$9="All",'No Self Assessment feeder'!CG197)))</f>
        <v>83</v>
      </c>
      <c r="V208" s="81">
        <f>IF($B$9="Female",'No Self Assessment feeder'!V197,IF($B$9="Male",'No Self Assessment feeder'!BB197,IF($B$9="All",'No Self Assessment feeder'!CH197)))</f>
        <v>1065</v>
      </c>
      <c r="W208" s="120">
        <f>IF($B$9="Female",'No Self Assessment feeder'!W197,IF($B$9="Male",'No Self Assessment feeder'!BC197,IF($B$9="All",'No Self Assessment feeder'!CI197)))</f>
        <v>4.5</v>
      </c>
      <c r="X208" s="79">
        <f>IF($B$9="Female",'No Self Assessment feeder'!X197,IF($B$9="Male",'No Self Assessment feeder'!BD197,IF($B$9="All",'No Self Assessment feeder'!CJ197)))</f>
        <v>1020</v>
      </c>
      <c r="Y208" s="120">
        <f>IF($B$9="Female",'No Self Assessment feeder'!Y197,IF($B$9="Male",'No Self Assessment feeder'!BE197,IF($B$9="All",'No Self Assessment feeder'!CK197)))</f>
        <v>8.6999999999999993</v>
      </c>
      <c r="Z208" s="120">
        <f>IF($B$9="Female",'No Self Assessment feeder'!Z197,IF($B$9="Male",'No Self Assessment feeder'!BF197,IF($B$9="All",'No Self Assessment feeder'!CL197)))</f>
        <v>7.9</v>
      </c>
      <c r="AA208" s="120">
        <f>IF($B$9="Female",'No Self Assessment feeder'!AA197,IF($B$9="Male",'No Self Assessment feeder'!BG197,IF($B$9="All",'No Self Assessment feeder'!CM197)))</f>
        <v>68.7</v>
      </c>
      <c r="AB208" s="120">
        <f>IF($B$9="Female",'No Self Assessment feeder'!AB197,IF($B$9="Male",'No Self Assessment feeder'!BH197,IF($B$9="All",'No Self Assessment feeder'!CN197)))</f>
        <v>80.5</v>
      </c>
      <c r="AC208" s="127">
        <f>IF($B$9="Female",'No Self Assessment feeder'!AC197,IF($B$9="Male",'No Self Assessment feeder'!BI197,IF($B$9="All",'No Self Assessment feeder'!CO197)))</f>
        <v>83.4</v>
      </c>
      <c r="CM208" s="29"/>
    </row>
    <row r="209" spans="1:91" ht="14.25" customHeight="1" x14ac:dyDescent="0.2">
      <c r="A209" s="159" t="s">
        <v>289</v>
      </c>
      <c r="B209" s="65" t="s">
        <v>150</v>
      </c>
      <c r="C209" s="66">
        <v>10003957</v>
      </c>
      <c r="D209" s="66" t="s">
        <v>493</v>
      </c>
      <c r="E209" s="162" t="s">
        <v>151</v>
      </c>
      <c r="F209" s="142">
        <f>IF($B$9="Female",'No Self Assessment feeder'!F198,IF($B$9="Male",'No Self Assessment feeder'!AL198,IF($B$9="All",'No Self Assessment feeder'!BR198)))</f>
        <v>3170</v>
      </c>
      <c r="G209" s="120">
        <f>IF($B$9="Female",'No Self Assessment feeder'!G198,IF($B$9="Male",'No Self Assessment feeder'!AM198,IF($B$9="All",'No Self Assessment feeder'!BS198)))</f>
        <v>5.3</v>
      </c>
      <c r="H209" s="79">
        <f>IF($B$9="Female",'No Self Assessment feeder'!H198,IF($B$9="Male",'No Self Assessment feeder'!AN198,IF($B$9="All",'No Self Assessment feeder'!BT198)))</f>
        <v>3000</v>
      </c>
      <c r="I209" s="120">
        <f>IF($B$9="Female",'No Self Assessment feeder'!I198,IF($B$9="Male",'No Self Assessment feeder'!AO198,IF($B$9="All",'No Self Assessment feeder'!BU198)))</f>
        <v>9.4</v>
      </c>
      <c r="J209" s="120">
        <f>IF($B$9="Female",'No Self Assessment feeder'!J198,IF($B$9="Male",'No Self Assessment feeder'!AP198,IF($B$9="All",'No Self Assessment feeder'!BV198)))</f>
        <v>12.5</v>
      </c>
      <c r="K209" s="120">
        <f>IF($B$9="Female",'No Self Assessment feeder'!K198,IF($B$9="Male",'No Self Assessment feeder'!AQ198,IF($B$9="All",'No Self Assessment feeder'!BW198)))</f>
        <v>58.7</v>
      </c>
      <c r="L209" s="120">
        <f>IF($B$9="Female",'No Self Assessment feeder'!L198,IF($B$9="Male",'No Self Assessment feeder'!AR198,IF($B$9="All",'No Self Assessment feeder'!BX198)))</f>
        <v>70.900000000000006</v>
      </c>
      <c r="M209" s="127">
        <f>IF($B$9="Female",'No Self Assessment feeder'!M198,IF($B$9="Male",'No Self Assessment feeder'!AS198,IF($B$9="All",'No Self Assessment feeder'!BY198)))</f>
        <v>78.099999999999994</v>
      </c>
      <c r="N209" s="81">
        <f>IF($B$9="Female",'No Self Assessment feeder'!N198,IF($B$9="Male",'No Self Assessment feeder'!AT198,IF($B$9="All",'No Self Assessment feeder'!BZ198)))</f>
        <v>3170</v>
      </c>
      <c r="O209" s="120">
        <f>IF($B$9="Female",'No Self Assessment feeder'!O198,IF($B$9="Male",'No Self Assessment feeder'!AU198,IF($B$9="All",'No Self Assessment feeder'!CA198)))</f>
        <v>5.6</v>
      </c>
      <c r="P209" s="79">
        <f>IF($B$9="Female",'No Self Assessment feeder'!P198,IF($B$9="Male",'No Self Assessment feeder'!AV198,IF($B$9="All",'No Self Assessment feeder'!CB198)))</f>
        <v>2990</v>
      </c>
      <c r="Q209" s="120">
        <f>IF($B$9="Female",'No Self Assessment feeder'!Q198,IF($B$9="Male",'No Self Assessment feeder'!AW198,IF($B$9="All",'No Self Assessment feeder'!CC198)))</f>
        <v>10</v>
      </c>
      <c r="R209" s="120">
        <f>IF($B$9="Female",'No Self Assessment feeder'!R198,IF($B$9="Male",'No Self Assessment feeder'!AX198,IF($B$9="All",'No Self Assessment feeder'!CD198)))</f>
        <v>8.9</v>
      </c>
      <c r="S209" s="120">
        <f>IF($B$9="Female",'No Self Assessment feeder'!S198,IF($B$9="Male",'No Self Assessment feeder'!AY198,IF($B$9="All",'No Self Assessment feeder'!CE198)))</f>
        <v>63.6</v>
      </c>
      <c r="T209" s="120">
        <f>IF($B$9="Female",'No Self Assessment feeder'!T198,IF($B$9="Male",'No Self Assessment feeder'!AZ198,IF($B$9="All",'No Self Assessment feeder'!CF198)))</f>
        <v>76.099999999999994</v>
      </c>
      <c r="U209" s="127">
        <f>IF($B$9="Female",'No Self Assessment feeder'!U198,IF($B$9="Male",'No Self Assessment feeder'!BA198,IF($B$9="All",'No Self Assessment feeder'!CG198)))</f>
        <v>81.099999999999994</v>
      </c>
      <c r="V209" s="81">
        <f>IF($B$9="Female",'No Self Assessment feeder'!V198,IF($B$9="Male",'No Self Assessment feeder'!BB198,IF($B$9="All",'No Self Assessment feeder'!CH198)))</f>
        <v>3170</v>
      </c>
      <c r="W209" s="120">
        <f>IF($B$9="Female",'No Self Assessment feeder'!W198,IF($B$9="Male",'No Self Assessment feeder'!BC198,IF($B$9="All",'No Self Assessment feeder'!CI198)))</f>
        <v>5.9</v>
      </c>
      <c r="X209" s="79">
        <f>IF($B$9="Female",'No Self Assessment feeder'!X198,IF($B$9="Male",'No Self Assessment feeder'!BD198,IF($B$9="All",'No Self Assessment feeder'!CJ198)))</f>
        <v>2980</v>
      </c>
      <c r="Y209" s="120">
        <f>IF($B$9="Female",'No Self Assessment feeder'!Y198,IF($B$9="Male",'No Self Assessment feeder'!BE198,IF($B$9="All",'No Self Assessment feeder'!CK198)))</f>
        <v>11.9</v>
      </c>
      <c r="Z209" s="120">
        <f>IF($B$9="Female",'No Self Assessment feeder'!Z198,IF($B$9="Male",'No Self Assessment feeder'!BF198,IF($B$9="All",'No Self Assessment feeder'!CL198)))</f>
        <v>7.3</v>
      </c>
      <c r="AA209" s="120">
        <f>IF($B$9="Female",'No Self Assessment feeder'!AA198,IF($B$9="Male",'No Self Assessment feeder'!BG198,IF($B$9="All",'No Self Assessment feeder'!CM198)))</f>
        <v>67.8</v>
      </c>
      <c r="AB209" s="120">
        <f>IF($B$9="Female",'No Self Assessment feeder'!AB198,IF($B$9="Male",'No Self Assessment feeder'!BH198,IF($B$9="All",'No Self Assessment feeder'!CN198)))</f>
        <v>77.5</v>
      </c>
      <c r="AC209" s="127">
        <f>IF($B$9="Female",'No Self Assessment feeder'!AC198,IF($B$9="Male",'No Self Assessment feeder'!BI198,IF($B$9="All",'No Self Assessment feeder'!CO198)))</f>
        <v>80.8</v>
      </c>
      <c r="CM209" s="29"/>
    </row>
    <row r="210" spans="1:91" ht="14.25" customHeight="1" x14ac:dyDescent="0.2">
      <c r="A210" s="159" t="s">
        <v>289</v>
      </c>
      <c r="B210" s="65" t="s">
        <v>152</v>
      </c>
      <c r="C210" s="66">
        <v>10003945</v>
      </c>
      <c r="D210" s="66" t="s">
        <v>493</v>
      </c>
      <c r="E210" s="162" t="s">
        <v>153</v>
      </c>
      <c r="F210" s="142" t="str">
        <f>IF($B$9="Female",'No Self Assessment feeder'!F199,IF($B$9="Male",'No Self Assessment feeder'!AL199,IF($B$9="All",'No Self Assessment feeder'!BR199)))</f>
        <v>.</v>
      </c>
      <c r="G210" s="120" t="str">
        <f>IF($B$9="Female",'No Self Assessment feeder'!G199,IF($B$9="Male",'No Self Assessment feeder'!AM199,IF($B$9="All",'No Self Assessment feeder'!BS199)))</f>
        <v>.</v>
      </c>
      <c r="H210" s="79" t="str">
        <f>IF($B$9="Female",'No Self Assessment feeder'!H199,IF($B$9="Male",'No Self Assessment feeder'!AN199,IF($B$9="All",'No Self Assessment feeder'!BT199)))</f>
        <v>.</v>
      </c>
      <c r="I210" s="120" t="str">
        <f>IF($B$9="Female",'No Self Assessment feeder'!I199,IF($B$9="Male",'No Self Assessment feeder'!AO199,IF($B$9="All",'No Self Assessment feeder'!BU199)))</f>
        <v>.</v>
      </c>
      <c r="J210" s="120" t="str">
        <f>IF($B$9="Female",'No Self Assessment feeder'!J199,IF($B$9="Male",'No Self Assessment feeder'!AP199,IF($B$9="All",'No Self Assessment feeder'!BV199)))</f>
        <v>.</v>
      </c>
      <c r="K210" s="120" t="str">
        <f>IF($B$9="Female",'No Self Assessment feeder'!K199,IF($B$9="Male",'No Self Assessment feeder'!AQ199,IF($B$9="All",'No Self Assessment feeder'!BW199)))</f>
        <v>.</v>
      </c>
      <c r="L210" s="120" t="str">
        <f>IF($B$9="Female",'No Self Assessment feeder'!L199,IF($B$9="Male",'No Self Assessment feeder'!AR199,IF($B$9="All",'No Self Assessment feeder'!BX199)))</f>
        <v>.</v>
      </c>
      <c r="M210" s="127" t="str">
        <f>IF($B$9="Female",'No Self Assessment feeder'!M199,IF($B$9="Male",'No Self Assessment feeder'!AS199,IF($B$9="All",'No Self Assessment feeder'!BY199)))</f>
        <v>.</v>
      </c>
      <c r="N210" s="81" t="str">
        <f>IF($B$9="Female",'No Self Assessment feeder'!N199,IF($B$9="Male",'No Self Assessment feeder'!AT199,IF($B$9="All",'No Self Assessment feeder'!BZ199)))</f>
        <v>.</v>
      </c>
      <c r="O210" s="120" t="str">
        <f>IF($B$9="Female",'No Self Assessment feeder'!O199,IF($B$9="Male",'No Self Assessment feeder'!AU199,IF($B$9="All",'No Self Assessment feeder'!CA199)))</f>
        <v>.</v>
      </c>
      <c r="P210" s="79" t="str">
        <f>IF($B$9="Female",'No Self Assessment feeder'!P199,IF($B$9="Male",'No Self Assessment feeder'!AV199,IF($B$9="All",'No Self Assessment feeder'!CB199)))</f>
        <v>.</v>
      </c>
      <c r="Q210" s="120" t="str">
        <f>IF($B$9="Female",'No Self Assessment feeder'!Q199,IF($B$9="Male",'No Self Assessment feeder'!AW199,IF($B$9="All",'No Self Assessment feeder'!CC199)))</f>
        <v>.</v>
      </c>
      <c r="R210" s="120" t="str">
        <f>IF($B$9="Female",'No Self Assessment feeder'!R199,IF($B$9="Male",'No Self Assessment feeder'!AX199,IF($B$9="All",'No Self Assessment feeder'!CD199)))</f>
        <v>.</v>
      </c>
      <c r="S210" s="120" t="str">
        <f>IF($B$9="Female",'No Self Assessment feeder'!S199,IF($B$9="Male",'No Self Assessment feeder'!AY199,IF($B$9="All",'No Self Assessment feeder'!CE199)))</f>
        <v>.</v>
      </c>
      <c r="T210" s="120" t="str">
        <f>IF($B$9="Female",'No Self Assessment feeder'!T199,IF($B$9="Male",'No Self Assessment feeder'!AZ199,IF($B$9="All",'No Self Assessment feeder'!CF199)))</f>
        <v>.</v>
      </c>
      <c r="U210" s="127" t="str">
        <f>IF($B$9="Female",'No Self Assessment feeder'!U199,IF($B$9="Male",'No Self Assessment feeder'!BA199,IF($B$9="All",'No Self Assessment feeder'!CG199)))</f>
        <v>.</v>
      </c>
      <c r="V210" s="81" t="str">
        <f>IF($B$9="Female",'No Self Assessment feeder'!V199,IF($B$9="Male",'No Self Assessment feeder'!BB199,IF($B$9="All",'No Self Assessment feeder'!CH199)))</f>
        <v>.</v>
      </c>
      <c r="W210" s="120" t="str">
        <f>IF($B$9="Female",'No Self Assessment feeder'!W199,IF($B$9="Male",'No Self Assessment feeder'!BC199,IF($B$9="All",'No Self Assessment feeder'!CI199)))</f>
        <v>.</v>
      </c>
      <c r="X210" s="79" t="str">
        <f>IF($B$9="Female",'No Self Assessment feeder'!X199,IF($B$9="Male",'No Self Assessment feeder'!BD199,IF($B$9="All",'No Self Assessment feeder'!CJ199)))</f>
        <v>.</v>
      </c>
      <c r="Y210" s="120" t="str">
        <f>IF($B$9="Female",'No Self Assessment feeder'!Y199,IF($B$9="Male",'No Self Assessment feeder'!BE199,IF($B$9="All",'No Self Assessment feeder'!CK199)))</f>
        <v>.</v>
      </c>
      <c r="Z210" s="120" t="str">
        <f>IF($B$9="Female",'No Self Assessment feeder'!Z199,IF($B$9="Male",'No Self Assessment feeder'!BF199,IF($B$9="All",'No Self Assessment feeder'!CL199)))</f>
        <v>.</v>
      </c>
      <c r="AA210" s="120" t="str">
        <f>IF($B$9="Female",'No Self Assessment feeder'!AA199,IF($B$9="Male",'No Self Assessment feeder'!BG199,IF($B$9="All",'No Self Assessment feeder'!CM199)))</f>
        <v>.</v>
      </c>
      <c r="AB210" s="120" t="str">
        <f>IF($B$9="Female",'No Self Assessment feeder'!AB199,IF($B$9="Male",'No Self Assessment feeder'!BH199,IF($B$9="All",'No Self Assessment feeder'!CN199)))</f>
        <v>.</v>
      </c>
      <c r="AC210" s="127" t="str">
        <f>IF($B$9="Female",'No Self Assessment feeder'!AC199,IF($B$9="Male",'No Self Assessment feeder'!BI199,IF($B$9="All",'No Self Assessment feeder'!CO199)))</f>
        <v>.</v>
      </c>
      <c r="CM210" s="29"/>
    </row>
    <row r="211" spans="1:91" ht="14.25" customHeight="1" x14ac:dyDescent="0.2">
      <c r="A211" s="159" t="s">
        <v>289</v>
      </c>
      <c r="B211" s="65" t="s">
        <v>154</v>
      </c>
      <c r="C211" s="66">
        <v>10006842</v>
      </c>
      <c r="D211" s="66" t="s">
        <v>493</v>
      </c>
      <c r="E211" s="162" t="s">
        <v>155</v>
      </c>
      <c r="F211" s="142">
        <f>IF($B$9="Female",'No Self Assessment feeder'!F200,IF($B$9="Male",'No Self Assessment feeder'!AL200,IF($B$9="All",'No Self Assessment feeder'!BR200)))</f>
        <v>3240</v>
      </c>
      <c r="G211" s="120">
        <f>IF($B$9="Female",'No Self Assessment feeder'!G200,IF($B$9="Male",'No Self Assessment feeder'!AM200,IF($B$9="All",'No Self Assessment feeder'!BS200)))</f>
        <v>2.8</v>
      </c>
      <c r="H211" s="79">
        <f>IF($B$9="Female",'No Self Assessment feeder'!H200,IF($B$9="Male",'No Self Assessment feeder'!AN200,IF($B$9="All",'No Self Assessment feeder'!BT200)))</f>
        <v>3150</v>
      </c>
      <c r="I211" s="120">
        <f>IF($B$9="Female",'No Self Assessment feeder'!I200,IF($B$9="Male",'No Self Assessment feeder'!AO200,IF($B$9="All",'No Self Assessment feeder'!BU200)))</f>
        <v>8.8000000000000007</v>
      </c>
      <c r="J211" s="120">
        <f>IF($B$9="Female",'No Self Assessment feeder'!J200,IF($B$9="Male",'No Self Assessment feeder'!AP200,IF($B$9="All",'No Self Assessment feeder'!BV200)))</f>
        <v>11.7</v>
      </c>
      <c r="K211" s="120">
        <f>IF($B$9="Female",'No Self Assessment feeder'!K200,IF($B$9="Male",'No Self Assessment feeder'!AQ200,IF($B$9="All",'No Self Assessment feeder'!BW200)))</f>
        <v>51</v>
      </c>
      <c r="L211" s="120">
        <f>IF($B$9="Female",'No Self Assessment feeder'!L200,IF($B$9="Male",'No Self Assessment feeder'!AR200,IF($B$9="All",'No Self Assessment feeder'!BX200)))</f>
        <v>67.2</v>
      </c>
      <c r="M211" s="127">
        <f>IF($B$9="Female",'No Self Assessment feeder'!M200,IF($B$9="Male",'No Self Assessment feeder'!AS200,IF($B$9="All",'No Self Assessment feeder'!BY200)))</f>
        <v>79.5</v>
      </c>
      <c r="N211" s="81">
        <f>IF($B$9="Female",'No Self Assessment feeder'!N200,IF($B$9="Male",'No Self Assessment feeder'!AT200,IF($B$9="All",'No Self Assessment feeder'!BZ200)))</f>
        <v>3240</v>
      </c>
      <c r="O211" s="120">
        <f>IF($B$9="Female",'No Self Assessment feeder'!O200,IF($B$9="Male",'No Self Assessment feeder'!AU200,IF($B$9="All",'No Self Assessment feeder'!CA200)))</f>
        <v>3.1</v>
      </c>
      <c r="P211" s="79">
        <f>IF($B$9="Female",'No Self Assessment feeder'!P200,IF($B$9="Male",'No Self Assessment feeder'!AV200,IF($B$9="All",'No Self Assessment feeder'!CB200)))</f>
        <v>3140</v>
      </c>
      <c r="Q211" s="120">
        <f>IF($B$9="Female",'No Self Assessment feeder'!Q200,IF($B$9="Male",'No Self Assessment feeder'!AW200,IF($B$9="All",'No Self Assessment feeder'!CC200)))</f>
        <v>11.8</v>
      </c>
      <c r="R211" s="120">
        <f>IF($B$9="Female",'No Self Assessment feeder'!R200,IF($B$9="Male",'No Self Assessment feeder'!AX200,IF($B$9="All",'No Self Assessment feeder'!CD200)))</f>
        <v>6.2</v>
      </c>
      <c r="S211" s="120">
        <f>IF($B$9="Female",'No Self Assessment feeder'!S200,IF($B$9="Male",'No Self Assessment feeder'!AY200,IF($B$9="All",'No Self Assessment feeder'!CE200)))</f>
        <v>57.6</v>
      </c>
      <c r="T211" s="120">
        <f>IF($B$9="Female",'No Self Assessment feeder'!T200,IF($B$9="Male",'No Self Assessment feeder'!AZ200,IF($B$9="All",'No Self Assessment feeder'!CF200)))</f>
        <v>73.400000000000006</v>
      </c>
      <c r="U211" s="127">
        <f>IF($B$9="Female",'No Self Assessment feeder'!U200,IF($B$9="Male",'No Self Assessment feeder'!BA200,IF($B$9="All",'No Self Assessment feeder'!CG200)))</f>
        <v>82</v>
      </c>
      <c r="V211" s="81">
        <f>IF($B$9="Female",'No Self Assessment feeder'!V200,IF($B$9="Male",'No Self Assessment feeder'!BB200,IF($B$9="All",'No Self Assessment feeder'!CH200)))</f>
        <v>3240</v>
      </c>
      <c r="W211" s="120">
        <f>IF($B$9="Female",'No Self Assessment feeder'!W200,IF($B$9="Male",'No Self Assessment feeder'!BC200,IF($B$9="All",'No Self Assessment feeder'!CI200)))</f>
        <v>3.4</v>
      </c>
      <c r="X211" s="79">
        <f>IF($B$9="Female",'No Self Assessment feeder'!X200,IF($B$9="Male",'No Self Assessment feeder'!BD200,IF($B$9="All",'No Self Assessment feeder'!CJ200)))</f>
        <v>3130</v>
      </c>
      <c r="Y211" s="120">
        <f>IF($B$9="Female",'No Self Assessment feeder'!Y200,IF($B$9="Male",'No Self Assessment feeder'!BE200,IF($B$9="All",'No Self Assessment feeder'!CK200)))</f>
        <v>12.7</v>
      </c>
      <c r="Z211" s="120">
        <f>IF($B$9="Female",'No Self Assessment feeder'!Z200,IF($B$9="Male",'No Self Assessment feeder'!BF200,IF($B$9="All",'No Self Assessment feeder'!CL200)))</f>
        <v>6.1</v>
      </c>
      <c r="AA211" s="120">
        <f>IF($B$9="Female",'No Self Assessment feeder'!AA200,IF($B$9="Male",'No Self Assessment feeder'!BG200,IF($B$9="All",'No Self Assessment feeder'!CM200)))</f>
        <v>61.8</v>
      </c>
      <c r="AB211" s="120">
        <f>IF($B$9="Female",'No Self Assessment feeder'!AB200,IF($B$9="Male",'No Self Assessment feeder'!BH200,IF($B$9="All",'No Self Assessment feeder'!CN200)))</f>
        <v>75.8</v>
      </c>
      <c r="AC211" s="127">
        <f>IF($B$9="Female",'No Self Assessment feeder'!AC200,IF($B$9="Male",'No Self Assessment feeder'!BI200,IF($B$9="All",'No Self Assessment feeder'!CO200)))</f>
        <v>81.2</v>
      </c>
      <c r="CM211" s="29"/>
    </row>
    <row r="212" spans="1:91" ht="14.25" customHeight="1" x14ac:dyDescent="0.2">
      <c r="A212" s="159" t="s">
        <v>289</v>
      </c>
      <c r="B212" s="65" t="s">
        <v>156</v>
      </c>
      <c r="C212" s="66">
        <v>10007162</v>
      </c>
      <c r="D212" s="66" t="s">
        <v>491</v>
      </c>
      <c r="E212" s="162" t="s">
        <v>157</v>
      </c>
      <c r="F212" s="142">
        <f>IF($B$9="Female",'No Self Assessment feeder'!F201,IF($B$9="Male",'No Self Assessment feeder'!AL201,IF($B$9="All",'No Self Assessment feeder'!BR201)))</f>
        <v>1805</v>
      </c>
      <c r="G212" s="120">
        <f>IF($B$9="Female",'No Self Assessment feeder'!G201,IF($B$9="Male",'No Self Assessment feeder'!AM201,IF($B$9="All",'No Self Assessment feeder'!BS201)))</f>
        <v>5.2</v>
      </c>
      <c r="H212" s="79">
        <f>IF($B$9="Female",'No Self Assessment feeder'!H201,IF($B$9="Male",'No Self Assessment feeder'!AN201,IF($B$9="All",'No Self Assessment feeder'!BT201)))</f>
        <v>1710</v>
      </c>
      <c r="I212" s="120">
        <f>IF($B$9="Female",'No Self Assessment feeder'!I201,IF($B$9="Male",'No Self Assessment feeder'!AO201,IF($B$9="All",'No Self Assessment feeder'!BU201)))</f>
        <v>15.9</v>
      </c>
      <c r="J212" s="120">
        <f>IF($B$9="Female",'No Self Assessment feeder'!J201,IF($B$9="Male",'No Self Assessment feeder'!AP201,IF($B$9="All",'No Self Assessment feeder'!BV201)))</f>
        <v>22.7</v>
      </c>
      <c r="K212" s="120">
        <f>IF($B$9="Female",'No Self Assessment feeder'!K201,IF($B$9="Male",'No Self Assessment feeder'!AQ201,IF($B$9="All",'No Self Assessment feeder'!BW201)))</f>
        <v>52</v>
      </c>
      <c r="L212" s="120">
        <f>IF($B$9="Female",'No Self Assessment feeder'!L201,IF($B$9="Male",'No Self Assessment feeder'!AR201,IF($B$9="All",'No Self Assessment feeder'!BX201)))</f>
        <v>56.5</v>
      </c>
      <c r="M212" s="127">
        <f>IF($B$9="Female",'No Self Assessment feeder'!M201,IF($B$9="Male",'No Self Assessment feeder'!AS201,IF($B$9="All",'No Self Assessment feeder'!BY201)))</f>
        <v>61.4</v>
      </c>
      <c r="N212" s="81">
        <f>IF($B$9="Female",'No Self Assessment feeder'!N201,IF($B$9="Male",'No Self Assessment feeder'!AT201,IF($B$9="All",'No Self Assessment feeder'!BZ201)))</f>
        <v>1805</v>
      </c>
      <c r="O212" s="120">
        <f>IF($B$9="Female",'No Self Assessment feeder'!O201,IF($B$9="Male",'No Self Assessment feeder'!AU201,IF($B$9="All",'No Self Assessment feeder'!CA201)))</f>
        <v>5.3</v>
      </c>
      <c r="P212" s="79">
        <f>IF($B$9="Female",'No Self Assessment feeder'!P201,IF($B$9="Male",'No Self Assessment feeder'!AV201,IF($B$9="All",'No Self Assessment feeder'!CB201)))</f>
        <v>1710</v>
      </c>
      <c r="Q212" s="120">
        <f>IF($B$9="Female",'No Self Assessment feeder'!Q201,IF($B$9="Male",'No Self Assessment feeder'!AW201,IF($B$9="All",'No Self Assessment feeder'!CC201)))</f>
        <v>19.100000000000001</v>
      </c>
      <c r="R212" s="120">
        <f>IF($B$9="Female",'No Self Assessment feeder'!R201,IF($B$9="Male",'No Self Assessment feeder'!AX201,IF($B$9="All",'No Self Assessment feeder'!CD201)))</f>
        <v>16.600000000000001</v>
      </c>
      <c r="S212" s="120">
        <f>IF($B$9="Female",'No Self Assessment feeder'!S201,IF($B$9="Male",'No Self Assessment feeder'!AY201,IF($B$9="All",'No Self Assessment feeder'!CE201)))</f>
        <v>55.4</v>
      </c>
      <c r="T212" s="120">
        <f>IF($B$9="Female",'No Self Assessment feeder'!T201,IF($B$9="Male",'No Self Assessment feeder'!AZ201,IF($B$9="All",'No Self Assessment feeder'!CF201)))</f>
        <v>61.3</v>
      </c>
      <c r="U212" s="127">
        <f>IF($B$9="Female",'No Self Assessment feeder'!U201,IF($B$9="Male",'No Self Assessment feeder'!BA201,IF($B$9="All",'No Self Assessment feeder'!CG201)))</f>
        <v>64.3</v>
      </c>
      <c r="V212" s="81">
        <f>IF($B$9="Female",'No Self Assessment feeder'!V201,IF($B$9="Male",'No Self Assessment feeder'!BB201,IF($B$9="All",'No Self Assessment feeder'!CH201)))</f>
        <v>1805</v>
      </c>
      <c r="W212" s="120">
        <f>IF($B$9="Female",'No Self Assessment feeder'!W201,IF($B$9="Male",'No Self Assessment feeder'!BC201,IF($B$9="All",'No Self Assessment feeder'!CI201)))</f>
        <v>5.4</v>
      </c>
      <c r="X212" s="79">
        <f>IF($B$9="Female",'No Self Assessment feeder'!X201,IF($B$9="Male",'No Self Assessment feeder'!BD201,IF($B$9="All",'No Self Assessment feeder'!CJ201)))</f>
        <v>1710</v>
      </c>
      <c r="Y212" s="120">
        <f>IF($B$9="Female",'No Self Assessment feeder'!Y201,IF($B$9="Male",'No Self Assessment feeder'!BE201,IF($B$9="All",'No Self Assessment feeder'!CK201)))</f>
        <v>22.2</v>
      </c>
      <c r="Z212" s="120">
        <f>IF($B$9="Female",'No Self Assessment feeder'!Z201,IF($B$9="Male",'No Self Assessment feeder'!BF201,IF($B$9="All",'No Self Assessment feeder'!CL201)))</f>
        <v>13.5</v>
      </c>
      <c r="AA212" s="120">
        <f>IF($B$9="Female",'No Self Assessment feeder'!AA201,IF($B$9="Male",'No Self Assessment feeder'!BG201,IF($B$9="All",'No Self Assessment feeder'!CM201)))</f>
        <v>57.4</v>
      </c>
      <c r="AB212" s="120">
        <f>IF($B$9="Female",'No Self Assessment feeder'!AB201,IF($B$9="Male",'No Self Assessment feeder'!BH201,IF($B$9="All",'No Self Assessment feeder'!CN201)))</f>
        <v>61.8</v>
      </c>
      <c r="AC212" s="127">
        <f>IF($B$9="Female",'No Self Assessment feeder'!AC201,IF($B$9="Male",'No Self Assessment feeder'!BI201,IF($B$9="All",'No Self Assessment feeder'!CO201)))</f>
        <v>64.2</v>
      </c>
      <c r="CM212" s="29"/>
    </row>
    <row r="213" spans="1:91" ht="14.25" customHeight="1" x14ac:dyDescent="0.2">
      <c r="A213" s="159" t="s">
        <v>289</v>
      </c>
      <c r="B213" s="65" t="s">
        <v>158</v>
      </c>
      <c r="C213" s="66">
        <v>10007769</v>
      </c>
      <c r="D213" s="66" t="s">
        <v>491</v>
      </c>
      <c r="E213" s="162" t="s">
        <v>159</v>
      </c>
      <c r="F213" s="142" t="str">
        <f>IF($B$9="Female",'No Self Assessment feeder'!F202,IF($B$9="Male",'No Self Assessment feeder'!AL202,IF($B$9="All",'No Self Assessment feeder'!BR202)))</f>
        <v>.</v>
      </c>
      <c r="G213" s="120" t="str">
        <f>IF($B$9="Female",'No Self Assessment feeder'!G202,IF($B$9="Male",'No Self Assessment feeder'!AM202,IF($B$9="All",'No Self Assessment feeder'!BS202)))</f>
        <v>.</v>
      </c>
      <c r="H213" s="79" t="str">
        <f>IF($B$9="Female",'No Self Assessment feeder'!H202,IF($B$9="Male",'No Self Assessment feeder'!AN202,IF($B$9="All",'No Self Assessment feeder'!BT202)))</f>
        <v>.</v>
      </c>
      <c r="I213" s="120" t="str">
        <f>IF($B$9="Female",'No Self Assessment feeder'!I202,IF($B$9="Male",'No Self Assessment feeder'!AO202,IF($B$9="All",'No Self Assessment feeder'!BU202)))</f>
        <v>.</v>
      </c>
      <c r="J213" s="120" t="str">
        <f>IF($B$9="Female",'No Self Assessment feeder'!J202,IF($B$9="Male",'No Self Assessment feeder'!AP202,IF($B$9="All",'No Self Assessment feeder'!BV202)))</f>
        <v>.</v>
      </c>
      <c r="K213" s="120" t="str">
        <f>IF($B$9="Female",'No Self Assessment feeder'!K202,IF($B$9="Male",'No Self Assessment feeder'!AQ202,IF($B$9="All",'No Self Assessment feeder'!BW202)))</f>
        <v>.</v>
      </c>
      <c r="L213" s="120" t="str">
        <f>IF($B$9="Female",'No Self Assessment feeder'!L202,IF($B$9="Male",'No Self Assessment feeder'!AR202,IF($B$9="All",'No Self Assessment feeder'!BX202)))</f>
        <v>.</v>
      </c>
      <c r="M213" s="127" t="str">
        <f>IF($B$9="Female",'No Self Assessment feeder'!M202,IF($B$9="Male",'No Self Assessment feeder'!AS202,IF($B$9="All",'No Self Assessment feeder'!BY202)))</f>
        <v>.</v>
      </c>
      <c r="N213" s="81" t="str">
        <f>IF($B$9="Female",'No Self Assessment feeder'!N202,IF($B$9="Male",'No Self Assessment feeder'!AT202,IF($B$9="All",'No Self Assessment feeder'!BZ202)))</f>
        <v>.</v>
      </c>
      <c r="O213" s="120" t="str">
        <f>IF($B$9="Female",'No Self Assessment feeder'!O202,IF($B$9="Male",'No Self Assessment feeder'!AU202,IF($B$9="All",'No Self Assessment feeder'!CA202)))</f>
        <v>.</v>
      </c>
      <c r="P213" s="79" t="str">
        <f>IF($B$9="Female",'No Self Assessment feeder'!P202,IF($B$9="Male",'No Self Assessment feeder'!AV202,IF($B$9="All",'No Self Assessment feeder'!CB202)))</f>
        <v>.</v>
      </c>
      <c r="Q213" s="120" t="str">
        <f>IF($B$9="Female",'No Self Assessment feeder'!Q202,IF($B$9="Male",'No Self Assessment feeder'!AW202,IF($B$9="All",'No Self Assessment feeder'!CC202)))</f>
        <v>.</v>
      </c>
      <c r="R213" s="120" t="str">
        <f>IF($B$9="Female",'No Self Assessment feeder'!R202,IF($B$9="Male",'No Self Assessment feeder'!AX202,IF($B$9="All",'No Self Assessment feeder'!CD202)))</f>
        <v>.</v>
      </c>
      <c r="S213" s="120" t="str">
        <f>IF($B$9="Female",'No Self Assessment feeder'!S202,IF($B$9="Male",'No Self Assessment feeder'!AY202,IF($B$9="All",'No Self Assessment feeder'!CE202)))</f>
        <v>.</v>
      </c>
      <c r="T213" s="120" t="str">
        <f>IF($B$9="Female",'No Self Assessment feeder'!T202,IF($B$9="Male",'No Self Assessment feeder'!AZ202,IF($B$9="All",'No Self Assessment feeder'!CF202)))</f>
        <v>.</v>
      </c>
      <c r="U213" s="127" t="str">
        <f>IF($B$9="Female",'No Self Assessment feeder'!U202,IF($B$9="Male",'No Self Assessment feeder'!BA202,IF($B$9="All",'No Self Assessment feeder'!CG202)))</f>
        <v>.</v>
      </c>
      <c r="V213" s="81" t="str">
        <f>IF($B$9="Female",'No Self Assessment feeder'!V202,IF($B$9="Male",'No Self Assessment feeder'!BB202,IF($B$9="All",'No Self Assessment feeder'!CH202)))</f>
        <v>.</v>
      </c>
      <c r="W213" s="120" t="str">
        <f>IF($B$9="Female",'No Self Assessment feeder'!W202,IF($B$9="Male",'No Self Assessment feeder'!BC202,IF($B$9="All",'No Self Assessment feeder'!CI202)))</f>
        <v>.</v>
      </c>
      <c r="X213" s="79" t="str">
        <f>IF($B$9="Female",'No Self Assessment feeder'!X202,IF($B$9="Male",'No Self Assessment feeder'!BD202,IF($B$9="All",'No Self Assessment feeder'!CJ202)))</f>
        <v>.</v>
      </c>
      <c r="Y213" s="120" t="str">
        <f>IF($B$9="Female",'No Self Assessment feeder'!Y202,IF($B$9="Male",'No Self Assessment feeder'!BE202,IF($B$9="All",'No Self Assessment feeder'!CK202)))</f>
        <v>.</v>
      </c>
      <c r="Z213" s="120" t="str">
        <f>IF($B$9="Female",'No Self Assessment feeder'!Z202,IF($B$9="Male",'No Self Assessment feeder'!BF202,IF($B$9="All",'No Self Assessment feeder'!CL202)))</f>
        <v>.</v>
      </c>
      <c r="AA213" s="120" t="str">
        <f>IF($B$9="Female",'No Self Assessment feeder'!AA202,IF($B$9="Male",'No Self Assessment feeder'!BG202,IF($B$9="All",'No Self Assessment feeder'!CM202)))</f>
        <v>.</v>
      </c>
      <c r="AB213" s="120" t="str">
        <f>IF($B$9="Female",'No Self Assessment feeder'!AB202,IF($B$9="Male",'No Self Assessment feeder'!BH202,IF($B$9="All",'No Self Assessment feeder'!CN202)))</f>
        <v>.</v>
      </c>
      <c r="AC213" s="127" t="str">
        <f>IF($B$9="Female",'No Self Assessment feeder'!AC202,IF($B$9="Male",'No Self Assessment feeder'!BI202,IF($B$9="All",'No Self Assessment feeder'!CO202)))</f>
        <v>.</v>
      </c>
      <c r="CM213" s="29"/>
    </row>
    <row r="214" spans="1:91" ht="14.25" customHeight="1" x14ac:dyDescent="0.2">
      <c r="A214" s="159" t="s">
        <v>289</v>
      </c>
      <c r="B214" s="65" t="s">
        <v>160</v>
      </c>
      <c r="C214" s="66">
        <v>10007797</v>
      </c>
      <c r="D214" s="66" t="s">
        <v>491</v>
      </c>
      <c r="E214" s="162" t="s">
        <v>161</v>
      </c>
      <c r="F214" s="142">
        <f>IF($B$9="Female",'No Self Assessment feeder'!F203,IF($B$9="Male",'No Self Assessment feeder'!AL203,IF($B$9="All",'No Self Assessment feeder'!BR203)))</f>
        <v>20</v>
      </c>
      <c r="G214" s="120" t="str">
        <f>IF($B$9="Female",'No Self Assessment feeder'!G203,IF($B$9="Male",'No Self Assessment feeder'!AM203,IF($B$9="All",'No Self Assessment feeder'!BS203)))</f>
        <v>x</v>
      </c>
      <c r="H214" s="79" t="str">
        <f>IF($B$9="Female",'No Self Assessment feeder'!H203,IF($B$9="Male",'No Self Assessment feeder'!AN203,IF($B$9="All",'No Self Assessment feeder'!BT203)))</f>
        <v>x</v>
      </c>
      <c r="I214" s="120" t="str">
        <f>IF($B$9="Female",'No Self Assessment feeder'!I203,IF($B$9="Male",'No Self Assessment feeder'!AO203,IF($B$9="All",'No Self Assessment feeder'!BU203)))</f>
        <v>x</v>
      </c>
      <c r="J214" s="120" t="str">
        <f>IF($B$9="Female",'No Self Assessment feeder'!J203,IF($B$9="Male",'No Self Assessment feeder'!AP203,IF($B$9="All",'No Self Assessment feeder'!BV203)))</f>
        <v>x</v>
      </c>
      <c r="K214" s="120" t="str">
        <f>IF($B$9="Female",'No Self Assessment feeder'!K203,IF($B$9="Male",'No Self Assessment feeder'!AQ203,IF($B$9="All",'No Self Assessment feeder'!BW203)))</f>
        <v>x</v>
      </c>
      <c r="L214" s="120" t="str">
        <f>IF($B$9="Female",'No Self Assessment feeder'!L203,IF($B$9="Male",'No Self Assessment feeder'!AR203,IF($B$9="All",'No Self Assessment feeder'!BX203)))</f>
        <v>x</v>
      </c>
      <c r="M214" s="127" t="str">
        <f>IF($B$9="Female",'No Self Assessment feeder'!M203,IF($B$9="Male",'No Self Assessment feeder'!AS203,IF($B$9="All",'No Self Assessment feeder'!BY203)))</f>
        <v>x</v>
      </c>
      <c r="N214" s="81">
        <f>IF($B$9="Female",'No Self Assessment feeder'!N203,IF($B$9="Male",'No Self Assessment feeder'!AT203,IF($B$9="All",'No Self Assessment feeder'!BZ203)))</f>
        <v>20</v>
      </c>
      <c r="O214" s="120" t="str">
        <f>IF($B$9="Female",'No Self Assessment feeder'!O203,IF($B$9="Male",'No Self Assessment feeder'!AU203,IF($B$9="All",'No Self Assessment feeder'!CA203)))</f>
        <v>x</v>
      </c>
      <c r="P214" s="79" t="str">
        <f>IF($B$9="Female",'No Self Assessment feeder'!P203,IF($B$9="Male",'No Self Assessment feeder'!AV203,IF($B$9="All",'No Self Assessment feeder'!CB203)))</f>
        <v>x</v>
      </c>
      <c r="Q214" s="120" t="str">
        <f>IF($B$9="Female",'No Self Assessment feeder'!Q203,IF($B$9="Male",'No Self Assessment feeder'!AW203,IF($B$9="All",'No Self Assessment feeder'!CC203)))</f>
        <v>x</v>
      </c>
      <c r="R214" s="120" t="str">
        <f>IF($B$9="Female",'No Self Assessment feeder'!R203,IF($B$9="Male",'No Self Assessment feeder'!AX203,IF($B$9="All",'No Self Assessment feeder'!CD203)))</f>
        <v>x</v>
      </c>
      <c r="S214" s="120" t="str">
        <f>IF($B$9="Female",'No Self Assessment feeder'!S203,IF($B$9="Male",'No Self Assessment feeder'!AY203,IF($B$9="All",'No Self Assessment feeder'!CE203)))</f>
        <v>x</v>
      </c>
      <c r="T214" s="120" t="str">
        <f>IF($B$9="Female",'No Self Assessment feeder'!T203,IF($B$9="Male",'No Self Assessment feeder'!AZ203,IF($B$9="All",'No Self Assessment feeder'!CF203)))</f>
        <v>x</v>
      </c>
      <c r="U214" s="127" t="str">
        <f>IF($B$9="Female",'No Self Assessment feeder'!U203,IF($B$9="Male",'No Self Assessment feeder'!BA203,IF($B$9="All",'No Self Assessment feeder'!CG203)))</f>
        <v>x</v>
      </c>
      <c r="V214" s="81">
        <f>IF($B$9="Female",'No Self Assessment feeder'!V203,IF($B$9="Male",'No Self Assessment feeder'!BB203,IF($B$9="All",'No Self Assessment feeder'!CH203)))</f>
        <v>20</v>
      </c>
      <c r="W214" s="120" t="str">
        <f>IF($B$9="Female",'No Self Assessment feeder'!W203,IF($B$9="Male",'No Self Assessment feeder'!BC203,IF($B$9="All",'No Self Assessment feeder'!CI203)))</f>
        <v>x</v>
      </c>
      <c r="X214" s="79" t="str">
        <f>IF($B$9="Female",'No Self Assessment feeder'!X203,IF($B$9="Male",'No Self Assessment feeder'!BD203,IF($B$9="All",'No Self Assessment feeder'!CJ203)))</f>
        <v>x</v>
      </c>
      <c r="Y214" s="120" t="str">
        <f>IF($B$9="Female",'No Self Assessment feeder'!Y203,IF($B$9="Male",'No Self Assessment feeder'!BE203,IF($B$9="All",'No Self Assessment feeder'!CK203)))</f>
        <v>x</v>
      </c>
      <c r="Z214" s="120" t="str">
        <f>IF($B$9="Female",'No Self Assessment feeder'!Z203,IF($B$9="Male",'No Self Assessment feeder'!BF203,IF($B$9="All",'No Self Assessment feeder'!CL203)))</f>
        <v>x</v>
      </c>
      <c r="AA214" s="120" t="str">
        <f>IF($B$9="Female",'No Self Assessment feeder'!AA203,IF($B$9="Male",'No Self Assessment feeder'!BG203,IF($B$9="All",'No Self Assessment feeder'!CM203)))</f>
        <v>x</v>
      </c>
      <c r="AB214" s="120" t="str">
        <f>IF($B$9="Female",'No Self Assessment feeder'!AB203,IF($B$9="Male",'No Self Assessment feeder'!BH203,IF($B$9="All",'No Self Assessment feeder'!CN203)))</f>
        <v>x</v>
      </c>
      <c r="AC214" s="127" t="str">
        <f>IF($B$9="Female",'No Self Assessment feeder'!AC203,IF($B$9="Male",'No Self Assessment feeder'!BI203,IF($B$9="All",'No Self Assessment feeder'!CO203)))</f>
        <v>x</v>
      </c>
      <c r="CM214" s="29"/>
    </row>
    <row r="215" spans="1:91" ht="14.25" customHeight="1" x14ac:dyDescent="0.2">
      <c r="A215" s="159" t="s">
        <v>289</v>
      </c>
      <c r="B215" s="65" t="s">
        <v>162</v>
      </c>
      <c r="C215" s="66">
        <v>10004048</v>
      </c>
      <c r="D215" s="66" t="s">
        <v>491</v>
      </c>
      <c r="E215" s="162" t="s">
        <v>163</v>
      </c>
      <c r="F215" s="142">
        <f>IF($B$9="Female",'No Self Assessment feeder'!F204,IF($B$9="Male",'No Self Assessment feeder'!AL204,IF($B$9="All",'No Self Assessment feeder'!BR204)))</f>
        <v>2610</v>
      </c>
      <c r="G215" s="120">
        <f>IF($B$9="Female",'No Self Assessment feeder'!G204,IF($B$9="Male",'No Self Assessment feeder'!AM204,IF($B$9="All",'No Self Assessment feeder'!BS204)))</f>
        <v>6.9</v>
      </c>
      <c r="H215" s="79">
        <f>IF($B$9="Female",'No Self Assessment feeder'!H204,IF($B$9="Male",'No Self Assessment feeder'!AN204,IF($B$9="All",'No Self Assessment feeder'!BT204)))</f>
        <v>2430</v>
      </c>
      <c r="I215" s="120">
        <f>IF($B$9="Female",'No Self Assessment feeder'!I204,IF($B$9="Male",'No Self Assessment feeder'!AO204,IF($B$9="All",'No Self Assessment feeder'!BU204)))</f>
        <v>12.8</v>
      </c>
      <c r="J215" s="120">
        <f>IF($B$9="Female",'No Self Assessment feeder'!J204,IF($B$9="Male",'No Self Assessment feeder'!AP204,IF($B$9="All",'No Self Assessment feeder'!BV204)))</f>
        <v>16</v>
      </c>
      <c r="K215" s="120">
        <f>IF($B$9="Female",'No Self Assessment feeder'!K204,IF($B$9="Male",'No Self Assessment feeder'!AQ204,IF($B$9="All",'No Self Assessment feeder'!BW204)))</f>
        <v>48.6</v>
      </c>
      <c r="L215" s="120">
        <f>IF($B$9="Female",'No Self Assessment feeder'!L204,IF($B$9="Male",'No Self Assessment feeder'!AR204,IF($B$9="All",'No Self Assessment feeder'!BX204)))</f>
        <v>60.1</v>
      </c>
      <c r="M215" s="127">
        <f>IF($B$9="Female",'No Self Assessment feeder'!M204,IF($B$9="Male",'No Self Assessment feeder'!AS204,IF($B$9="All",'No Self Assessment feeder'!BY204)))</f>
        <v>71.2</v>
      </c>
      <c r="N215" s="81">
        <f>IF($B$9="Female",'No Self Assessment feeder'!N204,IF($B$9="Male",'No Self Assessment feeder'!AT204,IF($B$9="All",'No Self Assessment feeder'!BZ204)))</f>
        <v>2610</v>
      </c>
      <c r="O215" s="120">
        <f>IF($B$9="Female",'No Self Assessment feeder'!O204,IF($B$9="Male",'No Self Assessment feeder'!AU204,IF($B$9="All",'No Self Assessment feeder'!CA204)))</f>
        <v>7.5</v>
      </c>
      <c r="P215" s="79">
        <f>IF($B$9="Female",'No Self Assessment feeder'!P204,IF($B$9="Male",'No Self Assessment feeder'!AV204,IF($B$9="All",'No Self Assessment feeder'!CB204)))</f>
        <v>2415</v>
      </c>
      <c r="Q215" s="120">
        <f>IF($B$9="Female",'No Self Assessment feeder'!Q204,IF($B$9="Male",'No Self Assessment feeder'!AW204,IF($B$9="All",'No Self Assessment feeder'!CC204)))</f>
        <v>14.1</v>
      </c>
      <c r="R215" s="120">
        <f>IF($B$9="Female",'No Self Assessment feeder'!R204,IF($B$9="Male",'No Self Assessment feeder'!AX204,IF($B$9="All",'No Self Assessment feeder'!CD204)))</f>
        <v>13.9</v>
      </c>
      <c r="S215" s="120">
        <f>IF($B$9="Female",'No Self Assessment feeder'!S204,IF($B$9="Male",'No Self Assessment feeder'!AY204,IF($B$9="All",'No Self Assessment feeder'!CE204)))</f>
        <v>56.8</v>
      </c>
      <c r="T215" s="120">
        <f>IF($B$9="Female",'No Self Assessment feeder'!T204,IF($B$9="Male",'No Self Assessment feeder'!AZ204,IF($B$9="All",'No Self Assessment feeder'!CF204)))</f>
        <v>65.8</v>
      </c>
      <c r="U215" s="127">
        <f>IF($B$9="Female",'No Self Assessment feeder'!U204,IF($B$9="Male",'No Self Assessment feeder'!BA204,IF($B$9="All",'No Self Assessment feeder'!CG204)))</f>
        <v>71.900000000000006</v>
      </c>
      <c r="V215" s="81">
        <f>IF($B$9="Female",'No Self Assessment feeder'!V204,IF($B$9="Male",'No Self Assessment feeder'!BB204,IF($B$9="All",'No Self Assessment feeder'!CH204)))</f>
        <v>2610</v>
      </c>
      <c r="W215" s="120">
        <f>IF($B$9="Female",'No Self Assessment feeder'!W204,IF($B$9="Male",'No Self Assessment feeder'!BC204,IF($B$9="All",'No Self Assessment feeder'!CI204)))</f>
        <v>7.9</v>
      </c>
      <c r="X215" s="79">
        <f>IF($B$9="Female",'No Self Assessment feeder'!X204,IF($B$9="Male",'No Self Assessment feeder'!BD204,IF($B$9="All",'No Self Assessment feeder'!CJ204)))</f>
        <v>2405</v>
      </c>
      <c r="Y215" s="120">
        <f>IF($B$9="Female",'No Self Assessment feeder'!Y204,IF($B$9="Male",'No Self Assessment feeder'!BE204,IF($B$9="All",'No Self Assessment feeder'!CK204)))</f>
        <v>18</v>
      </c>
      <c r="Z215" s="120">
        <f>IF($B$9="Female",'No Self Assessment feeder'!Z204,IF($B$9="Male",'No Self Assessment feeder'!BF204,IF($B$9="All",'No Self Assessment feeder'!CL204)))</f>
        <v>12.8</v>
      </c>
      <c r="AA215" s="120">
        <f>IF($B$9="Female",'No Self Assessment feeder'!AA204,IF($B$9="Male",'No Self Assessment feeder'!BG204,IF($B$9="All",'No Self Assessment feeder'!CM204)))</f>
        <v>59.6</v>
      </c>
      <c r="AB215" s="120">
        <f>IF($B$9="Female",'No Self Assessment feeder'!AB204,IF($B$9="Male",'No Self Assessment feeder'!BH204,IF($B$9="All",'No Self Assessment feeder'!CN204)))</f>
        <v>65.900000000000006</v>
      </c>
      <c r="AC215" s="127">
        <f>IF($B$9="Female",'No Self Assessment feeder'!AC204,IF($B$9="Male",'No Self Assessment feeder'!BI204,IF($B$9="All",'No Self Assessment feeder'!CO204)))</f>
        <v>69.2</v>
      </c>
      <c r="CM215" s="29"/>
    </row>
    <row r="216" spans="1:91" ht="14.25" customHeight="1" x14ac:dyDescent="0.2">
      <c r="A216" s="159" t="s">
        <v>289</v>
      </c>
      <c r="B216" s="65" t="s">
        <v>164</v>
      </c>
      <c r="C216" s="66">
        <v>10004078</v>
      </c>
      <c r="D216" s="66" t="s">
        <v>491</v>
      </c>
      <c r="E216" s="162" t="s">
        <v>165</v>
      </c>
      <c r="F216" s="142">
        <f>IF($B$9="Female",'No Self Assessment feeder'!F205,IF($B$9="Male",'No Self Assessment feeder'!AL205,IF($B$9="All",'No Self Assessment feeder'!BR205)))</f>
        <v>1620</v>
      </c>
      <c r="G216" s="120">
        <f>IF($B$9="Female",'No Self Assessment feeder'!G205,IF($B$9="Male",'No Self Assessment feeder'!AM205,IF($B$9="All",'No Self Assessment feeder'!BS205)))</f>
        <v>10.6</v>
      </c>
      <c r="H216" s="79">
        <f>IF($B$9="Female",'No Self Assessment feeder'!H205,IF($B$9="Male",'No Self Assessment feeder'!AN205,IF($B$9="All",'No Self Assessment feeder'!BT205)))</f>
        <v>1445</v>
      </c>
      <c r="I216" s="120">
        <f>IF($B$9="Female",'No Self Assessment feeder'!I205,IF($B$9="Male",'No Self Assessment feeder'!AO205,IF($B$9="All",'No Self Assessment feeder'!BU205)))</f>
        <v>14</v>
      </c>
      <c r="J216" s="120">
        <f>IF($B$9="Female",'No Self Assessment feeder'!J205,IF($B$9="Male",'No Self Assessment feeder'!AP205,IF($B$9="All",'No Self Assessment feeder'!BV205)))</f>
        <v>12.6</v>
      </c>
      <c r="K216" s="120">
        <f>IF($B$9="Female",'No Self Assessment feeder'!K205,IF($B$9="Male",'No Self Assessment feeder'!AQ205,IF($B$9="All",'No Self Assessment feeder'!BW205)))</f>
        <v>50.8</v>
      </c>
      <c r="L216" s="120">
        <f>IF($B$9="Female",'No Self Assessment feeder'!L205,IF($B$9="Male",'No Self Assessment feeder'!AR205,IF($B$9="All",'No Self Assessment feeder'!BX205)))</f>
        <v>64.099999999999994</v>
      </c>
      <c r="M216" s="127">
        <f>IF($B$9="Female",'No Self Assessment feeder'!M205,IF($B$9="Male",'No Self Assessment feeder'!AS205,IF($B$9="All",'No Self Assessment feeder'!BY205)))</f>
        <v>73.400000000000006</v>
      </c>
      <c r="N216" s="81">
        <f>IF($B$9="Female",'No Self Assessment feeder'!N205,IF($B$9="Male",'No Self Assessment feeder'!AT205,IF($B$9="All",'No Self Assessment feeder'!BZ205)))</f>
        <v>1620</v>
      </c>
      <c r="O216" s="120">
        <f>IF($B$9="Female",'No Self Assessment feeder'!O205,IF($B$9="Male",'No Self Assessment feeder'!AU205,IF($B$9="All",'No Self Assessment feeder'!CA205)))</f>
        <v>11.4</v>
      </c>
      <c r="P216" s="79">
        <f>IF($B$9="Female",'No Self Assessment feeder'!P205,IF($B$9="Male",'No Self Assessment feeder'!AV205,IF($B$9="All",'No Self Assessment feeder'!CB205)))</f>
        <v>1435</v>
      </c>
      <c r="Q216" s="120">
        <f>IF($B$9="Female",'No Self Assessment feeder'!Q205,IF($B$9="Male",'No Self Assessment feeder'!AW205,IF($B$9="All",'No Self Assessment feeder'!CC205)))</f>
        <v>14.3</v>
      </c>
      <c r="R216" s="120">
        <f>IF($B$9="Female",'No Self Assessment feeder'!R205,IF($B$9="Male",'No Self Assessment feeder'!AX205,IF($B$9="All",'No Self Assessment feeder'!CD205)))</f>
        <v>12.4</v>
      </c>
      <c r="S216" s="120">
        <f>IF($B$9="Female",'No Self Assessment feeder'!S205,IF($B$9="Male",'No Self Assessment feeder'!AY205,IF($B$9="All",'No Self Assessment feeder'!CE205)))</f>
        <v>54.1</v>
      </c>
      <c r="T216" s="120">
        <f>IF($B$9="Female",'No Self Assessment feeder'!T205,IF($B$9="Male",'No Self Assessment feeder'!AZ205,IF($B$9="All",'No Self Assessment feeder'!CF205)))</f>
        <v>67.2</v>
      </c>
      <c r="U216" s="127">
        <f>IF($B$9="Female",'No Self Assessment feeder'!U205,IF($B$9="Male",'No Self Assessment feeder'!BA205,IF($B$9="All",'No Self Assessment feeder'!CG205)))</f>
        <v>73.3</v>
      </c>
      <c r="V216" s="81">
        <f>IF($B$9="Female",'No Self Assessment feeder'!V205,IF($B$9="Male",'No Self Assessment feeder'!BB205,IF($B$9="All",'No Self Assessment feeder'!CH205)))</f>
        <v>1620</v>
      </c>
      <c r="W216" s="120">
        <f>IF($B$9="Female",'No Self Assessment feeder'!W205,IF($B$9="Male",'No Self Assessment feeder'!BC205,IF($B$9="All",'No Self Assessment feeder'!CI205)))</f>
        <v>12.3</v>
      </c>
      <c r="X216" s="79">
        <f>IF($B$9="Female",'No Self Assessment feeder'!X205,IF($B$9="Male",'No Self Assessment feeder'!BD205,IF($B$9="All",'No Self Assessment feeder'!CJ205)))</f>
        <v>1420</v>
      </c>
      <c r="Y216" s="120">
        <f>IF($B$9="Female",'No Self Assessment feeder'!Y205,IF($B$9="Male",'No Self Assessment feeder'!BE205,IF($B$9="All",'No Self Assessment feeder'!CK205)))</f>
        <v>16.3</v>
      </c>
      <c r="Z216" s="120">
        <f>IF($B$9="Female",'No Self Assessment feeder'!Z205,IF($B$9="Male",'No Self Assessment feeder'!BF205,IF($B$9="All",'No Self Assessment feeder'!CL205)))</f>
        <v>11.1</v>
      </c>
      <c r="AA216" s="120">
        <f>IF($B$9="Female",'No Self Assessment feeder'!AA205,IF($B$9="Male",'No Self Assessment feeder'!BG205,IF($B$9="All",'No Self Assessment feeder'!CM205)))</f>
        <v>56.4</v>
      </c>
      <c r="AB216" s="120">
        <f>IF($B$9="Female",'No Self Assessment feeder'!AB205,IF($B$9="Male",'No Self Assessment feeder'!BH205,IF($B$9="All",'No Self Assessment feeder'!CN205)))</f>
        <v>67.7</v>
      </c>
      <c r="AC216" s="127">
        <f>IF($B$9="Female",'No Self Assessment feeder'!AC205,IF($B$9="Male",'No Self Assessment feeder'!BI205,IF($B$9="All",'No Self Assessment feeder'!CO205)))</f>
        <v>72.599999999999994</v>
      </c>
      <c r="CM216" s="29"/>
    </row>
    <row r="217" spans="1:91" ht="14.25" customHeight="1" x14ac:dyDescent="0.2">
      <c r="A217" s="159" t="s">
        <v>289</v>
      </c>
      <c r="B217" s="65" t="s">
        <v>166</v>
      </c>
      <c r="C217" s="66">
        <v>10004063</v>
      </c>
      <c r="D217" s="66" t="s">
        <v>491</v>
      </c>
      <c r="E217" s="162" t="s">
        <v>167</v>
      </c>
      <c r="F217" s="142">
        <f>IF($B$9="Female",'No Self Assessment feeder'!F206,IF($B$9="Male",'No Self Assessment feeder'!AL206,IF($B$9="All",'No Self Assessment feeder'!BR206)))</f>
        <v>645</v>
      </c>
      <c r="G217" s="120">
        <f>IF($B$9="Female",'No Self Assessment feeder'!G206,IF($B$9="Male",'No Self Assessment feeder'!AM206,IF($B$9="All",'No Self Assessment feeder'!BS206)))</f>
        <v>3.9</v>
      </c>
      <c r="H217" s="79">
        <f>IF($B$9="Female",'No Self Assessment feeder'!H206,IF($B$9="Male",'No Self Assessment feeder'!AN206,IF($B$9="All",'No Self Assessment feeder'!BT206)))</f>
        <v>620</v>
      </c>
      <c r="I217" s="120">
        <f>IF($B$9="Female",'No Self Assessment feeder'!I206,IF($B$9="Male",'No Self Assessment feeder'!AO206,IF($B$9="All",'No Self Assessment feeder'!BU206)))</f>
        <v>11.9</v>
      </c>
      <c r="J217" s="120">
        <f>IF($B$9="Female",'No Self Assessment feeder'!J206,IF($B$9="Male",'No Self Assessment feeder'!AP206,IF($B$9="All",'No Self Assessment feeder'!BV206)))</f>
        <v>9.3000000000000007</v>
      </c>
      <c r="K217" s="120">
        <f>IF($B$9="Female",'No Self Assessment feeder'!K206,IF($B$9="Male",'No Self Assessment feeder'!AQ206,IF($B$9="All",'No Self Assessment feeder'!BW206)))</f>
        <v>50.5</v>
      </c>
      <c r="L217" s="120">
        <f>IF($B$9="Female",'No Self Assessment feeder'!L206,IF($B$9="Male",'No Self Assessment feeder'!AR206,IF($B$9="All",'No Self Assessment feeder'!BX206)))</f>
        <v>65.099999999999994</v>
      </c>
      <c r="M217" s="127">
        <f>IF($B$9="Female",'No Self Assessment feeder'!M206,IF($B$9="Male",'No Self Assessment feeder'!AS206,IF($B$9="All",'No Self Assessment feeder'!BY206)))</f>
        <v>78.8</v>
      </c>
      <c r="N217" s="81">
        <f>IF($B$9="Female",'No Self Assessment feeder'!N206,IF($B$9="Male",'No Self Assessment feeder'!AT206,IF($B$9="All",'No Self Assessment feeder'!BZ206)))</f>
        <v>645</v>
      </c>
      <c r="O217" s="120">
        <f>IF($B$9="Female",'No Self Assessment feeder'!O206,IF($B$9="Male",'No Self Assessment feeder'!AU206,IF($B$9="All",'No Self Assessment feeder'!CA206)))</f>
        <v>4.3</v>
      </c>
      <c r="P217" s="79">
        <f>IF($B$9="Female",'No Self Assessment feeder'!P206,IF($B$9="Male",'No Self Assessment feeder'!AV206,IF($B$9="All",'No Self Assessment feeder'!CB206)))</f>
        <v>620</v>
      </c>
      <c r="Q217" s="120">
        <f>IF($B$9="Female",'No Self Assessment feeder'!Q206,IF($B$9="Male",'No Self Assessment feeder'!AW206,IF($B$9="All",'No Self Assessment feeder'!CC206)))</f>
        <v>14.9</v>
      </c>
      <c r="R217" s="120">
        <f>IF($B$9="Female",'No Self Assessment feeder'!R206,IF($B$9="Male",'No Self Assessment feeder'!AX206,IF($B$9="All",'No Self Assessment feeder'!CD206)))</f>
        <v>10.7</v>
      </c>
      <c r="S217" s="120">
        <f>IF($B$9="Female",'No Self Assessment feeder'!S206,IF($B$9="Male",'No Self Assessment feeder'!AY206,IF($B$9="All",'No Self Assessment feeder'!CE206)))</f>
        <v>60.1</v>
      </c>
      <c r="T217" s="120">
        <f>IF($B$9="Female",'No Self Assessment feeder'!T206,IF($B$9="Male",'No Self Assessment feeder'!AZ206,IF($B$9="All",'No Self Assessment feeder'!CF206)))</f>
        <v>69.5</v>
      </c>
      <c r="U217" s="127">
        <f>IF($B$9="Female",'No Self Assessment feeder'!U206,IF($B$9="Male",'No Self Assessment feeder'!BA206,IF($B$9="All",'No Self Assessment feeder'!CG206)))</f>
        <v>74.5</v>
      </c>
      <c r="V217" s="81">
        <f>IF($B$9="Female",'No Self Assessment feeder'!V206,IF($B$9="Male",'No Self Assessment feeder'!BB206,IF($B$9="All",'No Self Assessment feeder'!CH206)))</f>
        <v>645</v>
      </c>
      <c r="W217" s="120">
        <f>IF($B$9="Female",'No Self Assessment feeder'!W206,IF($B$9="Male",'No Self Assessment feeder'!BC206,IF($B$9="All",'No Self Assessment feeder'!CI206)))</f>
        <v>4.3</v>
      </c>
      <c r="X217" s="79">
        <f>IF($B$9="Female",'No Self Assessment feeder'!X206,IF($B$9="Male",'No Self Assessment feeder'!BD206,IF($B$9="All",'No Self Assessment feeder'!CJ206)))</f>
        <v>620</v>
      </c>
      <c r="Y217" s="120">
        <f>IF($B$9="Female",'No Self Assessment feeder'!Y206,IF($B$9="Male",'No Self Assessment feeder'!BE206,IF($B$9="All",'No Self Assessment feeder'!CK206)))</f>
        <v>17.399999999999999</v>
      </c>
      <c r="Z217" s="120">
        <f>IF($B$9="Female",'No Self Assessment feeder'!Z206,IF($B$9="Male",'No Self Assessment feeder'!BF206,IF($B$9="All",'No Self Assessment feeder'!CL206)))</f>
        <v>7.4</v>
      </c>
      <c r="AA217" s="120">
        <f>IF($B$9="Female",'No Self Assessment feeder'!AA206,IF($B$9="Male",'No Self Assessment feeder'!BG206,IF($B$9="All",'No Self Assessment feeder'!CM206)))</f>
        <v>63.3</v>
      </c>
      <c r="AB217" s="120">
        <f>IF($B$9="Female",'No Self Assessment feeder'!AB206,IF($B$9="Male",'No Self Assessment feeder'!BH206,IF($B$9="All",'No Self Assessment feeder'!CN206)))</f>
        <v>71.599999999999994</v>
      </c>
      <c r="AC217" s="127">
        <f>IF($B$9="Female",'No Self Assessment feeder'!AC206,IF($B$9="Male",'No Self Assessment feeder'!BI206,IF($B$9="All",'No Self Assessment feeder'!CO206)))</f>
        <v>75.099999999999994</v>
      </c>
      <c r="CM217" s="29"/>
    </row>
    <row r="218" spans="1:91" ht="14.25" customHeight="1" x14ac:dyDescent="0.2">
      <c r="A218" s="159" t="s">
        <v>289</v>
      </c>
      <c r="B218" s="65" t="s">
        <v>168</v>
      </c>
      <c r="C218" s="66">
        <v>10007771</v>
      </c>
      <c r="D218" s="66" t="s">
        <v>491</v>
      </c>
      <c r="E218" s="162" t="s">
        <v>169</v>
      </c>
      <c r="F218" s="142" t="str">
        <f>IF($B$9="Female",'No Self Assessment feeder'!F207,IF($B$9="Male",'No Self Assessment feeder'!AL207,IF($B$9="All",'No Self Assessment feeder'!BR207)))</f>
        <v>.</v>
      </c>
      <c r="G218" s="120" t="str">
        <f>IF($B$9="Female",'No Self Assessment feeder'!G207,IF($B$9="Male",'No Self Assessment feeder'!AM207,IF($B$9="All",'No Self Assessment feeder'!BS207)))</f>
        <v>.</v>
      </c>
      <c r="H218" s="79" t="str">
        <f>IF($B$9="Female",'No Self Assessment feeder'!H207,IF($B$9="Male",'No Self Assessment feeder'!AN207,IF($B$9="All",'No Self Assessment feeder'!BT207)))</f>
        <v>.</v>
      </c>
      <c r="I218" s="120" t="str">
        <f>IF($B$9="Female",'No Self Assessment feeder'!I207,IF($B$9="Male",'No Self Assessment feeder'!AO207,IF($B$9="All",'No Self Assessment feeder'!BU207)))</f>
        <v>.</v>
      </c>
      <c r="J218" s="120" t="str">
        <f>IF($B$9="Female",'No Self Assessment feeder'!J207,IF($B$9="Male",'No Self Assessment feeder'!AP207,IF($B$9="All",'No Self Assessment feeder'!BV207)))</f>
        <v>.</v>
      </c>
      <c r="K218" s="120" t="str">
        <f>IF($B$9="Female",'No Self Assessment feeder'!K207,IF($B$9="Male",'No Self Assessment feeder'!AQ207,IF($B$9="All",'No Self Assessment feeder'!BW207)))</f>
        <v>.</v>
      </c>
      <c r="L218" s="120" t="str">
        <f>IF($B$9="Female",'No Self Assessment feeder'!L207,IF($B$9="Male",'No Self Assessment feeder'!AR207,IF($B$9="All",'No Self Assessment feeder'!BX207)))</f>
        <v>.</v>
      </c>
      <c r="M218" s="127" t="str">
        <f>IF($B$9="Female",'No Self Assessment feeder'!M207,IF($B$9="Male",'No Self Assessment feeder'!AS207,IF($B$9="All",'No Self Assessment feeder'!BY207)))</f>
        <v>.</v>
      </c>
      <c r="N218" s="81" t="str">
        <f>IF($B$9="Female",'No Self Assessment feeder'!N207,IF($B$9="Male",'No Self Assessment feeder'!AT207,IF($B$9="All",'No Self Assessment feeder'!BZ207)))</f>
        <v>.</v>
      </c>
      <c r="O218" s="120" t="str">
        <f>IF($B$9="Female",'No Self Assessment feeder'!O207,IF($B$9="Male",'No Self Assessment feeder'!AU207,IF($B$9="All",'No Self Assessment feeder'!CA207)))</f>
        <v>.</v>
      </c>
      <c r="P218" s="79" t="str">
        <f>IF($B$9="Female",'No Self Assessment feeder'!P207,IF($B$9="Male",'No Self Assessment feeder'!AV207,IF($B$9="All",'No Self Assessment feeder'!CB207)))</f>
        <v>.</v>
      </c>
      <c r="Q218" s="120" t="str">
        <f>IF($B$9="Female",'No Self Assessment feeder'!Q207,IF($B$9="Male",'No Self Assessment feeder'!AW207,IF($B$9="All",'No Self Assessment feeder'!CC207)))</f>
        <v>.</v>
      </c>
      <c r="R218" s="120" t="str">
        <f>IF($B$9="Female",'No Self Assessment feeder'!R207,IF($B$9="Male",'No Self Assessment feeder'!AX207,IF($B$9="All",'No Self Assessment feeder'!CD207)))</f>
        <v>.</v>
      </c>
      <c r="S218" s="120" t="str">
        <f>IF($B$9="Female",'No Self Assessment feeder'!S207,IF($B$9="Male",'No Self Assessment feeder'!AY207,IF($B$9="All",'No Self Assessment feeder'!CE207)))</f>
        <v>.</v>
      </c>
      <c r="T218" s="120" t="str">
        <f>IF($B$9="Female",'No Self Assessment feeder'!T207,IF($B$9="Male",'No Self Assessment feeder'!AZ207,IF($B$9="All",'No Self Assessment feeder'!CF207)))</f>
        <v>.</v>
      </c>
      <c r="U218" s="127" t="str">
        <f>IF($B$9="Female",'No Self Assessment feeder'!U207,IF($B$9="Male",'No Self Assessment feeder'!BA207,IF($B$9="All",'No Self Assessment feeder'!CG207)))</f>
        <v>.</v>
      </c>
      <c r="V218" s="81" t="str">
        <f>IF($B$9="Female",'No Self Assessment feeder'!V207,IF($B$9="Male",'No Self Assessment feeder'!BB207,IF($B$9="All",'No Self Assessment feeder'!CH207)))</f>
        <v>.</v>
      </c>
      <c r="W218" s="120" t="str">
        <f>IF($B$9="Female",'No Self Assessment feeder'!W207,IF($B$9="Male",'No Self Assessment feeder'!BC207,IF($B$9="All",'No Self Assessment feeder'!CI207)))</f>
        <v>.</v>
      </c>
      <c r="X218" s="79" t="str">
        <f>IF($B$9="Female",'No Self Assessment feeder'!X207,IF($B$9="Male",'No Self Assessment feeder'!BD207,IF($B$9="All",'No Self Assessment feeder'!CJ207)))</f>
        <v>.</v>
      </c>
      <c r="Y218" s="120" t="str">
        <f>IF($B$9="Female",'No Self Assessment feeder'!Y207,IF($B$9="Male",'No Self Assessment feeder'!BE207,IF($B$9="All",'No Self Assessment feeder'!CK207)))</f>
        <v>.</v>
      </c>
      <c r="Z218" s="120" t="str">
        <f>IF($B$9="Female",'No Self Assessment feeder'!Z207,IF($B$9="Male",'No Self Assessment feeder'!BF207,IF($B$9="All",'No Self Assessment feeder'!CL207)))</f>
        <v>.</v>
      </c>
      <c r="AA218" s="120" t="str">
        <f>IF($B$9="Female",'No Self Assessment feeder'!AA207,IF($B$9="Male",'No Self Assessment feeder'!BG207,IF($B$9="All",'No Self Assessment feeder'!CM207)))</f>
        <v>.</v>
      </c>
      <c r="AB218" s="120" t="str">
        <f>IF($B$9="Female",'No Self Assessment feeder'!AB207,IF($B$9="Male",'No Self Assessment feeder'!BH207,IF($B$9="All",'No Self Assessment feeder'!CN207)))</f>
        <v>.</v>
      </c>
      <c r="AC218" s="127" t="str">
        <f>IF($B$9="Female",'No Self Assessment feeder'!AC207,IF($B$9="Male",'No Self Assessment feeder'!BI207,IF($B$9="All",'No Self Assessment feeder'!CO207)))</f>
        <v>.</v>
      </c>
      <c r="CM218" s="29"/>
    </row>
    <row r="219" spans="1:91" ht="14.25" customHeight="1" x14ac:dyDescent="0.2">
      <c r="A219" s="159" t="s">
        <v>289</v>
      </c>
      <c r="B219" s="65" t="s">
        <v>170</v>
      </c>
      <c r="C219" s="66">
        <v>10004113</v>
      </c>
      <c r="D219" s="66" t="s">
        <v>492</v>
      </c>
      <c r="E219" s="162" t="s">
        <v>171</v>
      </c>
      <c r="F219" s="142">
        <f>IF($B$9="Female",'No Self Assessment feeder'!F208,IF($B$9="Male",'No Self Assessment feeder'!AL208,IF($B$9="All",'No Self Assessment feeder'!BR208)))</f>
        <v>2630</v>
      </c>
      <c r="G219" s="120">
        <f>IF($B$9="Female",'No Self Assessment feeder'!G208,IF($B$9="Male",'No Self Assessment feeder'!AM208,IF($B$9="All",'No Self Assessment feeder'!BS208)))</f>
        <v>2.5</v>
      </c>
      <c r="H219" s="79">
        <f>IF($B$9="Female",'No Self Assessment feeder'!H208,IF($B$9="Male",'No Self Assessment feeder'!AN208,IF($B$9="All",'No Self Assessment feeder'!BT208)))</f>
        <v>2560</v>
      </c>
      <c r="I219" s="120">
        <f>IF($B$9="Female",'No Self Assessment feeder'!I208,IF($B$9="Male",'No Self Assessment feeder'!AO208,IF($B$9="All",'No Self Assessment feeder'!BU208)))</f>
        <v>8.6</v>
      </c>
      <c r="J219" s="120">
        <f>IF($B$9="Female",'No Self Assessment feeder'!J208,IF($B$9="Male",'No Self Assessment feeder'!AP208,IF($B$9="All",'No Self Assessment feeder'!BV208)))</f>
        <v>8.4</v>
      </c>
      <c r="K219" s="120">
        <f>IF($B$9="Female",'No Self Assessment feeder'!K208,IF($B$9="Male",'No Self Assessment feeder'!AQ208,IF($B$9="All",'No Self Assessment feeder'!BW208)))</f>
        <v>60.1</v>
      </c>
      <c r="L219" s="120">
        <f>IF($B$9="Female",'No Self Assessment feeder'!L208,IF($B$9="Male",'No Self Assessment feeder'!AR208,IF($B$9="All",'No Self Assessment feeder'!BX208)))</f>
        <v>74.400000000000006</v>
      </c>
      <c r="M219" s="127">
        <f>IF($B$9="Female",'No Self Assessment feeder'!M208,IF($B$9="Male",'No Self Assessment feeder'!AS208,IF($B$9="All",'No Self Assessment feeder'!BY208)))</f>
        <v>83.1</v>
      </c>
      <c r="N219" s="81">
        <f>IF($B$9="Female",'No Self Assessment feeder'!N208,IF($B$9="Male",'No Self Assessment feeder'!AT208,IF($B$9="All",'No Self Assessment feeder'!BZ208)))</f>
        <v>2630</v>
      </c>
      <c r="O219" s="120">
        <f>IF($B$9="Female",'No Self Assessment feeder'!O208,IF($B$9="Male",'No Self Assessment feeder'!AU208,IF($B$9="All",'No Self Assessment feeder'!CA208)))</f>
        <v>3</v>
      </c>
      <c r="P219" s="79">
        <f>IF($B$9="Female",'No Self Assessment feeder'!P208,IF($B$9="Male",'No Self Assessment feeder'!AV208,IF($B$9="All",'No Self Assessment feeder'!CB208)))</f>
        <v>2550</v>
      </c>
      <c r="Q219" s="120">
        <f>IF($B$9="Female",'No Self Assessment feeder'!Q208,IF($B$9="Male",'No Self Assessment feeder'!AW208,IF($B$9="All",'No Self Assessment feeder'!CC208)))</f>
        <v>10</v>
      </c>
      <c r="R219" s="120">
        <f>IF($B$9="Female",'No Self Assessment feeder'!R208,IF($B$9="Male",'No Self Assessment feeder'!AX208,IF($B$9="All",'No Self Assessment feeder'!CD208)))</f>
        <v>6.7</v>
      </c>
      <c r="S219" s="120">
        <f>IF($B$9="Female",'No Self Assessment feeder'!S208,IF($B$9="Male",'No Self Assessment feeder'!AY208,IF($B$9="All",'No Self Assessment feeder'!CE208)))</f>
        <v>68.5</v>
      </c>
      <c r="T219" s="120">
        <f>IF($B$9="Female",'No Self Assessment feeder'!T208,IF($B$9="Male",'No Self Assessment feeder'!AZ208,IF($B$9="All",'No Self Assessment feeder'!CF208)))</f>
        <v>78.8</v>
      </c>
      <c r="U219" s="127">
        <f>IF($B$9="Female",'No Self Assessment feeder'!U208,IF($B$9="Male",'No Self Assessment feeder'!BA208,IF($B$9="All",'No Self Assessment feeder'!CG208)))</f>
        <v>83.2</v>
      </c>
      <c r="V219" s="81">
        <f>IF($B$9="Female",'No Self Assessment feeder'!V208,IF($B$9="Male",'No Self Assessment feeder'!BB208,IF($B$9="All",'No Self Assessment feeder'!CH208)))</f>
        <v>2630</v>
      </c>
      <c r="W219" s="120">
        <f>IF($B$9="Female",'No Self Assessment feeder'!W208,IF($B$9="Male",'No Self Assessment feeder'!BC208,IF($B$9="All",'No Self Assessment feeder'!CI208)))</f>
        <v>3.3</v>
      </c>
      <c r="X219" s="79">
        <f>IF($B$9="Female",'No Self Assessment feeder'!X208,IF($B$9="Male",'No Self Assessment feeder'!BD208,IF($B$9="All",'No Self Assessment feeder'!CJ208)))</f>
        <v>2540</v>
      </c>
      <c r="Y219" s="120">
        <f>IF($B$9="Female",'No Self Assessment feeder'!Y208,IF($B$9="Male",'No Self Assessment feeder'!BE208,IF($B$9="All",'No Self Assessment feeder'!CK208)))</f>
        <v>12.2</v>
      </c>
      <c r="Z219" s="120">
        <f>IF($B$9="Female",'No Self Assessment feeder'!Z208,IF($B$9="Male",'No Self Assessment feeder'!BF208,IF($B$9="All",'No Self Assessment feeder'!CL208)))</f>
        <v>5.3</v>
      </c>
      <c r="AA219" s="120">
        <f>IF($B$9="Female",'No Self Assessment feeder'!AA208,IF($B$9="Male",'No Self Assessment feeder'!BG208,IF($B$9="All",'No Self Assessment feeder'!CM208)))</f>
        <v>71.400000000000006</v>
      </c>
      <c r="AB219" s="120">
        <f>IF($B$9="Female",'No Self Assessment feeder'!AB208,IF($B$9="Male",'No Self Assessment feeder'!BH208,IF($B$9="All",'No Self Assessment feeder'!CN208)))</f>
        <v>80.2</v>
      </c>
      <c r="AC219" s="127">
        <f>IF($B$9="Female",'No Self Assessment feeder'!AC208,IF($B$9="Male",'No Self Assessment feeder'!BI208,IF($B$9="All",'No Self Assessment feeder'!CO208)))</f>
        <v>82.5</v>
      </c>
      <c r="CM219" s="29"/>
    </row>
    <row r="220" spans="1:91" ht="14.25" customHeight="1" x14ac:dyDescent="0.2">
      <c r="A220" s="159" t="s">
        <v>289</v>
      </c>
      <c r="B220" s="65" t="s">
        <v>172</v>
      </c>
      <c r="C220" s="66">
        <v>10004180</v>
      </c>
      <c r="D220" s="66" t="s">
        <v>493</v>
      </c>
      <c r="E220" s="162" t="s">
        <v>173</v>
      </c>
      <c r="F220" s="142">
        <f>IF($B$9="Female",'No Self Assessment feeder'!F209,IF($B$9="Male",'No Self Assessment feeder'!AL209,IF($B$9="All",'No Self Assessment feeder'!BR209)))</f>
        <v>4915</v>
      </c>
      <c r="G220" s="120">
        <f>IF($B$9="Female",'No Self Assessment feeder'!G209,IF($B$9="Male",'No Self Assessment feeder'!AM209,IF($B$9="All",'No Self Assessment feeder'!BS209)))</f>
        <v>4.8</v>
      </c>
      <c r="H220" s="79">
        <f>IF($B$9="Female",'No Self Assessment feeder'!H209,IF($B$9="Male",'No Self Assessment feeder'!AN209,IF($B$9="All",'No Self Assessment feeder'!BT209)))</f>
        <v>4680</v>
      </c>
      <c r="I220" s="120">
        <f>IF($B$9="Female",'No Self Assessment feeder'!I209,IF($B$9="Male",'No Self Assessment feeder'!AO209,IF($B$9="All",'No Self Assessment feeder'!BU209)))</f>
        <v>8.8000000000000007</v>
      </c>
      <c r="J220" s="120">
        <f>IF($B$9="Female",'No Self Assessment feeder'!J209,IF($B$9="Male",'No Self Assessment feeder'!AP209,IF($B$9="All",'No Self Assessment feeder'!BV209)))</f>
        <v>10.6</v>
      </c>
      <c r="K220" s="120">
        <f>IF($B$9="Female",'No Self Assessment feeder'!K209,IF($B$9="Male",'No Self Assessment feeder'!AQ209,IF($B$9="All",'No Self Assessment feeder'!BW209)))</f>
        <v>59.4</v>
      </c>
      <c r="L220" s="120">
        <f>IF($B$9="Female",'No Self Assessment feeder'!L209,IF($B$9="Male",'No Self Assessment feeder'!AR209,IF($B$9="All",'No Self Assessment feeder'!BX209)))</f>
        <v>72.5</v>
      </c>
      <c r="M220" s="127">
        <f>IF($B$9="Female",'No Self Assessment feeder'!M209,IF($B$9="Male",'No Self Assessment feeder'!AS209,IF($B$9="All",'No Self Assessment feeder'!BY209)))</f>
        <v>80.599999999999994</v>
      </c>
      <c r="N220" s="81">
        <f>IF($B$9="Female",'No Self Assessment feeder'!N209,IF($B$9="Male",'No Self Assessment feeder'!AT209,IF($B$9="All",'No Self Assessment feeder'!BZ209)))</f>
        <v>4915</v>
      </c>
      <c r="O220" s="120">
        <f>IF($B$9="Female",'No Self Assessment feeder'!O209,IF($B$9="Male",'No Self Assessment feeder'!AU209,IF($B$9="All",'No Self Assessment feeder'!CA209)))</f>
        <v>5</v>
      </c>
      <c r="P220" s="79">
        <f>IF($B$9="Female",'No Self Assessment feeder'!P209,IF($B$9="Male",'No Self Assessment feeder'!AV209,IF($B$9="All",'No Self Assessment feeder'!CB209)))</f>
        <v>4670</v>
      </c>
      <c r="Q220" s="120">
        <f>IF($B$9="Female",'No Self Assessment feeder'!Q209,IF($B$9="Male",'No Self Assessment feeder'!AW209,IF($B$9="All",'No Self Assessment feeder'!CC209)))</f>
        <v>10.7</v>
      </c>
      <c r="R220" s="120">
        <f>IF($B$9="Female",'No Self Assessment feeder'!R209,IF($B$9="Male",'No Self Assessment feeder'!AX209,IF($B$9="All",'No Self Assessment feeder'!CD209)))</f>
        <v>9.4</v>
      </c>
      <c r="S220" s="120">
        <f>IF($B$9="Female",'No Self Assessment feeder'!S209,IF($B$9="Male",'No Self Assessment feeder'!AY209,IF($B$9="All",'No Self Assessment feeder'!CE209)))</f>
        <v>64.5</v>
      </c>
      <c r="T220" s="120">
        <f>IF($B$9="Female",'No Self Assessment feeder'!T209,IF($B$9="Male",'No Self Assessment feeder'!AZ209,IF($B$9="All",'No Self Assessment feeder'!CF209)))</f>
        <v>75.5</v>
      </c>
      <c r="U220" s="127">
        <f>IF($B$9="Female",'No Self Assessment feeder'!U209,IF($B$9="Male",'No Self Assessment feeder'!BA209,IF($B$9="All",'No Self Assessment feeder'!CG209)))</f>
        <v>79.900000000000006</v>
      </c>
      <c r="V220" s="81">
        <f>IF($B$9="Female",'No Self Assessment feeder'!V209,IF($B$9="Male",'No Self Assessment feeder'!BB209,IF($B$9="All",'No Self Assessment feeder'!CH209)))</f>
        <v>4915</v>
      </c>
      <c r="W220" s="120">
        <f>IF($B$9="Female",'No Self Assessment feeder'!W209,IF($B$9="Male",'No Self Assessment feeder'!BC209,IF($B$9="All",'No Self Assessment feeder'!CI209)))</f>
        <v>5.3</v>
      </c>
      <c r="X220" s="79">
        <f>IF($B$9="Female",'No Self Assessment feeder'!X209,IF($B$9="Male",'No Self Assessment feeder'!BD209,IF($B$9="All",'No Self Assessment feeder'!CJ209)))</f>
        <v>4655</v>
      </c>
      <c r="Y220" s="120">
        <f>IF($B$9="Female",'No Self Assessment feeder'!Y209,IF($B$9="Male",'No Self Assessment feeder'!BE209,IF($B$9="All",'No Self Assessment feeder'!CK209)))</f>
        <v>12.5</v>
      </c>
      <c r="Z220" s="120">
        <f>IF($B$9="Female",'No Self Assessment feeder'!Z209,IF($B$9="Male",'No Self Assessment feeder'!BF209,IF($B$9="All",'No Self Assessment feeder'!CL209)))</f>
        <v>7.1</v>
      </c>
      <c r="AA220" s="120">
        <f>IF($B$9="Female",'No Self Assessment feeder'!AA209,IF($B$9="Male",'No Self Assessment feeder'!BG209,IF($B$9="All",'No Self Assessment feeder'!CM209)))</f>
        <v>68.8</v>
      </c>
      <c r="AB220" s="120">
        <f>IF($B$9="Female",'No Self Assessment feeder'!AB209,IF($B$9="Male",'No Self Assessment feeder'!BH209,IF($B$9="All",'No Self Assessment feeder'!CN209)))</f>
        <v>77.400000000000006</v>
      </c>
      <c r="AC220" s="127">
        <f>IF($B$9="Female",'No Self Assessment feeder'!AC209,IF($B$9="Male",'No Self Assessment feeder'!BI209,IF($B$9="All",'No Self Assessment feeder'!CO209)))</f>
        <v>80.3</v>
      </c>
      <c r="CM220" s="29"/>
    </row>
    <row r="221" spans="1:91" ht="14.25" customHeight="1" x14ac:dyDescent="0.2">
      <c r="A221" s="159" t="s">
        <v>289</v>
      </c>
      <c r="B221" s="65" t="s">
        <v>174</v>
      </c>
      <c r="C221" s="66">
        <v>10007798</v>
      </c>
      <c r="D221" s="66" t="s">
        <v>493</v>
      </c>
      <c r="E221" s="162" t="s">
        <v>175</v>
      </c>
      <c r="F221" s="142">
        <f>IF($B$9="Female",'No Self Assessment feeder'!F210,IF($B$9="Male",'No Self Assessment feeder'!AL210,IF($B$9="All",'No Self Assessment feeder'!BR210)))</f>
        <v>4960</v>
      </c>
      <c r="G221" s="120">
        <f>IF($B$9="Female",'No Self Assessment feeder'!G210,IF($B$9="Male",'No Self Assessment feeder'!AM210,IF($B$9="All",'No Self Assessment feeder'!BS210)))</f>
        <v>3.9</v>
      </c>
      <c r="H221" s="79">
        <f>IF($B$9="Female",'No Self Assessment feeder'!H210,IF($B$9="Male",'No Self Assessment feeder'!AN210,IF($B$9="All",'No Self Assessment feeder'!BT210)))</f>
        <v>4765</v>
      </c>
      <c r="I221" s="120">
        <f>IF($B$9="Female",'No Self Assessment feeder'!I210,IF($B$9="Male",'No Self Assessment feeder'!AO210,IF($B$9="All",'No Self Assessment feeder'!BU210)))</f>
        <v>10.199999999999999</v>
      </c>
      <c r="J221" s="120">
        <f>IF($B$9="Female",'No Self Assessment feeder'!J210,IF($B$9="Male",'No Self Assessment feeder'!AP210,IF($B$9="All",'No Self Assessment feeder'!BV210)))</f>
        <v>10.4</v>
      </c>
      <c r="K221" s="120">
        <f>IF($B$9="Female",'No Self Assessment feeder'!K210,IF($B$9="Male",'No Self Assessment feeder'!AQ210,IF($B$9="All",'No Self Assessment feeder'!BW210)))</f>
        <v>50.8</v>
      </c>
      <c r="L221" s="120">
        <f>IF($B$9="Female",'No Self Assessment feeder'!L210,IF($B$9="Male",'No Self Assessment feeder'!AR210,IF($B$9="All",'No Self Assessment feeder'!BX210)))</f>
        <v>66.900000000000006</v>
      </c>
      <c r="M221" s="127">
        <f>IF($B$9="Female",'No Self Assessment feeder'!M210,IF($B$9="Male",'No Self Assessment feeder'!AS210,IF($B$9="All",'No Self Assessment feeder'!BY210)))</f>
        <v>79.400000000000006</v>
      </c>
      <c r="N221" s="81">
        <f>IF($B$9="Female",'No Self Assessment feeder'!N210,IF($B$9="Male",'No Self Assessment feeder'!AT210,IF($B$9="All",'No Self Assessment feeder'!BZ210)))</f>
        <v>4960</v>
      </c>
      <c r="O221" s="120">
        <f>IF($B$9="Female",'No Self Assessment feeder'!O210,IF($B$9="Male",'No Self Assessment feeder'!AU210,IF($B$9="All",'No Self Assessment feeder'!CA210)))</f>
        <v>4.2</v>
      </c>
      <c r="P221" s="79">
        <f>IF($B$9="Female",'No Self Assessment feeder'!P210,IF($B$9="Male",'No Self Assessment feeder'!AV210,IF($B$9="All",'No Self Assessment feeder'!CB210)))</f>
        <v>4755</v>
      </c>
      <c r="Q221" s="120">
        <f>IF($B$9="Female",'No Self Assessment feeder'!Q210,IF($B$9="Male",'No Self Assessment feeder'!AW210,IF($B$9="All",'No Self Assessment feeder'!CC210)))</f>
        <v>11.7</v>
      </c>
      <c r="R221" s="120">
        <f>IF($B$9="Female",'No Self Assessment feeder'!R210,IF($B$9="Male",'No Self Assessment feeder'!AX210,IF($B$9="All",'No Self Assessment feeder'!CD210)))</f>
        <v>8</v>
      </c>
      <c r="S221" s="120">
        <f>IF($B$9="Female",'No Self Assessment feeder'!S210,IF($B$9="Male",'No Self Assessment feeder'!AY210,IF($B$9="All",'No Self Assessment feeder'!CE210)))</f>
        <v>58.4</v>
      </c>
      <c r="T221" s="120">
        <f>IF($B$9="Female",'No Self Assessment feeder'!T210,IF($B$9="Male",'No Self Assessment feeder'!AZ210,IF($B$9="All",'No Self Assessment feeder'!CF210)))</f>
        <v>72.400000000000006</v>
      </c>
      <c r="U221" s="127">
        <f>IF($B$9="Female",'No Self Assessment feeder'!U210,IF($B$9="Male",'No Self Assessment feeder'!BA210,IF($B$9="All",'No Self Assessment feeder'!CG210)))</f>
        <v>80.3</v>
      </c>
      <c r="V221" s="81">
        <f>IF($B$9="Female",'No Self Assessment feeder'!V210,IF($B$9="Male",'No Self Assessment feeder'!BB210,IF($B$9="All",'No Self Assessment feeder'!CH210)))</f>
        <v>4960</v>
      </c>
      <c r="W221" s="120">
        <f>IF($B$9="Female",'No Self Assessment feeder'!W210,IF($B$9="Male",'No Self Assessment feeder'!BC210,IF($B$9="All",'No Self Assessment feeder'!CI210)))</f>
        <v>4.5999999999999996</v>
      </c>
      <c r="X221" s="79">
        <f>IF($B$9="Female",'No Self Assessment feeder'!X210,IF($B$9="Male",'No Self Assessment feeder'!BD210,IF($B$9="All",'No Self Assessment feeder'!CJ210)))</f>
        <v>4735</v>
      </c>
      <c r="Y221" s="120">
        <f>IF($B$9="Female",'No Self Assessment feeder'!Y210,IF($B$9="Male",'No Self Assessment feeder'!BE210,IF($B$9="All",'No Self Assessment feeder'!CK210)))</f>
        <v>13.5</v>
      </c>
      <c r="Z221" s="120">
        <f>IF($B$9="Female",'No Self Assessment feeder'!Z210,IF($B$9="Male",'No Self Assessment feeder'!BF210,IF($B$9="All",'No Self Assessment feeder'!CL210)))</f>
        <v>6.6</v>
      </c>
      <c r="AA221" s="120">
        <f>IF($B$9="Female",'No Self Assessment feeder'!AA210,IF($B$9="Male",'No Self Assessment feeder'!BG210,IF($B$9="All",'No Self Assessment feeder'!CM210)))</f>
        <v>62.6</v>
      </c>
      <c r="AB221" s="120">
        <f>IF($B$9="Female",'No Self Assessment feeder'!AB210,IF($B$9="Male",'No Self Assessment feeder'!BH210,IF($B$9="All",'No Self Assessment feeder'!CN210)))</f>
        <v>74.400000000000006</v>
      </c>
      <c r="AC221" s="127">
        <f>IF($B$9="Female",'No Self Assessment feeder'!AC210,IF($B$9="Male",'No Self Assessment feeder'!BI210,IF($B$9="All",'No Self Assessment feeder'!CO210)))</f>
        <v>79.900000000000006</v>
      </c>
      <c r="CM221" s="29"/>
    </row>
    <row r="222" spans="1:91" ht="14.25" customHeight="1" x14ac:dyDescent="0.2">
      <c r="A222" s="159" t="s">
        <v>289</v>
      </c>
      <c r="B222" s="65" t="s">
        <v>176</v>
      </c>
      <c r="C222" s="66">
        <v>10004351</v>
      </c>
      <c r="D222" s="66" t="s">
        <v>491</v>
      </c>
      <c r="E222" s="162" t="s">
        <v>177</v>
      </c>
      <c r="F222" s="142">
        <f>IF($B$9="Female",'No Self Assessment feeder'!F211,IF($B$9="Male",'No Self Assessment feeder'!AL211,IF($B$9="All",'No Self Assessment feeder'!BR211)))</f>
        <v>2620</v>
      </c>
      <c r="G222" s="120">
        <f>IF($B$9="Female",'No Self Assessment feeder'!G211,IF($B$9="Male",'No Self Assessment feeder'!AM211,IF($B$9="All",'No Self Assessment feeder'!BS211)))</f>
        <v>6</v>
      </c>
      <c r="H222" s="79">
        <f>IF($B$9="Female",'No Self Assessment feeder'!H211,IF($B$9="Male",'No Self Assessment feeder'!AN211,IF($B$9="All",'No Self Assessment feeder'!BT211)))</f>
        <v>2465</v>
      </c>
      <c r="I222" s="120">
        <f>IF($B$9="Female",'No Self Assessment feeder'!I211,IF($B$9="Male",'No Self Assessment feeder'!AO211,IF($B$9="All",'No Self Assessment feeder'!BU211)))</f>
        <v>11.8</v>
      </c>
      <c r="J222" s="120">
        <f>IF($B$9="Female",'No Self Assessment feeder'!J211,IF($B$9="Male",'No Self Assessment feeder'!AP211,IF($B$9="All",'No Self Assessment feeder'!BV211)))</f>
        <v>16.5</v>
      </c>
      <c r="K222" s="120">
        <f>IF($B$9="Female",'No Self Assessment feeder'!K211,IF($B$9="Male",'No Self Assessment feeder'!AQ211,IF($B$9="All",'No Self Assessment feeder'!BW211)))</f>
        <v>56.5</v>
      </c>
      <c r="L222" s="120">
        <f>IF($B$9="Female",'No Self Assessment feeder'!L211,IF($B$9="Male",'No Self Assessment feeder'!AR211,IF($B$9="All",'No Self Assessment feeder'!BX211)))</f>
        <v>65.099999999999994</v>
      </c>
      <c r="M222" s="127">
        <f>IF($B$9="Female",'No Self Assessment feeder'!M211,IF($B$9="Male",'No Self Assessment feeder'!AS211,IF($B$9="All",'No Self Assessment feeder'!BY211)))</f>
        <v>71.7</v>
      </c>
      <c r="N222" s="81">
        <f>IF($B$9="Female",'No Self Assessment feeder'!N211,IF($B$9="Male",'No Self Assessment feeder'!AT211,IF($B$9="All",'No Self Assessment feeder'!BZ211)))</f>
        <v>2620</v>
      </c>
      <c r="O222" s="120">
        <f>IF($B$9="Female",'No Self Assessment feeder'!O211,IF($B$9="Male",'No Self Assessment feeder'!AU211,IF($B$9="All",'No Self Assessment feeder'!CA211)))</f>
        <v>6.4</v>
      </c>
      <c r="P222" s="79">
        <f>IF($B$9="Female",'No Self Assessment feeder'!P211,IF($B$9="Male",'No Self Assessment feeder'!AV211,IF($B$9="All",'No Self Assessment feeder'!CB211)))</f>
        <v>2450</v>
      </c>
      <c r="Q222" s="120">
        <f>IF($B$9="Female",'No Self Assessment feeder'!Q211,IF($B$9="Male",'No Self Assessment feeder'!AW211,IF($B$9="All",'No Self Assessment feeder'!CC211)))</f>
        <v>13.5</v>
      </c>
      <c r="R222" s="120">
        <f>IF($B$9="Female",'No Self Assessment feeder'!R211,IF($B$9="Male",'No Self Assessment feeder'!AX211,IF($B$9="All",'No Self Assessment feeder'!CD211)))</f>
        <v>14.4</v>
      </c>
      <c r="S222" s="120">
        <f>IF($B$9="Female",'No Self Assessment feeder'!S211,IF($B$9="Male",'No Self Assessment feeder'!AY211,IF($B$9="All",'No Self Assessment feeder'!CE211)))</f>
        <v>60.6</v>
      </c>
      <c r="T222" s="120">
        <f>IF($B$9="Female",'No Self Assessment feeder'!T211,IF($B$9="Male",'No Self Assessment feeder'!AZ211,IF($B$9="All",'No Self Assessment feeder'!CF211)))</f>
        <v>68.400000000000006</v>
      </c>
      <c r="U222" s="127">
        <f>IF($B$9="Female",'No Self Assessment feeder'!U211,IF($B$9="Male",'No Self Assessment feeder'!BA211,IF($B$9="All",'No Self Assessment feeder'!CG211)))</f>
        <v>72.2</v>
      </c>
      <c r="V222" s="81">
        <f>IF($B$9="Female",'No Self Assessment feeder'!V211,IF($B$9="Male",'No Self Assessment feeder'!BB211,IF($B$9="All",'No Self Assessment feeder'!CH211)))</f>
        <v>2620</v>
      </c>
      <c r="W222" s="120">
        <f>IF($B$9="Female",'No Self Assessment feeder'!W211,IF($B$9="Male",'No Self Assessment feeder'!BC211,IF($B$9="All",'No Self Assessment feeder'!CI211)))</f>
        <v>6.8</v>
      </c>
      <c r="X222" s="79">
        <f>IF($B$9="Female",'No Self Assessment feeder'!X211,IF($B$9="Male",'No Self Assessment feeder'!BD211,IF($B$9="All",'No Self Assessment feeder'!CJ211)))</f>
        <v>2445</v>
      </c>
      <c r="Y222" s="120">
        <f>IF($B$9="Female",'No Self Assessment feeder'!Y211,IF($B$9="Male",'No Self Assessment feeder'!BE211,IF($B$9="All",'No Self Assessment feeder'!CK211)))</f>
        <v>15.2</v>
      </c>
      <c r="Z222" s="120">
        <f>IF($B$9="Female",'No Self Assessment feeder'!Z211,IF($B$9="Male",'No Self Assessment feeder'!BF211,IF($B$9="All",'No Self Assessment feeder'!CL211)))</f>
        <v>11.7</v>
      </c>
      <c r="AA222" s="120">
        <f>IF($B$9="Female",'No Self Assessment feeder'!AA211,IF($B$9="Male",'No Self Assessment feeder'!BG211,IF($B$9="All",'No Self Assessment feeder'!CM211)))</f>
        <v>63.7</v>
      </c>
      <c r="AB222" s="120">
        <f>IF($B$9="Female",'No Self Assessment feeder'!AB211,IF($B$9="Male",'No Self Assessment feeder'!BH211,IF($B$9="All",'No Self Assessment feeder'!CN211)))</f>
        <v>70.7</v>
      </c>
      <c r="AC222" s="127">
        <f>IF($B$9="Female",'No Self Assessment feeder'!AC211,IF($B$9="Male",'No Self Assessment feeder'!BI211,IF($B$9="All",'No Self Assessment feeder'!CO211)))</f>
        <v>73.099999999999994</v>
      </c>
      <c r="CM222" s="29"/>
    </row>
    <row r="223" spans="1:91" ht="14.25" customHeight="1" x14ac:dyDescent="0.2">
      <c r="A223" s="159" t="s">
        <v>289</v>
      </c>
      <c r="B223" s="65" t="s">
        <v>178</v>
      </c>
      <c r="C223" s="66">
        <v>10007799</v>
      </c>
      <c r="D223" s="66" t="s">
        <v>496</v>
      </c>
      <c r="E223" s="162" t="s">
        <v>179</v>
      </c>
      <c r="F223" s="142">
        <f>IF($B$9="Female",'No Self Assessment feeder'!F212,IF($B$9="Male",'No Self Assessment feeder'!AL212,IF($B$9="All",'No Self Assessment feeder'!BR212)))</f>
        <v>2915</v>
      </c>
      <c r="G223" s="120">
        <f>IF($B$9="Female",'No Self Assessment feeder'!G212,IF($B$9="Male",'No Self Assessment feeder'!AM212,IF($B$9="All",'No Self Assessment feeder'!BS212)))</f>
        <v>3.6</v>
      </c>
      <c r="H223" s="79">
        <f>IF($B$9="Female",'No Self Assessment feeder'!H212,IF($B$9="Male",'No Self Assessment feeder'!AN212,IF($B$9="All",'No Self Assessment feeder'!BT212)))</f>
        <v>2810</v>
      </c>
      <c r="I223" s="120">
        <f>IF($B$9="Female",'No Self Assessment feeder'!I212,IF($B$9="Male",'No Self Assessment feeder'!AO212,IF($B$9="All",'No Self Assessment feeder'!BU212)))</f>
        <v>9.4</v>
      </c>
      <c r="J223" s="120">
        <f>IF($B$9="Female",'No Self Assessment feeder'!J212,IF($B$9="Male",'No Self Assessment feeder'!AP212,IF($B$9="All",'No Self Assessment feeder'!BV212)))</f>
        <v>10.1</v>
      </c>
      <c r="K223" s="120">
        <f>IF($B$9="Female",'No Self Assessment feeder'!K212,IF($B$9="Male",'No Self Assessment feeder'!AQ212,IF($B$9="All",'No Self Assessment feeder'!BW212)))</f>
        <v>50.5</v>
      </c>
      <c r="L223" s="120">
        <f>IF($B$9="Female",'No Self Assessment feeder'!L212,IF($B$9="Male",'No Self Assessment feeder'!AR212,IF($B$9="All",'No Self Assessment feeder'!BX212)))</f>
        <v>67.5</v>
      </c>
      <c r="M223" s="127">
        <f>IF($B$9="Female",'No Self Assessment feeder'!M212,IF($B$9="Male",'No Self Assessment feeder'!AS212,IF($B$9="All",'No Self Assessment feeder'!BY212)))</f>
        <v>80.5</v>
      </c>
      <c r="N223" s="81">
        <f>IF($B$9="Female",'No Self Assessment feeder'!N212,IF($B$9="Male",'No Self Assessment feeder'!AT212,IF($B$9="All",'No Self Assessment feeder'!BZ212)))</f>
        <v>2915</v>
      </c>
      <c r="O223" s="120">
        <f>IF($B$9="Female",'No Self Assessment feeder'!O212,IF($B$9="Male",'No Self Assessment feeder'!AU212,IF($B$9="All",'No Self Assessment feeder'!CA212)))</f>
        <v>4.0999999999999996</v>
      </c>
      <c r="P223" s="79">
        <f>IF($B$9="Female",'No Self Assessment feeder'!P212,IF($B$9="Male",'No Self Assessment feeder'!AV212,IF($B$9="All",'No Self Assessment feeder'!CB212)))</f>
        <v>2795</v>
      </c>
      <c r="Q223" s="120">
        <f>IF($B$9="Female",'No Self Assessment feeder'!Q212,IF($B$9="Male",'No Self Assessment feeder'!AW212,IF($B$9="All",'No Self Assessment feeder'!CC212)))</f>
        <v>11.2</v>
      </c>
      <c r="R223" s="120">
        <f>IF($B$9="Female",'No Self Assessment feeder'!R212,IF($B$9="Male",'No Self Assessment feeder'!AX212,IF($B$9="All",'No Self Assessment feeder'!CD212)))</f>
        <v>7.7</v>
      </c>
      <c r="S223" s="120">
        <f>IF($B$9="Female",'No Self Assessment feeder'!S212,IF($B$9="Male",'No Self Assessment feeder'!AY212,IF($B$9="All",'No Self Assessment feeder'!CE212)))</f>
        <v>58.7</v>
      </c>
      <c r="T223" s="120">
        <f>IF($B$9="Female",'No Self Assessment feeder'!T212,IF($B$9="Male",'No Self Assessment feeder'!AZ212,IF($B$9="All",'No Self Assessment feeder'!CF212)))</f>
        <v>73.400000000000006</v>
      </c>
      <c r="U223" s="127">
        <f>IF($B$9="Female",'No Self Assessment feeder'!U212,IF($B$9="Male",'No Self Assessment feeder'!BA212,IF($B$9="All",'No Self Assessment feeder'!CG212)))</f>
        <v>81.099999999999994</v>
      </c>
      <c r="V223" s="81">
        <f>IF($B$9="Female",'No Self Assessment feeder'!V212,IF($B$9="Male",'No Self Assessment feeder'!BB212,IF($B$9="All",'No Self Assessment feeder'!CH212)))</f>
        <v>2915</v>
      </c>
      <c r="W223" s="120">
        <f>IF($B$9="Female",'No Self Assessment feeder'!W212,IF($B$9="Male",'No Self Assessment feeder'!BC212,IF($B$9="All",'No Self Assessment feeder'!CI212)))</f>
        <v>4.4000000000000004</v>
      </c>
      <c r="X223" s="79">
        <f>IF($B$9="Female",'No Self Assessment feeder'!X212,IF($B$9="Male",'No Self Assessment feeder'!BD212,IF($B$9="All",'No Self Assessment feeder'!CJ212)))</f>
        <v>2790</v>
      </c>
      <c r="Y223" s="120">
        <f>IF($B$9="Female",'No Self Assessment feeder'!Y212,IF($B$9="Male",'No Self Assessment feeder'!BE212,IF($B$9="All",'No Self Assessment feeder'!CK212)))</f>
        <v>12.4</v>
      </c>
      <c r="Z223" s="120">
        <f>IF($B$9="Female",'No Self Assessment feeder'!Z212,IF($B$9="Male",'No Self Assessment feeder'!BF212,IF($B$9="All",'No Self Assessment feeder'!CL212)))</f>
        <v>6.6</v>
      </c>
      <c r="AA223" s="120">
        <f>IF($B$9="Female",'No Self Assessment feeder'!AA212,IF($B$9="Male",'No Self Assessment feeder'!BG212,IF($B$9="All",'No Self Assessment feeder'!CM212)))</f>
        <v>63.8</v>
      </c>
      <c r="AB223" s="120">
        <f>IF($B$9="Female",'No Self Assessment feeder'!AB212,IF($B$9="Male",'No Self Assessment feeder'!BH212,IF($B$9="All",'No Self Assessment feeder'!CN212)))</f>
        <v>76.599999999999994</v>
      </c>
      <c r="AC223" s="127">
        <f>IF($B$9="Female",'No Self Assessment feeder'!AC212,IF($B$9="Male",'No Self Assessment feeder'!BI212,IF($B$9="All",'No Self Assessment feeder'!CO212)))</f>
        <v>81</v>
      </c>
      <c r="CM223" s="29"/>
    </row>
    <row r="224" spans="1:91" ht="14.25" customHeight="1" x14ac:dyDescent="0.2">
      <c r="A224" s="159" t="s">
        <v>289</v>
      </c>
      <c r="B224" s="65" t="s">
        <v>180</v>
      </c>
      <c r="C224" s="66">
        <v>10007832</v>
      </c>
      <c r="D224" s="66" t="s">
        <v>489</v>
      </c>
      <c r="E224" s="162" t="s">
        <v>181</v>
      </c>
      <c r="F224" s="142">
        <f>IF($B$9="Female",'No Self Assessment feeder'!F213,IF($B$9="Male",'No Self Assessment feeder'!AL213,IF($B$9="All",'No Self Assessment feeder'!BR213)))</f>
        <v>295</v>
      </c>
      <c r="G224" s="120">
        <f>IF($B$9="Female",'No Self Assessment feeder'!G213,IF($B$9="Male",'No Self Assessment feeder'!AM213,IF($B$9="All",'No Self Assessment feeder'!BS213)))</f>
        <v>5.8</v>
      </c>
      <c r="H224" s="79">
        <f>IF($B$9="Female",'No Self Assessment feeder'!H213,IF($B$9="Male",'No Self Assessment feeder'!AN213,IF($B$9="All",'No Self Assessment feeder'!BT213)))</f>
        <v>275</v>
      </c>
      <c r="I224" s="120">
        <f>IF($B$9="Female",'No Self Assessment feeder'!I213,IF($B$9="Male",'No Self Assessment feeder'!AO213,IF($B$9="All",'No Self Assessment feeder'!BU213)))</f>
        <v>8.6999999999999993</v>
      </c>
      <c r="J224" s="120">
        <f>IF($B$9="Female",'No Self Assessment feeder'!J213,IF($B$9="Male",'No Self Assessment feeder'!AP213,IF($B$9="All",'No Self Assessment feeder'!BV213)))</f>
        <v>7.9</v>
      </c>
      <c r="K224" s="120">
        <f>IF($B$9="Female",'No Self Assessment feeder'!K213,IF($B$9="Male",'No Self Assessment feeder'!AQ213,IF($B$9="All",'No Self Assessment feeder'!BW213)))</f>
        <v>56.3</v>
      </c>
      <c r="L224" s="120">
        <f>IF($B$9="Female",'No Self Assessment feeder'!L213,IF($B$9="Male",'No Self Assessment feeder'!AR213,IF($B$9="All",'No Self Assessment feeder'!BX213)))</f>
        <v>74.7</v>
      </c>
      <c r="M224" s="127">
        <f>IF($B$9="Female",'No Self Assessment feeder'!M213,IF($B$9="Male",'No Self Assessment feeder'!AS213,IF($B$9="All",'No Self Assessment feeder'!BY213)))</f>
        <v>83.4</v>
      </c>
      <c r="N224" s="81">
        <f>IF($B$9="Female",'No Self Assessment feeder'!N213,IF($B$9="Male",'No Self Assessment feeder'!AT213,IF($B$9="All",'No Self Assessment feeder'!BZ213)))</f>
        <v>295</v>
      </c>
      <c r="O224" s="120">
        <f>IF($B$9="Female",'No Self Assessment feeder'!O213,IF($B$9="Male",'No Self Assessment feeder'!AU213,IF($B$9="All",'No Self Assessment feeder'!CA213)))</f>
        <v>6.1</v>
      </c>
      <c r="P224" s="79">
        <f>IF($B$9="Female",'No Self Assessment feeder'!P213,IF($B$9="Male",'No Self Assessment feeder'!AV213,IF($B$9="All",'No Self Assessment feeder'!CB213)))</f>
        <v>275</v>
      </c>
      <c r="Q224" s="120">
        <f>IF($B$9="Female",'No Self Assessment feeder'!Q213,IF($B$9="Male",'No Self Assessment feeder'!AW213,IF($B$9="All",'No Self Assessment feeder'!CC213)))</f>
        <v>13</v>
      </c>
      <c r="R224" s="120">
        <f>IF($B$9="Female",'No Self Assessment feeder'!R213,IF($B$9="Male",'No Self Assessment feeder'!AX213,IF($B$9="All",'No Self Assessment feeder'!CD213)))</f>
        <v>5.0999999999999996</v>
      </c>
      <c r="S224" s="120">
        <f>IF($B$9="Female",'No Self Assessment feeder'!S213,IF($B$9="Male",'No Self Assessment feeder'!AY213,IF($B$9="All",'No Self Assessment feeder'!CE213)))</f>
        <v>63.4</v>
      </c>
      <c r="T224" s="120">
        <f>IF($B$9="Female",'No Self Assessment feeder'!T213,IF($B$9="Male",'No Self Assessment feeder'!AZ213,IF($B$9="All",'No Self Assessment feeder'!CF213)))</f>
        <v>77.2</v>
      </c>
      <c r="U224" s="127">
        <f>IF($B$9="Female",'No Self Assessment feeder'!U213,IF($B$9="Male",'No Self Assessment feeder'!BA213,IF($B$9="All",'No Self Assessment feeder'!CG213)))</f>
        <v>81.900000000000006</v>
      </c>
      <c r="V224" s="81">
        <f>IF($B$9="Female",'No Self Assessment feeder'!V213,IF($B$9="Male",'No Self Assessment feeder'!BB213,IF($B$9="All",'No Self Assessment feeder'!CH213)))</f>
        <v>295</v>
      </c>
      <c r="W224" s="120">
        <f>IF($B$9="Female",'No Self Assessment feeder'!W213,IF($B$9="Male",'No Self Assessment feeder'!BC213,IF($B$9="All",'No Self Assessment feeder'!CI213)))</f>
        <v>6.1</v>
      </c>
      <c r="X224" s="79">
        <f>IF($B$9="Female",'No Self Assessment feeder'!X213,IF($B$9="Male",'No Self Assessment feeder'!BD213,IF($B$9="All",'No Self Assessment feeder'!CJ213)))</f>
        <v>275</v>
      </c>
      <c r="Y224" s="120">
        <f>IF($B$9="Female",'No Self Assessment feeder'!Y213,IF($B$9="Male",'No Self Assessment feeder'!BE213,IF($B$9="All",'No Self Assessment feeder'!CK213)))</f>
        <v>13.8</v>
      </c>
      <c r="Z224" s="120">
        <f>IF($B$9="Female",'No Self Assessment feeder'!Z213,IF($B$9="Male",'No Self Assessment feeder'!BF213,IF($B$9="All",'No Self Assessment feeder'!CL213)))</f>
        <v>7.2</v>
      </c>
      <c r="AA224" s="120">
        <f>IF($B$9="Female",'No Self Assessment feeder'!AA213,IF($B$9="Male",'No Self Assessment feeder'!BG213,IF($B$9="All",'No Self Assessment feeder'!CM213)))</f>
        <v>66.7</v>
      </c>
      <c r="AB224" s="120">
        <f>IF($B$9="Female",'No Self Assessment feeder'!AB213,IF($B$9="Male",'No Self Assessment feeder'!BH213,IF($B$9="All",'No Self Assessment feeder'!CN213)))</f>
        <v>75</v>
      </c>
      <c r="AC224" s="127">
        <f>IF($B$9="Female",'No Self Assessment feeder'!AC213,IF($B$9="Male",'No Self Assessment feeder'!BI213,IF($B$9="All",'No Self Assessment feeder'!CO213)))</f>
        <v>79</v>
      </c>
      <c r="CM224" s="29"/>
    </row>
    <row r="225" spans="1:91" ht="14.25" customHeight="1" x14ac:dyDescent="0.2">
      <c r="A225" s="159" t="s">
        <v>289</v>
      </c>
      <c r="B225" s="65" t="s">
        <v>182</v>
      </c>
      <c r="C225" s="66">
        <v>10007138</v>
      </c>
      <c r="D225" s="66" t="s">
        <v>492</v>
      </c>
      <c r="E225" s="162" t="s">
        <v>183</v>
      </c>
      <c r="F225" s="142">
        <f>IF($B$9="Female",'No Self Assessment feeder'!F214,IF($B$9="Male",'No Self Assessment feeder'!AL214,IF($B$9="All",'No Self Assessment feeder'!BR214)))</f>
        <v>1605</v>
      </c>
      <c r="G225" s="120">
        <f>IF($B$9="Female",'No Self Assessment feeder'!G214,IF($B$9="Male",'No Self Assessment feeder'!AM214,IF($B$9="All",'No Self Assessment feeder'!BS214)))</f>
        <v>3.3</v>
      </c>
      <c r="H225" s="79">
        <f>IF($B$9="Female",'No Self Assessment feeder'!H214,IF($B$9="Male",'No Self Assessment feeder'!AN214,IF($B$9="All",'No Self Assessment feeder'!BT214)))</f>
        <v>1550</v>
      </c>
      <c r="I225" s="120">
        <f>IF($B$9="Female",'No Self Assessment feeder'!I214,IF($B$9="Male",'No Self Assessment feeder'!AO214,IF($B$9="All",'No Self Assessment feeder'!BU214)))</f>
        <v>8.4</v>
      </c>
      <c r="J225" s="120">
        <f>IF($B$9="Female",'No Self Assessment feeder'!J214,IF($B$9="Male",'No Self Assessment feeder'!AP214,IF($B$9="All",'No Self Assessment feeder'!BV214)))</f>
        <v>8.8000000000000007</v>
      </c>
      <c r="K225" s="120">
        <f>IF($B$9="Female",'No Self Assessment feeder'!K214,IF($B$9="Male",'No Self Assessment feeder'!AQ214,IF($B$9="All",'No Self Assessment feeder'!BW214)))</f>
        <v>67</v>
      </c>
      <c r="L225" s="120">
        <f>IF($B$9="Female",'No Self Assessment feeder'!L214,IF($B$9="Male",'No Self Assessment feeder'!AR214,IF($B$9="All",'No Self Assessment feeder'!BX214)))</f>
        <v>78.099999999999994</v>
      </c>
      <c r="M225" s="127">
        <f>IF($B$9="Female",'No Self Assessment feeder'!M214,IF($B$9="Male",'No Self Assessment feeder'!AS214,IF($B$9="All",'No Self Assessment feeder'!BY214)))</f>
        <v>82.8</v>
      </c>
      <c r="N225" s="81">
        <f>IF($B$9="Female",'No Self Assessment feeder'!N214,IF($B$9="Male",'No Self Assessment feeder'!AT214,IF($B$9="All",'No Self Assessment feeder'!BZ214)))</f>
        <v>1605</v>
      </c>
      <c r="O225" s="120">
        <f>IF($B$9="Female",'No Self Assessment feeder'!O214,IF($B$9="Male",'No Self Assessment feeder'!AU214,IF($B$9="All",'No Self Assessment feeder'!CA214)))</f>
        <v>3.5</v>
      </c>
      <c r="P225" s="79">
        <f>IF($B$9="Female",'No Self Assessment feeder'!P214,IF($B$9="Male",'No Self Assessment feeder'!AV214,IF($B$9="All",'No Self Assessment feeder'!CB214)))</f>
        <v>1550</v>
      </c>
      <c r="Q225" s="120">
        <f>IF($B$9="Female",'No Self Assessment feeder'!Q214,IF($B$9="Male",'No Self Assessment feeder'!AW214,IF($B$9="All",'No Self Assessment feeder'!CC214)))</f>
        <v>10.5</v>
      </c>
      <c r="R225" s="120">
        <f>IF($B$9="Female",'No Self Assessment feeder'!R214,IF($B$9="Male",'No Self Assessment feeder'!AX214,IF($B$9="All",'No Self Assessment feeder'!CD214)))</f>
        <v>8.1</v>
      </c>
      <c r="S225" s="120">
        <f>IF($B$9="Female",'No Self Assessment feeder'!S214,IF($B$9="Male",'No Self Assessment feeder'!AY214,IF($B$9="All",'No Self Assessment feeder'!CE214)))</f>
        <v>67.900000000000006</v>
      </c>
      <c r="T225" s="120">
        <f>IF($B$9="Female",'No Self Assessment feeder'!T214,IF($B$9="Male",'No Self Assessment feeder'!AZ214,IF($B$9="All",'No Self Assessment feeder'!CF214)))</f>
        <v>78.3</v>
      </c>
      <c r="U225" s="127">
        <f>IF($B$9="Female",'No Self Assessment feeder'!U214,IF($B$9="Male",'No Self Assessment feeder'!BA214,IF($B$9="All",'No Self Assessment feeder'!CG214)))</f>
        <v>81.400000000000006</v>
      </c>
      <c r="V225" s="81">
        <f>IF($B$9="Female",'No Self Assessment feeder'!V214,IF($B$9="Male",'No Self Assessment feeder'!BB214,IF($B$9="All",'No Self Assessment feeder'!CH214)))</f>
        <v>1605</v>
      </c>
      <c r="W225" s="120">
        <f>IF($B$9="Female",'No Self Assessment feeder'!W214,IF($B$9="Male",'No Self Assessment feeder'!BC214,IF($B$9="All",'No Self Assessment feeder'!CI214)))</f>
        <v>3.9</v>
      </c>
      <c r="X225" s="79">
        <f>IF($B$9="Female",'No Self Assessment feeder'!X214,IF($B$9="Male",'No Self Assessment feeder'!BD214,IF($B$9="All",'No Self Assessment feeder'!CJ214)))</f>
        <v>1540</v>
      </c>
      <c r="Y225" s="120">
        <f>IF($B$9="Female",'No Self Assessment feeder'!Y214,IF($B$9="Male",'No Self Assessment feeder'!BE214,IF($B$9="All",'No Self Assessment feeder'!CK214)))</f>
        <v>11.5</v>
      </c>
      <c r="Z225" s="120">
        <f>IF($B$9="Female",'No Self Assessment feeder'!Z214,IF($B$9="Male",'No Self Assessment feeder'!BF214,IF($B$9="All",'No Self Assessment feeder'!CL214)))</f>
        <v>6.2</v>
      </c>
      <c r="AA225" s="120">
        <f>IF($B$9="Female",'No Self Assessment feeder'!AA214,IF($B$9="Male",'No Self Assessment feeder'!BG214,IF($B$9="All",'No Self Assessment feeder'!CM214)))</f>
        <v>72.400000000000006</v>
      </c>
      <c r="AB225" s="120">
        <f>IF($B$9="Female",'No Self Assessment feeder'!AB214,IF($B$9="Male",'No Self Assessment feeder'!BH214,IF($B$9="All",'No Self Assessment feeder'!CN214)))</f>
        <v>80.7</v>
      </c>
      <c r="AC225" s="127">
        <f>IF($B$9="Female",'No Self Assessment feeder'!AC214,IF($B$9="Male",'No Self Assessment feeder'!BI214,IF($B$9="All",'No Self Assessment feeder'!CO214)))</f>
        <v>82.3</v>
      </c>
      <c r="CM225" s="29"/>
    </row>
    <row r="226" spans="1:91" ht="14.25" customHeight="1" x14ac:dyDescent="0.2">
      <c r="A226" s="159" t="s">
        <v>289</v>
      </c>
      <c r="B226" s="65" t="s">
        <v>184</v>
      </c>
      <c r="C226" s="66">
        <v>10001282</v>
      </c>
      <c r="D226" s="66" t="s">
        <v>496</v>
      </c>
      <c r="E226" s="162" t="s">
        <v>185</v>
      </c>
      <c r="F226" s="142">
        <f>IF($B$9="Female",'No Self Assessment feeder'!F215,IF($B$9="Male",'No Self Assessment feeder'!AL215,IF($B$9="All",'No Self Assessment feeder'!BR215)))</f>
        <v>3430</v>
      </c>
      <c r="G226" s="120">
        <f>IF($B$9="Female",'No Self Assessment feeder'!G215,IF($B$9="Male",'No Self Assessment feeder'!AM215,IF($B$9="All",'No Self Assessment feeder'!BS215)))</f>
        <v>4.5999999999999996</v>
      </c>
      <c r="H226" s="79">
        <f>IF($B$9="Female",'No Self Assessment feeder'!H215,IF($B$9="Male",'No Self Assessment feeder'!AN215,IF($B$9="All",'No Self Assessment feeder'!BT215)))</f>
        <v>3270</v>
      </c>
      <c r="I226" s="120">
        <f>IF($B$9="Female",'No Self Assessment feeder'!I215,IF($B$9="Male",'No Self Assessment feeder'!AO215,IF($B$9="All",'No Self Assessment feeder'!BU215)))</f>
        <v>9.4</v>
      </c>
      <c r="J226" s="120">
        <f>IF($B$9="Female",'No Self Assessment feeder'!J215,IF($B$9="Male",'No Self Assessment feeder'!AP215,IF($B$9="All",'No Self Assessment feeder'!BV215)))</f>
        <v>9.5</v>
      </c>
      <c r="K226" s="120">
        <f>IF($B$9="Female",'No Self Assessment feeder'!K215,IF($B$9="Male",'No Self Assessment feeder'!AQ215,IF($B$9="All",'No Self Assessment feeder'!BW215)))</f>
        <v>57.7</v>
      </c>
      <c r="L226" s="120">
        <f>IF($B$9="Female",'No Self Assessment feeder'!L215,IF($B$9="Male",'No Self Assessment feeder'!AR215,IF($B$9="All",'No Self Assessment feeder'!BX215)))</f>
        <v>71.900000000000006</v>
      </c>
      <c r="M226" s="127">
        <f>IF($B$9="Female",'No Self Assessment feeder'!M215,IF($B$9="Male",'No Self Assessment feeder'!AS215,IF($B$9="All",'No Self Assessment feeder'!BY215)))</f>
        <v>81.2</v>
      </c>
      <c r="N226" s="81">
        <f>IF($B$9="Female",'No Self Assessment feeder'!N215,IF($B$9="Male",'No Self Assessment feeder'!AT215,IF($B$9="All",'No Self Assessment feeder'!BZ215)))</f>
        <v>3430</v>
      </c>
      <c r="O226" s="120">
        <f>IF($B$9="Female",'No Self Assessment feeder'!O215,IF($B$9="Male",'No Self Assessment feeder'!AU215,IF($B$9="All",'No Self Assessment feeder'!CA215)))</f>
        <v>6</v>
      </c>
      <c r="P226" s="79">
        <f>IF($B$9="Female",'No Self Assessment feeder'!P215,IF($B$9="Male",'No Self Assessment feeder'!AV215,IF($B$9="All",'No Self Assessment feeder'!CB215)))</f>
        <v>3225</v>
      </c>
      <c r="Q226" s="120">
        <f>IF($B$9="Female",'No Self Assessment feeder'!Q215,IF($B$9="Male",'No Self Assessment feeder'!AW215,IF($B$9="All",'No Self Assessment feeder'!CC215)))</f>
        <v>11</v>
      </c>
      <c r="R226" s="120">
        <f>IF($B$9="Female",'No Self Assessment feeder'!R215,IF($B$9="Male",'No Self Assessment feeder'!AX215,IF($B$9="All",'No Self Assessment feeder'!CD215)))</f>
        <v>7.7</v>
      </c>
      <c r="S226" s="120">
        <f>IF($B$9="Female",'No Self Assessment feeder'!S215,IF($B$9="Male",'No Self Assessment feeder'!AY215,IF($B$9="All",'No Self Assessment feeder'!CE215)))</f>
        <v>64.900000000000006</v>
      </c>
      <c r="T226" s="120">
        <f>IF($B$9="Female",'No Self Assessment feeder'!T215,IF($B$9="Male",'No Self Assessment feeder'!AZ215,IF($B$9="All",'No Self Assessment feeder'!CF215)))</f>
        <v>76.900000000000006</v>
      </c>
      <c r="U226" s="127">
        <f>IF($B$9="Female",'No Self Assessment feeder'!U215,IF($B$9="Male",'No Self Assessment feeder'!BA215,IF($B$9="All",'No Self Assessment feeder'!CG215)))</f>
        <v>81.400000000000006</v>
      </c>
      <c r="V226" s="81">
        <f>IF($B$9="Female",'No Self Assessment feeder'!V215,IF($B$9="Male",'No Self Assessment feeder'!BB215,IF($B$9="All",'No Self Assessment feeder'!CH215)))</f>
        <v>3430</v>
      </c>
      <c r="W226" s="120">
        <f>IF($B$9="Female",'No Self Assessment feeder'!W215,IF($B$9="Male",'No Self Assessment feeder'!BC215,IF($B$9="All",'No Self Assessment feeder'!CI215)))</f>
        <v>6.2</v>
      </c>
      <c r="X226" s="79">
        <f>IF($B$9="Female",'No Self Assessment feeder'!X215,IF($B$9="Male",'No Self Assessment feeder'!BD215,IF($B$9="All",'No Self Assessment feeder'!CJ215)))</f>
        <v>3215</v>
      </c>
      <c r="Y226" s="120">
        <f>IF($B$9="Female",'No Self Assessment feeder'!Y215,IF($B$9="Male",'No Self Assessment feeder'!BE215,IF($B$9="All",'No Self Assessment feeder'!CK215)))</f>
        <v>13.2</v>
      </c>
      <c r="Z226" s="120">
        <f>IF($B$9="Female",'No Self Assessment feeder'!Z215,IF($B$9="Male",'No Self Assessment feeder'!BF215,IF($B$9="All",'No Self Assessment feeder'!CL215)))</f>
        <v>6.3</v>
      </c>
      <c r="AA226" s="120">
        <f>IF($B$9="Female",'No Self Assessment feeder'!AA215,IF($B$9="Male",'No Self Assessment feeder'!BG215,IF($B$9="All",'No Self Assessment feeder'!CM215)))</f>
        <v>68.099999999999994</v>
      </c>
      <c r="AB226" s="120">
        <f>IF($B$9="Female",'No Self Assessment feeder'!AB215,IF($B$9="Male",'No Self Assessment feeder'!BH215,IF($B$9="All",'No Self Assessment feeder'!CN215)))</f>
        <v>77.2</v>
      </c>
      <c r="AC226" s="127">
        <f>IF($B$9="Female",'No Self Assessment feeder'!AC215,IF($B$9="Male",'No Self Assessment feeder'!BI215,IF($B$9="All",'No Self Assessment feeder'!CO215)))</f>
        <v>80.599999999999994</v>
      </c>
      <c r="CM226" s="29"/>
    </row>
    <row r="227" spans="1:91" ht="14.25" customHeight="1" x14ac:dyDescent="0.2">
      <c r="A227" s="159" t="s">
        <v>289</v>
      </c>
      <c r="B227" s="65" t="s">
        <v>186</v>
      </c>
      <c r="C227" s="66">
        <v>10004775</v>
      </c>
      <c r="D227" s="66" t="s">
        <v>488</v>
      </c>
      <c r="E227" s="162" t="s">
        <v>187</v>
      </c>
      <c r="F227" s="142">
        <f>IF($B$9="Female",'No Self Assessment feeder'!F216,IF($B$9="Male",'No Self Assessment feeder'!AL216,IF($B$9="All",'No Self Assessment feeder'!BR216)))</f>
        <v>175</v>
      </c>
      <c r="G227" s="120">
        <f>IF($B$9="Female",'No Self Assessment feeder'!G216,IF($B$9="Male",'No Self Assessment feeder'!AM216,IF($B$9="All",'No Self Assessment feeder'!BS216)))</f>
        <v>4</v>
      </c>
      <c r="H227" s="79">
        <f>IF($B$9="Female",'No Self Assessment feeder'!H216,IF($B$9="Male",'No Self Assessment feeder'!AN216,IF($B$9="All",'No Self Assessment feeder'!BT216)))</f>
        <v>165</v>
      </c>
      <c r="I227" s="120">
        <f>IF($B$9="Female",'No Self Assessment feeder'!I216,IF($B$9="Male",'No Self Assessment feeder'!AO216,IF($B$9="All",'No Self Assessment feeder'!BU216)))</f>
        <v>10.199999999999999</v>
      </c>
      <c r="J227" s="120">
        <f>IF($B$9="Female",'No Self Assessment feeder'!J216,IF($B$9="Male",'No Self Assessment feeder'!AP216,IF($B$9="All",'No Self Assessment feeder'!BV216)))</f>
        <v>13.8</v>
      </c>
      <c r="K227" s="120">
        <f>IF($B$9="Female",'No Self Assessment feeder'!K216,IF($B$9="Male",'No Self Assessment feeder'!AQ216,IF($B$9="All",'No Self Assessment feeder'!BW216)))</f>
        <v>53.3</v>
      </c>
      <c r="L227" s="120">
        <f>IF($B$9="Female",'No Self Assessment feeder'!L216,IF($B$9="Male",'No Self Assessment feeder'!AR216,IF($B$9="All",'No Self Assessment feeder'!BX216)))</f>
        <v>66.5</v>
      </c>
      <c r="M227" s="127">
        <f>IF($B$9="Female",'No Self Assessment feeder'!M216,IF($B$9="Male",'No Self Assessment feeder'!AS216,IF($B$9="All",'No Self Assessment feeder'!BY216)))</f>
        <v>76</v>
      </c>
      <c r="N227" s="81">
        <f>IF($B$9="Female",'No Self Assessment feeder'!N216,IF($B$9="Male",'No Self Assessment feeder'!AT216,IF($B$9="All",'No Self Assessment feeder'!BZ216)))</f>
        <v>175</v>
      </c>
      <c r="O227" s="120">
        <f>IF($B$9="Female",'No Self Assessment feeder'!O216,IF($B$9="Male",'No Self Assessment feeder'!AU216,IF($B$9="All",'No Self Assessment feeder'!CA216)))</f>
        <v>3.4</v>
      </c>
      <c r="P227" s="79">
        <f>IF($B$9="Female",'No Self Assessment feeder'!P216,IF($B$9="Male",'No Self Assessment feeder'!AV216,IF($B$9="All",'No Self Assessment feeder'!CB216)))</f>
        <v>170</v>
      </c>
      <c r="Q227" s="120">
        <f>IF($B$9="Female",'No Self Assessment feeder'!Q216,IF($B$9="Male",'No Self Assessment feeder'!AW216,IF($B$9="All",'No Self Assessment feeder'!CC216)))</f>
        <v>14.9</v>
      </c>
      <c r="R227" s="120">
        <f>IF($B$9="Female",'No Self Assessment feeder'!R216,IF($B$9="Male",'No Self Assessment feeder'!AX216,IF($B$9="All",'No Self Assessment feeder'!CD216)))</f>
        <v>13.7</v>
      </c>
      <c r="S227" s="120">
        <f>IF($B$9="Female",'No Self Assessment feeder'!S216,IF($B$9="Male",'No Self Assessment feeder'!AY216,IF($B$9="All",'No Self Assessment feeder'!CE216)))</f>
        <v>56</v>
      </c>
      <c r="T227" s="120">
        <f>IF($B$9="Female",'No Self Assessment feeder'!T216,IF($B$9="Male",'No Self Assessment feeder'!AZ216,IF($B$9="All",'No Self Assessment feeder'!CF216)))</f>
        <v>65.5</v>
      </c>
      <c r="U227" s="127">
        <f>IF($B$9="Female",'No Self Assessment feeder'!U216,IF($B$9="Male",'No Self Assessment feeder'!BA216,IF($B$9="All",'No Self Assessment feeder'!CG216)))</f>
        <v>71.400000000000006</v>
      </c>
      <c r="V227" s="81">
        <f>IF($B$9="Female",'No Self Assessment feeder'!V216,IF($B$9="Male",'No Self Assessment feeder'!BB216,IF($B$9="All",'No Self Assessment feeder'!CH216)))</f>
        <v>175</v>
      </c>
      <c r="W227" s="120">
        <f>IF($B$9="Female",'No Self Assessment feeder'!W216,IF($B$9="Male",'No Self Assessment feeder'!BC216,IF($B$9="All",'No Self Assessment feeder'!CI216)))</f>
        <v>4</v>
      </c>
      <c r="X227" s="79">
        <f>IF($B$9="Female",'No Self Assessment feeder'!X216,IF($B$9="Male",'No Self Assessment feeder'!BD216,IF($B$9="All",'No Self Assessment feeder'!CJ216)))</f>
        <v>165</v>
      </c>
      <c r="Y227" s="120">
        <f>IF($B$9="Female",'No Self Assessment feeder'!Y216,IF($B$9="Male",'No Self Assessment feeder'!BE216,IF($B$9="All",'No Self Assessment feeder'!CK216)))</f>
        <v>17.399999999999999</v>
      </c>
      <c r="Z227" s="120">
        <f>IF($B$9="Female",'No Self Assessment feeder'!Z216,IF($B$9="Male",'No Self Assessment feeder'!BF216,IF($B$9="All",'No Self Assessment feeder'!CL216)))</f>
        <v>14.4</v>
      </c>
      <c r="AA227" s="120">
        <f>IF($B$9="Female",'No Self Assessment feeder'!AA216,IF($B$9="Male",'No Self Assessment feeder'!BG216,IF($B$9="All",'No Self Assessment feeder'!CM216)))</f>
        <v>56.9</v>
      </c>
      <c r="AB227" s="120">
        <f>IF($B$9="Female",'No Self Assessment feeder'!AB216,IF($B$9="Male",'No Self Assessment feeder'!BH216,IF($B$9="All",'No Self Assessment feeder'!CN216)))</f>
        <v>66.5</v>
      </c>
      <c r="AC227" s="127">
        <f>IF($B$9="Female",'No Self Assessment feeder'!AC216,IF($B$9="Male",'No Self Assessment feeder'!BI216,IF($B$9="All",'No Self Assessment feeder'!CO216)))</f>
        <v>68.3</v>
      </c>
      <c r="CM227" s="29"/>
    </row>
    <row r="228" spans="1:91" ht="14.25" customHeight="1" x14ac:dyDescent="0.2">
      <c r="A228" s="159" t="s">
        <v>289</v>
      </c>
      <c r="B228" s="65" t="s">
        <v>188</v>
      </c>
      <c r="C228" s="66">
        <v>10007154</v>
      </c>
      <c r="D228" s="66" t="s">
        <v>492</v>
      </c>
      <c r="E228" s="162" t="s">
        <v>189</v>
      </c>
      <c r="F228" s="142">
        <f>IF($B$9="Female",'No Self Assessment feeder'!F217,IF($B$9="Male",'No Self Assessment feeder'!AL217,IF($B$9="All",'No Self Assessment feeder'!BR217)))</f>
        <v>4350</v>
      </c>
      <c r="G228" s="120">
        <f>IF($B$9="Female",'No Self Assessment feeder'!G217,IF($B$9="Male",'No Self Assessment feeder'!AM217,IF($B$9="All",'No Self Assessment feeder'!BS217)))</f>
        <v>2.9</v>
      </c>
      <c r="H228" s="79">
        <f>IF($B$9="Female",'No Self Assessment feeder'!H217,IF($B$9="Male",'No Self Assessment feeder'!AN217,IF($B$9="All",'No Self Assessment feeder'!BT217)))</f>
        <v>4225</v>
      </c>
      <c r="I228" s="120">
        <f>IF($B$9="Female",'No Self Assessment feeder'!I217,IF($B$9="Male",'No Self Assessment feeder'!AO217,IF($B$9="All",'No Self Assessment feeder'!BU217)))</f>
        <v>8.8000000000000007</v>
      </c>
      <c r="J228" s="120">
        <f>IF($B$9="Female",'No Self Assessment feeder'!J217,IF($B$9="Male",'No Self Assessment feeder'!AP217,IF($B$9="All",'No Self Assessment feeder'!BV217)))</f>
        <v>8.4</v>
      </c>
      <c r="K228" s="120">
        <f>IF($B$9="Female",'No Self Assessment feeder'!K217,IF($B$9="Male",'No Self Assessment feeder'!AQ217,IF($B$9="All",'No Self Assessment feeder'!BW217)))</f>
        <v>47.4</v>
      </c>
      <c r="L228" s="120">
        <f>IF($B$9="Female",'No Self Assessment feeder'!L217,IF($B$9="Male",'No Self Assessment feeder'!AR217,IF($B$9="All",'No Self Assessment feeder'!BX217)))</f>
        <v>68</v>
      </c>
      <c r="M228" s="127">
        <f>IF($B$9="Female",'No Self Assessment feeder'!M217,IF($B$9="Male",'No Self Assessment feeder'!AS217,IF($B$9="All",'No Self Assessment feeder'!BY217)))</f>
        <v>82.8</v>
      </c>
      <c r="N228" s="81">
        <f>IF($B$9="Female",'No Self Assessment feeder'!N217,IF($B$9="Male",'No Self Assessment feeder'!AT217,IF($B$9="All",'No Self Assessment feeder'!BZ217)))</f>
        <v>4350</v>
      </c>
      <c r="O228" s="120">
        <f>IF($B$9="Female",'No Self Assessment feeder'!O217,IF($B$9="Male",'No Self Assessment feeder'!AU217,IF($B$9="All",'No Self Assessment feeder'!CA217)))</f>
        <v>3.3</v>
      </c>
      <c r="P228" s="79">
        <f>IF($B$9="Female",'No Self Assessment feeder'!P217,IF($B$9="Male",'No Self Assessment feeder'!AV217,IF($B$9="All",'No Self Assessment feeder'!CB217)))</f>
        <v>4205</v>
      </c>
      <c r="Q228" s="120">
        <f>IF($B$9="Female",'No Self Assessment feeder'!Q217,IF($B$9="Male",'No Self Assessment feeder'!AW217,IF($B$9="All",'No Self Assessment feeder'!CC217)))</f>
        <v>11.4</v>
      </c>
      <c r="R228" s="120">
        <f>IF($B$9="Female",'No Self Assessment feeder'!R217,IF($B$9="Male",'No Self Assessment feeder'!AX217,IF($B$9="All",'No Self Assessment feeder'!CD217)))</f>
        <v>7</v>
      </c>
      <c r="S228" s="120">
        <f>IF($B$9="Female",'No Self Assessment feeder'!S217,IF($B$9="Male",'No Self Assessment feeder'!AY217,IF($B$9="All",'No Self Assessment feeder'!CE217)))</f>
        <v>58.8</v>
      </c>
      <c r="T228" s="120">
        <f>IF($B$9="Female",'No Self Assessment feeder'!T217,IF($B$9="Male",'No Self Assessment feeder'!AZ217,IF($B$9="All",'No Self Assessment feeder'!CF217)))</f>
        <v>73.7</v>
      </c>
      <c r="U228" s="127">
        <f>IF($B$9="Female",'No Self Assessment feeder'!U217,IF($B$9="Male",'No Self Assessment feeder'!BA217,IF($B$9="All",'No Self Assessment feeder'!CG217)))</f>
        <v>81.599999999999994</v>
      </c>
      <c r="V228" s="81">
        <f>IF($B$9="Female",'No Self Assessment feeder'!V217,IF($B$9="Male",'No Self Assessment feeder'!BB217,IF($B$9="All",'No Self Assessment feeder'!CH217)))</f>
        <v>4350</v>
      </c>
      <c r="W228" s="120">
        <f>IF($B$9="Female",'No Self Assessment feeder'!W217,IF($B$9="Male",'No Self Assessment feeder'!BC217,IF($B$9="All",'No Self Assessment feeder'!CI217)))</f>
        <v>3.7</v>
      </c>
      <c r="X228" s="79">
        <f>IF($B$9="Female",'No Self Assessment feeder'!X217,IF($B$9="Male",'No Self Assessment feeder'!BD217,IF($B$9="All",'No Self Assessment feeder'!CJ217)))</f>
        <v>4190</v>
      </c>
      <c r="Y228" s="120">
        <f>IF($B$9="Female",'No Self Assessment feeder'!Y217,IF($B$9="Male",'No Self Assessment feeder'!BE217,IF($B$9="All",'No Self Assessment feeder'!CK217)))</f>
        <v>12.4</v>
      </c>
      <c r="Z228" s="120">
        <f>IF($B$9="Female",'No Self Assessment feeder'!Z217,IF($B$9="Male",'No Self Assessment feeder'!BF217,IF($B$9="All",'No Self Assessment feeder'!CL217)))</f>
        <v>6.1</v>
      </c>
      <c r="AA228" s="120">
        <f>IF($B$9="Female",'No Self Assessment feeder'!AA217,IF($B$9="Male",'No Self Assessment feeder'!BG217,IF($B$9="All",'No Self Assessment feeder'!CM217)))</f>
        <v>64.5</v>
      </c>
      <c r="AB228" s="120">
        <f>IF($B$9="Female",'No Self Assessment feeder'!AB217,IF($B$9="Male",'No Self Assessment feeder'!BH217,IF($B$9="All",'No Self Assessment feeder'!CN217)))</f>
        <v>77.2</v>
      </c>
      <c r="AC228" s="127">
        <f>IF($B$9="Female",'No Self Assessment feeder'!AC217,IF($B$9="Male",'No Self Assessment feeder'!BI217,IF($B$9="All",'No Self Assessment feeder'!CO217)))</f>
        <v>81.5</v>
      </c>
      <c r="CM228" s="29"/>
    </row>
    <row r="229" spans="1:91" ht="14.25" customHeight="1" x14ac:dyDescent="0.2">
      <c r="A229" s="159" t="s">
        <v>289</v>
      </c>
      <c r="B229" s="65" t="s">
        <v>190</v>
      </c>
      <c r="C229" s="66">
        <v>10004797</v>
      </c>
      <c r="D229" s="66" t="s">
        <v>492</v>
      </c>
      <c r="E229" s="162" t="s">
        <v>191</v>
      </c>
      <c r="F229" s="142">
        <f>IF($B$9="Female",'No Self Assessment feeder'!F218,IF($B$9="Male",'No Self Assessment feeder'!AL218,IF($B$9="All",'No Self Assessment feeder'!BR218)))</f>
        <v>4450</v>
      </c>
      <c r="G229" s="120">
        <f>IF($B$9="Female",'No Self Assessment feeder'!G218,IF($B$9="Male",'No Self Assessment feeder'!AM218,IF($B$9="All",'No Self Assessment feeder'!BS218)))</f>
        <v>3.2</v>
      </c>
      <c r="H229" s="79">
        <f>IF($B$9="Female",'No Self Assessment feeder'!H218,IF($B$9="Male",'No Self Assessment feeder'!AN218,IF($B$9="All",'No Self Assessment feeder'!BT218)))</f>
        <v>4310</v>
      </c>
      <c r="I229" s="120">
        <f>IF($B$9="Female",'No Self Assessment feeder'!I218,IF($B$9="Male",'No Self Assessment feeder'!AO218,IF($B$9="All",'No Self Assessment feeder'!BU218)))</f>
        <v>8.1</v>
      </c>
      <c r="J229" s="120">
        <f>IF($B$9="Female",'No Self Assessment feeder'!J218,IF($B$9="Male",'No Self Assessment feeder'!AP218,IF($B$9="All",'No Self Assessment feeder'!BV218)))</f>
        <v>10.7</v>
      </c>
      <c r="K229" s="120">
        <f>IF($B$9="Female",'No Self Assessment feeder'!K218,IF($B$9="Male",'No Self Assessment feeder'!AQ218,IF($B$9="All",'No Self Assessment feeder'!BW218)))</f>
        <v>64.599999999999994</v>
      </c>
      <c r="L229" s="120">
        <f>IF($B$9="Female",'No Self Assessment feeder'!L218,IF($B$9="Male",'No Self Assessment feeder'!AR218,IF($B$9="All",'No Self Assessment feeder'!BX218)))</f>
        <v>74.8</v>
      </c>
      <c r="M229" s="127">
        <f>IF($B$9="Female",'No Self Assessment feeder'!M218,IF($B$9="Male",'No Self Assessment feeder'!AS218,IF($B$9="All",'No Self Assessment feeder'!BY218)))</f>
        <v>81.2</v>
      </c>
      <c r="N229" s="81">
        <f>IF($B$9="Female",'No Self Assessment feeder'!N218,IF($B$9="Male",'No Self Assessment feeder'!AT218,IF($B$9="All",'No Self Assessment feeder'!BZ218)))</f>
        <v>4450</v>
      </c>
      <c r="O229" s="120">
        <f>IF($B$9="Female",'No Self Assessment feeder'!O218,IF($B$9="Male",'No Self Assessment feeder'!AU218,IF($B$9="All",'No Self Assessment feeder'!CA218)))</f>
        <v>3.4</v>
      </c>
      <c r="P229" s="79">
        <f>IF($B$9="Female",'No Self Assessment feeder'!P218,IF($B$9="Male",'No Self Assessment feeder'!AV218,IF($B$9="All",'No Self Assessment feeder'!CB218)))</f>
        <v>4300</v>
      </c>
      <c r="Q229" s="120">
        <f>IF($B$9="Female",'No Self Assessment feeder'!Q218,IF($B$9="Male",'No Self Assessment feeder'!AW218,IF($B$9="All",'No Self Assessment feeder'!CC218)))</f>
        <v>10.5</v>
      </c>
      <c r="R229" s="120">
        <f>IF($B$9="Female",'No Self Assessment feeder'!R218,IF($B$9="Male",'No Self Assessment feeder'!AX218,IF($B$9="All",'No Self Assessment feeder'!CD218)))</f>
        <v>7.7</v>
      </c>
      <c r="S229" s="120">
        <f>IF($B$9="Female",'No Self Assessment feeder'!S218,IF($B$9="Male",'No Self Assessment feeder'!AY218,IF($B$9="All",'No Self Assessment feeder'!CE218)))</f>
        <v>68.8</v>
      </c>
      <c r="T229" s="120">
        <f>IF($B$9="Female",'No Self Assessment feeder'!T218,IF($B$9="Male",'No Self Assessment feeder'!AZ218,IF($B$9="All",'No Self Assessment feeder'!CF218)))</f>
        <v>78.3</v>
      </c>
      <c r="U229" s="127">
        <f>IF($B$9="Female",'No Self Assessment feeder'!U218,IF($B$9="Male",'No Self Assessment feeder'!BA218,IF($B$9="All",'No Self Assessment feeder'!CG218)))</f>
        <v>81.7</v>
      </c>
      <c r="V229" s="81">
        <f>IF($B$9="Female",'No Self Assessment feeder'!V218,IF($B$9="Male",'No Self Assessment feeder'!BB218,IF($B$9="All",'No Self Assessment feeder'!CH218)))</f>
        <v>4450</v>
      </c>
      <c r="W229" s="120">
        <f>IF($B$9="Female",'No Self Assessment feeder'!W218,IF($B$9="Male",'No Self Assessment feeder'!BC218,IF($B$9="All",'No Self Assessment feeder'!CI218)))</f>
        <v>3.5</v>
      </c>
      <c r="X229" s="79">
        <f>IF($B$9="Female",'No Self Assessment feeder'!X218,IF($B$9="Male",'No Self Assessment feeder'!BD218,IF($B$9="All",'No Self Assessment feeder'!CJ218)))</f>
        <v>4295</v>
      </c>
      <c r="Y229" s="120">
        <f>IF($B$9="Female",'No Self Assessment feeder'!Y218,IF($B$9="Male",'No Self Assessment feeder'!BE218,IF($B$9="All",'No Self Assessment feeder'!CK218)))</f>
        <v>11.9</v>
      </c>
      <c r="Z229" s="120">
        <f>IF($B$9="Female",'No Self Assessment feeder'!Z218,IF($B$9="Male",'No Self Assessment feeder'!BF218,IF($B$9="All",'No Self Assessment feeder'!CL218)))</f>
        <v>6.6</v>
      </c>
      <c r="AA229" s="120">
        <f>IF($B$9="Female",'No Self Assessment feeder'!AA218,IF($B$9="Male",'No Self Assessment feeder'!BG218,IF($B$9="All",'No Self Assessment feeder'!CM218)))</f>
        <v>71</v>
      </c>
      <c r="AB229" s="120">
        <f>IF($B$9="Female",'No Self Assessment feeder'!AB218,IF($B$9="Male",'No Self Assessment feeder'!BH218,IF($B$9="All",'No Self Assessment feeder'!CN218)))</f>
        <v>79.3</v>
      </c>
      <c r="AC229" s="127">
        <f>IF($B$9="Female",'No Self Assessment feeder'!AC218,IF($B$9="Male",'No Self Assessment feeder'!BI218,IF($B$9="All",'No Self Assessment feeder'!CO218)))</f>
        <v>81.599999999999994</v>
      </c>
      <c r="CM229" s="29"/>
    </row>
    <row r="230" spans="1:91" ht="14.25" customHeight="1" x14ac:dyDescent="0.2">
      <c r="A230" s="159" t="s">
        <v>289</v>
      </c>
      <c r="B230" s="65" t="s">
        <v>192</v>
      </c>
      <c r="C230" s="66">
        <v>10007773</v>
      </c>
      <c r="D230" s="66" t="s">
        <v>495</v>
      </c>
      <c r="E230" s="162" t="s">
        <v>432</v>
      </c>
      <c r="F230" s="142">
        <f>IF($B$9="Female",'No Self Assessment feeder'!F219,IF($B$9="Male",'No Self Assessment feeder'!AL219,IF($B$9="All",'No Self Assessment feeder'!BR219)))</f>
        <v>9205</v>
      </c>
      <c r="G230" s="120">
        <f>IF($B$9="Female",'No Self Assessment feeder'!G219,IF($B$9="Male",'No Self Assessment feeder'!AM219,IF($B$9="All",'No Self Assessment feeder'!BS219)))</f>
        <v>5.2</v>
      </c>
      <c r="H230" s="79">
        <f>IF($B$9="Female",'No Self Assessment feeder'!H219,IF($B$9="Male",'No Self Assessment feeder'!AN219,IF($B$9="All",'No Self Assessment feeder'!BT219)))</f>
        <v>8730</v>
      </c>
      <c r="I230" s="120">
        <f>IF($B$9="Female",'No Self Assessment feeder'!I219,IF($B$9="Male",'No Self Assessment feeder'!AO219,IF($B$9="All",'No Self Assessment feeder'!BU219)))</f>
        <v>14.3</v>
      </c>
      <c r="J230" s="120">
        <f>IF($B$9="Female",'No Self Assessment feeder'!J219,IF($B$9="Male",'No Self Assessment feeder'!AP219,IF($B$9="All",'No Self Assessment feeder'!BV219)))</f>
        <v>5.3</v>
      </c>
      <c r="K230" s="120">
        <f>IF($B$9="Female",'No Self Assessment feeder'!K219,IF($B$9="Male",'No Self Assessment feeder'!AQ219,IF($B$9="All",'No Self Assessment feeder'!BW219)))</f>
        <v>42</v>
      </c>
      <c r="L230" s="120">
        <f>IF($B$9="Female",'No Self Assessment feeder'!L219,IF($B$9="Male",'No Self Assessment feeder'!AR219,IF($B$9="All",'No Self Assessment feeder'!BX219)))</f>
        <v>66.8</v>
      </c>
      <c r="M230" s="127">
        <f>IF($B$9="Female",'No Self Assessment feeder'!M219,IF($B$9="Male",'No Self Assessment feeder'!AS219,IF($B$9="All",'No Self Assessment feeder'!BY219)))</f>
        <v>80.5</v>
      </c>
      <c r="N230" s="81">
        <f>IF($B$9="Female",'No Self Assessment feeder'!N219,IF($B$9="Male",'No Self Assessment feeder'!AT219,IF($B$9="All",'No Self Assessment feeder'!BZ219)))</f>
        <v>9205</v>
      </c>
      <c r="O230" s="120">
        <f>IF($B$9="Female",'No Self Assessment feeder'!O219,IF($B$9="Male",'No Self Assessment feeder'!AU219,IF($B$9="All",'No Self Assessment feeder'!CA219)))</f>
        <v>5.9</v>
      </c>
      <c r="P230" s="79">
        <f>IF($B$9="Female",'No Self Assessment feeder'!P219,IF($B$9="Male",'No Self Assessment feeder'!AV219,IF($B$9="All",'No Self Assessment feeder'!CB219)))</f>
        <v>8660</v>
      </c>
      <c r="Q230" s="120">
        <f>IF($B$9="Female",'No Self Assessment feeder'!Q219,IF($B$9="Male",'No Self Assessment feeder'!AW219,IF($B$9="All",'No Self Assessment feeder'!CC219)))</f>
        <v>15.7</v>
      </c>
      <c r="R230" s="120">
        <f>IF($B$9="Female",'No Self Assessment feeder'!R219,IF($B$9="Male",'No Self Assessment feeder'!AX219,IF($B$9="All",'No Self Assessment feeder'!CD219)))</f>
        <v>5.9</v>
      </c>
      <c r="S230" s="120">
        <f>IF($B$9="Female",'No Self Assessment feeder'!S219,IF($B$9="Male",'No Self Assessment feeder'!AY219,IF($B$9="All",'No Self Assessment feeder'!CE219)))</f>
        <v>51.4</v>
      </c>
      <c r="T230" s="120">
        <f>IF($B$9="Female",'No Self Assessment feeder'!T219,IF($B$9="Male",'No Self Assessment feeder'!AZ219,IF($B$9="All",'No Self Assessment feeder'!CF219)))</f>
        <v>70</v>
      </c>
      <c r="U230" s="127">
        <f>IF($B$9="Female",'No Self Assessment feeder'!U219,IF($B$9="Male",'No Self Assessment feeder'!BA219,IF($B$9="All",'No Self Assessment feeder'!CG219)))</f>
        <v>78.400000000000006</v>
      </c>
      <c r="V230" s="81">
        <f>IF($B$9="Female",'No Self Assessment feeder'!V219,IF($B$9="Male",'No Self Assessment feeder'!BB219,IF($B$9="All",'No Self Assessment feeder'!CH219)))</f>
        <v>9205</v>
      </c>
      <c r="W230" s="120">
        <f>IF($B$9="Female",'No Self Assessment feeder'!W219,IF($B$9="Male",'No Self Assessment feeder'!BC219,IF($B$9="All",'No Self Assessment feeder'!CI219)))</f>
        <v>6.3</v>
      </c>
      <c r="X230" s="79">
        <f>IF($B$9="Female",'No Self Assessment feeder'!X219,IF($B$9="Male",'No Self Assessment feeder'!BD219,IF($B$9="All",'No Self Assessment feeder'!CJ219)))</f>
        <v>8630</v>
      </c>
      <c r="Y230" s="120">
        <f>IF($B$9="Female",'No Self Assessment feeder'!Y219,IF($B$9="Male",'No Self Assessment feeder'!BE219,IF($B$9="All",'No Self Assessment feeder'!CK219)))</f>
        <v>18</v>
      </c>
      <c r="Z230" s="120">
        <f>IF($B$9="Female",'No Self Assessment feeder'!Z219,IF($B$9="Male",'No Self Assessment feeder'!BF219,IF($B$9="All",'No Self Assessment feeder'!CL219)))</f>
        <v>5.8</v>
      </c>
      <c r="AA230" s="120">
        <f>IF($B$9="Female",'No Self Assessment feeder'!AA219,IF($B$9="Male",'No Self Assessment feeder'!BG219,IF($B$9="All",'No Self Assessment feeder'!CM219)))</f>
        <v>54.6</v>
      </c>
      <c r="AB230" s="120">
        <f>IF($B$9="Female",'No Self Assessment feeder'!AB219,IF($B$9="Male",'No Self Assessment feeder'!BH219,IF($B$9="All",'No Self Assessment feeder'!CN219)))</f>
        <v>69.7</v>
      </c>
      <c r="AC230" s="127">
        <f>IF($B$9="Female",'No Self Assessment feeder'!AC219,IF($B$9="Male",'No Self Assessment feeder'!BI219,IF($B$9="All",'No Self Assessment feeder'!CO219)))</f>
        <v>76.099999999999994</v>
      </c>
      <c r="CM230" s="29"/>
    </row>
    <row r="231" spans="1:91" ht="14.25" customHeight="1" x14ac:dyDescent="0.2">
      <c r="A231" s="159" t="s">
        <v>289</v>
      </c>
      <c r="B231" s="65" t="s">
        <v>194</v>
      </c>
      <c r="C231" s="66">
        <v>10004930</v>
      </c>
      <c r="D231" s="66" t="s">
        <v>495</v>
      </c>
      <c r="E231" s="162" t="s">
        <v>195</v>
      </c>
      <c r="F231" s="142">
        <f>IF($B$9="Female",'No Self Assessment feeder'!F220,IF($B$9="Male",'No Self Assessment feeder'!AL220,IF($B$9="All",'No Self Assessment feeder'!BR220)))</f>
        <v>2025</v>
      </c>
      <c r="G231" s="120">
        <f>IF($B$9="Female",'No Self Assessment feeder'!G220,IF($B$9="Male",'No Self Assessment feeder'!AM220,IF($B$9="All",'No Self Assessment feeder'!BS220)))</f>
        <v>5</v>
      </c>
      <c r="H231" s="79">
        <f>IF($B$9="Female",'No Self Assessment feeder'!H220,IF($B$9="Male",'No Self Assessment feeder'!AN220,IF($B$9="All",'No Self Assessment feeder'!BT220)))</f>
        <v>1925</v>
      </c>
      <c r="I231" s="120">
        <f>IF($B$9="Female",'No Self Assessment feeder'!I220,IF($B$9="Male",'No Self Assessment feeder'!AO220,IF($B$9="All",'No Self Assessment feeder'!BU220)))</f>
        <v>11.1</v>
      </c>
      <c r="J231" s="120">
        <f>IF($B$9="Female",'No Self Assessment feeder'!J220,IF($B$9="Male",'No Self Assessment feeder'!AP220,IF($B$9="All",'No Self Assessment feeder'!BV220)))</f>
        <v>8.8000000000000007</v>
      </c>
      <c r="K231" s="120">
        <f>IF($B$9="Female",'No Self Assessment feeder'!K220,IF($B$9="Male",'No Self Assessment feeder'!AQ220,IF($B$9="All",'No Self Assessment feeder'!BW220)))</f>
        <v>58</v>
      </c>
      <c r="L231" s="120">
        <f>IF($B$9="Female",'No Self Assessment feeder'!L220,IF($B$9="Male",'No Self Assessment feeder'!AR220,IF($B$9="All",'No Self Assessment feeder'!BX220)))</f>
        <v>71.5</v>
      </c>
      <c r="M231" s="127">
        <f>IF($B$9="Female",'No Self Assessment feeder'!M220,IF($B$9="Male",'No Self Assessment feeder'!AS220,IF($B$9="All",'No Self Assessment feeder'!BY220)))</f>
        <v>80.2</v>
      </c>
      <c r="N231" s="81">
        <f>IF($B$9="Female",'No Self Assessment feeder'!N220,IF($B$9="Male",'No Self Assessment feeder'!AT220,IF($B$9="All",'No Self Assessment feeder'!BZ220)))</f>
        <v>2025</v>
      </c>
      <c r="O231" s="120">
        <f>IF($B$9="Female",'No Self Assessment feeder'!O220,IF($B$9="Male",'No Self Assessment feeder'!AU220,IF($B$9="All",'No Self Assessment feeder'!CA220)))</f>
        <v>5.4</v>
      </c>
      <c r="P231" s="79">
        <f>IF($B$9="Female",'No Self Assessment feeder'!P220,IF($B$9="Male",'No Self Assessment feeder'!AV220,IF($B$9="All",'No Self Assessment feeder'!CB220)))</f>
        <v>1915</v>
      </c>
      <c r="Q231" s="120">
        <f>IF($B$9="Female",'No Self Assessment feeder'!Q220,IF($B$9="Male",'No Self Assessment feeder'!AW220,IF($B$9="All",'No Self Assessment feeder'!CC220)))</f>
        <v>11.6</v>
      </c>
      <c r="R231" s="120">
        <f>IF($B$9="Female",'No Self Assessment feeder'!R220,IF($B$9="Male",'No Self Assessment feeder'!AX220,IF($B$9="All",'No Self Assessment feeder'!CD220)))</f>
        <v>7.7</v>
      </c>
      <c r="S231" s="120">
        <f>IF($B$9="Female",'No Self Assessment feeder'!S220,IF($B$9="Male",'No Self Assessment feeder'!AY220,IF($B$9="All",'No Self Assessment feeder'!CE220)))</f>
        <v>62.2</v>
      </c>
      <c r="T231" s="120">
        <f>IF($B$9="Female",'No Self Assessment feeder'!T220,IF($B$9="Male",'No Self Assessment feeder'!AZ220,IF($B$9="All",'No Self Assessment feeder'!CF220)))</f>
        <v>75</v>
      </c>
      <c r="U231" s="127">
        <f>IF($B$9="Female",'No Self Assessment feeder'!U220,IF($B$9="Male",'No Self Assessment feeder'!BA220,IF($B$9="All",'No Self Assessment feeder'!CG220)))</f>
        <v>80.7</v>
      </c>
      <c r="V231" s="81">
        <f>IF($B$9="Female",'No Self Assessment feeder'!V220,IF($B$9="Male",'No Self Assessment feeder'!BB220,IF($B$9="All",'No Self Assessment feeder'!CH220)))</f>
        <v>2025</v>
      </c>
      <c r="W231" s="120">
        <f>IF($B$9="Female",'No Self Assessment feeder'!W220,IF($B$9="Male",'No Self Assessment feeder'!BC220,IF($B$9="All",'No Self Assessment feeder'!CI220)))</f>
        <v>5.7</v>
      </c>
      <c r="X231" s="79">
        <f>IF($B$9="Female",'No Self Assessment feeder'!X220,IF($B$9="Male",'No Self Assessment feeder'!BD220,IF($B$9="All",'No Self Assessment feeder'!CJ220)))</f>
        <v>1910</v>
      </c>
      <c r="Y231" s="120">
        <f>IF($B$9="Female",'No Self Assessment feeder'!Y220,IF($B$9="Male",'No Self Assessment feeder'!BE220,IF($B$9="All",'No Self Assessment feeder'!CK220)))</f>
        <v>12.4</v>
      </c>
      <c r="Z231" s="120">
        <f>IF($B$9="Female",'No Self Assessment feeder'!Z220,IF($B$9="Male",'No Self Assessment feeder'!BF220,IF($B$9="All",'No Self Assessment feeder'!CL220)))</f>
        <v>7.2</v>
      </c>
      <c r="AA231" s="120">
        <f>IF($B$9="Female",'No Self Assessment feeder'!AA220,IF($B$9="Male",'No Self Assessment feeder'!BG220,IF($B$9="All",'No Self Assessment feeder'!CM220)))</f>
        <v>66.5</v>
      </c>
      <c r="AB231" s="120">
        <f>IF($B$9="Female",'No Self Assessment feeder'!AB220,IF($B$9="Male",'No Self Assessment feeder'!BH220,IF($B$9="All",'No Self Assessment feeder'!CN220)))</f>
        <v>76.400000000000006</v>
      </c>
      <c r="AC231" s="127">
        <f>IF($B$9="Female",'No Self Assessment feeder'!AC220,IF($B$9="Male",'No Self Assessment feeder'!BI220,IF($B$9="All",'No Self Assessment feeder'!CO220)))</f>
        <v>80.3</v>
      </c>
      <c r="CM231" s="29"/>
    </row>
    <row r="232" spans="1:91" ht="14.25" customHeight="1" x14ac:dyDescent="0.2">
      <c r="A232" s="159" t="s">
        <v>289</v>
      </c>
      <c r="B232" s="65" t="s">
        <v>196</v>
      </c>
      <c r="C232" s="66">
        <v>10007774</v>
      </c>
      <c r="D232" s="66" t="s">
        <v>495</v>
      </c>
      <c r="E232" s="162" t="s">
        <v>197</v>
      </c>
      <c r="F232" s="142">
        <f>IF($B$9="Female",'No Self Assessment feeder'!F221,IF($B$9="Male",'No Self Assessment feeder'!AL221,IF($B$9="All",'No Self Assessment feeder'!BR221)))</f>
        <v>3030</v>
      </c>
      <c r="G232" s="120">
        <f>IF($B$9="Female",'No Self Assessment feeder'!G221,IF($B$9="Male",'No Self Assessment feeder'!AM221,IF($B$9="All",'No Self Assessment feeder'!BS221)))</f>
        <v>3.1</v>
      </c>
      <c r="H232" s="79">
        <f>IF($B$9="Female",'No Self Assessment feeder'!H221,IF($B$9="Male",'No Self Assessment feeder'!AN221,IF($B$9="All",'No Self Assessment feeder'!BT221)))</f>
        <v>2940</v>
      </c>
      <c r="I232" s="120">
        <f>IF($B$9="Female",'No Self Assessment feeder'!I221,IF($B$9="Male",'No Self Assessment feeder'!AO221,IF($B$9="All",'No Self Assessment feeder'!BU221)))</f>
        <v>11.3</v>
      </c>
      <c r="J232" s="120">
        <f>IF($B$9="Female",'No Self Assessment feeder'!J221,IF($B$9="Male",'No Self Assessment feeder'!AP221,IF($B$9="All",'No Self Assessment feeder'!BV221)))</f>
        <v>7.6</v>
      </c>
      <c r="K232" s="120">
        <f>IF($B$9="Female",'No Self Assessment feeder'!K221,IF($B$9="Male",'No Self Assessment feeder'!AQ221,IF($B$9="All",'No Self Assessment feeder'!BW221)))</f>
        <v>39.4</v>
      </c>
      <c r="L232" s="120">
        <f>IF($B$9="Female",'No Self Assessment feeder'!L221,IF($B$9="Male",'No Self Assessment feeder'!AR221,IF($B$9="All",'No Self Assessment feeder'!BX221)))</f>
        <v>57.5</v>
      </c>
      <c r="M232" s="127">
        <f>IF($B$9="Female",'No Self Assessment feeder'!M221,IF($B$9="Male",'No Self Assessment feeder'!AS221,IF($B$9="All",'No Self Assessment feeder'!BY221)))</f>
        <v>81</v>
      </c>
      <c r="N232" s="81">
        <f>IF($B$9="Female",'No Self Assessment feeder'!N221,IF($B$9="Male",'No Self Assessment feeder'!AT221,IF($B$9="All",'No Self Assessment feeder'!BZ221)))</f>
        <v>3030</v>
      </c>
      <c r="O232" s="120">
        <f>IF($B$9="Female",'No Self Assessment feeder'!O221,IF($B$9="Male",'No Self Assessment feeder'!AU221,IF($B$9="All",'No Self Assessment feeder'!CA221)))</f>
        <v>3.9</v>
      </c>
      <c r="P232" s="79">
        <f>IF($B$9="Female",'No Self Assessment feeder'!P221,IF($B$9="Male",'No Self Assessment feeder'!AV221,IF($B$9="All",'No Self Assessment feeder'!CB221)))</f>
        <v>2915</v>
      </c>
      <c r="Q232" s="120">
        <f>IF($B$9="Female",'No Self Assessment feeder'!Q221,IF($B$9="Male",'No Self Assessment feeder'!AW221,IF($B$9="All",'No Self Assessment feeder'!CC221)))</f>
        <v>12.5</v>
      </c>
      <c r="R232" s="120">
        <f>IF($B$9="Female",'No Self Assessment feeder'!R221,IF($B$9="Male",'No Self Assessment feeder'!AX221,IF($B$9="All",'No Self Assessment feeder'!CD221)))</f>
        <v>6</v>
      </c>
      <c r="S232" s="120">
        <f>IF($B$9="Female",'No Self Assessment feeder'!S221,IF($B$9="Male",'No Self Assessment feeder'!AY221,IF($B$9="All",'No Self Assessment feeder'!CE221)))</f>
        <v>50.6</v>
      </c>
      <c r="T232" s="120">
        <f>IF($B$9="Female",'No Self Assessment feeder'!T221,IF($B$9="Male",'No Self Assessment feeder'!AZ221,IF($B$9="All",'No Self Assessment feeder'!CF221)))</f>
        <v>69</v>
      </c>
      <c r="U232" s="127">
        <f>IF($B$9="Female",'No Self Assessment feeder'!U221,IF($B$9="Male",'No Self Assessment feeder'!BA221,IF($B$9="All",'No Self Assessment feeder'!CG221)))</f>
        <v>81.5</v>
      </c>
      <c r="V232" s="81">
        <f>IF($B$9="Female",'No Self Assessment feeder'!V221,IF($B$9="Male",'No Self Assessment feeder'!BB221,IF($B$9="All",'No Self Assessment feeder'!CH221)))</f>
        <v>3030</v>
      </c>
      <c r="W232" s="120">
        <f>IF($B$9="Female",'No Self Assessment feeder'!W221,IF($B$9="Male",'No Self Assessment feeder'!BC221,IF($B$9="All",'No Self Assessment feeder'!CI221)))</f>
        <v>4.0999999999999996</v>
      </c>
      <c r="X232" s="79">
        <f>IF($B$9="Female",'No Self Assessment feeder'!X221,IF($B$9="Male",'No Self Assessment feeder'!BD221,IF($B$9="All",'No Self Assessment feeder'!CJ221)))</f>
        <v>2910</v>
      </c>
      <c r="Y232" s="120">
        <f>IF($B$9="Female",'No Self Assessment feeder'!Y221,IF($B$9="Male",'No Self Assessment feeder'!BE221,IF($B$9="All",'No Self Assessment feeder'!CK221)))</f>
        <v>14.2</v>
      </c>
      <c r="Z232" s="120">
        <f>IF($B$9="Female",'No Self Assessment feeder'!Z221,IF($B$9="Male",'No Self Assessment feeder'!BF221,IF($B$9="All",'No Self Assessment feeder'!CL221)))</f>
        <v>6.5</v>
      </c>
      <c r="AA232" s="120">
        <f>IF($B$9="Female",'No Self Assessment feeder'!AA221,IF($B$9="Male",'No Self Assessment feeder'!BG221,IF($B$9="All",'No Self Assessment feeder'!CM221)))</f>
        <v>57.3</v>
      </c>
      <c r="AB232" s="120">
        <f>IF($B$9="Female",'No Self Assessment feeder'!AB221,IF($B$9="Male",'No Self Assessment feeder'!BH221,IF($B$9="All",'No Self Assessment feeder'!CN221)))</f>
        <v>71.900000000000006</v>
      </c>
      <c r="AC232" s="127">
        <f>IF($B$9="Female",'No Self Assessment feeder'!AC221,IF($B$9="Male",'No Self Assessment feeder'!BI221,IF($B$9="All",'No Self Assessment feeder'!CO221)))</f>
        <v>79.3</v>
      </c>
      <c r="CM232" s="29"/>
    </row>
    <row r="233" spans="1:91" ht="14.25" customHeight="1" x14ac:dyDescent="0.2">
      <c r="A233" s="159" t="s">
        <v>289</v>
      </c>
      <c r="B233" s="65" t="s">
        <v>198</v>
      </c>
      <c r="C233" s="66">
        <v>10005127</v>
      </c>
      <c r="D233" s="66" t="s">
        <v>490</v>
      </c>
      <c r="E233" s="162" t="s">
        <v>431</v>
      </c>
      <c r="F233" s="142" t="str">
        <f>IF($B$9="Female",'No Self Assessment feeder'!F222,IF($B$9="Male",'No Self Assessment feeder'!AL222,IF($B$9="All",'No Self Assessment feeder'!BR222)))</f>
        <v>.</v>
      </c>
      <c r="G233" s="120" t="str">
        <f>IF($B$9="Female",'No Self Assessment feeder'!G222,IF($B$9="Male",'No Self Assessment feeder'!AM222,IF($B$9="All",'No Self Assessment feeder'!BS222)))</f>
        <v>.</v>
      </c>
      <c r="H233" s="79" t="str">
        <f>IF($B$9="Female",'No Self Assessment feeder'!H222,IF($B$9="Male",'No Self Assessment feeder'!AN222,IF($B$9="All",'No Self Assessment feeder'!BT222)))</f>
        <v>.</v>
      </c>
      <c r="I233" s="120" t="str">
        <f>IF($B$9="Female",'No Self Assessment feeder'!I222,IF($B$9="Male",'No Self Assessment feeder'!AO222,IF($B$9="All",'No Self Assessment feeder'!BU222)))</f>
        <v>.</v>
      </c>
      <c r="J233" s="120" t="str">
        <f>IF($B$9="Female",'No Self Assessment feeder'!J222,IF($B$9="Male",'No Self Assessment feeder'!AP222,IF($B$9="All",'No Self Assessment feeder'!BV222)))</f>
        <v>.</v>
      </c>
      <c r="K233" s="120" t="str">
        <f>IF($B$9="Female",'No Self Assessment feeder'!K222,IF($B$9="Male",'No Self Assessment feeder'!AQ222,IF($B$9="All",'No Self Assessment feeder'!BW222)))</f>
        <v>.</v>
      </c>
      <c r="L233" s="120" t="str">
        <f>IF($B$9="Female",'No Self Assessment feeder'!L222,IF($B$9="Male",'No Self Assessment feeder'!AR222,IF($B$9="All",'No Self Assessment feeder'!BX222)))</f>
        <v>.</v>
      </c>
      <c r="M233" s="127" t="str">
        <f>IF($B$9="Female",'No Self Assessment feeder'!M222,IF($B$9="Male",'No Self Assessment feeder'!AS222,IF($B$9="All",'No Self Assessment feeder'!BY222)))</f>
        <v>.</v>
      </c>
      <c r="N233" s="81" t="str">
        <f>IF($B$9="Female",'No Self Assessment feeder'!N222,IF($B$9="Male",'No Self Assessment feeder'!AT222,IF($B$9="All",'No Self Assessment feeder'!BZ222)))</f>
        <v>.</v>
      </c>
      <c r="O233" s="120" t="str">
        <f>IF($B$9="Female",'No Self Assessment feeder'!O222,IF($B$9="Male",'No Self Assessment feeder'!AU222,IF($B$9="All",'No Self Assessment feeder'!CA222)))</f>
        <v>.</v>
      </c>
      <c r="P233" s="79" t="str">
        <f>IF($B$9="Female",'No Self Assessment feeder'!P222,IF($B$9="Male",'No Self Assessment feeder'!AV222,IF($B$9="All",'No Self Assessment feeder'!CB222)))</f>
        <v>.</v>
      </c>
      <c r="Q233" s="120" t="str">
        <f>IF($B$9="Female",'No Self Assessment feeder'!Q222,IF($B$9="Male",'No Self Assessment feeder'!AW222,IF($B$9="All",'No Self Assessment feeder'!CC222)))</f>
        <v>.</v>
      </c>
      <c r="R233" s="120" t="str">
        <f>IF($B$9="Female",'No Self Assessment feeder'!R222,IF($B$9="Male",'No Self Assessment feeder'!AX222,IF($B$9="All",'No Self Assessment feeder'!CD222)))</f>
        <v>.</v>
      </c>
      <c r="S233" s="120" t="str">
        <f>IF($B$9="Female",'No Self Assessment feeder'!S222,IF($B$9="Male",'No Self Assessment feeder'!AY222,IF($B$9="All",'No Self Assessment feeder'!CE222)))</f>
        <v>.</v>
      </c>
      <c r="T233" s="120" t="str">
        <f>IF($B$9="Female",'No Self Assessment feeder'!T222,IF($B$9="Male",'No Self Assessment feeder'!AZ222,IF($B$9="All",'No Self Assessment feeder'!CF222)))</f>
        <v>.</v>
      </c>
      <c r="U233" s="127" t="str">
        <f>IF($B$9="Female",'No Self Assessment feeder'!U222,IF($B$9="Male",'No Self Assessment feeder'!BA222,IF($B$9="All",'No Self Assessment feeder'!CG222)))</f>
        <v>.</v>
      </c>
      <c r="V233" s="81" t="str">
        <f>IF($B$9="Female",'No Self Assessment feeder'!V222,IF($B$9="Male",'No Self Assessment feeder'!BB222,IF($B$9="All",'No Self Assessment feeder'!CH222)))</f>
        <v>.</v>
      </c>
      <c r="W233" s="120" t="str">
        <f>IF($B$9="Female",'No Self Assessment feeder'!W222,IF($B$9="Male",'No Self Assessment feeder'!BC222,IF($B$9="All",'No Self Assessment feeder'!CI222)))</f>
        <v>.</v>
      </c>
      <c r="X233" s="79" t="str">
        <f>IF($B$9="Female",'No Self Assessment feeder'!X222,IF($B$9="Male",'No Self Assessment feeder'!BD222,IF($B$9="All",'No Self Assessment feeder'!CJ222)))</f>
        <v>.</v>
      </c>
      <c r="Y233" s="120" t="str">
        <f>IF($B$9="Female",'No Self Assessment feeder'!Y222,IF($B$9="Male",'No Self Assessment feeder'!BE222,IF($B$9="All",'No Self Assessment feeder'!CK222)))</f>
        <v>.</v>
      </c>
      <c r="Z233" s="120" t="str">
        <f>IF($B$9="Female",'No Self Assessment feeder'!Z222,IF($B$9="Male",'No Self Assessment feeder'!BF222,IF($B$9="All",'No Self Assessment feeder'!CL222)))</f>
        <v>.</v>
      </c>
      <c r="AA233" s="120" t="str">
        <f>IF($B$9="Female",'No Self Assessment feeder'!AA222,IF($B$9="Male",'No Self Assessment feeder'!BG222,IF($B$9="All",'No Self Assessment feeder'!CM222)))</f>
        <v>.</v>
      </c>
      <c r="AB233" s="120" t="str">
        <f>IF($B$9="Female",'No Self Assessment feeder'!AB222,IF($B$9="Male",'No Self Assessment feeder'!BH222,IF($B$9="All",'No Self Assessment feeder'!CN222)))</f>
        <v>.</v>
      </c>
      <c r="AC233" s="127" t="str">
        <f>IF($B$9="Female",'No Self Assessment feeder'!AC222,IF($B$9="Male",'No Self Assessment feeder'!BI222,IF($B$9="All",'No Self Assessment feeder'!CO222)))</f>
        <v>.</v>
      </c>
      <c r="CM233" s="29"/>
    </row>
    <row r="234" spans="1:91" ht="14.25" customHeight="1" x14ac:dyDescent="0.2">
      <c r="A234" s="159" t="s">
        <v>289</v>
      </c>
      <c r="B234" s="65" t="s">
        <v>200</v>
      </c>
      <c r="C234" s="66">
        <v>10007801</v>
      </c>
      <c r="D234" s="66" t="s">
        <v>490</v>
      </c>
      <c r="E234" s="162" t="s">
        <v>201</v>
      </c>
      <c r="F234" s="142">
        <f>IF($B$9="Female",'No Self Assessment feeder'!F223,IF($B$9="Male",'No Self Assessment feeder'!AL223,IF($B$9="All",'No Self Assessment feeder'!BR223)))</f>
        <v>3200</v>
      </c>
      <c r="G234" s="120">
        <f>IF($B$9="Female",'No Self Assessment feeder'!G223,IF($B$9="Male",'No Self Assessment feeder'!AM223,IF($B$9="All",'No Self Assessment feeder'!BS223)))</f>
        <v>2.9</v>
      </c>
      <c r="H234" s="79">
        <f>IF($B$9="Female",'No Self Assessment feeder'!H223,IF($B$9="Male",'No Self Assessment feeder'!AN223,IF($B$9="All",'No Self Assessment feeder'!BT223)))</f>
        <v>3105</v>
      </c>
      <c r="I234" s="120">
        <f>IF($B$9="Female",'No Self Assessment feeder'!I223,IF($B$9="Male",'No Self Assessment feeder'!AO223,IF($B$9="All",'No Self Assessment feeder'!BU223)))</f>
        <v>8.8000000000000007</v>
      </c>
      <c r="J234" s="120">
        <f>IF($B$9="Female",'No Self Assessment feeder'!J223,IF($B$9="Male",'No Self Assessment feeder'!AP223,IF($B$9="All",'No Self Assessment feeder'!BV223)))</f>
        <v>11.7</v>
      </c>
      <c r="K234" s="120">
        <f>IF($B$9="Female",'No Self Assessment feeder'!K223,IF($B$9="Male",'No Self Assessment feeder'!AQ223,IF($B$9="All",'No Self Assessment feeder'!BW223)))</f>
        <v>58.8</v>
      </c>
      <c r="L234" s="120">
        <f>IF($B$9="Female",'No Self Assessment feeder'!L223,IF($B$9="Male",'No Self Assessment feeder'!AR223,IF($B$9="All",'No Self Assessment feeder'!BX223)))</f>
        <v>72.599999999999994</v>
      </c>
      <c r="M234" s="127">
        <f>IF($B$9="Female",'No Self Assessment feeder'!M223,IF($B$9="Male",'No Self Assessment feeder'!AS223,IF($B$9="All",'No Self Assessment feeder'!BY223)))</f>
        <v>79.5</v>
      </c>
      <c r="N234" s="81">
        <f>IF($B$9="Female",'No Self Assessment feeder'!N223,IF($B$9="Male",'No Self Assessment feeder'!AT223,IF($B$9="All",'No Self Assessment feeder'!BZ223)))</f>
        <v>3200</v>
      </c>
      <c r="O234" s="120">
        <f>IF($B$9="Female",'No Self Assessment feeder'!O223,IF($B$9="Male",'No Self Assessment feeder'!AU223,IF($B$9="All",'No Self Assessment feeder'!CA223)))</f>
        <v>3.1</v>
      </c>
      <c r="P234" s="79">
        <f>IF($B$9="Female",'No Self Assessment feeder'!P223,IF($B$9="Male",'No Self Assessment feeder'!AV223,IF($B$9="All",'No Self Assessment feeder'!CB223)))</f>
        <v>3100</v>
      </c>
      <c r="Q234" s="120">
        <f>IF($B$9="Female",'No Self Assessment feeder'!Q223,IF($B$9="Male",'No Self Assessment feeder'!AW223,IF($B$9="All",'No Self Assessment feeder'!CC223)))</f>
        <v>10.9</v>
      </c>
      <c r="R234" s="120">
        <f>IF($B$9="Female",'No Self Assessment feeder'!R223,IF($B$9="Male",'No Self Assessment feeder'!AX223,IF($B$9="All",'No Self Assessment feeder'!CD223)))</f>
        <v>8.6999999999999993</v>
      </c>
      <c r="S234" s="120">
        <f>IF($B$9="Female",'No Self Assessment feeder'!S223,IF($B$9="Male",'No Self Assessment feeder'!AY223,IF($B$9="All",'No Self Assessment feeder'!CE223)))</f>
        <v>63.5</v>
      </c>
      <c r="T234" s="120">
        <f>IF($B$9="Female",'No Self Assessment feeder'!T223,IF($B$9="Male",'No Self Assessment feeder'!AZ223,IF($B$9="All",'No Self Assessment feeder'!CF223)))</f>
        <v>75.7</v>
      </c>
      <c r="U234" s="127">
        <f>IF($B$9="Female",'No Self Assessment feeder'!U223,IF($B$9="Male",'No Self Assessment feeder'!BA223,IF($B$9="All",'No Self Assessment feeder'!CG223)))</f>
        <v>80.400000000000006</v>
      </c>
      <c r="V234" s="81">
        <f>IF($B$9="Female",'No Self Assessment feeder'!V223,IF($B$9="Male",'No Self Assessment feeder'!BB223,IF($B$9="All",'No Self Assessment feeder'!CH223)))</f>
        <v>3200</v>
      </c>
      <c r="W234" s="120">
        <f>IF($B$9="Female",'No Self Assessment feeder'!W223,IF($B$9="Male",'No Self Assessment feeder'!BC223,IF($B$9="All",'No Self Assessment feeder'!CI223)))</f>
        <v>3.3</v>
      </c>
      <c r="X234" s="79">
        <f>IF($B$9="Female",'No Self Assessment feeder'!X223,IF($B$9="Male",'No Self Assessment feeder'!BD223,IF($B$9="All",'No Self Assessment feeder'!CJ223)))</f>
        <v>3095</v>
      </c>
      <c r="Y234" s="120">
        <f>IF($B$9="Female",'No Self Assessment feeder'!Y223,IF($B$9="Male",'No Self Assessment feeder'!BE223,IF($B$9="All",'No Self Assessment feeder'!CK223)))</f>
        <v>13</v>
      </c>
      <c r="Z234" s="120">
        <f>IF($B$9="Female",'No Self Assessment feeder'!Z223,IF($B$9="Male",'No Self Assessment feeder'!BF223,IF($B$9="All",'No Self Assessment feeder'!CL223)))</f>
        <v>7.5</v>
      </c>
      <c r="AA234" s="120">
        <f>IF($B$9="Female",'No Self Assessment feeder'!AA223,IF($B$9="Male",'No Self Assessment feeder'!BG223,IF($B$9="All",'No Self Assessment feeder'!CM223)))</f>
        <v>66.599999999999994</v>
      </c>
      <c r="AB234" s="120">
        <f>IF($B$9="Female",'No Self Assessment feeder'!AB223,IF($B$9="Male",'No Self Assessment feeder'!BH223,IF($B$9="All",'No Self Assessment feeder'!CN223)))</f>
        <v>76.8</v>
      </c>
      <c r="AC234" s="127">
        <f>IF($B$9="Female",'No Self Assessment feeder'!AC223,IF($B$9="Male",'No Self Assessment feeder'!BI223,IF($B$9="All",'No Self Assessment feeder'!CO223)))</f>
        <v>79.5</v>
      </c>
      <c r="CM234" s="29"/>
    </row>
    <row r="235" spans="1:91" ht="14.25" customHeight="1" x14ac:dyDescent="0.2">
      <c r="A235" s="159" t="s">
        <v>289</v>
      </c>
      <c r="B235" s="65" t="s">
        <v>202</v>
      </c>
      <c r="C235" s="66">
        <v>10007155</v>
      </c>
      <c r="D235" s="66" t="s">
        <v>495</v>
      </c>
      <c r="E235" s="162" t="s">
        <v>203</v>
      </c>
      <c r="F235" s="142">
        <f>IF($B$9="Female",'No Self Assessment feeder'!F224,IF($B$9="Male",'No Self Assessment feeder'!AL224,IF($B$9="All",'No Self Assessment feeder'!BR224)))</f>
        <v>2895</v>
      </c>
      <c r="G235" s="120">
        <f>IF($B$9="Female",'No Self Assessment feeder'!G224,IF($B$9="Male",'No Self Assessment feeder'!AM224,IF($B$9="All",'No Self Assessment feeder'!BS224)))</f>
        <v>4.3</v>
      </c>
      <c r="H235" s="79">
        <f>IF($B$9="Female",'No Self Assessment feeder'!H224,IF($B$9="Male",'No Self Assessment feeder'!AN224,IF($B$9="All",'No Self Assessment feeder'!BT224)))</f>
        <v>2770</v>
      </c>
      <c r="I235" s="120">
        <f>IF($B$9="Female",'No Self Assessment feeder'!I224,IF($B$9="Male",'No Self Assessment feeder'!AO224,IF($B$9="All",'No Self Assessment feeder'!BU224)))</f>
        <v>10.4</v>
      </c>
      <c r="J235" s="120">
        <f>IF($B$9="Female",'No Self Assessment feeder'!J224,IF($B$9="Male",'No Self Assessment feeder'!AP224,IF($B$9="All",'No Self Assessment feeder'!BV224)))</f>
        <v>10.6</v>
      </c>
      <c r="K235" s="120">
        <f>IF($B$9="Female",'No Self Assessment feeder'!K224,IF($B$9="Male",'No Self Assessment feeder'!AQ224,IF($B$9="All",'No Self Assessment feeder'!BW224)))</f>
        <v>59.6</v>
      </c>
      <c r="L235" s="120">
        <f>IF($B$9="Female",'No Self Assessment feeder'!L224,IF($B$9="Male",'No Self Assessment feeder'!AR224,IF($B$9="All",'No Self Assessment feeder'!BX224)))</f>
        <v>72.400000000000006</v>
      </c>
      <c r="M235" s="127">
        <f>IF($B$9="Female",'No Self Assessment feeder'!M224,IF($B$9="Male",'No Self Assessment feeder'!AS224,IF($B$9="All",'No Self Assessment feeder'!BY224)))</f>
        <v>79.099999999999994</v>
      </c>
      <c r="N235" s="81">
        <f>IF($B$9="Female",'No Self Assessment feeder'!N224,IF($B$9="Male",'No Self Assessment feeder'!AT224,IF($B$9="All",'No Self Assessment feeder'!BZ224)))</f>
        <v>2895</v>
      </c>
      <c r="O235" s="120">
        <f>IF($B$9="Female",'No Self Assessment feeder'!O224,IF($B$9="Male",'No Self Assessment feeder'!AU224,IF($B$9="All",'No Self Assessment feeder'!CA224)))</f>
        <v>4.5999999999999996</v>
      </c>
      <c r="P235" s="79">
        <f>IF($B$9="Female",'No Self Assessment feeder'!P224,IF($B$9="Male",'No Self Assessment feeder'!AV224,IF($B$9="All",'No Self Assessment feeder'!CB224)))</f>
        <v>2765</v>
      </c>
      <c r="Q235" s="120">
        <f>IF($B$9="Female",'No Self Assessment feeder'!Q224,IF($B$9="Male",'No Self Assessment feeder'!AW224,IF($B$9="All",'No Self Assessment feeder'!CC224)))</f>
        <v>11.1</v>
      </c>
      <c r="R235" s="120">
        <f>IF($B$9="Female",'No Self Assessment feeder'!R224,IF($B$9="Male",'No Self Assessment feeder'!AX224,IF($B$9="All",'No Self Assessment feeder'!CD224)))</f>
        <v>8.1</v>
      </c>
      <c r="S235" s="120">
        <f>IF($B$9="Female",'No Self Assessment feeder'!S224,IF($B$9="Male",'No Self Assessment feeder'!AY224,IF($B$9="All",'No Self Assessment feeder'!CE224)))</f>
        <v>64.400000000000006</v>
      </c>
      <c r="T235" s="120">
        <f>IF($B$9="Female",'No Self Assessment feeder'!T224,IF($B$9="Male",'No Self Assessment feeder'!AZ224,IF($B$9="All",'No Self Assessment feeder'!CF224)))</f>
        <v>75.8</v>
      </c>
      <c r="U235" s="127">
        <f>IF($B$9="Female",'No Self Assessment feeder'!U224,IF($B$9="Male",'No Self Assessment feeder'!BA224,IF($B$9="All",'No Self Assessment feeder'!CG224)))</f>
        <v>80.8</v>
      </c>
      <c r="V235" s="81">
        <f>IF($B$9="Female",'No Self Assessment feeder'!V224,IF($B$9="Male",'No Self Assessment feeder'!BB224,IF($B$9="All",'No Self Assessment feeder'!CH224)))</f>
        <v>2895</v>
      </c>
      <c r="W235" s="120">
        <f>IF($B$9="Female",'No Self Assessment feeder'!W224,IF($B$9="Male",'No Self Assessment feeder'!BC224,IF($B$9="All",'No Self Assessment feeder'!CI224)))</f>
        <v>4.9000000000000004</v>
      </c>
      <c r="X235" s="79">
        <f>IF($B$9="Female",'No Self Assessment feeder'!X224,IF($B$9="Male",'No Self Assessment feeder'!BD224,IF($B$9="All",'No Self Assessment feeder'!CJ224)))</f>
        <v>2755</v>
      </c>
      <c r="Y235" s="120">
        <f>IF($B$9="Female",'No Self Assessment feeder'!Y224,IF($B$9="Male",'No Self Assessment feeder'!BE224,IF($B$9="All",'No Self Assessment feeder'!CK224)))</f>
        <v>13.4</v>
      </c>
      <c r="Z235" s="120">
        <f>IF($B$9="Female",'No Self Assessment feeder'!Z224,IF($B$9="Male",'No Self Assessment feeder'!BF224,IF($B$9="All",'No Self Assessment feeder'!CL224)))</f>
        <v>6.8</v>
      </c>
      <c r="AA235" s="120">
        <f>IF($B$9="Female",'No Self Assessment feeder'!AA224,IF($B$9="Male",'No Self Assessment feeder'!BG224,IF($B$9="All",'No Self Assessment feeder'!CM224)))</f>
        <v>68</v>
      </c>
      <c r="AB235" s="120">
        <f>IF($B$9="Female",'No Self Assessment feeder'!AB224,IF($B$9="Male",'No Self Assessment feeder'!BH224,IF($B$9="All",'No Self Assessment feeder'!CN224)))</f>
        <v>77.099999999999994</v>
      </c>
      <c r="AC235" s="127">
        <f>IF($B$9="Female",'No Self Assessment feeder'!AC224,IF($B$9="Male",'No Self Assessment feeder'!BI224,IF($B$9="All",'No Self Assessment feeder'!CO224)))</f>
        <v>79.900000000000006</v>
      </c>
      <c r="CM235" s="29"/>
    </row>
    <row r="236" spans="1:91" ht="14.25" customHeight="1" x14ac:dyDescent="0.2">
      <c r="A236" s="159" t="s">
        <v>289</v>
      </c>
      <c r="B236" s="65" t="s">
        <v>204</v>
      </c>
      <c r="C236" s="66">
        <v>10007775</v>
      </c>
      <c r="D236" s="66" t="s">
        <v>491</v>
      </c>
      <c r="E236" s="162" t="s">
        <v>205</v>
      </c>
      <c r="F236" s="142">
        <f>IF($B$9="Female",'No Self Assessment feeder'!F225,IF($B$9="Male",'No Self Assessment feeder'!AL225,IF($B$9="All",'No Self Assessment feeder'!BR225)))</f>
        <v>1660</v>
      </c>
      <c r="G236" s="120">
        <f>IF($B$9="Female",'No Self Assessment feeder'!G225,IF($B$9="Male",'No Self Assessment feeder'!AM225,IF($B$9="All",'No Self Assessment feeder'!BS225)))</f>
        <v>4.8</v>
      </c>
      <c r="H236" s="79">
        <f>IF($B$9="Female",'No Self Assessment feeder'!H225,IF($B$9="Male",'No Self Assessment feeder'!AN225,IF($B$9="All",'No Self Assessment feeder'!BT225)))</f>
        <v>1585</v>
      </c>
      <c r="I236" s="120">
        <f>IF($B$9="Female",'No Self Assessment feeder'!I225,IF($B$9="Male",'No Self Assessment feeder'!AO225,IF($B$9="All",'No Self Assessment feeder'!BU225)))</f>
        <v>10.4</v>
      </c>
      <c r="J236" s="120">
        <f>IF($B$9="Female",'No Self Assessment feeder'!J225,IF($B$9="Male",'No Self Assessment feeder'!AP225,IF($B$9="All",'No Self Assessment feeder'!BV225)))</f>
        <v>11.4</v>
      </c>
      <c r="K236" s="120">
        <f>IF($B$9="Female",'No Self Assessment feeder'!K225,IF($B$9="Male",'No Self Assessment feeder'!AQ225,IF($B$9="All",'No Self Assessment feeder'!BW225)))</f>
        <v>45.9</v>
      </c>
      <c r="L236" s="120">
        <f>IF($B$9="Female",'No Self Assessment feeder'!L225,IF($B$9="Male",'No Self Assessment feeder'!AR225,IF($B$9="All",'No Self Assessment feeder'!BX225)))</f>
        <v>64.099999999999994</v>
      </c>
      <c r="M236" s="127">
        <f>IF($B$9="Female",'No Self Assessment feeder'!M225,IF($B$9="Male",'No Self Assessment feeder'!AS225,IF($B$9="All",'No Self Assessment feeder'!BY225)))</f>
        <v>78.099999999999994</v>
      </c>
      <c r="N236" s="81">
        <f>IF($B$9="Female",'No Self Assessment feeder'!N225,IF($B$9="Male",'No Self Assessment feeder'!AT225,IF($B$9="All",'No Self Assessment feeder'!BZ225)))</f>
        <v>1660</v>
      </c>
      <c r="O236" s="120">
        <f>IF($B$9="Female",'No Self Assessment feeder'!O225,IF($B$9="Male",'No Self Assessment feeder'!AU225,IF($B$9="All",'No Self Assessment feeder'!CA225)))</f>
        <v>5.5</v>
      </c>
      <c r="P236" s="79">
        <f>IF($B$9="Female",'No Self Assessment feeder'!P225,IF($B$9="Male",'No Self Assessment feeder'!AV225,IF($B$9="All",'No Self Assessment feeder'!CB225)))</f>
        <v>1570</v>
      </c>
      <c r="Q236" s="120">
        <f>IF($B$9="Female",'No Self Assessment feeder'!Q225,IF($B$9="Male",'No Self Assessment feeder'!AW225,IF($B$9="All",'No Self Assessment feeder'!CC225)))</f>
        <v>12.7</v>
      </c>
      <c r="R236" s="120">
        <f>IF($B$9="Female",'No Self Assessment feeder'!R225,IF($B$9="Male",'No Self Assessment feeder'!AX225,IF($B$9="All",'No Self Assessment feeder'!CD225)))</f>
        <v>10.6</v>
      </c>
      <c r="S236" s="120">
        <f>IF($B$9="Female",'No Self Assessment feeder'!S225,IF($B$9="Male",'No Self Assessment feeder'!AY225,IF($B$9="All",'No Self Assessment feeder'!CE225)))</f>
        <v>59.6</v>
      </c>
      <c r="T236" s="120">
        <f>IF($B$9="Female",'No Self Assessment feeder'!T225,IF($B$9="Male",'No Self Assessment feeder'!AZ225,IF($B$9="All",'No Self Assessment feeder'!CF225)))</f>
        <v>70.3</v>
      </c>
      <c r="U236" s="127">
        <f>IF($B$9="Female",'No Self Assessment feeder'!U225,IF($B$9="Male",'No Self Assessment feeder'!BA225,IF($B$9="All",'No Self Assessment feeder'!CG225)))</f>
        <v>76.7</v>
      </c>
      <c r="V236" s="81">
        <f>IF($B$9="Female",'No Self Assessment feeder'!V225,IF($B$9="Male",'No Self Assessment feeder'!BB225,IF($B$9="All",'No Self Assessment feeder'!CH225)))</f>
        <v>1660</v>
      </c>
      <c r="W236" s="120">
        <f>IF($B$9="Female",'No Self Assessment feeder'!W225,IF($B$9="Male",'No Self Assessment feeder'!BC225,IF($B$9="All",'No Self Assessment feeder'!CI225)))</f>
        <v>5.7</v>
      </c>
      <c r="X236" s="79">
        <f>IF($B$9="Female",'No Self Assessment feeder'!X225,IF($B$9="Male",'No Self Assessment feeder'!BD225,IF($B$9="All",'No Self Assessment feeder'!CJ225)))</f>
        <v>1570</v>
      </c>
      <c r="Y236" s="120">
        <f>IF($B$9="Female",'No Self Assessment feeder'!Y225,IF($B$9="Male",'No Self Assessment feeder'!BE225,IF($B$9="All",'No Self Assessment feeder'!CK225)))</f>
        <v>13.9</v>
      </c>
      <c r="Z236" s="120">
        <f>IF($B$9="Female",'No Self Assessment feeder'!Z225,IF($B$9="Male",'No Self Assessment feeder'!BF225,IF($B$9="All",'No Self Assessment feeder'!CL225)))</f>
        <v>8.5</v>
      </c>
      <c r="AA236" s="120">
        <f>IF($B$9="Female",'No Self Assessment feeder'!AA225,IF($B$9="Male",'No Self Assessment feeder'!BG225,IF($B$9="All",'No Self Assessment feeder'!CM225)))</f>
        <v>63.4</v>
      </c>
      <c r="AB236" s="120">
        <f>IF($B$9="Female",'No Self Assessment feeder'!AB225,IF($B$9="Male",'No Self Assessment feeder'!BH225,IF($B$9="All",'No Self Assessment feeder'!CN225)))</f>
        <v>73.3</v>
      </c>
      <c r="AC236" s="127">
        <f>IF($B$9="Female",'No Self Assessment feeder'!AC225,IF($B$9="Male",'No Self Assessment feeder'!BI225,IF($B$9="All",'No Self Assessment feeder'!CO225)))</f>
        <v>77.599999999999994</v>
      </c>
      <c r="CM236" s="29"/>
    </row>
    <row r="237" spans="1:91" ht="14.25" customHeight="1" x14ac:dyDescent="0.2">
      <c r="A237" s="159" t="s">
        <v>289</v>
      </c>
      <c r="B237" s="65" t="s">
        <v>206</v>
      </c>
      <c r="C237" s="66">
        <v>10005389</v>
      </c>
      <c r="D237" s="66" t="s">
        <v>491</v>
      </c>
      <c r="E237" s="162" t="s">
        <v>207</v>
      </c>
      <c r="F237" s="142">
        <f>IF($B$9="Female",'No Self Assessment feeder'!F226,IF($B$9="Male",'No Self Assessment feeder'!AL226,IF($B$9="All",'No Self Assessment feeder'!BR226)))</f>
        <v>210</v>
      </c>
      <c r="G237" s="120">
        <f>IF($B$9="Female",'No Self Assessment feeder'!G226,IF($B$9="Male",'No Self Assessment feeder'!AM226,IF($B$9="All",'No Self Assessment feeder'!BS226)))</f>
        <v>3.3</v>
      </c>
      <c r="H237" s="79">
        <f>IF($B$9="Female",'No Self Assessment feeder'!H226,IF($B$9="Male",'No Self Assessment feeder'!AN226,IF($B$9="All",'No Self Assessment feeder'!BT226)))</f>
        <v>205</v>
      </c>
      <c r="I237" s="120">
        <f>IF($B$9="Female",'No Self Assessment feeder'!I226,IF($B$9="Male",'No Self Assessment feeder'!AO226,IF($B$9="All",'No Self Assessment feeder'!BU226)))</f>
        <v>14.8</v>
      </c>
      <c r="J237" s="120">
        <f>IF($B$9="Female",'No Self Assessment feeder'!J226,IF($B$9="Male",'No Self Assessment feeder'!AP226,IF($B$9="All",'No Self Assessment feeder'!BV226)))</f>
        <v>16.7</v>
      </c>
      <c r="K237" s="120">
        <f>IF($B$9="Female",'No Self Assessment feeder'!K226,IF($B$9="Male",'No Self Assessment feeder'!AQ226,IF($B$9="All",'No Self Assessment feeder'!BW226)))</f>
        <v>61.6</v>
      </c>
      <c r="L237" s="120">
        <f>IF($B$9="Female",'No Self Assessment feeder'!L226,IF($B$9="Male",'No Self Assessment feeder'!AR226,IF($B$9="All",'No Self Assessment feeder'!BX226)))</f>
        <v>65</v>
      </c>
      <c r="M237" s="127">
        <f>IF($B$9="Female",'No Self Assessment feeder'!M226,IF($B$9="Male",'No Self Assessment feeder'!AS226,IF($B$9="All",'No Self Assessment feeder'!BY226)))</f>
        <v>68.5</v>
      </c>
      <c r="N237" s="81">
        <f>IF($B$9="Female",'No Self Assessment feeder'!N226,IF($B$9="Male",'No Self Assessment feeder'!AT226,IF($B$9="All",'No Self Assessment feeder'!BZ226)))</f>
        <v>210</v>
      </c>
      <c r="O237" s="120">
        <f>IF($B$9="Female",'No Self Assessment feeder'!O226,IF($B$9="Male",'No Self Assessment feeder'!AU226,IF($B$9="All",'No Self Assessment feeder'!CA226)))</f>
        <v>3.3</v>
      </c>
      <c r="P237" s="79">
        <f>IF($B$9="Female",'No Self Assessment feeder'!P226,IF($B$9="Male",'No Self Assessment feeder'!AV226,IF($B$9="All",'No Self Assessment feeder'!CB226)))</f>
        <v>205</v>
      </c>
      <c r="Q237" s="120">
        <f>IF($B$9="Female",'No Self Assessment feeder'!Q226,IF($B$9="Male",'No Self Assessment feeder'!AW226,IF($B$9="All",'No Self Assessment feeder'!CC226)))</f>
        <v>11.3</v>
      </c>
      <c r="R237" s="120">
        <f>IF($B$9="Female",'No Self Assessment feeder'!R226,IF($B$9="Male",'No Self Assessment feeder'!AX226,IF($B$9="All",'No Self Assessment feeder'!CD226)))</f>
        <v>17.7</v>
      </c>
      <c r="S237" s="120">
        <f>IF($B$9="Female",'No Self Assessment feeder'!S226,IF($B$9="Male",'No Self Assessment feeder'!AY226,IF($B$9="All",'No Self Assessment feeder'!CE226)))</f>
        <v>67</v>
      </c>
      <c r="T237" s="120">
        <f>IF($B$9="Female",'No Self Assessment feeder'!T226,IF($B$9="Male",'No Self Assessment feeder'!AZ226,IF($B$9="All",'No Self Assessment feeder'!CF226)))</f>
        <v>69.5</v>
      </c>
      <c r="U237" s="127">
        <f>IF($B$9="Female",'No Self Assessment feeder'!U226,IF($B$9="Male",'No Self Assessment feeder'!BA226,IF($B$9="All",'No Self Assessment feeder'!CG226)))</f>
        <v>70.900000000000006</v>
      </c>
      <c r="V237" s="81">
        <f>IF($B$9="Female",'No Self Assessment feeder'!V226,IF($B$9="Male",'No Self Assessment feeder'!BB226,IF($B$9="All",'No Self Assessment feeder'!CH226)))</f>
        <v>210</v>
      </c>
      <c r="W237" s="120">
        <f>IF($B$9="Female",'No Self Assessment feeder'!W226,IF($B$9="Male",'No Self Assessment feeder'!BC226,IF($B$9="All",'No Self Assessment feeder'!CI226)))</f>
        <v>3.3</v>
      </c>
      <c r="X237" s="79">
        <f>IF($B$9="Female",'No Self Assessment feeder'!X226,IF($B$9="Male",'No Self Assessment feeder'!BD226,IF($B$9="All",'No Self Assessment feeder'!CJ226)))</f>
        <v>205</v>
      </c>
      <c r="Y237" s="120">
        <f>IF($B$9="Female",'No Self Assessment feeder'!Y226,IF($B$9="Male",'No Self Assessment feeder'!BE226,IF($B$9="All",'No Self Assessment feeder'!CK226)))</f>
        <v>17.7</v>
      </c>
      <c r="Z237" s="120">
        <f>IF($B$9="Female",'No Self Assessment feeder'!Z226,IF($B$9="Male",'No Self Assessment feeder'!BF226,IF($B$9="All",'No Self Assessment feeder'!CL226)))</f>
        <v>12.8</v>
      </c>
      <c r="AA237" s="120" t="str">
        <f>IF($B$9="Female",'No Self Assessment feeder'!AA226,IF($B$9="Male",'No Self Assessment feeder'!BG226,IF($B$9="All",'No Self Assessment feeder'!CM226)))</f>
        <v>x</v>
      </c>
      <c r="AB237" s="120" t="str">
        <f>IF($B$9="Female",'No Self Assessment feeder'!AB226,IF($B$9="Male",'No Self Assessment feeder'!BH226,IF($B$9="All",'No Self Assessment feeder'!CN226)))</f>
        <v>x</v>
      </c>
      <c r="AC237" s="127">
        <f>IF($B$9="Female",'No Self Assessment feeder'!AC226,IF($B$9="Male",'No Self Assessment feeder'!BI226,IF($B$9="All",'No Self Assessment feeder'!CO226)))</f>
        <v>69.5</v>
      </c>
      <c r="CM237" s="29"/>
    </row>
    <row r="238" spans="1:91" ht="14.25" customHeight="1" x14ac:dyDescent="0.2">
      <c r="A238" s="159" t="s">
        <v>289</v>
      </c>
      <c r="B238" s="65" t="s">
        <v>208</v>
      </c>
      <c r="C238" s="66">
        <v>10007802</v>
      </c>
      <c r="D238" s="66" t="s">
        <v>495</v>
      </c>
      <c r="E238" s="162" t="s">
        <v>209</v>
      </c>
      <c r="F238" s="142">
        <f>IF($B$9="Female",'No Self Assessment feeder'!F227,IF($B$9="Male",'No Self Assessment feeder'!AL227,IF($B$9="All",'No Self Assessment feeder'!BR227)))</f>
        <v>2330</v>
      </c>
      <c r="G238" s="120">
        <f>IF($B$9="Female",'No Self Assessment feeder'!G227,IF($B$9="Male",'No Self Assessment feeder'!AM227,IF($B$9="All",'No Self Assessment feeder'!BS227)))</f>
        <v>3</v>
      </c>
      <c r="H238" s="79">
        <f>IF($B$9="Female",'No Self Assessment feeder'!H227,IF($B$9="Male",'No Self Assessment feeder'!AN227,IF($B$9="All",'No Self Assessment feeder'!BT227)))</f>
        <v>2260</v>
      </c>
      <c r="I238" s="120">
        <f>IF($B$9="Female",'No Self Assessment feeder'!I227,IF($B$9="Male",'No Self Assessment feeder'!AO227,IF($B$9="All",'No Self Assessment feeder'!BU227)))</f>
        <v>10.5</v>
      </c>
      <c r="J238" s="120">
        <f>IF($B$9="Female",'No Self Assessment feeder'!J227,IF($B$9="Male",'No Self Assessment feeder'!AP227,IF($B$9="All",'No Self Assessment feeder'!BV227)))</f>
        <v>9.8000000000000007</v>
      </c>
      <c r="K238" s="120">
        <f>IF($B$9="Female",'No Self Assessment feeder'!K227,IF($B$9="Male",'No Self Assessment feeder'!AQ227,IF($B$9="All",'No Self Assessment feeder'!BW227)))</f>
        <v>55.7</v>
      </c>
      <c r="L238" s="120">
        <f>IF($B$9="Female",'No Self Assessment feeder'!L227,IF($B$9="Male",'No Self Assessment feeder'!AR227,IF($B$9="All",'No Self Assessment feeder'!BX227)))</f>
        <v>68.7</v>
      </c>
      <c r="M238" s="127">
        <f>IF($B$9="Female",'No Self Assessment feeder'!M227,IF($B$9="Male",'No Self Assessment feeder'!AS227,IF($B$9="All",'No Self Assessment feeder'!BY227)))</f>
        <v>79.7</v>
      </c>
      <c r="N238" s="81">
        <f>IF($B$9="Female",'No Self Assessment feeder'!N227,IF($B$9="Male",'No Self Assessment feeder'!AT227,IF($B$9="All",'No Self Assessment feeder'!BZ227)))</f>
        <v>2330</v>
      </c>
      <c r="O238" s="120">
        <f>IF($B$9="Female",'No Self Assessment feeder'!O227,IF($B$9="Male",'No Self Assessment feeder'!AU227,IF($B$9="All",'No Self Assessment feeder'!CA227)))</f>
        <v>3.4</v>
      </c>
      <c r="P238" s="79">
        <f>IF($B$9="Female",'No Self Assessment feeder'!P227,IF($B$9="Male",'No Self Assessment feeder'!AV227,IF($B$9="All",'No Self Assessment feeder'!CB227)))</f>
        <v>2250</v>
      </c>
      <c r="Q238" s="120">
        <f>IF($B$9="Female",'No Self Assessment feeder'!Q227,IF($B$9="Male",'No Self Assessment feeder'!AW227,IF($B$9="All",'No Self Assessment feeder'!CC227)))</f>
        <v>11.2</v>
      </c>
      <c r="R238" s="120">
        <f>IF($B$9="Female",'No Self Assessment feeder'!R227,IF($B$9="Male",'No Self Assessment feeder'!AX227,IF($B$9="All",'No Self Assessment feeder'!CD227)))</f>
        <v>8.6</v>
      </c>
      <c r="S238" s="120">
        <f>IF($B$9="Female",'No Self Assessment feeder'!S227,IF($B$9="Male",'No Self Assessment feeder'!AY227,IF($B$9="All",'No Self Assessment feeder'!CE227)))</f>
        <v>61.6</v>
      </c>
      <c r="T238" s="120">
        <f>IF($B$9="Female",'No Self Assessment feeder'!T227,IF($B$9="Male",'No Self Assessment feeder'!AZ227,IF($B$9="All",'No Self Assessment feeder'!CF227)))</f>
        <v>73.7</v>
      </c>
      <c r="U238" s="127">
        <f>IF($B$9="Female",'No Self Assessment feeder'!U227,IF($B$9="Male",'No Self Assessment feeder'!BA227,IF($B$9="All",'No Self Assessment feeder'!CG227)))</f>
        <v>80.2</v>
      </c>
      <c r="V238" s="81">
        <f>IF($B$9="Female",'No Self Assessment feeder'!V227,IF($B$9="Male",'No Self Assessment feeder'!BB227,IF($B$9="All",'No Self Assessment feeder'!CH227)))</f>
        <v>2330</v>
      </c>
      <c r="W238" s="120">
        <f>IF($B$9="Female",'No Self Assessment feeder'!W227,IF($B$9="Male",'No Self Assessment feeder'!BC227,IF($B$9="All",'No Self Assessment feeder'!CI227)))</f>
        <v>3.9</v>
      </c>
      <c r="X238" s="79">
        <f>IF($B$9="Female",'No Self Assessment feeder'!X227,IF($B$9="Male",'No Self Assessment feeder'!BD227,IF($B$9="All",'No Self Assessment feeder'!CJ227)))</f>
        <v>2240</v>
      </c>
      <c r="Y238" s="120">
        <f>IF($B$9="Female",'No Self Assessment feeder'!Y227,IF($B$9="Male",'No Self Assessment feeder'!BE227,IF($B$9="All",'No Self Assessment feeder'!CK227)))</f>
        <v>11.9</v>
      </c>
      <c r="Z238" s="120">
        <f>IF($B$9="Female",'No Self Assessment feeder'!Z227,IF($B$9="Male",'No Self Assessment feeder'!BF227,IF($B$9="All",'No Self Assessment feeder'!CL227)))</f>
        <v>6.5</v>
      </c>
      <c r="AA238" s="120">
        <f>IF($B$9="Female",'No Self Assessment feeder'!AA227,IF($B$9="Male",'No Self Assessment feeder'!BG227,IF($B$9="All",'No Self Assessment feeder'!CM227)))</f>
        <v>68</v>
      </c>
      <c r="AB238" s="120">
        <f>IF($B$9="Female",'No Self Assessment feeder'!AB227,IF($B$9="Male",'No Self Assessment feeder'!BH227,IF($B$9="All",'No Self Assessment feeder'!CN227)))</f>
        <v>77.400000000000006</v>
      </c>
      <c r="AC238" s="127">
        <f>IF($B$9="Female",'No Self Assessment feeder'!AC227,IF($B$9="Male",'No Self Assessment feeder'!BI227,IF($B$9="All",'No Self Assessment feeder'!CO227)))</f>
        <v>81.599999999999994</v>
      </c>
      <c r="CM238" s="29"/>
    </row>
    <row r="239" spans="1:91" ht="14.25" customHeight="1" x14ac:dyDescent="0.2">
      <c r="A239" s="159" t="s">
        <v>289</v>
      </c>
      <c r="B239" s="65" t="s">
        <v>210</v>
      </c>
      <c r="C239" s="66">
        <v>10007776</v>
      </c>
      <c r="D239" s="66" t="s">
        <v>491</v>
      </c>
      <c r="E239" s="162" t="s">
        <v>211</v>
      </c>
      <c r="F239" s="142">
        <f>IF($B$9="Female",'No Self Assessment feeder'!F228,IF($B$9="Male",'No Self Assessment feeder'!AL228,IF($B$9="All",'No Self Assessment feeder'!BR228)))</f>
        <v>1415</v>
      </c>
      <c r="G239" s="120">
        <f>IF($B$9="Female",'No Self Assessment feeder'!G228,IF($B$9="Male",'No Self Assessment feeder'!AM228,IF($B$9="All",'No Self Assessment feeder'!BS228)))</f>
        <v>5</v>
      </c>
      <c r="H239" s="79">
        <f>IF($B$9="Female",'No Self Assessment feeder'!H228,IF($B$9="Male",'No Self Assessment feeder'!AN228,IF($B$9="All",'No Self Assessment feeder'!BT228)))</f>
        <v>1340</v>
      </c>
      <c r="I239" s="120">
        <f>IF($B$9="Female",'No Self Assessment feeder'!I228,IF($B$9="Male",'No Self Assessment feeder'!AO228,IF($B$9="All",'No Self Assessment feeder'!BU228)))</f>
        <v>10.3</v>
      </c>
      <c r="J239" s="120">
        <f>IF($B$9="Female",'No Self Assessment feeder'!J228,IF($B$9="Male",'No Self Assessment feeder'!AP228,IF($B$9="All",'No Self Assessment feeder'!BV228)))</f>
        <v>11.3</v>
      </c>
      <c r="K239" s="120">
        <f>IF($B$9="Female",'No Self Assessment feeder'!K228,IF($B$9="Male",'No Self Assessment feeder'!AQ228,IF($B$9="All",'No Self Assessment feeder'!BW228)))</f>
        <v>58.8</v>
      </c>
      <c r="L239" s="120">
        <f>IF($B$9="Female",'No Self Assessment feeder'!L228,IF($B$9="Male",'No Self Assessment feeder'!AR228,IF($B$9="All",'No Self Assessment feeder'!BX228)))</f>
        <v>71.2</v>
      </c>
      <c r="M239" s="127">
        <f>IF($B$9="Female",'No Self Assessment feeder'!M228,IF($B$9="Male",'No Self Assessment feeder'!AS228,IF($B$9="All",'No Self Assessment feeder'!BY228)))</f>
        <v>78.5</v>
      </c>
      <c r="N239" s="81">
        <f>IF($B$9="Female",'No Self Assessment feeder'!N228,IF($B$9="Male",'No Self Assessment feeder'!AT228,IF($B$9="All",'No Self Assessment feeder'!BZ228)))</f>
        <v>1415</v>
      </c>
      <c r="O239" s="120">
        <f>IF($B$9="Female",'No Self Assessment feeder'!O228,IF($B$9="Male",'No Self Assessment feeder'!AU228,IF($B$9="All",'No Self Assessment feeder'!CA228)))</f>
        <v>5.7</v>
      </c>
      <c r="P239" s="79">
        <f>IF($B$9="Female",'No Self Assessment feeder'!P228,IF($B$9="Male",'No Self Assessment feeder'!AV228,IF($B$9="All",'No Self Assessment feeder'!CB228)))</f>
        <v>1335</v>
      </c>
      <c r="Q239" s="120">
        <f>IF($B$9="Female",'No Self Assessment feeder'!Q228,IF($B$9="Male",'No Self Assessment feeder'!AW228,IF($B$9="All",'No Self Assessment feeder'!CC228)))</f>
        <v>13.1</v>
      </c>
      <c r="R239" s="120">
        <f>IF($B$9="Female",'No Self Assessment feeder'!R228,IF($B$9="Male",'No Self Assessment feeder'!AX228,IF($B$9="All",'No Self Assessment feeder'!CD228)))</f>
        <v>9.1</v>
      </c>
      <c r="S239" s="120">
        <f>IF($B$9="Female",'No Self Assessment feeder'!S228,IF($B$9="Male",'No Self Assessment feeder'!AY228,IF($B$9="All",'No Self Assessment feeder'!CE228)))</f>
        <v>64.2</v>
      </c>
      <c r="T239" s="120">
        <f>IF($B$9="Female",'No Self Assessment feeder'!T228,IF($B$9="Male",'No Self Assessment feeder'!AZ228,IF($B$9="All",'No Self Assessment feeder'!CF228)))</f>
        <v>74</v>
      </c>
      <c r="U239" s="127">
        <f>IF($B$9="Female",'No Self Assessment feeder'!U228,IF($B$9="Male",'No Self Assessment feeder'!BA228,IF($B$9="All",'No Self Assessment feeder'!CG228)))</f>
        <v>77.8</v>
      </c>
      <c r="V239" s="81">
        <f>IF($B$9="Female",'No Self Assessment feeder'!V228,IF($B$9="Male",'No Self Assessment feeder'!BB228,IF($B$9="All",'No Self Assessment feeder'!CH228)))</f>
        <v>1415</v>
      </c>
      <c r="W239" s="120">
        <f>IF($B$9="Female",'No Self Assessment feeder'!W228,IF($B$9="Male",'No Self Assessment feeder'!BC228,IF($B$9="All",'No Self Assessment feeder'!CI228)))</f>
        <v>5.5</v>
      </c>
      <c r="X239" s="79">
        <f>IF($B$9="Female",'No Self Assessment feeder'!X228,IF($B$9="Male",'No Self Assessment feeder'!BD228,IF($B$9="All",'No Self Assessment feeder'!CJ228)))</f>
        <v>1335</v>
      </c>
      <c r="Y239" s="120">
        <f>IF($B$9="Female",'No Self Assessment feeder'!Y228,IF($B$9="Male",'No Self Assessment feeder'!BE228,IF($B$9="All",'No Self Assessment feeder'!CK228)))</f>
        <v>14.1</v>
      </c>
      <c r="Z239" s="120">
        <f>IF($B$9="Female",'No Self Assessment feeder'!Z228,IF($B$9="Male",'No Self Assessment feeder'!BF228,IF($B$9="All",'No Self Assessment feeder'!CL228)))</f>
        <v>7.5</v>
      </c>
      <c r="AA239" s="120">
        <f>IF($B$9="Female",'No Self Assessment feeder'!AA228,IF($B$9="Male",'No Self Assessment feeder'!BG228,IF($B$9="All",'No Self Assessment feeder'!CM228)))</f>
        <v>65.400000000000006</v>
      </c>
      <c r="AB239" s="120">
        <f>IF($B$9="Female",'No Self Assessment feeder'!AB228,IF($B$9="Male",'No Self Assessment feeder'!BH228,IF($B$9="All",'No Self Assessment feeder'!CN228)))</f>
        <v>74.8</v>
      </c>
      <c r="AC239" s="127">
        <f>IF($B$9="Female",'No Self Assessment feeder'!AC228,IF($B$9="Male",'No Self Assessment feeder'!BI228,IF($B$9="All",'No Self Assessment feeder'!CO228)))</f>
        <v>78.400000000000006</v>
      </c>
      <c r="CM239" s="29"/>
    </row>
    <row r="240" spans="1:91" ht="14.25" customHeight="1" x14ac:dyDescent="0.2">
      <c r="A240" s="159" t="s">
        <v>289</v>
      </c>
      <c r="B240" s="65" t="s">
        <v>212</v>
      </c>
      <c r="C240" s="66">
        <v>10005523</v>
      </c>
      <c r="D240" s="66" t="s">
        <v>491</v>
      </c>
      <c r="E240" s="162" t="s">
        <v>213</v>
      </c>
      <c r="F240" s="142">
        <f>IF($B$9="Female",'No Self Assessment feeder'!F229,IF($B$9="Male",'No Self Assessment feeder'!AL229,IF($B$9="All",'No Self Assessment feeder'!BR229)))</f>
        <v>165</v>
      </c>
      <c r="G240" s="120">
        <f>IF($B$9="Female",'No Self Assessment feeder'!G229,IF($B$9="Male",'No Self Assessment feeder'!AM229,IF($B$9="All",'No Self Assessment feeder'!BS229)))</f>
        <v>4.3</v>
      </c>
      <c r="H240" s="79">
        <f>IF($B$9="Female",'No Self Assessment feeder'!H229,IF($B$9="Male",'No Self Assessment feeder'!AN229,IF($B$9="All",'No Self Assessment feeder'!BT229)))</f>
        <v>155</v>
      </c>
      <c r="I240" s="120">
        <f>IF($B$9="Female",'No Self Assessment feeder'!I229,IF($B$9="Male",'No Self Assessment feeder'!AO229,IF($B$9="All",'No Self Assessment feeder'!BU229)))</f>
        <v>14</v>
      </c>
      <c r="J240" s="120">
        <f>IF($B$9="Female",'No Self Assessment feeder'!J229,IF($B$9="Male",'No Self Assessment feeder'!AP229,IF($B$9="All",'No Self Assessment feeder'!BV229)))</f>
        <v>24.8</v>
      </c>
      <c r="K240" s="120">
        <f>IF($B$9="Female",'No Self Assessment feeder'!K229,IF($B$9="Male",'No Self Assessment feeder'!AQ229,IF($B$9="All",'No Self Assessment feeder'!BW229)))</f>
        <v>52.2</v>
      </c>
      <c r="L240" s="120">
        <f>IF($B$9="Female",'No Self Assessment feeder'!L229,IF($B$9="Male",'No Self Assessment feeder'!AR229,IF($B$9="All",'No Self Assessment feeder'!BX229)))</f>
        <v>56.7</v>
      </c>
      <c r="M240" s="127">
        <f>IF($B$9="Female",'No Self Assessment feeder'!M229,IF($B$9="Male",'No Self Assessment feeder'!AS229,IF($B$9="All",'No Self Assessment feeder'!BY229)))</f>
        <v>61.1</v>
      </c>
      <c r="N240" s="81">
        <f>IF($B$9="Female",'No Self Assessment feeder'!N229,IF($B$9="Male",'No Self Assessment feeder'!AT229,IF($B$9="All",'No Self Assessment feeder'!BZ229)))</f>
        <v>165</v>
      </c>
      <c r="O240" s="120">
        <f>IF($B$9="Female",'No Self Assessment feeder'!O229,IF($B$9="Male",'No Self Assessment feeder'!AU229,IF($B$9="All",'No Self Assessment feeder'!CA229)))</f>
        <v>6.1</v>
      </c>
      <c r="P240" s="79">
        <f>IF($B$9="Female",'No Self Assessment feeder'!P229,IF($B$9="Male",'No Self Assessment feeder'!AV229,IF($B$9="All",'No Self Assessment feeder'!CB229)))</f>
        <v>155</v>
      </c>
      <c r="Q240" s="120">
        <f>IF($B$9="Female",'No Self Assessment feeder'!Q229,IF($B$9="Male",'No Self Assessment feeder'!AW229,IF($B$9="All",'No Self Assessment feeder'!CC229)))</f>
        <v>14.9</v>
      </c>
      <c r="R240" s="120">
        <f>IF($B$9="Female",'No Self Assessment feeder'!R229,IF($B$9="Male",'No Self Assessment feeder'!AX229,IF($B$9="All",'No Self Assessment feeder'!CD229)))</f>
        <v>14.9</v>
      </c>
      <c r="S240" s="120">
        <f>IF($B$9="Female",'No Self Assessment feeder'!S229,IF($B$9="Male",'No Self Assessment feeder'!AY229,IF($B$9="All",'No Self Assessment feeder'!CE229)))</f>
        <v>63</v>
      </c>
      <c r="T240" s="120">
        <f>IF($B$9="Female",'No Self Assessment feeder'!T229,IF($B$9="Male",'No Self Assessment feeder'!AZ229,IF($B$9="All",'No Self Assessment feeder'!CF229)))</f>
        <v>66.900000000000006</v>
      </c>
      <c r="U240" s="127">
        <f>IF($B$9="Female",'No Self Assessment feeder'!U229,IF($B$9="Male",'No Self Assessment feeder'!BA229,IF($B$9="All",'No Self Assessment feeder'!CG229)))</f>
        <v>70.099999999999994</v>
      </c>
      <c r="V240" s="81">
        <f>IF($B$9="Female",'No Self Assessment feeder'!V229,IF($B$9="Male",'No Self Assessment feeder'!BB229,IF($B$9="All",'No Self Assessment feeder'!CH229)))</f>
        <v>165</v>
      </c>
      <c r="W240" s="120">
        <f>IF($B$9="Female",'No Self Assessment feeder'!W229,IF($B$9="Male",'No Self Assessment feeder'!BC229,IF($B$9="All",'No Self Assessment feeder'!CI229)))</f>
        <v>6.7</v>
      </c>
      <c r="X240" s="79">
        <f>IF($B$9="Female",'No Self Assessment feeder'!X229,IF($B$9="Male",'No Self Assessment feeder'!BD229,IF($B$9="All",'No Self Assessment feeder'!CJ229)))</f>
        <v>155</v>
      </c>
      <c r="Y240" s="120">
        <f>IF($B$9="Female",'No Self Assessment feeder'!Y229,IF($B$9="Male",'No Self Assessment feeder'!BE229,IF($B$9="All",'No Self Assessment feeder'!CK229)))</f>
        <v>13.7</v>
      </c>
      <c r="Z240" s="120">
        <f>IF($B$9="Female",'No Self Assessment feeder'!Z229,IF($B$9="Male",'No Self Assessment feeder'!BF229,IF($B$9="All",'No Self Assessment feeder'!CL229)))</f>
        <v>16.3</v>
      </c>
      <c r="AA240" s="120" t="str">
        <f>IF($B$9="Female",'No Self Assessment feeder'!AA229,IF($B$9="Male",'No Self Assessment feeder'!BG229,IF($B$9="All",'No Self Assessment feeder'!CM229)))</f>
        <v>x</v>
      </c>
      <c r="AB240" s="120" t="str">
        <f>IF($B$9="Female",'No Self Assessment feeder'!AB229,IF($B$9="Male",'No Self Assessment feeder'!BH229,IF($B$9="All",'No Self Assessment feeder'!CN229)))</f>
        <v>x</v>
      </c>
      <c r="AC240" s="127">
        <f>IF($B$9="Female",'No Self Assessment feeder'!AC229,IF($B$9="Male",'No Self Assessment feeder'!BI229,IF($B$9="All",'No Self Assessment feeder'!CO229)))</f>
        <v>69.900000000000006</v>
      </c>
      <c r="CM240" s="29"/>
    </row>
    <row r="241" spans="1:91" ht="14.25" customHeight="1" x14ac:dyDescent="0.2">
      <c r="A241" s="159" t="s">
        <v>289</v>
      </c>
      <c r="B241" s="65" t="s">
        <v>214</v>
      </c>
      <c r="C241" s="66">
        <v>10007835</v>
      </c>
      <c r="D241" s="66" t="s">
        <v>491</v>
      </c>
      <c r="E241" s="162" t="s">
        <v>215</v>
      </c>
      <c r="F241" s="142">
        <f>IF($B$9="Female",'No Self Assessment feeder'!F230,IF($B$9="Male",'No Self Assessment feeder'!AL230,IF($B$9="All",'No Self Assessment feeder'!BR230)))</f>
        <v>45</v>
      </c>
      <c r="G241" s="120">
        <f>IF($B$9="Female",'No Self Assessment feeder'!G230,IF($B$9="Male",'No Self Assessment feeder'!AM230,IF($B$9="All",'No Self Assessment feeder'!BS230)))</f>
        <v>6.4</v>
      </c>
      <c r="H241" s="79">
        <f>IF($B$9="Female",'No Self Assessment feeder'!H230,IF($B$9="Male",'No Self Assessment feeder'!AN230,IF($B$9="All",'No Self Assessment feeder'!BT230)))</f>
        <v>45</v>
      </c>
      <c r="I241" s="120" t="str">
        <f>IF($B$9="Female",'No Self Assessment feeder'!I230,IF($B$9="Male",'No Self Assessment feeder'!AO230,IF($B$9="All",'No Self Assessment feeder'!BU230)))</f>
        <v>x</v>
      </c>
      <c r="J241" s="120" t="str">
        <f>IF($B$9="Female",'No Self Assessment feeder'!J230,IF($B$9="Male",'No Self Assessment feeder'!AP230,IF($B$9="All",'No Self Assessment feeder'!BV230)))</f>
        <v>x</v>
      </c>
      <c r="K241" s="120">
        <f>IF($B$9="Female",'No Self Assessment feeder'!K230,IF($B$9="Male",'No Self Assessment feeder'!AQ230,IF($B$9="All",'No Self Assessment feeder'!BW230)))</f>
        <v>22.7</v>
      </c>
      <c r="L241" s="120">
        <f>IF($B$9="Female",'No Self Assessment feeder'!L230,IF($B$9="Male",'No Self Assessment feeder'!AR230,IF($B$9="All",'No Self Assessment feeder'!BX230)))</f>
        <v>38.6</v>
      </c>
      <c r="M241" s="127">
        <f>IF($B$9="Female",'No Self Assessment feeder'!M230,IF($B$9="Male",'No Self Assessment feeder'!AS230,IF($B$9="All",'No Self Assessment feeder'!BY230)))</f>
        <v>72.7</v>
      </c>
      <c r="N241" s="81">
        <f>IF($B$9="Female",'No Self Assessment feeder'!N230,IF($B$9="Male",'No Self Assessment feeder'!AT230,IF($B$9="All",'No Self Assessment feeder'!BZ230)))</f>
        <v>45</v>
      </c>
      <c r="O241" s="120">
        <f>IF($B$9="Female",'No Self Assessment feeder'!O230,IF($B$9="Male",'No Self Assessment feeder'!AU230,IF($B$9="All",'No Self Assessment feeder'!CA230)))</f>
        <v>8.5</v>
      </c>
      <c r="P241" s="79">
        <f>IF($B$9="Female",'No Self Assessment feeder'!P230,IF($B$9="Male",'No Self Assessment feeder'!AV230,IF($B$9="All",'No Self Assessment feeder'!CB230)))</f>
        <v>45</v>
      </c>
      <c r="Q241" s="120">
        <f>IF($B$9="Female",'No Self Assessment feeder'!Q230,IF($B$9="Male",'No Self Assessment feeder'!AW230,IF($B$9="All",'No Self Assessment feeder'!CC230)))</f>
        <v>34.9</v>
      </c>
      <c r="R241" s="120">
        <f>IF($B$9="Female",'No Self Assessment feeder'!R230,IF($B$9="Male",'No Self Assessment feeder'!AX230,IF($B$9="All",'No Self Assessment feeder'!CD230)))</f>
        <v>11.6</v>
      </c>
      <c r="S241" s="120" t="str">
        <f>IF($B$9="Female",'No Self Assessment feeder'!S230,IF($B$9="Male",'No Self Assessment feeder'!AY230,IF($B$9="All",'No Self Assessment feeder'!CE230)))</f>
        <v>x</v>
      </c>
      <c r="T241" s="120" t="str">
        <f>IF($B$9="Female",'No Self Assessment feeder'!T230,IF($B$9="Male",'No Self Assessment feeder'!AZ230,IF($B$9="All",'No Self Assessment feeder'!CF230)))</f>
        <v>x</v>
      </c>
      <c r="U241" s="127">
        <f>IF($B$9="Female",'No Self Assessment feeder'!U230,IF($B$9="Male",'No Self Assessment feeder'!BA230,IF($B$9="All",'No Self Assessment feeder'!CG230)))</f>
        <v>53.5</v>
      </c>
      <c r="V241" s="81">
        <f>IF($B$9="Female",'No Self Assessment feeder'!V230,IF($B$9="Male",'No Self Assessment feeder'!BB230,IF($B$9="All",'No Self Assessment feeder'!CH230)))</f>
        <v>45</v>
      </c>
      <c r="W241" s="120">
        <f>IF($B$9="Female",'No Self Assessment feeder'!W230,IF($B$9="Male",'No Self Assessment feeder'!BC230,IF($B$9="All",'No Self Assessment feeder'!CI230)))</f>
        <v>8.5</v>
      </c>
      <c r="X241" s="79">
        <f>IF($B$9="Female",'No Self Assessment feeder'!X230,IF($B$9="Male",'No Self Assessment feeder'!BD230,IF($B$9="All",'No Self Assessment feeder'!CJ230)))</f>
        <v>45</v>
      </c>
      <c r="Y241" s="120">
        <f>IF($B$9="Female",'No Self Assessment feeder'!Y230,IF($B$9="Male",'No Self Assessment feeder'!BE230,IF($B$9="All",'No Self Assessment feeder'!CK230)))</f>
        <v>23.3</v>
      </c>
      <c r="Z241" s="120">
        <f>IF($B$9="Female",'No Self Assessment feeder'!Z230,IF($B$9="Male",'No Self Assessment feeder'!BF230,IF($B$9="All",'No Self Assessment feeder'!CL230)))</f>
        <v>7</v>
      </c>
      <c r="AA241" s="120" t="str">
        <f>IF($B$9="Female",'No Self Assessment feeder'!AA230,IF($B$9="Male",'No Self Assessment feeder'!BG230,IF($B$9="All",'No Self Assessment feeder'!CM230)))</f>
        <v>x</v>
      </c>
      <c r="AB241" s="120" t="str">
        <f>IF($B$9="Female",'No Self Assessment feeder'!AB230,IF($B$9="Male",'No Self Assessment feeder'!BH230,IF($B$9="All",'No Self Assessment feeder'!CN230)))</f>
        <v>x</v>
      </c>
      <c r="AC241" s="127">
        <f>IF($B$9="Female",'No Self Assessment feeder'!AC230,IF($B$9="Male",'No Self Assessment feeder'!BI230,IF($B$9="All",'No Self Assessment feeder'!CO230)))</f>
        <v>69.8</v>
      </c>
      <c r="CM241" s="29"/>
    </row>
    <row r="242" spans="1:91" ht="14.25" customHeight="1" x14ac:dyDescent="0.2">
      <c r="A242" s="159" t="s">
        <v>289</v>
      </c>
      <c r="B242" s="65" t="s">
        <v>216</v>
      </c>
      <c r="C242" s="66">
        <v>10005545</v>
      </c>
      <c r="D242" s="66" t="s">
        <v>490</v>
      </c>
      <c r="E242" s="162" t="s">
        <v>217</v>
      </c>
      <c r="F242" s="142">
        <f>IF($B$9="Female",'No Self Assessment feeder'!F231,IF($B$9="Male",'No Self Assessment feeder'!AL231,IF($B$9="All",'No Self Assessment feeder'!BR231)))</f>
        <v>125</v>
      </c>
      <c r="G242" s="120">
        <f>IF($B$9="Female",'No Self Assessment feeder'!G231,IF($B$9="Male",'No Self Assessment feeder'!AM231,IF($B$9="All",'No Self Assessment feeder'!BS231)))</f>
        <v>4</v>
      </c>
      <c r="H242" s="79">
        <f>IF($B$9="Female",'No Self Assessment feeder'!H231,IF($B$9="Male",'No Self Assessment feeder'!AN231,IF($B$9="All",'No Self Assessment feeder'!BT231)))</f>
        <v>120</v>
      </c>
      <c r="I242" s="120">
        <f>IF($B$9="Female",'No Self Assessment feeder'!I231,IF($B$9="Male",'No Self Assessment feeder'!AO231,IF($B$9="All",'No Self Assessment feeder'!BU231)))</f>
        <v>21.5</v>
      </c>
      <c r="J242" s="120">
        <f>IF($B$9="Female",'No Self Assessment feeder'!J231,IF($B$9="Male",'No Self Assessment feeder'!AP231,IF($B$9="All",'No Self Assessment feeder'!BV231)))</f>
        <v>11.6</v>
      </c>
      <c r="K242" s="120" t="str">
        <f>IF($B$9="Female",'No Self Assessment feeder'!K231,IF($B$9="Male",'No Self Assessment feeder'!AQ231,IF($B$9="All",'No Self Assessment feeder'!BW231)))</f>
        <v>x</v>
      </c>
      <c r="L242" s="120" t="str">
        <f>IF($B$9="Female",'No Self Assessment feeder'!L231,IF($B$9="Male",'No Self Assessment feeder'!AR231,IF($B$9="All",'No Self Assessment feeder'!BX231)))</f>
        <v>x</v>
      </c>
      <c r="M242" s="127">
        <f>IF($B$9="Female",'No Self Assessment feeder'!M231,IF($B$9="Male",'No Self Assessment feeder'!AS231,IF($B$9="All",'No Self Assessment feeder'!BY231)))</f>
        <v>66.900000000000006</v>
      </c>
      <c r="N242" s="81">
        <f>IF($B$9="Female",'No Self Assessment feeder'!N231,IF($B$9="Male",'No Self Assessment feeder'!AT231,IF($B$9="All",'No Self Assessment feeder'!BZ231)))</f>
        <v>125</v>
      </c>
      <c r="O242" s="120">
        <f>IF($B$9="Female",'No Self Assessment feeder'!O231,IF($B$9="Male",'No Self Assessment feeder'!AU231,IF($B$9="All",'No Self Assessment feeder'!CA231)))</f>
        <v>4</v>
      </c>
      <c r="P242" s="79">
        <f>IF($B$9="Female",'No Self Assessment feeder'!P231,IF($B$9="Male",'No Self Assessment feeder'!AV231,IF($B$9="All",'No Self Assessment feeder'!CB231)))</f>
        <v>120</v>
      </c>
      <c r="Q242" s="120">
        <f>IF($B$9="Female",'No Self Assessment feeder'!Q231,IF($B$9="Male",'No Self Assessment feeder'!AW231,IF($B$9="All",'No Self Assessment feeder'!CC231)))</f>
        <v>21.5</v>
      </c>
      <c r="R242" s="120">
        <f>IF($B$9="Female",'No Self Assessment feeder'!R231,IF($B$9="Male",'No Self Assessment feeder'!AX231,IF($B$9="All",'No Self Assessment feeder'!CD231)))</f>
        <v>4.0999999999999996</v>
      </c>
      <c r="S242" s="120">
        <f>IF($B$9="Female",'No Self Assessment feeder'!S231,IF($B$9="Male",'No Self Assessment feeder'!AY231,IF($B$9="All",'No Self Assessment feeder'!CE231)))</f>
        <v>67.8</v>
      </c>
      <c r="T242" s="120">
        <f>IF($B$9="Female",'No Self Assessment feeder'!T231,IF($B$9="Male",'No Self Assessment feeder'!AZ231,IF($B$9="All",'No Self Assessment feeder'!CF231)))</f>
        <v>71.099999999999994</v>
      </c>
      <c r="U242" s="127">
        <f>IF($B$9="Female",'No Self Assessment feeder'!U231,IF($B$9="Male",'No Self Assessment feeder'!BA231,IF($B$9="All",'No Self Assessment feeder'!CG231)))</f>
        <v>74.400000000000006</v>
      </c>
      <c r="V242" s="81">
        <f>IF($B$9="Female",'No Self Assessment feeder'!V231,IF($B$9="Male",'No Self Assessment feeder'!BB231,IF($B$9="All",'No Self Assessment feeder'!CH231)))</f>
        <v>125</v>
      </c>
      <c r="W242" s="120">
        <f>IF($B$9="Female",'No Self Assessment feeder'!W231,IF($B$9="Male",'No Self Assessment feeder'!BC231,IF($B$9="All",'No Self Assessment feeder'!CI231)))</f>
        <v>4</v>
      </c>
      <c r="X242" s="79">
        <f>IF($B$9="Female",'No Self Assessment feeder'!X231,IF($B$9="Male",'No Self Assessment feeder'!BD231,IF($B$9="All",'No Self Assessment feeder'!CJ231)))</f>
        <v>120</v>
      </c>
      <c r="Y242" s="120">
        <f>IF($B$9="Female",'No Self Assessment feeder'!Y231,IF($B$9="Male",'No Self Assessment feeder'!BE231,IF($B$9="All",'No Self Assessment feeder'!CK231)))</f>
        <v>19.8</v>
      </c>
      <c r="Z242" s="120">
        <f>IF($B$9="Female",'No Self Assessment feeder'!Z231,IF($B$9="Male",'No Self Assessment feeder'!BF231,IF($B$9="All",'No Self Assessment feeder'!CL231)))</f>
        <v>7.4</v>
      </c>
      <c r="AA242" s="120" t="str">
        <f>IF($B$9="Female",'No Self Assessment feeder'!AA231,IF($B$9="Male",'No Self Assessment feeder'!BG231,IF($B$9="All",'No Self Assessment feeder'!CM231)))</f>
        <v>x</v>
      </c>
      <c r="AB242" s="120" t="str">
        <f>IF($B$9="Female",'No Self Assessment feeder'!AB231,IF($B$9="Male",'No Self Assessment feeder'!BH231,IF($B$9="All",'No Self Assessment feeder'!CN231)))</f>
        <v>x</v>
      </c>
      <c r="AC242" s="127">
        <f>IF($B$9="Female",'No Self Assessment feeder'!AC231,IF($B$9="Male",'No Self Assessment feeder'!BI231,IF($B$9="All",'No Self Assessment feeder'!CO231)))</f>
        <v>72.7</v>
      </c>
      <c r="CM242" s="29"/>
    </row>
    <row r="243" spans="1:91" ht="14.25" customHeight="1" x14ac:dyDescent="0.2">
      <c r="A243" s="159" t="s">
        <v>289</v>
      </c>
      <c r="B243" s="65" t="s">
        <v>218</v>
      </c>
      <c r="C243" s="66">
        <v>10007777</v>
      </c>
      <c r="D243" s="66" t="s">
        <v>491</v>
      </c>
      <c r="E243" s="162" t="s">
        <v>219</v>
      </c>
      <c r="F243" s="142" t="str">
        <f>IF($B$9="Female",'No Self Assessment feeder'!F232,IF($B$9="Male",'No Self Assessment feeder'!AL232,IF($B$9="All",'No Self Assessment feeder'!BR232)))</f>
        <v>.</v>
      </c>
      <c r="G243" s="120" t="str">
        <f>IF($B$9="Female",'No Self Assessment feeder'!G232,IF($B$9="Male",'No Self Assessment feeder'!AM232,IF($B$9="All",'No Self Assessment feeder'!BS232)))</f>
        <v>.</v>
      </c>
      <c r="H243" s="79" t="str">
        <f>IF($B$9="Female",'No Self Assessment feeder'!H232,IF($B$9="Male",'No Self Assessment feeder'!AN232,IF($B$9="All",'No Self Assessment feeder'!BT232)))</f>
        <v>.</v>
      </c>
      <c r="I243" s="120" t="str">
        <f>IF($B$9="Female",'No Self Assessment feeder'!I232,IF($B$9="Male",'No Self Assessment feeder'!AO232,IF($B$9="All",'No Self Assessment feeder'!BU232)))</f>
        <v>.</v>
      </c>
      <c r="J243" s="120" t="str">
        <f>IF($B$9="Female",'No Self Assessment feeder'!J232,IF($B$9="Male",'No Self Assessment feeder'!AP232,IF($B$9="All",'No Self Assessment feeder'!BV232)))</f>
        <v>.</v>
      </c>
      <c r="K243" s="120" t="str">
        <f>IF($B$9="Female",'No Self Assessment feeder'!K232,IF($B$9="Male",'No Self Assessment feeder'!AQ232,IF($B$9="All",'No Self Assessment feeder'!BW232)))</f>
        <v>.</v>
      </c>
      <c r="L243" s="120" t="str">
        <f>IF($B$9="Female",'No Self Assessment feeder'!L232,IF($B$9="Male",'No Self Assessment feeder'!AR232,IF($B$9="All",'No Self Assessment feeder'!BX232)))</f>
        <v>.</v>
      </c>
      <c r="M243" s="127" t="str">
        <f>IF($B$9="Female",'No Self Assessment feeder'!M232,IF($B$9="Male",'No Self Assessment feeder'!AS232,IF($B$9="All",'No Self Assessment feeder'!BY232)))</f>
        <v>.</v>
      </c>
      <c r="N243" s="81" t="str">
        <f>IF($B$9="Female",'No Self Assessment feeder'!N232,IF($B$9="Male",'No Self Assessment feeder'!AT232,IF($B$9="All",'No Self Assessment feeder'!BZ232)))</f>
        <v>.</v>
      </c>
      <c r="O243" s="120" t="str">
        <f>IF($B$9="Female",'No Self Assessment feeder'!O232,IF($B$9="Male",'No Self Assessment feeder'!AU232,IF($B$9="All",'No Self Assessment feeder'!CA232)))</f>
        <v>.</v>
      </c>
      <c r="P243" s="79" t="str">
        <f>IF($B$9="Female",'No Self Assessment feeder'!P232,IF($B$9="Male",'No Self Assessment feeder'!AV232,IF($B$9="All",'No Self Assessment feeder'!CB232)))</f>
        <v>.</v>
      </c>
      <c r="Q243" s="120" t="str">
        <f>IF($B$9="Female",'No Self Assessment feeder'!Q232,IF($B$9="Male",'No Self Assessment feeder'!AW232,IF($B$9="All",'No Self Assessment feeder'!CC232)))</f>
        <v>.</v>
      </c>
      <c r="R243" s="120" t="str">
        <f>IF($B$9="Female",'No Self Assessment feeder'!R232,IF($B$9="Male",'No Self Assessment feeder'!AX232,IF($B$9="All",'No Self Assessment feeder'!CD232)))</f>
        <v>.</v>
      </c>
      <c r="S243" s="120" t="str">
        <f>IF($B$9="Female",'No Self Assessment feeder'!S232,IF($B$9="Male",'No Self Assessment feeder'!AY232,IF($B$9="All",'No Self Assessment feeder'!CE232)))</f>
        <v>.</v>
      </c>
      <c r="T243" s="120" t="str">
        <f>IF($B$9="Female",'No Self Assessment feeder'!T232,IF($B$9="Male",'No Self Assessment feeder'!AZ232,IF($B$9="All",'No Self Assessment feeder'!CF232)))</f>
        <v>.</v>
      </c>
      <c r="U243" s="127" t="str">
        <f>IF($B$9="Female",'No Self Assessment feeder'!U232,IF($B$9="Male",'No Self Assessment feeder'!BA232,IF($B$9="All",'No Self Assessment feeder'!CG232)))</f>
        <v>.</v>
      </c>
      <c r="V243" s="81" t="str">
        <f>IF($B$9="Female",'No Self Assessment feeder'!V232,IF($B$9="Male",'No Self Assessment feeder'!BB232,IF($B$9="All",'No Self Assessment feeder'!CH232)))</f>
        <v>.</v>
      </c>
      <c r="W243" s="120" t="str">
        <f>IF($B$9="Female",'No Self Assessment feeder'!W232,IF($B$9="Male",'No Self Assessment feeder'!BC232,IF($B$9="All",'No Self Assessment feeder'!CI232)))</f>
        <v>.</v>
      </c>
      <c r="X243" s="79" t="str">
        <f>IF($B$9="Female",'No Self Assessment feeder'!X232,IF($B$9="Male",'No Self Assessment feeder'!BD232,IF($B$9="All",'No Self Assessment feeder'!CJ232)))</f>
        <v>.</v>
      </c>
      <c r="Y243" s="120" t="str">
        <f>IF($B$9="Female",'No Self Assessment feeder'!Y232,IF($B$9="Male",'No Self Assessment feeder'!BE232,IF($B$9="All",'No Self Assessment feeder'!CK232)))</f>
        <v>.</v>
      </c>
      <c r="Z243" s="120" t="str">
        <f>IF($B$9="Female",'No Self Assessment feeder'!Z232,IF($B$9="Male",'No Self Assessment feeder'!BF232,IF($B$9="All",'No Self Assessment feeder'!CL232)))</f>
        <v>.</v>
      </c>
      <c r="AA243" s="120" t="str">
        <f>IF($B$9="Female",'No Self Assessment feeder'!AA232,IF($B$9="Male",'No Self Assessment feeder'!BG232,IF($B$9="All",'No Self Assessment feeder'!CM232)))</f>
        <v>.</v>
      </c>
      <c r="AB243" s="120" t="str">
        <f>IF($B$9="Female",'No Self Assessment feeder'!AB232,IF($B$9="Male",'No Self Assessment feeder'!BH232,IF($B$9="All",'No Self Assessment feeder'!CN232)))</f>
        <v>.</v>
      </c>
      <c r="AC243" s="127" t="str">
        <f>IF($B$9="Female",'No Self Assessment feeder'!AC232,IF($B$9="Male",'No Self Assessment feeder'!BI232,IF($B$9="All",'No Self Assessment feeder'!CO232)))</f>
        <v>.</v>
      </c>
      <c r="CM243" s="29"/>
    </row>
    <row r="244" spans="1:91" ht="14.25" customHeight="1" x14ac:dyDescent="0.2">
      <c r="A244" s="159" t="s">
        <v>289</v>
      </c>
      <c r="B244" s="65" t="s">
        <v>220</v>
      </c>
      <c r="C244" s="66">
        <v>10007778</v>
      </c>
      <c r="D244" s="66" t="s">
        <v>491</v>
      </c>
      <c r="E244" s="162" t="s">
        <v>221</v>
      </c>
      <c r="F244" s="142">
        <f>IF($B$9="Female",'No Self Assessment feeder'!F233,IF($B$9="Male",'No Self Assessment feeder'!AL233,IF($B$9="All",'No Self Assessment feeder'!BR233)))</f>
        <v>50</v>
      </c>
      <c r="G244" s="120">
        <f>IF($B$9="Female",'No Self Assessment feeder'!G233,IF($B$9="Male",'No Self Assessment feeder'!AM233,IF($B$9="All",'No Self Assessment feeder'!BS233)))</f>
        <v>5.9</v>
      </c>
      <c r="H244" s="79">
        <f>IF($B$9="Female",'No Self Assessment feeder'!H233,IF($B$9="Male",'No Self Assessment feeder'!AN233,IF($B$9="All",'No Self Assessment feeder'!BT233)))</f>
        <v>50</v>
      </c>
      <c r="I244" s="120">
        <f>IF($B$9="Female",'No Self Assessment feeder'!I233,IF($B$9="Male",'No Self Assessment feeder'!AO233,IF($B$9="All",'No Self Assessment feeder'!BU233)))</f>
        <v>22.9</v>
      </c>
      <c r="J244" s="120">
        <f>IF($B$9="Female",'No Self Assessment feeder'!J233,IF($B$9="Male",'No Self Assessment feeder'!AP233,IF($B$9="All",'No Self Assessment feeder'!BV233)))</f>
        <v>8.3000000000000007</v>
      </c>
      <c r="K244" s="120">
        <f>IF($B$9="Female",'No Self Assessment feeder'!K233,IF($B$9="Male",'No Self Assessment feeder'!AQ233,IF($B$9="All",'No Self Assessment feeder'!BW233)))</f>
        <v>18.8</v>
      </c>
      <c r="L244" s="120">
        <f>IF($B$9="Female",'No Self Assessment feeder'!L233,IF($B$9="Male",'No Self Assessment feeder'!AR233,IF($B$9="All",'No Self Assessment feeder'!BX233)))</f>
        <v>27.1</v>
      </c>
      <c r="M244" s="127">
        <f>IF($B$9="Female",'No Self Assessment feeder'!M233,IF($B$9="Male",'No Self Assessment feeder'!AS233,IF($B$9="All",'No Self Assessment feeder'!BY233)))</f>
        <v>68.8</v>
      </c>
      <c r="N244" s="81">
        <f>IF($B$9="Female",'No Self Assessment feeder'!N233,IF($B$9="Male",'No Self Assessment feeder'!AT233,IF($B$9="All",'No Self Assessment feeder'!BZ233)))</f>
        <v>50</v>
      </c>
      <c r="O244" s="120">
        <f>IF($B$9="Female",'No Self Assessment feeder'!O233,IF($B$9="Male",'No Self Assessment feeder'!AU233,IF($B$9="All",'No Self Assessment feeder'!CA233)))</f>
        <v>7.8</v>
      </c>
      <c r="P244" s="79">
        <f>IF($B$9="Female",'No Self Assessment feeder'!P233,IF($B$9="Male",'No Self Assessment feeder'!AV233,IF($B$9="All",'No Self Assessment feeder'!CB233)))</f>
        <v>45</v>
      </c>
      <c r="Q244" s="120" t="str">
        <f>IF($B$9="Female",'No Self Assessment feeder'!Q233,IF($B$9="Male",'No Self Assessment feeder'!AW233,IF($B$9="All",'No Self Assessment feeder'!CC233)))</f>
        <v>x</v>
      </c>
      <c r="R244" s="120" t="str">
        <f>IF($B$9="Female",'No Self Assessment feeder'!R233,IF($B$9="Male",'No Self Assessment feeder'!AX233,IF($B$9="All",'No Self Assessment feeder'!CD233)))</f>
        <v>x</v>
      </c>
      <c r="S244" s="120">
        <f>IF($B$9="Female",'No Self Assessment feeder'!S233,IF($B$9="Male",'No Self Assessment feeder'!AY233,IF($B$9="All",'No Self Assessment feeder'!CE233)))</f>
        <v>36.200000000000003</v>
      </c>
      <c r="T244" s="120">
        <f>IF($B$9="Female",'No Self Assessment feeder'!T233,IF($B$9="Male",'No Self Assessment feeder'!AZ233,IF($B$9="All",'No Self Assessment feeder'!CF233)))</f>
        <v>42.6</v>
      </c>
      <c r="U244" s="127">
        <f>IF($B$9="Female",'No Self Assessment feeder'!U233,IF($B$9="Male",'No Self Assessment feeder'!BA233,IF($B$9="All",'No Self Assessment feeder'!CG233)))</f>
        <v>48.9</v>
      </c>
      <c r="V244" s="81">
        <f>IF($B$9="Female",'No Self Assessment feeder'!V233,IF($B$9="Male",'No Self Assessment feeder'!BB233,IF($B$9="All",'No Self Assessment feeder'!CH233)))</f>
        <v>50</v>
      </c>
      <c r="W244" s="120">
        <f>IF($B$9="Female",'No Self Assessment feeder'!W233,IF($B$9="Male",'No Self Assessment feeder'!BC233,IF($B$9="All",'No Self Assessment feeder'!CI233)))</f>
        <v>7.8</v>
      </c>
      <c r="X244" s="79">
        <f>IF($B$9="Female",'No Self Assessment feeder'!X233,IF($B$9="Male",'No Self Assessment feeder'!BD233,IF($B$9="All",'No Self Assessment feeder'!CJ233)))</f>
        <v>45</v>
      </c>
      <c r="Y244" s="120">
        <f>IF($B$9="Female",'No Self Assessment feeder'!Y233,IF($B$9="Male",'No Self Assessment feeder'!BE233,IF($B$9="All",'No Self Assessment feeder'!CK233)))</f>
        <v>31.9</v>
      </c>
      <c r="Z244" s="120">
        <f>IF($B$9="Female",'No Self Assessment feeder'!Z233,IF($B$9="Male",'No Self Assessment feeder'!BF233,IF($B$9="All",'No Self Assessment feeder'!CL233)))</f>
        <v>10.6</v>
      </c>
      <c r="AA244" s="120" t="str">
        <f>IF($B$9="Female",'No Self Assessment feeder'!AA233,IF($B$9="Male",'No Self Assessment feeder'!BG233,IF($B$9="All",'No Self Assessment feeder'!CM233)))</f>
        <v>x</v>
      </c>
      <c r="AB244" s="120" t="str">
        <f>IF($B$9="Female",'No Self Assessment feeder'!AB233,IF($B$9="Male",'No Self Assessment feeder'!BH233,IF($B$9="All",'No Self Assessment feeder'!CN233)))</f>
        <v>x</v>
      </c>
      <c r="AC244" s="127">
        <f>IF($B$9="Female",'No Self Assessment feeder'!AC233,IF($B$9="Male",'No Self Assessment feeder'!BI233,IF($B$9="All",'No Self Assessment feeder'!CO233)))</f>
        <v>57.4</v>
      </c>
      <c r="CM244" s="29"/>
    </row>
    <row r="245" spans="1:91" ht="14.25" customHeight="1" x14ac:dyDescent="0.2">
      <c r="A245" s="159" t="s">
        <v>289</v>
      </c>
      <c r="B245" s="65" t="s">
        <v>222</v>
      </c>
      <c r="C245" s="66">
        <v>10007816</v>
      </c>
      <c r="D245" s="66" t="s">
        <v>491</v>
      </c>
      <c r="E245" s="162" t="s">
        <v>453</v>
      </c>
      <c r="F245" s="142">
        <f>IF($B$9="Female",'No Self Assessment feeder'!F234,IF($B$9="Male",'No Self Assessment feeder'!AL234,IF($B$9="All",'No Self Assessment feeder'!BR234)))</f>
        <v>125</v>
      </c>
      <c r="G245" s="120">
        <f>IF($B$9="Female",'No Self Assessment feeder'!G234,IF($B$9="Male",'No Self Assessment feeder'!AM234,IF($B$9="All",'No Self Assessment feeder'!BS234)))</f>
        <v>4.7</v>
      </c>
      <c r="H245" s="79">
        <f>IF($B$9="Female",'No Self Assessment feeder'!H234,IF($B$9="Male",'No Self Assessment feeder'!AN234,IF($B$9="All",'No Self Assessment feeder'!BT234)))</f>
        <v>120</v>
      </c>
      <c r="I245" s="120">
        <f>IF($B$9="Female",'No Self Assessment feeder'!I234,IF($B$9="Male",'No Self Assessment feeder'!AO234,IF($B$9="All",'No Self Assessment feeder'!BU234)))</f>
        <v>15.7</v>
      </c>
      <c r="J245" s="120">
        <f>IF($B$9="Female",'No Self Assessment feeder'!J234,IF($B$9="Male",'No Self Assessment feeder'!AP234,IF($B$9="All",'No Self Assessment feeder'!BV234)))</f>
        <v>20.7</v>
      </c>
      <c r="K245" s="120">
        <f>IF($B$9="Female",'No Self Assessment feeder'!K234,IF($B$9="Male",'No Self Assessment feeder'!AQ234,IF($B$9="All",'No Self Assessment feeder'!BW234)))</f>
        <v>56.2</v>
      </c>
      <c r="L245" s="120">
        <f>IF($B$9="Female",'No Self Assessment feeder'!L234,IF($B$9="Male",'No Self Assessment feeder'!AR234,IF($B$9="All",'No Self Assessment feeder'!BX234)))</f>
        <v>60.3</v>
      </c>
      <c r="M245" s="127">
        <f>IF($B$9="Female",'No Self Assessment feeder'!M234,IF($B$9="Male",'No Self Assessment feeder'!AS234,IF($B$9="All",'No Self Assessment feeder'!BY234)))</f>
        <v>63.6</v>
      </c>
      <c r="N245" s="81">
        <f>IF($B$9="Female",'No Self Assessment feeder'!N234,IF($B$9="Male",'No Self Assessment feeder'!AT234,IF($B$9="All",'No Self Assessment feeder'!BZ234)))</f>
        <v>125</v>
      </c>
      <c r="O245" s="120">
        <f>IF($B$9="Female",'No Self Assessment feeder'!O234,IF($B$9="Male",'No Self Assessment feeder'!AU234,IF($B$9="All",'No Self Assessment feeder'!CA234)))</f>
        <v>4.7</v>
      </c>
      <c r="P245" s="79">
        <f>IF($B$9="Female",'No Self Assessment feeder'!P234,IF($B$9="Male",'No Self Assessment feeder'!AV234,IF($B$9="All",'No Self Assessment feeder'!CB234)))</f>
        <v>120</v>
      </c>
      <c r="Q245" s="120">
        <f>IF($B$9="Female",'No Self Assessment feeder'!Q234,IF($B$9="Male",'No Self Assessment feeder'!AW234,IF($B$9="All",'No Self Assessment feeder'!CC234)))</f>
        <v>8.3000000000000007</v>
      </c>
      <c r="R245" s="120">
        <f>IF($B$9="Female",'No Self Assessment feeder'!R234,IF($B$9="Male",'No Self Assessment feeder'!AX234,IF($B$9="All",'No Self Assessment feeder'!CD234)))</f>
        <v>14</v>
      </c>
      <c r="S245" s="120">
        <f>IF($B$9="Female",'No Self Assessment feeder'!S234,IF($B$9="Male",'No Self Assessment feeder'!AY234,IF($B$9="All",'No Self Assessment feeder'!CE234)))</f>
        <v>67.8</v>
      </c>
      <c r="T245" s="120">
        <f>IF($B$9="Female",'No Self Assessment feeder'!T234,IF($B$9="Male",'No Self Assessment feeder'!AZ234,IF($B$9="All",'No Self Assessment feeder'!CF234)))</f>
        <v>74.400000000000006</v>
      </c>
      <c r="U245" s="127">
        <f>IF($B$9="Female",'No Self Assessment feeder'!U234,IF($B$9="Male",'No Self Assessment feeder'!BA234,IF($B$9="All",'No Self Assessment feeder'!CG234)))</f>
        <v>77.7</v>
      </c>
      <c r="V245" s="81">
        <f>IF($B$9="Female",'No Self Assessment feeder'!V234,IF($B$9="Male",'No Self Assessment feeder'!BB234,IF($B$9="All",'No Self Assessment feeder'!CH234)))</f>
        <v>125</v>
      </c>
      <c r="W245" s="120">
        <f>IF($B$9="Female",'No Self Assessment feeder'!W234,IF($B$9="Male",'No Self Assessment feeder'!BC234,IF($B$9="All",'No Self Assessment feeder'!CI234)))</f>
        <v>4.7</v>
      </c>
      <c r="X245" s="79">
        <f>IF($B$9="Female",'No Self Assessment feeder'!X234,IF($B$9="Male",'No Self Assessment feeder'!BD234,IF($B$9="All",'No Self Assessment feeder'!CJ234)))</f>
        <v>120</v>
      </c>
      <c r="Y245" s="120">
        <f>IF($B$9="Female",'No Self Assessment feeder'!Y234,IF($B$9="Male",'No Self Assessment feeder'!BE234,IF($B$9="All",'No Self Assessment feeder'!CK234)))</f>
        <v>14.9</v>
      </c>
      <c r="Z245" s="120">
        <f>IF($B$9="Female",'No Self Assessment feeder'!Z234,IF($B$9="Male",'No Self Assessment feeder'!BF234,IF($B$9="All",'No Self Assessment feeder'!CL234)))</f>
        <v>7.4</v>
      </c>
      <c r="AA245" s="120">
        <f>IF($B$9="Female",'No Self Assessment feeder'!AA234,IF($B$9="Male",'No Self Assessment feeder'!BG234,IF($B$9="All",'No Self Assessment feeder'!CM234)))</f>
        <v>66.900000000000006</v>
      </c>
      <c r="AB245" s="120">
        <f>IF($B$9="Female",'No Self Assessment feeder'!AB234,IF($B$9="Male",'No Self Assessment feeder'!BH234,IF($B$9="All",'No Self Assessment feeder'!CN234)))</f>
        <v>72.7</v>
      </c>
      <c r="AC245" s="127">
        <f>IF($B$9="Female",'No Self Assessment feeder'!AC234,IF($B$9="Male",'No Self Assessment feeder'!BI234,IF($B$9="All",'No Self Assessment feeder'!CO234)))</f>
        <v>77.7</v>
      </c>
      <c r="CM245" s="29"/>
    </row>
    <row r="246" spans="1:91" ht="14.25" customHeight="1" x14ac:dyDescent="0.2">
      <c r="A246" s="159" t="s">
        <v>289</v>
      </c>
      <c r="B246" s="65" t="s">
        <v>224</v>
      </c>
      <c r="C246" s="66">
        <v>10005553</v>
      </c>
      <c r="D246" s="66" t="s">
        <v>495</v>
      </c>
      <c r="E246" s="162" t="s">
        <v>225</v>
      </c>
      <c r="F246" s="142">
        <f>IF($B$9="Female",'No Self Assessment feeder'!F235,IF($B$9="Male",'No Self Assessment feeder'!AL235,IF($B$9="All",'No Self Assessment feeder'!BR235)))</f>
        <v>990</v>
      </c>
      <c r="G246" s="120">
        <f>IF($B$9="Female",'No Self Assessment feeder'!G235,IF($B$9="Male",'No Self Assessment feeder'!AM235,IF($B$9="All",'No Self Assessment feeder'!BS235)))</f>
        <v>3.4</v>
      </c>
      <c r="H246" s="79">
        <f>IF($B$9="Female",'No Self Assessment feeder'!H235,IF($B$9="Male",'No Self Assessment feeder'!AN235,IF($B$9="All",'No Self Assessment feeder'!BT235)))</f>
        <v>955</v>
      </c>
      <c r="I246" s="120">
        <f>IF($B$9="Female",'No Self Assessment feeder'!I235,IF($B$9="Male",'No Self Assessment feeder'!AO235,IF($B$9="All",'No Self Assessment feeder'!BU235)))</f>
        <v>12.5</v>
      </c>
      <c r="J246" s="120">
        <f>IF($B$9="Female",'No Self Assessment feeder'!J235,IF($B$9="Male",'No Self Assessment feeder'!AP235,IF($B$9="All",'No Self Assessment feeder'!BV235)))</f>
        <v>10.199999999999999</v>
      </c>
      <c r="K246" s="120">
        <f>IF($B$9="Female",'No Self Assessment feeder'!K235,IF($B$9="Male",'No Self Assessment feeder'!AQ235,IF($B$9="All",'No Self Assessment feeder'!BW235)))</f>
        <v>46.9</v>
      </c>
      <c r="L246" s="120">
        <f>IF($B$9="Female",'No Self Assessment feeder'!L235,IF($B$9="Male",'No Self Assessment feeder'!AR235,IF($B$9="All",'No Self Assessment feeder'!BX235)))</f>
        <v>63.2</v>
      </c>
      <c r="M246" s="127">
        <f>IF($B$9="Female",'No Self Assessment feeder'!M235,IF($B$9="Male",'No Self Assessment feeder'!AS235,IF($B$9="All",'No Self Assessment feeder'!BY235)))</f>
        <v>77.400000000000006</v>
      </c>
      <c r="N246" s="81">
        <f>IF($B$9="Female",'No Self Assessment feeder'!N235,IF($B$9="Male",'No Self Assessment feeder'!AT235,IF($B$9="All",'No Self Assessment feeder'!BZ235)))</f>
        <v>990</v>
      </c>
      <c r="O246" s="120">
        <f>IF($B$9="Female",'No Self Assessment feeder'!O235,IF($B$9="Male",'No Self Assessment feeder'!AU235,IF($B$9="All",'No Self Assessment feeder'!CA235)))</f>
        <v>3.5</v>
      </c>
      <c r="P246" s="79">
        <f>IF($B$9="Female",'No Self Assessment feeder'!P235,IF($B$9="Male",'No Self Assessment feeder'!AV235,IF($B$9="All",'No Self Assessment feeder'!CB235)))</f>
        <v>955</v>
      </c>
      <c r="Q246" s="120">
        <f>IF($B$9="Female",'No Self Assessment feeder'!Q235,IF($B$9="Male",'No Self Assessment feeder'!AW235,IF($B$9="All",'No Self Assessment feeder'!CC235)))</f>
        <v>13.6</v>
      </c>
      <c r="R246" s="120">
        <f>IF($B$9="Female",'No Self Assessment feeder'!R235,IF($B$9="Male",'No Self Assessment feeder'!AX235,IF($B$9="All",'No Self Assessment feeder'!CD235)))</f>
        <v>8.3000000000000007</v>
      </c>
      <c r="S246" s="120">
        <f>IF($B$9="Female",'No Self Assessment feeder'!S235,IF($B$9="Male",'No Self Assessment feeder'!AY235,IF($B$9="All",'No Self Assessment feeder'!CE235)))</f>
        <v>59.6</v>
      </c>
      <c r="T246" s="120">
        <f>IF($B$9="Female",'No Self Assessment feeder'!T235,IF($B$9="Male",'No Self Assessment feeder'!AZ235,IF($B$9="All",'No Self Assessment feeder'!CF235)))</f>
        <v>71.400000000000006</v>
      </c>
      <c r="U246" s="127">
        <f>IF($B$9="Female",'No Self Assessment feeder'!U235,IF($B$9="Male",'No Self Assessment feeder'!BA235,IF($B$9="All",'No Self Assessment feeder'!CG235)))</f>
        <v>78.099999999999994</v>
      </c>
      <c r="V246" s="81">
        <f>IF($B$9="Female",'No Self Assessment feeder'!V235,IF($B$9="Male",'No Self Assessment feeder'!BB235,IF($B$9="All",'No Self Assessment feeder'!CH235)))</f>
        <v>990</v>
      </c>
      <c r="W246" s="120">
        <f>IF($B$9="Female",'No Self Assessment feeder'!W235,IF($B$9="Male",'No Self Assessment feeder'!BC235,IF($B$9="All",'No Self Assessment feeder'!CI235)))</f>
        <v>3.8</v>
      </c>
      <c r="X246" s="79">
        <f>IF($B$9="Female",'No Self Assessment feeder'!X235,IF($B$9="Male",'No Self Assessment feeder'!BD235,IF($B$9="All",'No Self Assessment feeder'!CJ235)))</f>
        <v>950</v>
      </c>
      <c r="Y246" s="120">
        <f>IF($B$9="Female",'No Self Assessment feeder'!Y235,IF($B$9="Male",'No Self Assessment feeder'!BE235,IF($B$9="All",'No Self Assessment feeder'!CK235)))</f>
        <v>14.6</v>
      </c>
      <c r="Z246" s="120">
        <f>IF($B$9="Female",'No Self Assessment feeder'!Z235,IF($B$9="Male",'No Self Assessment feeder'!BF235,IF($B$9="All",'No Self Assessment feeder'!CL235)))</f>
        <v>6.9</v>
      </c>
      <c r="AA246" s="120">
        <f>IF($B$9="Female",'No Self Assessment feeder'!AA235,IF($B$9="Male",'No Self Assessment feeder'!BG235,IF($B$9="All",'No Self Assessment feeder'!CM235)))</f>
        <v>64.5</v>
      </c>
      <c r="AB246" s="120">
        <f>IF($B$9="Female",'No Self Assessment feeder'!AB235,IF($B$9="Male",'No Self Assessment feeder'!BH235,IF($B$9="All",'No Self Assessment feeder'!CN235)))</f>
        <v>74</v>
      </c>
      <c r="AC246" s="127">
        <f>IF($B$9="Female",'No Self Assessment feeder'!AC235,IF($B$9="Male",'No Self Assessment feeder'!BI235,IF($B$9="All",'No Self Assessment feeder'!CO235)))</f>
        <v>78.400000000000006</v>
      </c>
      <c r="CM246" s="29"/>
    </row>
    <row r="247" spans="1:91" ht="14.25" customHeight="1" x14ac:dyDescent="0.2">
      <c r="A247" s="159" t="s">
        <v>289</v>
      </c>
      <c r="B247" s="65" t="s">
        <v>226</v>
      </c>
      <c r="C247" s="66">
        <v>10007837</v>
      </c>
      <c r="D247" s="66" t="s">
        <v>493</v>
      </c>
      <c r="E247" s="162" t="s">
        <v>227</v>
      </c>
      <c r="F247" s="142">
        <f>IF($B$9="Female",'No Self Assessment feeder'!F236,IF($B$9="Male",'No Self Assessment feeder'!AL236,IF($B$9="All",'No Self Assessment feeder'!BR236)))</f>
        <v>75</v>
      </c>
      <c r="G247" s="120">
        <f>IF($B$9="Female",'No Self Assessment feeder'!G236,IF($B$9="Male",'No Self Assessment feeder'!AM236,IF($B$9="All",'No Self Assessment feeder'!BS236)))</f>
        <v>4.0999999999999996</v>
      </c>
      <c r="H247" s="79">
        <f>IF($B$9="Female",'No Self Assessment feeder'!H236,IF($B$9="Male",'No Self Assessment feeder'!AN236,IF($B$9="All",'No Self Assessment feeder'!BT236)))</f>
        <v>70</v>
      </c>
      <c r="I247" s="120">
        <f>IF($B$9="Female",'No Self Assessment feeder'!I236,IF($B$9="Male",'No Self Assessment feeder'!AO236,IF($B$9="All",'No Self Assessment feeder'!BU236)))</f>
        <v>15.7</v>
      </c>
      <c r="J247" s="120">
        <f>IF($B$9="Female",'No Self Assessment feeder'!J236,IF($B$9="Male",'No Self Assessment feeder'!AP236,IF($B$9="All",'No Self Assessment feeder'!BV236)))</f>
        <v>5.7</v>
      </c>
      <c r="K247" s="120">
        <f>IF($B$9="Female",'No Self Assessment feeder'!K236,IF($B$9="Male",'No Self Assessment feeder'!AQ236,IF($B$9="All",'No Self Assessment feeder'!BW236)))</f>
        <v>20</v>
      </c>
      <c r="L247" s="120">
        <f>IF($B$9="Female",'No Self Assessment feeder'!L236,IF($B$9="Male",'No Self Assessment feeder'!AR236,IF($B$9="All",'No Self Assessment feeder'!BX236)))</f>
        <v>44.3</v>
      </c>
      <c r="M247" s="127">
        <f>IF($B$9="Female",'No Self Assessment feeder'!M236,IF($B$9="Male",'No Self Assessment feeder'!AS236,IF($B$9="All",'No Self Assessment feeder'!BY236)))</f>
        <v>78.599999999999994</v>
      </c>
      <c r="N247" s="81">
        <f>IF($B$9="Female",'No Self Assessment feeder'!N236,IF($B$9="Male",'No Self Assessment feeder'!AT236,IF($B$9="All",'No Self Assessment feeder'!BZ236)))</f>
        <v>75</v>
      </c>
      <c r="O247" s="120">
        <f>IF($B$9="Female",'No Self Assessment feeder'!O236,IF($B$9="Male",'No Self Assessment feeder'!AU236,IF($B$9="All",'No Self Assessment feeder'!CA236)))</f>
        <v>6.8</v>
      </c>
      <c r="P247" s="79">
        <f>IF($B$9="Female",'No Self Assessment feeder'!P236,IF($B$9="Male",'No Self Assessment feeder'!AV236,IF($B$9="All",'No Self Assessment feeder'!CB236)))</f>
        <v>70</v>
      </c>
      <c r="Q247" s="120">
        <f>IF($B$9="Female",'No Self Assessment feeder'!Q236,IF($B$9="Male",'No Self Assessment feeder'!AW236,IF($B$9="All",'No Self Assessment feeder'!CC236)))</f>
        <v>16.2</v>
      </c>
      <c r="R247" s="120">
        <f>IF($B$9="Female",'No Self Assessment feeder'!R236,IF($B$9="Male",'No Self Assessment feeder'!AX236,IF($B$9="All",'No Self Assessment feeder'!CD236)))</f>
        <v>8.8000000000000007</v>
      </c>
      <c r="S247" s="120">
        <f>IF($B$9="Female",'No Self Assessment feeder'!S236,IF($B$9="Male",'No Self Assessment feeder'!AY236,IF($B$9="All",'No Self Assessment feeder'!CE236)))</f>
        <v>52.9</v>
      </c>
      <c r="T247" s="120">
        <f>IF($B$9="Female",'No Self Assessment feeder'!T236,IF($B$9="Male",'No Self Assessment feeder'!AZ236,IF($B$9="All",'No Self Assessment feeder'!CF236)))</f>
        <v>63.2</v>
      </c>
      <c r="U247" s="127">
        <f>IF($B$9="Female",'No Self Assessment feeder'!U236,IF($B$9="Male",'No Self Assessment feeder'!BA236,IF($B$9="All",'No Self Assessment feeder'!CG236)))</f>
        <v>75</v>
      </c>
      <c r="V247" s="81">
        <f>IF($B$9="Female",'No Self Assessment feeder'!V236,IF($B$9="Male",'No Self Assessment feeder'!BB236,IF($B$9="All",'No Self Assessment feeder'!CH236)))</f>
        <v>75</v>
      </c>
      <c r="W247" s="120">
        <f>IF($B$9="Female",'No Self Assessment feeder'!W236,IF($B$9="Male",'No Self Assessment feeder'!BC236,IF($B$9="All",'No Self Assessment feeder'!CI236)))</f>
        <v>6.8</v>
      </c>
      <c r="X247" s="79">
        <f>IF($B$9="Female",'No Self Assessment feeder'!X236,IF($B$9="Male",'No Self Assessment feeder'!BD236,IF($B$9="All",'No Self Assessment feeder'!CJ236)))</f>
        <v>70</v>
      </c>
      <c r="Y247" s="120">
        <f>IF($B$9="Female",'No Self Assessment feeder'!Y236,IF($B$9="Male",'No Self Assessment feeder'!BE236,IF($B$9="All",'No Self Assessment feeder'!CK236)))</f>
        <v>20.6</v>
      </c>
      <c r="Z247" s="120">
        <f>IF($B$9="Female",'No Self Assessment feeder'!Z236,IF($B$9="Male",'No Self Assessment feeder'!BF236,IF($B$9="All",'No Self Assessment feeder'!CL236)))</f>
        <v>4.4000000000000004</v>
      </c>
      <c r="AA247" s="120" t="str">
        <f>IF($B$9="Female",'No Self Assessment feeder'!AA236,IF($B$9="Male",'No Self Assessment feeder'!BG236,IF($B$9="All",'No Self Assessment feeder'!CM236)))</f>
        <v>x</v>
      </c>
      <c r="AB247" s="120" t="str">
        <f>IF($B$9="Female",'No Self Assessment feeder'!AB236,IF($B$9="Male",'No Self Assessment feeder'!BH236,IF($B$9="All",'No Self Assessment feeder'!CN236)))</f>
        <v>x</v>
      </c>
      <c r="AC247" s="127">
        <f>IF($B$9="Female",'No Self Assessment feeder'!AC236,IF($B$9="Male",'No Self Assessment feeder'!BI236,IF($B$9="All",'No Self Assessment feeder'!CO236)))</f>
        <v>75</v>
      </c>
      <c r="CM247" s="29"/>
    </row>
    <row r="248" spans="1:91" ht="14.25" customHeight="1" x14ac:dyDescent="0.2">
      <c r="A248" s="159" t="s">
        <v>289</v>
      </c>
      <c r="B248" s="65" t="s">
        <v>228</v>
      </c>
      <c r="C248" s="66">
        <v>10007779</v>
      </c>
      <c r="D248" s="66" t="s">
        <v>491</v>
      </c>
      <c r="E248" s="162" t="s">
        <v>229</v>
      </c>
      <c r="F248" s="142">
        <f>IF($B$9="Female",'No Self Assessment feeder'!F237,IF($B$9="Male",'No Self Assessment feeder'!AL237,IF($B$9="All",'No Self Assessment feeder'!BR237)))</f>
        <v>145</v>
      </c>
      <c r="G248" s="120">
        <f>IF($B$9="Female",'No Self Assessment feeder'!G237,IF($B$9="Male",'No Self Assessment feeder'!AM237,IF($B$9="All",'No Self Assessment feeder'!BS237)))</f>
        <v>4.0999999999999996</v>
      </c>
      <c r="H248" s="79">
        <f>IF($B$9="Female",'No Self Assessment feeder'!H237,IF($B$9="Male",'No Self Assessment feeder'!AN237,IF($B$9="All",'No Self Assessment feeder'!BT237)))</f>
        <v>140</v>
      </c>
      <c r="I248" s="120">
        <f>IF($B$9="Female",'No Self Assessment feeder'!I237,IF($B$9="Male",'No Self Assessment feeder'!AO237,IF($B$9="All",'No Self Assessment feeder'!BU237)))</f>
        <v>7.1</v>
      </c>
      <c r="J248" s="120">
        <f>IF($B$9="Female",'No Self Assessment feeder'!J237,IF($B$9="Male",'No Self Assessment feeder'!AP237,IF($B$9="All",'No Self Assessment feeder'!BV237)))</f>
        <v>7.8</v>
      </c>
      <c r="K248" s="120">
        <f>IF($B$9="Female",'No Self Assessment feeder'!K237,IF($B$9="Male",'No Self Assessment feeder'!AQ237,IF($B$9="All",'No Self Assessment feeder'!BW237)))</f>
        <v>68.099999999999994</v>
      </c>
      <c r="L248" s="120">
        <f>IF($B$9="Female",'No Self Assessment feeder'!L237,IF($B$9="Male",'No Self Assessment feeder'!AR237,IF($B$9="All",'No Self Assessment feeder'!BX237)))</f>
        <v>76.599999999999994</v>
      </c>
      <c r="M248" s="127">
        <f>IF($B$9="Female",'No Self Assessment feeder'!M237,IF($B$9="Male",'No Self Assessment feeder'!AS237,IF($B$9="All",'No Self Assessment feeder'!BY237)))</f>
        <v>85.1</v>
      </c>
      <c r="N248" s="81">
        <f>IF($B$9="Female",'No Self Assessment feeder'!N237,IF($B$9="Male",'No Self Assessment feeder'!AT237,IF($B$9="All",'No Self Assessment feeder'!BZ237)))</f>
        <v>145</v>
      </c>
      <c r="O248" s="120">
        <f>IF($B$9="Female",'No Self Assessment feeder'!O237,IF($B$9="Male",'No Self Assessment feeder'!AU237,IF($B$9="All",'No Self Assessment feeder'!CA237)))</f>
        <v>4.0999999999999996</v>
      </c>
      <c r="P248" s="79">
        <f>IF($B$9="Female",'No Self Assessment feeder'!P237,IF($B$9="Male",'No Self Assessment feeder'!AV237,IF($B$9="All",'No Self Assessment feeder'!CB237)))</f>
        <v>140</v>
      </c>
      <c r="Q248" s="120">
        <f>IF($B$9="Female",'No Self Assessment feeder'!Q237,IF($B$9="Male",'No Self Assessment feeder'!AW237,IF($B$9="All",'No Self Assessment feeder'!CC237)))</f>
        <v>12.1</v>
      </c>
      <c r="R248" s="120">
        <f>IF($B$9="Female",'No Self Assessment feeder'!R237,IF($B$9="Male",'No Self Assessment feeder'!AX237,IF($B$9="All",'No Self Assessment feeder'!CD237)))</f>
        <v>8.5</v>
      </c>
      <c r="S248" s="120">
        <f>IF($B$9="Female",'No Self Assessment feeder'!S237,IF($B$9="Male",'No Self Assessment feeder'!AY237,IF($B$9="All",'No Self Assessment feeder'!CE237)))</f>
        <v>60.3</v>
      </c>
      <c r="T248" s="120">
        <f>IF($B$9="Female",'No Self Assessment feeder'!T237,IF($B$9="Male",'No Self Assessment feeder'!AZ237,IF($B$9="All",'No Self Assessment feeder'!CF237)))</f>
        <v>70.2</v>
      </c>
      <c r="U248" s="127">
        <f>IF($B$9="Female",'No Self Assessment feeder'!U237,IF($B$9="Male",'No Self Assessment feeder'!BA237,IF($B$9="All",'No Self Assessment feeder'!CG237)))</f>
        <v>79.400000000000006</v>
      </c>
      <c r="V248" s="81">
        <f>IF($B$9="Female",'No Self Assessment feeder'!V237,IF($B$9="Male",'No Self Assessment feeder'!BB237,IF($B$9="All",'No Self Assessment feeder'!CH237)))</f>
        <v>145</v>
      </c>
      <c r="W248" s="120">
        <f>IF($B$9="Female",'No Self Assessment feeder'!W237,IF($B$9="Male",'No Self Assessment feeder'!BC237,IF($B$9="All",'No Self Assessment feeder'!CI237)))</f>
        <v>4.8</v>
      </c>
      <c r="X248" s="79">
        <f>IF($B$9="Female",'No Self Assessment feeder'!X237,IF($B$9="Male",'No Self Assessment feeder'!BD237,IF($B$9="All",'No Self Assessment feeder'!CJ237)))</f>
        <v>140</v>
      </c>
      <c r="Y248" s="120">
        <f>IF($B$9="Female",'No Self Assessment feeder'!Y237,IF($B$9="Male",'No Self Assessment feeder'!BE237,IF($B$9="All",'No Self Assessment feeder'!CK237)))</f>
        <v>10</v>
      </c>
      <c r="Z248" s="120">
        <f>IF($B$9="Female",'No Self Assessment feeder'!Z237,IF($B$9="Male",'No Self Assessment feeder'!BF237,IF($B$9="All",'No Self Assessment feeder'!CL237)))</f>
        <v>5</v>
      </c>
      <c r="AA248" s="120">
        <f>IF($B$9="Female",'No Self Assessment feeder'!AA237,IF($B$9="Male",'No Self Assessment feeder'!BG237,IF($B$9="All",'No Self Assessment feeder'!CM237)))</f>
        <v>70</v>
      </c>
      <c r="AB248" s="120">
        <f>IF($B$9="Female",'No Self Assessment feeder'!AB237,IF($B$9="Male",'No Self Assessment feeder'!BH237,IF($B$9="All",'No Self Assessment feeder'!CN237)))</f>
        <v>80.7</v>
      </c>
      <c r="AC248" s="127">
        <f>IF($B$9="Female",'No Self Assessment feeder'!AC237,IF($B$9="Male",'No Self Assessment feeder'!BI237,IF($B$9="All",'No Self Assessment feeder'!CO237)))</f>
        <v>85</v>
      </c>
      <c r="CM248" s="29"/>
    </row>
    <row r="249" spans="1:91" ht="14.25" customHeight="1" x14ac:dyDescent="0.2">
      <c r="A249" s="159" t="s">
        <v>289</v>
      </c>
      <c r="B249" s="65" t="s">
        <v>230</v>
      </c>
      <c r="C249" s="66">
        <v>10007782</v>
      </c>
      <c r="D249" s="66" t="s">
        <v>491</v>
      </c>
      <c r="E249" s="162" t="s">
        <v>231</v>
      </c>
      <c r="F249" s="142">
        <f>IF($B$9="Female",'No Self Assessment feeder'!F238,IF($B$9="Male",'No Self Assessment feeder'!AL238,IF($B$9="All",'No Self Assessment feeder'!BR238)))</f>
        <v>365</v>
      </c>
      <c r="G249" s="120">
        <f>IF($B$9="Female",'No Self Assessment feeder'!G238,IF($B$9="Male",'No Self Assessment feeder'!AM238,IF($B$9="All",'No Self Assessment feeder'!BS238)))</f>
        <v>4.4000000000000004</v>
      </c>
      <c r="H249" s="79">
        <f>IF($B$9="Female",'No Self Assessment feeder'!H238,IF($B$9="Male",'No Self Assessment feeder'!AN238,IF($B$9="All",'No Self Assessment feeder'!BT238)))</f>
        <v>350</v>
      </c>
      <c r="I249" s="120">
        <f>IF($B$9="Female",'No Self Assessment feeder'!I238,IF($B$9="Male",'No Self Assessment feeder'!AO238,IF($B$9="All",'No Self Assessment feeder'!BU238)))</f>
        <v>7.4</v>
      </c>
      <c r="J249" s="120">
        <f>IF($B$9="Female",'No Self Assessment feeder'!J238,IF($B$9="Male",'No Self Assessment feeder'!AP238,IF($B$9="All",'No Self Assessment feeder'!BV238)))</f>
        <v>9.5</v>
      </c>
      <c r="K249" s="120">
        <f>IF($B$9="Female",'No Self Assessment feeder'!K238,IF($B$9="Male",'No Self Assessment feeder'!AQ238,IF($B$9="All",'No Self Assessment feeder'!BW238)))</f>
        <v>63</v>
      </c>
      <c r="L249" s="120">
        <f>IF($B$9="Female",'No Self Assessment feeder'!L238,IF($B$9="Male",'No Self Assessment feeder'!AR238,IF($B$9="All",'No Self Assessment feeder'!BX238)))</f>
        <v>72.2</v>
      </c>
      <c r="M249" s="127">
        <f>IF($B$9="Female",'No Self Assessment feeder'!M238,IF($B$9="Male",'No Self Assessment feeder'!AS238,IF($B$9="All",'No Self Assessment feeder'!BY238)))</f>
        <v>83.1</v>
      </c>
      <c r="N249" s="81">
        <f>IF($B$9="Female",'No Self Assessment feeder'!N238,IF($B$9="Male",'No Self Assessment feeder'!AT238,IF($B$9="All",'No Self Assessment feeder'!BZ238)))</f>
        <v>365</v>
      </c>
      <c r="O249" s="120">
        <f>IF($B$9="Female",'No Self Assessment feeder'!O238,IF($B$9="Male",'No Self Assessment feeder'!AU238,IF($B$9="All",'No Self Assessment feeder'!CA238)))</f>
        <v>4.9000000000000004</v>
      </c>
      <c r="P249" s="79">
        <f>IF($B$9="Female",'No Self Assessment feeder'!P238,IF($B$9="Male",'No Self Assessment feeder'!AV238,IF($B$9="All",'No Self Assessment feeder'!CB238)))</f>
        <v>345</v>
      </c>
      <c r="Q249" s="120">
        <f>IF($B$9="Female",'No Self Assessment feeder'!Q238,IF($B$9="Male",'No Self Assessment feeder'!AW238,IF($B$9="All",'No Self Assessment feeder'!CC238)))</f>
        <v>12.1</v>
      </c>
      <c r="R249" s="120">
        <f>IF($B$9="Female",'No Self Assessment feeder'!R238,IF($B$9="Male",'No Self Assessment feeder'!AX238,IF($B$9="All",'No Self Assessment feeder'!CD238)))</f>
        <v>5.5</v>
      </c>
      <c r="S249" s="120">
        <f>IF($B$9="Female",'No Self Assessment feeder'!S238,IF($B$9="Male",'No Self Assessment feeder'!AY238,IF($B$9="All",'No Self Assessment feeder'!CE238)))</f>
        <v>60.8</v>
      </c>
      <c r="T249" s="120">
        <f>IF($B$9="Female",'No Self Assessment feeder'!T238,IF($B$9="Male",'No Self Assessment feeder'!AZ238,IF($B$9="All",'No Self Assessment feeder'!CF238)))</f>
        <v>76.7</v>
      </c>
      <c r="U249" s="127">
        <f>IF($B$9="Female",'No Self Assessment feeder'!U238,IF($B$9="Male",'No Self Assessment feeder'!BA238,IF($B$9="All",'No Self Assessment feeder'!CG238)))</f>
        <v>82.4</v>
      </c>
      <c r="V249" s="81">
        <f>IF($B$9="Female",'No Self Assessment feeder'!V238,IF($B$9="Male",'No Self Assessment feeder'!BB238,IF($B$9="All",'No Self Assessment feeder'!CH238)))</f>
        <v>365</v>
      </c>
      <c r="W249" s="120">
        <f>IF($B$9="Female",'No Self Assessment feeder'!W238,IF($B$9="Male",'No Self Assessment feeder'!BC238,IF($B$9="All",'No Self Assessment feeder'!CI238)))</f>
        <v>4.7</v>
      </c>
      <c r="X249" s="79">
        <f>IF($B$9="Female",'No Self Assessment feeder'!X238,IF($B$9="Male",'No Self Assessment feeder'!BD238,IF($B$9="All",'No Self Assessment feeder'!CJ238)))</f>
        <v>350</v>
      </c>
      <c r="Y249" s="120">
        <f>IF($B$9="Female",'No Self Assessment feeder'!Y238,IF($B$9="Male",'No Self Assessment feeder'!BE238,IF($B$9="All",'No Self Assessment feeder'!CK238)))</f>
        <v>10.1</v>
      </c>
      <c r="Z249" s="120">
        <f>IF($B$9="Female",'No Self Assessment feeder'!Z238,IF($B$9="Male",'No Self Assessment feeder'!BF238,IF($B$9="All",'No Self Assessment feeder'!CL238)))</f>
        <v>7.2</v>
      </c>
      <c r="AA249" s="120">
        <f>IF($B$9="Female",'No Self Assessment feeder'!AA238,IF($B$9="Male",'No Self Assessment feeder'!BG238,IF($B$9="All",'No Self Assessment feeder'!CM238)))</f>
        <v>65.8</v>
      </c>
      <c r="AB249" s="120">
        <f>IF($B$9="Female",'No Self Assessment feeder'!AB238,IF($B$9="Male",'No Self Assessment feeder'!BH238,IF($B$9="All",'No Self Assessment feeder'!CN238)))</f>
        <v>78.400000000000006</v>
      </c>
      <c r="AC249" s="127">
        <f>IF($B$9="Female",'No Self Assessment feeder'!AC238,IF($B$9="Male",'No Self Assessment feeder'!BI238,IF($B$9="All",'No Self Assessment feeder'!CO238)))</f>
        <v>82.8</v>
      </c>
      <c r="CM249" s="29"/>
    </row>
    <row r="250" spans="1:91" ht="14.25" customHeight="1" x14ac:dyDescent="0.2">
      <c r="A250" s="159" t="s">
        <v>289</v>
      </c>
      <c r="B250" s="65" t="s">
        <v>232</v>
      </c>
      <c r="C250" s="66">
        <v>10007843</v>
      </c>
      <c r="D250" s="66" t="s">
        <v>491</v>
      </c>
      <c r="E250" s="162" t="s">
        <v>233</v>
      </c>
      <c r="F250" s="142">
        <f>IF($B$9="Female",'No Self Assessment feeder'!F239,IF($B$9="Male",'No Self Assessment feeder'!AL239,IF($B$9="All",'No Self Assessment feeder'!BR239)))</f>
        <v>580</v>
      </c>
      <c r="G250" s="120">
        <f>IF($B$9="Female",'No Self Assessment feeder'!G239,IF($B$9="Male",'No Self Assessment feeder'!AM239,IF($B$9="All",'No Self Assessment feeder'!BS239)))</f>
        <v>6.4</v>
      </c>
      <c r="H250" s="79">
        <f>IF($B$9="Female",'No Self Assessment feeder'!H239,IF($B$9="Male",'No Self Assessment feeder'!AN239,IF($B$9="All",'No Self Assessment feeder'!BT239)))</f>
        <v>540</v>
      </c>
      <c r="I250" s="120">
        <f>IF($B$9="Female",'No Self Assessment feeder'!I239,IF($B$9="Male",'No Self Assessment feeder'!AO239,IF($B$9="All",'No Self Assessment feeder'!BU239)))</f>
        <v>11.5</v>
      </c>
      <c r="J250" s="120">
        <f>IF($B$9="Female",'No Self Assessment feeder'!J239,IF($B$9="Male",'No Self Assessment feeder'!AP239,IF($B$9="All",'No Self Assessment feeder'!BV239)))</f>
        <v>10.7</v>
      </c>
      <c r="K250" s="120">
        <f>IF($B$9="Female",'No Self Assessment feeder'!K239,IF($B$9="Male",'No Self Assessment feeder'!AQ239,IF($B$9="All",'No Self Assessment feeder'!BW239)))</f>
        <v>59.3</v>
      </c>
      <c r="L250" s="120">
        <f>IF($B$9="Female",'No Self Assessment feeder'!L239,IF($B$9="Male",'No Self Assessment feeder'!AR239,IF($B$9="All",'No Self Assessment feeder'!BX239)))</f>
        <v>70.2</v>
      </c>
      <c r="M250" s="127">
        <f>IF($B$9="Female",'No Self Assessment feeder'!M239,IF($B$9="Male",'No Self Assessment feeder'!AS239,IF($B$9="All",'No Self Assessment feeder'!BY239)))</f>
        <v>77.8</v>
      </c>
      <c r="N250" s="81">
        <f>IF($B$9="Female",'No Self Assessment feeder'!N239,IF($B$9="Male",'No Self Assessment feeder'!AT239,IF($B$9="All",'No Self Assessment feeder'!BZ239)))</f>
        <v>580</v>
      </c>
      <c r="O250" s="120">
        <f>IF($B$9="Female",'No Self Assessment feeder'!O239,IF($B$9="Male",'No Self Assessment feeder'!AU239,IF($B$9="All",'No Self Assessment feeder'!CA239)))</f>
        <v>6.1</v>
      </c>
      <c r="P250" s="79">
        <f>IF($B$9="Female",'No Self Assessment feeder'!P239,IF($B$9="Male",'No Self Assessment feeder'!AV239,IF($B$9="All",'No Self Assessment feeder'!CB239)))</f>
        <v>545</v>
      </c>
      <c r="Q250" s="120">
        <f>IF($B$9="Female",'No Self Assessment feeder'!Q239,IF($B$9="Male",'No Self Assessment feeder'!AW239,IF($B$9="All",'No Self Assessment feeder'!CC239)))</f>
        <v>10.5</v>
      </c>
      <c r="R250" s="120">
        <f>IF($B$9="Female",'No Self Assessment feeder'!R239,IF($B$9="Male",'No Self Assessment feeder'!AX239,IF($B$9="All",'No Self Assessment feeder'!CD239)))</f>
        <v>7.6</v>
      </c>
      <c r="S250" s="120">
        <f>IF($B$9="Female",'No Self Assessment feeder'!S239,IF($B$9="Male",'No Self Assessment feeder'!AY239,IF($B$9="All",'No Self Assessment feeder'!CE239)))</f>
        <v>65.2</v>
      </c>
      <c r="T250" s="120">
        <f>IF($B$9="Female",'No Self Assessment feeder'!T239,IF($B$9="Male",'No Self Assessment feeder'!AZ239,IF($B$9="All",'No Self Assessment feeder'!CF239)))</f>
        <v>77.2</v>
      </c>
      <c r="U250" s="127">
        <f>IF($B$9="Female",'No Self Assessment feeder'!U239,IF($B$9="Male",'No Self Assessment feeder'!BA239,IF($B$9="All",'No Self Assessment feeder'!CG239)))</f>
        <v>82</v>
      </c>
      <c r="V250" s="81">
        <f>IF($B$9="Female",'No Self Assessment feeder'!V239,IF($B$9="Male",'No Self Assessment feeder'!BB239,IF($B$9="All",'No Self Assessment feeder'!CH239)))</f>
        <v>580</v>
      </c>
      <c r="W250" s="120">
        <f>IF($B$9="Female",'No Self Assessment feeder'!W239,IF($B$9="Male",'No Self Assessment feeder'!BC239,IF($B$9="All",'No Self Assessment feeder'!CI239)))</f>
        <v>7.1</v>
      </c>
      <c r="X250" s="79">
        <f>IF($B$9="Female",'No Self Assessment feeder'!X239,IF($B$9="Male",'No Self Assessment feeder'!BD239,IF($B$9="All",'No Self Assessment feeder'!CJ239)))</f>
        <v>535</v>
      </c>
      <c r="Y250" s="120">
        <f>IF($B$9="Female",'No Self Assessment feeder'!Y239,IF($B$9="Male",'No Self Assessment feeder'!BE239,IF($B$9="All",'No Self Assessment feeder'!CK239)))</f>
        <v>12.3</v>
      </c>
      <c r="Z250" s="120">
        <f>IF($B$9="Female",'No Self Assessment feeder'!Z239,IF($B$9="Male",'No Self Assessment feeder'!BF239,IF($B$9="All",'No Self Assessment feeder'!CL239)))</f>
        <v>6</v>
      </c>
      <c r="AA250" s="120">
        <f>IF($B$9="Female",'No Self Assessment feeder'!AA239,IF($B$9="Male",'No Self Assessment feeder'!BG239,IF($B$9="All",'No Self Assessment feeder'!CM239)))</f>
        <v>68.2</v>
      </c>
      <c r="AB250" s="120">
        <f>IF($B$9="Female",'No Self Assessment feeder'!AB239,IF($B$9="Male",'No Self Assessment feeder'!BH239,IF($B$9="All",'No Self Assessment feeder'!CN239)))</f>
        <v>79.5</v>
      </c>
      <c r="AC250" s="127">
        <f>IF($B$9="Female",'No Self Assessment feeder'!AC239,IF($B$9="Male",'No Self Assessment feeder'!BI239,IF($B$9="All",'No Self Assessment feeder'!CO239)))</f>
        <v>81.8</v>
      </c>
      <c r="CM250" s="29"/>
    </row>
    <row r="251" spans="1:91" ht="14.25" customHeight="1" x14ac:dyDescent="0.2">
      <c r="A251" s="159" t="s">
        <v>289</v>
      </c>
      <c r="B251" s="65" t="s">
        <v>234</v>
      </c>
      <c r="C251" s="66">
        <v>10007156</v>
      </c>
      <c r="D251" s="66" t="s">
        <v>493</v>
      </c>
      <c r="E251" s="162" t="s">
        <v>235</v>
      </c>
      <c r="F251" s="142">
        <f>IF($B$9="Female",'No Self Assessment feeder'!F240,IF($B$9="Male",'No Self Assessment feeder'!AL240,IF($B$9="All",'No Self Assessment feeder'!BR240)))</f>
        <v>2405</v>
      </c>
      <c r="G251" s="120">
        <f>IF($B$9="Female",'No Self Assessment feeder'!G240,IF($B$9="Male",'No Self Assessment feeder'!AM240,IF($B$9="All",'No Self Assessment feeder'!BS240)))</f>
        <v>3.7</v>
      </c>
      <c r="H251" s="79">
        <f>IF($B$9="Female",'No Self Assessment feeder'!H240,IF($B$9="Male",'No Self Assessment feeder'!AN240,IF($B$9="All",'No Self Assessment feeder'!BT240)))</f>
        <v>2315</v>
      </c>
      <c r="I251" s="120">
        <f>IF($B$9="Female",'No Self Assessment feeder'!I240,IF($B$9="Male",'No Self Assessment feeder'!AO240,IF($B$9="All",'No Self Assessment feeder'!BU240)))</f>
        <v>10.4</v>
      </c>
      <c r="J251" s="120">
        <f>IF($B$9="Female",'No Self Assessment feeder'!J240,IF($B$9="Male",'No Self Assessment feeder'!AP240,IF($B$9="All",'No Self Assessment feeder'!BV240)))</f>
        <v>9</v>
      </c>
      <c r="K251" s="120">
        <f>IF($B$9="Female",'No Self Assessment feeder'!K240,IF($B$9="Male",'No Self Assessment feeder'!AQ240,IF($B$9="All",'No Self Assessment feeder'!BW240)))</f>
        <v>61.7</v>
      </c>
      <c r="L251" s="120">
        <f>IF($B$9="Female",'No Self Assessment feeder'!L240,IF($B$9="Male",'No Self Assessment feeder'!AR240,IF($B$9="All",'No Self Assessment feeder'!BX240)))</f>
        <v>74.7</v>
      </c>
      <c r="M251" s="127">
        <f>IF($B$9="Female",'No Self Assessment feeder'!M240,IF($B$9="Male",'No Self Assessment feeder'!AS240,IF($B$9="All",'No Self Assessment feeder'!BY240)))</f>
        <v>80.599999999999994</v>
      </c>
      <c r="N251" s="81">
        <f>IF($B$9="Female",'No Self Assessment feeder'!N240,IF($B$9="Male",'No Self Assessment feeder'!AT240,IF($B$9="All",'No Self Assessment feeder'!BZ240)))</f>
        <v>2405</v>
      </c>
      <c r="O251" s="120">
        <f>IF($B$9="Female",'No Self Assessment feeder'!O240,IF($B$9="Male",'No Self Assessment feeder'!AU240,IF($B$9="All",'No Self Assessment feeder'!CA240)))</f>
        <v>4.2</v>
      </c>
      <c r="P251" s="79">
        <f>IF($B$9="Female",'No Self Assessment feeder'!P240,IF($B$9="Male",'No Self Assessment feeder'!AV240,IF($B$9="All",'No Self Assessment feeder'!CB240)))</f>
        <v>2305</v>
      </c>
      <c r="Q251" s="120">
        <f>IF($B$9="Female",'No Self Assessment feeder'!Q240,IF($B$9="Male",'No Self Assessment feeder'!AW240,IF($B$9="All",'No Self Assessment feeder'!CC240)))</f>
        <v>11.5</v>
      </c>
      <c r="R251" s="120">
        <f>IF($B$9="Female",'No Self Assessment feeder'!R240,IF($B$9="Male",'No Self Assessment feeder'!AX240,IF($B$9="All",'No Self Assessment feeder'!CD240)))</f>
        <v>9</v>
      </c>
      <c r="S251" s="120">
        <f>IF($B$9="Female",'No Self Assessment feeder'!S240,IF($B$9="Male",'No Self Assessment feeder'!AY240,IF($B$9="All",'No Self Assessment feeder'!CE240)))</f>
        <v>64.7</v>
      </c>
      <c r="T251" s="120">
        <f>IF($B$9="Female",'No Self Assessment feeder'!T240,IF($B$9="Male",'No Self Assessment feeder'!AZ240,IF($B$9="All",'No Self Assessment feeder'!CF240)))</f>
        <v>75.599999999999994</v>
      </c>
      <c r="U251" s="127">
        <f>IF($B$9="Female",'No Self Assessment feeder'!U240,IF($B$9="Male",'No Self Assessment feeder'!BA240,IF($B$9="All",'No Self Assessment feeder'!CG240)))</f>
        <v>79.400000000000006</v>
      </c>
      <c r="V251" s="81">
        <f>IF($B$9="Female",'No Self Assessment feeder'!V240,IF($B$9="Male",'No Self Assessment feeder'!BB240,IF($B$9="All",'No Self Assessment feeder'!CH240)))</f>
        <v>2405</v>
      </c>
      <c r="W251" s="120">
        <f>IF($B$9="Female",'No Self Assessment feeder'!W240,IF($B$9="Male",'No Self Assessment feeder'!BC240,IF($B$9="All",'No Self Assessment feeder'!CI240)))</f>
        <v>4.0999999999999996</v>
      </c>
      <c r="X251" s="79">
        <f>IF($B$9="Female",'No Self Assessment feeder'!X240,IF($B$9="Male",'No Self Assessment feeder'!BD240,IF($B$9="All",'No Self Assessment feeder'!CJ240)))</f>
        <v>2305</v>
      </c>
      <c r="Y251" s="120">
        <f>IF($B$9="Female",'No Self Assessment feeder'!Y240,IF($B$9="Male",'No Self Assessment feeder'!BE240,IF($B$9="All",'No Self Assessment feeder'!CK240)))</f>
        <v>12.6</v>
      </c>
      <c r="Z251" s="120">
        <f>IF($B$9="Female",'No Self Assessment feeder'!Z240,IF($B$9="Male",'No Self Assessment feeder'!BF240,IF($B$9="All",'No Self Assessment feeder'!CL240)))</f>
        <v>7.1</v>
      </c>
      <c r="AA251" s="120">
        <f>IF($B$9="Female",'No Self Assessment feeder'!AA240,IF($B$9="Male",'No Self Assessment feeder'!BG240,IF($B$9="All",'No Self Assessment feeder'!CM240)))</f>
        <v>67.400000000000006</v>
      </c>
      <c r="AB251" s="120">
        <f>IF($B$9="Female",'No Self Assessment feeder'!AB240,IF($B$9="Male",'No Self Assessment feeder'!BH240,IF($B$9="All",'No Self Assessment feeder'!CN240)))</f>
        <v>77.2</v>
      </c>
      <c r="AC251" s="127">
        <f>IF($B$9="Female",'No Self Assessment feeder'!AC240,IF($B$9="Male",'No Self Assessment feeder'!BI240,IF($B$9="All",'No Self Assessment feeder'!CO240)))</f>
        <v>80.3</v>
      </c>
      <c r="CM251" s="29"/>
    </row>
    <row r="252" spans="1:91" ht="14.25" customHeight="1" x14ac:dyDescent="0.2">
      <c r="A252" s="159" t="s">
        <v>289</v>
      </c>
      <c r="B252" s="65" t="s">
        <v>236</v>
      </c>
      <c r="C252" s="66">
        <v>10007780</v>
      </c>
      <c r="D252" s="66" t="s">
        <v>491</v>
      </c>
      <c r="E252" s="162" t="s">
        <v>237</v>
      </c>
      <c r="F252" s="142">
        <f>IF($B$9="Female",'No Self Assessment feeder'!F241,IF($B$9="Male",'No Self Assessment feeder'!AL241,IF($B$9="All",'No Self Assessment feeder'!BR241)))</f>
        <v>320</v>
      </c>
      <c r="G252" s="120">
        <f>IF($B$9="Female",'No Self Assessment feeder'!G241,IF($B$9="Male",'No Self Assessment feeder'!AM241,IF($B$9="All",'No Self Assessment feeder'!BS241)))</f>
        <v>6.9</v>
      </c>
      <c r="H252" s="79">
        <f>IF($B$9="Female",'No Self Assessment feeder'!H241,IF($B$9="Male",'No Self Assessment feeder'!AN241,IF($B$9="All",'No Self Assessment feeder'!BT241)))</f>
        <v>300</v>
      </c>
      <c r="I252" s="120">
        <f>IF($B$9="Female",'No Self Assessment feeder'!I241,IF($B$9="Male",'No Self Assessment feeder'!AO241,IF($B$9="All",'No Self Assessment feeder'!BU241)))</f>
        <v>17.8</v>
      </c>
      <c r="J252" s="120">
        <f>IF($B$9="Female",'No Self Assessment feeder'!J241,IF($B$9="Male",'No Self Assessment feeder'!AP241,IF($B$9="All",'No Self Assessment feeder'!BV241)))</f>
        <v>14.8</v>
      </c>
      <c r="K252" s="120">
        <f>IF($B$9="Female",'No Self Assessment feeder'!K241,IF($B$9="Male",'No Self Assessment feeder'!AQ241,IF($B$9="All",'No Self Assessment feeder'!BW241)))</f>
        <v>39.6</v>
      </c>
      <c r="L252" s="120">
        <f>IF($B$9="Female",'No Self Assessment feeder'!L241,IF($B$9="Male",'No Self Assessment feeder'!AR241,IF($B$9="All",'No Self Assessment feeder'!BX241)))</f>
        <v>51.7</v>
      </c>
      <c r="M252" s="127">
        <f>IF($B$9="Female",'No Self Assessment feeder'!M241,IF($B$9="Male",'No Self Assessment feeder'!AS241,IF($B$9="All",'No Self Assessment feeder'!BY241)))</f>
        <v>67.400000000000006</v>
      </c>
      <c r="N252" s="81">
        <f>IF($B$9="Female",'No Self Assessment feeder'!N241,IF($B$9="Male",'No Self Assessment feeder'!AT241,IF($B$9="All",'No Self Assessment feeder'!BZ241)))</f>
        <v>320</v>
      </c>
      <c r="O252" s="120">
        <f>IF($B$9="Female",'No Self Assessment feeder'!O241,IF($B$9="Male",'No Self Assessment feeder'!AU241,IF($B$9="All",'No Self Assessment feeder'!CA241)))</f>
        <v>6.9</v>
      </c>
      <c r="P252" s="79">
        <f>IF($B$9="Female",'No Self Assessment feeder'!P241,IF($B$9="Male",'No Self Assessment feeder'!AV241,IF($B$9="All",'No Self Assessment feeder'!CB241)))</f>
        <v>300</v>
      </c>
      <c r="Q252" s="120">
        <f>IF($B$9="Female",'No Self Assessment feeder'!Q241,IF($B$9="Male",'No Self Assessment feeder'!AW241,IF($B$9="All",'No Self Assessment feeder'!CC241)))</f>
        <v>19.8</v>
      </c>
      <c r="R252" s="120">
        <f>IF($B$9="Female",'No Self Assessment feeder'!R241,IF($B$9="Male",'No Self Assessment feeder'!AX241,IF($B$9="All",'No Self Assessment feeder'!CD241)))</f>
        <v>15.1</v>
      </c>
      <c r="S252" s="120">
        <f>IF($B$9="Female",'No Self Assessment feeder'!S241,IF($B$9="Male",'No Self Assessment feeder'!AY241,IF($B$9="All",'No Self Assessment feeder'!CE241)))</f>
        <v>45.3</v>
      </c>
      <c r="T252" s="120">
        <f>IF($B$9="Female",'No Self Assessment feeder'!T241,IF($B$9="Male",'No Self Assessment feeder'!AZ241,IF($B$9="All",'No Self Assessment feeder'!CF241)))</f>
        <v>54.4</v>
      </c>
      <c r="U252" s="127">
        <f>IF($B$9="Female",'No Self Assessment feeder'!U241,IF($B$9="Male",'No Self Assessment feeder'!BA241,IF($B$9="All",'No Self Assessment feeder'!CG241)))</f>
        <v>65.099999999999994</v>
      </c>
      <c r="V252" s="81">
        <f>IF($B$9="Female",'No Self Assessment feeder'!V241,IF($B$9="Male",'No Self Assessment feeder'!BB241,IF($B$9="All",'No Self Assessment feeder'!CH241)))</f>
        <v>320</v>
      </c>
      <c r="W252" s="120">
        <f>IF($B$9="Female",'No Self Assessment feeder'!W241,IF($B$9="Male",'No Self Assessment feeder'!BC241,IF($B$9="All",'No Self Assessment feeder'!CI241)))</f>
        <v>8.4</v>
      </c>
      <c r="X252" s="79">
        <f>IF($B$9="Female",'No Self Assessment feeder'!X241,IF($B$9="Male",'No Self Assessment feeder'!BD241,IF($B$9="All",'No Self Assessment feeder'!CJ241)))</f>
        <v>295</v>
      </c>
      <c r="Y252" s="120">
        <f>IF($B$9="Female",'No Self Assessment feeder'!Y241,IF($B$9="Male",'No Self Assessment feeder'!BE241,IF($B$9="All",'No Self Assessment feeder'!CK241)))</f>
        <v>26.3</v>
      </c>
      <c r="Z252" s="120">
        <f>IF($B$9="Female",'No Self Assessment feeder'!Z241,IF($B$9="Male",'No Self Assessment feeder'!BF241,IF($B$9="All",'No Self Assessment feeder'!CL241)))</f>
        <v>14.7</v>
      </c>
      <c r="AA252" s="120">
        <f>IF($B$9="Female",'No Self Assessment feeder'!AA241,IF($B$9="Male",'No Self Assessment feeder'!BG241,IF($B$9="All",'No Self Assessment feeder'!CM241)))</f>
        <v>43.7</v>
      </c>
      <c r="AB252" s="120">
        <f>IF($B$9="Female",'No Self Assessment feeder'!AB241,IF($B$9="Male",'No Self Assessment feeder'!BH241,IF($B$9="All",'No Self Assessment feeder'!CN241)))</f>
        <v>51.9</v>
      </c>
      <c r="AC252" s="127">
        <f>IF($B$9="Female",'No Self Assessment feeder'!AC241,IF($B$9="Male",'No Self Assessment feeder'!BI241,IF($B$9="All",'No Self Assessment feeder'!CO241)))</f>
        <v>59</v>
      </c>
      <c r="CM252" s="29"/>
    </row>
    <row r="253" spans="1:91" ht="14.25" customHeight="1" x14ac:dyDescent="0.2">
      <c r="A253" s="159" t="s">
        <v>289</v>
      </c>
      <c r="B253" s="65" t="s">
        <v>238</v>
      </c>
      <c r="C253" s="66">
        <v>10005790</v>
      </c>
      <c r="D253" s="66" t="s">
        <v>494</v>
      </c>
      <c r="E253" s="162" t="s">
        <v>239</v>
      </c>
      <c r="F253" s="142">
        <f>IF($B$9="Female",'No Self Assessment feeder'!F242,IF($B$9="Male",'No Self Assessment feeder'!AL242,IF($B$9="All",'No Self Assessment feeder'!BR242)))</f>
        <v>4295</v>
      </c>
      <c r="G253" s="120">
        <f>IF($B$9="Female",'No Self Assessment feeder'!G242,IF($B$9="Male",'No Self Assessment feeder'!AM242,IF($B$9="All",'No Self Assessment feeder'!BS242)))</f>
        <v>2.9</v>
      </c>
      <c r="H253" s="79">
        <f>IF($B$9="Female",'No Self Assessment feeder'!H242,IF($B$9="Male",'No Self Assessment feeder'!AN242,IF($B$9="All",'No Self Assessment feeder'!BT242)))</f>
        <v>4175</v>
      </c>
      <c r="I253" s="120">
        <f>IF($B$9="Female",'No Self Assessment feeder'!I242,IF($B$9="Male",'No Self Assessment feeder'!AO242,IF($B$9="All",'No Self Assessment feeder'!BU242)))</f>
        <v>8</v>
      </c>
      <c r="J253" s="120">
        <f>IF($B$9="Female",'No Self Assessment feeder'!J242,IF($B$9="Male",'No Self Assessment feeder'!AP242,IF($B$9="All",'No Self Assessment feeder'!BV242)))</f>
        <v>9.6999999999999993</v>
      </c>
      <c r="K253" s="120">
        <f>IF($B$9="Female",'No Self Assessment feeder'!K242,IF($B$9="Male",'No Self Assessment feeder'!AQ242,IF($B$9="All",'No Self Assessment feeder'!BW242)))</f>
        <v>66.8</v>
      </c>
      <c r="L253" s="120">
        <f>IF($B$9="Female",'No Self Assessment feeder'!L242,IF($B$9="Male",'No Self Assessment feeder'!AR242,IF($B$9="All",'No Self Assessment feeder'!BX242)))</f>
        <v>77.8</v>
      </c>
      <c r="M253" s="127">
        <f>IF($B$9="Female",'No Self Assessment feeder'!M242,IF($B$9="Male",'No Self Assessment feeder'!AS242,IF($B$9="All",'No Self Assessment feeder'!BY242)))</f>
        <v>82.3</v>
      </c>
      <c r="N253" s="81">
        <f>IF($B$9="Female",'No Self Assessment feeder'!N242,IF($B$9="Male",'No Self Assessment feeder'!AT242,IF($B$9="All",'No Self Assessment feeder'!BZ242)))</f>
        <v>4295</v>
      </c>
      <c r="O253" s="120">
        <f>IF($B$9="Female",'No Self Assessment feeder'!O242,IF($B$9="Male",'No Self Assessment feeder'!AU242,IF($B$9="All",'No Self Assessment feeder'!CA242)))</f>
        <v>3</v>
      </c>
      <c r="P253" s="79">
        <f>IF($B$9="Female",'No Self Assessment feeder'!P242,IF($B$9="Male",'No Self Assessment feeder'!AV242,IF($B$9="All",'No Self Assessment feeder'!CB242)))</f>
        <v>4170</v>
      </c>
      <c r="Q253" s="120">
        <f>IF($B$9="Female",'No Self Assessment feeder'!Q242,IF($B$9="Male",'No Self Assessment feeder'!AW242,IF($B$9="All",'No Self Assessment feeder'!CC242)))</f>
        <v>9.1</v>
      </c>
      <c r="R253" s="120">
        <f>IF($B$9="Female",'No Self Assessment feeder'!R242,IF($B$9="Male",'No Self Assessment feeder'!AX242,IF($B$9="All",'No Self Assessment feeder'!CD242)))</f>
        <v>7.4</v>
      </c>
      <c r="S253" s="120">
        <f>IF($B$9="Female",'No Self Assessment feeder'!S242,IF($B$9="Male",'No Self Assessment feeder'!AY242,IF($B$9="All",'No Self Assessment feeder'!CE242)))</f>
        <v>67.8</v>
      </c>
      <c r="T253" s="120">
        <f>IF($B$9="Female",'No Self Assessment feeder'!T242,IF($B$9="Male",'No Self Assessment feeder'!AZ242,IF($B$9="All",'No Self Assessment feeder'!CF242)))</f>
        <v>80.2</v>
      </c>
      <c r="U253" s="127">
        <f>IF($B$9="Female",'No Self Assessment feeder'!U242,IF($B$9="Male",'No Self Assessment feeder'!BA242,IF($B$9="All",'No Self Assessment feeder'!CG242)))</f>
        <v>83.6</v>
      </c>
      <c r="V253" s="81">
        <f>IF($B$9="Female",'No Self Assessment feeder'!V242,IF($B$9="Male",'No Self Assessment feeder'!BB242,IF($B$9="All",'No Self Assessment feeder'!CH242)))</f>
        <v>4295</v>
      </c>
      <c r="W253" s="120">
        <f>IF($B$9="Female",'No Self Assessment feeder'!W242,IF($B$9="Male",'No Self Assessment feeder'!BC242,IF($B$9="All",'No Self Assessment feeder'!CI242)))</f>
        <v>3</v>
      </c>
      <c r="X253" s="79">
        <f>IF($B$9="Female",'No Self Assessment feeder'!X242,IF($B$9="Male",'No Self Assessment feeder'!BD242,IF($B$9="All",'No Self Assessment feeder'!CJ242)))</f>
        <v>4165</v>
      </c>
      <c r="Y253" s="120">
        <f>IF($B$9="Female",'No Self Assessment feeder'!Y242,IF($B$9="Male",'No Self Assessment feeder'!BE242,IF($B$9="All",'No Self Assessment feeder'!CK242)))</f>
        <v>10.3</v>
      </c>
      <c r="Z253" s="120">
        <f>IF($B$9="Female",'No Self Assessment feeder'!Z242,IF($B$9="Male",'No Self Assessment feeder'!BF242,IF($B$9="All",'No Self Assessment feeder'!CL242)))</f>
        <v>5.7</v>
      </c>
      <c r="AA253" s="120">
        <f>IF($B$9="Female",'No Self Assessment feeder'!AA242,IF($B$9="Male",'No Self Assessment feeder'!BG242,IF($B$9="All",'No Self Assessment feeder'!CM242)))</f>
        <v>71.2</v>
      </c>
      <c r="AB253" s="120">
        <f>IF($B$9="Female",'No Self Assessment feeder'!AB242,IF($B$9="Male",'No Self Assessment feeder'!BH242,IF($B$9="All",'No Self Assessment feeder'!CN242)))</f>
        <v>81.3</v>
      </c>
      <c r="AC253" s="127">
        <f>IF($B$9="Female",'No Self Assessment feeder'!AC242,IF($B$9="Male",'No Self Assessment feeder'!BI242,IF($B$9="All",'No Self Assessment feeder'!CO242)))</f>
        <v>83.9</v>
      </c>
      <c r="CM253" s="29"/>
    </row>
    <row r="254" spans="1:91" ht="14.25" customHeight="1" x14ac:dyDescent="0.2">
      <c r="A254" s="159" t="s">
        <v>289</v>
      </c>
      <c r="B254" s="65" t="s">
        <v>240</v>
      </c>
      <c r="C254" s="66">
        <v>10007157</v>
      </c>
      <c r="D254" s="66" t="s">
        <v>494</v>
      </c>
      <c r="E254" s="162" t="s">
        <v>241</v>
      </c>
      <c r="F254" s="142">
        <f>IF($B$9="Female",'No Self Assessment feeder'!F243,IF($B$9="Male",'No Self Assessment feeder'!AL243,IF($B$9="All",'No Self Assessment feeder'!BR243)))</f>
        <v>3835</v>
      </c>
      <c r="G254" s="120">
        <f>IF($B$9="Female",'No Self Assessment feeder'!G243,IF($B$9="Male",'No Self Assessment feeder'!AM243,IF($B$9="All",'No Self Assessment feeder'!BS243)))</f>
        <v>3.8</v>
      </c>
      <c r="H254" s="79">
        <f>IF($B$9="Female",'No Self Assessment feeder'!H243,IF($B$9="Male",'No Self Assessment feeder'!AN243,IF($B$9="All",'No Self Assessment feeder'!BT243)))</f>
        <v>3690</v>
      </c>
      <c r="I254" s="120">
        <f>IF($B$9="Female",'No Self Assessment feeder'!I243,IF($B$9="Male",'No Self Assessment feeder'!AO243,IF($B$9="All",'No Self Assessment feeder'!BU243)))</f>
        <v>7.2</v>
      </c>
      <c r="J254" s="120">
        <f>IF($B$9="Female",'No Self Assessment feeder'!J243,IF($B$9="Male",'No Self Assessment feeder'!AP243,IF($B$9="All",'No Self Assessment feeder'!BV243)))</f>
        <v>9.5</v>
      </c>
      <c r="K254" s="120">
        <f>IF($B$9="Female",'No Self Assessment feeder'!K243,IF($B$9="Male",'No Self Assessment feeder'!AQ243,IF($B$9="All",'No Self Assessment feeder'!BW243)))</f>
        <v>48.2</v>
      </c>
      <c r="L254" s="120">
        <f>IF($B$9="Female",'No Self Assessment feeder'!L243,IF($B$9="Male",'No Self Assessment feeder'!AR243,IF($B$9="All",'No Self Assessment feeder'!BX243)))</f>
        <v>68.099999999999994</v>
      </c>
      <c r="M254" s="127">
        <f>IF($B$9="Female",'No Self Assessment feeder'!M243,IF($B$9="Male",'No Self Assessment feeder'!AS243,IF($B$9="All",'No Self Assessment feeder'!BY243)))</f>
        <v>83.3</v>
      </c>
      <c r="N254" s="81">
        <f>IF($B$9="Female",'No Self Assessment feeder'!N243,IF($B$9="Male",'No Self Assessment feeder'!AT243,IF($B$9="All",'No Self Assessment feeder'!BZ243)))</f>
        <v>3835</v>
      </c>
      <c r="O254" s="120">
        <f>IF($B$9="Female",'No Self Assessment feeder'!O243,IF($B$9="Male",'No Self Assessment feeder'!AU243,IF($B$9="All",'No Self Assessment feeder'!CA243)))</f>
        <v>4.3</v>
      </c>
      <c r="P254" s="79">
        <f>IF($B$9="Female",'No Self Assessment feeder'!P243,IF($B$9="Male",'No Self Assessment feeder'!AV243,IF($B$9="All",'No Self Assessment feeder'!CB243)))</f>
        <v>3670</v>
      </c>
      <c r="Q254" s="120">
        <f>IF($B$9="Female",'No Self Assessment feeder'!Q243,IF($B$9="Male",'No Self Assessment feeder'!AW243,IF($B$9="All",'No Self Assessment feeder'!CC243)))</f>
        <v>9.1</v>
      </c>
      <c r="R254" s="120">
        <f>IF($B$9="Female",'No Self Assessment feeder'!R243,IF($B$9="Male",'No Self Assessment feeder'!AX243,IF($B$9="All",'No Self Assessment feeder'!CD243)))</f>
        <v>6.2</v>
      </c>
      <c r="S254" s="120">
        <f>IF($B$9="Female",'No Self Assessment feeder'!S243,IF($B$9="Male",'No Self Assessment feeder'!AY243,IF($B$9="All",'No Self Assessment feeder'!CE243)))</f>
        <v>59.1</v>
      </c>
      <c r="T254" s="120">
        <f>IF($B$9="Female",'No Self Assessment feeder'!T243,IF($B$9="Male",'No Self Assessment feeder'!AZ243,IF($B$9="All",'No Self Assessment feeder'!CF243)))</f>
        <v>75</v>
      </c>
      <c r="U254" s="127">
        <f>IF($B$9="Female",'No Self Assessment feeder'!U243,IF($B$9="Male",'No Self Assessment feeder'!BA243,IF($B$9="All",'No Self Assessment feeder'!CG243)))</f>
        <v>84.7</v>
      </c>
      <c r="V254" s="81">
        <f>IF($B$9="Female",'No Self Assessment feeder'!V243,IF($B$9="Male",'No Self Assessment feeder'!BB243,IF($B$9="All",'No Self Assessment feeder'!CH243)))</f>
        <v>3835</v>
      </c>
      <c r="W254" s="120">
        <f>IF($B$9="Female",'No Self Assessment feeder'!W243,IF($B$9="Male",'No Self Assessment feeder'!BC243,IF($B$9="All",'No Self Assessment feeder'!CI243)))</f>
        <v>4.7</v>
      </c>
      <c r="X254" s="79">
        <f>IF($B$9="Female",'No Self Assessment feeder'!X243,IF($B$9="Male",'No Self Assessment feeder'!BD243,IF($B$9="All",'No Self Assessment feeder'!CJ243)))</f>
        <v>3655</v>
      </c>
      <c r="Y254" s="120">
        <f>IF($B$9="Female",'No Self Assessment feeder'!Y243,IF($B$9="Male",'No Self Assessment feeder'!BE243,IF($B$9="All",'No Self Assessment feeder'!CK243)))</f>
        <v>11.3</v>
      </c>
      <c r="Z254" s="120">
        <f>IF($B$9="Female",'No Self Assessment feeder'!Z243,IF($B$9="Male",'No Self Assessment feeder'!BF243,IF($B$9="All",'No Self Assessment feeder'!CL243)))</f>
        <v>5.4</v>
      </c>
      <c r="AA254" s="120">
        <f>IF($B$9="Female",'No Self Assessment feeder'!AA243,IF($B$9="Male",'No Self Assessment feeder'!BG243,IF($B$9="All",'No Self Assessment feeder'!CM243)))</f>
        <v>64.599999999999994</v>
      </c>
      <c r="AB254" s="120">
        <f>IF($B$9="Female",'No Self Assessment feeder'!AB243,IF($B$9="Male",'No Self Assessment feeder'!BH243,IF($B$9="All",'No Self Assessment feeder'!CN243)))</f>
        <v>78.3</v>
      </c>
      <c r="AC254" s="127">
        <f>IF($B$9="Female",'No Self Assessment feeder'!AC243,IF($B$9="Male",'No Self Assessment feeder'!BI243,IF($B$9="All",'No Self Assessment feeder'!CO243)))</f>
        <v>83.2</v>
      </c>
      <c r="CM254" s="29"/>
    </row>
    <row r="255" spans="1:91" ht="14.25" customHeight="1" x14ac:dyDescent="0.2">
      <c r="A255" s="159" t="s">
        <v>289</v>
      </c>
      <c r="B255" s="65" t="s">
        <v>242</v>
      </c>
      <c r="C255" s="66">
        <v>10006022</v>
      </c>
      <c r="D255" s="66" t="s">
        <v>495</v>
      </c>
      <c r="E255" s="162" t="s">
        <v>243</v>
      </c>
      <c r="F255" s="142">
        <f>IF($B$9="Female",'No Self Assessment feeder'!F244,IF($B$9="Male",'No Self Assessment feeder'!AL244,IF($B$9="All",'No Self Assessment feeder'!BR244)))</f>
        <v>1885</v>
      </c>
      <c r="G255" s="120">
        <f>IF($B$9="Female",'No Self Assessment feeder'!G244,IF($B$9="Male",'No Self Assessment feeder'!AM244,IF($B$9="All",'No Self Assessment feeder'!BS244)))</f>
        <v>4.5</v>
      </c>
      <c r="H255" s="79">
        <f>IF($B$9="Female",'No Self Assessment feeder'!H244,IF($B$9="Male",'No Self Assessment feeder'!AN244,IF($B$9="All",'No Self Assessment feeder'!BT244)))</f>
        <v>1800</v>
      </c>
      <c r="I255" s="120">
        <f>IF($B$9="Female",'No Self Assessment feeder'!I244,IF($B$9="Male",'No Self Assessment feeder'!AO244,IF($B$9="All",'No Self Assessment feeder'!BU244)))</f>
        <v>10.5</v>
      </c>
      <c r="J255" s="120">
        <f>IF($B$9="Female",'No Self Assessment feeder'!J244,IF($B$9="Male",'No Self Assessment feeder'!AP244,IF($B$9="All",'No Self Assessment feeder'!BV244)))</f>
        <v>12.5</v>
      </c>
      <c r="K255" s="120">
        <f>IF($B$9="Female",'No Self Assessment feeder'!K244,IF($B$9="Male",'No Self Assessment feeder'!AQ244,IF($B$9="All",'No Self Assessment feeder'!BW244)))</f>
        <v>66.7</v>
      </c>
      <c r="L255" s="120">
        <f>IF($B$9="Female",'No Self Assessment feeder'!L244,IF($B$9="Male",'No Self Assessment feeder'!AR244,IF($B$9="All",'No Self Assessment feeder'!BX244)))</f>
        <v>73.5</v>
      </c>
      <c r="M255" s="127">
        <f>IF($B$9="Female",'No Self Assessment feeder'!M244,IF($B$9="Male",'No Self Assessment feeder'!AS244,IF($B$9="All",'No Self Assessment feeder'!BY244)))</f>
        <v>77</v>
      </c>
      <c r="N255" s="81">
        <f>IF($B$9="Female",'No Self Assessment feeder'!N244,IF($B$9="Male",'No Self Assessment feeder'!AT244,IF($B$9="All",'No Self Assessment feeder'!BZ244)))</f>
        <v>1885</v>
      </c>
      <c r="O255" s="120">
        <f>IF($B$9="Female",'No Self Assessment feeder'!O244,IF($B$9="Male",'No Self Assessment feeder'!AU244,IF($B$9="All",'No Self Assessment feeder'!CA244)))</f>
        <v>4.0999999999999996</v>
      </c>
      <c r="P255" s="79">
        <f>IF($B$9="Female",'No Self Assessment feeder'!P244,IF($B$9="Male",'No Self Assessment feeder'!AV244,IF($B$9="All",'No Self Assessment feeder'!CB244)))</f>
        <v>1805</v>
      </c>
      <c r="Q255" s="120">
        <f>IF($B$9="Female",'No Self Assessment feeder'!Q244,IF($B$9="Male",'No Self Assessment feeder'!AW244,IF($B$9="All",'No Self Assessment feeder'!CC244)))</f>
        <v>11.5</v>
      </c>
      <c r="R255" s="120">
        <f>IF($B$9="Female",'No Self Assessment feeder'!R244,IF($B$9="Male",'No Self Assessment feeder'!AX244,IF($B$9="All",'No Self Assessment feeder'!CD244)))</f>
        <v>11.3</v>
      </c>
      <c r="S255" s="120">
        <f>IF($B$9="Female",'No Self Assessment feeder'!S244,IF($B$9="Male",'No Self Assessment feeder'!AY244,IF($B$9="All",'No Self Assessment feeder'!CE244)))</f>
        <v>68.099999999999994</v>
      </c>
      <c r="T255" s="120">
        <f>IF($B$9="Female",'No Self Assessment feeder'!T244,IF($B$9="Male",'No Self Assessment feeder'!AZ244,IF($B$9="All",'No Self Assessment feeder'!CF244)))</f>
        <v>74.5</v>
      </c>
      <c r="U255" s="127">
        <f>IF($B$9="Female",'No Self Assessment feeder'!U244,IF($B$9="Male",'No Self Assessment feeder'!BA244,IF($B$9="All",'No Self Assessment feeder'!CG244)))</f>
        <v>77.2</v>
      </c>
      <c r="V255" s="81">
        <f>IF($B$9="Female",'No Self Assessment feeder'!V244,IF($B$9="Male",'No Self Assessment feeder'!BB244,IF($B$9="All",'No Self Assessment feeder'!CH244)))</f>
        <v>1885</v>
      </c>
      <c r="W255" s="120">
        <f>IF($B$9="Female",'No Self Assessment feeder'!W244,IF($B$9="Male",'No Self Assessment feeder'!BC244,IF($B$9="All",'No Self Assessment feeder'!CI244)))</f>
        <v>4.4000000000000004</v>
      </c>
      <c r="X255" s="79">
        <f>IF($B$9="Female",'No Self Assessment feeder'!X244,IF($B$9="Male",'No Self Assessment feeder'!BD244,IF($B$9="All",'No Self Assessment feeder'!CJ244)))</f>
        <v>1800</v>
      </c>
      <c r="Y255" s="120">
        <f>IF($B$9="Female",'No Self Assessment feeder'!Y244,IF($B$9="Male",'No Self Assessment feeder'!BE244,IF($B$9="All",'No Self Assessment feeder'!CK244)))</f>
        <v>12.6</v>
      </c>
      <c r="Z255" s="120">
        <f>IF($B$9="Female",'No Self Assessment feeder'!Z244,IF($B$9="Male",'No Self Assessment feeder'!BF244,IF($B$9="All",'No Self Assessment feeder'!CL244)))</f>
        <v>8.1999999999999993</v>
      </c>
      <c r="AA255" s="120">
        <f>IF($B$9="Female",'No Self Assessment feeder'!AA244,IF($B$9="Male",'No Self Assessment feeder'!BG244,IF($B$9="All",'No Self Assessment feeder'!CM244)))</f>
        <v>72.3</v>
      </c>
      <c r="AB255" s="120">
        <f>IF($B$9="Female",'No Self Assessment feeder'!AB244,IF($B$9="Male",'No Self Assessment feeder'!BH244,IF($B$9="All",'No Self Assessment feeder'!CN244)))</f>
        <v>77.3</v>
      </c>
      <c r="AC255" s="127">
        <f>IF($B$9="Female",'No Self Assessment feeder'!AC244,IF($B$9="Male",'No Self Assessment feeder'!BI244,IF($B$9="All",'No Self Assessment feeder'!CO244)))</f>
        <v>79.2</v>
      </c>
      <c r="CM255" s="29"/>
    </row>
    <row r="256" spans="1:91" ht="14.25" customHeight="1" x14ac:dyDescent="0.2">
      <c r="A256" s="159" t="s">
        <v>289</v>
      </c>
      <c r="B256" s="65" t="s">
        <v>244</v>
      </c>
      <c r="C256" s="66">
        <v>10007158</v>
      </c>
      <c r="D256" s="66" t="s">
        <v>495</v>
      </c>
      <c r="E256" s="162" t="s">
        <v>245</v>
      </c>
      <c r="F256" s="142">
        <f>IF($B$9="Female",'No Self Assessment feeder'!F245,IF($B$9="Male",'No Self Assessment feeder'!AL245,IF($B$9="All",'No Self Assessment feeder'!BR245)))</f>
        <v>2915</v>
      </c>
      <c r="G256" s="120">
        <f>IF($B$9="Female",'No Self Assessment feeder'!G245,IF($B$9="Male",'No Self Assessment feeder'!AM245,IF($B$9="All",'No Self Assessment feeder'!BS245)))</f>
        <v>3.1</v>
      </c>
      <c r="H256" s="79">
        <f>IF($B$9="Female",'No Self Assessment feeder'!H245,IF($B$9="Male",'No Self Assessment feeder'!AN245,IF($B$9="All",'No Self Assessment feeder'!BT245)))</f>
        <v>2825</v>
      </c>
      <c r="I256" s="120">
        <f>IF($B$9="Female",'No Self Assessment feeder'!I245,IF($B$9="Male",'No Self Assessment feeder'!AO245,IF($B$9="All",'No Self Assessment feeder'!BU245)))</f>
        <v>10.1</v>
      </c>
      <c r="J256" s="120">
        <f>IF($B$9="Female",'No Self Assessment feeder'!J245,IF($B$9="Male",'No Self Assessment feeder'!AP245,IF($B$9="All",'No Self Assessment feeder'!BV245)))</f>
        <v>8.8000000000000007</v>
      </c>
      <c r="K256" s="120">
        <f>IF($B$9="Female",'No Self Assessment feeder'!K245,IF($B$9="Male",'No Self Assessment feeder'!AQ245,IF($B$9="All",'No Self Assessment feeder'!BW245)))</f>
        <v>53.9</v>
      </c>
      <c r="L256" s="120">
        <f>IF($B$9="Female",'No Self Assessment feeder'!L245,IF($B$9="Male",'No Self Assessment feeder'!AR245,IF($B$9="All",'No Self Assessment feeder'!BX245)))</f>
        <v>69.400000000000006</v>
      </c>
      <c r="M256" s="127">
        <f>IF($B$9="Female",'No Self Assessment feeder'!M245,IF($B$9="Male",'No Self Assessment feeder'!AS245,IF($B$9="All",'No Self Assessment feeder'!BY245)))</f>
        <v>81.099999999999994</v>
      </c>
      <c r="N256" s="81">
        <f>IF($B$9="Female",'No Self Assessment feeder'!N245,IF($B$9="Male",'No Self Assessment feeder'!AT245,IF($B$9="All",'No Self Assessment feeder'!BZ245)))</f>
        <v>2915</v>
      </c>
      <c r="O256" s="120">
        <f>IF($B$9="Female",'No Self Assessment feeder'!O245,IF($B$9="Male",'No Self Assessment feeder'!AU245,IF($B$9="All",'No Self Assessment feeder'!CA245)))</f>
        <v>3.6</v>
      </c>
      <c r="P256" s="79">
        <f>IF($B$9="Female",'No Self Assessment feeder'!P245,IF($B$9="Male",'No Self Assessment feeder'!AV245,IF($B$9="All",'No Self Assessment feeder'!CB245)))</f>
        <v>2810</v>
      </c>
      <c r="Q256" s="120">
        <f>IF($B$9="Female",'No Self Assessment feeder'!Q245,IF($B$9="Male",'No Self Assessment feeder'!AW245,IF($B$9="All",'No Self Assessment feeder'!CC245)))</f>
        <v>11.7</v>
      </c>
      <c r="R256" s="120">
        <f>IF($B$9="Female",'No Self Assessment feeder'!R245,IF($B$9="Male",'No Self Assessment feeder'!AX245,IF($B$9="All",'No Self Assessment feeder'!CD245)))</f>
        <v>7.1</v>
      </c>
      <c r="S256" s="120">
        <f>IF($B$9="Female",'No Self Assessment feeder'!S245,IF($B$9="Male",'No Self Assessment feeder'!AY245,IF($B$9="All",'No Self Assessment feeder'!CE245)))</f>
        <v>62</v>
      </c>
      <c r="T256" s="120">
        <f>IF($B$9="Female",'No Self Assessment feeder'!T245,IF($B$9="Male",'No Self Assessment feeder'!AZ245,IF($B$9="All",'No Self Assessment feeder'!CF245)))</f>
        <v>74.3</v>
      </c>
      <c r="U256" s="127">
        <f>IF($B$9="Female",'No Self Assessment feeder'!U245,IF($B$9="Male",'No Self Assessment feeder'!BA245,IF($B$9="All",'No Self Assessment feeder'!CG245)))</f>
        <v>81.2</v>
      </c>
      <c r="V256" s="81">
        <f>IF($B$9="Female",'No Self Assessment feeder'!V245,IF($B$9="Male",'No Self Assessment feeder'!BB245,IF($B$9="All",'No Self Assessment feeder'!CH245)))</f>
        <v>2915</v>
      </c>
      <c r="W256" s="120">
        <f>IF($B$9="Female",'No Self Assessment feeder'!W245,IF($B$9="Male",'No Self Assessment feeder'!BC245,IF($B$9="All",'No Self Assessment feeder'!CI245)))</f>
        <v>3.9</v>
      </c>
      <c r="X256" s="79">
        <f>IF($B$9="Female",'No Self Assessment feeder'!X245,IF($B$9="Male",'No Self Assessment feeder'!BD245,IF($B$9="All",'No Self Assessment feeder'!CJ245)))</f>
        <v>2800</v>
      </c>
      <c r="Y256" s="120">
        <f>IF($B$9="Female",'No Self Assessment feeder'!Y245,IF($B$9="Male",'No Self Assessment feeder'!BE245,IF($B$9="All",'No Self Assessment feeder'!CK245)))</f>
        <v>12.8</v>
      </c>
      <c r="Z256" s="120">
        <f>IF($B$9="Female",'No Self Assessment feeder'!Z245,IF($B$9="Male",'No Self Assessment feeder'!BF245,IF($B$9="All",'No Self Assessment feeder'!CL245)))</f>
        <v>7.4</v>
      </c>
      <c r="AA256" s="120">
        <f>IF($B$9="Female",'No Self Assessment feeder'!AA245,IF($B$9="Male",'No Self Assessment feeder'!BG245,IF($B$9="All",'No Self Assessment feeder'!CM245)))</f>
        <v>64.5</v>
      </c>
      <c r="AB256" s="120">
        <f>IF($B$9="Female",'No Self Assessment feeder'!AB245,IF($B$9="Male",'No Self Assessment feeder'!BH245,IF($B$9="All",'No Self Assessment feeder'!CN245)))</f>
        <v>75.900000000000006</v>
      </c>
      <c r="AC256" s="127">
        <f>IF($B$9="Female",'No Self Assessment feeder'!AC245,IF($B$9="Male",'No Self Assessment feeder'!BI245,IF($B$9="All",'No Self Assessment feeder'!CO245)))</f>
        <v>79.8</v>
      </c>
      <c r="CM256" s="29"/>
    </row>
    <row r="257" spans="1:91" ht="14.25" customHeight="1" x14ac:dyDescent="0.2">
      <c r="A257" s="159" t="s">
        <v>289</v>
      </c>
      <c r="B257" s="65" t="s">
        <v>246</v>
      </c>
      <c r="C257" s="66">
        <v>10006299</v>
      </c>
      <c r="D257" s="66" t="s">
        <v>489</v>
      </c>
      <c r="E257" s="162" t="s">
        <v>247</v>
      </c>
      <c r="F257" s="142">
        <f>IF($B$9="Female",'No Self Assessment feeder'!F246,IF($B$9="Male",'No Self Assessment feeder'!AL246,IF($B$9="All",'No Self Assessment feeder'!BR246)))</f>
        <v>2265</v>
      </c>
      <c r="G257" s="120">
        <f>IF($B$9="Female",'No Self Assessment feeder'!G246,IF($B$9="Male",'No Self Assessment feeder'!AM246,IF($B$9="All",'No Self Assessment feeder'!BS246)))</f>
        <v>5.9</v>
      </c>
      <c r="H257" s="79">
        <f>IF($B$9="Female",'No Self Assessment feeder'!H246,IF($B$9="Male",'No Self Assessment feeder'!AN246,IF($B$9="All",'No Self Assessment feeder'!BT246)))</f>
        <v>2135</v>
      </c>
      <c r="I257" s="120">
        <f>IF($B$9="Female",'No Self Assessment feeder'!I246,IF($B$9="Male",'No Self Assessment feeder'!AO246,IF($B$9="All",'No Self Assessment feeder'!BU246)))</f>
        <v>8.8000000000000007</v>
      </c>
      <c r="J257" s="120">
        <f>IF($B$9="Female",'No Self Assessment feeder'!J246,IF($B$9="Male",'No Self Assessment feeder'!AP246,IF($B$9="All",'No Self Assessment feeder'!BV246)))</f>
        <v>9.5</v>
      </c>
      <c r="K257" s="120">
        <f>IF($B$9="Female",'No Self Assessment feeder'!K246,IF($B$9="Male",'No Self Assessment feeder'!AQ246,IF($B$9="All",'No Self Assessment feeder'!BW246)))</f>
        <v>62.1</v>
      </c>
      <c r="L257" s="120">
        <f>IF($B$9="Female",'No Self Assessment feeder'!L246,IF($B$9="Male",'No Self Assessment feeder'!AR246,IF($B$9="All",'No Self Assessment feeder'!BX246)))</f>
        <v>74.599999999999994</v>
      </c>
      <c r="M257" s="127">
        <f>IF($B$9="Female",'No Self Assessment feeder'!M246,IF($B$9="Male",'No Self Assessment feeder'!AS246,IF($B$9="All",'No Self Assessment feeder'!BY246)))</f>
        <v>81.7</v>
      </c>
      <c r="N257" s="81">
        <f>IF($B$9="Female",'No Self Assessment feeder'!N246,IF($B$9="Male",'No Self Assessment feeder'!AT246,IF($B$9="All",'No Self Assessment feeder'!BZ246)))</f>
        <v>2265</v>
      </c>
      <c r="O257" s="120">
        <f>IF($B$9="Female",'No Self Assessment feeder'!O246,IF($B$9="Male",'No Self Assessment feeder'!AU246,IF($B$9="All",'No Self Assessment feeder'!CA246)))</f>
        <v>6.4</v>
      </c>
      <c r="P257" s="79">
        <f>IF($B$9="Female",'No Self Assessment feeder'!P246,IF($B$9="Male",'No Self Assessment feeder'!AV246,IF($B$9="All",'No Self Assessment feeder'!CB246)))</f>
        <v>2125</v>
      </c>
      <c r="Q257" s="120">
        <f>IF($B$9="Female",'No Self Assessment feeder'!Q246,IF($B$9="Male",'No Self Assessment feeder'!AW246,IF($B$9="All",'No Self Assessment feeder'!CC246)))</f>
        <v>9.3000000000000007</v>
      </c>
      <c r="R257" s="120">
        <f>IF($B$9="Female",'No Self Assessment feeder'!R246,IF($B$9="Male",'No Self Assessment feeder'!AX246,IF($B$9="All",'No Self Assessment feeder'!CD246)))</f>
        <v>8.9</v>
      </c>
      <c r="S257" s="120">
        <f>IF($B$9="Female",'No Self Assessment feeder'!S246,IF($B$9="Male",'No Self Assessment feeder'!AY246,IF($B$9="All",'No Self Assessment feeder'!CE246)))</f>
        <v>67.8</v>
      </c>
      <c r="T257" s="120">
        <f>IF($B$9="Female",'No Self Assessment feeder'!T246,IF($B$9="Male",'No Self Assessment feeder'!AZ246,IF($B$9="All",'No Self Assessment feeder'!CF246)))</f>
        <v>78.099999999999994</v>
      </c>
      <c r="U257" s="127">
        <f>IF($B$9="Female",'No Self Assessment feeder'!U246,IF($B$9="Male",'No Self Assessment feeder'!BA246,IF($B$9="All",'No Self Assessment feeder'!CG246)))</f>
        <v>81.8</v>
      </c>
      <c r="V257" s="81">
        <f>IF($B$9="Female",'No Self Assessment feeder'!V246,IF($B$9="Male",'No Self Assessment feeder'!BB246,IF($B$9="All",'No Self Assessment feeder'!CH246)))</f>
        <v>2265</v>
      </c>
      <c r="W257" s="120">
        <f>IF($B$9="Female",'No Self Assessment feeder'!W246,IF($B$9="Male",'No Self Assessment feeder'!BC246,IF($B$9="All",'No Self Assessment feeder'!CI246)))</f>
        <v>6.4</v>
      </c>
      <c r="X257" s="79">
        <f>IF($B$9="Female",'No Self Assessment feeder'!X246,IF($B$9="Male",'No Self Assessment feeder'!BD246,IF($B$9="All",'No Self Assessment feeder'!CJ246)))</f>
        <v>2120</v>
      </c>
      <c r="Y257" s="120">
        <f>IF($B$9="Female",'No Self Assessment feeder'!Y246,IF($B$9="Male",'No Self Assessment feeder'!BE246,IF($B$9="All",'No Self Assessment feeder'!CK246)))</f>
        <v>11</v>
      </c>
      <c r="Z257" s="120">
        <f>IF($B$9="Female",'No Self Assessment feeder'!Z246,IF($B$9="Male",'No Self Assessment feeder'!BF246,IF($B$9="All",'No Self Assessment feeder'!CL246)))</f>
        <v>6.9</v>
      </c>
      <c r="AA257" s="120">
        <f>IF($B$9="Female",'No Self Assessment feeder'!AA246,IF($B$9="Male",'No Self Assessment feeder'!BG246,IF($B$9="All",'No Self Assessment feeder'!CM246)))</f>
        <v>71.599999999999994</v>
      </c>
      <c r="AB257" s="120">
        <f>IF($B$9="Female",'No Self Assessment feeder'!AB246,IF($B$9="Male",'No Self Assessment feeder'!BH246,IF($B$9="All",'No Self Assessment feeder'!CN246)))</f>
        <v>79.900000000000006</v>
      </c>
      <c r="AC257" s="127">
        <f>IF($B$9="Female",'No Self Assessment feeder'!AC246,IF($B$9="Male",'No Self Assessment feeder'!BI246,IF($B$9="All",'No Self Assessment feeder'!CO246)))</f>
        <v>82</v>
      </c>
      <c r="CM257" s="29"/>
    </row>
    <row r="258" spans="1:91" ht="14.25" customHeight="1" x14ac:dyDescent="0.2">
      <c r="A258" s="159" t="s">
        <v>289</v>
      </c>
      <c r="B258" s="65" t="s">
        <v>248</v>
      </c>
      <c r="C258" s="65">
        <v>10037449</v>
      </c>
      <c r="D258" s="66" t="s">
        <v>490</v>
      </c>
      <c r="E258" s="162" t="s">
        <v>249</v>
      </c>
      <c r="F258" s="142">
        <f>IF($B$9="Female",'No Self Assessment feeder'!F247,IF($B$9="Male",'No Self Assessment feeder'!AL247,IF($B$9="All",'No Self Assessment feeder'!BR247)))</f>
        <v>520</v>
      </c>
      <c r="G258" s="120">
        <f>IF($B$9="Female",'No Self Assessment feeder'!G247,IF($B$9="Male",'No Self Assessment feeder'!AM247,IF($B$9="All",'No Self Assessment feeder'!BS247)))</f>
        <v>3.6</v>
      </c>
      <c r="H258" s="79">
        <f>IF($B$9="Female",'No Self Assessment feeder'!H247,IF($B$9="Male",'No Self Assessment feeder'!AN247,IF($B$9="All",'No Self Assessment feeder'!BT247)))</f>
        <v>500</v>
      </c>
      <c r="I258" s="120">
        <f>IF($B$9="Female",'No Self Assessment feeder'!I247,IF($B$9="Male",'No Self Assessment feeder'!AO247,IF($B$9="All",'No Self Assessment feeder'!BU247)))</f>
        <v>8.6</v>
      </c>
      <c r="J258" s="120">
        <f>IF($B$9="Female",'No Self Assessment feeder'!J247,IF($B$9="Male",'No Self Assessment feeder'!AP247,IF($B$9="All",'No Self Assessment feeder'!BV247)))</f>
        <v>9</v>
      </c>
      <c r="K258" s="120">
        <f>IF($B$9="Female",'No Self Assessment feeder'!K247,IF($B$9="Male",'No Self Assessment feeder'!AQ247,IF($B$9="All",'No Self Assessment feeder'!BW247)))</f>
        <v>44.2</v>
      </c>
      <c r="L258" s="120">
        <f>IF($B$9="Female",'No Self Assessment feeder'!L247,IF($B$9="Male",'No Self Assessment feeder'!AR247,IF($B$9="All",'No Self Assessment feeder'!BX247)))</f>
        <v>72.3</v>
      </c>
      <c r="M258" s="127">
        <f>IF($B$9="Female",'No Self Assessment feeder'!M247,IF($B$9="Male",'No Self Assessment feeder'!AS247,IF($B$9="All",'No Self Assessment feeder'!BY247)))</f>
        <v>82.5</v>
      </c>
      <c r="N258" s="81">
        <f>IF($B$9="Female",'No Self Assessment feeder'!N247,IF($B$9="Male",'No Self Assessment feeder'!AT247,IF($B$9="All",'No Self Assessment feeder'!BZ247)))</f>
        <v>520</v>
      </c>
      <c r="O258" s="120">
        <f>IF($B$9="Female",'No Self Assessment feeder'!O247,IF($B$9="Male",'No Self Assessment feeder'!AU247,IF($B$9="All",'No Self Assessment feeder'!CA247)))</f>
        <v>4.5999999999999996</v>
      </c>
      <c r="P258" s="79">
        <f>IF($B$9="Female",'No Self Assessment feeder'!P247,IF($B$9="Male",'No Self Assessment feeder'!AV247,IF($B$9="All",'No Self Assessment feeder'!CB247)))</f>
        <v>495</v>
      </c>
      <c r="Q258" s="120">
        <f>IF($B$9="Female",'No Self Assessment feeder'!Q247,IF($B$9="Male",'No Self Assessment feeder'!AW247,IF($B$9="All",'No Self Assessment feeder'!CC247)))</f>
        <v>11.5</v>
      </c>
      <c r="R258" s="120">
        <f>IF($B$9="Female",'No Self Assessment feeder'!R247,IF($B$9="Male",'No Self Assessment feeder'!AX247,IF($B$9="All",'No Self Assessment feeder'!CD247)))</f>
        <v>10.3</v>
      </c>
      <c r="S258" s="120">
        <f>IF($B$9="Female",'No Self Assessment feeder'!S247,IF($B$9="Male",'No Self Assessment feeder'!AY247,IF($B$9="All",'No Self Assessment feeder'!CE247)))</f>
        <v>59</v>
      </c>
      <c r="T258" s="120">
        <f>IF($B$9="Female",'No Self Assessment feeder'!T247,IF($B$9="Male",'No Self Assessment feeder'!AZ247,IF($B$9="All",'No Self Assessment feeder'!CF247)))</f>
        <v>73.400000000000006</v>
      </c>
      <c r="U258" s="127">
        <f>IF($B$9="Female",'No Self Assessment feeder'!U247,IF($B$9="Male",'No Self Assessment feeder'!BA247,IF($B$9="All",'No Self Assessment feeder'!CG247)))</f>
        <v>78.3</v>
      </c>
      <c r="V258" s="81">
        <f>IF($B$9="Female",'No Self Assessment feeder'!V247,IF($B$9="Male",'No Self Assessment feeder'!BB247,IF($B$9="All",'No Self Assessment feeder'!CH247)))</f>
        <v>520</v>
      </c>
      <c r="W258" s="120">
        <f>IF($B$9="Female",'No Self Assessment feeder'!W247,IF($B$9="Male",'No Self Assessment feeder'!BC247,IF($B$9="All",'No Self Assessment feeder'!CI247)))</f>
        <v>5.2</v>
      </c>
      <c r="X258" s="79">
        <f>IF($B$9="Female",'No Self Assessment feeder'!X247,IF($B$9="Male",'No Self Assessment feeder'!BD247,IF($B$9="All",'No Self Assessment feeder'!CJ247)))</f>
        <v>495</v>
      </c>
      <c r="Y258" s="120">
        <f>IF($B$9="Female",'No Self Assessment feeder'!Y247,IF($B$9="Male",'No Self Assessment feeder'!BE247,IF($B$9="All",'No Self Assessment feeder'!CK247)))</f>
        <v>15</v>
      </c>
      <c r="Z258" s="120">
        <f>IF($B$9="Female",'No Self Assessment feeder'!Z247,IF($B$9="Male",'No Self Assessment feeder'!BF247,IF($B$9="All",'No Self Assessment feeder'!CL247)))</f>
        <v>7.9</v>
      </c>
      <c r="AA258" s="120">
        <f>IF($B$9="Female",'No Self Assessment feeder'!AA247,IF($B$9="Male",'No Self Assessment feeder'!BG247,IF($B$9="All",'No Self Assessment feeder'!CM247)))</f>
        <v>65</v>
      </c>
      <c r="AB258" s="120">
        <f>IF($B$9="Female",'No Self Assessment feeder'!AB247,IF($B$9="Male",'No Self Assessment feeder'!BH247,IF($B$9="All",'No Self Assessment feeder'!CN247)))</f>
        <v>75.5</v>
      </c>
      <c r="AC258" s="127">
        <f>IF($B$9="Female",'No Self Assessment feeder'!AC247,IF($B$9="Male",'No Self Assessment feeder'!BI247,IF($B$9="All",'No Self Assessment feeder'!CO247)))</f>
        <v>77.099999999999994</v>
      </c>
      <c r="CM258" s="29"/>
    </row>
    <row r="259" spans="1:91" ht="14.25" customHeight="1" x14ac:dyDescent="0.2">
      <c r="A259" s="159" t="s">
        <v>289</v>
      </c>
      <c r="B259" s="65" t="s">
        <v>250</v>
      </c>
      <c r="C259" s="66">
        <v>10014001</v>
      </c>
      <c r="D259" s="66" t="s">
        <v>488</v>
      </c>
      <c r="E259" s="162" t="s">
        <v>251</v>
      </c>
      <c r="F259" s="142" t="str">
        <f>IF($B$9="Female",'No Self Assessment feeder'!F248,IF($B$9="Male",'No Self Assessment feeder'!AL248,IF($B$9="All",'No Self Assessment feeder'!BR248)))</f>
        <v>.</v>
      </c>
      <c r="G259" s="120" t="str">
        <f>IF($B$9="Female",'No Self Assessment feeder'!G248,IF($B$9="Male",'No Self Assessment feeder'!AM248,IF($B$9="All",'No Self Assessment feeder'!BS248)))</f>
        <v>.</v>
      </c>
      <c r="H259" s="79" t="str">
        <f>IF($B$9="Female",'No Self Assessment feeder'!H248,IF($B$9="Male",'No Self Assessment feeder'!AN248,IF($B$9="All",'No Self Assessment feeder'!BT248)))</f>
        <v>.</v>
      </c>
      <c r="I259" s="120" t="str">
        <f>IF($B$9="Female",'No Self Assessment feeder'!I248,IF($B$9="Male",'No Self Assessment feeder'!AO248,IF($B$9="All",'No Self Assessment feeder'!BU248)))</f>
        <v>.</v>
      </c>
      <c r="J259" s="120" t="str">
        <f>IF($B$9="Female",'No Self Assessment feeder'!J248,IF($B$9="Male",'No Self Assessment feeder'!AP248,IF($B$9="All",'No Self Assessment feeder'!BV248)))</f>
        <v>.</v>
      </c>
      <c r="K259" s="120" t="str">
        <f>IF($B$9="Female",'No Self Assessment feeder'!K248,IF($B$9="Male",'No Self Assessment feeder'!AQ248,IF($B$9="All",'No Self Assessment feeder'!BW248)))</f>
        <v>.</v>
      </c>
      <c r="L259" s="120" t="str">
        <f>IF($B$9="Female",'No Self Assessment feeder'!L248,IF($B$9="Male",'No Self Assessment feeder'!AR248,IF($B$9="All",'No Self Assessment feeder'!BX248)))</f>
        <v>.</v>
      </c>
      <c r="M259" s="127" t="str">
        <f>IF($B$9="Female",'No Self Assessment feeder'!M248,IF($B$9="Male",'No Self Assessment feeder'!AS248,IF($B$9="All",'No Self Assessment feeder'!BY248)))</f>
        <v>.</v>
      </c>
      <c r="N259" s="81" t="str">
        <f>IF($B$9="Female",'No Self Assessment feeder'!N248,IF($B$9="Male",'No Self Assessment feeder'!AT248,IF($B$9="All",'No Self Assessment feeder'!BZ248)))</f>
        <v>.</v>
      </c>
      <c r="O259" s="120" t="str">
        <f>IF($B$9="Female",'No Self Assessment feeder'!O248,IF($B$9="Male",'No Self Assessment feeder'!AU248,IF($B$9="All",'No Self Assessment feeder'!CA248)))</f>
        <v>.</v>
      </c>
      <c r="P259" s="79" t="str">
        <f>IF($B$9="Female",'No Self Assessment feeder'!P248,IF($B$9="Male",'No Self Assessment feeder'!AV248,IF($B$9="All",'No Self Assessment feeder'!CB248)))</f>
        <v>.</v>
      </c>
      <c r="Q259" s="120" t="str">
        <f>IF($B$9="Female",'No Self Assessment feeder'!Q248,IF($B$9="Male",'No Self Assessment feeder'!AW248,IF($B$9="All",'No Self Assessment feeder'!CC248)))</f>
        <v>.</v>
      </c>
      <c r="R259" s="120" t="str">
        <f>IF($B$9="Female",'No Self Assessment feeder'!R248,IF($B$9="Male",'No Self Assessment feeder'!AX248,IF($B$9="All",'No Self Assessment feeder'!CD248)))</f>
        <v>.</v>
      </c>
      <c r="S259" s="120" t="str">
        <f>IF($B$9="Female",'No Self Assessment feeder'!S248,IF($B$9="Male",'No Self Assessment feeder'!AY248,IF($B$9="All",'No Self Assessment feeder'!CE248)))</f>
        <v>.</v>
      </c>
      <c r="T259" s="120" t="str">
        <f>IF($B$9="Female",'No Self Assessment feeder'!T248,IF($B$9="Male",'No Self Assessment feeder'!AZ248,IF($B$9="All",'No Self Assessment feeder'!CF248)))</f>
        <v>.</v>
      </c>
      <c r="U259" s="127" t="str">
        <f>IF($B$9="Female",'No Self Assessment feeder'!U248,IF($B$9="Male",'No Self Assessment feeder'!BA248,IF($B$9="All",'No Self Assessment feeder'!CG248)))</f>
        <v>.</v>
      </c>
      <c r="V259" s="81" t="str">
        <f>IF($B$9="Female",'No Self Assessment feeder'!V248,IF($B$9="Male",'No Self Assessment feeder'!BB248,IF($B$9="All",'No Self Assessment feeder'!CH248)))</f>
        <v>.</v>
      </c>
      <c r="W259" s="120" t="str">
        <f>IF($B$9="Female",'No Self Assessment feeder'!W248,IF($B$9="Male",'No Self Assessment feeder'!BC248,IF($B$9="All",'No Self Assessment feeder'!CI248)))</f>
        <v>.</v>
      </c>
      <c r="X259" s="79" t="str">
        <f>IF($B$9="Female",'No Self Assessment feeder'!X248,IF($B$9="Male",'No Self Assessment feeder'!BD248,IF($B$9="All",'No Self Assessment feeder'!CJ248)))</f>
        <v>.</v>
      </c>
      <c r="Y259" s="120" t="str">
        <f>IF($B$9="Female",'No Self Assessment feeder'!Y248,IF($B$9="Male",'No Self Assessment feeder'!BE248,IF($B$9="All",'No Self Assessment feeder'!CK248)))</f>
        <v>.</v>
      </c>
      <c r="Z259" s="120" t="str">
        <f>IF($B$9="Female",'No Self Assessment feeder'!Z248,IF($B$9="Male",'No Self Assessment feeder'!BF248,IF($B$9="All",'No Self Assessment feeder'!CL248)))</f>
        <v>.</v>
      </c>
      <c r="AA259" s="120" t="str">
        <f>IF($B$9="Female",'No Self Assessment feeder'!AA248,IF($B$9="Male",'No Self Assessment feeder'!BG248,IF($B$9="All",'No Self Assessment feeder'!CM248)))</f>
        <v>.</v>
      </c>
      <c r="AB259" s="120" t="str">
        <f>IF($B$9="Female",'No Self Assessment feeder'!AB248,IF($B$9="Male",'No Self Assessment feeder'!BH248,IF($B$9="All",'No Self Assessment feeder'!CN248)))</f>
        <v>.</v>
      </c>
      <c r="AC259" s="127" t="str">
        <f>IF($B$9="Female",'No Self Assessment feeder'!AC248,IF($B$9="Male",'No Self Assessment feeder'!BI248,IF($B$9="All",'No Self Assessment feeder'!CO248)))</f>
        <v>.</v>
      </c>
      <c r="CM259" s="29"/>
    </row>
    <row r="260" spans="1:91" ht="14.25" customHeight="1" x14ac:dyDescent="0.2">
      <c r="A260" s="159" t="s">
        <v>289</v>
      </c>
      <c r="B260" s="65" t="s">
        <v>252</v>
      </c>
      <c r="C260" s="66">
        <v>10007159</v>
      </c>
      <c r="D260" s="66" t="s">
        <v>496</v>
      </c>
      <c r="E260" s="162" t="s">
        <v>253</v>
      </c>
      <c r="F260" s="142">
        <f>IF($B$9="Female",'No Self Assessment feeder'!F249,IF($B$9="Male",'No Self Assessment feeder'!AL249,IF($B$9="All",'No Self Assessment feeder'!BR249)))</f>
        <v>1775</v>
      </c>
      <c r="G260" s="120">
        <f>IF($B$9="Female",'No Self Assessment feeder'!G249,IF($B$9="Male",'No Self Assessment feeder'!AM249,IF($B$9="All",'No Self Assessment feeder'!BS249)))</f>
        <v>3.2</v>
      </c>
      <c r="H260" s="79">
        <f>IF($B$9="Female",'No Self Assessment feeder'!H249,IF($B$9="Male",'No Self Assessment feeder'!AN249,IF($B$9="All",'No Self Assessment feeder'!BT249)))</f>
        <v>1720</v>
      </c>
      <c r="I260" s="120">
        <f>IF($B$9="Female",'No Self Assessment feeder'!I249,IF($B$9="Male",'No Self Assessment feeder'!AO249,IF($B$9="All",'No Self Assessment feeder'!BU249)))</f>
        <v>7.8</v>
      </c>
      <c r="J260" s="120">
        <f>IF($B$9="Female",'No Self Assessment feeder'!J249,IF($B$9="Male",'No Self Assessment feeder'!AP249,IF($B$9="All",'No Self Assessment feeder'!BV249)))</f>
        <v>9.6</v>
      </c>
      <c r="K260" s="120">
        <f>IF($B$9="Female",'No Self Assessment feeder'!K249,IF($B$9="Male",'No Self Assessment feeder'!AQ249,IF($B$9="All",'No Self Assessment feeder'!BW249)))</f>
        <v>57.1</v>
      </c>
      <c r="L260" s="120">
        <f>IF($B$9="Female",'No Self Assessment feeder'!L249,IF($B$9="Male",'No Self Assessment feeder'!AR249,IF($B$9="All",'No Self Assessment feeder'!BX249)))</f>
        <v>73.5</v>
      </c>
      <c r="M260" s="127">
        <f>IF($B$9="Female",'No Self Assessment feeder'!M249,IF($B$9="Male",'No Self Assessment feeder'!AS249,IF($B$9="All",'No Self Assessment feeder'!BY249)))</f>
        <v>82.6</v>
      </c>
      <c r="N260" s="81">
        <f>IF($B$9="Female",'No Self Assessment feeder'!N249,IF($B$9="Male",'No Self Assessment feeder'!AT249,IF($B$9="All",'No Self Assessment feeder'!BZ249)))</f>
        <v>1775</v>
      </c>
      <c r="O260" s="120">
        <f>IF($B$9="Female",'No Self Assessment feeder'!O249,IF($B$9="Male",'No Self Assessment feeder'!AU249,IF($B$9="All",'No Self Assessment feeder'!CA249)))</f>
        <v>3.8</v>
      </c>
      <c r="P260" s="79">
        <f>IF($B$9="Female",'No Self Assessment feeder'!P249,IF($B$9="Male",'No Self Assessment feeder'!AV249,IF($B$9="All",'No Self Assessment feeder'!CB249)))</f>
        <v>1705</v>
      </c>
      <c r="Q260" s="120">
        <f>IF($B$9="Female",'No Self Assessment feeder'!Q249,IF($B$9="Male",'No Self Assessment feeder'!AW249,IF($B$9="All",'No Self Assessment feeder'!CC249)))</f>
        <v>9.3000000000000007</v>
      </c>
      <c r="R260" s="120">
        <f>IF($B$9="Female",'No Self Assessment feeder'!R249,IF($B$9="Male",'No Self Assessment feeder'!AX249,IF($B$9="All",'No Self Assessment feeder'!CD249)))</f>
        <v>8.6999999999999993</v>
      </c>
      <c r="S260" s="120">
        <f>IF($B$9="Female",'No Self Assessment feeder'!S249,IF($B$9="Male",'No Self Assessment feeder'!AY249,IF($B$9="All",'No Self Assessment feeder'!CE249)))</f>
        <v>66.5</v>
      </c>
      <c r="T260" s="120">
        <f>IF($B$9="Female",'No Self Assessment feeder'!T249,IF($B$9="Male",'No Self Assessment feeder'!AZ249,IF($B$9="All",'No Self Assessment feeder'!CF249)))</f>
        <v>77.400000000000006</v>
      </c>
      <c r="U260" s="127">
        <f>IF($B$9="Female",'No Self Assessment feeder'!U249,IF($B$9="Male",'No Self Assessment feeder'!BA249,IF($B$9="All",'No Self Assessment feeder'!CG249)))</f>
        <v>82</v>
      </c>
      <c r="V260" s="81">
        <f>IF($B$9="Female",'No Self Assessment feeder'!V249,IF($B$9="Male",'No Self Assessment feeder'!BB249,IF($B$9="All",'No Self Assessment feeder'!CH249)))</f>
        <v>1775</v>
      </c>
      <c r="W260" s="120">
        <f>IF($B$9="Female",'No Self Assessment feeder'!W249,IF($B$9="Male",'No Self Assessment feeder'!BC249,IF($B$9="All",'No Self Assessment feeder'!CI249)))</f>
        <v>3.8</v>
      </c>
      <c r="X260" s="79">
        <f>IF($B$9="Female",'No Self Assessment feeder'!X249,IF($B$9="Male",'No Self Assessment feeder'!BD249,IF($B$9="All",'No Self Assessment feeder'!CJ249)))</f>
        <v>1705</v>
      </c>
      <c r="Y260" s="120">
        <f>IF($B$9="Female",'No Self Assessment feeder'!Y249,IF($B$9="Male",'No Self Assessment feeder'!BE249,IF($B$9="All",'No Self Assessment feeder'!CK249)))</f>
        <v>10.9</v>
      </c>
      <c r="Z260" s="120">
        <f>IF($B$9="Female",'No Self Assessment feeder'!Z249,IF($B$9="Male",'No Self Assessment feeder'!BF249,IF($B$9="All",'No Self Assessment feeder'!CL249)))</f>
        <v>7.9</v>
      </c>
      <c r="AA260" s="120">
        <f>IF($B$9="Female",'No Self Assessment feeder'!AA249,IF($B$9="Male",'No Self Assessment feeder'!BG249,IF($B$9="All",'No Self Assessment feeder'!CM249)))</f>
        <v>70</v>
      </c>
      <c r="AB260" s="120">
        <f>IF($B$9="Female",'No Self Assessment feeder'!AB249,IF($B$9="Male",'No Self Assessment feeder'!BH249,IF($B$9="All",'No Self Assessment feeder'!CN249)))</f>
        <v>79</v>
      </c>
      <c r="AC260" s="127">
        <f>IF($B$9="Female",'No Self Assessment feeder'!AC249,IF($B$9="Male",'No Self Assessment feeder'!BI249,IF($B$9="All",'No Self Assessment feeder'!CO249)))</f>
        <v>81.2</v>
      </c>
      <c r="CM260" s="29"/>
    </row>
    <row r="261" spans="1:91" ht="14.25" customHeight="1" x14ac:dyDescent="0.2">
      <c r="A261" s="159" t="s">
        <v>289</v>
      </c>
      <c r="B261" s="65" t="s">
        <v>254</v>
      </c>
      <c r="C261" s="66">
        <v>10007160</v>
      </c>
      <c r="D261" s="66" t="s">
        <v>495</v>
      </c>
      <c r="E261" s="162" t="s">
        <v>255</v>
      </c>
      <c r="F261" s="142">
        <f>IF($B$9="Female",'No Self Assessment feeder'!F250,IF($B$9="Male",'No Self Assessment feeder'!AL250,IF($B$9="All",'No Self Assessment feeder'!BR250)))</f>
        <v>1145</v>
      </c>
      <c r="G261" s="120">
        <f>IF($B$9="Female",'No Self Assessment feeder'!G250,IF($B$9="Male",'No Self Assessment feeder'!AM250,IF($B$9="All",'No Self Assessment feeder'!BS250)))</f>
        <v>6.6</v>
      </c>
      <c r="H261" s="79">
        <f>IF($B$9="Female",'No Self Assessment feeder'!H250,IF($B$9="Male",'No Self Assessment feeder'!AN250,IF($B$9="All",'No Self Assessment feeder'!BT250)))</f>
        <v>1070</v>
      </c>
      <c r="I261" s="120">
        <f>IF($B$9="Female",'No Self Assessment feeder'!I250,IF($B$9="Male",'No Self Assessment feeder'!AO250,IF($B$9="All",'No Self Assessment feeder'!BU250)))</f>
        <v>9.6</v>
      </c>
      <c r="J261" s="120">
        <f>IF($B$9="Female",'No Self Assessment feeder'!J250,IF($B$9="Male",'No Self Assessment feeder'!AP250,IF($B$9="All",'No Self Assessment feeder'!BV250)))</f>
        <v>6.2</v>
      </c>
      <c r="K261" s="120">
        <f>IF($B$9="Female",'No Self Assessment feeder'!K250,IF($B$9="Male",'No Self Assessment feeder'!AQ250,IF($B$9="All",'No Self Assessment feeder'!BW250)))</f>
        <v>56.4</v>
      </c>
      <c r="L261" s="120">
        <f>IF($B$9="Female",'No Self Assessment feeder'!L250,IF($B$9="Male",'No Self Assessment feeder'!AR250,IF($B$9="All",'No Self Assessment feeder'!BX250)))</f>
        <v>73.099999999999994</v>
      </c>
      <c r="M261" s="127">
        <f>IF($B$9="Female",'No Self Assessment feeder'!M250,IF($B$9="Male",'No Self Assessment feeder'!AS250,IF($B$9="All",'No Self Assessment feeder'!BY250)))</f>
        <v>84.2</v>
      </c>
      <c r="N261" s="81">
        <f>IF($B$9="Female",'No Self Assessment feeder'!N250,IF($B$9="Male",'No Self Assessment feeder'!AT250,IF($B$9="All",'No Self Assessment feeder'!BZ250)))</f>
        <v>1145</v>
      </c>
      <c r="O261" s="120">
        <f>IF($B$9="Female",'No Self Assessment feeder'!O250,IF($B$9="Male",'No Self Assessment feeder'!AU250,IF($B$9="All",'No Self Assessment feeder'!CA250)))</f>
        <v>7.1</v>
      </c>
      <c r="P261" s="79">
        <f>IF($B$9="Female",'No Self Assessment feeder'!P250,IF($B$9="Male",'No Self Assessment feeder'!AV250,IF($B$9="All",'No Self Assessment feeder'!CB250)))</f>
        <v>1065</v>
      </c>
      <c r="Q261" s="120">
        <f>IF($B$9="Female",'No Self Assessment feeder'!Q250,IF($B$9="Male",'No Self Assessment feeder'!AW250,IF($B$9="All",'No Self Assessment feeder'!CC250)))</f>
        <v>11.4</v>
      </c>
      <c r="R261" s="120">
        <f>IF($B$9="Female",'No Self Assessment feeder'!R250,IF($B$9="Male",'No Self Assessment feeder'!AX250,IF($B$9="All",'No Self Assessment feeder'!CD250)))</f>
        <v>7.2</v>
      </c>
      <c r="S261" s="120">
        <f>IF($B$9="Female",'No Self Assessment feeder'!S250,IF($B$9="Male",'No Self Assessment feeder'!AY250,IF($B$9="All",'No Self Assessment feeder'!CE250)))</f>
        <v>59.9</v>
      </c>
      <c r="T261" s="120">
        <f>IF($B$9="Female",'No Self Assessment feeder'!T250,IF($B$9="Male",'No Self Assessment feeder'!AZ250,IF($B$9="All",'No Self Assessment feeder'!CF250)))</f>
        <v>75.099999999999994</v>
      </c>
      <c r="U261" s="127">
        <f>IF($B$9="Female",'No Self Assessment feeder'!U250,IF($B$9="Male",'No Self Assessment feeder'!BA250,IF($B$9="All",'No Self Assessment feeder'!CG250)))</f>
        <v>81.3</v>
      </c>
      <c r="V261" s="81">
        <f>IF($B$9="Female",'No Self Assessment feeder'!V250,IF($B$9="Male",'No Self Assessment feeder'!BB250,IF($B$9="All",'No Self Assessment feeder'!CH250)))</f>
        <v>1145</v>
      </c>
      <c r="W261" s="120">
        <f>IF($B$9="Female",'No Self Assessment feeder'!W250,IF($B$9="Male",'No Self Assessment feeder'!BC250,IF($B$9="All",'No Self Assessment feeder'!CI250)))</f>
        <v>7.3</v>
      </c>
      <c r="X261" s="79">
        <f>IF($B$9="Female",'No Self Assessment feeder'!X250,IF($B$9="Male",'No Self Assessment feeder'!BD250,IF($B$9="All",'No Self Assessment feeder'!CJ250)))</f>
        <v>1065</v>
      </c>
      <c r="Y261" s="120">
        <f>IF($B$9="Female",'No Self Assessment feeder'!Y250,IF($B$9="Male",'No Self Assessment feeder'!BE250,IF($B$9="All",'No Self Assessment feeder'!CK250)))</f>
        <v>13.3</v>
      </c>
      <c r="Z261" s="120">
        <f>IF($B$9="Female",'No Self Assessment feeder'!Z250,IF($B$9="Male",'No Self Assessment feeder'!BF250,IF($B$9="All",'No Self Assessment feeder'!CL250)))</f>
        <v>5.3</v>
      </c>
      <c r="AA261" s="120">
        <f>IF($B$9="Female",'No Self Assessment feeder'!AA250,IF($B$9="Male",'No Self Assessment feeder'!BG250,IF($B$9="All",'No Self Assessment feeder'!CM250)))</f>
        <v>65.900000000000006</v>
      </c>
      <c r="AB261" s="120">
        <f>IF($B$9="Female",'No Self Assessment feeder'!AB250,IF($B$9="Male",'No Self Assessment feeder'!BH250,IF($B$9="All",'No Self Assessment feeder'!CN250)))</f>
        <v>76.3</v>
      </c>
      <c r="AC261" s="127">
        <f>IF($B$9="Female",'No Self Assessment feeder'!AC250,IF($B$9="Male",'No Self Assessment feeder'!BI250,IF($B$9="All",'No Self Assessment feeder'!CO250)))</f>
        <v>81.5</v>
      </c>
      <c r="CM261" s="29"/>
    </row>
    <row r="262" spans="1:91" ht="14.25" customHeight="1" x14ac:dyDescent="0.2">
      <c r="A262" s="159" t="s">
        <v>289</v>
      </c>
      <c r="B262" s="65" t="s">
        <v>256</v>
      </c>
      <c r="C262" s="66">
        <v>10007806</v>
      </c>
      <c r="D262" s="66" t="s">
        <v>495</v>
      </c>
      <c r="E262" s="162" t="s">
        <v>257</v>
      </c>
      <c r="F262" s="142">
        <f>IF($B$9="Female",'No Self Assessment feeder'!F251,IF($B$9="Male",'No Self Assessment feeder'!AL251,IF($B$9="All",'No Self Assessment feeder'!BR251)))</f>
        <v>1710</v>
      </c>
      <c r="G262" s="120">
        <f>IF($B$9="Female",'No Self Assessment feeder'!G251,IF($B$9="Male",'No Self Assessment feeder'!AM251,IF($B$9="All",'No Self Assessment feeder'!BS251)))</f>
        <v>2.5</v>
      </c>
      <c r="H262" s="79">
        <f>IF($B$9="Female",'No Self Assessment feeder'!H251,IF($B$9="Male",'No Self Assessment feeder'!AN251,IF($B$9="All",'No Self Assessment feeder'!BT251)))</f>
        <v>1670</v>
      </c>
      <c r="I262" s="120">
        <f>IF($B$9="Female",'No Self Assessment feeder'!I251,IF($B$9="Male",'No Self Assessment feeder'!AO251,IF($B$9="All",'No Self Assessment feeder'!BU251)))</f>
        <v>9.5</v>
      </c>
      <c r="J262" s="120">
        <f>IF($B$9="Female",'No Self Assessment feeder'!J251,IF($B$9="Male",'No Self Assessment feeder'!AP251,IF($B$9="All",'No Self Assessment feeder'!BV251)))</f>
        <v>15.2</v>
      </c>
      <c r="K262" s="120">
        <f>IF($B$9="Female",'No Self Assessment feeder'!K251,IF($B$9="Male",'No Self Assessment feeder'!AQ251,IF($B$9="All",'No Self Assessment feeder'!BW251)))</f>
        <v>51</v>
      </c>
      <c r="L262" s="120">
        <f>IF($B$9="Female",'No Self Assessment feeder'!L251,IF($B$9="Male",'No Self Assessment feeder'!AR251,IF($B$9="All",'No Self Assessment feeder'!BX251)))</f>
        <v>63.3</v>
      </c>
      <c r="M262" s="127">
        <f>IF($B$9="Female",'No Self Assessment feeder'!M251,IF($B$9="Male",'No Self Assessment feeder'!AS251,IF($B$9="All",'No Self Assessment feeder'!BY251)))</f>
        <v>75.3</v>
      </c>
      <c r="N262" s="81">
        <f>IF($B$9="Female",'No Self Assessment feeder'!N251,IF($B$9="Male",'No Self Assessment feeder'!AT251,IF($B$9="All",'No Self Assessment feeder'!BZ251)))</f>
        <v>1710</v>
      </c>
      <c r="O262" s="120">
        <f>IF($B$9="Female",'No Self Assessment feeder'!O251,IF($B$9="Male",'No Self Assessment feeder'!AU251,IF($B$9="All",'No Self Assessment feeder'!CA251)))</f>
        <v>2.7</v>
      </c>
      <c r="P262" s="79">
        <f>IF($B$9="Female",'No Self Assessment feeder'!P251,IF($B$9="Male",'No Self Assessment feeder'!AV251,IF($B$9="All",'No Self Assessment feeder'!CB251)))</f>
        <v>1665</v>
      </c>
      <c r="Q262" s="120">
        <f>IF($B$9="Female",'No Self Assessment feeder'!Q251,IF($B$9="Male",'No Self Assessment feeder'!AW251,IF($B$9="All",'No Self Assessment feeder'!CC251)))</f>
        <v>10.9</v>
      </c>
      <c r="R262" s="120">
        <f>IF($B$9="Female",'No Self Assessment feeder'!R251,IF($B$9="Male",'No Self Assessment feeder'!AX251,IF($B$9="All",'No Self Assessment feeder'!CD251)))</f>
        <v>9.5</v>
      </c>
      <c r="S262" s="120">
        <f>IF($B$9="Female",'No Self Assessment feeder'!S251,IF($B$9="Male",'No Self Assessment feeder'!AY251,IF($B$9="All",'No Self Assessment feeder'!CE251)))</f>
        <v>59</v>
      </c>
      <c r="T262" s="120">
        <f>IF($B$9="Female",'No Self Assessment feeder'!T251,IF($B$9="Male",'No Self Assessment feeder'!AZ251,IF($B$9="All",'No Self Assessment feeder'!CF251)))</f>
        <v>72.099999999999994</v>
      </c>
      <c r="U262" s="127">
        <f>IF($B$9="Female",'No Self Assessment feeder'!U251,IF($B$9="Male",'No Self Assessment feeder'!BA251,IF($B$9="All",'No Self Assessment feeder'!CG251)))</f>
        <v>79.5</v>
      </c>
      <c r="V262" s="81">
        <f>IF($B$9="Female",'No Self Assessment feeder'!V251,IF($B$9="Male",'No Self Assessment feeder'!BB251,IF($B$9="All",'No Self Assessment feeder'!CH251)))</f>
        <v>1710</v>
      </c>
      <c r="W262" s="120">
        <f>IF($B$9="Female",'No Self Assessment feeder'!W251,IF($B$9="Male",'No Self Assessment feeder'!BC251,IF($B$9="All",'No Self Assessment feeder'!CI251)))</f>
        <v>2.9</v>
      </c>
      <c r="X262" s="79">
        <f>IF($B$9="Female",'No Self Assessment feeder'!X251,IF($B$9="Male",'No Self Assessment feeder'!BD251,IF($B$9="All",'No Self Assessment feeder'!CJ251)))</f>
        <v>1660</v>
      </c>
      <c r="Y262" s="120">
        <f>IF($B$9="Female",'No Self Assessment feeder'!Y251,IF($B$9="Male",'No Self Assessment feeder'!BE251,IF($B$9="All",'No Self Assessment feeder'!CK251)))</f>
        <v>12.9</v>
      </c>
      <c r="Z262" s="120">
        <f>IF($B$9="Female",'No Self Assessment feeder'!Z251,IF($B$9="Male",'No Self Assessment feeder'!BF251,IF($B$9="All",'No Self Assessment feeder'!CL251)))</f>
        <v>8.5</v>
      </c>
      <c r="AA262" s="120">
        <f>IF($B$9="Female",'No Self Assessment feeder'!AA251,IF($B$9="Male",'No Self Assessment feeder'!BG251,IF($B$9="All",'No Self Assessment feeder'!CM251)))</f>
        <v>61.8</v>
      </c>
      <c r="AB262" s="120">
        <f>IF($B$9="Female",'No Self Assessment feeder'!AB251,IF($B$9="Male",'No Self Assessment feeder'!BH251,IF($B$9="All",'No Self Assessment feeder'!CN251)))</f>
        <v>73.900000000000006</v>
      </c>
      <c r="AC262" s="127">
        <f>IF($B$9="Female",'No Self Assessment feeder'!AC251,IF($B$9="Male",'No Self Assessment feeder'!BI251,IF($B$9="All",'No Self Assessment feeder'!CO251)))</f>
        <v>78.599999999999994</v>
      </c>
      <c r="CM262" s="29"/>
    </row>
    <row r="263" spans="1:91" ht="14.25" customHeight="1" x14ac:dyDescent="0.2">
      <c r="A263" s="159" t="s">
        <v>289</v>
      </c>
      <c r="B263" s="65" t="s">
        <v>258</v>
      </c>
      <c r="C263" s="66">
        <v>10007161</v>
      </c>
      <c r="D263" s="66" t="s">
        <v>496</v>
      </c>
      <c r="E263" s="162" t="s">
        <v>259</v>
      </c>
      <c r="F263" s="142">
        <f>IF($B$9="Female",'No Self Assessment feeder'!F252,IF($B$9="Male",'No Self Assessment feeder'!AL252,IF($B$9="All",'No Self Assessment feeder'!BR252)))</f>
        <v>1830</v>
      </c>
      <c r="G263" s="120">
        <f>IF($B$9="Female",'No Self Assessment feeder'!G252,IF($B$9="Male",'No Self Assessment feeder'!AM252,IF($B$9="All",'No Self Assessment feeder'!BS252)))</f>
        <v>3.3</v>
      </c>
      <c r="H263" s="79">
        <f>IF($B$9="Female",'No Self Assessment feeder'!H252,IF($B$9="Male",'No Self Assessment feeder'!AN252,IF($B$9="All",'No Self Assessment feeder'!BT252)))</f>
        <v>1770</v>
      </c>
      <c r="I263" s="120">
        <f>IF($B$9="Female",'No Self Assessment feeder'!I252,IF($B$9="Male",'No Self Assessment feeder'!AO252,IF($B$9="All",'No Self Assessment feeder'!BU252)))</f>
        <v>7.1</v>
      </c>
      <c r="J263" s="120">
        <f>IF($B$9="Female",'No Self Assessment feeder'!J252,IF($B$9="Male",'No Self Assessment feeder'!AP252,IF($B$9="All",'No Self Assessment feeder'!BV252)))</f>
        <v>8.1999999999999993</v>
      </c>
      <c r="K263" s="120">
        <f>IF($B$9="Female",'No Self Assessment feeder'!K252,IF($B$9="Male",'No Self Assessment feeder'!AQ252,IF($B$9="All",'No Self Assessment feeder'!BW252)))</f>
        <v>50.9</v>
      </c>
      <c r="L263" s="120">
        <f>IF($B$9="Female",'No Self Assessment feeder'!L252,IF($B$9="Male",'No Self Assessment feeder'!AR252,IF($B$9="All",'No Self Assessment feeder'!BX252)))</f>
        <v>75.5</v>
      </c>
      <c r="M263" s="127">
        <f>IF($B$9="Female",'No Self Assessment feeder'!M252,IF($B$9="Male",'No Self Assessment feeder'!AS252,IF($B$9="All",'No Self Assessment feeder'!BY252)))</f>
        <v>84.7</v>
      </c>
      <c r="N263" s="81">
        <f>IF($B$9="Female",'No Self Assessment feeder'!N252,IF($B$9="Male",'No Self Assessment feeder'!AT252,IF($B$9="All",'No Self Assessment feeder'!BZ252)))</f>
        <v>1830</v>
      </c>
      <c r="O263" s="120">
        <f>IF($B$9="Female",'No Self Assessment feeder'!O252,IF($B$9="Male",'No Self Assessment feeder'!AU252,IF($B$9="All",'No Self Assessment feeder'!CA252)))</f>
        <v>3.3</v>
      </c>
      <c r="P263" s="79">
        <f>IF($B$9="Female",'No Self Assessment feeder'!P252,IF($B$9="Male",'No Self Assessment feeder'!AV252,IF($B$9="All",'No Self Assessment feeder'!CB252)))</f>
        <v>1770</v>
      </c>
      <c r="Q263" s="120">
        <f>IF($B$9="Female",'No Self Assessment feeder'!Q252,IF($B$9="Male",'No Self Assessment feeder'!AW252,IF($B$9="All",'No Self Assessment feeder'!CC252)))</f>
        <v>6.8</v>
      </c>
      <c r="R263" s="120">
        <f>IF($B$9="Female",'No Self Assessment feeder'!R252,IF($B$9="Male",'No Self Assessment feeder'!AX252,IF($B$9="All",'No Self Assessment feeder'!CD252)))</f>
        <v>6.7</v>
      </c>
      <c r="S263" s="120">
        <f>IF($B$9="Female",'No Self Assessment feeder'!S252,IF($B$9="Male",'No Self Assessment feeder'!AY252,IF($B$9="All",'No Self Assessment feeder'!CE252)))</f>
        <v>60.2</v>
      </c>
      <c r="T263" s="120">
        <f>IF($B$9="Female",'No Self Assessment feeder'!T252,IF($B$9="Male",'No Self Assessment feeder'!AZ252,IF($B$9="All",'No Self Assessment feeder'!CF252)))</f>
        <v>80.900000000000006</v>
      </c>
      <c r="U263" s="127">
        <f>IF($B$9="Female",'No Self Assessment feeder'!U252,IF($B$9="Male",'No Self Assessment feeder'!BA252,IF($B$9="All",'No Self Assessment feeder'!CG252)))</f>
        <v>86.5</v>
      </c>
      <c r="V263" s="81">
        <f>IF($B$9="Female",'No Self Assessment feeder'!V252,IF($B$9="Male",'No Self Assessment feeder'!BB252,IF($B$9="All",'No Self Assessment feeder'!CH252)))</f>
        <v>1830</v>
      </c>
      <c r="W263" s="120">
        <f>IF($B$9="Female",'No Self Assessment feeder'!W252,IF($B$9="Male",'No Self Assessment feeder'!BC252,IF($B$9="All",'No Self Assessment feeder'!CI252)))</f>
        <v>3.9</v>
      </c>
      <c r="X263" s="79">
        <f>IF($B$9="Female",'No Self Assessment feeder'!X252,IF($B$9="Male",'No Self Assessment feeder'!BD252,IF($B$9="All",'No Self Assessment feeder'!CJ252)))</f>
        <v>1760</v>
      </c>
      <c r="Y263" s="120">
        <f>IF($B$9="Female",'No Self Assessment feeder'!Y252,IF($B$9="Male",'No Self Assessment feeder'!BE252,IF($B$9="All",'No Self Assessment feeder'!CK252)))</f>
        <v>10</v>
      </c>
      <c r="Z263" s="120">
        <f>IF($B$9="Female",'No Self Assessment feeder'!Z252,IF($B$9="Male",'No Self Assessment feeder'!BF252,IF($B$9="All",'No Self Assessment feeder'!CL252)))</f>
        <v>5.5</v>
      </c>
      <c r="AA263" s="120">
        <f>IF($B$9="Female",'No Self Assessment feeder'!AA252,IF($B$9="Male",'No Self Assessment feeder'!BG252,IF($B$9="All",'No Self Assessment feeder'!CM252)))</f>
        <v>64.2</v>
      </c>
      <c r="AB263" s="120">
        <f>IF($B$9="Female",'No Self Assessment feeder'!AB252,IF($B$9="Male",'No Self Assessment feeder'!BH252,IF($B$9="All",'No Self Assessment feeder'!CN252)))</f>
        <v>80.5</v>
      </c>
      <c r="AC263" s="127">
        <f>IF($B$9="Female",'No Self Assessment feeder'!AC252,IF($B$9="Male",'No Self Assessment feeder'!BI252,IF($B$9="All",'No Self Assessment feeder'!CO252)))</f>
        <v>84.5</v>
      </c>
      <c r="CM263" s="29"/>
    </row>
    <row r="264" spans="1:91" ht="14.25" customHeight="1" x14ac:dyDescent="0.2">
      <c r="A264" s="159" t="s">
        <v>289</v>
      </c>
      <c r="B264" s="65" t="s">
        <v>260</v>
      </c>
      <c r="C264" s="66">
        <v>10008017</v>
      </c>
      <c r="D264" s="66" t="s">
        <v>491</v>
      </c>
      <c r="E264" s="162" t="s">
        <v>261</v>
      </c>
      <c r="F264" s="142">
        <f>IF($B$9="Female",'No Self Assessment feeder'!F253,IF($B$9="Male",'No Self Assessment feeder'!AL253,IF($B$9="All",'No Self Assessment feeder'!BR253)))</f>
        <v>85</v>
      </c>
      <c r="G264" s="120">
        <f>IF($B$9="Female",'No Self Assessment feeder'!G253,IF($B$9="Male",'No Self Assessment feeder'!AM253,IF($B$9="All",'No Self Assessment feeder'!BS253)))</f>
        <v>8</v>
      </c>
      <c r="H264" s="79">
        <f>IF($B$9="Female",'No Self Assessment feeder'!H253,IF($B$9="Male",'No Self Assessment feeder'!AN253,IF($B$9="All",'No Self Assessment feeder'!BT253)))</f>
        <v>80</v>
      </c>
      <c r="I264" s="120">
        <f>IF($B$9="Female",'No Self Assessment feeder'!I253,IF($B$9="Male",'No Self Assessment feeder'!AO253,IF($B$9="All",'No Self Assessment feeder'!BU253)))</f>
        <v>18.8</v>
      </c>
      <c r="J264" s="120">
        <f>IF($B$9="Female",'No Self Assessment feeder'!J253,IF($B$9="Male",'No Self Assessment feeder'!AP253,IF($B$9="All",'No Self Assessment feeder'!BV253)))</f>
        <v>10</v>
      </c>
      <c r="K264" s="120">
        <f>IF($B$9="Female",'No Self Assessment feeder'!K253,IF($B$9="Male",'No Self Assessment feeder'!AQ253,IF($B$9="All",'No Self Assessment feeder'!BW253)))</f>
        <v>45</v>
      </c>
      <c r="L264" s="120">
        <f>IF($B$9="Female",'No Self Assessment feeder'!L253,IF($B$9="Male",'No Self Assessment feeder'!AR253,IF($B$9="All",'No Self Assessment feeder'!BX253)))</f>
        <v>58.8</v>
      </c>
      <c r="M264" s="127">
        <f>IF($B$9="Female",'No Self Assessment feeder'!M253,IF($B$9="Male",'No Self Assessment feeder'!AS253,IF($B$9="All",'No Self Assessment feeder'!BY253)))</f>
        <v>71.3</v>
      </c>
      <c r="N264" s="81">
        <f>IF($B$9="Female",'No Self Assessment feeder'!N253,IF($B$9="Male",'No Self Assessment feeder'!AT253,IF($B$9="All",'No Self Assessment feeder'!BZ253)))</f>
        <v>85</v>
      </c>
      <c r="O264" s="120">
        <f>IF($B$9="Female",'No Self Assessment feeder'!O253,IF($B$9="Male",'No Self Assessment feeder'!AU253,IF($B$9="All",'No Self Assessment feeder'!CA253)))</f>
        <v>6.9</v>
      </c>
      <c r="P264" s="79">
        <f>IF($B$9="Female",'No Self Assessment feeder'!P253,IF($B$9="Male",'No Self Assessment feeder'!AV253,IF($B$9="All",'No Self Assessment feeder'!CB253)))</f>
        <v>80</v>
      </c>
      <c r="Q264" s="120">
        <f>IF($B$9="Female",'No Self Assessment feeder'!Q253,IF($B$9="Male",'No Self Assessment feeder'!AW253,IF($B$9="All",'No Self Assessment feeder'!CC253)))</f>
        <v>16</v>
      </c>
      <c r="R264" s="120">
        <f>IF($B$9="Female",'No Self Assessment feeder'!R253,IF($B$9="Male",'No Self Assessment feeder'!AX253,IF($B$9="All",'No Self Assessment feeder'!CD253)))</f>
        <v>17.3</v>
      </c>
      <c r="S264" s="120">
        <f>IF($B$9="Female",'No Self Assessment feeder'!S253,IF($B$9="Male",'No Self Assessment feeder'!AY253,IF($B$9="All",'No Self Assessment feeder'!CE253)))</f>
        <v>54.3</v>
      </c>
      <c r="T264" s="120">
        <f>IF($B$9="Female",'No Self Assessment feeder'!T253,IF($B$9="Male",'No Self Assessment feeder'!AZ253,IF($B$9="All",'No Self Assessment feeder'!CF253)))</f>
        <v>60.5</v>
      </c>
      <c r="U264" s="127">
        <f>IF($B$9="Female",'No Self Assessment feeder'!U253,IF($B$9="Male",'No Self Assessment feeder'!BA253,IF($B$9="All",'No Self Assessment feeder'!CG253)))</f>
        <v>66.7</v>
      </c>
      <c r="V264" s="81">
        <f>IF($B$9="Female",'No Self Assessment feeder'!V253,IF($B$9="Male",'No Self Assessment feeder'!BB253,IF($B$9="All",'No Self Assessment feeder'!CH253)))</f>
        <v>85</v>
      </c>
      <c r="W264" s="120">
        <f>IF($B$9="Female",'No Self Assessment feeder'!W253,IF($B$9="Male",'No Self Assessment feeder'!BC253,IF($B$9="All",'No Self Assessment feeder'!CI253)))</f>
        <v>6.9</v>
      </c>
      <c r="X264" s="79">
        <f>IF($B$9="Female",'No Self Assessment feeder'!X253,IF($B$9="Male",'No Self Assessment feeder'!BD253,IF($B$9="All",'No Self Assessment feeder'!CJ253)))</f>
        <v>80</v>
      </c>
      <c r="Y264" s="120">
        <f>IF($B$9="Female",'No Self Assessment feeder'!Y253,IF($B$9="Male",'No Self Assessment feeder'!BE253,IF($B$9="All",'No Self Assessment feeder'!CK253)))</f>
        <v>18.5</v>
      </c>
      <c r="Z264" s="120">
        <f>IF($B$9="Female",'No Self Assessment feeder'!Z253,IF($B$9="Male",'No Self Assessment feeder'!BF253,IF($B$9="All",'No Self Assessment feeder'!CL253)))</f>
        <v>7.4</v>
      </c>
      <c r="AA264" s="120" t="str">
        <f>IF($B$9="Female",'No Self Assessment feeder'!AA253,IF($B$9="Male",'No Self Assessment feeder'!BG253,IF($B$9="All",'No Self Assessment feeder'!CM253)))</f>
        <v>x</v>
      </c>
      <c r="AB264" s="120" t="str">
        <f>IF($B$9="Female",'No Self Assessment feeder'!AB253,IF($B$9="Male",'No Self Assessment feeder'!BH253,IF($B$9="All",'No Self Assessment feeder'!CN253)))</f>
        <v>x</v>
      </c>
      <c r="AC264" s="127">
        <f>IF($B$9="Female",'No Self Assessment feeder'!AC253,IF($B$9="Male",'No Self Assessment feeder'!BI253,IF($B$9="All",'No Self Assessment feeder'!CO253)))</f>
        <v>74.099999999999994</v>
      </c>
      <c r="CM264" s="29"/>
    </row>
    <row r="265" spans="1:91" ht="14.25" customHeight="1" x14ac:dyDescent="0.2">
      <c r="A265" s="159" t="s">
        <v>289</v>
      </c>
      <c r="B265" s="65" t="s">
        <v>262</v>
      </c>
      <c r="C265" s="66">
        <v>10007784</v>
      </c>
      <c r="D265" s="66" t="s">
        <v>491</v>
      </c>
      <c r="E265" s="162" t="s">
        <v>433</v>
      </c>
      <c r="F265" s="142">
        <f>IF($B$9="Female",'No Self Assessment feeder'!F254,IF($B$9="Male",'No Self Assessment feeder'!AL254,IF($B$9="All",'No Self Assessment feeder'!BR254)))</f>
        <v>3010</v>
      </c>
      <c r="G265" s="120">
        <f>IF($B$9="Female",'No Self Assessment feeder'!G254,IF($B$9="Male",'No Self Assessment feeder'!AM254,IF($B$9="All",'No Self Assessment feeder'!BS254)))</f>
        <v>3.4</v>
      </c>
      <c r="H265" s="79">
        <f>IF($B$9="Female",'No Self Assessment feeder'!H254,IF($B$9="Male",'No Self Assessment feeder'!AN254,IF($B$9="All",'No Self Assessment feeder'!BT254)))</f>
        <v>2905</v>
      </c>
      <c r="I265" s="120">
        <f>IF($B$9="Female",'No Self Assessment feeder'!I254,IF($B$9="Male",'No Self Assessment feeder'!AO254,IF($B$9="All",'No Self Assessment feeder'!BU254)))</f>
        <v>10.3</v>
      </c>
      <c r="J265" s="120">
        <f>IF($B$9="Female",'No Self Assessment feeder'!J254,IF($B$9="Male",'No Self Assessment feeder'!AP254,IF($B$9="All",'No Self Assessment feeder'!BV254)))</f>
        <v>8.3000000000000007</v>
      </c>
      <c r="K265" s="120">
        <f>IF($B$9="Female",'No Self Assessment feeder'!K254,IF($B$9="Male",'No Self Assessment feeder'!AQ254,IF($B$9="All",'No Self Assessment feeder'!BW254)))</f>
        <v>39.5</v>
      </c>
      <c r="L265" s="120">
        <f>IF($B$9="Female",'No Self Assessment feeder'!L254,IF($B$9="Male",'No Self Assessment feeder'!AR254,IF($B$9="All",'No Self Assessment feeder'!BX254)))</f>
        <v>57</v>
      </c>
      <c r="M265" s="127">
        <f>IF($B$9="Female",'No Self Assessment feeder'!M254,IF($B$9="Male",'No Self Assessment feeder'!AS254,IF($B$9="All",'No Self Assessment feeder'!BY254)))</f>
        <v>81.5</v>
      </c>
      <c r="N265" s="81">
        <f>IF($B$9="Female",'No Self Assessment feeder'!N254,IF($B$9="Male",'No Self Assessment feeder'!AT254,IF($B$9="All",'No Self Assessment feeder'!BZ254)))</f>
        <v>3010</v>
      </c>
      <c r="O265" s="120">
        <f>IF($B$9="Female",'No Self Assessment feeder'!O254,IF($B$9="Male",'No Self Assessment feeder'!AU254,IF($B$9="All",'No Self Assessment feeder'!CA254)))</f>
        <v>4.0999999999999996</v>
      </c>
      <c r="P265" s="79">
        <f>IF($B$9="Female",'No Self Assessment feeder'!P254,IF($B$9="Male",'No Self Assessment feeder'!AV254,IF($B$9="All",'No Self Assessment feeder'!CB254)))</f>
        <v>2885</v>
      </c>
      <c r="Q265" s="120">
        <f>IF($B$9="Female",'No Self Assessment feeder'!Q254,IF($B$9="Male",'No Self Assessment feeder'!AW254,IF($B$9="All",'No Self Assessment feeder'!CC254)))</f>
        <v>12.9</v>
      </c>
      <c r="R265" s="120">
        <f>IF($B$9="Female",'No Self Assessment feeder'!R254,IF($B$9="Male",'No Self Assessment feeder'!AX254,IF($B$9="All",'No Self Assessment feeder'!CD254)))</f>
        <v>8.1999999999999993</v>
      </c>
      <c r="S265" s="120">
        <f>IF($B$9="Female",'No Self Assessment feeder'!S254,IF($B$9="Male",'No Self Assessment feeder'!AY254,IF($B$9="All",'No Self Assessment feeder'!CE254)))</f>
        <v>52</v>
      </c>
      <c r="T265" s="120">
        <f>IF($B$9="Female",'No Self Assessment feeder'!T254,IF($B$9="Male",'No Self Assessment feeder'!AZ254,IF($B$9="All",'No Self Assessment feeder'!CF254)))</f>
        <v>67.8</v>
      </c>
      <c r="U265" s="127">
        <f>IF($B$9="Female",'No Self Assessment feeder'!U254,IF($B$9="Male",'No Self Assessment feeder'!BA254,IF($B$9="All",'No Self Assessment feeder'!CG254)))</f>
        <v>78.900000000000006</v>
      </c>
      <c r="V265" s="81">
        <f>IF($B$9="Female",'No Self Assessment feeder'!V254,IF($B$9="Male",'No Self Assessment feeder'!BB254,IF($B$9="All",'No Self Assessment feeder'!CH254)))</f>
        <v>3010</v>
      </c>
      <c r="W265" s="120">
        <f>IF($B$9="Female",'No Self Assessment feeder'!W254,IF($B$9="Male",'No Self Assessment feeder'!BC254,IF($B$9="All",'No Self Assessment feeder'!CI254)))</f>
        <v>4.5</v>
      </c>
      <c r="X265" s="79">
        <f>IF($B$9="Female",'No Self Assessment feeder'!X254,IF($B$9="Male",'No Self Assessment feeder'!BD254,IF($B$9="All",'No Self Assessment feeder'!CJ254)))</f>
        <v>2875</v>
      </c>
      <c r="Y265" s="120">
        <f>IF($B$9="Female",'No Self Assessment feeder'!Y254,IF($B$9="Male",'No Self Assessment feeder'!BE254,IF($B$9="All",'No Self Assessment feeder'!CK254)))</f>
        <v>15.3</v>
      </c>
      <c r="Z265" s="120">
        <f>IF($B$9="Female",'No Self Assessment feeder'!Z254,IF($B$9="Male",'No Self Assessment feeder'!BF254,IF($B$9="All",'No Self Assessment feeder'!CL254)))</f>
        <v>7.2</v>
      </c>
      <c r="AA265" s="120">
        <f>IF($B$9="Female",'No Self Assessment feeder'!AA254,IF($B$9="Male",'No Self Assessment feeder'!BG254,IF($B$9="All",'No Self Assessment feeder'!CM254)))</f>
        <v>59.6</v>
      </c>
      <c r="AB265" s="120">
        <f>IF($B$9="Female",'No Self Assessment feeder'!AB254,IF($B$9="Male",'No Self Assessment feeder'!BH254,IF($B$9="All",'No Self Assessment feeder'!CN254)))</f>
        <v>71.2</v>
      </c>
      <c r="AC265" s="127">
        <f>IF($B$9="Female",'No Self Assessment feeder'!AC254,IF($B$9="Male",'No Self Assessment feeder'!BI254,IF($B$9="All",'No Self Assessment feeder'!CO254)))</f>
        <v>77.5</v>
      </c>
      <c r="CM265" s="29"/>
    </row>
    <row r="266" spans="1:91" ht="14.25" customHeight="1" x14ac:dyDescent="0.2">
      <c r="A266" s="159" t="s">
        <v>289</v>
      </c>
      <c r="B266" s="65" t="s">
        <v>264</v>
      </c>
      <c r="C266" s="66">
        <v>10007163</v>
      </c>
      <c r="D266" s="66" t="s">
        <v>489</v>
      </c>
      <c r="E266" s="162" t="s">
        <v>265</v>
      </c>
      <c r="F266" s="142">
        <f>IF($B$9="Female",'No Self Assessment feeder'!F255,IF($B$9="Male",'No Self Assessment feeder'!AL255,IF($B$9="All",'No Self Assessment feeder'!BR255)))</f>
        <v>2450</v>
      </c>
      <c r="G266" s="120">
        <f>IF($B$9="Female",'No Self Assessment feeder'!G255,IF($B$9="Male",'No Self Assessment feeder'!AM255,IF($B$9="All",'No Self Assessment feeder'!BS255)))</f>
        <v>2.5</v>
      </c>
      <c r="H266" s="79">
        <f>IF($B$9="Female",'No Self Assessment feeder'!H255,IF($B$9="Male",'No Self Assessment feeder'!AN255,IF($B$9="All",'No Self Assessment feeder'!BT255)))</f>
        <v>2390</v>
      </c>
      <c r="I266" s="120">
        <f>IF($B$9="Female",'No Self Assessment feeder'!I255,IF($B$9="Male",'No Self Assessment feeder'!AO255,IF($B$9="All",'No Self Assessment feeder'!BU255)))</f>
        <v>9.6</v>
      </c>
      <c r="J266" s="120">
        <f>IF($B$9="Female",'No Self Assessment feeder'!J255,IF($B$9="Male",'No Self Assessment feeder'!AP255,IF($B$9="All",'No Self Assessment feeder'!BV255)))</f>
        <v>7.9</v>
      </c>
      <c r="K266" s="120">
        <f>IF($B$9="Female",'No Self Assessment feeder'!K255,IF($B$9="Male",'No Self Assessment feeder'!AQ255,IF($B$9="All",'No Self Assessment feeder'!BW255)))</f>
        <v>52.1</v>
      </c>
      <c r="L266" s="120">
        <f>IF($B$9="Female",'No Self Assessment feeder'!L255,IF($B$9="Male",'No Self Assessment feeder'!AR255,IF($B$9="All",'No Self Assessment feeder'!BX255)))</f>
        <v>69.3</v>
      </c>
      <c r="M266" s="127">
        <f>IF($B$9="Female",'No Self Assessment feeder'!M255,IF($B$9="Male",'No Self Assessment feeder'!AS255,IF($B$9="All",'No Self Assessment feeder'!BY255)))</f>
        <v>82.5</v>
      </c>
      <c r="N266" s="81">
        <f>IF($B$9="Female",'No Self Assessment feeder'!N255,IF($B$9="Male",'No Self Assessment feeder'!AT255,IF($B$9="All",'No Self Assessment feeder'!BZ255)))</f>
        <v>2450</v>
      </c>
      <c r="O266" s="120">
        <f>IF($B$9="Female",'No Self Assessment feeder'!O255,IF($B$9="Male",'No Self Assessment feeder'!AU255,IF($B$9="All",'No Self Assessment feeder'!CA255)))</f>
        <v>3.1</v>
      </c>
      <c r="P266" s="79">
        <f>IF($B$9="Female",'No Self Assessment feeder'!P255,IF($B$9="Male",'No Self Assessment feeder'!AV255,IF($B$9="All",'No Self Assessment feeder'!CB255)))</f>
        <v>2375</v>
      </c>
      <c r="Q266" s="120">
        <f>IF($B$9="Female",'No Self Assessment feeder'!Q255,IF($B$9="Male",'No Self Assessment feeder'!AW255,IF($B$9="All",'No Self Assessment feeder'!CC255)))</f>
        <v>11.2</v>
      </c>
      <c r="R266" s="120">
        <f>IF($B$9="Female",'No Self Assessment feeder'!R255,IF($B$9="Male",'No Self Assessment feeder'!AX255,IF($B$9="All",'No Self Assessment feeder'!CD255)))</f>
        <v>7</v>
      </c>
      <c r="S266" s="120">
        <f>IF($B$9="Female",'No Self Assessment feeder'!S255,IF($B$9="Male",'No Self Assessment feeder'!AY255,IF($B$9="All",'No Self Assessment feeder'!CE255)))</f>
        <v>63.1</v>
      </c>
      <c r="T266" s="120">
        <f>IF($B$9="Female",'No Self Assessment feeder'!T255,IF($B$9="Male",'No Self Assessment feeder'!AZ255,IF($B$9="All",'No Self Assessment feeder'!CF255)))</f>
        <v>75.3</v>
      </c>
      <c r="U266" s="127">
        <f>IF($B$9="Female",'No Self Assessment feeder'!U255,IF($B$9="Male",'No Self Assessment feeder'!BA255,IF($B$9="All",'No Self Assessment feeder'!CG255)))</f>
        <v>81.8</v>
      </c>
      <c r="V266" s="81">
        <f>IF($B$9="Female",'No Self Assessment feeder'!V255,IF($B$9="Male",'No Self Assessment feeder'!BB255,IF($B$9="All",'No Self Assessment feeder'!CH255)))</f>
        <v>2450</v>
      </c>
      <c r="W266" s="120">
        <f>IF($B$9="Female",'No Self Assessment feeder'!W255,IF($B$9="Male",'No Self Assessment feeder'!BC255,IF($B$9="All",'No Self Assessment feeder'!CI255)))</f>
        <v>3.5</v>
      </c>
      <c r="X266" s="79">
        <f>IF($B$9="Female",'No Self Assessment feeder'!X255,IF($B$9="Male",'No Self Assessment feeder'!BD255,IF($B$9="All",'No Self Assessment feeder'!CJ255)))</f>
        <v>2365</v>
      </c>
      <c r="Y266" s="120">
        <f>IF($B$9="Female",'No Self Assessment feeder'!Y255,IF($B$9="Male",'No Self Assessment feeder'!BE255,IF($B$9="All",'No Self Assessment feeder'!CK255)))</f>
        <v>12.9</v>
      </c>
      <c r="Z266" s="120">
        <f>IF($B$9="Female",'No Self Assessment feeder'!Z255,IF($B$9="Male",'No Self Assessment feeder'!BF255,IF($B$9="All",'No Self Assessment feeder'!CL255)))</f>
        <v>6.3</v>
      </c>
      <c r="AA266" s="120">
        <f>IF($B$9="Female",'No Self Assessment feeder'!AA255,IF($B$9="Male",'No Self Assessment feeder'!BG255,IF($B$9="All",'No Self Assessment feeder'!CM255)))</f>
        <v>66.900000000000006</v>
      </c>
      <c r="AB266" s="120">
        <f>IF($B$9="Female",'No Self Assessment feeder'!AB255,IF($B$9="Male",'No Self Assessment feeder'!BH255,IF($B$9="All",'No Self Assessment feeder'!CN255)))</f>
        <v>76.8</v>
      </c>
      <c r="AC266" s="127">
        <f>IF($B$9="Female",'No Self Assessment feeder'!AC255,IF($B$9="Male",'No Self Assessment feeder'!BI255,IF($B$9="All",'No Self Assessment feeder'!CO255)))</f>
        <v>80.8</v>
      </c>
      <c r="CM266" s="29"/>
    </row>
    <row r="267" spans="1:91" ht="14.25" customHeight="1" x14ac:dyDescent="0.2">
      <c r="A267" s="159" t="s">
        <v>289</v>
      </c>
      <c r="B267" s="65" t="s">
        <v>266</v>
      </c>
      <c r="C267" s="66">
        <v>10007164</v>
      </c>
      <c r="D267" s="66" t="s">
        <v>490</v>
      </c>
      <c r="E267" s="162" t="s">
        <v>267</v>
      </c>
      <c r="F267" s="142">
        <f>IF($B$9="Female",'No Self Assessment feeder'!F256,IF($B$9="Male",'No Self Assessment feeder'!AL256,IF($B$9="All",'No Self Assessment feeder'!BR256)))</f>
        <v>3720</v>
      </c>
      <c r="G267" s="120">
        <f>IF($B$9="Female",'No Self Assessment feeder'!G256,IF($B$9="Male",'No Self Assessment feeder'!AM256,IF($B$9="All",'No Self Assessment feeder'!BS256)))</f>
        <v>4.9000000000000004</v>
      </c>
      <c r="H267" s="79">
        <f>IF($B$9="Female",'No Self Assessment feeder'!H256,IF($B$9="Male",'No Self Assessment feeder'!AN256,IF($B$9="All",'No Self Assessment feeder'!BT256)))</f>
        <v>3540</v>
      </c>
      <c r="I267" s="120">
        <f>IF($B$9="Female",'No Self Assessment feeder'!I256,IF($B$9="Male",'No Self Assessment feeder'!AO256,IF($B$9="All",'No Self Assessment feeder'!BU256)))</f>
        <v>10.4</v>
      </c>
      <c r="J267" s="120">
        <f>IF($B$9="Female",'No Self Assessment feeder'!J256,IF($B$9="Male",'No Self Assessment feeder'!AP256,IF($B$9="All",'No Self Assessment feeder'!BV256)))</f>
        <v>10.199999999999999</v>
      </c>
      <c r="K267" s="120">
        <f>IF($B$9="Female",'No Self Assessment feeder'!K256,IF($B$9="Male",'No Self Assessment feeder'!AQ256,IF($B$9="All",'No Self Assessment feeder'!BW256)))</f>
        <v>60.3</v>
      </c>
      <c r="L267" s="120">
        <f>IF($B$9="Female",'No Self Assessment feeder'!L256,IF($B$9="Male",'No Self Assessment feeder'!AR256,IF($B$9="All",'No Self Assessment feeder'!BX256)))</f>
        <v>71.8</v>
      </c>
      <c r="M267" s="127">
        <f>IF($B$9="Female",'No Self Assessment feeder'!M256,IF($B$9="Male",'No Self Assessment feeder'!AS256,IF($B$9="All",'No Self Assessment feeder'!BY256)))</f>
        <v>79.400000000000006</v>
      </c>
      <c r="N267" s="81">
        <f>IF($B$9="Female",'No Self Assessment feeder'!N256,IF($B$9="Male",'No Self Assessment feeder'!AT256,IF($B$9="All",'No Self Assessment feeder'!BZ256)))</f>
        <v>3720</v>
      </c>
      <c r="O267" s="120">
        <f>IF($B$9="Female",'No Self Assessment feeder'!O256,IF($B$9="Male",'No Self Assessment feeder'!AU256,IF($B$9="All",'No Self Assessment feeder'!CA256)))</f>
        <v>5.5</v>
      </c>
      <c r="P267" s="79">
        <f>IF($B$9="Female",'No Self Assessment feeder'!P256,IF($B$9="Male",'No Self Assessment feeder'!AV256,IF($B$9="All",'No Self Assessment feeder'!CB256)))</f>
        <v>3520</v>
      </c>
      <c r="Q267" s="120">
        <f>IF($B$9="Female",'No Self Assessment feeder'!Q256,IF($B$9="Male",'No Self Assessment feeder'!AW256,IF($B$9="All",'No Self Assessment feeder'!CC256)))</f>
        <v>11.4</v>
      </c>
      <c r="R267" s="120">
        <f>IF($B$9="Female",'No Self Assessment feeder'!R256,IF($B$9="Male",'No Self Assessment feeder'!AX256,IF($B$9="All",'No Self Assessment feeder'!CD256)))</f>
        <v>9.1</v>
      </c>
      <c r="S267" s="120">
        <f>IF($B$9="Female",'No Self Assessment feeder'!S256,IF($B$9="Male",'No Self Assessment feeder'!AY256,IF($B$9="All",'No Self Assessment feeder'!CE256)))</f>
        <v>62.4</v>
      </c>
      <c r="T267" s="120">
        <f>IF($B$9="Female",'No Self Assessment feeder'!T256,IF($B$9="Male",'No Self Assessment feeder'!AZ256,IF($B$9="All",'No Self Assessment feeder'!CF256)))</f>
        <v>74.400000000000006</v>
      </c>
      <c r="U267" s="127">
        <f>IF($B$9="Female",'No Self Assessment feeder'!U256,IF($B$9="Male",'No Self Assessment feeder'!BA256,IF($B$9="All",'No Self Assessment feeder'!CG256)))</f>
        <v>79.5</v>
      </c>
      <c r="V267" s="81">
        <f>IF($B$9="Female",'No Self Assessment feeder'!V256,IF($B$9="Male",'No Self Assessment feeder'!BB256,IF($B$9="All",'No Self Assessment feeder'!CH256)))</f>
        <v>3720</v>
      </c>
      <c r="W267" s="120">
        <f>IF($B$9="Female",'No Self Assessment feeder'!W256,IF($B$9="Male",'No Self Assessment feeder'!BC256,IF($B$9="All",'No Self Assessment feeder'!CI256)))</f>
        <v>5.7</v>
      </c>
      <c r="X267" s="79">
        <f>IF($B$9="Female",'No Self Assessment feeder'!X256,IF($B$9="Male",'No Self Assessment feeder'!BD256,IF($B$9="All",'No Self Assessment feeder'!CJ256)))</f>
        <v>3510</v>
      </c>
      <c r="Y267" s="120">
        <f>IF($B$9="Female",'No Self Assessment feeder'!Y256,IF($B$9="Male",'No Self Assessment feeder'!BE256,IF($B$9="All",'No Self Assessment feeder'!CK256)))</f>
        <v>13.6</v>
      </c>
      <c r="Z267" s="120">
        <f>IF($B$9="Female",'No Self Assessment feeder'!Z256,IF($B$9="Male",'No Self Assessment feeder'!BF256,IF($B$9="All",'No Self Assessment feeder'!CL256)))</f>
        <v>7.1</v>
      </c>
      <c r="AA267" s="120">
        <f>IF($B$9="Female",'No Self Assessment feeder'!AA256,IF($B$9="Male",'No Self Assessment feeder'!BG256,IF($B$9="All",'No Self Assessment feeder'!CM256)))</f>
        <v>65.8</v>
      </c>
      <c r="AB267" s="120">
        <f>IF($B$9="Female",'No Self Assessment feeder'!AB256,IF($B$9="Male",'No Self Assessment feeder'!BH256,IF($B$9="All",'No Self Assessment feeder'!CN256)))</f>
        <v>75.400000000000006</v>
      </c>
      <c r="AC267" s="127">
        <f>IF($B$9="Female",'No Self Assessment feeder'!AC256,IF($B$9="Male",'No Self Assessment feeder'!BI256,IF($B$9="All",'No Self Assessment feeder'!CO256)))</f>
        <v>79.400000000000006</v>
      </c>
      <c r="CM267" s="29"/>
    </row>
    <row r="268" spans="1:91" ht="14.25" customHeight="1" x14ac:dyDescent="0.2">
      <c r="A268" s="159" t="s">
        <v>289</v>
      </c>
      <c r="B268" s="65" t="s">
        <v>268</v>
      </c>
      <c r="C268" s="66">
        <v>10006566</v>
      </c>
      <c r="D268" s="66" t="s">
        <v>491</v>
      </c>
      <c r="E268" s="162" t="s">
        <v>269</v>
      </c>
      <c r="F268" s="142">
        <f>IF($B$9="Female",'No Self Assessment feeder'!F257,IF($B$9="Male",'No Self Assessment feeder'!AL257,IF($B$9="All",'No Self Assessment feeder'!BR257)))</f>
        <v>1085</v>
      </c>
      <c r="G268" s="120">
        <f>IF($B$9="Female",'No Self Assessment feeder'!G257,IF($B$9="Male",'No Self Assessment feeder'!AM257,IF($B$9="All",'No Self Assessment feeder'!BS257)))</f>
        <v>6.3</v>
      </c>
      <c r="H268" s="79">
        <f>IF($B$9="Female",'No Self Assessment feeder'!H257,IF($B$9="Male",'No Self Assessment feeder'!AN257,IF($B$9="All",'No Self Assessment feeder'!BT257)))</f>
        <v>1015</v>
      </c>
      <c r="I268" s="120">
        <f>IF($B$9="Female",'No Self Assessment feeder'!I257,IF($B$9="Male",'No Self Assessment feeder'!AO257,IF($B$9="All",'No Self Assessment feeder'!BU257)))</f>
        <v>13.8</v>
      </c>
      <c r="J268" s="120">
        <f>IF($B$9="Female",'No Self Assessment feeder'!J257,IF($B$9="Male",'No Self Assessment feeder'!AP257,IF($B$9="All",'No Self Assessment feeder'!BV257)))</f>
        <v>15.3</v>
      </c>
      <c r="K268" s="120">
        <f>IF($B$9="Female",'No Self Assessment feeder'!K257,IF($B$9="Male",'No Self Assessment feeder'!AQ257,IF($B$9="All",'No Self Assessment feeder'!BW257)))</f>
        <v>53</v>
      </c>
      <c r="L268" s="120">
        <f>IF($B$9="Female",'No Self Assessment feeder'!L257,IF($B$9="Male",'No Self Assessment feeder'!AR257,IF($B$9="All",'No Self Assessment feeder'!BX257)))</f>
        <v>63.9</v>
      </c>
      <c r="M268" s="127">
        <f>IF($B$9="Female",'No Self Assessment feeder'!M257,IF($B$9="Male",'No Self Assessment feeder'!AS257,IF($B$9="All",'No Self Assessment feeder'!BY257)))</f>
        <v>70.900000000000006</v>
      </c>
      <c r="N268" s="81">
        <f>IF($B$9="Female",'No Self Assessment feeder'!N257,IF($B$9="Male",'No Self Assessment feeder'!AT257,IF($B$9="All",'No Self Assessment feeder'!BZ257)))</f>
        <v>1085</v>
      </c>
      <c r="O268" s="120">
        <f>IF($B$9="Female",'No Self Assessment feeder'!O257,IF($B$9="Male",'No Self Assessment feeder'!AU257,IF($B$9="All",'No Self Assessment feeder'!CA257)))</f>
        <v>6.7</v>
      </c>
      <c r="P268" s="79">
        <f>IF($B$9="Female",'No Self Assessment feeder'!P257,IF($B$9="Male",'No Self Assessment feeder'!AV257,IF($B$9="All",'No Self Assessment feeder'!CB257)))</f>
        <v>1010</v>
      </c>
      <c r="Q268" s="120">
        <f>IF($B$9="Female",'No Self Assessment feeder'!Q257,IF($B$9="Male",'No Self Assessment feeder'!AW257,IF($B$9="All",'No Self Assessment feeder'!CC257)))</f>
        <v>16.899999999999999</v>
      </c>
      <c r="R268" s="120">
        <f>IF($B$9="Female",'No Self Assessment feeder'!R257,IF($B$9="Male",'No Self Assessment feeder'!AX257,IF($B$9="All",'No Self Assessment feeder'!CD257)))</f>
        <v>14.5</v>
      </c>
      <c r="S268" s="120">
        <f>IF($B$9="Female",'No Self Assessment feeder'!S257,IF($B$9="Male",'No Self Assessment feeder'!AY257,IF($B$9="All",'No Self Assessment feeder'!CE257)))</f>
        <v>54.8</v>
      </c>
      <c r="T268" s="120">
        <f>IF($B$9="Female",'No Self Assessment feeder'!T257,IF($B$9="Male",'No Self Assessment feeder'!AZ257,IF($B$9="All",'No Self Assessment feeder'!CF257)))</f>
        <v>65</v>
      </c>
      <c r="U268" s="127">
        <f>IF($B$9="Female",'No Self Assessment feeder'!U257,IF($B$9="Male",'No Self Assessment feeder'!BA257,IF($B$9="All",'No Self Assessment feeder'!CG257)))</f>
        <v>68.599999999999994</v>
      </c>
      <c r="V268" s="81">
        <f>IF($B$9="Female",'No Self Assessment feeder'!V257,IF($B$9="Male",'No Self Assessment feeder'!BB257,IF($B$9="All",'No Self Assessment feeder'!CH257)))</f>
        <v>1085</v>
      </c>
      <c r="W268" s="120">
        <f>IF($B$9="Female",'No Self Assessment feeder'!W257,IF($B$9="Male",'No Self Assessment feeder'!BC257,IF($B$9="All",'No Self Assessment feeder'!CI257)))</f>
        <v>7.4</v>
      </c>
      <c r="X268" s="79">
        <f>IF($B$9="Female",'No Self Assessment feeder'!X257,IF($B$9="Male",'No Self Assessment feeder'!BD257,IF($B$9="All",'No Self Assessment feeder'!CJ257)))</f>
        <v>1005</v>
      </c>
      <c r="Y268" s="120">
        <f>IF($B$9="Female",'No Self Assessment feeder'!Y257,IF($B$9="Male",'No Self Assessment feeder'!BE257,IF($B$9="All",'No Self Assessment feeder'!CK257)))</f>
        <v>19.600000000000001</v>
      </c>
      <c r="Z268" s="120">
        <f>IF($B$9="Female",'No Self Assessment feeder'!Z257,IF($B$9="Male",'No Self Assessment feeder'!BF257,IF($B$9="All",'No Self Assessment feeder'!CL257)))</f>
        <v>13.7</v>
      </c>
      <c r="AA268" s="120">
        <f>IF($B$9="Female",'No Self Assessment feeder'!AA257,IF($B$9="Male",'No Self Assessment feeder'!BG257,IF($B$9="All",'No Self Assessment feeder'!CM257)))</f>
        <v>57.7</v>
      </c>
      <c r="AB268" s="120">
        <f>IF($B$9="Female",'No Self Assessment feeder'!AB257,IF($B$9="Male",'No Self Assessment feeder'!BH257,IF($B$9="All",'No Self Assessment feeder'!CN257)))</f>
        <v>63.8</v>
      </c>
      <c r="AC268" s="127">
        <f>IF($B$9="Female",'No Self Assessment feeder'!AC257,IF($B$9="Male",'No Self Assessment feeder'!BI257,IF($B$9="All",'No Self Assessment feeder'!CO257)))</f>
        <v>66.7</v>
      </c>
      <c r="CM268" s="29"/>
    </row>
    <row r="269" spans="1:91" ht="14.25" customHeight="1" x14ac:dyDescent="0.2">
      <c r="A269" s="159" t="s">
        <v>289</v>
      </c>
      <c r="B269" s="65" t="s">
        <v>270</v>
      </c>
      <c r="C269" s="66">
        <v>10007165</v>
      </c>
      <c r="D269" s="66" t="s">
        <v>491</v>
      </c>
      <c r="E269" s="162" t="s">
        <v>271</v>
      </c>
      <c r="F269" s="142">
        <f>IF($B$9="Female",'No Self Assessment feeder'!F258,IF($B$9="Male",'No Self Assessment feeder'!AL258,IF($B$9="All",'No Self Assessment feeder'!BR258)))</f>
        <v>2480</v>
      </c>
      <c r="G269" s="120">
        <f>IF($B$9="Female",'No Self Assessment feeder'!G258,IF($B$9="Male",'No Self Assessment feeder'!AM258,IF($B$9="All",'No Self Assessment feeder'!BS258)))</f>
        <v>7.7</v>
      </c>
      <c r="H269" s="79">
        <f>IF($B$9="Female",'No Self Assessment feeder'!H258,IF($B$9="Male",'No Self Assessment feeder'!AN258,IF($B$9="All",'No Self Assessment feeder'!BT258)))</f>
        <v>2290</v>
      </c>
      <c r="I269" s="120">
        <f>IF($B$9="Female",'No Self Assessment feeder'!I258,IF($B$9="Male",'No Self Assessment feeder'!AO258,IF($B$9="All",'No Self Assessment feeder'!BU258)))</f>
        <v>14.1</v>
      </c>
      <c r="J269" s="120">
        <f>IF($B$9="Female",'No Self Assessment feeder'!J258,IF($B$9="Male",'No Self Assessment feeder'!AP258,IF($B$9="All",'No Self Assessment feeder'!BV258)))</f>
        <v>13.4</v>
      </c>
      <c r="K269" s="120">
        <f>IF($B$9="Female",'No Self Assessment feeder'!K258,IF($B$9="Male",'No Self Assessment feeder'!AQ258,IF($B$9="All",'No Self Assessment feeder'!BW258)))</f>
        <v>55.1</v>
      </c>
      <c r="L269" s="120">
        <f>IF($B$9="Female",'No Self Assessment feeder'!L258,IF($B$9="Male",'No Self Assessment feeder'!AR258,IF($B$9="All",'No Self Assessment feeder'!BX258)))</f>
        <v>64</v>
      </c>
      <c r="M269" s="127">
        <f>IF($B$9="Female",'No Self Assessment feeder'!M258,IF($B$9="Male",'No Self Assessment feeder'!AS258,IF($B$9="All",'No Self Assessment feeder'!BY258)))</f>
        <v>72.5</v>
      </c>
      <c r="N269" s="81">
        <f>IF($B$9="Female",'No Self Assessment feeder'!N258,IF($B$9="Male",'No Self Assessment feeder'!AT258,IF($B$9="All",'No Self Assessment feeder'!BZ258)))</f>
        <v>2480</v>
      </c>
      <c r="O269" s="120">
        <f>IF($B$9="Female",'No Self Assessment feeder'!O258,IF($B$9="Male",'No Self Assessment feeder'!AU258,IF($B$9="All",'No Self Assessment feeder'!CA258)))</f>
        <v>8.4</v>
      </c>
      <c r="P269" s="79">
        <f>IF($B$9="Female",'No Self Assessment feeder'!P258,IF($B$9="Male",'No Self Assessment feeder'!AV258,IF($B$9="All",'No Self Assessment feeder'!CB258)))</f>
        <v>2270</v>
      </c>
      <c r="Q269" s="120">
        <f>IF($B$9="Female",'No Self Assessment feeder'!Q258,IF($B$9="Male",'No Self Assessment feeder'!AW258,IF($B$9="All",'No Self Assessment feeder'!CC258)))</f>
        <v>14.6</v>
      </c>
      <c r="R269" s="120">
        <f>IF($B$9="Female",'No Self Assessment feeder'!R258,IF($B$9="Male",'No Self Assessment feeder'!AX258,IF($B$9="All",'No Self Assessment feeder'!CD258)))</f>
        <v>12</v>
      </c>
      <c r="S269" s="120">
        <f>IF($B$9="Female",'No Self Assessment feeder'!S258,IF($B$9="Male",'No Self Assessment feeder'!AY258,IF($B$9="All",'No Self Assessment feeder'!CE258)))</f>
        <v>61.4</v>
      </c>
      <c r="T269" s="120">
        <f>IF($B$9="Female",'No Self Assessment feeder'!T258,IF($B$9="Male",'No Self Assessment feeder'!AZ258,IF($B$9="All",'No Self Assessment feeder'!CF258)))</f>
        <v>68.900000000000006</v>
      </c>
      <c r="U269" s="127">
        <f>IF($B$9="Female",'No Self Assessment feeder'!U258,IF($B$9="Male",'No Self Assessment feeder'!BA258,IF($B$9="All",'No Self Assessment feeder'!CG258)))</f>
        <v>73.400000000000006</v>
      </c>
      <c r="V269" s="81">
        <f>IF($B$9="Female",'No Self Assessment feeder'!V258,IF($B$9="Male",'No Self Assessment feeder'!BB258,IF($B$9="All",'No Self Assessment feeder'!CH258)))</f>
        <v>2480</v>
      </c>
      <c r="W269" s="120">
        <f>IF($B$9="Female",'No Self Assessment feeder'!W258,IF($B$9="Male",'No Self Assessment feeder'!BC258,IF($B$9="All",'No Self Assessment feeder'!CI258)))</f>
        <v>8.5</v>
      </c>
      <c r="X269" s="79">
        <f>IF($B$9="Female",'No Self Assessment feeder'!X258,IF($B$9="Male",'No Self Assessment feeder'!BD258,IF($B$9="All",'No Self Assessment feeder'!CJ258)))</f>
        <v>2270</v>
      </c>
      <c r="Y269" s="120">
        <f>IF($B$9="Female",'No Self Assessment feeder'!Y258,IF($B$9="Male",'No Self Assessment feeder'!BE258,IF($B$9="All",'No Self Assessment feeder'!CK258)))</f>
        <v>18</v>
      </c>
      <c r="Z269" s="120">
        <f>IF($B$9="Female",'No Self Assessment feeder'!Z258,IF($B$9="Male",'No Self Assessment feeder'!BF258,IF($B$9="All",'No Self Assessment feeder'!CL258)))</f>
        <v>9.9</v>
      </c>
      <c r="AA269" s="120">
        <f>IF($B$9="Female",'No Self Assessment feeder'!AA258,IF($B$9="Male",'No Self Assessment feeder'!BG258,IF($B$9="All",'No Self Assessment feeder'!CM258)))</f>
        <v>63.3</v>
      </c>
      <c r="AB269" s="120">
        <f>IF($B$9="Female",'No Self Assessment feeder'!AB258,IF($B$9="Male",'No Self Assessment feeder'!BH258,IF($B$9="All",'No Self Assessment feeder'!CN258)))</f>
        <v>69.5</v>
      </c>
      <c r="AC269" s="127">
        <f>IF($B$9="Female",'No Self Assessment feeder'!AC258,IF($B$9="Male",'No Self Assessment feeder'!BI258,IF($B$9="All",'No Self Assessment feeder'!CO258)))</f>
        <v>72.099999999999994</v>
      </c>
      <c r="CM269" s="29"/>
    </row>
    <row r="270" spans="1:91" ht="14.25" customHeight="1" x14ac:dyDescent="0.2">
      <c r="A270" s="159" t="s">
        <v>289</v>
      </c>
      <c r="B270" s="65" t="s">
        <v>272</v>
      </c>
      <c r="C270" s="66">
        <v>10003614</v>
      </c>
      <c r="D270" s="66" t="s">
        <v>495</v>
      </c>
      <c r="E270" s="162" t="s">
        <v>273</v>
      </c>
      <c r="F270" s="142">
        <f>IF($B$9="Female",'No Self Assessment feeder'!F259,IF($B$9="Male",'No Self Assessment feeder'!AL259,IF($B$9="All",'No Self Assessment feeder'!BR259)))</f>
        <v>900</v>
      </c>
      <c r="G270" s="120">
        <f>IF($B$9="Female",'No Self Assessment feeder'!G259,IF($B$9="Male",'No Self Assessment feeder'!AM259,IF($B$9="All",'No Self Assessment feeder'!BS259)))</f>
        <v>4.0999999999999996</v>
      </c>
      <c r="H270" s="79">
        <f>IF($B$9="Female",'No Self Assessment feeder'!H259,IF($B$9="Male",'No Self Assessment feeder'!AN259,IF($B$9="All",'No Self Assessment feeder'!BT259)))</f>
        <v>865</v>
      </c>
      <c r="I270" s="120">
        <f>IF($B$9="Female",'No Self Assessment feeder'!I259,IF($B$9="Male",'No Self Assessment feeder'!AO259,IF($B$9="All",'No Self Assessment feeder'!BU259)))</f>
        <v>10.4</v>
      </c>
      <c r="J270" s="120">
        <f>IF($B$9="Female",'No Self Assessment feeder'!J259,IF($B$9="Male",'No Self Assessment feeder'!AP259,IF($B$9="All",'No Self Assessment feeder'!BV259)))</f>
        <v>10.5</v>
      </c>
      <c r="K270" s="120">
        <f>IF($B$9="Female",'No Self Assessment feeder'!K259,IF($B$9="Male",'No Self Assessment feeder'!AQ259,IF($B$9="All",'No Self Assessment feeder'!BW259)))</f>
        <v>60.2</v>
      </c>
      <c r="L270" s="120">
        <f>IF($B$9="Female",'No Self Assessment feeder'!L259,IF($B$9="Male",'No Self Assessment feeder'!AR259,IF($B$9="All",'No Self Assessment feeder'!BX259)))</f>
        <v>72.3</v>
      </c>
      <c r="M270" s="127">
        <f>IF($B$9="Female",'No Self Assessment feeder'!M259,IF($B$9="Male",'No Self Assessment feeder'!AS259,IF($B$9="All",'No Self Assessment feeder'!BY259)))</f>
        <v>79.099999999999994</v>
      </c>
      <c r="N270" s="81">
        <f>IF($B$9="Female",'No Self Assessment feeder'!N259,IF($B$9="Male",'No Self Assessment feeder'!AT259,IF($B$9="All",'No Self Assessment feeder'!BZ259)))</f>
        <v>900</v>
      </c>
      <c r="O270" s="120">
        <f>IF($B$9="Female",'No Self Assessment feeder'!O259,IF($B$9="Male",'No Self Assessment feeder'!AU259,IF($B$9="All",'No Self Assessment feeder'!CA259)))</f>
        <v>4.5</v>
      </c>
      <c r="P270" s="79">
        <f>IF($B$9="Female",'No Self Assessment feeder'!P259,IF($B$9="Male",'No Self Assessment feeder'!AV259,IF($B$9="All",'No Self Assessment feeder'!CB259)))</f>
        <v>860</v>
      </c>
      <c r="Q270" s="120">
        <f>IF($B$9="Female",'No Self Assessment feeder'!Q259,IF($B$9="Male",'No Self Assessment feeder'!AW259,IF($B$9="All",'No Self Assessment feeder'!CC259)))</f>
        <v>10.8</v>
      </c>
      <c r="R270" s="120">
        <f>IF($B$9="Female",'No Self Assessment feeder'!R259,IF($B$9="Male",'No Self Assessment feeder'!AX259,IF($B$9="All",'No Self Assessment feeder'!CD259)))</f>
        <v>8.6</v>
      </c>
      <c r="S270" s="120">
        <f>IF($B$9="Female",'No Self Assessment feeder'!S259,IF($B$9="Male",'No Self Assessment feeder'!AY259,IF($B$9="All",'No Self Assessment feeder'!CE259)))</f>
        <v>65.3</v>
      </c>
      <c r="T270" s="120">
        <f>IF($B$9="Female",'No Self Assessment feeder'!T259,IF($B$9="Male",'No Self Assessment feeder'!AZ259,IF($B$9="All",'No Self Assessment feeder'!CF259)))</f>
        <v>76.3</v>
      </c>
      <c r="U270" s="127">
        <f>IF($B$9="Female",'No Self Assessment feeder'!U259,IF($B$9="Male",'No Self Assessment feeder'!BA259,IF($B$9="All",'No Self Assessment feeder'!CG259)))</f>
        <v>80.599999999999994</v>
      </c>
      <c r="V270" s="81">
        <f>IF($B$9="Female",'No Self Assessment feeder'!V259,IF($B$9="Male",'No Self Assessment feeder'!BB259,IF($B$9="All",'No Self Assessment feeder'!CH259)))</f>
        <v>900</v>
      </c>
      <c r="W270" s="120">
        <f>IF($B$9="Female",'No Self Assessment feeder'!W259,IF($B$9="Male",'No Self Assessment feeder'!BC259,IF($B$9="All",'No Self Assessment feeder'!CI259)))</f>
        <v>5.0999999999999996</v>
      </c>
      <c r="X270" s="79">
        <f>IF($B$9="Female",'No Self Assessment feeder'!X259,IF($B$9="Male",'No Self Assessment feeder'!BD259,IF($B$9="All",'No Self Assessment feeder'!CJ259)))</f>
        <v>855</v>
      </c>
      <c r="Y270" s="120">
        <f>IF($B$9="Female",'No Self Assessment feeder'!Y259,IF($B$9="Male",'No Self Assessment feeder'!BE259,IF($B$9="All",'No Self Assessment feeder'!CK259)))</f>
        <v>12.1</v>
      </c>
      <c r="Z270" s="120">
        <f>IF($B$9="Female",'No Self Assessment feeder'!Z259,IF($B$9="Male",'No Self Assessment feeder'!BF259,IF($B$9="All",'No Self Assessment feeder'!CL259)))</f>
        <v>7</v>
      </c>
      <c r="AA270" s="120">
        <f>IF($B$9="Female",'No Self Assessment feeder'!AA259,IF($B$9="Male",'No Self Assessment feeder'!BG259,IF($B$9="All",'No Self Assessment feeder'!CM259)))</f>
        <v>69.7</v>
      </c>
      <c r="AB270" s="120">
        <f>IF($B$9="Female",'No Self Assessment feeder'!AB259,IF($B$9="Male",'No Self Assessment feeder'!BH259,IF($B$9="All",'No Self Assessment feeder'!CN259)))</f>
        <v>78.900000000000006</v>
      </c>
      <c r="AC270" s="127">
        <f>IF($B$9="Female",'No Self Assessment feeder'!AC259,IF($B$9="Male",'No Self Assessment feeder'!BI259,IF($B$9="All",'No Self Assessment feeder'!CO259)))</f>
        <v>80.8</v>
      </c>
      <c r="CM270" s="29"/>
    </row>
    <row r="271" spans="1:91" ht="14.25" customHeight="1" x14ac:dyDescent="0.2">
      <c r="A271" s="159" t="s">
        <v>289</v>
      </c>
      <c r="B271" s="65" t="s">
        <v>274</v>
      </c>
      <c r="C271" s="66">
        <v>10007166</v>
      </c>
      <c r="D271" s="66" t="s">
        <v>489</v>
      </c>
      <c r="E271" s="162" t="s">
        <v>275</v>
      </c>
      <c r="F271" s="142">
        <f>IF($B$9="Female",'No Self Assessment feeder'!F260,IF($B$9="Male",'No Self Assessment feeder'!AL260,IF($B$9="All",'No Self Assessment feeder'!BR260)))</f>
        <v>2520</v>
      </c>
      <c r="G271" s="120">
        <f>IF($B$9="Female",'No Self Assessment feeder'!G260,IF($B$9="Male",'No Self Assessment feeder'!AM260,IF($B$9="All",'No Self Assessment feeder'!BS260)))</f>
        <v>4.4000000000000004</v>
      </c>
      <c r="H271" s="79">
        <f>IF($B$9="Female",'No Self Assessment feeder'!H260,IF($B$9="Male",'No Self Assessment feeder'!AN260,IF($B$9="All",'No Self Assessment feeder'!BT260)))</f>
        <v>2410</v>
      </c>
      <c r="I271" s="120">
        <f>IF($B$9="Female",'No Self Assessment feeder'!I260,IF($B$9="Male",'No Self Assessment feeder'!AO260,IF($B$9="All",'No Self Assessment feeder'!BU260)))</f>
        <v>8.5</v>
      </c>
      <c r="J271" s="120">
        <f>IF($B$9="Female",'No Self Assessment feeder'!J260,IF($B$9="Male",'No Self Assessment feeder'!AP260,IF($B$9="All",'No Self Assessment feeder'!BV260)))</f>
        <v>12.1</v>
      </c>
      <c r="K271" s="120">
        <f>IF($B$9="Female",'No Self Assessment feeder'!K260,IF($B$9="Male",'No Self Assessment feeder'!AQ260,IF($B$9="All",'No Self Assessment feeder'!BW260)))</f>
        <v>57</v>
      </c>
      <c r="L271" s="120">
        <f>IF($B$9="Female",'No Self Assessment feeder'!L260,IF($B$9="Male",'No Self Assessment feeder'!AR260,IF($B$9="All",'No Self Assessment feeder'!BX260)))</f>
        <v>71</v>
      </c>
      <c r="M271" s="127">
        <f>IF($B$9="Female",'No Self Assessment feeder'!M260,IF($B$9="Male",'No Self Assessment feeder'!AS260,IF($B$9="All",'No Self Assessment feeder'!BY260)))</f>
        <v>79.400000000000006</v>
      </c>
      <c r="N271" s="81">
        <f>IF($B$9="Female",'No Self Assessment feeder'!N260,IF($B$9="Male",'No Self Assessment feeder'!AT260,IF($B$9="All",'No Self Assessment feeder'!BZ260)))</f>
        <v>2520</v>
      </c>
      <c r="O271" s="120">
        <f>IF($B$9="Female",'No Self Assessment feeder'!O260,IF($B$9="Male",'No Self Assessment feeder'!AU260,IF($B$9="All",'No Self Assessment feeder'!CA260)))</f>
        <v>4.8</v>
      </c>
      <c r="P271" s="79">
        <f>IF($B$9="Female",'No Self Assessment feeder'!P260,IF($B$9="Male",'No Self Assessment feeder'!AV260,IF($B$9="All",'No Self Assessment feeder'!CB260)))</f>
        <v>2400</v>
      </c>
      <c r="Q271" s="120">
        <f>IF($B$9="Female",'No Self Assessment feeder'!Q260,IF($B$9="Male",'No Self Assessment feeder'!AW260,IF($B$9="All",'No Self Assessment feeder'!CC260)))</f>
        <v>10.4</v>
      </c>
      <c r="R271" s="120">
        <f>IF($B$9="Female",'No Self Assessment feeder'!R260,IF($B$9="Male",'No Self Assessment feeder'!AX260,IF($B$9="All",'No Self Assessment feeder'!CD260)))</f>
        <v>10</v>
      </c>
      <c r="S271" s="120">
        <f>IF($B$9="Female",'No Self Assessment feeder'!S260,IF($B$9="Male",'No Self Assessment feeder'!AY260,IF($B$9="All",'No Self Assessment feeder'!CE260)))</f>
        <v>62.4</v>
      </c>
      <c r="T271" s="120">
        <f>IF($B$9="Female",'No Self Assessment feeder'!T260,IF($B$9="Male",'No Self Assessment feeder'!AZ260,IF($B$9="All",'No Self Assessment feeder'!CF260)))</f>
        <v>74.8</v>
      </c>
      <c r="U271" s="127">
        <f>IF($B$9="Female",'No Self Assessment feeder'!U260,IF($B$9="Male",'No Self Assessment feeder'!BA260,IF($B$9="All",'No Self Assessment feeder'!CG260)))</f>
        <v>79.599999999999994</v>
      </c>
      <c r="V271" s="81">
        <f>IF($B$9="Female",'No Self Assessment feeder'!V260,IF($B$9="Male",'No Self Assessment feeder'!BB260,IF($B$9="All",'No Self Assessment feeder'!CH260)))</f>
        <v>2520</v>
      </c>
      <c r="W271" s="120">
        <f>IF($B$9="Female",'No Self Assessment feeder'!W260,IF($B$9="Male",'No Self Assessment feeder'!BC260,IF($B$9="All",'No Self Assessment feeder'!CI260)))</f>
        <v>5.0999999999999996</v>
      </c>
      <c r="X271" s="79">
        <f>IF($B$9="Female",'No Self Assessment feeder'!X260,IF($B$9="Male",'No Self Assessment feeder'!BD260,IF($B$9="All",'No Self Assessment feeder'!CJ260)))</f>
        <v>2395</v>
      </c>
      <c r="Y271" s="120">
        <f>IF($B$9="Female",'No Self Assessment feeder'!Y260,IF($B$9="Male",'No Self Assessment feeder'!BE260,IF($B$9="All",'No Self Assessment feeder'!CK260)))</f>
        <v>12.4</v>
      </c>
      <c r="Z271" s="120">
        <f>IF($B$9="Female",'No Self Assessment feeder'!Z260,IF($B$9="Male",'No Self Assessment feeder'!BF260,IF($B$9="All",'No Self Assessment feeder'!CL260)))</f>
        <v>8.1</v>
      </c>
      <c r="AA271" s="120">
        <f>IF($B$9="Female",'No Self Assessment feeder'!AA260,IF($B$9="Male",'No Self Assessment feeder'!BG260,IF($B$9="All",'No Self Assessment feeder'!CM260)))</f>
        <v>66.099999999999994</v>
      </c>
      <c r="AB271" s="120">
        <f>IF($B$9="Female",'No Self Assessment feeder'!AB260,IF($B$9="Male",'No Self Assessment feeder'!BH260,IF($B$9="All",'No Self Assessment feeder'!CN260)))</f>
        <v>75.599999999999994</v>
      </c>
      <c r="AC271" s="127">
        <f>IF($B$9="Female",'No Self Assessment feeder'!AC260,IF($B$9="Male",'No Self Assessment feeder'!BI260,IF($B$9="All",'No Self Assessment feeder'!CO260)))</f>
        <v>79.5</v>
      </c>
      <c r="CM271" s="29"/>
    </row>
    <row r="272" spans="1:91" ht="14.25" customHeight="1" x14ac:dyDescent="0.2">
      <c r="A272" s="159" t="s">
        <v>289</v>
      </c>
      <c r="B272" s="65" t="s">
        <v>276</v>
      </c>
      <c r="C272" s="66">
        <v>10007139</v>
      </c>
      <c r="D272" s="66" t="s">
        <v>489</v>
      </c>
      <c r="E272" s="162" t="s">
        <v>277</v>
      </c>
      <c r="F272" s="142">
        <f>IF($B$9="Female",'No Self Assessment feeder'!F261,IF($B$9="Male",'No Self Assessment feeder'!AL261,IF($B$9="All",'No Self Assessment feeder'!BR261)))</f>
        <v>900</v>
      </c>
      <c r="G272" s="120">
        <f>IF($B$9="Female",'No Self Assessment feeder'!G261,IF($B$9="Male",'No Self Assessment feeder'!AM261,IF($B$9="All",'No Self Assessment feeder'!BS261)))</f>
        <v>4.9000000000000004</v>
      </c>
      <c r="H272" s="79">
        <f>IF($B$9="Female",'No Self Assessment feeder'!H261,IF($B$9="Male",'No Self Assessment feeder'!AN261,IF($B$9="All",'No Self Assessment feeder'!BT261)))</f>
        <v>855</v>
      </c>
      <c r="I272" s="120">
        <f>IF($B$9="Female",'No Self Assessment feeder'!I261,IF($B$9="Male",'No Self Assessment feeder'!AO261,IF($B$9="All",'No Self Assessment feeder'!BU261)))</f>
        <v>7.4</v>
      </c>
      <c r="J272" s="120">
        <f>IF($B$9="Female",'No Self Assessment feeder'!J261,IF($B$9="Male",'No Self Assessment feeder'!AP261,IF($B$9="All",'No Self Assessment feeder'!BV261)))</f>
        <v>9.1999999999999993</v>
      </c>
      <c r="K272" s="120">
        <f>IF($B$9="Female",'No Self Assessment feeder'!K261,IF($B$9="Male",'No Self Assessment feeder'!AQ261,IF($B$9="All",'No Self Assessment feeder'!BW261)))</f>
        <v>57.8</v>
      </c>
      <c r="L272" s="120">
        <f>IF($B$9="Female",'No Self Assessment feeder'!L261,IF($B$9="Male",'No Self Assessment feeder'!AR261,IF($B$9="All",'No Self Assessment feeder'!BX261)))</f>
        <v>76</v>
      </c>
      <c r="M272" s="127">
        <f>IF($B$9="Female",'No Self Assessment feeder'!M261,IF($B$9="Male",'No Self Assessment feeder'!AS261,IF($B$9="All",'No Self Assessment feeder'!BY261)))</f>
        <v>83.4</v>
      </c>
      <c r="N272" s="81">
        <f>IF($B$9="Female",'No Self Assessment feeder'!N261,IF($B$9="Male",'No Self Assessment feeder'!AT261,IF($B$9="All",'No Self Assessment feeder'!BZ261)))</f>
        <v>900</v>
      </c>
      <c r="O272" s="120">
        <f>IF($B$9="Female",'No Self Assessment feeder'!O261,IF($B$9="Male",'No Self Assessment feeder'!AU261,IF($B$9="All",'No Self Assessment feeder'!CA261)))</f>
        <v>5.4</v>
      </c>
      <c r="P272" s="79">
        <f>IF($B$9="Female",'No Self Assessment feeder'!P261,IF($B$9="Male",'No Self Assessment feeder'!AV261,IF($B$9="All",'No Self Assessment feeder'!CB261)))</f>
        <v>850</v>
      </c>
      <c r="Q272" s="120">
        <f>IF($B$9="Female",'No Self Assessment feeder'!Q261,IF($B$9="Male",'No Self Assessment feeder'!AW261,IF($B$9="All",'No Self Assessment feeder'!CC261)))</f>
        <v>9.6</v>
      </c>
      <c r="R272" s="120">
        <f>IF($B$9="Female",'No Self Assessment feeder'!R261,IF($B$9="Male",'No Self Assessment feeder'!AX261,IF($B$9="All",'No Self Assessment feeder'!CD261)))</f>
        <v>6</v>
      </c>
      <c r="S272" s="120">
        <f>IF($B$9="Female",'No Self Assessment feeder'!S261,IF($B$9="Male",'No Self Assessment feeder'!AY261,IF($B$9="All",'No Self Assessment feeder'!CE261)))</f>
        <v>64.7</v>
      </c>
      <c r="T272" s="120">
        <f>IF($B$9="Female",'No Self Assessment feeder'!T261,IF($B$9="Male",'No Self Assessment feeder'!AZ261,IF($B$9="All",'No Self Assessment feeder'!CF261)))</f>
        <v>79.599999999999994</v>
      </c>
      <c r="U272" s="127">
        <f>IF($B$9="Female",'No Self Assessment feeder'!U261,IF($B$9="Male",'No Self Assessment feeder'!BA261,IF($B$9="All",'No Self Assessment feeder'!CG261)))</f>
        <v>84.4</v>
      </c>
      <c r="V272" s="81">
        <f>IF($B$9="Female",'No Self Assessment feeder'!V261,IF($B$9="Male",'No Self Assessment feeder'!BB261,IF($B$9="All",'No Self Assessment feeder'!CH261)))</f>
        <v>900</v>
      </c>
      <c r="W272" s="120">
        <f>IF($B$9="Female",'No Self Assessment feeder'!W261,IF($B$9="Male",'No Self Assessment feeder'!BC261,IF($B$9="All",'No Self Assessment feeder'!CI261)))</f>
        <v>5.4</v>
      </c>
      <c r="X272" s="79">
        <f>IF($B$9="Female",'No Self Assessment feeder'!X261,IF($B$9="Male",'No Self Assessment feeder'!BD261,IF($B$9="All",'No Self Assessment feeder'!CJ261)))</f>
        <v>850</v>
      </c>
      <c r="Y272" s="120">
        <f>IF($B$9="Female",'No Self Assessment feeder'!Y261,IF($B$9="Male",'No Self Assessment feeder'!BE261,IF($B$9="All",'No Self Assessment feeder'!CK261)))</f>
        <v>11.5</v>
      </c>
      <c r="Z272" s="120">
        <f>IF($B$9="Female",'No Self Assessment feeder'!Z261,IF($B$9="Male",'No Self Assessment feeder'!BF261,IF($B$9="All",'No Self Assessment feeder'!CL261)))</f>
        <v>4.8</v>
      </c>
      <c r="AA272" s="120">
        <f>IF($B$9="Female",'No Self Assessment feeder'!AA261,IF($B$9="Male",'No Self Assessment feeder'!BG261,IF($B$9="All",'No Self Assessment feeder'!CM261)))</f>
        <v>69.099999999999994</v>
      </c>
      <c r="AB272" s="120">
        <f>IF($B$9="Female",'No Self Assessment feeder'!AB261,IF($B$9="Male",'No Self Assessment feeder'!BH261,IF($B$9="All",'No Self Assessment feeder'!CN261)))</f>
        <v>80.5</v>
      </c>
      <c r="AC272" s="127">
        <f>IF($B$9="Female",'No Self Assessment feeder'!AC261,IF($B$9="Male",'No Self Assessment feeder'!BI261,IF($B$9="All",'No Self Assessment feeder'!CO261)))</f>
        <v>83.7</v>
      </c>
      <c r="CM272" s="29"/>
    </row>
    <row r="273" spans="1:91" ht="14.25" customHeight="1" x14ac:dyDescent="0.2">
      <c r="A273" s="159" t="s">
        <v>289</v>
      </c>
      <c r="B273" s="65" t="s">
        <v>278</v>
      </c>
      <c r="C273" s="66">
        <v>10007657</v>
      </c>
      <c r="D273" s="66" t="s">
        <v>488</v>
      </c>
      <c r="E273" s="162" t="s">
        <v>279</v>
      </c>
      <c r="F273" s="142">
        <f>IF($B$9="Female",'No Self Assessment feeder'!F262,IF($B$9="Male",'No Self Assessment feeder'!AL262,IF($B$9="All",'No Self Assessment feeder'!BR262)))</f>
        <v>190</v>
      </c>
      <c r="G273" s="120">
        <f>IF($B$9="Female",'No Self Assessment feeder'!G262,IF($B$9="Male",'No Self Assessment feeder'!AM262,IF($B$9="All",'No Self Assessment feeder'!BS262)))</f>
        <v>3.6</v>
      </c>
      <c r="H273" s="79">
        <f>IF($B$9="Female",'No Self Assessment feeder'!H262,IF($B$9="Male",'No Self Assessment feeder'!AN262,IF($B$9="All",'No Self Assessment feeder'!BT262)))</f>
        <v>185</v>
      </c>
      <c r="I273" s="120">
        <f>IF($B$9="Female",'No Self Assessment feeder'!I262,IF($B$9="Male",'No Self Assessment feeder'!AO262,IF($B$9="All",'No Self Assessment feeder'!BU262)))</f>
        <v>13</v>
      </c>
      <c r="J273" s="120">
        <f>IF($B$9="Female",'No Self Assessment feeder'!J262,IF($B$9="Male",'No Self Assessment feeder'!AP262,IF($B$9="All",'No Self Assessment feeder'!BV262)))</f>
        <v>9.6999999999999993</v>
      </c>
      <c r="K273" s="120">
        <f>IF($B$9="Female",'No Self Assessment feeder'!K262,IF($B$9="Male",'No Self Assessment feeder'!AQ262,IF($B$9="All",'No Self Assessment feeder'!BW262)))</f>
        <v>67.599999999999994</v>
      </c>
      <c r="L273" s="120">
        <f>IF($B$9="Female",'No Self Assessment feeder'!L262,IF($B$9="Male",'No Self Assessment feeder'!AR262,IF($B$9="All",'No Self Assessment feeder'!BX262)))</f>
        <v>70.8</v>
      </c>
      <c r="M273" s="127">
        <f>IF($B$9="Female",'No Self Assessment feeder'!M262,IF($B$9="Male",'No Self Assessment feeder'!AS262,IF($B$9="All",'No Self Assessment feeder'!BY262)))</f>
        <v>77.3</v>
      </c>
      <c r="N273" s="81">
        <f>IF($B$9="Female",'No Self Assessment feeder'!N262,IF($B$9="Male",'No Self Assessment feeder'!AT262,IF($B$9="All",'No Self Assessment feeder'!BZ262)))</f>
        <v>190</v>
      </c>
      <c r="O273" s="120">
        <f>IF($B$9="Female",'No Self Assessment feeder'!O262,IF($B$9="Male",'No Self Assessment feeder'!AU262,IF($B$9="All",'No Self Assessment feeder'!CA262)))</f>
        <v>3.6</v>
      </c>
      <c r="P273" s="79">
        <f>IF($B$9="Female",'No Self Assessment feeder'!P262,IF($B$9="Male",'No Self Assessment feeder'!AV262,IF($B$9="All",'No Self Assessment feeder'!CB262)))</f>
        <v>185</v>
      </c>
      <c r="Q273" s="120">
        <f>IF($B$9="Female",'No Self Assessment feeder'!Q262,IF($B$9="Male",'No Self Assessment feeder'!AW262,IF($B$9="All",'No Self Assessment feeder'!CC262)))</f>
        <v>12.4</v>
      </c>
      <c r="R273" s="120">
        <f>IF($B$9="Female",'No Self Assessment feeder'!R262,IF($B$9="Male",'No Self Assessment feeder'!AX262,IF($B$9="All",'No Self Assessment feeder'!CD262)))</f>
        <v>10.3</v>
      </c>
      <c r="S273" s="120">
        <f>IF($B$9="Female",'No Self Assessment feeder'!S262,IF($B$9="Male",'No Self Assessment feeder'!AY262,IF($B$9="All",'No Self Assessment feeder'!CE262)))</f>
        <v>64.900000000000006</v>
      </c>
      <c r="T273" s="120">
        <f>IF($B$9="Female",'No Self Assessment feeder'!T262,IF($B$9="Male",'No Self Assessment feeder'!AZ262,IF($B$9="All",'No Self Assessment feeder'!CF262)))</f>
        <v>73.5</v>
      </c>
      <c r="U273" s="127">
        <f>IF($B$9="Female",'No Self Assessment feeder'!U262,IF($B$9="Male",'No Self Assessment feeder'!BA262,IF($B$9="All",'No Self Assessment feeder'!CG262)))</f>
        <v>77.3</v>
      </c>
      <c r="V273" s="81">
        <f>IF($B$9="Female",'No Self Assessment feeder'!V262,IF($B$9="Male",'No Self Assessment feeder'!BB262,IF($B$9="All",'No Self Assessment feeder'!CH262)))</f>
        <v>190</v>
      </c>
      <c r="W273" s="120">
        <f>IF($B$9="Female",'No Self Assessment feeder'!W262,IF($B$9="Male",'No Self Assessment feeder'!BC262,IF($B$9="All",'No Self Assessment feeder'!CI262)))</f>
        <v>4.2</v>
      </c>
      <c r="X273" s="79">
        <f>IF($B$9="Female",'No Self Assessment feeder'!X262,IF($B$9="Male",'No Self Assessment feeder'!BD262,IF($B$9="All",'No Self Assessment feeder'!CJ262)))</f>
        <v>185</v>
      </c>
      <c r="Y273" s="120">
        <f>IF($B$9="Female",'No Self Assessment feeder'!Y262,IF($B$9="Male",'No Self Assessment feeder'!BE262,IF($B$9="All",'No Self Assessment feeder'!CK262)))</f>
        <v>14.7</v>
      </c>
      <c r="Z273" s="120">
        <f>IF($B$9="Female",'No Self Assessment feeder'!Z262,IF($B$9="Male",'No Self Assessment feeder'!BF262,IF($B$9="All",'No Self Assessment feeder'!CL262)))</f>
        <v>8.6999999999999993</v>
      </c>
      <c r="AA273" s="120">
        <f>IF($B$9="Female",'No Self Assessment feeder'!AA262,IF($B$9="Male",'No Self Assessment feeder'!BG262,IF($B$9="All",'No Self Assessment feeder'!CM262)))</f>
        <v>64.7</v>
      </c>
      <c r="AB273" s="120">
        <f>IF($B$9="Female",'No Self Assessment feeder'!AB262,IF($B$9="Male",'No Self Assessment feeder'!BH262,IF($B$9="All",'No Self Assessment feeder'!CN262)))</f>
        <v>75</v>
      </c>
      <c r="AC273" s="127">
        <f>IF($B$9="Female",'No Self Assessment feeder'!AC262,IF($B$9="Male",'No Self Assessment feeder'!BI262,IF($B$9="All",'No Self Assessment feeder'!CO262)))</f>
        <v>76.599999999999994</v>
      </c>
      <c r="CM273" s="29"/>
    </row>
    <row r="274" spans="1:91" ht="14.25" customHeight="1" x14ac:dyDescent="0.2">
      <c r="A274" s="159" t="s">
        <v>289</v>
      </c>
      <c r="B274" s="65" t="s">
        <v>280</v>
      </c>
      <c r="C274" s="66">
        <v>10007713</v>
      </c>
      <c r="D274" s="66" t="s">
        <v>494</v>
      </c>
      <c r="E274" s="162" t="s">
        <v>281</v>
      </c>
      <c r="F274" s="142">
        <f>IF($B$9="Female",'No Self Assessment feeder'!F263,IF($B$9="Male",'No Self Assessment feeder'!AL263,IF($B$9="All",'No Self Assessment feeder'!BR263)))</f>
        <v>990</v>
      </c>
      <c r="G274" s="120">
        <f>IF($B$9="Female",'No Self Assessment feeder'!G263,IF($B$9="Male",'No Self Assessment feeder'!AM263,IF($B$9="All",'No Self Assessment feeder'!BS263)))</f>
        <v>3.5</v>
      </c>
      <c r="H274" s="79">
        <f>IF($B$9="Female",'No Self Assessment feeder'!H263,IF($B$9="Male",'No Self Assessment feeder'!AN263,IF($B$9="All",'No Self Assessment feeder'!BT263)))</f>
        <v>955</v>
      </c>
      <c r="I274" s="120">
        <f>IF($B$9="Female",'No Self Assessment feeder'!I263,IF($B$9="Male",'No Self Assessment feeder'!AO263,IF($B$9="All",'No Self Assessment feeder'!BU263)))</f>
        <v>7</v>
      </c>
      <c r="J274" s="120">
        <f>IF($B$9="Female",'No Self Assessment feeder'!J263,IF($B$9="Male",'No Self Assessment feeder'!AP263,IF($B$9="All",'No Self Assessment feeder'!BV263)))</f>
        <v>8.3000000000000007</v>
      </c>
      <c r="K274" s="120">
        <f>IF($B$9="Female",'No Self Assessment feeder'!K263,IF($B$9="Male",'No Self Assessment feeder'!AQ263,IF($B$9="All",'No Self Assessment feeder'!BW263)))</f>
        <v>61.7</v>
      </c>
      <c r="L274" s="120">
        <f>IF($B$9="Female",'No Self Assessment feeder'!L263,IF($B$9="Male",'No Self Assessment feeder'!AR263,IF($B$9="All",'No Self Assessment feeder'!BX263)))</f>
        <v>76.599999999999994</v>
      </c>
      <c r="M274" s="127">
        <f>IF($B$9="Female",'No Self Assessment feeder'!M263,IF($B$9="Male",'No Self Assessment feeder'!AS263,IF($B$9="All",'No Self Assessment feeder'!BY263)))</f>
        <v>84.7</v>
      </c>
      <c r="N274" s="81">
        <f>IF($B$9="Female",'No Self Assessment feeder'!N263,IF($B$9="Male",'No Self Assessment feeder'!AT263,IF($B$9="All",'No Self Assessment feeder'!BZ263)))</f>
        <v>990</v>
      </c>
      <c r="O274" s="120">
        <f>IF($B$9="Female",'No Self Assessment feeder'!O263,IF($B$9="Male",'No Self Assessment feeder'!AU263,IF($B$9="All",'No Self Assessment feeder'!CA263)))</f>
        <v>4.0999999999999996</v>
      </c>
      <c r="P274" s="79">
        <f>IF($B$9="Female",'No Self Assessment feeder'!P263,IF($B$9="Male",'No Self Assessment feeder'!AV263,IF($B$9="All",'No Self Assessment feeder'!CB263)))</f>
        <v>950</v>
      </c>
      <c r="Q274" s="120">
        <f>IF($B$9="Female",'No Self Assessment feeder'!Q263,IF($B$9="Male",'No Self Assessment feeder'!AW263,IF($B$9="All",'No Self Assessment feeder'!CC263)))</f>
        <v>9</v>
      </c>
      <c r="R274" s="120">
        <f>IF($B$9="Female",'No Self Assessment feeder'!R263,IF($B$9="Male",'No Self Assessment feeder'!AX263,IF($B$9="All",'No Self Assessment feeder'!CD263)))</f>
        <v>6.9</v>
      </c>
      <c r="S274" s="120">
        <f>IF($B$9="Female",'No Self Assessment feeder'!S263,IF($B$9="Male",'No Self Assessment feeder'!AY263,IF($B$9="All",'No Self Assessment feeder'!CE263)))</f>
        <v>66.400000000000006</v>
      </c>
      <c r="T274" s="120">
        <f>IF($B$9="Female",'No Self Assessment feeder'!T263,IF($B$9="Male",'No Self Assessment feeder'!AZ263,IF($B$9="All",'No Self Assessment feeder'!CF263)))</f>
        <v>79.8</v>
      </c>
      <c r="U274" s="127">
        <f>IF($B$9="Female",'No Self Assessment feeder'!U263,IF($B$9="Male",'No Self Assessment feeder'!BA263,IF($B$9="All",'No Self Assessment feeder'!CG263)))</f>
        <v>84</v>
      </c>
      <c r="V274" s="81">
        <f>IF($B$9="Female",'No Self Assessment feeder'!V263,IF($B$9="Male",'No Self Assessment feeder'!BB263,IF($B$9="All",'No Self Assessment feeder'!CH263)))</f>
        <v>990</v>
      </c>
      <c r="W274" s="120">
        <f>IF($B$9="Female",'No Self Assessment feeder'!W263,IF($B$9="Male",'No Self Assessment feeder'!BC263,IF($B$9="All",'No Self Assessment feeder'!CI263)))</f>
        <v>4.2</v>
      </c>
      <c r="X274" s="79">
        <f>IF($B$9="Female",'No Self Assessment feeder'!X263,IF($B$9="Male",'No Self Assessment feeder'!BD263,IF($B$9="All",'No Self Assessment feeder'!CJ263)))</f>
        <v>950</v>
      </c>
      <c r="Y274" s="120">
        <f>IF($B$9="Female",'No Self Assessment feeder'!Y263,IF($B$9="Male",'No Self Assessment feeder'!BE263,IF($B$9="All",'No Self Assessment feeder'!CK263)))</f>
        <v>11.9</v>
      </c>
      <c r="Z274" s="120">
        <f>IF($B$9="Female",'No Self Assessment feeder'!Z263,IF($B$9="Male",'No Self Assessment feeder'!BF263,IF($B$9="All",'No Self Assessment feeder'!CL263)))</f>
        <v>5.6</v>
      </c>
      <c r="AA274" s="120">
        <f>IF($B$9="Female",'No Self Assessment feeder'!AA263,IF($B$9="Male",'No Self Assessment feeder'!BG263,IF($B$9="All",'No Self Assessment feeder'!CM263)))</f>
        <v>67.5</v>
      </c>
      <c r="AB274" s="120">
        <f>IF($B$9="Female",'No Self Assessment feeder'!AB263,IF($B$9="Male",'No Self Assessment feeder'!BH263,IF($B$9="All",'No Self Assessment feeder'!CN263)))</f>
        <v>79.3</v>
      </c>
      <c r="AC274" s="127">
        <f>IF($B$9="Female",'No Self Assessment feeder'!AC263,IF($B$9="Male",'No Self Assessment feeder'!BI263,IF($B$9="All",'No Self Assessment feeder'!CO263)))</f>
        <v>82.5</v>
      </c>
      <c r="CM274" s="29"/>
    </row>
    <row r="275" spans="1:91" ht="14.25" customHeight="1" x14ac:dyDescent="0.2">
      <c r="A275" s="159" t="s">
        <v>289</v>
      </c>
      <c r="B275" s="65" t="s">
        <v>282</v>
      </c>
      <c r="C275" s="66">
        <v>10007167</v>
      </c>
      <c r="D275" s="66" t="s">
        <v>494</v>
      </c>
      <c r="E275" s="162" t="s">
        <v>283</v>
      </c>
      <c r="F275" s="142">
        <f>IF($B$9="Female",'No Self Assessment feeder'!F264,IF($B$9="Male",'No Self Assessment feeder'!AL264,IF($B$9="All",'No Self Assessment feeder'!BR264)))</f>
        <v>1645</v>
      </c>
      <c r="G275" s="120">
        <f>IF($B$9="Female",'No Self Assessment feeder'!G264,IF($B$9="Male",'No Self Assessment feeder'!AM264,IF($B$9="All",'No Self Assessment feeder'!BS264)))</f>
        <v>2.2999999999999998</v>
      </c>
      <c r="H275" s="79">
        <f>IF($B$9="Female",'No Self Assessment feeder'!H264,IF($B$9="Male",'No Self Assessment feeder'!AN264,IF($B$9="All",'No Self Assessment feeder'!BT264)))</f>
        <v>1610</v>
      </c>
      <c r="I275" s="120">
        <f>IF($B$9="Female",'No Self Assessment feeder'!I264,IF($B$9="Male",'No Self Assessment feeder'!AO264,IF($B$9="All",'No Self Assessment feeder'!BU264)))</f>
        <v>8.5</v>
      </c>
      <c r="J275" s="120">
        <f>IF($B$9="Female",'No Self Assessment feeder'!J264,IF($B$9="Male",'No Self Assessment feeder'!AP264,IF($B$9="All",'No Self Assessment feeder'!BV264)))</f>
        <v>8.6999999999999993</v>
      </c>
      <c r="K275" s="120">
        <f>IF($B$9="Female",'No Self Assessment feeder'!K264,IF($B$9="Male",'No Self Assessment feeder'!AQ264,IF($B$9="All",'No Self Assessment feeder'!BW264)))</f>
        <v>45.5</v>
      </c>
      <c r="L275" s="120">
        <f>IF($B$9="Female",'No Self Assessment feeder'!L264,IF($B$9="Male",'No Self Assessment feeder'!AR264,IF($B$9="All",'No Self Assessment feeder'!BX264)))</f>
        <v>67.099999999999994</v>
      </c>
      <c r="M275" s="127">
        <f>IF($B$9="Female",'No Self Assessment feeder'!M264,IF($B$9="Male",'No Self Assessment feeder'!AS264,IF($B$9="All",'No Self Assessment feeder'!BY264)))</f>
        <v>82.8</v>
      </c>
      <c r="N275" s="81">
        <f>IF($B$9="Female",'No Self Assessment feeder'!N264,IF($B$9="Male",'No Self Assessment feeder'!AT264,IF($B$9="All",'No Self Assessment feeder'!BZ264)))</f>
        <v>1645</v>
      </c>
      <c r="O275" s="120">
        <f>IF($B$9="Female",'No Self Assessment feeder'!O264,IF($B$9="Male",'No Self Assessment feeder'!AU264,IF($B$9="All",'No Self Assessment feeder'!CA264)))</f>
        <v>3.2</v>
      </c>
      <c r="P275" s="79">
        <f>IF($B$9="Female",'No Self Assessment feeder'!P264,IF($B$9="Male",'No Self Assessment feeder'!AV264,IF($B$9="All",'No Self Assessment feeder'!CB264)))</f>
        <v>1595</v>
      </c>
      <c r="Q275" s="120">
        <f>IF($B$9="Female",'No Self Assessment feeder'!Q264,IF($B$9="Male",'No Self Assessment feeder'!AW264,IF($B$9="All",'No Self Assessment feeder'!CC264)))</f>
        <v>9.1999999999999993</v>
      </c>
      <c r="R275" s="120">
        <f>IF($B$9="Female",'No Self Assessment feeder'!R264,IF($B$9="Male",'No Self Assessment feeder'!AX264,IF($B$9="All",'No Self Assessment feeder'!CD264)))</f>
        <v>6.3</v>
      </c>
      <c r="S275" s="120">
        <f>IF($B$9="Female",'No Self Assessment feeder'!S264,IF($B$9="Male",'No Self Assessment feeder'!AY264,IF($B$9="All",'No Self Assessment feeder'!CE264)))</f>
        <v>60.3</v>
      </c>
      <c r="T275" s="120">
        <f>IF($B$9="Female",'No Self Assessment feeder'!T264,IF($B$9="Male",'No Self Assessment feeder'!AZ264,IF($B$9="All",'No Self Assessment feeder'!CF264)))</f>
        <v>75.2</v>
      </c>
      <c r="U275" s="127">
        <f>IF($B$9="Female",'No Self Assessment feeder'!U264,IF($B$9="Male",'No Self Assessment feeder'!BA264,IF($B$9="All",'No Self Assessment feeder'!CG264)))</f>
        <v>84.5</v>
      </c>
      <c r="V275" s="81">
        <f>IF($B$9="Female",'No Self Assessment feeder'!V264,IF($B$9="Male",'No Self Assessment feeder'!BB264,IF($B$9="All",'No Self Assessment feeder'!CH264)))</f>
        <v>1645</v>
      </c>
      <c r="W275" s="120">
        <f>IF($B$9="Female",'No Self Assessment feeder'!W264,IF($B$9="Male",'No Self Assessment feeder'!BC264,IF($B$9="All",'No Self Assessment feeder'!CI264)))</f>
        <v>3.5</v>
      </c>
      <c r="X275" s="79">
        <f>IF($B$9="Female",'No Self Assessment feeder'!X264,IF($B$9="Male",'No Self Assessment feeder'!BD264,IF($B$9="All",'No Self Assessment feeder'!CJ264)))</f>
        <v>1590</v>
      </c>
      <c r="Y275" s="120">
        <f>IF($B$9="Female",'No Self Assessment feeder'!Y264,IF($B$9="Male",'No Self Assessment feeder'!BE264,IF($B$9="All",'No Self Assessment feeder'!CK264)))</f>
        <v>11.5</v>
      </c>
      <c r="Z275" s="120">
        <f>IF($B$9="Female",'No Self Assessment feeder'!Z264,IF($B$9="Male",'No Self Assessment feeder'!BF264,IF($B$9="All",'No Self Assessment feeder'!CL264)))</f>
        <v>5.4</v>
      </c>
      <c r="AA275" s="120">
        <f>IF($B$9="Female",'No Self Assessment feeder'!AA264,IF($B$9="Male",'No Self Assessment feeder'!BG264,IF($B$9="All",'No Self Assessment feeder'!CM264)))</f>
        <v>66</v>
      </c>
      <c r="AB275" s="120">
        <f>IF($B$9="Female",'No Self Assessment feeder'!AB264,IF($B$9="Male",'No Self Assessment feeder'!BH264,IF($B$9="All",'No Self Assessment feeder'!CN264)))</f>
        <v>78.099999999999994</v>
      </c>
      <c r="AC275" s="127">
        <f>IF($B$9="Female",'No Self Assessment feeder'!AC264,IF($B$9="Male",'No Self Assessment feeder'!BI264,IF($B$9="All",'No Self Assessment feeder'!CO264)))</f>
        <v>83.1</v>
      </c>
      <c r="CM275" s="29"/>
    </row>
    <row r="276" spans="1:91" ht="14.25" customHeight="1" x14ac:dyDescent="0.2">
      <c r="A276" s="159" t="s">
        <v>290</v>
      </c>
      <c r="B276" s="65" t="s">
        <v>10</v>
      </c>
      <c r="C276" s="66">
        <v>10000291</v>
      </c>
      <c r="D276" s="66" t="s">
        <v>488</v>
      </c>
      <c r="E276" s="162" t="s">
        <v>12</v>
      </c>
      <c r="F276" s="142">
        <f>IF($B$9="Female",'No Self Assessment feeder'!F265,IF($B$9="Male",'No Self Assessment feeder'!AL265,IF($B$9="All",'No Self Assessment feeder'!BR265)))</f>
        <v>2065</v>
      </c>
      <c r="G276" s="120">
        <f>IF($B$9="Female",'No Self Assessment feeder'!G265,IF($B$9="Male",'No Self Assessment feeder'!AM265,IF($B$9="All",'No Self Assessment feeder'!BS265)))</f>
        <v>5</v>
      </c>
      <c r="H276" s="79">
        <f>IF($B$9="Female",'No Self Assessment feeder'!H265,IF($B$9="Male",'No Self Assessment feeder'!AN265,IF($B$9="All",'No Self Assessment feeder'!BT265)))</f>
        <v>1960</v>
      </c>
      <c r="I276" s="120">
        <f>IF($B$9="Female",'No Self Assessment feeder'!I265,IF($B$9="Male",'No Self Assessment feeder'!AO265,IF($B$9="All",'No Self Assessment feeder'!BU265)))</f>
        <v>10.3</v>
      </c>
      <c r="J276" s="120">
        <f>IF($B$9="Female",'No Self Assessment feeder'!J265,IF($B$9="Male",'No Self Assessment feeder'!AP265,IF($B$9="All",'No Self Assessment feeder'!BV265)))</f>
        <v>8.6999999999999993</v>
      </c>
      <c r="K276" s="120">
        <f>IF($B$9="Female",'No Self Assessment feeder'!K265,IF($B$9="Male",'No Self Assessment feeder'!AQ265,IF($B$9="All",'No Self Assessment feeder'!BW265)))</f>
        <v>61.9</v>
      </c>
      <c r="L276" s="120">
        <f>IF($B$9="Female",'No Self Assessment feeder'!L265,IF($B$9="Male",'No Self Assessment feeder'!AR265,IF($B$9="All",'No Self Assessment feeder'!BX265)))</f>
        <v>73.8</v>
      </c>
      <c r="M276" s="127">
        <f>IF($B$9="Female",'No Self Assessment feeder'!M265,IF($B$9="Male",'No Self Assessment feeder'!AS265,IF($B$9="All",'No Self Assessment feeder'!BY265)))</f>
        <v>81</v>
      </c>
      <c r="N276" s="81">
        <f>IF($B$9="Female",'No Self Assessment feeder'!N265,IF($B$9="Male",'No Self Assessment feeder'!AT265,IF($B$9="All",'No Self Assessment feeder'!BZ265)))</f>
        <v>2065</v>
      </c>
      <c r="O276" s="120">
        <f>IF($B$9="Female",'No Self Assessment feeder'!O265,IF($B$9="Male",'No Self Assessment feeder'!AU265,IF($B$9="All",'No Self Assessment feeder'!CA265)))</f>
        <v>5.6</v>
      </c>
      <c r="P276" s="79">
        <f>IF($B$9="Female",'No Self Assessment feeder'!P265,IF($B$9="Male",'No Self Assessment feeder'!AV265,IF($B$9="All",'No Self Assessment feeder'!CB265)))</f>
        <v>1950</v>
      </c>
      <c r="Q276" s="120">
        <f>IF($B$9="Female",'No Self Assessment feeder'!Q265,IF($B$9="Male",'No Self Assessment feeder'!AW265,IF($B$9="All",'No Self Assessment feeder'!CC265)))</f>
        <v>10.6</v>
      </c>
      <c r="R276" s="120">
        <f>IF($B$9="Female",'No Self Assessment feeder'!R265,IF($B$9="Male",'No Self Assessment feeder'!AX265,IF($B$9="All",'No Self Assessment feeder'!CD265)))</f>
        <v>7.1</v>
      </c>
      <c r="S276" s="120">
        <f>IF($B$9="Female",'No Self Assessment feeder'!S265,IF($B$9="Male",'No Self Assessment feeder'!AY265,IF($B$9="All",'No Self Assessment feeder'!CE265)))</f>
        <v>65.400000000000006</v>
      </c>
      <c r="T276" s="120">
        <f>IF($B$9="Female",'No Self Assessment feeder'!T265,IF($B$9="Male",'No Self Assessment feeder'!AZ265,IF($B$9="All",'No Self Assessment feeder'!CF265)))</f>
        <v>77.900000000000006</v>
      </c>
      <c r="U276" s="127">
        <f>IF($B$9="Female",'No Self Assessment feeder'!U265,IF($B$9="Male",'No Self Assessment feeder'!BA265,IF($B$9="All",'No Self Assessment feeder'!CG265)))</f>
        <v>82.2</v>
      </c>
      <c r="V276" s="81">
        <f>IF($B$9="Female",'No Self Assessment feeder'!V265,IF($B$9="Male",'No Self Assessment feeder'!BB265,IF($B$9="All",'No Self Assessment feeder'!CH265)))</f>
        <v>2065</v>
      </c>
      <c r="W276" s="120">
        <f>IF($B$9="Female",'No Self Assessment feeder'!W265,IF($B$9="Male",'No Self Assessment feeder'!BC265,IF($B$9="All",'No Self Assessment feeder'!CI265)))</f>
        <v>6</v>
      </c>
      <c r="X276" s="79">
        <f>IF($B$9="Female",'No Self Assessment feeder'!X265,IF($B$9="Male",'No Self Assessment feeder'!BD265,IF($B$9="All",'No Self Assessment feeder'!CJ265)))</f>
        <v>1940</v>
      </c>
      <c r="Y276" s="120">
        <f>IF($B$9="Female",'No Self Assessment feeder'!Y265,IF($B$9="Male",'No Self Assessment feeder'!BE265,IF($B$9="All",'No Self Assessment feeder'!CK265)))</f>
        <v>12.6</v>
      </c>
      <c r="Z276" s="120">
        <f>IF($B$9="Female",'No Self Assessment feeder'!Z265,IF($B$9="Male",'No Self Assessment feeder'!BF265,IF($B$9="All",'No Self Assessment feeder'!CL265)))</f>
        <v>6.6</v>
      </c>
      <c r="AA276" s="120">
        <f>IF($B$9="Female",'No Self Assessment feeder'!AA265,IF($B$9="Male",'No Self Assessment feeder'!BG265,IF($B$9="All",'No Self Assessment feeder'!CM265)))</f>
        <v>67.8</v>
      </c>
      <c r="AB276" s="120">
        <f>IF($B$9="Female",'No Self Assessment feeder'!AB265,IF($B$9="Male",'No Self Assessment feeder'!BH265,IF($B$9="All",'No Self Assessment feeder'!CN265)))</f>
        <v>78.2</v>
      </c>
      <c r="AC276" s="127">
        <f>IF($B$9="Female",'No Self Assessment feeder'!AC265,IF($B$9="Male",'No Self Assessment feeder'!BI265,IF($B$9="All",'No Self Assessment feeder'!CO265)))</f>
        <v>80.8</v>
      </c>
      <c r="CM276" s="29"/>
    </row>
    <row r="277" spans="1:91" ht="14.25" customHeight="1" x14ac:dyDescent="0.2">
      <c r="A277" s="159" t="s">
        <v>290</v>
      </c>
      <c r="B277" s="65" t="s">
        <v>15</v>
      </c>
      <c r="C277" s="66">
        <v>10007759</v>
      </c>
      <c r="D277" s="66" t="s">
        <v>489</v>
      </c>
      <c r="E277" s="162" t="s">
        <v>17</v>
      </c>
      <c r="F277" s="142">
        <f>IF($B$9="Female",'No Self Assessment feeder'!F266,IF($B$9="Male",'No Self Assessment feeder'!AL266,IF($B$9="All",'No Self Assessment feeder'!BR266)))</f>
        <v>1205</v>
      </c>
      <c r="G277" s="120">
        <f>IF($B$9="Female",'No Self Assessment feeder'!G266,IF($B$9="Male",'No Self Assessment feeder'!AM266,IF($B$9="All",'No Self Assessment feeder'!BS266)))</f>
        <v>3</v>
      </c>
      <c r="H277" s="79">
        <f>IF($B$9="Female",'No Self Assessment feeder'!H266,IF($B$9="Male",'No Self Assessment feeder'!AN266,IF($B$9="All",'No Self Assessment feeder'!BT266)))</f>
        <v>1170</v>
      </c>
      <c r="I277" s="120">
        <f>IF($B$9="Female",'No Self Assessment feeder'!I266,IF($B$9="Male",'No Self Assessment feeder'!AO266,IF($B$9="All",'No Self Assessment feeder'!BU266)))</f>
        <v>9.1</v>
      </c>
      <c r="J277" s="120">
        <f>IF($B$9="Female",'No Self Assessment feeder'!J266,IF($B$9="Male",'No Self Assessment feeder'!AP266,IF($B$9="All",'No Self Assessment feeder'!BV266)))</f>
        <v>11.7</v>
      </c>
      <c r="K277" s="120">
        <f>IF($B$9="Female",'No Self Assessment feeder'!K266,IF($B$9="Male",'No Self Assessment feeder'!AQ266,IF($B$9="All",'No Self Assessment feeder'!BW266)))</f>
        <v>60.1</v>
      </c>
      <c r="L277" s="120">
        <f>IF($B$9="Female",'No Self Assessment feeder'!L266,IF($B$9="Male",'No Self Assessment feeder'!AR266,IF($B$9="All",'No Self Assessment feeder'!BX266)))</f>
        <v>72.2</v>
      </c>
      <c r="M277" s="127">
        <f>IF($B$9="Female",'No Self Assessment feeder'!M266,IF($B$9="Male",'No Self Assessment feeder'!AS266,IF($B$9="All",'No Self Assessment feeder'!BY266)))</f>
        <v>79.099999999999994</v>
      </c>
      <c r="N277" s="81">
        <f>IF($B$9="Female",'No Self Assessment feeder'!N266,IF($B$9="Male",'No Self Assessment feeder'!AT266,IF($B$9="All",'No Self Assessment feeder'!BZ266)))</f>
        <v>1205</v>
      </c>
      <c r="O277" s="120">
        <f>IF($B$9="Female",'No Self Assessment feeder'!O266,IF($B$9="Male",'No Self Assessment feeder'!AU266,IF($B$9="All",'No Self Assessment feeder'!CA266)))</f>
        <v>3.1</v>
      </c>
      <c r="P277" s="79">
        <f>IF($B$9="Female",'No Self Assessment feeder'!P266,IF($B$9="Male",'No Self Assessment feeder'!AV266,IF($B$9="All",'No Self Assessment feeder'!CB266)))</f>
        <v>1170</v>
      </c>
      <c r="Q277" s="120">
        <f>IF($B$9="Female",'No Self Assessment feeder'!Q266,IF($B$9="Male",'No Self Assessment feeder'!AW266,IF($B$9="All",'No Self Assessment feeder'!CC266)))</f>
        <v>12.2</v>
      </c>
      <c r="R277" s="120">
        <f>IF($B$9="Female",'No Self Assessment feeder'!R266,IF($B$9="Male",'No Self Assessment feeder'!AX266,IF($B$9="All",'No Self Assessment feeder'!CD266)))</f>
        <v>7.1</v>
      </c>
      <c r="S277" s="120">
        <f>IF($B$9="Female",'No Self Assessment feeder'!S266,IF($B$9="Male",'No Self Assessment feeder'!AY266,IF($B$9="All",'No Self Assessment feeder'!CE266)))</f>
        <v>65</v>
      </c>
      <c r="T277" s="120">
        <f>IF($B$9="Female",'No Self Assessment feeder'!T266,IF($B$9="Male",'No Self Assessment feeder'!AZ266,IF($B$9="All",'No Self Assessment feeder'!CF266)))</f>
        <v>77.099999999999994</v>
      </c>
      <c r="U277" s="127">
        <f>IF($B$9="Female",'No Self Assessment feeder'!U266,IF($B$9="Male",'No Self Assessment feeder'!BA266,IF($B$9="All",'No Self Assessment feeder'!CG266)))</f>
        <v>80.7</v>
      </c>
      <c r="V277" s="81">
        <f>IF($B$9="Female",'No Self Assessment feeder'!V266,IF($B$9="Male",'No Self Assessment feeder'!BB266,IF($B$9="All",'No Self Assessment feeder'!CH266)))</f>
        <v>1205</v>
      </c>
      <c r="W277" s="120">
        <f>IF($B$9="Female",'No Self Assessment feeder'!W266,IF($B$9="Male",'No Self Assessment feeder'!BC266,IF($B$9="All",'No Self Assessment feeder'!CI266)))</f>
        <v>3.2</v>
      </c>
      <c r="X277" s="79">
        <f>IF($B$9="Female",'No Self Assessment feeder'!X266,IF($B$9="Male",'No Self Assessment feeder'!BD266,IF($B$9="All",'No Self Assessment feeder'!CJ266)))</f>
        <v>1170</v>
      </c>
      <c r="Y277" s="120">
        <f>IF($B$9="Female",'No Self Assessment feeder'!Y266,IF($B$9="Male",'No Self Assessment feeder'!BE266,IF($B$9="All",'No Self Assessment feeder'!CK266)))</f>
        <v>12</v>
      </c>
      <c r="Z277" s="120">
        <f>IF($B$9="Female",'No Self Assessment feeder'!Z266,IF($B$9="Male",'No Self Assessment feeder'!BF266,IF($B$9="All",'No Self Assessment feeder'!CL266)))</f>
        <v>7.1</v>
      </c>
      <c r="AA277" s="120">
        <f>IF($B$9="Female",'No Self Assessment feeder'!AA266,IF($B$9="Male",'No Self Assessment feeder'!BG266,IF($B$9="All",'No Self Assessment feeder'!CM266)))</f>
        <v>71.2</v>
      </c>
      <c r="AB277" s="120">
        <f>IF($B$9="Female",'No Self Assessment feeder'!AB266,IF($B$9="Male",'No Self Assessment feeder'!BH266,IF($B$9="All",'No Self Assessment feeder'!CN266)))</f>
        <v>78.8</v>
      </c>
      <c r="AC277" s="127">
        <f>IF($B$9="Female",'No Self Assessment feeder'!AC266,IF($B$9="Male",'No Self Assessment feeder'!BI266,IF($B$9="All",'No Self Assessment feeder'!CO266)))</f>
        <v>80.900000000000006</v>
      </c>
      <c r="CM277" s="29"/>
    </row>
    <row r="278" spans="1:91" ht="14.25" customHeight="1" x14ac:dyDescent="0.2">
      <c r="A278" s="159" t="s">
        <v>290</v>
      </c>
      <c r="B278" s="65" t="s">
        <v>18</v>
      </c>
      <c r="C278" s="66">
        <v>10000571</v>
      </c>
      <c r="D278" s="66" t="s">
        <v>490</v>
      </c>
      <c r="E278" s="162" t="s">
        <v>20</v>
      </c>
      <c r="F278" s="142">
        <f>IF($B$9="Female",'No Self Assessment feeder'!F267,IF($B$9="Male",'No Self Assessment feeder'!AL267,IF($B$9="All",'No Self Assessment feeder'!BR267)))</f>
        <v>960</v>
      </c>
      <c r="G278" s="120">
        <f>IF($B$9="Female",'No Self Assessment feeder'!G267,IF($B$9="Male",'No Self Assessment feeder'!AM267,IF($B$9="All",'No Self Assessment feeder'!BS267)))</f>
        <v>3.7</v>
      </c>
      <c r="H278" s="79">
        <f>IF($B$9="Female",'No Self Assessment feeder'!H267,IF($B$9="Male",'No Self Assessment feeder'!AN267,IF($B$9="All",'No Self Assessment feeder'!BT267)))</f>
        <v>925</v>
      </c>
      <c r="I278" s="120">
        <f>IF($B$9="Female",'No Self Assessment feeder'!I267,IF($B$9="Male",'No Self Assessment feeder'!AO267,IF($B$9="All",'No Self Assessment feeder'!BU267)))</f>
        <v>9.6</v>
      </c>
      <c r="J278" s="120">
        <f>IF($B$9="Female",'No Self Assessment feeder'!J267,IF($B$9="Male",'No Self Assessment feeder'!AP267,IF($B$9="All",'No Self Assessment feeder'!BV267)))</f>
        <v>12</v>
      </c>
      <c r="K278" s="120">
        <f>IF($B$9="Female",'No Self Assessment feeder'!K267,IF($B$9="Male",'No Self Assessment feeder'!AQ267,IF($B$9="All",'No Self Assessment feeder'!BW267)))</f>
        <v>52</v>
      </c>
      <c r="L278" s="120">
        <f>IF($B$9="Female",'No Self Assessment feeder'!L267,IF($B$9="Male",'No Self Assessment feeder'!AR267,IF($B$9="All",'No Self Assessment feeder'!BX267)))</f>
        <v>68.7</v>
      </c>
      <c r="M278" s="127">
        <f>IF($B$9="Female",'No Self Assessment feeder'!M267,IF($B$9="Male",'No Self Assessment feeder'!AS267,IF($B$9="All",'No Self Assessment feeder'!BY267)))</f>
        <v>78.3</v>
      </c>
      <c r="N278" s="81">
        <f>IF($B$9="Female",'No Self Assessment feeder'!N267,IF($B$9="Male",'No Self Assessment feeder'!AT267,IF($B$9="All",'No Self Assessment feeder'!BZ267)))</f>
        <v>960</v>
      </c>
      <c r="O278" s="120">
        <f>IF($B$9="Female",'No Self Assessment feeder'!O267,IF($B$9="Male",'No Self Assessment feeder'!AU267,IF($B$9="All",'No Self Assessment feeder'!CA267)))</f>
        <v>4.4000000000000004</v>
      </c>
      <c r="P278" s="79">
        <f>IF($B$9="Female",'No Self Assessment feeder'!P267,IF($B$9="Male",'No Self Assessment feeder'!AV267,IF($B$9="All",'No Self Assessment feeder'!CB267)))</f>
        <v>915</v>
      </c>
      <c r="Q278" s="120">
        <f>IF($B$9="Female",'No Self Assessment feeder'!Q267,IF($B$9="Male",'No Self Assessment feeder'!AW267,IF($B$9="All",'No Self Assessment feeder'!CC267)))</f>
        <v>9.9</v>
      </c>
      <c r="R278" s="120">
        <f>IF($B$9="Female",'No Self Assessment feeder'!R267,IF($B$9="Male",'No Self Assessment feeder'!AX267,IF($B$9="All",'No Self Assessment feeder'!CD267)))</f>
        <v>7.6</v>
      </c>
      <c r="S278" s="120">
        <f>IF($B$9="Female",'No Self Assessment feeder'!S267,IF($B$9="Male",'No Self Assessment feeder'!AY267,IF($B$9="All",'No Self Assessment feeder'!CE267)))</f>
        <v>66.7</v>
      </c>
      <c r="T278" s="120">
        <f>IF($B$9="Female",'No Self Assessment feeder'!T267,IF($B$9="Male",'No Self Assessment feeder'!AZ267,IF($B$9="All",'No Self Assessment feeder'!CF267)))</f>
        <v>77.7</v>
      </c>
      <c r="U278" s="127">
        <f>IF($B$9="Female",'No Self Assessment feeder'!U267,IF($B$9="Male",'No Self Assessment feeder'!BA267,IF($B$9="All",'No Self Assessment feeder'!CG267)))</f>
        <v>82.4</v>
      </c>
      <c r="V278" s="81">
        <f>IF($B$9="Female",'No Self Assessment feeder'!V267,IF($B$9="Male",'No Self Assessment feeder'!BB267,IF($B$9="All",'No Self Assessment feeder'!CH267)))</f>
        <v>960</v>
      </c>
      <c r="W278" s="120">
        <f>IF($B$9="Female",'No Self Assessment feeder'!W267,IF($B$9="Male",'No Self Assessment feeder'!BC267,IF($B$9="All",'No Self Assessment feeder'!CI267)))</f>
        <v>4.5999999999999996</v>
      </c>
      <c r="X278" s="79">
        <f>IF($B$9="Female",'No Self Assessment feeder'!X267,IF($B$9="Male",'No Self Assessment feeder'!BD267,IF($B$9="All",'No Self Assessment feeder'!CJ267)))</f>
        <v>915</v>
      </c>
      <c r="Y278" s="120">
        <f>IF($B$9="Female",'No Self Assessment feeder'!Y267,IF($B$9="Male",'No Self Assessment feeder'!BE267,IF($B$9="All",'No Self Assessment feeder'!CK267)))</f>
        <v>10.6</v>
      </c>
      <c r="Z278" s="120">
        <f>IF($B$9="Female",'No Self Assessment feeder'!Z267,IF($B$9="Male",'No Self Assessment feeder'!BF267,IF($B$9="All",'No Self Assessment feeder'!CL267)))</f>
        <v>6.8</v>
      </c>
      <c r="AA278" s="120">
        <f>IF($B$9="Female",'No Self Assessment feeder'!AA267,IF($B$9="Male",'No Self Assessment feeder'!BG267,IF($B$9="All",'No Self Assessment feeder'!CM267)))</f>
        <v>68.900000000000006</v>
      </c>
      <c r="AB278" s="120">
        <f>IF($B$9="Female",'No Self Assessment feeder'!AB267,IF($B$9="Male",'No Self Assessment feeder'!BH267,IF($B$9="All",'No Self Assessment feeder'!CN267)))</f>
        <v>78.2</v>
      </c>
      <c r="AC278" s="127">
        <f>IF($B$9="Female",'No Self Assessment feeder'!AC267,IF($B$9="Male",'No Self Assessment feeder'!BI267,IF($B$9="All",'No Self Assessment feeder'!CO267)))</f>
        <v>82.6</v>
      </c>
      <c r="CM278" s="29"/>
    </row>
    <row r="279" spans="1:91" ht="14.25" customHeight="1" x14ac:dyDescent="0.2">
      <c r="A279" s="159" t="s">
        <v>290</v>
      </c>
      <c r="B279" s="65" t="s">
        <v>22</v>
      </c>
      <c r="C279" s="66">
        <v>10007850</v>
      </c>
      <c r="D279" s="66" t="s">
        <v>490</v>
      </c>
      <c r="E279" s="162" t="s">
        <v>23</v>
      </c>
      <c r="F279" s="142">
        <f>IF($B$9="Female",'No Self Assessment feeder'!F268,IF($B$9="Male",'No Self Assessment feeder'!AL268,IF($B$9="All",'No Self Assessment feeder'!BR268)))</f>
        <v>1545</v>
      </c>
      <c r="G279" s="120">
        <f>IF($B$9="Female",'No Self Assessment feeder'!G268,IF($B$9="Male",'No Self Assessment feeder'!AM268,IF($B$9="All",'No Self Assessment feeder'!BS268)))</f>
        <v>2.5</v>
      </c>
      <c r="H279" s="79">
        <f>IF($B$9="Female",'No Self Assessment feeder'!H268,IF($B$9="Male",'No Self Assessment feeder'!AN268,IF($B$9="All",'No Self Assessment feeder'!BT268)))</f>
        <v>1505</v>
      </c>
      <c r="I279" s="120">
        <f>IF($B$9="Female",'No Self Assessment feeder'!I268,IF($B$9="Male",'No Self Assessment feeder'!AO268,IF($B$9="All",'No Self Assessment feeder'!BU268)))</f>
        <v>11</v>
      </c>
      <c r="J279" s="120">
        <f>IF($B$9="Female",'No Self Assessment feeder'!J268,IF($B$9="Male",'No Self Assessment feeder'!AP268,IF($B$9="All",'No Self Assessment feeder'!BV268)))</f>
        <v>7.4</v>
      </c>
      <c r="K279" s="120">
        <f>IF($B$9="Female",'No Self Assessment feeder'!K268,IF($B$9="Male",'No Self Assessment feeder'!AQ268,IF($B$9="All",'No Self Assessment feeder'!BW268)))</f>
        <v>52.5</v>
      </c>
      <c r="L279" s="120">
        <f>IF($B$9="Female",'No Self Assessment feeder'!L268,IF($B$9="Male",'No Self Assessment feeder'!AR268,IF($B$9="All",'No Self Assessment feeder'!BX268)))</f>
        <v>69.5</v>
      </c>
      <c r="M279" s="127">
        <f>IF($B$9="Female",'No Self Assessment feeder'!M268,IF($B$9="Male",'No Self Assessment feeder'!AS268,IF($B$9="All",'No Self Assessment feeder'!BY268)))</f>
        <v>81.599999999999994</v>
      </c>
      <c r="N279" s="81">
        <f>IF($B$9="Female",'No Self Assessment feeder'!N268,IF($B$9="Male",'No Self Assessment feeder'!AT268,IF($B$9="All",'No Self Assessment feeder'!BZ268)))</f>
        <v>1545</v>
      </c>
      <c r="O279" s="120">
        <f>IF($B$9="Female",'No Self Assessment feeder'!O268,IF($B$9="Male",'No Self Assessment feeder'!AU268,IF($B$9="All",'No Self Assessment feeder'!CA268)))</f>
        <v>2.5</v>
      </c>
      <c r="P279" s="79">
        <f>IF($B$9="Female",'No Self Assessment feeder'!P268,IF($B$9="Male",'No Self Assessment feeder'!AV268,IF($B$9="All",'No Self Assessment feeder'!CB268)))</f>
        <v>1505</v>
      </c>
      <c r="Q279" s="120">
        <f>IF($B$9="Female",'No Self Assessment feeder'!Q268,IF($B$9="Male",'No Self Assessment feeder'!AW268,IF($B$9="All",'No Self Assessment feeder'!CC268)))</f>
        <v>11.5</v>
      </c>
      <c r="R279" s="120">
        <f>IF($B$9="Female",'No Self Assessment feeder'!R268,IF($B$9="Male",'No Self Assessment feeder'!AX268,IF($B$9="All",'No Self Assessment feeder'!CD268)))</f>
        <v>5.7</v>
      </c>
      <c r="S279" s="120">
        <f>IF($B$9="Female",'No Self Assessment feeder'!S268,IF($B$9="Male",'No Self Assessment feeder'!AY268,IF($B$9="All",'No Self Assessment feeder'!CE268)))</f>
        <v>58.4</v>
      </c>
      <c r="T279" s="120">
        <f>IF($B$9="Female",'No Self Assessment feeder'!T268,IF($B$9="Male",'No Self Assessment feeder'!AZ268,IF($B$9="All",'No Self Assessment feeder'!CF268)))</f>
        <v>74.8</v>
      </c>
      <c r="U279" s="127">
        <f>IF($B$9="Female",'No Self Assessment feeder'!U268,IF($B$9="Male",'No Self Assessment feeder'!BA268,IF($B$9="All",'No Self Assessment feeder'!CG268)))</f>
        <v>82.8</v>
      </c>
      <c r="V279" s="81">
        <f>IF($B$9="Female",'No Self Assessment feeder'!V268,IF($B$9="Male",'No Self Assessment feeder'!BB268,IF($B$9="All",'No Self Assessment feeder'!CH268)))</f>
        <v>1545</v>
      </c>
      <c r="W279" s="120">
        <f>IF($B$9="Female",'No Self Assessment feeder'!W268,IF($B$9="Male",'No Self Assessment feeder'!BC268,IF($B$9="All",'No Self Assessment feeder'!CI268)))</f>
        <v>3.2</v>
      </c>
      <c r="X279" s="79">
        <f>IF($B$9="Female",'No Self Assessment feeder'!X268,IF($B$9="Male",'No Self Assessment feeder'!BD268,IF($B$9="All",'No Self Assessment feeder'!CJ268)))</f>
        <v>1495</v>
      </c>
      <c r="Y279" s="120">
        <f>IF($B$9="Female",'No Self Assessment feeder'!Y268,IF($B$9="Male",'No Self Assessment feeder'!BE268,IF($B$9="All",'No Self Assessment feeder'!CK268)))</f>
        <v>14.1</v>
      </c>
      <c r="Z279" s="120">
        <f>IF($B$9="Female",'No Self Assessment feeder'!Z268,IF($B$9="Male",'No Self Assessment feeder'!BF268,IF($B$9="All",'No Self Assessment feeder'!CL268)))</f>
        <v>5.4</v>
      </c>
      <c r="AA279" s="120">
        <f>IF($B$9="Female",'No Self Assessment feeder'!AA268,IF($B$9="Male",'No Self Assessment feeder'!BG268,IF($B$9="All",'No Self Assessment feeder'!CM268)))</f>
        <v>63.8</v>
      </c>
      <c r="AB279" s="120">
        <f>IF($B$9="Female",'No Self Assessment feeder'!AB268,IF($B$9="Male",'No Self Assessment feeder'!BH268,IF($B$9="All",'No Self Assessment feeder'!CN268)))</f>
        <v>75.8</v>
      </c>
      <c r="AC279" s="127">
        <f>IF($B$9="Female",'No Self Assessment feeder'!AC268,IF($B$9="Male",'No Self Assessment feeder'!BI268,IF($B$9="All",'No Self Assessment feeder'!CO268)))</f>
        <v>80.400000000000006</v>
      </c>
      <c r="CM279" s="29"/>
    </row>
    <row r="280" spans="1:91" ht="14.25" customHeight="1" x14ac:dyDescent="0.2">
      <c r="A280" s="159" t="s">
        <v>290</v>
      </c>
      <c r="B280" s="65" t="s">
        <v>24</v>
      </c>
      <c r="C280" s="66">
        <v>10007152</v>
      </c>
      <c r="D280" s="66" t="s">
        <v>488</v>
      </c>
      <c r="E280" s="162" t="s">
        <v>25</v>
      </c>
      <c r="F280" s="142">
        <f>IF($B$9="Female",'No Self Assessment feeder'!F269,IF($B$9="Male",'No Self Assessment feeder'!AL269,IF($B$9="All",'No Self Assessment feeder'!BR269)))</f>
        <v>935</v>
      </c>
      <c r="G280" s="120">
        <f>IF($B$9="Female",'No Self Assessment feeder'!G269,IF($B$9="Male",'No Self Assessment feeder'!AM269,IF($B$9="All",'No Self Assessment feeder'!BS269)))</f>
        <v>4.5999999999999996</v>
      </c>
      <c r="H280" s="79">
        <f>IF($B$9="Female",'No Self Assessment feeder'!H269,IF($B$9="Male",'No Self Assessment feeder'!AN269,IF($B$9="All",'No Self Assessment feeder'!BT269)))</f>
        <v>895</v>
      </c>
      <c r="I280" s="120">
        <f>IF($B$9="Female",'No Self Assessment feeder'!I269,IF($B$9="Male",'No Self Assessment feeder'!AO269,IF($B$9="All",'No Self Assessment feeder'!BU269)))</f>
        <v>13.8</v>
      </c>
      <c r="J280" s="120">
        <f>IF($B$9="Female",'No Self Assessment feeder'!J269,IF($B$9="Male",'No Self Assessment feeder'!AP269,IF($B$9="All",'No Self Assessment feeder'!BV269)))</f>
        <v>12.8</v>
      </c>
      <c r="K280" s="120">
        <f>IF($B$9="Female",'No Self Assessment feeder'!K269,IF($B$9="Male",'No Self Assessment feeder'!AQ269,IF($B$9="All",'No Self Assessment feeder'!BW269)))</f>
        <v>56.8</v>
      </c>
      <c r="L280" s="120">
        <f>IF($B$9="Female",'No Self Assessment feeder'!L269,IF($B$9="Male",'No Self Assessment feeder'!AR269,IF($B$9="All",'No Self Assessment feeder'!BX269)))</f>
        <v>67.400000000000006</v>
      </c>
      <c r="M280" s="127">
        <f>IF($B$9="Female",'No Self Assessment feeder'!M269,IF($B$9="Male",'No Self Assessment feeder'!AS269,IF($B$9="All",'No Self Assessment feeder'!BY269)))</f>
        <v>73.5</v>
      </c>
      <c r="N280" s="81">
        <f>IF($B$9="Female",'No Self Assessment feeder'!N269,IF($B$9="Male",'No Self Assessment feeder'!AT269,IF($B$9="All",'No Self Assessment feeder'!BZ269)))</f>
        <v>935</v>
      </c>
      <c r="O280" s="120">
        <f>IF($B$9="Female",'No Self Assessment feeder'!O269,IF($B$9="Male",'No Self Assessment feeder'!AU269,IF($B$9="All",'No Self Assessment feeder'!CA269)))</f>
        <v>4.8</v>
      </c>
      <c r="P280" s="79">
        <f>IF($B$9="Female",'No Self Assessment feeder'!P269,IF($B$9="Male",'No Self Assessment feeder'!AV269,IF($B$9="All",'No Self Assessment feeder'!CB269)))</f>
        <v>890</v>
      </c>
      <c r="Q280" s="120">
        <f>IF($B$9="Female",'No Self Assessment feeder'!Q269,IF($B$9="Male",'No Self Assessment feeder'!AW269,IF($B$9="All",'No Self Assessment feeder'!CC269)))</f>
        <v>14</v>
      </c>
      <c r="R280" s="120">
        <f>IF($B$9="Female",'No Self Assessment feeder'!R269,IF($B$9="Male",'No Self Assessment feeder'!AX269,IF($B$9="All",'No Self Assessment feeder'!CD269)))</f>
        <v>10.199999999999999</v>
      </c>
      <c r="S280" s="120">
        <f>IF($B$9="Female",'No Self Assessment feeder'!S269,IF($B$9="Male",'No Self Assessment feeder'!AY269,IF($B$9="All",'No Self Assessment feeder'!CE269)))</f>
        <v>61.7</v>
      </c>
      <c r="T280" s="120">
        <f>IF($B$9="Female",'No Self Assessment feeder'!T269,IF($B$9="Male",'No Self Assessment feeder'!AZ269,IF($B$9="All",'No Self Assessment feeder'!CF269)))</f>
        <v>72.099999999999994</v>
      </c>
      <c r="U280" s="127">
        <f>IF($B$9="Female",'No Self Assessment feeder'!U269,IF($B$9="Male",'No Self Assessment feeder'!BA269,IF($B$9="All",'No Self Assessment feeder'!CG269)))</f>
        <v>75.8</v>
      </c>
      <c r="V280" s="81">
        <f>IF($B$9="Female",'No Self Assessment feeder'!V269,IF($B$9="Male",'No Self Assessment feeder'!BB269,IF($B$9="All",'No Self Assessment feeder'!CH269)))</f>
        <v>935</v>
      </c>
      <c r="W280" s="120">
        <f>IF($B$9="Female",'No Self Assessment feeder'!W269,IF($B$9="Male",'No Self Assessment feeder'!BC269,IF($B$9="All",'No Self Assessment feeder'!CI269)))</f>
        <v>4.9000000000000004</v>
      </c>
      <c r="X280" s="79">
        <f>IF($B$9="Female",'No Self Assessment feeder'!X269,IF($B$9="Male",'No Self Assessment feeder'!BD269,IF($B$9="All",'No Self Assessment feeder'!CJ269)))</f>
        <v>890</v>
      </c>
      <c r="Y280" s="120">
        <f>IF($B$9="Female",'No Self Assessment feeder'!Y269,IF($B$9="Male",'No Self Assessment feeder'!BE269,IF($B$9="All",'No Self Assessment feeder'!CK269)))</f>
        <v>14.8</v>
      </c>
      <c r="Z280" s="120">
        <f>IF($B$9="Female",'No Self Assessment feeder'!Z269,IF($B$9="Male",'No Self Assessment feeder'!BF269,IF($B$9="All",'No Self Assessment feeder'!CL269)))</f>
        <v>8.4</v>
      </c>
      <c r="AA280" s="120">
        <f>IF($B$9="Female",'No Self Assessment feeder'!AA269,IF($B$9="Male",'No Self Assessment feeder'!BG269,IF($B$9="All",'No Self Assessment feeder'!CM269)))</f>
        <v>66.900000000000006</v>
      </c>
      <c r="AB280" s="120">
        <f>IF($B$9="Female",'No Self Assessment feeder'!AB269,IF($B$9="Male",'No Self Assessment feeder'!BH269,IF($B$9="All",'No Self Assessment feeder'!CN269)))</f>
        <v>73.599999999999994</v>
      </c>
      <c r="AC280" s="127">
        <f>IF($B$9="Female",'No Self Assessment feeder'!AC269,IF($B$9="Male",'No Self Assessment feeder'!BI269,IF($B$9="All",'No Self Assessment feeder'!CO269)))</f>
        <v>76.7</v>
      </c>
      <c r="CM280" s="29"/>
    </row>
    <row r="281" spans="1:91" ht="14.25" customHeight="1" x14ac:dyDescent="0.2">
      <c r="A281" s="159" t="s">
        <v>290</v>
      </c>
      <c r="B281" s="65" t="s">
        <v>26</v>
      </c>
      <c r="C281" s="66">
        <v>10007760</v>
      </c>
      <c r="D281" s="66" t="s">
        <v>491</v>
      </c>
      <c r="E281" s="162" t="s">
        <v>28</v>
      </c>
      <c r="F281" s="142">
        <f>IF($B$9="Female",'No Self Assessment feeder'!F270,IF($B$9="Male",'No Self Assessment feeder'!AL270,IF($B$9="All",'No Self Assessment feeder'!BR270)))</f>
        <v>595</v>
      </c>
      <c r="G281" s="120">
        <f>IF($B$9="Female",'No Self Assessment feeder'!G270,IF($B$9="Male",'No Self Assessment feeder'!AM270,IF($B$9="All",'No Self Assessment feeder'!BS270)))</f>
        <v>8.6</v>
      </c>
      <c r="H281" s="79">
        <f>IF($B$9="Female",'No Self Assessment feeder'!H270,IF($B$9="Male",'No Self Assessment feeder'!AN270,IF($B$9="All",'No Self Assessment feeder'!BT270)))</f>
        <v>540</v>
      </c>
      <c r="I281" s="120">
        <f>IF($B$9="Female",'No Self Assessment feeder'!I270,IF($B$9="Male",'No Self Assessment feeder'!AO270,IF($B$9="All",'No Self Assessment feeder'!BU270)))</f>
        <v>17.2</v>
      </c>
      <c r="J281" s="120">
        <f>IF($B$9="Female",'No Self Assessment feeder'!J270,IF($B$9="Male",'No Self Assessment feeder'!AP270,IF($B$9="All",'No Self Assessment feeder'!BV270)))</f>
        <v>8.5</v>
      </c>
      <c r="K281" s="120">
        <f>IF($B$9="Female",'No Self Assessment feeder'!K270,IF($B$9="Male",'No Self Assessment feeder'!AQ270,IF($B$9="All",'No Self Assessment feeder'!BW270)))</f>
        <v>38.700000000000003</v>
      </c>
      <c r="L281" s="120">
        <f>IF($B$9="Female",'No Self Assessment feeder'!L270,IF($B$9="Male",'No Self Assessment feeder'!AR270,IF($B$9="All",'No Self Assessment feeder'!BX270)))</f>
        <v>58.1</v>
      </c>
      <c r="M281" s="127">
        <f>IF($B$9="Female",'No Self Assessment feeder'!M270,IF($B$9="Male",'No Self Assessment feeder'!AS270,IF($B$9="All",'No Self Assessment feeder'!BY270)))</f>
        <v>74.400000000000006</v>
      </c>
      <c r="N281" s="81">
        <f>IF($B$9="Female",'No Self Assessment feeder'!N270,IF($B$9="Male",'No Self Assessment feeder'!AT270,IF($B$9="All",'No Self Assessment feeder'!BZ270)))</f>
        <v>595</v>
      </c>
      <c r="O281" s="120">
        <f>IF($B$9="Female",'No Self Assessment feeder'!O270,IF($B$9="Male",'No Self Assessment feeder'!AU270,IF($B$9="All",'No Self Assessment feeder'!CA270)))</f>
        <v>9.8000000000000007</v>
      </c>
      <c r="P281" s="79">
        <f>IF($B$9="Female",'No Self Assessment feeder'!P270,IF($B$9="Male",'No Self Assessment feeder'!AV270,IF($B$9="All",'No Self Assessment feeder'!CB270)))</f>
        <v>535</v>
      </c>
      <c r="Q281" s="120">
        <f>IF($B$9="Female",'No Self Assessment feeder'!Q270,IF($B$9="Male",'No Self Assessment feeder'!AW270,IF($B$9="All",'No Self Assessment feeder'!CC270)))</f>
        <v>18.7</v>
      </c>
      <c r="R281" s="120">
        <f>IF($B$9="Female",'No Self Assessment feeder'!R270,IF($B$9="Male",'No Self Assessment feeder'!AX270,IF($B$9="All",'No Self Assessment feeder'!CD270)))</f>
        <v>8.8000000000000007</v>
      </c>
      <c r="S281" s="120">
        <f>IF($B$9="Female",'No Self Assessment feeder'!S270,IF($B$9="Male",'No Self Assessment feeder'!AY270,IF($B$9="All",'No Self Assessment feeder'!CE270)))</f>
        <v>44.7</v>
      </c>
      <c r="T281" s="120">
        <f>IF($B$9="Female",'No Self Assessment feeder'!T270,IF($B$9="Male",'No Self Assessment feeder'!AZ270,IF($B$9="All",'No Self Assessment feeder'!CF270)))</f>
        <v>61.9</v>
      </c>
      <c r="U281" s="127">
        <f>IF($B$9="Female",'No Self Assessment feeder'!U270,IF($B$9="Male",'No Self Assessment feeder'!BA270,IF($B$9="All",'No Self Assessment feeder'!CG270)))</f>
        <v>72.5</v>
      </c>
      <c r="V281" s="81">
        <f>IF($B$9="Female",'No Self Assessment feeder'!V270,IF($B$9="Male",'No Self Assessment feeder'!BB270,IF($B$9="All",'No Self Assessment feeder'!CH270)))</f>
        <v>595</v>
      </c>
      <c r="W281" s="120">
        <f>IF($B$9="Female",'No Self Assessment feeder'!W270,IF($B$9="Male",'No Self Assessment feeder'!BC270,IF($B$9="All",'No Self Assessment feeder'!CI270)))</f>
        <v>10.5</v>
      </c>
      <c r="X281" s="79">
        <f>IF($B$9="Female",'No Self Assessment feeder'!X270,IF($B$9="Male",'No Self Assessment feeder'!BD270,IF($B$9="All",'No Self Assessment feeder'!CJ270)))</f>
        <v>530</v>
      </c>
      <c r="Y281" s="120">
        <f>IF($B$9="Female",'No Self Assessment feeder'!Y270,IF($B$9="Male",'No Self Assessment feeder'!BE270,IF($B$9="All",'No Self Assessment feeder'!CK270)))</f>
        <v>23.9</v>
      </c>
      <c r="Z281" s="120">
        <f>IF($B$9="Female",'No Self Assessment feeder'!Z270,IF($B$9="Male",'No Self Assessment feeder'!BF270,IF($B$9="All",'No Self Assessment feeder'!CL270)))</f>
        <v>9.1999999999999993</v>
      </c>
      <c r="AA281" s="120">
        <f>IF($B$9="Female",'No Self Assessment feeder'!AA270,IF($B$9="Male",'No Self Assessment feeder'!BG270,IF($B$9="All",'No Self Assessment feeder'!CM270)))</f>
        <v>48.8</v>
      </c>
      <c r="AB281" s="120">
        <f>IF($B$9="Female",'No Self Assessment feeder'!AB270,IF($B$9="Male",'No Self Assessment feeder'!BH270,IF($B$9="All",'No Self Assessment feeder'!CN270)))</f>
        <v>60.5</v>
      </c>
      <c r="AC281" s="127">
        <f>IF($B$9="Female",'No Self Assessment feeder'!AC270,IF($B$9="Male",'No Self Assessment feeder'!BI270,IF($B$9="All",'No Self Assessment feeder'!CO270)))</f>
        <v>66.900000000000006</v>
      </c>
      <c r="CM281" s="29"/>
    </row>
    <row r="282" spans="1:91" ht="14.25" customHeight="1" x14ac:dyDescent="0.2">
      <c r="A282" s="159" t="s">
        <v>290</v>
      </c>
      <c r="B282" s="65" t="s">
        <v>29</v>
      </c>
      <c r="C282" s="66">
        <v>10007140</v>
      </c>
      <c r="D282" s="66" t="s">
        <v>489</v>
      </c>
      <c r="E282" s="162" t="s">
        <v>30</v>
      </c>
      <c r="F282" s="142">
        <f>IF($B$9="Female",'No Self Assessment feeder'!F271,IF($B$9="Male",'No Self Assessment feeder'!AL271,IF($B$9="All",'No Self Assessment feeder'!BR271)))</f>
        <v>2620</v>
      </c>
      <c r="G282" s="120">
        <f>IF($B$9="Female",'No Self Assessment feeder'!G271,IF($B$9="Male",'No Self Assessment feeder'!AM271,IF($B$9="All",'No Self Assessment feeder'!BS271)))</f>
        <v>5.0999999999999996</v>
      </c>
      <c r="H282" s="79">
        <f>IF($B$9="Female",'No Self Assessment feeder'!H271,IF($B$9="Male",'No Self Assessment feeder'!AN271,IF($B$9="All",'No Self Assessment feeder'!BT271)))</f>
        <v>2490</v>
      </c>
      <c r="I282" s="120">
        <f>IF($B$9="Female",'No Self Assessment feeder'!I271,IF($B$9="Male",'No Self Assessment feeder'!AO271,IF($B$9="All",'No Self Assessment feeder'!BU271)))</f>
        <v>10.4</v>
      </c>
      <c r="J282" s="120">
        <f>IF($B$9="Female",'No Self Assessment feeder'!J271,IF($B$9="Male",'No Self Assessment feeder'!AP271,IF($B$9="All",'No Self Assessment feeder'!BV271)))</f>
        <v>10.3</v>
      </c>
      <c r="K282" s="120">
        <f>IF($B$9="Female",'No Self Assessment feeder'!K271,IF($B$9="Male",'No Self Assessment feeder'!AQ271,IF($B$9="All",'No Self Assessment feeder'!BW271)))</f>
        <v>58.5</v>
      </c>
      <c r="L282" s="120">
        <f>IF($B$9="Female",'No Self Assessment feeder'!L271,IF($B$9="Male",'No Self Assessment feeder'!AR271,IF($B$9="All",'No Self Assessment feeder'!BX271)))</f>
        <v>71.599999999999994</v>
      </c>
      <c r="M282" s="127">
        <f>IF($B$9="Female",'No Self Assessment feeder'!M271,IF($B$9="Male",'No Self Assessment feeder'!AS271,IF($B$9="All",'No Self Assessment feeder'!BY271)))</f>
        <v>79.3</v>
      </c>
      <c r="N282" s="81">
        <f>IF($B$9="Female",'No Self Assessment feeder'!N271,IF($B$9="Male",'No Self Assessment feeder'!AT271,IF($B$9="All",'No Self Assessment feeder'!BZ271)))</f>
        <v>2620</v>
      </c>
      <c r="O282" s="120">
        <f>IF($B$9="Female",'No Self Assessment feeder'!O271,IF($B$9="Male",'No Self Assessment feeder'!AU271,IF($B$9="All",'No Self Assessment feeder'!CA271)))</f>
        <v>5.2</v>
      </c>
      <c r="P282" s="79">
        <f>IF($B$9="Female",'No Self Assessment feeder'!P271,IF($B$9="Male",'No Self Assessment feeder'!AV271,IF($B$9="All",'No Self Assessment feeder'!CB271)))</f>
        <v>2485</v>
      </c>
      <c r="Q282" s="120">
        <f>IF($B$9="Female",'No Self Assessment feeder'!Q271,IF($B$9="Male",'No Self Assessment feeder'!AW271,IF($B$9="All",'No Self Assessment feeder'!CC271)))</f>
        <v>12.2</v>
      </c>
      <c r="R282" s="120">
        <f>IF($B$9="Female",'No Self Assessment feeder'!R271,IF($B$9="Male",'No Self Assessment feeder'!AX271,IF($B$9="All",'No Self Assessment feeder'!CD271)))</f>
        <v>8.1999999999999993</v>
      </c>
      <c r="S282" s="120">
        <f>IF($B$9="Female",'No Self Assessment feeder'!S271,IF($B$9="Male",'No Self Assessment feeder'!AY271,IF($B$9="All",'No Self Assessment feeder'!CE271)))</f>
        <v>63.5</v>
      </c>
      <c r="T282" s="120">
        <f>IF($B$9="Female",'No Self Assessment feeder'!T271,IF($B$9="Male",'No Self Assessment feeder'!AZ271,IF($B$9="All",'No Self Assessment feeder'!CF271)))</f>
        <v>74.400000000000006</v>
      </c>
      <c r="U282" s="127">
        <f>IF($B$9="Female",'No Self Assessment feeder'!U271,IF($B$9="Male",'No Self Assessment feeder'!BA271,IF($B$9="All",'No Self Assessment feeder'!CG271)))</f>
        <v>79.5</v>
      </c>
      <c r="V282" s="81">
        <f>IF($B$9="Female",'No Self Assessment feeder'!V271,IF($B$9="Male",'No Self Assessment feeder'!BB271,IF($B$9="All",'No Self Assessment feeder'!CH271)))</f>
        <v>2620</v>
      </c>
      <c r="W282" s="120">
        <f>IF($B$9="Female",'No Self Assessment feeder'!W271,IF($B$9="Male",'No Self Assessment feeder'!BC271,IF($B$9="All",'No Self Assessment feeder'!CI271)))</f>
        <v>5.3</v>
      </c>
      <c r="X282" s="79">
        <f>IF($B$9="Female",'No Self Assessment feeder'!X271,IF($B$9="Male",'No Self Assessment feeder'!BD271,IF($B$9="All",'No Self Assessment feeder'!CJ271)))</f>
        <v>2485</v>
      </c>
      <c r="Y282" s="120">
        <f>IF($B$9="Female",'No Self Assessment feeder'!Y271,IF($B$9="Male",'No Self Assessment feeder'!BE271,IF($B$9="All",'No Self Assessment feeder'!CK271)))</f>
        <v>12.7</v>
      </c>
      <c r="Z282" s="120">
        <f>IF($B$9="Female",'No Self Assessment feeder'!Z271,IF($B$9="Male",'No Self Assessment feeder'!BF271,IF($B$9="All",'No Self Assessment feeder'!CL271)))</f>
        <v>7.7</v>
      </c>
      <c r="AA282" s="120">
        <f>IF($B$9="Female",'No Self Assessment feeder'!AA271,IF($B$9="Male",'No Self Assessment feeder'!BG271,IF($B$9="All",'No Self Assessment feeder'!CM271)))</f>
        <v>67</v>
      </c>
      <c r="AB282" s="120">
        <f>IF($B$9="Female",'No Self Assessment feeder'!AB271,IF($B$9="Male",'No Self Assessment feeder'!BH271,IF($B$9="All",'No Self Assessment feeder'!CN271)))</f>
        <v>76.099999999999994</v>
      </c>
      <c r="AC282" s="127">
        <f>IF($B$9="Female",'No Self Assessment feeder'!AC271,IF($B$9="Male",'No Self Assessment feeder'!BI271,IF($B$9="All",'No Self Assessment feeder'!CO271)))</f>
        <v>79.599999999999994</v>
      </c>
      <c r="CM282" s="29"/>
    </row>
    <row r="283" spans="1:91" ht="14.25" customHeight="1" x14ac:dyDescent="0.2">
      <c r="A283" s="159" t="s">
        <v>290</v>
      </c>
      <c r="B283" s="65" t="s">
        <v>31</v>
      </c>
      <c r="C283" s="66">
        <v>10006840</v>
      </c>
      <c r="D283" s="66" t="s">
        <v>489</v>
      </c>
      <c r="E283" s="162" t="s">
        <v>32</v>
      </c>
      <c r="F283" s="142">
        <f>IF($B$9="Female",'No Self Assessment feeder'!F272,IF($B$9="Male",'No Self Assessment feeder'!AL272,IF($B$9="All",'No Self Assessment feeder'!BR272)))</f>
        <v>4335</v>
      </c>
      <c r="G283" s="120">
        <f>IF($B$9="Female",'No Self Assessment feeder'!G272,IF($B$9="Male",'No Self Assessment feeder'!AM272,IF($B$9="All",'No Self Assessment feeder'!BS272)))</f>
        <v>3.1</v>
      </c>
      <c r="H283" s="79">
        <f>IF($B$9="Female",'No Self Assessment feeder'!H272,IF($B$9="Male",'No Self Assessment feeder'!AN272,IF($B$9="All",'No Self Assessment feeder'!BT272)))</f>
        <v>4200</v>
      </c>
      <c r="I283" s="120">
        <f>IF($B$9="Female",'No Self Assessment feeder'!I272,IF($B$9="Male",'No Self Assessment feeder'!AO272,IF($B$9="All",'No Self Assessment feeder'!BU272)))</f>
        <v>9.6999999999999993</v>
      </c>
      <c r="J283" s="120">
        <f>IF($B$9="Female",'No Self Assessment feeder'!J272,IF($B$9="Male",'No Self Assessment feeder'!AP272,IF($B$9="All",'No Self Assessment feeder'!BV272)))</f>
        <v>9.9</v>
      </c>
      <c r="K283" s="120">
        <f>IF($B$9="Female",'No Self Assessment feeder'!K272,IF($B$9="Male",'No Self Assessment feeder'!AQ272,IF($B$9="All",'No Self Assessment feeder'!BW272)))</f>
        <v>49.5</v>
      </c>
      <c r="L283" s="120">
        <f>IF($B$9="Female",'No Self Assessment feeder'!L272,IF($B$9="Male",'No Self Assessment feeder'!AR272,IF($B$9="All",'No Self Assessment feeder'!BX272)))</f>
        <v>66.3</v>
      </c>
      <c r="M283" s="127">
        <f>IF($B$9="Female",'No Self Assessment feeder'!M272,IF($B$9="Male",'No Self Assessment feeder'!AS272,IF($B$9="All",'No Self Assessment feeder'!BY272)))</f>
        <v>80.400000000000006</v>
      </c>
      <c r="N283" s="81">
        <f>IF($B$9="Female",'No Self Assessment feeder'!N272,IF($B$9="Male",'No Self Assessment feeder'!AT272,IF($B$9="All",'No Self Assessment feeder'!BZ272)))</f>
        <v>4335</v>
      </c>
      <c r="O283" s="120">
        <f>IF($B$9="Female",'No Self Assessment feeder'!O272,IF($B$9="Male",'No Self Assessment feeder'!AU272,IF($B$9="All",'No Self Assessment feeder'!CA272)))</f>
        <v>3.4</v>
      </c>
      <c r="P283" s="79">
        <f>IF($B$9="Female",'No Self Assessment feeder'!P272,IF($B$9="Male",'No Self Assessment feeder'!AV272,IF($B$9="All",'No Self Assessment feeder'!CB272)))</f>
        <v>4190</v>
      </c>
      <c r="Q283" s="120">
        <f>IF($B$9="Female",'No Self Assessment feeder'!Q272,IF($B$9="Male",'No Self Assessment feeder'!AW272,IF($B$9="All",'No Self Assessment feeder'!CC272)))</f>
        <v>11.6</v>
      </c>
      <c r="R283" s="120">
        <f>IF($B$9="Female",'No Self Assessment feeder'!R272,IF($B$9="Male",'No Self Assessment feeder'!AX272,IF($B$9="All",'No Self Assessment feeder'!CD272)))</f>
        <v>6.9</v>
      </c>
      <c r="S283" s="120">
        <f>IF($B$9="Female",'No Self Assessment feeder'!S272,IF($B$9="Male",'No Self Assessment feeder'!AY272,IF($B$9="All",'No Self Assessment feeder'!CE272)))</f>
        <v>59.2</v>
      </c>
      <c r="T283" s="120">
        <f>IF($B$9="Female",'No Self Assessment feeder'!T272,IF($B$9="Male",'No Self Assessment feeder'!AZ272,IF($B$9="All",'No Self Assessment feeder'!CF272)))</f>
        <v>74.7</v>
      </c>
      <c r="U283" s="127">
        <f>IF($B$9="Female",'No Self Assessment feeder'!U272,IF($B$9="Male",'No Self Assessment feeder'!BA272,IF($B$9="All",'No Self Assessment feeder'!CG272)))</f>
        <v>81.5</v>
      </c>
      <c r="V283" s="81">
        <f>IF($B$9="Female",'No Self Assessment feeder'!V272,IF($B$9="Male",'No Self Assessment feeder'!BB272,IF($B$9="All",'No Self Assessment feeder'!CH272)))</f>
        <v>4335</v>
      </c>
      <c r="W283" s="120">
        <f>IF($B$9="Female",'No Self Assessment feeder'!W272,IF($B$9="Male",'No Self Assessment feeder'!BC272,IF($B$9="All",'No Self Assessment feeder'!CI272)))</f>
        <v>3.7</v>
      </c>
      <c r="X283" s="79">
        <f>IF($B$9="Female",'No Self Assessment feeder'!X272,IF($B$9="Male",'No Self Assessment feeder'!BD272,IF($B$9="All",'No Self Assessment feeder'!CJ272)))</f>
        <v>4175</v>
      </c>
      <c r="Y283" s="120">
        <f>IF($B$9="Female",'No Self Assessment feeder'!Y272,IF($B$9="Male",'No Self Assessment feeder'!BE272,IF($B$9="All",'No Self Assessment feeder'!CK272)))</f>
        <v>11.7</v>
      </c>
      <c r="Z283" s="120">
        <f>IF($B$9="Female",'No Self Assessment feeder'!Z272,IF($B$9="Male",'No Self Assessment feeder'!BF272,IF($B$9="All",'No Self Assessment feeder'!CL272)))</f>
        <v>6.5</v>
      </c>
      <c r="AA283" s="120">
        <f>IF($B$9="Female",'No Self Assessment feeder'!AA272,IF($B$9="Male",'No Self Assessment feeder'!BG272,IF($B$9="All",'No Self Assessment feeder'!CM272)))</f>
        <v>65.400000000000006</v>
      </c>
      <c r="AB283" s="120">
        <f>IF($B$9="Female",'No Self Assessment feeder'!AB272,IF($B$9="Male",'No Self Assessment feeder'!BH272,IF($B$9="All",'No Self Assessment feeder'!CN272)))</f>
        <v>77.400000000000006</v>
      </c>
      <c r="AC283" s="127">
        <f>IF($B$9="Female",'No Self Assessment feeder'!AC272,IF($B$9="Male",'No Self Assessment feeder'!BI272,IF($B$9="All",'No Self Assessment feeder'!CO272)))</f>
        <v>81.900000000000006</v>
      </c>
      <c r="CM283" s="29"/>
    </row>
    <row r="284" spans="1:91" ht="14.25" customHeight="1" x14ac:dyDescent="0.2">
      <c r="A284" s="159" t="s">
        <v>290</v>
      </c>
      <c r="B284" s="65" t="s">
        <v>33</v>
      </c>
      <c r="C284" s="66">
        <v>10000712</v>
      </c>
      <c r="D284" s="66" t="s">
        <v>489</v>
      </c>
      <c r="E284" s="162" t="s">
        <v>34</v>
      </c>
      <c r="F284" s="142">
        <f>IF($B$9="Female",'No Self Assessment feeder'!F273,IF($B$9="Male",'No Self Assessment feeder'!AL273,IF($B$9="All",'No Self Assessment feeder'!BR273)))</f>
        <v>420</v>
      </c>
      <c r="G284" s="120">
        <f>IF($B$9="Female",'No Self Assessment feeder'!G273,IF($B$9="Male",'No Self Assessment feeder'!AM273,IF($B$9="All",'No Self Assessment feeder'!BS273)))</f>
        <v>6.2</v>
      </c>
      <c r="H284" s="79">
        <f>IF($B$9="Female",'No Self Assessment feeder'!H273,IF($B$9="Male",'No Self Assessment feeder'!AN273,IF($B$9="All",'No Self Assessment feeder'!BT273)))</f>
        <v>395</v>
      </c>
      <c r="I284" s="120">
        <f>IF($B$9="Female",'No Self Assessment feeder'!I273,IF($B$9="Male",'No Self Assessment feeder'!AO273,IF($B$9="All",'No Self Assessment feeder'!BU273)))</f>
        <v>12.6</v>
      </c>
      <c r="J284" s="120">
        <f>IF($B$9="Female",'No Self Assessment feeder'!J273,IF($B$9="Male",'No Self Assessment feeder'!AP273,IF($B$9="All",'No Self Assessment feeder'!BV273)))</f>
        <v>10.9</v>
      </c>
      <c r="K284" s="120">
        <f>IF($B$9="Female",'No Self Assessment feeder'!K273,IF($B$9="Male",'No Self Assessment feeder'!AQ273,IF($B$9="All",'No Self Assessment feeder'!BW273)))</f>
        <v>63.9</v>
      </c>
      <c r="L284" s="120">
        <f>IF($B$9="Female",'No Self Assessment feeder'!L273,IF($B$9="Male",'No Self Assessment feeder'!AR273,IF($B$9="All",'No Self Assessment feeder'!BX273)))</f>
        <v>73.5</v>
      </c>
      <c r="M284" s="127">
        <f>IF($B$9="Female",'No Self Assessment feeder'!M273,IF($B$9="Male",'No Self Assessment feeder'!AS273,IF($B$9="All",'No Self Assessment feeder'!BY273)))</f>
        <v>76.5</v>
      </c>
      <c r="N284" s="81">
        <f>IF($B$9="Female",'No Self Assessment feeder'!N273,IF($B$9="Male",'No Self Assessment feeder'!AT273,IF($B$9="All",'No Self Assessment feeder'!BZ273)))</f>
        <v>420</v>
      </c>
      <c r="O284" s="120">
        <f>IF($B$9="Female",'No Self Assessment feeder'!O273,IF($B$9="Male",'No Self Assessment feeder'!AU273,IF($B$9="All",'No Self Assessment feeder'!CA273)))</f>
        <v>6.9</v>
      </c>
      <c r="P284" s="79">
        <f>IF($B$9="Female",'No Self Assessment feeder'!P273,IF($B$9="Male",'No Self Assessment feeder'!AV273,IF($B$9="All",'No Self Assessment feeder'!CB273)))</f>
        <v>395</v>
      </c>
      <c r="Q284" s="120">
        <f>IF($B$9="Female",'No Self Assessment feeder'!Q273,IF($B$9="Male",'No Self Assessment feeder'!AW273,IF($B$9="All",'No Self Assessment feeder'!CC273)))</f>
        <v>14.8</v>
      </c>
      <c r="R284" s="120">
        <f>IF($B$9="Female",'No Self Assessment feeder'!R273,IF($B$9="Male",'No Self Assessment feeder'!AX273,IF($B$9="All",'No Self Assessment feeder'!CD273)))</f>
        <v>8.6999999999999993</v>
      </c>
      <c r="S284" s="120">
        <f>IF($B$9="Female",'No Self Assessment feeder'!S273,IF($B$9="Male",'No Self Assessment feeder'!AY273,IF($B$9="All",'No Self Assessment feeder'!CE273)))</f>
        <v>67.7</v>
      </c>
      <c r="T284" s="120">
        <f>IF($B$9="Female",'No Self Assessment feeder'!T273,IF($B$9="Male",'No Self Assessment feeder'!AZ273,IF($B$9="All",'No Self Assessment feeder'!CF273)))</f>
        <v>74.8</v>
      </c>
      <c r="U284" s="127">
        <f>IF($B$9="Female",'No Self Assessment feeder'!U273,IF($B$9="Male",'No Self Assessment feeder'!BA273,IF($B$9="All",'No Self Assessment feeder'!CG273)))</f>
        <v>76.599999999999994</v>
      </c>
      <c r="V284" s="81">
        <f>IF($B$9="Female",'No Self Assessment feeder'!V273,IF($B$9="Male",'No Self Assessment feeder'!BB273,IF($B$9="All",'No Self Assessment feeder'!CH273)))</f>
        <v>420</v>
      </c>
      <c r="W284" s="120">
        <f>IF($B$9="Female",'No Self Assessment feeder'!W273,IF($B$9="Male",'No Self Assessment feeder'!BC273,IF($B$9="All",'No Self Assessment feeder'!CI273)))</f>
        <v>6.6</v>
      </c>
      <c r="X284" s="79">
        <f>IF($B$9="Female",'No Self Assessment feeder'!X273,IF($B$9="Male",'No Self Assessment feeder'!BD273,IF($B$9="All",'No Self Assessment feeder'!CJ273)))</f>
        <v>395</v>
      </c>
      <c r="Y284" s="120">
        <f>IF($B$9="Female",'No Self Assessment feeder'!Y273,IF($B$9="Male",'No Self Assessment feeder'!BE273,IF($B$9="All",'No Self Assessment feeder'!CK273)))</f>
        <v>13.2</v>
      </c>
      <c r="Z284" s="120">
        <f>IF($B$9="Female",'No Self Assessment feeder'!Z273,IF($B$9="Male",'No Self Assessment feeder'!BF273,IF($B$9="All",'No Self Assessment feeder'!CL273)))</f>
        <v>7.9</v>
      </c>
      <c r="AA284" s="120">
        <f>IF($B$9="Female",'No Self Assessment feeder'!AA273,IF($B$9="Male",'No Self Assessment feeder'!BG273,IF($B$9="All",'No Self Assessment feeder'!CM273)))</f>
        <v>69</v>
      </c>
      <c r="AB284" s="120">
        <f>IF($B$9="Female",'No Self Assessment feeder'!AB273,IF($B$9="Male",'No Self Assessment feeder'!BH273,IF($B$9="All",'No Self Assessment feeder'!CN273)))</f>
        <v>77.400000000000006</v>
      </c>
      <c r="AC284" s="127">
        <f>IF($B$9="Female",'No Self Assessment feeder'!AC273,IF($B$9="Male",'No Self Assessment feeder'!BI273,IF($B$9="All",'No Self Assessment feeder'!CO273)))</f>
        <v>78.900000000000006</v>
      </c>
      <c r="CM284" s="29"/>
    </row>
    <row r="285" spans="1:91" ht="14.25" customHeight="1" x14ac:dyDescent="0.2">
      <c r="A285" s="159" t="s">
        <v>290</v>
      </c>
      <c r="B285" s="65" t="s">
        <v>35</v>
      </c>
      <c r="C285" s="66">
        <v>10007811</v>
      </c>
      <c r="D285" s="66" t="s">
        <v>492</v>
      </c>
      <c r="E285" s="162" t="s">
        <v>37</v>
      </c>
      <c r="F285" s="142">
        <f>IF($B$9="Female",'No Self Assessment feeder'!F274,IF($B$9="Male",'No Self Assessment feeder'!AL274,IF($B$9="All",'No Self Assessment feeder'!BR274)))</f>
        <v>300</v>
      </c>
      <c r="G285" s="120">
        <f>IF($B$9="Female",'No Self Assessment feeder'!G274,IF($B$9="Male",'No Self Assessment feeder'!AM274,IF($B$9="All",'No Self Assessment feeder'!BS274)))</f>
        <v>1.7</v>
      </c>
      <c r="H285" s="79">
        <f>IF($B$9="Female",'No Self Assessment feeder'!H274,IF($B$9="Male",'No Self Assessment feeder'!AN274,IF($B$9="All",'No Self Assessment feeder'!BT274)))</f>
        <v>295</v>
      </c>
      <c r="I285" s="120">
        <f>IF($B$9="Female",'No Self Assessment feeder'!I274,IF($B$9="Male",'No Self Assessment feeder'!AO274,IF($B$9="All",'No Self Assessment feeder'!BU274)))</f>
        <v>5.8</v>
      </c>
      <c r="J285" s="120">
        <f>IF($B$9="Female",'No Self Assessment feeder'!J274,IF($B$9="Male",'No Self Assessment feeder'!AP274,IF($B$9="All",'No Self Assessment feeder'!BV274)))</f>
        <v>3.8</v>
      </c>
      <c r="K285" s="120">
        <f>IF($B$9="Female",'No Self Assessment feeder'!K274,IF($B$9="Male",'No Self Assessment feeder'!AQ274,IF($B$9="All",'No Self Assessment feeder'!BW274)))</f>
        <v>38.6</v>
      </c>
      <c r="L285" s="120">
        <f>IF($B$9="Female",'No Self Assessment feeder'!L274,IF($B$9="Male",'No Self Assessment feeder'!AR274,IF($B$9="All",'No Self Assessment feeder'!BX274)))</f>
        <v>78.8</v>
      </c>
      <c r="M285" s="127">
        <f>IF($B$9="Female",'No Self Assessment feeder'!M274,IF($B$9="Male",'No Self Assessment feeder'!AS274,IF($B$9="All",'No Self Assessment feeder'!BY274)))</f>
        <v>90.4</v>
      </c>
      <c r="N285" s="81">
        <f>IF($B$9="Female",'No Self Assessment feeder'!N274,IF($B$9="Male",'No Self Assessment feeder'!AT274,IF($B$9="All",'No Self Assessment feeder'!BZ274)))</f>
        <v>300</v>
      </c>
      <c r="O285" s="120">
        <f>IF($B$9="Female",'No Self Assessment feeder'!O274,IF($B$9="Male",'No Self Assessment feeder'!AU274,IF($B$9="All",'No Self Assessment feeder'!CA274)))</f>
        <v>2.7</v>
      </c>
      <c r="P285" s="79">
        <f>IF($B$9="Female",'No Self Assessment feeder'!P274,IF($B$9="Male",'No Self Assessment feeder'!AV274,IF($B$9="All",'No Self Assessment feeder'!CB274)))</f>
        <v>290</v>
      </c>
      <c r="Q285" s="120">
        <f>IF($B$9="Female",'No Self Assessment feeder'!Q274,IF($B$9="Male",'No Self Assessment feeder'!AW274,IF($B$9="All",'No Self Assessment feeder'!CC274)))</f>
        <v>10.3</v>
      </c>
      <c r="R285" s="120">
        <f>IF($B$9="Female",'No Self Assessment feeder'!R274,IF($B$9="Male",'No Self Assessment feeder'!AX274,IF($B$9="All",'No Self Assessment feeder'!CD274)))</f>
        <v>4.8</v>
      </c>
      <c r="S285" s="120">
        <f>IF($B$9="Female",'No Self Assessment feeder'!S274,IF($B$9="Male",'No Self Assessment feeder'!AY274,IF($B$9="All",'No Self Assessment feeder'!CE274)))</f>
        <v>75.900000000000006</v>
      </c>
      <c r="T285" s="120">
        <f>IF($B$9="Female",'No Self Assessment feeder'!T274,IF($B$9="Male",'No Self Assessment feeder'!AZ274,IF($B$9="All",'No Self Assessment feeder'!CF274)))</f>
        <v>82.8</v>
      </c>
      <c r="U285" s="127">
        <f>IF($B$9="Female",'No Self Assessment feeder'!U274,IF($B$9="Male",'No Self Assessment feeder'!BA274,IF($B$9="All",'No Self Assessment feeder'!CG274)))</f>
        <v>84.8</v>
      </c>
      <c r="V285" s="81">
        <f>IF($B$9="Female",'No Self Assessment feeder'!V274,IF($B$9="Male",'No Self Assessment feeder'!BB274,IF($B$9="All",'No Self Assessment feeder'!CH274)))</f>
        <v>300</v>
      </c>
      <c r="W285" s="120">
        <f>IF($B$9="Female",'No Self Assessment feeder'!W274,IF($B$9="Male",'No Self Assessment feeder'!BC274,IF($B$9="All",'No Self Assessment feeder'!CI274)))</f>
        <v>2.7</v>
      </c>
      <c r="X285" s="79">
        <f>IF($B$9="Female",'No Self Assessment feeder'!X274,IF($B$9="Male",'No Self Assessment feeder'!BD274,IF($B$9="All",'No Self Assessment feeder'!CJ274)))</f>
        <v>290</v>
      </c>
      <c r="Y285" s="120">
        <f>IF($B$9="Female",'No Self Assessment feeder'!Y274,IF($B$9="Male",'No Self Assessment feeder'!BE274,IF($B$9="All",'No Self Assessment feeder'!CK274)))</f>
        <v>9</v>
      </c>
      <c r="Z285" s="120">
        <f>IF($B$9="Female",'No Self Assessment feeder'!Z274,IF($B$9="Male",'No Self Assessment feeder'!BF274,IF($B$9="All",'No Self Assessment feeder'!CL274)))</f>
        <v>5.9</v>
      </c>
      <c r="AA285" s="120">
        <f>IF($B$9="Female",'No Self Assessment feeder'!AA274,IF($B$9="Male",'No Self Assessment feeder'!BG274,IF($B$9="All",'No Self Assessment feeder'!CM274)))</f>
        <v>73.400000000000006</v>
      </c>
      <c r="AB285" s="120">
        <f>IF($B$9="Female",'No Self Assessment feeder'!AB274,IF($B$9="Male",'No Self Assessment feeder'!BH274,IF($B$9="All",'No Self Assessment feeder'!CN274)))</f>
        <v>83.8</v>
      </c>
      <c r="AC285" s="127">
        <f>IF($B$9="Female",'No Self Assessment feeder'!AC274,IF($B$9="Male",'No Self Assessment feeder'!BI274,IF($B$9="All",'No Self Assessment feeder'!CO274)))</f>
        <v>85.2</v>
      </c>
      <c r="CM285" s="29"/>
    </row>
    <row r="286" spans="1:91" ht="14.25" customHeight="1" x14ac:dyDescent="0.2">
      <c r="A286" s="159" t="s">
        <v>290</v>
      </c>
      <c r="B286" s="65" t="s">
        <v>38</v>
      </c>
      <c r="C286" s="66">
        <v>10006841</v>
      </c>
      <c r="D286" s="66" t="s">
        <v>493</v>
      </c>
      <c r="E286" s="162" t="s">
        <v>40</v>
      </c>
      <c r="F286" s="142">
        <f>IF($B$9="Female",'No Self Assessment feeder'!F275,IF($B$9="Male",'No Self Assessment feeder'!AL275,IF($B$9="All",'No Self Assessment feeder'!BR275)))</f>
        <v>690</v>
      </c>
      <c r="G286" s="120">
        <f>IF($B$9="Female",'No Self Assessment feeder'!G275,IF($B$9="Male",'No Self Assessment feeder'!AM275,IF($B$9="All",'No Self Assessment feeder'!BS275)))</f>
        <v>4.0999999999999996</v>
      </c>
      <c r="H286" s="79">
        <f>IF($B$9="Female",'No Self Assessment feeder'!H275,IF($B$9="Male",'No Self Assessment feeder'!AN275,IF($B$9="All",'No Self Assessment feeder'!BT275)))</f>
        <v>660</v>
      </c>
      <c r="I286" s="120">
        <f>IF($B$9="Female",'No Self Assessment feeder'!I275,IF($B$9="Male",'No Self Assessment feeder'!AO275,IF($B$9="All",'No Self Assessment feeder'!BU275)))</f>
        <v>11.2</v>
      </c>
      <c r="J286" s="120">
        <f>IF($B$9="Female",'No Self Assessment feeder'!J275,IF($B$9="Male",'No Self Assessment feeder'!AP275,IF($B$9="All",'No Self Assessment feeder'!BV275)))</f>
        <v>10.9</v>
      </c>
      <c r="K286" s="120">
        <f>IF($B$9="Female",'No Self Assessment feeder'!K275,IF($B$9="Male",'No Self Assessment feeder'!AQ275,IF($B$9="All",'No Self Assessment feeder'!BW275)))</f>
        <v>50.3</v>
      </c>
      <c r="L286" s="120">
        <f>IF($B$9="Female",'No Self Assessment feeder'!L275,IF($B$9="Male",'No Self Assessment feeder'!AR275,IF($B$9="All",'No Self Assessment feeder'!BX275)))</f>
        <v>68.900000000000006</v>
      </c>
      <c r="M286" s="127">
        <f>IF($B$9="Female",'No Self Assessment feeder'!M275,IF($B$9="Male",'No Self Assessment feeder'!AS275,IF($B$9="All",'No Self Assessment feeder'!BY275)))</f>
        <v>77.900000000000006</v>
      </c>
      <c r="N286" s="81">
        <f>IF($B$9="Female",'No Self Assessment feeder'!N275,IF($B$9="Male",'No Self Assessment feeder'!AT275,IF($B$9="All",'No Self Assessment feeder'!BZ275)))</f>
        <v>690</v>
      </c>
      <c r="O286" s="120">
        <f>IF($B$9="Female",'No Self Assessment feeder'!O275,IF($B$9="Male",'No Self Assessment feeder'!AU275,IF($B$9="All",'No Self Assessment feeder'!CA275)))</f>
        <v>4.5</v>
      </c>
      <c r="P286" s="79">
        <f>IF($B$9="Female",'No Self Assessment feeder'!P275,IF($B$9="Male",'No Self Assessment feeder'!AV275,IF($B$9="All",'No Self Assessment feeder'!CB275)))</f>
        <v>655</v>
      </c>
      <c r="Q286" s="120">
        <f>IF($B$9="Female",'No Self Assessment feeder'!Q275,IF($B$9="Male",'No Self Assessment feeder'!AW275,IF($B$9="All",'No Self Assessment feeder'!CC275)))</f>
        <v>11.4</v>
      </c>
      <c r="R286" s="120">
        <f>IF($B$9="Female",'No Self Assessment feeder'!R275,IF($B$9="Male",'No Self Assessment feeder'!AX275,IF($B$9="All",'No Self Assessment feeder'!CD275)))</f>
        <v>9.9</v>
      </c>
      <c r="S286" s="120">
        <f>IF($B$9="Female",'No Self Assessment feeder'!S275,IF($B$9="Male",'No Self Assessment feeder'!AY275,IF($B$9="All",'No Self Assessment feeder'!CE275)))</f>
        <v>61</v>
      </c>
      <c r="T286" s="120">
        <f>IF($B$9="Female",'No Self Assessment feeder'!T275,IF($B$9="Male",'No Self Assessment feeder'!AZ275,IF($B$9="All",'No Self Assessment feeder'!CF275)))</f>
        <v>73.7</v>
      </c>
      <c r="U286" s="127">
        <f>IF($B$9="Female",'No Self Assessment feeder'!U275,IF($B$9="Male",'No Self Assessment feeder'!BA275,IF($B$9="All",'No Self Assessment feeder'!CG275)))</f>
        <v>78.7</v>
      </c>
      <c r="V286" s="81">
        <f>IF($B$9="Female",'No Self Assessment feeder'!V275,IF($B$9="Male",'No Self Assessment feeder'!BB275,IF($B$9="All",'No Self Assessment feeder'!CH275)))</f>
        <v>690</v>
      </c>
      <c r="W286" s="120">
        <f>IF($B$9="Female",'No Self Assessment feeder'!W275,IF($B$9="Male",'No Self Assessment feeder'!BC275,IF($B$9="All",'No Self Assessment feeder'!CI275)))</f>
        <v>5.2</v>
      </c>
      <c r="X286" s="79">
        <f>IF($B$9="Female",'No Self Assessment feeder'!X275,IF($B$9="Male",'No Self Assessment feeder'!BD275,IF($B$9="All",'No Self Assessment feeder'!CJ275)))</f>
        <v>650</v>
      </c>
      <c r="Y286" s="120">
        <f>IF($B$9="Female",'No Self Assessment feeder'!Y275,IF($B$9="Male",'No Self Assessment feeder'!BE275,IF($B$9="All",'No Self Assessment feeder'!CK275)))</f>
        <v>13.8</v>
      </c>
      <c r="Z286" s="120">
        <f>IF($B$9="Female",'No Self Assessment feeder'!Z275,IF($B$9="Male",'No Self Assessment feeder'!BF275,IF($B$9="All",'No Self Assessment feeder'!CL275)))</f>
        <v>7.8</v>
      </c>
      <c r="AA286" s="120">
        <f>IF($B$9="Female",'No Self Assessment feeder'!AA275,IF($B$9="Male",'No Self Assessment feeder'!BG275,IF($B$9="All",'No Self Assessment feeder'!CM275)))</f>
        <v>64</v>
      </c>
      <c r="AB286" s="120">
        <f>IF($B$9="Female",'No Self Assessment feeder'!AB275,IF($B$9="Male",'No Self Assessment feeder'!BH275,IF($B$9="All",'No Self Assessment feeder'!CN275)))</f>
        <v>73.900000000000006</v>
      </c>
      <c r="AC286" s="127">
        <f>IF($B$9="Female",'No Self Assessment feeder'!AC275,IF($B$9="Male",'No Self Assessment feeder'!BI275,IF($B$9="All",'No Self Assessment feeder'!CO275)))</f>
        <v>78.400000000000006</v>
      </c>
      <c r="CM286" s="29"/>
    </row>
    <row r="287" spans="1:91" ht="14.25" customHeight="1" x14ac:dyDescent="0.2">
      <c r="A287" s="159" t="s">
        <v>290</v>
      </c>
      <c r="B287" s="65" t="s">
        <v>41</v>
      </c>
      <c r="C287" s="66">
        <v>10000385</v>
      </c>
      <c r="D287" s="66" t="s">
        <v>490</v>
      </c>
      <c r="E287" s="162" t="s">
        <v>42</v>
      </c>
      <c r="F287" s="142">
        <f>IF($B$9="Female",'No Self Assessment feeder'!F276,IF($B$9="Male",'No Self Assessment feeder'!AL276,IF($B$9="All",'No Self Assessment feeder'!BR276)))</f>
        <v>330</v>
      </c>
      <c r="G287" s="120">
        <f>IF($B$9="Female",'No Self Assessment feeder'!G276,IF($B$9="Male",'No Self Assessment feeder'!AM276,IF($B$9="All",'No Self Assessment feeder'!BS276)))</f>
        <v>4</v>
      </c>
      <c r="H287" s="79">
        <f>IF($B$9="Female",'No Self Assessment feeder'!H276,IF($B$9="Male",'No Self Assessment feeder'!AN276,IF($B$9="All",'No Self Assessment feeder'!BT276)))</f>
        <v>315</v>
      </c>
      <c r="I287" s="120">
        <f>IF($B$9="Female",'No Self Assessment feeder'!I276,IF($B$9="Male",'No Self Assessment feeder'!AO276,IF($B$9="All",'No Self Assessment feeder'!BU276)))</f>
        <v>12.7</v>
      </c>
      <c r="J287" s="120">
        <f>IF($B$9="Female",'No Self Assessment feeder'!J276,IF($B$9="Male",'No Self Assessment feeder'!AP276,IF($B$9="All",'No Self Assessment feeder'!BV276)))</f>
        <v>19.600000000000001</v>
      </c>
      <c r="K287" s="120">
        <f>IF($B$9="Female",'No Self Assessment feeder'!K276,IF($B$9="Male",'No Self Assessment feeder'!AQ276,IF($B$9="All",'No Self Assessment feeder'!BW276)))</f>
        <v>60.8</v>
      </c>
      <c r="L287" s="120">
        <f>IF($B$9="Female",'No Self Assessment feeder'!L276,IF($B$9="Male",'No Self Assessment feeder'!AR276,IF($B$9="All",'No Self Assessment feeder'!BX276)))</f>
        <v>64.2</v>
      </c>
      <c r="M287" s="127">
        <f>IF($B$9="Female",'No Self Assessment feeder'!M276,IF($B$9="Male",'No Self Assessment feeder'!AS276,IF($B$9="All",'No Self Assessment feeder'!BY276)))</f>
        <v>67.7</v>
      </c>
      <c r="N287" s="81">
        <f>IF($B$9="Female",'No Self Assessment feeder'!N276,IF($B$9="Male",'No Self Assessment feeder'!AT276,IF($B$9="All",'No Self Assessment feeder'!BZ276)))</f>
        <v>330</v>
      </c>
      <c r="O287" s="120">
        <f>IF($B$9="Female",'No Self Assessment feeder'!O276,IF($B$9="Male",'No Self Assessment feeder'!AU276,IF($B$9="All",'No Self Assessment feeder'!CA276)))</f>
        <v>4</v>
      </c>
      <c r="P287" s="79">
        <f>IF($B$9="Female",'No Self Assessment feeder'!P276,IF($B$9="Male",'No Self Assessment feeder'!AV276,IF($B$9="All",'No Self Assessment feeder'!CB276)))</f>
        <v>315</v>
      </c>
      <c r="Q287" s="120">
        <f>IF($B$9="Female",'No Self Assessment feeder'!Q276,IF($B$9="Male",'No Self Assessment feeder'!AW276,IF($B$9="All",'No Self Assessment feeder'!CC276)))</f>
        <v>14.6</v>
      </c>
      <c r="R287" s="120">
        <f>IF($B$9="Female",'No Self Assessment feeder'!R276,IF($B$9="Male",'No Self Assessment feeder'!AX276,IF($B$9="All",'No Self Assessment feeder'!CD276)))</f>
        <v>12</v>
      </c>
      <c r="S287" s="120">
        <f>IF($B$9="Female",'No Self Assessment feeder'!S276,IF($B$9="Male",'No Self Assessment feeder'!AY276,IF($B$9="All",'No Self Assessment feeder'!CE276)))</f>
        <v>65.5</v>
      </c>
      <c r="T287" s="120">
        <f>IF($B$9="Female",'No Self Assessment feeder'!T276,IF($B$9="Male",'No Self Assessment feeder'!AZ276,IF($B$9="All",'No Self Assessment feeder'!CF276)))</f>
        <v>71.2</v>
      </c>
      <c r="U287" s="127">
        <f>IF($B$9="Female",'No Self Assessment feeder'!U276,IF($B$9="Male",'No Self Assessment feeder'!BA276,IF($B$9="All",'No Self Assessment feeder'!CG276)))</f>
        <v>73.400000000000006</v>
      </c>
      <c r="V287" s="81">
        <f>IF($B$9="Female",'No Self Assessment feeder'!V276,IF($B$9="Male",'No Self Assessment feeder'!BB276,IF($B$9="All",'No Self Assessment feeder'!CH276)))</f>
        <v>330</v>
      </c>
      <c r="W287" s="120">
        <f>IF($B$9="Female",'No Self Assessment feeder'!W276,IF($B$9="Male",'No Self Assessment feeder'!BC276,IF($B$9="All",'No Self Assessment feeder'!CI276)))</f>
        <v>4</v>
      </c>
      <c r="X287" s="79">
        <f>IF($B$9="Female",'No Self Assessment feeder'!X276,IF($B$9="Male",'No Self Assessment feeder'!BD276,IF($B$9="All",'No Self Assessment feeder'!CJ276)))</f>
        <v>315</v>
      </c>
      <c r="Y287" s="120">
        <f>IF($B$9="Female",'No Self Assessment feeder'!Y276,IF($B$9="Male",'No Self Assessment feeder'!BE276,IF($B$9="All",'No Self Assessment feeder'!CK276)))</f>
        <v>12.7</v>
      </c>
      <c r="Z287" s="120">
        <f>IF($B$9="Female",'No Self Assessment feeder'!Z276,IF($B$9="Male",'No Self Assessment feeder'!BF276,IF($B$9="All",'No Self Assessment feeder'!CL276)))</f>
        <v>10.4</v>
      </c>
      <c r="AA287" s="120">
        <f>IF($B$9="Female",'No Self Assessment feeder'!AA276,IF($B$9="Male",'No Self Assessment feeder'!BG276,IF($B$9="All",'No Self Assessment feeder'!CM276)))</f>
        <v>70.900000000000006</v>
      </c>
      <c r="AB287" s="120">
        <f>IF($B$9="Female",'No Self Assessment feeder'!AB276,IF($B$9="Male",'No Self Assessment feeder'!BH276,IF($B$9="All",'No Self Assessment feeder'!CN276)))</f>
        <v>74.7</v>
      </c>
      <c r="AC287" s="127">
        <f>IF($B$9="Female",'No Self Assessment feeder'!AC276,IF($B$9="Male",'No Self Assessment feeder'!BI276,IF($B$9="All",'No Self Assessment feeder'!CO276)))</f>
        <v>76.900000000000006</v>
      </c>
      <c r="CM287" s="29"/>
    </row>
    <row r="288" spans="1:91" ht="14.25" customHeight="1" x14ac:dyDescent="0.2">
      <c r="A288" s="159" t="s">
        <v>290</v>
      </c>
      <c r="B288" s="65" t="s">
        <v>43</v>
      </c>
      <c r="C288" s="66">
        <v>10000824</v>
      </c>
      <c r="D288" s="66" t="s">
        <v>490</v>
      </c>
      <c r="E288" s="162" t="s">
        <v>44</v>
      </c>
      <c r="F288" s="142">
        <f>IF($B$9="Female",'No Self Assessment feeder'!F277,IF($B$9="Male",'No Self Assessment feeder'!AL277,IF($B$9="All",'No Self Assessment feeder'!BR277)))</f>
        <v>2395</v>
      </c>
      <c r="G288" s="120">
        <f>IF($B$9="Female",'No Self Assessment feeder'!G277,IF($B$9="Male",'No Self Assessment feeder'!AM277,IF($B$9="All",'No Self Assessment feeder'!BS277)))</f>
        <v>4.2</v>
      </c>
      <c r="H288" s="79">
        <f>IF($B$9="Female",'No Self Assessment feeder'!H277,IF($B$9="Male",'No Self Assessment feeder'!AN277,IF($B$9="All",'No Self Assessment feeder'!BT277)))</f>
        <v>2295</v>
      </c>
      <c r="I288" s="120">
        <f>IF($B$9="Female",'No Self Assessment feeder'!I277,IF($B$9="Male",'No Self Assessment feeder'!AO277,IF($B$9="All",'No Self Assessment feeder'!BU277)))</f>
        <v>10.9</v>
      </c>
      <c r="J288" s="120">
        <f>IF($B$9="Female",'No Self Assessment feeder'!J277,IF($B$9="Male",'No Self Assessment feeder'!AP277,IF($B$9="All",'No Self Assessment feeder'!BV277)))</f>
        <v>10.8</v>
      </c>
      <c r="K288" s="120">
        <f>IF($B$9="Female",'No Self Assessment feeder'!K277,IF($B$9="Male",'No Self Assessment feeder'!AQ277,IF($B$9="All",'No Self Assessment feeder'!BW277)))</f>
        <v>65.8</v>
      </c>
      <c r="L288" s="120">
        <f>IF($B$9="Female",'No Self Assessment feeder'!L277,IF($B$9="Male",'No Self Assessment feeder'!AR277,IF($B$9="All",'No Self Assessment feeder'!BX277)))</f>
        <v>74.599999999999994</v>
      </c>
      <c r="M288" s="127">
        <f>IF($B$9="Female",'No Self Assessment feeder'!M277,IF($B$9="Male",'No Self Assessment feeder'!AS277,IF($B$9="All",'No Self Assessment feeder'!BY277)))</f>
        <v>78.400000000000006</v>
      </c>
      <c r="N288" s="81">
        <f>IF($B$9="Female",'No Self Assessment feeder'!N277,IF($B$9="Male",'No Self Assessment feeder'!AT277,IF($B$9="All",'No Self Assessment feeder'!BZ277)))</f>
        <v>2395</v>
      </c>
      <c r="O288" s="120">
        <f>IF($B$9="Female",'No Self Assessment feeder'!O277,IF($B$9="Male",'No Self Assessment feeder'!AU277,IF($B$9="All",'No Self Assessment feeder'!CA277)))</f>
        <v>4.2</v>
      </c>
      <c r="P288" s="79">
        <f>IF($B$9="Female",'No Self Assessment feeder'!P277,IF($B$9="Male",'No Self Assessment feeder'!AV277,IF($B$9="All",'No Self Assessment feeder'!CB277)))</f>
        <v>2295</v>
      </c>
      <c r="Q288" s="120">
        <f>IF($B$9="Female",'No Self Assessment feeder'!Q277,IF($B$9="Male",'No Self Assessment feeder'!AW277,IF($B$9="All",'No Self Assessment feeder'!CC277)))</f>
        <v>11.1</v>
      </c>
      <c r="R288" s="120">
        <f>IF($B$9="Female",'No Self Assessment feeder'!R277,IF($B$9="Male",'No Self Assessment feeder'!AX277,IF($B$9="All",'No Self Assessment feeder'!CD277)))</f>
        <v>8</v>
      </c>
      <c r="S288" s="120">
        <f>IF($B$9="Female",'No Self Assessment feeder'!S277,IF($B$9="Male",'No Self Assessment feeder'!AY277,IF($B$9="All",'No Self Assessment feeder'!CE277)))</f>
        <v>69.3</v>
      </c>
      <c r="T288" s="120">
        <f>IF($B$9="Female",'No Self Assessment feeder'!T277,IF($B$9="Male",'No Self Assessment feeder'!AZ277,IF($B$9="All",'No Self Assessment feeder'!CF277)))</f>
        <v>78</v>
      </c>
      <c r="U288" s="127">
        <f>IF($B$9="Female",'No Self Assessment feeder'!U277,IF($B$9="Male",'No Self Assessment feeder'!BA277,IF($B$9="All",'No Self Assessment feeder'!CG277)))</f>
        <v>80.900000000000006</v>
      </c>
      <c r="V288" s="81">
        <f>IF($B$9="Female",'No Self Assessment feeder'!V277,IF($B$9="Male",'No Self Assessment feeder'!BB277,IF($B$9="All",'No Self Assessment feeder'!CH277)))</f>
        <v>2395</v>
      </c>
      <c r="W288" s="120">
        <f>IF($B$9="Female",'No Self Assessment feeder'!W277,IF($B$9="Male",'No Self Assessment feeder'!BC277,IF($B$9="All",'No Self Assessment feeder'!CI277)))</f>
        <v>4.5</v>
      </c>
      <c r="X288" s="79">
        <f>IF($B$9="Female",'No Self Assessment feeder'!X277,IF($B$9="Male",'No Self Assessment feeder'!BD277,IF($B$9="All",'No Self Assessment feeder'!CJ277)))</f>
        <v>2290</v>
      </c>
      <c r="Y288" s="120">
        <f>IF($B$9="Female",'No Self Assessment feeder'!Y277,IF($B$9="Male",'No Self Assessment feeder'!BE277,IF($B$9="All",'No Self Assessment feeder'!CK277)))</f>
        <v>11.5</v>
      </c>
      <c r="Z288" s="120">
        <f>IF($B$9="Female",'No Self Assessment feeder'!Z277,IF($B$9="Male",'No Self Assessment feeder'!BF277,IF($B$9="All",'No Self Assessment feeder'!CL277)))</f>
        <v>6.7</v>
      </c>
      <c r="AA288" s="120">
        <f>IF($B$9="Female",'No Self Assessment feeder'!AA277,IF($B$9="Male",'No Self Assessment feeder'!BG277,IF($B$9="All",'No Self Assessment feeder'!CM277)))</f>
        <v>73.3</v>
      </c>
      <c r="AB288" s="120">
        <f>IF($B$9="Female",'No Self Assessment feeder'!AB277,IF($B$9="Male",'No Self Assessment feeder'!BH277,IF($B$9="All",'No Self Assessment feeder'!CN277)))</f>
        <v>79.599999999999994</v>
      </c>
      <c r="AC288" s="127">
        <f>IF($B$9="Female",'No Self Assessment feeder'!AC277,IF($B$9="Male",'No Self Assessment feeder'!BI277,IF($B$9="All",'No Self Assessment feeder'!CO277)))</f>
        <v>81.8</v>
      </c>
      <c r="CM288" s="29"/>
    </row>
    <row r="289" spans="1:91" ht="14.25" customHeight="1" x14ac:dyDescent="0.2">
      <c r="A289" s="159" t="s">
        <v>290</v>
      </c>
      <c r="B289" s="65" t="s">
        <v>45</v>
      </c>
      <c r="C289" s="66">
        <v>10007785</v>
      </c>
      <c r="D289" s="66" t="s">
        <v>494</v>
      </c>
      <c r="E289" s="162" t="s">
        <v>47</v>
      </c>
      <c r="F289" s="142">
        <f>IF($B$9="Female",'No Self Assessment feeder'!F278,IF($B$9="Male",'No Self Assessment feeder'!AL278,IF($B$9="All",'No Self Assessment feeder'!BR278)))</f>
        <v>1405</v>
      </c>
      <c r="G289" s="120">
        <f>IF($B$9="Female",'No Self Assessment feeder'!G278,IF($B$9="Male",'No Self Assessment feeder'!AM278,IF($B$9="All",'No Self Assessment feeder'!BS278)))</f>
        <v>3.8</v>
      </c>
      <c r="H289" s="79">
        <f>IF($B$9="Female",'No Self Assessment feeder'!H278,IF($B$9="Male",'No Self Assessment feeder'!AN278,IF($B$9="All",'No Self Assessment feeder'!BT278)))</f>
        <v>1350</v>
      </c>
      <c r="I289" s="120">
        <f>IF($B$9="Female",'No Self Assessment feeder'!I278,IF($B$9="Male",'No Self Assessment feeder'!AO278,IF($B$9="All",'No Self Assessment feeder'!BU278)))</f>
        <v>10.7</v>
      </c>
      <c r="J289" s="120">
        <f>IF($B$9="Female",'No Self Assessment feeder'!J278,IF($B$9="Male",'No Self Assessment feeder'!AP278,IF($B$9="All",'No Self Assessment feeder'!BV278)))</f>
        <v>12.2</v>
      </c>
      <c r="K289" s="120">
        <f>IF($B$9="Female",'No Self Assessment feeder'!K278,IF($B$9="Male",'No Self Assessment feeder'!AQ278,IF($B$9="All",'No Self Assessment feeder'!BW278)))</f>
        <v>51.6</v>
      </c>
      <c r="L289" s="120">
        <f>IF($B$9="Female",'No Self Assessment feeder'!L278,IF($B$9="Male",'No Self Assessment feeder'!AR278,IF($B$9="All",'No Self Assessment feeder'!BX278)))</f>
        <v>68.400000000000006</v>
      </c>
      <c r="M289" s="127">
        <f>IF($B$9="Female",'No Self Assessment feeder'!M278,IF($B$9="Male",'No Self Assessment feeder'!AS278,IF($B$9="All",'No Self Assessment feeder'!BY278)))</f>
        <v>77.099999999999994</v>
      </c>
      <c r="N289" s="81">
        <f>IF($B$9="Female",'No Self Assessment feeder'!N278,IF($B$9="Male",'No Self Assessment feeder'!AT278,IF($B$9="All",'No Self Assessment feeder'!BZ278)))</f>
        <v>1405</v>
      </c>
      <c r="O289" s="120">
        <f>IF($B$9="Female",'No Self Assessment feeder'!O278,IF($B$9="Male",'No Self Assessment feeder'!AU278,IF($B$9="All",'No Self Assessment feeder'!CA278)))</f>
        <v>4.2</v>
      </c>
      <c r="P289" s="79">
        <f>IF($B$9="Female",'No Self Assessment feeder'!P278,IF($B$9="Male",'No Self Assessment feeder'!AV278,IF($B$9="All",'No Self Assessment feeder'!CB278)))</f>
        <v>1345</v>
      </c>
      <c r="Q289" s="120">
        <f>IF($B$9="Female",'No Self Assessment feeder'!Q278,IF($B$9="Male",'No Self Assessment feeder'!AW278,IF($B$9="All",'No Self Assessment feeder'!CC278)))</f>
        <v>14.1</v>
      </c>
      <c r="R289" s="120">
        <f>IF($B$9="Female",'No Self Assessment feeder'!R278,IF($B$9="Male",'No Self Assessment feeder'!AX278,IF($B$9="All",'No Self Assessment feeder'!CD278)))</f>
        <v>10.3</v>
      </c>
      <c r="S289" s="120">
        <f>IF($B$9="Female",'No Self Assessment feeder'!S278,IF($B$9="Male",'No Self Assessment feeder'!AY278,IF($B$9="All",'No Self Assessment feeder'!CE278)))</f>
        <v>58.2</v>
      </c>
      <c r="T289" s="120">
        <f>IF($B$9="Female",'No Self Assessment feeder'!T278,IF($B$9="Male",'No Self Assessment feeder'!AZ278,IF($B$9="All",'No Self Assessment feeder'!CF278)))</f>
        <v>70.900000000000006</v>
      </c>
      <c r="U289" s="127">
        <f>IF($B$9="Female",'No Self Assessment feeder'!U278,IF($B$9="Male",'No Self Assessment feeder'!BA278,IF($B$9="All",'No Self Assessment feeder'!CG278)))</f>
        <v>75.7</v>
      </c>
      <c r="V289" s="81">
        <f>IF($B$9="Female",'No Self Assessment feeder'!V278,IF($B$9="Male",'No Self Assessment feeder'!BB278,IF($B$9="All",'No Self Assessment feeder'!CH278)))</f>
        <v>1405</v>
      </c>
      <c r="W289" s="120">
        <f>IF($B$9="Female",'No Self Assessment feeder'!W278,IF($B$9="Male",'No Self Assessment feeder'!BC278,IF($B$9="All",'No Self Assessment feeder'!CI278)))</f>
        <v>4.5</v>
      </c>
      <c r="X289" s="79">
        <f>IF($B$9="Female",'No Self Assessment feeder'!X278,IF($B$9="Male",'No Self Assessment feeder'!BD278,IF($B$9="All",'No Self Assessment feeder'!CJ278)))</f>
        <v>1340</v>
      </c>
      <c r="Y289" s="120">
        <f>IF($B$9="Female",'No Self Assessment feeder'!Y278,IF($B$9="Male",'No Self Assessment feeder'!BE278,IF($B$9="All",'No Self Assessment feeder'!CK278)))</f>
        <v>16.3</v>
      </c>
      <c r="Z289" s="120">
        <f>IF($B$9="Female",'No Self Assessment feeder'!Z278,IF($B$9="Male",'No Self Assessment feeder'!BF278,IF($B$9="All",'No Self Assessment feeder'!CL278)))</f>
        <v>9</v>
      </c>
      <c r="AA289" s="120">
        <f>IF($B$9="Female",'No Self Assessment feeder'!AA278,IF($B$9="Male",'No Self Assessment feeder'!BG278,IF($B$9="All",'No Self Assessment feeder'!CM278)))</f>
        <v>62.2</v>
      </c>
      <c r="AB289" s="120">
        <f>IF($B$9="Female",'No Self Assessment feeder'!AB278,IF($B$9="Male",'No Self Assessment feeder'!BH278,IF($B$9="All",'No Self Assessment feeder'!CN278)))</f>
        <v>72.3</v>
      </c>
      <c r="AC289" s="127">
        <f>IF($B$9="Female",'No Self Assessment feeder'!AC278,IF($B$9="Male",'No Self Assessment feeder'!BI278,IF($B$9="All",'No Self Assessment feeder'!CO278)))</f>
        <v>74.7</v>
      </c>
      <c r="CM289" s="29"/>
    </row>
    <row r="290" spans="1:91" ht="14.25" customHeight="1" x14ac:dyDescent="0.2">
      <c r="A290" s="159" t="s">
        <v>290</v>
      </c>
      <c r="B290" s="65" t="s">
        <v>48</v>
      </c>
      <c r="C290" s="66">
        <v>10000886</v>
      </c>
      <c r="D290" s="66" t="s">
        <v>495</v>
      </c>
      <c r="E290" s="162" t="s">
        <v>50</v>
      </c>
      <c r="F290" s="142">
        <f>IF($B$9="Female",'No Self Assessment feeder'!F279,IF($B$9="Male",'No Self Assessment feeder'!AL279,IF($B$9="All",'No Self Assessment feeder'!BR279)))</f>
        <v>2170</v>
      </c>
      <c r="G290" s="120">
        <f>IF($B$9="Female",'No Self Assessment feeder'!G279,IF($B$9="Male",'No Self Assessment feeder'!AM279,IF($B$9="All",'No Self Assessment feeder'!BS279)))</f>
        <v>3.9</v>
      </c>
      <c r="H290" s="79">
        <f>IF($B$9="Female",'No Self Assessment feeder'!H279,IF($B$9="Male",'No Self Assessment feeder'!AN279,IF($B$9="All",'No Self Assessment feeder'!BT279)))</f>
        <v>2085</v>
      </c>
      <c r="I290" s="120">
        <f>IF($B$9="Female",'No Self Assessment feeder'!I279,IF($B$9="Male",'No Self Assessment feeder'!AO279,IF($B$9="All",'No Self Assessment feeder'!BU279)))</f>
        <v>11.9</v>
      </c>
      <c r="J290" s="120">
        <f>IF($B$9="Female",'No Self Assessment feeder'!J279,IF($B$9="Male",'No Self Assessment feeder'!AP279,IF($B$9="All",'No Self Assessment feeder'!BV279)))</f>
        <v>12.6</v>
      </c>
      <c r="K290" s="120">
        <f>IF($B$9="Female",'No Self Assessment feeder'!K279,IF($B$9="Male",'No Self Assessment feeder'!AQ279,IF($B$9="All",'No Self Assessment feeder'!BW279)))</f>
        <v>60.1</v>
      </c>
      <c r="L290" s="120">
        <f>IF($B$9="Female",'No Self Assessment feeder'!L279,IF($B$9="Male",'No Self Assessment feeder'!AR279,IF($B$9="All",'No Self Assessment feeder'!BX279)))</f>
        <v>69.8</v>
      </c>
      <c r="M290" s="127">
        <f>IF($B$9="Female",'No Self Assessment feeder'!M279,IF($B$9="Male",'No Self Assessment feeder'!AS279,IF($B$9="All",'No Self Assessment feeder'!BY279)))</f>
        <v>75.5</v>
      </c>
      <c r="N290" s="81">
        <f>IF($B$9="Female",'No Self Assessment feeder'!N279,IF($B$9="Male",'No Self Assessment feeder'!AT279,IF($B$9="All",'No Self Assessment feeder'!BZ279)))</f>
        <v>2170</v>
      </c>
      <c r="O290" s="120">
        <f>IF($B$9="Female",'No Self Assessment feeder'!O279,IF($B$9="Male",'No Self Assessment feeder'!AU279,IF($B$9="All",'No Self Assessment feeder'!CA279)))</f>
        <v>4.3</v>
      </c>
      <c r="P290" s="79">
        <f>IF($B$9="Female",'No Self Assessment feeder'!P279,IF($B$9="Male",'No Self Assessment feeder'!AV279,IF($B$9="All",'No Self Assessment feeder'!CB279)))</f>
        <v>2075</v>
      </c>
      <c r="Q290" s="120">
        <f>IF($B$9="Female",'No Self Assessment feeder'!Q279,IF($B$9="Male",'No Self Assessment feeder'!AW279,IF($B$9="All",'No Self Assessment feeder'!CC279)))</f>
        <v>13.9</v>
      </c>
      <c r="R290" s="120">
        <f>IF($B$9="Female",'No Self Assessment feeder'!R279,IF($B$9="Male",'No Self Assessment feeder'!AX279,IF($B$9="All",'No Self Assessment feeder'!CD279)))</f>
        <v>8.4</v>
      </c>
      <c r="S290" s="120">
        <f>IF($B$9="Female",'No Self Assessment feeder'!S279,IF($B$9="Male",'No Self Assessment feeder'!AY279,IF($B$9="All",'No Self Assessment feeder'!CE279)))</f>
        <v>62.9</v>
      </c>
      <c r="T290" s="120">
        <f>IF($B$9="Female",'No Self Assessment feeder'!T279,IF($B$9="Male",'No Self Assessment feeder'!AZ279,IF($B$9="All",'No Self Assessment feeder'!CF279)))</f>
        <v>73.900000000000006</v>
      </c>
      <c r="U290" s="127">
        <f>IF($B$9="Female",'No Self Assessment feeder'!U279,IF($B$9="Male",'No Self Assessment feeder'!BA279,IF($B$9="All",'No Self Assessment feeder'!CG279)))</f>
        <v>77.7</v>
      </c>
      <c r="V290" s="81">
        <f>IF($B$9="Female",'No Self Assessment feeder'!V279,IF($B$9="Male",'No Self Assessment feeder'!BB279,IF($B$9="All",'No Self Assessment feeder'!CH279)))</f>
        <v>2170</v>
      </c>
      <c r="W290" s="120">
        <f>IF($B$9="Female",'No Self Assessment feeder'!W279,IF($B$9="Male",'No Self Assessment feeder'!BC279,IF($B$9="All",'No Self Assessment feeder'!CI279)))</f>
        <v>4.5999999999999996</v>
      </c>
      <c r="X290" s="79">
        <f>IF($B$9="Female",'No Self Assessment feeder'!X279,IF($B$9="Male",'No Self Assessment feeder'!BD279,IF($B$9="All",'No Self Assessment feeder'!CJ279)))</f>
        <v>2070</v>
      </c>
      <c r="Y290" s="120">
        <f>IF($B$9="Female",'No Self Assessment feeder'!Y279,IF($B$9="Male",'No Self Assessment feeder'!BE279,IF($B$9="All",'No Self Assessment feeder'!CK279)))</f>
        <v>15.2</v>
      </c>
      <c r="Z290" s="120">
        <f>IF($B$9="Female",'No Self Assessment feeder'!Z279,IF($B$9="Male",'No Self Assessment feeder'!BF279,IF($B$9="All",'No Self Assessment feeder'!CL279)))</f>
        <v>7</v>
      </c>
      <c r="AA290" s="120">
        <f>IF($B$9="Female",'No Self Assessment feeder'!AA279,IF($B$9="Male",'No Self Assessment feeder'!BG279,IF($B$9="All",'No Self Assessment feeder'!CM279)))</f>
        <v>67.2</v>
      </c>
      <c r="AB290" s="120">
        <f>IF($B$9="Female",'No Self Assessment feeder'!AB279,IF($B$9="Male",'No Self Assessment feeder'!BH279,IF($B$9="All",'No Self Assessment feeder'!CN279)))</f>
        <v>74.8</v>
      </c>
      <c r="AC290" s="127">
        <f>IF($B$9="Female",'No Self Assessment feeder'!AC279,IF($B$9="Male",'No Self Assessment feeder'!BI279,IF($B$9="All",'No Self Assessment feeder'!CO279)))</f>
        <v>77.8</v>
      </c>
      <c r="CM290" s="29"/>
    </row>
    <row r="291" spans="1:91" ht="14.25" customHeight="1" x14ac:dyDescent="0.2">
      <c r="A291" s="159" t="s">
        <v>290</v>
      </c>
      <c r="B291" s="65" t="s">
        <v>51</v>
      </c>
      <c r="C291" s="66">
        <v>10007786</v>
      </c>
      <c r="D291" s="66" t="s">
        <v>490</v>
      </c>
      <c r="E291" s="162" t="s">
        <v>52</v>
      </c>
      <c r="F291" s="142">
        <f>IF($B$9="Female",'No Self Assessment feeder'!F280,IF($B$9="Male",'No Self Assessment feeder'!AL280,IF($B$9="All",'No Self Assessment feeder'!BR280)))</f>
        <v>2725</v>
      </c>
      <c r="G291" s="120">
        <f>IF($B$9="Female",'No Self Assessment feeder'!G280,IF($B$9="Male",'No Self Assessment feeder'!AM280,IF($B$9="All",'No Self Assessment feeder'!BS280)))</f>
        <v>3.1</v>
      </c>
      <c r="H291" s="79">
        <f>IF($B$9="Female",'No Self Assessment feeder'!H280,IF($B$9="Male",'No Self Assessment feeder'!AN280,IF($B$9="All",'No Self Assessment feeder'!BT280)))</f>
        <v>2640</v>
      </c>
      <c r="I291" s="120">
        <f>IF($B$9="Female",'No Self Assessment feeder'!I280,IF($B$9="Male",'No Self Assessment feeder'!AO280,IF($B$9="All",'No Self Assessment feeder'!BU280)))</f>
        <v>10.7</v>
      </c>
      <c r="J291" s="120">
        <f>IF($B$9="Female",'No Self Assessment feeder'!J280,IF($B$9="Male",'No Self Assessment feeder'!AP280,IF($B$9="All",'No Self Assessment feeder'!BV280)))</f>
        <v>10.9</v>
      </c>
      <c r="K291" s="120">
        <f>IF($B$9="Female",'No Self Assessment feeder'!K280,IF($B$9="Male",'No Self Assessment feeder'!AQ280,IF($B$9="All",'No Self Assessment feeder'!BW280)))</f>
        <v>47.7</v>
      </c>
      <c r="L291" s="120">
        <f>IF($B$9="Female",'No Self Assessment feeder'!L280,IF($B$9="Male",'No Self Assessment feeder'!AR280,IF($B$9="All",'No Self Assessment feeder'!BX280)))</f>
        <v>62.5</v>
      </c>
      <c r="M291" s="127">
        <f>IF($B$9="Female",'No Self Assessment feeder'!M280,IF($B$9="Male",'No Self Assessment feeder'!AS280,IF($B$9="All",'No Self Assessment feeder'!BY280)))</f>
        <v>78.400000000000006</v>
      </c>
      <c r="N291" s="81">
        <f>IF($B$9="Female",'No Self Assessment feeder'!N280,IF($B$9="Male",'No Self Assessment feeder'!AT280,IF($B$9="All",'No Self Assessment feeder'!BZ280)))</f>
        <v>2725</v>
      </c>
      <c r="O291" s="120">
        <f>IF($B$9="Female",'No Self Assessment feeder'!O280,IF($B$9="Male",'No Self Assessment feeder'!AU280,IF($B$9="All",'No Self Assessment feeder'!CA280)))</f>
        <v>3.4</v>
      </c>
      <c r="P291" s="79">
        <f>IF($B$9="Female",'No Self Assessment feeder'!P280,IF($B$9="Male",'No Self Assessment feeder'!AV280,IF($B$9="All",'No Self Assessment feeder'!CB280)))</f>
        <v>2630</v>
      </c>
      <c r="Q291" s="120">
        <f>IF($B$9="Female",'No Self Assessment feeder'!Q280,IF($B$9="Male",'No Self Assessment feeder'!AW280,IF($B$9="All",'No Self Assessment feeder'!CC280)))</f>
        <v>13</v>
      </c>
      <c r="R291" s="120">
        <f>IF($B$9="Female",'No Self Assessment feeder'!R280,IF($B$9="Male",'No Self Assessment feeder'!AX280,IF($B$9="All",'No Self Assessment feeder'!CD280)))</f>
        <v>8.1999999999999993</v>
      </c>
      <c r="S291" s="120">
        <f>IF($B$9="Female",'No Self Assessment feeder'!S280,IF($B$9="Male",'No Self Assessment feeder'!AY280,IF($B$9="All",'No Self Assessment feeder'!CE280)))</f>
        <v>56.2</v>
      </c>
      <c r="T291" s="120">
        <f>IF($B$9="Female",'No Self Assessment feeder'!T280,IF($B$9="Male",'No Self Assessment feeder'!AZ280,IF($B$9="All",'No Self Assessment feeder'!CF280)))</f>
        <v>71.099999999999994</v>
      </c>
      <c r="U291" s="127">
        <f>IF($B$9="Female",'No Self Assessment feeder'!U280,IF($B$9="Male",'No Self Assessment feeder'!BA280,IF($B$9="All",'No Self Assessment feeder'!CG280)))</f>
        <v>78.8</v>
      </c>
      <c r="V291" s="81">
        <f>IF($B$9="Female",'No Self Assessment feeder'!V280,IF($B$9="Male",'No Self Assessment feeder'!BB280,IF($B$9="All",'No Self Assessment feeder'!CH280)))</f>
        <v>2725</v>
      </c>
      <c r="W291" s="120">
        <f>IF($B$9="Female",'No Self Assessment feeder'!W280,IF($B$9="Male",'No Self Assessment feeder'!BC280,IF($B$9="All",'No Self Assessment feeder'!CI280)))</f>
        <v>3.8</v>
      </c>
      <c r="X291" s="79">
        <f>IF($B$9="Female",'No Self Assessment feeder'!X280,IF($B$9="Male",'No Self Assessment feeder'!BD280,IF($B$9="All",'No Self Assessment feeder'!CJ280)))</f>
        <v>2620</v>
      </c>
      <c r="Y291" s="120">
        <f>IF($B$9="Female",'No Self Assessment feeder'!Y280,IF($B$9="Male",'No Self Assessment feeder'!BE280,IF($B$9="All",'No Self Assessment feeder'!CK280)))</f>
        <v>14</v>
      </c>
      <c r="Z291" s="120">
        <f>IF($B$9="Female",'No Self Assessment feeder'!Z280,IF($B$9="Male",'No Self Assessment feeder'!BF280,IF($B$9="All",'No Self Assessment feeder'!CL280)))</f>
        <v>7.9</v>
      </c>
      <c r="AA291" s="120">
        <f>IF($B$9="Female",'No Self Assessment feeder'!AA280,IF($B$9="Male",'No Self Assessment feeder'!BG280,IF($B$9="All",'No Self Assessment feeder'!CM280)))</f>
        <v>61.7</v>
      </c>
      <c r="AB291" s="120">
        <f>IF($B$9="Female",'No Self Assessment feeder'!AB280,IF($B$9="Male",'No Self Assessment feeder'!BH280,IF($B$9="All",'No Self Assessment feeder'!CN280)))</f>
        <v>72.900000000000006</v>
      </c>
      <c r="AC291" s="127">
        <f>IF($B$9="Female",'No Self Assessment feeder'!AC280,IF($B$9="Male",'No Self Assessment feeder'!BI280,IF($B$9="All",'No Self Assessment feeder'!CO280)))</f>
        <v>78.2</v>
      </c>
      <c r="CM291" s="29"/>
    </row>
    <row r="292" spans="1:91" ht="14.25" customHeight="1" x14ac:dyDescent="0.2">
      <c r="A292" s="159" t="s">
        <v>290</v>
      </c>
      <c r="B292" s="65" t="s">
        <v>53</v>
      </c>
      <c r="C292" s="66">
        <v>10000961</v>
      </c>
      <c r="D292" s="66" t="s">
        <v>491</v>
      </c>
      <c r="E292" s="162" t="s">
        <v>54</v>
      </c>
      <c r="F292" s="142">
        <f>IF($B$9="Female",'No Self Assessment feeder'!F281,IF($B$9="Male",'No Self Assessment feeder'!AL281,IF($B$9="All",'No Self Assessment feeder'!BR281)))</f>
        <v>2000</v>
      </c>
      <c r="G292" s="120">
        <f>IF($B$9="Female",'No Self Assessment feeder'!G281,IF($B$9="Male",'No Self Assessment feeder'!AM281,IF($B$9="All",'No Self Assessment feeder'!BS281)))</f>
        <v>3.9</v>
      </c>
      <c r="H292" s="79">
        <f>IF($B$9="Female",'No Self Assessment feeder'!H281,IF($B$9="Male",'No Self Assessment feeder'!AN281,IF($B$9="All",'No Self Assessment feeder'!BT281)))</f>
        <v>1925</v>
      </c>
      <c r="I292" s="120">
        <f>IF($B$9="Female",'No Self Assessment feeder'!I281,IF($B$9="Male",'No Self Assessment feeder'!AO281,IF($B$9="All",'No Self Assessment feeder'!BU281)))</f>
        <v>11.3</v>
      </c>
      <c r="J292" s="120">
        <f>IF($B$9="Female",'No Self Assessment feeder'!J281,IF($B$9="Male",'No Self Assessment feeder'!AP281,IF($B$9="All",'No Self Assessment feeder'!BV281)))</f>
        <v>12.8</v>
      </c>
      <c r="K292" s="120">
        <f>IF($B$9="Female",'No Self Assessment feeder'!K281,IF($B$9="Male",'No Self Assessment feeder'!AQ281,IF($B$9="All",'No Self Assessment feeder'!BW281)))</f>
        <v>60</v>
      </c>
      <c r="L292" s="120">
        <f>IF($B$9="Female",'No Self Assessment feeder'!L281,IF($B$9="Male",'No Self Assessment feeder'!AR281,IF($B$9="All",'No Self Assessment feeder'!BX281)))</f>
        <v>68</v>
      </c>
      <c r="M292" s="127">
        <f>IF($B$9="Female",'No Self Assessment feeder'!M281,IF($B$9="Male",'No Self Assessment feeder'!AS281,IF($B$9="All",'No Self Assessment feeder'!BY281)))</f>
        <v>75.900000000000006</v>
      </c>
      <c r="N292" s="81">
        <f>IF($B$9="Female",'No Self Assessment feeder'!N281,IF($B$9="Male",'No Self Assessment feeder'!AT281,IF($B$9="All",'No Self Assessment feeder'!BZ281)))</f>
        <v>2000</v>
      </c>
      <c r="O292" s="120">
        <f>IF($B$9="Female",'No Self Assessment feeder'!O281,IF($B$9="Male",'No Self Assessment feeder'!AU281,IF($B$9="All",'No Self Assessment feeder'!CA281)))</f>
        <v>4</v>
      </c>
      <c r="P292" s="79">
        <f>IF($B$9="Female",'No Self Assessment feeder'!P281,IF($B$9="Male",'No Self Assessment feeder'!AV281,IF($B$9="All",'No Self Assessment feeder'!CB281)))</f>
        <v>1920</v>
      </c>
      <c r="Q292" s="120">
        <f>IF($B$9="Female",'No Self Assessment feeder'!Q281,IF($B$9="Male",'No Self Assessment feeder'!AW281,IF($B$9="All",'No Self Assessment feeder'!CC281)))</f>
        <v>11.8</v>
      </c>
      <c r="R292" s="120">
        <f>IF($B$9="Female",'No Self Assessment feeder'!R281,IF($B$9="Male",'No Self Assessment feeder'!AX281,IF($B$9="All",'No Self Assessment feeder'!CD281)))</f>
        <v>7.8</v>
      </c>
      <c r="S292" s="120">
        <f>IF($B$9="Female",'No Self Assessment feeder'!S281,IF($B$9="Male",'No Self Assessment feeder'!AY281,IF($B$9="All",'No Self Assessment feeder'!CE281)))</f>
        <v>67.099999999999994</v>
      </c>
      <c r="T292" s="120">
        <f>IF($B$9="Female",'No Self Assessment feeder'!T281,IF($B$9="Male",'No Self Assessment feeder'!AZ281,IF($B$9="All",'No Self Assessment feeder'!CF281)))</f>
        <v>75.8</v>
      </c>
      <c r="U292" s="127">
        <f>IF($B$9="Female",'No Self Assessment feeder'!U281,IF($B$9="Male",'No Self Assessment feeder'!BA281,IF($B$9="All",'No Self Assessment feeder'!CG281)))</f>
        <v>80.400000000000006</v>
      </c>
      <c r="V292" s="81">
        <f>IF($B$9="Female",'No Self Assessment feeder'!V281,IF($B$9="Male",'No Self Assessment feeder'!BB281,IF($B$9="All",'No Self Assessment feeder'!CH281)))</f>
        <v>2000</v>
      </c>
      <c r="W292" s="120">
        <f>IF($B$9="Female",'No Self Assessment feeder'!W281,IF($B$9="Male",'No Self Assessment feeder'!BC281,IF($B$9="All",'No Self Assessment feeder'!CI281)))</f>
        <v>4.3</v>
      </c>
      <c r="X292" s="79">
        <f>IF($B$9="Female",'No Self Assessment feeder'!X281,IF($B$9="Male",'No Self Assessment feeder'!BD281,IF($B$9="All",'No Self Assessment feeder'!CJ281)))</f>
        <v>1915</v>
      </c>
      <c r="Y292" s="120">
        <f>IF($B$9="Female",'No Self Assessment feeder'!Y281,IF($B$9="Male",'No Self Assessment feeder'!BE281,IF($B$9="All",'No Self Assessment feeder'!CK281)))</f>
        <v>13</v>
      </c>
      <c r="Z292" s="120">
        <f>IF($B$9="Female",'No Self Assessment feeder'!Z281,IF($B$9="Male",'No Self Assessment feeder'!BF281,IF($B$9="All",'No Self Assessment feeder'!CL281)))</f>
        <v>7.5</v>
      </c>
      <c r="AA292" s="120">
        <f>IF($B$9="Female",'No Self Assessment feeder'!AA281,IF($B$9="Male",'No Self Assessment feeder'!BG281,IF($B$9="All",'No Self Assessment feeder'!CM281)))</f>
        <v>69.7</v>
      </c>
      <c r="AB292" s="120">
        <f>IF($B$9="Female",'No Self Assessment feeder'!AB281,IF($B$9="Male",'No Self Assessment feeder'!BH281,IF($B$9="All",'No Self Assessment feeder'!CN281)))</f>
        <v>76.2</v>
      </c>
      <c r="AC292" s="127">
        <f>IF($B$9="Female",'No Self Assessment feeder'!AC281,IF($B$9="Male",'No Self Assessment feeder'!BI281,IF($B$9="All",'No Self Assessment feeder'!CO281)))</f>
        <v>79.599999999999994</v>
      </c>
      <c r="CM292" s="29"/>
    </row>
    <row r="293" spans="1:91" ht="14.25" customHeight="1" x14ac:dyDescent="0.2">
      <c r="A293" s="159" t="s">
        <v>290</v>
      </c>
      <c r="B293" s="65" t="s">
        <v>55</v>
      </c>
      <c r="C293" s="66">
        <v>10000975</v>
      </c>
      <c r="D293" s="66" t="s">
        <v>495</v>
      </c>
      <c r="E293" s="162" t="s">
        <v>56</v>
      </c>
      <c r="F293" s="142">
        <f>IF($B$9="Female",'No Self Assessment feeder'!F282,IF($B$9="Male",'No Self Assessment feeder'!AL282,IF($B$9="All",'No Self Assessment feeder'!BR282)))</f>
        <v>1220</v>
      </c>
      <c r="G293" s="120">
        <f>IF($B$9="Female",'No Self Assessment feeder'!G282,IF($B$9="Male",'No Self Assessment feeder'!AM282,IF($B$9="All",'No Self Assessment feeder'!BS282)))</f>
        <v>4</v>
      </c>
      <c r="H293" s="79">
        <f>IF($B$9="Female",'No Self Assessment feeder'!H282,IF($B$9="Male",'No Self Assessment feeder'!AN282,IF($B$9="All",'No Self Assessment feeder'!BT282)))</f>
        <v>1170</v>
      </c>
      <c r="I293" s="120">
        <f>IF($B$9="Female",'No Self Assessment feeder'!I282,IF($B$9="Male",'No Self Assessment feeder'!AO282,IF($B$9="All",'No Self Assessment feeder'!BU282)))</f>
        <v>11.9</v>
      </c>
      <c r="J293" s="120">
        <f>IF($B$9="Female",'No Self Assessment feeder'!J282,IF($B$9="Male",'No Self Assessment feeder'!AP282,IF($B$9="All",'No Self Assessment feeder'!BV282)))</f>
        <v>13.1</v>
      </c>
      <c r="K293" s="120">
        <f>IF($B$9="Female",'No Self Assessment feeder'!K282,IF($B$9="Male",'No Self Assessment feeder'!AQ282,IF($B$9="All",'No Self Assessment feeder'!BW282)))</f>
        <v>62</v>
      </c>
      <c r="L293" s="120">
        <f>IF($B$9="Female",'No Self Assessment feeder'!L282,IF($B$9="Male",'No Self Assessment feeder'!AR282,IF($B$9="All",'No Self Assessment feeder'!BX282)))</f>
        <v>69.8</v>
      </c>
      <c r="M293" s="127">
        <f>IF($B$9="Female",'No Self Assessment feeder'!M282,IF($B$9="Male",'No Self Assessment feeder'!AS282,IF($B$9="All",'No Self Assessment feeder'!BY282)))</f>
        <v>75</v>
      </c>
      <c r="N293" s="81">
        <f>IF($B$9="Female",'No Self Assessment feeder'!N282,IF($B$9="Male",'No Self Assessment feeder'!AT282,IF($B$9="All",'No Self Assessment feeder'!BZ282)))</f>
        <v>1220</v>
      </c>
      <c r="O293" s="120">
        <f>IF($B$9="Female",'No Self Assessment feeder'!O282,IF($B$9="Male",'No Self Assessment feeder'!AU282,IF($B$9="All",'No Self Assessment feeder'!CA282)))</f>
        <v>4.2</v>
      </c>
      <c r="P293" s="79">
        <f>IF($B$9="Female",'No Self Assessment feeder'!P282,IF($B$9="Male",'No Self Assessment feeder'!AV282,IF($B$9="All",'No Self Assessment feeder'!CB282)))</f>
        <v>1170</v>
      </c>
      <c r="Q293" s="120">
        <f>IF($B$9="Female",'No Self Assessment feeder'!Q282,IF($B$9="Male",'No Self Assessment feeder'!AW282,IF($B$9="All",'No Self Assessment feeder'!CC282)))</f>
        <v>11.4</v>
      </c>
      <c r="R293" s="120">
        <f>IF($B$9="Female",'No Self Assessment feeder'!R282,IF($B$9="Male",'No Self Assessment feeder'!AX282,IF($B$9="All",'No Self Assessment feeder'!CD282)))</f>
        <v>11.1</v>
      </c>
      <c r="S293" s="120">
        <f>IF($B$9="Female",'No Self Assessment feeder'!S282,IF($B$9="Male",'No Self Assessment feeder'!AY282,IF($B$9="All",'No Self Assessment feeder'!CE282)))</f>
        <v>67.900000000000006</v>
      </c>
      <c r="T293" s="120">
        <f>IF($B$9="Female",'No Self Assessment feeder'!T282,IF($B$9="Male",'No Self Assessment feeder'!AZ282,IF($B$9="All",'No Self Assessment feeder'!CF282)))</f>
        <v>74.7</v>
      </c>
      <c r="U293" s="127">
        <f>IF($B$9="Female",'No Self Assessment feeder'!U282,IF($B$9="Male",'No Self Assessment feeder'!BA282,IF($B$9="All",'No Self Assessment feeder'!CG282)))</f>
        <v>77.5</v>
      </c>
      <c r="V293" s="81">
        <f>IF($B$9="Female",'No Self Assessment feeder'!V282,IF($B$9="Male",'No Self Assessment feeder'!BB282,IF($B$9="All",'No Self Assessment feeder'!CH282)))</f>
        <v>1220</v>
      </c>
      <c r="W293" s="120">
        <f>IF($B$9="Female",'No Self Assessment feeder'!W282,IF($B$9="Male",'No Self Assessment feeder'!BC282,IF($B$9="All",'No Self Assessment feeder'!CI282)))</f>
        <v>4</v>
      </c>
      <c r="X293" s="79">
        <f>IF($B$9="Female",'No Self Assessment feeder'!X282,IF($B$9="Male",'No Self Assessment feeder'!BD282,IF($B$9="All",'No Self Assessment feeder'!CJ282)))</f>
        <v>1170</v>
      </c>
      <c r="Y293" s="120">
        <f>IF($B$9="Female",'No Self Assessment feeder'!Y282,IF($B$9="Male",'No Self Assessment feeder'!BE282,IF($B$9="All",'No Self Assessment feeder'!CK282)))</f>
        <v>13.9</v>
      </c>
      <c r="Z293" s="120">
        <f>IF($B$9="Female",'No Self Assessment feeder'!Z282,IF($B$9="Male",'No Self Assessment feeder'!BF282,IF($B$9="All",'No Self Assessment feeder'!CL282)))</f>
        <v>8.3000000000000007</v>
      </c>
      <c r="AA293" s="120">
        <f>IF($B$9="Female",'No Self Assessment feeder'!AA282,IF($B$9="Male",'No Self Assessment feeder'!BG282,IF($B$9="All",'No Self Assessment feeder'!CM282)))</f>
        <v>71.2</v>
      </c>
      <c r="AB293" s="120">
        <f>IF($B$9="Female",'No Self Assessment feeder'!AB282,IF($B$9="Male",'No Self Assessment feeder'!BH282,IF($B$9="All",'No Self Assessment feeder'!CN282)))</f>
        <v>75.599999999999994</v>
      </c>
      <c r="AC293" s="127">
        <f>IF($B$9="Female",'No Self Assessment feeder'!AC282,IF($B$9="Male",'No Self Assessment feeder'!BI282,IF($B$9="All",'No Self Assessment feeder'!CO282)))</f>
        <v>77.8</v>
      </c>
      <c r="CM293" s="29"/>
    </row>
    <row r="294" spans="1:91" ht="14.25" customHeight="1" x14ac:dyDescent="0.2">
      <c r="A294" s="159" t="s">
        <v>290</v>
      </c>
      <c r="B294" s="65" t="s">
        <v>57</v>
      </c>
      <c r="C294" s="66">
        <v>10007787</v>
      </c>
      <c r="D294" s="66" t="s">
        <v>495</v>
      </c>
      <c r="E294" s="162" t="s">
        <v>58</v>
      </c>
      <c r="F294" s="142">
        <f>IF($B$9="Female",'No Self Assessment feeder'!F283,IF($B$9="Male",'No Self Assessment feeder'!AL283,IF($B$9="All",'No Self Assessment feeder'!BR283)))</f>
        <v>45</v>
      </c>
      <c r="G294" s="120">
        <f>IF($B$9="Female",'No Self Assessment feeder'!G283,IF($B$9="Male",'No Self Assessment feeder'!AM283,IF($B$9="All",'No Self Assessment feeder'!BS283)))</f>
        <v>14</v>
      </c>
      <c r="H294" s="79">
        <f>IF($B$9="Female",'No Self Assessment feeder'!H283,IF($B$9="Male",'No Self Assessment feeder'!AN283,IF($B$9="All",'No Self Assessment feeder'!BT283)))</f>
        <v>35</v>
      </c>
      <c r="I294" s="120">
        <f>IF($B$9="Female",'No Self Assessment feeder'!I283,IF($B$9="Male",'No Self Assessment feeder'!AO283,IF($B$9="All",'No Self Assessment feeder'!BU283)))</f>
        <v>16.2</v>
      </c>
      <c r="J294" s="120">
        <f>IF($B$9="Female",'No Self Assessment feeder'!J283,IF($B$9="Male",'No Self Assessment feeder'!AP283,IF($B$9="All",'No Self Assessment feeder'!BV283)))</f>
        <v>10.8</v>
      </c>
      <c r="K294" s="120">
        <f>IF($B$9="Female",'No Self Assessment feeder'!K283,IF($B$9="Male",'No Self Assessment feeder'!AQ283,IF($B$9="All",'No Self Assessment feeder'!BW283)))</f>
        <v>40.5</v>
      </c>
      <c r="L294" s="120">
        <f>IF($B$9="Female",'No Self Assessment feeder'!L283,IF($B$9="Male",'No Self Assessment feeder'!AR283,IF($B$9="All",'No Self Assessment feeder'!BX283)))</f>
        <v>56.8</v>
      </c>
      <c r="M294" s="127">
        <f>IF($B$9="Female",'No Self Assessment feeder'!M283,IF($B$9="Male",'No Self Assessment feeder'!AS283,IF($B$9="All",'No Self Assessment feeder'!BY283)))</f>
        <v>73</v>
      </c>
      <c r="N294" s="81">
        <f>IF($B$9="Female",'No Self Assessment feeder'!N283,IF($B$9="Male",'No Self Assessment feeder'!AT283,IF($B$9="All",'No Self Assessment feeder'!BZ283)))</f>
        <v>45</v>
      </c>
      <c r="O294" s="120">
        <f>IF($B$9="Female",'No Self Assessment feeder'!O283,IF($B$9="Male",'No Self Assessment feeder'!AU283,IF($B$9="All",'No Self Assessment feeder'!CA283)))</f>
        <v>16.3</v>
      </c>
      <c r="P294" s="79">
        <f>IF($B$9="Female",'No Self Assessment feeder'!P283,IF($B$9="Male",'No Self Assessment feeder'!AV283,IF($B$9="All",'No Self Assessment feeder'!CB283)))</f>
        <v>35</v>
      </c>
      <c r="Q294" s="120">
        <f>IF($B$9="Female",'No Self Assessment feeder'!Q283,IF($B$9="Male",'No Self Assessment feeder'!AW283,IF($B$9="All",'No Self Assessment feeder'!CC283)))</f>
        <v>8.3000000000000007</v>
      </c>
      <c r="R294" s="120">
        <f>IF($B$9="Female",'No Self Assessment feeder'!R283,IF($B$9="Male",'No Self Assessment feeder'!AX283,IF($B$9="All",'No Self Assessment feeder'!CD283)))</f>
        <v>11.1</v>
      </c>
      <c r="S294" s="120" t="str">
        <f>IF($B$9="Female",'No Self Assessment feeder'!S283,IF($B$9="Male",'No Self Assessment feeder'!AY283,IF($B$9="All",'No Self Assessment feeder'!CE283)))</f>
        <v>x</v>
      </c>
      <c r="T294" s="120" t="str">
        <f>IF($B$9="Female",'No Self Assessment feeder'!T283,IF($B$9="Male",'No Self Assessment feeder'!AZ283,IF($B$9="All",'No Self Assessment feeder'!CF283)))</f>
        <v>x</v>
      </c>
      <c r="U294" s="127">
        <f>IF($B$9="Female",'No Self Assessment feeder'!U283,IF($B$9="Male",'No Self Assessment feeder'!BA283,IF($B$9="All",'No Self Assessment feeder'!CG283)))</f>
        <v>80.599999999999994</v>
      </c>
      <c r="V294" s="81">
        <f>IF($B$9="Female",'No Self Assessment feeder'!V283,IF($B$9="Male",'No Self Assessment feeder'!BB283,IF($B$9="All",'No Self Assessment feeder'!CH283)))</f>
        <v>45</v>
      </c>
      <c r="W294" s="120">
        <f>IF($B$9="Female",'No Self Assessment feeder'!W283,IF($B$9="Male",'No Self Assessment feeder'!BC283,IF($B$9="All",'No Self Assessment feeder'!CI283)))</f>
        <v>16.3</v>
      </c>
      <c r="X294" s="79">
        <f>IF($B$9="Female",'No Self Assessment feeder'!X283,IF($B$9="Male",'No Self Assessment feeder'!BD283,IF($B$9="All",'No Self Assessment feeder'!CJ283)))</f>
        <v>35</v>
      </c>
      <c r="Y294" s="120" t="str">
        <f>IF($B$9="Female",'No Self Assessment feeder'!Y283,IF($B$9="Male",'No Self Assessment feeder'!BE283,IF($B$9="All",'No Self Assessment feeder'!CK283)))</f>
        <v>x</v>
      </c>
      <c r="Z294" s="120" t="str">
        <f>IF($B$9="Female",'No Self Assessment feeder'!Z283,IF($B$9="Male",'No Self Assessment feeder'!BF283,IF($B$9="All",'No Self Assessment feeder'!CL283)))</f>
        <v>x</v>
      </c>
      <c r="AA294" s="120" t="str">
        <f>IF($B$9="Female",'No Self Assessment feeder'!AA283,IF($B$9="Male",'No Self Assessment feeder'!BG283,IF($B$9="All",'No Self Assessment feeder'!CM283)))</f>
        <v>x</v>
      </c>
      <c r="AB294" s="120" t="str">
        <f>IF($B$9="Female",'No Self Assessment feeder'!AB283,IF($B$9="Male",'No Self Assessment feeder'!BH283,IF($B$9="All",'No Self Assessment feeder'!CN283)))</f>
        <v>x</v>
      </c>
      <c r="AC294" s="127">
        <f>IF($B$9="Female",'No Self Assessment feeder'!AC283,IF($B$9="Male",'No Self Assessment feeder'!BI283,IF($B$9="All",'No Self Assessment feeder'!CO283)))</f>
        <v>83.3</v>
      </c>
      <c r="CM294" s="29"/>
    </row>
    <row r="295" spans="1:91" ht="14.25" customHeight="1" x14ac:dyDescent="0.2">
      <c r="A295" s="159" t="s">
        <v>290</v>
      </c>
      <c r="B295" s="65" t="s">
        <v>59</v>
      </c>
      <c r="C295" s="66">
        <v>10007788</v>
      </c>
      <c r="D295" s="66" t="s">
        <v>488</v>
      </c>
      <c r="E295" s="162" t="s">
        <v>60</v>
      </c>
      <c r="F295" s="142">
        <f>IF($B$9="Female",'No Self Assessment feeder'!F284,IF($B$9="Male",'No Self Assessment feeder'!AL284,IF($B$9="All",'No Self Assessment feeder'!BR284)))</f>
        <v>3085</v>
      </c>
      <c r="G295" s="120">
        <f>IF($B$9="Female",'No Self Assessment feeder'!G284,IF($B$9="Male",'No Self Assessment feeder'!AM284,IF($B$9="All",'No Self Assessment feeder'!BS284)))</f>
        <v>2.1</v>
      </c>
      <c r="H295" s="79">
        <f>IF($B$9="Female",'No Self Assessment feeder'!H284,IF($B$9="Male",'No Self Assessment feeder'!AN284,IF($B$9="All",'No Self Assessment feeder'!BT284)))</f>
        <v>3020</v>
      </c>
      <c r="I295" s="120">
        <f>IF($B$9="Female",'No Self Assessment feeder'!I284,IF($B$9="Male",'No Self Assessment feeder'!AO284,IF($B$9="All",'No Self Assessment feeder'!BU284)))</f>
        <v>12.5</v>
      </c>
      <c r="J295" s="120">
        <f>IF($B$9="Female",'No Self Assessment feeder'!J284,IF($B$9="Male",'No Self Assessment feeder'!AP284,IF($B$9="All",'No Self Assessment feeder'!BV284)))</f>
        <v>9</v>
      </c>
      <c r="K295" s="120">
        <f>IF($B$9="Female",'No Self Assessment feeder'!K284,IF($B$9="Male",'No Self Assessment feeder'!AQ284,IF($B$9="All",'No Self Assessment feeder'!BW284)))</f>
        <v>37.1</v>
      </c>
      <c r="L295" s="120">
        <f>IF($B$9="Female",'No Self Assessment feeder'!L284,IF($B$9="Male",'No Self Assessment feeder'!AR284,IF($B$9="All",'No Self Assessment feeder'!BX284)))</f>
        <v>53.9</v>
      </c>
      <c r="M295" s="127">
        <f>IF($B$9="Female",'No Self Assessment feeder'!M284,IF($B$9="Male",'No Self Assessment feeder'!AS284,IF($B$9="All",'No Self Assessment feeder'!BY284)))</f>
        <v>78.400000000000006</v>
      </c>
      <c r="N295" s="81">
        <f>IF($B$9="Female",'No Self Assessment feeder'!N284,IF($B$9="Male",'No Self Assessment feeder'!AT284,IF($B$9="All",'No Self Assessment feeder'!BZ284)))</f>
        <v>3085</v>
      </c>
      <c r="O295" s="120">
        <f>IF($B$9="Female",'No Self Assessment feeder'!O284,IF($B$9="Male",'No Self Assessment feeder'!AU284,IF($B$9="All",'No Self Assessment feeder'!CA284)))</f>
        <v>2.7</v>
      </c>
      <c r="P295" s="79">
        <f>IF($B$9="Female",'No Self Assessment feeder'!P284,IF($B$9="Male",'No Self Assessment feeder'!AV284,IF($B$9="All",'No Self Assessment feeder'!CB284)))</f>
        <v>3000</v>
      </c>
      <c r="Q295" s="120">
        <f>IF($B$9="Female",'No Self Assessment feeder'!Q284,IF($B$9="Male",'No Self Assessment feeder'!AW284,IF($B$9="All",'No Self Assessment feeder'!CC284)))</f>
        <v>12</v>
      </c>
      <c r="R295" s="120">
        <f>IF($B$9="Female",'No Self Assessment feeder'!R284,IF($B$9="Male",'No Self Assessment feeder'!AX284,IF($B$9="All",'No Self Assessment feeder'!CD284)))</f>
        <v>7.1</v>
      </c>
      <c r="S295" s="120">
        <f>IF($B$9="Female",'No Self Assessment feeder'!S284,IF($B$9="Male",'No Self Assessment feeder'!AY284,IF($B$9="All",'No Self Assessment feeder'!CE284)))</f>
        <v>46.7</v>
      </c>
      <c r="T295" s="120">
        <f>IF($B$9="Female",'No Self Assessment feeder'!T284,IF($B$9="Male",'No Self Assessment feeder'!AZ284,IF($B$9="All",'No Self Assessment feeder'!CF284)))</f>
        <v>66.900000000000006</v>
      </c>
      <c r="U295" s="127">
        <f>IF($B$9="Female",'No Self Assessment feeder'!U284,IF($B$9="Male",'No Self Assessment feeder'!BA284,IF($B$9="All",'No Self Assessment feeder'!CG284)))</f>
        <v>80.900000000000006</v>
      </c>
      <c r="V295" s="81">
        <f>IF($B$9="Female",'No Self Assessment feeder'!V284,IF($B$9="Male",'No Self Assessment feeder'!BB284,IF($B$9="All",'No Self Assessment feeder'!CH284)))</f>
        <v>3085</v>
      </c>
      <c r="W295" s="120">
        <f>IF($B$9="Female",'No Self Assessment feeder'!W284,IF($B$9="Male",'No Self Assessment feeder'!BC284,IF($B$9="All",'No Self Assessment feeder'!CI284)))</f>
        <v>3.4</v>
      </c>
      <c r="X295" s="79">
        <f>IF($B$9="Female",'No Self Assessment feeder'!X284,IF($B$9="Male",'No Self Assessment feeder'!BD284,IF($B$9="All",'No Self Assessment feeder'!CJ284)))</f>
        <v>2980</v>
      </c>
      <c r="Y295" s="120">
        <f>IF($B$9="Female",'No Self Assessment feeder'!Y284,IF($B$9="Male",'No Self Assessment feeder'!BE284,IF($B$9="All",'No Self Assessment feeder'!CK284)))</f>
        <v>14.4</v>
      </c>
      <c r="Z295" s="120">
        <f>IF($B$9="Female",'No Self Assessment feeder'!Z284,IF($B$9="Male",'No Self Assessment feeder'!BF284,IF($B$9="All",'No Self Assessment feeder'!CL284)))</f>
        <v>6.1</v>
      </c>
      <c r="AA295" s="120">
        <f>IF($B$9="Female",'No Self Assessment feeder'!AA284,IF($B$9="Male",'No Self Assessment feeder'!BG284,IF($B$9="All",'No Self Assessment feeder'!CM284)))</f>
        <v>59.6</v>
      </c>
      <c r="AB295" s="120">
        <f>IF($B$9="Female",'No Self Assessment feeder'!AB284,IF($B$9="Male",'No Self Assessment feeder'!BH284,IF($B$9="All",'No Self Assessment feeder'!CN284)))</f>
        <v>72.5</v>
      </c>
      <c r="AC295" s="127">
        <f>IF($B$9="Female",'No Self Assessment feeder'!AC284,IF($B$9="Male",'No Self Assessment feeder'!BI284,IF($B$9="All",'No Self Assessment feeder'!CO284)))</f>
        <v>79.400000000000006</v>
      </c>
      <c r="CM295" s="29"/>
    </row>
    <row r="296" spans="1:91" ht="14.25" customHeight="1" x14ac:dyDescent="0.2">
      <c r="A296" s="159" t="s">
        <v>290</v>
      </c>
      <c r="B296" s="65" t="s">
        <v>61</v>
      </c>
      <c r="C296" s="66">
        <v>10003324</v>
      </c>
      <c r="D296" s="66" t="s">
        <v>491</v>
      </c>
      <c r="E296" s="162" t="s">
        <v>62</v>
      </c>
      <c r="F296" s="142" t="str">
        <f>IF($B$9="Female",'No Self Assessment feeder'!F285,IF($B$9="Male",'No Self Assessment feeder'!AL285,IF($B$9="All",'No Self Assessment feeder'!BR285)))</f>
        <v>.</v>
      </c>
      <c r="G296" s="120" t="str">
        <f>IF($B$9="Female",'No Self Assessment feeder'!G285,IF($B$9="Male",'No Self Assessment feeder'!AM285,IF($B$9="All",'No Self Assessment feeder'!BS285)))</f>
        <v>.</v>
      </c>
      <c r="H296" s="79" t="str">
        <f>IF($B$9="Female",'No Self Assessment feeder'!H285,IF($B$9="Male",'No Self Assessment feeder'!AN285,IF($B$9="All",'No Self Assessment feeder'!BT285)))</f>
        <v>.</v>
      </c>
      <c r="I296" s="120" t="str">
        <f>IF($B$9="Female",'No Self Assessment feeder'!I285,IF($B$9="Male",'No Self Assessment feeder'!AO285,IF($B$9="All",'No Self Assessment feeder'!BU285)))</f>
        <v>.</v>
      </c>
      <c r="J296" s="120" t="str">
        <f>IF($B$9="Female",'No Self Assessment feeder'!J285,IF($B$9="Male",'No Self Assessment feeder'!AP285,IF($B$9="All",'No Self Assessment feeder'!BV285)))</f>
        <v>.</v>
      </c>
      <c r="K296" s="120" t="str">
        <f>IF($B$9="Female",'No Self Assessment feeder'!K285,IF($B$9="Male",'No Self Assessment feeder'!AQ285,IF($B$9="All",'No Self Assessment feeder'!BW285)))</f>
        <v>.</v>
      </c>
      <c r="L296" s="120" t="str">
        <f>IF($B$9="Female",'No Self Assessment feeder'!L285,IF($B$9="Male",'No Self Assessment feeder'!AR285,IF($B$9="All",'No Self Assessment feeder'!BX285)))</f>
        <v>.</v>
      </c>
      <c r="M296" s="127" t="str">
        <f>IF($B$9="Female",'No Self Assessment feeder'!M285,IF($B$9="Male",'No Self Assessment feeder'!AS285,IF($B$9="All",'No Self Assessment feeder'!BY285)))</f>
        <v>.</v>
      </c>
      <c r="N296" s="81" t="str">
        <f>IF($B$9="Female",'No Self Assessment feeder'!N285,IF($B$9="Male",'No Self Assessment feeder'!AT285,IF($B$9="All",'No Self Assessment feeder'!BZ285)))</f>
        <v>.</v>
      </c>
      <c r="O296" s="120" t="str">
        <f>IF($B$9="Female",'No Self Assessment feeder'!O285,IF($B$9="Male",'No Self Assessment feeder'!AU285,IF($B$9="All",'No Self Assessment feeder'!CA285)))</f>
        <v>.</v>
      </c>
      <c r="P296" s="79" t="str">
        <f>IF($B$9="Female",'No Self Assessment feeder'!P285,IF($B$9="Male",'No Self Assessment feeder'!AV285,IF($B$9="All",'No Self Assessment feeder'!CB285)))</f>
        <v>.</v>
      </c>
      <c r="Q296" s="120" t="str">
        <f>IF($B$9="Female",'No Self Assessment feeder'!Q285,IF($B$9="Male",'No Self Assessment feeder'!AW285,IF($B$9="All",'No Self Assessment feeder'!CC285)))</f>
        <v>.</v>
      </c>
      <c r="R296" s="120" t="str">
        <f>IF($B$9="Female",'No Self Assessment feeder'!R285,IF($B$9="Male",'No Self Assessment feeder'!AX285,IF($B$9="All",'No Self Assessment feeder'!CD285)))</f>
        <v>.</v>
      </c>
      <c r="S296" s="120" t="str">
        <f>IF($B$9="Female",'No Self Assessment feeder'!S285,IF($B$9="Male",'No Self Assessment feeder'!AY285,IF($B$9="All",'No Self Assessment feeder'!CE285)))</f>
        <v>.</v>
      </c>
      <c r="T296" s="120" t="str">
        <f>IF($B$9="Female",'No Self Assessment feeder'!T285,IF($B$9="Male",'No Self Assessment feeder'!AZ285,IF($B$9="All",'No Self Assessment feeder'!CF285)))</f>
        <v>.</v>
      </c>
      <c r="U296" s="127" t="str">
        <f>IF($B$9="Female",'No Self Assessment feeder'!U285,IF($B$9="Male",'No Self Assessment feeder'!BA285,IF($B$9="All",'No Self Assessment feeder'!CG285)))</f>
        <v>.</v>
      </c>
      <c r="V296" s="81" t="str">
        <f>IF($B$9="Female",'No Self Assessment feeder'!V285,IF($B$9="Male",'No Self Assessment feeder'!BB285,IF($B$9="All",'No Self Assessment feeder'!CH285)))</f>
        <v>.</v>
      </c>
      <c r="W296" s="120" t="str">
        <f>IF($B$9="Female",'No Self Assessment feeder'!W285,IF($B$9="Male",'No Self Assessment feeder'!BC285,IF($B$9="All",'No Self Assessment feeder'!CI285)))</f>
        <v>.</v>
      </c>
      <c r="X296" s="79" t="str">
        <f>IF($B$9="Female",'No Self Assessment feeder'!X285,IF($B$9="Male",'No Self Assessment feeder'!BD285,IF($B$9="All",'No Self Assessment feeder'!CJ285)))</f>
        <v>.</v>
      </c>
      <c r="Y296" s="120" t="str">
        <f>IF($B$9="Female",'No Self Assessment feeder'!Y285,IF($B$9="Male",'No Self Assessment feeder'!BE285,IF($B$9="All",'No Self Assessment feeder'!CK285)))</f>
        <v>.</v>
      </c>
      <c r="Z296" s="120" t="str">
        <f>IF($B$9="Female",'No Self Assessment feeder'!Z285,IF($B$9="Male",'No Self Assessment feeder'!BF285,IF($B$9="All",'No Self Assessment feeder'!CL285)))</f>
        <v>.</v>
      </c>
      <c r="AA296" s="120" t="str">
        <f>IF($B$9="Female",'No Self Assessment feeder'!AA285,IF($B$9="Male",'No Self Assessment feeder'!BG285,IF($B$9="All",'No Self Assessment feeder'!CM285)))</f>
        <v>.</v>
      </c>
      <c r="AB296" s="120" t="str">
        <f>IF($B$9="Female",'No Self Assessment feeder'!AB285,IF($B$9="Male",'No Self Assessment feeder'!BH285,IF($B$9="All",'No Self Assessment feeder'!CN285)))</f>
        <v>.</v>
      </c>
      <c r="AC296" s="127" t="str">
        <f>IF($B$9="Female",'No Self Assessment feeder'!AC285,IF($B$9="Male",'No Self Assessment feeder'!BI285,IF($B$9="All",'No Self Assessment feeder'!CO285)))</f>
        <v>.</v>
      </c>
      <c r="CM296" s="29"/>
    </row>
    <row r="297" spans="1:91" ht="14.25" customHeight="1" x14ac:dyDescent="0.2">
      <c r="A297" s="159" t="s">
        <v>290</v>
      </c>
      <c r="B297" s="65" t="s">
        <v>63</v>
      </c>
      <c r="C297" s="66">
        <v>10001143</v>
      </c>
      <c r="D297" s="66" t="s">
        <v>495</v>
      </c>
      <c r="E297" s="162" t="s">
        <v>64</v>
      </c>
      <c r="F297" s="142">
        <f>IF($B$9="Female",'No Self Assessment feeder'!F286,IF($B$9="Male",'No Self Assessment feeder'!AL286,IF($B$9="All",'No Self Assessment feeder'!BR286)))</f>
        <v>1565</v>
      </c>
      <c r="G297" s="120">
        <f>IF($B$9="Female",'No Self Assessment feeder'!G286,IF($B$9="Male",'No Self Assessment feeder'!AM286,IF($B$9="All",'No Self Assessment feeder'!BS286)))</f>
        <v>4.4000000000000004</v>
      </c>
      <c r="H297" s="79">
        <f>IF($B$9="Female",'No Self Assessment feeder'!H286,IF($B$9="Male",'No Self Assessment feeder'!AN286,IF($B$9="All",'No Self Assessment feeder'!BT286)))</f>
        <v>1495</v>
      </c>
      <c r="I297" s="120">
        <f>IF($B$9="Female",'No Self Assessment feeder'!I286,IF($B$9="Male",'No Self Assessment feeder'!AO286,IF($B$9="All",'No Self Assessment feeder'!BU286)))</f>
        <v>9.6999999999999993</v>
      </c>
      <c r="J297" s="120">
        <f>IF($B$9="Female",'No Self Assessment feeder'!J286,IF($B$9="Male",'No Self Assessment feeder'!AP286,IF($B$9="All",'No Self Assessment feeder'!BV286)))</f>
        <v>7.2</v>
      </c>
      <c r="K297" s="120">
        <f>IF($B$9="Female",'No Self Assessment feeder'!K286,IF($B$9="Male",'No Self Assessment feeder'!AQ286,IF($B$9="All",'No Self Assessment feeder'!BW286)))</f>
        <v>64.900000000000006</v>
      </c>
      <c r="L297" s="120">
        <f>IF($B$9="Female",'No Self Assessment feeder'!L286,IF($B$9="Male",'No Self Assessment feeder'!AR286,IF($B$9="All",'No Self Assessment feeder'!BX286)))</f>
        <v>77.3</v>
      </c>
      <c r="M297" s="127">
        <f>IF($B$9="Female",'No Self Assessment feeder'!M286,IF($B$9="Male",'No Self Assessment feeder'!AS286,IF($B$9="All",'No Self Assessment feeder'!BY286)))</f>
        <v>83.1</v>
      </c>
      <c r="N297" s="81">
        <f>IF($B$9="Female",'No Self Assessment feeder'!N286,IF($B$9="Male",'No Self Assessment feeder'!AT286,IF($B$9="All",'No Self Assessment feeder'!BZ286)))</f>
        <v>1565</v>
      </c>
      <c r="O297" s="120">
        <f>IF($B$9="Female",'No Self Assessment feeder'!O286,IF($B$9="Male",'No Self Assessment feeder'!AU286,IF($B$9="All",'No Self Assessment feeder'!CA286)))</f>
        <v>4.4000000000000004</v>
      </c>
      <c r="P297" s="79">
        <f>IF($B$9="Female",'No Self Assessment feeder'!P286,IF($B$9="Male",'No Self Assessment feeder'!AV286,IF($B$9="All",'No Self Assessment feeder'!CB286)))</f>
        <v>1495</v>
      </c>
      <c r="Q297" s="120">
        <f>IF($B$9="Female",'No Self Assessment feeder'!Q286,IF($B$9="Male",'No Self Assessment feeder'!AW286,IF($B$9="All",'No Self Assessment feeder'!CC286)))</f>
        <v>9.1999999999999993</v>
      </c>
      <c r="R297" s="120">
        <f>IF($B$9="Female",'No Self Assessment feeder'!R286,IF($B$9="Male",'No Self Assessment feeder'!AX286,IF($B$9="All",'No Self Assessment feeder'!CD286)))</f>
        <v>7.2</v>
      </c>
      <c r="S297" s="120">
        <f>IF($B$9="Female",'No Self Assessment feeder'!S286,IF($B$9="Male",'No Self Assessment feeder'!AY286,IF($B$9="All",'No Self Assessment feeder'!CE286)))</f>
        <v>66.900000000000006</v>
      </c>
      <c r="T297" s="120">
        <f>IF($B$9="Female",'No Self Assessment feeder'!T286,IF($B$9="Male",'No Self Assessment feeder'!AZ286,IF($B$9="All",'No Self Assessment feeder'!CF286)))</f>
        <v>80.3</v>
      </c>
      <c r="U297" s="127">
        <f>IF($B$9="Female",'No Self Assessment feeder'!U286,IF($B$9="Male",'No Self Assessment feeder'!BA286,IF($B$9="All",'No Self Assessment feeder'!CG286)))</f>
        <v>83.6</v>
      </c>
      <c r="V297" s="81">
        <f>IF($B$9="Female",'No Self Assessment feeder'!V286,IF($B$9="Male",'No Self Assessment feeder'!BB286,IF($B$9="All",'No Self Assessment feeder'!CH286)))</f>
        <v>1565</v>
      </c>
      <c r="W297" s="120">
        <f>IF($B$9="Female",'No Self Assessment feeder'!W286,IF($B$9="Male",'No Self Assessment feeder'!BC286,IF($B$9="All",'No Self Assessment feeder'!CI286)))</f>
        <v>5</v>
      </c>
      <c r="X297" s="79">
        <f>IF($B$9="Female",'No Self Assessment feeder'!X286,IF($B$9="Male",'No Self Assessment feeder'!BD286,IF($B$9="All",'No Self Assessment feeder'!CJ286)))</f>
        <v>1485</v>
      </c>
      <c r="Y297" s="120">
        <f>IF($B$9="Female",'No Self Assessment feeder'!Y286,IF($B$9="Male",'No Self Assessment feeder'!BE286,IF($B$9="All",'No Self Assessment feeder'!CK286)))</f>
        <v>11.2</v>
      </c>
      <c r="Z297" s="120">
        <f>IF($B$9="Female",'No Self Assessment feeder'!Z286,IF($B$9="Male",'No Self Assessment feeder'!BF286,IF($B$9="All",'No Self Assessment feeder'!CL286)))</f>
        <v>6.7</v>
      </c>
      <c r="AA297" s="120">
        <f>IF($B$9="Female",'No Self Assessment feeder'!AA286,IF($B$9="Male",'No Self Assessment feeder'!BG286,IF($B$9="All",'No Self Assessment feeder'!CM286)))</f>
        <v>69.7</v>
      </c>
      <c r="AB297" s="120">
        <f>IF($B$9="Female",'No Self Assessment feeder'!AB286,IF($B$9="Male",'No Self Assessment feeder'!BH286,IF($B$9="All",'No Self Assessment feeder'!CN286)))</f>
        <v>80.5</v>
      </c>
      <c r="AC297" s="127">
        <f>IF($B$9="Female",'No Self Assessment feeder'!AC286,IF($B$9="Male",'No Self Assessment feeder'!BI286,IF($B$9="All",'No Self Assessment feeder'!CO286)))</f>
        <v>82.2</v>
      </c>
      <c r="CM297" s="29"/>
    </row>
    <row r="298" spans="1:91" ht="14.25" customHeight="1" x14ac:dyDescent="0.2">
      <c r="A298" s="159" t="s">
        <v>290</v>
      </c>
      <c r="B298" s="65" t="s">
        <v>65</v>
      </c>
      <c r="C298" s="66">
        <v>10007141</v>
      </c>
      <c r="D298" s="66" t="s">
        <v>493</v>
      </c>
      <c r="E298" s="162" t="s">
        <v>66</v>
      </c>
      <c r="F298" s="142">
        <f>IF($B$9="Female",'No Self Assessment feeder'!F287,IF($B$9="Male",'No Self Assessment feeder'!AL287,IF($B$9="All",'No Self Assessment feeder'!BR287)))</f>
        <v>3590</v>
      </c>
      <c r="G298" s="120">
        <f>IF($B$9="Female",'No Self Assessment feeder'!G287,IF($B$9="Male",'No Self Assessment feeder'!AM287,IF($B$9="All",'No Self Assessment feeder'!BS287)))</f>
        <v>4.3</v>
      </c>
      <c r="H298" s="79">
        <f>IF($B$9="Female",'No Self Assessment feeder'!H287,IF($B$9="Male",'No Self Assessment feeder'!AN287,IF($B$9="All",'No Self Assessment feeder'!BT287)))</f>
        <v>3435</v>
      </c>
      <c r="I298" s="120">
        <f>IF($B$9="Female",'No Self Assessment feeder'!I287,IF($B$9="Male",'No Self Assessment feeder'!AO287,IF($B$9="All",'No Self Assessment feeder'!BU287)))</f>
        <v>8.6999999999999993</v>
      </c>
      <c r="J298" s="120">
        <f>IF($B$9="Female",'No Self Assessment feeder'!J287,IF($B$9="Male",'No Self Assessment feeder'!AP287,IF($B$9="All",'No Self Assessment feeder'!BV287)))</f>
        <v>9.1</v>
      </c>
      <c r="K298" s="120">
        <f>IF($B$9="Female",'No Self Assessment feeder'!K287,IF($B$9="Male",'No Self Assessment feeder'!AQ287,IF($B$9="All",'No Self Assessment feeder'!BW287)))</f>
        <v>60.1</v>
      </c>
      <c r="L298" s="120">
        <f>IF($B$9="Female",'No Self Assessment feeder'!L287,IF($B$9="Male",'No Self Assessment feeder'!AR287,IF($B$9="All",'No Self Assessment feeder'!BX287)))</f>
        <v>75.2</v>
      </c>
      <c r="M298" s="127">
        <f>IF($B$9="Female",'No Self Assessment feeder'!M287,IF($B$9="Male",'No Self Assessment feeder'!AS287,IF($B$9="All",'No Self Assessment feeder'!BY287)))</f>
        <v>82.2</v>
      </c>
      <c r="N298" s="81">
        <f>IF($B$9="Female",'No Self Assessment feeder'!N287,IF($B$9="Male",'No Self Assessment feeder'!AT287,IF($B$9="All",'No Self Assessment feeder'!BZ287)))</f>
        <v>3590</v>
      </c>
      <c r="O298" s="120">
        <f>IF($B$9="Female",'No Self Assessment feeder'!O287,IF($B$9="Male",'No Self Assessment feeder'!AU287,IF($B$9="All",'No Self Assessment feeder'!CA287)))</f>
        <v>4.7</v>
      </c>
      <c r="P298" s="79">
        <f>IF($B$9="Female",'No Self Assessment feeder'!P287,IF($B$9="Male",'No Self Assessment feeder'!AV287,IF($B$9="All",'No Self Assessment feeder'!CB287)))</f>
        <v>3420</v>
      </c>
      <c r="Q298" s="120">
        <f>IF($B$9="Female",'No Self Assessment feeder'!Q287,IF($B$9="Male",'No Self Assessment feeder'!AW287,IF($B$9="All",'No Self Assessment feeder'!CC287)))</f>
        <v>9.6999999999999993</v>
      </c>
      <c r="R298" s="120">
        <f>IF($B$9="Female",'No Self Assessment feeder'!R287,IF($B$9="Male",'No Self Assessment feeder'!AX287,IF($B$9="All",'No Self Assessment feeder'!CD287)))</f>
        <v>7.1</v>
      </c>
      <c r="S298" s="120">
        <f>IF($B$9="Female",'No Self Assessment feeder'!S287,IF($B$9="Male",'No Self Assessment feeder'!AY287,IF($B$9="All",'No Self Assessment feeder'!CE287)))</f>
        <v>66.900000000000006</v>
      </c>
      <c r="T298" s="120">
        <f>IF($B$9="Female",'No Self Assessment feeder'!T287,IF($B$9="Male",'No Self Assessment feeder'!AZ287,IF($B$9="All",'No Self Assessment feeder'!CF287)))</f>
        <v>78.900000000000006</v>
      </c>
      <c r="U298" s="127">
        <f>IF($B$9="Female",'No Self Assessment feeder'!U287,IF($B$9="Male",'No Self Assessment feeder'!BA287,IF($B$9="All",'No Self Assessment feeder'!CG287)))</f>
        <v>83.2</v>
      </c>
      <c r="V298" s="81">
        <f>IF($B$9="Female",'No Self Assessment feeder'!V287,IF($B$9="Male",'No Self Assessment feeder'!BB287,IF($B$9="All",'No Self Assessment feeder'!CH287)))</f>
        <v>3590</v>
      </c>
      <c r="W298" s="120">
        <f>IF($B$9="Female",'No Self Assessment feeder'!W287,IF($B$9="Male",'No Self Assessment feeder'!BC287,IF($B$9="All",'No Self Assessment feeder'!CI287)))</f>
        <v>4.9000000000000004</v>
      </c>
      <c r="X298" s="79">
        <f>IF($B$9="Female",'No Self Assessment feeder'!X287,IF($B$9="Male",'No Self Assessment feeder'!BD287,IF($B$9="All",'No Self Assessment feeder'!CJ287)))</f>
        <v>3415</v>
      </c>
      <c r="Y298" s="120">
        <f>IF($B$9="Female",'No Self Assessment feeder'!Y287,IF($B$9="Male",'No Self Assessment feeder'!BE287,IF($B$9="All",'No Self Assessment feeder'!CK287)))</f>
        <v>11.2</v>
      </c>
      <c r="Z298" s="120">
        <f>IF($B$9="Female",'No Self Assessment feeder'!Z287,IF($B$9="Male",'No Self Assessment feeder'!BF287,IF($B$9="All",'No Self Assessment feeder'!CL287)))</f>
        <v>6.8</v>
      </c>
      <c r="AA298" s="120">
        <f>IF($B$9="Female",'No Self Assessment feeder'!AA287,IF($B$9="Male",'No Self Assessment feeder'!BG287,IF($B$9="All",'No Self Assessment feeder'!CM287)))</f>
        <v>68.8</v>
      </c>
      <c r="AB298" s="120">
        <f>IF($B$9="Female",'No Self Assessment feeder'!AB287,IF($B$9="Male",'No Self Assessment feeder'!BH287,IF($B$9="All",'No Self Assessment feeder'!CN287)))</f>
        <v>79.099999999999994</v>
      </c>
      <c r="AC298" s="127">
        <f>IF($B$9="Female",'No Self Assessment feeder'!AC287,IF($B$9="Male",'No Self Assessment feeder'!BI287,IF($B$9="All",'No Self Assessment feeder'!CO287)))</f>
        <v>82</v>
      </c>
      <c r="CM298" s="29"/>
    </row>
    <row r="299" spans="1:91" ht="14.25" customHeight="1" x14ac:dyDescent="0.2">
      <c r="A299" s="159" t="s">
        <v>290</v>
      </c>
      <c r="B299" s="65" t="s">
        <v>67</v>
      </c>
      <c r="C299" s="66">
        <v>10007848</v>
      </c>
      <c r="D299" s="66" t="s">
        <v>493</v>
      </c>
      <c r="E299" s="162" t="s">
        <v>68</v>
      </c>
      <c r="F299" s="142">
        <f>IF($B$9="Female",'No Self Assessment feeder'!F288,IF($B$9="Male",'No Self Assessment feeder'!AL288,IF($B$9="All",'No Self Assessment feeder'!BR288)))</f>
        <v>1185</v>
      </c>
      <c r="G299" s="120">
        <f>IF($B$9="Female",'No Self Assessment feeder'!G288,IF($B$9="Male",'No Self Assessment feeder'!AM288,IF($B$9="All",'No Self Assessment feeder'!BS288)))</f>
        <v>4.5999999999999996</v>
      </c>
      <c r="H299" s="79">
        <f>IF($B$9="Female",'No Self Assessment feeder'!H288,IF($B$9="Male",'No Self Assessment feeder'!AN288,IF($B$9="All",'No Self Assessment feeder'!BT288)))</f>
        <v>1130</v>
      </c>
      <c r="I299" s="120">
        <f>IF($B$9="Female",'No Self Assessment feeder'!I288,IF($B$9="Male",'No Self Assessment feeder'!AO288,IF($B$9="All",'No Self Assessment feeder'!BU288)))</f>
        <v>8.1</v>
      </c>
      <c r="J299" s="120">
        <f>IF($B$9="Female",'No Self Assessment feeder'!J288,IF($B$9="Male",'No Self Assessment feeder'!AP288,IF($B$9="All",'No Self Assessment feeder'!BV288)))</f>
        <v>10.3</v>
      </c>
      <c r="K299" s="120">
        <f>IF($B$9="Female",'No Self Assessment feeder'!K288,IF($B$9="Male",'No Self Assessment feeder'!AQ288,IF($B$9="All",'No Self Assessment feeder'!BW288)))</f>
        <v>56.3</v>
      </c>
      <c r="L299" s="120">
        <f>IF($B$9="Female",'No Self Assessment feeder'!L288,IF($B$9="Male",'No Self Assessment feeder'!AR288,IF($B$9="All",'No Self Assessment feeder'!BX288)))</f>
        <v>72.400000000000006</v>
      </c>
      <c r="M299" s="127">
        <f>IF($B$9="Female",'No Self Assessment feeder'!M288,IF($B$9="Male",'No Self Assessment feeder'!AS288,IF($B$9="All",'No Self Assessment feeder'!BY288)))</f>
        <v>81.7</v>
      </c>
      <c r="N299" s="81">
        <f>IF($B$9="Female",'No Self Assessment feeder'!N288,IF($B$9="Male",'No Self Assessment feeder'!AT288,IF($B$9="All",'No Self Assessment feeder'!BZ288)))</f>
        <v>1185</v>
      </c>
      <c r="O299" s="120">
        <f>IF($B$9="Female",'No Self Assessment feeder'!O288,IF($B$9="Male",'No Self Assessment feeder'!AU288,IF($B$9="All",'No Self Assessment feeder'!CA288)))</f>
        <v>5.5</v>
      </c>
      <c r="P299" s="79">
        <f>IF($B$9="Female",'No Self Assessment feeder'!P288,IF($B$9="Male",'No Self Assessment feeder'!AV288,IF($B$9="All",'No Self Assessment feeder'!CB288)))</f>
        <v>1120</v>
      </c>
      <c r="Q299" s="120">
        <f>IF($B$9="Female",'No Self Assessment feeder'!Q288,IF($B$9="Male",'No Self Assessment feeder'!AW288,IF($B$9="All",'No Self Assessment feeder'!CC288)))</f>
        <v>10.5</v>
      </c>
      <c r="R299" s="120">
        <f>IF($B$9="Female",'No Self Assessment feeder'!R288,IF($B$9="Male",'No Self Assessment feeder'!AX288,IF($B$9="All",'No Self Assessment feeder'!CD288)))</f>
        <v>7.4</v>
      </c>
      <c r="S299" s="120">
        <f>IF($B$9="Female",'No Self Assessment feeder'!S288,IF($B$9="Male",'No Self Assessment feeder'!AY288,IF($B$9="All",'No Self Assessment feeder'!CE288)))</f>
        <v>62.9</v>
      </c>
      <c r="T299" s="120">
        <f>IF($B$9="Female",'No Self Assessment feeder'!T288,IF($B$9="Male",'No Self Assessment feeder'!AZ288,IF($B$9="All",'No Self Assessment feeder'!CF288)))</f>
        <v>76.5</v>
      </c>
      <c r="U299" s="127">
        <f>IF($B$9="Female",'No Self Assessment feeder'!U288,IF($B$9="Male",'No Self Assessment feeder'!BA288,IF($B$9="All",'No Self Assessment feeder'!CG288)))</f>
        <v>82</v>
      </c>
      <c r="V299" s="81">
        <f>IF($B$9="Female",'No Self Assessment feeder'!V288,IF($B$9="Male",'No Self Assessment feeder'!BB288,IF($B$9="All",'No Self Assessment feeder'!CH288)))</f>
        <v>1185</v>
      </c>
      <c r="W299" s="120">
        <f>IF($B$9="Female",'No Self Assessment feeder'!W288,IF($B$9="Male",'No Self Assessment feeder'!BC288,IF($B$9="All",'No Self Assessment feeder'!CI288)))</f>
        <v>5.7</v>
      </c>
      <c r="X299" s="79">
        <f>IF($B$9="Female",'No Self Assessment feeder'!X288,IF($B$9="Male",'No Self Assessment feeder'!BD288,IF($B$9="All",'No Self Assessment feeder'!CJ288)))</f>
        <v>1115</v>
      </c>
      <c r="Y299" s="120">
        <f>IF($B$9="Female",'No Self Assessment feeder'!Y288,IF($B$9="Male",'No Self Assessment feeder'!BE288,IF($B$9="All",'No Self Assessment feeder'!CK288)))</f>
        <v>9.9</v>
      </c>
      <c r="Z299" s="120">
        <f>IF($B$9="Female",'No Self Assessment feeder'!Z288,IF($B$9="Male",'No Self Assessment feeder'!BF288,IF($B$9="All",'No Self Assessment feeder'!CL288)))</f>
        <v>6.5</v>
      </c>
      <c r="AA299" s="120">
        <f>IF($B$9="Female",'No Self Assessment feeder'!AA288,IF($B$9="Male",'No Self Assessment feeder'!BG288,IF($B$9="All",'No Self Assessment feeder'!CM288)))</f>
        <v>69.8</v>
      </c>
      <c r="AB299" s="120">
        <f>IF($B$9="Female",'No Self Assessment feeder'!AB288,IF($B$9="Male",'No Self Assessment feeder'!BH288,IF($B$9="All",'No Self Assessment feeder'!CN288)))</f>
        <v>81.2</v>
      </c>
      <c r="AC299" s="127">
        <f>IF($B$9="Female",'No Self Assessment feeder'!AC288,IF($B$9="Male",'No Self Assessment feeder'!BI288,IF($B$9="All",'No Self Assessment feeder'!CO288)))</f>
        <v>83.6</v>
      </c>
      <c r="CM299" s="29"/>
    </row>
    <row r="300" spans="1:91" ht="14.25" customHeight="1" x14ac:dyDescent="0.2">
      <c r="A300" s="159" t="s">
        <v>290</v>
      </c>
      <c r="B300" s="65" t="s">
        <v>69</v>
      </c>
      <c r="C300" s="66">
        <v>10007137</v>
      </c>
      <c r="D300" s="66" t="s">
        <v>495</v>
      </c>
      <c r="E300" s="162" t="s">
        <v>70</v>
      </c>
      <c r="F300" s="142">
        <f>IF($B$9="Female",'No Self Assessment feeder'!F289,IF($B$9="Male",'No Self Assessment feeder'!AL289,IF($B$9="All",'No Self Assessment feeder'!BR289)))</f>
        <v>755</v>
      </c>
      <c r="G300" s="120">
        <f>IF($B$9="Female",'No Self Assessment feeder'!G289,IF($B$9="Male",'No Self Assessment feeder'!AM289,IF($B$9="All",'No Self Assessment feeder'!BS289)))</f>
        <v>3.6</v>
      </c>
      <c r="H300" s="79">
        <f>IF($B$9="Female",'No Self Assessment feeder'!H289,IF($B$9="Male",'No Self Assessment feeder'!AN289,IF($B$9="All",'No Self Assessment feeder'!BT289)))</f>
        <v>730</v>
      </c>
      <c r="I300" s="120">
        <f>IF($B$9="Female",'No Self Assessment feeder'!I289,IF($B$9="Male",'No Self Assessment feeder'!AO289,IF($B$9="All",'No Self Assessment feeder'!BU289)))</f>
        <v>11.9</v>
      </c>
      <c r="J300" s="120">
        <f>IF($B$9="Female",'No Self Assessment feeder'!J289,IF($B$9="Male",'No Self Assessment feeder'!AP289,IF($B$9="All",'No Self Assessment feeder'!BV289)))</f>
        <v>11</v>
      </c>
      <c r="K300" s="120">
        <f>IF($B$9="Female",'No Self Assessment feeder'!K289,IF($B$9="Male",'No Self Assessment feeder'!AQ289,IF($B$9="All",'No Self Assessment feeder'!BW289)))</f>
        <v>58.9</v>
      </c>
      <c r="L300" s="120">
        <f>IF($B$9="Female",'No Self Assessment feeder'!L289,IF($B$9="Male",'No Self Assessment feeder'!AR289,IF($B$9="All",'No Self Assessment feeder'!BX289)))</f>
        <v>70.7</v>
      </c>
      <c r="M300" s="127">
        <f>IF($B$9="Female",'No Self Assessment feeder'!M289,IF($B$9="Male",'No Self Assessment feeder'!AS289,IF($B$9="All",'No Self Assessment feeder'!BY289)))</f>
        <v>77.099999999999994</v>
      </c>
      <c r="N300" s="81">
        <f>IF($B$9="Female",'No Self Assessment feeder'!N289,IF($B$9="Male",'No Self Assessment feeder'!AT289,IF($B$9="All",'No Self Assessment feeder'!BZ289)))</f>
        <v>755</v>
      </c>
      <c r="O300" s="120">
        <f>IF($B$9="Female",'No Self Assessment feeder'!O289,IF($B$9="Male",'No Self Assessment feeder'!AU289,IF($B$9="All",'No Self Assessment feeder'!CA289)))</f>
        <v>3.6</v>
      </c>
      <c r="P300" s="79">
        <f>IF($B$9="Female",'No Self Assessment feeder'!P289,IF($B$9="Male",'No Self Assessment feeder'!AV289,IF($B$9="All",'No Self Assessment feeder'!CB289)))</f>
        <v>730</v>
      </c>
      <c r="Q300" s="120">
        <f>IF($B$9="Female",'No Self Assessment feeder'!Q289,IF($B$9="Male",'No Self Assessment feeder'!AW289,IF($B$9="All",'No Self Assessment feeder'!CC289)))</f>
        <v>12.6</v>
      </c>
      <c r="R300" s="120">
        <f>IF($B$9="Female",'No Self Assessment feeder'!R289,IF($B$9="Male",'No Self Assessment feeder'!AX289,IF($B$9="All",'No Self Assessment feeder'!CD289)))</f>
        <v>7.4</v>
      </c>
      <c r="S300" s="120">
        <f>IF($B$9="Female",'No Self Assessment feeder'!S289,IF($B$9="Male",'No Self Assessment feeder'!AY289,IF($B$9="All",'No Self Assessment feeder'!CE289)))</f>
        <v>64.400000000000006</v>
      </c>
      <c r="T300" s="120">
        <f>IF($B$9="Female",'No Self Assessment feeder'!T289,IF($B$9="Male",'No Self Assessment feeder'!AZ289,IF($B$9="All",'No Self Assessment feeder'!CF289)))</f>
        <v>75.099999999999994</v>
      </c>
      <c r="U300" s="127">
        <f>IF($B$9="Female",'No Self Assessment feeder'!U289,IF($B$9="Male",'No Self Assessment feeder'!BA289,IF($B$9="All",'No Self Assessment feeder'!CG289)))</f>
        <v>80</v>
      </c>
      <c r="V300" s="81">
        <f>IF($B$9="Female",'No Self Assessment feeder'!V289,IF($B$9="Male",'No Self Assessment feeder'!BB289,IF($B$9="All",'No Self Assessment feeder'!CH289)))</f>
        <v>755</v>
      </c>
      <c r="W300" s="120">
        <f>IF($B$9="Female",'No Self Assessment feeder'!W289,IF($B$9="Male",'No Self Assessment feeder'!BC289,IF($B$9="All",'No Self Assessment feeder'!CI289)))</f>
        <v>3.6</v>
      </c>
      <c r="X300" s="79">
        <f>IF($B$9="Female",'No Self Assessment feeder'!X289,IF($B$9="Male",'No Self Assessment feeder'!BD289,IF($B$9="All",'No Self Assessment feeder'!CJ289)))</f>
        <v>730</v>
      </c>
      <c r="Y300" s="120">
        <f>IF($B$9="Female",'No Self Assessment feeder'!Y289,IF($B$9="Male",'No Self Assessment feeder'!BE289,IF($B$9="All",'No Self Assessment feeder'!CK289)))</f>
        <v>13.7</v>
      </c>
      <c r="Z300" s="120">
        <f>IF($B$9="Female",'No Self Assessment feeder'!Z289,IF($B$9="Male",'No Self Assessment feeder'!BF289,IF($B$9="All",'No Self Assessment feeder'!CL289)))</f>
        <v>6.6</v>
      </c>
      <c r="AA300" s="120">
        <f>IF($B$9="Female",'No Self Assessment feeder'!AA289,IF($B$9="Male",'No Self Assessment feeder'!BG289,IF($B$9="All",'No Self Assessment feeder'!CM289)))</f>
        <v>68.599999999999994</v>
      </c>
      <c r="AB300" s="120">
        <f>IF($B$9="Female",'No Self Assessment feeder'!AB289,IF($B$9="Male",'No Self Assessment feeder'!BH289,IF($B$9="All",'No Self Assessment feeder'!CN289)))</f>
        <v>77.3</v>
      </c>
      <c r="AC300" s="127">
        <f>IF($B$9="Female",'No Self Assessment feeder'!AC289,IF($B$9="Male",'No Self Assessment feeder'!BI289,IF($B$9="All",'No Self Assessment feeder'!CO289)))</f>
        <v>79.7</v>
      </c>
      <c r="CM300" s="29"/>
    </row>
    <row r="301" spans="1:91" ht="14.25" customHeight="1" x14ac:dyDescent="0.2">
      <c r="A301" s="159" t="s">
        <v>290</v>
      </c>
      <c r="B301" s="65" t="s">
        <v>71</v>
      </c>
      <c r="C301" s="66">
        <v>10001478</v>
      </c>
      <c r="D301" s="66" t="s">
        <v>491</v>
      </c>
      <c r="E301" s="162" t="s">
        <v>72</v>
      </c>
      <c r="F301" s="142">
        <f>IF($B$9="Female",'No Self Assessment feeder'!F290,IF($B$9="Male",'No Self Assessment feeder'!AL290,IF($B$9="All",'No Self Assessment feeder'!BR290)))</f>
        <v>1290</v>
      </c>
      <c r="G301" s="120">
        <f>IF($B$9="Female",'No Self Assessment feeder'!G290,IF($B$9="Male",'No Self Assessment feeder'!AM290,IF($B$9="All",'No Self Assessment feeder'!BS290)))</f>
        <v>5.9</v>
      </c>
      <c r="H301" s="79">
        <f>IF($B$9="Female",'No Self Assessment feeder'!H290,IF($B$9="Male",'No Self Assessment feeder'!AN290,IF($B$9="All",'No Self Assessment feeder'!BT290)))</f>
        <v>1215</v>
      </c>
      <c r="I301" s="120">
        <f>IF($B$9="Female",'No Self Assessment feeder'!I290,IF($B$9="Male",'No Self Assessment feeder'!AO290,IF($B$9="All",'No Self Assessment feeder'!BU290)))</f>
        <v>13.7</v>
      </c>
      <c r="J301" s="120">
        <f>IF($B$9="Female",'No Self Assessment feeder'!J290,IF($B$9="Male",'No Self Assessment feeder'!AP290,IF($B$9="All",'No Self Assessment feeder'!BV290)))</f>
        <v>10.5</v>
      </c>
      <c r="K301" s="120">
        <f>IF($B$9="Female",'No Self Assessment feeder'!K290,IF($B$9="Male",'No Self Assessment feeder'!AQ290,IF($B$9="All",'No Self Assessment feeder'!BW290)))</f>
        <v>53.5</v>
      </c>
      <c r="L301" s="120">
        <f>IF($B$9="Female",'No Self Assessment feeder'!L290,IF($B$9="Male",'No Self Assessment feeder'!AR290,IF($B$9="All",'No Self Assessment feeder'!BX290)))</f>
        <v>64.400000000000006</v>
      </c>
      <c r="M301" s="127">
        <f>IF($B$9="Female",'No Self Assessment feeder'!M290,IF($B$9="Male",'No Self Assessment feeder'!AS290,IF($B$9="All",'No Self Assessment feeder'!BY290)))</f>
        <v>75.8</v>
      </c>
      <c r="N301" s="81">
        <f>IF($B$9="Female",'No Self Assessment feeder'!N290,IF($B$9="Male",'No Self Assessment feeder'!AT290,IF($B$9="All",'No Self Assessment feeder'!BZ290)))</f>
        <v>1290</v>
      </c>
      <c r="O301" s="120">
        <f>IF($B$9="Female",'No Self Assessment feeder'!O290,IF($B$9="Male",'No Self Assessment feeder'!AU290,IF($B$9="All",'No Self Assessment feeder'!CA290)))</f>
        <v>6.1</v>
      </c>
      <c r="P301" s="79">
        <f>IF($B$9="Female",'No Self Assessment feeder'!P290,IF($B$9="Male",'No Self Assessment feeder'!AV290,IF($B$9="All",'No Self Assessment feeder'!CB290)))</f>
        <v>1210</v>
      </c>
      <c r="Q301" s="120">
        <f>IF($B$9="Female",'No Self Assessment feeder'!Q290,IF($B$9="Male",'No Self Assessment feeder'!AW290,IF($B$9="All",'No Self Assessment feeder'!CC290)))</f>
        <v>14.7</v>
      </c>
      <c r="R301" s="120">
        <f>IF($B$9="Female",'No Self Assessment feeder'!R290,IF($B$9="Male",'No Self Assessment feeder'!AX290,IF($B$9="All",'No Self Assessment feeder'!CD290)))</f>
        <v>9.9</v>
      </c>
      <c r="S301" s="120">
        <f>IF($B$9="Female",'No Self Assessment feeder'!S290,IF($B$9="Male",'No Self Assessment feeder'!AY290,IF($B$9="All",'No Self Assessment feeder'!CE290)))</f>
        <v>58.7</v>
      </c>
      <c r="T301" s="120">
        <f>IF($B$9="Female",'No Self Assessment feeder'!T290,IF($B$9="Male",'No Self Assessment feeder'!AZ290,IF($B$9="All",'No Self Assessment feeder'!CF290)))</f>
        <v>70.400000000000006</v>
      </c>
      <c r="U301" s="127">
        <f>IF($B$9="Female",'No Self Assessment feeder'!U290,IF($B$9="Male",'No Self Assessment feeder'!BA290,IF($B$9="All",'No Self Assessment feeder'!CG290)))</f>
        <v>75.400000000000006</v>
      </c>
      <c r="V301" s="81">
        <f>IF($B$9="Female",'No Self Assessment feeder'!V290,IF($B$9="Male",'No Self Assessment feeder'!BB290,IF($B$9="All",'No Self Assessment feeder'!CH290)))</f>
        <v>1290</v>
      </c>
      <c r="W301" s="120">
        <f>IF($B$9="Female",'No Self Assessment feeder'!W290,IF($B$9="Male",'No Self Assessment feeder'!BC290,IF($B$9="All",'No Self Assessment feeder'!CI290)))</f>
        <v>6.7</v>
      </c>
      <c r="X301" s="79">
        <f>IF($B$9="Female",'No Self Assessment feeder'!X290,IF($B$9="Male",'No Self Assessment feeder'!BD290,IF($B$9="All",'No Self Assessment feeder'!CJ290)))</f>
        <v>1205</v>
      </c>
      <c r="Y301" s="120">
        <f>IF($B$9="Female",'No Self Assessment feeder'!Y290,IF($B$9="Male",'No Self Assessment feeder'!BE290,IF($B$9="All",'No Self Assessment feeder'!CK290)))</f>
        <v>18</v>
      </c>
      <c r="Z301" s="120">
        <f>IF($B$9="Female",'No Self Assessment feeder'!Z290,IF($B$9="Male",'No Self Assessment feeder'!BF290,IF($B$9="All",'No Self Assessment feeder'!CL290)))</f>
        <v>9.1</v>
      </c>
      <c r="AA301" s="120">
        <f>IF($B$9="Female",'No Self Assessment feeder'!AA290,IF($B$9="Male",'No Self Assessment feeder'!BG290,IF($B$9="All",'No Self Assessment feeder'!CM290)))</f>
        <v>62.3</v>
      </c>
      <c r="AB301" s="120">
        <f>IF($B$9="Female",'No Self Assessment feeder'!AB290,IF($B$9="Male",'No Self Assessment feeder'!BH290,IF($B$9="All",'No Self Assessment feeder'!CN290)))</f>
        <v>70.099999999999994</v>
      </c>
      <c r="AC301" s="127">
        <f>IF($B$9="Female",'No Self Assessment feeder'!AC290,IF($B$9="Male",'No Self Assessment feeder'!BI290,IF($B$9="All",'No Self Assessment feeder'!CO290)))</f>
        <v>72.900000000000006</v>
      </c>
      <c r="CM301" s="29"/>
    </row>
    <row r="302" spans="1:91" ht="14.25" customHeight="1" x14ac:dyDescent="0.2">
      <c r="A302" s="159" t="s">
        <v>290</v>
      </c>
      <c r="B302" s="65" t="s">
        <v>73</v>
      </c>
      <c r="C302" s="66">
        <v>10001653</v>
      </c>
      <c r="D302" s="66" t="s">
        <v>491</v>
      </c>
      <c r="E302" s="162" t="s">
        <v>74</v>
      </c>
      <c r="F302" s="142">
        <f>IF($B$9="Female",'No Self Assessment feeder'!F291,IF($B$9="Male",'No Self Assessment feeder'!AL291,IF($B$9="All",'No Self Assessment feeder'!BR291)))</f>
        <v>185</v>
      </c>
      <c r="G302" s="120">
        <f>IF($B$9="Female",'No Self Assessment feeder'!G291,IF($B$9="Male",'No Self Assessment feeder'!AM291,IF($B$9="All",'No Self Assessment feeder'!BS291)))</f>
        <v>7.1</v>
      </c>
      <c r="H302" s="79">
        <f>IF($B$9="Female",'No Self Assessment feeder'!H291,IF($B$9="Male",'No Self Assessment feeder'!AN291,IF($B$9="All",'No Self Assessment feeder'!BT291)))</f>
        <v>170</v>
      </c>
      <c r="I302" s="120">
        <f>IF($B$9="Female",'No Self Assessment feeder'!I291,IF($B$9="Male",'No Self Assessment feeder'!AO291,IF($B$9="All",'No Self Assessment feeder'!BU291)))</f>
        <v>13.5</v>
      </c>
      <c r="J302" s="120">
        <f>IF($B$9="Female",'No Self Assessment feeder'!J291,IF($B$9="Male",'No Self Assessment feeder'!AP291,IF($B$9="All",'No Self Assessment feeder'!BV291)))</f>
        <v>25.9</v>
      </c>
      <c r="K302" s="120">
        <f>IF($B$9="Female",'No Self Assessment feeder'!K291,IF($B$9="Male",'No Self Assessment feeder'!AQ291,IF($B$9="All",'No Self Assessment feeder'!BW291)))</f>
        <v>47.6</v>
      </c>
      <c r="L302" s="120">
        <f>IF($B$9="Female",'No Self Assessment feeder'!L291,IF($B$9="Male",'No Self Assessment feeder'!AR291,IF($B$9="All",'No Self Assessment feeder'!BX291)))</f>
        <v>54.1</v>
      </c>
      <c r="M302" s="127">
        <f>IF($B$9="Female",'No Self Assessment feeder'!M291,IF($B$9="Male",'No Self Assessment feeder'!AS291,IF($B$9="All",'No Self Assessment feeder'!BY291)))</f>
        <v>60.6</v>
      </c>
      <c r="N302" s="81">
        <f>IF($B$9="Female",'No Self Assessment feeder'!N291,IF($B$9="Male",'No Self Assessment feeder'!AT291,IF($B$9="All",'No Self Assessment feeder'!BZ291)))</f>
        <v>185</v>
      </c>
      <c r="O302" s="120">
        <f>IF($B$9="Female",'No Self Assessment feeder'!O291,IF($B$9="Male",'No Self Assessment feeder'!AU291,IF($B$9="All",'No Self Assessment feeder'!CA291)))</f>
        <v>6.6</v>
      </c>
      <c r="P302" s="79">
        <f>IF($B$9="Female",'No Self Assessment feeder'!P291,IF($B$9="Male",'No Self Assessment feeder'!AV291,IF($B$9="All",'No Self Assessment feeder'!CB291)))</f>
        <v>170</v>
      </c>
      <c r="Q302" s="120">
        <f>IF($B$9="Female",'No Self Assessment feeder'!Q291,IF($B$9="Male",'No Self Assessment feeder'!AW291,IF($B$9="All",'No Self Assessment feeder'!CC291)))</f>
        <v>12.9</v>
      </c>
      <c r="R302" s="120">
        <f>IF($B$9="Female",'No Self Assessment feeder'!R291,IF($B$9="Male",'No Self Assessment feeder'!AX291,IF($B$9="All",'No Self Assessment feeder'!CD291)))</f>
        <v>17</v>
      </c>
      <c r="S302" s="120">
        <f>IF($B$9="Female",'No Self Assessment feeder'!S291,IF($B$9="Male",'No Self Assessment feeder'!AY291,IF($B$9="All",'No Self Assessment feeder'!CE291)))</f>
        <v>63.7</v>
      </c>
      <c r="T302" s="120">
        <f>IF($B$9="Female",'No Self Assessment feeder'!T291,IF($B$9="Male",'No Self Assessment feeder'!AZ291,IF($B$9="All",'No Self Assessment feeder'!CF291)))</f>
        <v>68.400000000000006</v>
      </c>
      <c r="U302" s="127">
        <f>IF($B$9="Female",'No Self Assessment feeder'!U291,IF($B$9="Male",'No Self Assessment feeder'!BA291,IF($B$9="All",'No Self Assessment feeder'!CG291)))</f>
        <v>70.2</v>
      </c>
      <c r="V302" s="81">
        <f>IF($B$9="Female",'No Self Assessment feeder'!V291,IF($B$9="Male",'No Self Assessment feeder'!BB291,IF($B$9="All",'No Self Assessment feeder'!CH291)))</f>
        <v>185</v>
      </c>
      <c r="W302" s="120">
        <f>IF($B$9="Female",'No Self Assessment feeder'!W291,IF($B$9="Male",'No Self Assessment feeder'!BC291,IF($B$9="All",'No Self Assessment feeder'!CI291)))</f>
        <v>6.6</v>
      </c>
      <c r="X302" s="79">
        <f>IF($B$9="Female",'No Self Assessment feeder'!X291,IF($B$9="Male",'No Self Assessment feeder'!BD291,IF($B$9="All",'No Self Assessment feeder'!CJ291)))</f>
        <v>170</v>
      </c>
      <c r="Y302" s="120">
        <f>IF($B$9="Female",'No Self Assessment feeder'!Y291,IF($B$9="Male",'No Self Assessment feeder'!BE291,IF($B$9="All",'No Self Assessment feeder'!CK291)))</f>
        <v>13.5</v>
      </c>
      <c r="Z302" s="120">
        <f>IF($B$9="Female",'No Self Assessment feeder'!Z291,IF($B$9="Male",'No Self Assessment feeder'!BF291,IF($B$9="All",'No Self Assessment feeder'!CL291)))</f>
        <v>17</v>
      </c>
      <c r="AA302" s="120">
        <f>IF($B$9="Female",'No Self Assessment feeder'!AA291,IF($B$9="Male",'No Self Assessment feeder'!BG291,IF($B$9="All",'No Self Assessment feeder'!CM291)))</f>
        <v>61.4</v>
      </c>
      <c r="AB302" s="120">
        <f>IF($B$9="Female",'No Self Assessment feeder'!AB291,IF($B$9="Male",'No Self Assessment feeder'!BH291,IF($B$9="All",'No Self Assessment feeder'!CN291)))</f>
        <v>65.5</v>
      </c>
      <c r="AC302" s="127">
        <f>IF($B$9="Female",'No Self Assessment feeder'!AC291,IF($B$9="Male",'No Self Assessment feeder'!BI291,IF($B$9="All",'No Self Assessment feeder'!CO291)))</f>
        <v>69.599999999999994</v>
      </c>
      <c r="CM302" s="29"/>
    </row>
    <row r="303" spans="1:91" ht="14.25" customHeight="1" x14ac:dyDescent="0.2">
      <c r="A303" s="159" t="s">
        <v>290</v>
      </c>
      <c r="B303" s="65" t="s">
        <v>75</v>
      </c>
      <c r="C303" s="66">
        <v>10007761</v>
      </c>
      <c r="D303" s="66" t="s">
        <v>491</v>
      </c>
      <c r="E303" s="162" t="s">
        <v>76</v>
      </c>
      <c r="F303" s="142">
        <f>IF($B$9="Female",'No Self Assessment feeder'!F292,IF($B$9="Male",'No Self Assessment feeder'!AL292,IF($B$9="All",'No Self Assessment feeder'!BR292)))</f>
        <v>35</v>
      </c>
      <c r="G303" s="120">
        <f>IF($B$9="Female",'No Self Assessment feeder'!G292,IF($B$9="Male",'No Self Assessment feeder'!AM292,IF($B$9="All",'No Self Assessment feeder'!BS292)))</f>
        <v>0</v>
      </c>
      <c r="H303" s="79">
        <f>IF($B$9="Female",'No Self Assessment feeder'!H292,IF($B$9="Male",'No Self Assessment feeder'!AN292,IF($B$9="All",'No Self Assessment feeder'!BT292)))</f>
        <v>35</v>
      </c>
      <c r="I303" s="120" t="str">
        <f>IF($B$9="Female",'No Self Assessment feeder'!I292,IF($B$9="Male",'No Self Assessment feeder'!AO292,IF($B$9="All",'No Self Assessment feeder'!BU292)))</f>
        <v>x</v>
      </c>
      <c r="J303" s="120" t="str">
        <f>IF($B$9="Female",'No Self Assessment feeder'!J292,IF($B$9="Male",'No Self Assessment feeder'!AP292,IF($B$9="All",'No Self Assessment feeder'!BV292)))</f>
        <v>x</v>
      </c>
      <c r="K303" s="120">
        <f>IF($B$9="Female",'No Self Assessment feeder'!K292,IF($B$9="Male",'No Self Assessment feeder'!AQ292,IF($B$9="All",'No Self Assessment feeder'!BW292)))</f>
        <v>28.6</v>
      </c>
      <c r="L303" s="120">
        <f>IF($B$9="Female",'No Self Assessment feeder'!L292,IF($B$9="Male",'No Self Assessment feeder'!AR292,IF($B$9="All",'No Self Assessment feeder'!BX292)))</f>
        <v>57.1</v>
      </c>
      <c r="M303" s="127">
        <f>IF($B$9="Female",'No Self Assessment feeder'!M292,IF($B$9="Male",'No Self Assessment feeder'!AS292,IF($B$9="All",'No Self Assessment feeder'!BY292)))</f>
        <v>82.9</v>
      </c>
      <c r="N303" s="81">
        <f>IF($B$9="Female",'No Self Assessment feeder'!N292,IF($B$9="Male",'No Self Assessment feeder'!AT292,IF($B$9="All",'No Self Assessment feeder'!BZ292)))</f>
        <v>35</v>
      </c>
      <c r="O303" s="120">
        <f>IF($B$9="Female",'No Self Assessment feeder'!O292,IF($B$9="Male",'No Self Assessment feeder'!AU292,IF($B$9="All",'No Self Assessment feeder'!CA292)))</f>
        <v>0</v>
      </c>
      <c r="P303" s="79">
        <f>IF($B$9="Female",'No Self Assessment feeder'!P292,IF($B$9="Male",'No Self Assessment feeder'!AV292,IF($B$9="All",'No Self Assessment feeder'!CB292)))</f>
        <v>35</v>
      </c>
      <c r="Q303" s="120">
        <f>IF($B$9="Female",'No Self Assessment feeder'!Q292,IF($B$9="Male",'No Self Assessment feeder'!AW292,IF($B$9="All",'No Self Assessment feeder'!CC292)))</f>
        <v>17.100000000000001</v>
      </c>
      <c r="R303" s="120">
        <f>IF($B$9="Female",'No Self Assessment feeder'!R292,IF($B$9="Male",'No Self Assessment feeder'!AX292,IF($B$9="All",'No Self Assessment feeder'!CD292)))</f>
        <v>14.3</v>
      </c>
      <c r="S303" s="120">
        <f>IF($B$9="Female",'No Self Assessment feeder'!S292,IF($B$9="Male",'No Self Assessment feeder'!AY292,IF($B$9="All",'No Self Assessment feeder'!CE292)))</f>
        <v>37.1</v>
      </c>
      <c r="T303" s="120">
        <f>IF($B$9="Female",'No Self Assessment feeder'!T292,IF($B$9="Male",'No Self Assessment feeder'!AZ292,IF($B$9="All",'No Self Assessment feeder'!CF292)))</f>
        <v>54.3</v>
      </c>
      <c r="U303" s="127">
        <f>IF($B$9="Female",'No Self Assessment feeder'!U292,IF($B$9="Male",'No Self Assessment feeder'!BA292,IF($B$9="All",'No Self Assessment feeder'!CG292)))</f>
        <v>68.599999999999994</v>
      </c>
      <c r="V303" s="81">
        <f>IF($B$9="Female",'No Self Assessment feeder'!V292,IF($B$9="Male",'No Self Assessment feeder'!BB292,IF($B$9="All",'No Self Assessment feeder'!CH292)))</f>
        <v>35</v>
      </c>
      <c r="W303" s="120">
        <f>IF($B$9="Female",'No Self Assessment feeder'!W292,IF($B$9="Male",'No Self Assessment feeder'!BC292,IF($B$9="All",'No Self Assessment feeder'!CI292)))</f>
        <v>0</v>
      </c>
      <c r="X303" s="79">
        <f>IF($B$9="Female",'No Self Assessment feeder'!X292,IF($B$9="Male",'No Self Assessment feeder'!BD292,IF($B$9="All",'No Self Assessment feeder'!CJ292)))</f>
        <v>35</v>
      </c>
      <c r="Y303" s="120">
        <f>IF($B$9="Female",'No Self Assessment feeder'!Y292,IF($B$9="Male",'No Self Assessment feeder'!BE292,IF($B$9="All",'No Self Assessment feeder'!CK292)))</f>
        <v>14.3</v>
      </c>
      <c r="Z303" s="120">
        <f>IF($B$9="Female",'No Self Assessment feeder'!Z292,IF($B$9="Male",'No Self Assessment feeder'!BF292,IF($B$9="All",'No Self Assessment feeder'!CL292)))</f>
        <v>14.3</v>
      </c>
      <c r="AA303" s="120">
        <f>IF($B$9="Female",'No Self Assessment feeder'!AA292,IF($B$9="Male",'No Self Assessment feeder'!BG292,IF($B$9="All",'No Self Assessment feeder'!CM292)))</f>
        <v>51.4</v>
      </c>
      <c r="AB303" s="120">
        <f>IF($B$9="Female",'No Self Assessment feeder'!AB292,IF($B$9="Male",'No Self Assessment feeder'!BH292,IF($B$9="All",'No Self Assessment feeder'!CN292)))</f>
        <v>60</v>
      </c>
      <c r="AC303" s="127">
        <f>IF($B$9="Female",'No Self Assessment feeder'!AC292,IF($B$9="Male",'No Self Assessment feeder'!BI292,IF($B$9="All",'No Self Assessment feeder'!CO292)))</f>
        <v>71.400000000000006</v>
      </c>
      <c r="CM303" s="29"/>
    </row>
    <row r="304" spans="1:91" ht="14.25" customHeight="1" x14ac:dyDescent="0.2">
      <c r="A304" s="159" t="s">
        <v>290</v>
      </c>
      <c r="B304" s="65" t="s">
        <v>77</v>
      </c>
      <c r="C304" s="66">
        <v>10001726</v>
      </c>
      <c r="D304" s="66" t="s">
        <v>489</v>
      </c>
      <c r="E304" s="162" t="s">
        <v>78</v>
      </c>
      <c r="F304" s="142">
        <f>IF($B$9="Female",'No Self Assessment feeder'!F293,IF($B$9="Male",'No Self Assessment feeder'!AL293,IF($B$9="All",'No Self Assessment feeder'!BR293)))</f>
        <v>2300</v>
      </c>
      <c r="G304" s="120">
        <f>IF($B$9="Female",'No Self Assessment feeder'!G293,IF($B$9="Male",'No Self Assessment feeder'!AM293,IF($B$9="All",'No Self Assessment feeder'!BS293)))</f>
        <v>4.8</v>
      </c>
      <c r="H304" s="79">
        <f>IF($B$9="Female",'No Self Assessment feeder'!H293,IF($B$9="Male",'No Self Assessment feeder'!AN293,IF($B$9="All",'No Self Assessment feeder'!BT293)))</f>
        <v>2190</v>
      </c>
      <c r="I304" s="120">
        <f>IF($B$9="Female",'No Self Assessment feeder'!I293,IF($B$9="Male",'No Self Assessment feeder'!AO293,IF($B$9="All",'No Self Assessment feeder'!BU293)))</f>
        <v>11.2</v>
      </c>
      <c r="J304" s="120">
        <f>IF($B$9="Female",'No Self Assessment feeder'!J293,IF($B$9="Male",'No Self Assessment feeder'!AP293,IF($B$9="All",'No Self Assessment feeder'!BV293)))</f>
        <v>9.5</v>
      </c>
      <c r="K304" s="120">
        <f>IF($B$9="Female",'No Self Assessment feeder'!K293,IF($B$9="Male",'No Self Assessment feeder'!AQ293,IF($B$9="All",'No Self Assessment feeder'!BW293)))</f>
        <v>59.9</v>
      </c>
      <c r="L304" s="120">
        <f>IF($B$9="Female",'No Self Assessment feeder'!L293,IF($B$9="Male",'No Self Assessment feeder'!AR293,IF($B$9="All",'No Self Assessment feeder'!BX293)))</f>
        <v>71.5</v>
      </c>
      <c r="M304" s="127">
        <f>IF($B$9="Female",'No Self Assessment feeder'!M293,IF($B$9="Male",'No Self Assessment feeder'!AS293,IF($B$9="All",'No Self Assessment feeder'!BY293)))</f>
        <v>79.3</v>
      </c>
      <c r="N304" s="81">
        <f>IF($B$9="Female",'No Self Assessment feeder'!N293,IF($B$9="Male",'No Self Assessment feeder'!AT293,IF($B$9="All",'No Self Assessment feeder'!BZ293)))</f>
        <v>2300</v>
      </c>
      <c r="O304" s="120">
        <f>IF($B$9="Female",'No Self Assessment feeder'!O293,IF($B$9="Male",'No Self Assessment feeder'!AU293,IF($B$9="All",'No Self Assessment feeder'!CA293)))</f>
        <v>5.2</v>
      </c>
      <c r="P304" s="79">
        <f>IF($B$9="Female",'No Self Assessment feeder'!P293,IF($B$9="Male",'No Self Assessment feeder'!AV293,IF($B$9="All",'No Self Assessment feeder'!CB293)))</f>
        <v>2180</v>
      </c>
      <c r="Q304" s="120">
        <f>IF($B$9="Female",'No Self Assessment feeder'!Q293,IF($B$9="Male",'No Self Assessment feeder'!AW293,IF($B$9="All",'No Self Assessment feeder'!CC293)))</f>
        <v>11.6</v>
      </c>
      <c r="R304" s="120">
        <f>IF($B$9="Female",'No Self Assessment feeder'!R293,IF($B$9="Male",'No Self Assessment feeder'!AX293,IF($B$9="All",'No Self Assessment feeder'!CD293)))</f>
        <v>7.5</v>
      </c>
      <c r="S304" s="120">
        <f>IF($B$9="Female",'No Self Assessment feeder'!S293,IF($B$9="Male",'No Self Assessment feeder'!AY293,IF($B$9="All",'No Self Assessment feeder'!CE293)))</f>
        <v>64.3</v>
      </c>
      <c r="T304" s="120">
        <f>IF($B$9="Female",'No Self Assessment feeder'!T293,IF($B$9="Male",'No Self Assessment feeder'!AZ293,IF($B$9="All",'No Self Assessment feeder'!CF293)))</f>
        <v>75.900000000000006</v>
      </c>
      <c r="U304" s="127">
        <f>IF($B$9="Female",'No Self Assessment feeder'!U293,IF($B$9="Male",'No Self Assessment feeder'!BA293,IF($B$9="All",'No Self Assessment feeder'!CG293)))</f>
        <v>80.900000000000006</v>
      </c>
      <c r="V304" s="81">
        <f>IF($B$9="Female",'No Self Assessment feeder'!V293,IF($B$9="Male",'No Self Assessment feeder'!BB293,IF($B$9="All",'No Self Assessment feeder'!CH293)))</f>
        <v>2300</v>
      </c>
      <c r="W304" s="120">
        <f>IF($B$9="Female",'No Self Assessment feeder'!W293,IF($B$9="Male",'No Self Assessment feeder'!BC293,IF($B$9="All",'No Self Assessment feeder'!CI293)))</f>
        <v>5.4</v>
      </c>
      <c r="X304" s="79">
        <f>IF($B$9="Female",'No Self Assessment feeder'!X293,IF($B$9="Male",'No Self Assessment feeder'!BD293,IF($B$9="All",'No Self Assessment feeder'!CJ293)))</f>
        <v>2175</v>
      </c>
      <c r="Y304" s="120">
        <f>IF($B$9="Female",'No Self Assessment feeder'!Y293,IF($B$9="Male",'No Self Assessment feeder'!BE293,IF($B$9="All",'No Self Assessment feeder'!CK293)))</f>
        <v>12.9</v>
      </c>
      <c r="Z304" s="120">
        <f>IF($B$9="Female",'No Self Assessment feeder'!Z293,IF($B$9="Male",'No Self Assessment feeder'!BF293,IF($B$9="All",'No Self Assessment feeder'!CL293)))</f>
        <v>7.9</v>
      </c>
      <c r="AA304" s="120">
        <f>IF($B$9="Female",'No Self Assessment feeder'!AA293,IF($B$9="Male",'No Self Assessment feeder'!BG293,IF($B$9="All",'No Self Assessment feeder'!CM293)))</f>
        <v>67</v>
      </c>
      <c r="AB304" s="120">
        <f>IF($B$9="Female",'No Self Assessment feeder'!AB293,IF($B$9="Male",'No Self Assessment feeder'!BH293,IF($B$9="All",'No Self Assessment feeder'!CN293)))</f>
        <v>76.5</v>
      </c>
      <c r="AC304" s="127">
        <f>IF($B$9="Female",'No Self Assessment feeder'!AC293,IF($B$9="Male",'No Self Assessment feeder'!BI293,IF($B$9="All",'No Self Assessment feeder'!CO293)))</f>
        <v>79.2</v>
      </c>
      <c r="CM304" s="29"/>
    </row>
    <row r="305" spans="1:91" ht="14.25" customHeight="1" x14ac:dyDescent="0.2">
      <c r="A305" s="159" t="s">
        <v>290</v>
      </c>
      <c r="B305" s="65" t="s">
        <v>79</v>
      </c>
      <c r="C305" s="68">
        <v>10007822</v>
      </c>
      <c r="D305" s="68" t="s">
        <v>488</v>
      </c>
      <c r="E305" s="162" t="s">
        <v>80</v>
      </c>
      <c r="F305" s="142">
        <f>IF($B$9="Female",'No Self Assessment feeder'!F294,IF($B$9="Male",'No Self Assessment feeder'!AL294,IF($B$9="All",'No Self Assessment feeder'!BR294)))</f>
        <v>85</v>
      </c>
      <c r="G305" s="120">
        <f>IF($B$9="Female",'No Self Assessment feeder'!G294,IF($B$9="Male",'No Self Assessment feeder'!AM294,IF($B$9="All",'No Self Assessment feeder'!BS294)))</f>
        <v>3.6</v>
      </c>
      <c r="H305" s="79">
        <f>IF($B$9="Female",'No Self Assessment feeder'!H294,IF($B$9="Male",'No Self Assessment feeder'!AN294,IF($B$9="All",'No Self Assessment feeder'!BT294)))</f>
        <v>80</v>
      </c>
      <c r="I305" s="120">
        <f>IF($B$9="Female",'No Self Assessment feeder'!I294,IF($B$9="Male",'No Self Assessment feeder'!AO294,IF($B$9="All",'No Self Assessment feeder'!BU294)))</f>
        <v>6.2</v>
      </c>
      <c r="J305" s="120">
        <f>IF($B$9="Female",'No Self Assessment feeder'!J294,IF($B$9="Male",'No Self Assessment feeder'!AP294,IF($B$9="All",'No Self Assessment feeder'!BV294)))</f>
        <v>8.6</v>
      </c>
      <c r="K305" s="120">
        <f>IF($B$9="Female",'No Self Assessment feeder'!K294,IF($B$9="Male",'No Self Assessment feeder'!AQ294,IF($B$9="All",'No Self Assessment feeder'!BW294)))</f>
        <v>69.099999999999994</v>
      </c>
      <c r="L305" s="120">
        <f>IF($B$9="Female",'No Self Assessment feeder'!L294,IF($B$9="Male",'No Self Assessment feeder'!AR294,IF($B$9="All",'No Self Assessment feeder'!BX294)))</f>
        <v>79</v>
      </c>
      <c r="M305" s="127">
        <f>IF($B$9="Female",'No Self Assessment feeder'!M294,IF($B$9="Male",'No Self Assessment feeder'!AS294,IF($B$9="All",'No Self Assessment feeder'!BY294)))</f>
        <v>85.2</v>
      </c>
      <c r="N305" s="81">
        <f>IF($B$9="Female",'No Self Assessment feeder'!N294,IF($B$9="Male",'No Self Assessment feeder'!AT294,IF($B$9="All",'No Self Assessment feeder'!BZ294)))</f>
        <v>85</v>
      </c>
      <c r="O305" s="120">
        <f>IF($B$9="Female",'No Self Assessment feeder'!O294,IF($B$9="Male",'No Self Assessment feeder'!AU294,IF($B$9="All",'No Self Assessment feeder'!CA294)))</f>
        <v>3.6</v>
      </c>
      <c r="P305" s="79">
        <f>IF($B$9="Female",'No Self Assessment feeder'!P294,IF($B$9="Male",'No Self Assessment feeder'!AV294,IF($B$9="All",'No Self Assessment feeder'!CB294)))</f>
        <v>80</v>
      </c>
      <c r="Q305" s="120">
        <f>IF($B$9="Female",'No Self Assessment feeder'!Q294,IF($B$9="Male",'No Self Assessment feeder'!AW294,IF($B$9="All",'No Self Assessment feeder'!CC294)))</f>
        <v>9.9</v>
      </c>
      <c r="R305" s="120">
        <f>IF($B$9="Female",'No Self Assessment feeder'!R294,IF($B$9="Male",'No Self Assessment feeder'!AX294,IF($B$9="All",'No Self Assessment feeder'!CD294)))</f>
        <v>3.7</v>
      </c>
      <c r="S305" s="120">
        <f>IF($B$9="Female",'No Self Assessment feeder'!S294,IF($B$9="Male",'No Self Assessment feeder'!AY294,IF($B$9="All",'No Self Assessment feeder'!CE294)))</f>
        <v>71.599999999999994</v>
      </c>
      <c r="T305" s="120">
        <f>IF($B$9="Female",'No Self Assessment feeder'!T294,IF($B$9="Male",'No Self Assessment feeder'!AZ294,IF($B$9="All",'No Self Assessment feeder'!CF294)))</f>
        <v>82.7</v>
      </c>
      <c r="U305" s="127">
        <f>IF($B$9="Female",'No Self Assessment feeder'!U294,IF($B$9="Male",'No Self Assessment feeder'!BA294,IF($B$9="All",'No Self Assessment feeder'!CG294)))</f>
        <v>86.4</v>
      </c>
      <c r="V305" s="81">
        <f>IF($B$9="Female",'No Self Assessment feeder'!V294,IF($B$9="Male",'No Self Assessment feeder'!BB294,IF($B$9="All",'No Self Assessment feeder'!CH294)))</f>
        <v>85</v>
      </c>
      <c r="W305" s="120">
        <f>IF($B$9="Female",'No Self Assessment feeder'!W294,IF($B$9="Male",'No Self Assessment feeder'!BC294,IF($B$9="All",'No Self Assessment feeder'!CI294)))</f>
        <v>3.6</v>
      </c>
      <c r="X305" s="79">
        <f>IF($B$9="Female",'No Self Assessment feeder'!X294,IF($B$9="Male",'No Self Assessment feeder'!BD294,IF($B$9="All",'No Self Assessment feeder'!CJ294)))</f>
        <v>80</v>
      </c>
      <c r="Y305" s="120" t="str">
        <f>IF($B$9="Female",'No Self Assessment feeder'!Y294,IF($B$9="Male",'No Self Assessment feeder'!BE294,IF($B$9="All",'No Self Assessment feeder'!CK294)))</f>
        <v>x</v>
      </c>
      <c r="Z305" s="120" t="str">
        <f>IF($B$9="Female",'No Self Assessment feeder'!Z294,IF($B$9="Male",'No Self Assessment feeder'!BF294,IF($B$9="All",'No Self Assessment feeder'!CL294)))</f>
        <v>x</v>
      </c>
      <c r="AA305" s="120" t="str">
        <f>IF($B$9="Female",'No Self Assessment feeder'!AA294,IF($B$9="Male",'No Self Assessment feeder'!BG294,IF($B$9="All",'No Self Assessment feeder'!CM294)))</f>
        <v>x</v>
      </c>
      <c r="AB305" s="120" t="str">
        <f>IF($B$9="Female",'No Self Assessment feeder'!AB294,IF($B$9="Male",'No Self Assessment feeder'!BH294,IF($B$9="All",'No Self Assessment feeder'!CN294)))</f>
        <v>x</v>
      </c>
      <c r="AC305" s="127">
        <f>IF($B$9="Female",'No Self Assessment feeder'!AC294,IF($B$9="Male",'No Self Assessment feeder'!BI294,IF($B$9="All",'No Self Assessment feeder'!CO294)))</f>
        <v>88.9</v>
      </c>
      <c r="CM305" s="29"/>
    </row>
    <row r="306" spans="1:91" ht="14.25" customHeight="1" x14ac:dyDescent="0.2">
      <c r="A306" s="159" t="s">
        <v>290</v>
      </c>
      <c r="B306" s="65" t="s">
        <v>81</v>
      </c>
      <c r="C306" s="66">
        <v>10006427</v>
      </c>
      <c r="D306" s="66" t="s">
        <v>495</v>
      </c>
      <c r="E306" s="162" t="s">
        <v>82</v>
      </c>
      <c r="F306" s="142">
        <f>IF($B$9="Female",'No Self Assessment feeder'!F295,IF($B$9="Male",'No Self Assessment feeder'!AL295,IF($B$9="All",'No Self Assessment feeder'!BR295)))</f>
        <v>1090</v>
      </c>
      <c r="G306" s="120">
        <f>IF($B$9="Female",'No Self Assessment feeder'!G295,IF($B$9="Male",'No Self Assessment feeder'!AM295,IF($B$9="All",'No Self Assessment feeder'!BS295)))</f>
        <v>5.5</v>
      </c>
      <c r="H306" s="79">
        <f>IF($B$9="Female",'No Self Assessment feeder'!H295,IF($B$9="Male",'No Self Assessment feeder'!AN295,IF($B$9="All",'No Self Assessment feeder'!BT295)))</f>
        <v>1030</v>
      </c>
      <c r="I306" s="120">
        <f>IF($B$9="Female",'No Self Assessment feeder'!I295,IF($B$9="Male",'No Self Assessment feeder'!AO295,IF($B$9="All",'No Self Assessment feeder'!BU295)))</f>
        <v>14.5</v>
      </c>
      <c r="J306" s="120">
        <f>IF($B$9="Female",'No Self Assessment feeder'!J295,IF($B$9="Male",'No Self Assessment feeder'!AP295,IF($B$9="All",'No Self Assessment feeder'!BV295)))</f>
        <v>17</v>
      </c>
      <c r="K306" s="120">
        <f>IF($B$9="Female",'No Self Assessment feeder'!K295,IF($B$9="Male",'No Self Assessment feeder'!AQ295,IF($B$9="All",'No Self Assessment feeder'!BW295)))</f>
        <v>57.9</v>
      </c>
      <c r="L306" s="120">
        <f>IF($B$9="Female",'No Self Assessment feeder'!L295,IF($B$9="Male",'No Self Assessment feeder'!AR295,IF($B$9="All",'No Self Assessment feeder'!BX295)))</f>
        <v>63</v>
      </c>
      <c r="M306" s="127">
        <f>IF($B$9="Female",'No Self Assessment feeder'!M295,IF($B$9="Male",'No Self Assessment feeder'!AS295,IF($B$9="All",'No Self Assessment feeder'!BY295)))</f>
        <v>68.5</v>
      </c>
      <c r="N306" s="81">
        <f>IF($B$9="Female",'No Self Assessment feeder'!N295,IF($B$9="Male",'No Self Assessment feeder'!AT295,IF($B$9="All",'No Self Assessment feeder'!BZ295)))</f>
        <v>1090</v>
      </c>
      <c r="O306" s="120">
        <f>IF($B$9="Female",'No Self Assessment feeder'!O295,IF($B$9="Male",'No Self Assessment feeder'!AU295,IF($B$9="All",'No Self Assessment feeder'!CA295)))</f>
        <v>6</v>
      </c>
      <c r="P306" s="79">
        <f>IF($B$9="Female",'No Self Assessment feeder'!P295,IF($B$9="Male",'No Self Assessment feeder'!AV295,IF($B$9="All",'No Self Assessment feeder'!CB295)))</f>
        <v>1025</v>
      </c>
      <c r="Q306" s="120">
        <f>IF($B$9="Female",'No Self Assessment feeder'!Q295,IF($B$9="Male",'No Self Assessment feeder'!AW295,IF($B$9="All",'No Self Assessment feeder'!CC295)))</f>
        <v>14.7</v>
      </c>
      <c r="R306" s="120">
        <f>IF($B$9="Female",'No Self Assessment feeder'!R295,IF($B$9="Male",'No Self Assessment feeder'!AX295,IF($B$9="All",'No Self Assessment feeder'!CD295)))</f>
        <v>13.2</v>
      </c>
      <c r="S306" s="120">
        <f>IF($B$9="Female",'No Self Assessment feeder'!S295,IF($B$9="Male",'No Self Assessment feeder'!AY295,IF($B$9="All",'No Self Assessment feeder'!CE295)))</f>
        <v>64.2</v>
      </c>
      <c r="T306" s="120">
        <f>IF($B$9="Female",'No Self Assessment feeder'!T295,IF($B$9="Male",'No Self Assessment feeder'!AZ295,IF($B$9="All",'No Self Assessment feeder'!CF295)))</f>
        <v>69.2</v>
      </c>
      <c r="U306" s="127">
        <f>IF($B$9="Female",'No Self Assessment feeder'!U295,IF($B$9="Male",'No Self Assessment feeder'!BA295,IF($B$9="All",'No Self Assessment feeder'!CG295)))</f>
        <v>72.099999999999994</v>
      </c>
      <c r="V306" s="81">
        <f>IF($B$9="Female",'No Self Assessment feeder'!V295,IF($B$9="Male",'No Self Assessment feeder'!BB295,IF($B$9="All",'No Self Assessment feeder'!CH295)))</f>
        <v>1090</v>
      </c>
      <c r="W306" s="120">
        <f>IF($B$9="Female",'No Self Assessment feeder'!W295,IF($B$9="Male",'No Self Assessment feeder'!BC295,IF($B$9="All",'No Self Assessment feeder'!CI295)))</f>
        <v>6</v>
      </c>
      <c r="X306" s="79">
        <f>IF($B$9="Female",'No Self Assessment feeder'!X295,IF($B$9="Male",'No Self Assessment feeder'!BD295,IF($B$9="All",'No Self Assessment feeder'!CJ295)))</f>
        <v>1025</v>
      </c>
      <c r="Y306" s="120">
        <f>IF($B$9="Female",'No Self Assessment feeder'!Y295,IF($B$9="Male",'No Self Assessment feeder'!BE295,IF($B$9="All",'No Self Assessment feeder'!CK295)))</f>
        <v>16.399999999999999</v>
      </c>
      <c r="Z306" s="120">
        <f>IF($B$9="Female",'No Self Assessment feeder'!Z295,IF($B$9="Male",'No Self Assessment feeder'!BF295,IF($B$9="All",'No Self Assessment feeder'!CL295)))</f>
        <v>11</v>
      </c>
      <c r="AA306" s="120">
        <f>IF($B$9="Female",'No Self Assessment feeder'!AA295,IF($B$9="Male",'No Self Assessment feeder'!BG295,IF($B$9="All",'No Self Assessment feeder'!CM295)))</f>
        <v>67</v>
      </c>
      <c r="AB306" s="120">
        <f>IF($B$9="Female",'No Self Assessment feeder'!AB295,IF($B$9="Male",'No Self Assessment feeder'!BH295,IF($B$9="All",'No Self Assessment feeder'!CN295)))</f>
        <v>70.5</v>
      </c>
      <c r="AC306" s="127">
        <f>IF($B$9="Female",'No Self Assessment feeder'!AC295,IF($B$9="Male",'No Self Assessment feeder'!BI295,IF($B$9="All",'No Self Assessment feeder'!CO295)))</f>
        <v>72.599999999999994</v>
      </c>
      <c r="CM306" s="29"/>
    </row>
    <row r="307" spans="1:91" ht="14.25" customHeight="1" x14ac:dyDescent="0.2">
      <c r="A307" s="159" t="s">
        <v>290</v>
      </c>
      <c r="B307" s="65" t="s">
        <v>83</v>
      </c>
      <c r="C307" s="66">
        <v>10007842</v>
      </c>
      <c r="D307" s="66" t="s">
        <v>493</v>
      </c>
      <c r="E307" s="162" t="s">
        <v>84</v>
      </c>
      <c r="F307" s="142">
        <f>IF($B$9="Female",'No Self Assessment feeder'!F296,IF($B$9="Male",'No Self Assessment feeder'!AL296,IF($B$9="All",'No Self Assessment feeder'!BR296)))</f>
        <v>1300</v>
      </c>
      <c r="G307" s="120">
        <f>IF($B$9="Female",'No Self Assessment feeder'!G296,IF($B$9="Male",'No Self Assessment feeder'!AM296,IF($B$9="All",'No Self Assessment feeder'!BS296)))</f>
        <v>5.0999999999999996</v>
      </c>
      <c r="H307" s="79">
        <f>IF($B$9="Female",'No Self Assessment feeder'!H296,IF($B$9="Male",'No Self Assessment feeder'!AN296,IF($B$9="All",'No Self Assessment feeder'!BT296)))</f>
        <v>1235</v>
      </c>
      <c r="I307" s="120">
        <f>IF($B$9="Female",'No Self Assessment feeder'!I296,IF($B$9="Male",'No Self Assessment feeder'!AO296,IF($B$9="All",'No Self Assessment feeder'!BU296)))</f>
        <v>8.4</v>
      </c>
      <c r="J307" s="120">
        <f>IF($B$9="Female",'No Self Assessment feeder'!J296,IF($B$9="Male",'No Self Assessment feeder'!AP296,IF($B$9="All",'No Self Assessment feeder'!BV296)))</f>
        <v>9.6</v>
      </c>
      <c r="K307" s="120">
        <f>IF($B$9="Female",'No Self Assessment feeder'!K296,IF($B$9="Male",'No Self Assessment feeder'!AQ296,IF($B$9="All",'No Self Assessment feeder'!BW296)))</f>
        <v>64.599999999999994</v>
      </c>
      <c r="L307" s="120">
        <f>IF($B$9="Female",'No Self Assessment feeder'!L296,IF($B$9="Male",'No Self Assessment feeder'!AR296,IF($B$9="All",'No Self Assessment feeder'!BX296)))</f>
        <v>76.3</v>
      </c>
      <c r="M307" s="127">
        <f>IF($B$9="Female",'No Self Assessment feeder'!M296,IF($B$9="Male",'No Self Assessment feeder'!AS296,IF($B$9="All",'No Self Assessment feeder'!BY296)))</f>
        <v>81.900000000000006</v>
      </c>
      <c r="N307" s="81">
        <f>IF($B$9="Female",'No Self Assessment feeder'!N296,IF($B$9="Male",'No Self Assessment feeder'!AT296,IF($B$9="All",'No Self Assessment feeder'!BZ296)))</f>
        <v>1300</v>
      </c>
      <c r="O307" s="120">
        <f>IF($B$9="Female",'No Self Assessment feeder'!O296,IF($B$9="Male",'No Self Assessment feeder'!AU296,IF($B$9="All",'No Self Assessment feeder'!CA296)))</f>
        <v>5.5</v>
      </c>
      <c r="P307" s="79">
        <f>IF($B$9="Female",'No Self Assessment feeder'!P296,IF($B$9="Male",'No Self Assessment feeder'!AV296,IF($B$9="All",'No Self Assessment feeder'!CB296)))</f>
        <v>1230</v>
      </c>
      <c r="Q307" s="120">
        <f>IF($B$9="Female",'No Self Assessment feeder'!Q296,IF($B$9="Male",'No Self Assessment feeder'!AW296,IF($B$9="All",'No Self Assessment feeder'!CC296)))</f>
        <v>9.5</v>
      </c>
      <c r="R307" s="120">
        <f>IF($B$9="Female",'No Self Assessment feeder'!R296,IF($B$9="Male",'No Self Assessment feeder'!AX296,IF($B$9="All",'No Self Assessment feeder'!CD296)))</f>
        <v>5.5</v>
      </c>
      <c r="S307" s="120">
        <f>IF($B$9="Female",'No Self Assessment feeder'!S296,IF($B$9="Male",'No Self Assessment feeder'!AY296,IF($B$9="All",'No Self Assessment feeder'!CE296)))</f>
        <v>66</v>
      </c>
      <c r="T307" s="120">
        <f>IF($B$9="Female",'No Self Assessment feeder'!T296,IF($B$9="Male",'No Self Assessment feeder'!AZ296,IF($B$9="All",'No Self Assessment feeder'!CF296)))</f>
        <v>81</v>
      </c>
      <c r="U307" s="127">
        <f>IF($B$9="Female",'No Self Assessment feeder'!U296,IF($B$9="Male",'No Self Assessment feeder'!BA296,IF($B$9="All",'No Self Assessment feeder'!CG296)))</f>
        <v>85</v>
      </c>
      <c r="V307" s="81">
        <f>IF($B$9="Female",'No Self Assessment feeder'!V296,IF($B$9="Male",'No Self Assessment feeder'!BB296,IF($B$9="All",'No Self Assessment feeder'!CH296)))</f>
        <v>1300</v>
      </c>
      <c r="W307" s="120">
        <f>IF($B$9="Female",'No Self Assessment feeder'!W296,IF($B$9="Male",'No Self Assessment feeder'!BC296,IF($B$9="All",'No Self Assessment feeder'!CI296)))</f>
        <v>5.6</v>
      </c>
      <c r="X307" s="79">
        <f>IF($B$9="Female",'No Self Assessment feeder'!X296,IF($B$9="Male",'No Self Assessment feeder'!BD296,IF($B$9="All",'No Self Assessment feeder'!CJ296)))</f>
        <v>1230</v>
      </c>
      <c r="Y307" s="120">
        <f>IF($B$9="Female",'No Self Assessment feeder'!Y296,IF($B$9="Male",'No Self Assessment feeder'!BE296,IF($B$9="All",'No Self Assessment feeder'!CK296)))</f>
        <v>12.2</v>
      </c>
      <c r="Z307" s="120">
        <f>IF($B$9="Female",'No Self Assessment feeder'!Z296,IF($B$9="Male",'No Self Assessment feeder'!BF296,IF($B$9="All",'No Self Assessment feeder'!CL296)))</f>
        <v>5.4</v>
      </c>
      <c r="AA307" s="120">
        <f>IF($B$9="Female",'No Self Assessment feeder'!AA296,IF($B$9="Male",'No Self Assessment feeder'!BG296,IF($B$9="All",'No Self Assessment feeder'!CM296)))</f>
        <v>69.5</v>
      </c>
      <c r="AB307" s="120">
        <f>IF($B$9="Female",'No Self Assessment feeder'!AB296,IF($B$9="Male",'No Self Assessment feeder'!BH296,IF($B$9="All",'No Self Assessment feeder'!CN296)))</f>
        <v>79.599999999999994</v>
      </c>
      <c r="AC307" s="127">
        <f>IF($B$9="Female",'No Self Assessment feeder'!AC296,IF($B$9="Male",'No Self Assessment feeder'!BI296,IF($B$9="All",'No Self Assessment feeder'!CO296)))</f>
        <v>82.4</v>
      </c>
      <c r="CM307" s="29"/>
    </row>
    <row r="308" spans="1:91" ht="14.25" customHeight="1" x14ac:dyDescent="0.2">
      <c r="A308" s="159" t="s">
        <v>290</v>
      </c>
      <c r="B308" s="65" t="s">
        <v>85</v>
      </c>
      <c r="C308" s="66">
        <v>10001883</v>
      </c>
      <c r="D308" s="66" t="s">
        <v>492</v>
      </c>
      <c r="E308" s="162" t="s">
        <v>86</v>
      </c>
      <c r="F308" s="142">
        <f>IF($B$9="Female",'No Self Assessment feeder'!F297,IF($B$9="Male",'No Self Assessment feeder'!AL297,IF($B$9="All",'No Self Assessment feeder'!BR297)))</f>
        <v>3475</v>
      </c>
      <c r="G308" s="120">
        <f>IF($B$9="Female",'No Self Assessment feeder'!G297,IF($B$9="Male",'No Self Assessment feeder'!AM297,IF($B$9="All",'No Self Assessment feeder'!BS297)))</f>
        <v>4.5</v>
      </c>
      <c r="H308" s="79">
        <f>IF($B$9="Female",'No Self Assessment feeder'!H297,IF($B$9="Male",'No Self Assessment feeder'!AN297,IF($B$9="All",'No Self Assessment feeder'!BT297)))</f>
        <v>3315</v>
      </c>
      <c r="I308" s="120">
        <f>IF($B$9="Female",'No Self Assessment feeder'!I297,IF($B$9="Male",'No Self Assessment feeder'!AO297,IF($B$9="All",'No Self Assessment feeder'!BU297)))</f>
        <v>10.4</v>
      </c>
      <c r="J308" s="120">
        <f>IF($B$9="Female",'No Self Assessment feeder'!J297,IF($B$9="Male",'No Self Assessment feeder'!AP297,IF($B$9="All",'No Self Assessment feeder'!BV297)))</f>
        <v>10.7</v>
      </c>
      <c r="K308" s="120">
        <f>IF($B$9="Female",'No Self Assessment feeder'!K297,IF($B$9="Male",'No Self Assessment feeder'!AQ297,IF($B$9="All",'No Self Assessment feeder'!BW297)))</f>
        <v>62</v>
      </c>
      <c r="L308" s="120">
        <f>IF($B$9="Female",'No Self Assessment feeder'!L297,IF($B$9="Male",'No Self Assessment feeder'!AR297,IF($B$9="All",'No Self Assessment feeder'!BX297)))</f>
        <v>72.599999999999994</v>
      </c>
      <c r="M308" s="127">
        <f>IF($B$9="Female",'No Self Assessment feeder'!M297,IF($B$9="Male",'No Self Assessment feeder'!AS297,IF($B$9="All",'No Self Assessment feeder'!BY297)))</f>
        <v>78.900000000000006</v>
      </c>
      <c r="N308" s="81">
        <f>IF($B$9="Female",'No Self Assessment feeder'!N297,IF($B$9="Male",'No Self Assessment feeder'!AT297,IF($B$9="All",'No Self Assessment feeder'!BZ297)))</f>
        <v>3475</v>
      </c>
      <c r="O308" s="120">
        <f>IF($B$9="Female",'No Self Assessment feeder'!O297,IF($B$9="Male",'No Self Assessment feeder'!AU297,IF($B$9="All",'No Self Assessment feeder'!CA297)))</f>
        <v>4.8</v>
      </c>
      <c r="P308" s="79">
        <f>IF($B$9="Female",'No Self Assessment feeder'!P297,IF($B$9="Male",'No Self Assessment feeder'!AV297,IF($B$9="All",'No Self Assessment feeder'!CB297)))</f>
        <v>3305</v>
      </c>
      <c r="Q308" s="120">
        <f>IF($B$9="Female",'No Self Assessment feeder'!Q297,IF($B$9="Male",'No Self Assessment feeder'!AW297,IF($B$9="All",'No Self Assessment feeder'!CC297)))</f>
        <v>12.1</v>
      </c>
      <c r="R308" s="120">
        <f>IF($B$9="Female",'No Self Assessment feeder'!R297,IF($B$9="Male",'No Self Assessment feeder'!AX297,IF($B$9="All",'No Self Assessment feeder'!CD297)))</f>
        <v>7.6</v>
      </c>
      <c r="S308" s="120">
        <f>IF($B$9="Female",'No Self Assessment feeder'!S297,IF($B$9="Male",'No Self Assessment feeder'!AY297,IF($B$9="All",'No Self Assessment feeder'!CE297)))</f>
        <v>66.7</v>
      </c>
      <c r="T308" s="120">
        <f>IF($B$9="Female",'No Self Assessment feeder'!T297,IF($B$9="Male",'No Self Assessment feeder'!AZ297,IF($B$9="All",'No Self Assessment feeder'!CF297)))</f>
        <v>76.900000000000006</v>
      </c>
      <c r="U308" s="127">
        <f>IF($B$9="Female",'No Self Assessment feeder'!U297,IF($B$9="Male",'No Self Assessment feeder'!BA297,IF($B$9="All",'No Self Assessment feeder'!CG297)))</f>
        <v>80.2</v>
      </c>
      <c r="V308" s="81">
        <f>IF($B$9="Female",'No Self Assessment feeder'!V297,IF($B$9="Male",'No Self Assessment feeder'!BB297,IF($B$9="All",'No Self Assessment feeder'!CH297)))</f>
        <v>3475</v>
      </c>
      <c r="W308" s="120">
        <f>IF($B$9="Female",'No Self Assessment feeder'!W297,IF($B$9="Male",'No Self Assessment feeder'!BC297,IF($B$9="All",'No Self Assessment feeder'!CI297)))</f>
        <v>5.0999999999999996</v>
      </c>
      <c r="X308" s="79">
        <f>IF($B$9="Female",'No Self Assessment feeder'!X297,IF($B$9="Male",'No Self Assessment feeder'!BD297,IF($B$9="All",'No Self Assessment feeder'!CJ297)))</f>
        <v>3295</v>
      </c>
      <c r="Y308" s="120">
        <f>IF($B$9="Female",'No Self Assessment feeder'!Y297,IF($B$9="Male",'No Self Assessment feeder'!BE297,IF($B$9="All",'No Self Assessment feeder'!CK297)))</f>
        <v>12.3</v>
      </c>
      <c r="Z308" s="120">
        <f>IF($B$9="Female",'No Self Assessment feeder'!Z297,IF($B$9="Male",'No Self Assessment feeder'!BF297,IF($B$9="All",'No Self Assessment feeder'!CL297)))</f>
        <v>6.6</v>
      </c>
      <c r="AA308" s="120">
        <f>IF($B$9="Female",'No Self Assessment feeder'!AA297,IF($B$9="Male",'No Self Assessment feeder'!BG297,IF($B$9="All",'No Self Assessment feeder'!CM297)))</f>
        <v>71</v>
      </c>
      <c r="AB308" s="120">
        <f>IF($B$9="Female",'No Self Assessment feeder'!AB297,IF($B$9="Male",'No Self Assessment feeder'!BH297,IF($B$9="All",'No Self Assessment feeder'!CN297)))</f>
        <v>79</v>
      </c>
      <c r="AC308" s="127">
        <f>IF($B$9="Female",'No Self Assessment feeder'!AC297,IF($B$9="Male",'No Self Assessment feeder'!BI297,IF($B$9="All",'No Self Assessment feeder'!CO297)))</f>
        <v>81.099999999999994</v>
      </c>
      <c r="CM308" s="29"/>
    </row>
    <row r="309" spans="1:91" ht="14.25" customHeight="1" x14ac:dyDescent="0.2">
      <c r="A309" s="159" t="s">
        <v>290</v>
      </c>
      <c r="B309" s="65" t="s">
        <v>87</v>
      </c>
      <c r="C309" s="66">
        <v>10007851</v>
      </c>
      <c r="D309" s="66" t="s">
        <v>492</v>
      </c>
      <c r="E309" s="162" t="s">
        <v>88</v>
      </c>
      <c r="F309" s="142">
        <f>IF($B$9="Female",'No Self Assessment feeder'!F298,IF($B$9="Male",'No Self Assessment feeder'!AL298,IF($B$9="All",'No Self Assessment feeder'!BR298)))</f>
        <v>2395</v>
      </c>
      <c r="G309" s="120">
        <f>IF($B$9="Female",'No Self Assessment feeder'!G298,IF($B$9="Male",'No Self Assessment feeder'!AM298,IF($B$9="All",'No Self Assessment feeder'!BS298)))</f>
        <v>4.2</v>
      </c>
      <c r="H309" s="79">
        <f>IF($B$9="Female",'No Self Assessment feeder'!H298,IF($B$9="Male",'No Self Assessment feeder'!AN298,IF($B$9="All",'No Self Assessment feeder'!BT298)))</f>
        <v>2290</v>
      </c>
      <c r="I309" s="120">
        <f>IF($B$9="Female",'No Self Assessment feeder'!I298,IF($B$9="Male",'No Self Assessment feeder'!AO298,IF($B$9="All",'No Self Assessment feeder'!BU298)))</f>
        <v>8.6</v>
      </c>
      <c r="J309" s="120">
        <f>IF($B$9="Female",'No Self Assessment feeder'!J298,IF($B$9="Male",'No Self Assessment feeder'!AP298,IF($B$9="All",'No Self Assessment feeder'!BV298)))</f>
        <v>11</v>
      </c>
      <c r="K309" s="120">
        <f>IF($B$9="Female",'No Self Assessment feeder'!K298,IF($B$9="Male",'No Self Assessment feeder'!AQ298,IF($B$9="All",'No Self Assessment feeder'!BW298)))</f>
        <v>61</v>
      </c>
      <c r="L309" s="120">
        <f>IF($B$9="Female",'No Self Assessment feeder'!L298,IF($B$9="Male",'No Self Assessment feeder'!AR298,IF($B$9="All",'No Self Assessment feeder'!BX298)))</f>
        <v>73</v>
      </c>
      <c r="M309" s="127">
        <f>IF($B$9="Female",'No Self Assessment feeder'!M298,IF($B$9="Male",'No Self Assessment feeder'!AS298,IF($B$9="All",'No Self Assessment feeder'!BY298)))</f>
        <v>80.5</v>
      </c>
      <c r="N309" s="81">
        <f>IF($B$9="Female",'No Self Assessment feeder'!N298,IF($B$9="Male",'No Self Assessment feeder'!AT298,IF($B$9="All",'No Self Assessment feeder'!BZ298)))</f>
        <v>2395</v>
      </c>
      <c r="O309" s="120">
        <f>IF($B$9="Female",'No Self Assessment feeder'!O298,IF($B$9="Male",'No Self Assessment feeder'!AU298,IF($B$9="All",'No Self Assessment feeder'!CA298)))</f>
        <v>4.5</v>
      </c>
      <c r="P309" s="79">
        <f>IF($B$9="Female",'No Self Assessment feeder'!P298,IF($B$9="Male",'No Self Assessment feeder'!AV298,IF($B$9="All",'No Self Assessment feeder'!CB298)))</f>
        <v>2285</v>
      </c>
      <c r="Q309" s="120">
        <f>IF($B$9="Female",'No Self Assessment feeder'!Q298,IF($B$9="Male",'No Self Assessment feeder'!AW298,IF($B$9="All",'No Self Assessment feeder'!CC298)))</f>
        <v>9.1</v>
      </c>
      <c r="R309" s="120">
        <f>IF($B$9="Female",'No Self Assessment feeder'!R298,IF($B$9="Male",'No Self Assessment feeder'!AX298,IF($B$9="All",'No Self Assessment feeder'!CD298)))</f>
        <v>8.5</v>
      </c>
      <c r="S309" s="120">
        <f>IF($B$9="Female",'No Self Assessment feeder'!S298,IF($B$9="Male",'No Self Assessment feeder'!AY298,IF($B$9="All",'No Self Assessment feeder'!CE298)))</f>
        <v>68.8</v>
      </c>
      <c r="T309" s="120">
        <f>IF($B$9="Female",'No Self Assessment feeder'!T298,IF($B$9="Male",'No Self Assessment feeder'!AZ298,IF($B$9="All",'No Self Assessment feeder'!CF298)))</f>
        <v>79.099999999999994</v>
      </c>
      <c r="U309" s="127">
        <f>IF($B$9="Female",'No Self Assessment feeder'!U298,IF($B$9="Male",'No Self Assessment feeder'!BA298,IF($B$9="All",'No Self Assessment feeder'!CG298)))</f>
        <v>82.4</v>
      </c>
      <c r="V309" s="81">
        <f>IF($B$9="Female",'No Self Assessment feeder'!V298,IF($B$9="Male",'No Self Assessment feeder'!BB298,IF($B$9="All",'No Self Assessment feeder'!CH298)))</f>
        <v>2395</v>
      </c>
      <c r="W309" s="120">
        <f>IF($B$9="Female",'No Self Assessment feeder'!W298,IF($B$9="Male",'No Self Assessment feeder'!BC298,IF($B$9="All",'No Self Assessment feeder'!CI298)))</f>
        <v>4.7</v>
      </c>
      <c r="X309" s="79">
        <f>IF($B$9="Female",'No Self Assessment feeder'!X298,IF($B$9="Male",'No Self Assessment feeder'!BD298,IF($B$9="All",'No Self Assessment feeder'!CJ298)))</f>
        <v>2280</v>
      </c>
      <c r="Y309" s="120">
        <f>IF($B$9="Female",'No Self Assessment feeder'!Y298,IF($B$9="Male",'No Self Assessment feeder'!BE298,IF($B$9="All",'No Self Assessment feeder'!CK298)))</f>
        <v>10.3</v>
      </c>
      <c r="Z309" s="120">
        <f>IF($B$9="Female",'No Self Assessment feeder'!Z298,IF($B$9="Male",'No Self Assessment feeder'!BF298,IF($B$9="All",'No Self Assessment feeder'!CL298)))</f>
        <v>7.1</v>
      </c>
      <c r="AA309" s="120">
        <f>IF($B$9="Female",'No Self Assessment feeder'!AA298,IF($B$9="Male",'No Self Assessment feeder'!BG298,IF($B$9="All",'No Self Assessment feeder'!CM298)))</f>
        <v>71</v>
      </c>
      <c r="AB309" s="120">
        <f>IF($B$9="Female",'No Self Assessment feeder'!AB298,IF($B$9="Male",'No Self Assessment feeder'!BH298,IF($B$9="All",'No Self Assessment feeder'!CN298)))</f>
        <v>80.099999999999994</v>
      </c>
      <c r="AC309" s="127">
        <f>IF($B$9="Female",'No Self Assessment feeder'!AC298,IF($B$9="Male",'No Self Assessment feeder'!BI298,IF($B$9="All",'No Self Assessment feeder'!CO298)))</f>
        <v>82.5</v>
      </c>
      <c r="CM309" s="29"/>
    </row>
    <row r="310" spans="1:91" ht="14.25" customHeight="1" x14ac:dyDescent="0.2">
      <c r="A310" s="159" t="s">
        <v>290</v>
      </c>
      <c r="B310" s="65" t="s">
        <v>89</v>
      </c>
      <c r="C310" s="66">
        <v>10007143</v>
      </c>
      <c r="D310" s="66" t="s">
        <v>496</v>
      </c>
      <c r="E310" s="162" t="s">
        <v>91</v>
      </c>
      <c r="F310" s="142">
        <f>IF($B$9="Female",'No Self Assessment feeder'!F299,IF($B$9="Male",'No Self Assessment feeder'!AL299,IF($B$9="All",'No Self Assessment feeder'!BR299)))</f>
        <v>3015</v>
      </c>
      <c r="G310" s="120">
        <f>IF($B$9="Female",'No Self Assessment feeder'!G299,IF($B$9="Male",'No Self Assessment feeder'!AM299,IF($B$9="All",'No Self Assessment feeder'!BS299)))</f>
        <v>2.7</v>
      </c>
      <c r="H310" s="79">
        <f>IF($B$9="Female",'No Self Assessment feeder'!H299,IF($B$9="Male",'No Self Assessment feeder'!AN299,IF($B$9="All",'No Self Assessment feeder'!BT299)))</f>
        <v>2935</v>
      </c>
      <c r="I310" s="120">
        <f>IF($B$9="Female",'No Self Assessment feeder'!I299,IF($B$9="Male",'No Self Assessment feeder'!AO299,IF($B$9="All",'No Self Assessment feeder'!BU299)))</f>
        <v>10.4</v>
      </c>
      <c r="J310" s="120">
        <f>IF($B$9="Female",'No Self Assessment feeder'!J299,IF($B$9="Male",'No Self Assessment feeder'!AP299,IF($B$9="All",'No Self Assessment feeder'!BV299)))</f>
        <v>8.9</v>
      </c>
      <c r="K310" s="120">
        <f>IF($B$9="Female",'No Self Assessment feeder'!K299,IF($B$9="Male",'No Self Assessment feeder'!AQ299,IF($B$9="All",'No Self Assessment feeder'!BW299)))</f>
        <v>45.6</v>
      </c>
      <c r="L310" s="120">
        <f>IF($B$9="Female",'No Self Assessment feeder'!L299,IF($B$9="Male",'No Self Assessment feeder'!AR299,IF($B$9="All",'No Self Assessment feeder'!BX299)))</f>
        <v>66</v>
      </c>
      <c r="M310" s="127">
        <f>IF($B$9="Female",'No Self Assessment feeder'!M299,IF($B$9="Male",'No Self Assessment feeder'!AS299,IF($B$9="All",'No Self Assessment feeder'!BY299)))</f>
        <v>80.8</v>
      </c>
      <c r="N310" s="81">
        <f>IF($B$9="Female",'No Self Assessment feeder'!N299,IF($B$9="Male",'No Self Assessment feeder'!AT299,IF($B$9="All",'No Self Assessment feeder'!BZ299)))</f>
        <v>3015</v>
      </c>
      <c r="O310" s="120">
        <f>IF($B$9="Female",'No Self Assessment feeder'!O299,IF($B$9="Male",'No Self Assessment feeder'!AU299,IF($B$9="All",'No Self Assessment feeder'!CA299)))</f>
        <v>3.2</v>
      </c>
      <c r="P310" s="79">
        <f>IF($B$9="Female",'No Self Assessment feeder'!P299,IF($B$9="Male",'No Self Assessment feeder'!AV299,IF($B$9="All",'No Self Assessment feeder'!CB299)))</f>
        <v>2920</v>
      </c>
      <c r="Q310" s="120">
        <f>IF($B$9="Female",'No Self Assessment feeder'!Q299,IF($B$9="Male",'No Self Assessment feeder'!AW299,IF($B$9="All",'No Self Assessment feeder'!CC299)))</f>
        <v>10.9</v>
      </c>
      <c r="R310" s="120">
        <f>IF($B$9="Female",'No Self Assessment feeder'!R299,IF($B$9="Male",'No Self Assessment feeder'!AX299,IF($B$9="All",'No Self Assessment feeder'!CD299)))</f>
        <v>5.7</v>
      </c>
      <c r="S310" s="120">
        <f>IF($B$9="Female",'No Self Assessment feeder'!S299,IF($B$9="Male",'No Self Assessment feeder'!AY299,IF($B$9="All",'No Self Assessment feeder'!CE299)))</f>
        <v>60.3</v>
      </c>
      <c r="T310" s="120">
        <f>IF($B$9="Female",'No Self Assessment feeder'!T299,IF($B$9="Male",'No Self Assessment feeder'!AZ299,IF($B$9="All",'No Self Assessment feeder'!CF299)))</f>
        <v>75.5</v>
      </c>
      <c r="U310" s="127">
        <f>IF($B$9="Female",'No Self Assessment feeder'!U299,IF($B$9="Male",'No Self Assessment feeder'!BA299,IF($B$9="All",'No Self Assessment feeder'!CG299)))</f>
        <v>83.4</v>
      </c>
      <c r="V310" s="81">
        <f>IF($B$9="Female",'No Self Assessment feeder'!V299,IF($B$9="Male",'No Self Assessment feeder'!BB299,IF($B$9="All",'No Self Assessment feeder'!CH299)))</f>
        <v>3015</v>
      </c>
      <c r="W310" s="120">
        <f>IF($B$9="Female",'No Self Assessment feeder'!W299,IF($B$9="Male",'No Self Assessment feeder'!BC299,IF($B$9="All",'No Self Assessment feeder'!CI299)))</f>
        <v>3.4</v>
      </c>
      <c r="X310" s="79">
        <f>IF($B$9="Female",'No Self Assessment feeder'!X299,IF($B$9="Male",'No Self Assessment feeder'!BD299,IF($B$9="All",'No Self Assessment feeder'!CJ299)))</f>
        <v>2910</v>
      </c>
      <c r="Y310" s="120">
        <f>IF($B$9="Female",'No Self Assessment feeder'!Y299,IF($B$9="Male",'No Self Assessment feeder'!BE299,IF($B$9="All",'No Self Assessment feeder'!CK299)))</f>
        <v>12.2</v>
      </c>
      <c r="Z310" s="120">
        <f>IF($B$9="Female",'No Self Assessment feeder'!Z299,IF($B$9="Male",'No Self Assessment feeder'!BF299,IF($B$9="All",'No Self Assessment feeder'!CL299)))</f>
        <v>4.8</v>
      </c>
      <c r="AA310" s="120">
        <f>IF($B$9="Female",'No Self Assessment feeder'!AA299,IF($B$9="Male",'No Self Assessment feeder'!BG299,IF($B$9="All",'No Self Assessment feeder'!CM299)))</f>
        <v>65.3</v>
      </c>
      <c r="AB310" s="120">
        <f>IF($B$9="Female",'No Self Assessment feeder'!AB299,IF($B$9="Male",'No Self Assessment feeder'!BH299,IF($B$9="All",'No Self Assessment feeder'!CN299)))</f>
        <v>77.7</v>
      </c>
      <c r="AC310" s="127">
        <f>IF($B$9="Female",'No Self Assessment feeder'!AC299,IF($B$9="Male",'No Self Assessment feeder'!BI299,IF($B$9="All",'No Self Assessment feeder'!CO299)))</f>
        <v>83</v>
      </c>
      <c r="CM310" s="29"/>
    </row>
    <row r="311" spans="1:91" ht="14.25" customHeight="1" x14ac:dyDescent="0.2">
      <c r="A311" s="159" t="s">
        <v>290</v>
      </c>
      <c r="B311" s="65" t="s">
        <v>92</v>
      </c>
      <c r="C311" s="66">
        <v>10007789</v>
      </c>
      <c r="D311" s="66" t="s">
        <v>488</v>
      </c>
      <c r="E311" s="162" t="s">
        <v>93</v>
      </c>
      <c r="F311" s="142">
        <f>IF($B$9="Female",'No Self Assessment feeder'!F300,IF($B$9="Male",'No Self Assessment feeder'!AL300,IF($B$9="All",'No Self Assessment feeder'!BR300)))</f>
        <v>1925</v>
      </c>
      <c r="G311" s="120">
        <f>IF($B$9="Female",'No Self Assessment feeder'!G300,IF($B$9="Male",'No Self Assessment feeder'!AM300,IF($B$9="All",'No Self Assessment feeder'!BS300)))</f>
        <v>3</v>
      </c>
      <c r="H311" s="79">
        <f>IF($B$9="Female",'No Self Assessment feeder'!H300,IF($B$9="Male",'No Self Assessment feeder'!AN300,IF($B$9="All",'No Self Assessment feeder'!BT300)))</f>
        <v>1870</v>
      </c>
      <c r="I311" s="120">
        <f>IF($B$9="Female",'No Self Assessment feeder'!I300,IF($B$9="Male",'No Self Assessment feeder'!AO300,IF($B$9="All",'No Self Assessment feeder'!BU300)))</f>
        <v>10.3</v>
      </c>
      <c r="J311" s="120">
        <f>IF($B$9="Female",'No Self Assessment feeder'!J300,IF($B$9="Male",'No Self Assessment feeder'!AP300,IF($B$9="All",'No Self Assessment feeder'!BV300)))</f>
        <v>10.6</v>
      </c>
      <c r="K311" s="120">
        <f>IF($B$9="Female",'No Self Assessment feeder'!K300,IF($B$9="Male",'No Self Assessment feeder'!AQ300,IF($B$9="All",'No Self Assessment feeder'!BW300)))</f>
        <v>53.9</v>
      </c>
      <c r="L311" s="120">
        <f>IF($B$9="Female",'No Self Assessment feeder'!L300,IF($B$9="Male",'No Self Assessment feeder'!AR300,IF($B$9="All",'No Self Assessment feeder'!BX300)))</f>
        <v>68.8</v>
      </c>
      <c r="M311" s="127">
        <f>IF($B$9="Female",'No Self Assessment feeder'!M300,IF($B$9="Male",'No Self Assessment feeder'!AS300,IF($B$9="All",'No Self Assessment feeder'!BY300)))</f>
        <v>79.099999999999994</v>
      </c>
      <c r="N311" s="81">
        <f>IF($B$9="Female",'No Self Assessment feeder'!N300,IF($B$9="Male",'No Self Assessment feeder'!AT300,IF($B$9="All",'No Self Assessment feeder'!BZ300)))</f>
        <v>1925</v>
      </c>
      <c r="O311" s="120">
        <f>IF($B$9="Female",'No Self Assessment feeder'!O300,IF($B$9="Male",'No Self Assessment feeder'!AU300,IF($B$9="All",'No Self Assessment feeder'!CA300)))</f>
        <v>3.5</v>
      </c>
      <c r="P311" s="79">
        <f>IF($B$9="Female",'No Self Assessment feeder'!P300,IF($B$9="Male",'No Self Assessment feeder'!AV300,IF($B$9="All",'No Self Assessment feeder'!CB300)))</f>
        <v>1860</v>
      </c>
      <c r="Q311" s="120">
        <f>IF($B$9="Female",'No Self Assessment feeder'!Q300,IF($B$9="Male",'No Self Assessment feeder'!AW300,IF($B$9="All",'No Self Assessment feeder'!CC300)))</f>
        <v>11.6</v>
      </c>
      <c r="R311" s="120">
        <f>IF($B$9="Female",'No Self Assessment feeder'!R300,IF($B$9="Male",'No Self Assessment feeder'!AX300,IF($B$9="All",'No Self Assessment feeder'!CD300)))</f>
        <v>6.6</v>
      </c>
      <c r="S311" s="120">
        <f>IF($B$9="Female",'No Self Assessment feeder'!S300,IF($B$9="Male",'No Self Assessment feeder'!AY300,IF($B$9="All",'No Self Assessment feeder'!CE300)))</f>
        <v>63.3</v>
      </c>
      <c r="T311" s="120">
        <f>IF($B$9="Female",'No Self Assessment feeder'!T300,IF($B$9="Male",'No Self Assessment feeder'!AZ300,IF($B$9="All",'No Self Assessment feeder'!CF300)))</f>
        <v>75.8</v>
      </c>
      <c r="U311" s="127">
        <f>IF($B$9="Female",'No Self Assessment feeder'!U300,IF($B$9="Male",'No Self Assessment feeder'!BA300,IF($B$9="All",'No Self Assessment feeder'!CG300)))</f>
        <v>81.8</v>
      </c>
      <c r="V311" s="81">
        <f>IF($B$9="Female",'No Self Assessment feeder'!V300,IF($B$9="Male",'No Self Assessment feeder'!BB300,IF($B$9="All",'No Self Assessment feeder'!CH300)))</f>
        <v>1925</v>
      </c>
      <c r="W311" s="120">
        <f>IF($B$9="Female",'No Self Assessment feeder'!W300,IF($B$9="Male",'No Self Assessment feeder'!BC300,IF($B$9="All",'No Self Assessment feeder'!CI300)))</f>
        <v>3.7</v>
      </c>
      <c r="X311" s="79">
        <f>IF($B$9="Female",'No Self Assessment feeder'!X300,IF($B$9="Male",'No Self Assessment feeder'!BD300,IF($B$9="All",'No Self Assessment feeder'!CJ300)))</f>
        <v>1855</v>
      </c>
      <c r="Y311" s="120">
        <f>IF($B$9="Female",'No Self Assessment feeder'!Y300,IF($B$9="Male",'No Self Assessment feeder'!BE300,IF($B$9="All",'No Self Assessment feeder'!CK300)))</f>
        <v>12.9</v>
      </c>
      <c r="Z311" s="120">
        <f>IF($B$9="Female",'No Self Assessment feeder'!Z300,IF($B$9="Male",'No Self Assessment feeder'!BF300,IF($B$9="All",'No Self Assessment feeder'!CL300)))</f>
        <v>6.5</v>
      </c>
      <c r="AA311" s="120">
        <f>IF($B$9="Female",'No Self Assessment feeder'!AA300,IF($B$9="Male",'No Self Assessment feeder'!BG300,IF($B$9="All",'No Self Assessment feeder'!CM300)))</f>
        <v>65.3</v>
      </c>
      <c r="AB311" s="120">
        <f>IF($B$9="Female",'No Self Assessment feeder'!AB300,IF($B$9="Male",'No Self Assessment feeder'!BH300,IF($B$9="All",'No Self Assessment feeder'!CN300)))</f>
        <v>76.7</v>
      </c>
      <c r="AC311" s="127">
        <f>IF($B$9="Female",'No Self Assessment feeder'!AC300,IF($B$9="Male",'No Self Assessment feeder'!BI300,IF($B$9="All",'No Self Assessment feeder'!CO300)))</f>
        <v>80.599999999999994</v>
      </c>
      <c r="CM311" s="29"/>
    </row>
    <row r="312" spans="1:91" ht="14.25" customHeight="1" x14ac:dyDescent="0.2">
      <c r="A312" s="159" t="s">
        <v>290</v>
      </c>
      <c r="B312" s="65" t="s">
        <v>94</v>
      </c>
      <c r="C312" s="66">
        <v>10007144</v>
      </c>
      <c r="D312" s="66" t="s">
        <v>491</v>
      </c>
      <c r="E312" s="162" t="s">
        <v>95</v>
      </c>
      <c r="F312" s="142">
        <f>IF($B$9="Female",'No Self Assessment feeder'!F301,IF($B$9="Male",'No Self Assessment feeder'!AL301,IF($B$9="All",'No Self Assessment feeder'!BR301)))</f>
        <v>1690</v>
      </c>
      <c r="G312" s="120">
        <f>IF($B$9="Female",'No Self Assessment feeder'!G301,IF($B$9="Male",'No Self Assessment feeder'!AM301,IF($B$9="All",'No Self Assessment feeder'!BS301)))</f>
        <v>6</v>
      </c>
      <c r="H312" s="79">
        <f>IF($B$9="Female",'No Self Assessment feeder'!H301,IF($B$9="Male",'No Self Assessment feeder'!AN301,IF($B$9="All",'No Self Assessment feeder'!BT301)))</f>
        <v>1590</v>
      </c>
      <c r="I312" s="120">
        <f>IF($B$9="Female",'No Self Assessment feeder'!I301,IF($B$9="Male",'No Self Assessment feeder'!AO301,IF($B$9="All",'No Self Assessment feeder'!BU301)))</f>
        <v>12.1</v>
      </c>
      <c r="J312" s="120">
        <f>IF($B$9="Female",'No Self Assessment feeder'!J301,IF($B$9="Male",'No Self Assessment feeder'!AP301,IF($B$9="All",'No Self Assessment feeder'!BV301)))</f>
        <v>15.3</v>
      </c>
      <c r="K312" s="120">
        <f>IF($B$9="Female",'No Self Assessment feeder'!K301,IF($B$9="Male",'No Self Assessment feeder'!AQ301,IF($B$9="All",'No Self Assessment feeder'!BW301)))</f>
        <v>51.7</v>
      </c>
      <c r="L312" s="120">
        <f>IF($B$9="Female",'No Self Assessment feeder'!L301,IF($B$9="Male",'No Self Assessment feeder'!AR301,IF($B$9="All",'No Self Assessment feeder'!BX301)))</f>
        <v>63.4</v>
      </c>
      <c r="M312" s="127">
        <f>IF($B$9="Female",'No Self Assessment feeder'!M301,IF($B$9="Male",'No Self Assessment feeder'!AS301,IF($B$9="All",'No Self Assessment feeder'!BY301)))</f>
        <v>72.599999999999994</v>
      </c>
      <c r="N312" s="81">
        <f>IF($B$9="Female",'No Self Assessment feeder'!N301,IF($B$9="Male",'No Self Assessment feeder'!AT301,IF($B$9="All",'No Self Assessment feeder'!BZ301)))</f>
        <v>1690</v>
      </c>
      <c r="O312" s="120">
        <f>IF($B$9="Female",'No Self Assessment feeder'!O301,IF($B$9="Male",'No Self Assessment feeder'!AU301,IF($B$9="All",'No Self Assessment feeder'!CA301)))</f>
        <v>6.5</v>
      </c>
      <c r="P312" s="79">
        <f>IF($B$9="Female",'No Self Assessment feeder'!P301,IF($B$9="Male",'No Self Assessment feeder'!AV301,IF($B$9="All",'No Self Assessment feeder'!CB301)))</f>
        <v>1580</v>
      </c>
      <c r="Q312" s="120">
        <f>IF($B$9="Female",'No Self Assessment feeder'!Q301,IF($B$9="Male",'No Self Assessment feeder'!AW301,IF($B$9="All",'No Self Assessment feeder'!CC301)))</f>
        <v>13</v>
      </c>
      <c r="R312" s="120">
        <f>IF($B$9="Female",'No Self Assessment feeder'!R301,IF($B$9="Male",'No Self Assessment feeder'!AX301,IF($B$9="All",'No Self Assessment feeder'!CD301)))</f>
        <v>13.4</v>
      </c>
      <c r="S312" s="120">
        <f>IF($B$9="Female",'No Self Assessment feeder'!S301,IF($B$9="Male",'No Self Assessment feeder'!AY301,IF($B$9="All",'No Self Assessment feeder'!CE301)))</f>
        <v>59.1</v>
      </c>
      <c r="T312" s="120">
        <f>IF($B$9="Female",'No Self Assessment feeder'!T301,IF($B$9="Male",'No Self Assessment feeder'!AZ301,IF($B$9="All",'No Self Assessment feeder'!CF301)))</f>
        <v>68.5</v>
      </c>
      <c r="U312" s="127">
        <f>IF($B$9="Female",'No Self Assessment feeder'!U301,IF($B$9="Male",'No Self Assessment feeder'!BA301,IF($B$9="All",'No Self Assessment feeder'!CG301)))</f>
        <v>73.599999999999994</v>
      </c>
      <c r="V312" s="81">
        <f>IF($B$9="Female",'No Self Assessment feeder'!V301,IF($B$9="Male",'No Self Assessment feeder'!BB301,IF($B$9="All",'No Self Assessment feeder'!CH301)))</f>
        <v>1690</v>
      </c>
      <c r="W312" s="120">
        <f>IF($B$9="Female",'No Self Assessment feeder'!W301,IF($B$9="Male",'No Self Assessment feeder'!BC301,IF($B$9="All",'No Self Assessment feeder'!CI301)))</f>
        <v>6.7</v>
      </c>
      <c r="X312" s="79">
        <f>IF($B$9="Female",'No Self Assessment feeder'!X301,IF($B$9="Male",'No Self Assessment feeder'!BD301,IF($B$9="All",'No Self Assessment feeder'!CJ301)))</f>
        <v>1580</v>
      </c>
      <c r="Y312" s="120">
        <f>IF($B$9="Female",'No Self Assessment feeder'!Y301,IF($B$9="Male",'No Self Assessment feeder'!BE301,IF($B$9="All",'No Self Assessment feeder'!CK301)))</f>
        <v>16.2</v>
      </c>
      <c r="Z312" s="120">
        <f>IF($B$9="Female",'No Self Assessment feeder'!Z301,IF($B$9="Male",'No Self Assessment feeder'!BF301,IF($B$9="All",'No Self Assessment feeder'!CL301)))</f>
        <v>12.2</v>
      </c>
      <c r="AA312" s="120">
        <f>IF($B$9="Female",'No Self Assessment feeder'!AA301,IF($B$9="Male",'No Self Assessment feeder'!BG301,IF($B$9="All",'No Self Assessment feeder'!CM301)))</f>
        <v>60.5</v>
      </c>
      <c r="AB312" s="120">
        <f>IF($B$9="Female",'No Self Assessment feeder'!AB301,IF($B$9="Male",'No Self Assessment feeder'!BH301,IF($B$9="All",'No Self Assessment feeder'!CN301)))</f>
        <v>68.7</v>
      </c>
      <c r="AC312" s="127">
        <f>IF($B$9="Female",'No Self Assessment feeder'!AC301,IF($B$9="Male",'No Self Assessment feeder'!BI301,IF($B$9="All",'No Self Assessment feeder'!CO301)))</f>
        <v>71.599999999999994</v>
      </c>
      <c r="CM312" s="29"/>
    </row>
    <row r="313" spans="1:91" ht="14.25" customHeight="1" x14ac:dyDescent="0.2">
      <c r="A313" s="159" t="s">
        <v>290</v>
      </c>
      <c r="B313" s="65" t="s">
        <v>96</v>
      </c>
      <c r="C313" s="66">
        <v>10007823</v>
      </c>
      <c r="D313" s="66" t="s">
        <v>493</v>
      </c>
      <c r="E313" s="162" t="s">
        <v>97</v>
      </c>
      <c r="F313" s="142">
        <f>IF($B$9="Female",'No Self Assessment feeder'!F302,IF($B$9="Male",'No Self Assessment feeder'!AL302,IF($B$9="All",'No Self Assessment feeder'!BR302)))</f>
        <v>1225</v>
      </c>
      <c r="G313" s="120">
        <f>IF($B$9="Female",'No Self Assessment feeder'!G302,IF($B$9="Male",'No Self Assessment feeder'!AM302,IF($B$9="All",'No Self Assessment feeder'!BS302)))</f>
        <v>2.7</v>
      </c>
      <c r="H313" s="79">
        <f>IF($B$9="Female",'No Self Assessment feeder'!H302,IF($B$9="Male",'No Self Assessment feeder'!AN302,IF($B$9="All",'No Self Assessment feeder'!BT302)))</f>
        <v>1195</v>
      </c>
      <c r="I313" s="120">
        <f>IF($B$9="Female",'No Self Assessment feeder'!I302,IF($B$9="Male",'No Self Assessment feeder'!AO302,IF($B$9="All",'No Self Assessment feeder'!BU302)))</f>
        <v>7.1</v>
      </c>
      <c r="J313" s="120">
        <f>IF($B$9="Female",'No Self Assessment feeder'!J302,IF($B$9="Male",'No Self Assessment feeder'!AP302,IF($B$9="All",'No Self Assessment feeder'!BV302)))</f>
        <v>9.6</v>
      </c>
      <c r="K313" s="120">
        <f>IF($B$9="Female",'No Self Assessment feeder'!K302,IF($B$9="Male",'No Self Assessment feeder'!AQ302,IF($B$9="All",'No Self Assessment feeder'!BW302)))</f>
        <v>60.9</v>
      </c>
      <c r="L313" s="120">
        <f>IF($B$9="Female",'No Self Assessment feeder'!L302,IF($B$9="Male",'No Self Assessment feeder'!AR302,IF($B$9="All",'No Self Assessment feeder'!BX302)))</f>
        <v>76.400000000000006</v>
      </c>
      <c r="M313" s="127">
        <f>IF($B$9="Female",'No Self Assessment feeder'!M302,IF($B$9="Male",'No Self Assessment feeder'!AS302,IF($B$9="All",'No Self Assessment feeder'!BY302)))</f>
        <v>83.2</v>
      </c>
      <c r="N313" s="81">
        <f>IF($B$9="Female",'No Self Assessment feeder'!N302,IF($B$9="Male",'No Self Assessment feeder'!AT302,IF($B$9="All",'No Self Assessment feeder'!BZ302)))</f>
        <v>1225</v>
      </c>
      <c r="O313" s="120">
        <f>IF($B$9="Female",'No Self Assessment feeder'!O302,IF($B$9="Male",'No Self Assessment feeder'!AU302,IF($B$9="All",'No Self Assessment feeder'!CA302)))</f>
        <v>2.8</v>
      </c>
      <c r="P313" s="79">
        <f>IF($B$9="Female",'No Self Assessment feeder'!P302,IF($B$9="Male",'No Self Assessment feeder'!AV302,IF($B$9="All",'No Self Assessment feeder'!CB302)))</f>
        <v>1190</v>
      </c>
      <c r="Q313" s="120">
        <f>IF($B$9="Female",'No Self Assessment feeder'!Q302,IF($B$9="Male",'No Self Assessment feeder'!AW302,IF($B$9="All",'No Self Assessment feeder'!CC302)))</f>
        <v>8.6999999999999993</v>
      </c>
      <c r="R313" s="120">
        <f>IF($B$9="Female",'No Self Assessment feeder'!R302,IF($B$9="Male",'No Self Assessment feeder'!AX302,IF($B$9="All",'No Self Assessment feeder'!CD302)))</f>
        <v>6.1</v>
      </c>
      <c r="S313" s="120">
        <f>IF($B$9="Female",'No Self Assessment feeder'!S302,IF($B$9="Male",'No Self Assessment feeder'!AY302,IF($B$9="All",'No Self Assessment feeder'!CE302)))</f>
        <v>65.599999999999994</v>
      </c>
      <c r="T313" s="120">
        <f>IF($B$9="Female",'No Self Assessment feeder'!T302,IF($B$9="Male",'No Self Assessment feeder'!AZ302,IF($B$9="All",'No Self Assessment feeder'!CF302)))</f>
        <v>80.7</v>
      </c>
      <c r="U313" s="127">
        <f>IF($B$9="Female",'No Self Assessment feeder'!U302,IF($B$9="Male",'No Self Assessment feeder'!BA302,IF($B$9="All",'No Self Assessment feeder'!CG302)))</f>
        <v>85.2</v>
      </c>
      <c r="V313" s="81">
        <f>IF($B$9="Female",'No Self Assessment feeder'!V302,IF($B$9="Male",'No Self Assessment feeder'!BB302,IF($B$9="All",'No Self Assessment feeder'!CH302)))</f>
        <v>1225</v>
      </c>
      <c r="W313" s="120">
        <f>IF($B$9="Female",'No Self Assessment feeder'!W302,IF($B$9="Male",'No Self Assessment feeder'!BC302,IF($B$9="All",'No Self Assessment feeder'!CI302)))</f>
        <v>3.1</v>
      </c>
      <c r="X313" s="79">
        <f>IF($B$9="Female",'No Self Assessment feeder'!X302,IF($B$9="Male",'No Self Assessment feeder'!BD302,IF($B$9="All",'No Self Assessment feeder'!CJ302)))</f>
        <v>1190</v>
      </c>
      <c r="Y313" s="120">
        <f>IF($B$9="Female",'No Self Assessment feeder'!Y302,IF($B$9="Male",'No Self Assessment feeder'!BE302,IF($B$9="All",'No Self Assessment feeder'!CK302)))</f>
        <v>12.2</v>
      </c>
      <c r="Z313" s="120">
        <f>IF($B$9="Female",'No Self Assessment feeder'!Z302,IF($B$9="Male",'No Self Assessment feeder'!BF302,IF($B$9="All",'No Self Assessment feeder'!CL302)))</f>
        <v>5.5</v>
      </c>
      <c r="AA313" s="120">
        <f>IF($B$9="Female",'No Self Assessment feeder'!AA302,IF($B$9="Male",'No Self Assessment feeder'!BG302,IF($B$9="All",'No Self Assessment feeder'!CM302)))</f>
        <v>65.7</v>
      </c>
      <c r="AB313" s="120">
        <f>IF($B$9="Female",'No Self Assessment feeder'!AB302,IF($B$9="Male",'No Self Assessment feeder'!BH302,IF($B$9="All",'No Self Assessment feeder'!CN302)))</f>
        <v>79</v>
      </c>
      <c r="AC313" s="127">
        <f>IF($B$9="Female",'No Self Assessment feeder'!AC302,IF($B$9="Male",'No Self Assessment feeder'!BI302,IF($B$9="All",'No Self Assessment feeder'!CO302)))</f>
        <v>82.3</v>
      </c>
      <c r="CM313" s="29"/>
    </row>
    <row r="314" spans="1:91" ht="14.25" customHeight="1" x14ac:dyDescent="0.2">
      <c r="A314" s="159" t="s">
        <v>290</v>
      </c>
      <c r="B314" s="65" t="s">
        <v>98</v>
      </c>
      <c r="C314" s="66">
        <v>10007791</v>
      </c>
      <c r="D314" s="66" t="s">
        <v>488</v>
      </c>
      <c r="E314" s="162" t="s">
        <v>99</v>
      </c>
      <c r="F314" s="142">
        <f>IF($B$9="Female",'No Self Assessment feeder'!F303,IF($B$9="Male",'No Self Assessment feeder'!AL303,IF($B$9="All",'No Self Assessment feeder'!BR303)))</f>
        <v>1335</v>
      </c>
      <c r="G314" s="120">
        <f>IF($B$9="Female",'No Self Assessment feeder'!G303,IF($B$9="Male",'No Self Assessment feeder'!AM303,IF($B$9="All",'No Self Assessment feeder'!BS303)))</f>
        <v>2.9</v>
      </c>
      <c r="H314" s="79">
        <f>IF($B$9="Female",'No Self Assessment feeder'!H303,IF($B$9="Male",'No Self Assessment feeder'!AN303,IF($B$9="All",'No Self Assessment feeder'!BT303)))</f>
        <v>1295</v>
      </c>
      <c r="I314" s="120">
        <f>IF($B$9="Female",'No Self Assessment feeder'!I303,IF($B$9="Male",'No Self Assessment feeder'!AO303,IF($B$9="All",'No Self Assessment feeder'!BU303)))</f>
        <v>12</v>
      </c>
      <c r="J314" s="120">
        <f>IF($B$9="Female",'No Self Assessment feeder'!J303,IF($B$9="Male",'No Self Assessment feeder'!AP303,IF($B$9="All",'No Self Assessment feeder'!BV303)))</f>
        <v>11.1</v>
      </c>
      <c r="K314" s="120">
        <f>IF($B$9="Female",'No Self Assessment feeder'!K303,IF($B$9="Male",'No Self Assessment feeder'!AQ303,IF($B$9="All",'No Self Assessment feeder'!BW303)))</f>
        <v>55.5</v>
      </c>
      <c r="L314" s="120">
        <f>IF($B$9="Female",'No Self Assessment feeder'!L303,IF($B$9="Male",'No Self Assessment feeder'!AR303,IF($B$9="All",'No Self Assessment feeder'!BX303)))</f>
        <v>67.2</v>
      </c>
      <c r="M314" s="127">
        <f>IF($B$9="Female",'No Self Assessment feeder'!M303,IF($B$9="Male",'No Self Assessment feeder'!AS303,IF($B$9="All",'No Self Assessment feeder'!BY303)))</f>
        <v>77</v>
      </c>
      <c r="N314" s="81">
        <f>IF($B$9="Female",'No Self Assessment feeder'!N303,IF($B$9="Male",'No Self Assessment feeder'!AT303,IF($B$9="All",'No Self Assessment feeder'!BZ303)))</f>
        <v>1335</v>
      </c>
      <c r="O314" s="120">
        <f>IF($B$9="Female",'No Self Assessment feeder'!O303,IF($B$9="Male",'No Self Assessment feeder'!AU303,IF($B$9="All",'No Self Assessment feeder'!CA303)))</f>
        <v>3.1</v>
      </c>
      <c r="P314" s="79">
        <f>IF($B$9="Female",'No Self Assessment feeder'!P303,IF($B$9="Male",'No Self Assessment feeder'!AV303,IF($B$9="All",'No Self Assessment feeder'!CB303)))</f>
        <v>1290</v>
      </c>
      <c r="Q314" s="120">
        <f>IF($B$9="Female",'No Self Assessment feeder'!Q303,IF($B$9="Male",'No Self Assessment feeder'!AW303,IF($B$9="All",'No Self Assessment feeder'!CC303)))</f>
        <v>12.2</v>
      </c>
      <c r="R314" s="120">
        <f>IF($B$9="Female",'No Self Assessment feeder'!R303,IF($B$9="Male",'No Self Assessment feeder'!AX303,IF($B$9="All",'No Self Assessment feeder'!CD303)))</f>
        <v>7.3</v>
      </c>
      <c r="S314" s="120">
        <f>IF($B$9="Female",'No Self Assessment feeder'!S303,IF($B$9="Male",'No Self Assessment feeder'!AY303,IF($B$9="All",'No Self Assessment feeder'!CE303)))</f>
        <v>65.099999999999994</v>
      </c>
      <c r="T314" s="120">
        <f>IF($B$9="Female",'No Self Assessment feeder'!T303,IF($B$9="Male",'No Self Assessment feeder'!AZ303,IF($B$9="All",'No Self Assessment feeder'!CF303)))</f>
        <v>75.2</v>
      </c>
      <c r="U314" s="127">
        <f>IF($B$9="Female",'No Self Assessment feeder'!U303,IF($B$9="Male",'No Self Assessment feeder'!BA303,IF($B$9="All",'No Self Assessment feeder'!CG303)))</f>
        <v>80.599999999999994</v>
      </c>
      <c r="V314" s="81">
        <f>IF($B$9="Female",'No Self Assessment feeder'!V303,IF($B$9="Male",'No Self Assessment feeder'!BB303,IF($B$9="All",'No Self Assessment feeder'!CH303)))</f>
        <v>1335</v>
      </c>
      <c r="W314" s="120">
        <f>IF($B$9="Female",'No Self Assessment feeder'!W303,IF($B$9="Male",'No Self Assessment feeder'!BC303,IF($B$9="All",'No Self Assessment feeder'!CI303)))</f>
        <v>3.2</v>
      </c>
      <c r="X314" s="79">
        <f>IF($B$9="Female",'No Self Assessment feeder'!X303,IF($B$9="Male",'No Self Assessment feeder'!BD303,IF($B$9="All",'No Self Assessment feeder'!CJ303)))</f>
        <v>1290</v>
      </c>
      <c r="Y314" s="120">
        <f>IF($B$9="Female",'No Self Assessment feeder'!Y303,IF($B$9="Male",'No Self Assessment feeder'!BE303,IF($B$9="All",'No Self Assessment feeder'!CK303)))</f>
        <v>12.7</v>
      </c>
      <c r="Z314" s="120">
        <f>IF($B$9="Female",'No Self Assessment feeder'!Z303,IF($B$9="Male",'No Self Assessment feeder'!BF303,IF($B$9="All",'No Self Assessment feeder'!CL303)))</f>
        <v>6.4</v>
      </c>
      <c r="AA314" s="120">
        <f>IF($B$9="Female",'No Self Assessment feeder'!AA303,IF($B$9="Male",'No Self Assessment feeder'!BG303,IF($B$9="All",'No Self Assessment feeder'!CM303)))</f>
        <v>71.5</v>
      </c>
      <c r="AB314" s="120">
        <f>IF($B$9="Female",'No Self Assessment feeder'!AB303,IF($B$9="Male",'No Self Assessment feeder'!BH303,IF($B$9="All",'No Self Assessment feeder'!CN303)))</f>
        <v>78.2</v>
      </c>
      <c r="AC314" s="127">
        <f>IF($B$9="Female",'No Self Assessment feeder'!AC303,IF($B$9="Male",'No Self Assessment feeder'!BI303,IF($B$9="All",'No Self Assessment feeder'!CO303)))</f>
        <v>80.900000000000006</v>
      </c>
      <c r="CM314" s="29"/>
    </row>
    <row r="315" spans="1:91" ht="14.25" customHeight="1" x14ac:dyDescent="0.2">
      <c r="A315" s="159" t="s">
        <v>290</v>
      </c>
      <c r="B315" s="65" t="s">
        <v>100</v>
      </c>
      <c r="C315" s="66">
        <v>10007792</v>
      </c>
      <c r="D315" s="66" t="s">
        <v>490</v>
      </c>
      <c r="E315" s="162" t="s">
        <v>101</v>
      </c>
      <c r="F315" s="142">
        <f>IF($B$9="Female",'No Self Assessment feeder'!F304,IF($B$9="Male",'No Self Assessment feeder'!AL304,IF($B$9="All",'No Self Assessment feeder'!BR304)))</f>
        <v>2195</v>
      </c>
      <c r="G315" s="120">
        <f>IF($B$9="Female",'No Self Assessment feeder'!G304,IF($B$9="Male",'No Self Assessment feeder'!AM304,IF($B$9="All",'No Self Assessment feeder'!BS304)))</f>
        <v>3.3</v>
      </c>
      <c r="H315" s="79">
        <f>IF($B$9="Female",'No Self Assessment feeder'!H304,IF($B$9="Male",'No Self Assessment feeder'!AN304,IF($B$9="All",'No Self Assessment feeder'!BT304)))</f>
        <v>2120</v>
      </c>
      <c r="I315" s="120">
        <f>IF($B$9="Female",'No Self Assessment feeder'!I304,IF($B$9="Male",'No Self Assessment feeder'!AO304,IF($B$9="All",'No Self Assessment feeder'!BU304)))</f>
        <v>11.1</v>
      </c>
      <c r="J315" s="120">
        <f>IF($B$9="Female",'No Self Assessment feeder'!J304,IF($B$9="Male",'No Self Assessment feeder'!AP304,IF($B$9="All",'No Self Assessment feeder'!BV304)))</f>
        <v>11</v>
      </c>
      <c r="K315" s="120">
        <f>IF($B$9="Female",'No Self Assessment feeder'!K304,IF($B$9="Male",'No Self Assessment feeder'!AQ304,IF($B$9="All",'No Self Assessment feeder'!BW304)))</f>
        <v>47.8</v>
      </c>
      <c r="L315" s="120">
        <f>IF($B$9="Female",'No Self Assessment feeder'!L304,IF($B$9="Male",'No Self Assessment feeder'!AR304,IF($B$9="All",'No Self Assessment feeder'!BX304)))</f>
        <v>65.099999999999994</v>
      </c>
      <c r="M315" s="127">
        <f>IF($B$9="Female",'No Self Assessment feeder'!M304,IF($B$9="Male",'No Self Assessment feeder'!AS304,IF($B$9="All",'No Self Assessment feeder'!BY304)))</f>
        <v>77.900000000000006</v>
      </c>
      <c r="N315" s="81">
        <f>IF($B$9="Female",'No Self Assessment feeder'!N304,IF($B$9="Male",'No Self Assessment feeder'!AT304,IF($B$9="All",'No Self Assessment feeder'!BZ304)))</f>
        <v>2195</v>
      </c>
      <c r="O315" s="120">
        <f>IF($B$9="Female",'No Self Assessment feeder'!O304,IF($B$9="Male",'No Self Assessment feeder'!AU304,IF($B$9="All",'No Self Assessment feeder'!CA304)))</f>
        <v>3.6</v>
      </c>
      <c r="P315" s="79">
        <f>IF($B$9="Female",'No Self Assessment feeder'!P304,IF($B$9="Male",'No Self Assessment feeder'!AV304,IF($B$9="All",'No Self Assessment feeder'!CB304)))</f>
        <v>2115</v>
      </c>
      <c r="Q315" s="120">
        <f>IF($B$9="Female",'No Self Assessment feeder'!Q304,IF($B$9="Male",'No Self Assessment feeder'!AW304,IF($B$9="All",'No Self Assessment feeder'!CC304)))</f>
        <v>11.9</v>
      </c>
      <c r="R315" s="120">
        <f>IF($B$9="Female",'No Self Assessment feeder'!R304,IF($B$9="Male",'No Self Assessment feeder'!AX304,IF($B$9="All",'No Self Assessment feeder'!CD304)))</f>
        <v>7.2</v>
      </c>
      <c r="S315" s="120">
        <f>IF($B$9="Female",'No Self Assessment feeder'!S304,IF($B$9="Male",'No Self Assessment feeder'!AY304,IF($B$9="All",'No Self Assessment feeder'!CE304)))</f>
        <v>60.2</v>
      </c>
      <c r="T315" s="120">
        <f>IF($B$9="Female",'No Self Assessment feeder'!T304,IF($B$9="Male",'No Self Assessment feeder'!AZ304,IF($B$9="All",'No Self Assessment feeder'!CF304)))</f>
        <v>73.599999999999994</v>
      </c>
      <c r="U315" s="127">
        <f>IF($B$9="Female",'No Self Assessment feeder'!U304,IF($B$9="Male",'No Self Assessment feeder'!BA304,IF($B$9="All",'No Self Assessment feeder'!CG304)))</f>
        <v>80.900000000000006</v>
      </c>
      <c r="V315" s="81">
        <f>IF($B$9="Female",'No Self Assessment feeder'!V304,IF($B$9="Male",'No Self Assessment feeder'!BB304,IF($B$9="All",'No Self Assessment feeder'!CH304)))</f>
        <v>2195</v>
      </c>
      <c r="W315" s="120">
        <f>IF($B$9="Female",'No Self Assessment feeder'!W304,IF($B$9="Male",'No Self Assessment feeder'!BC304,IF($B$9="All",'No Self Assessment feeder'!CI304)))</f>
        <v>4.0999999999999996</v>
      </c>
      <c r="X315" s="79">
        <f>IF($B$9="Female",'No Self Assessment feeder'!X304,IF($B$9="Male",'No Self Assessment feeder'!BD304,IF($B$9="All",'No Self Assessment feeder'!CJ304)))</f>
        <v>2105</v>
      </c>
      <c r="Y315" s="120">
        <f>IF($B$9="Female",'No Self Assessment feeder'!Y304,IF($B$9="Male",'No Self Assessment feeder'!BE304,IF($B$9="All",'No Self Assessment feeder'!CK304)))</f>
        <v>12.9</v>
      </c>
      <c r="Z315" s="120">
        <f>IF($B$9="Female",'No Self Assessment feeder'!Z304,IF($B$9="Male",'No Self Assessment feeder'!BF304,IF($B$9="All",'No Self Assessment feeder'!CL304)))</f>
        <v>5.8</v>
      </c>
      <c r="AA315" s="120">
        <f>IF($B$9="Female",'No Self Assessment feeder'!AA304,IF($B$9="Male",'No Self Assessment feeder'!BG304,IF($B$9="All",'No Self Assessment feeder'!CM304)))</f>
        <v>67.7</v>
      </c>
      <c r="AB315" s="120">
        <f>IF($B$9="Female",'No Self Assessment feeder'!AB304,IF($B$9="Male",'No Self Assessment feeder'!BH304,IF($B$9="All",'No Self Assessment feeder'!CN304)))</f>
        <v>77.099999999999994</v>
      </c>
      <c r="AC315" s="127">
        <f>IF($B$9="Female",'No Self Assessment feeder'!AC304,IF($B$9="Male",'No Self Assessment feeder'!BI304,IF($B$9="All",'No Self Assessment feeder'!CO304)))</f>
        <v>81.3</v>
      </c>
      <c r="CM315" s="29"/>
    </row>
    <row r="316" spans="1:91" ht="14.25" customHeight="1" x14ac:dyDescent="0.2">
      <c r="A316" s="159" t="s">
        <v>290</v>
      </c>
      <c r="B316" s="65" t="s">
        <v>102</v>
      </c>
      <c r="C316" s="66">
        <v>10008640</v>
      </c>
      <c r="D316" s="66" t="s">
        <v>490</v>
      </c>
      <c r="E316" s="162" t="s">
        <v>103</v>
      </c>
      <c r="F316" s="142">
        <f>IF($B$9="Female",'No Self Assessment feeder'!F305,IF($B$9="Male",'No Self Assessment feeder'!AL305,IF($B$9="All",'No Self Assessment feeder'!BR305)))</f>
        <v>645</v>
      </c>
      <c r="G316" s="120">
        <f>IF($B$9="Female",'No Self Assessment feeder'!G305,IF($B$9="Male",'No Self Assessment feeder'!AM305,IF($B$9="All",'No Self Assessment feeder'!BS305)))</f>
        <v>5.4</v>
      </c>
      <c r="H316" s="79">
        <f>IF($B$9="Female",'No Self Assessment feeder'!H305,IF($B$9="Male",'No Self Assessment feeder'!AN305,IF($B$9="All",'No Self Assessment feeder'!BT305)))</f>
        <v>610</v>
      </c>
      <c r="I316" s="120">
        <f>IF($B$9="Female",'No Self Assessment feeder'!I305,IF($B$9="Male",'No Self Assessment feeder'!AO305,IF($B$9="All",'No Self Assessment feeder'!BU305)))</f>
        <v>13.6</v>
      </c>
      <c r="J316" s="120">
        <f>IF($B$9="Female",'No Self Assessment feeder'!J305,IF($B$9="Male",'No Self Assessment feeder'!AP305,IF($B$9="All",'No Self Assessment feeder'!BV305)))</f>
        <v>19.899999999999999</v>
      </c>
      <c r="K316" s="120">
        <f>IF($B$9="Female",'No Self Assessment feeder'!K305,IF($B$9="Male",'No Self Assessment feeder'!AQ305,IF($B$9="All",'No Self Assessment feeder'!BW305)))</f>
        <v>56</v>
      </c>
      <c r="L316" s="120">
        <f>IF($B$9="Female",'No Self Assessment feeder'!L305,IF($B$9="Male",'No Self Assessment feeder'!AR305,IF($B$9="All",'No Self Assessment feeder'!BX305)))</f>
        <v>61.7</v>
      </c>
      <c r="M316" s="127">
        <f>IF($B$9="Female",'No Self Assessment feeder'!M305,IF($B$9="Male",'No Self Assessment feeder'!AS305,IF($B$9="All",'No Self Assessment feeder'!BY305)))</f>
        <v>66.5</v>
      </c>
      <c r="N316" s="81">
        <f>IF($B$9="Female",'No Self Assessment feeder'!N305,IF($B$9="Male",'No Self Assessment feeder'!AT305,IF($B$9="All",'No Self Assessment feeder'!BZ305)))</f>
        <v>645</v>
      </c>
      <c r="O316" s="120">
        <f>IF($B$9="Female",'No Self Assessment feeder'!O305,IF($B$9="Male",'No Self Assessment feeder'!AU305,IF($B$9="All",'No Self Assessment feeder'!CA305)))</f>
        <v>5</v>
      </c>
      <c r="P316" s="79">
        <f>IF($B$9="Female",'No Self Assessment feeder'!P305,IF($B$9="Male",'No Self Assessment feeder'!AV305,IF($B$9="All",'No Self Assessment feeder'!CB305)))</f>
        <v>610</v>
      </c>
      <c r="Q316" s="120">
        <f>IF($B$9="Female",'No Self Assessment feeder'!Q305,IF($B$9="Male",'No Self Assessment feeder'!AW305,IF($B$9="All",'No Self Assessment feeder'!CC305)))</f>
        <v>11.8</v>
      </c>
      <c r="R316" s="120">
        <f>IF($B$9="Female",'No Self Assessment feeder'!R305,IF($B$9="Male",'No Self Assessment feeder'!AX305,IF($B$9="All",'No Self Assessment feeder'!CD305)))</f>
        <v>16</v>
      </c>
      <c r="S316" s="120">
        <f>IF($B$9="Female",'No Self Assessment feeder'!S305,IF($B$9="Male",'No Self Assessment feeder'!AY305,IF($B$9="All",'No Self Assessment feeder'!CE305)))</f>
        <v>58.5</v>
      </c>
      <c r="T316" s="120">
        <f>IF($B$9="Female",'No Self Assessment feeder'!T305,IF($B$9="Male",'No Self Assessment feeder'!AZ305,IF($B$9="All",'No Self Assessment feeder'!CF305)))</f>
        <v>66.7</v>
      </c>
      <c r="U316" s="127">
        <f>IF($B$9="Female",'No Self Assessment feeder'!U305,IF($B$9="Male",'No Self Assessment feeder'!BA305,IF($B$9="All",'No Self Assessment feeder'!CG305)))</f>
        <v>72.2</v>
      </c>
      <c r="V316" s="81">
        <f>IF($B$9="Female",'No Self Assessment feeder'!V305,IF($B$9="Male",'No Self Assessment feeder'!BB305,IF($B$9="All",'No Self Assessment feeder'!CH305)))</f>
        <v>645</v>
      </c>
      <c r="W316" s="120">
        <f>IF($B$9="Female",'No Self Assessment feeder'!W305,IF($B$9="Male",'No Self Assessment feeder'!BC305,IF($B$9="All",'No Self Assessment feeder'!CI305)))</f>
        <v>5.4</v>
      </c>
      <c r="X316" s="79">
        <f>IF($B$9="Female",'No Self Assessment feeder'!X305,IF($B$9="Male",'No Self Assessment feeder'!BD305,IF($B$9="All",'No Self Assessment feeder'!CJ305)))</f>
        <v>610</v>
      </c>
      <c r="Y316" s="120">
        <f>IF($B$9="Female",'No Self Assessment feeder'!Y305,IF($B$9="Male",'No Self Assessment feeder'!BE305,IF($B$9="All",'No Self Assessment feeder'!CK305)))</f>
        <v>15.4</v>
      </c>
      <c r="Z316" s="120">
        <f>IF($B$9="Female",'No Self Assessment feeder'!Z305,IF($B$9="Male",'No Self Assessment feeder'!BF305,IF($B$9="All",'No Self Assessment feeder'!CL305)))</f>
        <v>13</v>
      </c>
      <c r="AA316" s="120">
        <f>IF($B$9="Female",'No Self Assessment feeder'!AA305,IF($B$9="Male",'No Self Assessment feeder'!BG305,IF($B$9="All",'No Self Assessment feeder'!CM305)))</f>
        <v>59.8</v>
      </c>
      <c r="AB316" s="120">
        <f>IF($B$9="Female",'No Self Assessment feeder'!AB305,IF($B$9="Male",'No Self Assessment feeder'!BH305,IF($B$9="All",'No Self Assessment feeder'!CN305)))</f>
        <v>67.8</v>
      </c>
      <c r="AC316" s="127">
        <f>IF($B$9="Female",'No Self Assessment feeder'!AC305,IF($B$9="Male",'No Self Assessment feeder'!BI305,IF($B$9="All",'No Self Assessment feeder'!CO305)))</f>
        <v>71.599999999999994</v>
      </c>
      <c r="CM316" s="29"/>
    </row>
    <row r="317" spans="1:91" ht="14.25" customHeight="1" x14ac:dyDescent="0.2">
      <c r="A317" s="159" t="s">
        <v>290</v>
      </c>
      <c r="B317" s="65" t="s">
        <v>104</v>
      </c>
      <c r="C317" s="66">
        <v>10004511</v>
      </c>
      <c r="D317" s="66" t="s">
        <v>495</v>
      </c>
      <c r="E317" s="162" t="s">
        <v>434</v>
      </c>
      <c r="F317" s="142" t="str">
        <f>IF($B$9="Female",'No Self Assessment feeder'!F306,IF($B$9="Male",'No Self Assessment feeder'!AL306,IF($B$9="All",'No Self Assessment feeder'!BR306)))</f>
        <v>.</v>
      </c>
      <c r="G317" s="120" t="str">
        <f>IF($B$9="Female",'No Self Assessment feeder'!G306,IF($B$9="Male",'No Self Assessment feeder'!AM306,IF($B$9="All",'No Self Assessment feeder'!BS306)))</f>
        <v>.</v>
      </c>
      <c r="H317" s="79" t="str">
        <f>IF($B$9="Female",'No Self Assessment feeder'!H306,IF($B$9="Male",'No Self Assessment feeder'!AN306,IF($B$9="All",'No Self Assessment feeder'!BT306)))</f>
        <v>.</v>
      </c>
      <c r="I317" s="120" t="str">
        <f>IF($B$9="Female",'No Self Assessment feeder'!I306,IF($B$9="Male",'No Self Assessment feeder'!AO306,IF($B$9="All",'No Self Assessment feeder'!BU306)))</f>
        <v>.</v>
      </c>
      <c r="J317" s="120" t="str">
        <f>IF($B$9="Female",'No Self Assessment feeder'!J306,IF($B$9="Male",'No Self Assessment feeder'!AP306,IF($B$9="All",'No Self Assessment feeder'!BV306)))</f>
        <v>.</v>
      </c>
      <c r="K317" s="120" t="str">
        <f>IF($B$9="Female",'No Self Assessment feeder'!K306,IF($B$9="Male",'No Self Assessment feeder'!AQ306,IF($B$9="All",'No Self Assessment feeder'!BW306)))</f>
        <v>.</v>
      </c>
      <c r="L317" s="120" t="str">
        <f>IF($B$9="Female",'No Self Assessment feeder'!L306,IF($B$9="Male",'No Self Assessment feeder'!AR306,IF($B$9="All",'No Self Assessment feeder'!BX306)))</f>
        <v>.</v>
      </c>
      <c r="M317" s="127" t="str">
        <f>IF($B$9="Female",'No Self Assessment feeder'!M306,IF($B$9="Male",'No Self Assessment feeder'!AS306,IF($B$9="All",'No Self Assessment feeder'!BY306)))</f>
        <v>.</v>
      </c>
      <c r="N317" s="81" t="str">
        <f>IF($B$9="Female",'No Self Assessment feeder'!N306,IF($B$9="Male",'No Self Assessment feeder'!AT306,IF($B$9="All",'No Self Assessment feeder'!BZ306)))</f>
        <v>.</v>
      </c>
      <c r="O317" s="120" t="str">
        <f>IF($B$9="Female",'No Self Assessment feeder'!O306,IF($B$9="Male",'No Self Assessment feeder'!AU306,IF($B$9="All",'No Self Assessment feeder'!CA306)))</f>
        <v>.</v>
      </c>
      <c r="P317" s="79" t="str">
        <f>IF($B$9="Female",'No Self Assessment feeder'!P306,IF($B$9="Male",'No Self Assessment feeder'!AV306,IF($B$9="All",'No Self Assessment feeder'!CB306)))</f>
        <v>.</v>
      </c>
      <c r="Q317" s="120" t="str">
        <f>IF($B$9="Female",'No Self Assessment feeder'!Q306,IF($B$9="Male",'No Self Assessment feeder'!AW306,IF($B$9="All",'No Self Assessment feeder'!CC306)))</f>
        <v>.</v>
      </c>
      <c r="R317" s="120" t="str">
        <f>IF($B$9="Female",'No Self Assessment feeder'!R306,IF($B$9="Male",'No Self Assessment feeder'!AX306,IF($B$9="All",'No Self Assessment feeder'!CD306)))</f>
        <v>.</v>
      </c>
      <c r="S317" s="120" t="str">
        <f>IF($B$9="Female",'No Self Assessment feeder'!S306,IF($B$9="Male",'No Self Assessment feeder'!AY306,IF($B$9="All",'No Self Assessment feeder'!CE306)))</f>
        <v>.</v>
      </c>
      <c r="T317" s="120" t="str">
        <f>IF($B$9="Female",'No Self Assessment feeder'!T306,IF($B$9="Male",'No Self Assessment feeder'!AZ306,IF($B$9="All",'No Self Assessment feeder'!CF306)))</f>
        <v>.</v>
      </c>
      <c r="U317" s="127" t="str">
        <f>IF($B$9="Female",'No Self Assessment feeder'!U306,IF($B$9="Male",'No Self Assessment feeder'!BA306,IF($B$9="All",'No Self Assessment feeder'!CG306)))</f>
        <v>.</v>
      </c>
      <c r="V317" s="81" t="str">
        <f>IF($B$9="Female",'No Self Assessment feeder'!V306,IF($B$9="Male",'No Self Assessment feeder'!BB306,IF($B$9="All",'No Self Assessment feeder'!CH306)))</f>
        <v>.</v>
      </c>
      <c r="W317" s="120" t="str">
        <f>IF($B$9="Female",'No Self Assessment feeder'!W306,IF($B$9="Male",'No Self Assessment feeder'!BC306,IF($B$9="All",'No Self Assessment feeder'!CI306)))</f>
        <v>.</v>
      </c>
      <c r="X317" s="79" t="str">
        <f>IF($B$9="Female",'No Self Assessment feeder'!X306,IF($B$9="Male",'No Self Assessment feeder'!BD306,IF($B$9="All",'No Self Assessment feeder'!CJ306)))</f>
        <v>.</v>
      </c>
      <c r="Y317" s="120" t="str">
        <f>IF($B$9="Female",'No Self Assessment feeder'!Y306,IF($B$9="Male",'No Self Assessment feeder'!BE306,IF($B$9="All",'No Self Assessment feeder'!CK306)))</f>
        <v>.</v>
      </c>
      <c r="Z317" s="120" t="str">
        <f>IF($B$9="Female",'No Self Assessment feeder'!Z306,IF($B$9="Male",'No Self Assessment feeder'!BF306,IF($B$9="All",'No Self Assessment feeder'!CL306)))</f>
        <v>.</v>
      </c>
      <c r="AA317" s="120" t="str">
        <f>IF($B$9="Female",'No Self Assessment feeder'!AA306,IF($B$9="Male",'No Self Assessment feeder'!BG306,IF($B$9="All",'No Self Assessment feeder'!CM306)))</f>
        <v>.</v>
      </c>
      <c r="AB317" s="120" t="str">
        <f>IF($B$9="Female",'No Self Assessment feeder'!AB306,IF($B$9="Male",'No Self Assessment feeder'!BH306,IF($B$9="All",'No Self Assessment feeder'!CN306)))</f>
        <v>.</v>
      </c>
      <c r="AC317" s="127" t="str">
        <f>IF($B$9="Female",'No Self Assessment feeder'!AC306,IF($B$9="Male",'No Self Assessment feeder'!BI306,IF($B$9="All",'No Self Assessment feeder'!CO306)))</f>
        <v>.</v>
      </c>
      <c r="CM317" s="29"/>
    </row>
    <row r="318" spans="1:91" ht="14.25" customHeight="1" x14ac:dyDescent="0.2">
      <c r="A318" s="159" t="s">
        <v>290</v>
      </c>
      <c r="B318" s="65" t="s">
        <v>106</v>
      </c>
      <c r="C318" s="66">
        <v>10007145</v>
      </c>
      <c r="D318" s="66" t="s">
        <v>490</v>
      </c>
      <c r="E318" s="162" t="s">
        <v>107</v>
      </c>
      <c r="F318" s="142">
        <f>IF($B$9="Female",'No Self Assessment feeder'!F307,IF($B$9="Male",'No Self Assessment feeder'!AL307,IF($B$9="All",'No Self Assessment feeder'!BR307)))</f>
        <v>1450</v>
      </c>
      <c r="G318" s="120">
        <f>IF($B$9="Female",'No Self Assessment feeder'!G307,IF($B$9="Male",'No Self Assessment feeder'!AM307,IF($B$9="All",'No Self Assessment feeder'!BS307)))</f>
        <v>3.3</v>
      </c>
      <c r="H318" s="79">
        <f>IF($B$9="Female",'No Self Assessment feeder'!H307,IF($B$9="Male",'No Self Assessment feeder'!AN307,IF($B$9="All",'No Self Assessment feeder'!BT307)))</f>
        <v>1405</v>
      </c>
      <c r="I318" s="120">
        <f>IF($B$9="Female",'No Self Assessment feeder'!I307,IF($B$9="Male",'No Self Assessment feeder'!AO307,IF($B$9="All",'No Self Assessment feeder'!BU307)))</f>
        <v>10.8</v>
      </c>
      <c r="J318" s="120">
        <f>IF($B$9="Female",'No Self Assessment feeder'!J307,IF($B$9="Male",'No Self Assessment feeder'!AP307,IF($B$9="All",'No Self Assessment feeder'!BV307)))</f>
        <v>11.5</v>
      </c>
      <c r="K318" s="120">
        <f>IF($B$9="Female",'No Self Assessment feeder'!K307,IF($B$9="Male",'No Self Assessment feeder'!AQ307,IF($B$9="All",'No Self Assessment feeder'!BW307)))</f>
        <v>60.6</v>
      </c>
      <c r="L318" s="120">
        <f>IF($B$9="Female",'No Self Assessment feeder'!L307,IF($B$9="Male",'No Self Assessment feeder'!AR307,IF($B$9="All",'No Self Assessment feeder'!BX307)))</f>
        <v>71.2</v>
      </c>
      <c r="M318" s="127">
        <f>IF($B$9="Female",'No Self Assessment feeder'!M307,IF($B$9="Male",'No Self Assessment feeder'!AS307,IF($B$9="All",'No Self Assessment feeder'!BY307)))</f>
        <v>77.7</v>
      </c>
      <c r="N318" s="81">
        <f>IF($B$9="Female",'No Self Assessment feeder'!N307,IF($B$9="Male",'No Self Assessment feeder'!AT307,IF($B$9="All",'No Self Assessment feeder'!BZ307)))</f>
        <v>1450</v>
      </c>
      <c r="O318" s="120">
        <f>IF($B$9="Female",'No Self Assessment feeder'!O307,IF($B$9="Male",'No Self Assessment feeder'!AU307,IF($B$9="All",'No Self Assessment feeder'!CA307)))</f>
        <v>3.7</v>
      </c>
      <c r="P318" s="79">
        <f>IF($B$9="Female",'No Self Assessment feeder'!P307,IF($B$9="Male",'No Self Assessment feeder'!AV307,IF($B$9="All",'No Self Assessment feeder'!CB307)))</f>
        <v>1400</v>
      </c>
      <c r="Q318" s="120">
        <f>IF($B$9="Female",'No Self Assessment feeder'!Q307,IF($B$9="Male",'No Self Assessment feeder'!AW307,IF($B$9="All",'No Self Assessment feeder'!CC307)))</f>
        <v>14</v>
      </c>
      <c r="R318" s="120">
        <f>IF($B$9="Female",'No Self Assessment feeder'!R307,IF($B$9="Male",'No Self Assessment feeder'!AX307,IF($B$9="All",'No Self Assessment feeder'!CD307)))</f>
        <v>8.3000000000000007</v>
      </c>
      <c r="S318" s="120">
        <f>IF($B$9="Female",'No Self Assessment feeder'!S307,IF($B$9="Male",'No Self Assessment feeder'!AY307,IF($B$9="All",'No Self Assessment feeder'!CE307)))</f>
        <v>64.900000000000006</v>
      </c>
      <c r="T318" s="120">
        <f>IF($B$9="Female",'No Self Assessment feeder'!T307,IF($B$9="Male",'No Self Assessment feeder'!AZ307,IF($B$9="All",'No Self Assessment feeder'!CF307)))</f>
        <v>74.3</v>
      </c>
      <c r="U318" s="127">
        <f>IF($B$9="Female",'No Self Assessment feeder'!U307,IF($B$9="Male",'No Self Assessment feeder'!BA307,IF($B$9="All",'No Self Assessment feeder'!CG307)))</f>
        <v>77.7</v>
      </c>
      <c r="V318" s="81">
        <f>IF($B$9="Female",'No Self Assessment feeder'!V307,IF($B$9="Male",'No Self Assessment feeder'!BB307,IF($B$9="All",'No Self Assessment feeder'!CH307)))</f>
        <v>1450</v>
      </c>
      <c r="W318" s="120">
        <f>IF($B$9="Female",'No Self Assessment feeder'!W307,IF($B$9="Male",'No Self Assessment feeder'!BC307,IF($B$9="All",'No Self Assessment feeder'!CI307)))</f>
        <v>3.7</v>
      </c>
      <c r="X318" s="79">
        <f>IF($B$9="Female",'No Self Assessment feeder'!X307,IF($B$9="Male",'No Self Assessment feeder'!BD307,IF($B$9="All",'No Self Assessment feeder'!CJ307)))</f>
        <v>1400</v>
      </c>
      <c r="Y318" s="120">
        <f>IF($B$9="Female",'No Self Assessment feeder'!Y307,IF($B$9="Male",'No Self Assessment feeder'!BE307,IF($B$9="All",'No Self Assessment feeder'!CK307)))</f>
        <v>14.8</v>
      </c>
      <c r="Z318" s="120">
        <f>IF($B$9="Female",'No Self Assessment feeder'!Z307,IF($B$9="Male",'No Self Assessment feeder'!BF307,IF($B$9="All",'No Self Assessment feeder'!CL307)))</f>
        <v>6.4</v>
      </c>
      <c r="AA318" s="120">
        <f>IF($B$9="Female",'No Self Assessment feeder'!AA307,IF($B$9="Male",'No Self Assessment feeder'!BG307,IF($B$9="All",'No Self Assessment feeder'!CM307)))</f>
        <v>68.8</v>
      </c>
      <c r="AB318" s="120">
        <f>IF($B$9="Female",'No Self Assessment feeder'!AB307,IF($B$9="Male",'No Self Assessment feeder'!BH307,IF($B$9="All",'No Self Assessment feeder'!CN307)))</f>
        <v>75.7</v>
      </c>
      <c r="AC318" s="127">
        <f>IF($B$9="Female",'No Self Assessment feeder'!AC307,IF($B$9="Male",'No Self Assessment feeder'!BI307,IF($B$9="All",'No Self Assessment feeder'!CO307)))</f>
        <v>78.8</v>
      </c>
      <c r="CM318" s="29"/>
    </row>
    <row r="319" spans="1:91" ht="14.25" customHeight="1" x14ac:dyDescent="0.2">
      <c r="A319" s="159" t="s">
        <v>290</v>
      </c>
      <c r="B319" s="65" t="s">
        <v>108</v>
      </c>
      <c r="C319" s="66">
        <v>10002718</v>
      </c>
      <c r="D319" s="66" t="s">
        <v>491</v>
      </c>
      <c r="E319" s="162" t="s">
        <v>109</v>
      </c>
      <c r="F319" s="142">
        <f>IF($B$9="Female",'No Self Assessment feeder'!F308,IF($B$9="Male",'No Self Assessment feeder'!AL308,IF($B$9="All",'No Self Assessment feeder'!BR308)))</f>
        <v>810</v>
      </c>
      <c r="G319" s="120">
        <f>IF($B$9="Female",'No Self Assessment feeder'!G308,IF($B$9="Male",'No Self Assessment feeder'!AM308,IF($B$9="All",'No Self Assessment feeder'!BS308)))</f>
        <v>3.8</v>
      </c>
      <c r="H319" s="79">
        <f>IF($B$9="Female",'No Self Assessment feeder'!H308,IF($B$9="Male",'No Self Assessment feeder'!AN308,IF($B$9="All",'No Self Assessment feeder'!BT308)))</f>
        <v>780</v>
      </c>
      <c r="I319" s="120">
        <f>IF($B$9="Female",'No Self Assessment feeder'!I308,IF($B$9="Male",'No Self Assessment feeder'!AO308,IF($B$9="All",'No Self Assessment feeder'!BU308)))</f>
        <v>12.2</v>
      </c>
      <c r="J319" s="120">
        <f>IF($B$9="Female",'No Self Assessment feeder'!J308,IF($B$9="Male",'No Self Assessment feeder'!AP308,IF($B$9="All",'No Self Assessment feeder'!BV308)))</f>
        <v>13.1</v>
      </c>
      <c r="K319" s="120">
        <f>IF($B$9="Female",'No Self Assessment feeder'!K308,IF($B$9="Male",'No Self Assessment feeder'!AQ308,IF($B$9="All",'No Self Assessment feeder'!BW308)))</f>
        <v>54.2</v>
      </c>
      <c r="L319" s="120">
        <f>IF($B$9="Female",'No Self Assessment feeder'!L308,IF($B$9="Male",'No Self Assessment feeder'!AR308,IF($B$9="All",'No Self Assessment feeder'!BX308)))</f>
        <v>64.3</v>
      </c>
      <c r="M319" s="127">
        <f>IF($B$9="Female",'No Self Assessment feeder'!M308,IF($B$9="Male",'No Self Assessment feeder'!AS308,IF($B$9="All",'No Self Assessment feeder'!BY308)))</f>
        <v>74.7</v>
      </c>
      <c r="N319" s="81">
        <f>IF($B$9="Female",'No Self Assessment feeder'!N308,IF($B$9="Male",'No Self Assessment feeder'!AT308,IF($B$9="All",'No Self Assessment feeder'!BZ308)))</f>
        <v>810</v>
      </c>
      <c r="O319" s="120">
        <f>IF($B$9="Female",'No Self Assessment feeder'!O308,IF($B$9="Male",'No Self Assessment feeder'!AU308,IF($B$9="All",'No Self Assessment feeder'!CA308)))</f>
        <v>4.2</v>
      </c>
      <c r="P319" s="79">
        <f>IF($B$9="Female",'No Self Assessment feeder'!P308,IF($B$9="Male",'No Self Assessment feeder'!AV308,IF($B$9="All",'No Self Assessment feeder'!CB308)))</f>
        <v>775</v>
      </c>
      <c r="Q319" s="120">
        <f>IF($B$9="Female",'No Self Assessment feeder'!Q308,IF($B$9="Male",'No Self Assessment feeder'!AW308,IF($B$9="All",'No Self Assessment feeder'!CC308)))</f>
        <v>12.9</v>
      </c>
      <c r="R319" s="120">
        <f>IF($B$9="Female",'No Self Assessment feeder'!R308,IF($B$9="Male",'No Self Assessment feeder'!AX308,IF($B$9="All",'No Self Assessment feeder'!CD308)))</f>
        <v>11.7</v>
      </c>
      <c r="S319" s="120">
        <f>IF($B$9="Female",'No Self Assessment feeder'!S308,IF($B$9="Male",'No Self Assessment feeder'!AY308,IF($B$9="All",'No Self Assessment feeder'!CE308)))</f>
        <v>58.1</v>
      </c>
      <c r="T319" s="120">
        <f>IF($B$9="Female",'No Self Assessment feeder'!T308,IF($B$9="Male",'No Self Assessment feeder'!AZ308,IF($B$9="All",'No Self Assessment feeder'!CF308)))</f>
        <v>69.5</v>
      </c>
      <c r="U319" s="127">
        <f>IF($B$9="Female",'No Self Assessment feeder'!U308,IF($B$9="Male",'No Self Assessment feeder'!BA308,IF($B$9="All",'No Self Assessment feeder'!CG308)))</f>
        <v>75.400000000000006</v>
      </c>
      <c r="V319" s="81">
        <f>IF($B$9="Female",'No Self Assessment feeder'!V308,IF($B$9="Male",'No Self Assessment feeder'!BB308,IF($B$9="All",'No Self Assessment feeder'!CH308)))</f>
        <v>810</v>
      </c>
      <c r="W319" s="120">
        <f>IF($B$9="Female",'No Self Assessment feeder'!W308,IF($B$9="Male",'No Self Assessment feeder'!BC308,IF($B$9="All",'No Self Assessment feeder'!CI308)))</f>
        <v>4</v>
      </c>
      <c r="X319" s="79">
        <f>IF($B$9="Female",'No Self Assessment feeder'!X308,IF($B$9="Male",'No Self Assessment feeder'!BD308,IF($B$9="All",'No Self Assessment feeder'!CJ308)))</f>
        <v>775</v>
      </c>
      <c r="Y319" s="120">
        <f>IF($B$9="Female",'No Self Assessment feeder'!Y308,IF($B$9="Male",'No Self Assessment feeder'!BE308,IF($B$9="All",'No Self Assessment feeder'!CK308)))</f>
        <v>14.2</v>
      </c>
      <c r="Z319" s="120">
        <f>IF($B$9="Female",'No Self Assessment feeder'!Z308,IF($B$9="Male",'No Self Assessment feeder'!BF308,IF($B$9="All",'No Self Assessment feeder'!CL308)))</f>
        <v>9.3000000000000007</v>
      </c>
      <c r="AA319" s="120">
        <f>IF($B$9="Female",'No Self Assessment feeder'!AA308,IF($B$9="Male",'No Self Assessment feeder'!BG308,IF($B$9="All",'No Self Assessment feeder'!CM308)))</f>
        <v>62.9</v>
      </c>
      <c r="AB319" s="120">
        <f>IF($B$9="Female",'No Self Assessment feeder'!AB308,IF($B$9="Male",'No Self Assessment feeder'!BH308,IF($B$9="All",'No Self Assessment feeder'!CN308)))</f>
        <v>71.7</v>
      </c>
      <c r="AC319" s="127">
        <f>IF($B$9="Female",'No Self Assessment feeder'!AC308,IF($B$9="Male",'No Self Assessment feeder'!BI308,IF($B$9="All",'No Self Assessment feeder'!CO308)))</f>
        <v>76.599999999999994</v>
      </c>
      <c r="CM319" s="29"/>
    </row>
    <row r="320" spans="1:91" ht="14.25" customHeight="1" x14ac:dyDescent="0.2">
      <c r="A320" s="159" t="s">
        <v>290</v>
      </c>
      <c r="B320" s="65" t="s">
        <v>110</v>
      </c>
      <c r="C320" s="66">
        <v>10007146</v>
      </c>
      <c r="D320" s="66" t="s">
        <v>491</v>
      </c>
      <c r="E320" s="162" t="s">
        <v>111</v>
      </c>
      <c r="F320" s="142">
        <f>IF($B$9="Female",'No Self Assessment feeder'!F309,IF($B$9="Male",'No Self Assessment feeder'!AL309,IF($B$9="All",'No Self Assessment feeder'!BR309)))</f>
        <v>2335</v>
      </c>
      <c r="G320" s="120">
        <f>IF($B$9="Female",'No Self Assessment feeder'!G309,IF($B$9="Male",'No Self Assessment feeder'!AM309,IF($B$9="All",'No Self Assessment feeder'!BS309)))</f>
        <v>6.1</v>
      </c>
      <c r="H320" s="79">
        <f>IF($B$9="Female",'No Self Assessment feeder'!H309,IF($B$9="Male",'No Self Assessment feeder'!AN309,IF($B$9="All",'No Self Assessment feeder'!BT309)))</f>
        <v>2195</v>
      </c>
      <c r="I320" s="120">
        <f>IF($B$9="Female",'No Self Assessment feeder'!I309,IF($B$9="Male",'No Self Assessment feeder'!AO309,IF($B$9="All",'No Self Assessment feeder'!BU309)))</f>
        <v>11</v>
      </c>
      <c r="J320" s="120">
        <f>IF($B$9="Female",'No Self Assessment feeder'!J309,IF($B$9="Male",'No Self Assessment feeder'!AP309,IF($B$9="All",'No Self Assessment feeder'!BV309)))</f>
        <v>12.8</v>
      </c>
      <c r="K320" s="120">
        <f>IF($B$9="Female",'No Self Assessment feeder'!K309,IF($B$9="Male",'No Self Assessment feeder'!AQ309,IF($B$9="All",'No Self Assessment feeder'!BW309)))</f>
        <v>57.5</v>
      </c>
      <c r="L320" s="120">
        <f>IF($B$9="Female",'No Self Assessment feeder'!L309,IF($B$9="Male",'No Self Assessment feeder'!AR309,IF($B$9="All",'No Self Assessment feeder'!BX309)))</f>
        <v>69.099999999999994</v>
      </c>
      <c r="M320" s="127">
        <f>IF($B$9="Female",'No Self Assessment feeder'!M309,IF($B$9="Male",'No Self Assessment feeder'!AS309,IF($B$9="All",'No Self Assessment feeder'!BY309)))</f>
        <v>76.2</v>
      </c>
      <c r="N320" s="81">
        <f>IF($B$9="Female",'No Self Assessment feeder'!N309,IF($B$9="Male",'No Self Assessment feeder'!AT309,IF($B$9="All",'No Self Assessment feeder'!BZ309)))</f>
        <v>2335</v>
      </c>
      <c r="O320" s="120">
        <f>IF($B$9="Female",'No Self Assessment feeder'!O309,IF($B$9="Male",'No Self Assessment feeder'!AU309,IF($B$9="All",'No Self Assessment feeder'!CA309)))</f>
        <v>6.5</v>
      </c>
      <c r="P320" s="79">
        <f>IF($B$9="Female",'No Self Assessment feeder'!P309,IF($B$9="Male",'No Self Assessment feeder'!AV309,IF($B$9="All",'No Self Assessment feeder'!CB309)))</f>
        <v>2185</v>
      </c>
      <c r="Q320" s="120">
        <f>IF($B$9="Female",'No Self Assessment feeder'!Q309,IF($B$9="Male",'No Self Assessment feeder'!AW309,IF($B$9="All",'No Self Assessment feeder'!CC309)))</f>
        <v>12</v>
      </c>
      <c r="R320" s="120">
        <f>IF($B$9="Female",'No Self Assessment feeder'!R309,IF($B$9="Male",'No Self Assessment feeder'!AX309,IF($B$9="All",'No Self Assessment feeder'!CD309)))</f>
        <v>10.1</v>
      </c>
      <c r="S320" s="120">
        <f>IF($B$9="Female",'No Self Assessment feeder'!S309,IF($B$9="Male",'No Self Assessment feeder'!AY309,IF($B$9="All",'No Self Assessment feeder'!CE309)))</f>
        <v>63</v>
      </c>
      <c r="T320" s="120">
        <f>IF($B$9="Female",'No Self Assessment feeder'!T309,IF($B$9="Male",'No Self Assessment feeder'!AZ309,IF($B$9="All",'No Self Assessment feeder'!CF309)))</f>
        <v>73.3</v>
      </c>
      <c r="U320" s="127">
        <f>IF($B$9="Female",'No Self Assessment feeder'!U309,IF($B$9="Male",'No Self Assessment feeder'!BA309,IF($B$9="All",'No Self Assessment feeder'!CG309)))</f>
        <v>77.900000000000006</v>
      </c>
      <c r="V320" s="81">
        <f>IF($B$9="Female",'No Self Assessment feeder'!V309,IF($B$9="Male",'No Self Assessment feeder'!BB309,IF($B$9="All",'No Self Assessment feeder'!CH309)))</f>
        <v>2335</v>
      </c>
      <c r="W320" s="120">
        <f>IF($B$9="Female",'No Self Assessment feeder'!W309,IF($B$9="Male",'No Self Assessment feeder'!BC309,IF($B$9="All",'No Self Assessment feeder'!CI309)))</f>
        <v>6.8</v>
      </c>
      <c r="X320" s="79">
        <f>IF($B$9="Female",'No Self Assessment feeder'!X309,IF($B$9="Male",'No Self Assessment feeder'!BD309,IF($B$9="All",'No Self Assessment feeder'!CJ309)))</f>
        <v>2175</v>
      </c>
      <c r="Y320" s="120">
        <f>IF($B$9="Female",'No Self Assessment feeder'!Y309,IF($B$9="Male",'No Self Assessment feeder'!BE309,IF($B$9="All",'No Self Assessment feeder'!CK309)))</f>
        <v>14.1</v>
      </c>
      <c r="Z320" s="120">
        <f>IF($B$9="Female",'No Self Assessment feeder'!Z309,IF($B$9="Male",'No Self Assessment feeder'!BF309,IF($B$9="All",'No Self Assessment feeder'!CL309)))</f>
        <v>8.8000000000000007</v>
      </c>
      <c r="AA320" s="120">
        <f>IF($B$9="Female",'No Self Assessment feeder'!AA309,IF($B$9="Male",'No Self Assessment feeder'!BG309,IF($B$9="All",'No Self Assessment feeder'!CM309)))</f>
        <v>66.900000000000006</v>
      </c>
      <c r="AB320" s="120">
        <f>IF($B$9="Female",'No Self Assessment feeder'!AB309,IF($B$9="Male",'No Self Assessment feeder'!BH309,IF($B$9="All",'No Self Assessment feeder'!CN309)))</f>
        <v>74.599999999999994</v>
      </c>
      <c r="AC320" s="127">
        <f>IF($B$9="Female",'No Self Assessment feeder'!AC309,IF($B$9="Male",'No Self Assessment feeder'!BI309,IF($B$9="All",'No Self Assessment feeder'!CO309)))</f>
        <v>77.099999999999994</v>
      </c>
      <c r="CM320" s="29"/>
    </row>
    <row r="321" spans="1:91" ht="14.25" customHeight="1" x14ac:dyDescent="0.2">
      <c r="A321" s="159" t="s">
        <v>290</v>
      </c>
      <c r="B321" s="65" t="s">
        <v>112</v>
      </c>
      <c r="C321" s="66">
        <v>10007825</v>
      </c>
      <c r="D321" s="66" t="s">
        <v>491</v>
      </c>
      <c r="E321" s="162" t="s">
        <v>113</v>
      </c>
      <c r="F321" s="142" t="str">
        <f>IF($B$9="Female",'No Self Assessment feeder'!F310,IF($B$9="Male",'No Self Assessment feeder'!AL310,IF($B$9="All",'No Self Assessment feeder'!BR310)))</f>
        <v>.</v>
      </c>
      <c r="G321" s="120" t="str">
        <f>IF($B$9="Female",'No Self Assessment feeder'!G310,IF($B$9="Male",'No Self Assessment feeder'!AM310,IF($B$9="All",'No Self Assessment feeder'!BS310)))</f>
        <v>.</v>
      </c>
      <c r="H321" s="79" t="str">
        <f>IF($B$9="Female",'No Self Assessment feeder'!H310,IF($B$9="Male",'No Self Assessment feeder'!AN310,IF($B$9="All",'No Self Assessment feeder'!BT310)))</f>
        <v>.</v>
      </c>
      <c r="I321" s="120" t="str">
        <f>IF($B$9="Female",'No Self Assessment feeder'!I310,IF($B$9="Male",'No Self Assessment feeder'!AO310,IF($B$9="All",'No Self Assessment feeder'!BU310)))</f>
        <v>.</v>
      </c>
      <c r="J321" s="120" t="str">
        <f>IF($B$9="Female",'No Self Assessment feeder'!J310,IF($B$9="Male",'No Self Assessment feeder'!AP310,IF($B$9="All",'No Self Assessment feeder'!BV310)))</f>
        <v>.</v>
      </c>
      <c r="K321" s="120" t="str">
        <f>IF($B$9="Female",'No Self Assessment feeder'!K310,IF($B$9="Male",'No Self Assessment feeder'!AQ310,IF($B$9="All",'No Self Assessment feeder'!BW310)))</f>
        <v>.</v>
      </c>
      <c r="L321" s="120" t="str">
        <f>IF($B$9="Female",'No Self Assessment feeder'!L310,IF($B$9="Male",'No Self Assessment feeder'!AR310,IF($B$9="All",'No Self Assessment feeder'!BX310)))</f>
        <v>.</v>
      </c>
      <c r="M321" s="127" t="str">
        <f>IF($B$9="Female",'No Self Assessment feeder'!M310,IF($B$9="Male",'No Self Assessment feeder'!AS310,IF($B$9="All",'No Self Assessment feeder'!BY310)))</f>
        <v>.</v>
      </c>
      <c r="N321" s="81" t="str">
        <f>IF($B$9="Female",'No Self Assessment feeder'!N310,IF($B$9="Male",'No Self Assessment feeder'!AT310,IF($B$9="All",'No Self Assessment feeder'!BZ310)))</f>
        <v>.</v>
      </c>
      <c r="O321" s="120" t="str">
        <f>IF($B$9="Female",'No Self Assessment feeder'!O310,IF($B$9="Male",'No Self Assessment feeder'!AU310,IF($B$9="All",'No Self Assessment feeder'!CA310)))</f>
        <v>.</v>
      </c>
      <c r="P321" s="79" t="str">
        <f>IF($B$9="Female",'No Self Assessment feeder'!P310,IF($B$9="Male",'No Self Assessment feeder'!AV310,IF($B$9="All",'No Self Assessment feeder'!CB310)))</f>
        <v>.</v>
      </c>
      <c r="Q321" s="120" t="str">
        <f>IF($B$9="Female",'No Self Assessment feeder'!Q310,IF($B$9="Male",'No Self Assessment feeder'!AW310,IF($B$9="All",'No Self Assessment feeder'!CC310)))</f>
        <v>.</v>
      </c>
      <c r="R321" s="120" t="str">
        <f>IF($B$9="Female",'No Self Assessment feeder'!R310,IF($B$9="Male",'No Self Assessment feeder'!AX310,IF($B$9="All",'No Self Assessment feeder'!CD310)))</f>
        <v>.</v>
      </c>
      <c r="S321" s="120" t="str">
        <f>IF($B$9="Female",'No Self Assessment feeder'!S310,IF($B$9="Male",'No Self Assessment feeder'!AY310,IF($B$9="All",'No Self Assessment feeder'!CE310)))</f>
        <v>.</v>
      </c>
      <c r="T321" s="120" t="str">
        <f>IF($B$9="Female",'No Self Assessment feeder'!T310,IF($B$9="Male",'No Self Assessment feeder'!AZ310,IF($B$9="All",'No Self Assessment feeder'!CF310)))</f>
        <v>.</v>
      </c>
      <c r="U321" s="127" t="str">
        <f>IF($B$9="Female",'No Self Assessment feeder'!U310,IF($B$9="Male",'No Self Assessment feeder'!BA310,IF($B$9="All",'No Self Assessment feeder'!CG310)))</f>
        <v>.</v>
      </c>
      <c r="V321" s="81" t="str">
        <f>IF($B$9="Female",'No Self Assessment feeder'!V310,IF($B$9="Male",'No Self Assessment feeder'!BB310,IF($B$9="All",'No Self Assessment feeder'!CH310)))</f>
        <v>.</v>
      </c>
      <c r="W321" s="120" t="str">
        <f>IF($B$9="Female",'No Self Assessment feeder'!W310,IF($B$9="Male",'No Self Assessment feeder'!BC310,IF($B$9="All",'No Self Assessment feeder'!CI310)))</f>
        <v>.</v>
      </c>
      <c r="X321" s="79" t="str">
        <f>IF($B$9="Female",'No Self Assessment feeder'!X310,IF($B$9="Male",'No Self Assessment feeder'!BD310,IF($B$9="All",'No Self Assessment feeder'!CJ310)))</f>
        <v>.</v>
      </c>
      <c r="Y321" s="120" t="str">
        <f>IF($B$9="Female",'No Self Assessment feeder'!Y310,IF($B$9="Male",'No Self Assessment feeder'!BE310,IF($B$9="All",'No Self Assessment feeder'!CK310)))</f>
        <v>.</v>
      </c>
      <c r="Z321" s="120" t="str">
        <f>IF($B$9="Female",'No Self Assessment feeder'!Z310,IF($B$9="Male",'No Self Assessment feeder'!BF310,IF($B$9="All",'No Self Assessment feeder'!CL310)))</f>
        <v>.</v>
      </c>
      <c r="AA321" s="120" t="str">
        <f>IF($B$9="Female",'No Self Assessment feeder'!AA310,IF($B$9="Male",'No Self Assessment feeder'!BG310,IF($B$9="All",'No Self Assessment feeder'!CM310)))</f>
        <v>.</v>
      </c>
      <c r="AB321" s="120" t="str">
        <f>IF($B$9="Female",'No Self Assessment feeder'!AB310,IF($B$9="Male",'No Self Assessment feeder'!BH310,IF($B$9="All",'No Self Assessment feeder'!CN310)))</f>
        <v>.</v>
      </c>
      <c r="AC321" s="127" t="str">
        <f>IF($B$9="Female",'No Self Assessment feeder'!AC310,IF($B$9="Male",'No Self Assessment feeder'!BI310,IF($B$9="All",'No Self Assessment feeder'!CO310)))</f>
        <v>.</v>
      </c>
      <c r="CM321" s="29"/>
    </row>
    <row r="322" spans="1:91" ht="14.25" customHeight="1" x14ac:dyDescent="0.2">
      <c r="A322" s="159" t="s">
        <v>290</v>
      </c>
      <c r="B322" s="65" t="s">
        <v>114</v>
      </c>
      <c r="C322" s="65">
        <v>10040812</v>
      </c>
      <c r="D322" s="66" t="s">
        <v>489</v>
      </c>
      <c r="E322" s="162" t="s">
        <v>115</v>
      </c>
      <c r="F322" s="142">
        <f>IF($B$9="Female",'No Self Assessment feeder'!F311,IF($B$9="Male",'No Self Assessment feeder'!AL311,IF($B$9="All",'No Self Assessment feeder'!BR311)))</f>
        <v>205</v>
      </c>
      <c r="G322" s="120">
        <f>IF($B$9="Female",'No Self Assessment feeder'!G311,IF($B$9="Male",'No Self Assessment feeder'!AM311,IF($B$9="All",'No Self Assessment feeder'!BS311)))</f>
        <v>3.9</v>
      </c>
      <c r="H322" s="79">
        <f>IF($B$9="Female",'No Self Assessment feeder'!H311,IF($B$9="Male",'No Self Assessment feeder'!AN311,IF($B$9="All",'No Self Assessment feeder'!BT311)))</f>
        <v>200</v>
      </c>
      <c r="I322" s="120">
        <f>IF($B$9="Female",'No Self Assessment feeder'!I311,IF($B$9="Male",'No Self Assessment feeder'!AO311,IF($B$9="All",'No Self Assessment feeder'!BU311)))</f>
        <v>13.6</v>
      </c>
      <c r="J322" s="120">
        <f>IF($B$9="Female",'No Self Assessment feeder'!J311,IF($B$9="Male",'No Self Assessment feeder'!AP311,IF($B$9="All",'No Self Assessment feeder'!BV311)))</f>
        <v>9.5</v>
      </c>
      <c r="K322" s="120">
        <f>IF($B$9="Female",'No Self Assessment feeder'!K311,IF($B$9="Male",'No Self Assessment feeder'!AQ311,IF($B$9="All",'No Self Assessment feeder'!BW311)))</f>
        <v>64.8</v>
      </c>
      <c r="L322" s="120">
        <f>IF($B$9="Female",'No Self Assessment feeder'!L311,IF($B$9="Male",'No Self Assessment feeder'!AR311,IF($B$9="All",'No Self Assessment feeder'!BX311)))</f>
        <v>72.900000000000006</v>
      </c>
      <c r="M322" s="127">
        <f>IF($B$9="Female",'No Self Assessment feeder'!M311,IF($B$9="Male",'No Self Assessment feeder'!AS311,IF($B$9="All",'No Self Assessment feeder'!BY311)))</f>
        <v>76.900000000000006</v>
      </c>
      <c r="N322" s="81">
        <f>IF($B$9="Female",'No Self Assessment feeder'!N311,IF($B$9="Male",'No Self Assessment feeder'!AT311,IF($B$9="All",'No Self Assessment feeder'!BZ311)))</f>
        <v>205</v>
      </c>
      <c r="O322" s="120">
        <f>IF($B$9="Female",'No Self Assessment feeder'!O311,IF($B$9="Male",'No Self Assessment feeder'!AU311,IF($B$9="All",'No Self Assessment feeder'!CA311)))</f>
        <v>4.3</v>
      </c>
      <c r="P322" s="79">
        <f>IF($B$9="Female",'No Self Assessment feeder'!P311,IF($B$9="Male",'No Self Assessment feeder'!AV311,IF($B$9="All",'No Self Assessment feeder'!CB311)))</f>
        <v>200</v>
      </c>
      <c r="Q322" s="120">
        <f>IF($B$9="Female",'No Self Assessment feeder'!Q311,IF($B$9="Male",'No Self Assessment feeder'!AW311,IF($B$9="All",'No Self Assessment feeder'!CC311)))</f>
        <v>12.1</v>
      </c>
      <c r="R322" s="120">
        <f>IF($B$9="Female",'No Self Assessment feeder'!R311,IF($B$9="Male",'No Self Assessment feeder'!AX311,IF($B$9="All",'No Self Assessment feeder'!CD311)))</f>
        <v>6.1</v>
      </c>
      <c r="S322" s="120">
        <f>IF($B$9="Female",'No Self Assessment feeder'!S311,IF($B$9="Male",'No Self Assessment feeder'!AY311,IF($B$9="All",'No Self Assessment feeder'!CE311)))</f>
        <v>68.7</v>
      </c>
      <c r="T322" s="120">
        <f>IF($B$9="Female",'No Self Assessment feeder'!T311,IF($B$9="Male",'No Self Assessment feeder'!AZ311,IF($B$9="All",'No Self Assessment feeder'!CF311)))</f>
        <v>77.3</v>
      </c>
      <c r="U322" s="127">
        <f>IF($B$9="Female",'No Self Assessment feeder'!U311,IF($B$9="Male",'No Self Assessment feeder'!BA311,IF($B$9="All",'No Self Assessment feeder'!CG311)))</f>
        <v>81.8</v>
      </c>
      <c r="V322" s="81">
        <f>IF($B$9="Female",'No Self Assessment feeder'!V311,IF($B$9="Male",'No Self Assessment feeder'!BB311,IF($B$9="All",'No Self Assessment feeder'!CH311)))</f>
        <v>205</v>
      </c>
      <c r="W322" s="120">
        <f>IF($B$9="Female",'No Self Assessment feeder'!W311,IF($B$9="Male",'No Self Assessment feeder'!BC311,IF($B$9="All",'No Self Assessment feeder'!CI311)))</f>
        <v>4.8</v>
      </c>
      <c r="X322" s="79">
        <f>IF($B$9="Female",'No Self Assessment feeder'!X311,IF($B$9="Male",'No Self Assessment feeder'!BD311,IF($B$9="All",'No Self Assessment feeder'!CJ311)))</f>
        <v>195</v>
      </c>
      <c r="Y322" s="120">
        <f>IF($B$9="Female",'No Self Assessment feeder'!Y311,IF($B$9="Male",'No Self Assessment feeder'!BE311,IF($B$9="All",'No Self Assessment feeder'!CK311)))</f>
        <v>14.2</v>
      </c>
      <c r="Z322" s="120">
        <f>IF($B$9="Female",'No Self Assessment feeder'!Z311,IF($B$9="Male",'No Self Assessment feeder'!BF311,IF($B$9="All",'No Self Assessment feeder'!CL311)))</f>
        <v>4.5999999999999996</v>
      </c>
      <c r="AA322" s="120" t="str">
        <f>IF($B$9="Female",'No Self Assessment feeder'!AA311,IF($B$9="Male",'No Self Assessment feeder'!BG311,IF($B$9="All",'No Self Assessment feeder'!CM311)))</f>
        <v>x</v>
      </c>
      <c r="AB322" s="120" t="str">
        <f>IF($B$9="Female",'No Self Assessment feeder'!AB311,IF($B$9="Male",'No Self Assessment feeder'!BH311,IF($B$9="All",'No Self Assessment feeder'!CN311)))</f>
        <v>x</v>
      </c>
      <c r="AC322" s="127">
        <f>IF($B$9="Female",'No Self Assessment feeder'!AC311,IF($B$9="Male",'No Self Assessment feeder'!BI311,IF($B$9="All",'No Self Assessment feeder'!CO311)))</f>
        <v>81.2</v>
      </c>
      <c r="CM322" s="29"/>
    </row>
    <row r="323" spans="1:91" ht="14.25" customHeight="1" x14ac:dyDescent="0.2">
      <c r="A323" s="159" t="s">
        <v>290</v>
      </c>
      <c r="B323" s="65" t="s">
        <v>116</v>
      </c>
      <c r="C323" s="66">
        <v>10007147</v>
      </c>
      <c r="D323" s="66" t="s">
        <v>488</v>
      </c>
      <c r="E323" s="162" t="s">
        <v>117</v>
      </c>
      <c r="F323" s="142">
        <f>IF($B$9="Female",'No Self Assessment feeder'!F312,IF($B$9="Male",'No Self Assessment feeder'!AL312,IF($B$9="All",'No Self Assessment feeder'!BR312)))</f>
        <v>3040</v>
      </c>
      <c r="G323" s="120">
        <f>IF($B$9="Female",'No Self Assessment feeder'!G312,IF($B$9="Male",'No Self Assessment feeder'!AM312,IF($B$9="All",'No Self Assessment feeder'!BS312)))</f>
        <v>5.0999999999999996</v>
      </c>
      <c r="H323" s="79">
        <f>IF($B$9="Female",'No Self Assessment feeder'!H312,IF($B$9="Male",'No Self Assessment feeder'!AN312,IF($B$9="All",'No Self Assessment feeder'!BT312)))</f>
        <v>2885</v>
      </c>
      <c r="I323" s="120">
        <f>IF($B$9="Female",'No Self Assessment feeder'!I312,IF($B$9="Male",'No Self Assessment feeder'!AO312,IF($B$9="All",'No Self Assessment feeder'!BU312)))</f>
        <v>11.3</v>
      </c>
      <c r="J323" s="120">
        <f>IF($B$9="Female",'No Self Assessment feeder'!J312,IF($B$9="Male",'No Self Assessment feeder'!AP312,IF($B$9="All",'No Self Assessment feeder'!BV312)))</f>
        <v>10.7</v>
      </c>
      <c r="K323" s="120">
        <f>IF($B$9="Female",'No Self Assessment feeder'!K312,IF($B$9="Male",'No Self Assessment feeder'!AQ312,IF($B$9="All",'No Self Assessment feeder'!BW312)))</f>
        <v>62</v>
      </c>
      <c r="L323" s="120">
        <f>IF($B$9="Female",'No Self Assessment feeder'!L312,IF($B$9="Male",'No Self Assessment feeder'!AR312,IF($B$9="All",'No Self Assessment feeder'!BX312)))</f>
        <v>71.8</v>
      </c>
      <c r="M323" s="127">
        <f>IF($B$9="Female",'No Self Assessment feeder'!M312,IF($B$9="Male",'No Self Assessment feeder'!AS312,IF($B$9="All",'No Self Assessment feeder'!BY312)))</f>
        <v>78</v>
      </c>
      <c r="N323" s="81">
        <f>IF($B$9="Female",'No Self Assessment feeder'!N312,IF($B$9="Male",'No Self Assessment feeder'!AT312,IF($B$9="All",'No Self Assessment feeder'!BZ312)))</f>
        <v>3040</v>
      </c>
      <c r="O323" s="120">
        <f>IF($B$9="Female",'No Self Assessment feeder'!O312,IF($B$9="Male",'No Self Assessment feeder'!AU312,IF($B$9="All",'No Self Assessment feeder'!CA312)))</f>
        <v>5.5</v>
      </c>
      <c r="P323" s="79">
        <f>IF($B$9="Female",'No Self Assessment feeder'!P312,IF($B$9="Male",'No Self Assessment feeder'!AV312,IF($B$9="All",'No Self Assessment feeder'!CB312)))</f>
        <v>2875</v>
      </c>
      <c r="Q323" s="120">
        <f>IF($B$9="Female",'No Self Assessment feeder'!Q312,IF($B$9="Male",'No Self Assessment feeder'!AW312,IF($B$9="All",'No Self Assessment feeder'!CC312)))</f>
        <v>11.8</v>
      </c>
      <c r="R323" s="120">
        <f>IF($B$9="Female",'No Self Assessment feeder'!R312,IF($B$9="Male",'No Self Assessment feeder'!AX312,IF($B$9="All",'No Self Assessment feeder'!CD312)))</f>
        <v>8.5</v>
      </c>
      <c r="S323" s="120">
        <f>IF($B$9="Female",'No Self Assessment feeder'!S312,IF($B$9="Male",'No Self Assessment feeder'!AY312,IF($B$9="All",'No Self Assessment feeder'!CE312)))</f>
        <v>66.900000000000006</v>
      </c>
      <c r="T323" s="120">
        <f>IF($B$9="Female",'No Self Assessment feeder'!T312,IF($B$9="Male",'No Self Assessment feeder'!AZ312,IF($B$9="All",'No Self Assessment feeder'!CF312)))</f>
        <v>76.599999999999994</v>
      </c>
      <c r="U323" s="127">
        <f>IF($B$9="Female",'No Self Assessment feeder'!U312,IF($B$9="Male",'No Self Assessment feeder'!BA312,IF($B$9="All",'No Self Assessment feeder'!CG312)))</f>
        <v>79.7</v>
      </c>
      <c r="V323" s="81">
        <f>IF($B$9="Female",'No Self Assessment feeder'!V312,IF($B$9="Male",'No Self Assessment feeder'!BB312,IF($B$9="All",'No Self Assessment feeder'!CH312)))</f>
        <v>3040</v>
      </c>
      <c r="W323" s="120">
        <f>IF($B$9="Female",'No Self Assessment feeder'!W312,IF($B$9="Male",'No Self Assessment feeder'!BC312,IF($B$9="All",'No Self Assessment feeder'!CI312)))</f>
        <v>5.6</v>
      </c>
      <c r="X323" s="79">
        <f>IF($B$9="Female",'No Self Assessment feeder'!X312,IF($B$9="Male",'No Self Assessment feeder'!BD312,IF($B$9="All",'No Self Assessment feeder'!CJ312)))</f>
        <v>2870</v>
      </c>
      <c r="Y323" s="120">
        <f>IF($B$9="Female",'No Self Assessment feeder'!Y312,IF($B$9="Male",'No Self Assessment feeder'!BE312,IF($B$9="All",'No Self Assessment feeder'!CK312)))</f>
        <v>12.9</v>
      </c>
      <c r="Z323" s="120">
        <f>IF($B$9="Female",'No Self Assessment feeder'!Z312,IF($B$9="Male",'No Self Assessment feeder'!BF312,IF($B$9="All",'No Self Assessment feeder'!CL312)))</f>
        <v>7</v>
      </c>
      <c r="AA323" s="120">
        <f>IF($B$9="Female",'No Self Assessment feeder'!AA312,IF($B$9="Male",'No Self Assessment feeder'!BG312,IF($B$9="All",'No Self Assessment feeder'!CM312)))</f>
        <v>70.400000000000006</v>
      </c>
      <c r="AB323" s="120">
        <f>IF($B$9="Female",'No Self Assessment feeder'!AB312,IF($B$9="Male",'No Self Assessment feeder'!BH312,IF($B$9="All",'No Self Assessment feeder'!CN312)))</f>
        <v>77.8</v>
      </c>
      <c r="AC323" s="127">
        <f>IF($B$9="Female",'No Self Assessment feeder'!AC312,IF($B$9="Male",'No Self Assessment feeder'!BI312,IF($B$9="All",'No Self Assessment feeder'!CO312)))</f>
        <v>80.2</v>
      </c>
      <c r="CM323" s="29"/>
    </row>
    <row r="324" spans="1:91" ht="14.25" customHeight="1" x14ac:dyDescent="0.2">
      <c r="A324" s="159" t="s">
        <v>290</v>
      </c>
      <c r="B324" s="65" t="s">
        <v>118</v>
      </c>
      <c r="C324" s="66">
        <v>10007765</v>
      </c>
      <c r="D324" s="66" t="s">
        <v>491</v>
      </c>
      <c r="E324" s="162" t="s">
        <v>119</v>
      </c>
      <c r="F324" s="142" t="str">
        <f>IF($B$9="Female",'No Self Assessment feeder'!F313,IF($B$9="Male",'No Self Assessment feeder'!AL313,IF($B$9="All",'No Self Assessment feeder'!BR313)))</f>
        <v>.</v>
      </c>
      <c r="G324" s="120" t="str">
        <f>IF($B$9="Female",'No Self Assessment feeder'!G313,IF($B$9="Male",'No Self Assessment feeder'!AM313,IF($B$9="All",'No Self Assessment feeder'!BS313)))</f>
        <v>.</v>
      </c>
      <c r="H324" s="79" t="str">
        <f>IF($B$9="Female",'No Self Assessment feeder'!H313,IF($B$9="Male",'No Self Assessment feeder'!AN313,IF($B$9="All",'No Self Assessment feeder'!BT313)))</f>
        <v>.</v>
      </c>
      <c r="I324" s="120" t="str">
        <f>IF($B$9="Female",'No Self Assessment feeder'!I313,IF($B$9="Male",'No Self Assessment feeder'!AO313,IF($B$9="All",'No Self Assessment feeder'!BU313)))</f>
        <v>.</v>
      </c>
      <c r="J324" s="120" t="str">
        <f>IF($B$9="Female",'No Self Assessment feeder'!J313,IF($B$9="Male",'No Self Assessment feeder'!AP313,IF($B$9="All",'No Self Assessment feeder'!BV313)))</f>
        <v>.</v>
      </c>
      <c r="K324" s="120" t="str">
        <f>IF($B$9="Female",'No Self Assessment feeder'!K313,IF($B$9="Male",'No Self Assessment feeder'!AQ313,IF($B$9="All",'No Self Assessment feeder'!BW313)))</f>
        <v>.</v>
      </c>
      <c r="L324" s="120" t="str">
        <f>IF($B$9="Female",'No Self Assessment feeder'!L313,IF($B$9="Male",'No Self Assessment feeder'!AR313,IF($B$9="All",'No Self Assessment feeder'!BX313)))</f>
        <v>.</v>
      </c>
      <c r="M324" s="127" t="str">
        <f>IF($B$9="Female",'No Self Assessment feeder'!M313,IF($B$9="Male",'No Self Assessment feeder'!AS313,IF($B$9="All",'No Self Assessment feeder'!BY313)))</f>
        <v>.</v>
      </c>
      <c r="N324" s="81" t="str">
        <f>IF($B$9="Female",'No Self Assessment feeder'!N313,IF($B$9="Male",'No Self Assessment feeder'!AT313,IF($B$9="All",'No Self Assessment feeder'!BZ313)))</f>
        <v>.</v>
      </c>
      <c r="O324" s="120" t="str">
        <f>IF($B$9="Female",'No Self Assessment feeder'!O313,IF($B$9="Male",'No Self Assessment feeder'!AU313,IF($B$9="All",'No Self Assessment feeder'!CA313)))</f>
        <v>.</v>
      </c>
      <c r="P324" s="79" t="str">
        <f>IF($B$9="Female",'No Self Assessment feeder'!P313,IF($B$9="Male",'No Self Assessment feeder'!AV313,IF($B$9="All",'No Self Assessment feeder'!CB313)))</f>
        <v>.</v>
      </c>
      <c r="Q324" s="120" t="str">
        <f>IF($B$9="Female",'No Self Assessment feeder'!Q313,IF($B$9="Male",'No Self Assessment feeder'!AW313,IF($B$9="All",'No Self Assessment feeder'!CC313)))</f>
        <v>.</v>
      </c>
      <c r="R324" s="120" t="str">
        <f>IF($B$9="Female",'No Self Assessment feeder'!R313,IF($B$9="Male",'No Self Assessment feeder'!AX313,IF($B$9="All",'No Self Assessment feeder'!CD313)))</f>
        <v>.</v>
      </c>
      <c r="S324" s="120" t="str">
        <f>IF($B$9="Female",'No Self Assessment feeder'!S313,IF($B$9="Male",'No Self Assessment feeder'!AY313,IF($B$9="All",'No Self Assessment feeder'!CE313)))</f>
        <v>.</v>
      </c>
      <c r="T324" s="120" t="str">
        <f>IF($B$9="Female",'No Self Assessment feeder'!T313,IF($B$9="Male",'No Self Assessment feeder'!AZ313,IF($B$9="All",'No Self Assessment feeder'!CF313)))</f>
        <v>.</v>
      </c>
      <c r="U324" s="127" t="str">
        <f>IF($B$9="Female",'No Self Assessment feeder'!U313,IF($B$9="Male",'No Self Assessment feeder'!BA313,IF($B$9="All",'No Self Assessment feeder'!CG313)))</f>
        <v>.</v>
      </c>
      <c r="V324" s="81" t="str">
        <f>IF($B$9="Female",'No Self Assessment feeder'!V313,IF($B$9="Male",'No Self Assessment feeder'!BB313,IF($B$9="All",'No Self Assessment feeder'!CH313)))</f>
        <v>.</v>
      </c>
      <c r="W324" s="120" t="str">
        <f>IF($B$9="Female",'No Self Assessment feeder'!W313,IF($B$9="Male",'No Self Assessment feeder'!BC313,IF($B$9="All",'No Self Assessment feeder'!CI313)))</f>
        <v>.</v>
      </c>
      <c r="X324" s="79" t="str">
        <f>IF($B$9="Female",'No Self Assessment feeder'!X313,IF($B$9="Male",'No Self Assessment feeder'!BD313,IF($B$9="All",'No Self Assessment feeder'!CJ313)))</f>
        <v>.</v>
      </c>
      <c r="Y324" s="120" t="str">
        <f>IF($B$9="Female",'No Self Assessment feeder'!Y313,IF($B$9="Male",'No Self Assessment feeder'!BE313,IF($B$9="All",'No Self Assessment feeder'!CK313)))</f>
        <v>.</v>
      </c>
      <c r="Z324" s="120" t="str">
        <f>IF($B$9="Female",'No Self Assessment feeder'!Z313,IF($B$9="Male",'No Self Assessment feeder'!BF313,IF($B$9="All",'No Self Assessment feeder'!CL313)))</f>
        <v>.</v>
      </c>
      <c r="AA324" s="120" t="str">
        <f>IF($B$9="Female",'No Self Assessment feeder'!AA313,IF($B$9="Male",'No Self Assessment feeder'!BG313,IF($B$9="All",'No Self Assessment feeder'!CM313)))</f>
        <v>.</v>
      </c>
      <c r="AB324" s="120" t="str">
        <f>IF($B$9="Female",'No Self Assessment feeder'!AB313,IF($B$9="Male",'No Self Assessment feeder'!BH313,IF($B$9="All",'No Self Assessment feeder'!CN313)))</f>
        <v>.</v>
      </c>
      <c r="AC324" s="127" t="str">
        <f>IF($B$9="Female",'No Self Assessment feeder'!AC313,IF($B$9="Male",'No Self Assessment feeder'!BI313,IF($B$9="All",'No Self Assessment feeder'!CO313)))</f>
        <v>.</v>
      </c>
      <c r="CM324" s="29"/>
    </row>
    <row r="325" spans="1:91" ht="14.25" customHeight="1" x14ac:dyDescent="0.2">
      <c r="A325" s="159" t="s">
        <v>290</v>
      </c>
      <c r="B325" s="65" t="s">
        <v>120</v>
      </c>
      <c r="C325" s="66">
        <v>10007148</v>
      </c>
      <c r="D325" s="66" t="s">
        <v>494</v>
      </c>
      <c r="E325" s="162" t="s">
        <v>121</v>
      </c>
      <c r="F325" s="142">
        <f>IF($B$9="Female",'No Self Assessment feeder'!F314,IF($B$9="Male",'No Self Assessment feeder'!AL314,IF($B$9="All",'No Self Assessment feeder'!BR314)))</f>
        <v>2375</v>
      </c>
      <c r="G325" s="120">
        <f>IF($B$9="Female",'No Self Assessment feeder'!G314,IF($B$9="Male",'No Self Assessment feeder'!AM314,IF($B$9="All",'No Self Assessment feeder'!BS314)))</f>
        <v>3.2</v>
      </c>
      <c r="H325" s="79">
        <f>IF($B$9="Female",'No Self Assessment feeder'!H314,IF($B$9="Male",'No Self Assessment feeder'!AN314,IF($B$9="All",'No Self Assessment feeder'!BT314)))</f>
        <v>2300</v>
      </c>
      <c r="I325" s="120">
        <f>IF($B$9="Female",'No Self Assessment feeder'!I314,IF($B$9="Male",'No Self Assessment feeder'!AO314,IF($B$9="All",'No Self Assessment feeder'!BU314)))</f>
        <v>7.9</v>
      </c>
      <c r="J325" s="120">
        <f>IF($B$9="Female",'No Self Assessment feeder'!J314,IF($B$9="Male",'No Self Assessment feeder'!AP314,IF($B$9="All",'No Self Assessment feeder'!BV314)))</f>
        <v>10.8</v>
      </c>
      <c r="K325" s="120">
        <f>IF($B$9="Female",'No Self Assessment feeder'!K314,IF($B$9="Male",'No Self Assessment feeder'!AQ314,IF($B$9="All",'No Self Assessment feeder'!BW314)))</f>
        <v>60.2</v>
      </c>
      <c r="L325" s="120">
        <f>IF($B$9="Female",'No Self Assessment feeder'!L314,IF($B$9="Male",'No Self Assessment feeder'!AR314,IF($B$9="All",'No Self Assessment feeder'!BX314)))</f>
        <v>73.900000000000006</v>
      </c>
      <c r="M325" s="127">
        <f>IF($B$9="Female",'No Self Assessment feeder'!M314,IF($B$9="Male",'No Self Assessment feeder'!AS314,IF($B$9="All",'No Self Assessment feeder'!BY314)))</f>
        <v>81.3</v>
      </c>
      <c r="N325" s="81">
        <f>IF($B$9="Female",'No Self Assessment feeder'!N314,IF($B$9="Male",'No Self Assessment feeder'!AT314,IF($B$9="All",'No Self Assessment feeder'!BZ314)))</f>
        <v>2375</v>
      </c>
      <c r="O325" s="120">
        <f>IF($B$9="Female",'No Self Assessment feeder'!O314,IF($B$9="Male",'No Self Assessment feeder'!AU314,IF($B$9="All",'No Self Assessment feeder'!CA314)))</f>
        <v>3.3</v>
      </c>
      <c r="P325" s="79">
        <f>IF($B$9="Female",'No Self Assessment feeder'!P314,IF($B$9="Male",'No Self Assessment feeder'!AV314,IF($B$9="All",'No Self Assessment feeder'!CB314)))</f>
        <v>2295</v>
      </c>
      <c r="Q325" s="120">
        <f>IF($B$9="Female",'No Self Assessment feeder'!Q314,IF($B$9="Male",'No Self Assessment feeder'!AW314,IF($B$9="All",'No Self Assessment feeder'!CC314)))</f>
        <v>8.4</v>
      </c>
      <c r="R325" s="120">
        <f>IF($B$9="Female",'No Self Assessment feeder'!R314,IF($B$9="Male",'No Self Assessment feeder'!AX314,IF($B$9="All",'No Self Assessment feeder'!CD314)))</f>
        <v>8.1999999999999993</v>
      </c>
      <c r="S325" s="120">
        <f>IF($B$9="Female",'No Self Assessment feeder'!S314,IF($B$9="Male",'No Self Assessment feeder'!AY314,IF($B$9="All",'No Self Assessment feeder'!CE314)))</f>
        <v>64.7</v>
      </c>
      <c r="T325" s="120">
        <f>IF($B$9="Female",'No Self Assessment feeder'!T314,IF($B$9="Male",'No Self Assessment feeder'!AZ314,IF($B$9="All",'No Self Assessment feeder'!CF314)))</f>
        <v>78</v>
      </c>
      <c r="U325" s="127">
        <f>IF($B$9="Female",'No Self Assessment feeder'!U314,IF($B$9="Male",'No Self Assessment feeder'!BA314,IF($B$9="All",'No Self Assessment feeder'!CG314)))</f>
        <v>83.4</v>
      </c>
      <c r="V325" s="81">
        <f>IF($B$9="Female",'No Self Assessment feeder'!V314,IF($B$9="Male",'No Self Assessment feeder'!BB314,IF($B$9="All",'No Self Assessment feeder'!CH314)))</f>
        <v>2375</v>
      </c>
      <c r="W325" s="120">
        <f>IF($B$9="Female",'No Self Assessment feeder'!W314,IF($B$9="Male",'No Self Assessment feeder'!BC314,IF($B$9="All",'No Self Assessment feeder'!CI314)))</f>
        <v>3.9</v>
      </c>
      <c r="X325" s="79">
        <f>IF($B$9="Female",'No Self Assessment feeder'!X314,IF($B$9="Male",'No Self Assessment feeder'!BD314,IF($B$9="All",'No Self Assessment feeder'!CJ314)))</f>
        <v>2280</v>
      </c>
      <c r="Y325" s="120">
        <f>IF($B$9="Female",'No Self Assessment feeder'!Y314,IF($B$9="Male",'No Self Assessment feeder'!BE314,IF($B$9="All",'No Self Assessment feeder'!CK314)))</f>
        <v>10.8</v>
      </c>
      <c r="Z325" s="120">
        <f>IF($B$9="Female",'No Self Assessment feeder'!Z314,IF($B$9="Male",'No Self Assessment feeder'!BF314,IF($B$9="All",'No Self Assessment feeder'!CL314)))</f>
        <v>6.4</v>
      </c>
      <c r="AA325" s="120">
        <f>IF($B$9="Female",'No Self Assessment feeder'!AA314,IF($B$9="Male",'No Self Assessment feeder'!BG314,IF($B$9="All",'No Self Assessment feeder'!CM314)))</f>
        <v>69.099999999999994</v>
      </c>
      <c r="AB325" s="120">
        <f>IF($B$9="Female",'No Self Assessment feeder'!AB314,IF($B$9="Male",'No Self Assessment feeder'!BH314,IF($B$9="All",'No Self Assessment feeder'!CN314)))</f>
        <v>80</v>
      </c>
      <c r="AC325" s="127">
        <f>IF($B$9="Female",'No Self Assessment feeder'!AC314,IF($B$9="Male",'No Self Assessment feeder'!BI314,IF($B$9="All",'No Self Assessment feeder'!CO314)))</f>
        <v>82.8</v>
      </c>
      <c r="CM325" s="29"/>
    </row>
    <row r="326" spans="1:91" ht="14.25" customHeight="1" x14ac:dyDescent="0.2">
      <c r="A326" s="159" t="s">
        <v>290</v>
      </c>
      <c r="B326" s="65" t="s">
        <v>122</v>
      </c>
      <c r="C326" s="66">
        <v>10007149</v>
      </c>
      <c r="D326" s="66" t="s">
        <v>494</v>
      </c>
      <c r="E326" s="162" t="s">
        <v>123</v>
      </c>
      <c r="F326" s="142">
        <f>IF($B$9="Female",'No Self Assessment feeder'!F315,IF($B$9="Male",'No Self Assessment feeder'!AL315,IF($B$9="All",'No Self Assessment feeder'!BR315)))</f>
        <v>2270</v>
      </c>
      <c r="G326" s="120">
        <f>IF($B$9="Female",'No Self Assessment feeder'!G315,IF($B$9="Male",'No Self Assessment feeder'!AM315,IF($B$9="All",'No Self Assessment feeder'!BS315)))</f>
        <v>3</v>
      </c>
      <c r="H326" s="79">
        <f>IF($B$9="Female",'No Self Assessment feeder'!H315,IF($B$9="Male",'No Self Assessment feeder'!AN315,IF($B$9="All",'No Self Assessment feeder'!BT315)))</f>
        <v>2200</v>
      </c>
      <c r="I326" s="120">
        <f>IF($B$9="Female",'No Self Assessment feeder'!I315,IF($B$9="Male",'No Self Assessment feeder'!AO315,IF($B$9="All",'No Self Assessment feeder'!BU315)))</f>
        <v>8.1999999999999993</v>
      </c>
      <c r="J326" s="120">
        <f>IF($B$9="Female",'No Self Assessment feeder'!J315,IF($B$9="Male",'No Self Assessment feeder'!AP315,IF($B$9="All",'No Self Assessment feeder'!BV315)))</f>
        <v>9.6</v>
      </c>
      <c r="K326" s="120">
        <f>IF($B$9="Female",'No Self Assessment feeder'!K315,IF($B$9="Male",'No Self Assessment feeder'!AQ315,IF($B$9="All",'No Self Assessment feeder'!BW315)))</f>
        <v>54.3</v>
      </c>
      <c r="L326" s="120">
        <f>IF($B$9="Female",'No Self Assessment feeder'!L315,IF($B$9="Male",'No Self Assessment feeder'!AR315,IF($B$9="All",'No Self Assessment feeder'!BX315)))</f>
        <v>71.599999999999994</v>
      </c>
      <c r="M326" s="127">
        <f>IF($B$9="Female",'No Self Assessment feeder'!M315,IF($B$9="Male",'No Self Assessment feeder'!AS315,IF($B$9="All",'No Self Assessment feeder'!BY315)))</f>
        <v>82.1</v>
      </c>
      <c r="N326" s="81">
        <f>IF($B$9="Female",'No Self Assessment feeder'!N315,IF($B$9="Male",'No Self Assessment feeder'!AT315,IF($B$9="All",'No Self Assessment feeder'!BZ315)))</f>
        <v>2270</v>
      </c>
      <c r="O326" s="120">
        <f>IF($B$9="Female",'No Self Assessment feeder'!O315,IF($B$9="Male",'No Self Assessment feeder'!AU315,IF($B$9="All",'No Self Assessment feeder'!CA315)))</f>
        <v>3.4</v>
      </c>
      <c r="P326" s="79">
        <f>IF($B$9="Female",'No Self Assessment feeder'!P315,IF($B$9="Male",'No Self Assessment feeder'!AV315,IF($B$9="All",'No Self Assessment feeder'!CB315)))</f>
        <v>2190</v>
      </c>
      <c r="Q326" s="120">
        <f>IF($B$9="Female",'No Self Assessment feeder'!Q315,IF($B$9="Male",'No Self Assessment feeder'!AW315,IF($B$9="All",'No Self Assessment feeder'!CC315)))</f>
        <v>9.1999999999999993</v>
      </c>
      <c r="R326" s="120">
        <f>IF($B$9="Female",'No Self Assessment feeder'!R315,IF($B$9="Male",'No Self Assessment feeder'!AX315,IF($B$9="All",'No Self Assessment feeder'!CD315)))</f>
        <v>5.8</v>
      </c>
      <c r="S326" s="120">
        <f>IF($B$9="Female",'No Self Assessment feeder'!S315,IF($B$9="Male",'No Self Assessment feeder'!AY315,IF($B$9="All",'No Self Assessment feeder'!CE315)))</f>
        <v>64.3</v>
      </c>
      <c r="T326" s="120">
        <f>IF($B$9="Female",'No Self Assessment feeder'!T315,IF($B$9="Male",'No Self Assessment feeder'!AZ315,IF($B$9="All",'No Self Assessment feeder'!CF315)))</f>
        <v>79.599999999999994</v>
      </c>
      <c r="U326" s="127">
        <f>IF($B$9="Female",'No Self Assessment feeder'!U315,IF($B$9="Male",'No Self Assessment feeder'!BA315,IF($B$9="All",'No Self Assessment feeder'!CG315)))</f>
        <v>85.1</v>
      </c>
      <c r="V326" s="81">
        <f>IF($B$9="Female",'No Self Assessment feeder'!V315,IF($B$9="Male",'No Self Assessment feeder'!BB315,IF($B$9="All",'No Self Assessment feeder'!CH315)))</f>
        <v>2270</v>
      </c>
      <c r="W326" s="120">
        <f>IF($B$9="Female",'No Self Assessment feeder'!W315,IF($B$9="Male",'No Self Assessment feeder'!BC315,IF($B$9="All",'No Self Assessment feeder'!CI315)))</f>
        <v>3.8</v>
      </c>
      <c r="X326" s="79">
        <f>IF($B$9="Female",'No Self Assessment feeder'!X315,IF($B$9="Male",'No Self Assessment feeder'!BD315,IF($B$9="All",'No Self Assessment feeder'!CJ315)))</f>
        <v>2180</v>
      </c>
      <c r="Y326" s="120">
        <f>IF($B$9="Female",'No Self Assessment feeder'!Y315,IF($B$9="Male",'No Self Assessment feeder'!BE315,IF($B$9="All",'No Self Assessment feeder'!CK315)))</f>
        <v>10</v>
      </c>
      <c r="Z326" s="120">
        <f>IF($B$9="Female",'No Self Assessment feeder'!Z315,IF($B$9="Male",'No Self Assessment feeder'!BF315,IF($B$9="All",'No Self Assessment feeder'!CL315)))</f>
        <v>5.8</v>
      </c>
      <c r="AA326" s="120">
        <f>IF($B$9="Female",'No Self Assessment feeder'!AA315,IF($B$9="Male",'No Self Assessment feeder'!BG315,IF($B$9="All",'No Self Assessment feeder'!CM315)))</f>
        <v>70.900000000000006</v>
      </c>
      <c r="AB326" s="120">
        <f>IF($B$9="Female",'No Self Assessment feeder'!AB315,IF($B$9="Male",'No Self Assessment feeder'!BH315,IF($B$9="All",'No Self Assessment feeder'!CN315)))</f>
        <v>80.900000000000006</v>
      </c>
      <c r="AC326" s="127">
        <f>IF($B$9="Female",'No Self Assessment feeder'!AC315,IF($B$9="Male",'No Self Assessment feeder'!BI315,IF($B$9="All",'No Self Assessment feeder'!CO315)))</f>
        <v>84.2</v>
      </c>
      <c r="CM326" s="29"/>
    </row>
    <row r="327" spans="1:91" ht="14.25" customHeight="1" x14ac:dyDescent="0.2">
      <c r="A327" s="159" t="s">
        <v>290</v>
      </c>
      <c r="B327" s="65" t="s">
        <v>124</v>
      </c>
      <c r="C327" s="66">
        <v>10003270</v>
      </c>
      <c r="D327" s="66" t="s">
        <v>491</v>
      </c>
      <c r="E327" s="162" t="s">
        <v>125</v>
      </c>
      <c r="F327" s="142">
        <f>IF($B$9="Female",'No Self Assessment feeder'!F316,IF($B$9="Male",'No Self Assessment feeder'!AL316,IF($B$9="All",'No Self Assessment feeder'!BR316)))</f>
        <v>1510</v>
      </c>
      <c r="G327" s="120">
        <f>IF($B$9="Female",'No Self Assessment feeder'!G316,IF($B$9="Male",'No Self Assessment feeder'!AM316,IF($B$9="All",'No Self Assessment feeder'!BS316)))</f>
        <v>4</v>
      </c>
      <c r="H327" s="79">
        <f>IF($B$9="Female",'No Self Assessment feeder'!H316,IF($B$9="Male",'No Self Assessment feeder'!AN316,IF($B$9="All",'No Self Assessment feeder'!BT316)))</f>
        <v>1450</v>
      </c>
      <c r="I327" s="120">
        <f>IF($B$9="Female",'No Self Assessment feeder'!I316,IF($B$9="Male",'No Self Assessment feeder'!AO316,IF($B$9="All",'No Self Assessment feeder'!BU316)))</f>
        <v>9.4</v>
      </c>
      <c r="J327" s="120">
        <f>IF($B$9="Female",'No Self Assessment feeder'!J316,IF($B$9="Male",'No Self Assessment feeder'!AP316,IF($B$9="All",'No Self Assessment feeder'!BV316)))</f>
        <v>6.6</v>
      </c>
      <c r="K327" s="120">
        <f>IF($B$9="Female",'No Self Assessment feeder'!K316,IF($B$9="Male",'No Self Assessment feeder'!AQ316,IF($B$9="All",'No Self Assessment feeder'!BW316)))</f>
        <v>41</v>
      </c>
      <c r="L327" s="120">
        <f>IF($B$9="Female",'No Self Assessment feeder'!L316,IF($B$9="Male",'No Self Assessment feeder'!AR316,IF($B$9="All",'No Self Assessment feeder'!BX316)))</f>
        <v>56.2</v>
      </c>
      <c r="M327" s="127">
        <f>IF($B$9="Female",'No Self Assessment feeder'!M316,IF($B$9="Male",'No Self Assessment feeder'!AS316,IF($B$9="All",'No Self Assessment feeder'!BY316)))</f>
        <v>84</v>
      </c>
      <c r="N327" s="81">
        <f>IF($B$9="Female",'No Self Assessment feeder'!N316,IF($B$9="Male",'No Self Assessment feeder'!AT316,IF($B$9="All",'No Self Assessment feeder'!BZ316)))</f>
        <v>1510</v>
      </c>
      <c r="O327" s="120">
        <f>IF($B$9="Female",'No Self Assessment feeder'!O316,IF($B$9="Male",'No Self Assessment feeder'!AU316,IF($B$9="All",'No Self Assessment feeder'!CA316)))</f>
        <v>5</v>
      </c>
      <c r="P327" s="79">
        <f>IF($B$9="Female",'No Self Assessment feeder'!P316,IF($B$9="Male",'No Self Assessment feeder'!AV316,IF($B$9="All",'No Self Assessment feeder'!CB316)))</f>
        <v>1435</v>
      </c>
      <c r="Q327" s="120">
        <f>IF($B$9="Female",'No Self Assessment feeder'!Q316,IF($B$9="Male",'No Self Assessment feeder'!AW316,IF($B$9="All",'No Self Assessment feeder'!CC316)))</f>
        <v>12.3</v>
      </c>
      <c r="R327" s="120">
        <f>IF($B$9="Female",'No Self Assessment feeder'!R316,IF($B$9="Male",'No Self Assessment feeder'!AX316,IF($B$9="All",'No Self Assessment feeder'!CD316)))</f>
        <v>7.9</v>
      </c>
      <c r="S327" s="120">
        <f>IF($B$9="Female",'No Self Assessment feeder'!S316,IF($B$9="Male",'No Self Assessment feeder'!AY316,IF($B$9="All",'No Self Assessment feeder'!CE316)))</f>
        <v>59.6</v>
      </c>
      <c r="T327" s="120">
        <f>IF($B$9="Female",'No Self Assessment feeder'!T316,IF($B$9="Male",'No Self Assessment feeder'!AZ316,IF($B$9="All",'No Self Assessment feeder'!CF316)))</f>
        <v>72.3</v>
      </c>
      <c r="U327" s="127">
        <f>IF($B$9="Female",'No Self Assessment feeder'!U316,IF($B$9="Male",'No Self Assessment feeder'!BA316,IF($B$9="All",'No Self Assessment feeder'!CG316)))</f>
        <v>79.8</v>
      </c>
      <c r="V327" s="81">
        <f>IF($B$9="Female",'No Self Assessment feeder'!V316,IF($B$9="Male",'No Self Assessment feeder'!BB316,IF($B$9="All",'No Self Assessment feeder'!CH316)))</f>
        <v>1510</v>
      </c>
      <c r="W327" s="120">
        <f>IF($B$9="Female",'No Self Assessment feeder'!W316,IF($B$9="Male",'No Self Assessment feeder'!BC316,IF($B$9="All",'No Self Assessment feeder'!CI316)))</f>
        <v>5.2</v>
      </c>
      <c r="X327" s="79">
        <f>IF($B$9="Female",'No Self Assessment feeder'!X316,IF($B$9="Male",'No Self Assessment feeder'!BD316,IF($B$9="All",'No Self Assessment feeder'!CJ316)))</f>
        <v>1430</v>
      </c>
      <c r="Y327" s="120">
        <f>IF($B$9="Female",'No Self Assessment feeder'!Y316,IF($B$9="Male",'No Self Assessment feeder'!BE316,IF($B$9="All",'No Self Assessment feeder'!CK316)))</f>
        <v>13.4</v>
      </c>
      <c r="Z327" s="120">
        <f>IF($B$9="Female",'No Self Assessment feeder'!Z316,IF($B$9="Male",'No Self Assessment feeder'!BF316,IF($B$9="All",'No Self Assessment feeder'!CL316)))</f>
        <v>7.1</v>
      </c>
      <c r="AA327" s="120">
        <f>IF($B$9="Female",'No Self Assessment feeder'!AA316,IF($B$9="Male",'No Self Assessment feeder'!BG316,IF($B$9="All",'No Self Assessment feeder'!CM316)))</f>
        <v>63.8</v>
      </c>
      <c r="AB327" s="120">
        <f>IF($B$9="Female",'No Self Assessment feeder'!AB316,IF($B$9="Male",'No Self Assessment feeder'!BH316,IF($B$9="All",'No Self Assessment feeder'!CN316)))</f>
        <v>74.7</v>
      </c>
      <c r="AC327" s="127">
        <f>IF($B$9="Female",'No Self Assessment feeder'!AC316,IF($B$9="Male",'No Self Assessment feeder'!BI316,IF($B$9="All",'No Self Assessment feeder'!CO316)))</f>
        <v>79.5</v>
      </c>
      <c r="CM327" s="29"/>
    </row>
    <row r="328" spans="1:91" ht="14.25" customHeight="1" x14ac:dyDescent="0.2">
      <c r="A328" s="159" t="s">
        <v>290</v>
      </c>
      <c r="B328" s="65" t="s">
        <v>126</v>
      </c>
      <c r="C328" s="66">
        <v>10007767</v>
      </c>
      <c r="D328" s="66" t="s">
        <v>489</v>
      </c>
      <c r="E328" s="162" t="s">
        <v>127</v>
      </c>
      <c r="F328" s="142">
        <f>IF($B$9="Female",'No Self Assessment feeder'!F317,IF($B$9="Male",'No Self Assessment feeder'!AL317,IF($B$9="All",'No Self Assessment feeder'!BR317)))</f>
        <v>1365</v>
      </c>
      <c r="G328" s="120">
        <f>IF($B$9="Female",'No Self Assessment feeder'!G317,IF($B$9="Male",'No Self Assessment feeder'!AM317,IF($B$9="All",'No Self Assessment feeder'!BS317)))</f>
        <v>2.2999999999999998</v>
      </c>
      <c r="H328" s="79">
        <f>IF($B$9="Female",'No Self Assessment feeder'!H317,IF($B$9="Male",'No Self Assessment feeder'!AN317,IF($B$9="All",'No Self Assessment feeder'!BT317)))</f>
        <v>1335</v>
      </c>
      <c r="I328" s="120">
        <f>IF($B$9="Female",'No Self Assessment feeder'!I317,IF($B$9="Male",'No Self Assessment feeder'!AO317,IF($B$9="All",'No Self Assessment feeder'!BU317)))</f>
        <v>8.4</v>
      </c>
      <c r="J328" s="120">
        <f>IF($B$9="Female",'No Self Assessment feeder'!J317,IF($B$9="Male",'No Self Assessment feeder'!AP317,IF($B$9="All",'No Self Assessment feeder'!BV317)))</f>
        <v>9.5</v>
      </c>
      <c r="K328" s="120">
        <f>IF($B$9="Female",'No Self Assessment feeder'!K317,IF($B$9="Male",'No Self Assessment feeder'!AQ317,IF($B$9="All",'No Self Assessment feeder'!BW317)))</f>
        <v>52.2</v>
      </c>
      <c r="L328" s="120">
        <f>IF($B$9="Female",'No Self Assessment feeder'!L317,IF($B$9="Male",'No Self Assessment feeder'!AR317,IF($B$9="All",'No Self Assessment feeder'!BX317)))</f>
        <v>69.099999999999994</v>
      </c>
      <c r="M328" s="127">
        <f>IF($B$9="Female",'No Self Assessment feeder'!M317,IF($B$9="Male",'No Self Assessment feeder'!AS317,IF($B$9="All",'No Self Assessment feeder'!BY317)))</f>
        <v>82.1</v>
      </c>
      <c r="N328" s="81">
        <f>IF($B$9="Female",'No Self Assessment feeder'!N317,IF($B$9="Male",'No Self Assessment feeder'!AT317,IF($B$9="All",'No Self Assessment feeder'!BZ317)))</f>
        <v>1365</v>
      </c>
      <c r="O328" s="120">
        <f>IF($B$9="Female",'No Self Assessment feeder'!O317,IF($B$9="Male",'No Self Assessment feeder'!AU317,IF($B$9="All",'No Self Assessment feeder'!CA317)))</f>
        <v>2.7</v>
      </c>
      <c r="P328" s="79">
        <f>IF($B$9="Female",'No Self Assessment feeder'!P317,IF($B$9="Male",'No Self Assessment feeder'!AV317,IF($B$9="All",'No Self Assessment feeder'!CB317)))</f>
        <v>1330</v>
      </c>
      <c r="Q328" s="120">
        <f>IF($B$9="Female",'No Self Assessment feeder'!Q317,IF($B$9="Male",'No Self Assessment feeder'!AW317,IF($B$9="All",'No Self Assessment feeder'!CC317)))</f>
        <v>9.1</v>
      </c>
      <c r="R328" s="120">
        <f>IF($B$9="Female",'No Self Assessment feeder'!R317,IF($B$9="Male",'No Self Assessment feeder'!AX317,IF($B$9="All",'No Self Assessment feeder'!CD317)))</f>
        <v>7</v>
      </c>
      <c r="S328" s="120">
        <f>IF($B$9="Female",'No Self Assessment feeder'!S317,IF($B$9="Male",'No Self Assessment feeder'!AY317,IF($B$9="All",'No Self Assessment feeder'!CE317)))</f>
        <v>61.9</v>
      </c>
      <c r="T328" s="120">
        <f>IF($B$9="Female",'No Self Assessment feeder'!T317,IF($B$9="Male",'No Self Assessment feeder'!AZ317,IF($B$9="All",'No Self Assessment feeder'!CF317)))</f>
        <v>78.099999999999994</v>
      </c>
      <c r="U328" s="127">
        <f>IF($B$9="Female",'No Self Assessment feeder'!U317,IF($B$9="Male",'No Self Assessment feeder'!BA317,IF($B$9="All",'No Self Assessment feeder'!CG317)))</f>
        <v>83.9</v>
      </c>
      <c r="V328" s="81">
        <f>IF($B$9="Female",'No Self Assessment feeder'!V317,IF($B$9="Male",'No Self Assessment feeder'!BB317,IF($B$9="All",'No Self Assessment feeder'!CH317)))</f>
        <v>1365</v>
      </c>
      <c r="W328" s="120">
        <f>IF($B$9="Female",'No Self Assessment feeder'!W317,IF($B$9="Male",'No Self Assessment feeder'!BC317,IF($B$9="All",'No Self Assessment feeder'!CI317)))</f>
        <v>2.6</v>
      </c>
      <c r="X328" s="79">
        <f>IF($B$9="Female",'No Self Assessment feeder'!X317,IF($B$9="Male",'No Self Assessment feeder'!BD317,IF($B$9="All",'No Self Assessment feeder'!CJ317)))</f>
        <v>1330</v>
      </c>
      <c r="Y328" s="120">
        <f>IF($B$9="Female",'No Self Assessment feeder'!Y317,IF($B$9="Male",'No Self Assessment feeder'!BE317,IF($B$9="All",'No Self Assessment feeder'!CK317)))</f>
        <v>8.9</v>
      </c>
      <c r="Z328" s="120">
        <f>IF($B$9="Female",'No Self Assessment feeder'!Z317,IF($B$9="Male",'No Self Assessment feeder'!BF317,IF($B$9="All",'No Self Assessment feeder'!CL317)))</f>
        <v>5.3</v>
      </c>
      <c r="AA328" s="120">
        <f>IF($B$9="Female",'No Self Assessment feeder'!AA317,IF($B$9="Male",'No Self Assessment feeder'!BG317,IF($B$9="All",'No Self Assessment feeder'!CM317)))</f>
        <v>69.3</v>
      </c>
      <c r="AB328" s="120">
        <f>IF($B$9="Female",'No Self Assessment feeder'!AB317,IF($B$9="Male",'No Self Assessment feeder'!BH317,IF($B$9="All",'No Self Assessment feeder'!CN317)))</f>
        <v>82</v>
      </c>
      <c r="AC328" s="127">
        <f>IF($B$9="Female",'No Self Assessment feeder'!AC317,IF($B$9="Male",'No Self Assessment feeder'!BI317,IF($B$9="All",'No Self Assessment feeder'!CO317)))</f>
        <v>85.8</v>
      </c>
      <c r="CM328" s="29"/>
    </row>
    <row r="329" spans="1:91" ht="14.25" customHeight="1" x14ac:dyDescent="0.2">
      <c r="A329" s="159" t="s">
        <v>290</v>
      </c>
      <c r="B329" s="65" t="s">
        <v>128</v>
      </c>
      <c r="C329" s="66">
        <v>10007150</v>
      </c>
      <c r="D329" s="66" t="s">
        <v>495</v>
      </c>
      <c r="E329" s="162" t="s">
        <v>129</v>
      </c>
      <c r="F329" s="142">
        <f>IF($B$9="Female",'No Self Assessment feeder'!F318,IF($B$9="Male",'No Self Assessment feeder'!AL318,IF($B$9="All",'No Self Assessment feeder'!BR318)))</f>
        <v>2135</v>
      </c>
      <c r="G329" s="120">
        <f>IF($B$9="Female",'No Self Assessment feeder'!G318,IF($B$9="Male",'No Self Assessment feeder'!AM318,IF($B$9="All",'No Self Assessment feeder'!BS318)))</f>
        <v>3.1</v>
      </c>
      <c r="H329" s="79">
        <f>IF($B$9="Female",'No Self Assessment feeder'!H318,IF($B$9="Male",'No Self Assessment feeder'!AN318,IF($B$9="All",'No Self Assessment feeder'!BT318)))</f>
        <v>2065</v>
      </c>
      <c r="I329" s="120">
        <f>IF($B$9="Female",'No Self Assessment feeder'!I318,IF($B$9="Male",'No Self Assessment feeder'!AO318,IF($B$9="All",'No Self Assessment feeder'!BU318)))</f>
        <v>10.7</v>
      </c>
      <c r="J329" s="120">
        <f>IF($B$9="Female",'No Self Assessment feeder'!J318,IF($B$9="Male",'No Self Assessment feeder'!AP318,IF($B$9="All",'No Self Assessment feeder'!BV318)))</f>
        <v>11.1</v>
      </c>
      <c r="K329" s="120">
        <f>IF($B$9="Female",'No Self Assessment feeder'!K318,IF($B$9="Male",'No Self Assessment feeder'!AQ318,IF($B$9="All",'No Self Assessment feeder'!BW318)))</f>
        <v>54.1</v>
      </c>
      <c r="L329" s="120">
        <f>IF($B$9="Female",'No Self Assessment feeder'!L318,IF($B$9="Male",'No Self Assessment feeder'!AR318,IF($B$9="All",'No Self Assessment feeder'!BX318)))</f>
        <v>67.599999999999994</v>
      </c>
      <c r="M329" s="127">
        <f>IF($B$9="Female",'No Self Assessment feeder'!M318,IF($B$9="Male",'No Self Assessment feeder'!AS318,IF($B$9="All",'No Self Assessment feeder'!BY318)))</f>
        <v>78.2</v>
      </c>
      <c r="N329" s="81">
        <f>IF($B$9="Female",'No Self Assessment feeder'!N318,IF($B$9="Male",'No Self Assessment feeder'!AT318,IF($B$9="All",'No Self Assessment feeder'!BZ318)))</f>
        <v>2135</v>
      </c>
      <c r="O329" s="120">
        <f>IF($B$9="Female",'No Self Assessment feeder'!O318,IF($B$9="Male",'No Self Assessment feeder'!AU318,IF($B$9="All",'No Self Assessment feeder'!CA318)))</f>
        <v>3.6</v>
      </c>
      <c r="P329" s="79">
        <f>IF($B$9="Female",'No Self Assessment feeder'!P318,IF($B$9="Male",'No Self Assessment feeder'!AV318,IF($B$9="All",'No Self Assessment feeder'!CB318)))</f>
        <v>2055</v>
      </c>
      <c r="Q329" s="120">
        <f>IF($B$9="Female",'No Self Assessment feeder'!Q318,IF($B$9="Male",'No Self Assessment feeder'!AW318,IF($B$9="All",'No Self Assessment feeder'!CC318)))</f>
        <v>12.4</v>
      </c>
      <c r="R329" s="120">
        <f>IF($B$9="Female",'No Self Assessment feeder'!R318,IF($B$9="Male",'No Self Assessment feeder'!AX318,IF($B$9="All",'No Self Assessment feeder'!CD318)))</f>
        <v>8</v>
      </c>
      <c r="S329" s="120">
        <f>IF($B$9="Female",'No Self Assessment feeder'!S318,IF($B$9="Male",'No Self Assessment feeder'!AY318,IF($B$9="All",'No Self Assessment feeder'!CE318)))</f>
        <v>62.4</v>
      </c>
      <c r="T329" s="120">
        <f>IF($B$9="Female",'No Self Assessment feeder'!T318,IF($B$9="Male",'No Self Assessment feeder'!AZ318,IF($B$9="All",'No Self Assessment feeder'!CF318)))</f>
        <v>73.8</v>
      </c>
      <c r="U329" s="127">
        <f>IF($B$9="Female",'No Self Assessment feeder'!U318,IF($B$9="Male",'No Self Assessment feeder'!BA318,IF($B$9="All",'No Self Assessment feeder'!CG318)))</f>
        <v>79.599999999999994</v>
      </c>
      <c r="V329" s="81">
        <f>IF($B$9="Female",'No Self Assessment feeder'!V318,IF($B$9="Male",'No Self Assessment feeder'!BB318,IF($B$9="All",'No Self Assessment feeder'!CH318)))</f>
        <v>2135</v>
      </c>
      <c r="W329" s="120">
        <f>IF($B$9="Female",'No Self Assessment feeder'!W318,IF($B$9="Male",'No Self Assessment feeder'!BC318,IF($B$9="All",'No Self Assessment feeder'!CI318)))</f>
        <v>3.8</v>
      </c>
      <c r="X329" s="79">
        <f>IF($B$9="Female",'No Self Assessment feeder'!X318,IF($B$9="Male",'No Self Assessment feeder'!BD318,IF($B$9="All",'No Self Assessment feeder'!CJ318)))</f>
        <v>2050</v>
      </c>
      <c r="Y329" s="120">
        <f>IF($B$9="Female",'No Self Assessment feeder'!Y318,IF($B$9="Male",'No Self Assessment feeder'!BE318,IF($B$9="All",'No Self Assessment feeder'!CK318)))</f>
        <v>12.1</v>
      </c>
      <c r="Z329" s="120">
        <f>IF($B$9="Female",'No Self Assessment feeder'!Z318,IF($B$9="Male",'No Self Assessment feeder'!BF318,IF($B$9="All",'No Self Assessment feeder'!CL318)))</f>
        <v>7.2</v>
      </c>
      <c r="AA329" s="120">
        <f>IF($B$9="Female",'No Self Assessment feeder'!AA318,IF($B$9="Male",'No Self Assessment feeder'!BG318,IF($B$9="All",'No Self Assessment feeder'!CM318)))</f>
        <v>68</v>
      </c>
      <c r="AB329" s="120">
        <f>IF($B$9="Female",'No Self Assessment feeder'!AB318,IF($B$9="Male",'No Self Assessment feeder'!BH318,IF($B$9="All",'No Self Assessment feeder'!CN318)))</f>
        <v>76.900000000000006</v>
      </c>
      <c r="AC329" s="127">
        <f>IF($B$9="Female",'No Self Assessment feeder'!AC318,IF($B$9="Male",'No Self Assessment feeder'!BI318,IF($B$9="All",'No Self Assessment feeder'!CO318)))</f>
        <v>80.8</v>
      </c>
      <c r="CM329" s="29"/>
    </row>
    <row r="330" spans="1:91" ht="14.25" customHeight="1" x14ac:dyDescent="0.2">
      <c r="A330" s="159" t="s">
        <v>290</v>
      </c>
      <c r="B330" s="65" t="s">
        <v>130</v>
      </c>
      <c r="C330" s="66">
        <v>10003645</v>
      </c>
      <c r="D330" s="66" t="s">
        <v>491</v>
      </c>
      <c r="E330" s="162" t="s">
        <v>131</v>
      </c>
      <c r="F330" s="142">
        <f>IF($B$9="Female",'No Self Assessment feeder'!F319,IF($B$9="Male",'No Self Assessment feeder'!AL319,IF($B$9="All",'No Self Assessment feeder'!BR319)))</f>
        <v>2605</v>
      </c>
      <c r="G330" s="120">
        <f>IF($B$9="Female",'No Self Assessment feeder'!G319,IF($B$9="Male",'No Self Assessment feeder'!AM319,IF($B$9="All",'No Self Assessment feeder'!BS319)))</f>
        <v>4.3</v>
      </c>
      <c r="H330" s="79">
        <f>IF($B$9="Female",'No Self Assessment feeder'!H319,IF($B$9="Male",'No Self Assessment feeder'!AN319,IF($B$9="All",'No Self Assessment feeder'!BT319)))</f>
        <v>2495</v>
      </c>
      <c r="I330" s="120">
        <f>IF($B$9="Female",'No Self Assessment feeder'!I319,IF($B$9="Male",'No Self Assessment feeder'!AO319,IF($B$9="All",'No Self Assessment feeder'!BU319)))</f>
        <v>10.3</v>
      </c>
      <c r="J330" s="120">
        <f>IF($B$9="Female",'No Self Assessment feeder'!J319,IF($B$9="Male",'No Self Assessment feeder'!AP319,IF($B$9="All",'No Self Assessment feeder'!BV319)))</f>
        <v>12.2</v>
      </c>
      <c r="K330" s="120">
        <f>IF($B$9="Female",'No Self Assessment feeder'!K319,IF($B$9="Male",'No Self Assessment feeder'!AQ319,IF($B$9="All",'No Self Assessment feeder'!BW319)))</f>
        <v>43.3</v>
      </c>
      <c r="L330" s="120">
        <f>IF($B$9="Female",'No Self Assessment feeder'!L319,IF($B$9="Male",'No Self Assessment feeder'!AR319,IF($B$9="All",'No Self Assessment feeder'!BX319)))</f>
        <v>59.9</v>
      </c>
      <c r="M330" s="127">
        <f>IF($B$9="Female",'No Self Assessment feeder'!M319,IF($B$9="Male",'No Self Assessment feeder'!AS319,IF($B$9="All",'No Self Assessment feeder'!BY319)))</f>
        <v>77.5</v>
      </c>
      <c r="N330" s="81">
        <f>IF($B$9="Female",'No Self Assessment feeder'!N319,IF($B$9="Male",'No Self Assessment feeder'!AT319,IF($B$9="All",'No Self Assessment feeder'!BZ319)))</f>
        <v>2605</v>
      </c>
      <c r="O330" s="120">
        <f>IF($B$9="Female",'No Self Assessment feeder'!O319,IF($B$9="Male",'No Self Assessment feeder'!AU319,IF($B$9="All",'No Self Assessment feeder'!CA319)))</f>
        <v>4.5999999999999996</v>
      </c>
      <c r="P330" s="79">
        <f>IF($B$9="Female",'No Self Assessment feeder'!P319,IF($B$9="Male",'No Self Assessment feeder'!AV319,IF($B$9="All",'No Self Assessment feeder'!CB319)))</f>
        <v>2485</v>
      </c>
      <c r="Q330" s="120">
        <f>IF($B$9="Female",'No Self Assessment feeder'!Q319,IF($B$9="Male",'No Self Assessment feeder'!AW319,IF($B$9="All",'No Self Assessment feeder'!CC319)))</f>
        <v>14.3</v>
      </c>
      <c r="R330" s="120">
        <f>IF($B$9="Female",'No Self Assessment feeder'!R319,IF($B$9="Male",'No Self Assessment feeder'!AX319,IF($B$9="All",'No Self Assessment feeder'!CD319)))</f>
        <v>8</v>
      </c>
      <c r="S330" s="120">
        <f>IF($B$9="Female",'No Self Assessment feeder'!S319,IF($B$9="Male",'No Self Assessment feeder'!AY319,IF($B$9="All",'No Self Assessment feeder'!CE319)))</f>
        <v>50.9</v>
      </c>
      <c r="T330" s="120">
        <f>IF($B$9="Female",'No Self Assessment feeder'!T319,IF($B$9="Male",'No Self Assessment feeder'!AZ319,IF($B$9="All",'No Self Assessment feeder'!CF319)))</f>
        <v>68.2</v>
      </c>
      <c r="U330" s="127">
        <f>IF($B$9="Female",'No Self Assessment feeder'!U319,IF($B$9="Male",'No Self Assessment feeder'!BA319,IF($B$9="All",'No Self Assessment feeder'!CG319)))</f>
        <v>77.7</v>
      </c>
      <c r="V330" s="81">
        <f>IF($B$9="Female",'No Self Assessment feeder'!V319,IF($B$9="Male",'No Self Assessment feeder'!BB319,IF($B$9="All",'No Self Assessment feeder'!CH319)))</f>
        <v>2605</v>
      </c>
      <c r="W330" s="120">
        <f>IF($B$9="Female",'No Self Assessment feeder'!W319,IF($B$9="Male",'No Self Assessment feeder'!BC319,IF($B$9="All",'No Self Assessment feeder'!CI319)))</f>
        <v>5</v>
      </c>
      <c r="X330" s="79">
        <f>IF($B$9="Female",'No Self Assessment feeder'!X319,IF($B$9="Male",'No Self Assessment feeder'!BD319,IF($B$9="All",'No Self Assessment feeder'!CJ319)))</f>
        <v>2475</v>
      </c>
      <c r="Y330" s="120">
        <f>IF($B$9="Female",'No Self Assessment feeder'!Y319,IF($B$9="Male",'No Self Assessment feeder'!BE319,IF($B$9="All",'No Self Assessment feeder'!CK319)))</f>
        <v>15</v>
      </c>
      <c r="Z330" s="120">
        <f>IF($B$9="Female",'No Self Assessment feeder'!Z319,IF($B$9="Male",'No Self Assessment feeder'!BF319,IF($B$9="All",'No Self Assessment feeder'!CL319)))</f>
        <v>9.1</v>
      </c>
      <c r="AA330" s="120">
        <f>IF($B$9="Female",'No Self Assessment feeder'!AA319,IF($B$9="Male",'No Self Assessment feeder'!BG319,IF($B$9="All",'No Self Assessment feeder'!CM319)))</f>
        <v>58.2</v>
      </c>
      <c r="AB330" s="120">
        <f>IF($B$9="Female",'No Self Assessment feeder'!AB319,IF($B$9="Male",'No Self Assessment feeder'!BH319,IF($B$9="All",'No Self Assessment feeder'!CN319)))</f>
        <v>69.599999999999994</v>
      </c>
      <c r="AC330" s="127">
        <f>IF($B$9="Female",'No Self Assessment feeder'!AC319,IF($B$9="Male",'No Self Assessment feeder'!BI319,IF($B$9="All",'No Self Assessment feeder'!CO319)))</f>
        <v>75.900000000000006</v>
      </c>
      <c r="CM330" s="29"/>
    </row>
    <row r="331" spans="1:91" ht="14.25" customHeight="1" x14ac:dyDescent="0.2">
      <c r="A331" s="159" t="s">
        <v>290</v>
      </c>
      <c r="B331" s="65" t="s">
        <v>132</v>
      </c>
      <c r="C331" s="66">
        <v>10003678</v>
      </c>
      <c r="D331" s="66" t="s">
        <v>491</v>
      </c>
      <c r="E331" s="162" t="s">
        <v>133</v>
      </c>
      <c r="F331" s="142">
        <f>IF($B$9="Female",'No Self Assessment feeder'!F320,IF($B$9="Male",'No Self Assessment feeder'!AL320,IF($B$9="All",'No Self Assessment feeder'!BR320)))</f>
        <v>2980</v>
      </c>
      <c r="G331" s="120">
        <f>IF($B$9="Female",'No Self Assessment feeder'!G320,IF($B$9="Male",'No Self Assessment feeder'!AM320,IF($B$9="All",'No Self Assessment feeder'!BS320)))</f>
        <v>4</v>
      </c>
      <c r="H331" s="79">
        <f>IF($B$9="Female",'No Self Assessment feeder'!H320,IF($B$9="Male",'No Self Assessment feeder'!AN320,IF($B$9="All",'No Self Assessment feeder'!BT320)))</f>
        <v>2865</v>
      </c>
      <c r="I331" s="120">
        <f>IF($B$9="Female",'No Self Assessment feeder'!I320,IF($B$9="Male",'No Self Assessment feeder'!AO320,IF($B$9="All",'No Self Assessment feeder'!BU320)))</f>
        <v>11.4</v>
      </c>
      <c r="J331" s="120">
        <f>IF($B$9="Female",'No Self Assessment feeder'!J320,IF($B$9="Male",'No Self Assessment feeder'!AP320,IF($B$9="All",'No Self Assessment feeder'!BV320)))</f>
        <v>12.5</v>
      </c>
      <c r="K331" s="120">
        <f>IF($B$9="Female",'No Self Assessment feeder'!K320,IF($B$9="Male",'No Self Assessment feeder'!AQ320,IF($B$9="All",'No Self Assessment feeder'!BW320)))</f>
        <v>56.6</v>
      </c>
      <c r="L331" s="120">
        <f>IF($B$9="Female",'No Self Assessment feeder'!L320,IF($B$9="Male",'No Self Assessment feeder'!AR320,IF($B$9="All",'No Self Assessment feeder'!BX320)))</f>
        <v>67.900000000000006</v>
      </c>
      <c r="M331" s="127">
        <f>IF($B$9="Female",'No Self Assessment feeder'!M320,IF($B$9="Male",'No Self Assessment feeder'!AS320,IF($B$9="All",'No Self Assessment feeder'!BY320)))</f>
        <v>76</v>
      </c>
      <c r="N331" s="81">
        <f>IF($B$9="Female",'No Self Assessment feeder'!N320,IF($B$9="Male",'No Self Assessment feeder'!AT320,IF($B$9="All",'No Self Assessment feeder'!BZ320)))</f>
        <v>2980</v>
      </c>
      <c r="O331" s="120">
        <f>IF($B$9="Female",'No Self Assessment feeder'!O320,IF($B$9="Male",'No Self Assessment feeder'!AU320,IF($B$9="All",'No Self Assessment feeder'!CA320)))</f>
        <v>4.5999999999999996</v>
      </c>
      <c r="P331" s="79">
        <f>IF($B$9="Female",'No Self Assessment feeder'!P320,IF($B$9="Male",'No Self Assessment feeder'!AV320,IF($B$9="All",'No Self Assessment feeder'!CB320)))</f>
        <v>2845</v>
      </c>
      <c r="Q331" s="120">
        <f>IF($B$9="Female",'No Self Assessment feeder'!Q320,IF($B$9="Male",'No Self Assessment feeder'!AW320,IF($B$9="All",'No Self Assessment feeder'!CC320)))</f>
        <v>13.2</v>
      </c>
      <c r="R331" s="120">
        <f>IF($B$9="Female",'No Self Assessment feeder'!R320,IF($B$9="Male",'No Self Assessment feeder'!AX320,IF($B$9="All",'No Self Assessment feeder'!CD320)))</f>
        <v>9.8000000000000007</v>
      </c>
      <c r="S331" s="120">
        <f>IF($B$9="Female",'No Self Assessment feeder'!S320,IF($B$9="Male",'No Self Assessment feeder'!AY320,IF($B$9="All",'No Self Assessment feeder'!CE320)))</f>
        <v>64.099999999999994</v>
      </c>
      <c r="T331" s="120">
        <f>IF($B$9="Female",'No Self Assessment feeder'!T320,IF($B$9="Male",'No Self Assessment feeder'!AZ320,IF($B$9="All",'No Self Assessment feeder'!CF320)))</f>
        <v>73.2</v>
      </c>
      <c r="U331" s="127">
        <f>IF($B$9="Female",'No Self Assessment feeder'!U320,IF($B$9="Male",'No Self Assessment feeder'!BA320,IF($B$9="All",'No Self Assessment feeder'!CG320)))</f>
        <v>77.099999999999994</v>
      </c>
      <c r="V331" s="81">
        <f>IF($B$9="Female",'No Self Assessment feeder'!V320,IF($B$9="Male",'No Self Assessment feeder'!BB320,IF($B$9="All",'No Self Assessment feeder'!CH320)))</f>
        <v>2980</v>
      </c>
      <c r="W331" s="120">
        <f>IF($B$9="Female",'No Self Assessment feeder'!W320,IF($B$9="Male",'No Self Assessment feeder'!BC320,IF($B$9="All",'No Self Assessment feeder'!CI320)))</f>
        <v>4.8</v>
      </c>
      <c r="X331" s="79">
        <f>IF($B$9="Female",'No Self Assessment feeder'!X320,IF($B$9="Male",'No Self Assessment feeder'!BD320,IF($B$9="All",'No Self Assessment feeder'!CJ320)))</f>
        <v>2840</v>
      </c>
      <c r="Y331" s="120">
        <f>IF($B$9="Female",'No Self Assessment feeder'!Y320,IF($B$9="Male",'No Self Assessment feeder'!BE320,IF($B$9="All",'No Self Assessment feeder'!CK320)))</f>
        <v>14.3</v>
      </c>
      <c r="Z331" s="120">
        <f>IF($B$9="Female",'No Self Assessment feeder'!Z320,IF($B$9="Male",'No Self Assessment feeder'!BF320,IF($B$9="All",'No Self Assessment feeder'!CL320)))</f>
        <v>8.6999999999999993</v>
      </c>
      <c r="AA331" s="120">
        <f>IF($B$9="Female",'No Self Assessment feeder'!AA320,IF($B$9="Male",'No Self Assessment feeder'!BG320,IF($B$9="All",'No Self Assessment feeder'!CM320)))</f>
        <v>67.900000000000006</v>
      </c>
      <c r="AB331" s="120">
        <f>IF($B$9="Female",'No Self Assessment feeder'!AB320,IF($B$9="Male",'No Self Assessment feeder'!BH320,IF($B$9="All",'No Self Assessment feeder'!CN320)))</f>
        <v>74.2</v>
      </c>
      <c r="AC331" s="127">
        <f>IF($B$9="Female",'No Self Assessment feeder'!AC320,IF($B$9="Male",'No Self Assessment feeder'!BI320,IF($B$9="All",'No Self Assessment feeder'!CO320)))</f>
        <v>77</v>
      </c>
      <c r="CM331" s="29"/>
    </row>
    <row r="332" spans="1:91" ht="14.25" customHeight="1" x14ac:dyDescent="0.2">
      <c r="A332" s="159" t="s">
        <v>290</v>
      </c>
      <c r="B332" s="65" t="s">
        <v>134</v>
      </c>
      <c r="C332" s="66">
        <v>10007768</v>
      </c>
      <c r="D332" s="66" t="s">
        <v>493</v>
      </c>
      <c r="E332" s="162" t="s">
        <v>135</v>
      </c>
      <c r="F332" s="142">
        <f>IF($B$9="Female",'No Self Assessment feeder'!F321,IF($B$9="Male",'No Self Assessment feeder'!AL321,IF($B$9="All",'No Self Assessment feeder'!BR321)))</f>
        <v>2130</v>
      </c>
      <c r="G332" s="120">
        <f>IF($B$9="Female",'No Self Assessment feeder'!G321,IF($B$9="Male",'No Self Assessment feeder'!AM321,IF($B$9="All",'No Self Assessment feeder'!BS321)))</f>
        <v>2.6</v>
      </c>
      <c r="H332" s="79">
        <f>IF($B$9="Female",'No Self Assessment feeder'!H321,IF($B$9="Male",'No Self Assessment feeder'!AN321,IF($B$9="All",'No Self Assessment feeder'!BT321)))</f>
        <v>2075</v>
      </c>
      <c r="I332" s="120">
        <f>IF($B$9="Female",'No Self Assessment feeder'!I321,IF($B$9="Male",'No Self Assessment feeder'!AO321,IF($B$9="All",'No Self Assessment feeder'!BU321)))</f>
        <v>7.7</v>
      </c>
      <c r="J332" s="120">
        <f>IF($B$9="Female",'No Self Assessment feeder'!J321,IF($B$9="Male",'No Self Assessment feeder'!AP321,IF($B$9="All",'No Self Assessment feeder'!BV321)))</f>
        <v>10.1</v>
      </c>
      <c r="K332" s="120">
        <f>IF($B$9="Female",'No Self Assessment feeder'!K321,IF($B$9="Male",'No Self Assessment feeder'!AQ321,IF($B$9="All",'No Self Assessment feeder'!BW321)))</f>
        <v>52.1</v>
      </c>
      <c r="L332" s="120">
        <f>IF($B$9="Female",'No Self Assessment feeder'!L321,IF($B$9="Male",'No Self Assessment feeder'!AR321,IF($B$9="All",'No Self Assessment feeder'!BX321)))</f>
        <v>69.8</v>
      </c>
      <c r="M332" s="127">
        <f>IF($B$9="Female",'No Self Assessment feeder'!M321,IF($B$9="Male",'No Self Assessment feeder'!AS321,IF($B$9="All",'No Self Assessment feeder'!BY321)))</f>
        <v>82.2</v>
      </c>
      <c r="N332" s="81">
        <f>IF($B$9="Female",'No Self Assessment feeder'!N321,IF($B$9="Male",'No Self Assessment feeder'!AT321,IF($B$9="All",'No Self Assessment feeder'!BZ321)))</f>
        <v>2130</v>
      </c>
      <c r="O332" s="120">
        <f>IF($B$9="Female",'No Self Assessment feeder'!O321,IF($B$9="Male",'No Self Assessment feeder'!AU321,IF($B$9="All",'No Self Assessment feeder'!CA321)))</f>
        <v>2.9</v>
      </c>
      <c r="P332" s="79">
        <f>IF($B$9="Female",'No Self Assessment feeder'!P321,IF($B$9="Male",'No Self Assessment feeder'!AV321,IF($B$9="All",'No Self Assessment feeder'!CB321)))</f>
        <v>2070</v>
      </c>
      <c r="Q332" s="120">
        <f>IF($B$9="Female",'No Self Assessment feeder'!Q321,IF($B$9="Male",'No Self Assessment feeder'!AW321,IF($B$9="All",'No Self Assessment feeder'!CC321)))</f>
        <v>10.5</v>
      </c>
      <c r="R332" s="120">
        <f>IF($B$9="Female",'No Self Assessment feeder'!R321,IF($B$9="Male",'No Self Assessment feeder'!AX321,IF($B$9="All",'No Self Assessment feeder'!CD321)))</f>
        <v>6.3</v>
      </c>
      <c r="S332" s="120">
        <f>IF($B$9="Female",'No Self Assessment feeder'!S321,IF($B$9="Male",'No Self Assessment feeder'!AY321,IF($B$9="All",'No Self Assessment feeder'!CE321)))</f>
        <v>64.400000000000006</v>
      </c>
      <c r="T332" s="120">
        <f>IF($B$9="Female",'No Self Assessment feeder'!T321,IF($B$9="Male",'No Self Assessment feeder'!AZ321,IF($B$9="All",'No Self Assessment feeder'!CF321)))</f>
        <v>77.8</v>
      </c>
      <c r="U332" s="127">
        <f>IF($B$9="Female",'No Self Assessment feeder'!U321,IF($B$9="Male",'No Self Assessment feeder'!BA321,IF($B$9="All",'No Self Assessment feeder'!CG321)))</f>
        <v>83.2</v>
      </c>
      <c r="V332" s="81">
        <f>IF($B$9="Female",'No Self Assessment feeder'!V321,IF($B$9="Male",'No Self Assessment feeder'!BB321,IF($B$9="All",'No Self Assessment feeder'!CH321)))</f>
        <v>2130</v>
      </c>
      <c r="W332" s="120">
        <f>IF($B$9="Female",'No Self Assessment feeder'!W321,IF($B$9="Male",'No Self Assessment feeder'!BC321,IF($B$9="All",'No Self Assessment feeder'!CI321)))</f>
        <v>3.3</v>
      </c>
      <c r="X332" s="79">
        <f>IF($B$9="Female",'No Self Assessment feeder'!X321,IF($B$9="Male",'No Self Assessment feeder'!BD321,IF($B$9="All",'No Self Assessment feeder'!CJ321)))</f>
        <v>2060</v>
      </c>
      <c r="Y332" s="120">
        <f>IF($B$9="Female",'No Self Assessment feeder'!Y321,IF($B$9="Male",'No Self Assessment feeder'!BE321,IF($B$9="All",'No Self Assessment feeder'!CK321)))</f>
        <v>12.3</v>
      </c>
      <c r="Z332" s="120">
        <f>IF($B$9="Female",'No Self Assessment feeder'!Z321,IF($B$9="Male",'No Self Assessment feeder'!BF321,IF($B$9="All",'No Self Assessment feeder'!CL321)))</f>
        <v>4.8</v>
      </c>
      <c r="AA332" s="120">
        <f>IF($B$9="Female",'No Self Assessment feeder'!AA321,IF($B$9="Male",'No Self Assessment feeder'!BG321,IF($B$9="All",'No Self Assessment feeder'!CM321)))</f>
        <v>70.2</v>
      </c>
      <c r="AB332" s="120">
        <f>IF($B$9="Female",'No Self Assessment feeder'!AB321,IF($B$9="Male",'No Self Assessment feeder'!BH321,IF($B$9="All",'No Self Assessment feeder'!CN321)))</f>
        <v>79.2</v>
      </c>
      <c r="AC332" s="127">
        <f>IF($B$9="Female",'No Self Assessment feeder'!AC321,IF($B$9="Male",'No Self Assessment feeder'!BI321,IF($B$9="All",'No Self Assessment feeder'!CO321)))</f>
        <v>82.9</v>
      </c>
      <c r="CM332" s="29"/>
    </row>
    <row r="333" spans="1:91" ht="14.25" customHeight="1" x14ac:dyDescent="0.2">
      <c r="A333" s="159" t="s">
        <v>290</v>
      </c>
      <c r="B333" s="65" t="s">
        <v>136</v>
      </c>
      <c r="C333" s="66">
        <v>10003854</v>
      </c>
      <c r="D333" s="66" t="s">
        <v>494</v>
      </c>
      <c r="E333" s="162" t="s">
        <v>137</v>
      </c>
      <c r="F333" s="142" t="str">
        <f>IF($B$9="Female",'No Self Assessment feeder'!F322,IF($B$9="Male",'No Self Assessment feeder'!AL322,IF($B$9="All",'No Self Assessment feeder'!BR322)))</f>
        <v>.</v>
      </c>
      <c r="G333" s="120" t="str">
        <f>IF($B$9="Female",'No Self Assessment feeder'!G322,IF($B$9="Male",'No Self Assessment feeder'!AM322,IF($B$9="All",'No Self Assessment feeder'!BS322)))</f>
        <v>.</v>
      </c>
      <c r="H333" s="79" t="str">
        <f>IF($B$9="Female",'No Self Assessment feeder'!H322,IF($B$9="Male",'No Self Assessment feeder'!AN322,IF($B$9="All",'No Self Assessment feeder'!BT322)))</f>
        <v>.</v>
      </c>
      <c r="I333" s="120" t="str">
        <f>IF($B$9="Female",'No Self Assessment feeder'!I322,IF($B$9="Male",'No Self Assessment feeder'!AO322,IF($B$9="All",'No Self Assessment feeder'!BU322)))</f>
        <v>.</v>
      </c>
      <c r="J333" s="120" t="str">
        <f>IF($B$9="Female",'No Self Assessment feeder'!J322,IF($B$9="Male",'No Self Assessment feeder'!AP322,IF($B$9="All",'No Self Assessment feeder'!BV322)))</f>
        <v>.</v>
      </c>
      <c r="K333" s="120" t="str">
        <f>IF($B$9="Female",'No Self Assessment feeder'!K322,IF($B$9="Male",'No Self Assessment feeder'!AQ322,IF($B$9="All",'No Self Assessment feeder'!BW322)))</f>
        <v>.</v>
      </c>
      <c r="L333" s="120" t="str">
        <f>IF($B$9="Female",'No Self Assessment feeder'!L322,IF($B$9="Male",'No Self Assessment feeder'!AR322,IF($B$9="All",'No Self Assessment feeder'!BX322)))</f>
        <v>.</v>
      </c>
      <c r="M333" s="127" t="str">
        <f>IF($B$9="Female",'No Self Assessment feeder'!M322,IF($B$9="Male",'No Self Assessment feeder'!AS322,IF($B$9="All",'No Self Assessment feeder'!BY322)))</f>
        <v>.</v>
      </c>
      <c r="N333" s="81" t="str">
        <f>IF($B$9="Female",'No Self Assessment feeder'!N322,IF($B$9="Male",'No Self Assessment feeder'!AT322,IF($B$9="All",'No Self Assessment feeder'!BZ322)))</f>
        <v>.</v>
      </c>
      <c r="O333" s="120" t="str">
        <f>IF($B$9="Female",'No Self Assessment feeder'!O322,IF($B$9="Male",'No Self Assessment feeder'!AU322,IF($B$9="All",'No Self Assessment feeder'!CA322)))</f>
        <v>.</v>
      </c>
      <c r="P333" s="79" t="str">
        <f>IF($B$9="Female",'No Self Assessment feeder'!P322,IF($B$9="Male",'No Self Assessment feeder'!AV322,IF($B$9="All",'No Self Assessment feeder'!CB322)))</f>
        <v>.</v>
      </c>
      <c r="Q333" s="120" t="str">
        <f>IF($B$9="Female",'No Self Assessment feeder'!Q322,IF($B$9="Male",'No Self Assessment feeder'!AW322,IF($B$9="All",'No Self Assessment feeder'!CC322)))</f>
        <v>.</v>
      </c>
      <c r="R333" s="120" t="str">
        <f>IF($B$9="Female",'No Self Assessment feeder'!R322,IF($B$9="Male",'No Self Assessment feeder'!AX322,IF($B$9="All",'No Self Assessment feeder'!CD322)))</f>
        <v>.</v>
      </c>
      <c r="S333" s="120" t="str">
        <f>IF($B$9="Female",'No Self Assessment feeder'!S322,IF($B$9="Male",'No Self Assessment feeder'!AY322,IF($B$9="All",'No Self Assessment feeder'!CE322)))</f>
        <v>.</v>
      </c>
      <c r="T333" s="120" t="str">
        <f>IF($B$9="Female",'No Self Assessment feeder'!T322,IF($B$9="Male",'No Self Assessment feeder'!AZ322,IF($B$9="All",'No Self Assessment feeder'!CF322)))</f>
        <v>.</v>
      </c>
      <c r="U333" s="127" t="str">
        <f>IF($B$9="Female",'No Self Assessment feeder'!U322,IF($B$9="Male",'No Self Assessment feeder'!BA322,IF($B$9="All",'No Self Assessment feeder'!CG322)))</f>
        <v>.</v>
      </c>
      <c r="V333" s="81" t="str">
        <f>IF($B$9="Female",'No Self Assessment feeder'!V322,IF($B$9="Male",'No Self Assessment feeder'!BB322,IF($B$9="All",'No Self Assessment feeder'!CH322)))</f>
        <v>.</v>
      </c>
      <c r="W333" s="120" t="str">
        <f>IF($B$9="Female",'No Self Assessment feeder'!W322,IF($B$9="Male",'No Self Assessment feeder'!BC322,IF($B$9="All",'No Self Assessment feeder'!CI322)))</f>
        <v>.</v>
      </c>
      <c r="X333" s="79" t="str">
        <f>IF($B$9="Female",'No Self Assessment feeder'!X322,IF($B$9="Male",'No Self Assessment feeder'!BD322,IF($B$9="All",'No Self Assessment feeder'!CJ322)))</f>
        <v>.</v>
      </c>
      <c r="Y333" s="120" t="str">
        <f>IF($B$9="Female",'No Self Assessment feeder'!Y322,IF($B$9="Male",'No Self Assessment feeder'!BE322,IF($B$9="All",'No Self Assessment feeder'!CK322)))</f>
        <v>.</v>
      </c>
      <c r="Z333" s="120" t="str">
        <f>IF($B$9="Female",'No Self Assessment feeder'!Z322,IF($B$9="Male",'No Self Assessment feeder'!BF322,IF($B$9="All",'No Self Assessment feeder'!CL322)))</f>
        <v>.</v>
      </c>
      <c r="AA333" s="120" t="str">
        <f>IF($B$9="Female",'No Self Assessment feeder'!AA322,IF($B$9="Male",'No Self Assessment feeder'!BG322,IF($B$9="All",'No Self Assessment feeder'!CM322)))</f>
        <v>.</v>
      </c>
      <c r="AB333" s="120" t="str">
        <f>IF($B$9="Female",'No Self Assessment feeder'!AB322,IF($B$9="Male",'No Self Assessment feeder'!BH322,IF($B$9="All",'No Self Assessment feeder'!CN322)))</f>
        <v>.</v>
      </c>
      <c r="AC333" s="127" t="str">
        <f>IF($B$9="Female",'No Self Assessment feeder'!AC322,IF($B$9="Male",'No Self Assessment feeder'!BI322,IF($B$9="All",'No Self Assessment feeder'!CO322)))</f>
        <v>.</v>
      </c>
      <c r="CM333" s="29"/>
    </row>
    <row r="334" spans="1:91" ht="14.25" customHeight="1" x14ac:dyDescent="0.2">
      <c r="A334" s="159" t="s">
        <v>290</v>
      </c>
      <c r="B334" s="65" t="s">
        <v>138</v>
      </c>
      <c r="C334" s="66">
        <v>10003861</v>
      </c>
      <c r="D334" s="66" t="s">
        <v>494</v>
      </c>
      <c r="E334" s="162" t="s">
        <v>139</v>
      </c>
      <c r="F334" s="142">
        <f>IF($B$9="Female",'No Self Assessment feeder'!F323,IF($B$9="Male",'No Self Assessment feeder'!AL323,IF($B$9="All",'No Self Assessment feeder'!BR323)))</f>
        <v>3755</v>
      </c>
      <c r="G334" s="120">
        <f>IF($B$9="Female",'No Self Assessment feeder'!G323,IF($B$9="Male",'No Self Assessment feeder'!AM323,IF($B$9="All",'No Self Assessment feeder'!BS323)))</f>
        <v>4.0999999999999996</v>
      </c>
      <c r="H334" s="79">
        <f>IF($B$9="Female",'No Self Assessment feeder'!H323,IF($B$9="Male",'No Self Assessment feeder'!AN323,IF($B$9="All",'No Self Assessment feeder'!BT323)))</f>
        <v>3600</v>
      </c>
      <c r="I334" s="120">
        <f>IF($B$9="Female",'No Self Assessment feeder'!I323,IF($B$9="Male",'No Self Assessment feeder'!AO323,IF($B$9="All",'No Self Assessment feeder'!BU323)))</f>
        <v>11</v>
      </c>
      <c r="J334" s="120">
        <f>IF($B$9="Female",'No Self Assessment feeder'!J323,IF($B$9="Male",'No Self Assessment feeder'!AP323,IF($B$9="All",'No Self Assessment feeder'!BV323)))</f>
        <v>11.6</v>
      </c>
      <c r="K334" s="120">
        <f>IF($B$9="Female",'No Self Assessment feeder'!K323,IF($B$9="Male",'No Self Assessment feeder'!AQ323,IF($B$9="All",'No Self Assessment feeder'!BW323)))</f>
        <v>61.2</v>
      </c>
      <c r="L334" s="120">
        <f>IF($B$9="Female",'No Self Assessment feeder'!L323,IF($B$9="Male",'No Self Assessment feeder'!AR323,IF($B$9="All",'No Self Assessment feeder'!BX323)))</f>
        <v>72</v>
      </c>
      <c r="M334" s="127">
        <f>IF($B$9="Female",'No Self Assessment feeder'!M323,IF($B$9="Male",'No Self Assessment feeder'!AS323,IF($B$9="All",'No Self Assessment feeder'!BY323)))</f>
        <v>77.400000000000006</v>
      </c>
      <c r="N334" s="81">
        <f>IF($B$9="Female",'No Self Assessment feeder'!N323,IF($B$9="Male",'No Self Assessment feeder'!AT323,IF($B$9="All",'No Self Assessment feeder'!BZ323)))</f>
        <v>3755</v>
      </c>
      <c r="O334" s="120">
        <f>IF($B$9="Female",'No Self Assessment feeder'!O323,IF($B$9="Male",'No Self Assessment feeder'!AU323,IF($B$9="All",'No Self Assessment feeder'!CA323)))</f>
        <v>4.4000000000000004</v>
      </c>
      <c r="P334" s="79">
        <f>IF($B$9="Female",'No Self Assessment feeder'!P323,IF($B$9="Male",'No Self Assessment feeder'!AV323,IF($B$9="All",'No Self Assessment feeder'!CB323)))</f>
        <v>3590</v>
      </c>
      <c r="Q334" s="120">
        <f>IF($B$9="Female",'No Self Assessment feeder'!Q323,IF($B$9="Male",'No Self Assessment feeder'!AW323,IF($B$9="All",'No Self Assessment feeder'!CC323)))</f>
        <v>11.3</v>
      </c>
      <c r="R334" s="120">
        <f>IF($B$9="Female",'No Self Assessment feeder'!R323,IF($B$9="Male",'No Self Assessment feeder'!AX323,IF($B$9="All",'No Self Assessment feeder'!CD323)))</f>
        <v>8.4</v>
      </c>
      <c r="S334" s="120">
        <f>IF($B$9="Female",'No Self Assessment feeder'!S323,IF($B$9="Male",'No Self Assessment feeder'!AY323,IF($B$9="All",'No Self Assessment feeder'!CE323)))</f>
        <v>66.7</v>
      </c>
      <c r="T334" s="120">
        <f>IF($B$9="Female",'No Self Assessment feeder'!T323,IF($B$9="Male",'No Self Assessment feeder'!AZ323,IF($B$9="All",'No Self Assessment feeder'!CF323)))</f>
        <v>76.8</v>
      </c>
      <c r="U334" s="127">
        <f>IF($B$9="Female",'No Self Assessment feeder'!U323,IF($B$9="Male",'No Self Assessment feeder'!BA323,IF($B$9="All",'No Self Assessment feeder'!CG323)))</f>
        <v>80.3</v>
      </c>
      <c r="V334" s="81">
        <f>IF($B$9="Female",'No Self Assessment feeder'!V323,IF($B$9="Male",'No Self Assessment feeder'!BB323,IF($B$9="All",'No Self Assessment feeder'!CH323)))</f>
        <v>3755</v>
      </c>
      <c r="W334" s="120">
        <f>IF($B$9="Female",'No Self Assessment feeder'!W323,IF($B$9="Male",'No Self Assessment feeder'!BC323,IF($B$9="All",'No Self Assessment feeder'!CI323)))</f>
        <v>4.5999999999999996</v>
      </c>
      <c r="X334" s="79">
        <f>IF($B$9="Female",'No Self Assessment feeder'!X323,IF($B$9="Male",'No Self Assessment feeder'!BD323,IF($B$9="All",'No Self Assessment feeder'!CJ323)))</f>
        <v>3585</v>
      </c>
      <c r="Y334" s="120">
        <f>IF($B$9="Female",'No Self Assessment feeder'!Y323,IF($B$9="Male",'No Self Assessment feeder'!BE323,IF($B$9="All",'No Self Assessment feeder'!CK323)))</f>
        <v>12</v>
      </c>
      <c r="Z334" s="120">
        <f>IF($B$9="Female",'No Self Assessment feeder'!Z323,IF($B$9="Male",'No Self Assessment feeder'!BF323,IF($B$9="All",'No Self Assessment feeder'!CL323)))</f>
        <v>6.6</v>
      </c>
      <c r="AA334" s="120">
        <f>IF($B$9="Female",'No Self Assessment feeder'!AA323,IF($B$9="Male",'No Self Assessment feeder'!BG323,IF($B$9="All",'No Self Assessment feeder'!CM323)))</f>
        <v>72.5</v>
      </c>
      <c r="AB334" s="120">
        <f>IF($B$9="Female",'No Self Assessment feeder'!AB323,IF($B$9="Male",'No Self Assessment feeder'!BH323,IF($B$9="All",'No Self Assessment feeder'!CN323)))</f>
        <v>79.3</v>
      </c>
      <c r="AC334" s="127">
        <f>IF($B$9="Female",'No Self Assessment feeder'!AC323,IF($B$9="Male",'No Self Assessment feeder'!BI323,IF($B$9="All",'No Self Assessment feeder'!CO323)))</f>
        <v>81.3</v>
      </c>
      <c r="CM334" s="29"/>
    </row>
    <row r="335" spans="1:91" ht="14.25" customHeight="1" x14ac:dyDescent="0.2">
      <c r="A335" s="159" t="s">
        <v>290</v>
      </c>
      <c r="B335" s="65" t="s">
        <v>140</v>
      </c>
      <c r="C335" s="66">
        <v>10007795</v>
      </c>
      <c r="D335" s="66" t="s">
        <v>494</v>
      </c>
      <c r="E335" s="162" t="s">
        <v>141</v>
      </c>
      <c r="F335" s="142">
        <f>IF($B$9="Female",'No Self Assessment feeder'!F324,IF($B$9="Male",'No Self Assessment feeder'!AL324,IF($B$9="All",'No Self Assessment feeder'!BR324)))</f>
        <v>5415</v>
      </c>
      <c r="G335" s="120">
        <f>IF($B$9="Female",'No Self Assessment feeder'!G324,IF($B$9="Male",'No Self Assessment feeder'!AM324,IF($B$9="All",'No Self Assessment feeder'!BS324)))</f>
        <v>2.6</v>
      </c>
      <c r="H335" s="79">
        <f>IF($B$9="Female",'No Self Assessment feeder'!H324,IF($B$9="Male",'No Self Assessment feeder'!AN324,IF($B$9="All",'No Self Assessment feeder'!BT324)))</f>
        <v>5275</v>
      </c>
      <c r="I335" s="120">
        <f>IF($B$9="Female",'No Self Assessment feeder'!I324,IF($B$9="Male",'No Self Assessment feeder'!AO324,IF($B$9="All",'No Self Assessment feeder'!BU324)))</f>
        <v>11.4</v>
      </c>
      <c r="J335" s="120">
        <f>IF($B$9="Female",'No Self Assessment feeder'!J324,IF($B$9="Male",'No Self Assessment feeder'!AP324,IF($B$9="All",'No Self Assessment feeder'!BV324)))</f>
        <v>11.9</v>
      </c>
      <c r="K335" s="120">
        <f>IF($B$9="Female",'No Self Assessment feeder'!K324,IF($B$9="Male",'No Self Assessment feeder'!AQ324,IF($B$9="All",'No Self Assessment feeder'!BW324)))</f>
        <v>51.7</v>
      </c>
      <c r="L335" s="120">
        <f>IF($B$9="Female",'No Self Assessment feeder'!L324,IF($B$9="Male",'No Self Assessment feeder'!AR324,IF($B$9="All",'No Self Assessment feeder'!BX324)))</f>
        <v>65.3</v>
      </c>
      <c r="M335" s="127">
        <f>IF($B$9="Female",'No Self Assessment feeder'!M324,IF($B$9="Male",'No Self Assessment feeder'!AS324,IF($B$9="All",'No Self Assessment feeder'!BY324)))</f>
        <v>76.8</v>
      </c>
      <c r="N335" s="81">
        <f>IF($B$9="Female",'No Self Assessment feeder'!N324,IF($B$9="Male",'No Self Assessment feeder'!AT324,IF($B$9="All",'No Self Assessment feeder'!BZ324)))</f>
        <v>5415</v>
      </c>
      <c r="O335" s="120">
        <f>IF($B$9="Female",'No Self Assessment feeder'!O324,IF($B$9="Male",'No Self Assessment feeder'!AU324,IF($B$9="All",'No Self Assessment feeder'!CA324)))</f>
        <v>2.8</v>
      </c>
      <c r="P335" s="79">
        <f>IF($B$9="Female",'No Self Assessment feeder'!P324,IF($B$9="Male",'No Self Assessment feeder'!AV324,IF($B$9="All",'No Self Assessment feeder'!CB324)))</f>
        <v>5265</v>
      </c>
      <c r="Q335" s="120">
        <f>IF($B$9="Female",'No Self Assessment feeder'!Q324,IF($B$9="Male",'No Self Assessment feeder'!AW324,IF($B$9="All",'No Self Assessment feeder'!CC324)))</f>
        <v>12</v>
      </c>
      <c r="R335" s="120">
        <f>IF($B$9="Female",'No Self Assessment feeder'!R324,IF($B$9="Male",'No Self Assessment feeder'!AX324,IF($B$9="All",'No Self Assessment feeder'!CD324)))</f>
        <v>7.4</v>
      </c>
      <c r="S335" s="120">
        <f>IF($B$9="Female",'No Self Assessment feeder'!S324,IF($B$9="Male",'No Self Assessment feeder'!AY324,IF($B$9="All",'No Self Assessment feeder'!CE324)))</f>
        <v>62</v>
      </c>
      <c r="T335" s="120">
        <f>IF($B$9="Female",'No Self Assessment feeder'!T324,IF($B$9="Male",'No Self Assessment feeder'!AZ324,IF($B$9="All",'No Self Assessment feeder'!CF324)))</f>
        <v>74.5</v>
      </c>
      <c r="U335" s="127">
        <f>IF($B$9="Female",'No Self Assessment feeder'!U324,IF($B$9="Male",'No Self Assessment feeder'!BA324,IF($B$9="All",'No Self Assessment feeder'!CG324)))</f>
        <v>80.599999999999994</v>
      </c>
      <c r="V335" s="81">
        <f>IF($B$9="Female",'No Self Assessment feeder'!V324,IF($B$9="Male",'No Self Assessment feeder'!BB324,IF($B$9="All",'No Self Assessment feeder'!CH324)))</f>
        <v>5415</v>
      </c>
      <c r="W335" s="120">
        <f>IF($B$9="Female",'No Self Assessment feeder'!W324,IF($B$9="Male",'No Self Assessment feeder'!BC324,IF($B$9="All",'No Self Assessment feeder'!CI324)))</f>
        <v>3</v>
      </c>
      <c r="X335" s="79">
        <f>IF($B$9="Female",'No Self Assessment feeder'!X324,IF($B$9="Male",'No Self Assessment feeder'!BD324,IF($B$9="All",'No Self Assessment feeder'!CJ324)))</f>
        <v>5250</v>
      </c>
      <c r="Y335" s="120">
        <f>IF($B$9="Female",'No Self Assessment feeder'!Y324,IF($B$9="Male",'No Self Assessment feeder'!BE324,IF($B$9="All",'No Self Assessment feeder'!CK324)))</f>
        <v>12.4</v>
      </c>
      <c r="Z335" s="120">
        <f>IF($B$9="Female",'No Self Assessment feeder'!Z324,IF($B$9="Male",'No Self Assessment feeder'!BF324,IF($B$9="All",'No Self Assessment feeder'!CL324)))</f>
        <v>6.5</v>
      </c>
      <c r="AA335" s="120">
        <f>IF($B$9="Female",'No Self Assessment feeder'!AA324,IF($B$9="Male",'No Self Assessment feeder'!BG324,IF($B$9="All",'No Self Assessment feeder'!CM324)))</f>
        <v>66.5</v>
      </c>
      <c r="AB335" s="120">
        <f>IF($B$9="Female",'No Self Assessment feeder'!AB324,IF($B$9="Male",'No Self Assessment feeder'!BH324,IF($B$9="All",'No Self Assessment feeder'!CN324)))</f>
        <v>77.5</v>
      </c>
      <c r="AC335" s="127">
        <f>IF($B$9="Female",'No Self Assessment feeder'!AC324,IF($B$9="Male",'No Self Assessment feeder'!BI324,IF($B$9="All",'No Self Assessment feeder'!CO324)))</f>
        <v>81.099999999999994</v>
      </c>
      <c r="CM335" s="29"/>
    </row>
    <row r="336" spans="1:91" ht="14.25" customHeight="1" x14ac:dyDescent="0.2">
      <c r="A336" s="159" t="s">
        <v>290</v>
      </c>
      <c r="B336" s="65" t="s">
        <v>142</v>
      </c>
      <c r="C336" s="66">
        <v>10003863</v>
      </c>
      <c r="D336" s="66" t="s">
        <v>494</v>
      </c>
      <c r="E336" s="162" t="s">
        <v>143</v>
      </c>
      <c r="F336" s="142">
        <f>IF($B$9="Female",'No Self Assessment feeder'!F325,IF($B$9="Male",'No Self Assessment feeder'!AL325,IF($B$9="All",'No Self Assessment feeder'!BR325)))</f>
        <v>455</v>
      </c>
      <c r="G336" s="120">
        <f>IF($B$9="Female",'No Self Assessment feeder'!G325,IF($B$9="Male",'No Self Assessment feeder'!AM325,IF($B$9="All",'No Self Assessment feeder'!BS325)))</f>
        <v>4.5999999999999996</v>
      </c>
      <c r="H336" s="79">
        <f>IF($B$9="Female",'No Self Assessment feeder'!H325,IF($B$9="Male",'No Self Assessment feeder'!AN325,IF($B$9="All",'No Self Assessment feeder'!BT325)))</f>
        <v>435</v>
      </c>
      <c r="I336" s="120">
        <f>IF($B$9="Female",'No Self Assessment feeder'!I325,IF($B$9="Male",'No Self Assessment feeder'!AO325,IF($B$9="All",'No Self Assessment feeder'!BU325)))</f>
        <v>8.5</v>
      </c>
      <c r="J336" s="120">
        <f>IF($B$9="Female",'No Self Assessment feeder'!J325,IF($B$9="Male",'No Self Assessment feeder'!AP325,IF($B$9="All",'No Self Assessment feeder'!BV325)))</f>
        <v>9.9</v>
      </c>
      <c r="K336" s="120">
        <f>IF($B$9="Female",'No Self Assessment feeder'!K325,IF($B$9="Male",'No Self Assessment feeder'!AQ325,IF($B$9="All",'No Self Assessment feeder'!BW325)))</f>
        <v>60.3</v>
      </c>
      <c r="L336" s="120">
        <f>IF($B$9="Female",'No Self Assessment feeder'!L325,IF($B$9="Male",'No Self Assessment feeder'!AR325,IF($B$9="All",'No Self Assessment feeder'!BX325)))</f>
        <v>74.8</v>
      </c>
      <c r="M336" s="127">
        <f>IF($B$9="Female",'No Self Assessment feeder'!M325,IF($B$9="Male",'No Self Assessment feeder'!AS325,IF($B$9="All",'No Self Assessment feeder'!BY325)))</f>
        <v>81.5</v>
      </c>
      <c r="N336" s="81">
        <f>IF($B$9="Female",'No Self Assessment feeder'!N325,IF($B$9="Male",'No Self Assessment feeder'!AT325,IF($B$9="All",'No Self Assessment feeder'!BZ325)))</f>
        <v>455</v>
      </c>
      <c r="O336" s="120">
        <f>IF($B$9="Female",'No Self Assessment feeder'!O325,IF($B$9="Male",'No Self Assessment feeder'!AU325,IF($B$9="All",'No Self Assessment feeder'!CA325)))</f>
        <v>4.4000000000000004</v>
      </c>
      <c r="P336" s="79">
        <f>IF($B$9="Female",'No Self Assessment feeder'!P325,IF($B$9="Male",'No Self Assessment feeder'!AV325,IF($B$9="All",'No Self Assessment feeder'!CB325)))</f>
        <v>435</v>
      </c>
      <c r="Q336" s="120">
        <f>IF($B$9="Female",'No Self Assessment feeder'!Q325,IF($B$9="Male",'No Self Assessment feeder'!AW325,IF($B$9="All",'No Self Assessment feeder'!CC325)))</f>
        <v>11.3</v>
      </c>
      <c r="R336" s="120">
        <f>IF($B$9="Female",'No Self Assessment feeder'!R325,IF($B$9="Male",'No Self Assessment feeder'!AX325,IF($B$9="All",'No Self Assessment feeder'!CD325)))</f>
        <v>5.8</v>
      </c>
      <c r="S336" s="120">
        <f>IF($B$9="Female",'No Self Assessment feeder'!S325,IF($B$9="Male",'No Self Assessment feeder'!AY325,IF($B$9="All",'No Self Assessment feeder'!CE325)))</f>
        <v>68.2</v>
      </c>
      <c r="T336" s="120">
        <f>IF($B$9="Female",'No Self Assessment feeder'!T325,IF($B$9="Male",'No Self Assessment feeder'!AZ325,IF($B$9="All",'No Self Assessment feeder'!CF325)))</f>
        <v>77.599999999999994</v>
      </c>
      <c r="U336" s="127">
        <f>IF($B$9="Female",'No Self Assessment feeder'!U325,IF($B$9="Male",'No Self Assessment feeder'!BA325,IF($B$9="All",'No Self Assessment feeder'!CG325)))</f>
        <v>82.9</v>
      </c>
      <c r="V336" s="81">
        <f>IF($B$9="Female",'No Self Assessment feeder'!V325,IF($B$9="Male",'No Self Assessment feeder'!BB325,IF($B$9="All",'No Self Assessment feeder'!CH325)))</f>
        <v>455</v>
      </c>
      <c r="W336" s="120">
        <f>IF($B$9="Female",'No Self Assessment feeder'!W325,IF($B$9="Male",'No Self Assessment feeder'!BC325,IF($B$9="All",'No Self Assessment feeder'!CI325)))</f>
        <v>5.3</v>
      </c>
      <c r="X336" s="79">
        <f>IF($B$9="Female",'No Self Assessment feeder'!X325,IF($B$9="Male",'No Self Assessment feeder'!BD325,IF($B$9="All",'No Self Assessment feeder'!CJ325)))</f>
        <v>430</v>
      </c>
      <c r="Y336" s="120">
        <f>IF($B$9="Female",'No Self Assessment feeder'!Y325,IF($B$9="Male",'No Self Assessment feeder'!BE325,IF($B$9="All",'No Self Assessment feeder'!CK325)))</f>
        <v>12.6</v>
      </c>
      <c r="Z336" s="120">
        <f>IF($B$9="Female",'No Self Assessment feeder'!Z325,IF($B$9="Male",'No Self Assessment feeder'!BF325,IF($B$9="All",'No Self Assessment feeder'!CL325)))</f>
        <v>6</v>
      </c>
      <c r="AA336" s="120">
        <f>IF($B$9="Female",'No Self Assessment feeder'!AA325,IF($B$9="Male",'No Self Assessment feeder'!BG325,IF($B$9="All",'No Self Assessment feeder'!CM325)))</f>
        <v>72.8</v>
      </c>
      <c r="AB336" s="120">
        <f>IF($B$9="Female",'No Self Assessment feeder'!AB325,IF($B$9="Male",'No Self Assessment feeder'!BH325,IF($B$9="All",'No Self Assessment feeder'!CN325)))</f>
        <v>80</v>
      </c>
      <c r="AC336" s="127">
        <f>IF($B$9="Female",'No Self Assessment feeder'!AC325,IF($B$9="Male",'No Self Assessment feeder'!BI325,IF($B$9="All",'No Self Assessment feeder'!CO325)))</f>
        <v>81.400000000000006</v>
      </c>
      <c r="CM336" s="29"/>
    </row>
    <row r="337" spans="1:91" ht="14.25" customHeight="1" x14ac:dyDescent="0.2">
      <c r="A337" s="159" t="s">
        <v>290</v>
      </c>
      <c r="B337" s="65" t="s">
        <v>144</v>
      </c>
      <c r="C337" s="66">
        <v>10007796</v>
      </c>
      <c r="D337" s="66" t="s">
        <v>492</v>
      </c>
      <c r="E337" s="162" t="s">
        <v>145</v>
      </c>
      <c r="F337" s="142">
        <f>IF($B$9="Female",'No Self Assessment feeder'!F326,IF($B$9="Male",'No Self Assessment feeder'!AL326,IF($B$9="All",'No Self Assessment feeder'!BR326)))</f>
        <v>2080</v>
      </c>
      <c r="G337" s="120">
        <f>IF($B$9="Female",'No Self Assessment feeder'!G326,IF($B$9="Male",'No Self Assessment feeder'!AM326,IF($B$9="All",'No Self Assessment feeder'!BS326)))</f>
        <v>2.2999999999999998</v>
      </c>
      <c r="H337" s="79">
        <f>IF($B$9="Female",'No Self Assessment feeder'!H326,IF($B$9="Male",'No Self Assessment feeder'!AN326,IF($B$9="All",'No Self Assessment feeder'!BT326)))</f>
        <v>2030</v>
      </c>
      <c r="I337" s="120">
        <f>IF($B$9="Female",'No Self Assessment feeder'!I326,IF($B$9="Male",'No Self Assessment feeder'!AO326,IF($B$9="All",'No Self Assessment feeder'!BU326)))</f>
        <v>8.5</v>
      </c>
      <c r="J337" s="120">
        <f>IF($B$9="Female",'No Self Assessment feeder'!J326,IF($B$9="Male",'No Self Assessment feeder'!AP326,IF($B$9="All",'No Self Assessment feeder'!BV326)))</f>
        <v>12</v>
      </c>
      <c r="K337" s="120">
        <f>IF($B$9="Female",'No Self Assessment feeder'!K326,IF($B$9="Male",'No Self Assessment feeder'!AQ326,IF($B$9="All",'No Self Assessment feeder'!BW326)))</f>
        <v>47.9</v>
      </c>
      <c r="L337" s="120">
        <f>IF($B$9="Female",'No Self Assessment feeder'!L326,IF($B$9="Male",'No Self Assessment feeder'!AR326,IF($B$9="All",'No Self Assessment feeder'!BX326)))</f>
        <v>65.7</v>
      </c>
      <c r="M337" s="127">
        <f>IF($B$9="Female",'No Self Assessment feeder'!M326,IF($B$9="Male",'No Self Assessment feeder'!AS326,IF($B$9="All",'No Self Assessment feeder'!BY326)))</f>
        <v>79.5</v>
      </c>
      <c r="N337" s="81">
        <f>IF($B$9="Female",'No Self Assessment feeder'!N326,IF($B$9="Male",'No Self Assessment feeder'!AT326,IF($B$9="All",'No Self Assessment feeder'!BZ326)))</f>
        <v>2080</v>
      </c>
      <c r="O337" s="120">
        <f>IF($B$9="Female",'No Self Assessment feeder'!O326,IF($B$9="Male",'No Self Assessment feeder'!AU326,IF($B$9="All",'No Self Assessment feeder'!CA326)))</f>
        <v>3</v>
      </c>
      <c r="P337" s="79">
        <f>IF($B$9="Female",'No Self Assessment feeder'!P326,IF($B$9="Male",'No Self Assessment feeder'!AV326,IF($B$9="All",'No Self Assessment feeder'!CB326)))</f>
        <v>2015</v>
      </c>
      <c r="Q337" s="120">
        <f>IF($B$9="Female",'No Self Assessment feeder'!Q326,IF($B$9="Male",'No Self Assessment feeder'!AW326,IF($B$9="All",'No Self Assessment feeder'!CC326)))</f>
        <v>11.4</v>
      </c>
      <c r="R337" s="120">
        <f>IF($B$9="Female",'No Self Assessment feeder'!R326,IF($B$9="Male",'No Self Assessment feeder'!AX326,IF($B$9="All",'No Self Assessment feeder'!CD326)))</f>
        <v>8</v>
      </c>
      <c r="S337" s="120">
        <f>IF($B$9="Female",'No Self Assessment feeder'!S326,IF($B$9="Male",'No Self Assessment feeder'!AY326,IF($B$9="All",'No Self Assessment feeder'!CE326)))</f>
        <v>61.9</v>
      </c>
      <c r="T337" s="120">
        <f>IF($B$9="Female",'No Self Assessment feeder'!T326,IF($B$9="Male",'No Self Assessment feeder'!AZ326,IF($B$9="All",'No Self Assessment feeder'!CF326)))</f>
        <v>74.3</v>
      </c>
      <c r="U337" s="127">
        <f>IF($B$9="Female",'No Self Assessment feeder'!U326,IF($B$9="Male",'No Self Assessment feeder'!BA326,IF($B$9="All",'No Self Assessment feeder'!CG326)))</f>
        <v>80.599999999999994</v>
      </c>
      <c r="V337" s="81">
        <f>IF($B$9="Female",'No Self Assessment feeder'!V326,IF($B$9="Male",'No Self Assessment feeder'!BB326,IF($B$9="All",'No Self Assessment feeder'!CH326)))</f>
        <v>2080</v>
      </c>
      <c r="W337" s="120">
        <f>IF($B$9="Female",'No Self Assessment feeder'!W326,IF($B$9="Male",'No Self Assessment feeder'!BC326,IF($B$9="All",'No Self Assessment feeder'!CI326)))</f>
        <v>3.1</v>
      </c>
      <c r="X337" s="79">
        <f>IF($B$9="Female",'No Self Assessment feeder'!X326,IF($B$9="Male",'No Self Assessment feeder'!BD326,IF($B$9="All",'No Self Assessment feeder'!CJ326)))</f>
        <v>2015</v>
      </c>
      <c r="Y337" s="120">
        <f>IF($B$9="Female",'No Self Assessment feeder'!Y326,IF($B$9="Male",'No Self Assessment feeder'!BE326,IF($B$9="All",'No Self Assessment feeder'!CK326)))</f>
        <v>11.1</v>
      </c>
      <c r="Z337" s="120">
        <f>IF($B$9="Female",'No Self Assessment feeder'!Z326,IF($B$9="Male",'No Self Assessment feeder'!BF326,IF($B$9="All",'No Self Assessment feeder'!CL326)))</f>
        <v>6.5</v>
      </c>
      <c r="AA337" s="120">
        <f>IF($B$9="Female",'No Self Assessment feeder'!AA326,IF($B$9="Male",'No Self Assessment feeder'!BG326,IF($B$9="All",'No Self Assessment feeder'!CM326)))</f>
        <v>67.3</v>
      </c>
      <c r="AB337" s="120">
        <f>IF($B$9="Female",'No Self Assessment feeder'!AB326,IF($B$9="Male",'No Self Assessment feeder'!BH326,IF($B$9="All",'No Self Assessment feeder'!CN326)))</f>
        <v>78.599999999999994</v>
      </c>
      <c r="AC337" s="127">
        <f>IF($B$9="Female",'No Self Assessment feeder'!AC326,IF($B$9="Male",'No Self Assessment feeder'!BI326,IF($B$9="All",'No Self Assessment feeder'!CO326)))</f>
        <v>82.4</v>
      </c>
      <c r="CM337" s="29"/>
    </row>
    <row r="338" spans="1:91" ht="14.25" customHeight="1" x14ac:dyDescent="0.2">
      <c r="A338" s="159" t="s">
        <v>290</v>
      </c>
      <c r="B338" s="65" t="s">
        <v>146</v>
      </c>
      <c r="C338" s="66">
        <v>10007151</v>
      </c>
      <c r="D338" s="66" t="s">
        <v>492</v>
      </c>
      <c r="E338" s="162" t="s">
        <v>147</v>
      </c>
      <c r="F338" s="142">
        <f>IF($B$9="Female",'No Self Assessment feeder'!F327,IF($B$9="Male",'No Self Assessment feeder'!AL327,IF($B$9="All",'No Self Assessment feeder'!BR327)))</f>
        <v>2385</v>
      </c>
      <c r="G338" s="120">
        <f>IF($B$9="Female",'No Self Assessment feeder'!G327,IF($B$9="Male",'No Self Assessment feeder'!AM327,IF($B$9="All",'No Self Assessment feeder'!BS327)))</f>
        <v>2.8</v>
      </c>
      <c r="H338" s="79">
        <f>IF($B$9="Female",'No Self Assessment feeder'!H327,IF($B$9="Male",'No Self Assessment feeder'!AN327,IF($B$9="All",'No Self Assessment feeder'!BT327)))</f>
        <v>2320</v>
      </c>
      <c r="I338" s="120">
        <f>IF($B$9="Female",'No Self Assessment feeder'!I327,IF($B$9="Male",'No Self Assessment feeder'!AO327,IF($B$9="All",'No Self Assessment feeder'!BU327)))</f>
        <v>8.6</v>
      </c>
      <c r="J338" s="120">
        <f>IF($B$9="Female",'No Self Assessment feeder'!J327,IF($B$9="Male",'No Self Assessment feeder'!AP327,IF($B$9="All",'No Self Assessment feeder'!BV327)))</f>
        <v>12</v>
      </c>
      <c r="K338" s="120">
        <f>IF($B$9="Female",'No Self Assessment feeder'!K327,IF($B$9="Male",'No Self Assessment feeder'!AQ327,IF($B$9="All",'No Self Assessment feeder'!BW327)))</f>
        <v>65.5</v>
      </c>
      <c r="L338" s="120">
        <f>IF($B$9="Female",'No Self Assessment feeder'!L327,IF($B$9="Male",'No Self Assessment feeder'!AR327,IF($B$9="All",'No Self Assessment feeder'!BX327)))</f>
        <v>74.099999999999994</v>
      </c>
      <c r="M338" s="127">
        <f>IF($B$9="Female",'No Self Assessment feeder'!M327,IF($B$9="Male",'No Self Assessment feeder'!AS327,IF($B$9="All",'No Self Assessment feeder'!BY327)))</f>
        <v>79.400000000000006</v>
      </c>
      <c r="N338" s="81">
        <f>IF($B$9="Female",'No Self Assessment feeder'!N327,IF($B$9="Male",'No Self Assessment feeder'!AT327,IF($B$9="All",'No Self Assessment feeder'!BZ327)))</f>
        <v>2385</v>
      </c>
      <c r="O338" s="120">
        <f>IF($B$9="Female",'No Self Assessment feeder'!O327,IF($B$9="Male",'No Self Assessment feeder'!AU327,IF($B$9="All",'No Self Assessment feeder'!CA327)))</f>
        <v>2.8</v>
      </c>
      <c r="P338" s="79">
        <f>IF($B$9="Female",'No Self Assessment feeder'!P327,IF($B$9="Male",'No Self Assessment feeder'!AV327,IF($B$9="All",'No Self Assessment feeder'!CB327)))</f>
        <v>2320</v>
      </c>
      <c r="Q338" s="120">
        <f>IF($B$9="Female",'No Self Assessment feeder'!Q327,IF($B$9="Male",'No Self Assessment feeder'!AW327,IF($B$9="All",'No Self Assessment feeder'!CC327)))</f>
        <v>9.4</v>
      </c>
      <c r="R338" s="120">
        <f>IF($B$9="Female",'No Self Assessment feeder'!R327,IF($B$9="Male",'No Self Assessment feeder'!AX327,IF($B$9="All",'No Self Assessment feeder'!CD327)))</f>
        <v>7.5</v>
      </c>
      <c r="S338" s="120">
        <f>IF($B$9="Female",'No Self Assessment feeder'!S327,IF($B$9="Male",'No Self Assessment feeder'!AY327,IF($B$9="All",'No Self Assessment feeder'!CE327)))</f>
        <v>69.900000000000006</v>
      </c>
      <c r="T338" s="120">
        <f>IF($B$9="Female",'No Self Assessment feeder'!T327,IF($B$9="Male",'No Self Assessment feeder'!AZ327,IF($B$9="All",'No Self Assessment feeder'!CF327)))</f>
        <v>79.599999999999994</v>
      </c>
      <c r="U338" s="127">
        <f>IF($B$9="Female",'No Self Assessment feeder'!U327,IF($B$9="Male",'No Self Assessment feeder'!BA327,IF($B$9="All",'No Self Assessment feeder'!CG327)))</f>
        <v>83.1</v>
      </c>
      <c r="V338" s="81">
        <f>IF($B$9="Female",'No Self Assessment feeder'!V327,IF($B$9="Male",'No Self Assessment feeder'!BB327,IF($B$9="All",'No Self Assessment feeder'!CH327)))</f>
        <v>2385</v>
      </c>
      <c r="W338" s="120">
        <f>IF($B$9="Female",'No Self Assessment feeder'!W327,IF($B$9="Male",'No Self Assessment feeder'!BC327,IF($B$9="All",'No Self Assessment feeder'!CI327)))</f>
        <v>3.1</v>
      </c>
      <c r="X338" s="79">
        <f>IF($B$9="Female",'No Self Assessment feeder'!X327,IF($B$9="Male",'No Self Assessment feeder'!BD327,IF($B$9="All",'No Self Assessment feeder'!CJ327)))</f>
        <v>2310</v>
      </c>
      <c r="Y338" s="120">
        <f>IF($B$9="Female",'No Self Assessment feeder'!Y327,IF($B$9="Male",'No Self Assessment feeder'!BE327,IF($B$9="All",'No Self Assessment feeder'!CK327)))</f>
        <v>10</v>
      </c>
      <c r="Z338" s="120">
        <f>IF($B$9="Female",'No Self Assessment feeder'!Z327,IF($B$9="Male",'No Self Assessment feeder'!BF327,IF($B$9="All",'No Self Assessment feeder'!CL327)))</f>
        <v>6.8</v>
      </c>
      <c r="AA338" s="120">
        <f>IF($B$9="Female",'No Self Assessment feeder'!AA327,IF($B$9="Male",'No Self Assessment feeder'!BG327,IF($B$9="All",'No Self Assessment feeder'!CM327)))</f>
        <v>72.8</v>
      </c>
      <c r="AB338" s="120">
        <f>IF($B$9="Female",'No Self Assessment feeder'!AB327,IF($B$9="Male",'No Self Assessment feeder'!BH327,IF($B$9="All",'No Self Assessment feeder'!CN327)))</f>
        <v>81.2</v>
      </c>
      <c r="AC338" s="127">
        <f>IF($B$9="Female",'No Self Assessment feeder'!AC327,IF($B$9="Male",'No Self Assessment feeder'!BI327,IF($B$9="All",'No Self Assessment feeder'!CO327)))</f>
        <v>83.2</v>
      </c>
      <c r="CM338" s="29"/>
    </row>
    <row r="339" spans="1:91" ht="14.25" customHeight="1" x14ac:dyDescent="0.2">
      <c r="A339" s="159" t="s">
        <v>290</v>
      </c>
      <c r="B339" s="65" t="s">
        <v>148</v>
      </c>
      <c r="C339" s="66">
        <v>10003956</v>
      </c>
      <c r="D339" s="66" t="s">
        <v>493</v>
      </c>
      <c r="E339" s="162" t="s">
        <v>149</v>
      </c>
      <c r="F339" s="142">
        <f>IF($B$9="Female",'No Self Assessment feeder'!F328,IF($B$9="Male",'No Self Assessment feeder'!AL328,IF($B$9="All",'No Self Assessment feeder'!BR328)))</f>
        <v>1015</v>
      </c>
      <c r="G339" s="120">
        <f>IF($B$9="Female",'No Self Assessment feeder'!G328,IF($B$9="Male",'No Self Assessment feeder'!AM328,IF($B$9="All",'No Self Assessment feeder'!BS328)))</f>
        <v>3.1</v>
      </c>
      <c r="H339" s="79">
        <f>IF($B$9="Female",'No Self Assessment feeder'!H328,IF($B$9="Male",'No Self Assessment feeder'!AN328,IF($B$9="All",'No Self Assessment feeder'!BT328)))</f>
        <v>985</v>
      </c>
      <c r="I339" s="120">
        <f>IF($B$9="Female",'No Self Assessment feeder'!I328,IF($B$9="Male",'No Self Assessment feeder'!AO328,IF($B$9="All",'No Self Assessment feeder'!BU328)))</f>
        <v>7.2</v>
      </c>
      <c r="J339" s="120">
        <f>IF($B$9="Female",'No Self Assessment feeder'!J328,IF($B$9="Male",'No Self Assessment feeder'!AP328,IF($B$9="All",'No Self Assessment feeder'!BV328)))</f>
        <v>10.199999999999999</v>
      </c>
      <c r="K339" s="120">
        <f>IF($B$9="Female",'No Self Assessment feeder'!K328,IF($B$9="Male",'No Self Assessment feeder'!AQ328,IF($B$9="All",'No Self Assessment feeder'!BW328)))</f>
        <v>56.6</v>
      </c>
      <c r="L339" s="120">
        <f>IF($B$9="Female",'No Self Assessment feeder'!L328,IF($B$9="Male",'No Self Assessment feeder'!AR328,IF($B$9="All",'No Self Assessment feeder'!BX328)))</f>
        <v>73.3</v>
      </c>
      <c r="M339" s="127">
        <f>IF($B$9="Female",'No Self Assessment feeder'!M328,IF($B$9="Male",'No Self Assessment feeder'!AS328,IF($B$9="All",'No Self Assessment feeder'!BY328)))</f>
        <v>82.6</v>
      </c>
      <c r="N339" s="81">
        <f>IF($B$9="Female",'No Self Assessment feeder'!N328,IF($B$9="Male",'No Self Assessment feeder'!AT328,IF($B$9="All",'No Self Assessment feeder'!BZ328)))</f>
        <v>1015</v>
      </c>
      <c r="O339" s="120">
        <f>IF($B$9="Female",'No Self Assessment feeder'!O328,IF($B$9="Male",'No Self Assessment feeder'!AU328,IF($B$9="All",'No Self Assessment feeder'!CA328)))</f>
        <v>3.4</v>
      </c>
      <c r="P339" s="79">
        <f>IF($B$9="Female",'No Self Assessment feeder'!P328,IF($B$9="Male",'No Self Assessment feeder'!AV328,IF($B$9="All",'No Self Assessment feeder'!CB328)))</f>
        <v>980</v>
      </c>
      <c r="Q339" s="120">
        <f>IF($B$9="Female",'No Self Assessment feeder'!Q328,IF($B$9="Male",'No Self Assessment feeder'!AW328,IF($B$9="All",'No Self Assessment feeder'!CC328)))</f>
        <v>7.8</v>
      </c>
      <c r="R339" s="120">
        <f>IF($B$9="Female",'No Self Assessment feeder'!R328,IF($B$9="Male",'No Self Assessment feeder'!AX328,IF($B$9="All",'No Self Assessment feeder'!CD328)))</f>
        <v>8.1</v>
      </c>
      <c r="S339" s="120">
        <f>IF($B$9="Female",'No Self Assessment feeder'!S328,IF($B$9="Male",'No Self Assessment feeder'!AY328,IF($B$9="All",'No Self Assessment feeder'!CE328)))</f>
        <v>65.599999999999994</v>
      </c>
      <c r="T339" s="120">
        <f>IF($B$9="Female",'No Self Assessment feeder'!T328,IF($B$9="Male",'No Self Assessment feeder'!AZ328,IF($B$9="All",'No Self Assessment feeder'!CF328)))</f>
        <v>78.5</v>
      </c>
      <c r="U339" s="127">
        <f>IF($B$9="Female",'No Self Assessment feeder'!U328,IF($B$9="Male",'No Self Assessment feeder'!BA328,IF($B$9="All",'No Self Assessment feeder'!CG328)))</f>
        <v>84.1</v>
      </c>
      <c r="V339" s="81">
        <f>IF($B$9="Female",'No Self Assessment feeder'!V328,IF($B$9="Male",'No Self Assessment feeder'!BB328,IF($B$9="All",'No Self Assessment feeder'!CH328)))</f>
        <v>1015</v>
      </c>
      <c r="W339" s="120">
        <f>IF($B$9="Female",'No Self Assessment feeder'!W328,IF($B$9="Male",'No Self Assessment feeder'!BC328,IF($B$9="All",'No Self Assessment feeder'!CI328)))</f>
        <v>3.7</v>
      </c>
      <c r="X339" s="79">
        <f>IF($B$9="Female",'No Self Assessment feeder'!X328,IF($B$9="Male",'No Self Assessment feeder'!BD328,IF($B$9="All",'No Self Assessment feeder'!CJ328)))</f>
        <v>980</v>
      </c>
      <c r="Y339" s="120">
        <f>IF($B$9="Female",'No Self Assessment feeder'!Y328,IF($B$9="Male",'No Self Assessment feeder'!BE328,IF($B$9="All",'No Self Assessment feeder'!CK328)))</f>
        <v>10.7</v>
      </c>
      <c r="Z339" s="120">
        <f>IF($B$9="Female",'No Self Assessment feeder'!Z328,IF($B$9="Male",'No Self Assessment feeder'!BF328,IF($B$9="All",'No Self Assessment feeder'!CL328)))</f>
        <v>7.6</v>
      </c>
      <c r="AA339" s="120">
        <f>IF($B$9="Female",'No Self Assessment feeder'!AA328,IF($B$9="Male",'No Self Assessment feeder'!BG328,IF($B$9="All",'No Self Assessment feeder'!CM328)))</f>
        <v>68.5</v>
      </c>
      <c r="AB339" s="120">
        <f>IF($B$9="Female",'No Self Assessment feeder'!AB328,IF($B$9="Male",'No Self Assessment feeder'!BH328,IF($B$9="All",'No Self Assessment feeder'!CN328)))</f>
        <v>77.900000000000006</v>
      </c>
      <c r="AC339" s="127">
        <f>IF($B$9="Female",'No Self Assessment feeder'!AC328,IF($B$9="Male",'No Self Assessment feeder'!BI328,IF($B$9="All",'No Self Assessment feeder'!CO328)))</f>
        <v>81.7</v>
      </c>
      <c r="CM339" s="29"/>
    </row>
    <row r="340" spans="1:91" ht="14.25" customHeight="1" x14ac:dyDescent="0.2">
      <c r="A340" s="159" t="s">
        <v>290</v>
      </c>
      <c r="B340" s="65" t="s">
        <v>150</v>
      </c>
      <c r="C340" s="66">
        <v>10003957</v>
      </c>
      <c r="D340" s="66" t="s">
        <v>493</v>
      </c>
      <c r="E340" s="162" t="s">
        <v>151</v>
      </c>
      <c r="F340" s="142">
        <f>IF($B$9="Female",'No Self Assessment feeder'!F329,IF($B$9="Male",'No Self Assessment feeder'!AL329,IF($B$9="All",'No Self Assessment feeder'!BR329)))</f>
        <v>3395</v>
      </c>
      <c r="G340" s="120">
        <f>IF($B$9="Female",'No Self Assessment feeder'!G329,IF($B$9="Male",'No Self Assessment feeder'!AM329,IF($B$9="All",'No Self Assessment feeder'!BS329)))</f>
        <v>4.3</v>
      </c>
      <c r="H340" s="79">
        <f>IF($B$9="Female",'No Self Assessment feeder'!H329,IF($B$9="Male",'No Self Assessment feeder'!AN329,IF($B$9="All",'No Self Assessment feeder'!BT329)))</f>
        <v>3250</v>
      </c>
      <c r="I340" s="120">
        <f>IF($B$9="Female",'No Self Assessment feeder'!I329,IF($B$9="Male",'No Self Assessment feeder'!AO329,IF($B$9="All",'No Self Assessment feeder'!BU329)))</f>
        <v>9.4</v>
      </c>
      <c r="J340" s="120">
        <f>IF($B$9="Female",'No Self Assessment feeder'!J329,IF($B$9="Male",'No Self Assessment feeder'!AP329,IF($B$9="All",'No Self Assessment feeder'!BV329)))</f>
        <v>12.6</v>
      </c>
      <c r="K340" s="120">
        <f>IF($B$9="Female",'No Self Assessment feeder'!K329,IF($B$9="Male",'No Self Assessment feeder'!AQ329,IF($B$9="All",'No Self Assessment feeder'!BW329)))</f>
        <v>57</v>
      </c>
      <c r="L340" s="120">
        <f>IF($B$9="Female",'No Self Assessment feeder'!L329,IF($B$9="Male",'No Self Assessment feeder'!AR329,IF($B$9="All",'No Self Assessment feeder'!BX329)))</f>
        <v>70.8</v>
      </c>
      <c r="M340" s="127">
        <f>IF($B$9="Female",'No Self Assessment feeder'!M329,IF($B$9="Male",'No Self Assessment feeder'!AS329,IF($B$9="All",'No Self Assessment feeder'!BY329)))</f>
        <v>77.900000000000006</v>
      </c>
      <c r="N340" s="81">
        <f>IF($B$9="Female",'No Self Assessment feeder'!N329,IF($B$9="Male",'No Self Assessment feeder'!AT329,IF($B$9="All",'No Self Assessment feeder'!BZ329)))</f>
        <v>3395</v>
      </c>
      <c r="O340" s="120">
        <f>IF($B$9="Female",'No Self Assessment feeder'!O329,IF($B$9="Male",'No Self Assessment feeder'!AU329,IF($B$9="All",'No Self Assessment feeder'!CA329)))</f>
        <v>4.4000000000000004</v>
      </c>
      <c r="P340" s="79">
        <f>IF($B$9="Female",'No Self Assessment feeder'!P329,IF($B$9="Male",'No Self Assessment feeder'!AV329,IF($B$9="All",'No Self Assessment feeder'!CB329)))</f>
        <v>3245</v>
      </c>
      <c r="Q340" s="120">
        <f>IF($B$9="Female",'No Self Assessment feeder'!Q329,IF($B$9="Male",'No Self Assessment feeder'!AW329,IF($B$9="All",'No Self Assessment feeder'!CC329)))</f>
        <v>10.5</v>
      </c>
      <c r="R340" s="120">
        <f>IF($B$9="Female",'No Self Assessment feeder'!R329,IF($B$9="Male",'No Self Assessment feeder'!AX329,IF($B$9="All",'No Self Assessment feeder'!CD329)))</f>
        <v>7.8</v>
      </c>
      <c r="S340" s="120">
        <f>IF($B$9="Female",'No Self Assessment feeder'!S329,IF($B$9="Male",'No Self Assessment feeder'!AY329,IF($B$9="All",'No Self Assessment feeder'!CE329)))</f>
        <v>63.6</v>
      </c>
      <c r="T340" s="120">
        <f>IF($B$9="Female",'No Self Assessment feeder'!T329,IF($B$9="Male",'No Self Assessment feeder'!AZ329,IF($B$9="All",'No Self Assessment feeder'!CF329)))</f>
        <v>76.599999999999994</v>
      </c>
      <c r="U340" s="127">
        <f>IF($B$9="Female",'No Self Assessment feeder'!U329,IF($B$9="Male",'No Self Assessment feeder'!BA329,IF($B$9="All",'No Self Assessment feeder'!CG329)))</f>
        <v>81.7</v>
      </c>
      <c r="V340" s="81">
        <f>IF($B$9="Female",'No Self Assessment feeder'!V329,IF($B$9="Male",'No Self Assessment feeder'!BB329,IF($B$9="All",'No Self Assessment feeder'!CH329)))</f>
        <v>3395</v>
      </c>
      <c r="W340" s="120">
        <f>IF($B$9="Female",'No Self Assessment feeder'!W329,IF($B$9="Male",'No Self Assessment feeder'!BC329,IF($B$9="All",'No Self Assessment feeder'!CI329)))</f>
        <v>4.9000000000000004</v>
      </c>
      <c r="X340" s="79">
        <f>IF($B$9="Female",'No Self Assessment feeder'!X329,IF($B$9="Male",'No Self Assessment feeder'!BD329,IF($B$9="All",'No Self Assessment feeder'!CJ329)))</f>
        <v>3230</v>
      </c>
      <c r="Y340" s="120">
        <f>IF($B$9="Female",'No Self Assessment feeder'!Y329,IF($B$9="Male",'No Self Assessment feeder'!BE329,IF($B$9="All",'No Self Assessment feeder'!CK329)))</f>
        <v>12.2</v>
      </c>
      <c r="Z340" s="120">
        <f>IF($B$9="Female",'No Self Assessment feeder'!Z329,IF($B$9="Male",'No Self Assessment feeder'!BF329,IF($B$9="All",'No Self Assessment feeder'!CL329)))</f>
        <v>6.3</v>
      </c>
      <c r="AA340" s="120">
        <f>IF($B$9="Female",'No Self Assessment feeder'!AA329,IF($B$9="Male",'No Self Assessment feeder'!BG329,IF($B$9="All",'No Self Assessment feeder'!CM329)))</f>
        <v>68.599999999999994</v>
      </c>
      <c r="AB340" s="120">
        <f>IF($B$9="Female",'No Self Assessment feeder'!AB329,IF($B$9="Male",'No Self Assessment feeder'!BH329,IF($B$9="All",'No Self Assessment feeder'!CN329)))</f>
        <v>78.099999999999994</v>
      </c>
      <c r="AC340" s="127">
        <f>IF($B$9="Female",'No Self Assessment feeder'!AC329,IF($B$9="Male",'No Self Assessment feeder'!BI329,IF($B$9="All",'No Self Assessment feeder'!CO329)))</f>
        <v>81.400000000000006</v>
      </c>
      <c r="CM340" s="29"/>
    </row>
    <row r="341" spans="1:91" ht="14.25" customHeight="1" x14ac:dyDescent="0.2">
      <c r="A341" s="159" t="s">
        <v>290</v>
      </c>
      <c r="B341" s="65" t="s">
        <v>152</v>
      </c>
      <c r="C341" s="66">
        <v>10003945</v>
      </c>
      <c r="D341" s="66" t="s">
        <v>493</v>
      </c>
      <c r="E341" s="162" t="s">
        <v>153</v>
      </c>
      <c r="F341" s="142" t="str">
        <f>IF($B$9="Female",'No Self Assessment feeder'!F330,IF($B$9="Male",'No Self Assessment feeder'!AL330,IF($B$9="All",'No Self Assessment feeder'!BR330)))</f>
        <v>.</v>
      </c>
      <c r="G341" s="120" t="str">
        <f>IF($B$9="Female",'No Self Assessment feeder'!G330,IF($B$9="Male",'No Self Assessment feeder'!AM330,IF($B$9="All",'No Self Assessment feeder'!BS330)))</f>
        <v>.</v>
      </c>
      <c r="H341" s="79" t="str">
        <f>IF($B$9="Female",'No Self Assessment feeder'!H330,IF($B$9="Male",'No Self Assessment feeder'!AN330,IF($B$9="All",'No Self Assessment feeder'!BT330)))</f>
        <v>.</v>
      </c>
      <c r="I341" s="120" t="str">
        <f>IF($B$9="Female",'No Self Assessment feeder'!I330,IF($B$9="Male",'No Self Assessment feeder'!AO330,IF($B$9="All",'No Self Assessment feeder'!BU330)))</f>
        <v>.</v>
      </c>
      <c r="J341" s="120" t="str">
        <f>IF($B$9="Female",'No Self Assessment feeder'!J330,IF($B$9="Male",'No Self Assessment feeder'!AP330,IF($B$9="All",'No Self Assessment feeder'!BV330)))</f>
        <v>.</v>
      </c>
      <c r="K341" s="120" t="str">
        <f>IF($B$9="Female",'No Self Assessment feeder'!K330,IF($B$9="Male",'No Self Assessment feeder'!AQ330,IF($B$9="All",'No Self Assessment feeder'!BW330)))</f>
        <v>.</v>
      </c>
      <c r="L341" s="120" t="str">
        <f>IF($B$9="Female",'No Self Assessment feeder'!L330,IF($B$9="Male",'No Self Assessment feeder'!AR330,IF($B$9="All",'No Self Assessment feeder'!BX330)))</f>
        <v>.</v>
      </c>
      <c r="M341" s="127" t="str">
        <f>IF($B$9="Female",'No Self Assessment feeder'!M330,IF($B$9="Male",'No Self Assessment feeder'!AS330,IF($B$9="All",'No Self Assessment feeder'!BY330)))</f>
        <v>.</v>
      </c>
      <c r="N341" s="81" t="str">
        <f>IF($B$9="Female",'No Self Assessment feeder'!N330,IF($B$9="Male",'No Self Assessment feeder'!AT330,IF($B$9="All",'No Self Assessment feeder'!BZ330)))</f>
        <v>.</v>
      </c>
      <c r="O341" s="120" t="str">
        <f>IF($B$9="Female",'No Self Assessment feeder'!O330,IF($B$9="Male",'No Self Assessment feeder'!AU330,IF($B$9="All",'No Self Assessment feeder'!CA330)))</f>
        <v>.</v>
      </c>
      <c r="P341" s="79" t="str">
        <f>IF($B$9="Female",'No Self Assessment feeder'!P330,IF($B$9="Male",'No Self Assessment feeder'!AV330,IF($B$9="All",'No Self Assessment feeder'!CB330)))</f>
        <v>.</v>
      </c>
      <c r="Q341" s="120" t="str">
        <f>IF($B$9="Female",'No Self Assessment feeder'!Q330,IF($B$9="Male",'No Self Assessment feeder'!AW330,IF($B$9="All",'No Self Assessment feeder'!CC330)))</f>
        <v>.</v>
      </c>
      <c r="R341" s="120" t="str">
        <f>IF($B$9="Female",'No Self Assessment feeder'!R330,IF($B$9="Male",'No Self Assessment feeder'!AX330,IF($B$9="All",'No Self Assessment feeder'!CD330)))</f>
        <v>.</v>
      </c>
      <c r="S341" s="120" t="str">
        <f>IF($B$9="Female",'No Self Assessment feeder'!S330,IF($B$9="Male",'No Self Assessment feeder'!AY330,IF($B$9="All",'No Self Assessment feeder'!CE330)))</f>
        <v>.</v>
      </c>
      <c r="T341" s="120" t="str">
        <f>IF($B$9="Female",'No Self Assessment feeder'!T330,IF($B$9="Male",'No Self Assessment feeder'!AZ330,IF($B$9="All",'No Self Assessment feeder'!CF330)))</f>
        <v>.</v>
      </c>
      <c r="U341" s="127" t="str">
        <f>IF($B$9="Female",'No Self Assessment feeder'!U330,IF($B$9="Male",'No Self Assessment feeder'!BA330,IF($B$9="All",'No Self Assessment feeder'!CG330)))</f>
        <v>.</v>
      </c>
      <c r="V341" s="81" t="str">
        <f>IF($B$9="Female",'No Self Assessment feeder'!V330,IF($B$9="Male",'No Self Assessment feeder'!BB330,IF($B$9="All",'No Self Assessment feeder'!CH330)))</f>
        <v>.</v>
      </c>
      <c r="W341" s="120" t="str">
        <f>IF($B$9="Female",'No Self Assessment feeder'!W330,IF($B$9="Male",'No Self Assessment feeder'!BC330,IF($B$9="All",'No Self Assessment feeder'!CI330)))</f>
        <v>.</v>
      </c>
      <c r="X341" s="79" t="str">
        <f>IF($B$9="Female",'No Self Assessment feeder'!X330,IF($B$9="Male",'No Self Assessment feeder'!BD330,IF($B$9="All",'No Self Assessment feeder'!CJ330)))</f>
        <v>.</v>
      </c>
      <c r="Y341" s="120" t="str">
        <f>IF($B$9="Female",'No Self Assessment feeder'!Y330,IF($B$9="Male",'No Self Assessment feeder'!BE330,IF($B$9="All",'No Self Assessment feeder'!CK330)))</f>
        <v>.</v>
      </c>
      <c r="Z341" s="120" t="str">
        <f>IF($B$9="Female",'No Self Assessment feeder'!Z330,IF($B$9="Male",'No Self Assessment feeder'!BF330,IF($B$9="All",'No Self Assessment feeder'!CL330)))</f>
        <v>.</v>
      </c>
      <c r="AA341" s="120" t="str">
        <f>IF($B$9="Female",'No Self Assessment feeder'!AA330,IF($B$9="Male",'No Self Assessment feeder'!BG330,IF($B$9="All",'No Self Assessment feeder'!CM330)))</f>
        <v>.</v>
      </c>
      <c r="AB341" s="120" t="str">
        <f>IF($B$9="Female",'No Self Assessment feeder'!AB330,IF($B$9="Male",'No Self Assessment feeder'!BH330,IF($B$9="All",'No Self Assessment feeder'!CN330)))</f>
        <v>.</v>
      </c>
      <c r="AC341" s="127" t="str">
        <f>IF($B$9="Female",'No Self Assessment feeder'!AC330,IF($B$9="Male",'No Self Assessment feeder'!BI330,IF($B$9="All",'No Self Assessment feeder'!CO330)))</f>
        <v>.</v>
      </c>
      <c r="CM341" s="29"/>
    </row>
    <row r="342" spans="1:91" ht="14.25" customHeight="1" x14ac:dyDescent="0.2">
      <c r="A342" s="159" t="s">
        <v>290</v>
      </c>
      <c r="B342" s="65" t="s">
        <v>154</v>
      </c>
      <c r="C342" s="66">
        <v>10006842</v>
      </c>
      <c r="D342" s="66" t="s">
        <v>493</v>
      </c>
      <c r="E342" s="162" t="s">
        <v>155</v>
      </c>
      <c r="F342" s="142">
        <f>IF($B$9="Female",'No Self Assessment feeder'!F331,IF($B$9="Male",'No Self Assessment feeder'!AL331,IF($B$9="All",'No Self Assessment feeder'!BR331)))</f>
        <v>3435</v>
      </c>
      <c r="G342" s="120">
        <f>IF($B$9="Female",'No Self Assessment feeder'!G331,IF($B$9="Male",'No Self Assessment feeder'!AM331,IF($B$9="All",'No Self Assessment feeder'!BS331)))</f>
        <v>3.3</v>
      </c>
      <c r="H342" s="79">
        <f>IF($B$9="Female",'No Self Assessment feeder'!H331,IF($B$9="Male",'No Self Assessment feeder'!AN331,IF($B$9="All",'No Self Assessment feeder'!BT331)))</f>
        <v>3320</v>
      </c>
      <c r="I342" s="120">
        <f>IF($B$9="Female",'No Self Assessment feeder'!I331,IF($B$9="Male",'No Self Assessment feeder'!AO331,IF($B$9="All",'No Self Assessment feeder'!BU331)))</f>
        <v>9.1</v>
      </c>
      <c r="J342" s="120">
        <f>IF($B$9="Female",'No Self Assessment feeder'!J331,IF($B$9="Male",'No Self Assessment feeder'!AP331,IF($B$9="All",'No Self Assessment feeder'!BV331)))</f>
        <v>11</v>
      </c>
      <c r="K342" s="120">
        <f>IF($B$9="Female",'No Self Assessment feeder'!K331,IF($B$9="Male",'No Self Assessment feeder'!AQ331,IF($B$9="All",'No Self Assessment feeder'!BW331)))</f>
        <v>51.5</v>
      </c>
      <c r="L342" s="120">
        <f>IF($B$9="Female",'No Self Assessment feeder'!L331,IF($B$9="Male",'No Self Assessment feeder'!AR331,IF($B$9="All",'No Self Assessment feeder'!BX331)))</f>
        <v>66.900000000000006</v>
      </c>
      <c r="M342" s="127">
        <f>IF($B$9="Female",'No Self Assessment feeder'!M331,IF($B$9="Male",'No Self Assessment feeder'!AS331,IF($B$9="All",'No Self Assessment feeder'!BY331)))</f>
        <v>79.900000000000006</v>
      </c>
      <c r="N342" s="81">
        <f>IF($B$9="Female",'No Self Assessment feeder'!N331,IF($B$9="Male",'No Self Assessment feeder'!AT331,IF($B$9="All",'No Self Assessment feeder'!BZ331)))</f>
        <v>3435</v>
      </c>
      <c r="O342" s="120">
        <f>IF($B$9="Female",'No Self Assessment feeder'!O331,IF($B$9="Male",'No Self Assessment feeder'!AU331,IF($B$9="All",'No Self Assessment feeder'!CA331)))</f>
        <v>3.1</v>
      </c>
      <c r="P342" s="79">
        <f>IF($B$9="Female",'No Self Assessment feeder'!P331,IF($B$9="Male",'No Self Assessment feeder'!AV331,IF($B$9="All",'No Self Assessment feeder'!CB331)))</f>
        <v>3325</v>
      </c>
      <c r="Q342" s="120">
        <f>IF($B$9="Female",'No Self Assessment feeder'!Q331,IF($B$9="Male",'No Self Assessment feeder'!AW331,IF($B$9="All",'No Self Assessment feeder'!CC331)))</f>
        <v>10.7</v>
      </c>
      <c r="R342" s="120">
        <f>IF($B$9="Female",'No Self Assessment feeder'!R331,IF($B$9="Male",'No Self Assessment feeder'!AX331,IF($B$9="All",'No Self Assessment feeder'!CD331)))</f>
        <v>6.6</v>
      </c>
      <c r="S342" s="120">
        <f>IF($B$9="Female",'No Self Assessment feeder'!S331,IF($B$9="Male",'No Self Assessment feeder'!AY331,IF($B$9="All",'No Self Assessment feeder'!CE331)))</f>
        <v>58.1</v>
      </c>
      <c r="T342" s="120">
        <f>IF($B$9="Female",'No Self Assessment feeder'!T331,IF($B$9="Male",'No Self Assessment feeder'!AZ331,IF($B$9="All",'No Self Assessment feeder'!CF331)))</f>
        <v>74.2</v>
      </c>
      <c r="U342" s="127">
        <f>IF($B$9="Female",'No Self Assessment feeder'!U331,IF($B$9="Male",'No Self Assessment feeder'!BA331,IF($B$9="All",'No Self Assessment feeder'!CG331)))</f>
        <v>82.7</v>
      </c>
      <c r="V342" s="81">
        <f>IF($B$9="Female",'No Self Assessment feeder'!V331,IF($B$9="Male",'No Self Assessment feeder'!BB331,IF($B$9="All",'No Self Assessment feeder'!CH331)))</f>
        <v>3435</v>
      </c>
      <c r="W342" s="120">
        <f>IF($B$9="Female",'No Self Assessment feeder'!W331,IF($B$9="Male",'No Self Assessment feeder'!BC331,IF($B$9="All",'No Self Assessment feeder'!CI331)))</f>
        <v>3.5</v>
      </c>
      <c r="X342" s="79">
        <f>IF($B$9="Female",'No Self Assessment feeder'!X331,IF($B$9="Male",'No Self Assessment feeder'!BD331,IF($B$9="All",'No Self Assessment feeder'!CJ331)))</f>
        <v>3315</v>
      </c>
      <c r="Y342" s="120">
        <f>IF($B$9="Female",'No Self Assessment feeder'!Y331,IF($B$9="Male",'No Self Assessment feeder'!BE331,IF($B$9="All",'No Self Assessment feeder'!CK331)))</f>
        <v>11</v>
      </c>
      <c r="Z342" s="120">
        <f>IF($B$9="Female",'No Self Assessment feeder'!Z331,IF($B$9="Male",'No Self Assessment feeder'!BF331,IF($B$9="All",'No Self Assessment feeder'!CL331)))</f>
        <v>6.6</v>
      </c>
      <c r="AA342" s="120">
        <f>IF($B$9="Female",'No Self Assessment feeder'!AA331,IF($B$9="Male",'No Self Assessment feeder'!BG331,IF($B$9="All",'No Self Assessment feeder'!CM331)))</f>
        <v>65.7</v>
      </c>
      <c r="AB342" s="120">
        <f>IF($B$9="Female",'No Self Assessment feeder'!AB331,IF($B$9="Male",'No Self Assessment feeder'!BH331,IF($B$9="All",'No Self Assessment feeder'!CN331)))</f>
        <v>77.8</v>
      </c>
      <c r="AC342" s="127">
        <f>IF($B$9="Female",'No Self Assessment feeder'!AC331,IF($B$9="Male",'No Self Assessment feeder'!BI331,IF($B$9="All",'No Self Assessment feeder'!CO331)))</f>
        <v>82.4</v>
      </c>
      <c r="CM342" s="29"/>
    </row>
    <row r="343" spans="1:91" ht="14.25" customHeight="1" x14ac:dyDescent="0.2">
      <c r="A343" s="159" t="s">
        <v>290</v>
      </c>
      <c r="B343" s="65" t="s">
        <v>156</v>
      </c>
      <c r="C343" s="66">
        <v>10007162</v>
      </c>
      <c r="D343" s="66" t="s">
        <v>491</v>
      </c>
      <c r="E343" s="162" t="s">
        <v>157</v>
      </c>
      <c r="F343" s="142">
        <f>IF($B$9="Female",'No Self Assessment feeder'!F332,IF($B$9="Male",'No Self Assessment feeder'!AL332,IF($B$9="All",'No Self Assessment feeder'!BR332)))</f>
        <v>1840</v>
      </c>
      <c r="G343" s="120">
        <f>IF($B$9="Female",'No Self Assessment feeder'!G332,IF($B$9="Male",'No Self Assessment feeder'!AM332,IF($B$9="All",'No Self Assessment feeder'!BS332)))</f>
        <v>5.8</v>
      </c>
      <c r="H343" s="79">
        <f>IF($B$9="Female",'No Self Assessment feeder'!H332,IF($B$9="Male",'No Self Assessment feeder'!AN332,IF($B$9="All",'No Self Assessment feeder'!BT332)))</f>
        <v>1735</v>
      </c>
      <c r="I343" s="120">
        <f>IF($B$9="Female",'No Self Assessment feeder'!I332,IF($B$9="Male",'No Self Assessment feeder'!AO332,IF($B$9="All",'No Self Assessment feeder'!BU332)))</f>
        <v>17</v>
      </c>
      <c r="J343" s="120">
        <f>IF($B$9="Female",'No Self Assessment feeder'!J332,IF($B$9="Male",'No Self Assessment feeder'!AP332,IF($B$9="All",'No Self Assessment feeder'!BV332)))</f>
        <v>19.7</v>
      </c>
      <c r="K343" s="120">
        <f>IF($B$9="Female",'No Self Assessment feeder'!K332,IF($B$9="Male",'No Self Assessment feeder'!AQ332,IF($B$9="All",'No Self Assessment feeder'!BW332)))</f>
        <v>53.2</v>
      </c>
      <c r="L343" s="120">
        <f>IF($B$9="Female",'No Self Assessment feeder'!L332,IF($B$9="Male",'No Self Assessment feeder'!AR332,IF($B$9="All",'No Self Assessment feeder'!BX332)))</f>
        <v>58.2</v>
      </c>
      <c r="M343" s="127">
        <f>IF($B$9="Female",'No Self Assessment feeder'!M332,IF($B$9="Male",'No Self Assessment feeder'!AS332,IF($B$9="All",'No Self Assessment feeder'!BY332)))</f>
        <v>63.4</v>
      </c>
      <c r="N343" s="81">
        <f>IF($B$9="Female",'No Self Assessment feeder'!N332,IF($B$9="Male",'No Self Assessment feeder'!AT332,IF($B$9="All",'No Self Assessment feeder'!BZ332)))</f>
        <v>1840</v>
      </c>
      <c r="O343" s="120">
        <f>IF($B$9="Female",'No Self Assessment feeder'!O332,IF($B$9="Male",'No Self Assessment feeder'!AU332,IF($B$9="All",'No Self Assessment feeder'!CA332)))</f>
        <v>5.9</v>
      </c>
      <c r="P343" s="79">
        <f>IF($B$9="Female",'No Self Assessment feeder'!P332,IF($B$9="Male",'No Self Assessment feeder'!AV332,IF($B$9="All",'No Self Assessment feeder'!CB332)))</f>
        <v>1730</v>
      </c>
      <c r="Q343" s="120">
        <f>IF($B$9="Female",'No Self Assessment feeder'!Q332,IF($B$9="Male",'No Self Assessment feeder'!AW332,IF($B$9="All",'No Self Assessment feeder'!CC332)))</f>
        <v>17.3</v>
      </c>
      <c r="R343" s="120">
        <f>IF($B$9="Female",'No Self Assessment feeder'!R332,IF($B$9="Male",'No Self Assessment feeder'!AX332,IF($B$9="All",'No Self Assessment feeder'!CD332)))</f>
        <v>15.2</v>
      </c>
      <c r="S343" s="120">
        <f>IF($B$9="Female",'No Self Assessment feeder'!S332,IF($B$9="Male",'No Self Assessment feeder'!AY332,IF($B$9="All",'No Self Assessment feeder'!CE332)))</f>
        <v>58</v>
      </c>
      <c r="T343" s="120">
        <f>IF($B$9="Female",'No Self Assessment feeder'!T332,IF($B$9="Male",'No Self Assessment feeder'!AZ332,IF($B$9="All",'No Self Assessment feeder'!CF332)))</f>
        <v>64.099999999999994</v>
      </c>
      <c r="U343" s="127">
        <f>IF($B$9="Female",'No Self Assessment feeder'!U332,IF($B$9="Male",'No Self Assessment feeder'!BA332,IF($B$9="All",'No Self Assessment feeder'!CG332)))</f>
        <v>67.5</v>
      </c>
      <c r="V343" s="81">
        <f>IF($B$9="Female",'No Self Assessment feeder'!V332,IF($B$9="Male",'No Self Assessment feeder'!BB332,IF($B$9="All",'No Self Assessment feeder'!CH332)))</f>
        <v>1840</v>
      </c>
      <c r="W343" s="120">
        <f>IF($B$9="Female",'No Self Assessment feeder'!W332,IF($B$9="Male",'No Self Assessment feeder'!BC332,IF($B$9="All",'No Self Assessment feeder'!CI332)))</f>
        <v>6.3</v>
      </c>
      <c r="X343" s="79">
        <f>IF($B$9="Female",'No Self Assessment feeder'!X332,IF($B$9="Male",'No Self Assessment feeder'!BD332,IF($B$9="All",'No Self Assessment feeder'!CJ332)))</f>
        <v>1725</v>
      </c>
      <c r="Y343" s="120">
        <f>IF($B$9="Female",'No Self Assessment feeder'!Y332,IF($B$9="Male",'No Self Assessment feeder'!BE332,IF($B$9="All",'No Self Assessment feeder'!CK332)))</f>
        <v>21</v>
      </c>
      <c r="Z343" s="120">
        <f>IF($B$9="Female",'No Self Assessment feeder'!Z332,IF($B$9="Male",'No Self Assessment feeder'!BF332,IF($B$9="All",'No Self Assessment feeder'!CL332)))</f>
        <v>14.4</v>
      </c>
      <c r="AA343" s="120">
        <f>IF($B$9="Female",'No Self Assessment feeder'!AA332,IF($B$9="Male",'No Self Assessment feeder'!BG332,IF($B$9="All",'No Self Assessment feeder'!CM332)))</f>
        <v>56.8</v>
      </c>
      <c r="AB343" s="120">
        <f>IF($B$9="Female",'No Self Assessment feeder'!AB332,IF($B$9="Male",'No Self Assessment feeder'!BH332,IF($B$9="All",'No Self Assessment feeder'!CN332)))</f>
        <v>61.9</v>
      </c>
      <c r="AC343" s="127">
        <f>IF($B$9="Female",'No Self Assessment feeder'!AC332,IF($B$9="Male",'No Self Assessment feeder'!BI332,IF($B$9="All",'No Self Assessment feeder'!CO332)))</f>
        <v>64.599999999999994</v>
      </c>
      <c r="CM343" s="29"/>
    </row>
    <row r="344" spans="1:91" ht="14.25" customHeight="1" x14ac:dyDescent="0.2">
      <c r="A344" s="159" t="s">
        <v>290</v>
      </c>
      <c r="B344" s="65" t="s">
        <v>158</v>
      </c>
      <c r="C344" s="66">
        <v>10007769</v>
      </c>
      <c r="D344" s="66" t="s">
        <v>491</v>
      </c>
      <c r="E344" s="162" t="s">
        <v>159</v>
      </c>
      <c r="F344" s="142" t="str">
        <f>IF($B$9="Female",'No Self Assessment feeder'!F333,IF($B$9="Male",'No Self Assessment feeder'!AL333,IF($B$9="All",'No Self Assessment feeder'!BR333)))</f>
        <v>.</v>
      </c>
      <c r="G344" s="120" t="str">
        <f>IF($B$9="Female",'No Self Assessment feeder'!G333,IF($B$9="Male",'No Self Assessment feeder'!AM333,IF($B$9="All",'No Self Assessment feeder'!BS333)))</f>
        <v>.</v>
      </c>
      <c r="H344" s="79" t="str">
        <f>IF($B$9="Female",'No Self Assessment feeder'!H333,IF($B$9="Male",'No Self Assessment feeder'!AN333,IF($B$9="All",'No Self Assessment feeder'!BT333)))</f>
        <v>.</v>
      </c>
      <c r="I344" s="120" t="str">
        <f>IF($B$9="Female",'No Self Assessment feeder'!I333,IF($B$9="Male",'No Self Assessment feeder'!AO333,IF($B$9="All",'No Self Assessment feeder'!BU333)))</f>
        <v>.</v>
      </c>
      <c r="J344" s="120" t="str">
        <f>IF($B$9="Female",'No Self Assessment feeder'!J333,IF($B$9="Male",'No Self Assessment feeder'!AP333,IF($B$9="All",'No Self Assessment feeder'!BV333)))</f>
        <v>.</v>
      </c>
      <c r="K344" s="120" t="str">
        <f>IF($B$9="Female",'No Self Assessment feeder'!K333,IF($B$9="Male",'No Self Assessment feeder'!AQ333,IF($B$9="All",'No Self Assessment feeder'!BW333)))</f>
        <v>.</v>
      </c>
      <c r="L344" s="120" t="str">
        <f>IF($B$9="Female",'No Self Assessment feeder'!L333,IF($B$9="Male",'No Self Assessment feeder'!AR333,IF($B$9="All",'No Self Assessment feeder'!BX333)))</f>
        <v>.</v>
      </c>
      <c r="M344" s="127" t="str">
        <f>IF($B$9="Female",'No Self Assessment feeder'!M333,IF($B$9="Male",'No Self Assessment feeder'!AS333,IF($B$9="All",'No Self Assessment feeder'!BY333)))</f>
        <v>.</v>
      </c>
      <c r="N344" s="81" t="str">
        <f>IF($B$9="Female",'No Self Assessment feeder'!N333,IF($B$9="Male",'No Self Assessment feeder'!AT333,IF($B$9="All",'No Self Assessment feeder'!BZ333)))</f>
        <v>.</v>
      </c>
      <c r="O344" s="120" t="str">
        <f>IF($B$9="Female",'No Self Assessment feeder'!O333,IF($B$9="Male",'No Self Assessment feeder'!AU333,IF($B$9="All",'No Self Assessment feeder'!CA333)))</f>
        <v>.</v>
      </c>
      <c r="P344" s="79" t="str">
        <f>IF($B$9="Female",'No Self Assessment feeder'!P333,IF($B$9="Male",'No Self Assessment feeder'!AV333,IF($B$9="All",'No Self Assessment feeder'!CB333)))</f>
        <v>.</v>
      </c>
      <c r="Q344" s="120" t="str">
        <f>IF($B$9="Female",'No Self Assessment feeder'!Q333,IF($B$9="Male",'No Self Assessment feeder'!AW333,IF($B$9="All",'No Self Assessment feeder'!CC333)))</f>
        <v>.</v>
      </c>
      <c r="R344" s="120" t="str">
        <f>IF($B$9="Female",'No Self Assessment feeder'!R333,IF($B$9="Male",'No Self Assessment feeder'!AX333,IF($B$9="All",'No Self Assessment feeder'!CD333)))</f>
        <v>.</v>
      </c>
      <c r="S344" s="120" t="str">
        <f>IF($B$9="Female",'No Self Assessment feeder'!S333,IF($B$9="Male",'No Self Assessment feeder'!AY333,IF($B$9="All",'No Self Assessment feeder'!CE333)))</f>
        <v>.</v>
      </c>
      <c r="T344" s="120" t="str">
        <f>IF($B$9="Female",'No Self Assessment feeder'!T333,IF($B$9="Male",'No Self Assessment feeder'!AZ333,IF($B$9="All",'No Self Assessment feeder'!CF333)))</f>
        <v>.</v>
      </c>
      <c r="U344" s="127" t="str">
        <f>IF($B$9="Female",'No Self Assessment feeder'!U333,IF($B$9="Male",'No Self Assessment feeder'!BA333,IF($B$9="All",'No Self Assessment feeder'!CG333)))</f>
        <v>.</v>
      </c>
      <c r="V344" s="81" t="str">
        <f>IF($B$9="Female",'No Self Assessment feeder'!V333,IF($B$9="Male",'No Self Assessment feeder'!BB333,IF($B$9="All",'No Self Assessment feeder'!CH333)))</f>
        <v>.</v>
      </c>
      <c r="W344" s="120" t="str">
        <f>IF($B$9="Female",'No Self Assessment feeder'!W333,IF($B$9="Male",'No Self Assessment feeder'!BC333,IF($B$9="All",'No Self Assessment feeder'!CI333)))</f>
        <v>.</v>
      </c>
      <c r="X344" s="79" t="str">
        <f>IF($B$9="Female",'No Self Assessment feeder'!X333,IF($B$9="Male",'No Self Assessment feeder'!BD333,IF($B$9="All",'No Self Assessment feeder'!CJ333)))</f>
        <v>.</v>
      </c>
      <c r="Y344" s="120" t="str">
        <f>IF($B$9="Female",'No Self Assessment feeder'!Y333,IF($B$9="Male",'No Self Assessment feeder'!BE333,IF($B$9="All",'No Self Assessment feeder'!CK333)))</f>
        <v>.</v>
      </c>
      <c r="Z344" s="120" t="str">
        <f>IF($B$9="Female",'No Self Assessment feeder'!Z333,IF($B$9="Male",'No Self Assessment feeder'!BF333,IF($B$9="All",'No Self Assessment feeder'!CL333)))</f>
        <v>.</v>
      </c>
      <c r="AA344" s="120" t="str">
        <f>IF($B$9="Female",'No Self Assessment feeder'!AA333,IF($B$9="Male",'No Self Assessment feeder'!BG333,IF($B$9="All",'No Self Assessment feeder'!CM333)))</f>
        <v>.</v>
      </c>
      <c r="AB344" s="120" t="str">
        <f>IF($B$9="Female",'No Self Assessment feeder'!AB333,IF($B$9="Male",'No Self Assessment feeder'!BH333,IF($B$9="All",'No Self Assessment feeder'!CN333)))</f>
        <v>.</v>
      </c>
      <c r="AC344" s="127" t="str">
        <f>IF($B$9="Female",'No Self Assessment feeder'!AC333,IF($B$9="Male",'No Self Assessment feeder'!BI333,IF($B$9="All",'No Self Assessment feeder'!CO333)))</f>
        <v>.</v>
      </c>
      <c r="CM344" s="29"/>
    </row>
    <row r="345" spans="1:91" ht="14.25" customHeight="1" x14ac:dyDescent="0.2">
      <c r="A345" s="159" t="s">
        <v>290</v>
      </c>
      <c r="B345" s="65" t="s">
        <v>160</v>
      </c>
      <c r="C345" s="66">
        <v>10007797</v>
      </c>
      <c r="D345" s="66" t="s">
        <v>491</v>
      </c>
      <c r="E345" s="162" t="s">
        <v>161</v>
      </c>
      <c r="F345" s="142">
        <f>IF($B$9="Female",'No Self Assessment feeder'!F334,IF($B$9="Male",'No Self Assessment feeder'!AL334,IF($B$9="All",'No Self Assessment feeder'!BR334)))</f>
        <v>25</v>
      </c>
      <c r="G345" s="120">
        <f>IF($B$9="Female",'No Self Assessment feeder'!G334,IF($B$9="Male",'No Self Assessment feeder'!AM334,IF($B$9="All",'No Self Assessment feeder'!BS334)))</f>
        <v>8.6999999999999993</v>
      </c>
      <c r="H345" s="79">
        <f>IF($B$9="Female",'No Self Assessment feeder'!H334,IF($B$9="Male",'No Self Assessment feeder'!AN334,IF($B$9="All",'No Self Assessment feeder'!BT334)))</f>
        <v>20</v>
      </c>
      <c r="I345" s="120" t="str">
        <f>IF($B$9="Female",'No Self Assessment feeder'!I334,IF($B$9="Male",'No Self Assessment feeder'!AO334,IF($B$9="All",'No Self Assessment feeder'!BU334)))</f>
        <v>x</v>
      </c>
      <c r="J345" s="120" t="str">
        <f>IF($B$9="Female",'No Self Assessment feeder'!J334,IF($B$9="Male",'No Self Assessment feeder'!AP334,IF($B$9="All",'No Self Assessment feeder'!BV334)))</f>
        <v>x</v>
      </c>
      <c r="K345" s="120" t="str">
        <f>IF($B$9="Female",'No Self Assessment feeder'!K334,IF($B$9="Male",'No Self Assessment feeder'!AQ334,IF($B$9="All",'No Self Assessment feeder'!BW334)))</f>
        <v>x</v>
      </c>
      <c r="L345" s="120" t="str">
        <f>IF($B$9="Female",'No Self Assessment feeder'!L334,IF($B$9="Male",'No Self Assessment feeder'!AR334,IF($B$9="All",'No Self Assessment feeder'!BX334)))</f>
        <v>x</v>
      </c>
      <c r="M345" s="127" t="str">
        <f>IF($B$9="Female",'No Self Assessment feeder'!M334,IF($B$9="Male",'No Self Assessment feeder'!AS334,IF($B$9="All",'No Self Assessment feeder'!BY334)))</f>
        <v>x</v>
      </c>
      <c r="N345" s="81">
        <f>IF($B$9="Female",'No Self Assessment feeder'!N334,IF($B$9="Male",'No Self Assessment feeder'!AT334,IF($B$9="All",'No Self Assessment feeder'!BZ334)))</f>
        <v>25</v>
      </c>
      <c r="O345" s="120">
        <f>IF($B$9="Female",'No Self Assessment feeder'!O334,IF($B$9="Male",'No Self Assessment feeder'!AU334,IF($B$9="All",'No Self Assessment feeder'!CA334)))</f>
        <v>8.6999999999999993</v>
      </c>
      <c r="P345" s="79">
        <f>IF($B$9="Female",'No Self Assessment feeder'!P334,IF($B$9="Male",'No Self Assessment feeder'!AV334,IF($B$9="All",'No Self Assessment feeder'!CB334)))</f>
        <v>20</v>
      </c>
      <c r="Q345" s="120" t="str">
        <f>IF($B$9="Female",'No Self Assessment feeder'!Q334,IF($B$9="Male",'No Self Assessment feeder'!AW334,IF($B$9="All",'No Self Assessment feeder'!CC334)))</f>
        <v>x</v>
      </c>
      <c r="R345" s="120" t="str">
        <f>IF($B$9="Female",'No Self Assessment feeder'!R334,IF($B$9="Male",'No Self Assessment feeder'!AX334,IF($B$9="All",'No Self Assessment feeder'!CD334)))</f>
        <v>x</v>
      </c>
      <c r="S345" s="120" t="str">
        <f>IF($B$9="Female",'No Self Assessment feeder'!S334,IF($B$9="Male",'No Self Assessment feeder'!AY334,IF($B$9="All",'No Self Assessment feeder'!CE334)))</f>
        <v>x</v>
      </c>
      <c r="T345" s="120" t="str">
        <f>IF($B$9="Female",'No Self Assessment feeder'!T334,IF($B$9="Male",'No Self Assessment feeder'!AZ334,IF($B$9="All",'No Self Assessment feeder'!CF334)))</f>
        <v>x</v>
      </c>
      <c r="U345" s="127" t="str">
        <f>IF($B$9="Female",'No Self Assessment feeder'!U334,IF($B$9="Male",'No Self Assessment feeder'!BA334,IF($B$9="All",'No Self Assessment feeder'!CG334)))</f>
        <v>x</v>
      </c>
      <c r="V345" s="81">
        <f>IF($B$9="Female",'No Self Assessment feeder'!V334,IF($B$9="Male",'No Self Assessment feeder'!BB334,IF($B$9="All",'No Self Assessment feeder'!CH334)))</f>
        <v>25</v>
      </c>
      <c r="W345" s="120">
        <f>IF($B$9="Female",'No Self Assessment feeder'!W334,IF($B$9="Male",'No Self Assessment feeder'!BC334,IF($B$9="All",'No Self Assessment feeder'!CI334)))</f>
        <v>8.6999999999999993</v>
      </c>
      <c r="X345" s="79">
        <f>IF($B$9="Female",'No Self Assessment feeder'!X334,IF($B$9="Male",'No Self Assessment feeder'!BD334,IF($B$9="All",'No Self Assessment feeder'!CJ334)))</f>
        <v>20</v>
      </c>
      <c r="Y345" s="120" t="str">
        <f>IF($B$9="Female",'No Self Assessment feeder'!Y334,IF($B$9="Male",'No Self Assessment feeder'!BE334,IF($B$9="All",'No Self Assessment feeder'!CK334)))</f>
        <v>x</v>
      </c>
      <c r="Z345" s="120" t="str">
        <f>IF($B$9="Female",'No Self Assessment feeder'!Z334,IF($B$9="Male",'No Self Assessment feeder'!BF334,IF($B$9="All",'No Self Assessment feeder'!CL334)))</f>
        <v>x</v>
      </c>
      <c r="AA345" s="120" t="str">
        <f>IF($B$9="Female",'No Self Assessment feeder'!AA334,IF($B$9="Male",'No Self Assessment feeder'!BG334,IF($B$9="All",'No Self Assessment feeder'!CM334)))</f>
        <v>x</v>
      </c>
      <c r="AB345" s="120" t="str">
        <f>IF($B$9="Female",'No Self Assessment feeder'!AB334,IF($B$9="Male",'No Self Assessment feeder'!BH334,IF($B$9="All",'No Self Assessment feeder'!CN334)))</f>
        <v>x</v>
      </c>
      <c r="AC345" s="127" t="str">
        <f>IF($B$9="Female",'No Self Assessment feeder'!AC334,IF($B$9="Male",'No Self Assessment feeder'!BI334,IF($B$9="All",'No Self Assessment feeder'!CO334)))</f>
        <v>x</v>
      </c>
      <c r="CM345" s="29"/>
    </row>
    <row r="346" spans="1:91" ht="14.25" customHeight="1" x14ac:dyDescent="0.2">
      <c r="A346" s="159" t="s">
        <v>290</v>
      </c>
      <c r="B346" s="65" t="s">
        <v>162</v>
      </c>
      <c r="C346" s="66">
        <v>10004048</v>
      </c>
      <c r="D346" s="66" t="s">
        <v>491</v>
      </c>
      <c r="E346" s="162" t="s">
        <v>163</v>
      </c>
      <c r="F346" s="142">
        <f>IF($B$9="Female",'No Self Assessment feeder'!F335,IF($B$9="Male",'No Self Assessment feeder'!AL335,IF($B$9="All",'No Self Assessment feeder'!BR335)))</f>
        <v>2680</v>
      </c>
      <c r="G346" s="120">
        <f>IF($B$9="Female",'No Self Assessment feeder'!G335,IF($B$9="Male",'No Self Assessment feeder'!AM335,IF($B$9="All",'No Self Assessment feeder'!BS335)))</f>
        <v>7.7</v>
      </c>
      <c r="H346" s="79">
        <f>IF($B$9="Female",'No Self Assessment feeder'!H335,IF($B$9="Male",'No Self Assessment feeder'!AN335,IF($B$9="All",'No Self Assessment feeder'!BT335)))</f>
        <v>2475</v>
      </c>
      <c r="I346" s="120">
        <f>IF($B$9="Female",'No Self Assessment feeder'!I335,IF($B$9="Male",'No Self Assessment feeder'!AO335,IF($B$9="All",'No Self Assessment feeder'!BU335)))</f>
        <v>13.9</v>
      </c>
      <c r="J346" s="120">
        <f>IF($B$9="Female",'No Self Assessment feeder'!J335,IF($B$9="Male",'No Self Assessment feeder'!AP335,IF($B$9="All",'No Self Assessment feeder'!BV335)))</f>
        <v>16.5</v>
      </c>
      <c r="K346" s="120">
        <f>IF($B$9="Female",'No Self Assessment feeder'!K335,IF($B$9="Male",'No Self Assessment feeder'!AQ335,IF($B$9="All",'No Self Assessment feeder'!BW335)))</f>
        <v>50.4</v>
      </c>
      <c r="L346" s="120">
        <f>IF($B$9="Female",'No Self Assessment feeder'!L335,IF($B$9="Male",'No Self Assessment feeder'!AR335,IF($B$9="All",'No Self Assessment feeder'!BX335)))</f>
        <v>60.2</v>
      </c>
      <c r="M346" s="127">
        <f>IF($B$9="Female",'No Self Assessment feeder'!M335,IF($B$9="Male",'No Self Assessment feeder'!AS335,IF($B$9="All",'No Self Assessment feeder'!BY335)))</f>
        <v>69.599999999999994</v>
      </c>
      <c r="N346" s="81">
        <f>IF($B$9="Female",'No Self Assessment feeder'!N335,IF($B$9="Male",'No Self Assessment feeder'!AT335,IF($B$9="All",'No Self Assessment feeder'!BZ335)))</f>
        <v>2680</v>
      </c>
      <c r="O346" s="120">
        <f>IF($B$9="Female",'No Self Assessment feeder'!O335,IF($B$9="Male",'No Self Assessment feeder'!AU335,IF($B$9="All",'No Self Assessment feeder'!CA335)))</f>
        <v>8.1999999999999993</v>
      </c>
      <c r="P346" s="79">
        <f>IF($B$9="Female",'No Self Assessment feeder'!P335,IF($B$9="Male",'No Self Assessment feeder'!AV335,IF($B$9="All",'No Self Assessment feeder'!CB335)))</f>
        <v>2465</v>
      </c>
      <c r="Q346" s="120">
        <f>IF($B$9="Female",'No Self Assessment feeder'!Q335,IF($B$9="Male",'No Self Assessment feeder'!AW335,IF($B$9="All",'No Self Assessment feeder'!CC335)))</f>
        <v>15.6</v>
      </c>
      <c r="R346" s="120">
        <f>IF($B$9="Female",'No Self Assessment feeder'!R335,IF($B$9="Male",'No Self Assessment feeder'!AX335,IF($B$9="All",'No Self Assessment feeder'!CD335)))</f>
        <v>14.5</v>
      </c>
      <c r="S346" s="120">
        <f>IF($B$9="Female",'No Self Assessment feeder'!S335,IF($B$9="Male",'No Self Assessment feeder'!AY335,IF($B$9="All",'No Self Assessment feeder'!CE335)))</f>
        <v>56.2</v>
      </c>
      <c r="T346" s="120">
        <f>IF($B$9="Female",'No Self Assessment feeder'!T335,IF($B$9="Male",'No Self Assessment feeder'!AZ335,IF($B$9="All",'No Self Assessment feeder'!CF335)))</f>
        <v>64.8</v>
      </c>
      <c r="U346" s="127">
        <f>IF($B$9="Female",'No Self Assessment feeder'!U335,IF($B$9="Male",'No Self Assessment feeder'!BA335,IF($B$9="All",'No Self Assessment feeder'!CG335)))</f>
        <v>69.8</v>
      </c>
      <c r="V346" s="81">
        <f>IF($B$9="Female",'No Self Assessment feeder'!V335,IF($B$9="Male",'No Self Assessment feeder'!BB335,IF($B$9="All",'No Self Assessment feeder'!CH335)))</f>
        <v>2680</v>
      </c>
      <c r="W346" s="120">
        <f>IF($B$9="Female",'No Self Assessment feeder'!W335,IF($B$9="Male",'No Self Assessment feeder'!BC335,IF($B$9="All",'No Self Assessment feeder'!CI335)))</f>
        <v>8.6</v>
      </c>
      <c r="X346" s="79">
        <f>IF($B$9="Female",'No Self Assessment feeder'!X335,IF($B$9="Male",'No Self Assessment feeder'!BD335,IF($B$9="All",'No Self Assessment feeder'!CJ335)))</f>
        <v>2450</v>
      </c>
      <c r="Y346" s="120">
        <f>IF($B$9="Female",'No Self Assessment feeder'!Y335,IF($B$9="Male",'No Self Assessment feeder'!BE335,IF($B$9="All",'No Self Assessment feeder'!CK335)))</f>
        <v>18.8</v>
      </c>
      <c r="Z346" s="120">
        <f>IF($B$9="Female",'No Self Assessment feeder'!Z335,IF($B$9="Male",'No Self Assessment feeder'!BF335,IF($B$9="All",'No Self Assessment feeder'!CL335)))</f>
        <v>13</v>
      </c>
      <c r="AA346" s="120">
        <f>IF($B$9="Female",'No Self Assessment feeder'!AA335,IF($B$9="Male",'No Self Assessment feeder'!BG335,IF($B$9="All",'No Self Assessment feeder'!CM335)))</f>
        <v>58.4</v>
      </c>
      <c r="AB346" s="120">
        <f>IF($B$9="Female",'No Self Assessment feeder'!AB335,IF($B$9="Male",'No Self Assessment feeder'!BH335,IF($B$9="All",'No Self Assessment feeder'!CN335)))</f>
        <v>64.5</v>
      </c>
      <c r="AC346" s="127">
        <f>IF($B$9="Female",'No Self Assessment feeder'!AC335,IF($B$9="Male",'No Self Assessment feeder'!BI335,IF($B$9="All",'No Self Assessment feeder'!CO335)))</f>
        <v>68.099999999999994</v>
      </c>
      <c r="CM346" s="29"/>
    </row>
    <row r="347" spans="1:91" ht="14.25" customHeight="1" x14ac:dyDescent="0.2">
      <c r="A347" s="159" t="s">
        <v>290</v>
      </c>
      <c r="B347" s="65" t="s">
        <v>164</v>
      </c>
      <c r="C347" s="66">
        <v>10004078</v>
      </c>
      <c r="D347" s="66" t="s">
        <v>491</v>
      </c>
      <c r="E347" s="162" t="s">
        <v>165</v>
      </c>
      <c r="F347" s="142">
        <f>IF($B$9="Female",'No Self Assessment feeder'!F336,IF($B$9="Male",'No Self Assessment feeder'!AL336,IF($B$9="All",'No Self Assessment feeder'!BR336)))</f>
        <v>1635</v>
      </c>
      <c r="G347" s="120">
        <f>IF($B$9="Female",'No Self Assessment feeder'!G336,IF($B$9="Male",'No Self Assessment feeder'!AM336,IF($B$9="All",'No Self Assessment feeder'!BS336)))</f>
        <v>8.6</v>
      </c>
      <c r="H347" s="79">
        <f>IF($B$9="Female",'No Self Assessment feeder'!H336,IF($B$9="Male",'No Self Assessment feeder'!AN336,IF($B$9="All",'No Self Assessment feeder'!BT336)))</f>
        <v>1490</v>
      </c>
      <c r="I347" s="120">
        <f>IF($B$9="Female",'No Self Assessment feeder'!I336,IF($B$9="Male",'No Self Assessment feeder'!AO336,IF($B$9="All",'No Self Assessment feeder'!BU336)))</f>
        <v>11.6</v>
      </c>
      <c r="J347" s="120">
        <f>IF($B$9="Female",'No Self Assessment feeder'!J336,IF($B$9="Male",'No Self Assessment feeder'!AP336,IF($B$9="All",'No Self Assessment feeder'!BV336)))</f>
        <v>11.3</v>
      </c>
      <c r="K347" s="120">
        <f>IF($B$9="Female",'No Self Assessment feeder'!K336,IF($B$9="Male",'No Self Assessment feeder'!AQ336,IF($B$9="All",'No Self Assessment feeder'!BW336)))</f>
        <v>52.9</v>
      </c>
      <c r="L347" s="120">
        <f>IF($B$9="Female",'No Self Assessment feeder'!L336,IF($B$9="Male",'No Self Assessment feeder'!AR336,IF($B$9="All",'No Self Assessment feeder'!BX336)))</f>
        <v>67.3</v>
      </c>
      <c r="M347" s="127">
        <f>IF($B$9="Female",'No Self Assessment feeder'!M336,IF($B$9="Male",'No Self Assessment feeder'!AS336,IF($B$9="All",'No Self Assessment feeder'!BY336)))</f>
        <v>77.099999999999994</v>
      </c>
      <c r="N347" s="81">
        <f>IF($B$9="Female",'No Self Assessment feeder'!N336,IF($B$9="Male",'No Self Assessment feeder'!AT336,IF($B$9="All",'No Self Assessment feeder'!BZ336)))</f>
        <v>1635</v>
      </c>
      <c r="O347" s="120">
        <f>IF($B$9="Female",'No Self Assessment feeder'!O336,IF($B$9="Male",'No Self Assessment feeder'!AU336,IF($B$9="All",'No Self Assessment feeder'!CA336)))</f>
        <v>9.6</v>
      </c>
      <c r="P347" s="79">
        <f>IF($B$9="Female",'No Self Assessment feeder'!P336,IF($B$9="Male",'No Self Assessment feeder'!AV336,IF($B$9="All",'No Self Assessment feeder'!CB336)))</f>
        <v>1475</v>
      </c>
      <c r="Q347" s="120">
        <f>IF($B$9="Female",'No Self Assessment feeder'!Q336,IF($B$9="Male",'No Self Assessment feeder'!AW336,IF($B$9="All",'No Self Assessment feeder'!CC336)))</f>
        <v>13.1</v>
      </c>
      <c r="R347" s="120">
        <f>IF($B$9="Female",'No Self Assessment feeder'!R336,IF($B$9="Male",'No Self Assessment feeder'!AX336,IF($B$9="All",'No Self Assessment feeder'!CD336)))</f>
        <v>10.6</v>
      </c>
      <c r="S347" s="120">
        <f>IF($B$9="Female",'No Self Assessment feeder'!S336,IF($B$9="Male",'No Self Assessment feeder'!AY336,IF($B$9="All",'No Self Assessment feeder'!CE336)))</f>
        <v>57.2</v>
      </c>
      <c r="T347" s="120">
        <f>IF($B$9="Female",'No Self Assessment feeder'!T336,IF($B$9="Male",'No Self Assessment feeder'!AZ336,IF($B$9="All",'No Self Assessment feeder'!CF336)))</f>
        <v>69.5</v>
      </c>
      <c r="U347" s="127">
        <f>IF($B$9="Female",'No Self Assessment feeder'!U336,IF($B$9="Male",'No Self Assessment feeder'!BA336,IF($B$9="All",'No Self Assessment feeder'!CG336)))</f>
        <v>76.400000000000006</v>
      </c>
      <c r="V347" s="81">
        <f>IF($B$9="Female",'No Self Assessment feeder'!V336,IF($B$9="Male",'No Self Assessment feeder'!BB336,IF($B$9="All",'No Self Assessment feeder'!CH336)))</f>
        <v>1635</v>
      </c>
      <c r="W347" s="120">
        <f>IF($B$9="Female",'No Self Assessment feeder'!W336,IF($B$9="Male",'No Self Assessment feeder'!BC336,IF($B$9="All",'No Self Assessment feeder'!CI336)))</f>
        <v>9.9</v>
      </c>
      <c r="X347" s="79">
        <f>IF($B$9="Female",'No Self Assessment feeder'!X336,IF($B$9="Male",'No Self Assessment feeder'!BD336,IF($B$9="All",'No Self Assessment feeder'!CJ336)))</f>
        <v>1470</v>
      </c>
      <c r="Y347" s="120">
        <f>IF($B$9="Female",'No Self Assessment feeder'!Y336,IF($B$9="Male",'No Self Assessment feeder'!BE336,IF($B$9="All",'No Self Assessment feeder'!CK336)))</f>
        <v>16.5</v>
      </c>
      <c r="Z347" s="120">
        <f>IF($B$9="Female",'No Self Assessment feeder'!Z336,IF($B$9="Male",'No Self Assessment feeder'!BF336,IF($B$9="All",'No Self Assessment feeder'!CL336)))</f>
        <v>10.199999999999999</v>
      </c>
      <c r="AA347" s="120">
        <f>IF($B$9="Female",'No Self Assessment feeder'!AA336,IF($B$9="Male",'No Self Assessment feeder'!BG336,IF($B$9="All",'No Self Assessment feeder'!CM336)))</f>
        <v>59.2</v>
      </c>
      <c r="AB347" s="120">
        <f>IF($B$9="Female",'No Self Assessment feeder'!AB336,IF($B$9="Male",'No Self Assessment feeder'!BH336,IF($B$9="All",'No Self Assessment feeder'!CN336)))</f>
        <v>69</v>
      </c>
      <c r="AC347" s="127">
        <f>IF($B$9="Female",'No Self Assessment feeder'!AC336,IF($B$9="Male",'No Self Assessment feeder'!BI336,IF($B$9="All",'No Self Assessment feeder'!CO336)))</f>
        <v>73.3</v>
      </c>
      <c r="CM347" s="29"/>
    </row>
    <row r="348" spans="1:91" ht="14.25" customHeight="1" x14ac:dyDescent="0.2">
      <c r="A348" s="159" t="s">
        <v>290</v>
      </c>
      <c r="B348" s="65" t="s">
        <v>166</v>
      </c>
      <c r="C348" s="66">
        <v>10004063</v>
      </c>
      <c r="D348" s="66" t="s">
        <v>491</v>
      </c>
      <c r="E348" s="162" t="s">
        <v>167</v>
      </c>
      <c r="F348" s="142">
        <f>IF($B$9="Female",'No Self Assessment feeder'!F337,IF($B$9="Male",'No Self Assessment feeder'!AL337,IF($B$9="All",'No Self Assessment feeder'!BR337)))</f>
        <v>650</v>
      </c>
      <c r="G348" s="120">
        <f>IF($B$9="Female",'No Self Assessment feeder'!G337,IF($B$9="Male",'No Self Assessment feeder'!AM337,IF($B$9="All",'No Self Assessment feeder'!BS337)))</f>
        <v>3.5</v>
      </c>
      <c r="H348" s="79">
        <f>IF($B$9="Female",'No Self Assessment feeder'!H337,IF($B$9="Male",'No Self Assessment feeder'!AN337,IF($B$9="All",'No Self Assessment feeder'!BT337)))</f>
        <v>630</v>
      </c>
      <c r="I348" s="120">
        <f>IF($B$9="Female",'No Self Assessment feeder'!I337,IF($B$9="Male",'No Self Assessment feeder'!AO337,IF($B$9="All",'No Self Assessment feeder'!BU337)))</f>
        <v>12.7</v>
      </c>
      <c r="J348" s="120">
        <f>IF($B$9="Female",'No Self Assessment feeder'!J337,IF($B$9="Male",'No Self Assessment feeder'!AP337,IF($B$9="All",'No Self Assessment feeder'!BV337)))</f>
        <v>11.8</v>
      </c>
      <c r="K348" s="120">
        <f>IF($B$9="Female",'No Self Assessment feeder'!K337,IF($B$9="Male",'No Self Assessment feeder'!AQ337,IF($B$9="All",'No Self Assessment feeder'!BW337)))</f>
        <v>54.5</v>
      </c>
      <c r="L348" s="120">
        <f>IF($B$9="Female",'No Self Assessment feeder'!L337,IF($B$9="Male",'No Self Assessment feeder'!AR337,IF($B$9="All",'No Self Assessment feeder'!BX337)))</f>
        <v>64.2</v>
      </c>
      <c r="M348" s="127">
        <f>IF($B$9="Female",'No Self Assessment feeder'!M337,IF($B$9="Male",'No Self Assessment feeder'!AS337,IF($B$9="All",'No Self Assessment feeder'!BY337)))</f>
        <v>75.5</v>
      </c>
      <c r="N348" s="81">
        <f>IF($B$9="Female",'No Self Assessment feeder'!N337,IF($B$9="Male",'No Self Assessment feeder'!AT337,IF($B$9="All",'No Self Assessment feeder'!BZ337)))</f>
        <v>650</v>
      </c>
      <c r="O348" s="120">
        <f>IF($B$9="Female",'No Self Assessment feeder'!O337,IF($B$9="Male",'No Self Assessment feeder'!AU337,IF($B$9="All",'No Self Assessment feeder'!CA337)))</f>
        <v>4.3</v>
      </c>
      <c r="P348" s="79">
        <f>IF($B$9="Female",'No Self Assessment feeder'!P337,IF($B$9="Male",'No Self Assessment feeder'!AV337,IF($B$9="All",'No Self Assessment feeder'!CB337)))</f>
        <v>625</v>
      </c>
      <c r="Q348" s="120">
        <f>IF($B$9="Female",'No Self Assessment feeder'!Q337,IF($B$9="Male",'No Self Assessment feeder'!AW337,IF($B$9="All",'No Self Assessment feeder'!CC337)))</f>
        <v>14.3</v>
      </c>
      <c r="R348" s="120">
        <f>IF($B$9="Female",'No Self Assessment feeder'!R337,IF($B$9="Male",'No Self Assessment feeder'!AX337,IF($B$9="All",'No Self Assessment feeder'!CD337)))</f>
        <v>10.1</v>
      </c>
      <c r="S348" s="120">
        <f>IF($B$9="Female",'No Self Assessment feeder'!S337,IF($B$9="Male",'No Self Assessment feeder'!AY337,IF($B$9="All",'No Self Assessment feeder'!CE337)))</f>
        <v>63.4</v>
      </c>
      <c r="T348" s="120">
        <f>IF($B$9="Female",'No Self Assessment feeder'!T337,IF($B$9="Male",'No Self Assessment feeder'!AZ337,IF($B$9="All",'No Self Assessment feeder'!CF337)))</f>
        <v>70.900000000000006</v>
      </c>
      <c r="U348" s="127">
        <f>IF($B$9="Female",'No Self Assessment feeder'!U337,IF($B$9="Male",'No Self Assessment feeder'!BA337,IF($B$9="All",'No Self Assessment feeder'!CG337)))</f>
        <v>75.599999999999994</v>
      </c>
      <c r="V348" s="81">
        <f>IF($B$9="Female",'No Self Assessment feeder'!V337,IF($B$9="Male",'No Self Assessment feeder'!BB337,IF($B$9="All",'No Self Assessment feeder'!CH337)))</f>
        <v>650</v>
      </c>
      <c r="W348" s="120">
        <f>IF($B$9="Female",'No Self Assessment feeder'!W337,IF($B$9="Male",'No Self Assessment feeder'!BC337,IF($B$9="All",'No Self Assessment feeder'!CI337)))</f>
        <v>4.5</v>
      </c>
      <c r="X348" s="79">
        <f>IF($B$9="Female",'No Self Assessment feeder'!X337,IF($B$9="Male",'No Self Assessment feeder'!BD337,IF($B$9="All",'No Self Assessment feeder'!CJ337)))</f>
        <v>620</v>
      </c>
      <c r="Y348" s="120">
        <f>IF($B$9="Female",'No Self Assessment feeder'!Y337,IF($B$9="Male",'No Self Assessment feeder'!BE337,IF($B$9="All",'No Self Assessment feeder'!CK337)))</f>
        <v>14.1</v>
      </c>
      <c r="Z348" s="120">
        <f>IF($B$9="Female",'No Self Assessment feeder'!Z337,IF($B$9="Male",'No Self Assessment feeder'!BF337,IF($B$9="All",'No Self Assessment feeder'!CL337)))</f>
        <v>6.8</v>
      </c>
      <c r="AA348" s="120">
        <f>IF($B$9="Female",'No Self Assessment feeder'!AA337,IF($B$9="Male",'No Self Assessment feeder'!BG337,IF($B$9="All",'No Self Assessment feeder'!CM337)))</f>
        <v>68.3</v>
      </c>
      <c r="AB348" s="120">
        <f>IF($B$9="Female",'No Self Assessment feeder'!AB337,IF($B$9="Male",'No Self Assessment feeder'!BH337,IF($B$9="All",'No Self Assessment feeder'!CN337)))</f>
        <v>75.400000000000006</v>
      </c>
      <c r="AC348" s="127">
        <f>IF($B$9="Female",'No Self Assessment feeder'!AC337,IF($B$9="Male",'No Self Assessment feeder'!BI337,IF($B$9="All",'No Self Assessment feeder'!CO337)))</f>
        <v>79.099999999999994</v>
      </c>
      <c r="CM348" s="29"/>
    </row>
    <row r="349" spans="1:91" ht="14.25" customHeight="1" x14ac:dyDescent="0.2">
      <c r="A349" s="159" t="s">
        <v>290</v>
      </c>
      <c r="B349" s="65" t="s">
        <v>168</v>
      </c>
      <c r="C349" s="66">
        <v>10007771</v>
      </c>
      <c r="D349" s="66" t="s">
        <v>491</v>
      </c>
      <c r="E349" s="162" t="s">
        <v>169</v>
      </c>
      <c r="F349" s="142" t="str">
        <f>IF($B$9="Female",'No Self Assessment feeder'!F338,IF($B$9="Male",'No Self Assessment feeder'!AL338,IF($B$9="All",'No Self Assessment feeder'!BR338)))</f>
        <v>.</v>
      </c>
      <c r="G349" s="120" t="str">
        <f>IF($B$9="Female",'No Self Assessment feeder'!G338,IF($B$9="Male",'No Self Assessment feeder'!AM338,IF($B$9="All",'No Self Assessment feeder'!BS338)))</f>
        <v>.</v>
      </c>
      <c r="H349" s="79" t="str">
        <f>IF($B$9="Female",'No Self Assessment feeder'!H338,IF($B$9="Male",'No Self Assessment feeder'!AN338,IF($B$9="All",'No Self Assessment feeder'!BT338)))</f>
        <v>.</v>
      </c>
      <c r="I349" s="120" t="str">
        <f>IF($B$9="Female",'No Self Assessment feeder'!I338,IF($B$9="Male",'No Self Assessment feeder'!AO338,IF($B$9="All",'No Self Assessment feeder'!BU338)))</f>
        <v>.</v>
      </c>
      <c r="J349" s="120" t="str">
        <f>IF($B$9="Female",'No Self Assessment feeder'!J338,IF($B$9="Male",'No Self Assessment feeder'!AP338,IF($B$9="All",'No Self Assessment feeder'!BV338)))</f>
        <v>.</v>
      </c>
      <c r="K349" s="120" t="str">
        <f>IF($B$9="Female",'No Self Assessment feeder'!K338,IF($B$9="Male",'No Self Assessment feeder'!AQ338,IF($B$9="All",'No Self Assessment feeder'!BW338)))</f>
        <v>.</v>
      </c>
      <c r="L349" s="120" t="str">
        <f>IF($B$9="Female",'No Self Assessment feeder'!L338,IF($B$9="Male",'No Self Assessment feeder'!AR338,IF($B$9="All",'No Self Assessment feeder'!BX338)))</f>
        <v>.</v>
      </c>
      <c r="M349" s="127" t="str">
        <f>IF($B$9="Female",'No Self Assessment feeder'!M338,IF($B$9="Male",'No Self Assessment feeder'!AS338,IF($B$9="All",'No Self Assessment feeder'!BY338)))</f>
        <v>.</v>
      </c>
      <c r="N349" s="81" t="str">
        <f>IF($B$9="Female",'No Self Assessment feeder'!N338,IF($B$9="Male",'No Self Assessment feeder'!AT338,IF($B$9="All",'No Self Assessment feeder'!BZ338)))</f>
        <v>.</v>
      </c>
      <c r="O349" s="120" t="str">
        <f>IF($B$9="Female",'No Self Assessment feeder'!O338,IF($B$9="Male",'No Self Assessment feeder'!AU338,IF($B$9="All",'No Self Assessment feeder'!CA338)))</f>
        <v>.</v>
      </c>
      <c r="P349" s="79" t="str">
        <f>IF($B$9="Female",'No Self Assessment feeder'!P338,IF($B$9="Male",'No Self Assessment feeder'!AV338,IF($B$9="All",'No Self Assessment feeder'!CB338)))</f>
        <v>.</v>
      </c>
      <c r="Q349" s="120" t="str">
        <f>IF($B$9="Female",'No Self Assessment feeder'!Q338,IF($B$9="Male",'No Self Assessment feeder'!AW338,IF($B$9="All",'No Self Assessment feeder'!CC338)))</f>
        <v>.</v>
      </c>
      <c r="R349" s="120" t="str">
        <f>IF($B$9="Female",'No Self Assessment feeder'!R338,IF($B$9="Male",'No Self Assessment feeder'!AX338,IF($B$9="All",'No Self Assessment feeder'!CD338)))</f>
        <v>.</v>
      </c>
      <c r="S349" s="120" t="str">
        <f>IF($B$9="Female",'No Self Assessment feeder'!S338,IF($B$9="Male",'No Self Assessment feeder'!AY338,IF($B$9="All",'No Self Assessment feeder'!CE338)))</f>
        <v>.</v>
      </c>
      <c r="T349" s="120" t="str">
        <f>IF($B$9="Female",'No Self Assessment feeder'!T338,IF($B$9="Male",'No Self Assessment feeder'!AZ338,IF($B$9="All",'No Self Assessment feeder'!CF338)))</f>
        <v>.</v>
      </c>
      <c r="U349" s="127" t="str">
        <f>IF($B$9="Female",'No Self Assessment feeder'!U338,IF($B$9="Male",'No Self Assessment feeder'!BA338,IF($B$9="All",'No Self Assessment feeder'!CG338)))</f>
        <v>.</v>
      </c>
      <c r="V349" s="81" t="str">
        <f>IF($B$9="Female",'No Self Assessment feeder'!V338,IF($B$9="Male",'No Self Assessment feeder'!BB338,IF($B$9="All",'No Self Assessment feeder'!CH338)))</f>
        <v>.</v>
      </c>
      <c r="W349" s="120" t="str">
        <f>IF($B$9="Female",'No Self Assessment feeder'!W338,IF($B$9="Male",'No Self Assessment feeder'!BC338,IF($B$9="All",'No Self Assessment feeder'!CI338)))</f>
        <v>.</v>
      </c>
      <c r="X349" s="79" t="str">
        <f>IF($B$9="Female",'No Self Assessment feeder'!X338,IF($B$9="Male",'No Self Assessment feeder'!BD338,IF($B$9="All",'No Self Assessment feeder'!CJ338)))</f>
        <v>.</v>
      </c>
      <c r="Y349" s="120" t="str">
        <f>IF($B$9="Female",'No Self Assessment feeder'!Y338,IF($B$9="Male",'No Self Assessment feeder'!BE338,IF($B$9="All",'No Self Assessment feeder'!CK338)))</f>
        <v>.</v>
      </c>
      <c r="Z349" s="120" t="str">
        <f>IF($B$9="Female",'No Self Assessment feeder'!Z338,IF($B$9="Male",'No Self Assessment feeder'!BF338,IF($B$9="All",'No Self Assessment feeder'!CL338)))</f>
        <v>.</v>
      </c>
      <c r="AA349" s="120" t="str">
        <f>IF($B$9="Female",'No Self Assessment feeder'!AA338,IF($B$9="Male",'No Self Assessment feeder'!BG338,IF($B$9="All",'No Self Assessment feeder'!CM338)))</f>
        <v>.</v>
      </c>
      <c r="AB349" s="120" t="str">
        <f>IF($B$9="Female",'No Self Assessment feeder'!AB338,IF($B$9="Male",'No Self Assessment feeder'!BH338,IF($B$9="All",'No Self Assessment feeder'!CN338)))</f>
        <v>.</v>
      </c>
      <c r="AC349" s="127" t="str">
        <f>IF($B$9="Female",'No Self Assessment feeder'!AC338,IF($B$9="Male",'No Self Assessment feeder'!BI338,IF($B$9="All",'No Self Assessment feeder'!CO338)))</f>
        <v>.</v>
      </c>
      <c r="CM349" s="29"/>
    </row>
    <row r="350" spans="1:91" ht="14.25" customHeight="1" x14ac:dyDescent="0.2">
      <c r="A350" s="159" t="s">
        <v>290</v>
      </c>
      <c r="B350" s="65" t="s">
        <v>170</v>
      </c>
      <c r="C350" s="66">
        <v>10004113</v>
      </c>
      <c r="D350" s="66" t="s">
        <v>492</v>
      </c>
      <c r="E350" s="162" t="s">
        <v>171</v>
      </c>
      <c r="F350" s="142">
        <f>IF($B$9="Female",'No Self Assessment feeder'!F339,IF($B$9="Male",'No Self Assessment feeder'!AL339,IF($B$9="All",'No Self Assessment feeder'!BR339)))</f>
        <v>2505</v>
      </c>
      <c r="G350" s="120">
        <f>IF($B$9="Female",'No Self Assessment feeder'!G339,IF($B$9="Male",'No Self Assessment feeder'!AM339,IF($B$9="All",'No Self Assessment feeder'!BS339)))</f>
        <v>2.2000000000000002</v>
      </c>
      <c r="H350" s="79">
        <f>IF($B$9="Female",'No Self Assessment feeder'!H339,IF($B$9="Male",'No Self Assessment feeder'!AN339,IF($B$9="All",'No Self Assessment feeder'!BT339)))</f>
        <v>2450</v>
      </c>
      <c r="I350" s="120">
        <f>IF($B$9="Female",'No Self Assessment feeder'!I339,IF($B$9="Male",'No Self Assessment feeder'!AO339,IF($B$9="All",'No Self Assessment feeder'!BU339)))</f>
        <v>10.199999999999999</v>
      </c>
      <c r="J350" s="120">
        <f>IF($B$9="Female",'No Self Assessment feeder'!J339,IF($B$9="Male",'No Self Assessment feeder'!AP339,IF($B$9="All",'No Self Assessment feeder'!BV339)))</f>
        <v>8.1999999999999993</v>
      </c>
      <c r="K350" s="120">
        <f>IF($B$9="Female",'No Self Assessment feeder'!K339,IF($B$9="Male",'No Self Assessment feeder'!AQ339,IF($B$9="All",'No Self Assessment feeder'!BW339)))</f>
        <v>61.8</v>
      </c>
      <c r="L350" s="120">
        <f>IF($B$9="Female",'No Self Assessment feeder'!L339,IF($B$9="Male",'No Self Assessment feeder'!AR339,IF($B$9="All",'No Self Assessment feeder'!BX339)))</f>
        <v>74.900000000000006</v>
      </c>
      <c r="M350" s="127">
        <f>IF($B$9="Female",'No Self Assessment feeder'!M339,IF($B$9="Male",'No Self Assessment feeder'!AS339,IF($B$9="All",'No Self Assessment feeder'!BY339)))</f>
        <v>81.599999999999994</v>
      </c>
      <c r="N350" s="81">
        <f>IF($B$9="Female",'No Self Assessment feeder'!N339,IF($B$9="Male",'No Self Assessment feeder'!AT339,IF($B$9="All",'No Self Assessment feeder'!BZ339)))</f>
        <v>2505</v>
      </c>
      <c r="O350" s="120">
        <f>IF($B$9="Female",'No Self Assessment feeder'!O339,IF($B$9="Male",'No Self Assessment feeder'!AU339,IF($B$9="All",'No Self Assessment feeder'!CA339)))</f>
        <v>2.2000000000000002</v>
      </c>
      <c r="P350" s="79">
        <f>IF($B$9="Female",'No Self Assessment feeder'!P339,IF($B$9="Male",'No Self Assessment feeder'!AV339,IF($B$9="All",'No Self Assessment feeder'!CB339)))</f>
        <v>2450</v>
      </c>
      <c r="Q350" s="120">
        <f>IF($B$9="Female",'No Self Assessment feeder'!Q339,IF($B$9="Male",'No Self Assessment feeder'!AW339,IF($B$9="All",'No Self Assessment feeder'!CC339)))</f>
        <v>10.3</v>
      </c>
      <c r="R350" s="120">
        <f>IF($B$9="Female",'No Self Assessment feeder'!R339,IF($B$9="Male",'No Self Assessment feeder'!AX339,IF($B$9="All",'No Self Assessment feeder'!CD339)))</f>
        <v>6.5</v>
      </c>
      <c r="S350" s="120">
        <f>IF($B$9="Female",'No Self Assessment feeder'!S339,IF($B$9="Male",'No Self Assessment feeder'!AY339,IF($B$9="All",'No Self Assessment feeder'!CE339)))</f>
        <v>67.900000000000006</v>
      </c>
      <c r="T350" s="120">
        <f>IF($B$9="Female",'No Self Assessment feeder'!T339,IF($B$9="Male",'No Self Assessment feeder'!AZ339,IF($B$9="All",'No Self Assessment feeder'!CF339)))</f>
        <v>78.599999999999994</v>
      </c>
      <c r="U350" s="127">
        <f>IF($B$9="Female",'No Self Assessment feeder'!U339,IF($B$9="Male",'No Self Assessment feeder'!BA339,IF($B$9="All",'No Self Assessment feeder'!CG339)))</f>
        <v>83.2</v>
      </c>
      <c r="V350" s="81">
        <f>IF($B$9="Female",'No Self Assessment feeder'!V339,IF($B$9="Male",'No Self Assessment feeder'!BB339,IF($B$9="All",'No Self Assessment feeder'!CH339)))</f>
        <v>2505</v>
      </c>
      <c r="W350" s="120">
        <f>IF($B$9="Female",'No Self Assessment feeder'!W339,IF($B$9="Male",'No Self Assessment feeder'!BC339,IF($B$9="All",'No Self Assessment feeder'!CI339)))</f>
        <v>2.6</v>
      </c>
      <c r="X350" s="79">
        <f>IF($B$9="Female",'No Self Assessment feeder'!X339,IF($B$9="Male",'No Self Assessment feeder'!BD339,IF($B$9="All",'No Self Assessment feeder'!CJ339)))</f>
        <v>2440</v>
      </c>
      <c r="Y350" s="120">
        <f>IF($B$9="Female",'No Self Assessment feeder'!Y339,IF($B$9="Male",'No Self Assessment feeder'!BE339,IF($B$9="All",'No Self Assessment feeder'!CK339)))</f>
        <v>11.1</v>
      </c>
      <c r="Z350" s="120">
        <f>IF($B$9="Female",'No Self Assessment feeder'!Z339,IF($B$9="Male",'No Self Assessment feeder'!BF339,IF($B$9="All",'No Self Assessment feeder'!CL339)))</f>
        <v>5.4</v>
      </c>
      <c r="AA350" s="120">
        <f>IF($B$9="Female",'No Self Assessment feeder'!AA339,IF($B$9="Male",'No Self Assessment feeder'!BG339,IF($B$9="All",'No Self Assessment feeder'!CM339)))</f>
        <v>73.7</v>
      </c>
      <c r="AB350" s="120">
        <f>IF($B$9="Female",'No Self Assessment feeder'!AB339,IF($B$9="Male",'No Self Assessment feeder'!BH339,IF($B$9="All",'No Self Assessment feeder'!CN339)))</f>
        <v>80.900000000000006</v>
      </c>
      <c r="AC350" s="127">
        <f>IF($B$9="Female",'No Self Assessment feeder'!AC339,IF($B$9="Male",'No Self Assessment feeder'!BI339,IF($B$9="All",'No Self Assessment feeder'!CO339)))</f>
        <v>83.5</v>
      </c>
      <c r="CM350" s="29"/>
    </row>
    <row r="351" spans="1:91" ht="14.25" customHeight="1" x14ac:dyDescent="0.2">
      <c r="A351" s="159" t="s">
        <v>290</v>
      </c>
      <c r="B351" s="65" t="s">
        <v>172</v>
      </c>
      <c r="C351" s="66">
        <v>10004180</v>
      </c>
      <c r="D351" s="66" t="s">
        <v>493</v>
      </c>
      <c r="E351" s="162" t="s">
        <v>173</v>
      </c>
      <c r="F351" s="142">
        <f>IF($B$9="Female",'No Self Assessment feeder'!F340,IF($B$9="Male",'No Self Assessment feeder'!AL340,IF($B$9="All",'No Self Assessment feeder'!BR340)))</f>
        <v>5010</v>
      </c>
      <c r="G351" s="120">
        <f>IF($B$9="Female",'No Self Assessment feeder'!G340,IF($B$9="Male",'No Self Assessment feeder'!AM340,IF($B$9="All",'No Self Assessment feeder'!BS340)))</f>
        <v>4.3</v>
      </c>
      <c r="H351" s="79">
        <f>IF($B$9="Female",'No Self Assessment feeder'!H340,IF($B$9="Male",'No Self Assessment feeder'!AN340,IF($B$9="All",'No Self Assessment feeder'!BT340)))</f>
        <v>4795</v>
      </c>
      <c r="I351" s="120">
        <f>IF($B$9="Female",'No Self Assessment feeder'!I340,IF($B$9="Male",'No Self Assessment feeder'!AO340,IF($B$9="All",'No Self Assessment feeder'!BU340)))</f>
        <v>8.8000000000000007</v>
      </c>
      <c r="J351" s="120">
        <f>IF($B$9="Female",'No Self Assessment feeder'!J340,IF($B$9="Male",'No Self Assessment feeder'!AP340,IF($B$9="All",'No Self Assessment feeder'!BV340)))</f>
        <v>12</v>
      </c>
      <c r="K351" s="120">
        <f>IF($B$9="Female",'No Self Assessment feeder'!K340,IF($B$9="Male",'No Self Assessment feeder'!AQ340,IF($B$9="All",'No Self Assessment feeder'!BW340)))</f>
        <v>57.9</v>
      </c>
      <c r="L351" s="120">
        <f>IF($B$9="Female",'No Self Assessment feeder'!L340,IF($B$9="Male",'No Self Assessment feeder'!AR340,IF($B$9="All",'No Self Assessment feeder'!BX340)))</f>
        <v>71.099999999999994</v>
      </c>
      <c r="M351" s="127">
        <f>IF($B$9="Female",'No Self Assessment feeder'!M340,IF($B$9="Male",'No Self Assessment feeder'!AS340,IF($B$9="All",'No Self Assessment feeder'!BY340)))</f>
        <v>79.2</v>
      </c>
      <c r="N351" s="81">
        <f>IF($B$9="Female",'No Self Assessment feeder'!N340,IF($B$9="Male",'No Self Assessment feeder'!AT340,IF($B$9="All",'No Self Assessment feeder'!BZ340)))</f>
        <v>5010</v>
      </c>
      <c r="O351" s="120">
        <f>IF($B$9="Female",'No Self Assessment feeder'!O340,IF($B$9="Male",'No Self Assessment feeder'!AU340,IF($B$9="All",'No Self Assessment feeder'!CA340)))</f>
        <v>4.5999999999999996</v>
      </c>
      <c r="P351" s="79">
        <f>IF($B$9="Female",'No Self Assessment feeder'!P340,IF($B$9="Male",'No Self Assessment feeder'!AV340,IF($B$9="All",'No Self Assessment feeder'!CB340)))</f>
        <v>4780</v>
      </c>
      <c r="Q351" s="120">
        <f>IF($B$9="Female",'No Self Assessment feeder'!Q340,IF($B$9="Male",'No Self Assessment feeder'!AW340,IF($B$9="All",'No Self Assessment feeder'!CC340)))</f>
        <v>10.4</v>
      </c>
      <c r="R351" s="120">
        <f>IF($B$9="Female",'No Self Assessment feeder'!R340,IF($B$9="Male",'No Self Assessment feeder'!AX340,IF($B$9="All",'No Self Assessment feeder'!CD340)))</f>
        <v>7.9</v>
      </c>
      <c r="S351" s="120">
        <f>IF($B$9="Female",'No Self Assessment feeder'!S340,IF($B$9="Male",'No Self Assessment feeder'!AY340,IF($B$9="All",'No Self Assessment feeder'!CE340)))</f>
        <v>65.099999999999994</v>
      </c>
      <c r="T351" s="120">
        <f>IF($B$9="Female",'No Self Assessment feeder'!T340,IF($B$9="Male",'No Self Assessment feeder'!AZ340,IF($B$9="All",'No Self Assessment feeder'!CF340)))</f>
        <v>77.2</v>
      </c>
      <c r="U351" s="127">
        <f>IF($B$9="Female",'No Self Assessment feeder'!U340,IF($B$9="Male",'No Self Assessment feeder'!BA340,IF($B$9="All",'No Self Assessment feeder'!CG340)))</f>
        <v>81.7</v>
      </c>
      <c r="V351" s="81">
        <f>IF($B$9="Female",'No Self Assessment feeder'!V340,IF($B$9="Male",'No Self Assessment feeder'!BB340,IF($B$9="All",'No Self Assessment feeder'!CH340)))</f>
        <v>5010</v>
      </c>
      <c r="W351" s="120">
        <f>IF($B$9="Female",'No Self Assessment feeder'!W340,IF($B$9="Male",'No Self Assessment feeder'!BC340,IF($B$9="All",'No Self Assessment feeder'!CI340)))</f>
        <v>4.9000000000000004</v>
      </c>
      <c r="X351" s="79">
        <f>IF($B$9="Female",'No Self Assessment feeder'!X340,IF($B$9="Male",'No Self Assessment feeder'!BD340,IF($B$9="All",'No Self Assessment feeder'!CJ340)))</f>
        <v>4770</v>
      </c>
      <c r="Y351" s="120">
        <f>IF($B$9="Female",'No Self Assessment feeder'!Y340,IF($B$9="Male",'No Self Assessment feeder'!BE340,IF($B$9="All",'No Self Assessment feeder'!CK340)))</f>
        <v>12.4</v>
      </c>
      <c r="Z351" s="120">
        <f>IF($B$9="Female",'No Self Assessment feeder'!Z340,IF($B$9="Male",'No Self Assessment feeder'!BF340,IF($B$9="All",'No Self Assessment feeder'!CL340)))</f>
        <v>7.3</v>
      </c>
      <c r="AA351" s="120">
        <f>IF($B$9="Female",'No Self Assessment feeder'!AA340,IF($B$9="Male",'No Self Assessment feeder'!BG340,IF($B$9="All",'No Self Assessment feeder'!CM340)))</f>
        <v>68</v>
      </c>
      <c r="AB351" s="120">
        <f>IF($B$9="Female",'No Self Assessment feeder'!AB340,IF($B$9="Male",'No Self Assessment feeder'!BH340,IF($B$9="All",'No Self Assessment feeder'!CN340)))</f>
        <v>77.900000000000006</v>
      </c>
      <c r="AC351" s="127">
        <f>IF($B$9="Female",'No Self Assessment feeder'!AC340,IF($B$9="Male",'No Self Assessment feeder'!BI340,IF($B$9="All",'No Self Assessment feeder'!CO340)))</f>
        <v>80.3</v>
      </c>
      <c r="CM351" s="29"/>
    </row>
    <row r="352" spans="1:91" ht="14.25" customHeight="1" x14ac:dyDescent="0.2">
      <c r="A352" s="159" t="s">
        <v>290</v>
      </c>
      <c r="B352" s="65" t="s">
        <v>174</v>
      </c>
      <c r="C352" s="66">
        <v>10007798</v>
      </c>
      <c r="D352" s="66" t="s">
        <v>493</v>
      </c>
      <c r="E352" s="162" t="s">
        <v>175</v>
      </c>
      <c r="F352" s="142">
        <f>IF($B$9="Female",'No Self Assessment feeder'!F341,IF($B$9="Male",'No Self Assessment feeder'!AL341,IF($B$9="All",'No Self Assessment feeder'!BR341)))</f>
        <v>5415</v>
      </c>
      <c r="G352" s="120">
        <f>IF($B$9="Female",'No Self Assessment feeder'!G341,IF($B$9="Male",'No Self Assessment feeder'!AM341,IF($B$9="All",'No Self Assessment feeder'!BS341)))</f>
        <v>3.3</v>
      </c>
      <c r="H352" s="79">
        <f>IF($B$9="Female",'No Self Assessment feeder'!H341,IF($B$9="Male",'No Self Assessment feeder'!AN341,IF($B$9="All",'No Self Assessment feeder'!BT341)))</f>
        <v>5240</v>
      </c>
      <c r="I352" s="120">
        <f>IF($B$9="Female",'No Self Assessment feeder'!I341,IF($B$9="Male",'No Self Assessment feeder'!AO341,IF($B$9="All",'No Self Assessment feeder'!BU341)))</f>
        <v>9.4</v>
      </c>
      <c r="J352" s="120">
        <f>IF($B$9="Female",'No Self Assessment feeder'!J341,IF($B$9="Male",'No Self Assessment feeder'!AP341,IF($B$9="All",'No Self Assessment feeder'!BV341)))</f>
        <v>9.8000000000000007</v>
      </c>
      <c r="K352" s="120">
        <f>IF($B$9="Female",'No Self Assessment feeder'!K341,IF($B$9="Male",'No Self Assessment feeder'!AQ341,IF($B$9="All",'No Self Assessment feeder'!BW341)))</f>
        <v>52.7</v>
      </c>
      <c r="L352" s="120">
        <f>IF($B$9="Female",'No Self Assessment feeder'!L341,IF($B$9="Male",'No Self Assessment feeder'!AR341,IF($B$9="All",'No Self Assessment feeder'!BX341)))</f>
        <v>68.599999999999994</v>
      </c>
      <c r="M352" s="127">
        <f>IF($B$9="Female",'No Self Assessment feeder'!M341,IF($B$9="Male",'No Self Assessment feeder'!AS341,IF($B$9="All",'No Self Assessment feeder'!BY341)))</f>
        <v>80.900000000000006</v>
      </c>
      <c r="N352" s="81">
        <f>IF($B$9="Female",'No Self Assessment feeder'!N341,IF($B$9="Male",'No Self Assessment feeder'!AT341,IF($B$9="All",'No Self Assessment feeder'!BZ341)))</f>
        <v>5415</v>
      </c>
      <c r="O352" s="120">
        <f>IF($B$9="Female",'No Self Assessment feeder'!O341,IF($B$9="Male",'No Self Assessment feeder'!AU341,IF($B$9="All",'No Self Assessment feeder'!CA341)))</f>
        <v>3.7</v>
      </c>
      <c r="P352" s="79">
        <f>IF($B$9="Female",'No Self Assessment feeder'!P341,IF($B$9="Male",'No Self Assessment feeder'!AV341,IF($B$9="All",'No Self Assessment feeder'!CB341)))</f>
        <v>5215</v>
      </c>
      <c r="Q352" s="120">
        <f>IF($B$9="Female",'No Self Assessment feeder'!Q341,IF($B$9="Male",'No Self Assessment feeder'!AW341,IF($B$9="All",'No Self Assessment feeder'!CC341)))</f>
        <v>10.9</v>
      </c>
      <c r="R352" s="120">
        <f>IF($B$9="Female",'No Self Assessment feeder'!R341,IF($B$9="Male",'No Self Assessment feeder'!AX341,IF($B$9="All",'No Self Assessment feeder'!CD341)))</f>
        <v>6.8</v>
      </c>
      <c r="S352" s="120">
        <f>IF($B$9="Female",'No Self Assessment feeder'!S341,IF($B$9="Male",'No Self Assessment feeder'!AY341,IF($B$9="All",'No Self Assessment feeder'!CE341)))</f>
        <v>60</v>
      </c>
      <c r="T352" s="120">
        <f>IF($B$9="Female",'No Self Assessment feeder'!T341,IF($B$9="Male",'No Self Assessment feeder'!AZ341,IF($B$9="All",'No Self Assessment feeder'!CF341)))</f>
        <v>74.7</v>
      </c>
      <c r="U352" s="127">
        <f>IF($B$9="Female",'No Self Assessment feeder'!U341,IF($B$9="Male",'No Self Assessment feeder'!BA341,IF($B$9="All",'No Self Assessment feeder'!CG341)))</f>
        <v>82.3</v>
      </c>
      <c r="V352" s="81">
        <f>IF($B$9="Female",'No Self Assessment feeder'!V341,IF($B$9="Male",'No Self Assessment feeder'!BB341,IF($B$9="All",'No Self Assessment feeder'!CH341)))</f>
        <v>5415</v>
      </c>
      <c r="W352" s="120">
        <f>IF($B$9="Female",'No Self Assessment feeder'!W341,IF($B$9="Male",'No Self Assessment feeder'!BC341,IF($B$9="All",'No Self Assessment feeder'!CI341)))</f>
        <v>4</v>
      </c>
      <c r="X352" s="79">
        <f>IF($B$9="Female",'No Self Assessment feeder'!X341,IF($B$9="Male",'No Self Assessment feeder'!BD341,IF($B$9="All",'No Self Assessment feeder'!CJ341)))</f>
        <v>5200</v>
      </c>
      <c r="Y352" s="120">
        <f>IF($B$9="Female",'No Self Assessment feeder'!Y341,IF($B$9="Male",'No Self Assessment feeder'!BE341,IF($B$9="All",'No Self Assessment feeder'!CK341)))</f>
        <v>12</v>
      </c>
      <c r="Z352" s="120">
        <f>IF($B$9="Female",'No Self Assessment feeder'!Z341,IF($B$9="Male",'No Self Assessment feeder'!BF341,IF($B$9="All",'No Self Assessment feeder'!CL341)))</f>
        <v>6.7</v>
      </c>
      <c r="AA352" s="120">
        <f>IF($B$9="Female",'No Self Assessment feeder'!AA341,IF($B$9="Male",'No Self Assessment feeder'!BG341,IF($B$9="All",'No Self Assessment feeder'!CM341)))</f>
        <v>65.2</v>
      </c>
      <c r="AB352" s="120">
        <f>IF($B$9="Female",'No Self Assessment feeder'!AB341,IF($B$9="Male",'No Self Assessment feeder'!BH341,IF($B$9="All",'No Self Assessment feeder'!CN341)))</f>
        <v>77</v>
      </c>
      <c r="AC352" s="127">
        <f>IF($B$9="Female",'No Self Assessment feeder'!AC341,IF($B$9="Male",'No Self Assessment feeder'!BI341,IF($B$9="All",'No Self Assessment feeder'!CO341)))</f>
        <v>81.3</v>
      </c>
      <c r="CM352" s="29"/>
    </row>
    <row r="353" spans="1:91" ht="14.25" customHeight="1" x14ac:dyDescent="0.2">
      <c r="A353" s="159" t="s">
        <v>290</v>
      </c>
      <c r="B353" s="65" t="s">
        <v>176</v>
      </c>
      <c r="C353" s="66">
        <v>10004351</v>
      </c>
      <c r="D353" s="66" t="s">
        <v>491</v>
      </c>
      <c r="E353" s="162" t="s">
        <v>177</v>
      </c>
      <c r="F353" s="142">
        <f>IF($B$9="Female",'No Self Assessment feeder'!F342,IF($B$9="Male",'No Self Assessment feeder'!AL342,IF($B$9="All",'No Self Assessment feeder'!BR342)))</f>
        <v>2645</v>
      </c>
      <c r="G353" s="120">
        <f>IF($B$9="Female",'No Self Assessment feeder'!G342,IF($B$9="Male",'No Self Assessment feeder'!AM342,IF($B$9="All",'No Self Assessment feeder'!BS342)))</f>
        <v>6.2</v>
      </c>
      <c r="H353" s="79">
        <f>IF($B$9="Female",'No Self Assessment feeder'!H342,IF($B$9="Male",'No Self Assessment feeder'!AN342,IF($B$9="All",'No Self Assessment feeder'!BT342)))</f>
        <v>2480</v>
      </c>
      <c r="I353" s="120">
        <f>IF($B$9="Female",'No Self Assessment feeder'!I342,IF($B$9="Male",'No Self Assessment feeder'!AO342,IF($B$9="All",'No Self Assessment feeder'!BU342)))</f>
        <v>11.8</v>
      </c>
      <c r="J353" s="120">
        <f>IF($B$9="Female",'No Self Assessment feeder'!J342,IF($B$9="Male",'No Self Assessment feeder'!AP342,IF($B$9="All",'No Self Assessment feeder'!BV342)))</f>
        <v>14.4</v>
      </c>
      <c r="K353" s="120">
        <f>IF($B$9="Female",'No Self Assessment feeder'!K342,IF($B$9="Male",'No Self Assessment feeder'!AQ342,IF($B$9="All",'No Self Assessment feeder'!BW342)))</f>
        <v>57.9</v>
      </c>
      <c r="L353" s="120">
        <f>IF($B$9="Female",'No Self Assessment feeder'!L342,IF($B$9="Male",'No Self Assessment feeder'!AR342,IF($B$9="All",'No Self Assessment feeder'!BX342)))</f>
        <v>67.599999999999994</v>
      </c>
      <c r="M353" s="127">
        <f>IF($B$9="Female",'No Self Assessment feeder'!M342,IF($B$9="Male",'No Self Assessment feeder'!AS342,IF($B$9="All",'No Self Assessment feeder'!BY342)))</f>
        <v>73.900000000000006</v>
      </c>
      <c r="N353" s="81">
        <f>IF($B$9="Female",'No Self Assessment feeder'!N342,IF($B$9="Male",'No Self Assessment feeder'!AT342,IF($B$9="All",'No Self Assessment feeder'!BZ342)))</f>
        <v>2645</v>
      </c>
      <c r="O353" s="120">
        <f>IF($B$9="Female",'No Self Assessment feeder'!O342,IF($B$9="Male",'No Self Assessment feeder'!AU342,IF($B$9="All",'No Self Assessment feeder'!CA342)))</f>
        <v>6.4</v>
      </c>
      <c r="P353" s="79">
        <f>IF($B$9="Female",'No Self Assessment feeder'!P342,IF($B$9="Male",'No Self Assessment feeder'!AV342,IF($B$9="All",'No Self Assessment feeder'!CB342)))</f>
        <v>2475</v>
      </c>
      <c r="Q353" s="120">
        <f>IF($B$9="Female",'No Self Assessment feeder'!Q342,IF($B$9="Male",'No Self Assessment feeder'!AW342,IF($B$9="All",'No Self Assessment feeder'!CC342)))</f>
        <v>12.9</v>
      </c>
      <c r="R353" s="120">
        <f>IF($B$9="Female",'No Self Assessment feeder'!R342,IF($B$9="Male",'No Self Assessment feeder'!AX342,IF($B$9="All",'No Self Assessment feeder'!CD342)))</f>
        <v>11.6</v>
      </c>
      <c r="S353" s="120">
        <f>IF($B$9="Female",'No Self Assessment feeder'!S342,IF($B$9="Male",'No Self Assessment feeder'!AY342,IF($B$9="All",'No Self Assessment feeder'!CE342)))</f>
        <v>62.8</v>
      </c>
      <c r="T353" s="120">
        <f>IF($B$9="Female",'No Self Assessment feeder'!T342,IF($B$9="Male",'No Self Assessment feeder'!AZ342,IF($B$9="All",'No Self Assessment feeder'!CF342)))</f>
        <v>71.5</v>
      </c>
      <c r="U353" s="127">
        <f>IF($B$9="Female",'No Self Assessment feeder'!U342,IF($B$9="Male",'No Self Assessment feeder'!BA342,IF($B$9="All",'No Self Assessment feeder'!CG342)))</f>
        <v>75.5</v>
      </c>
      <c r="V353" s="81">
        <f>IF($B$9="Female",'No Self Assessment feeder'!V342,IF($B$9="Male",'No Self Assessment feeder'!BB342,IF($B$9="All",'No Self Assessment feeder'!CH342)))</f>
        <v>2645</v>
      </c>
      <c r="W353" s="120">
        <f>IF($B$9="Female",'No Self Assessment feeder'!W342,IF($B$9="Male",'No Self Assessment feeder'!BC342,IF($B$9="All",'No Self Assessment feeder'!CI342)))</f>
        <v>6.5</v>
      </c>
      <c r="X353" s="79">
        <f>IF($B$9="Female",'No Self Assessment feeder'!X342,IF($B$9="Male",'No Self Assessment feeder'!BD342,IF($B$9="All",'No Self Assessment feeder'!CJ342)))</f>
        <v>2470</v>
      </c>
      <c r="Y353" s="120">
        <f>IF($B$9="Female",'No Self Assessment feeder'!Y342,IF($B$9="Male",'No Self Assessment feeder'!BE342,IF($B$9="All",'No Self Assessment feeder'!CK342)))</f>
        <v>15.4</v>
      </c>
      <c r="Z353" s="120">
        <f>IF($B$9="Female",'No Self Assessment feeder'!Z342,IF($B$9="Male",'No Self Assessment feeder'!BF342,IF($B$9="All",'No Self Assessment feeder'!CL342)))</f>
        <v>10.7</v>
      </c>
      <c r="AA353" s="120">
        <f>IF($B$9="Female",'No Self Assessment feeder'!AA342,IF($B$9="Male",'No Self Assessment feeder'!BG342,IF($B$9="All",'No Self Assessment feeder'!CM342)))</f>
        <v>66</v>
      </c>
      <c r="AB353" s="120">
        <f>IF($B$9="Female",'No Self Assessment feeder'!AB342,IF($B$9="Male",'No Self Assessment feeder'!BH342,IF($B$9="All",'No Self Assessment feeder'!CN342)))</f>
        <v>71.599999999999994</v>
      </c>
      <c r="AC353" s="127">
        <f>IF($B$9="Female",'No Self Assessment feeder'!AC342,IF($B$9="Male",'No Self Assessment feeder'!BI342,IF($B$9="All",'No Self Assessment feeder'!CO342)))</f>
        <v>73.900000000000006</v>
      </c>
      <c r="CM353" s="29"/>
    </row>
    <row r="354" spans="1:91" ht="14.25" customHeight="1" x14ac:dyDescent="0.2">
      <c r="A354" s="159" t="s">
        <v>290</v>
      </c>
      <c r="B354" s="65" t="s">
        <v>178</v>
      </c>
      <c r="C354" s="66">
        <v>10007799</v>
      </c>
      <c r="D354" s="66" t="s">
        <v>496</v>
      </c>
      <c r="E354" s="162" t="s">
        <v>179</v>
      </c>
      <c r="F354" s="142">
        <f>IF($B$9="Female",'No Self Assessment feeder'!F343,IF($B$9="Male",'No Self Assessment feeder'!AL343,IF($B$9="All",'No Self Assessment feeder'!BR343)))</f>
        <v>3080</v>
      </c>
      <c r="G354" s="120">
        <f>IF($B$9="Female",'No Self Assessment feeder'!G343,IF($B$9="Male",'No Self Assessment feeder'!AM343,IF($B$9="All",'No Self Assessment feeder'!BS343)))</f>
        <v>3.8</v>
      </c>
      <c r="H354" s="79">
        <f>IF($B$9="Female",'No Self Assessment feeder'!H343,IF($B$9="Male",'No Self Assessment feeder'!AN343,IF($B$9="All",'No Self Assessment feeder'!BT343)))</f>
        <v>2965</v>
      </c>
      <c r="I354" s="120">
        <f>IF($B$9="Female",'No Self Assessment feeder'!I343,IF($B$9="Male",'No Self Assessment feeder'!AO343,IF($B$9="All",'No Self Assessment feeder'!BU343)))</f>
        <v>9.5</v>
      </c>
      <c r="J354" s="120">
        <f>IF($B$9="Female",'No Self Assessment feeder'!J343,IF($B$9="Male",'No Self Assessment feeder'!AP343,IF($B$9="All",'No Self Assessment feeder'!BV343)))</f>
        <v>10.1</v>
      </c>
      <c r="K354" s="120">
        <f>IF($B$9="Female",'No Self Assessment feeder'!K343,IF($B$9="Male",'No Self Assessment feeder'!AQ343,IF($B$9="All",'No Self Assessment feeder'!BW343)))</f>
        <v>48.7</v>
      </c>
      <c r="L354" s="120">
        <f>IF($B$9="Female",'No Self Assessment feeder'!L343,IF($B$9="Male",'No Self Assessment feeder'!AR343,IF($B$9="All",'No Self Assessment feeder'!BX343)))</f>
        <v>67.3</v>
      </c>
      <c r="M354" s="127">
        <f>IF($B$9="Female",'No Self Assessment feeder'!M343,IF($B$9="Male",'No Self Assessment feeder'!AS343,IF($B$9="All",'No Self Assessment feeder'!BY343)))</f>
        <v>80.400000000000006</v>
      </c>
      <c r="N354" s="81">
        <f>IF($B$9="Female",'No Self Assessment feeder'!N343,IF($B$9="Male",'No Self Assessment feeder'!AT343,IF($B$9="All",'No Self Assessment feeder'!BZ343)))</f>
        <v>3080</v>
      </c>
      <c r="O354" s="120">
        <f>IF($B$9="Female",'No Self Assessment feeder'!O343,IF($B$9="Male",'No Self Assessment feeder'!AU343,IF($B$9="All",'No Self Assessment feeder'!CA343)))</f>
        <v>4.3</v>
      </c>
      <c r="P354" s="79">
        <f>IF($B$9="Female",'No Self Assessment feeder'!P343,IF($B$9="Male",'No Self Assessment feeder'!AV343,IF($B$9="All",'No Self Assessment feeder'!CB343)))</f>
        <v>2950</v>
      </c>
      <c r="Q354" s="120">
        <f>IF($B$9="Female",'No Self Assessment feeder'!Q343,IF($B$9="Male",'No Self Assessment feeder'!AW343,IF($B$9="All",'No Self Assessment feeder'!CC343)))</f>
        <v>12.1</v>
      </c>
      <c r="R354" s="120">
        <f>IF($B$9="Female",'No Self Assessment feeder'!R343,IF($B$9="Male",'No Self Assessment feeder'!AX343,IF($B$9="All",'No Self Assessment feeder'!CD343)))</f>
        <v>6.8</v>
      </c>
      <c r="S354" s="120">
        <f>IF($B$9="Female",'No Self Assessment feeder'!S343,IF($B$9="Male",'No Self Assessment feeder'!AY343,IF($B$9="All",'No Self Assessment feeder'!CE343)))</f>
        <v>59.5</v>
      </c>
      <c r="T354" s="120">
        <f>IF($B$9="Female",'No Self Assessment feeder'!T343,IF($B$9="Male",'No Self Assessment feeder'!AZ343,IF($B$9="All",'No Self Assessment feeder'!CF343)))</f>
        <v>73.5</v>
      </c>
      <c r="U354" s="127">
        <f>IF($B$9="Female",'No Self Assessment feeder'!U343,IF($B$9="Male",'No Self Assessment feeder'!BA343,IF($B$9="All",'No Self Assessment feeder'!CG343)))</f>
        <v>81.099999999999994</v>
      </c>
      <c r="V354" s="81">
        <f>IF($B$9="Female",'No Self Assessment feeder'!V343,IF($B$9="Male",'No Self Assessment feeder'!BB343,IF($B$9="All",'No Self Assessment feeder'!CH343)))</f>
        <v>3080</v>
      </c>
      <c r="W354" s="120">
        <f>IF($B$9="Female",'No Self Assessment feeder'!W343,IF($B$9="Male",'No Self Assessment feeder'!BC343,IF($B$9="All",'No Self Assessment feeder'!CI343)))</f>
        <v>4.5999999999999996</v>
      </c>
      <c r="X354" s="79">
        <f>IF($B$9="Female",'No Self Assessment feeder'!X343,IF($B$9="Male",'No Self Assessment feeder'!BD343,IF($B$9="All",'No Self Assessment feeder'!CJ343)))</f>
        <v>2940</v>
      </c>
      <c r="Y354" s="120">
        <f>IF($B$9="Female",'No Self Assessment feeder'!Y343,IF($B$9="Male",'No Self Assessment feeder'!BE343,IF($B$9="All",'No Self Assessment feeder'!CK343)))</f>
        <v>13.1</v>
      </c>
      <c r="Z354" s="120">
        <f>IF($B$9="Female",'No Self Assessment feeder'!Z343,IF($B$9="Male",'No Self Assessment feeder'!BF343,IF($B$9="All",'No Self Assessment feeder'!CL343)))</f>
        <v>5.7</v>
      </c>
      <c r="AA354" s="120">
        <f>IF($B$9="Female",'No Self Assessment feeder'!AA343,IF($B$9="Male",'No Self Assessment feeder'!BG343,IF($B$9="All",'No Self Assessment feeder'!CM343)))</f>
        <v>63.9</v>
      </c>
      <c r="AB354" s="120">
        <f>IF($B$9="Female",'No Self Assessment feeder'!AB343,IF($B$9="Male",'No Self Assessment feeder'!BH343,IF($B$9="All",'No Self Assessment feeder'!CN343)))</f>
        <v>76.400000000000006</v>
      </c>
      <c r="AC354" s="127">
        <f>IF($B$9="Female",'No Self Assessment feeder'!AC343,IF($B$9="Male",'No Self Assessment feeder'!BI343,IF($B$9="All",'No Self Assessment feeder'!CO343)))</f>
        <v>81.2</v>
      </c>
      <c r="CM354" s="29"/>
    </row>
    <row r="355" spans="1:91" ht="14.25" customHeight="1" x14ac:dyDescent="0.2">
      <c r="A355" s="159" t="s">
        <v>290</v>
      </c>
      <c r="B355" s="65" t="s">
        <v>180</v>
      </c>
      <c r="C355" s="66">
        <v>10007832</v>
      </c>
      <c r="D355" s="66" t="s">
        <v>489</v>
      </c>
      <c r="E355" s="162" t="s">
        <v>181</v>
      </c>
      <c r="F355" s="142">
        <f>IF($B$9="Female",'No Self Assessment feeder'!F344,IF($B$9="Male",'No Self Assessment feeder'!AL344,IF($B$9="All",'No Self Assessment feeder'!BR344)))</f>
        <v>390</v>
      </c>
      <c r="G355" s="120">
        <f>IF($B$9="Female",'No Self Assessment feeder'!G344,IF($B$9="Male",'No Self Assessment feeder'!AM344,IF($B$9="All",'No Self Assessment feeder'!BS344)))</f>
        <v>4.0999999999999996</v>
      </c>
      <c r="H355" s="79">
        <f>IF($B$9="Female",'No Self Assessment feeder'!H344,IF($B$9="Male",'No Self Assessment feeder'!AN344,IF($B$9="All",'No Self Assessment feeder'!BT344)))</f>
        <v>375</v>
      </c>
      <c r="I355" s="120">
        <f>IF($B$9="Female",'No Self Assessment feeder'!I344,IF($B$9="Male",'No Self Assessment feeder'!AO344,IF($B$9="All",'No Self Assessment feeder'!BU344)))</f>
        <v>9.8000000000000007</v>
      </c>
      <c r="J355" s="120">
        <f>IF($B$9="Female",'No Self Assessment feeder'!J344,IF($B$9="Male",'No Self Assessment feeder'!AP344,IF($B$9="All",'No Self Assessment feeder'!BV344)))</f>
        <v>6.9</v>
      </c>
      <c r="K355" s="120">
        <f>IF($B$9="Female",'No Self Assessment feeder'!K344,IF($B$9="Male",'No Self Assessment feeder'!AQ344,IF($B$9="All",'No Self Assessment feeder'!BW344)))</f>
        <v>60.6</v>
      </c>
      <c r="L355" s="120">
        <f>IF($B$9="Female",'No Self Assessment feeder'!L344,IF($B$9="Male",'No Self Assessment feeder'!AR344,IF($B$9="All",'No Self Assessment feeder'!BX344)))</f>
        <v>75</v>
      </c>
      <c r="M355" s="127">
        <f>IF($B$9="Female",'No Self Assessment feeder'!M344,IF($B$9="Male",'No Self Assessment feeder'!AS344,IF($B$9="All",'No Self Assessment feeder'!BY344)))</f>
        <v>83.2</v>
      </c>
      <c r="N355" s="81">
        <f>IF($B$9="Female",'No Self Assessment feeder'!N344,IF($B$9="Male",'No Self Assessment feeder'!AT344,IF($B$9="All",'No Self Assessment feeder'!BZ344)))</f>
        <v>390</v>
      </c>
      <c r="O355" s="120">
        <f>IF($B$9="Female",'No Self Assessment feeder'!O344,IF($B$9="Male",'No Self Assessment feeder'!AU344,IF($B$9="All",'No Self Assessment feeder'!CA344)))</f>
        <v>4.8</v>
      </c>
      <c r="P355" s="79">
        <f>IF($B$9="Female",'No Self Assessment feeder'!P344,IF($B$9="Male",'No Self Assessment feeder'!AV344,IF($B$9="All",'No Self Assessment feeder'!CB344)))</f>
        <v>375</v>
      </c>
      <c r="Q355" s="120">
        <f>IF($B$9="Female",'No Self Assessment feeder'!Q344,IF($B$9="Male",'No Self Assessment feeder'!AW344,IF($B$9="All",'No Self Assessment feeder'!CC344)))</f>
        <v>13.9</v>
      </c>
      <c r="R355" s="120">
        <f>IF($B$9="Female",'No Self Assessment feeder'!R344,IF($B$9="Male",'No Self Assessment feeder'!AX344,IF($B$9="All",'No Self Assessment feeder'!CD344)))</f>
        <v>5.4</v>
      </c>
      <c r="S355" s="120">
        <f>IF($B$9="Female",'No Self Assessment feeder'!S344,IF($B$9="Male",'No Self Assessment feeder'!AY344,IF($B$9="All",'No Self Assessment feeder'!CE344)))</f>
        <v>70.5</v>
      </c>
      <c r="T355" s="120">
        <f>IF($B$9="Female",'No Self Assessment feeder'!T344,IF($B$9="Male",'No Self Assessment feeder'!AZ344,IF($B$9="All",'No Self Assessment feeder'!CF344)))</f>
        <v>78</v>
      </c>
      <c r="U355" s="127">
        <f>IF($B$9="Female",'No Self Assessment feeder'!U344,IF($B$9="Male",'No Self Assessment feeder'!BA344,IF($B$9="All",'No Self Assessment feeder'!CG344)))</f>
        <v>80.7</v>
      </c>
      <c r="V355" s="81">
        <f>IF($B$9="Female",'No Self Assessment feeder'!V344,IF($B$9="Male",'No Self Assessment feeder'!BB344,IF($B$9="All",'No Self Assessment feeder'!CH344)))</f>
        <v>390</v>
      </c>
      <c r="W355" s="120">
        <f>IF($B$9="Female",'No Self Assessment feeder'!W344,IF($B$9="Male",'No Self Assessment feeder'!BC344,IF($B$9="All",'No Self Assessment feeder'!CI344)))</f>
        <v>5.0999999999999996</v>
      </c>
      <c r="X355" s="79">
        <f>IF($B$9="Female",'No Self Assessment feeder'!X344,IF($B$9="Male",'No Self Assessment feeder'!BD344,IF($B$9="All",'No Self Assessment feeder'!CJ344)))</f>
        <v>370</v>
      </c>
      <c r="Y355" s="120">
        <f>IF($B$9="Female",'No Self Assessment feeder'!Y344,IF($B$9="Male",'No Self Assessment feeder'!BE344,IF($B$9="All",'No Self Assessment feeder'!CK344)))</f>
        <v>8.9</v>
      </c>
      <c r="Z355" s="120">
        <f>IF($B$9="Female",'No Self Assessment feeder'!Z344,IF($B$9="Male",'No Self Assessment feeder'!BF344,IF($B$9="All",'No Self Assessment feeder'!CL344)))</f>
        <v>4.8</v>
      </c>
      <c r="AA355" s="120">
        <f>IF($B$9="Female",'No Self Assessment feeder'!AA344,IF($B$9="Male",'No Self Assessment feeder'!BG344,IF($B$9="All",'No Self Assessment feeder'!CM344)))</f>
        <v>76.900000000000006</v>
      </c>
      <c r="AB355" s="120">
        <f>IF($B$9="Female",'No Self Assessment feeder'!AB344,IF($B$9="Male",'No Self Assessment feeder'!BH344,IF($B$9="All",'No Self Assessment feeder'!CN344)))</f>
        <v>85.5</v>
      </c>
      <c r="AC355" s="127">
        <f>IF($B$9="Female",'No Self Assessment feeder'!AC344,IF($B$9="Male",'No Self Assessment feeder'!BI344,IF($B$9="All",'No Self Assessment feeder'!CO344)))</f>
        <v>86.3</v>
      </c>
      <c r="CM355" s="29"/>
    </row>
    <row r="356" spans="1:91" ht="14.25" customHeight="1" x14ac:dyDescent="0.2">
      <c r="A356" s="159" t="s">
        <v>290</v>
      </c>
      <c r="B356" s="65" t="s">
        <v>182</v>
      </c>
      <c r="C356" s="66">
        <v>10007138</v>
      </c>
      <c r="D356" s="66" t="s">
        <v>492</v>
      </c>
      <c r="E356" s="162" t="s">
        <v>183</v>
      </c>
      <c r="F356" s="142">
        <f>IF($B$9="Female",'No Self Assessment feeder'!F345,IF($B$9="Male",'No Self Assessment feeder'!AL345,IF($B$9="All",'No Self Assessment feeder'!BR345)))</f>
        <v>1585</v>
      </c>
      <c r="G356" s="120">
        <f>IF($B$9="Female",'No Self Assessment feeder'!G345,IF($B$9="Male",'No Self Assessment feeder'!AM345,IF($B$9="All",'No Self Assessment feeder'!BS345)))</f>
        <v>4</v>
      </c>
      <c r="H356" s="79">
        <f>IF($B$9="Female",'No Self Assessment feeder'!H345,IF($B$9="Male",'No Self Assessment feeder'!AN345,IF($B$9="All",'No Self Assessment feeder'!BT345)))</f>
        <v>1525</v>
      </c>
      <c r="I356" s="120">
        <f>IF($B$9="Female",'No Self Assessment feeder'!I345,IF($B$9="Male",'No Self Assessment feeder'!AO345,IF($B$9="All",'No Self Assessment feeder'!BU345)))</f>
        <v>9.4</v>
      </c>
      <c r="J356" s="120">
        <f>IF($B$9="Female",'No Self Assessment feeder'!J345,IF($B$9="Male",'No Self Assessment feeder'!AP345,IF($B$9="All",'No Self Assessment feeder'!BV345)))</f>
        <v>9.8000000000000007</v>
      </c>
      <c r="K356" s="120">
        <f>IF($B$9="Female",'No Self Assessment feeder'!K345,IF($B$9="Male",'No Self Assessment feeder'!AQ345,IF($B$9="All",'No Self Assessment feeder'!BW345)))</f>
        <v>64.8</v>
      </c>
      <c r="L356" s="120">
        <f>IF($B$9="Female",'No Self Assessment feeder'!L345,IF($B$9="Male",'No Self Assessment feeder'!AR345,IF($B$9="All",'No Self Assessment feeder'!BX345)))</f>
        <v>74.8</v>
      </c>
      <c r="M356" s="127">
        <f>IF($B$9="Female",'No Self Assessment feeder'!M345,IF($B$9="Male",'No Self Assessment feeder'!AS345,IF($B$9="All",'No Self Assessment feeder'!BY345)))</f>
        <v>80.8</v>
      </c>
      <c r="N356" s="81">
        <f>IF($B$9="Female",'No Self Assessment feeder'!N345,IF($B$9="Male",'No Self Assessment feeder'!AT345,IF($B$9="All",'No Self Assessment feeder'!BZ345)))</f>
        <v>1585</v>
      </c>
      <c r="O356" s="120">
        <f>IF($B$9="Female",'No Self Assessment feeder'!O345,IF($B$9="Male",'No Self Assessment feeder'!AU345,IF($B$9="All",'No Self Assessment feeder'!CA345)))</f>
        <v>4</v>
      </c>
      <c r="P356" s="79">
        <f>IF($B$9="Female",'No Self Assessment feeder'!P345,IF($B$9="Male",'No Self Assessment feeder'!AV345,IF($B$9="All",'No Self Assessment feeder'!CB345)))</f>
        <v>1525</v>
      </c>
      <c r="Q356" s="120">
        <f>IF($B$9="Female",'No Self Assessment feeder'!Q345,IF($B$9="Male",'No Self Assessment feeder'!AW345,IF($B$9="All",'No Self Assessment feeder'!CC345)))</f>
        <v>9.4</v>
      </c>
      <c r="R356" s="120">
        <f>IF($B$9="Female",'No Self Assessment feeder'!R345,IF($B$9="Male",'No Self Assessment feeder'!AX345,IF($B$9="All",'No Self Assessment feeder'!CD345)))</f>
        <v>7.3</v>
      </c>
      <c r="S356" s="120">
        <f>IF($B$9="Female",'No Self Assessment feeder'!S345,IF($B$9="Male",'No Self Assessment feeder'!AY345,IF($B$9="All",'No Self Assessment feeder'!CE345)))</f>
        <v>68.8</v>
      </c>
      <c r="T356" s="120">
        <f>IF($B$9="Female",'No Self Assessment feeder'!T345,IF($B$9="Male",'No Self Assessment feeder'!AZ345,IF($B$9="All",'No Self Assessment feeder'!CF345)))</f>
        <v>79.7</v>
      </c>
      <c r="U356" s="127">
        <f>IF($B$9="Female",'No Self Assessment feeder'!U345,IF($B$9="Male",'No Self Assessment feeder'!BA345,IF($B$9="All",'No Self Assessment feeder'!CG345)))</f>
        <v>83.3</v>
      </c>
      <c r="V356" s="81">
        <f>IF($B$9="Female",'No Self Assessment feeder'!V345,IF($B$9="Male",'No Self Assessment feeder'!BB345,IF($B$9="All",'No Self Assessment feeder'!CH345)))</f>
        <v>1585</v>
      </c>
      <c r="W356" s="120">
        <f>IF($B$9="Female",'No Self Assessment feeder'!W345,IF($B$9="Male",'No Self Assessment feeder'!BC345,IF($B$9="All",'No Self Assessment feeder'!CI345)))</f>
        <v>4</v>
      </c>
      <c r="X356" s="79">
        <f>IF($B$9="Female",'No Self Assessment feeder'!X345,IF($B$9="Male",'No Self Assessment feeder'!BD345,IF($B$9="All",'No Self Assessment feeder'!CJ345)))</f>
        <v>1525</v>
      </c>
      <c r="Y356" s="120">
        <f>IF($B$9="Female",'No Self Assessment feeder'!Y345,IF($B$9="Male",'No Self Assessment feeder'!BE345,IF($B$9="All",'No Self Assessment feeder'!CK345)))</f>
        <v>10.8</v>
      </c>
      <c r="Z356" s="120">
        <f>IF($B$9="Female",'No Self Assessment feeder'!Z345,IF($B$9="Male",'No Self Assessment feeder'!BF345,IF($B$9="All",'No Self Assessment feeder'!CL345)))</f>
        <v>5.4</v>
      </c>
      <c r="AA356" s="120">
        <f>IF($B$9="Female",'No Self Assessment feeder'!AA345,IF($B$9="Male",'No Self Assessment feeder'!BG345,IF($B$9="All",'No Self Assessment feeder'!CM345)))</f>
        <v>73.2</v>
      </c>
      <c r="AB356" s="120">
        <f>IF($B$9="Female",'No Self Assessment feeder'!AB345,IF($B$9="Male",'No Self Assessment feeder'!BH345,IF($B$9="All",'No Self Assessment feeder'!CN345)))</f>
        <v>81.599999999999994</v>
      </c>
      <c r="AC356" s="127">
        <f>IF($B$9="Female",'No Self Assessment feeder'!AC345,IF($B$9="Male",'No Self Assessment feeder'!BI345,IF($B$9="All",'No Self Assessment feeder'!CO345)))</f>
        <v>83.8</v>
      </c>
      <c r="CM356" s="29"/>
    </row>
    <row r="357" spans="1:91" ht="14.25" customHeight="1" x14ac:dyDescent="0.2">
      <c r="A357" s="159" t="s">
        <v>290</v>
      </c>
      <c r="B357" s="65" t="s">
        <v>184</v>
      </c>
      <c r="C357" s="66">
        <v>10001282</v>
      </c>
      <c r="D357" s="66" t="s">
        <v>496</v>
      </c>
      <c r="E357" s="162" t="s">
        <v>185</v>
      </c>
      <c r="F357" s="142">
        <f>IF($B$9="Female",'No Self Assessment feeder'!F346,IF($B$9="Male",'No Self Assessment feeder'!AL346,IF($B$9="All",'No Self Assessment feeder'!BR346)))</f>
        <v>3295</v>
      </c>
      <c r="G357" s="120">
        <f>IF($B$9="Female",'No Self Assessment feeder'!G346,IF($B$9="Male",'No Self Assessment feeder'!AM346,IF($B$9="All",'No Self Assessment feeder'!BS346)))</f>
        <v>4</v>
      </c>
      <c r="H357" s="79">
        <f>IF($B$9="Female",'No Self Assessment feeder'!H346,IF($B$9="Male",'No Self Assessment feeder'!AN346,IF($B$9="All",'No Self Assessment feeder'!BT346)))</f>
        <v>3165</v>
      </c>
      <c r="I357" s="120">
        <f>IF($B$9="Female",'No Self Assessment feeder'!I346,IF($B$9="Male",'No Self Assessment feeder'!AO346,IF($B$9="All",'No Self Assessment feeder'!BU346)))</f>
        <v>10.3</v>
      </c>
      <c r="J357" s="120">
        <f>IF($B$9="Female",'No Self Assessment feeder'!J346,IF($B$9="Male",'No Self Assessment feeder'!AP346,IF($B$9="All",'No Self Assessment feeder'!BV346)))</f>
        <v>10.6</v>
      </c>
      <c r="K357" s="120">
        <f>IF($B$9="Female",'No Self Assessment feeder'!K346,IF($B$9="Male",'No Self Assessment feeder'!AQ346,IF($B$9="All",'No Self Assessment feeder'!BW346)))</f>
        <v>58.7</v>
      </c>
      <c r="L357" s="120">
        <f>IF($B$9="Female",'No Self Assessment feeder'!L346,IF($B$9="Male",'No Self Assessment feeder'!AR346,IF($B$9="All",'No Self Assessment feeder'!BX346)))</f>
        <v>71.7</v>
      </c>
      <c r="M357" s="127">
        <f>IF($B$9="Female",'No Self Assessment feeder'!M346,IF($B$9="Male",'No Self Assessment feeder'!AS346,IF($B$9="All",'No Self Assessment feeder'!BY346)))</f>
        <v>79.099999999999994</v>
      </c>
      <c r="N357" s="81">
        <f>IF($B$9="Female",'No Self Assessment feeder'!N346,IF($B$9="Male",'No Self Assessment feeder'!AT346,IF($B$9="All",'No Self Assessment feeder'!BZ346)))</f>
        <v>3295</v>
      </c>
      <c r="O357" s="120">
        <f>IF($B$9="Female",'No Self Assessment feeder'!O346,IF($B$9="Male",'No Self Assessment feeder'!AU346,IF($B$9="All",'No Self Assessment feeder'!CA346)))</f>
        <v>4.5</v>
      </c>
      <c r="P357" s="79">
        <f>IF($B$9="Female",'No Self Assessment feeder'!P346,IF($B$9="Male",'No Self Assessment feeder'!AV346,IF($B$9="All",'No Self Assessment feeder'!CB346)))</f>
        <v>3150</v>
      </c>
      <c r="Q357" s="120">
        <f>IF($B$9="Female",'No Self Assessment feeder'!Q346,IF($B$9="Male",'No Self Assessment feeder'!AW346,IF($B$9="All",'No Self Assessment feeder'!CC346)))</f>
        <v>10.5</v>
      </c>
      <c r="R357" s="120">
        <f>IF($B$9="Female",'No Self Assessment feeder'!R346,IF($B$9="Male",'No Self Assessment feeder'!AX346,IF($B$9="All",'No Self Assessment feeder'!CD346)))</f>
        <v>6.5</v>
      </c>
      <c r="S357" s="120">
        <f>IF($B$9="Female",'No Self Assessment feeder'!S346,IF($B$9="Male",'No Self Assessment feeder'!AY346,IF($B$9="All",'No Self Assessment feeder'!CE346)))</f>
        <v>65.7</v>
      </c>
      <c r="T357" s="120">
        <f>IF($B$9="Female",'No Self Assessment feeder'!T346,IF($B$9="Male",'No Self Assessment feeder'!AZ346,IF($B$9="All",'No Self Assessment feeder'!CF346)))</f>
        <v>78.599999999999994</v>
      </c>
      <c r="U357" s="127">
        <f>IF($B$9="Female",'No Self Assessment feeder'!U346,IF($B$9="Male",'No Self Assessment feeder'!BA346,IF($B$9="All",'No Self Assessment feeder'!CG346)))</f>
        <v>83</v>
      </c>
      <c r="V357" s="81">
        <f>IF($B$9="Female",'No Self Assessment feeder'!V346,IF($B$9="Male",'No Self Assessment feeder'!BB346,IF($B$9="All",'No Self Assessment feeder'!CH346)))</f>
        <v>3295</v>
      </c>
      <c r="W357" s="120">
        <f>IF($B$9="Female",'No Self Assessment feeder'!W346,IF($B$9="Male",'No Self Assessment feeder'!BC346,IF($B$9="All",'No Self Assessment feeder'!CI346)))</f>
        <v>4.9000000000000004</v>
      </c>
      <c r="X357" s="79">
        <f>IF($B$9="Female",'No Self Assessment feeder'!X346,IF($B$9="Male",'No Self Assessment feeder'!BD346,IF($B$9="All",'No Self Assessment feeder'!CJ346)))</f>
        <v>3135</v>
      </c>
      <c r="Y357" s="120">
        <f>IF($B$9="Female",'No Self Assessment feeder'!Y346,IF($B$9="Male",'No Self Assessment feeder'!BE346,IF($B$9="All",'No Self Assessment feeder'!CK346)))</f>
        <v>11.6</v>
      </c>
      <c r="Z357" s="120">
        <f>IF($B$9="Female",'No Self Assessment feeder'!Z346,IF($B$9="Male",'No Self Assessment feeder'!BF346,IF($B$9="All",'No Self Assessment feeder'!CL346)))</f>
        <v>5.9</v>
      </c>
      <c r="AA357" s="120">
        <f>IF($B$9="Female",'No Self Assessment feeder'!AA346,IF($B$9="Male",'No Self Assessment feeder'!BG346,IF($B$9="All",'No Self Assessment feeder'!CM346)))</f>
        <v>69.599999999999994</v>
      </c>
      <c r="AB357" s="120">
        <f>IF($B$9="Female",'No Self Assessment feeder'!AB346,IF($B$9="Male",'No Self Assessment feeder'!BH346,IF($B$9="All",'No Self Assessment feeder'!CN346)))</f>
        <v>79.900000000000006</v>
      </c>
      <c r="AC357" s="127">
        <f>IF($B$9="Female",'No Self Assessment feeder'!AC346,IF($B$9="Male",'No Self Assessment feeder'!BI346,IF($B$9="All",'No Self Assessment feeder'!CO346)))</f>
        <v>82.4</v>
      </c>
      <c r="CM357" s="29"/>
    </row>
    <row r="358" spans="1:91" ht="14.25" customHeight="1" x14ac:dyDescent="0.2">
      <c r="A358" s="159" t="s">
        <v>290</v>
      </c>
      <c r="B358" s="65" t="s">
        <v>186</v>
      </c>
      <c r="C358" s="66">
        <v>10004775</v>
      </c>
      <c r="D358" s="66" t="s">
        <v>488</v>
      </c>
      <c r="E358" s="162" t="s">
        <v>187</v>
      </c>
      <c r="F358" s="142">
        <f>IF($B$9="Female",'No Self Assessment feeder'!F347,IF($B$9="Male",'No Self Assessment feeder'!AL347,IF($B$9="All",'No Self Assessment feeder'!BR347)))</f>
        <v>220</v>
      </c>
      <c r="G358" s="120">
        <f>IF($B$9="Female",'No Self Assessment feeder'!G347,IF($B$9="Male",'No Self Assessment feeder'!AM347,IF($B$9="All",'No Self Assessment feeder'!BS347)))</f>
        <v>2.2999999999999998</v>
      </c>
      <c r="H358" s="79">
        <f>IF($B$9="Female",'No Self Assessment feeder'!H347,IF($B$9="Male",'No Self Assessment feeder'!AN347,IF($B$9="All",'No Self Assessment feeder'!BT347)))</f>
        <v>215</v>
      </c>
      <c r="I358" s="120">
        <f>IF($B$9="Female",'No Self Assessment feeder'!I347,IF($B$9="Male",'No Self Assessment feeder'!AO347,IF($B$9="All",'No Self Assessment feeder'!BU347)))</f>
        <v>9.4</v>
      </c>
      <c r="J358" s="120">
        <f>IF($B$9="Female",'No Self Assessment feeder'!J347,IF($B$9="Male",'No Self Assessment feeder'!AP347,IF($B$9="All",'No Self Assessment feeder'!BV347)))</f>
        <v>12.7</v>
      </c>
      <c r="K358" s="120">
        <f>IF($B$9="Female",'No Self Assessment feeder'!K347,IF($B$9="Male",'No Self Assessment feeder'!AQ347,IF($B$9="All",'No Self Assessment feeder'!BW347)))</f>
        <v>60.6</v>
      </c>
      <c r="L358" s="120">
        <f>IF($B$9="Female",'No Self Assessment feeder'!L347,IF($B$9="Male",'No Self Assessment feeder'!AR347,IF($B$9="All",'No Self Assessment feeder'!BX347)))</f>
        <v>68.099999999999994</v>
      </c>
      <c r="M358" s="127">
        <f>IF($B$9="Female",'No Self Assessment feeder'!M347,IF($B$9="Male",'No Self Assessment feeder'!AS347,IF($B$9="All",'No Self Assessment feeder'!BY347)))</f>
        <v>77.900000000000006</v>
      </c>
      <c r="N358" s="81">
        <f>IF($B$9="Female",'No Self Assessment feeder'!N347,IF($B$9="Male",'No Self Assessment feeder'!AT347,IF($B$9="All",'No Self Assessment feeder'!BZ347)))</f>
        <v>220</v>
      </c>
      <c r="O358" s="120">
        <f>IF($B$9="Female",'No Self Assessment feeder'!O347,IF($B$9="Male",'No Self Assessment feeder'!AU347,IF($B$9="All",'No Self Assessment feeder'!CA347)))</f>
        <v>2.8</v>
      </c>
      <c r="P358" s="79">
        <f>IF($B$9="Female",'No Self Assessment feeder'!P347,IF($B$9="Male",'No Self Assessment feeder'!AV347,IF($B$9="All",'No Self Assessment feeder'!CB347)))</f>
        <v>210</v>
      </c>
      <c r="Q358" s="120">
        <f>IF($B$9="Female",'No Self Assessment feeder'!Q347,IF($B$9="Male",'No Self Assessment feeder'!AW347,IF($B$9="All",'No Self Assessment feeder'!CC347)))</f>
        <v>14.6</v>
      </c>
      <c r="R358" s="120">
        <f>IF($B$9="Female",'No Self Assessment feeder'!R347,IF($B$9="Male",'No Self Assessment feeder'!AX347,IF($B$9="All",'No Self Assessment feeder'!CD347)))</f>
        <v>15.1</v>
      </c>
      <c r="S358" s="120">
        <f>IF($B$9="Female",'No Self Assessment feeder'!S347,IF($B$9="Male",'No Self Assessment feeder'!AY347,IF($B$9="All",'No Self Assessment feeder'!CE347)))</f>
        <v>59</v>
      </c>
      <c r="T358" s="120">
        <f>IF($B$9="Female",'No Self Assessment feeder'!T347,IF($B$9="Male",'No Self Assessment feeder'!AZ347,IF($B$9="All",'No Self Assessment feeder'!CF347)))</f>
        <v>67.5</v>
      </c>
      <c r="U358" s="127">
        <f>IF($B$9="Female",'No Self Assessment feeder'!U347,IF($B$9="Male",'No Self Assessment feeder'!BA347,IF($B$9="All",'No Self Assessment feeder'!CG347)))</f>
        <v>70.3</v>
      </c>
      <c r="V358" s="81">
        <f>IF($B$9="Female",'No Self Assessment feeder'!V347,IF($B$9="Male",'No Self Assessment feeder'!BB347,IF($B$9="All",'No Self Assessment feeder'!CH347)))</f>
        <v>220</v>
      </c>
      <c r="W358" s="120">
        <f>IF($B$9="Female",'No Self Assessment feeder'!W347,IF($B$9="Male",'No Self Assessment feeder'!BC347,IF($B$9="All",'No Self Assessment feeder'!CI347)))</f>
        <v>2.8</v>
      </c>
      <c r="X358" s="79">
        <f>IF($B$9="Female",'No Self Assessment feeder'!X347,IF($B$9="Male",'No Self Assessment feeder'!BD347,IF($B$9="All",'No Self Assessment feeder'!CJ347)))</f>
        <v>210</v>
      </c>
      <c r="Y358" s="120">
        <f>IF($B$9="Female",'No Self Assessment feeder'!Y347,IF($B$9="Male",'No Self Assessment feeder'!BE347,IF($B$9="All",'No Self Assessment feeder'!CK347)))</f>
        <v>15.1</v>
      </c>
      <c r="Z358" s="120">
        <f>IF($B$9="Female",'No Self Assessment feeder'!Z347,IF($B$9="Male",'No Self Assessment feeder'!BF347,IF($B$9="All",'No Self Assessment feeder'!CL347)))</f>
        <v>8</v>
      </c>
      <c r="AA358" s="120">
        <f>IF($B$9="Female",'No Self Assessment feeder'!AA347,IF($B$9="Male",'No Self Assessment feeder'!BG347,IF($B$9="All",'No Self Assessment feeder'!CM347)))</f>
        <v>69.3</v>
      </c>
      <c r="AB358" s="120">
        <f>IF($B$9="Female",'No Self Assessment feeder'!AB347,IF($B$9="Male",'No Self Assessment feeder'!BH347,IF($B$9="All",'No Self Assessment feeder'!CN347)))</f>
        <v>75.5</v>
      </c>
      <c r="AC358" s="127">
        <f>IF($B$9="Female",'No Self Assessment feeder'!AC347,IF($B$9="Male",'No Self Assessment feeder'!BI347,IF($B$9="All",'No Self Assessment feeder'!CO347)))</f>
        <v>76.900000000000006</v>
      </c>
      <c r="CM358" s="29"/>
    </row>
    <row r="359" spans="1:91" ht="14.25" customHeight="1" x14ac:dyDescent="0.2">
      <c r="A359" s="159" t="s">
        <v>290</v>
      </c>
      <c r="B359" s="65" t="s">
        <v>188</v>
      </c>
      <c r="C359" s="66">
        <v>10007154</v>
      </c>
      <c r="D359" s="66" t="s">
        <v>492</v>
      </c>
      <c r="E359" s="162" t="s">
        <v>189</v>
      </c>
      <c r="F359" s="142">
        <f>IF($B$9="Female",'No Self Assessment feeder'!F348,IF($B$9="Male",'No Self Assessment feeder'!AL348,IF($B$9="All",'No Self Assessment feeder'!BR348)))</f>
        <v>4485</v>
      </c>
      <c r="G359" s="120">
        <f>IF($B$9="Female",'No Self Assessment feeder'!G348,IF($B$9="Male",'No Self Assessment feeder'!AM348,IF($B$9="All",'No Self Assessment feeder'!BS348)))</f>
        <v>2.6</v>
      </c>
      <c r="H359" s="79">
        <f>IF($B$9="Female",'No Self Assessment feeder'!H348,IF($B$9="Male",'No Self Assessment feeder'!AN348,IF($B$9="All",'No Self Assessment feeder'!BT348)))</f>
        <v>4370</v>
      </c>
      <c r="I359" s="120">
        <f>IF($B$9="Female",'No Self Assessment feeder'!I348,IF($B$9="Male",'No Self Assessment feeder'!AO348,IF($B$9="All",'No Self Assessment feeder'!BU348)))</f>
        <v>9.3000000000000007</v>
      </c>
      <c r="J359" s="120">
        <f>IF($B$9="Female",'No Self Assessment feeder'!J348,IF($B$9="Male",'No Self Assessment feeder'!AP348,IF($B$9="All",'No Self Assessment feeder'!BV348)))</f>
        <v>8.1999999999999993</v>
      </c>
      <c r="K359" s="120">
        <f>IF($B$9="Female",'No Self Assessment feeder'!K348,IF($B$9="Male",'No Self Assessment feeder'!AQ348,IF($B$9="All",'No Self Assessment feeder'!BW348)))</f>
        <v>47.1</v>
      </c>
      <c r="L359" s="120">
        <f>IF($B$9="Female",'No Self Assessment feeder'!L348,IF($B$9="Male",'No Self Assessment feeder'!AR348,IF($B$9="All",'No Self Assessment feeder'!BX348)))</f>
        <v>68</v>
      </c>
      <c r="M359" s="127">
        <f>IF($B$9="Female",'No Self Assessment feeder'!M348,IF($B$9="Male",'No Self Assessment feeder'!AS348,IF($B$9="All",'No Self Assessment feeder'!BY348)))</f>
        <v>82.4</v>
      </c>
      <c r="N359" s="81">
        <f>IF($B$9="Female",'No Self Assessment feeder'!N348,IF($B$9="Male",'No Self Assessment feeder'!AT348,IF($B$9="All",'No Self Assessment feeder'!BZ348)))</f>
        <v>4485</v>
      </c>
      <c r="O359" s="120">
        <f>IF($B$9="Female",'No Self Assessment feeder'!O348,IF($B$9="Male",'No Self Assessment feeder'!AU348,IF($B$9="All",'No Self Assessment feeder'!CA348)))</f>
        <v>3</v>
      </c>
      <c r="P359" s="79">
        <f>IF($B$9="Female",'No Self Assessment feeder'!P348,IF($B$9="Male",'No Self Assessment feeder'!AV348,IF($B$9="All",'No Self Assessment feeder'!CB348)))</f>
        <v>4350</v>
      </c>
      <c r="Q359" s="120">
        <f>IF($B$9="Female",'No Self Assessment feeder'!Q348,IF($B$9="Male",'No Self Assessment feeder'!AW348,IF($B$9="All",'No Self Assessment feeder'!CC348)))</f>
        <v>11</v>
      </c>
      <c r="R359" s="120">
        <f>IF($B$9="Female",'No Self Assessment feeder'!R348,IF($B$9="Male",'No Self Assessment feeder'!AX348,IF($B$9="All",'No Self Assessment feeder'!CD348)))</f>
        <v>7.1</v>
      </c>
      <c r="S359" s="120">
        <f>IF($B$9="Female",'No Self Assessment feeder'!S348,IF($B$9="Male",'No Self Assessment feeder'!AY348,IF($B$9="All",'No Self Assessment feeder'!CE348)))</f>
        <v>59.1</v>
      </c>
      <c r="T359" s="120">
        <f>IF($B$9="Female",'No Self Assessment feeder'!T348,IF($B$9="Male",'No Self Assessment feeder'!AZ348,IF($B$9="All",'No Self Assessment feeder'!CF348)))</f>
        <v>74.400000000000006</v>
      </c>
      <c r="U359" s="127">
        <f>IF($B$9="Female",'No Self Assessment feeder'!U348,IF($B$9="Male",'No Self Assessment feeder'!BA348,IF($B$9="All",'No Self Assessment feeder'!CG348)))</f>
        <v>81.900000000000006</v>
      </c>
      <c r="V359" s="81">
        <f>IF($B$9="Female",'No Self Assessment feeder'!V348,IF($B$9="Male",'No Self Assessment feeder'!BB348,IF($B$9="All",'No Self Assessment feeder'!CH348)))</f>
        <v>4485</v>
      </c>
      <c r="W359" s="120">
        <f>IF($B$9="Female",'No Self Assessment feeder'!W348,IF($B$9="Male",'No Self Assessment feeder'!BC348,IF($B$9="All",'No Self Assessment feeder'!CI348)))</f>
        <v>3.1</v>
      </c>
      <c r="X359" s="79">
        <f>IF($B$9="Female",'No Self Assessment feeder'!X348,IF($B$9="Male",'No Self Assessment feeder'!BD348,IF($B$9="All",'No Self Assessment feeder'!CJ348)))</f>
        <v>4345</v>
      </c>
      <c r="Y359" s="120">
        <f>IF($B$9="Female",'No Self Assessment feeder'!Y348,IF($B$9="Male",'No Self Assessment feeder'!BE348,IF($B$9="All",'No Self Assessment feeder'!CK348)))</f>
        <v>11.5</v>
      </c>
      <c r="Z359" s="120">
        <f>IF($B$9="Female",'No Self Assessment feeder'!Z348,IF($B$9="Male",'No Self Assessment feeder'!BF348,IF($B$9="All",'No Self Assessment feeder'!CL348)))</f>
        <v>6.3</v>
      </c>
      <c r="AA359" s="120">
        <f>IF($B$9="Female",'No Self Assessment feeder'!AA348,IF($B$9="Male",'No Self Assessment feeder'!BG348,IF($B$9="All",'No Self Assessment feeder'!CM348)))</f>
        <v>65.8</v>
      </c>
      <c r="AB359" s="120">
        <f>IF($B$9="Female",'No Self Assessment feeder'!AB348,IF($B$9="Male",'No Self Assessment feeder'!BH348,IF($B$9="All",'No Self Assessment feeder'!CN348)))</f>
        <v>77.8</v>
      </c>
      <c r="AC359" s="127">
        <f>IF($B$9="Female",'No Self Assessment feeder'!AC348,IF($B$9="Male",'No Self Assessment feeder'!BI348,IF($B$9="All",'No Self Assessment feeder'!CO348)))</f>
        <v>82.2</v>
      </c>
      <c r="CM359" s="29"/>
    </row>
    <row r="360" spans="1:91" ht="14.25" customHeight="1" x14ac:dyDescent="0.2">
      <c r="A360" s="159" t="s">
        <v>290</v>
      </c>
      <c r="B360" s="65" t="s">
        <v>190</v>
      </c>
      <c r="C360" s="66">
        <v>10004797</v>
      </c>
      <c r="D360" s="66" t="s">
        <v>492</v>
      </c>
      <c r="E360" s="162" t="s">
        <v>191</v>
      </c>
      <c r="F360" s="142">
        <f>IF($B$9="Female",'No Self Assessment feeder'!F349,IF($B$9="Male",'No Self Assessment feeder'!AL349,IF($B$9="All",'No Self Assessment feeder'!BR349)))</f>
        <v>4020</v>
      </c>
      <c r="G360" s="120">
        <f>IF($B$9="Female",'No Self Assessment feeder'!G349,IF($B$9="Male",'No Self Assessment feeder'!AM349,IF($B$9="All",'No Self Assessment feeder'!BS349)))</f>
        <v>2.8</v>
      </c>
      <c r="H360" s="79">
        <f>IF($B$9="Female",'No Self Assessment feeder'!H349,IF($B$9="Male",'No Self Assessment feeder'!AN349,IF($B$9="All",'No Self Assessment feeder'!BT349)))</f>
        <v>3905</v>
      </c>
      <c r="I360" s="120">
        <f>IF($B$9="Female",'No Self Assessment feeder'!I349,IF($B$9="Male",'No Self Assessment feeder'!AO349,IF($B$9="All",'No Self Assessment feeder'!BU349)))</f>
        <v>10.8</v>
      </c>
      <c r="J360" s="120">
        <f>IF($B$9="Female",'No Self Assessment feeder'!J349,IF($B$9="Male",'No Self Assessment feeder'!AP349,IF($B$9="All",'No Self Assessment feeder'!BV349)))</f>
        <v>10.7</v>
      </c>
      <c r="K360" s="120">
        <f>IF($B$9="Female",'No Self Assessment feeder'!K349,IF($B$9="Male",'No Self Assessment feeder'!AQ349,IF($B$9="All",'No Self Assessment feeder'!BW349)))</f>
        <v>62.7</v>
      </c>
      <c r="L360" s="120">
        <f>IF($B$9="Female",'No Self Assessment feeder'!L349,IF($B$9="Male",'No Self Assessment feeder'!AR349,IF($B$9="All",'No Self Assessment feeder'!BX349)))</f>
        <v>72.2</v>
      </c>
      <c r="M360" s="127">
        <f>IF($B$9="Female",'No Self Assessment feeder'!M349,IF($B$9="Male",'No Self Assessment feeder'!AS349,IF($B$9="All",'No Self Assessment feeder'!BY349)))</f>
        <v>78.599999999999994</v>
      </c>
      <c r="N360" s="81">
        <f>IF($B$9="Female",'No Self Assessment feeder'!N349,IF($B$9="Male",'No Self Assessment feeder'!AT349,IF($B$9="All",'No Self Assessment feeder'!BZ349)))</f>
        <v>4020</v>
      </c>
      <c r="O360" s="120">
        <f>IF($B$9="Female",'No Self Assessment feeder'!O349,IF($B$9="Male",'No Self Assessment feeder'!AU349,IF($B$9="All",'No Self Assessment feeder'!CA349)))</f>
        <v>3</v>
      </c>
      <c r="P360" s="79">
        <f>IF($B$9="Female",'No Self Assessment feeder'!P349,IF($B$9="Male",'No Self Assessment feeder'!AV349,IF($B$9="All",'No Self Assessment feeder'!CB349)))</f>
        <v>3895</v>
      </c>
      <c r="Q360" s="120">
        <f>IF($B$9="Female",'No Self Assessment feeder'!Q349,IF($B$9="Male",'No Self Assessment feeder'!AW349,IF($B$9="All",'No Self Assessment feeder'!CC349)))</f>
        <v>11.2</v>
      </c>
      <c r="R360" s="120">
        <f>IF($B$9="Female",'No Self Assessment feeder'!R349,IF($B$9="Male",'No Self Assessment feeder'!AX349,IF($B$9="All",'No Self Assessment feeder'!CD349)))</f>
        <v>7.6</v>
      </c>
      <c r="S360" s="120">
        <f>IF($B$9="Female",'No Self Assessment feeder'!S349,IF($B$9="Male",'No Self Assessment feeder'!AY349,IF($B$9="All",'No Self Assessment feeder'!CE349)))</f>
        <v>68.3</v>
      </c>
      <c r="T360" s="120">
        <f>IF($B$9="Female",'No Self Assessment feeder'!T349,IF($B$9="Male",'No Self Assessment feeder'!AZ349,IF($B$9="All",'No Self Assessment feeder'!CF349)))</f>
        <v>77.599999999999994</v>
      </c>
      <c r="U360" s="127">
        <f>IF($B$9="Female",'No Self Assessment feeder'!U349,IF($B$9="Male",'No Self Assessment feeder'!BA349,IF($B$9="All",'No Self Assessment feeder'!CG349)))</f>
        <v>81.2</v>
      </c>
      <c r="V360" s="81">
        <f>IF($B$9="Female",'No Self Assessment feeder'!V349,IF($B$9="Male",'No Self Assessment feeder'!BB349,IF($B$9="All",'No Self Assessment feeder'!CH349)))</f>
        <v>4020</v>
      </c>
      <c r="W360" s="120">
        <f>IF($B$9="Female",'No Self Assessment feeder'!W349,IF($B$9="Male",'No Self Assessment feeder'!BC349,IF($B$9="All",'No Self Assessment feeder'!CI349)))</f>
        <v>3.2</v>
      </c>
      <c r="X360" s="79">
        <f>IF($B$9="Female",'No Self Assessment feeder'!X349,IF($B$9="Male",'No Self Assessment feeder'!BD349,IF($B$9="All",'No Self Assessment feeder'!CJ349)))</f>
        <v>3890</v>
      </c>
      <c r="Y360" s="120">
        <f>IF($B$9="Female",'No Self Assessment feeder'!Y349,IF($B$9="Male",'No Self Assessment feeder'!BE349,IF($B$9="All",'No Self Assessment feeder'!CK349)))</f>
        <v>11.7</v>
      </c>
      <c r="Z360" s="120">
        <f>IF($B$9="Female",'No Self Assessment feeder'!Z349,IF($B$9="Male",'No Self Assessment feeder'!BF349,IF($B$9="All",'No Self Assessment feeder'!CL349)))</f>
        <v>6</v>
      </c>
      <c r="AA360" s="120">
        <f>IF($B$9="Female",'No Self Assessment feeder'!AA349,IF($B$9="Male",'No Self Assessment feeder'!BG349,IF($B$9="All",'No Self Assessment feeder'!CM349)))</f>
        <v>73.3</v>
      </c>
      <c r="AB360" s="120">
        <f>IF($B$9="Female",'No Self Assessment feeder'!AB349,IF($B$9="Male",'No Self Assessment feeder'!BH349,IF($B$9="All",'No Self Assessment feeder'!CN349)))</f>
        <v>80.2</v>
      </c>
      <c r="AC360" s="127">
        <f>IF($B$9="Female",'No Self Assessment feeder'!AC349,IF($B$9="Male",'No Self Assessment feeder'!BI349,IF($B$9="All",'No Self Assessment feeder'!CO349)))</f>
        <v>82.3</v>
      </c>
      <c r="CM360" s="29"/>
    </row>
    <row r="361" spans="1:91" ht="14.25" customHeight="1" x14ac:dyDescent="0.2">
      <c r="A361" s="159" t="s">
        <v>290</v>
      </c>
      <c r="B361" s="65" t="s">
        <v>192</v>
      </c>
      <c r="C361" s="66">
        <v>10007773</v>
      </c>
      <c r="D361" s="66" t="s">
        <v>495</v>
      </c>
      <c r="E361" s="162" t="s">
        <v>432</v>
      </c>
      <c r="F361" s="142">
        <f>IF($B$9="Female",'No Self Assessment feeder'!F350,IF($B$9="Male",'No Self Assessment feeder'!AL350,IF($B$9="All",'No Self Assessment feeder'!BR350)))</f>
        <v>9955</v>
      </c>
      <c r="G361" s="120">
        <f>IF($B$9="Female",'No Self Assessment feeder'!G350,IF($B$9="Male",'No Self Assessment feeder'!AM350,IF($B$9="All",'No Self Assessment feeder'!BS350)))</f>
        <v>4.7</v>
      </c>
      <c r="H361" s="79">
        <f>IF($B$9="Female",'No Self Assessment feeder'!H350,IF($B$9="Male",'No Self Assessment feeder'!AN350,IF($B$9="All",'No Self Assessment feeder'!BT350)))</f>
        <v>9485</v>
      </c>
      <c r="I361" s="120">
        <f>IF($B$9="Female",'No Self Assessment feeder'!I350,IF($B$9="Male",'No Self Assessment feeder'!AO350,IF($B$9="All",'No Self Assessment feeder'!BU350)))</f>
        <v>13.9</v>
      </c>
      <c r="J361" s="120">
        <f>IF($B$9="Female",'No Self Assessment feeder'!J350,IF($B$9="Male",'No Self Assessment feeder'!AP350,IF($B$9="All",'No Self Assessment feeder'!BV350)))</f>
        <v>5.7</v>
      </c>
      <c r="K361" s="120">
        <f>IF($B$9="Female",'No Self Assessment feeder'!K350,IF($B$9="Male",'No Self Assessment feeder'!AQ350,IF($B$9="All",'No Self Assessment feeder'!BW350)))</f>
        <v>43.8</v>
      </c>
      <c r="L361" s="120">
        <f>IF($B$9="Female",'No Self Assessment feeder'!L350,IF($B$9="Male",'No Self Assessment feeder'!AR350,IF($B$9="All",'No Self Assessment feeder'!BX350)))</f>
        <v>67.099999999999994</v>
      </c>
      <c r="M361" s="127">
        <f>IF($B$9="Female",'No Self Assessment feeder'!M350,IF($B$9="Male",'No Self Assessment feeder'!AS350,IF($B$9="All",'No Self Assessment feeder'!BY350)))</f>
        <v>80.400000000000006</v>
      </c>
      <c r="N361" s="81">
        <f>IF($B$9="Female",'No Self Assessment feeder'!N350,IF($B$9="Male",'No Self Assessment feeder'!AT350,IF($B$9="All",'No Self Assessment feeder'!BZ350)))</f>
        <v>9955</v>
      </c>
      <c r="O361" s="120">
        <f>IF($B$9="Female",'No Self Assessment feeder'!O350,IF($B$9="Male",'No Self Assessment feeder'!AU350,IF($B$9="All",'No Self Assessment feeder'!CA350)))</f>
        <v>5.3</v>
      </c>
      <c r="P361" s="79">
        <f>IF($B$9="Female",'No Self Assessment feeder'!P350,IF($B$9="Male",'No Self Assessment feeder'!AV350,IF($B$9="All",'No Self Assessment feeder'!CB350)))</f>
        <v>9425</v>
      </c>
      <c r="Q361" s="120">
        <f>IF($B$9="Female",'No Self Assessment feeder'!Q350,IF($B$9="Male",'No Self Assessment feeder'!AW350,IF($B$9="All",'No Self Assessment feeder'!CC350)))</f>
        <v>15.1</v>
      </c>
      <c r="R361" s="120">
        <f>IF($B$9="Female",'No Self Assessment feeder'!R350,IF($B$9="Male",'No Self Assessment feeder'!AX350,IF($B$9="All",'No Self Assessment feeder'!CD350)))</f>
        <v>6</v>
      </c>
      <c r="S361" s="120">
        <f>IF($B$9="Female",'No Self Assessment feeder'!S350,IF($B$9="Male",'No Self Assessment feeder'!AY350,IF($B$9="All",'No Self Assessment feeder'!CE350)))</f>
        <v>50.2</v>
      </c>
      <c r="T361" s="120">
        <f>IF($B$9="Female",'No Self Assessment feeder'!T350,IF($B$9="Male",'No Self Assessment feeder'!AZ350,IF($B$9="All",'No Self Assessment feeder'!CF350)))</f>
        <v>70</v>
      </c>
      <c r="U361" s="127">
        <f>IF($B$9="Female",'No Self Assessment feeder'!U350,IF($B$9="Male",'No Self Assessment feeder'!BA350,IF($B$9="All",'No Self Assessment feeder'!CG350)))</f>
        <v>78.900000000000006</v>
      </c>
      <c r="V361" s="81">
        <f>IF($B$9="Female",'No Self Assessment feeder'!V350,IF($B$9="Male",'No Self Assessment feeder'!BB350,IF($B$9="All",'No Self Assessment feeder'!CH350)))</f>
        <v>9955</v>
      </c>
      <c r="W361" s="120">
        <f>IF($B$9="Female",'No Self Assessment feeder'!W350,IF($B$9="Male",'No Self Assessment feeder'!BC350,IF($B$9="All",'No Self Assessment feeder'!CI350)))</f>
        <v>5.8</v>
      </c>
      <c r="X361" s="79">
        <f>IF($B$9="Female",'No Self Assessment feeder'!X350,IF($B$9="Male",'No Self Assessment feeder'!BD350,IF($B$9="All",'No Self Assessment feeder'!CJ350)))</f>
        <v>9380</v>
      </c>
      <c r="Y361" s="120">
        <f>IF($B$9="Female",'No Self Assessment feeder'!Y350,IF($B$9="Male",'No Self Assessment feeder'!BE350,IF($B$9="All",'No Self Assessment feeder'!CK350)))</f>
        <v>17.7</v>
      </c>
      <c r="Z361" s="120">
        <f>IF($B$9="Female",'No Self Assessment feeder'!Z350,IF($B$9="Male",'No Self Assessment feeder'!BF350,IF($B$9="All",'No Self Assessment feeder'!CL350)))</f>
        <v>6.3</v>
      </c>
      <c r="AA361" s="120">
        <f>IF($B$9="Female",'No Self Assessment feeder'!AA350,IF($B$9="Male",'No Self Assessment feeder'!BG350,IF($B$9="All",'No Self Assessment feeder'!CM350)))</f>
        <v>54.6</v>
      </c>
      <c r="AB361" s="120">
        <f>IF($B$9="Female",'No Self Assessment feeder'!AB350,IF($B$9="Male",'No Self Assessment feeder'!BH350,IF($B$9="All",'No Self Assessment feeder'!CN350)))</f>
        <v>69.599999999999994</v>
      </c>
      <c r="AC361" s="127">
        <f>IF($B$9="Female",'No Self Assessment feeder'!AC350,IF($B$9="Male",'No Self Assessment feeder'!BI350,IF($B$9="All",'No Self Assessment feeder'!CO350)))</f>
        <v>76</v>
      </c>
      <c r="CM361" s="29"/>
    </row>
    <row r="362" spans="1:91" ht="14.25" customHeight="1" x14ac:dyDescent="0.2">
      <c r="A362" s="159" t="s">
        <v>290</v>
      </c>
      <c r="B362" s="65" t="s">
        <v>194</v>
      </c>
      <c r="C362" s="66">
        <v>10004930</v>
      </c>
      <c r="D362" s="66" t="s">
        <v>495</v>
      </c>
      <c r="E362" s="162" t="s">
        <v>195</v>
      </c>
      <c r="F362" s="142">
        <f>IF($B$9="Female",'No Self Assessment feeder'!F351,IF($B$9="Male",'No Self Assessment feeder'!AL351,IF($B$9="All",'No Self Assessment feeder'!BR351)))</f>
        <v>2305</v>
      </c>
      <c r="G362" s="120">
        <f>IF($B$9="Female",'No Self Assessment feeder'!G351,IF($B$9="Male",'No Self Assessment feeder'!AM351,IF($B$9="All",'No Self Assessment feeder'!BS351)))</f>
        <v>4.4000000000000004</v>
      </c>
      <c r="H362" s="79">
        <f>IF($B$9="Female",'No Self Assessment feeder'!H351,IF($B$9="Male",'No Self Assessment feeder'!AN351,IF($B$9="All",'No Self Assessment feeder'!BT351)))</f>
        <v>2205</v>
      </c>
      <c r="I362" s="120">
        <f>IF($B$9="Female",'No Self Assessment feeder'!I351,IF($B$9="Male",'No Self Assessment feeder'!AO351,IF($B$9="All",'No Self Assessment feeder'!BU351)))</f>
        <v>12</v>
      </c>
      <c r="J362" s="120">
        <f>IF($B$9="Female",'No Self Assessment feeder'!J351,IF($B$9="Male",'No Self Assessment feeder'!AP351,IF($B$9="All",'No Self Assessment feeder'!BV351)))</f>
        <v>9.1</v>
      </c>
      <c r="K362" s="120">
        <f>IF($B$9="Female",'No Self Assessment feeder'!K351,IF($B$9="Male",'No Self Assessment feeder'!AQ351,IF($B$9="All",'No Self Assessment feeder'!BW351)))</f>
        <v>59.3</v>
      </c>
      <c r="L362" s="120">
        <f>IF($B$9="Female",'No Self Assessment feeder'!L351,IF($B$9="Male",'No Self Assessment feeder'!AR351,IF($B$9="All",'No Self Assessment feeder'!BX351)))</f>
        <v>71.099999999999994</v>
      </c>
      <c r="M362" s="127">
        <f>IF($B$9="Female",'No Self Assessment feeder'!M351,IF($B$9="Male",'No Self Assessment feeder'!AS351,IF($B$9="All",'No Self Assessment feeder'!BY351)))</f>
        <v>78.900000000000006</v>
      </c>
      <c r="N362" s="81">
        <f>IF($B$9="Female",'No Self Assessment feeder'!N351,IF($B$9="Male",'No Self Assessment feeder'!AT351,IF($B$9="All",'No Self Assessment feeder'!BZ351)))</f>
        <v>2305</v>
      </c>
      <c r="O362" s="120">
        <f>IF($B$9="Female",'No Self Assessment feeder'!O351,IF($B$9="Male",'No Self Assessment feeder'!AU351,IF($B$9="All",'No Self Assessment feeder'!CA351)))</f>
        <v>4.9000000000000004</v>
      </c>
      <c r="P362" s="79">
        <f>IF($B$9="Female",'No Self Assessment feeder'!P351,IF($B$9="Male",'No Self Assessment feeder'!AV351,IF($B$9="All",'No Self Assessment feeder'!CB351)))</f>
        <v>2195</v>
      </c>
      <c r="Q362" s="120">
        <f>IF($B$9="Female",'No Self Assessment feeder'!Q351,IF($B$9="Male",'No Self Assessment feeder'!AW351,IF($B$9="All",'No Self Assessment feeder'!CC351)))</f>
        <v>12.7</v>
      </c>
      <c r="R362" s="120">
        <f>IF($B$9="Female",'No Self Assessment feeder'!R351,IF($B$9="Male",'No Self Assessment feeder'!AX351,IF($B$9="All",'No Self Assessment feeder'!CD351)))</f>
        <v>8.6999999999999993</v>
      </c>
      <c r="S362" s="120">
        <f>IF($B$9="Female",'No Self Assessment feeder'!S351,IF($B$9="Male",'No Self Assessment feeder'!AY351,IF($B$9="All",'No Self Assessment feeder'!CE351)))</f>
        <v>62.1</v>
      </c>
      <c r="T362" s="120">
        <f>IF($B$9="Female",'No Self Assessment feeder'!T351,IF($B$9="Male",'No Self Assessment feeder'!AZ351,IF($B$9="All",'No Self Assessment feeder'!CF351)))</f>
        <v>73.900000000000006</v>
      </c>
      <c r="U362" s="127">
        <f>IF($B$9="Female",'No Self Assessment feeder'!U351,IF($B$9="Male",'No Self Assessment feeder'!BA351,IF($B$9="All",'No Self Assessment feeder'!CG351)))</f>
        <v>78.7</v>
      </c>
      <c r="V362" s="81">
        <f>IF($B$9="Female",'No Self Assessment feeder'!V351,IF($B$9="Male",'No Self Assessment feeder'!BB351,IF($B$9="All",'No Self Assessment feeder'!CH351)))</f>
        <v>2305</v>
      </c>
      <c r="W362" s="120">
        <f>IF($B$9="Female",'No Self Assessment feeder'!W351,IF($B$9="Male",'No Self Assessment feeder'!BC351,IF($B$9="All",'No Self Assessment feeder'!CI351)))</f>
        <v>5.0999999999999996</v>
      </c>
      <c r="X362" s="79">
        <f>IF($B$9="Female",'No Self Assessment feeder'!X351,IF($B$9="Male",'No Self Assessment feeder'!BD351,IF($B$9="All",'No Self Assessment feeder'!CJ351)))</f>
        <v>2185</v>
      </c>
      <c r="Y362" s="120">
        <f>IF($B$9="Female",'No Self Assessment feeder'!Y351,IF($B$9="Male",'No Self Assessment feeder'!BE351,IF($B$9="All",'No Self Assessment feeder'!CK351)))</f>
        <v>13.4</v>
      </c>
      <c r="Z362" s="120">
        <f>IF($B$9="Female",'No Self Assessment feeder'!Z351,IF($B$9="Male",'No Self Assessment feeder'!BF351,IF($B$9="All",'No Self Assessment feeder'!CL351)))</f>
        <v>7.2</v>
      </c>
      <c r="AA362" s="120">
        <f>IF($B$9="Female",'No Self Assessment feeder'!AA351,IF($B$9="Male",'No Self Assessment feeder'!BG351,IF($B$9="All",'No Self Assessment feeder'!CM351)))</f>
        <v>67.2</v>
      </c>
      <c r="AB362" s="120">
        <f>IF($B$9="Female",'No Self Assessment feeder'!AB351,IF($B$9="Male",'No Self Assessment feeder'!BH351,IF($B$9="All",'No Self Assessment feeder'!CN351)))</f>
        <v>76.400000000000006</v>
      </c>
      <c r="AC362" s="127">
        <f>IF($B$9="Female",'No Self Assessment feeder'!AC351,IF($B$9="Male",'No Self Assessment feeder'!BI351,IF($B$9="All",'No Self Assessment feeder'!CO351)))</f>
        <v>79.400000000000006</v>
      </c>
      <c r="CM362" s="29"/>
    </row>
    <row r="363" spans="1:91" ht="14.25" customHeight="1" x14ac:dyDescent="0.2">
      <c r="A363" s="159" t="s">
        <v>290</v>
      </c>
      <c r="B363" s="65" t="s">
        <v>196</v>
      </c>
      <c r="C363" s="66">
        <v>10007774</v>
      </c>
      <c r="D363" s="66" t="s">
        <v>495</v>
      </c>
      <c r="E363" s="162" t="s">
        <v>197</v>
      </c>
      <c r="F363" s="142">
        <f>IF($B$9="Female",'No Self Assessment feeder'!F352,IF($B$9="Male",'No Self Assessment feeder'!AL352,IF($B$9="All",'No Self Assessment feeder'!BR352)))</f>
        <v>3070</v>
      </c>
      <c r="G363" s="120">
        <f>IF($B$9="Female",'No Self Assessment feeder'!G352,IF($B$9="Male",'No Self Assessment feeder'!AM352,IF($B$9="All",'No Self Assessment feeder'!BS352)))</f>
        <v>3.3</v>
      </c>
      <c r="H363" s="79">
        <f>IF($B$9="Female",'No Self Assessment feeder'!H352,IF($B$9="Male",'No Self Assessment feeder'!AN352,IF($B$9="All",'No Self Assessment feeder'!BT352)))</f>
        <v>2970</v>
      </c>
      <c r="I363" s="120">
        <f>IF($B$9="Female",'No Self Assessment feeder'!I352,IF($B$9="Male",'No Self Assessment feeder'!AO352,IF($B$9="All",'No Self Assessment feeder'!BU352)))</f>
        <v>13.5</v>
      </c>
      <c r="J363" s="120">
        <f>IF($B$9="Female",'No Self Assessment feeder'!J352,IF($B$9="Male",'No Self Assessment feeder'!AP352,IF($B$9="All",'No Self Assessment feeder'!BV352)))</f>
        <v>8.5</v>
      </c>
      <c r="K363" s="120">
        <f>IF($B$9="Female",'No Self Assessment feeder'!K352,IF($B$9="Male",'No Self Assessment feeder'!AQ352,IF($B$9="All",'No Self Assessment feeder'!BW352)))</f>
        <v>40.799999999999997</v>
      </c>
      <c r="L363" s="120">
        <f>IF($B$9="Female",'No Self Assessment feeder'!L352,IF($B$9="Male",'No Self Assessment feeder'!AR352,IF($B$9="All",'No Self Assessment feeder'!BX352)))</f>
        <v>56.3</v>
      </c>
      <c r="M363" s="127">
        <f>IF($B$9="Female",'No Self Assessment feeder'!M352,IF($B$9="Male",'No Self Assessment feeder'!AS352,IF($B$9="All",'No Self Assessment feeder'!BY352)))</f>
        <v>78</v>
      </c>
      <c r="N363" s="81">
        <f>IF($B$9="Female",'No Self Assessment feeder'!N352,IF($B$9="Male",'No Self Assessment feeder'!AT352,IF($B$9="All",'No Self Assessment feeder'!BZ352)))</f>
        <v>3070</v>
      </c>
      <c r="O363" s="120">
        <f>IF($B$9="Female",'No Self Assessment feeder'!O352,IF($B$9="Male",'No Self Assessment feeder'!AU352,IF($B$9="All",'No Self Assessment feeder'!CA352)))</f>
        <v>3.6</v>
      </c>
      <c r="P363" s="79">
        <f>IF($B$9="Female",'No Self Assessment feeder'!P352,IF($B$9="Male",'No Self Assessment feeder'!AV352,IF($B$9="All",'No Self Assessment feeder'!CB352)))</f>
        <v>2955</v>
      </c>
      <c r="Q363" s="120">
        <f>IF($B$9="Female",'No Self Assessment feeder'!Q352,IF($B$9="Male",'No Self Assessment feeder'!AW352,IF($B$9="All",'No Self Assessment feeder'!CC352)))</f>
        <v>12.7</v>
      </c>
      <c r="R363" s="120">
        <f>IF($B$9="Female",'No Self Assessment feeder'!R352,IF($B$9="Male",'No Self Assessment feeder'!AX352,IF($B$9="All",'No Self Assessment feeder'!CD352)))</f>
        <v>6</v>
      </c>
      <c r="S363" s="120">
        <f>IF($B$9="Female",'No Self Assessment feeder'!S352,IF($B$9="Male",'No Self Assessment feeder'!AY352,IF($B$9="All",'No Self Assessment feeder'!CE352)))</f>
        <v>51.8</v>
      </c>
      <c r="T363" s="120">
        <f>IF($B$9="Female",'No Self Assessment feeder'!T352,IF($B$9="Male",'No Self Assessment feeder'!AZ352,IF($B$9="All",'No Self Assessment feeder'!CF352)))</f>
        <v>70.2</v>
      </c>
      <c r="U363" s="127">
        <f>IF($B$9="Female",'No Self Assessment feeder'!U352,IF($B$9="Male",'No Self Assessment feeder'!BA352,IF($B$9="All",'No Self Assessment feeder'!CG352)))</f>
        <v>81.3</v>
      </c>
      <c r="V363" s="81">
        <f>IF($B$9="Female",'No Self Assessment feeder'!V352,IF($B$9="Male",'No Self Assessment feeder'!BB352,IF($B$9="All",'No Self Assessment feeder'!CH352)))</f>
        <v>3070</v>
      </c>
      <c r="W363" s="120">
        <f>IF($B$9="Female",'No Self Assessment feeder'!W352,IF($B$9="Male",'No Self Assessment feeder'!BC352,IF($B$9="All",'No Self Assessment feeder'!CI352)))</f>
        <v>4.2</v>
      </c>
      <c r="X363" s="79">
        <f>IF($B$9="Female",'No Self Assessment feeder'!X352,IF($B$9="Male",'No Self Assessment feeder'!BD352,IF($B$9="All",'No Self Assessment feeder'!CJ352)))</f>
        <v>2940</v>
      </c>
      <c r="Y363" s="120">
        <f>IF($B$9="Female",'No Self Assessment feeder'!Y352,IF($B$9="Male",'No Self Assessment feeder'!BE352,IF($B$9="All",'No Self Assessment feeder'!CK352)))</f>
        <v>15.1</v>
      </c>
      <c r="Z363" s="120">
        <f>IF($B$9="Female",'No Self Assessment feeder'!Z352,IF($B$9="Male",'No Self Assessment feeder'!BF352,IF($B$9="All",'No Self Assessment feeder'!CL352)))</f>
        <v>6.3</v>
      </c>
      <c r="AA363" s="120">
        <f>IF($B$9="Female",'No Self Assessment feeder'!AA352,IF($B$9="Male",'No Self Assessment feeder'!BG352,IF($B$9="All",'No Self Assessment feeder'!CM352)))</f>
        <v>59.4</v>
      </c>
      <c r="AB363" s="120">
        <f>IF($B$9="Female",'No Self Assessment feeder'!AB352,IF($B$9="Male",'No Self Assessment feeder'!BH352,IF($B$9="All",'No Self Assessment feeder'!CN352)))</f>
        <v>72.2</v>
      </c>
      <c r="AC363" s="127">
        <f>IF($B$9="Female",'No Self Assessment feeder'!AC352,IF($B$9="Male",'No Self Assessment feeder'!BI352,IF($B$9="All",'No Self Assessment feeder'!CO352)))</f>
        <v>78.599999999999994</v>
      </c>
      <c r="CM363" s="29"/>
    </row>
    <row r="364" spans="1:91" ht="14.25" customHeight="1" x14ac:dyDescent="0.2">
      <c r="A364" s="159" t="s">
        <v>290</v>
      </c>
      <c r="B364" s="65" t="s">
        <v>198</v>
      </c>
      <c r="C364" s="66">
        <v>10005127</v>
      </c>
      <c r="D364" s="66" t="s">
        <v>490</v>
      </c>
      <c r="E364" s="162" t="s">
        <v>431</v>
      </c>
      <c r="F364" s="142" t="str">
        <f>IF($B$9="Female",'No Self Assessment feeder'!F353,IF($B$9="Male",'No Self Assessment feeder'!AL353,IF($B$9="All",'No Self Assessment feeder'!BR353)))</f>
        <v>.</v>
      </c>
      <c r="G364" s="120" t="str">
        <f>IF($B$9="Female",'No Self Assessment feeder'!G353,IF($B$9="Male",'No Self Assessment feeder'!AM353,IF($B$9="All",'No Self Assessment feeder'!BS353)))</f>
        <v>.</v>
      </c>
      <c r="H364" s="79" t="str">
        <f>IF($B$9="Female",'No Self Assessment feeder'!H353,IF($B$9="Male",'No Self Assessment feeder'!AN353,IF($B$9="All",'No Self Assessment feeder'!BT353)))</f>
        <v>.</v>
      </c>
      <c r="I364" s="120" t="str">
        <f>IF($B$9="Female",'No Self Assessment feeder'!I353,IF($B$9="Male",'No Self Assessment feeder'!AO353,IF($B$9="All",'No Self Assessment feeder'!BU353)))</f>
        <v>.</v>
      </c>
      <c r="J364" s="120" t="str">
        <f>IF($B$9="Female",'No Self Assessment feeder'!J353,IF($B$9="Male",'No Self Assessment feeder'!AP353,IF($B$9="All",'No Self Assessment feeder'!BV353)))</f>
        <v>.</v>
      </c>
      <c r="K364" s="120" t="str">
        <f>IF($B$9="Female",'No Self Assessment feeder'!K353,IF($B$9="Male",'No Self Assessment feeder'!AQ353,IF($B$9="All",'No Self Assessment feeder'!BW353)))</f>
        <v>.</v>
      </c>
      <c r="L364" s="120" t="str">
        <f>IF($B$9="Female",'No Self Assessment feeder'!L353,IF($B$9="Male",'No Self Assessment feeder'!AR353,IF($B$9="All",'No Self Assessment feeder'!BX353)))</f>
        <v>.</v>
      </c>
      <c r="M364" s="127" t="str">
        <f>IF($B$9="Female",'No Self Assessment feeder'!M353,IF($B$9="Male",'No Self Assessment feeder'!AS353,IF($B$9="All",'No Self Assessment feeder'!BY353)))</f>
        <v>.</v>
      </c>
      <c r="N364" s="81" t="str">
        <f>IF($B$9="Female",'No Self Assessment feeder'!N353,IF($B$9="Male",'No Self Assessment feeder'!AT353,IF($B$9="All",'No Self Assessment feeder'!BZ353)))</f>
        <v>.</v>
      </c>
      <c r="O364" s="120" t="str">
        <f>IF($B$9="Female",'No Self Assessment feeder'!O353,IF($B$9="Male",'No Self Assessment feeder'!AU353,IF($B$9="All",'No Self Assessment feeder'!CA353)))</f>
        <v>.</v>
      </c>
      <c r="P364" s="79" t="str">
        <f>IF($B$9="Female",'No Self Assessment feeder'!P353,IF($B$9="Male",'No Self Assessment feeder'!AV353,IF($B$9="All",'No Self Assessment feeder'!CB353)))</f>
        <v>.</v>
      </c>
      <c r="Q364" s="120" t="str">
        <f>IF($B$9="Female",'No Self Assessment feeder'!Q353,IF($B$9="Male",'No Self Assessment feeder'!AW353,IF($B$9="All",'No Self Assessment feeder'!CC353)))</f>
        <v>.</v>
      </c>
      <c r="R364" s="120" t="str">
        <f>IF($B$9="Female",'No Self Assessment feeder'!R353,IF($B$9="Male",'No Self Assessment feeder'!AX353,IF($B$9="All",'No Self Assessment feeder'!CD353)))</f>
        <v>.</v>
      </c>
      <c r="S364" s="120" t="str">
        <f>IF($B$9="Female",'No Self Assessment feeder'!S353,IF($B$9="Male",'No Self Assessment feeder'!AY353,IF($B$9="All",'No Self Assessment feeder'!CE353)))</f>
        <v>.</v>
      </c>
      <c r="T364" s="120" t="str">
        <f>IF($B$9="Female",'No Self Assessment feeder'!T353,IF($B$9="Male",'No Self Assessment feeder'!AZ353,IF($B$9="All",'No Self Assessment feeder'!CF353)))</f>
        <v>.</v>
      </c>
      <c r="U364" s="127" t="str">
        <f>IF($B$9="Female",'No Self Assessment feeder'!U353,IF($B$9="Male",'No Self Assessment feeder'!BA353,IF($B$9="All",'No Self Assessment feeder'!CG353)))</f>
        <v>.</v>
      </c>
      <c r="V364" s="81" t="str">
        <f>IF($B$9="Female",'No Self Assessment feeder'!V353,IF($B$9="Male",'No Self Assessment feeder'!BB353,IF($B$9="All",'No Self Assessment feeder'!CH353)))</f>
        <v>.</v>
      </c>
      <c r="W364" s="120" t="str">
        <f>IF($B$9="Female",'No Self Assessment feeder'!W353,IF($B$9="Male",'No Self Assessment feeder'!BC353,IF($B$9="All",'No Self Assessment feeder'!CI353)))</f>
        <v>.</v>
      </c>
      <c r="X364" s="79" t="str">
        <f>IF($B$9="Female",'No Self Assessment feeder'!X353,IF($B$9="Male",'No Self Assessment feeder'!BD353,IF($B$9="All",'No Self Assessment feeder'!CJ353)))</f>
        <v>.</v>
      </c>
      <c r="Y364" s="120" t="str">
        <f>IF($B$9="Female",'No Self Assessment feeder'!Y353,IF($B$9="Male",'No Self Assessment feeder'!BE353,IF($B$9="All",'No Self Assessment feeder'!CK353)))</f>
        <v>.</v>
      </c>
      <c r="Z364" s="120" t="str">
        <f>IF($B$9="Female",'No Self Assessment feeder'!Z353,IF($B$9="Male",'No Self Assessment feeder'!BF353,IF($B$9="All",'No Self Assessment feeder'!CL353)))</f>
        <v>.</v>
      </c>
      <c r="AA364" s="120" t="str">
        <f>IF($B$9="Female",'No Self Assessment feeder'!AA353,IF($B$9="Male",'No Self Assessment feeder'!BG353,IF($B$9="All",'No Self Assessment feeder'!CM353)))</f>
        <v>.</v>
      </c>
      <c r="AB364" s="120" t="str">
        <f>IF($B$9="Female",'No Self Assessment feeder'!AB353,IF($B$9="Male",'No Self Assessment feeder'!BH353,IF($B$9="All",'No Self Assessment feeder'!CN353)))</f>
        <v>.</v>
      </c>
      <c r="AC364" s="127" t="str">
        <f>IF($B$9="Female",'No Self Assessment feeder'!AC353,IF($B$9="Male",'No Self Assessment feeder'!BI353,IF($B$9="All",'No Self Assessment feeder'!CO353)))</f>
        <v>.</v>
      </c>
      <c r="CM364" s="29"/>
    </row>
    <row r="365" spans="1:91" ht="14.25" customHeight="1" x14ac:dyDescent="0.2">
      <c r="A365" s="159" t="s">
        <v>290</v>
      </c>
      <c r="B365" s="65" t="s">
        <v>200</v>
      </c>
      <c r="C365" s="66">
        <v>10007801</v>
      </c>
      <c r="D365" s="66" t="s">
        <v>490</v>
      </c>
      <c r="E365" s="162" t="s">
        <v>201</v>
      </c>
      <c r="F365" s="142">
        <f>IF($B$9="Female",'No Self Assessment feeder'!F354,IF($B$9="Male",'No Self Assessment feeder'!AL354,IF($B$9="All",'No Self Assessment feeder'!BR354)))</f>
        <v>3790</v>
      </c>
      <c r="G365" s="120">
        <f>IF($B$9="Female",'No Self Assessment feeder'!G354,IF($B$9="Male",'No Self Assessment feeder'!AM354,IF($B$9="All",'No Self Assessment feeder'!BS354)))</f>
        <v>3.4</v>
      </c>
      <c r="H365" s="79">
        <f>IF($B$9="Female",'No Self Assessment feeder'!H354,IF($B$9="Male",'No Self Assessment feeder'!AN354,IF($B$9="All",'No Self Assessment feeder'!BT354)))</f>
        <v>3660</v>
      </c>
      <c r="I365" s="120">
        <f>IF($B$9="Female",'No Self Assessment feeder'!I354,IF($B$9="Male",'No Self Assessment feeder'!AO354,IF($B$9="All",'No Self Assessment feeder'!BU354)))</f>
        <v>10.199999999999999</v>
      </c>
      <c r="J365" s="120">
        <f>IF($B$9="Female",'No Self Assessment feeder'!J354,IF($B$9="Male",'No Self Assessment feeder'!AP354,IF($B$9="All",'No Self Assessment feeder'!BV354)))</f>
        <v>10.7</v>
      </c>
      <c r="K365" s="120">
        <f>IF($B$9="Female",'No Self Assessment feeder'!K354,IF($B$9="Male",'No Self Assessment feeder'!AQ354,IF($B$9="All",'No Self Assessment feeder'!BW354)))</f>
        <v>59.9</v>
      </c>
      <c r="L365" s="120">
        <f>IF($B$9="Female",'No Self Assessment feeder'!L354,IF($B$9="Male",'No Self Assessment feeder'!AR354,IF($B$9="All",'No Self Assessment feeder'!BX354)))</f>
        <v>71.900000000000006</v>
      </c>
      <c r="M365" s="127">
        <f>IF($B$9="Female",'No Self Assessment feeder'!M354,IF($B$9="Male",'No Self Assessment feeder'!AS354,IF($B$9="All",'No Self Assessment feeder'!BY354)))</f>
        <v>79.099999999999994</v>
      </c>
      <c r="N365" s="81">
        <f>IF($B$9="Female",'No Self Assessment feeder'!N354,IF($B$9="Male",'No Self Assessment feeder'!AT354,IF($B$9="All",'No Self Assessment feeder'!BZ354)))</f>
        <v>3790</v>
      </c>
      <c r="O365" s="120">
        <f>IF($B$9="Female",'No Self Assessment feeder'!O354,IF($B$9="Male",'No Self Assessment feeder'!AU354,IF($B$9="All",'No Self Assessment feeder'!CA354)))</f>
        <v>3.6</v>
      </c>
      <c r="P365" s="79">
        <f>IF($B$9="Female",'No Self Assessment feeder'!P354,IF($B$9="Male",'No Self Assessment feeder'!AV354,IF($B$9="All",'No Self Assessment feeder'!CB354)))</f>
        <v>3650</v>
      </c>
      <c r="Q365" s="120">
        <f>IF($B$9="Female",'No Self Assessment feeder'!Q354,IF($B$9="Male",'No Self Assessment feeder'!AW354,IF($B$9="All",'No Self Assessment feeder'!CC354)))</f>
        <v>11.1</v>
      </c>
      <c r="R365" s="120">
        <f>IF($B$9="Female",'No Self Assessment feeder'!R354,IF($B$9="Male",'No Self Assessment feeder'!AX354,IF($B$9="All",'No Self Assessment feeder'!CD354)))</f>
        <v>7.8</v>
      </c>
      <c r="S365" s="120">
        <f>IF($B$9="Female",'No Self Assessment feeder'!S354,IF($B$9="Male",'No Self Assessment feeder'!AY354,IF($B$9="All",'No Self Assessment feeder'!CE354)))</f>
        <v>62.9</v>
      </c>
      <c r="T365" s="120">
        <f>IF($B$9="Female",'No Self Assessment feeder'!T354,IF($B$9="Male",'No Self Assessment feeder'!AZ354,IF($B$9="All",'No Self Assessment feeder'!CF354)))</f>
        <v>75.8</v>
      </c>
      <c r="U365" s="127">
        <f>IF($B$9="Female",'No Self Assessment feeder'!U354,IF($B$9="Male",'No Self Assessment feeder'!BA354,IF($B$9="All",'No Self Assessment feeder'!CG354)))</f>
        <v>81.099999999999994</v>
      </c>
      <c r="V365" s="81">
        <f>IF($B$9="Female",'No Self Assessment feeder'!V354,IF($B$9="Male",'No Self Assessment feeder'!BB354,IF($B$9="All",'No Self Assessment feeder'!CH354)))</f>
        <v>3790</v>
      </c>
      <c r="W365" s="120">
        <f>IF($B$9="Female",'No Self Assessment feeder'!W354,IF($B$9="Male",'No Self Assessment feeder'!BC354,IF($B$9="All",'No Self Assessment feeder'!CI354)))</f>
        <v>4.2</v>
      </c>
      <c r="X365" s="79">
        <f>IF($B$9="Female",'No Self Assessment feeder'!X354,IF($B$9="Male",'No Self Assessment feeder'!BD354,IF($B$9="All",'No Self Assessment feeder'!CJ354)))</f>
        <v>3630</v>
      </c>
      <c r="Y365" s="120">
        <f>IF($B$9="Female",'No Self Assessment feeder'!Y354,IF($B$9="Male",'No Self Assessment feeder'!BE354,IF($B$9="All",'No Self Assessment feeder'!CK354)))</f>
        <v>12.8</v>
      </c>
      <c r="Z365" s="120">
        <f>IF($B$9="Female",'No Self Assessment feeder'!Z354,IF($B$9="Male",'No Self Assessment feeder'!BF354,IF($B$9="All",'No Self Assessment feeder'!CL354)))</f>
        <v>6.9</v>
      </c>
      <c r="AA365" s="120">
        <f>IF($B$9="Female",'No Self Assessment feeder'!AA354,IF($B$9="Male",'No Self Assessment feeder'!BG354,IF($B$9="All",'No Self Assessment feeder'!CM354)))</f>
        <v>67.2</v>
      </c>
      <c r="AB365" s="120">
        <f>IF($B$9="Female",'No Self Assessment feeder'!AB354,IF($B$9="Male",'No Self Assessment feeder'!BH354,IF($B$9="All",'No Self Assessment feeder'!CN354)))</f>
        <v>77</v>
      </c>
      <c r="AC365" s="127">
        <f>IF($B$9="Female",'No Self Assessment feeder'!AC354,IF($B$9="Male",'No Self Assessment feeder'!BI354,IF($B$9="All",'No Self Assessment feeder'!CO354)))</f>
        <v>80.3</v>
      </c>
      <c r="CM365" s="29"/>
    </row>
    <row r="366" spans="1:91" ht="14.25" customHeight="1" x14ac:dyDescent="0.2">
      <c r="A366" s="159" t="s">
        <v>290</v>
      </c>
      <c r="B366" s="65" t="s">
        <v>202</v>
      </c>
      <c r="C366" s="66">
        <v>10007155</v>
      </c>
      <c r="D366" s="66" t="s">
        <v>495</v>
      </c>
      <c r="E366" s="162" t="s">
        <v>203</v>
      </c>
      <c r="F366" s="142">
        <f>IF($B$9="Female",'No Self Assessment feeder'!F355,IF($B$9="Male",'No Self Assessment feeder'!AL355,IF($B$9="All",'No Self Assessment feeder'!BR355)))</f>
        <v>3615</v>
      </c>
      <c r="G366" s="120">
        <f>IF($B$9="Female",'No Self Assessment feeder'!G355,IF($B$9="Male",'No Self Assessment feeder'!AM355,IF($B$9="All",'No Self Assessment feeder'!BS355)))</f>
        <v>4.0999999999999996</v>
      </c>
      <c r="H366" s="79">
        <f>IF($B$9="Female",'No Self Assessment feeder'!H355,IF($B$9="Male",'No Self Assessment feeder'!AN355,IF($B$9="All",'No Self Assessment feeder'!BT355)))</f>
        <v>3465</v>
      </c>
      <c r="I366" s="120">
        <f>IF($B$9="Female",'No Self Assessment feeder'!I355,IF($B$9="Male",'No Self Assessment feeder'!AO355,IF($B$9="All",'No Self Assessment feeder'!BU355)))</f>
        <v>9.3000000000000007</v>
      </c>
      <c r="J366" s="120">
        <f>IF($B$9="Female",'No Self Assessment feeder'!J355,IF($B$9="Male",'No Self Assessment feeder'!AP355,IF($B$9="All",'No Self Assessment feeder'!BV355)))</f>
        <v>9.6</v>
      </c>
      <c r="K366" s="120">
        <f>IF($B$9="Female",'No Self Assessment feeder'!K355,IF($B$9="Male",'No Self Assessment feeder'!AQ355,IF($B$9="All",'No Self Assessment feeder'!BW355)))</f>
        <v>62.4</v>
      </c>
      <c r="L366" s="120">
        <f>IF($B$9="Female",'No Self Assessment feeder'!L355,IF($B$9="Male",'No Self Assessment feeder'!AR355,IF($B$9="All",'No Self Assessment feeder'!BX355)))</f>
        <v>74.099999999999994</v>
      </c>
      <c r="M366" s="127">
        <f>IF($B$9="Female",'No Self Assessment feeder'!M355,IF($B$9="Male",'No Self Assessment feeder'!AS355,IF($B$9="All",'No Self Assessment feeder'!BY355)))</f>
        <v>81.099999999999994</v>
      </c>
      <c r="N366" s="81">
        <f>IF($B$9="Female",'No Self Assessment feeder'!N355,IF($B$9="Male",'No Self Assessment feeder'!AT355,IF($B$9="All",'No Self Assessment feeder'!BZ355)))</f>
        <v>3615</v>
      </c>
      <c r="O366" s="120">
        <f>IF($B$9="Female",'No Self Assessment feeder'!O355,IF($B$9="Male",'No Self Assessment feeder'!AU355,IF($B$9="All",'No Self Assessment feeder'!CA355)))</f>
        <v>4.5</v>
      </c>
      <c r="P366" s="79">
        <f>IF($B$9="Female",'No Self Assessment feeder'!P355,IF($B$9="Male",'No Self Assessment feeder'!AV355,IF($B$9="All",'No Self Assessment feeder'!CB355)))</f>
        <v>3450</v>
      </c>
      <c r="Q366" s="120">
        <f>IF($B$9="Female",'No Self Assessment feeder'!Q355,IF($B$9="Male",'No Self Assessment feeder'!AW355,IF($B$9="All",'No Self Assessment feeder'!CC355)))</f>
        <v>10.3</v>
      </c>
      <c r="R366" s="120">
        <f>IF($B$9="Female",'No Self Assessment feeder'!R355,IF($B$9="Male",'No Self Assessment feeder'!AX355,IF($B$9="All",'No Self Assessment feeder'!CD355)))</f>
        <v>6.6</v>
      </c>
      <c r="S366" s="120">
        <f>IF($B$9="Female",'No Self Assessment feeder'!S355,IF($B$9="Male",'No Self Assessment feeder'!AY355,IF($B$9="All",'No Self Assessment feeder'!CE355)))</f>
        <v>68.400000000000006</v>
      </c>
      <c r="T366" s="120">
        <f>IF($B$9="Female",'No Self Assessment feeder'!T355,IF($B$9="Male",'No Self Assessment feeder'!AZ355,IF($B$9="All",'No Self Assessment feeder'!CF355)))</f>
        <v>79.400000000000006</v>
      </c>
      <c r="U366" s="127">
        <f>IF($B$9="Female",'No Self Assessment feeder'!U355,IF($B$9="Male",'No Self Assessment feeder'!BA355,IF($B$9="All",'No Self Assessment feeder'!CG355)))</f>
        <v>83.1</v>
      </c>
      <c r="V366" s="81">
        <f>IF($B$9="Female",'No Self Assessment feeder'!V355,IF($B$9="Male",'No Self Assessment feeder'!BB355,IF($B$9="All",'No Self Assessment feeder'!CH355)))</f>
        <v>3615</v>
      </c>
      <c r="W366" s="120">
        <f>IF($B$9="Female",'No Self Assessment feeder'!W355,IF($B$9="Male",'No Self Assessment feeder'!BC355,IF($B$9="All",'No Self Assessment feeder'!CI355)))</f>
        <v>4.8</v>
      </c>
      <c r="X366" s="79">
        <f>IF($B$9="Female",'No Self Assessment feeder'!X355,IF($B$9="Male",'No Self Assessment feeder'!BD355,IF($B$9="All",'No Self Assessment feeder'!CJ355)))</f>
        <v>3440</v>
      </c>
      <c r="Y366" s="120">
        <f>IF($B$9="Female",'No Self Assessment feeder'!Y355,IF($B$9="Male",'No Self Assessment feeder'!BE355,IF($B$9="All",'No Self Assessment feeder'!CK355)))</f>
        <v>10.8</v>
      </c>
      <c r="Z366" s="120">
        <f>IF($B$9="Female",'No Self Assessment feeder'!Z355,IF($B$9="Male",'No Self Assessment feeder'!BF355,IF($B$9="All",'No Self Assessment feeder'!CL355)))</f>
        <v>6.5</v>
      </c>
      <c r="AA366" s="120">
        <f>IF($B$9="Female",'No Self Assessment feeder'!AA355,IF($B$9="Male",'No Self Assessment feeder'!BG355,IF($B$9="All",'No Self Assessment feeder'!CM355)))</f>
        <v>72</v>
      </c>
      <c r="AB366" s="120">
        <f>IF($B$9="Female",'No Self Assessment feeder'!AB355,IF($B$9="Male",'No Self Assessment feeder'!BH355,IF($B$9="All",'No Self Assessment feeder'!CN355)))</f>
        <v>79.900000000000006</v>
      </c>
      <c r="AC366" s="127">
        <f>IF($B$9="Female",'No Self Assessment feeder'!AC355,IF($B$9="Male",'No Self Assessment feeder'!BI355,IF($B$9="All",'No Self Assessment feeder'!CO355)))</f>
        <v>82.7</v>
      </c>
      <c r="CM366" s="29"/>
    </row>
    <row r="367" spans="1:91" ht="14.25" customHeight="1" x14ac:dyDescent="0.2">
      <c r="A367" s="159" t="s">
        <v>290</v>
      </c>
      <c r="B367" s="65" t="s">
        <v>204</v>
      </c>
      <c r="C367" s="66">
        <v>10007775</v>
      </c>
      <c r="D367" s="66" t="s">
        <v>491</v>
      </c>
      <c r="E367" s="162" t="s">
        <v>205</v>
      </c>
      <c r="F367" s="142">
        <f>IF($B$9="Female",'No Self Assessment feeder'!F356,IF($B$9="Male",'No Self Assessment feeder'!AL356,IF($B$9="All",'No Self Assessment feeder'!BR356)))</f>
        <v>1760</v>
      </c>
      <c r="G367" s="120">
        <f>IF($B$9="Female",'No Self Assessment feeder'!G356,IF($B$9="Male",'No Self Assessment feeder'!AM356,IF($B$9="All",'No Self Assessment feeder'!BS356)))</f>
        <v>3.2</v>
      </c>
      <c r="H367" s="79">
        <f>IF($B$9="Female",'No Self Assessment feeder'!H356,IF($B$9="Male",'No Self Assessment feeder'!AN356,IF($B$9="All",'No Self Assessment feeder'!BT356)))</f>
        <v>1705</v>
      </c>
      <c r="I367" s="120">
        <f>IF($B$9="Female",'No Self Assessment feeder'!I356,IF($B$9="Male",'No Self Assessment feeder'!AO356,IF($B$9="All",'No Self Assessment feeder'!BU356)))</f>
        <v>10.5</v>
      </c>
      <c r="J367" s="120">
        <f>IF($B$9="Female",'No Self Assessment feeder'!J356,IF($B$9="Male",'No Self Assessment feeder'!AP356,IF($B$9="All",'No Self Assessment feeder'!BV356)))</f>
        <v>11.6</v>
      </c>
      <c r="K367" s="120">
        <f>IF($B$9="Female",'No Self Assessment feeder'!K356,IF($B$9="Male",'No Self Assessment feeder'!AQ356,IF($B$9="All",'No Self Assessment feeder'!BW356)))</f>
        <v>45.1</v>
      </c>
      <c r="L367" s="120">
        <f>IF($B$9="Female",'No Self Assessment feeder'!L356,IF($B$9="Male",'No Self Assessment feeder'!AR356,IF($B$9="All",'No Self Assessment feeder'!BX356)))</f>
        <v>63.6</v>
      </c>
      <c r="M367" s="127">
        <f>IF($B$9="Female",'No Self Assessment feeder'!M356,IF($B$9="Male",'No Self Assessment feeder'!AS356,IF($B$9="All",'No Self Assessment feeder'!BY356)))</f>
        <v>77.900000000000006</v>
      </c>
      <c r="N367" s="81">
        <f>IF($B$9="Female",'No Self Assessment feeder'!N356,IF($B$9="Male",'No Self Assessment feeder'!AT356,IF($B$9="All",'No Self Assessment feeder'!BZ356)))</f>
        <v>1760</v>
      </c>
      <c r="O367" s="120">
        <f>IF($B$9="Female",'No Self Assessment feeder'!O356,IF($B$9="Male",'No Self Assessment feeder'!AU356,IF($B$9="All",'No Self Assessment feeder'!CA356)))</f>
        <v>3.6</v>
      </c>
      <c r="P367" s="79">
        <f>IF($B$9="Female",'No Self Assessment feeder'!P356,IF($B$9="Male",'No Self Assessment feeder'!AV356,IF($B$9="All",'No Self Assessment feeder'!CB356)))</f>
        <v>1695</v>
      </c>
      <c r="Q367" s="120">
        <f>IF($B$9="Female",'No Self Assessment feeder'!Q356,IF($B$9="Male",'No Self Assessment feeder'!AW356,IF($B$9="All",'No Self Assessment feeder'!CC356)))</f>
        <v>13.7</v>
      </c>
      <c r="R367" s="120">
        <f>IF($B$9="Female",'No Self Assessment feeder'!R356,IF($B$9="Male",'No Self Assessment feeder'!AX356,IF($B$9="All",'No Self Assessment feeder'!CD356)))</f>
        <v>10.3</v>
      </c>
      <c r="S367" s="120">
        <f>IF($B$9="Female",'No Self Assessment feeder'!S356,IF($B$9="Male",'No Self Assessment feeder'!AY356,IF($B$9="All",'No Self Assessment feeder'!CE356)))</f>
        <v>58</v>
      </c>
      <c r="T367" s="120">
        <f>IF($B$9="Female",'No Self Assessment feeder'!T356,IF($B$9="Male",'No Self Assessment feeder'!AZ356,IF($B$9="All",'No Self Assessment feeder'!CF356)))</f>
        <v>69.3</v>
      </c>
      <c r="U367" s="127">
        <f>IF($B$9="Female",'No Self Assessment feeder'!U356,IF($B$9="Male",'No Self Assessment feeder'!BA356,IF($B$9="All",'No Self Assessment feeder'!CG356)))</f>
        <v>76</v>
      </c>
      <c r="V367" s="81">
        <f>IF($B$9="Female",'No Self Assessment feeder'!V356,IF($B$9="Male",'No Self Assessment feeder'!BB356,IF($B$9="All",'No Self Assessment feeder'!CH356)))</f>
        <v>1760</v>
      </c>
      <c r="W367" s="120">
        <f>IF($B$9="Female",'No Self Assessment feeder'!W356,IF($B$9="Male",'No Self Assessment feeder'!BC356,IF($B$9="All",'No Self Assessment feeder'!CI356)))</f>
        <v>3.8</v>
      </c>
      <c r="X367" s="79">
        <f>IF($B$9="Female",'No Self Assessment feeder'!X356,IF($B$9="Male",'No Self Assessment feeder'!BD356,IF($B$9="All",'No Self Assessment feeder'!CJ356)))</f>
        <v>1695</v>
      </c>
      <c r="Y367" s="120">
        <f>IF($B$9="Female",'No Self Assessment feeder'!Y356,IF($B$9="Male",'No Self Assessment feeder'!BE356,IF($B$9="All",'No Self Assessment feeder'!CK356)))</f>
        <v>13.9</v>
      </c>
      <c r="Z367" s="120">
        <f>IF($B$9="Female",'No Self Assessment feeder'!Z356,IF($B$9="Male",'No Self Assessment feeder'!BF356,IF($B$9="All",'No Self Assessment feeder'!CL356)))</f>
        <v>10.1</v>
      </c>
      <c r="AA367" s="120">
        <f>IF($B$9="Female",'No Self Assessment feeder'!AA356,IF($B$9="Male",'No Self Assessment feeder'!BG356,IF($B$9="All",'No Self Assessment feeder'!CM356)))</f>
        <v>62.2</v>
      </c>
      <c r="AB367" s="120">
        <f>IF($B$9="Female",'No Self Assessment feeder'!AB356,IF($B$9="Male",'No Self Assessment feeder'!BH356,IF($B$9="All",'No Self Assessment feeder'!CN356)))</f>
        <v>71.2</v>
      </c>
      <c r="AC367" s="127">
        <f>IF($B$9="Female",'No Self Assessment feeder'!AC356,IF($B$9="Male",'No Self Assessment feeder'!BI356,IF($B$9="All",'No Self Assessment feeder'!CO356)))</f>
        <v>76</v>
      </c>
      <c r="CM367" s="29"/>
    </row>
    <row r="368" spans="1:91" ht="14.25" customHeight="1" x14ac:dyDescent="0.2">
      <c r="A368" s="159" t="s">
        <v>290</v>
      </c>
      <c r="B368" s="65" t="s">
        <v>206</v>
      </c>
      <c r="C368" s="66">
        <v>10005389</v>
      </c>
      <c r="D368" s="66" t="s">
        <v>491</v>
      </c>
      <c r="E368" s="162" t="s">
        <v>207</v>
      </c>
      <c r="F368" s="142">
        <f>IF($B$9="Female",'No Self Assessment feeder'!F357,IF($B$9="Male",'No Self Assessment feeder'!AL357,IF($B$9="All",'No Self Assessment feeder'!BR357)))</f>
        <v>235</v>
      </c>
      <c r="G368" s="120">
        <f>IF($B$9="Female",'No Self Assessment feeder'!G357,IF($B$9="Male",'No Self Assessment feeder'!AM357,IF($B$9="All",'No Self Assessment feeder'!BS357)))</f>
        <v>3.4</v>
      </c>
      <c r="H368" s="79">
        <f>IF($B$9="Female",'No Self Assessment feeder'!H357,IF($B$9="Male",'No Self Assessment feeder'!AN357,IF($B$9="All",'No Self Assessment feeder'!BT357)))</f>
        <v>225</v>
      </c>
      <c r="I368" s="120">
        <f>IF($B$9="Female",'No Self Assessment feeder'!I357,IF($B$9="Male",'No Self Assessment feeder'!AO357,IF($B$9="All",'No Self Assessment feeder'!BU357)))</f>
        <v>15.5</v>
      </c>
      <c r="J368" s="120">
        <f>IF($B$9="Female",'No Self Assessment feeder'!J357,IF($B$9="Male",'No Self Assessment feeder'!AP357,IF($B$9="All",'No Self Assessment feeder'!BV357)))</f>
        <v>11.1</v>
      </c>
      <c r="K368" s="120" t="str">
        <f>IF($B$9="Female",'No Self Assessment feeder'!K357,IF($B$9="Male",'No Self Assessment feeder'!AQ357,IF($B$9="All",'No Self Assessment feeder'!BW357)))</f>
        <v>x</v>
      </c>
      <c r="L368" s="120" t="str">
        <f>IF($B$9="Female",'No Self Assessment feeder'!L357,IF($B$9="Male",'No Self Assessment feeder'!AR357,IF($B$9="All",'No Self Assessment feeder'!BX357)))</f>
        <v>x</v>
      </c>
      <c r="M368" s="127">
        <f>IF($B$9="Female",'No Self Assessment feeder'!M357,IF($B$9="Male",'No Self Assessment feeder'!AS357,IF($B$9="All",'No Self Assessment feeder'!BY357)))</f>
        <v>73.5</v>
      </c>
      <c r="N368" s="81">
        <f>IF($B$9="Female",'No Self Assessment feeder'!N357,IF($B$9="Male",'No Self Assessment feeder'!AT357,IF($B$9="All",'No Self Assessment feeder'!BZ357)))</f>
        <v>235</v>
      </c>
      <c r="O368" s="120">
        <f>IF($B$9="Female",'No Self Assessment feeder'!O357,IF($B$9="Male",'No Self Assessment feeder'!AU357,IF($B$9="All",'No Self Assessment feeder'!CA357)))</f>
        <v>3</v>
      </c>
      <c r="P368" s="79">
        <f>IF($B$9="Female",'No Self Assessment feeder'!P357,IF($B$9="Male",'No Self Assessment feeder'!AV357,IF($B$9="All",'No Self Assessment feeder'!CB357)))</f>
        <v>225</v>
      </c>
      <c r="Q368" s="120">
        <f>IF($B$9="Female",'No Self Assessment feeder'!Q357,IF($B$9="Male",'No Self Assessment feeder'!AW357,IF($B$9="All",'No Self Assessment feeder'!CC357)))</f>
        <v>9.6999999999999993</v>
      </c>
      <c r="R368" s="120">
        <f>IF($B$9="Female",'No Self Assessment feeder'!R357,IF($B$9="Male",'No Self Assessment feeder'!AX357,IF($B$9="All",'No Self Assessment feeder'!CD357)))</f>
        <v>18.100000000000001</v>
      </c>
      <c r="S368" s="120">
        <f>IF($B$9="Female",'No Self Assessment feeder'!S357,IF($B$9="Male",'No Self Assessment feeder'!AY357,IF($B$9="All",'No Self Assessment feeder'!CE357)))</f>
        <v>62.6</v>
      </c>
      <c r="T368" s="120">
        <f>IF($B$9="Female",'No Self Assessment feeder'!T357,IF($B$9="Male",'No Self Assessment feeder'!AZ357,IF($B$9="All",'No Self Assessment feeder'!CF357)))</f>
        <v>67.8</v>
      </c>
      <c r="U368" s="127">
        <f>IF($B$9="Female",'No Self Assessment feeder'!U357,IF($B$9="Male",'No Self Assessment feeder'!BA357,IF($B$9="All",'No Self Assessment feeder'!CG357)))</f>
        <v>72.2</v>
      </c>
      <c r="V368" s="81">
        <f>IF($B$9="Female",'No Self Assessment feeder'!V357,IF($B$9="Male",'No Self Assessment feeder'!BB357,IF($B$9="All",'No Self Assessment feeder'!CH357)))</f>
        <v>235</v>
      </c>
      <c r="W368" s="120">
        <f>IF($B$9="Female",'No Self Assessment feeder'!W357,IF($B$9="Male",'No Self Assessment feeder'!BC357,IF($B$9="All",'No Self Assessment feeder'!CI357)))</f>
        <v>3</v>
      </c>
      <c r="X368" s="79">
        <f>IF($B$9="Female",'No Self Assessment feeder'!X357,IF($B$9="Male",'No Self Assessment feeder'!BD357,IF($B$9="All",'No Self Assessment feeder'!CJ357)))</f>
        <v>225</v>
      </c>
      <c r="Y368" s="120">
        <f>IF($B$9="Female",'No Self Assessment feeder'!Y357,IF($B$9="Male",'No Self Assessment feeder'!BE357,IF($B$9="All",'No Self Assessment feeder'!CK357)))</f>
        <v>15.9</v>
      </c>
      <c r="Z368" s="120">
        <f>IF($B$9="Female",'No Self Assessment feeder'!Z357,IF($B$9="Male",'No Self Assessment feeder'!BF357,IF($B$9="All",'No Self Assessment feeder'!CL357)))</f>
        <v>12.3</v>
      </c>
      <c r="AA368" s="120">
        <f>IF($B$9="Female",'No Self Assessment feeder'!AA357,IF($B$9="Male",'No Self Assessment feeder'!BG357,IF($B$9="All",'No Self Assessment feeder'!CM357)))</f>
        <v>66.099999999999994</v>
      </c>
      <c r="AB368" s="120">
        <f>IF($B$9="Female",'No Self Assessment feeder'!AB357,IF($B$9="Male",'No Self Assessment feeder'!BH357,IF($B$9="All",'No Self Assessment feeder'!CN357)))</f>
        <v>69.599999999999994</v>
      </c>
      <c r="AC368" s="127">
        <f>IF($B$9="Female",'No Self Assessment feeder'!AC357,IF($B$9="Male",'No Self Assessment feeder'!BI357,IF($B$9="All",'No Self Assessment feeder'!CO357)))</f>
        <v>71.8</v>
      </c>
      <c r="CM368" s="29"/>
    </row>
    <row r="369" spans="1:91" ht="14.25" customHeight="1" x14ac:dyDescent="0.2">
      <c r="A369" s="159" t="s">
        <v>290</v>
      </c>
      <c r="B369" s="65" t="s">
        <v>208</v>
      </c>
      <c r="C369" s="66">
        <v>10007802</v>
      </c>
      <c r="D369" s="66" t="s">
        <v>495</v>
      </c>
      <c r="E369" s="162" t="s">
        <v>209</v>
      </c>
      <c r="F369" s="142">
        <f>IF($B$9="Female",'No Self Assessment feeder'!F358,IF($B$9="Male",'No Self Assessment feeder'!AL358,IF($B$9="All",'No Self Assessment feeder'!BR358)))</f>
        <v>2100</v>
      </c>
      <c r="G369" s="120">
        <f>IF($B$9="Female",'No Self Assessment feeder'!G358,IF($B$9="Male",'No Self Assessment feeder'!AM358,IF($B$9="All",'No Self Assessment feeder'!BS358)))</f>
        <v>2.5</v>
      </c>
      <c r="H369" s="79">
        <f>IF($B$9="Female",'No Self Assessment feeder'!H358,IF($B$9="Male",'No Self Assessment feeder'!AN358,IF($B$9="All",'No Self Assessment feeder'!BT358)))</f>
        <v>2045</v>
      </c>
      <c r="I369" s="120">
        <f>IF($B$9="Female",'No Self Assessment feeder'!I358,IF($B$9="Male",'No Self Assessment feeder'!AO358,IF($B$9="All",'No Self Assessment feeder'!BU358)))</f>
        <v>10.1</v>
      </c>
      <c r="J369" s="120">
        <f>IF($B$9="Female",'No Self Assessment feeder'!J358,IF($B$9="Male",'No Self Assessment feeder'!AP358,IF($B$9="All",'No Self Assessment feeder'!BV358)))</f>
        <v>9.8000000000000007</v>
      </c>
      <c r="K369" s="120">
        <f>IF($B$9="Female",'No Self Assessment feeder'!K358,IF($B$9="Male",'No Self Assessment feeder'!AQ358,IF($B$9="All",'No Self Assessment feeder'!BW358)))</f>
        <v>57.2</v>
      </c>
      <c r="L369" s="120">
        <f>IF($B$9="Female",'No Self Assessment feeder'!L358,IF($B$9="Male",'No Self Assessment feeder'!AR358,IF($B$9="All",'No Self Assessment feeder'!BX358)))</f>
        <v>69.2</v>
      </c>
      <c r="M369" s="127">
        <f>IF($B$9="Female",'No Self Assessment feeder'!M358,IF($B$9="Male",'No Self Assessment feeder'!AS358,IF($B$9="All",'No Self Assessment feeder'!BY358)))</f>
        <v>80.099999999999994</v>
      </c>
      <c r="N369" s="81">
        <f>IF($B$9="Female",'No Self Assessment feeder'!N358,IF($B$9="Male",'No Self Assessment feeder'!AT358,IF($B$9="All",'No Self Assessment feeder'!BZ358)))</f>
        <v>2100</v>
      </c>
      <c r="O369" s="120">
        <f>IF($B$9="Female",'No Self Assessment feeder'!O358,IF($B$9="Male",'No Self Assessment feeder'!AU358,IF($B$9="All",'No Self Assessment feeder'!CA358)))</f>
        <v>2.9</v>
      </c>
      <c r="P369" s="79">
        <f>IF($B$9="Female",'No Self Assessment feeder'!P358,IF($B$9="Male",'No Self Assessment feeder'!AV358,IF($B$9="All",'No Self Assessment feeder'!CB358)))</f>
        <v>2040</v>
      </c>
      <c r="Q369" s="120">
        <f>IF($B$9="Female",'No Self Assessment feeder'!Q358,IF($B$9="Male",'No Self Assessment feeder'!AW358,IF($B$9="All",'No Self Assessment feeder'!CC358)))</f>
        <v>9.6</v>
      </c>
      <c r="R369" s="120">
        <f>IF($B$9="Female",'No Self Assessment feeder'!R358,IF($B$9="Male",'No Self Assessment feeder'!AX358,IF($B$9="All",'No Self Assessment feeder'!CD358)))</f>
        <v>6.7</v>
      </c>
      <c r="S369" s="120">
        <f>IF($B$9="Female",'No Self Assessment feeder'!S358,IF($B$9="Male",'No Self Assessment feeder'!AY358,IF($B$9="All",'No Self Assessment feeder'!CE358)))</f>
        <v>66.2</v>
      </c>
      <c r="T369" s="120">
        <f>IF($B$9="Female",'No Self Assessment feeder'!T358,IF($B$9="Male",'No Self Assessment feeder'!AZ358,IF($B$9="All",'No Self Assessment feeder'!CF358)))</f>
        <v>77.099999999999994</v>
      </c>
      <c r="U369" s="127">
        <f>IF($B$9="Female",'No Self Assessment feeder'!U358,IF($B$9="Male",'No Self Assessment feeder'!BA358,IF($B$9="All",'No Self Assessment feeder'!CG358)))</f>
        <v>83.7</v>
      </c>
      <c r="V369" s="81">
        <f>IF($B$9="Female",'No Self Assessment feeder'!V358,IF($B$9="Male",'No Self Assessment feeder'!BB358,IF($B$9="All",'No Self Assessment feeder'!CH358)))</f>
        <v>2100</v>
      </c>
      <c r="W369" s="120">
        <f>IF($B$9="Female",'No Self Assessment feeder'!W358,IF($B$9="Male",'No Self Assessment feeder'!BC358,IF($B$9="All",'No Self Assessment feeder'!CI358)))</f>
        <v>3.2</v>
      </c>
      <c r="X369" s="79">
        <f>IF($B$9="Female",'No Self Assessment feeder'!X358,IF($B$9="Male",'No Self Assessment feeder'!BD358,IF($B$9="All",'No Self Assessment feeder'!CJ358)))</f>
        <v>2030</v>
      </c>
      <c r="Y369" s="120">
        <f>IF($B$9="Female",'No Self Assessment feeder'!Y358,IF($B$9="Male",'No Self Assessment feeder'!BE358,IF($B$9="All",'No Self Assessment feeder'!CK358)))</f>
        <v>10.1</v>
      </c>
      <c r="Z369" s="120">
        <f>IF($B$9="Female",'No Self Assessment feeder'!Z358,IF($B$9="Male",'No Self Assessment feeder'!BF358,IF($B$9="All",'No Self Assessment feeder'!CL358)))</f>
        <v>5.3</v>
      </c>
      <c r="AA369" s="120">
        <f>IF($B$9="Female",'No Self Assessment feeder'!AA358,IF($B$9="Male",'No Self Assessment feeder'!BG358,IF($B$9="All",'No Self Assessment feeder'!CM358)))</f>
        <v>70.099999999999994</v>
      </c>
      <c r="AB369" s="120">
        <f>IF($B$9="Female",'No Self Assessment feeder'!AB358,IF($B$9="Male",'No Self Assessment feeder'!BH358,IF($B$9="All",'No Self Assessment feeder'!CN358)))</f>
        <v>81.400000000000006</v>
      </c>
      <c r="AC369" s="127">
        <f>IF($B$9="Female",'No Self Assessment feeder'!AC358,IF($B$9="Male",'No Self Assessment feeder'!BI358,IF($B$9="All",'No Self Assessment feeder'!CO358)))</f>
        <v>84.6</v>
      </c>
      <c r="CM369" s="29"/>
    </row>
    <row r="370" spans="1:91" ht="14.25" customHeight="1" x14ac:dyDescent="0.2">
      <c r="A370" s="159" t="s">
        <v>290</v>
      </c>
      <c r="B370" s="65" t="s">
        <v>210</v>
      </c>
      <c r="C370" s="66">
        <v>10007776</v>
      </c>
      <c r="D370" s="66" t="s">
        <v>491</v>
      </c>
      <c r="E370" s="162" t="s">
        <v>211</v>
      </c>
      <c r="F370" s="142">
        <f>IF($B$9="Female",'No Self Assessment feeder'!F359,IF($B$9="Male",'No Self Assessment feeder'!AL359,IF($B$9="All",'No Self Assessment feeder'!BR359)))</f>
        <v>1450</v>
      </c>
      <c r="G370" s="120">
        <f>IF($B$9="Female",'No Self Assessment feeder'!G359,IF($B$9="Male",'No Self Assessment feeder'!AM359,IF($B$9="All",'No Self Assessment feeder'!BS359)))</f>
        <v>3.5</v>
      </c>
      <c r="H370" s="79">
        <f>IF($B$9="Female",'No Self Assessment feeder'!H359,IF($B$9="Male",'No Self Assessment feeder'!AN359,IF($B$9="All",'No Self Assessment feeder'!BT359)))</f>
        <v>1400</v>
      </c>
      <c r="I370" s="120">
        <f>IF($B$9="Female",'No Self Assessment feeder'!I359,IF($B$9="Male",'No Self Assessment feeder'!AO359,IF($B$9="All",'No Self Assessment feeder'!BU359)))</f>
        <v>10.9</v>
      </c>
      <c r="J370" s="120">
        <f>IF($B$9="Female",'No Self Assessment feeder'!J359,IF($B$9="Male",'No Self Assessment feeder'!AP359,IF($B$9="All",'No Self Assessment feeder'!BV359)))</f>
        <v>13.5</v>
      </c>
      <c r="K370" s="120">
        <f>IF($B$9="Female",'No Self Assessment feeder'!K359,IF($B$9="Male",'No Self Assessment feeder'!AQ359,IF($B$9="All",'No Self Assessment feeder'!BW359)))</f>
        <v>56.2</v>
      </c>
      <c r="L370" s="120">
        <f>IF($B$9="Female",'No Self Assessment feeder'!L359,IF($B$9="Male",'No Self Assessment feeder'!AR359,IF($B$9="All",'No Self Assessment feeder'!BX359)))</f>
        <v>67.900000000000006</v>
      </c>
      <c r="M370" s="127">
        <f>IF($B$9="Female",'No Self Assessment feeder'!M359,IF($B$9="Male",'No Self Assessment feeder'!AS359,IF($B$9="All",'No Self Assessment feeder'!BY359)))</f>
        <v>75.599999999999994</v>
      </c>
      <c r="N370" s="81">
        <f>IF($B$9="Female",'No Self Assessment feeder'!N359,IF($B$9="Male",'No Self Assessment feeder'!AT359,IF($B$9="All",'No Self Assessment feeder'!BZ359)))</f>
        <v>1450</v>
      </c>
      <c r="O370" s="120">
        <f>IF($B$9="Female",'No Self Assessment feeder'!O359,IF($B$9="Male",'No Self Assessment feeder'!AU359,IF($B$9="All",'No Self Assessment feeder'!CA359)))</f>
        <v>3.5</v>
      </c>
      <c r="P370" s="79">
        <f>IF($B$9="Female",'No Self Assessment feeder'!P359,IF($B$9="Male",'No Self Assessment feeder'!AV359,IF($B$9="All",'No Self Assessment feeder'!CB359)))</f>
        <v>1400</v>
      </c>
      <c r="Q370" s="120">
        <f>IF($B$9="Female",'No Self Assessment feeder'!Q359,IF($B$9="Male",'No Self Assessment feeder'!AW359,IF($B$9="All",'No Self Assessment feeder'!CC359)))</f>
        <v>11.4</v>
      </c>
      <c r="R370" s="120">
        <f>IF($B$9="Female",'No Self Assessment feeder'!R359,IF($B$9="Male",'No Self Assessment feeder'!AX359,IF($B$9="All",'No Self Assessment feeder'!CD359)))</f>
        <v>10.9</v>
      </c>
      <c r="S370" s="120">
        <f>IF($B$9="Female",'No Self Assessment feeder'!S359,IF($B$9="Male",'No Self Assessment feeder'!AY359,IF($B$9="All",'No Self Assessment feeder'!CE359)))</f>
        <v>62.3</v>
      </c>
      <c r="T370" s="120">
        <f>IF($B$9="Female",'No Self Assessment feeder'!T359,IF($B$9="Male",'No Self Assessment feeder'!AZ359,IF($B$9="All",'No Self Assessment feeder'!CF359)))</f>
        <v>72.3</v>
      </c>
      <c r="U370" s="127">
        <f>IF($B$9="Female",'No Self Assessment feeder'!U359,IF($B$9="Male",'No Self Assessment feeder'!BA359,IF($B$9="All",'No Self Assessment feeder'!CG359)))</f>
        <v>77.7</v>
      </c>
      <c r="V370" s="81">
        <f>IF($B$9="Female",'No Self Assessment feeder'!V359,IF($B$9="Male",'No Self Assessment feeder'!BB359,IF($B$9="All",'No Self Assessment feeder'!CH359)))</f>
        <v>1450</v>
      </c>
      <c r="W370" s="120">
        <f>IF($B$9="Female",'No Self Assessment feeder'!W359,IF($B$9="Male",'No Self Assessment feeder'!BC359,IF($B$9="All",'No Self Assessment feeder'!CI359)))</f>
        <v>3.8</v>
      </c>
      <c r="X370" s="79">
        <f>IF($B$9="Female",'No Self Assessment feeder'!X359,IF($B$9="Male",'No Self Assessment feeder'!BD359,IF($B$9="All",'No Self Assessment feeder'!CJ359)))</f>
        <v>1395</v>
      </c>
      <c r="Y370" s="120">
        <f>IF($B$9="Female",'No Self Assessment feeder'!Y359,IF($B$9="Male",'No Self Assessment feeder'!BE359,IF($B$9="All",'No Self Assessment feeder'!CK359)))</f>
        <v>12.7</v>
      </c>
      <c r="Z370" s="120">
        <f>IF($B$9="Female",'No Self Assessment feeder'!Z359,IF($B$9="Male",'No Self Assessment feeder'!BF359,IF($B$9="All",'No Self Assessment feeder'!CL359)))</f>
        <v>9.1999999999999993</v>
      </c>
      <c r="AA370" s="120">
        <f>IF($B$9="Female",'No Self Assessment feeder'!AA359,IF($B$9="Male",'No Self Assessment feeder'!BG359,IF($B$9="All",'No Self Assessment feeder'!CM359)))</f>
        <v>65.5</v>
      </c>
      <c r="AB370" s="120">
        <f>IF($B$9="Female",'No Self Assessment feeder'!AB359,IF($B$9="Male",'No Self Assessment feeder'!BH359,IF($B$9="All",'No Self Assessment feeder'!CN359)))</f>
        <v>74</v>
      </c>
      <c r="AC370" s="127">
        <f>IF($B$9="Female",'No Self Assessment feeder'!AC359,IF($B$9="Male",'No Self Assessment feeder'!BI359,IF($B$9="All",'No Self Assessment feeder'!CO359)))</f>
        <v>78.099999999999994</v>
      </c>
      <c r="CM370" s="29"/>
    </row>
    <row r="371" spans="1:91" ht="14.25" customHeight="1" x14ac:dyDescent="0.2">
      <c r="A371" s="159" t="s">
        <v>290</v>
      </c>
      <c r="B371" s="65" t="s">
        <v>212</v>
      </c>
      <c r="C371" s="66">
        <v>10005523</v>
      </c>
      <c r="D371" s="66" t="s">
        <v>491</v>
      </c>
      <c r="E371" s="162" t="s">
        <v>213</v>
      </c>
      <c r="F371" s="142">
        <f>IF($B$9="Female",'No Self Assessment feeder'!F360,IF($B$9="Male",'No Self Assessment feeder'!AL360,IF($B$9="All",'No Self Assessment feeder'!BR360)))</f>
        <v>165</v>
      </c>
      <c r="G371" s="120">
        <f>IF($B$9="Female",'No Self Assessment feeder'!G360,IF($B$9="Male",'No Self Assessment feeder'!AM360,IF($B$9="All",'No Self Assessment feeder'!BS360)))</f>
        <v>6.1</v>
      </c>
      <c r="H371" s="79">
        <f>IF($B$9="Female",'No Self Assessment feeder'!H360,IF($B$9="Male",'No Self Assessment feeder'!AN360,IF($B$9="All",'No Self Assessment feeder'!BT360)))</f>
        <v>155</v>
      </c>
      <c r="I371" s="120">
        <f>IF($B$9="Female",'No Self Assessment feeder'!I360,IF($B$9="Male",'No Self Assessment feeder'!AO360,IF($B$9="All",'No Self Assessment feeder'!BU360)))</f>
        <v>17.5</v>
      </c>
      <c r="J371" s="120">
        <f>IF($B$9="Female",'No Self Assessment feeder'!J360,IF($B$9="Male",'No Self Assessment feeder'!AP360,IF($B$9="All",'No Self Assessment feeder'!BV360)))</f>
        <v>20.8</v>
      </c>
      <c r="K371" s="120">
        <f>IF($B$9="Female",'No Self Assessment feeder'!K360,IF($B$9="Male",'No Self Assessment feeder'!AQ360,IF($B$9="All",'No Self Assessment feeder'!BW360)))</f>
        <v>51.9</v>
      </c>
      <c r="L371" s="120">
        <f>IF($B$9="Female",'No Self Assessment feeder'!L360,IF($B$9="Male",'No Self Assessment feeder'!AR360,IF($B$9="All",'No Self Assessment feeder'!BX360)))</f>
        <v>57.8</v>
      </c>
      <c r="M371" s="127">
        <f>IF($B$9="Female",'No Self Assessment feeder'!M360,IF($B$9="Male",'No Self Assessment feeder'!AS360,IF($B$9="All",'No Self Assessment feeder'!BY360)))</f>
        <v>61.7</v>
      </c>
      <c r="N371" s="81">
        <f>IF($B$9="Female",'No Self Assessment feeder'!N360,IF($B$9="Male",'No Self Assessment feeder'!AT360,IF($B$9="All",'No Self Assessment feeder'!BZ360)))</f>
        <v>165</v>
      </c>
      <c r="O371" s="120">
        <f>IF($B$9="Female",'No Self Assessment feeder'!O360,IF($B$9="Male",'No Self Assessment feeder'!AU360,IF($B$9="All",'No Self Assessment feeder'!CA360)))</f>
        <v>4.9000000000000004</v>
      </c>
      <c r="P371" s="79">
        <f>IF($B$9="Female",'No Self Assessment feeder'!P360,IF($B$9="Male",'No Self Assessment feeder'!AV360,IF($B$9="All",'No Self Assessment feeder'!CB360)))</f>
        <v>155</v>
      </c>
      <c r="Q371" s="120">
        <f>IF($B$9="Female",'No Self Assessment feeder'!Q360,IF($B$9="Male",'No Self Assessment feeder'!AW360,IF($B$9="All",'No Self Assessment feeder'!CC360)))</f>
        <v>19.2</v>
      </c>
      <c r="R371" s="120">
        <f>IF($B$9="Female",'No Self Assessment feeder'!R360,IF($B$9="Male",'No Self Assessment feeder'!AX360,IF($B$9="All",'No Self Assessment feeder'!CD360)))</f>
        <v>10.3</v>
      </c>
      <c r="S371" s="120">
        <f>IF($B$9="Female",'No Self Assessment feeder'!S360,IF($B$9="Male",'No Self Assessment feeder'!AY360,IF($B$9="All",'No Self Assessment feeder'!CE360)))</f>
        <v>60.9</v>
      </c>
      <c r="T371" s="120">
        <f>IF($B$9="Female",'No Self Assessment feeder'!T360,IF($B$9="Male",'No Self Assessment feeder'!AZ360,IF($B$9="All",'No Self Assessment feeder'!CF360)))</f>
        <v>67.3</v>
      </c>
      <c r="U371" s="127">
        <f>IF($B$9="Female",'No Self Assessment feeder'!U360,IF($B$9="Male",'No Self Assessment feeder'!BA360,IF($B$9="All",'No Self Assessment feeder'!CG360)))</f>
        <v>70.5</v>
      </c>
      <c r="V371" s="81">
        <f>IF($B$9="Female",'No Self Assessment feeder'!V360,IF($B$9="Male",'No Self Assessment feeder'!BB360,IF($B$9="All",'No Self Assessment feeder'!CH360)))</f>
        <v>165</v>
      </c>
      <c r="W371" s="120">
        <f>IF($B$9="Female",'No Self Assessment feeder'!W360,IF($B$9="Male",'No Self Assessment feeder'!BC360,IF($B$9="All",'No Self Assessment feeder'!CI360)))</f>
        <v>6.1</v>
      </c>
      <c r="X371" s="79">
        <f>IF($B$9="Female",'No Self Assessment feeder'!X360,IF($B$9="Male",'No Self Assessment feeder'!BD360,IF($B$9="All",'No Self Assessment feeder'!CJ360)))</f>
        <v>155</v>
      </c>
      <c r="Y371" s="120">
        <f>IF($B$9="Female",'No Self Assessment feeder'!Y360,IF($B$9="Male",'No Self Assessment feeder'!BE360,IF($B$9="All",'No Self Assessment feeder'!CK360)))</f>
        <v>18.8</v>
      </c>
      <c r="Z371" s="120">
        <f>IF($B$9="Female",'No Self Assessment feeder'!Z360,IF($B$9="Male",'No Self Assessment feeder'!BF360,IF($B$9="All",'No Self Assessment feeder'!CL360)))</f>
        <v>7.1</v>
      </c>
      <c r="AA371" s="120">
        <f>IF($B$9="Female",'No Self Assessment feeder'!AA360,IF($B$9="Male",'No Self Assessment feeder'!BG360,IF($B$9="All",'No Self Assessment feeder'!CM360)))</f>
        <v>60.4</v>
      </c>
      <c r="AB371" s="120">
        <f>IF($B$9="Female",'No Self Assessment feeder'!AB360,IF($B$9="Male",'No Self Assessment feeder'!BH360,IF($B$9="All",'No Self Assessment feeder'!CN360)))</f>
        <v>70.8</v>
      </c>
      <c r="AC371" s="127">
        <f>IF($B$9="Female",'No Self Assessment feeder'!AC360,IF($B$9="Male",'No Self Assessment feeder'!BI360,IF($B$9="All",'No Self Assessment feeder'!CO360)))</f>
        <v>74</v>
      </c>
      <c r="CM371" s="29"/>
    </row>
    <row r="372" spans="1:91" ht="14.25" customHeight="1" x14ac:dyDescent="0.2">
      <c r="A372" s="159" t="s">
        <v>290</v>
      </c>
      <c r="B372" s="65" t="s">
        <v>214</v>
      </c>
      <c r="C372" s="66">
        <v>10007835</v>
      </c>
      <c r="D372" s="66" t="s">
        <v>491</v>
      </c>
      <c r="E372" s="162" t="s">
        <v>215</v>
      </c>
      <c r="F372" s="142">
        <f>IF($B$9="Female",'No Self Assessment feeder'!F361,IF($B$9="Male",'No Self Assessment feeder'!AL361,IF($B$9="All",'No Self Assessment feeder'!BR361)))</f>
        <v>45</v>
      </c>
      <c r="G372" s="120">
        <f>IF($B$9="Female",'No Self Assessment feeder'!G361,IF($B$9="Male",'No Self Assessment feeder'!AM361,IF($B$9="All",'No Self Assessment feeder'!BS361)))</f>
        <v>4.3</v>
      </c>
      <c r="H372" s="79">
        <f>IF($B$9="Female",'No Self Assessment feeder'!H361,IF($B$9="Male",'No Self Assessment feeder'!AN361,IF($B$9="All",'No Self Assessment feeder'!BT361)))</f>
        <v>45</v>
      </c>
      <c r="I372" s="120">
        <f>IF($B$9="Female",'No Self Assessment feeder'!I361,IF($B$9="Male",'No Self Assessment feeder'!AO361,IF($B$9="All",'No Self Assessment feeder'!BU361)))</f>
        <v>28.9</v>
      </c>
      <c r="J372" s="120">
        <f>IF($B$9="Female",'No Self Assessment feeder'!J361,IF($B$9="Male",'No Self Assessment feeder'!AP361,IF($B$9="All",'No Self Assessment feeder'!BV361)))</f>
        <v>11.1</v>
      </c>
      <c r="K372" s="120">
        <f>IF($B$9="Female",'No Self Assessment feeder'!K361,IF($B$9="Male",'No Self Assessment feeder'!AQ361,IF($B$9="All",'No Self Assessment feeder'!BW361)))</f>
        <v>24.4</v>
      </c>
      <c r="L372" s="120">
        <f>IF($B$9="Female",'No Self Assessment feeder'!L361,IF($B$9="Male",'No Self Assessment feeder'!AR361,IF($B$9="All",'No Self Assessment feeder'!BX361)))</f>
        <v>31.1</v>
      </c>
      <c r="M372" s="127">
        <f>IF($B$9="Female",'No Self Assessment feeder'!M361,IF($B$9="Male",'No Self Assessment feeder'!AS361,IF($B$9="All",'No Self Assessment feeder'!BY361)))</f>
        <v>60</v>
      </c>
      <c r="N372" s="81">
        <f>IF($B$9="Female",'No Self Assessment feeder'!N361,IF($B$9="Male",'No Self Assessment feeder'!AT361,IF($B$9="All",'No Self Assessment feeder'!BZ361)))</f>
        <v>45</v>
      </c>
      <c r="O372" s="120">
        <f>IF($B$9="Female",'No Self Assessment feeder'!O361,IF($B$9="Male",'No Self Assessment feeder'!AU361,IF($B$9="All",'No Self Assessment feeder'!CA361)))</f>
        <v>12.8</v>
      </c>
      <c r="P372" s="79">
        <f>IF($B$9="Female",'No Self Assessment feeder'!P361,IF($B$9="Male",'No Self Assessment feeder'!AV361,IF($B$9="All",'No Self Assessment feeder'!CB361)))</f>
        <v>40</v>
      </c>
      <c r="Q372" s="120" t="str">
        <f>IF($B$9="Female",'No Self Assessment feeder'!Q361,IF($B$9="Male",'No Self Assessment feeder'!AW361,IF($B$9="All",'No Self Assessment feeder'!CC361)))</f>
        <v>x</v>
      </c>
      <c r="R372" s="120" t="str">
        <f>IF($B$9="Female",'No Self Assessment feeder'!R361,IF($B$9="Male",'No Self Assessment feeder'!AX361,IF($B$9="All",'No Self Assessment feeder'!CD361)))</f>
        <v>x</v>
      </c>
      <c r="S372" s="120">
        <f>IF($B$9="Female",'No Self Assessment feeder'!S361,IF($B$9="Male",'No Self Assessment feeder'!AY361,IF($B$9="All",'No Self Assessment feeder'!CE361)))</f>
        <v>53.7</v>
      </c>
      <c r="T372" s="120">
        <f>IF($B$9="Female",'No Self Assessment feeder'!T361,IF($B$9="Male",'No Self Assessment feeder'!AZ361,IF($B$9="All",'No Self Assessment feeder'!CF361)))</f>
        <v>63.4</v>
      </c>
      <c r="U372" s="127">
        <f>IF($B$9="Female",'No Self Assessment feeder'!U361,IF($B$9="Male",'No Self Assessment feeder'!BA361,IF($B$9="All",'No Self Assessment feeder'!CG361)))</f>
        <v>70.7</v>
      </c>
      <c r="V372" s="81">
        <f>IF($B$9="Female",'No Self Assessment feeder'!V361,IF($B$9="Male",'No Self Assessment feeder'!BB361,IF($B$9="All",'No Self Assessment feeder'!CH361)))</f>
        <v>45</v>
      </c>
      <c r="W372" s="120">
        <f>IF($B$9="Female",'No Self Assessment feeder'!W361,IF($B$9="Male",'No Self Assessment feeder'!BC361,IF($B$9="All",'No Self Assessment feeder'!CI361)))</f>
        <v>12.8</v>
      </c>
      <c r="X372" s="79">
        <f>IF($B$9="Female",'No Self Assessment feeder'!X361,IF($B$9="Male",'No Self Assessment feeder'!BD361,IF($B$9="All",'No Self Assessment feeder'!CJ361)))</f>
        <v>40</v>
      </c>
      <c r="Y372" s="120">
        <f>IF($B$9="Female",'No Self Assessment feeder'!Y361,IF($B$9="Male",'No Self Assessment feeder'!BE361,IF($B$9="All",'No Self Assessment feeder'!CK361)))</f>
        <v>22</v>
      </c>
      <c r="Z372" s="120">
        <f>IF($B$9="Female",'No Self Assessment feeder'!Z361,IF($B$9="Male",'No Self Assessment feeder'!BF361,IF($B$9="All",'No Self Assessment feeder'!CL361)))</f>
        <v>9.8000000000000007</v>
      </c>
      <c r="AA372" s="120">
        <f>IF($B$9="Female",'No Self Assessment feeder'!AA361,IF($B$9="Male",'No Self Assessment feeder'!BG361,IF($B$9="All",'No Self Assessment feeder'!CM361)))</f>
        <v>51.2</v>
      </c>
      <c r="AB372" s="120">
        <f>IF($B$9="Female",'No Self Assessment feeder'!AB361,IF($B$9="Male",'No Self Assessment feeder'!BH361,IF($B$9="All",'No Self Assessment feeder'!CN361)))</f>
        <v>58.5</v>
      </c>
      <c r="AC372" s="127">
        <f>IF($B$9="Female",'No Self Assessment feeder'!AC361,IF($B$9="Male",'No Self Assessment feeder'!BI361,IF($B$9="All",'No Self Assessment feeder'!CO361)))</f>
        <v>68.3</v>
      </c>
      <c r="CM372" s="29"/>
    </row>
    <row r="373" spans="1:91" ht="14.25" customHeight="1" x14ac:dyDescent="0.2">
      <c r="A373" s="159" t="s">
        <v>290</v>
      </c>
      <c r="B373" s="65" t="s">
        <v>216</v>
      </c>
      <c r="C373" s="66">
        <v>10005545</v>
      </c>
      <c r="D373" s="66" t="s">
        <v>490</v>
      </c>
      <c r="E373" s="162" t="s">
        <v>217</v>
      </c>
      <c r="F373" s="142">
        <f>IF($B$9="Female",'No Self Assessment feeder'!F362,IF($B$9="Male",'No Self Assessment feeder'!AL362,IF($B$9="All",'No Self Assessment feeder'!BR362)))</f>
        <v>115</v>
      </c>
      <c r="G373" s="120">
        <f>IF($B$9="Female",'No Self Assessment feeder'!G362,IF($B$9="Male",'No Self Assessment feeder'!AM362,IF($B$9="All",'No Self Assessment feeder'!BS362)))</f>
        <v>4.3</v>
      </c>
      <c r="H373" s="79">
        <f>IF($B$9="Female",'No Self Assessment feeder'!H362,IF($B$9="Male",'No Self Assessment feeder'!AN362,IF($B$9="All",'No Self Assessment feeder'!BT362)))</f>
        <v>110</v>
      </c>
      <c r="I373" s="120">
        <f>IF($B$9="Female",'No Self Assessment feeder'!I362,IF($B$9="Male",'No Self Assessment feeder'!AO362,IF($B$9="All",'No Self Assessment feeder'!BU362)))</f>
        <v>14.4</v>
      </c>
      <c r="J373" s="120">
        <f>IF($B$9="Female",'No Self Assessment feeder'!J362,IF($B$9="Male",'No Self Assessment feeder'!AP362,IF($B$9="All",'No Self Assessment feeder'!BV362)))</f>
        <v>10.8</v>
      </c>
      <c r="K373" s="120" t="str">
        <f>IF($B$9="Female",'No Self Assessment feeder'!K362,IF($B$9="Male",'No Self Assessment feeder'!AQ362,IF($B$9="All",'No Self Assessment feeder'!BW362)))</f>
        <v>x</v>
      </c>
      <c r="L373" s="120" t="str">
        <f>IF($B$9="Female",'No Self Assessment feeder'!L362,IF($B$9="Male",'No Self Assessment feeder'!AR362,IF($B$9="All",'No Self Assessment feeder'!BX362)))</f>
        <v>x</v>
      </c>
      <c r="M373" s="127">
        <f>IF($B$9="Female",'No Self Assessment feeder'!M362,IF($B$9="Male",'No Self Assessment feeder'!AS362,IF($B$9="All",'No Self Assessment feeder'!BY362)))</f>
        <v>74.8</v>
      </c>
      <c r="N373" s="81">
        <f>IF($B$9="Female",'No Self Assessment feeder'!N362,IF($B$9="Male",'No Self Assessment feeder'!AT362,IF($B$9="All",'No Self Assessment feeder'!BZ362)))</f>
        <v>115</v>
      </c>
      <c r="O373" s="120">
        <f>IF($B$9="Female",'No Self Assessment feeder'!O362,IF($B$9="Male",'No Self Assessment feeder'!AU362,IF($B$9="All",'No Self Assessment feeder'!CA362)))</f>
        <v>4.3</v>
      </c>
      <c r="P373" s="79">
        <f>IF($B$9="Female",'No Self Assessment feeder'!P362,IF($B$9="Male",'No Self Assessment feeder'!AV362,IF($B$9="All",'No Self Assessment feeder'!CB362)))</f>
        <v>110</v>
      </c>
      <c r="Q373" s="120">
        <f>IF($B$9="Female",'No Self Assessment feeder'!Q362,IF($B$9="Male",'No Self Assessment feeder'!AW362,IF($B$9="All",'No Self Assessment feeder'!CC362)))</f>
        <v>15.3</v>
      </c>
      <c r="R373" s="120">
        <f>IF($B$9="Female",'No Self Assessment feeder'!R362,IF($B$9="Male",'No Self Assessment feeder'!AX362,IF($B$9="All",'No Self Assessment feeder'!CD362)))</f>
        <v>9.9</v>
      </c>
      <c r="S373" s="120">
        <f>IF($B$9="Female",'No Self Assessment feeder'!S362,IF($B$9="Male",'No Self Assessment feeder'!AY362,IF($B$9="All",'No Self Assessment feeder'!CE362)))</f>
        <v>59.5</v>
      </c>
      <c r="T373" s="120">
        <f>IF($B$9="Female",'No Self Assessment feeder'!T362,IF($B$9="Male",'No Self Assessment feeder'!AZ362,IF($B$9="All",'No Self Assessment feeder'!CF362)))</f>
        <v>71.2</v>
      </c>
      <c r="U373" s="127">
        <f>IF($B$9="Female",'No Self Assessment feeder'!U362,IF($B$9="Male",'No Self Assessment feeder'!BA362,IF($B$9="All",'No Self Assessment feeder'!CG362)))</f>
        <v>74.8</v>
      </c>
      <c r="V373" s="81">
        <f>IF($B$9="Female",'No Self Assessment feeder'!V362,IF($B$9="Male",'No Self Assessment feeder'!BB362,IF($B$9="All",'No Self Assessment feeder'!CH362)))</f>
        <v>115</v>
      </c>
      <c r="W373" s="120">
        <f>IF($B$9="Female",'No Self Assessment feeder'!W362,IF($B$9="Male",'No Self Assessment feeder'!BC362,IF($B$9="All",'No Self Assessment feeder'!CI362)))</f>
        <v>4.3</v>
      </c>
      <c r="X373" s="79">
        <f>IF($B$9="Female",'No Self Assessment feeder'!X362,IF($B$9="Male",'No Self Assessment feeder'!BD362,IF($B$9="All",'No Self Assessment feeder'!CJ362)))</f>
        <v>110</v>
      </c>
      <c r="Y373" s="120">
        <f>IF($B$9="Female",'No Self Assessment feeder'!Y362,IF($B$9="Male",'No Self Assessment feeder'!BE362,IF($B$9="All",'No Self Assessment feeder'!CK362)))</f>
        <v>16.2</v>
      </c>
      <c r="Z373" s="120">
        <f>IF($B$9="Female",'No Self Assessment feeder'!Z362,IF($B$9="Male",'No Self Assessment feeder'!BF362,IF($B$9="All",'No Self Assessment feeder'!CL362)))</f>
        <v>9.9</v>
      </c>
      <c r="AA373" s="120" t="str">
        <f>IF($B$9="Female",'No Self Assessment feeder'!AA362,IF($B$9="Male",'No Self Assessment feeder'!BG362,IF($B$9="All",'No Self Assessment feeder'!CM362)))</f>
        <v>x</v>
      </c>
      <c r="AB373" s="120" t="str">
        <f>IF($B$9="Female",'No Self Assessment feeder'!AB362,IF($B$9="Male",'No Self Assessment feeder'!BH362,IF($B$9="All",'No Self Assessment feeder'!CN362)))</f>
        <v>x</v>
      </c>
      <c r="AC373" s="127">
        <f>IF($B$9="Female",'No Self Assessment feeder'!AC362,IF($B$9="Male",'No Self Assessment feeder'!BI362,IF($B$9="All",'No Self Assessment feeder'!CO362)))</f>
        <v>73.900000000000006</v>
      </c>
      <c r="CM373" s="29"/>
    </row>
    <row r="374" spans="1:91" ht="14.25" customHeight="1" x14ac:dyDescent="0.2">
      <c r="A374" s="159" t="s">
        <v>290</v>
      </c>
      <c r="B374" s="65" t="s">
        <v>218</v>
      </c>
      <c r="C374" s="66">
        <v>10007777</v>
      </c>
      <c r="D374" s="66" t="s">
        <v>491</v>
      </c>
      <c r="E374" s="162" t="s">
        <v>219</v>
      </c>
      <c r="F374" s="142" t="str">
        <f>IF($B$9="Female",'No Self Assessment feeder'!F363,IF($B$9="Male",'No Self Assessment feeder'!AL363,IF($B$9="All",'No Self Assessment feeder'!BR363)))</f>
        <v>.</v>
      </c>
      <c r="G374" s="120" t="str">
        <f>IF($B$9="Female",'No Self Assessment feeder'!G363,IF($B$9="Male",'No Self Assessment feeder'!AM363,IF($B$9="All",'No Self Assessment feeder'!BS363)))</f>
        <v>.</v>
      </c>
      <c r="H374" s="79" t="str">
        <f>IF($B$9="Female",'No Self Assessment feeder'!H363,IF($B$9="Male",'No Self Assessment feeder'!AN363,IF($B$9="All",'No Self Assessment feeder'!BT363)))</f>
        <v>.</v>
      </c>
      <c r="I374" s="120" t="str">
        <f>IF($B$9="Female",'No Self Assessment feeder'!I363,IF($B$9="Male",'No Self Assessment feeder'!AO363,IF($B$9="All",'No Self Assessment feeder'!BU363)))</f>
        <v>.</v>
      </c>
      <c r="J374" s="120" t="str">
        <f>IF($B$9="Female",'No Self Assessment feeder'!J363,IF($B$9="Male",'No Self Assessment feeder'!AP363,IF($B$9="All",'No Self Assessment feeder'!BV363)))</f>
        <v>.</v>
      </c>
      <c r="K374" s="120" t="str">
        <f>IF($B$9="Female",'No Self Assessment feeder'!K363,IF($B$9="Male",'No Self Assessment feeder'!AQ363,IF($B$9="All",'No Self Assessment feeder'!BW363)))</f>
        <v>.</v>
      </c>
      <c r="L374" s="120" t="str">
        <f>IF($B$9="Female",'No Self Assessment feeder'!L363,IF($B$9="Male",'No Self Assessment feeder'!AR363,IF($B$9="All",'No Self Assessment feeder'!BX363)))</f>
        <v>.</v>
      </c>
      <c r="M374" s="127" t="str">
        <f>IF($B$9="Female",'No Self Assessment feeder'!M363,IF($B$9="Male",'No Self Assessment feeder'!AS363,IF($B$9="All",'No Self Assessment feeder'!BY363)))</f>
        <v>.</v>
      </c>
      <c r="N374" s="81" t="str">
        <f>IF($B$9="Female",'No Self Assessment feeder'!N363,IF($B$9="Male",'No Self Assessment feeder'!AT363,IF($B$9="All",'No Self Assessment feeder'!BZ363)))</f>
        <v>.</v>
      </c>
      <c r="O374" s="120" t="str">
        <f>IF($B$9="Female",'No Self Assessment feeder'!O363,IF($B$9="Male",'No Self Assessment feeder'!AU363,IF($B$9="All",'No Self Assessment feeder'!CA363)))</f>
        <v>.</v>
      </c>
      <c r="P374" s="79" t="str">
        <f>IF($B$9="Female",'No Self Assessment feeder'!P363,IF($B$9="Male",'No Self Assessment feeder'!AV363,IF($B$9="All",'No Self Assessment feeder'!CB363)))</f>
        <v>.</v>
      </c>
      <c r="Q374" s="120" t="str">
        <f>IF($B$9="Female",'No Self Assessment feeder'!Q363,IF($B$9="Male",'No Self Assessment feeder'!AW363,IF($B$9="All",'No Self Assessment feeder'!CC363)))</f>
        <v>.</v>
      </c>
      <c r="R374" s="120" t="str">
        <f>IF($B$9="Female",'No Self Assessment feeder'!R363,IF($B$9="Male",'No Self Assessment feeder'!AX363,IF($B$9="All",'No Self Assessment feeder'!CD363)))</f>
        <v>.</v>
      </c>
      <c r="S374" s="120" t="str">
        <f>IF($B$9="Female",'No Self Assessment feeder'!S363,IF($B$9="Male",'No Self Assessment feeder'!AY363,IF($B$9="All",'No Self Assessment feeder'!CE363)))</f>
        <v>.</v>
      </c>
      <c r="T374" s="120" t="str">
        <f>IF($B$9="Female",'No Self Assessment feeder'!T363,IF($B$9="Male",'No Self Assessment feeder'!AZ363,IF($B$9="All",'No Self Assessment feeder'!CF363)))</f>
        <v>.</v>
      </c>
      <c r="U374" s="127" t="str">
        <f>IF($B$9="Female",'No Self Assessment feeder'!U363,IF($B$9="Male",'No Self Assessment feeder'!BA363,IF($B$9="All",'No Self Assessment feeder'!CG363)))</f>
        <v>.</v>
      </c>
      <c r="V374" s="81" t="str">
        <f>IF($B$9="Female",'No Self Assessment feeder'!V363,IF($B$9="Male",'No Self Assessment feeder'!BB363,IF($B$9="All",'No Self Assessment feeder'!CH363)))</f>
        <v>.</v>
      </c>
      <c r="W374" s="120" t="str">
        <f>IF($B$9="Female",'No Self Assessment feeder'!W363,IF($B$9="Male",'No Self Assessment feeder'!BC363,IF($B$9="All",'No Self Assessment feeder'!CI363)))</f>
        <v>.</v>
      </c>
      <c r="X374" s="79" t="str">
        <f>IF($B$9="Female",'No Self Assessment feeder'!X363,IF($B$9="Male",'No Self Assessment feeder'!BD363,IF($B$9="All",'No Self Assessment feeder'!CJ363)))</f>
        <v>.</v>
      </c>
      <c r="Y374" s="120" t="str">
        <f>IF($B$9="Female",'No Self Assessment feeder'!Y363,IF($B$9="Male",'No Self Assessment feeder'!BE363,IF($B$9="All",'No Self Assessment feeder'!CK363)))</f>
        <v>.</v>
      </c>
      <c r="Z374" s="120" t="str">
        <f>IF($B$9="Female",'No Self Assessment feeder'!Z363,IF($B$9="Male",'No Self Assessment feeder'!BF363,IF($B$9="All",'No Self Assessment feeder'!CL363)))</f>
        <v>.</v>
      </c>
      <c r="AA374" s="120" t="str">
        <f>IF($B$9="Female",'No Self Assessment feeder'!AA363,IF($B$9="Male",'No Self Assessment feeder'!BG363,IF($B$9="All",'No Self Assessment feeder'!CM363)))</f>
        <v>.</v>
      </c>
      <c r="AB374" s="120" t="str">
        <f>IF($B$9="Female",'No Self Assessment feeder'!AB363,IF($B$9="Male",'No Self Assessment feeder'!BH363,IF($B$9="All",'No Self Assessment feeder'!CN363)))</f>
        <v>.</v>
      </c>
      <c r="AC374" s="127" t="str">
        <f>IF($B$9="Female",'No Self Assessment feeder'!AC363,IF($B$9="Male",'No Self Assessment feeder'!BI363,IF($B$9="All",'No Self Assessment feeder'!CO363)))</f>
        <v>.</v>
      </c>
      <c r="CM374" s="29"/>
    </row>
    <row r="375" spans="1:91" ht="14.25" customHeight="1" x14ac:dyDescent="0.2">
      <c r="A375" s="159" t="s">
        <v>290</v>
      </c>
      <c r="B375" s="65" t="s">
        <v>220</v>
      </c>
      <c r="C375" s="66">
        <v>10007778</v>
      </c>
      <c r="D375" s="66" t="s">
        <v>491</v>
      </c>
      <c r="E375" s="162" t="s">
        <v>221</v>
      </c>
      <c r="F375" s="142">
        <f>IF($B$9="Female",'No Self Assessment feeder'!F364,IF($B$9="Male",'No Self Assessment feeder'!AL364,IF($B$9="All",'No Self Assessment feeder'!BR364)))</f>
        <v>65</v>
      </c>
      <c r="G375" s="120">
        <f>IF($B$9="Female",'No Self Assessment feeder'!G364,IF($B$9="Male",'No Self Assessment feeder'!AM364,IF($B$9="All",'No Self Assessment feeder'!BS364)))</f>
        <v>1.5</v>
      </c>
      <c r="H375" s="79">
        <f>IF($B$9="Female",'No Self Assessment feeder'!H364,IF($B$9="Male",'No Self Assessment feeder'!AN364,IF($B$9="All",'No Self Assessment feeder'!BT364)))</f>
        <v>65</v>
      </c>
      <c r="I375" s="120">
        <f>IF($B$9="Female",'No Self Assessment feeder'!I364,IF($B$9="Male",'No Self Assessment feeder'!AO364,IF($B$9="All",'No Self Assessment feeder'!BU364)))</f>
        <v>9.1999999999999993</v>
      </c>
      <c r="J375" s="120">
        <f>IF($B$9="Female",'No Self Assessment feeder'!J364,IF($B$9="Male",'No Self Assessment feeder'!AP364,IF($B$9="All",'No Self Assessment feeder'!BV364)))</f>
        <v>6.2</v>
      </c>
      <c r="K375" s="120">
        <f>IF($B$9="Female",'No Self Assessment feeder'!K364,IF($B$9="Male",'No Self Assessment feeder'!AQ364,IF($B$9="All",'No Self Assessment feeder'!BW364)))</f>
        <v>26.2</v>
      </c>
      <c r="L375" s="120">
        <f>IF($B$9="Female",'No Self Assessment feeder'!L364,IF($B$9="Male",'No Self Assessment feeder'!AR364,IF($B$9="All",'No Self Assessment feeder'!BX364)))</f>
        <v>53.8</v>
      </c>
      <c r="M375" s="127">
        <f>IF($B$9="Female",'No Self Assessment feeder'!M364,IF($B$9="Male",'No Self Assessment feeder'!AS364,IF($B$9="All",'No Self Assessment feeder'!BY364)))</f>
        <v>84.6</v>
      </c>
      <c r="N375" s="81">
        <f>IF($B$9="Female",'No Self Assessment feeder'!N364,IF($B$9="Male",'No Self Assessment feeder'!AT364,IF($B$9="All",'No Self Assessment feeder'!BZ364)))</f>
        <v>65</v>
      </c>
      <c r="O375" s="120">
        <f>IF($B$9="Female",'No Self Assessment feeder'!O364,IF($B$9="Male",'No Self Assessment feeder'!AU364,IF($B$9="All",'No Self Assessment feeder'!CA364)))</f>
        <v>3</v>
      </c>
      <c r="P375" s="79">
        <f>IF($B$9="Female",'No Self Assessment feeder'!P364,IF($B$9="Male",'No Self Assessment feeder'!AV364,IF($B$9="All",'No Self Assessment feeder'!CB364)))</f>
        <v>65</v>
      </c>
      <c r="Q375" s="120" t="str">
        <f>IF($B$9="Female",'No Self Assessment feeder'!Q364,IF($B$9="Male",'No Self Assessment feeder'!AW364,IF($B$9="All",'No Self Assessment feeder'!CC364)))</f>
        <v>x</v>
      </c>
      <c r="R375" s="120" t="str">
        <f>IF($B$9="Female",'No Self Assessment feeder'!R364,IF($B$9="Male",'No Self Assessment feeder'!AX364,IF($B$9="All",'No Self Assessment feeder'!CD364)))</f>
        <v>x</v>
      </c>
      <c r="S375" s="120">
        <f>IF($B$9="Female",'No Self Assessment feeder'!S364,IF($B$9="Male",'No Self Assessment feeder'!AY364,IF($B$9="All",'No Self Assessment feeder'!CE364)))</f>
        <v>60.9</v>
      </c>
      <c r="T375" s="120">
        <f>IF($B$9="Female",'No Self Assessment feeder'!T364,IF($B$9="Male",'No Self Assessment feeder'!AZ364,IF($B$9="All",'No Self Assessment feeder'!CF364)))</f>
        <v>70.3</v>
      </c>
      <c r="U375" s="127">
        <f>IF($B$9="Female",'No Self Assessment feeder'!U364,IF($B$9="Male",'No Self Assessment feeder'!BA364,IF($B$9="All",'No Self Assessment feeder'!CG364)))</f>
        <v>79.7</v>
      </c>
      <c r="V375" s="81">
        <f>IF($B$9="Female",'No Self Assessment feeder'!V364,IF($B$9="Male",'No Self Assessment feeder'!BB364,IF($B$9="All",'No Self Assessment feeder'!CH364)))</f>
        <v>65</v>
      </c>
      <c r="W375" s="120">
        <f>IF($B$9="Female",'No Self Assessment feeder'!W364,IF($B$9="Male",'No Self Assessment feeder'!BC364,IF($B$9="All",'No Self Assessment feeder'!CI364)))</f>
        <v>4.5</v>
      </c>
      <c r="X375" s="79">
        <f>IF($B$9="Female",'No Self Assessment feeder'!X364,IF($B$9="Male",'No Self Assessment feeder'!BD364,IF($B$9="All",'No Self Assessment feeder'!CJ364)))</f>
        <v>65</v>
      </c>
      <c r="Y375" s="120">
        <f>IF($B$9="Female",'No Self Assessment feeder'!Y364,IF($B$9="Male",'No Self Assessment feeder'!BE364,IF($B$9="All",'No Self Assessment feeder'!CK364)))</f>
        <v>22.2</v>
      </c>
      <c r="Z375" s="120">
        <f>IF($B$9="Female",'No Self Assessment feeder'!Z364,IF($B$9="Male",'No Self Assessment feeder'!BF364,IF($B$9="All",'No Self Assessment feeder'!CL364)))</f>
        <v>15.9</v>
      </c>
      <c r="AA375" s="120" t="str">
        <f>IF($B$9="Female",'No Self Assessment feeder'!AA364,IF($B$9="Male",'No Self Assessment feeder'!BG364,IF($B$9="All",'No Self Assessment feeder'!CM364)))</f>
        <v>x</v>
      </c>
      <c r="AB375" s="120" t="str">
        <f>IF($B$9="Female",'No Self Assessment feeder'!AB364,IF($B$9="Male",'No Self Assessment feeder'!BH364,IF($B$9="All",'No Self Assessment feeder'!CN364)))</f>
        <v>x</v>
      </c>
      <c r="AC375" s="127">
        <f>IF($B$9="Female",'No Self Assessment feeder'!AC364,IF($B$9="Male",'No Self Assessment feeder'!BI364,IF($B$9="All",'No Self Assessment feeder'!CO364)))</f>
        <v>61.9</v>
      </c>
      <c r="CM375" s="29"/>
    </row>
    <row r="376" spans="1:91" ht="14.25" customHeight="1" x14ac:dyDescent="0.2">
      <c r="A376" s="159" t="s">
        <v>290</v>
      </c>
      <c r="B376" s="65" t="s">
        <v>222</v>
      </c>
      <c r="C376" s="66">
        <v>10007816</v>
      </c>
      <c r="D376" s="66" t="s">
        <v>491</v>
      </c>
      <c r="E376" s="162" t="s">
        <v>453</v>
      </c>
      <c r="F376" s="142">
        <f>IF($B$9="Female",'No Self Assessment feeder'!F365,IF($B$9="Male",'No Self Assessment feeder'!AL365,IF($B$9="All",'No Self Assessment feeder'!BR365)))</f>
        <v>130</v>
      </c>
      <c r="G376" s="120">
        <f>IF($B$9="Female",'No Self Assessment feeder'!G365,IF($B$9="Male",'No Self Assessment feeder'!AM365,IF($B$9="All",'No Self Assessment feeder'!BS365)))</f>
        <v>4.5</v>
      </c>
      <c r="H376" s="79">
        <f>IF($B$9="Female",'No Self Assessment feeder'!H365,IF($B$9="Male",'No Self Assessment feeder'!AN365,IF($B$9="All",'No Self Assessment feeder'!BT365)))</f>
        <v>125</v>
      </c>
      <c r="I376" s="120">
        <f>IF($B$9="Female",'No Self Assessment feeder'!I365,IF($B$9="Male",'No Self Assessment feeder'!AO365,IF($B$9="All",'No Self Assessment feeder'!BU365)))</f>
        <v>15.9</v>
      </c>
      <c r="J376" s="120">
        <f>IF($B$9="Female",'No Self Assessment feeder'!J365,IF($B$9="Male",'No Self Assessment feeder'!AP365,IF($B$9="All",'No Self Assessment feeder'!BV365)))</f>
        <v>19</v>
      </c>
      <c r="K376" s="120">
        <f>IF($B$9="Female",'No Self Assessment feeder'!K365,IF($B$9="Male",'No Self Assessment feeder'!AQ365,IF($B$9="All",'No Self Assessment feeder'!BW365)))</f>
        <v>59.5</v>
      </c>
      <c r="L376" s="120">
        <f>IF($B$9="Female",'No Self Assessment feeder'!L365,IF($B$9="Male",'No Self Assessment feeder'!AR365,IF($B$9="All",'No Self Assessment feeder'!BX365)))</f>
        <v>62.7</v>
      </c>
      <c r="M376" s="127">
        <f>IF($B$9="Female",'No Self Assessment feeder'!M365,IF($B$9="Male",'No Self Assessment feeder'!AS365,IF($B$9="All",'No Self Assessment feeder'!BY365)))</f>
        <v>65.099999999999994</v>
      </c>
      <c r="N376" s="81">
        <f>IF($B$9="Female",'No Self Assessment feeder'!N365,IF($B$9="Male",'No Self Assessment feeder'!AT365,IF($B$9="All",'No Self Assessment feeder'!BZ365)))</f>
        <v>130</v>
      </c>
      <c r="O376" s="120">
        <f>IF($B$9="Female",'No Self Assessment feeder'!O365,IF($B$9="Male",'No Self Assessment feeder'!AU365,IF($B$9="All",'No Self Assessment feeder'!CA365)))</f>
        <v>4.5</v>
      </c>
      <c r="P376" s="79">
        <f>IF($B$9="Female",'No Self Assessment feeder'!P365,IF($B$9="Male",'No Self Assessment feeder'!AV365,IF($B$9="All",'No Self Assessment feeder'!CB365)))</f>
        <v>125</v>
      </c>
      <c r="Q376" s="120">
        <f>IF($B$9="Female",'No Self Assessment feeder'!Q365,IF($B$9="Male",'No Self Assessment feeder'!AW365,IF($B$9="All",'No Self Assessment feeder'!CC365)))</f>
        <v>11.9</v>
      </c>
      <c r="R376" s="120">
        <f>IF($B$9="Female",'No Self Assessment feeder'!R365,IF($B$9="Male",'No Self Assessment feeder'!AX365,IF($B$9="All",'No Self Assessment feeder'!CD365)))</f>
        <v>4.8</v>
      </c>
      <c r="S376" s="120">
        <f>IF($B$9="Female",'No Self Assessment feeder'!S365,IF($B$9="Male",'No Self Assessment feeder'!AY365,IF($B$9="All",'No Self Assessment feeder'!CE365)))</f>
        <v>71.400000000000006</v>
      </c>
      <c r="T376" s="120">
        <f>IF($B$9="Female",'No Self Assessment feeder'!T365,IF($B$9="Male",'No Self Assessment feeder'!AZ365,IF($B$9="All",'No Self Assessment feeder'!CF365)))</f>
        <v>78.599999999999994</v>
      </c>
      <c r="U376" s="127">
        <f>IF($B$9="Female",'No Self Assessment feeder'!U365,IF($B$9="Male",'No Self Assessment feeder'!BA365,IF($B$9="All",'No Self Assessment feeder'!CG365)))</f>
        <v>83.3</v>
      </c>
      <c r="V376" s="81">
        <f>IF($B$9="Female",'No Self Assessment feeder'!V365,IF($B$9="Male",'No Self Assessment feeder'!BB365,IF($B$9="All",'No Self Assessment feeder'!CH365)))</f>
        <v>130</v>
      </c>
      <c r="W376" s="120">
        <f>IF($B$9="Female",'No Self Assessment feeder'!W365,IF($B$9="Male",'No Self Assessment feeder'!BC365,IF($B$9="All",'No Self Assessment feeder'!CI365)))</f>
        <v>4.5</v>
      </c>
      <c r="X376" s="79">
        <f>IF($B$9="Female",'No Self Assessment feeder'!X365,IF($B$9="Male",'No Self Assessment feeder'!BD365,IF($B$9="All",'No Self Assessment feeder'!CJ365)))</f>
        <v>125</v>
      </c>
      <c r="Y376" s="120">
        <f>IF($B$9="Female",'No Self Assessment feeder'!Y365,IF($B$9="Male",'No Self Assessment feeder'!BE365,IF($B$9="All",'No Self Assessment feeder'!CK365)))</f>
        <v>11.9</v>
      </c>
      <c r="Z376" s="120">
        <f>IF($B$9="Female",'No Self Assessment feeder'!Z365,IF($B$9="Male",'No Self Assessment feeder'!BF365,IF($B$9="All",'No Self Assessment feeder'!CL365)))</f>
        <v>9.5</v>
      </c>
      <c r="AA376" s="120">
        <f>IF($B$9="Female",'No Self Assessment feeder'!AA365,IF($B$9="Male",'No Self Assessment feeder'!BG365,IF($B$9="All",'No Self Assessment feeder'!CM365)))</f>
        <v>69</v>
      </c>
      <c r="AB376" s="120">
        <f>IF($B$9="Female",'No Self Assessment feeder'!AB365,IF($B$9="Male",'No Self Assessment feeder'!BH365,IF($B$9="All",'No Self Assessment feeder'!CN365)))</f>
        <v>76.2</v>
      </c>
      <c r="AC376" s="127">
        <f>IF($B$9="Female",'No Self Assessment feeder'!AC365,IF($B$9="Male",'No Self Assessment feeder'!BI365,IF($B$9="All",'No Self Assessment feeder'!CO365)))</f>
        <v>78.599999999999994</v>
      </c>
      <c r="CM376" s="29"/>
    </row>
    <row r="377" spans="1:91" ht="14.25" customHeight="1" x14ac:dyDescent="0.2">
      <c r="A377" s="159" t="s">
        <v>290</v>
      </c>
      <c r="B377" s="65" t="s">
        <v>224</v>
      </c>
      <c r="C377" s="66">
        <v>10005553</v>
      </c>
      <c r="D377" s="66" t="s">
        <v>495</v>
      </c>
      <c r="E377" s="162" t="s">
        <v>225</v>
      </c>
      <c r="F377" s="142">
        <f>IF($B$9="Female",'No Self Assessment feeder'!F366,IF($B$9="Male",'No Self Assessment feeder'!AL366,IF($B$9="All",'No Self Assessment feeder'!BR366)))</f>
        <v>1200</v>
      </c>
      <c r="G377" s="120">
        <f>IF($B$9="Female",'No Self Assessment feeder'!G366,IF($B$9="Male",'No Self Assessment feeder'!AM366,IF($B$9="All",'No Self Assessment feeder'!BS366)))</f>
        <v>2.8</v>
      </c>
      <c r="H377" s="79">
        <f>IF($B$9="Female",'No Self Assessment feeder'!H366,IF($B$9="Male",'No Self Assessment feeder'!AN366,IF($B$9="All",'No Self Assessment feeder'!BT366)))</f>
        <v>1170</v>
      </c>
      <c r="I377" s="120">
        <f>IF($B$9="Female",'No Self Assessment feeder'!I366,IF($B$9="Male",'No Self Assessment feeder'!AO366,IF($B$9="All",'No Self Assessment feeder'!BU366)))</f>
        <v>11.7</v>
      </c>
      <c r="J377" s="120">
        <f>IF($B$9="Female",'No Self Assessment feeder'!J366,IF($B$9="Male",'No Self Assessment feeder'!AP366,IF($B$9="All",'No Self Assessment feeder'!BV366)))</f>
        <v>10.6</v>
      </c>
      <c r="K377" s="120">
        <f>IF($B$9="Female",'No Self Assessment feeder'!K366,IF($B$9="Male",'No Self Assessment feeder'!AQ366,IF($B$9="All",'No Self Assessment feeder'!BW366)))</f>
        <v>46.5</v>
      </c>
      <c r="L377" s="120">
        <f>IF($B$9="Female",'No Self Assessment feeder'!L366,IF($B$9="Male",'No Self Assessment feeder'!AR366,IF($B$9="All",'No Self Assessment feeder'!BX366)))</f>
        <v>62.2</v>
      </c>
      <c r="M377" s="127">
        <f>IF($B$9="Female",'No Self Assessment feeder'!M366,IF($B$9="Male",'No Self Assessment feeder'!AS366,IF($B$9="All",'No Self Assessment feeder'!BY366)))</f>
        <v>77.7</v>
      </c>
      <c r="N377" s="81">
        <f>IF($B$9="Female",'No Self Assessment feeder'!N366,IF($B$9="Male",'No Self Assessment feeder'!AT366,IF($B$9="All",'No Self Assessment feeder'!BZ366)))</f>
        <v>1200</v>
      </c>
      <c r="O377" s="120">
        <f>IF($B$9="Female",'No Self Assessment feeder'!O366,IF($B$9="Male",'No Self Assessment feeder'!AU366,IF($B$9="All",'No Self Assessment feeder'!CA366)))</f>
        <v>3.2</v>
      </c>
      <c r="P377" s="79">
        <f>IF($B$9="Female",'No Self Assessment feeder'!P366,IF($B$9="Male",'No Self Assessment feeder'!AV366,IF($B$9="All",'No Self Assessment feeder'!CB366)))</f>
        <v>1165</v>
      </c>
      <c r="Q377" s="120">
        <f>IF($B$9="Female",'No Self Assessment feeder'!Q366,IF($B$9="Male",'No Self Assessment feeder'!AW366,IF($B$9="All",'No Self Assessment feeder'!CC366)))</f>
        <v>11.6</v>
      </c>
      <c r="R377" s="120">
        <f>IF($B$9="Female",'No Self Assessment feeder'!R366,IF($B$9="Male",'No Self Assessment feeder'!AX366,IF($B$9="All",'No Self Assessment feeder'!CD366)))</f>
        <v>11</v>
      </c>
      <c r="S377" s="120">
        <f>IF($B$9="Female",'No Self Assessment feeder'!S366,IF($B$9="Male",'No Self Assessment feeder'!AY366,IF($B$9="All",'No Self Assessment feeder'!CE366)))</f>
        <v>57.7</v>
      </c>
      <c r="T377" s="120">
        <f>IF($B$9="Female",'No Self Assessment feeder'!T366,IF($B$9="Male",'No Self Assessment feeder'!AZ366,IF($B$9="All",'No Self Assessment feeder'!CF366)))</f>
        <v>70.099999999999994</v>
      </c>
      <c r="U377" s="127">
        <f>IF($B$9="Female",'No Self Assessment feeder'!U366,IF($B$9="Male",'No Self Assessment feeder'!BA366,IF($B$9="All",'No Self Assessment feeder'!CG366)))</f>
        <v>77.400000000000006</v>
      </c>
      <c r="V377" s="81">
        <f>IF($B$9="Female",'No Self Assessment feeder'!V366,IF($B$9="Male",'No Self Assessment feeder'!BB366,IF($B$9="All",'No Self Assessment feeder'!CH366)))</f>
        <v>1200</v>
      </c>
      <c r="W377" s="120">
        <f>IF($B$9="Female",'No Self Assessment feeder'!W366,IF($B$9="Male",'No Self Assessment feeder'!BC366,IF($B$9="All",'No Self Assessment feeder'!CI366)))</f>
        <v>3.7</v>
      </c>
      <c r="X377" s="79">
        <f>IF($B$9="Female",'No Self Assessment feeder'!X366,IF($B$9="Male",'No Self Assessment feeder'!BD366,IF($B$9="All",'No Self Assessment feeder'!CJ366)))</f>
        <v>1160</v>
      </c>
      <c r="Y377" s="120">
        <f>IF($B$9="Female",'No Self Assessment feeder'!Y366,IF($B$9="Male",'No Self Assessment feeder'!BE366,IF($B$9="All",'No Self Assessment feeder'!CK366)))</f>
        <v>13.5</v>
      </c>
      <c r="Z377" s="120">
        <f>IF($B$9="Female",'No Self Assessment feeder'!Z366,IF($B$9="Male",'No Self Assessment feeder'!BF366,IF($B$9="All",'No Self Assessment feeder'!CL366)))</f>
        <v>6.9</v>
      </c>
      <c r="AA377" s="120">
        <f>IF($B$9="Female",'No Self Assessment feeder'!AA366,IF($B$9="Male",'No Self Assessment feeder'!BG366,IF($B$9="All",'No Self Assessment feeder'!CM366)))</f>
        <v>65.3</v>
      </c>
      <c r="AB377" s="120">
        <f>IF($B$9="Female",'No Self Assessment feeder'!AB366,IF($B$9="Male",'No Self Assessment feeder'!BH366,IF($B$9="All",'No Self Assessment feeder'!CN366)))</f>
        <v>74.900000000000006</v>
      </c>
      <c r="AC377" s="127">
        <f>IF($B$9="Female",'No Self Assessment feeder'!AC366,IF($B$9="Male",'No Self Assessment feeder'!BI366,IF($B$9="All",'No Self Assessment feeder'!CO366)))</f>
        <v>79.599999999999994</v>
      </c>
      <c r="CM377" s="29"/>
    </row>
    <row r="378" spans="1:91" ht="14.25" customHeight="1" x14ac:dyDescent="0.2">
      <c r="A378" s="159" t="s">
        <v>290</v>
      </c>
      <c r="B378" s="65" t="s">
        <v>226</v>
      </c>
      <c r="C378" s="66">
        <v>10007837</v>
      </c>
      <c r="D378" s="66" t="s">
        <v>493</v>
      </c>
      <c r="E378" s="162" t="s">
        <v>227</v>
      </c>
      <c r="F378" s="142">
        <f>IF($B$9="Female",'No Self Assessment feeder'!F367,IF($B$9="Male",'No Self Assessment feeder'!AL367,IF($B$9="All",'No Self Assessment feeder'!BR367)))</f>
        <v>85</v>
      </c>
      <c r="G378" s="120">
        <f>IF($B$9="Female",'No Self Assessment feeder'!G367,IF($B$9="Male",'No Self Assessment feeder'!AM367,IF($B$9="All",'No Self Assessment feeder'!BS367)))</f>
        <v>2.4</v>
      </c>
      <c r="H378" s="79">
        <f>IF($B$9="Female",'No Self Assessment feeder'!H367,IF($B$9="Male",'No Self Assessment feeder'!AN367,IF($B$9="All",'No Self Assessment feeder'!BT367)))</f>
        <v>80</v>
      </c>
      <c r="I378" s="120">
        <f>IF($B$9="Female",'No Self Assessment feeder'!I367,IF($B$9="Male",'No Self Assessment feeder'!AO367,IF($B$9="All",'No Self Assessment feeder'!BU367)))</f>
        <v>9.8000000000000007</v>
      </c>
      <c r="J378" s="120">
        <f>IF($B$9="Female",'No Self Assessment feeder'!J367,IF($B$9="Male",'No Self Assessment feeder'!AP367,IF($B$9="All",'No Self Assessment feeder'!BV367)))</f>
        <v>9.8000000000000007</v>
      </c>
      <c r="K378" s="120">
        <f>IF($B$9="Female",'No Self Assessment feeder'!K367,IF($B$9="Male",'No Self Assessment feeder'!AQ367,IF($B$9="All",'No Self Assessment feeder'!BW367)))</f>
        <v>14.6</v>
      </c>
      <c r="L378" s="120">
        <f>IF($B$9="Female",'No Self Assessment feeder'!L367,IF($B$9="Male",'No Self Assessment feeder'!AR367,IF($B$9="All",'No Self Assessment feeder'!BX367)))</f>
        <v>41.5</v>
      </c>
      <c r="M378" s="127">
        <f>IF($B$9="Female",'No Self Assessment feeder'!M367,IF($B$9="Male",'No Self Assessment feeder'!AS367,IF($B$9="All",'No Self Assessment feeder'!BY367)))</f>
        <v>80.5</v>
      </c>
      <c r="N378" s="81">
        <f>IF($B$9="Female",'No Self Assessment feeder'!N367,IF($B$9="Male",'No Self Assessment feeder'!AT367,IF($B$9="All",'No Self Assessment feeder'!BZ367)))</f>
        <v>85</v>
      </c>
      <c r="O378" s="120">
        <f>IF($B$9="Female",'No Self Assessment feeder'!O367,IF($B$9="Male",'No Self Assessment feeder'!AU367,IF($B$9="All",'No Self Assessment feeder'!CA367)))</f>
        <v>6</v>
      </c>
      <c r="P378" s="79">
        <f>IF($B$9="Female",'No Self Assessment feeder'!P367,IF($B$9="Male",'No Self Assessment feeder'!AV367,IF($B$9="All",'No Self Assessment feeder'!CB367)))</f>
        <v>80</v>
      </c>
      <c r="Q378" s="120">
        <f>IF($B$9="Female",'No Self Assessment feeder'!Q367,IF($B$9="Male",'No Self Assessment feeder'!AW367,IF($B$9="All",'No Self Assessment feeder'!CC367)))</f>
        <v>15.2</v>
      </c>
      <c r="R378" s="120">
        <f>IF($B$9="Female",'No Self Assessment feeder'!R367,IF($B$9="Male",'No Self Assessment feeder'!AX367,IF($B$9="All",'No Self Assessment feeder'!CD367)))</f>
        <v>12.7</v>
      </c>
      <c r="S378" s="120">
        <f>IF($B$9="Female",'No Self Assessment feeder'!S367,IF($B$9="Male",'No Self Assessment feeder'!AY367,IF($B$9="All",'No Self Assessment feeder'!CE367)))</f>
        <v>53.2</v>
      </c>
      <c r="T378" s="120">
        <f>IF($B$9="Female",'No Self Assessment feeder'!T367,IF($B$9="Male",'No Self Assessment feeder'!AZ367,IF($B$9="All",'No Self Assessment feeder'!CF367)))</f>
        <v>63.3</v>
      </c>
      <c r="U378" s="127">
        <f>IF($B$9="Female",'No Self Assessment feeder'!U367,IF($B$9="Male",'No Self Assessment feeder'!BA367,IF($B$9="All",'No Self Assessment feeder'!CG367)))</f>
        <v>72.2</v>
      </c>
      <c r="V378" s="81">
        <f>IF($B$9="Female",'No Self Assessment feeder'!V367,IF($B$9="Male",'No Self Assessment feeder'!BB367,IF($B$9="All",'No Self Assessment feeder'!CH367)))</f>
        <v>85</v>
      </c>
      <c r="W378" s="120">
        <f>IF($B$9="Female",'No Self Assessment feeder'!W367,IF($B$9="Male",'No Self Assessment feeder'!BC367,IF($B$9="All",'No Self Assessment feeder'!CI367)))</f>
        <v>7.1</v>
      </c>
      <c r="X378" s="79">
        <f>IF($B$9="Female",'No Self Assessment feeder'!X367,IF($B$9="Male",'No Self Assessment feeder'!BD367,IF($B$9="All",'No Self Assessment feeder'!CJ367)))</f>
        <v>80</v>
      </c>
      <c r="Y378" s="120">
        <f>IF($B$9="Female",'No Self Assessment feeder'!Y367,IF($B$9="Male",'No Self Assessment feeder'!BE367,IF($B$9="All",'No Self Assessment feeder'!CK367)))</f>
        <v>25.6</v>
      </c>
      <c r="Z378" s="120">
        <f>IF($B$9="Female",'No Self Assessment feeder'!Z367,IF($B$9="Male",'No Self Assessment feeder'!BF367,IF($B$9="All",'No Self Assessment feeder'!CL367)))</f>
        <v>9</v>
      </c>
      <c r="AA378" s="120" t="str">
        <f>IF($B$9="Female",'No Self Assessment feeder'!AA367,IF($B$9="Male",'No Self Assessment feeder'!BG367,IF($B$9="All",'No Self Assessment feeder'!CM367)))</f>
        <v>x</v>
      </c>
      <c r="AB378" s="120" t="str">
        <f>IF($B$9="Female",'No Self Assessment feeder'!AB367,IF($B$9="Male",'No Self Assessment feeder'!BH367,IF($B$9="All",'No Self Assessment feeder'!CN367)))</f>
        <v>x</v>
      </c>
      <c r="AC378" s="127">
        <f>IF($B$9="Female",'No Self Assessment feeder'!AC367,IF($B$9="Male",'No Self Assessment feeder'!BI367,IF($B$9="All",'No Self Assessment feeder'!CO367)))</f>
        <v>65.400000000000006</v>
      </c>
      <c r="CM378" s="29"/>
    </row>
    <row r="379" spans="1:91" ht="14.25" customHeight="1" x14ac:dyDescent="0.2">
      <c r="A379" s="159" t="s">
        <v>290</v>
      </c>
      <c r="B379" s="65" t="s">
        <v>228</v>
      </c>
      <c r="C379" s="66">
        <v>10007779</v>
      </c>
      <c r="D379" s="66" t="s">
        <v>491</v>
      </c>
      <c r="E379" s="162" t="s">
        <v>229</v>
      </c>
      <c r="F379" s="142">
        <f>IF($B$9="Female",'No Self Assessment feeder'!F368,IF($B$9="Male",'No Self Assessment feeder'!AL368,IF($B$9="All",'No Self Assessment feeder'!BR368)))</f>
        <v>185</v>
      </c>
      <c r="G379" s="120">
        <f>IF($B$9="Female",'No Self Assessment feeder'!G368,IF($B$9="Male",'No Self Assessment feeder'!AM368,IF($B$9="All",'No Self Assessment feeder'!BS368)))</f>
        <v>3.8</v>
      </c>
      <c r="H379" s="79">
        <f>IF($B$9="Female",'No Self Assessment feeder'!H368,IF($B$9="Male",'No Self Assessment feeder'!AN368,IF($B$9="All",'No Self Assessment feeder'!BT368)))</f>
        <v>175</v>
      </c>
      <c r="I379" s="120">
        <f>IF($B$9="Female",'No Self Assessment feeder'!I368,IF($B$9="Male",'No Self Assessment feeder'!AO368,IF($B$9="All",'No Self Assessment feeder'!BU368)))</f>
        <v>7.4</v>
      </c>
      <c r="J379" s="120">
        <f>IF($B$9="Female",'No Self Assessment feeder'!J368,IF($B$9="Male",'No Self Assessment feeder'!AP368,IF($B$9="All",'No Self Assessment feeder'!BV368)))</f>
        <v>6.3</v>
      </c>
      <c r="K379" s="120">
        <f>IF($B$9="Female",'No Self Assessment feeder'!K368,IF($B$9="Male",'No Self Assessment feeder'!AQ368,IF($B$9="All",'No Self Assessment feeder'!BW368)))</f>
        <v>57.4</v>
      </c>
      <c r="L379" s="120">
        <f>IF($B$9="Female",'No Self Assessment feeder'!L368,IF($B$9="Male",'No Self Assessment feeder'!AR368,IF($B$9="All",'No Self Assessment feeder'!BX368)))</f>
        <v>68.8</v>
      </c>
      <c r="M379" s="127">
        <f>IF($B$9="Female",'No Self Assessment feeder'!M368,IF($B$9="Male",'No Self Assessment feeder'!AS368,IF($B$9="All",'No Self Assessment feeder'!BY368)))</f>
        <v>86.4</v>
      </c>
      <c r="N379" s="81">
        <f>IF($B$9="Female",'No Self Assessment feeder'!N368,IF($B$9="Male",'No Self Assessment feeder'!AT368,IF($B$9="All",'No Self Assessment feeder'!BZ368)))</f>
        <v>185</v>
      </c>
      <c r="O379" s="120">
        <f>IF($B$9="Female",'No Self Assessment feeder'!O368,IF($B$9="Male",'No Self Assessment feeder'!AU368,IF($B$9="All",'No Self Assessment feeder'!CA368)))</f>
        <v>3.3</v>
      </c>
      <c r="P379" s="79">
        <f>IF($B$9="Female",'No Self Assessment feeder'!P368,IF($B$9="Male",'No Self Assessment feeder'!AV368,IF($B$9="All",'No Self Assessment feeder'!CB368)))</f>
        <v>175</v>
      </c>
      <c r="Q379" s="120">
        <f>IF($B$9="Female",'No Self Assessment feeder'!Q368,IF($B$9="Male",'No Self Assessment feeder'!AW368,IF($B$9="All",'No Self Assessment feeder'!CC368)))</f>
        <v>7.3</v>
      </c>
      <c r="R379" s="120">
        <f>IF($B$9="Female",'No Self Assessment feeder'!R368,IF($B$9="Male",'No Self Assessment feeder'!AX368,IF($B$9="All",'No Self Assessment feeder'!CD368)))</f>
        <v>7.9</v>
      </c>
      <c r="S379" s="120">
        <f>IF($B$9="Female",'No Self Assessment feeder'!S368,IF($B$9="Male",'No Self Assessment feeder'!AY368,IF($B$9="All",'No Self Assessment feeder'!CE368)))</f>
        <v>54.2</v>
      </c>
      <c r="T379" s="120">
        <f>IF($B$9="Female",'No Self Assessment feeder'!T368,IF($B$9="Male",'No Self Assessment feeder'!AZ368,IF($B$9="All",'No Self Assessment feeder'!CF368)))</f>
        <v>70.599999999999994</v>
      </c>
      <c r="U379" s="127">
        <f>IF($B$9="Female",'No Self Assessment feeder'!U368,IF($B$9="Male",'No Self Assessment feeder'!BA368,IF($B$9="All",'No Self Assessment feeder'!CG368)))</f>
        <v>84.7</v>
      </c>
      <c r="V379" s="81">
        <f>IF($B$9="Female",'No Self Assessment feeder'!V368,IF($B$9="Male",'No Self Assessment feeder'!BB368,IF($B$9="All",'No Self Assessment feeder'!CH368)))</f>
        <v>185</v>
      </c>
      <c r="W379" s="120">
        <f>IF($B$9="Female",'No Self Assessment feeder'!W368,IF($B$9="Male",'No Self Assessment feeder'!BC368,IF($B$9="All",'No Self Assessment feeder'!CI368)))</f>
        <v>3.3</v>
      </c>
      <c r="X379" s="79">
        <f>IF($B$9="Female",'No Self Assessment feeder'!X368,IF($B$9="Male",'No Self Assessment feeder'!BD368,IF($B$9="All",'No Self Assessment feeder'!CJ368)))</f>
        <v>175</v>
      </c>
      <c r="Y379" s="120">
        <f>IF($B$9="Female",'No Self Assessment feeder'!Y368,IF($B$9="Male",'No Self Assessment feeder'!BE368,IF($B$9="All",'No Self Assessment feeder'!CK368)))</f>
        <v>11.9</v>
      </c>
      <c r="Z379" s="120">
        <f>IF($B$9="Female",'No Self Assessment feeder'!Z368,IF($B$9="Male",'No Self Assessment feeder'!BF368,IF($B$9="All",'No Self Assessment feeder'!CL368)))</f>
        <v>3.4</v>
      </c>
      <c r="AA379" s="120">
        <f>IF($B$9="Female",'No Self Assessment feeder'!AA368,IF($B$9="Male",'No Self Assessment feeder'!BG368,IF($B$9="All",'No Self Assessment feeder'!CM368)))</f>
        <v>59.3</v>
      </c>
      <c r="AB379" s="120">
        <f>IF($B$9="Female",'No Self Assessment feeder'!AB368,IF($B$9="Male",'No Self Assessment feeder'!BH368,IF($B$9="All",'No Self Assessment feeder'!CN368)))</f>
        <v>76.8</v>
      </c>
      <c r="AC379" s="127">
        <f>IF($B$9="Female",'No Self Assessment feeder'!AC368,IF($B$9="Male",'No Self Assessment feeder'!BI368,IF($B$9="All",'No Self Assessment feeder'!CO368)))</f>
        <v>84.7</v>
      </c>
      <c r="CM379" s="29"/>
    </row>
    <row r="380" spans="1:91" ht="14.25" customHeight="1" x14ac:dyDescent="0.2">
      <c r="A380" s="159" t="s">
        <v>290</v>
      </c>
      <c r="B380" s="65" t="s">
        <v>230</v>
      </c>
      <c r="C380" s="66">
        <v>10007782</v>
      </c>
      <c r="D380" s="66" t="s">
        <v>491</v>
      </c>
      <c r="E380" s="162" t="s">
        <v>231</v>
      </c>
      <c r="F380" s="142">
        <f>IF($B$9="Female",'No Self Assessment feeder'!F369,IF($B$9="Male",'No Self Assessment feeder'!AL369,IF($B$9="All",'No Self Assessment feeder'!BR369)))</f>
        <v>415</v>
      </c>
      <c r="G380" s="120">
        <f>IF($B$9="Female",'No Self Assessment feeder'!G369,IF($B$9="Male",'No Self Assessment feeder'!AM369,IF($B$9="All",'No Self Assessment feeder'!BS369)))</f>
        <v>5</v>
      </c>
      <c r="H380" s="79">
        <f>IF($B$9="Female",'No Self Assessment feeder'!H369,IF($B$9="Male",'No Self Assessment feeder'!AN369,IF($B$9="All",'No Self Assessment feeder'!BT369)))</f>
        <v>395</v>
      </c>
      <c r="I380" s="120">
        <f>IF($B$9="Female",'No Self Assessment feeder'!I369,IF($B$9="Male",'No Self Assessment feeder'!AO369,IF($B$9="All",'No Self Assessment feeder'!BU369)))</f>
        <v>9.3000000000000007</v>
      </c>
      <c r="J380" s="120">
        <f>IF($B$9="Female",'No Self Assessment feeder'!J369,IF($B$9="Male",'No Self Assessment feeder'!AP369,IF($B$9="All",'No Self Assessment feeder'!BV369)))</f>
        <v>7.3</v>
      </c>
      <c r="K380" s="120">
        <f>IF($B$9="Female",'No Self Assessment feeder'!K369,IF($B$9="Male",'No Self Assessment feeder'!AQ369,IF($B$9="All",'No Self Assessment feeder'!BW369)))</f>
        <v>69.7</v>
      </c>
      <c r="L380" s="120">
        <f>IF($B$9="Female",'No Self Assessment feeder'!L369,IF($B$9="Male",'No Self Assessment feeder'!AR369,IF($B$9="All",'No Self Assessment feeder'!BX369)))</f>
        <v>78.8</v>
      </c>
      <c r="M380" s="127">
        <f>IF($B$9="Female",'No Self Assessment feeder'!M369,IF($B$9="Male",'No Self Assessment feeder'!AS369,IF($B$9="All",'No Self Assessment feeder'!BY369)))</f>
        <v>83.3</v>
      </c>
      <c r="N380" s="81">
        <f>IF($B$9="Female",'No Self Assessment feeder'!N369,IF($B$9="Male",'No Self Assessment feeder'!AT369,IF($B$9="All",'No Self Assessment feeder'!BZ369)))</f>
        <v>415</v>
      </c>
      <c r="O380" s="120">
        <f>IF($B$9="Female",'No Self Assessment feeder'!O369,IF($B$9="Male",'No Self Assessment feeder'!AU369,IF($B$9="All",'No Self Assessment feeder'!CA369)))</f>
        <v>5.3</v>
      </c>
      <c r="P380" s="79">
        <f>IF($B$9="Female",'No Self Assessment feeder'!P369,IF($B$9="Male",'No Self Assessment feeder'!AV369,IF($B$9="All",'No Self Assessment feeder'!CB369)))</f>
        <v>395</v>
      </c>
      <c r="Q380" s="120">
        <f>IF($B$9="Female",'No Self Assessment feeder'!Q369,IF($B$9="Male",'No Self Assessment feeder'!AW369,IF($B$9="All",'No Self Assessment feeder'!CC369)))</f>
        <v>13.4</v>
      </c>
      <c r="R380" s="120">
        <f>IF($B$9="Female",'No Self Assessment feeder'!R369,IF($B$9="Male",'No Self Assessment feeder'!AX369,IF($B$9="All",'No Self Assessment feeder'!CD369)))</f>
        <v>6.6</v>
      </c>
      <c r="S380" s="120">
        <f>IF($B$9="Female",'No Self Assessment feeder'!S369,IF($B$9="Male",'No Self Assessment feeder'!AY369,IF($B$9="All",'No Self Assessment feeder'!CE369)))</f>
        <v>62</v>
      </c>
      <c r="T380" s="120">
        <f>IF($B$9="Female",'No Self Assessment feeder'!T369,IF($B$9="Male",'No Self Assessment feeder'!AZ369,IF($B$9="All",'No Self Assessment feeder'!CF369)))</f>
        <v>75.2</v>
      </c>
      <c r="U380" s="127">
        <f>IF($B$9="Female",'No Self Assessment feeder'!U369,IF($B$9="Male",'No Self Assessment feeder'!BA369,IF($B$9="All",'No Self Assessment feeder'!CG369)))</f>
        <v>80</v>
      </c>
      <c r="V380" s="81">
        <f>IF($B$9="Female",'No Self Assessment feeder'!V369,IF($B$9="Male",'No Self Assessment feeder'!BB369,IF($B$9="All",'No Self Assessment feeder'!CH369)))</f>
        <v>415</v>
      </c>
      <c r="W380" s="120">
        <f>IF($B$9="Female",'No Self Assessment feeder'!W369,IF($B$9="Male",'No Self Assessment feeder'!BC369,IF($B$9="All",'No Self Assessment feeder'!CI369)))</f>
        <v>5.3</v>
      </c>
      <c r="X380" s="79">
        <f>IF($B$9="Female",'No Self Assessment feeder'!X369,IF($B$9="Male",'No Self Assessment feeder'!BD369,IF($B$9="All",'No Self Assessment feeder'!CJ369)))</f>
        <v>395</v>
      </c>
      <c r="Y380" s="120">
        <f>IF($B$9="Female",'No Self Assessment feeder'!Y369,IF($B$9="Male",'No Self Assessment feeder'!BE369,IF($B$9="All",'No Self Assessment feeder'!CK369)))</f>
        <v>10.9</v>
      </c>
      <c r="Z380" s="120">
        <f>IF($B$9="Female",'No Self Assessment feeder'!Z369,IF($B$9="Male",'No Self Assessment feeder'!BF369,IF($B$9="All",'No Self Assessment feeder'!CL369)))</f>
        <v>10.9</v>
      </c>
      <c r="AA380" s="120">
        <f>IF($B$9="Female",'No Self Assessment feeder'!AA369,IF($B$9="Male",'No Self Assessment feeder'!BG369,IF($B$9="All",'No Self Assessment feeder'!CM369)))</f>
        <v>56.7</v>
      </c>
      <c r="AB380" s="120">
        <f>IF($B$9="Female",'No Self Assessment feeder'!AB369,IF($B$9="Male",'No Self Assessment feeder'!BH369,IF($B$9="All",'No Self Assessment feeder'!CN369)))</f>
        <v>72.900000000000006</v>
      </c>
      <c r="AC380" s="127">
        <f>IF($B$9="Female",'No Self Assessment feeder'!AC369,IF($B$9="Male",'No Self Assessment feeder'!BI369,IF($B$9="All",'No Self Assessment feeder'!CO369)))</f>
        <v>78.2</v>
      </c>
      <c r="CM380" s="29"/>
    </row>
    <row r="381" spans="1:91" ht="14.25" customHeight="1" x14ac:dyDescent="0.2">
      <c r="A381" s="159" t="s">
        <v>290</v>
      </c>
      <c r="B381" s="65" t="s">
        <v>232</v>
      </c>
      <c r="C381" s="66">
        <v>10007843</v>
      </c>
      <c r="D381" s="66" t="s">
        <v>491</v>
      </c>
      <c r="E381" s="162" t="s">
        <v>233</v>
      </c>
      <c r="F381" s="142">
        <f>IF($B$9="Female",'No Self Assessment feeder'!F370,IF($B$9="Male",'No Self Assessment feeder'!AL370,IF($B$9="All",'No Self Assessment feeder'!BR370)))</f>
        <v>625</v>
      </c>
      <c r="G381" s="120">
        <f>IF($B$9="Female",'No Self Assessment feeder'!G370,IF($B$9="Male",'No Self Assessment feeder'!AM370,IF($B$9="All",'No Self Assessment feeder'!BS370)))</f>
        <v>4.5999999999999996</v>
      </c>
      <c r="H381" s="79">
        <f>IF($B$9="Female",'No Self Assessment feeder'!H370,IF($B$9="Male",'No Self Assessment feeder'!AN370,IF($B$9="All",'No Self Assessment feeder'!BT370)))</f>
        <v>595</v>
      </c>
      <c r="I381" s="120">
        <f>IF($B$9="Female",'No Self Assessment feeder'!I370,IF($B$9="Male",'No Self Assessment feeder'!AO370,IF($B$9="All",'No Self Assessment feeder'!BU370)))</f>
        <v>11.2</v>
      </c>
      <c r="J381" s="120">
        <f>IF($B$9="Female",'No Self Assessment feeder'!J370,IF($B$9="Male",'No Self Assessment feeder'!AP370,IF($B$9="All",'No Self Assessment feeder'!BV370)))</f>
        <v>11.4</v>
      </c>
      <c r="K381" s="120">
        <f>IF($B$9="Female",'No Self Assessment feeder'!K370,IF($B$9="Male",'No Self Assessment feeder'!AQ370,IF($B$9="All",'No Self Assessment feeder'!BW370)))</f>
        <v>60.6</v>
      </c>
      <c r="L381" s="120">
        <f>IF($B$9="Female",'No Self Assessment feeder'!L370,IF($B$9="Male",'No Self Assessment feeder'!AR370,IF($B$9="All",'No Self Assessment feeder'!BX370)))</f>
        <v>69.599999999999994</v>
      </c>
      <c r="M381" s="127">
        <f>IF($B$9="Female",'No Self Assessment feeder'!M370,IF($B$9="Male",'No Self Assessment feeder'!AS370,IF($B$9="All",'No Self Assessment feeder'!BY370)))</f>
        <v>77.3</v>
      </c>
      <c r="N381" s="81">
        <f>IF($B$9="Female",'No Self Assessment feeder'!N370,IF($B$9="Male",'No Self Assessment feeder'!AT370,IF($B$9="All",'No Self Assessment feeder'!BZ370)))</f>
        <v>625</v>
      </c>
      <c r="O381" s="120">
        <f>IF($B$9="Female",'No Self Assessment feeder'!O370,IF($B$9="Male",'No Self Assessment feeder'!AU370,IF($B$9="All",'No Self Assessment feeder'!CA370)))</f>
        <v>5</v>
      </c>
      <c r="P381" s="79">
        <f>IF($B$9="Female",'No Self Assessment feeder'!P370,IF($B$9="Male",'No Self Assessment feeder'!AV370,IF($B$9="All",'No Self Assessment feeder'!CB370)))</f>
        <v>595</v>
      </c>
      <c r="Q381" s="120">
        <f>IF($B$9="Female",'No Self Assessment feeder'!Q370,IF($B$9="Male",'No Self Assessment feeder'!AW370,IF($B$9="All",'No Self Assessment feeder'!CC370)))</f>
        <v>13.8</v>
      </c>
      <c r="R381" s="120">
        <f>IF($B$9="Female",'No Self Assessment feeder'!R370,IF($B$9="Male",'No Self Assessment feeder'!AX370,IF($B$9="All",'No Self Assessment feeder'!CD370)))</f>
        <v>5.6</v>
      </c>
      <c r="S381" s="120">
        <f>IF($B$9="Female",'No Self Assessment feeder'!S370,IF($B$9="Male",'No Self Assessment feeder'!AY370,IF($B$9="All",'No Self Assessment feeder'!CE370)))</f>
        <v>65</v>
      </c>
      <c r="T381" s="120">
        <f>IF($B$9="Female",'No Self Assessment feeder'!T370,IF($B$9="Male",'No Self Assessment feeder'!AZ370,IF($B$9="All",'No Self Assessment feeder'!CF370)))</f>
        <v>76.3</v>
      </c>
      <c r="U381" s="127">
        <f>IF($B$9="Female",'No Self Assessment feeder'!U370,IF($B$9="Male",'No Self Assessment feeder'!BA370,IF($B$9="All",'No Self Assessment feeder'!CG370)))</f>
        <v>80.599999999999994</v>
      </c>
      <c r="V381" s="81">
        <f>IF($B$9="Female",'No Self Assessment feeder'!V370,IF($B$9="Male",'No Self Assessment feeder'!BB370,IF($B$9="All",'No Self Assessment feeder'!CH370)))</f>
        <v>625</v>
      </c>
      <c r="W381" s="120">
        <f>IF($B$9="Female",'No Self Assessment feeder'!W370,IF($B$9="Male",'No Self Assessment feeder'!BC370,IF($B$9="All",'No Self Assessment feeder'!CI370)))</f>
        <v>5.0999999999999996</v>
      </c>
      <c r="X381" s="79">
        <f>IF($B$9="Female",'No Self Assessment feeder'!X370,IF($B$9="Male",'No Self Assessment feeder'!BD370,IF($B$9="All",'No Self Assessment feeder'!CJ370)))</f>
        <v>595</v>
      </c>
      <c r="Y381" s="120">
        <f>IF($B$9="Female",'No Self Assessment feeder'!Y370,IF($B$9="Male",'No Self Assessment feeder'!BE370,IF($B$9="All",'No Self Assessment feeder'!CK370)))</f>
        <v>11.3</v>
      </c>
      <c r="Z381" s="120">
        <f>IF($B$9="Female",'No Self Assessment feeder'!Z370,IF($B$9="Male",'No Self Assessment feeder'!BF370,IF($B$9="All",'No Self Assessment feeder'!CL370)))</f>
        <v>6.7</v>
      </c>
      <c r="AA381" s="120">
        <f>IF($B$9="Female",'No Self Assessment feeder'!AA370,IF($B$9="Male",'No Self Assessment feeder'!BG370,IF($B$9="All",'No Self Assessment feeder'!CM370)))</f>
        <v>68.599999999999994</v>
      </c>
      <c r="AB381" s="120">
        <f>IF($B$9="Female",'No Self Assessment feeder'!AB370,IF($B$9="Male",'No Self Assessment feeder'!BH370,IF($B$9="All",'No Self Assessment feeder'!CN370)))</f>
        <v>79.400000000000006</v>
      </c>
      <c r="AC381" s="127">
        <f>IF($B$9="Female",'No Self Assessment feeder'!AC370,IF($B$9="Male",'No Self Assessment feeder'!BI370,IF($B$9="All",'No Self Assessment feeder'!CO370)))</f>
        <v>82</v>
      </c>
      <c r="CM381" s="29"/>
    </row>
    <row r="382" spans="1:91" ht="14.25" customHeight="1" x14ac:dyDescent="0.2">
      <c r="A382" s="159" t="s">
        <v>290</v>
      </c>
      <c r="B382" s="65" t="s">
        <v>234</v>
      </c>
      <c r="C382" s="66">
        <v>10007156</v>
      </c>
      <c r="D382" s="66" t="s">
        <v>493</v>
      </c>
      <c r="E382" s="162" t="s">
        <v>235</v>
      </c>
      <c r="F382" s="142">
        <f>IF($B$9="Female",'No Self Assessment feeder'!F371,IF($B$9="Male",'No Self Assessment feeder'!AL371,IF($B$9="All",'No Self Assessment feeder'!BR371)))</f>
        <v>2885</v>
      </c>
      <c r="G382" s="120">
        <f>IF($B$9="Female",'No Self Assessment feeder'!G371,IF($B$9="Male",'No Self Assessment feeder'!AM371,IF($B$9="All",'No Self Assessment feeder'!BS371)))</f>
        <v>3.8</v>
      </c>
      <c r="H382" s="79">
        <f>IF($B$9="Female",'No Self Assessment feeder'!H371,IF($B$9="Male",'No Self Assessment feeder'!AN371,IF($B$9="All",'No Self Assessment feeder'!BT371)))</f>
        <v>2775</v>
      </c>
      <c r="I382" s="120">
        <f>IF($B$9="Female",'No Self Assessment feeder'!I371,IF($B$9="Male",'No Self Assessment feeder'!AO371,IF($B$9="All",'No Self Assessment feeder'!BU371)))</f>
        <v>9.9</v>
      </c>
      <c r="J382" s="120">
        <f>IF($B$9="Female",'No Self Assessment feeder'!J371,IF($B$9="Male",'No Self Assessment feeder'!AP371,IF($B$9="All",'No Self Assessment feeder'!BV371)))</f>
        <v>11</v>
      </c>
      <c r="K382" s="120">
        <f>IF($B$9="Female",'No Self Assessment feeder'!K371,IF($B$9="Male",'No Self Assessment feeder'!AQ371,IF($B$9="All",'No Self Assessment feeder'!BW371)))</f>
        <v>61.5</v>
      </c>
      <c r="L382" s="120">
        <f>IF($B$9="Female",'No Self Assessment feeder'!L371,IF($B$9="Male",'No Self Assessment feeder'!AR371,IF($B$9="All",'No Self Assessment feeder'!BX371)))</f>
        <v>72.599999999999994</v>
      </c>
      <c r="M382" s="127">
        <f>IF($B$9="Female",'No Self Assessment feeder'!M371,IF($B$9="Male",'No Self Assessment feeder'!AS371,IF($B$9="All",'No Self Assessment feeder'!BY371)))</f>
        <v>79.099999999999994</v>
      </c>
      <c r="N382" s="81">
        <f>IF($B$9="Female",'No Self Assessment feeder'!N371,IF($B$9="Male",'No Self Assessment feeder'!AT371,IF($B$9="All",'No Self Assessment feeder'!BZ371)))</f>
        <v>2885</v>
      </c>
      <c r="O382" s="120">
        <f>IF($B$9="Female",'No Self Assessment feeder'!O371,IF($B$9="Male",'No Self Assessment feeder'!AU371,IF($B$9="All",'No Self Assessment feeder'!CA371)))</f>
        <v>4.2</v>
      </c>
      <c r="P382" s="79">
        <f>IF($B$9="Female",'No Self Assessment feeder'!P371,IF($B$9="Male",'No Self Assessment feeder'!AV371,IF($B$9="All",'No Self Assessment feeder'!CB371)))</f>
        <v>2760</v>
      </c>
      <c r="Q382" s="120">
        <f>IF($B$9="Female",'No Self Assessment feeder'!Q371,IF($B$9="Male",'No Self Assessment feeder'!AW371,IF($B$9="All",'No Self Assessment feeder'!CC371)))</f>
        <v>10.9</v>
      </c>
      <c r="R382" s="120">
        <f>IF($B$9="Female",'No Self Assessment feeder'!R371,IF($B$9="Male",'No Self Assessment feeder'!AX371,IF($B$9="All",'No Self Assessment feeder'!CD371)))</f>
        <v>9.1</v>
      </c>
      <c r="S382" s="120">
        <f>IF($B$9="Female",'No Self Assessment feeder'!S371,IF($B$9="Male",'No Self Assessment feeder'!AY371,IF($B$9="All",'No Self Assessment feeder'!CE371)))</f>
        <v>62.4</v>
      </c>
      <c r="T382" s="120">
        <f>IF($B$9="Female",'No Self Assessment feeder'!T371,IF($B$9="Male",'No Self Assessment feeder'!AZ371,IF($B$9="All",'No Self Assessment feeder'!CF371)))</f>
        <v>75</v>
      </c>
      <c r="U382" s="127">
        <f>IF($B$9="Female",'No Self Assessment feeder'!U371,IF($B$9="Male",'No Self Assessment feeder'!BA371,IF($B$9="All",'No Self Assessment feeder'!CG371)))</f>
        <v>80</v>
      </c>
      <c r="V382" s="81">
        <f>IF($B$9="Female",'No Self Assessment feeder'!V371,IF($B$9="Male",'No Self Assessment feeder'!BB371,IF($B$9="All",'No Self Assessment feeder'!CH371)))</f>
        <v>2885</v>
      </c>
      <c r="W382" s="120">
        <f>IF($B$9="Female",'No Self Assessment feeder'!W371,IF($B$9="Male",'No Self Assessment feeder'!BC371,IF($B$9="All",'No Self Assessment feeder'!CI371)))</f>
        <v>4.2</v>
      </c>
      <c r="X382" s="79">
        <f>IF($B$9="Female",'No Self Assessment feeder'!X371,IF($B$9="Male",'No Self Assessment feeder'!BD371,IF($B$9="All",'No Self Assessment feeder'!CJ371)))</f>
        <v>2760</v>
      </c>
      <c r="Y382" s="120">
        <f>IF($B$9="Female",'No Self Assessment feeder'!Y371,IF($B$9="Male",'No Self Assessment feeder'!BE371,IF($B$9="All",'No Self Assessment feeder'!CK371)))</f>
        <v>13</v>
      </c>
      <c r="Z382" s="120">
        <f>IF($B$9="Female",'No Self Assessment feeder'!Z371,IF($B$9="Male",'No Self Assessment feeder'!BF371,IF($B$9="All",'No Self Assessment feeder'!CL371)))</f>
        <v>7.2</v>
      </c>
      <c r="AA382" s="120">
        <f>IF($B$9="Female",'No Self Assessment feeder'!AA371,IF($B$9="Male",'No Self Assessment feeder'!BG371,IF($B$9="All",'No Self Assessment feeder'!CM371)))</f>
        <v>66.5</v>
      </c>
      <c r="AB382" s="120">
        <f>IF($B$9="Female",'No Self Assessment feeder'!AB371,IF($B$9="Male",'No Self Assessment feeder'!BH371,IF($B$9="All",'No Self Assessment feeder'!CN371)))</f>
        <v>76.5</v>
      </c>
      <c r="AC382" s="127">
        <f>IF($B$9="Female",'No Self Assessment feeder'!AC371,IF($B$9="Male",'No Self Assessment feeder'!BI371,IF($B$9="All",'No Self Assessment feeder'!CO371)))</f>
        <v>79.8</v>
      </c>
      <c r="CM382" s="29"/>
    </row>
    <row r="383" spans="1:91" ht="14.25" customHeight="1" x14ac:dyDescent="0.2">
      <c r="A383" s="159" t="s">
        <v>290</v>
      </c>
      <c r="B383" s="65" t="s">
        <v>236</v>
      </c>
      <c r="C383" s="66">
        <v>10007780</v>
      </c>
      <c r="D383" s="66" t="s">
        <v>491</v>
      </c>
      <c r="E383" s="162" t="s">
        <v>237</v>
      </c>
      <c r="F383" s="142">
        <f>IF($B$9="Female",'No Self Assessment feeder'!F372,IF($B$9="Male",'No Self Assessment feeder'!AL372,IF($B$9="All",'No Self Assessment feeder'!BR372)))</f>
        <v>305</v>
      </c>
      <c r="G383" s="120">
        <f>IF($B$9="Female",'No Self Assessment feeder'!G372,IF($B$9="Male",'No Self Assessment feeder'!AM372,IF($B$9="All",'No Self Assessment feeder'!BS372)))</f>
        <v>4.5999999999999996</v>
      </c>
      <c r="H383" s="79">
        <f>IF($B$9="Female",'No Self Assessment feeder'!H372,IF($B$9="Male",'No Self Assessment feeder'!AN372,IF($B$9="All",'No Self Assessment feeder'!BT372)))</f>
        <v>290</v>
      </c>
      <c r="I383" s="120">
        <f>IF($B$9="Female",'No Self Assessment feeder'!I372,IF($B$9="Male",'No Self Assessment feeder'!AO372,IF($B$9="All",'No Self Assessment feeder'!BU372)))</f>
        <v>21.6</v>
      </c>
      <c r="J383" s="120">
        <f>IF($B$9="Female",'No Self Assessment feeder'!J372,IF($B$9="Male",'No Self Assessment feeder'!AP372,IF($B$9="All",'No Self Assessment feeder'!BV372)))</f>
        <v>15.1</v>
      </c>
      <c r="K383" s="120">
        <f>IF($B$9="Female",'No Self Assessment feeder'!K372,IF($B$9="Male",'No Self Assessment feeder'!AQ372,IF($B$9="All",'No Self Assessment feeder'!BW372)))</f>
        <v>37.799999999999997</v>
      </c>
      <c r="L383" s="120">
        <f>IF($B$9="Female",'No Self Assessment feeder'!L372,IF($B$9="Male",'No Self Assessment feeder'!AR372,IF($B$9="All",'No Self Assessment feeder'!BX372)))</f>
        <v>48.8</v>
      </c>
      <c r="M383" s="127">
        <f>IF($B$9="Female",'No Self Assessment feeder'!M372,IF($B$9="Male",'No Self Assessment feeder'!AS372,IF($B$9="All",'No Self Assessment feeder'!BY372)))</f>
        <v>63.2</v>
      </c>
      <c r="N383" s="81">
        <f>IF($B$9="Female",'No Self Assessment feeder'!N372,IF($B$9="Male",'No Self Assessment feeder'!AT372,IF($B$9="All",'No Self Assessment feeder'!BZ372)))</f>
        <v>305</v>
      </c>
      <c r="O383" s="120">
        <f>IF($B$9="Female",'No Self Assessment feeder'!O372,IF($B$9="Male",'No Self Assessment feeder'!AU372,IF($B$9="All",'No Self Assessment feeder'!CA372)))</f>
        <v>4.9000000000000004</v>
      </c>
      <c r="P383" s="79">
        <f>IF($B$9="Female",'No Self Assessment feeder'!P372,IF($B$9="Male",'No Self Assessment feeder'!AV372,IF($B$9="All",'No Self Assessment feeder'!CB372)))</f>
        <v>290</v>
      </c>
      <c r="Q383" s="120">
        <f>IF($B$9="Female",'No Self Assessment feeder'!Q372,IF($B$9="Male",'No Self Assessment feeder'!AW372,IF($B$9="All",'No Self Assessment feeder'!CC372)))</f>
        <v>27.9</v>
      </c>
      <c r="R383" s="120">
        <f>IF($B$9="Female",'No Self Assessment feeder'!R372,IF($B$9="Male",'No Self Assessment feeder'!AX372,IF($B$9="All",'No Self Assessment feeder'!CD372)))</f>
        <v>11</v>
      </c>
      <c r="S383" s="120">
        <f>IF($B$9="Female",'No Self Assessment feeder'!S372,IF($B$9="Male",'No Self Assessment feeder'!AY372,IF($B$9="All",'No Self Assessment feeder'!CE372)))</f>
        <v>42.8</v>
      </c>
      <c r="T383" s="120">
        <f>IF($B$9="Female",'No Self Assessment feeder'!T372,IF($B$9="Male",'No Self Assessment feeder'!AZ372,IF($B$9="All",'No Self Assessment feeder'!CF372)))</f>
        <v>52.8</v>
      </c>
      <c r="U383" s="127">
        <f>IF($B$9="Female",'No Self Assessment feeder'!U372,IF($B$9="Male",'No Self Assessment feeder'!BA372,IF($B$9="All",'No Self Assessment feeder'!CG372)))</f>
        <v>61</v>
      </c>
      <c r="V383" s="81">
        <f>IF($B$9="Female",'No Self Assessment feeder'!V372,IF($B$9="Male",'No Self Assessment feeder'!BB372,IF($B$9="All",'No Self Assessment feeder'!CH372)))</f>
        <v>305</v>
      </c>
      <c r="W383" s="120">
        <f>IF($B$9="Female",'No Self Assessment feeder'!W372,IF($B$9="Male",'No Self Assessment feeder'!BC372,IF($B$9="All",'No Self Assessment feeder'!CI372)))</f>
        <v>4.9000000000000004</v>
      </c>
      <c r="X383" s="79">
        <f>IF($B$9="Female",'No Self Assessment feeder'!X372,IF($B$9="Male",'No Self Assessment feeder'!BD372,IF($B$9="All",'No Self Assessment feeder'!CJ372)))</f>
        <v>290</v>
      </c>
      <c r="Y383" s="120">
        <f>IF($B$9="Female",'No Self Assessment feeder'!Y372,IF($B$9="Male",'No Self Assessment feeder'!BE372,IF($B$9="All",'No Self Assessment feeder'!CK372)))</f>
        <v>27.6</v>
      </c>
      <c r="Z383" s="120">
        <f>IF($B$9="Female",'No Self Assessment feeder'!Z372,IF($B$9="Male",'No Self Assessment feeder'!BF372,IF($B$9="All",'No Self Assessment feeder'!CL372)))</f>
        <v>10.3</v>
      </c>
      <c r="AA383" s="120">
        <f>IF($B$9="Female",'No Self Assessment feeder'!AA372,IF($B$9="Male",'No Self Assessment feeder'!BG372,IF($B$9="All",'No Self Assessment feeder'!CM372)))</f>
        <v>46.2</v>
      </c>
      <c r="AB383" s="120">
        <f>IF($B$9="Female",'No Self Assessment feeder'!AB372,IF($B$9="Male",'No Self Assessment feeder'!BH372,IF($B$9="All",'No Self Assessment feeder'!CN372)))</f>
        <v>54.5</v>
      </c>
      <c r="AC383" s="127">
        <f>IF($B$9="Female",'No Self Assessment feeder'!AC372,IF($B$9="Male",'No Self Assessment feeder'!BI372,IF($B$9="All",'No Self Assessment feeder'!CO372)))</f>
        <v>62.1</v>
      </c>
      <c r="CM383" s="29"/>
    </row>
    <row r="384" spans="1:91" ht="14.25" customHeight="1" x14ac:dyDescent="0.2">
      <c r="A384" s="159" t="s">
        <v>290</v>
      </c>
      <c r="B384" s="65" t="s">
        <v>238</v>
      </c>
      <c r="C384" s="66">
        <v>10005790</v>
      </c>
      <c r="D384" s="66" t="s">
        <v>494</v>
      </c>
      <c r="E384" s="162" t="s">
        <v>239</v>
      </c>
      <c r="F384" s="142">
        <f>IF($B$9="Female",'No Self Assessment feeder'!F373,IF($B$9="Male",'No Self Assessment feeder'!AL373,IF($B$9="All",'No Self Assessment feeder'!BR373)))</f>
        <v>4135</v>
      </c>
      <c r="G384" s="120">
        <f>IF($B$9="Female",'No Self Assessment feeder'!G373,IF($B$9="Male",'No Self Assessment feeder'!AM373,IF($B$9="All",'No Self Assessment feeder'!BS373)))</f>
        <v>3.1</v>
      </c>
      <c r="H384" s="79">
        <f>IF($B$9="Female",'No Self Assessment feeder'!H373,IF($B$9="Male",'No Self Assessment feeder'!AN373,IF($B$9="All",'No Self Assessment feeder'!BT373)))</f>
        <v>4005</v>
      </c>
      <c r="I384" s="120">
        <f>IF($B$9="Female",'No Self Assessment feeder'!I373,IF($B$9="Male",'No Self Assessment feeder'!AO373,IF($B$9="All",'No Self Assessment feeder'!BU373)))</f>
        <v>9</v>
      </c>
      <c r="J384" s="120">
        <f>IF($B$9="Female",'No Self Assessment feeder'!J373,IF($B$9="Male",'No Self Assessment feeder'!AP373,IF($B$9="All",'No Self Assessment feeder'!BV373)))</f>
        <v>9</v>
      </c>
      <c r="K384" s="120">
        <f>IF($B$9="Female",'No Self Assessment feeder'!K373,IF($B$9="Male",'No Self Assessment feeder'!AQ373,IF($B$9="All",'No Self Assessment feeder'!BW373)))</f>
        <v>64</v>
      </c>
      <c r="L384" s="120">
        <f>IF($B$9="Female",'No Self Assessment feeder'!L373,IF($B$9="Male",'No Self Assessment feeder'!AR373,IF($B$9="All",'No Self Assessment feeder'!BX373)))</f>
        <v>76</v>
      </c>
      <c r="M384" s="127">
        <f>IF($B$9="Female",'No Self Assessment feeder'!M373,IF($B$9="Male",'No Self Assessment feeder'!AS373,IF($B$9="All",'No Self Assessment feeder'!BY373)))</f>
        <v>82.1</v>
      </c>
      <c r="N384" s="81">
        <f>IF($B$9="Female",'No Self Assessment feeder'!N373,IF($B$9="Male",'No Self Assessment feeder'!AT373,IF($B$9="All",'No Self Assessment feeder'!BZ373)))</f>
        <v>4135</v>
      </c>
      <c r="O384" s="120">
        <f>IF($B$9="Female",'No Self Assessment feeder'!O373,IF($B$9="Male",'No Self Assessment feeder'!AU373,IF($B$9="All",'No Self Assessment feeder'!CA373)))</f>
        <v>3</v>
      </c>
      <c r="P384" s="79">
        <f>IF($B$9="Female",'No Self Assessment feeder'!P373,IF($B$9="Male",'No Self Assessment feeder'!AV373,IF($B$9="All",'No Self Assessment feeder'!CB373)))</f>
        <v>4010</v>
      </c>
      <c r="Q384" s="120">
        <f>IF($B$9="Female",'No Self Assessment feeder'!Q373,IF($B$9="Male",'No Self Assessment feeder'!AW373,IF($B$9="All",'No Self Assessment feeder'!CC373)))</f>
        <v>10.1</v>
      </c>
      <c r="R384" s="120">
        <f>IF($B$9="Female",'No Self Assessment feeder'!R373,IF($B$9="Male",'No Self Assessment feeder'!AX373,IF($B$9="All",'No Self Assessment feeder'!CD373)))</f>
        <v>6.1</v>
      </c>
      <c r="S384" s="120">
        <f>IF($B$9="Female",'No Self Assessment feeder'!S373,IF($B$9="Male",'No Self Assessment feeder'!AY373,IF($B$9="All",'No Self Assessment feeder'!CE373)))</f>
        <v>68.400000000000006</v>
      </c>
      <c r="T384" s="120">
        <f>IF($B$9="Female",'No Self Assessment feeder'!T373,IF($B$9="Male",'No Self Assessment feeder'!AZ373,IF($B$9="All",'No Self Assessment feeder'!CF373)))</f>
        <v>79.599999999999994</v>
      </c>
      <c r="U384" s="127">
        <f>IF($B$9="Female",'No Self Assessment feeder'!U373,IF($B$9="Male",'No Self Assessment feeder'!BA373,IF($B$9="All",'No Self Assessment feeder'!CG373)))</f>
        <v>83.7</v>
      </c>
      <c r="V384" s="81">
        <f>IF($B$9="Female",'No Self Assessment feeder'!V373,IF($B$9="Male",'No Self Assessment feeder'!BB373,IF($B$9="All",'No Self Assessment feeder'!CH373)))</f>
        <v>4135</v>
      </c>
      <c r="W384" s="120">
        <f>IF($B$9="Female",'No Self Assessment feeder'!W373,IF($B$9="Male",'No Self Assessment feeder'!BC373,IF($B$9="All",'No Self Assessment feeder'!CI373)))</f>
        <v>3.3</v>
      </c>
      <c r="X384" s="79">
        <f>IF($B$9="Female",'No Self Assessment feeder'!X373,IF($B$9="Male",'No Self Assessment feeder'!BD373,IF($B$9="All",'No Self Assessment feeder'!CJ373)))</f>
        <v>4000</v>
      </c>
      <c r="Y384" s="120">
        <f>IF($B$9="Female",'No Self Assessment feeder'!Y373,IF($B$9="Male",'No Self Assessment feeder'!BE373,IF($B$9="All",'No Self Assessment feeder'!CK373)))</f>
        <v>11.4</v>
      </c>
      <c r="Z384" s="120">
        <f>IF($B$9="Female",'No Self Assessment feeder'!Z373,IF($B$9="Male",'No Self Assessment feeder'!BF373,IF($B$9="All",'No Self Assessment feeder'!CL373)))</f>
        <v>5.3</v>
      </c>
      <c r="AA384" s="120">
        <f>IF($B$9="Female",'No Self Assessment feeder'!AA373,IF($B$9="Male",'No Self Assessment feeder'!BG373,IF($B$9="All",'No Self Assessment feeder'!CM373)))</f>
        <v>71.5</v>
      </c>
      <c r="AB384" s="120">
        <f>IF($B$9="Female",'No Self Assessment feeder'!AB373,IF($B$9="Male",'No Self Assessment feeder'!BH373,IF($B$9="All",'No Self Assessment feeder'!CN373)))</f>
        <v>80.900000000000006</v>
      </c>
      <c r="AC384" s="127">
        <f>IF($B$9="Female",'No Self Assessment feeder'!AC373,IF($B$9="Male",'No Self Assessment feeder'!BI373,IF($B$9="All",'No Self Assessment feeder'!CO373)))</f>
        <v>83.3</v>
      </c>
      <c r="CM384" s="29"/>
    </row>
    <row r="385" spans="1:91" ht="14.25" customHeight="1" x14ac:dyDescent="0.2">
      <c r="A385" s="159" t="s">
        <v>290</v>
      </c>
      <c r="B385" s="65" t="s">
        <v>240</v>
      </c>
      <c r="C385" s="66">
        <v>10007157</v>
      </c>
      <c r="D385" s="66" t="s">
        <v>494</v>
      </c>
      <c r="E385" s="162" t="s">
        <v>241</v>
      </c>
      <c r="F385" s="142">
        <f>IF($B$9="Female",'No Self Assessment feeder'!F374,IF($B$9="Male",'No Self Assessment feeder'!AL374,IF($B$9="All",'No Self Assessment feeder'!BR374)))</f>
        <v>3840</v>
      </c>
      <c r="G385" s="120">
        <f>IF($B$9="Female",'No Self Assessment feeder'!G374,IF($B$9="Male",'No Self Assessment feeder'!AM374,IF($B$9="All",'No Self Assessment feeder'!BS374)))</f>
        <v>3.2</v>
      </c>
      <c r="H385" s="79">
        <f>IF($B$9="Female",'No Self Assessment feeder'!H374,IF($B$9="Male",'No Self Assessment feeder'!AN374,IF($B$9="All",'No Self Assessment feeder'!BT374)))</f>
        <v>3715</v>
      </c>
      <c r="I385" s="120">
        <f>IF($B$9="Female",'No Self Assessment feeder'!I374,IF($B$9="Male",'No Self Assessment feeder'!AO374,IF($B$9="All",'No Self Assessment feeder'!BU374)))</f>
        <v>8.5</v>
      </c>
      <c r="J385" s="120">
        <f>IF($B$9="Female",'No Self Assessment feeder'!J374,IF($B$9="Male",'No Self Assessment feeder'!AP374,IF($B$9="All",'No Self Assessment feeder'!BV374)))</f>
        <v>10</v>
      </c>
      <c r="K385" s="120">
        <f>IF($B$9="Female",'No Self Assessment feeder'!K374,IF($B$9="Male",'No Self Assessment feeder'!AQ374,IF($B$9="All",'No Self Assessment feeder'!BW374)))</f>
        <v>48.7</v>
      </c>
      <c r="L385" s="120">
        <f>IF($B$9="Female",'No Self Assessment feeder'!L374,IF($B$9="Male",'No Self Assessment feeder'!AR374,IF($B$9="All",'No Self Assessment feeder'!BX374)))</f>
        <v>66.8</v>
      </c>
      <c r="M385" s="127">
        <f>IF($B$9="Female",'No Self Assessment feeder'!M374,IF($B$9="Male",'No Self Assessment feeder'!AS374,IF($B$9="All",'No Self Assessment feeder'!BY374)))</f>
        <v>81.5</v>
      </c>
      <c r="N385" s="81">
        <f>IF($B$9="Female",'No Self Assessment feeder'!N374,IF($B$9="Male",'No Self Assessment feeder'!AT374,IF($B$9="All",'No Self Assessment feeder'!BZ374)))</f>
        <v>3840</v>
      </c>
      <c r="O385" s="120">
        <f>IF($B$9="Female",'No Self Assessment feeder'!O374,IF($B$9="Male",'No Self Assessment feeder'!AU374,IF($B$9="All",'No Self Assessment feeder'!CA374)))</f>
        <v>3.6</v>
      </c>
      <c r="P385" s="79">
        <f>IF($B$9="Female",'No Self Assessment feeder'!P374,IF($B$9="Male",'No Self Assessment feeder'!AV374,IF($B$9="All",'No Self Assessment feeder'!CB374)))</f>
        <v>3700</v>
      </c>
      <c r="Q385" s="120">
        <f>IF($B$9="Female",'No Self Assessment feeder'!Q374,IF($B$9="Male",'No Self Assessment feeder'!AW374,IF($B$9="All",'No Self Assessment feeder'!CC374)))</f>
        <v>9.8000000000000007</v>
      </c>
      <c r="R385" s="120">
        <f>IF($B$9="Female",'No Self Assessment feeder'!R374,IF($B$9="Male",'No Self Assessment feeder'!AX374,IF($B$9="All",'No Self Assessment feeder'!CD374)))</f>
        <v>6.4</v>
      </c>
      <c r="S385" s="120">
        <f>IF($B$9="Female",'No Self Assessment feeder'!S374,IF($B$9="Male",'No Self Assessment feeder'!AY374,IF($B$9="All",'No Self Assessment feeder'!CE374)))</f>
        <v>58.2</v>
      </c>
      <c r="T385" s="120">
        <f>IF($B$9="Female",'No Self Assessment feeder'!T374,IF($B$9="Male",'No Self Assessment feeder'!AZ374,IF($B$9="All",'No Self Assessment feeder'!CF374)))</f>
        <v>74.7</v>
      </c>
      <c r="U385" s="127">
        <f>IF($B$9="Female",'No Self Assessment feeder'!U374,IF($B$9="Male",'No Self Assessment feeder'!BA374,IF($B$9="All",'No Self Assessment feeder'!CG374)))</f>
        <v>83.9</v>
      </c>
      <c r="V385" s="81">
        <f>IF($B$9="Female",'No Self Assessment feeder'!V374,IF($B$9="Male",'No Self Assessment feeder'!BB374,IF($B$9="All",'No Self Assessment feeder'!CH374)))</f>
        <v>3840</v>
      </c>
      <c r="W385" s="120">
        <f>IF($B$9="Female",'No Self Assessment feeder'!W374,IF($B$9="Male",'No Self Assessment feeder'!BC374,IF($B$9="All",'No Self Assessment feeder'!CI374)))</f>
        <v>4</v>
      </c>
      <c r="X385" s="79">
        <f>IF($B$9="Female",'No Self Assessment feeder'!X374,IF($B$9="Male",'No Self Assessment feeder'!BD374,IF($B$9="All",'No Self Assessment feeder'!CJ374)))</f>
        <v>3685</v>
      </c>
      <c r="Y385" s="120">
        <f>IF($B$9="Female",'No Self Assessment feeder'!Y374,IF($B$9="Male",'No Self Assessment feeder'!BE374,IF($B$9="All",'No Self Assessment feeder'!CK374)))</f>
        <v>11.7</v>
      </c>
      <c r="Z385" s="120">
        <f>IF($B$9="Female",'No Self Assessment feeder'!Z374,IF($B$9="Male",'No Self Assessment feeder'!BF374,IF($B$9="All",'No Self Assessment feeder'!CL374)))</f>
        <v>5.7</v>
      </c>
      <c r="AA385" s="120">
        <f>IF($B$9="Female",'No Self Assessment feeder'!AA374,IF($B$9="Male",'No Self Assessment feeder'!BG374,IF($B$9="All",'No Self Assessment feeder'!CM374)))</f>
        <v>63.5</v>
      </c>
      <c r="AB385" s="120">
        <f>IF($B$9="Female",'No Self Assessment feeder'!AB374,IF($B$9="Male",'No Self Assessment feeder'!BH374,IF($B$9="All",'No Self Assessment feeder'!CN374)))</f>
        <v>77.599999999999994</v>
      </c>
      <c r="AC385" s="127">
        <f>IF($B$9="Female",'No Self Assessment feeder'!AC374,IF($B$9="Male",'No Self Assessment feeder'!BI374,IF($B$9="All",'No Self Assessment feeder'!CO374)))</f>
        <v>82.6</v>
      </c>
      <c r="CM385" s="29"/>
    </row>
    <row r="386" spans="1:91" ht="14.25" customHeight="1" x14ac:dyDescent="0.2">
      <c r="A386" s="159" t="s">
        <v>290</v>
      </c>
      <c r="B386" s="65" t="s">
        <v>242</v>
      </c>
      <c r="C386" s="66">
        <v>10006022</v>
      </c>
      <c r="D386" s="66" t="s">
        <v>495</v>
      </c>
      <c r="E386" s="162" t="s">
        <v>243</v>
      </c>
      <c r="F386" s="142">
        <f>IF($B$9="Female",'No Self Assessment feeder'!F375,IF($B$9="Male",'No Self Assessment feeder'!AL375,IF($B$9="All",'No Self Assessment feeder'!BR375)))</f>
        <v>1785</v>
      </c>
      <c r="G386" s="120">
        <f>IF($B$9="Female",'No Self Assessment feeder'!G375,IF($B$9="Male",'No Self Assessment feeder'!AM375,IF($B$9="All",'No Self Assessment feeder'!BS375)))</f>
        <v>3.8</v>
      </c>
      <c r="H386" s="79">
        <f>IF($B$9="Female",'No Self Assessment feeder'!H375,IF($B$9="Male",'No Self Assessment feeder'!AN375,IF($B$9="All",'No Self Assessment feeder'!BT375)))</f>
        <v>1720</v>
      </c>
      <c r="I386" s="120">
        <f>IF($B$9="Female",'No Self Assessment feeder'!I375,IF($B$9="Male",'No Self Assessment feeder'!AO375,IF($B$9="All",'No Self Assessment feeder'!BU375)))</f>
        <v>11.9</v>
      </c>
      <c r="J386" s="120">
        <f>IF($B$9="Female",'No Self Assessment feeder'!J375,IF($B$9="Male",'No Self Assessment feeder'!AP375,IF($B$9="All",'No Self Assessment feeder'!BV375)))</f>
        <v>12.7</v>
      </c>
      <c r="K386" s="120">
        <f>IF($B$9="Female",'No Self Assessment feeder'!K375,IF($B$9="Male",'No Self Assessment feeder'!AQ375,IF($B$9="All",'No Self Assessment feeder'!BW375)))</f>
        <v>65.400000000000006</v>
      </c>
      <c r="L386" s="120">
        <f>IF($B$9="Female",'No Self Assessment feeder'!L375,IF($B$9="Male",'No Self Assessment feeder'!AR375,IF($B$9="All",'No Self Assessment feeder'!BX375)))</f>
        <v>71.599999999999994</v>
      </c>
      <c r="M386" s="127">
        <f>IF($B$9="Female",'No Self Assessment feeder'!M375,IF($B$9="Male",'No Self Assessment feeder'!AS375,IF($B$9="All",'No Self Assessment feeder'!BY375)))</f>
        <v>75.400000000000006</v>
      </c>
      <c r="N386" s="81">
        <f>IF($B$9="Female",'No Self Assessment feeder'!N375,IF($B$9="Male",'No Self Assessment feeder'!AT375,IF($B$9="All",'No Self Assessment feeder'!BZ375)))</f>
        <v>1785</v>
      </c>
      <c r="O386" s="120">
        <f>IF($B$9="Female",'No Self Assessment feeder'!O375,IF($B$9="Male",'No Self Assessment feeder'!AU375,IF($B$9="All",'No Self Assessment feeder'!CA375)))</f>
        <v>4</v>
      </c>
      <c r="P386" s="79">
        <f>IF($B$9="Female",'No Self Assessment feeder'!P375,IF($B$9="Male",'No Self Assessment feeder'!AV375,IF($B$9="All",'No Self Assessment feeder'!CB375)))</f>
        <v>1715</v>
      </c>
      <c r="Q386" s="120">
        <f>IF($B$9="Female",'No Self Assessment feeder'!Q375,IF($B$9="Male",'No Self Assessment feeder'!AW375,IF($B$9="All",'No Self Assessment feeder'!CC375)))</f>
        <v>12.8</v>
      </c>
      <c r="R386" s="120">
        <f>IF($B$9="Female",'No Self Assessment feeder'!R375,IF($B$9="Male",'No Self Assessment feeder'!AX375,IF($B$9="All",'No Self Assessment feeder'!CD375)))</f>
        <v>8.9</v>
      </c>
      <c r="S386" s="120">
        <f>IF($B$9="Female",'No Self Assessment feeder'!S375,IF($B$9="Male",'No Self Assessment feeder'!AY375,IF($B$9="All",'No Self Assessment feeder'!CE375)))</f>
        <v>71.099999999999994</v>
      </c>
      <c r="T386" s="120">
        <f>IF($B$9="Female",'No Self Assessment feeder'!T375,IF($B$9="Male",'No Self Assessment feeder'!AZ375,IF($B$9="All",'No Self Assessment feeder'!CF375)))</f>
        <v>76.400000000000006</v>
      </c>
      <c r="U386" s="127">
        <f>IF($B$9="Female",'No Self Assessment feeder'!U375,IF($B$9="Male",'No Self Assessment feeder'!BA375,IF($B$9="All",'No Self Assessment feeder'!CG375)))</f>
        <v>78.3</v>
      </c>
      <c r="V386" s="81">
        <f>IF($B$9="Female",'No Self Assessment feeder'!V375,IF($B$9="Male",'No Self Assessment feeder'!BB375,IF($B$9="All",'No Self Assessment feeder'!CH375)))</f>
        <v>1785</v>
      </c>
      <c r="W386" s="120">
        <f>IF($B$9="Female",'No Self Assessment feeder'!W375,IF($B$9="Male",'No Self Assessment feeder'!BC375,IF($B$9="All",'No Self Assessment feeder'!CI375)))</f>
        <v>4</v>
      </c>
      <c r="X386" s="79">
        <f>IF($B$9="Female",'No Self Assessment feeder'!X375,IF($B$9="Male",'No Self Assessment feeder'!BD375,IF($B$9="All",'No Self Assessment feeder'!CJ375)))</f>
        <v>1715</v>
      </c>
      <c r="Y386" s="120">
        <f>IF($B$9="Female",'No Self Assessment feeder'!Y375,IF($B$9="Male",'No Self Assessment feeder'!BE375,IF($B$9="All",'No Self Assessment feeder'!CK375)))</f>
        <v>12.6</v>
      </c>
      <c r="Z386" s="120">
        <f>IF($B$9="Female",'No Self Assessment feeder'!Z375,IF($B$9="Male",'No Self Assessment feeder'!BF375,IF($B$9="All",'No Self Assessment feeder'!CL375)))</f>
        <v>7.3</v>
      </c>
      <c r="AA386" s="120">
        <f>IF($B$9="Female",'No Self Assessment feeder'!AA375,IF($B$9="Male",'No Self Assessment feeder'!BG375,IF($B$9="All",'No Self Assessment feeder'!CM375)))</f>
        <v>73.3</v>
      </c>
      <c r="AB386" s="120">
        <f>IF($B$9="Female",'No Self Assessment feeder'!AB375,IF($B$9="Male",'No Self Assessment feeder'!BH375,IF($B$9="All",'No Self Assessment feeder'!CN375)))</f>
        <v>78.099999999999994</v>
      </c>
      <c r="AC386" s="127">
        <f>IF($B$9="Female",'No Self Assessment feeder'!AC375,IF($B$9="Male",'No Self Assessment feeder'!BI375,IF($B$9="All",'No Self Assessment feeder'!CO375)))</f>
        <v>80.099999999999994</v>
      </c>
      <c r="CM386" s="29"/>
    </row>
    <row r="387" spans="1:91" ht="14.25" customHeight="1" x14ac:dyDescent="0.2">
      <c r="A387" s="159" t="s">
        <v>290</v>
      </c>
      <c r="B387" s="65" t="s">
        <v>244</v>
      </c>
      <c r="C387" s="66">
        <v>10007158</v>
      </c>
      <c r="D387" s="66" t="s">
        <v>495</v>
      </c>
      <c r="E387" s="162" t="s">
        <v>245</v>
      </c>
      <c r="F387" s="142">
        <f>IF($B$9="Female",'No Self Assessment feeder'!F376,IF($B$9="Male",'No Self Assessment feeder'!AL376,IF($B$9="All",'No Self Assessment feeder'!BR376)))</f>
        <v>3110</v>
      </c>
      <c r="G387" s="120">
        <f>IF($B$9="Female",'No Self Assessment feeder'!G376,IF($B$9="Male",'No Self Assessment feeder'!AM376,IF($B$9="All",'No Self Assessment feeder'!BS376)))</f>
        <v>3.7</v>
      </c>
      <c r="H387" s="79">
        <f>IF($B$9="Female",'No Self Assessment feeder'!H376,IF($B$9="Male",'No Self Assessment feeder'!AN376,IF($B$9="All",'No Self Assessment feeder'!BT376)))</f>
        <v>2995</v>
      </c>
      <c r="I387" s="120">
        <f>IF($B$9="Female",'No Self Assessment feeder'!I376,IF($B$9="Male",'No Self Assessment feeder'!AO376,IF($B$9="All",'No Self Assessment feeder'!BU376)))</f>
        <v>10.7</v>
      </c>
      <c r="J387" s="120">
        <f>IF($B$9="Female",'No Self Assessment feeder'!J376,IF($B$9="Male",'No Self Assessment feeder'!AP376,IF($B$9="All",'No Self Assessment feeder'!BV376)))</f>
        <v>9.6</v>
      </c>
      <c r="K387" s="120">
        <f>IF($B$9="Female",'No Self Assessment feeder'!K376,IF($B$9="Male",'No Self Assessment feeder'!AQ376,IF($B$9="All",'No Self Assessment feeder'!BW376)))</f>
        <v>53.4</v>
      </c>
      <c r="L387" s="120">
        <f>IF($B$9="Female",'No Self Assessment feeder'!L376,IF($B$9="Male",'No Self Assessment feeder'!AR376,IF($B$9="All",'No Self Assessment feeder'!BX376)))</f>
        <v>68.400000000000006</v>
      </c>
      <c r="M387" s="127">
        <f>IF($B$9="Female",'No Self Assessment feeder'!M376,IF($B$9="Male",'No Self Assessment feeder'!AS376,IF($B$9="All",'No Self Assessment feeder'!BY376)))</f>
        <v>79.599999999999994</v>
      </c>
      <c r="N387" s="81">
        <f>IF($B$9="Female",'No Self Assessment feeder'!N376,IF($B$9="Male",'No Self Assessment feeder'!AT376,IF($B$9="All",'No Self Assessment feeder'!BZ376)))</f>
        <v>3110</v>
      </c>
      <c r="O387" s="120">
        <f>IF($B$9="Female",'No Self Assessment feeder'!O376,IF($B$9="Male",'No Self Assessment feeder'!AU376,IF($B$9="All",'No Self Assessment feeder'!CA376)))</f>
        <v>4</v>
      </c>
      <c r="P387" s="79">
        <f>IF($B$9="Female",'No Self Assessment feeder'!P376,IF($B$9="Male",'No Self Assessment feeder'!AV376,IF($B$9="All",'No Self Assessment feeder'!CB376)))</f>
        <v>2985</v>
      </c>
      <c r="Q387" s="120">
        <f>IF($B$9="Female",'No Self Assessment feeder'!Q376,IF($B$9="Male",'No Self Assessment feeder'!AW376,IF($B$9="All",'No Self Assessment feeder'!CC376)))</f>
        <v>12.6</v>
      </c>
      <c r="R387" s="120">
        <f>IF($B$9="Female",'No Self Assessment feeder'!R376,IF($B$9="Male",'No Self Assessment feeder'!AX376,IF($B$9="All",'No Self Assessment feeder'!CD376)))</f>
        <v>6.3</v>
      </c>
      <c r="S387" s="120">
        <f>IF($B$9="Female",'No Self Assessment feeder'!S376,IF($B$9="Male",'No Self Assessment feeder'!AY376,IF($B$9="All",'No Self Assessment feeder'!CE376)))</f>
        <v>61.9</v>
      </c>
      <c r="T387" s="120">
        <f>IF($B$9="Female",'No Self Assessment feeder'!T376,IF($B$9="Male",'No Self Assessment feeder'!AZ376,IF($B$9="All",'No Self Assessment feeder'!CF376)))</f>
        <v>74.3</v>
      </c>
      <c r="U387" s="127">
        <f>IF($B$9="Female",'No Self Assessment feeder'!U376,IF($B$9="Male",'No Self Assessment feeder'!BA376,IF($B$9="All",'No Self Assessment feeder'!CG376)))</f>
        <v>81.099999999999994</v>
      </c>
      <c r="V387" s="81">
        <f>IF($B$9="Female",'No Self Assessment feeder'!V376,IF($B$9="Male",'No Self Assessment feeder'!BB376,IF($B$9="All",'No Self Assessment feeder'!CH376)))</f>
        <v>3110</v>
      </c>
      <c r="W387" s="120">
        <f>IF($B$9="Female",'No Self Assessment feeder'!W376,IF($B$9="Male",'No Self Assessment feeder'!BC376,IF($B$9="All",'No Self Assessment feeder'!CI376)))</f>
        <v>4.0999999999999996</v>
      </c>
      <c r="X387" s="79">
        <f>IF($B$9="Female",'No Self Assessment feeder'!X376,IF($B$9="Male",'No Self Assessment feeder'!BD376,IF($B$9="All",'No Self Assessment feeder'!CJ376)))</f>
        <v>2985</v>
      </c>
      <c r="Y387" s="120">
        <f>IF($B$9="Female",'No Self Assessment feeder'!Y376,IF($B$9="Male",'No Self Assessment feeder'!BE376,IF($B$9="All",'No Self Assessment feeder'!CK376)))</f>
        <v>12.7</v>
      </c>
      <c r="Z387" s="120">
        <f>IF($B$9="Female",'No Self Assessment feeder'!Z376,IF($B$9="Male",'No Self Assessment feeder'!BF376,IF($B$9="All",'No Self Assessment feeder'!CL376)))</f>
        <v>7.3</v>
      </c>
      <c r="AA387" s="120">
        <f>IF($B$9="Female",'No Self Assessment feeder'!AA376,IF($B$9="Male",'No Self Assessment feeder'!BG376,IF($B$9="All",'No Self Assessment feeder'!CM376)))</f>
        <v>65.599999999999994</v>
      </c>
      <c r="AB387" s="120">
        <f>IF($B$9="Female",'No Self Assessment feeder'!AB376,IF($B$9="Male",'No Self Assessment feeder'!BH376,IF($B$9="All",'No Self Assessment feeder'!CN376)))</f>
        <v>75.7</v>
      </c>
      <c r="AC387" s="127">
        <f>IF($B$9="Female",'No Self Assessment feeder'!AC376,IF($B$9="Male",'No Self Assessment feeder'!BI376,IF($B$9="All",'No Self Assessment feeder'!CO376)))</f>
        <v>80</v>
      </c>
      <c r="CM387" s="29"/>
    </row>
    <row r="388" spans="1:91" ht="14.25" customHeight="1" x14ac:dyDescent="0.2">
      <c r="A388" s="159" t="s">
        <v>290</v>
      </c>
      <c r="B388" s="65" t="s">
        <v>246</v>
      </c>
      <c r="C388" s="66">
        <v>10006299</v>
      </c>
      <c r="D388" s="66" t="s">
        <v>489</v>
      </c>
      <c r="E388" s="162" t="s">
        <v>247</v>
      </c>
      <c r="F388" s="142">
        <f>IF($B$9="Female",'No Self Assessment feeder'!F377,IF($B$9="Male",'No Self Assessment feeder'!AL377,IF($B$9="All",'No Self Assessment feeder'!BR377)))</f>
        <v>2010</v>
      </c>
      <c r="G388" s="120">
        <f>IF($B$9="Female",'No Self Assessment feeder'!G377,IF($B$9="Male",'No Self Assessment feeder'!AM377,IF($B$9="All",'No Self Assessment feeder'!BS377)))</f>
        <v>6.7</v>
      </c>
      <c r="H388" s="79">
        <f>IF($B$9="Female",'No Self Assessment feeder'!H377,IF($B$9="Male",'No Self Assessment feeder'!AN377,IF($B$9="All",'No Self Assessment feeder'!BT377)))</f>
        <v>1875</v>
      </c>
      <c r="I388" s="120">
        <f>IF($B$9="Female",'No Self Assessment feeder'!I377,IF($B$9="Male",'No Self Assessment feeder'!AO377,IF($B$9="All",'No Self Assessment feeder'!BU377)))</f>
        <v>9.4</v>
      </c>
      <c r="J388" s="120">
        <f>IF($B$9="Female",'No Self Assessment feeder'!J377,IF($B$9="Male",'No Self Assessment feeder'!AP377,IF($B$9="All",'No Self Assessment feeder'!BV377)))</f>
        <v>11</v>
      </c>
      <c r="K388" s="120">
        <f>IF($B$9="Female",'No Self Assessment feeder'!K377,IF($B$9="Male",'No Self Assessment feeder'!AQ377,IF($B$9="All",'No Self Assessment feeder'!BW377)))</f>
        <v>61.7</v>
      </c>
      <c r="L388" s="120">
        <f>IF($B$9="Female",'No Self Assessment feeder'!L377,IF($B$9="Male",'No Self Assessment feeder'!AR377,IF($B$9="All",'No Self Assessment feeder'!BX377)))</f>
        <v>73.900000000000006</v>
      </c>
      <c r="M388" s="127">
        <f>IF($B$9="Female",'No Self Assessment feeder'!M377,IF($B$9="Male",'No Self Assessment feeder'!AS377,IF($B$9="All",'No Self Assessment feeder'!BY377)))</f>
        <v>79.599999999999994</v>
      </c>
      <c r="N388" s="81">
        <f>IF($B$9="Female",'No Self Assessment feeder'!N377,IF($B$9="Male",'No Self Assessment feeder'!AT377,IF($B$9="All",'No Self Assessment feeder'!BZ377)))</f>
        <v>2010</v>
      </c>
      <c r="O388" s="120">
        <f>IF($B$9="Female",'No Self Assessment feeder'!O377,IF($B$9="Male",'No Self Assessment feeder'!AU377,IF($B$9="All",'No Self Assessment feeder'!CA377)))</f>
        <v>7</v>
      </c>
      <c r="P388" s="79">
        <f>IF($B$9="Female",'No Self Assessment feeder'!P377,IF($B$9="Male",'No Self Assessment feeder'!AV377,IF($B$9="All",'No Self Assessment feeder'!CB377)))</f>
        <v>1870</v>
      </c>
      <c r="Q388" s="120">
        <f>IF($B$9="Female",'No Self Assessment feeder'!Q377,IF($B$9="Male",'No Self Assessment feeder'!AW377,IF($B$9="All",'No Self Assessment feeder'!CC377)))</f>
        <v>9.1999999999999993</v>
      </c>
      <c r="R388" s="120">
        <f>IF($B$9="Female",'No Self Assessment feeder'!R377,IF($B$9="Male",'No Self Assessment feeder'!AX377,IF($B$9="All",'No Self Assessment feeder'!CD377)))</f>
        <v>8.1999999999999993</v>
      </c>
      <c r="S388" s="120">
        <f>IF($B$9="Female",'No Self Assessment feeder'!S377,IF($B$9="Male",'No Self Assessment feeder'!AY377,IF($B$9="All",'No Self Assessment feeder'!CE377)))</f>
        <v>67.8</v>
      </c>
      <c r="T388" s="120">
        <f>IF($B$9="Female",'No Self Assessment feeder'!T377,IF($B$9="Male",'No Self Assessment feeder'!AZ377,IF($B$9="All",'No Self Assessment feeder'!CF377)))</f>
        <v>79</v>
      </c>
      <c r="U388" s="127">
        <f>IF($B$9="Female",'No Self Assessment feeder'!U377,IF($B$9="Male",'No Self Assessment feeder'!BA377,IF($B$9="All",'No Self Assessment feeder'!CG377)))</f>
        <v>82.6</v>
      </c>
      <c r="V388" s="81">
        <f>IF($B$9="Female",'No Self Assessment feeder'!V377,IF($B$9="Male",'No Self Assessment feeder'!BB377,IF($B$9="All",'No Self Assessment feeder'!CH377)))</f>
        <v>2010</v>
      </c>
      <c r="W388" s="120">
        <f>IF($B$9="Female",'No Self Assessment feeder'!W377,IF($B$9="Male",'No Self Assessment feeder'!BC377,IF($B$9="All",'No Self Assessment feeder'!CI377)))</f>
        <v>6.9</v>
      </c>
      <c r="X388" s="79">
        <f>IF($B$9="Female",'No Self Assessment feeder'!X377,IF($B$9="Male",'No Self Assessment feeder'!BD377,IF($B$9="All",'No Self Assessment feeder'!CJ377)))</f>
        <v>1870</v>
      </c>
      <c r="Y388" s="120">
        <f>IF($B$9="Female",'No Self Assessment feeder'!Y377,IF($B$9="Male",'No Self Assessment feeder'!BE377,IF($B$9="All",'No Self Assessment feeder'!CK377)))</f>
        <v>10.4</v>
      </c>
      <c r="Z388" s="120">
        <f>IF($B$9="Female",'No Self Assessment feeder'!Z377,IF($B$9="Male",'No Self Assessment feeder'!BF377,IF($B$9="All",'No Self Assessment feeder'!CL377)))</f>
        <v>6.2</v>
      </c>
      <c r="AA388" s="120">
        <f>IF($B$9="Female",'No Self Assessment feeder'!AA377,IF($B$9="Male",'No Self Assessment feeder'!BG377,IF($B$9="All",'No Self Assessment feeder'!CM377)))</f>
        <v>72.599999999999994</v>
      </c>
      <c r="AB388" s="120">
        <f>IF($B$9="Female",'No Self Assessment feeder'!AB377,IF($B$9="Male",'No Self Assessment feeder'!BH377,IF($B$9="All",'No Self Assessment feeder'!CN377)))</f>
        <v>81</v>
      </c>
      <c r="AC388" s="127">
        <f>IF($B$9="Female",'No Self Assessment feeder'!AC377,IF($B$9="Male",'No Self Assessment feeder'!BI377,IF($B$9="All",'No Self Assessment feeder'!CO377)))</f>
        <v>83.4</v>
      </c>
      <c r="CM388" s="29"/>
    </row>
    <row r="389" spans="1:91" ht="14.25" customHeight="1" x14ac:dyDescent="0.2">
      <c r="A389" s="159" t="s">
        <v>290</v>
      </c>
      <c r="B389" s="65" t="s">
        <v>248</v>
      </c>
      <c r="C389" s="65">
        <v>10037449</v>
      </c>
      <c r="D389" s="66" t="s">
        <v>490</v>
      </c>
      <c r="E389" s="162" t="s">
        <v>249</v>
      </c>
      <c r="F389" s="142">
        <f>IF($B$9="Female",'No Self Assessment feeder'!F378,IF($B$9="Male",'No Self Assessment feeder'!AL378,IF($B$9="All",'No Self Assessment feeder'!BR378)))</f>
        <v>475</v>
      </c>
      <c r="G389" s="120">
        <f>IF($B$9="Female",'No Self Assessment feeder'!G378,IF($B$9="Male",'No Self Assessment feeder'!AM378,IF($B$9="All",'No Self Assessment feeder'!BS378)))</f>
        <v>4.2</v>
      </c>
      <c r="H389" s="79">
        <f>IF($B$9="Female",'No Self Assessment feeder'!H378,IF($B$9="Male",'No Self Assessment feeder'!AN378,IF($B$9="All",'No Self Assessment feeder'!BT378)))</f>
        <v>455</v>
      </c>
      <c r="I389" s="120">
        <f>IF($B$9="Female",'No Self Assessment feeder'!I378,IF($B$9="Male",'No Self Assessment feeder'!AO378,IF($B$9="All",'No Self Assessment feeder'!BU378)))</f>
        <v>9</v>
      </c>
      <c r="J389" s="120">
        <f>IF($B$9="Female",'No Self Assessment feeder'!J378,IF($B$9="Male",'No Self Assessment feeder'!AP378,IF($B$9="All",'No Self Assessment feeder'!BV378)))</f>
        <v>11.4</v>
      </c>
      <c r="K389" s="120">
        <f>IF($B$9="Female",'No Self Assessment feeder'!K378,IF($B$9="Male",'No Self Assessment feeder'!AQ378,IF($B$9="All",'No Self Assessment feeder'!BW378)))</f>
        <v>59.5</v>
      </c>
      <c r="L389" s="120">
        <f>IF($B$9="Female",'No Self Assessment feeder'!L378,IF($B$9="Male",'No Self Assessment feeder'!AR378,IF($B$9="All",'No Self Assessment feeder'!BX378)))</f>
        <v>74</v>
      </c>
      <c r="M389" s="127">
        <f>IF($B$9="Female",'No Self Assessment feeder'!M378,IF($B$9="Male",'No Self Assessment feeder'!AS378,IF($B$9="All",'No Self Assessment feeder'!BY378)))</f>
        <v>79.599999999999994</v>
      </c>
      <c r="N389" s="81">
        <f>IF($B$9="Female",'No Self Assessment feeder'!N378,IF($B$9="Male",'No Self Assessment feeder'!AT378,IF($B$9="All",'No Self Assessment feeder'!BZ378)))</f>
        <v>475</v>
      </c>
      <c r="O389" s="120">
        <f>IF($B$9="Female",'No Self Assessment feeder'!O378,IF($B$9="Male",'No Self Assessment feeder'!AU378,IF($B$9="All",'No Self Assessment feeder'!CA378)))</f>
        <v>4.4000000000000004</v>
      </c>
      <c r="P389" s="79">
        <f>IF($B$9="Female",'No Self Assessment feeder'!P378,IF($B$9="Male",'No Self Assessment feeder'!AV378,IF($B$9="All",'No Self Assessment feeder'!CB378)))</f>
        <v>455</v>
      </c>
      <c r="Q389" s="120">
        <f>IF($B$9="Female",'No Self Assessment feeder'!Q378,IF($B$9="Male",'No Self Assessment feeder'!AW378,IF($B$9="All",'No Self Assessment feeder'!CC378)))</f>
        <v>9.9</v>
      </c>
      <c r="R389" s="120">
        <f>IF($B$9="Female",'No Self Assessment feeder'!R378,IF($B$9="Male",'No Self Assessment feeder'!AX378,IF($B$9="All",'No Self Assessment feeder'!CD378)))</f>
        <v>7.5</v>
      </c>
      <c r="S389" s="120">
        <f>IF($B$9="Female",'No Self Assessment feeder'!S378,IF($B$9="Male",'No Self Assessment feeder'!AY378,IF($B$9="All",'No Self Assessment feeder'!CE378)))</f>
        <v>65.099999999999994</v>
      </c>
      <c r="T389" s="120">
        <f>IF($B$9="Female",'No Self Assessment feeder'!T378,IF($B$9="Male",'No Self Assessment feeder'!AZ378,IF($B$9="All",'No Self Assessment feeder'!CF378)))</f>
        <v>78.7</v>
      </c>
      <c r="U389" s="127">
        <f>IF($B$9="Female",'No Self Assessment feeder'!U378,IF($B$9="Male",'No Self Assessment feeder'!BA378,IF($B$9="All",'No Self Assessment feeder'!CG378)))</f>
        <v>82.7</v>
      </c>
      <c r="V389" s="81">
        <f>IF($B$9="Female",'No Self Assessment feeder'!V378,IF($B$9="Male",'No Self Assessment feeder'!BB378,IF($B$9="All",'No Self Assessment feeder'!CH378)))</f>
        <v>475</v>
      </c>
      <c r="W389" s="120">
        <f>IF($B$9="Female",'No Self Assessment feeder'!W378,IF($B$9="Male",'No Self Assessment feeder'!BC378,IF($B$9="All",'No Self Assessment feeder'!CI378)))</f>
        <v>4.4000000000000004</v>
      </c>
      <c r="X389" s="79">
        <f>IF($B$9="Female",'No Self Assessment feeder'!X378,IF($B$9="Male",'No Self Assessment feeder'!BD378,IF($B$9="All",'No Self Assessment feeder'!CJ378)))</f>
        <v>455</v>
      </c>
      <c r="Y389" s="120">
        <f>IF($B$9="Female",'No Self Assessment feeder'!Y378,IF($B$9="Male",'No Self Assessment feeder'!BE378,IF($B$9="All",'No Self Assessment feeder'!CK378)))</f>
        <v>10.5</v>
      </c>
      <c r="Z389" s="120">
        <f>IF($B$9="Female",'No Self Assessment feeder'!Z378,IF($B$9="Male",'No Self Assessment feeder'!BF378,IF($B$9="All",'No Self Assessment feeder'!CL378)))</f>
        <v>8.1</v>
      </c>
      <c r="AA389" s="120">
        <f>IF($B$9="Female",'No Self Assessment feeder'!AA378,IF($B$9="Male",'No Self Assessment feeder'!BG378,IF($B$9="All",'No Self Assessment feeder'!CM378)))</f>
        <v>61.6</v>
      </c>
      <c r="AB389" s="120">
        <f>IF($B$9="Female",'No Self Assessment feeder'!AB378,IF($B$9="Male",'No Self Assessment feeder'!BH378,IF($B$9="All",'No Self Assessment feeder'!CN378)))</f>
        <v>78.099999999999994</v>
      </c>
      <c r="AC389" s="127">
        <f>IF($B$9="Female",'No Self Assessment feeder'!AC378,IF($B$9="Male",'No Self Assessment feeder'!BI378,IF($B$9="All",'No Self Assessment feeder'!CO378)))</f>
        <v>81.400000000000006</v>
      </c>
      <c r="CM389" s="29"/>
    </row>
    <row r="390" spans="1:91" ht="14.25" customHeight="1" x14ac:dyDescent="0.2">
      <c r="A390" s="159" t="s">
        <v>290</v>
      </c>
      <c r="B390" s="65" t="s">
        <v>250</v>
      </c>
      <c r="C390" s="66">
        <v>10014001</v>
      </c>
      <c r="D390" s="66" t="s">
        <v>488</v>
      </c>
      <c r="E390" s="162" t="s">
        <v>251</v>
      </c>
      <c r="F390" s="142" t="str">
        <f>IF($B$9="Female",'No Self Assessment feeder'!F379,IF($B$9="Male",'No Self Assessment feeder'!AL379,IF($B$9="All",'No Self Assessment feeder'!BR379)))</f>
        <v>.</v>
      </c>
      <c r="G390" s="120" t="str">
        <f>IF($B$9="Female",'No Self Assessment feeder'!G379,IF($B$9="Male",'No Self Assessment feeder'!AM379,IF($B$9="All",'No Self Assessment feeder'!BS379)))</f>
        <v>.</v>
      </c>
      <c r="H390" s="79" t="str">
        <f>IF($B$9="Female",'No Self Assessment feeder'!H379,IF($B$9="Male",'No Self Assessment feeder'!AN379,IF($B$9="All",'No Self Assessment feeder'!BT379)))</f>
        <v>.</v>
      </c>
      <c r="I390" s="120" t="str">
        <f>IF($B$9="Female",'No Self Assessment feeder'!I379,IF($B$9="Male",'No Self Assessment feeder'!AO379,IF($B$9="All",'No Self Assessment feeder'!BU379)))</f>
        <v>.</v>
      </c>
      <c r="J390" s="120" t="str">
        <f>IF($B$9="Female",'No Self Assessment feeder'!J379,IF($B$9="Male",'No Self Assessment feeder'!AP379,IF($B$9="All",'No Self Assessment feeder'!BV379)))</f>
        <v>.</v>
      </c>
      <c r="K390" s="120" t="str">
        <f>IF($B$9="Female",'No Self Assessment feeder'!K379,IF($B$9="Male",'No Self Assessment feeder'!AQ379,IF($B$9="All",'No Self Assessment feeder'!BW379)))</f>
        <v>.</v>
      </c>
      <c r="L390" s="120" t="str">
        <f>IF($B$9="Female",'No Self Assessment feeder'!L379,IF($B$9="Male",'No Self Assessment feeder'!AR379,IF($B$9="All",'No Self Assessment feeder'!BX379)))</f>
        <v>.</v>
      </c>
      <c r="M390" s="127" t="str">
        <f>IF($B$9="Female",'No Self Assessment feeder'!M379,IF($B$9="Male",'No Self Assessment feeder'!AS379,IF($B$9="All",'No Self Assessment feeder'!BY379)))</f>
        <v>.</v>
      </c>
      <c r="N390" s="81" t="str">
        <f>IF($B$9="Female",'No Self Assessment feeder'!N379,IF($B$9="Male",'No Self Assessment feeder'!AT379,IF($B$9="All",'No Self Assessment feeder'!BZ379)))</f>
        <v>.</v>
      </c>
      <c r="O390" s="120" t="str">
        <f>IF($B$9="Female",'No Self Assessment feeder'!O379,IF($B$9="Male",'No Self Assessment feeder'!AU379,IF($B$9="All",'No Self Assessment feeder'!CA379)))</f>
        <v>.</v>
      </c>
      <c r="P390" s="79" t="str">
        <f>IF($B$9="Female",'No Self Assessment feeder'!P379,IF($B$9="Male",'No Self Assessment feeder'!AV379,IF($B$9="All",'No Self Assessment feeder'!CB379)))</f>
        <v>.</v>
      </c>
      <c r="Q390" s="120" t="str">
        <f>IF($B$9="Female",'No Self Assessment feeder'!Q379,IF($B$9="Male",'No Self Assessment feeder'!AW379,IF($B$9="All",'No Self Assessment feeder'!CC379)))</f>
        <v>.</v>
      </c>
      <c r="R390" s="120" t="str">
        <f>IF($B$9="Female",'No Self Assessment feeder'!R379,IF($B$9="Male",'No Self Assessment feeder'!AX379,IF($B$9="All",'No Self Assessment feeder'!CD379)))</f>
        <v>.</v>
      </c>
      <c r="S390" s="120" t="str">
        <f>IF($B$9="Female",'No Self Assessment feeder'!S379,IF($B$9="Male",'No Self Assessment feeder'!AY379,IF($B$9="All",'No Self Assessment feeder'!CE379)))</f>
        <v>.</v>
      </c>
      <c r="T390" s="120" t="str">
        <f>IF($B$9="Female",'No Self Assessment feeder'!T379,IF($B$9="Male",'No Self Assessment feeder'!AZ379,IF($B$9="All",'No Self Assessment feeder'!CF379)))</f>
        <v>.</v>
      </c>
      <c r="U390" s="127" t="str">
        <f>IF($B$9="Female",'No Self Assessment feeder'!U379,IF($B$9="Male",'No Self Assessment feeder'!BA379,IF($B$9="All",'No Self Assessment feeder'!CG379)))</f>
        <v>.</v>
      </c>
      <c r="V390" s="81" t="str">
        <f>IF($B$9="Female",'No Self Assessment feeder'!V379,IF($B$9="Male",'No Self Assessment feeder'!BB379,IF($B$9="All",'No Self Assessment feeder'!CH379)))</f>
        <v>.</v>
      </c>
      <c r="W390" s="120" t="str">
        <f>IF($B$9="Female",'No Self Assessment feeder'!W379,IF($B$9="Male",'No Self Assessment feeder'!BC379,IF($B$9="All",'No Self Assessment feeder'!CI379)))</f>
        <v>.</v>
      </c>
      <c r="X390" s="79" t="str">
        <f>IF($B$9="Female",'No Self Assessment feeder'!X379,IF($B$9="Male",'No Self Assessment feeder'!BD379,IF($B$9="All",'No Self Assessment feeder'!CJ379)))</f>
        <v>.</v>
      </c>
      <c r="Y390" s="120" t="str">
        <f>IF($B$9="Female",'No Self Assessment feeder'!Y379,IF($B$9="Male",'No Self Assessment feeder'!BE379,IF($B$9="All",'No Self Assessment feeder'!CK379)))</f>
        <v>.</v>
      </c>
      <c r="Z390" s="120" t="str">
        <f>IF($B$9="Female",'No Self Assessment feeder'!Z379,IF($B$9="Male",'No Self Assessment feeder'!BF379,IF($B$9="All",'No Self Assessment feeder'!CL379)))</f>
        <v>.</v>
      </c>
      <c r="AA390" s="120" t="str">
        <f>IF($B$9="Female",'No Self Assessment feeder'!AA379,IF($B$9="Male",'No Self Assessment feeder'!BG379,IF($B$9="All",'No Self Assessment feeder'!CM379)))</f>
        <v>.</v>
      </c>
      <c r="AB390" s="120" t="str">
        <f>IF($B$9="Female",'No Self Assessment feeder'!AB379,IF($B$9="Male",'No Self Assessment feeder'!BH379,IF($B$9="All",'No Self Assessment feeder'!CN379)))</f>
        <v>.</v>
      </c>
      <c r="AC390" s="127" t="str">
        <f>IF($B$9="Female",'No Self Assessment feeder'!AC379,IF($B$9="Male",'No Self Assessment feeder'!BI379,IF($B$9="All",'No Self Assessment feeder'!CO379)))</f>
        <v>.</v>
      </c>
      <c r="CM390" s="29"/>
    </row>
    <row r="391" spans="1:91" ht="14.25" customHeight="1" x14ac:dyDescent="0.2">
      <c r="A391" s="159" t="s">
        <v>290</v>
      </c>
      <c r="B391" s="65" t="s">
        <v>252</v>
      </c>
      <c r="C391" s="66">
        <v>10007159</v>
      </c>
      <c r="D391" s="66" t="s">
        <v>496</v>
      </c>
      <c r="E391" s="162" t="s">
        <v>253</v>
      </c>
      <c r="F391" s="142">
        <f>IF($B$9="Female",'No Self Assessment feeder'!F380,IF($B$9="Male",'No Self Assessment feeder'!AL380,IF($B$9="All",'No Self Assessment feeder'!BR380)))</f>
        <v>1870</v>
      </c>
      <c r="G391" s="120">
        <f>IF($B$9="Female",'No Self Assessment feeder'!G380,IF($B$9="Male",'No Self Assessment feeder'!AM380,IF($B$9="All",'No Self Assessment feeder'!BS380)))</f>
        <v>3.1</v>
      </c>
      <c r="H391" s="79">
        <f>IF($B$9="Female",'No Self Assessment feeder'!H380,IF($B$9="Male",'No Self Assessment feeder'!AN380,IF($B$9="All",'No Self Assessment feeder'!BT380)))</f>
        <v>1810</v>
      </c>
      <c r="I391" s="120">
        <f>IF($B$9="Female",'No Self Assessment feeder'!I380,IF($B$9="Male",'No Self Assessment feeder'!AO380,IF($B$9="All",'No Self Assessment feeder'!BU380)))</f>
        <v>8.5</v>
      </c>
      <c r="J391" s="120">
        <f>IF($B$9="Female",'No Self Assessment feeder'!J380,IF($B$9="Male",'No Self Assessment feeder'!AP380,IF($B$9="All",'No Self Assessment feeder'!BV380)))</f>
        <v>9.1</v>
      </c>
      <c r="K391" s="120">
        <f>IF($B$9="Female",'No Self Assessment feeder'!K380,IF($B$9="Male",'No Self Assessment feeder'!AQ380,IF($B$9="All",'No Self Assessment feeder'!BW380)))</f>
        <v>58.3</v>
      </c>
      <c r="L391" s="120">
        <f>IF($B$9="Female",'No Self Assessment feeder'!L380,IF($B$9="Male",'No Self Assessment feeder'!AR380,IF($B$9="All",'No Self Assessment feeder'!BX380)))</f>
        <v>73.400000000000006</v>
      </c>
      <c r="M391" s="127">
        <f>IF($B$9="Female",'No Self Assessment feeder'!M380,IF($B$9="Male",'No Self Assessment feeder'!AS380,IF($B$9="All",'No Self Assessment feeder'!BY380)))</f>
        <v>82.4</v>
      </c>
      <c r="N391" s="81">
        <f>IF($B$9="Female",'No Self Assessment feeder'!N380,IF($B$9="Male",'No Self Assessment feeder'!AT380,IF($B$9="All",'No Self Assessment feeder'!BZ380)))</f>
        <v>1870</v>
      </c>
      <c r="O391" s="120">
        <f>IF($B$9="Female",'No Self Assessment feeder'!O380,IF($B$9="Male",'No Self Assessment feeder'!AU380,IF($B$9="All",'No Self Assessment feeder'!CA380)))</f>
        <v>3.7</v>
      </c>
      <c r="P391" s="79">
        <f>IF($B$9="Female",'No Self Assessment feeder'!P380,IF($B$9="Male",'No Self Assessment feeder'!AV380,IF($B$9="All",'No Self Assessment feeder'!CB380)))</f>
        <v>1800</v>
      </c>
      <c r="Q391" s="120">
        <f>IF($B$9="Female",'No Self Assessment feeder'!Q380,IF($B$9="Male",'No Self Assessment feeder'!AW380,IF($B$9="All",'No Self Assessment feeder'!CC380)))</f>
        <v>11.4</v>
      </c>
      <c r="R391" s="120">
        <f>IF($B$9="Female",'No Self Assessment feeder'!R380,IF($B$9="Male",'No Self Assessment feeder'!AX380,IF($B$9="All",'No Self Assessment feeder'!CD380)))</f>
        <v>6.3</v>
      </c>
      <c r="S391" s="120">
        <f>IF($B$9="Female",'No Self Assessment feeder'!S380,IF($B$9="Male",'No Self Assessment feeder'!AY380,IF($B$9="All",'No Self Assessment feeder'!CE380)))</f>
        <v>68</v>
      </c>
      <c r="T391" s="120">
        <f>IF($B$9="Female",'No Self Assessment feeder'!T380,IF($B$9="Male",'No Self Assessment feeder'!AZ380,IF($B$9="All",'No Self Assessment feeder'!CF380)))</f>
        <v>78.400000000000006</v>
      </c>
      <c r="U391" s="127">
        <f>IF($B$9="Female",'No Self Assessment feeder'!U380,IF($B$9="Male",'No Self Assessment feeder'!BA380,IF($B$9="All",'No Self Assessment feeder'!CG380)))</f>
        <v>82.3</v>
      </c>
      <c r="V391" s="81">
        <f>IF($B$9="Female",'No Self Assessment feeder'!V380,IF($B$9="Male",'No Self Assessment feeder'!BB380,IF($B$9="All",'No Self Assessment feeder'!CH380)))</f>
        <v>1870</v>
      </c>
      <c r="W391" s="120">
        <f>IF($B$9="Female",'No Self Assessment feeder'!W380,IF($B$9="Male",'No Self Assessment feeder'!BC380,IF($B$9="All",'No Self Assessment feeder'!CI380)))</f>
        <v>3.8</v>
      </c>
      <c r="X391" s="79">
        <f>IF($B$9="Female",'No Self Assessment feeder'!X380,IF($B$9="Male",'No Self Assessment feeder'!BD380,IF($B$9="All",'No Self Assessment feeder'!CJ380)))</f>
        <v>1795</v>
      </c>
      <c r="Y391" s="120">
        <f>IF($B$9="Female",'No Self Assessment feeder'!Y380,IF($B$9="Male",'No Self Assessment feeder'!BE380,IF($B$9="All",'No Self Assessment feeder'!CK380)))</f>
        <v>12.5</v>
      </c>
      <c r="Z391" s="120">
        <f>IF($B$9="Female",'No Self Assessment feeder'!Z380,IF($B$9="Male",'No Self Assessment feeder'!BF380,IF($B$9="All",'No Self Assessment feeder'!CL380)))</f>
        <v>6.3</v>
      </c>
      <c r="AA391" s="120">
        <f>IF($B$9="Female",'No Self Assessment feeder'!AA380,IF($B$9="Male",'No Self Assessment feeder'!BG380,IF($B$9="All",'No Self Assessment feeder'!CM380)))</f>
        <v>70.400000000000006</v>
      </c>
      <c r="AB391" s="120">
        <f>IF($B$9="Female",'No Self Assessment feeder'!AB380,IF($B$9="Male",'No Self Assessment feeder'!BH380,IF($B$9="All",'No Self Assessment feeder'!CN380)))</f>
        <v>78.5</v>
      </c>
      <c r="AC391" s="127">
        <f>IF($B$9="Female",'No Self Assessment feeder'!AC380,IF($B$9="Male",'No Self Assessment feeder'!BI380,IF($B$9="All",'No Self Assessment feeder'!CO380)))</f>
        <v>81.2</v>
      </c>
      <c r="CM391" s="29"/>
    </row>
    <row r="392" spans="1:91" ht="14.25" customHeight="1" x14ac:dyDescent="0.2">
      <c r="A392" s="159" t="s">
        <v>290</v>
      </c>
      <c r="B392" s="65" t="s">
        <v>254</v>
      </c>
      <c r="C392" s="66">
        <v>10007160</v>
      </c>
      <c r="D392" s="66" t="s">
        <v>495</v>
      </c>
      <c r="E392" s="162" t="s">
        <v>255</v>
      </c>
      <c r="F392" s="142">
        <f>IF($B$9="Female",'No Self Assessment feeder'!F381,IF($B$9="Male",'No Self Assessment feeder'!AL381,IF($B$9="All",'No Self Assessment feeder'!BR381)))</f>
        <v>1310</v>
      </c>
      <c r="G392" s="120">
        <f>IF($B$9="Female",'No Self Assessment feeder'!G381,IF($B$9="Male",'No Self Assessment feeder'!AM381,IF($B$9="All",'No Self Assessment feeder'!BS381)))</f>
        <v>5.3</v>
      </c>
      <c r="H392" s="79">
        <f>IF($B$9="Female",'No Self Assessment feeder'!H381,IF($B$9="Male",'No Self Assessment feeder'!AN381,IF($B$9="All",'No Self Assessment feeder'!BT381)))</f>
        <v>1240</v>
      </c>
      <c r="I392" s="120">
        <f>IF($B$9="Female",'No Self Assessment feeder'!I381,IF($B$9="Male",'No Self Assessment feeder'!AO381,IF($B$9="All",'No Self Assessment feeder'!BU381)))</f>
        <v>11</v>
      </c>
      <c r="J392" s="120">
        <f>IF($B$9="Female",'No Self Assessment feeder'!J381,IF($B$9="Male",'No Self Assessment feeder'!AP381,IF($B$9="All",'No Self Assessment feeder'!BV381)))</f>
        <v>7.7</v>
      </c>
      <c r="K392" s="120">
        <f>IF($B$9="Female",'No Self Assessment feeder'!K381,IF($B$9="Male",'No Self Assessment feeder'!AQ381,IF($B$9="All",'No Self Assessment feeder'!BW381)))</f>
        <v>56.7</v>
      </c>
      <c r="L392" s="120">
        <f>IF($B$9="Female",'No Self Assessment feeder'!L381,IF($B$9="Male",'No Self Assessment feeder'!AR381,IF($B$9="All",'No Self Assessment feeder'!BX381)))</f>
        <v>70.5</v>
      </c>
      <c r="M392" s="127">
        <f>IF($B$9="Female",'No Self Assessment feeder'!M381,IF($B$9="Male",'No Self Assessment feeder'!AS381,IF($B$9="All",'No Self Assessment feeder'!BY381)))</f>
        <v>81.2</v>
      </c>
      <c r="N392" s="81">
        <f>IF($B$9="Female",'No Self Assessment feeder'!N381,IF($B$9="Male",'No Self Assessment feeder'!AT381,IF($B$9="All",'No Self Assessment feeder'!BZ381)))</f>
        <v>1310</v>
      </c>
      <c r="O392" s="120">
        <f>IF($B$9="Female",'No Self Assessment feeder'!O381,IF($B$9="Male",'No Self Assessment feeder'!AU381,IF($B$9="All",'No Self Assessment feeder'!CA381)))</f>
        <v>6</v>
      </c>
      <c r="P392" s="79">
        <f>IF($B$9="Female",'No Self Assessment feeder'!P381,IF($B$9="Male",'No Self Assessment feeder'!AV381,IF($B$9="All",'No Self Assessment feeder'!CB381)))</f>
        <v>1235</v>
      </c>
      <c r="Q392" s="120">
        <f>IF($B$9="Female",'No Self Assessment feeder'!Q381,IF($B$9="Male",'No Self Assessment feeder'!AW381,IF($B$9="All",'No Self Assessment feeder'!CC381)))</f>
        <v>12.3</v>
      </c>
      <c r="R392" s="120">
        <f>IF($B$9="Female",'No Self Assessment feeder'!R381,IF($B$9="Male",'No Self Assessment feeder'!AX381,IF($B$9="All",'No Self Assessment feeder'!CD381)))</f>
        <v>6.6</v>
      </c>
      <c r="S392" s="120">
        <f>IF($B$9="Female",'No Self Assessment feeder'!S381,IF($B$9="Male",'No Self Assessment feeder'!AY381,IF($B$9="All",'No Self Assessment feeder'!CE381)))</f>
        <v>61.7</v>
      </c>
      <c r="T392" s="120">
        <f>IF($B$9="Female",'No Self Assessment feeder'!T381,IF($B$9="Male",'No Self Assessment feeder'!AZ381,IF($B$9="All",'No Self Assessment feeder'!CF381)))</f>
        <v>74.7</v>
      </c>
      <c r="U392" s="127">
        <f>IF($B$9="Female",'No Self Assessment feeder'!U381,IF($B$9="Male",'No Self Assessment feeder'!BA381,IF($B$9="All",'No Self Assessment feeder'!CG381)))</f>
        <v>81.099999999999994</v>
      </c>
      <c r="V392" s="81">
        <f>IF($B$9="Female",'No Self Assessment feeder'!V381,IF($B$9="Male",'No Self Assessment feeder'!BB381,IF($B$9="All",'No Self Assessment feeder'!CH381)))</f>
        <v>1310</v>
      </c>
      <c r="W392" s="120">
        <f>IF($B$9="Female",'No Self Assessment feeder'!W381,IF($B$9="Male",'No Self Assessment feeder'!BC381,IF($B$9="All",'No Self Assessment feeder'!CI381)))</f>
        <v>6.6</v>
      </c>
      <c r="X392" s="79">
        <f>IF($B$9="Female",'No Self Assessment feeder'!X381,IF($B$9="Male",'No Self Assessment feeder'!BD381,IF($B$9="All",'No Self Assessment feeder'!CJ381)))</f>
        <v>1225</v>
      </c>
      <c r="Y392" s="120">
        <f>IF($B$9="Female",'No Self Assessment feeder'!Y381,IF($B$9="Male",'No Self Assessment feeder'!BE381,IF($B$9="All",'No Self Assessment feeder'!CK381)))</f>
        <v>13.1</v>
      </c>
      <c r="Z392" s="120">
        <f>IF($B$9="Female",'No Self Assessment feeder'!Z381,IF($B$9="Male",'No Self Assessment feeder'!BF381,IF($B$9="All",'No Self Assessment feeder'!CL381)))</f>
        <v>5.0999999999999996</v>
      </c>
      <c r="AA392" s="120">
        <f>IF($B$9="Female",'No Self Assessment feeder'!AA381,IF($B$9="Male",'No Self Assessment feeder'!BG381,IF($B$9="All",'No Self Assessment feeder'!CM381)))</f>
        <v>68.8</v>
      </c>
      <c r="AB392" s="120">
        <f>IF($B$9="Female",'No Self Assessment feeder'!AB381,IF($B$9="Male",'No Self Assessment feeder'!BH381,IF($B$9="All",'No Self Assessment feeder'!CN381)))</f>
        <v>78.099999999999994</v>
      </c>
      <c r="AC392" s="127">
        <f>IF($B$9="Female",'No Self Assessment feeder'!AC381,IF($B$9="Male",'No Self Assessment feeder'!BI381,IF($B$9="All",'No Self Assessment feeder'!CO381)))</f>
        <v>81.7</v>
      </c>
      <c r="CM392" s="29"/>
    </row>
    <row r="393" spans="1:91" ht="14.25" customHeight="1" x14ac:dyDescent="0.2">
      <c r="A393" s="159" t="s">
        <v>290</v>
      </c>
      <c r="B393" s="65" t="s">
        <v>256</v>
      </c>
      <c r="C393" s="66">
        <v>10007806</v>
      </c>
      <c r="D393" s="66" t="s">
        <v>495</v>
      </c>
      <c r="E393" s="162" t="s">
        <v>257</v>
      </c>
      <c r="F393" s="142">
        <f>IF($B$9="Female",'No Self Assessment feeder'!F382,IF($B$9="Male",'No Self Assessment feeder'!AL382,IF($B$9="All",'No Self Assessment feeder'!BR382)))</f>
        <v>1540</v>
      </c>
      <c r="G393" s="120">
        <f>IF($B$9="Female",'No Self Assessment feeder'!G382,IF($B$9="Male",'No Self Assessment feeder'!AM382,IF($B$9="All",'No Self Assessment feeder'!BS382)))</f>
        <v>2.1</v>
      </c>
      <c r="H393" s="79">
        <f>IF($B$9="Female",'No Self Assessment feeder'!H382,IF($B$9="Male",'No Self Assessment feeder'!AN382,IF($B$9="All",'No Self Assessment feeder'!BT382)))</f>
        <v>1510</v>
      </c>
      <c r="I393" s="120">
        <f>IF($B$9="Female",'No Self Assessment feeder'!I382,IF($B$9="Male",'No Self Assessment feeder'!AO382,IF($B$9="All",'No Self Assessment feeder'!BU382)))</f>
        <v>10.7</v>
      </c>
      <c r="J393" s="120">
        <f>IF($B$9="Female",'No Self Assessment feeder'!J382,IF($B$9="Male",'No Self Assessment feeder'!AP382,IF($B$9="All",'No Self Assessment feeder'!BV382)))</f>
        <v>14.3</v>
      </c>
      <c r="K393" s="120">
        <f>IF($B$9="Female",'No Self Assessment feeder'!K382,IF($B$9="Male",'No Self Assessment feeder'!AQ382,IF($B$9="All",'No Self Assessment feeder'!BW382)))</f>
        <v>49.5</v>
      </c>
      <c r="L393" s="120">
        <f>IF($B$9="Female",'No Self Assessment feeder'!L382,IF($B$9="Male",'No Self Assessment feeder'!AR382,IF($B$9="All",'No Self Assessment feeder'!BX382)))</f>
        <v>63.1</v>
      </c>
      <c r="M393" s="127">
        <f>IF($B$9="Female",'No Self Assessment feeder'!M382,IF($B$9="Male",'No Self Assessment feeder'!AS382,IF($B$9="All",'No Self Assessment feeder'!BY382)))</f>
        <v>74.900000000000006</v>
      </c>
      <c r="N393" s="81">
        <f>IF($B$9="Female",'No Self Assessment feeder'!N382,IF($B$9="Male",'No Self Assessment feeder'!AT382,IF($B$9="All",'No Self Assessment feeder'!BZ382)))</f>
        <v>1540</v>
      </c>
      <c r="O393" s="120">
        <f>IF($B$9="Female",'No Self Assessment feeder'!O382,IF($B$9="Male",'No Self Assessment feeder'!AU382,IF($B$9="All",'No Self Assessment feeder'!CA382)))</f>
        <v>2.5</v>
      </c>
      <c r="P393" s="79">
        <f>IF($B$9="Female",'No Self Assessment feeder'!P382,IF($B$9="Male",'No Self Assessment feeder'!AV382,IF($B$9="All",'No Self Assessment feeder'!CB382)))</f>
        <v>1505</v>
      </c>
      <c r="Q393" s="120">
        <f>IF($B$9="Female",'No Self Assessment feeder'!Q382,IF($B$9="Male",'No Self Assessment feeder'!AW382,IF($B$9="All",'No Self Assessment feeder'!CC382)))</f>
        <v>12.7</v>
      </c>
      <c r="R393" s="120">
        <f>IF($B$9="Female",'No Self Assessment feeder'!R382,IF($B$9="Male",'No Self Assessment feeder'!AX382,IF($B$9="All",'No Self Assessment feeder'!CD382)))</f>
        <v>10.6</v>
      </c>
      <c r="S393" s="120">
        <f>IF($B$9="Female",'No Self Assessment feeder'!S382,IF($B$9="Male",'No Self Assessment feeder'!AY382,IF($B$9="All",'No Self Assessment feeder'!CE382)))</f>
        <v>56.2</v>
      </c>
      <c r="T393" s="120">
        <f>IF($B$9="Female",'No Self Assessment feeder'!T382,IF($B$9="Male",'No Self Assessment feeder'!AZ382,IF($B$9="All",'No Self Assessment feeder'!CF382)))</f>
        <v>69.7</v>
      </c>
      <c r="U393" s="127">
        <f>IF($B$9="Female",'No Self Assessment feeder'!U382,IF($B$9="Male",'No Self Assessment feeder'!BA382,IF($B$9="All",'No Self Assessment feeder'!CG382)))</f>
        <v>76.7</v>
      </c>
      <c r="V393" s="81">
        <f>IF($B$9="Female",'No Self Assessment feeder'!V382,IF($B$9="Male",'No Self Assessment feeder'!BB382,IF($B$9="All",'No Self Assessment feeder'!CH382)))</f>
        <v>1540</v>
      </c>
      <c r="W393" s="120">
        <f>IF($B$9="Female",'No Self Assessment feeder'!W382,IF($B$9="Male",'No Self Assessment feeder'!BC382,IF($B$9="All",'No Self Assessment feeder'!CI382)))</f>
        <v>2.6</v>
      </c>
      <c r="X393" s="79">
        <f>IF($B$9="Female",'No Self Assessment feeder'!X382,IF($B$9="Male",'No Self Assessment feeder'!BD382,IF($B$9="All",'No Self Assessment feeder'!CJ382)))</f>
        <v>1500</v>
      </c>
      <c r="Y393" s="120">
        <f>IF($B$9="Female",'No Self Assessment feeder'!Y382,IF($B$9="Male",'No Self Assessment feeder'!BE382,IF($B$9="All",'No Self Assessment feeder'!CK382)))</f>
        <v>16</v>
      </c>
      <c r="Z393" s="120">
        <f>IF($B$9="Female",'No Self Assessment feeder'!Z382,IF($B$9="Male",'No Self Assessment feeder'!BF382,IF($B$9="All",'No Self Assessment feeder'!CL382)))</f>
        <v>7.7</v>
      </c>
      <c r="AA393" s="120">
        <f>IF($B$9="Female",'No Self Assessment feeder'!AA382,IF($B$9="Male",'No Self Assessment feeder'!BG382,IF($B$9="All",'No Self Assessment feeder'!CM382)))</f>
        <v>59.2</v>
      </c>
      <c r="AB393" s="120">
        <f>IF($B$9="Female",'No Self Assessment feeder'!AB382,IF($B$9="Male",'No Self Assessment feeder'!BH382,IF($B$9="All",'No Self Assessment feeder'!CN382)))</f>
        <v>70.599999999999994</v>
      </c>
      <c r="AC393" s="127">
        <f>IF($B$9="Female",'No Self Assessment feeder'!AC382,IF($B$9="Male",'No Self Assessment feeder'!BI382,IF($B$9="All",'No Self Assessment feeder'!CO382)))</f>
        <v>76.3</v>
      </c>
      <c r="CM393" s="29"/>
    </row>
    <row r="394" spans="1:91" ht="14.25" customHeight="1" x14ac:dyDescent="0.2">
      <c r="A394" s="159" t="s">
        <v>290</v>
      </c>
      <c r="B394" s="65" t="s">
        <v>258</v>
      </c>
      <c r="C394" s="66">
        <v>10007161</v>
      </c>
      <c r="D394" s="66" t="s">
        <v>496</v>
      </c>
      <c r="E394" s="162" t="s">
        <v>259</v>
      </c>
      <c r="F394" s="142">
        <f>IF($B$9="Female",'No Self Assessment feeder'!F383,IF($B$9="Male",'No Self Assessment feeder'!AL383,IF($B$9="All",'No Self Assessment feeder'!BR383)))</f>
        <v>1970</v>
      </c>
      <c r="G394" s="120">
        <f>IF($B$9="Female",'No Self Assessment feeder'!G383,IF($B$9="Male",'No Self Assessment feeder'!AM383,IF($B$9="All",'No Self Assessment feeder'!BS383)))</f>
        <v>2.9</v>
      </c>
      <c r="H394" s="79">
        <f>IF($B$9="Female",'No Self Assessment feeder'!H383,IF($B$9="Male",'No Self Assessment feeder'!AN383,IF($B$9="All",'No Self Assessment feeder'!BT383)))</f>
        <v>1915</v>
      </c>
      <c r="I394" s="120">
        <f>IF($B$9="Female",'No Self Assessment feeder'!I383,IF($B$9="Male",'No Self Assessment feeder'!AO383,IF($B$9="All",'No Self Assessment feeder'!BU383)))</f>
        <v>8.5</v>
      </c>
      <c r="J394" s="120">
        <f>IF($B$9="Female",'No Self Assessment feeder'!J383,IF($B$9="Male",'No Self Assessment feeder'!AP383,IF($B$9="All",'No Self Assessment feeder'!BV383)))</f>
        <v>9</v>
      </c>
      <c r="K394" s="120">
        <f>IF($B$9="Female",'No Self Assessment feeder'!K383,IF($B$9="Male",'No Self Assessment feeder'!AQ383,IF($B$9="All",'No Self Assessment feeder'!BW383)))</f>
        <v>52.8</v>
      </c>
      <c r="L394" s="120">
        <f>IF($B$9="Female",'No Self Assessment feeder'!L383,IF($B$9="Male",'No Self Assessment feeder'!AR383,IF($B$9="All",'No Self Assessment feeder'!BX383)))</f>
        <v>74.2</v>
      </c>
      <c r="M394" s="127">
        <f>IF($B$9="Female",'No Self Assessment feeder'!M383,IF($B$9="Male",'No Self Assessment feeder'!AS383,IF($B$9="All",'No Self Assessment feeder'!BY383)))</f>
        <v>82.5</v>
      </c>
      <c r="N394" s="81">
        <f>IF($B$9="Female",'No Self Assessment feeder'!N383,IF($B$9="Male",'No Self Assessment feeder'!AT383,IF($B$9="All",'No Self Assessment feeder'!BZ383)))</f>
        <v>1970</v>
      </c>
      <c r="O394" s="120">
        <f>IF($B$9="Female",'No Self Assessment feeder'!O383,IF($B$9="Male",'No Self Assessment feeder'!AU383,IF($B$9="All",'No Self Assessment feeder'!CA383)))</f>
        <v>2.9</v>
      </c>
      <c r="P394" s="79">
        <f>IF($B$9="Female",'No Self Assessment feeder'!P383,IF($B$9="Male",'No Self Assessment feeder'!AV383,IF($B$9="All",'No Self Assessment feeder'!CB383)))</f>
        <v>1915</v>
      </c>
      <c r="Q394" s="120">
        <f>IF($B$9="Female",'No Self Assessment feeder'!Q383,IF($B$9="Male",'No Self Assessment feeder'!AW383,IF($B$9="All",'No Self Assessment feeder'!CC383)))</f>
        <v>10</v>
      </c>
      <c r="R394" s="120">
        <f>IF($B$9="Female",'No Self Assessment feeder'!R383,IF($B$9="Male",'No Self Assessment feeder'!AX383,IF($B$9="All",'No Self Assessment feeder'!CD383)))</f>
        <v>6.2</v>
      </c>
      <c r="S394" s="120">
        <f>IF($B$9="Female",'No Self Assessment feeder'!S383,IF($B$9="Male",'No Self Assessment feeder'!AY383,IF($B$9="All",'No Self Assessment feeder'!CE383)))</f>
        <v>59.1</v>
      </c>
      <c r="T394" s="120">
        <f>IF($B$9="Female",'No Self Assessment feeder'!T383,IF($B$9="Male",'No Self Assessment feeder'!AZ383,IF($B$9="All",'No Self Assessment feeder'!CF383)))</f>
        <v>79.099999999999994</v>
      </c>
      <c r="U394" s="127">
        <f>IF($B$9="Female",'No Self Assessment feeder'!U383,IF($B$9="Male",'No Self Assessment feeder'!BA383,IF($B$9="All",'No Self Assessment feeder'!CG383)))</f>
        <v>83.8</v>
      </c>
      <c r="V394" s="81">
        <f>IF($B$9="Female",'No Self Assessment feeder'!V383,IF($B$9="Male",'No Self Assessment feeder'!BB383,IF($B$9="All",'No Self Assessment feeder'!CH383)))</f>
        <v>1970</v>
      </c>
      <c r="W394" s="120">
        <f>IF($B$9="Female",'No Self Assessment feeder'!W383,IF($B$9="Male",'No Self Assessment feeder'!BC383,IF($B$9="All",'No Self Assessment feeder'!CI383)))</f>
        <v>3.4</v>
      </c>
      <c r="X394" s="79">
        <f>IF($B$9="Female",'No Self Assessment feeder'!X383,IF($B$9="Male",'No Self Assessment feeder'!BD383,IF($B$9="All",'No Self Assessment feeder'!CJ383)))</f>
        <v>1905</v>
      </c>
      <c r="Y394" s="120">
        <f>IF($B$9="Female",'No Self Assessment feeder'!Y383,IF($B$9="Male",'No Self Assessment feeder'!BE383,IF($B$9="All",'No Self Assessment feeder'!CK383)))</f>
        <v>11.5</v>
      </c>
      <c r="Z394" s="120">
        <f>IF($B$9="Female",'No Self Assessment feeder'!Z383,IF($B$9="Male",'No Self Assessment feeder'!BF383,IF($B$9="All",'No Self Assessment feeder'!CL383)))</f>
        <v>6.7</v>
      </c>
      <c r="AA394" s="120">
        <f>IF($B$9="Female",'No Self Assessment feeder'!AA383,IF($B$9="Male",'No Self Assessment feeder'!BG383,IF($B$9="All",'No Self Assessment feeder'!CM383)))</f>
        <v>66.400000000000006</v>
      </c>
      <c r="AB394" s="120">
        <f>IF($B$9="Female",'No Self Assessment feeder'!AB383,IF($B$9="Male",'No Self Assessment feeder'!BH383,IF($B$9="All",'No Self Assessment feeder'!CN383)))</f>
        <v>78.7</v>
      </c>
      <c r="AC394" s="127">
        <f>IF($B$9="Female",'No Self Assessment feeder'!AC383,IF($B$9="Male",'No Self Assessment feeder'!BI383,IF($B$9="All",'No Self Assessment feeder'!CO383)))</f>
        <v>81.8</v>
      </c>
      <c r="CM394" s="29"/>
    </row>
    <row r="395" spans="1:91" ht="14.25" customHeight="1" x14ac:dyDescent="0.2">
      <c r="A395" s="159" t="s">
        <v>290</v>
      </c>
      <c r="B395" s="65" t="s">
        <v>260</v>
      </c>
      <c r="C395" s="66">
        <v>10008017</v>
      </c>
      <c r="D395" s="66" t="s">
        <v>491</v>
      </c>
      <c r="E395" s="162" t="s">
        <v>261</v>
      </c>
      <c r="F395" s="142">
        <f>IF($B$9="Female",'No Self Assessment feeder'!F384,IF($B$9="Male",'No Self Assessment feeder'!AL384,IF($B$9="All",'No Self Assessment feeder'!BR384)))</f>
        <v>85</v>
      </c>
      <c r="G395" s="120">
        <f>IF($B$9="Female",'No Self Assessment feeder'!G384,IF($B$9="Male",'No Self Assessment feeder'!AM384,IF($B$9="All",'No Self Assessment feeder'!BS384)))</f>
        <v>4.8</v>
      </c>
      <c r="H395" s="79">
        <f>IF($B$9="Female",'No Self Assessment feeder'!H384,IF($B$9="Male",'No Self Assessment feeder'!AN384,IF($B$9="All",'No Self Assessment feeder'!BT384)))</f>
        <v>80</v>
      </c>
      <c r="I395" s="120">
        <f>IF($B$9="Female",'No Self Assessment feeder'!I384,IF($B$9="Male",'No Self Assessment feeder'!AO384,IF($B$9="All",'No Self Assessment feeder'!BU384)))</f>
        <v>16.3</v>
      </c>
      <c r="J395" s="120">
        <f>IF($B$9="Female",'No Self Assessment feeder'!J384,IF($B$9="Male",'No Self Assessment feeder'!AP384,IF($B$9="All",'No Self Assessment feeder'!BV384)))</f>
        <v>13.8</v>
      </c>
      <c r="K395" s="120">
        <f>IF($B$9="Female",'No Self Assessment feeder'!K384,IF($B$9="Male",'No Self Assessment feeder'!AQ384,IF($B$9="All",'No Self Assessment feeder'!BW384)))</f>
        <v>36.299999999999997</v>
      </c>
      <c r="L395" s="120">
        <f>IF($B$9="Female",'No Self Assessment feeder'!L384,IF($B$9="Male",'No Self Assessment feeder'!AR384,IF($B$9="All",'No Self Assessment feeder'!BX384)))</f>
        <v>57.5</v>
      </c>
      <c r="M395" s="127">
        <f>IF($B$9="Female",'No Self Assessment feeder'!M384,IF($B$9="Male",'No Self Assessment feeder'!AS384,IF($B$9="All",'No Self Assessment feeder'!BY384)))</f>
        <v>70</v>
      </c>
      <c r="N395" s="81">
        <f>IF($B$9="Female",'No Self Assessment feeder'!N384,IF($B$9="Male",'No Self Assessment feeder'!AT384,IF($B$9="All",'No Self Assessment feeder'!BZ384)))</f>
        <v>85</v>
      </c>
      <c r="O395" s="120">
        <f>IF($B$9="Female",'No Self Assessment feeder'!O384,IF($B$9="Male",'No Self Assessment feeder'!AU384,IF($B$9="All",'No Self Assessment feeder'!CA384)))</f>
        <v>3.6</v>
      </c>
      <c r="P395" s="79">
        <f>IF($B$9="Female",'No Self Assessment feeder'!P384,IF($B$9="Male",'No Self Assessment feeder'!AV384,IF($B$9="All",'No Self Assessment feeder'!CB384)))</f>
        <v>80</v>
      </c>
      <c r="Q395" s="120">
        <f>IF($B$9="Female",'No Self Assessment feeder'!Q384,IF($B$9="Male",'No Self Assessment feeder'!AW384,IF($B$9="All",'No Self Assessment feeder'!CC384)))</f>
        <v>17.3</v>
      </c>
      <c r="R395" s="120">
        <f>IF($B$9="Female",'No Self Assessment feeder'!R384,IF($B$9="Male",'No Self Assessment feeder'!AX384,IF($B$9="All",'No Self Assessment feeder'!CD384)))</f>
        <v>12.3</v>
      </c>
      <c r="S395" s="120">
        <f>IF($B$9="Female",'No Self Assessment feeder'!S384,IF($B$9="Male",'No Self Assessment feeder'!AY384,IF($B$9="All",'No Self Assessment feeder'!CE384)))</f>
        <v>50.6</v>
      </c>
      <c r="T395" s="120">
        <f>IF($B$9="Female",'No Self Assessment feeder'!T384,IF($B$9="Male",'No Self Assessment feeder'!AZ384,IF($B$9="All",'No Self Assessment feeder'!CF384)))</f>
        <v>65.400000000000006</v>
      </c>
      <c r="U395" s="127">
        <f>IF($B$9="Female",'No Self Assessment feeder'!U384,IF($B$9="Male",'No Self Assessment feeder'!BA384,IF($B$9="All",'No Self Assessment feeder'!CG384)))</f>
        <v>70.400000000000006</v>
      </c>
      <c r="V395" s="81">
        <f>IF($B$9="Female",'No Self Assessment feeder'!V384,IF($B$9="Male",'No Self Assessment feeder'!BB384,IF($B$9="All",'No Self Assessment feeder'!CH384)))</f>
        <v>85</v>
      </c>
      <c r="W395" s="120">
        <f>IF($B$9="Female",'No Self Assessment feeder'!W384,IF($B$9="Male",'No Self Assessment feeder'!BC384,IF($B$9="All",'No Self Assessment feeder'!CI384)))</f>
        <v>4.8</v>
      </c>
      <c r="X395" s="79">
        <f>IF($B$9="Female",'No Self Assessment feeder'!X384,IF($B$9="Male",'No Self Assessment feeder'!BD384,IF($B$9="All",'No Self Assessment feeder'!CJ384)))</f>
        <v>80</v>
      </c>
      <c r="Y395" s="120">
        <f>IF($B$9="Female",'No Self Assessment feeder'!Y384,IF($B$9="Male",'No Self Assessment feeder'!BE384,IF($B$9="All",'No Self Assessment feeder'!CK384)))</f>
        <v>22.5</v>
      </c>
      <c r="Z395" s="120">
        <f>IF($B$9="Female",'No Self Assessment feeder'!Z384,IF($B$9="Male",'No Self Assessment feeder'!BF384,IF($B$9="All",'No Self Assessment feeder'!CL384)))</f>
        <v>6.3</v>
      </c>
      <c r="AA395" s="120" t="str">
        <f>IF($B$9="Female",'No Self Assessment feeder'!AA384,IF($B$9="Male",'No Self Assessment feeder'!BG384,IF($B$9="All",'No Self Assessment feeder'!CM384)))</f>
        <v>x</v>
      </c>
      <c r="AB395" s="120" t="str">
        <f>IF($B$9="Female",'No Self Assessment feeder'!AB384,IF($B$9="Male",'No Self Assessment feeder'!BH384,IF($B$9="All",'No Self Assessment feeder'!CN384)))</f>
        <v>x</v>
      </c>
      <c r="AC395" s="127">
        <f>IF($B$9="Female",'No Self Assessment feeder'!AC384,IF($B$9="Male",'No Self Assessment feeder'!BI384,IF($B$9="All",'No Self Assessment feeder'!CO384)))</f>
        <v>71.3</v>
      </c>
      <c r="CM395" s="29"/>
    </row>
    <row r="396" spans="1:91" ht="14.25" customHeight="1" x14ac:dyDescent="0.2">
      <c r="A396" s="159" t="s">
        <v>290</v>
      </c>
      <c r="B396" s="65" t="s">
        <v>262</v>
      </c>
      <c r="C396" s="66">
        <v>10007784</v>
      </c>
      <c r="D396" s="66" t="s">
        <v>491</v>
      </c>
      <c r="E396" s="162" t="s">
        <v>433</v>
      </c>
      <c r="F396" s="142">
        <f>IF($B$9="Female",'No Self Assessment feeder'!F385,IF($B$9="Male",'No Self Assessment feeder'!AL385,IF($B$9="All",'No Self Assessment feeder'!BR385)))</f>
        <v>2855</v>
      </c>
      <c r="G396" s="120">
        <f>IF($B$9="Female",'No Self Assessment feeder'!G385,IF($B$9="Male",'No Self Assessment feeder'!AM385,IF($B$9="All",'No Self Assessment feeder'!BS385)))</f>
        <v>2.7</v>
      </c>
      <c r="H396" s="79">
        <f>IF($B$9="Female",'No Self Assessment feeder'!H385,IF($B$9="Male",'No Self Assessment feeder'!AN385,IF($B$9="All",'No Self Assessment feeder'!BT385)))</f>
        <v>2775</v>
      </c>
      <c r="I396" s="120">
        <f>IF($B$9="Female",'No Self Assessment feeder'!I385,IF($B$9="Male",'No Self Assessment feeder'!AO385,IF($B$9="All",'No Self Assessment feeder'!BU385)))</f>
        <v>12.6</v>
      </c>
      <c r="J396" s="120">
        <f>IF($B$9="Female",'No Self Assessment feeder'!J385,IF($B$9="Male",'No Self Assessment feeder'!AP385,IF($B$9="All",'No Self Assessment feeder'!BV385)))</f>
        <v>11.9</v>
      </c>
      <c r="K396" s="120">
        <f>IF($B$9="Female",'No Self Assessment feeder'!K385,IF($B$9="Male",'No Self Assessment feeder'!AQ385,IF($B$9="All",'No Self Assessment feeder'!BW385)))</f>
        <v>41.1</v>
      </c>
      <c r="L396" s="120">
        <f>IF($B$9="Female",'No Self Assessment feeder'!L385,IF($B$9="Male",'No Self Assessment feeder'!AR385,IF($B$9="All",'No Self Assessment feeder'!BX385)))</f>
        <v>55.8</v>
      </c>
      <c r="M396" s="127">
        <f>IF($B$9="Female",'No Self Assessment feeder'!M385,IF($B$9="Male",'No Self Assessment feeder'!AS385,IF($B$9="All",'No Self Assessment feeder'!BY385)))</f>
        <v>75.5</v>
      </c>
      <c r="N396" s="81">
        <f>IF($B$9="Female",'No Self Assessment feeder'!N385,IF($B$9="Male",'No Self Assessment feeder'!AT385,IF($B$9="All",'No Self Assessment feeder'!BZ385)))</f>
        <v>2855</v>
      </c>
      <c r="O396" s="120">
        <f>IF($B$9="Female",'No Self Assessment feeder'!O385,IF($B$9="Male",'No Self Assessment feeder'!AU385,IF($B$9="All",'No Self Assessment feeder'!CA385)))</f>
        <v>3.4</v>
      </c>
      <c r="P396" s="79">
        <f>IF($B$9="Female",'No Self Assessment feeder'!P385,IF($B$9="Male",'No Self Assessment feeder'!AV385,IF($B$9="All",'No Self Assessment feeder'!CB385)))</f>
        <v>2760</v>
      </c>
      <c r="Q396" s="120">
        <f>IF($B$9="Female",'No Self Assessment feeder'!Q385,IF($B$9="Male",'No Self Assessment feeder'!AW385,IF($B$9="All",'No Self Assessment feeder'!CC385)))</f>
        <v>13.9</v>
      </c>
      <c r="R396" s="120">
        <f>IF($B$9="Female",'No Self Assessment feeder'!R385,IF($B$9="Male",'No Self Assessment feeder'!AX385,IF($B$9="All",'No Self Assessment feeder'!CD385)))</f>
        <v>8.1999999999999993</v>
      </c>
      <c r="S396" s="120">
        <f>IF($B$9="Female",'No Self Assessment feeder'!S385,IF($B$9="Male",'No Self Assessment feeder'!AY385,IF($B$9="All",'No Self Assessment feeder'!CE385)))</f>
        <v>50.6</v>
      </c>
      <c r="T396" s="120">
        <f>IF($B$9="Female",'No Self Assessment feeder'!T385,IF($B$9="Male",'No Self Assessment feeder'!AZ385,IF($B$9="All",'No Self Assessment feeder'!CF385)))</f>
        <v>67.2</v>
      </c>
      <c r="U396" s="127">
        <f>IF($B$9="Female",'No Self Assessment feeder'!U385,IF($B$9="Male",'No Self Assessment feeder'!BA385,IF($B$9="All",'No Self Assessment feeder'!CG385)))</f>
        <v>77.900000000000006</v>
      </c>
      <c r="V396" s="81">
        <f>IF($B$9="Female",'No Self Assessment feeder'!V385,IF($B$9="Male",'No Self Assessment feeder'!BB385,IF($B$9="All",'No Self Assessment feeder'!CH385)))</f>
        <v>2855</v>
      </c>
      <c r="W396" s="120">
        <f>IF($B$9="Female",'No Self Assessment feeder'!W385,IF($B$9="Male",'No Self Assessment feeder'!BC385,IF($B$9="All",'No Self Assessment feeder'!CI385)))</f>
        <v>3.7</v>
      </c>
      <c r="X396" s="79">
        <f>IF($B$9="Female",'No Self Assessment feeder'!X385,IF($B$9="Male",'No Self Assessment feeder'!BD385,IF($B$9="All",'No Self Assessment feeder'!CJ385)))</f>
        <v>2750</v>
      </c>
      <c r="Y396" s="120">
        <f>IF($B$9="Female",'No Self Assessment feeder'!Y385,IF($B$9="Male",'No Self Assessment feeder'!BE385,IF($B$9="All",'No Self Assessment feeder'!CK385)))</f>
        <v>15</v>
      </c>
      <c r="Z396" s="120">
        <f>IF($B$9="Female",'No Self Assessment feeder'!Z385,IF($B$9="Male",'No Self Assessment feeder'!BF385,IF($B$9="All",'No Self Assessment feeder'!CL385)))</f>
        <v>9.6999999999999993</v>
      </c>
      <c r="AA396" s="120">
        <f>IF($B$9="Female",'No Self Assessment feeder'!AA385,IF($B$9="Male",'No Self Assessment feeder'!BG385,IF($B$9="All",'No Self Assessment feeder'!CM385)))</f>
        <v>58.4</v>
      </c>
      <c r="AB396" s="120">
        <f>IF($B$9="Female",'No Self Assessment feeder'!AB385,IF($B$9="Male",'No Self Assessment feeder'!BH385,IF($B$9="All",'No Self Assessment feeder'!CN385)))</f>
        <v>69.900000000000006</v>
      </c>
      <c r="AC396" s="127">
        <f>IF($B$9="Female",'No Self Assessment feeder'!AC385,IF($B$9="Male",'No Self Assessment feeder'!BI385,IF($B$9="All",'No Self Assessment feeder'!CO385)))</f>
        <v>75.3</v>
      </c>
      <c r="CM396" s="29"/>
    </row>
    <row r="397" spans="1:91" ht="14.25" customHeight="1" x14ac:dyDescent="0.2">
      <c r="A397" s="159" t="s">
        <v>290</v>
      </c>
      <c r="B397" s="65" t="s">
        <v>264</v>
      </c>
      <c r="C397" s="66">
        <v>10007163</v>
      </c>
      <c r="D397" s="66" t="s">
        <v>489</v>
      </c>
      <c r="E397" s="162" t="s">
        <v>265</v>
      </c>
      <c r="F397" s="142">
        <f>IF($B$9="Female",'No Self Assessment feeder'!F386,IF($B$9="Male",'No Self Assessment feeder'!AL386,IF($B$9="All",'No Self Assessment feeder'!BR386)))</f>
        <v>2460</v>
      </c>
      <c r="G397" s="120">
        <f>IF($B$9="Female",'No Self Assessment feeder'!G386,IF($B$9="Male",'No Self Assessment feeder'!AM386,IF($B$9="All",'No Self Assessment feeder'!BS386)))</f>
        <v>2.2000000000000002</v>
      </c>
      <c r="H397" s="79">
        <f>IF($B$9="Female",'No Self Assessment feeder'!H386,IF($B$9="Male",'No Self Assessment feeder'!AN386,IF($B$9="All",'No Self Assessment feeder'!BT386)))</f>
        <v>2405</v>
      </c>
      <c r="I397" s="120">
        <f>IF($B$9="Female",'No Self Assessment feeder'!I386,IF($B$9="Male",'No Self Assessment feeder'!AO386,IF($B$9="All",'No Self Assessment feeder'!BU386)))</f>
        <v>11.3</v>
      </c>
      <c r="J397" s="120">
        <f>IF($B$9="Female",'No Self Assessment feeder'!J386,IF($B$9="Male",'No Self Assessment feeder'!AP386,IF($B$9="All",'No Self Assessment feeder'!BV386)))</f>
        <v>8.1999999999999993</v>
      </c>
      <c r="K397" s="120">
        <f>IF($B$9="Female",'No Self Assessment feeder'!K386,IF($B$9="Male",'No Self Assessment feeder'!AQ386,IF($B$9="All",'No Self Assessment feeder'!BW386)))</f>
        <v>49.9</v>
      </c>
      <c r="L397" s="120">
        <f>IF($B$9="Female",'No Self Assessment feeder'!L386,IF($B$9="Male",'No Self Assessment feeder'!AR386,IF($B$9="All",'No Self Assessment feeder'!BX386)))</f>
        <v>68.400000000000006</v>
      </c>
      <c r="M397" s="127">
        <f>IF($B$9="Female",'No Self Assessment feeder'!M386,IF($B$9="Male",'No Self Assessment feeder'!AS386,IF($B$9="All",'No Self Assessment feeder'!BY386)))</f>
        <v>80.400000000000006</v>
      </c>
      <c r="N397" s="81">
        <f>IF($B$9="Female",'No Self Assessment feeder'!N386,IF($B$9="Male",'No Self Assessment feeder'!AT386,IF($B$9="All",'No Self Assessment feeder'!BZ386)))</f>
        <v>2460</v>
      </c>
      <c r="O397" s="120">
        <f>IF($B$9="Female",'No Self Assessment feeder'!O386,IF($B$9="Male",'No Self Assessment feeder'!AU386,IF($B$9="All",'No Self Assessment feeder'!CA386)))</f>
        <v>2.6</v>
      </c>
      <c r="P397" s="79">
        <f>IF($B$9="Female",'No Self Assessment feeder'!P386,IF($B$9="Male",'No Self Assessment feeder'!AV386,IF($B$9="All",'No Self Assessment feeder'!CB386)))</f>
        <v>2395</v>
      </c>
      <c r="Q397" s="120">
        <f>IF($B$9="Female",'No Self Assessment feeder'!Q386,IF($B$9="Male",'No Self Assessment feeder'!AW386,IF($B$9="All",'No Self Assessment feeder'!CC386)))</f>
        <v>11.6</v>
      </c>
      <c r="R397" s="120">
        <f>IF($B$9="Female",'No Self Assessment feeder'!R386,IF($B$9="Male",'No Self Assessment feeder'!AX386,IF($B$9="All",'No Self Assessment feeder'!CD386)))</f>
        <v>6.5</v>
      </c>
      <c r="S397" s="120">
        <f>IF($B$9="Female",'No Self Assessment feeder'!S386,IF($B$9="Male",'No Self Assessment feeder'!AY386,IF($B$9="All",'No Self Assessment feeder'!CE386)))</f>
        <v>62.1</v>
      </c>
      <c r="T397" s="120">
        <f>IF($B$9="Female",'No Self Assessment feeder'!T386,IF($B$9="Male",'No Self Assessment feeder'!AZ386,IF($B$9="All",'No Self Assessment feeder'!CF386)))</f>
        <v>74.900000000000006</v>
      </c>
      <c r="U397" s="127">
        <f>IF($B$9="Female",'No Self Assessment feeder'!U386,IF($B$9="Male",'No Self Assessment feeder'!BA386,IF($B$9="All",'No Self Assessment feeder'!CG386)))</f>
        <v>81.900000000000006</v>
      </c>
      <c r="V397" s="81">
        <f>IF($B$9="Female",'No Self Assessment feeder'!V386,IF($B$9="Male",'No Self Assessment feeder'!BB386,IF($B$9="All",'No Self Assessment feeder'!CH386)))</f>
        <v>2460</v>
      </c>
      <c r="W397" s="120">
        <f>IF($B$9="Female",'No Self Assessment feeder'!W386,IF($B$9="Male",'No Self Assessment feeder'!BC386,IF($B$9="All",'No Self Assessment feeder'!CI386)))</f>
        <v>3</v>
      </c>
      <c r="X397" s="79">
        <f>IF($B$9="Female",'No Self Assessment feeder'!X386,IF($B$9="Male",'No Self Assessment feeder'!BD386,IF($B$9="All",'No Self Assessment feeder'!CJ386)))</f>
        <v>2385</v>
      </c>
      <c r="Y397" s="120">
        <f>IF($B$9="Female",'No Self Assessment feeder'!Y386,IF($B$9="Male",'No Self Assessment feeder'!BE386,IF($B$9="All",'No Self Assessment feeder'!CK386)))</f>
        <v>12.3</v>
      </c>
      <c r="Z397" s="120">
        <f>IF($B$9="Female",'No Self Assessment feeder'!Z386,IF($B$9="Male",'No Self Assessment feeder'!BF386,IF($B$9="All",'No Self Assessment feeder'!CL386)))</f>
        <v>5.4</v>
      </c>
      <c r="AA397" s="120">
        <f>IF($B$9="Female",'No Self Assessment feeder'!AA386,IF($B$9="Male",'No Self Assessment feeder'!BG386,IF($B$9="All",'No Self Assessment feeder'!CM386)))</f>
        <v>67.599999999999994</v>
      </c>
      <c r="AB397" s="120">
        <f>IF($B$9="Female",'No Self Assessment feeder'!AB386,IF($B$9="Male",'No Self Assessment feeder'!BH386,IF($B$9="All",'No Self Assessment feeder'!CN386)))</f>
        <v>77.3</v>
      </c>
      <c r="AC397" s="127">
        <f>IF($B$9="Female",'No Self Assessment feeder'!AC386,IF($B$9="Male",'No Self Assessment feeder'!BI386,IF($B$9="All",'No Self Assessment feeder'!CO386)))</f>
        <v>82.3</v>
      </c>
      <c r="CM397" s="29"/>
    </row>
    <row r="398" spans="1:91" ht="14.25" customHeight="1" x14ac:dyDescent="0.2">
      <c r="A398" s="159" t="s">
        <v>290</v>
      </c>
      <c r="B398" s="65" t="s">
        <v>266</v>
      </c>
      <c r="C398" s="66">
        <v>10007164</v>
      </c>
      <c r="D398" s="66" t="s">
        <v>490</v>
      </c>
      <c r="E398" s="162" t="s">
        <v>267</v>
      </c>
      <c r="F398" s="142">
        <f>IF($B$9="Female",'No Self Assessment feeder'!F387,IF($B$9="Male",'No Self Assessment feeder'!AL387,IF($B$9="All",'No Self Assessment feeder'!BR387)))</f>
        <v>3800</v>
      </c>
      <c r="G398" s="120">
        <f>IF($B$9="Female",'No Self Assessment feeder'!G387,IF($B$9="Male",'No Self Assessment feeder'!AM387,IF($B$9="All",'No Self Assessment feeder'!BS387)))</f>
        <v>4.4000000000000004</v>
      </c>
      <c r="H398" s="79">
        <f>IF($B$9="Female",'No Self Assessment feeder'!H387,IF($B$9="Male",'No Self Assessment feeder'!AN387,IF($B$9="All",'No Self Assessment feeder'!BT387)))</f>
        <v>3635</v>
      </c>
      <c r="I398" s="120">
        <f>IF($B$9="Female",'No Self Assessment feeder'!I387,IF($B$9="Male",'No Self Assessment feeder'!AO387,IF($B$9="All",'No Self Assessment feeder'!BU387)))</f>
        <v>10</v>
      </c>
      <c r="J398" s="120">
        <f>IF($B$9="Female",'No Self Assessment feeder'!J387,IF($B$9="Male",'No Self Assessment feeder'!AP387,IF($B$9="All",'No Self Assessment feeder'!BV387)))</f>
        <v>9.9</v>
      </c>
      <c r="K398" s="120">
        <f>IF($B$9="Female",'No Self Assessment feeder'!K387,IF($B$9="Male",'No Self Assessment feeder'!AQ387,IF($B$9="All",'No Self Assessment feeder'!BW387)))</f>
        <v>60.8</v>
      </c>
      <c r="L398" s="120">
        <f>IF($B$9="Female",'No Self Assessment feeder'!L387,IF($B$9="Male",'No Self Assessment feeder'!AR387,IF($B$9="All",'No Self Assessment feeder'!BX387)))</f>
        <v>73.7</v>
      </c>
      <c r="M398" s="127">
        <f>IF($B$9="Female",'No Self Assessment feeder'!M387,IF($B$9="Male",'No Self Assessment feeder'!AS387,IF($B$9="All",'No Self Assessment feeder'!BY387)))</f>
        <v>80</v>
      </c>
      <c r="N398" s="81">
        <f>IF($B$9="Female",'No Self Assessment feeder'!N387,IF($B$9="Male",'No Self Assessment feeder'!AT387,IF($B$9="All",'No Self Assessment feeder'!BZ387)))</f>
        <v>3800</v>
      </c>
      <c r="O398" s="120">
        <f>IF($B$9="Female",'No Self Assessment feeder'!O387,IF($B$9="Male",'No Self Assessment feeder'!AU387,IF($B$9="All",'No Self Assessment feeder'!CA387)))</f>
        <v>4.5999999999999996</v>
      </c>
      <c r="P398" s="79">
        <f>IF($B$9="Female",'No Self Assessment feeder'!P387,IF($B$9="Male",'No Self Assessment feeder'!AV387,IF($B$9="All",'No Self Assessment feeder'!CB387)))</f>
        <v>3630</v>
      </c>
      <c r="Q398" s="120">
        <f>IF($B$9="Female",'No Self Assessment feeder'!Q387,IF($B$9="Male",'No Self Assessment feeder'!AW387,IF($B$9="All",'No Self Assessment feeder'!CC387)))</f>
        <v>11.2</v>
      </c>
      <c r="R398" s="120">
        <f>IF($B$9="Female",'No Self Assessment feeder'!R387,IF($B$9="Male",'No Self Assessment feeder'!AX387,IF($B$9="All",'No Self Assessment feeder'!CD387)))</f>
        <v>8.3000000000000007</v>
      </c>
      <c r="S398" s="120">
        <f>IF($B$9="Female",'No Self Assessment feeder'!S387,IF($B$9="Male",'No Self Assessment feeder'!AY387,IF($B$9="All",'No Self Assessment feeder'!CE387)))</f>
        <v>63</v>
      </c>
      <c r="T398" s="120">
        <f>IF($B$9="Female",'No Self Assessment feeder'!T387,IF($B$9="Male",'No Self Assessment feeder'!AZ387,IF($B$9="All",'No Self Assessment feeder'!CF387)))</f>
        <v>76.3</v>
      </c>
      <c r="U398" s="127">
        <f>IF($B$9="Female",'No Self Assessment feeder'!U387,IF($B$9="Male",'No Self Assessment feeder'!BA387,IF($B$9="All",'No Self Assessment feeder'!CG387)))</f>
        <v>80.5</v>
      </c>
      <c r="V398" s="81">
        <f>IF($B$9="Female",'No Self Assessment feeder'!V387,IF($B$9="Male",'No Self Assessment feeder'!BB387,IF($B$9="All",'No Self Assessment feeder'!CH387)))</f>
        <v>3800</v>
      </c>
      <c r="W398" s="120">
        <f>IF($B$9="Female",'No Self Assessment feeder'!W387,IF($B$9="Male",'No Self Assessment feeder'!BC387,IF($B$9="All",'No Self Assessment feeder'!CI387)))</f>
        <v>4.9000000000000004</v>
      </c>
      <c r="X398" s="79">
        <f>IF($B$9="Female",'No Self Assessment feeder'!X387,IF($B$9="Male",'No Self Assessment feeder'!BD387,IF($B$9="All",'No Self Assessment feeder'!CJ387)))</f>
        <v>3615</v>
      </c>
      <c r="Y398" s="120">
        <f>IF($B$9="Female",'No Self Assessment feeder'!Y387,IF($B$9="Male",'No Self Assessment feeder'!BE387,IF($B$9="All",'No Self Assessment feeder'!CK387)))</f>
        <v>12.5</v>
      </c>
      <c r="Z398" s="120">
        <f>IF($B$9="Female",'No Self Assessment feeder'!Z387,IF($B$9="Male",'No Self Assessment feeder'!BF387,IF($B$9="All",'No Self Assessment feeder'!CL387)))</f>
        <v>6.5</v>
      </c>
      <c r="AA398" s="120">
        <f>IF($B$9="Female",'No Self Assessment feeder'!AA387,IF($B$9="Male",'No Self Assessment feeder'!BG387,IF($B$9="All",'No Self Assessment feeder'!CM387)))</f>
        <v>68.400000000000006</v>
      </c>
      <c r="AB398" s="120">
        <f>IF($B$9="Female",'No Self Assessment feeder'!AB387,IF($B$9="Male",'No Self Assessment feeder'!BH387,IF($B$9="All",'No Self Assessment feeder'!CN387)))</f>
        <v>78.3</v>
      </c>
      <c r="AC398" s="127">
        <f>IF($B$9="Female",'No Self Assessment feeder'!AC387,IF($B$9="Male",'No Self Assessment feeder'!BI387,IF($B$9="All",'No Self Assessment feeder'!CO387)))</f>
        <v>80.900000000000006</v>
      </c>
      <c r="CM398" s="29"/>
    </row>
    <row r="399" spans="1:91" ht="14.25" customHeight="1" x14ac:dyDescent="0.2">
      <c r="A399" s="159" t="s">
        <v>290</v>
      </c>
      <c r="B399" s="65" t="s">
        <v>268</v>
      </c>
      <c r="C399" s="66">
        <v>10006566</v>
      </c>
      <c r="D399" s="66" t="s">
        <v>491</v>
      </c>
      <c r="E399" s="162" t="s">
        <v>269</v>
      </c>
      <c r="F399" s="142">
        <f>IF($B$9="Female",'No Self Assessment feeder'!F388,IF($B$9="Male",'No Self Assessment feeder'!AL388,IF($B$9="All",'No Self Assessment feeder'!BR388)))</f>
        <v>1155</v>
      </c>
      <c r="G399" s="120">
        <f>IF($B$9="Female",'No Self Assessment feeder'!G388,IF($B$9="Male",'No Self Assessment feeder'!AM388,IF($B$9="All",'No Self Assessment feeder'!BS388)))</f>
        <v>6.7</v>
      </c>
      <c r="H399" s="79">
        <f>IF($B$9="Female",'No Self Assessment feeder'!H388,IF($B$9="Male",'No Self Assessment feeder'!AN388,IF($B$9="All",'No Self Assessment feeder'!BT388)))</f>
        <v>1080</v>
      </c>
      <c r="I399" s="120">
        <f>IF($B$9="Female",'No Self Assessment feeder'!I388,IF($B$9="Male",'No Self Assessment feeder'!AO388,IF($B$9="All",'No Self Assessment feeder'!BU388)))</f>
        <v>13.1</v>
      </c>
      <c r="J399" s="120">
        <f>IF($B$9="Female",'No Self Assessment feeder'!J388,IF($B$9="Male",'No Self Assessment feeder'!AP388,IF($B$9="All",'No Self Assessment feeder'!BV388)))</f>
        <v>12.8</v>
      </c>
      <c r="K399" s="120">
        <f>IF($B$9="Female",'No Self Assessment feeder'!K388,IF($B$9="Male",'No Self Assessment feeder'!AQ388,IF($B$9="All",'No Self Assessment feeder'!BW388)))</f>
        <v>52.7</v>
      </c>
      <c r="L399" s="120">
        <f>IF($B$9="Female",'No Self Assessment feeder'!L388,IF($B$9="Male",'No Self Assessment feeder'!AR388,IF($B$9="All",'No Self Assessment feeder'!BX388)))</f>
        <v>66.5</v>
      </c>
      <c r="M399" s="127">
        <f>IF($B$9="Female",'No Self Assessment feeder'!M388,IF($B$9="Male",'No Self Assessment feeder'!AS388,IF($B$9="All",'No Self Assessment feeder'!BY388)))</f>
        <v>74.099999999999994</v>
      </c>
      <c r="N399" s="81">
        <f>IF($B$9="Female",'No Self Assessment feeder'!N388,IF($B$9="Male",'No Self Assessment feeder'!AT388,IF($B$9="All",'No Self Assessment feeder'!BZ388)))</f>
        <v>1155</v>
      </c>
      <c r="O399" s="120">
        <f>IF($B$9="Female",'No Self Assessment feeder'!O388,IF($B$9="Male",'No Self Assessment feeder'!AU388,IF($B$9="All",'No Self Assessment feeder'!CA388)))</f>
        <v>7.2</v>
      </c>
      <c r="P399" s="79">
        <f>IF($B$9="Female",'No Self Assessment feeder'!P388,IF($B$9="Male",'No Self Assessment feeder'!AV388,IF($B$9="All",'No Self Assessment feeder'!CB388)))</f>
        <v>1070</v>
      </c>
      <c r="Q399" s="120">
        <f>IF($B$9="Female",'No Self Assessment feeder'!Q388,IF($B$9="Male",'No Self Assessment feeder'!AW388,IF($B$9="All",'No Self Assessment feeder'!CC388)))</f>
        <v>13.8</v>
      </c>
      <c r="R399" s="120">
        <f>IF($B$9="Female",'No Self Assessment feeder'!R388,IF($B$9="Male",'No Self Assessment feeder'!AX388,IF($B$9="All",'No Self Assessment feeder'!CD388)))</f>
        <v>12.5</v>
      </c>
      <c r="S399" s="120">
        <f>IF($B$9="Female",'No Self Assessment feeder'!S388,IF($B$9="Male",'No Self Assessment feeder'!AY388,IF($B$9="All",'No Self Assessment feeder'!CE388)))</f>
        <v>55.7</v>
      </c>
      <c r="T399" s="120">
        <f>IF($B$9="Female",'No Self Assessment feeder'!T388,IF($B$9="Male",'No Self Assessment feeder'!AZ388,IF($B$9="All",'No Self Assessment feeder'!CF388)))</f>
        <v>69.5</v>
      </c>
      <c r="U399" s="127">
        <f>IF($B$9="Female",'No Self Assessment feeder'!U388,IF($B$9="Male",'No Self Assessment feeder'!BA388,IF($B$9="All",'No Self Assessment feeder'!CG388)))</f>
        <v>73.7</v>
      </c>
      <c r="V399" s="81">
        <f>IF($B$9="Female",'No Self Assessment feeder'!V388,IF($B$9="Male",'No Self Assessment feeder'!BB388,IF($B$9="All",'No Self Assessment feeder'!CH388)))</f>
        <v>1155</v>
      </c>
      <c r="W399" s="120">
        <f>IF($B$9="Female",'No Self Assessment feeder'!W388,IF($B$9="Male",'No Self Assessment feeder'!BC388,IF($B$9="All",'No Self Assessment feeder'!CI388)))</f>
        <v>7.2</v>
      </c>
      <c r="X399" s="79">
        <f>IF($B$9="Female",'No Self Assessment feeder'!X388,IF($B$9="Male",'No Self Assessment feeder'!BD388,IF($B$9="All",'No Self Assessment feeder'!CJ388)))</f>
        <v>1070</v>
      </c>
      <c r="Y399" s="120">
        <f>IF($B$9="Female",'No Self Assessment feeder'!Y388,IF($B$9="Male",'No Self Assessment feeder'!BE388,IF($B$9="All",'No Self Assessment feeder'!CK388)))</f>
        <v>16.899999999999999</v>
      </c>
      <c r="Z399" s="120">
        <f>IF($B$9="Female",'No Self Assessment feeder'!Z388,IF($B$9="Male",'No Self Assessment feeder'!BF388,IF($B$9="All",'No Self Assessment feeder'!CL388)))</f>
        <v>9.5</v>
      </c>
      <c r="AA399" s="120">
        <f>IF($B$9="Female",'No Self Assessment feeder'!AA388,IF($B$9="Male",'No Self Assessment feeder'!BG388,IF($B$9="All",'No Self Assessment feeder'!CM388)))</f>
        <v>61.1</v>
      </c>
      <c r="AB399" s="120">
        <f>IF($B$9="Female",'No Self Assessment feeder'!AB388,IF($B$9="Male",'No Self Assessment feeder'!BH388,IF($B$9="All",'No Self Assessment feeder'!CN388)))</f>
        <v>69.599999999999994</v>
      </c>
      <c r="AC399" s="127">
        <f>IF($B$9="Female",'No Self Assessment feeder'!AC388,IF($B$9="Male",'No Self Assessment feeder'!BI388,IF($B$9="All",'No Self Assessment feeder'!CO388)))</f>
        <v>73.599999999999994</v>
      </c>
      <c r="CM399" s="29"/>
    </row>
    <row r="400" spans="1:91" ht="14.25" customHeight="1" x14ac:dyDescent="0.2">
      <c r="A400" s="159" t="s">
        <v>290</v>
      </c>
      <c r="B400" s="65" t="s">
        <v>270</v>
      </c>
      <c r="C400" s="66">
        <v>10007165</v>
      </c>
      <c r="D400" s="66" t="s">
        <v>491</v>
      </c>
      <c r="E400" s="162" t="s">
        <v>271</v>
      </c>
      <c r="F400" s="142">
        <f>IF($B$9="Female",'No Self Assessment feeder'!F389,IF($B$9="Male",'No Self Assessment feeder'!AL389,IF($B$9="All",'No Self Assessment feeder'!BR389)))</f>
        <v>2385</v>
      </c>
      <c r="G400" s="120">
        <f>IF($B$9="Female",'No Self Assessment feeder'!G389,IF($B$9="Male",'No Self Assessment feeder'!AM389,IF($B$9="All",'No Self Assessment feeder'!BS389)))</f>
        <v>6.5</v>
      </c>
      <c r="H400" s="79">
        <f>IF($B$9="Female",'No Self Assessment feeder'!H389,IF($B$9="Male",'No Self Assessment feeder'!AN389,IF($B$9="All",'No Self Assessment feeder'!BT389)))</f>
        <v>2230</v>
      </c>
      <c r="I400" s="120">
        <f>IF($B$9="Female",'No Self Assessment feeder'!I389,IF($B$9="Male",'No Self Assessment feeder'!AO389,IF($B$9="All",'No Self Assessment feeder'!BU389)))</f>
        <v>14</v>
      </c>
      <c r="J400" s="120">
        <f>IF($B$9="Female",'No Self Assessment feeder'!J389,IF($B$9="Male",'No Self Assessment feeder'!AP389,IF($B$9="All",'No Self Assessment feeder'!BV389)))</f>
        <v>15.8</v>
      </c>
      <c r="K400" s="120">
        <f>IF($B$9="Female",'No Self Assessment feeder'!K389,IF($B$9="Male",'No Self Assessment feeder'!AQ389,IF($B$9="All",'No Self Assessment feeder'!BW389)))</f>
        <v>53.3</v>
      </c>
      <c r="L400" s="120">
        <f>IF($B$9="Female",'No Self Assessment feeder'!L389,IF($B$9="Male",'No Self Assessment feeder'!AR389,IF($B$9="All",'No Self Assessment feeder'!BX389)))</f>
        <v>62.7</v>
      </c>
      <c r="M400" s="127">
        <f>IF($B$9="Female",'No Self Assessment feeder'!M389,IF($B$9="Male",'No Self Assessment feeder'!AS389,IF($B$9="All",'No Self Assessment feeder'!BY389)))</f>
        <v>70.2</v>
      </c>
      <c r="N400" s="81">
        <f>IF($B$9="Female",'No Self Assessment feeder'!N389,IF($B$9="Male",'No Self Assessment feeder'!AT389,IF($B$9="All",'No Self Assessment feeder'!BZ389)))</f>
        <v>2385</v>
      </c>
      <c r="O400" s="120">
        <f>IF($B$9="Female",'No Self Assessment feeder'!O389,IF($B$9="Male",'No Self Assessment feeder'!AU389,IF($B$9="All",'No Self Assessment feeder'!CA389)))</f>
        <v>6.9</v>
      </c>
      <c r="P400" s="79">
        <f>IF($B$9="Female",'No Self Assessment feeder'!P389,IF($B$9="Male",'No Self Assessment feeder'!AV389,IF($B$9="All",'No Self Assessment feeder'!CB389)))</f>
        <v>2220</v>
      </c>
      <c r="Q400" s="120">
        <f>IF($B$9="Female",'No Self Assessment feeder'!Q389,IF($B$9="Male",'No Self Assessment feeder'!AW389,IF($B$9="All",'No Self Assessment feeder'!CC389)))</f>
        <v>14.7</v>
      </c>
      <c r="R400" s="120">
        <f>IF($B$9="Female",'No Self Assessment feeder'!R389,IF($B$9="Male",'No Self Assessment feeder'!AX389,IF($B$9="All",'No Self Assessment feeder'!CD389)))</f>
        <v>11.7</v>
      </c>
      <c r="S400" s="120">
        <f>IF($B$9="Female",'No Self Assessment feeder'!S389,IF($B$9="Male",'No Self Assessment feeder'!AY389,IF($B$9="All",'No Self Assessment feeder'!CE389)))</f>
        <v>60.4</v>
      </c>
      <c r="T400" s="120">
        <f>IF($B$9="Female",'No Self Assessment feeder'!T389,IF($B$9="Male",'No Self Assessment feeder'!AZ389,IF($B$9="All",'No Self Assessment feeder'!CF389)))</f>
        <v>68</v>
      </c>
      <c r="U400" s="127">
        <f>IF($B$9="Female",'No Self Assessment feeder'!U389,IF($B$9="Male",'No Self Assessment feeder'!BA389,IF($B$9="All",'No Self Assessment feeder'!CG389)))</f>
        <v>73.599999999999994</v>
      </c>
      <c r="V400" s="81">
        <f>IF($B$9="Female",'No Self Assessment feeder'!V389,IF($B$9="Male",'No Self Assessment feeder'!BB389,IF($B$9="All",'No Self Assessment feeder'!CH389)))</f>
        <v>2385</v>
      </c>
      <c r="W400" s="120">
        <f>IF($B$9="Female",'No Self Assessment feeder'!W389,IF($B$9="Male",'No Self Assessment feeder'!BC389,IF($B$9="All",'No Self Assessment feeder'!CI389)))</f>
        <v>7.2</v>
      </c>
      <c r="X400" s="79">
        <f>IF($B$9="Female",'No Self Assessment feeder'!X389,IF($B$9="Male",'No Self Assessment feeder'!BD389,IF($B$9="All",'No Self Assessment feeder'!CJ389)))</f>
        <v>2215</v>
      </c>
      <c r="Y400" s="120">
        <f>IF($B$9="Female",'No Self Assessment feeder'!Y389,IF($B$9="Male",'No Self Assessment feeder'!BE389,IF($B$9="All",'No Self Assessment feeder'!CK389)))</f>
        <v>17</v>
      </c>
      <c r="Z400" s="120">
        <f>IF($B$9="Female",'No Self Assessment feeder'!Z389,IF($B$9="Male",'No Self Assessment feeder'!BF389,IF($B$9="All",'No Self Assessment feeder'!CL389)))</f>
        <v>10.7</v>
      </c>
      <c r="AA400" s="120">
        <f>IF($B$9="Female",'No Self Assessment feeder'!AA389,IF($B$9="Male",'No Self Assessment feeder'!BG389,IF($B$9="All",'No Self Assessment feeder'!CM389)))</f>
        <v>63.5</v>
      </c>
      <c r="AB400" s="120">
        <f>IF($B$9="Female",'No Self Assessment feeder'!AB389,IF($B$9="Male",'No Self Assessment feeder'!BH389,IF($B$9="All",'No Self Assessment feeder'!CN389)))</f>
        <v>69</v>
      </c>
      <c r="AC400" s="127">
        <f>IF($B$9="Female",'No Self Assessment feeder'!AC389,IF($B$9="Male",'No Self Assessment feeder'!BI389,IF($B$9="All",'No Self Assessment feeder'!CO389)))</f>
        <v>72.3</v>
      </c>
      <c r="CM400" s="29"/>
    </row>
    <row r="401" spans="1:91" ht="14.25" customHeight="1" x14ac:dyDescent="0.2">
      <c r="A401" s="159" t="s">
        <v>290</v>
      </c>
      <c r="B401" s="65" t="s">
        <v>272</v>
      </c>
      <c r="C401" s="66">
        <v>10003614</v>
      </c>
      <c r="D401" s="66" t="s">
        <v>495</v>
      </c>
      <c r="E401" s="162" t="s">
        <v>273</v>
      </c>
      <c r="F401" s="142">
        <f>IF($B$9="Female",'No Self Assessment feeder'!F390,IF($B$9="Male",'No Self Assessment feeder'!AL390,IF($B$9="All",'No Self Assessment feeder'!BR390)))</f>
        <v>880</v>
      </c>
      <c r="G401" s="120">
        <f>IF($B$9="Female",'No Self Assessment feeder'!G390,IF($B$9="Male",'No Self Assessment feeder'!AM390,IF($B$9="All",'No Self Assessment feeder'!BS390)))</f>
        <v>3.5</v>
      </c>
      <c r="H401" s="79">
        <f>IF($B$9="Female",'No Self Assessment feeder'!H390,IF($B$9="Male",'No Self Assessment feeder'!AN390,IF($B$9="All",'No Self Assessment feeder'!BT390)))</f>
        <v>850</v>
      </c>
      <c r="I401" s="120">
        <f>IF($B$9="Female",'No Self Assessment feeder'!I390,IF($B$9="Male",'No Self Assessment feeder'!AO390,IF($B$9="All",'No Self Assessment feeder'!BU390)))</f>
        <v>10.6</v>
      </c>
      <c r="J401" s="120">
        <f>IF($B$9="Female",'No Self Assessment feeder'!J390,IF($B$9="Male",'No Self Assessment feeder'!AP390,IF($B$9="All",'No Self Assessment feeder'!BV390)))</f>
        <v>7.8</v>
      </c>
      <c r="K401" s="120">
        <f>IF($B$9="Female",'No Self Assessment feeder'!K390,IF($B$9="Male",'No Self Assessment feeder'!AQ390,IF($B$9="All",'No Self Assessment feeder'!BW390)))</f>
        <v>64.2</v>
      </c>
      <c r="L401" s="120">
        <f>IF($B$9="Female",'No Self Assessment feeder'!L390,IF($B$9="Male",'No Self Assessment feeder'!AR390,IF($B$9="All",'No Self Assessment feeder'!BX390)))</f>
        <v>76.2</v>
      </c>
      <c r="M401" s="127">
        <f>IF($B$9="Female",'No Self Assessment feeder'!M390,IF($B$9="Male",'No Self Assessment feeder'!AS390,IF($B$9="All",'No Self Assessment feeder'!BY390)))</f>
        <v>81.599999999999994</v>
      </c>
      <c r="N401" s="81">
        <f>IF($B$9="Female",'No Self Assessment feeder'!N390,IF($B$9="Male",'No Self Assessment feeder'!AT390,IF($B$9="All",'No Self Assessment feeder'!BZ390)))</f>
        <v>880</v>
      </c>
      <c r="O401" s="120">
        <f>IF($B$9="Female",'No Self Assessment feeder'!O390,IF($B$9="Male",'No Self Assessment feeder'!AU390,IF($B$9="All",'No Self Assessment feeder'!CA390)))</f>
        <v>3.6</v>
      </c>
      <c r="P401" s="79">
        <f>IF($B$9="Female",'No Self Assessment feeder'!P390,IF($B$9="Male",'No Self Assessment feeder'!AV390,IF($B$9="All",'No Self Assessment feeder'!CB390)))</f>
        <v>850</v>
      </c>
      <c r="Q401" s="120">
        <f>IF($B$9="Female",'No Self Assessment feeder'!Q390,IF($B$9="Male",'No Self Assessment feeder'!AW390,IF($B$9="All",'No Self Assessment feeder'!CC390)))</f>
        <v>10.1</v>
      </c>
      <c r="R401" s="120">
        <f>IF($B$9="Female",'No Self Assessment feeder'!R390,IF($B$9="Male",'No Self Assessment feeder'!AX390,IF($B$9="All",'No Self Assessment feeder'!CD390)))</f>
        <v>6.4</v>
      </c>
      <c r="S401" s="120">
        <f>IF($B$9="Female",'No Self Assessment feeder'!S390,IF($B$9="Male",'No Self Assessment feeder'!AY390,IF($B$9="All",'No Self Assessment feeder'!CE390)))</f>
        <v>66.599999999999994</v>
      </c>
      <c r="T401" s="120">
        <f>IF($B$9="Female",'No Self Assessment feeder'!T390,IF($B$9="Male",'No Self Assessment feeder'!AZ390,IF($B$9="All",'No Self Assessment feeder'!CF390)))</f>
        <v>79.5</v>
      </c>
      <c r="U401" s="127">
        <f>IF($B$9="Female",'No Self Assessment feeder'!U390,IF($B$9="Male",'No Self Assessment feeder'!BA390,IF($B$9="All",'No Self Assessment feeder'!CG390)))</f>
        <v>83.5</v>
      </c>
      <c r="V401" s="81">
        <f>IF($B$9="Female",'No Self Assessment feeder'!V390,IF($B$9="Male",'No Self Assessment feeder'!BB390,IF($B$9="All",'No Self Assessment feeder'!CH390)))</f>
        <v>880</v>
      </c>
      <c r="W401" s="120">
        <f>IF($B$9="Female",'No Self Assessment feeder'!W390,IF($B$9="Male",'No Self Assessment feeder'!BC390,IF($B$9="All",'No Self Assessment feeder'!CI390)))</f>
        <v>3.8</v>
      </c>
      <c r="X401" s="79">
        <f>IF($B$9="Female",'No Self Assessment feeder'!X390,IF($B$9="Male",'No Self Assessment feeder'!BD390,IF($B$9="All",'No Self Assessment feeder'!CJ390)))</f>
        <v>845</v>
      </c>
      <c r="Y401" s="120">
        <f>IF($B$9="Female",'No Self Assessment feeder'!Y390,IF($B$9="Male",'No Self Assessment feeder'!BE390,IF($B$9="All",'No Self Assessment feeder'!CK390)))</f>
        <v>10.199999999999999</v>
      </c>
      <c r="Z401" s="120">
        <f>IF($B$9="Female",'No Self Assessment feeder'!Z390,IF($B$9="Male",'No Self Assessment feeder'!BF390,IF($B$9="All",'No Self Assessment feeder'!CL390)))</f>
        <v>5.4</v>
      </c>
      <c r="AA401" s="120">
        <f>IF($B$9="Female",'No Self Assessment feeder'!AA390,IF($B$9="Male",'No Self Assessment feeder'!BG390,IF($B$9="All",'No Self Assessment feeder'!CM390)))</f>
        <v>72</v>
      </c>
      <c r="AB401" s="120">
        <f>IF($B$9="Female",'No Self Assessment feeder'!AB390,IF($B$9="Male",'No Self Assessment feeder'!BH390,IF($B$9="All",'No Self Assessment feeder'!CN390)))</f>
        <v>81.099999999999994</v>
      </c>
      <c r="AC401" s="127">
        <f>IF($B$9="Female",'No Self Assessment feeder'!AC390,IF($B$9="Male",'No Self Assessment feeder'!BI390,IF($B$9="All",'No Self Assessment feeder'!CO390)))</f>
        <v>84.4</v>
      </c>
      <c r="CM401" s="29"/>
    </row>
    <row r="402" spans="1:91" ht="14.25" customHeight="1" x14ac:dyDescent="0.2">
      <c r="A402" s="159" t="s">
        <v>290</v>
      </c>
      <c r="B402" s="65" t="s">
        <v>274</v>
      </c>
      <c r="C402" s="66">
        <v>10007166</v>
      </c>
      <c r="D402" s="66" t="s">
        <v>489</v>
      </c>
      <c r="E402" s="162" t="s">
        <v>275</v>
      </c>
      <c r="F402" s="142">
        <f>IF($B$9="Female",'No Self Assessment feeder'!F391,IF($B$9="Male",'No Self Assessment feeder'!AL391,IF($B$9="All",'No Self Assessment feeder'!BR391)))</f>
        <v>2595</v>
      </c>
      <c r="G402" s="120">
        <f>IF($B$9="Female",'No Self Assessment feeder'!G391,IF($B$9="Male",'No Self Assessment feeder'!AM391,IF($B$9="All",'No Self Assessment feeder'!BS391)))</f>
        <v>5</v>
      </c>
      <c r="H402" s="79">
        <f>IF($B$9="Female",'No Self Assessment feeder'!H391,IF($B$9="Male",'No Self Assessment feeder'!AN391,IF($B$9="All",'No Self Assessment feeder'!BT391)))</f>
        <v>2465</v>
      </c>
      <c r="I402" s="120">
        <f>IF($B$9="Female",'No Self Assessment feeder'!I391,IF($B$9="Male",'No Self Assessment feeder'!AO391,IF($B$9="All",'No Self Assessment feeder'!BU391)))</f>
        <v>9.9</v>
      </c>
      <c r="J402" s="120">
        <f>IF($B$9="Female",'No Self Assessment feeder'!J391,IF($B$9="Male",'No Self Assessment feeder'!AP391,IF($B$9="All",'No Self Assessment feeder'!BV391)))</f>
        <v>10.1</v>
      </c>
      <c r="K402" s="120">
        <f>IF($B$9="Female",'No Self Assessment feeder'!K391,IF($B$9="Male",'No Self Assessment feeder'!AQ391,IF($B$9="All",'No Self Assessment feeder'!BW391)))</f>
        <v>58.9</v>
      </c>
      <c r="L402" s="120">
        <f>IF($B$9="Female",'No Self Assessment feeder'!L391,IF($B$9="Male",'No Self Assessment feeder'!AR391,IF($B$9="All",'No Self Assessment feeder'!BX391)))</f>
        <v>72</v>
      </c>
      <c r="M402" s="127">
        <f>IF($B$9="Female",'No Self Assessment feeder'!M391,IF($B$9="Male",'No Self Assessment feeder'!AS391,IF($B$9="All",'No Self Assessment feeder'!BY391)))</f>
        <v>80</v>
      </c>
      <c r="N402" s="81">
        <f>IF($B$9="Female",'No Self Assessment feeder'!N391,IF($B$9="Male",'No Self Assessment feeder'!AT391,IF($B$9="All",'No Self Assessment feeder'!BZ391)))</f>
        <v>2595</v>
      </c>
      <c r="O402" s="120">
        <f>IF($B$9="Female",'No Self Assessment feeder'!O391,IF($B$9="Male",'No Self Assessment feeder'!AU391,IF($B$9="All",'No Self Assessment feeder'!CA391)))</f>
        <v>5.2</v>
      </c>
      <c r="P402" s="79">
        <f>IF($B$9="Female",'No Self Assessment feeder'!P391,IF($B$9="Male",'No Self Assessment feeder'!AV391,IF($B$9="All",'No Self Assessment feeder'!CB391)))</f>
        <v>2460</v>
      </c>
      <c r="Q402" s="120">
        <f>IF($B$9="Female",'No Self Assessment feeder'!Q391,IF($B$9="Male",'No Self Assessment feeder'!AW391,IF($B$9="All",'No Self Assessment feeder'!CC391)))</f>
        <v>9.8000000000000007</v>
      </c>
      <c r="R402" s="120">
        <f>IF($B$9="Female",'No Self Assessment feeder'!R391,IF($B$9="Male",'No Self Assessment feeder'!AX391,IF($B$9="All",'No Self Assessment feeder'!CD391)))</f>
        <v>8.6999999999999993</v>
      </c>
      <c r="S402" s="120">
        <f>IF($B$9="Female",'No Self Assessment feeder'!S391,IF($B$9="Male",'No Self Assessment feeder'!AY391,IF($B$9="All",'No Self Assessment feeder'!CE391)))</f>
        <v>64.7</v>
      </c>
      <c r="T402" s="120">
        <f>IF($B$9="Female",'No Self Assessment feeder'!T391,IF($B$9="Male",'No Self Assessment feeder'!AZ391,IF($B$9="All",'No Self Assessment feeder'!CF391)))</f>
        <v>76.900000000000006</v>
      </c>
      <c r="U402" s="127">
        <f>IF($B$9="Female",'No Self Assessment feeder'!U391,IF($B$9="Male",'No Self Assessment feeder'!BA391,IF($B$9="All",'No Self Assessment feeder'!CG391)))</f>
        <v>81.5</v>
      </c>
      <c r="V402" s="81">
        <f>IF($B$9="Female",'No Self Assessment feeder'!V391,IF($B$9="Male",'No Self Assessment feeder'!BB391,IF($B$9="All",'No Self Assessment feeder'!CH391)))</f>
        <v>2595</v>
      </c>
      <c r="W402" s="120">
        <f>IF($B$9="Female",'No Self Assessment feeder'!W391,IF($B$9="Male",'No Self Assessment feeder'!BC391,IF($B$9="All",'No Self Assessment feeder'!CI391)))</f>
        <v>5.6</v>
      </c>
      <c r="X402" s="79">
        <f>IF($B$9="Female",'No Self Assessment feeder'!X391,IF($B$9="Male",'No Self Assessment feeder'!BD391,IF($B$9="All",'No Self Assessment feeder'!CJ391)))</f>
        <v>2450</v>
      </c>
      <c r="Y402" s="120">
        <f>IF($B$9="Female",'No Self Assessment feeder'!Y391,IF($B$9="Male",'No Self Assessment feeder'!BE391,IF($B$9="All",'No Self Assessment feeder'!CK391)))</f>
        <v>11.5</v>
      </c>
      <c r="Z402" s="120">
        <f>IF($B$9="Female",'No Self Assessment feeder'!Z391,IF($B$9="Male",'No Self Assessment feeder'!BF391,IF($B$9="All",'No Self Assessment feeder'!CL391)))</f>
        <v>7.7</v>
      </c>
      <c r="AA402" s="120">
        <f>IF($B$9="Female",'No Self Assessment feeder'!AA391,IF($B$9="Male",'No Self Assessment feeder'!BG391,IF($B$9="All",'No Self Assessment feeder'!CM391)))</f>
        <v>68.900000000000006</v>
      </c>
      <c r="AB402" s="120">
        <f>IF($B$9="Female",'No Self Assessment feeder'!AB391,IF($B$9="Male",'No Self Assessment feeder'!BH391,IF($B$9="All",'No Self Assessment feeder'!CN391)))</f>
        <v>78.2</v>
      </c>
      <c r="AC402" s="127">
        <f>IF($B$9="Female",'No Self Assessment feeder'!AC391,IF($B$9="Male",'No Self Assessment feeder'!BI391,IF($B$9="All",'No Self Assessment feeder'!CO391)))</f>
        <v>80.900000000000006</v>
      </c>
      <c r="CM402" s="29"/>
    </row>
    <row r="403" spans="1:91" ht="14.25" customHeight="1" x14ac:dyDescent="0.2">
      <c r="A403" s="159" t="s">
        <v>290</v>
      </c>
      <c r="B403" s="65" t="s">
        <v>276</v>
      </c>
      <c r="C403" s="66">
        <v>10007139</v>
      </c>
      <c r="D403" s="66" t="s">
        <v>489</v>
      </c>
      <c r="E403" s="162" t="s">
        <v>277</v>
      </c>
      <c r="F403" s="142">
        <f>IF($B$9="Female",'No Self Assessment feeder'!F392,IF($B$9="Male",'No Self Assessment feeder'!AL392,IF($B$9="All",'No Self Assessment feeder'!BR392)))</f>
        <v>920</v>
      </c>
      <c r="G403" s="120">
        <f>IF($B$9="Female",'No Self Assessment feeder'!G392,IF($B$9="Male",'No Self Assessment feeder'!AM392,IF($B$9="All",'No Self Assessment feeder'!BS392)))</f>
        <v>3.6</v>
      </c>
      <c r="H403" s="79">
        <f>IF($B$9="Female",'No Self Assessment feeder'!H392,IF($B$9="Male",'No Self Assessment feeder'!AN392,IF($B$9="All",'No Self Assessment feeder'!BT392)))</f>
        <v>890</v>
      </c>
      <c r="I403" s="120">
        <f>IF($B$9="Female",'No Self Assessment feeder'!I392,IF($B$9="Male",'No Self Assessment feeder'!AO392,IF($B$9="All",'No Self Assessment feeder'!BU392)))</f>
        <v>8.6</v>
      </c>
      <c r="J403" s="120">
        <f>IF($B$9="Female",'No Self Assessment feeder'!J392,IF($B$9="Male",'No Self Assessment feeder'!AP392,IF($B$9="All",'No Self Assessment feeder'!BV392)))</f>
        <v>6.6</v>
      </c>
      <c r="K403" s="120">
        <f>IF($B$9="Female",'No Self Assessment feeder'!K392,IF($B$9="Male",'No Self Assessment feeder'!AQ392,IF($B$9="All",'No Self Assessment feeder'!BW392)))</f>
        <v>56.2</v>
      </c>
      <c r="L403" s="120">
        <f>IF($B$9="Female",'No Self Assessment feeder'!L392,IF($B$9="Male",'No Self Assessment feeder'!AR392,IF($B$9="All",'No Self Assessment feeder'!BX392)))</f>
        <v>76.8</v>
      </c>
      <c r="M403" s="127">
        <f>IF($B$9="Female",'No Self Assessment feeder'!M392,IF($B$9="Male",'No Self Assessment feeder'!AS392,IF($B$9="All",'No Self Assessment feeder'!BY392)))</f>
        <v>84.8</v>
      </c>
      <c r="N403" s="81">
        <f>IF($B$9="Female",'No Self Assessment feeder'!N392,IF($B$9="Male",'No Self Assessment feeder'!AT392,IF($B$9="All",'No Self Assessment feeder'!BZ392)))</f>
        <v>920</v>
      </c>
      <c r="O403" s="120">
        <f>IF($B$9="Female",'No Self Assessment feeder'!O392,IF($B$9="Male",'No Self Assessment feeder'!AU392,IF($B$9="All",'No Self Assessment feeder'!CA392)))</f>
        <v>4.8</v>
      </c>
      <c r="P403" s="79">
        <f>IF($B$9="Female",'No Self Assessment feeder'!P392,IF($B$9="Male",'No Self Assessment feeder'!AV392,IF($B$9="All",'No Self Assessment feeder'!CB392)))</f>
        <v>875</v>
      </c>
      <c r="Q403" s="120">
        <f>IF($B$9="Female",'No Self Assessment feeder'!Q392,IF($B$9="Male",'No Self Assessment feeder'!AW392,IF($B$9="All",'No Self Assessment feeder'!CC392)))</f>
        <v>9.8000000000000007</v>
      </c>
      <c r="R403" s="120">
        <f>IF($B$9="Female",'No Self Assessment feeder'!R392,IF($B$9="Male",'No Self Assessment feeder'!AX392,IF($B$9="All",'No Self Assessment feeder'!CD392)))</f>
        <v>7.3</v>
      </c>
      <c r="S403" s="120">
        <f>IF($B$9="Female",'No Self Assessment feeder'!S392,IF($B$9="Male",'No Self Assessment feeder'!AY392,IF($B$9="All",'No Self Assessment feeder'!CE392)))</f>
        <v>65.099999999999994</v>
      </c>
      <c r="T403" s="120">
        <f>IF($B$9="Female",'No Self Assessment feeder'!T392,IF($B$9="Male",'No Self Assessment feeder'!AZ392,IF($B$9="All",'No Self Assessment feeder'!CF392)))</f>
        <v>79</v>
      </c>
      <c r="U403" s="127">
        <f>IF($B$9="Female",'No Self Assessment feeder'!U392,IF($B$9="Male",'No Self Assessment feeder'!BA392,IF($B$9="All",'No Self Assessment feeder'!CG392)))</f>
        <v>82.9</v>
      </c>
      <c r="V403" s="81">
        <f>IF($B$9="Female",'No Self Assessment feeder'!V392,IF($B$9="Male",'No Self Assessment feeder'!BB392,IF($B$9="All",'No Self Assessment feeder'!CH392)))</f>
        <v>920</v>
      </c>
      <c r="W403" s="120">
        <f>IF($B$9="Female",'No Self Assessment feeder'!W392,IF($B$9="Male",'No Self Assessment feeder'!BC392,IF($B$9="All",'No Self Assessment feeder'!CI392)))</f>
        <v>4.8</v>
      </c>
      <c r="X403" s="79">
        <f>IF($B$9="Female",'No Self Assessment feeder'!X392,IF($B$9="Male",'No Self Assessment feeder'!BD392,IF($B$9="All",'No Self Assessment feeder'!CJ392)))</f>
        <v>875</v>
      </c>
      <c r="Y403" s="120">
        <f>IF($B$9="Female",'No Self Assessment feeder'!Y392,IF($B$9="Male",'No Self Assessment feeder'!BE392,IF($B$9="All",'No Self Assessment feeder'!CK392)))</f>
        <v>11.4</v>
      </c>
      <c r="Z403" s="120">
        <f>IF($B$9="Female",'No Self Assessment feeder'!Z392,IF($B$9="Male",'No Self Assessment feeder'!BF392,IF($B$9="All",'No Self Assessment feeder'!CL392)))</f>
        <v>4.4000000000000004</v>
      </c>
      <c r="AA403" s="120">
        <f>IF($B$9="Female",'No Self Assessment feeder'!AA392,IF($B$9="Male",'No Self Assessment feeder'!BG392,IF($B$9="All",'No Self Assessment feeder'!CM392)))</f>
        <v>71.900000000000006</v>
      </c>
      <c r="AB403" s="120">
        <f>IF($B$9="Female",'No Self Assessment feeder'!AB392,IF($B$9="Male",'No Self Assessment feeder'!BH392,IF($B$9="All",'No Self Assessment feeder'!CN392)))</f>
        <v>81.8</v>
      </c>
      <c r="AC403" s="127">
        <f>IF($B$9="Female",'No Self Assessment feeder'!AC392,IF($B$9="Male",'No Self Assessment feeder'!BI392,IF($B$9="All",'No Self Assessment feeder'!CO392)))</f>
        <v>84.2</v>
      </c>
      <c r="CM403" s="29"/>
    </row>
    <row r="404" spans="1:91" ht="14.25" customHeight="1" x14ac:dyDescent="0.2">
      <c r="A404" s="159" t="s">
        <v>290</v>
      </c>
      <c r="B404" s="65" t="s">
        <v>278</v>
      </c>
      <c r="C404" s="66">
        <v>10007657</v>
      </c>
      <c r="D404" s="66" t="s">
        <v>488</v>
      </c>
      <c r="E404" s="162" t="s">
        <v>279</v>
      </c>
      <c r="F404" s="142">
        <f>IF($B$9="Female",'No Self Assessment feeder'!F393,IF($B$9="Male",'No Self Assessment feeder'!AL393,IF($B$9="All",'No Self Assessment feeder'!BR393)))</f>
        <v>215</v>
      </c>
      <c r="G404" s="120">
        <f>IF($B$9="Female",'No Self Assessment feeder'!G393,IF($B$9="Male",'No Self Assessment feeder'!AM393,IF($B$9="All",'No Self Assessment feeder'!BS393)))</f>
        <v>4.2</v>
      </c>
      <c r="H404" s="79">
        <f>IF($B$9="Female",'No Self Assessment feeder'!H393,IF($B$9="Male",'No Self Assessment feeder'!AN393,IF($B$9="All",'No Self Assessment feeder'!BT393)))</f>
        <v>205</v>
      </c>
      <c r="I404" s="120">
        <f>IF($B$9="Female",'No Self Assessment feeder'!I393,IF($B$9="Male",'No Self Assessment feeder'!AO393,IF($B$9="All",'No Self Assessment feeder'!BU393)))</f>
        <v>17.600000000000001</v>
      </c>
      <c r="J404" s="120">
        <f>IF($B$9="Female",'No Self Assessment feeder'!J393,IF($B$9="Male",'No Self Assessment feeder'!AP393,IF($B$9="All",'No Self Assessment feeder'!BV393)))</f>
        <v>10.7</v>
      </c>
      <c r="K404" s="120">
        <f>IF($B$9="Female",'No Self Assessment feeder'!K393,IF($B$9="Male",'No Self Assessment feeder'!AQ393,IF($B$9="All",'No Self Assessment feeder'!BW393)))</f>
        <v>57.1</v>
      </c>
      <c r="L404" s="120">
        <f>IF($B$9="Female",'No Self Assessment feeder'!L393,IF($B$9="Male",'No Self Assessment feeder'!AR393,IF($B$9="All",'No Self Assessment feeder'!BX393)))</f>
        <v>66.8</v>
      </c>
      <c r="M404" s="127">
        <f>IF($B$9="Female",'No Self Assessment feeder'!M393,IF($B$9="Male",'No Self Assessment feeder'!AS393,IF($B$9="All",'No Self Assessment feeder'!BY393)))</f>
        <v>71.7</v>
      </c>
      <c r="N404" s="81">
        <f>IF($B$9="Female",'No Self Assessment feeder'!N393,IF($B$9="Male",'No Self Assessment feeder'!AT393,IF($B$9="All",'No Self Assessment feeder'!BZ393)))</f>
        <v>215</v>
      </c>
      <c r="O404" s="120">
        <f>IF($B$9="Female",'No Self Assessment feeder'!O393,IF($B$9="Male",'No Self Assessment feeder'!AU393,IF($B$9="All",'No Self Assessment feeder'!CA393)))</f>
        <v>3.7</v>
      </c>
      <c r="P404" s="79">
        <f>IF($B$9="Female",'No Self Assessment feeder'!P393,IF($B$9="Male",'No Self Assessment feeder'!AV393,IF($B$9="All",'No Self Assessment feeder'!CB393)))</f>
        <v>205</v>
      </c>
      <c r="Q404" s="120">
        <f>IF($B$9="Female",'No Self Assessment feeder'!Q393,IF($B$9="Male",'No Self Assessment feeder'!AW393,IF($B$9="All",'No Self Assessment feeder'!CC393)))</f>
        <v>14.6</v>
      </c>
      <c r="R404" s="120">
        <f>IF($B$9="Female",'No Self Assessment feeder'!R393,IF($B$9="Male",'No Self Assessment feeder'!AX393,IF($B$9="All",'No Self Assessment feeder'!CD393)))</f>
        <v>7.8</v>
      </c>
      <c r="S404" s="120">
        <f>IF($B$9="Female",'No Self Assessment feeder'!S393,IF($B$9="Male",'No Self Assessment feeder'!AY393,IF($B$9="All",'No Self Assessment feeder'!CE393)))</f>
        <v>64.099999999999994</v>
      </c>
      <c r="T404" s="120">
        <f>IF($B$9="Female",'No Self Assessment feeder'!T393,IF($B$9="Male",'No Self Assessment feeder'!AZ393,IF($B$9="All",'No Self Assessment feeder'!CF393)))</f>
        <v>73.8</v>
      </c>
      <c r="U404" s="127">
        <f>IF($B$9="Female",'No Self Assessment feeder'!U393,IF($B$9="Male",'No Self Assessment feeder'!BA393,IF($B$9="All",'No Self Assessment feeder'!CG393)))</f>
        <v>77.7</v>
      </c>
      <c r="V404" s="81">
        <f>IF($B$9="Female",'No Self Assessment feeder'!V393,IF($B$9="Male",'No Self Assessment feeder'!BB393,IF($B$9="All",'No Self Assessment feeder'!CH393)))</f>
        <v>215</v>
      </c>
      <c r="W404" s="120">
        <f>IF($B$9="Female",'No Self Assessment feeder'!W393,IF($B$9="Male",'No Self Assessment feeder'!BC393,IF($B$9="All",'No Self Assessment feeder'!CI393)))</f>
        <v>3.7</v>
      </c>
      <c r="X404" s="79">
        <f>IF($B$9="Female",'No Self Assessment feeder'!X393,IF($B$9="Male",'No Self Assessment feeder'!BD393,IF($B$9="All",'No Self Assessment feeder'!CJ393)))</f>
        <v>205</v>
      </c>
      <c r="Y404" s="120">
        <f>IF($B$9="Female",'No Self Assessment feeder'!Y393,IF($B$9="Male",'No Self Assessment feeder'!BE393,IF($B$9="All",'No Self Assessment feeder'!CK393)))</f>
        <v>17.5</v>
      </c>
      <c r="Z404" s="120">
        <f>IF($B$9="Female",'No Self Assessment feeder'!Z393,IF($B$9="Male",'No Self Assessment feeder'!BF393,IF($B$9="All",'No Self Assessment feeder'!CL393)))</f>
        <v>6.8</v>
      </c>
      <c r="AA404" s="120">
        <f>IF($B$9="Female",'No Self Assessment feeder'!AA393,IF($B$9="Male",'No Self Assessment feeder'!BG393,IF($B$9="All",'No Self Assessment feeder'!CM393)))</f>
        <v>67</v>
      </c>
      <c r="AB404" s="120">
        <f>IF($B$9="Female",'No Self Assessment feeder'!AB393,IF($B$9="Male",'No Self Assessment feeder'!BH393,IF($B$9="All",'No Self Assessment feeder'!CN393)))</f>
        <v>73.3</v>
      </c>
      <c r="AC404" s="127">
        <f>IF($B$9="Female",'No Self Assessment feeder'!AC393,IF($B$9="Male",'No Self Assessment feeder'!BI393,IF($B$9="All",'No Self Assessment feeder'!CO393)))</f>
        <v>75.7</v>
      </c>
      <c r="CM404" s="29"/>
    </row>
    <row r="405" spans="1:91" ht="14.25" customHeight="1" x14ac:dyDescent="0.2">
      <c r="A405" s="159" t="s">
        <v>290</v>
      </c>
      <c r="B405" s="65" t="s">
        <v>280</v>
      </c>
      <c r="C405" s="66">
        <v>10007713</v>
      </c>
      <c r="D405" s="66" t="s">
        <v>494</v>
      </c>
      <c r="E405" s="162" t="s">
        <v>281</v>
      </c>
      <c r="F405" s="142">
        <f>IF($B$9="Female",'No Self Assessment feeder'!F394,IF($B$9="Male",'No Self Assessment feeder'!AL394,IF($B$9="All",'No Self Assessment feeder'!BR394)))</f>
        <v>970</v>
      </c>
      <c r="G405" s="120">
        <f>IF($B$9="Female",'No Self Assessment feeder'!G394,IF($B$9="Male",'No Self Assessment feeder'!AM394,IF($B$9="All",'No Self Assessment feeder'!BS394)))</f>
        <v>3.3</v>
      </c>
      <c r="H405" s="79">
        <f>IF($B$9="Female",'No Self Assessment feeder'!H394,IF($B$9="Male",'No Self Assessment feeder'!AN394,IF($B$9="All",'No Self Assessment feeder'!BT394)))</f>
        <v>935</v>
      </c>
      <c r="I405" s="120">
        <f>IF($B$9="Female",'No Self Assessment feeder'!I394,IF($B$9="Male",'No Self Assessment feeder'!AO394,IF($B$9="All",'No Self Assessment feeder'!BU394)))</f>
        <v>9.6999999999999993</v>
      </c>
      <c r="J405" s="120">
        <f>IF($B$9="Female",'No Self Assessment feeder'!J394,IF($B$9="Male",'No Self Assessment feeder'!AP394,IF($B$9="All",'No Self Assessment feeder'!BV394)))</f>
        <v>7.8</v>
      </c>
      <c r="K405" s="120">
        <f>IF($B$9="Female",'No Self Assessment feeder'!K394,IF($B$9="Male",'No Self Assessment feeder'!AQ394,IF($B$9="All",'No Self Assessment feeder'!BW394)))</f>
        <v>61.9</v>
      </c>
      <c r="L405" s="120">
        <f>IF($B$9="Female",'No Self Assessment feeder'!L394,IF($B$9="Male",'No Self Assessment feeder'!AR394,IF($B$9="All",'No Self Assessment feeder'!BX394)))</f>
        <v>74.7</v>
      </c>
      <c r="M405" s="127">
        <f>IF($B$9="Female",'No Self Assessment feeder'!M394,IF($B$9="Male",'No Self Assessment feeder'!AS394,IF($B$9="All",'No Self Assessment feeder'!BY394)))</f>
        <v>82.5</v>
      </c>
      <c r="N405" s="81">
        <f>IF($B$9="Female",'No Self Assessment feeder'!N394,IF($B$9="Male",'No Self Assessment feeder'!AT394,IF($B$9="All",'No Self Assessment feeder'!BZ394)))</f>
        <v>970</v>
      </c>
      <c r="O405" s="120">
        <f>IF($B$9="Female",'No Self Assessment feeder'!O394,IF($B$9="Male",'No Self Assessment feeder'!AU394,IF($B$9="All",'No Self Assessment feeder'!CA394)))</f>
        <v>3.5</v>
      </c>
      <c r="P405" s="79">
        <f>IF($B$9="Female",'No Self Assessment feeder'!P394,IF($B$9="Male",'No Self Assessment feeder'!AV394,IF($B$9="All",'No Self Assessment feeder'!CB394)))</f>
        <v>935</v>
      </c>
      <c r="Q405" s="120">
        <f>IF($B$9="Female",'No Self Assessment feeder'!Q394,IF($B$9="Male",'No Self Assessment feeder'!AW394,IF($B$9="All",'No Self Assessment feeder'!CC394)))</f>
        <v>9.6999999999999993</v>
      </c>
      <c r="R405" s="120">
        <f>IF($B$9="Female",'No Self Assessment feeder'!R394,IF($B$9="Male",'No Self Assessment feeder'!AX394,IF($B$9="All",'No Self Assessment feeder'!CD394)))</f>
        <v>5.6</v>
      </c>
      <c r="S405" s="120">
        <f>IF($B$9="Female",'No Self Assessment feeder'!S394,IF($B$9="Male",'No Self Assessment feeder'!AY394,IF($B$9="All",'No Self Assessment feeder'!CE394)))</f>
        <v>68.099999999999994</v>
      </c>
      <c r="T405" s="120">
        <f>IF($B$9="Female",'No Self Assessment feeder'!T394,IF($B$9="Male",'No Self Assessment feeder'!AZ394,IF($B$9="All",'No Self Assessment feeder'!CF394)))</f>
        <v>80.400000000000006</v>
      </c>
      <c r="U405" s="127">
        <f>IF($B$9="Female",'No Self Assessment feeder'!U394,IF($B$9="Male",'No Self Assessment feeder'!BA394,IF($B$9="All",'No Self Assessment feeder'!CG394)))</f>
        <v>84.7</v>
      </c>
      <c r="V405" s="81">
        <f>IF($B$9="Female",'No Self Assessment feeder'!V394,IF($B$9="Male",'No Self Assessment feeder'!BB394,IF($B$9="All",'No Self Assessment feeder'!CH394)))</f>
        <v>970</v>
      </c>
      <c r="W405" s="120">
        <f>IF($B$9="Female",'No Self Assessment feeder'!W394,IF($B$9="Male",'No Self Assessment feeder'!BC394,IF($B$9="All",'No Self Assessment feeder'!CI394)))</f>
        <v>3.7</v>
      </c>
      <c r="X405" s="79">
        <f>IF($B$9="Female",'No Self Assessment feeder'!X394,IF($B$9="Male",'No Self Assessment feeder'!BD394,IF($B$9="All",'No Self Assessment feeder'!CJ394)))</f>
        <v>935</v>
      </c>
      <c r="Y405" s="120">
        <f>IF($B$9="Female",'No Self Assessment feeder'!Y394,IF($B$9="Male",'No Self Assessment feeder'!BE394,IF($B$9="All",'No Self Assessment feeder'!CK394)))</f>
        <v>11.1</v>
      </c>
      <c r="Z405" s="120">
        <f>IF($B$9="Female",'No Self Assessment feeder'!Z394,IF($B$9="Male",'No Self Assessment feeder'!BF394,IF($B$9="All",'No Self Assessment feeder'!CL394)))</f>
        <v>5.0999999999999996</v>
      </c>
      <c r="AA405" s="120">
        <f>IF($B$9="Female",'No Self Assessment feeder'!AA394,IF($B$9="Male",'No Self Assessment feeder'!BG394,IF($B$9="All",'No Self Assessment feeder'!CM394)))</f>
        <v>69.900000000000006</v>
      </c>
      <c r="AB405" s="120">
        <f>IF($B$9="Female",'No Self Assessment feeder'!AB394,IF($B$9="Male",'No Self Assessment feeder'!BH394,IF($B$9="All",'No Self Assessment feeder'!CN394)))</f>
        <v>81</v>
      </c>
      <c r="AC405" s="127">
        <f>IF($B$9="Female",'No Self Assessment feeder'!AC394,IF($B$9="Male",'No Self Assessment feeder'!BI394,IF($B$9="All",'No Self Assessment feeder'!CO394)))</f>
        <v>83.7</v>
      </c>
      <c r="CM405" s="29"/>
    </row>
    <row r="406" spans="1:91" ht="14.25" customHeight="1" x14ac:dyDescent="0.2">
      <c r="A406" s="159" t="s">
        <v>290</v>
      </c>
      <c r="B406" s="65" t="s">
        <v>282</v>
      </c>
      <c r="C406" s="66">
        <v>10007167</v>
      </c>
      <c r="D406" s="66" t="s">
        <v>494</v>
      </c>
      <c r="E406" s="162" t="s">
        <v>283</v>
      </c>
      <c r="F406" s="142">
        <f>IF($B$9="Female",'No Self Assessment feeder'!F395,IF($B$9="Male",'No Self Assessment feeder'!AL395,IF($B$9="All",'No Self Assessment feeder'!BR395)))</f>
        <v>1845</v>
      </c>
      <c r="G406" s="120">
        <f>IF($B$9="Female",'No Self Assessment feeder'!G395,IF($B$9="Male",'No Self Assessment feeder'!AM395,IF($B$9="All",'No Self Assessment feeder'!BS395)))</f>
        <v>2.4</v>
      </c>
      <c r="H406" s="79">
        <f>IF($B$9="Female",'No Self Assessment feeder'!H395,IF($B$9="Male",'No Self Assessment feeder'!AN395,IF($B$9="All",'No Self Assessment feeder'!BT395)))</f>
        <v>1800</v>
      </c>
      <c r="I406" s="120">
        <f>IF($B$9="Female",'No Self Assessment feeder'!I395,IF($B$9="Male",'No Self Assessment feeder'!AO395,IF($B$9="All",'No Self Assessment feeder'!BU395)))</f>
        <v>9</v>
      </c>
      <c r="J406" s="120">
        <f>IF($B$9="Female",'No Self Assessment feeder'!J395,IF($B$9="Male",'No Self Assessment feeder'!AP395,IF($B$9="All",'No Self Assessment feeder'!BV395)))</f>
        <v>8.4</v>
      </c>
      <c r="K406" s="120">
        <f>IF($B$9="Female",'No Self Assessment feeder'!K395,IF($B$9="Male",'No Self Assessment feeder'!AQ395,IF($B$9="All",'No Self Assessment feeder'!BW395)))</f>
        <v>45.9</v>
      </c>
      <c r="L406" s="120">
        <f>IF($B$9="Female",'No Self Assessment feeder'!L395,IF($B$9="Male",'No Self Assessment feeder'!AR395,IF($B$9="All",'No Self Assessment feeder'!BX395)))</f>
        <v>66.099999999999994</v>
      </c>
      <c r="M406" s="127">
        <f>IF($B$9="Female",'No Self Assessment feeder'!M395,IF($B$9="Male",'No Self Assessment feeder'!AS395,IF($B$9="All",'No Self Assessment feeder'!BY395)))</f>
        <v>82.6</v>
      </c>
      <c r="N406" s="81">
        <f>IF($B$9="Female",'No Self Assessment feeder'!N395,IF($B$9="Male",'No Self Assessment feeder'!AT395,IF($B$9="All",'No Self Assessment feeder'!BZ395)))</f>
        <v>1845</v>
      </c>
      <c r="O406" s="120">
        <f>IF($B$9="Female",'No Self Assessment feeder'!O395,IF($B$9="Male",'No Self Assessment feeder'!AU395,IF($B$9="All",'No Self Assessment feeder'!CA395)))</f>
        <v>2.8</v>
      </c>
      <c r="P406" s="79">
        <f>IF($B$9="Female",'No Self Assessment feeder'!P395,IF($B$9="Male",'No Self Assessment feeder'!AV395,IF($B$9="All",'No Self Assessment feeder'!CB395)))</f>
        <v>1795</v>
      </c>
      <c r="Q406" s="120">
        <f>IF($B$9="Female",'No Self Assessment feeder'!Q395,IF($B$9="Male",'No Self Assessment feeder'!AW395,IF($B$9="All",'No Self Assessment feeder'!CC395)))</f>
        <v>9.5</v>
      </c>
      <c r="R406" s="120">
        <f>IF($B$9="Female",'No Self Assessment feeder'!R395,IF($B$9="Male",'No Self Assessment feeder'!AX395,IF($B$9="All",'No Self Assessment feeder'!CD395)))</f>
        <v>6</v>
      </c>
      <c r="S406" s="120">
        <f>IF($B$9="Female",'No Self Assessment feeder'!S395,IF($B$9="Male",'No Self Assessment feeder'!AY395,IF($B$9="All",'No Self Assessment feeder'!CE395)))</f>
        <v>60.6</v>
      </c>
      <c r="T406" s="120">
        <f>IF($B$9="Female",'No Self Assessment feeder'!T395,IF($B$9="Male",'No Self Assessment feeder'!AZ395,IF($B$9="All",'No Self Assessment feeder'!CF395)))</f>
        <v>75.900000000000006</v>
      </c>
      <c r="U406" s="127">
        <f>IF($B$9="Female",'No Self Assessment feeder'!U395,IF($B$9="Male",'No Self Assessment feeder'!BA395,IF($B$9="All",'No Self Assessment feeder'!CG395)))</f>
        <v>84.5</v>
      </c>
      <c r="V406" s="81">
        <f>IF($B$9="Female",'No Self Assessment feeder'!V395,IF($B$9="Male",'No Self Assessment feeder'!BB395,IF($B$9="All",'No Self Assessment feeder'!CH395)))</f>
        <v>1845</v>
      </c>
      <c r="W406" s="120">
        <f>IF($B$9="Female",'No Self Assessment feeder'!W395,IF($B$9="Male",'No Self Assessment feeder'!BC395,IF($B$9="All",'No Self Assessment feeder'!CI395)))</f>
        <v>3</v>
      </c>
      <c r="X406" s="79">
        <f>IF($B$9="Female",'No Self Assessment feeder'!X395,IF($B$9="Male",'No Self Assessment feeder'!BD395,IF($B$9="All",'No Self Assessment feeder'!CJ395)))</f>
        <v>1790</v>
      </c>
      <c r="Y406" s="120">
        <f>IF($B$9="Female",'No Self Assessment feeder'!Y395,IF($B$9="Male",'No Self Assessment feeder'!BE395,IF($B$9="All",'No Self Assessment feeder'!CK395)))</f>
        <v>9.9</v>
      </c>
      <c r="Z406" s="120">
        <f>IF($B$9="Female",'No Self Assessment feeder'!Z395,IF($B$9="Male",'No Self Assessment feeder'!BF395,IF($B$9="All",'No Self Assessment feeder'!CL395)))</f>
        <v>4.7</v>
      </c>
      <c r="AA406" s="120">
        <f>IF($B$9="Female",'No Self Assessment feeder'!AA395,IF($B$9="Male",'No Self Assessment feeder'!BG395,IF($B$9="All",'No Self Assessment feeder'!CM395)))</f>
        <v>67.400000000000006</v>
      </c>
      <c r="AB406" s="120">
        <f>IF($B$9="Female",'No Self Assessment feeder'!AB395,IF($B$9="Male",'No Self Assessment feeder'!BH395,IF($B$9="All",'No Self Assessment feeder'!CN395)))</f>
        <v>79.900000000000006</v>
      </c>
      <c r="AC406" s="127">
        <f>IF($B$9="Female",'No Self Assessment feeder'!AC395,IF($B$9="Male",'No Self Assessment feeder'!BI395,IF($B$9="All",'No Self Assessment feeder'!CO395)))</f>
        <v>85.4</v>
      </c>
      <c r="CM406" s="29"/>
    </row>
    <row r="407" spans="1:91" ht="14.25" customHeight="1" x14ac:dyDescent="0.2">
      <c r="A407" s="159" t="s">
        <v>291</v>
      </c>
      <c r="B407" s="65" t="s">
        <v>10</v>
      </c>
      <c r="C407" s="66">
        <v>10000291</v>
      </c>
      <c r="D407" s="66" t="s">
        <v>488</v>
      </c>
      <c r="E407" s="162" t="s">
        <v>12</v>
      </c>
      <c r="F407" s="142">
        <f>IF($B$9="Female",'No Self Assessment feeder'!F396,IF($B$9="Male",'No Self Assessment feeder'!AL396,IF($B$9="All",'No Self Assessment feeder'!BR396)))</f>
        <v>2095</v>
      </c>
      <c r="G407" s="120">
        <f>IF($B$9="Female",'No Self Assessment feeder'!G396,IF($B$9="Male",'No Self Assessment feeder'!AM396,IF($B$9="All",'No Self Assessment feeder'!BS396)))</f>
        <v>4.8</v>
      </c>
      <c r="H407" s="79">
        <f>IF($B$9="Female",'No Self Assessment feeder'!H396,IF($B$9="Male",'No Self Assessment feeder'!AN396,IF($B$9="All",'No Self Assessment feeder'!BT396)))</f>
        <v>1995</v>
      </c>
      <c r="I407" s="120">
        <f>IF($B$9="Female",'No Self Assessment feeder'!I396,IF($B$9="Male",'No Self Assessment feeder'!AO396,IF($B$9="All",'No Self Assessment feeder'!BU396)))</f>
        <v>10.6</v>
      </c>
      <c r="J407" s="120">
        <f>IF($B$9="Female",'No Self Assessment feeder'!J396,IF($B$9="Male",'No Self Assessment feeder'!AP396,IF($B$9="All",'No Self Assessment feeder'!BV396)))</f>
        <v>9.5</v>
      </c>
      <c r="K407" s="120">
        <f>IF($B$9="Female",'No Self Assessment feeder'!K396,IF($B$9="Male",'No Self Assessment feeder'!AQ396,IF($B$9="All",'No Self Assessment feeder'!BW396)))</f>
        <v>58.4</v>
      </c>
      <c r="L407" s="120">
        <f>IF($B$9="Female",'No Self Assessment feeder'!L396,IF($B$9="Male",'No Self Assessment feeder'!AR396,IF($B$9="All",'No Self Assessment feeder'!BX396)))</f>
        <v>73.7</v>
      </c>
      <c r="M407" s="127">
        <f>IF($B$9="Female",'No Self Assessment feeder'!M396,IF($B$9="Male",'No Self Assessment feeder'!AS396,IF($B$9="All",'No Self Assessment feeder'!BY396)))</f>
        <v>79.8</v>
      </c>
      <c r="N407" s="81">
        <f>IF($B$9="Female",'No Self Assessment feeder'!N396,IF($B$9="Male",'No Self Assessment feeder'!AT396,IF($B$9="All",'No Self Assessment feeder'!BZ396)))</f>
        <v>2095</v>
      </c>
      <c r="O407" s="120">
        <f>IF($B$9="Female",'No Self Assessment feeder'!O396,IF($B$9="Male",'No Self Assessment feeder'!AU396,IF($B$9="All",'No Self Assessment feeder'!CA396)))</f>
        <v>5.0999999999999996</v>
      </c>
      <c r="P407" s="79">
        <f>IF($B$9="Female",'No Self Assessment feeder'!P396,IF($B$9="Male",'No Self Assessment feeder'!AV396,IF($B$9="All",'No Self Assessment feeder'!CB396)))</f>
        <v>1990</v>
      </c>
      <c r="Q407" s="120">
        <f>IF($B$9="Female",'No Self Assessment feeder'!Q396,IF($B$9="Male",'No Self Assessment feeder'!AW396,IF($B$9="All",'No Self Assessment feeder'!CC396)))</f>
        <v>12.8</v>
      </c>
      <c r="R407" s="120">
        <f>IF($B$9="Female",'No Self Assessment feeder'!R396,IF($B$9="Male",'No Self Assessment feeder'!AX396,IF($B$9="All",'No Self Assessment feeder'!CD396)))</f>
        <v>7.2</v>
      </c>
      <c r="S407" s="120">
        <f>IF($B$9="Female",'No Self Assessment feeder'!S396,IF($B$9="Male",'No Self Assessment feeder'!AY396,IF($B$9="All",'No Self Assessment feeder'!CE396)))</f>
        <v>62.6</v>
      </c>
      <c r="T407" s="120">
        <f>IF($B$9="Female",'No Self Assessment feeder'!T396,IF($B$9="Male",'No Self Assessment feeder'!AZ396,IF($B$9="All",'No Self Assessment feeder'!CF396)))</f>
        <v>75.900000000000006</v>
      </c>
      <c r="U407" s="127">
        <f>IF($B$9="Female",'No Self Assessment feeder'!U396,IF($B$9="Male",'No Self Assessment feeder'!BA396,IF($B$9="All",'No Self Assessment feeder'!CG396)))</f>
        <v>80</v>
      </c>
      <c r="V407" s="81">
        <f>IF($B$9="Female",'No Self Assessment feeder'!V396,IF($B$9="Male",'No Self Assessment feeder'!BB396,IF($B$9="All",'No Self Assessment feeder'!CH396)))</f>
        <v>2095</v>
      </c>
      <c r="W407" s="120">
        <f>IF($B$9="Female",'No Self Assessment feeder'!W396,IF($B$9="Male",'No Self Assessment feeder'!BC396,IF($B$9="All",'No Self Assessment feeder'!CI396)))</f>
        <v>5.6</v>
      </c>
      <c r="X407" s="79">
        <f>IF($B$9="Female",'No Self Assessment feeder'!X396,IF($B$9="Male",'No Self Assessment feeder'!BD396,IF($B$9="All",'No Self Assessment feeder'!CJ396)))</f>
        <v>1975</v>
      </c>
      <c r="Y407" s="120">
        <f>IF($B$9="Female",'No Self Assessment feeder'!Y396,IF($B$9="Male",'No Self Assessment feeder'!BE396,IF($B$9="All",'No Self Assessment feeder'!CK396)))</f>
        <v>15.3</v>
      </c>
      <c r="Z407" s="120">
        <f>IF($B$9="Female",'No Self Assessment feeder'!Z396,IF($B$9="Male",'No Self Assessment feeder'!BF396,IF($B$9="All",'No Self Assessment feeder'!CL396)))</f>
        <v>7.1</v>
      </c>
      <c r="AA407" s="120">
        <f>IF($B$9="Female",'No Self Assessment feeder'!AA396,IF($B$9="Male",'No Self Assessment feeder'!BG396,IF($B$9="All",'No Self Assessment feeder'!CM396)))</f>
        <v>65.8</v>
      </c>
      <c r="AB407" s="120">
        <f>IF($B$9="Female",'No Self Assessment feeder'!AB396,IF($B$9="Male",'No Self Assessment feeder'!BH396,IF($B$9="All",'No Self Assessment feeder'!CN396)))</f>
        <v>75.2</v>
      </c>
      <c r="AC407" s="127">
        <f>IF($B$9="Female",'No Self Assessment feeder'!AC396,IF($B$9="Male",'No Self Assessment feeder'!BI396,IF($B$9="All",'No Self Assessment feeder'!CO396)))</f>
        <v>77.599999999999994</v>
      </c>
      <c r="CM407" s="29"/>
    </row>
    <row r="408" spans="1:91" ht="14.25" customHeight="1" x14ac:dyDescent="0.2">
      <c r="A408" s="159" t="s">
        <v>291</v>
      </c>
      <c r="B408" s="65" t="s">
        <v>15</v>
      </c>
      <c r="C408" s="66">
        <v>10007759</v>
      </c>
      <c r="D408" s="66" t="s">
        <v>489</v>
      </c>
      <c r="E408" s="162" t="s">
        <v>17</v>
      </c>
      <c r="F408" s="142">
        <f>IF($B$9="Female",'No Self Assessment feeder'!F397,IF($B$9="Male",'No Self Assessment feeder'!AL397,IF($B$9="All",'No Self Assessment feeder'!BR397)))</f>
        <v>1315</v>
      </c>
      <c r="G408" s="120">
        <f>IF($B$9="Female",'No Self Assessment feeder'!G397,IF($B$9="Male",'No Self Assessment feeder'!AM397,IF($B$9="All",'No Self Assessment feeder'!BS397)))</f>
        <v>2.2999999999999998</v>
      </c>
      <c r="H408" s="79">
        <f>IF($B$9="Female",'No Self Assessment feeder'!H397,IF($B$9="Male",'No Self Assessment feeder'!AN397,IF($B$9="All",'No Self Assessment feeder'!BT397)))</f>
        <v>1285</v>
      </c>
      <c r="I408" s="120">
        <f>IF($B$9="Female",'No Self Assessment feeder'!I397,IF($B$9="Male",'No Self Assessment feeder'!AO397,IF($B$9="All",'No Self Assessment feeder'!BU397)))</f>
        <v>8.5</v>
      </c>
      <c r="J408" s="120">
        <f>IF($B$9="Female",'No Self Assessment feeder'!J397,IF($B$9="Male",'No Self Assessment feeder'!AP397,IF($B$9="All",'No Self Assessment feeder'!BV397)))</f>
        <v>11.5</v>
      </c>
      <c r="K408" s="120">
        <f>IF($B$9="Female",'No Self Assessment feeder'!K397,IF($B$9="Male",'No Self Assessment feeder'!AQ397,IF($B$9="All",'No Self Assessment feeder'!BW397)))</f>
        <v>60.2</v>
      </c>
      <c r="L408" s="120">
        <f>IF($B$9="Female",'No Self Assessment feeder'!L397,IF($B$9="Male",'No Self Assessment feeder'!AR397,IF($B$9="All",'No Self Assessment feeder'!BX397)))</f>
        <v>73.2</v>
      </c>
      <c r="M408" s="127">
        <f>IF($B$9="Female",'No Self Assessment feeder'!M397,IF($B$9="Male",'No Self Assessment feeder'!AS397,IF($B$9="All",'No Self Assessment feeder'!BY397)))</f>
        <v>80</v>
      </c>
      <c r="N408" s="81">
        <f>IF($B$9="Female",'No Self Assessment feeder'!N397,IF($B$9="Male",'No Self Assessment feeder'!AT397,IF($B$9="All",'No Self Assessment feeder'!BZ397)))</f>
        <v>1315</v>
      </c>
      <c r="O408" s="120">
        <f>IF($B$9="Female",'No Self Assessment feeder'!O397,IF($B$9="Male",'No Self Assessment feeder'!AU397,IF($B$9="All",'No Self Assessment feeder'!CA397)))</f>
        <v>2.7</v>
      </c>
      <c r="P408" s="79">
        <f>IF($B$9="Female",'No Self Assessment feeder'!P397,IF($B$9="Male",'No Self Assessment feeder'!AV397,IF($B$9="All",'No Self Assessment feeder'!CB397)))</f>
        <v>1280</v>
      </c>
      <c r="Q408" s="120">
        <f>IF($B$9="Female",'No Self Assessment feeder'!Q397,IF($B$9="Male",'No Self Assessment feeder'!AW397,IF($B$9="All",'No Self Assessment feeder'!CC397)))</f>
        <v>11.5</v>
      </c>
      <c r="R408" s="120">
        <f>IF($B$9="Female",'No Self Assessment feeder'!R397,IF($B$9="Male",'No Self Assessment feeder'!AX397,IF($B$9="All",'No Self Assessment feeder'!CD397)))</f>
        <v>6.2</v>
      </c>
      <c r="S408" s="120">
        <f>IF($B$9="Female",'No Self Assessment feeder'!S397,IF($B$9="Male",'No Self Assessment feeder'!AY397,IF($B$9="All",'No Self Assessment feeder'!CE397)))</f>
        <v>65.400000000000006</v>
      </c>
      <c r="T408" s="120">
        <f>IF($B$9="Female",'No Self Assessment feeder'!T397,IF($B$9="Male",'No Self Assessment feeder'!AZ397,IF($B$9="All",'No Self Assessment feeder'!CF397)))</f>
        <v>78.400000000000006</v>
      </c>
      <c r="U408" s="127">
        <f>IF($B$9="Female",'No Self Assessment feeder'!U397,IF($B$9="Male",'No Self Assessment feeder'!BA397,IF($B$9="All",'No Self Assessment feeder'!CG397)))</f>
        <v>82.3</v>
      </c>
      <c r="V408" s="81">
        <f>IF($B$9="Female",'No Self Assessment feeder'!V397,IF($B$9="Male",'No Self Assessment feeder'!BB397,IF($B$9="All",'No Self Assessment feeder'!CH397)))</f>
        <v>1315</v>
      </c>
      <c r="W408" s="120">
        <f>IF($B$9="Female",'No Self Assessment feeder'!W397,IF($B$9="Male",'No Self Assessment feeder'!BC397,IF($B$9="All",'No Self Assessment feeder'!CI397)))</f>
        <v>2.6</v>
      </c>
      <c r="X408" s="79">
        <f>IF($B$9="Female",'No Self Assessment feeder'!X397,IF($B$9="Male",'No Self Assessment feeder'!BD397,IF($B$9="All",'No Self Assessment feeder'!CJ397)))</f>
        <v>1285</v>
      </c>
      <c r="Y408" s="120">
        <f>IF($B$9="Female",'No Self Assessment feeder'!Y397,IF($B$9="Male",'No Self Assessment feeder'!BE397,IF($B$9="All",'No Self Assessment feeder'!CK397)))</f>
        <v>11.3</v>
      </c>
      <c r="Z408" s="120">
        <f>IF($B$9="Female",'No Self Assessment feeder'!Z397,IF($B$9="Male",'No Self Assessment feeder'!BF397,IF($B$9="All",'No Self Assessment feeder'!CL397)))</f>
        <v>6.4</v>
      </c>
      <c r="AA408" s="120">
        <f>IF($B$9="Female",'No Self Assessment feeder'!AA397,IF($B$9="Male",'No Self Assessment feeder'!BG397,IF($B$9="All",'No Self Assessment feeder'!CM397)))</f>
        <v>71</v>
      </c>
      <c r="AB408" s="120">
        <f>IF($B$9="Female",'No Self Assessment feeder'!AB397,IF($B$9="Male",'No Self Assessment feeder'!BH397,IF($B$9="All",'No Self Assessment feeder'!CN397)))</f>
        <v>79.900000000000006</v>
      </c>
      <c r="AC408" s="127">
        <f>IF($B$9="Female",'No Self Assessment feeder'!AC397,IF($B$9="Male",'No Self Assessment feeder'!BI397,IF($B$9="All",'No Self Assessment feeder'!CO397)))</f>
        <v>82.3</v>
      </c>
      <c r="CM408" s="29"/>
    </row>
    <row r="409" spans="1:91" ht="14.25" customHeight="1" x14ac:dyDescent="0.2">
      <c r="A409" s="159" t="s">
        <v>291</v>
      </c>
      <c r="B409" s="65" t="s">
        <v>18</v>
      </c>
      <c r="C409" s="66">
        <v>10000571</v>
      </c>
      <c r="D409" s="66" t="s">
        <v>490</v>
      </c>
      <c r="E409" s="162" t="s">
        <v>20</v>
      </c>
      <c r="F409" s="142">
        <f>IF($B$9="Female",'No Self Assessment feeder'!F398,IF($B$9="Male",'No Self Assessment feeder'!AL398,IF($B$9="All",'No Self Assessment feeder'!BR398)))</f>
        <v>1125</v>
      </c>
      <c r="G409" s="120">
        <f>IF($B$9="Female",'No Self Assessment feeder'!G398,IF($B$9="Male",'No Self Assessment feeder'!AM398,IF($B$9="All",'No Self Assessment feeder'!BS398)))</f>
        <v>1.6</v>
      </c>
      <c r="H409" s="79">
        <f>IF($B$9="Female",'No Self Assessment feeder'!H398,IF($B$9="Male",'No Self Assessment feeder'!AN398,IF($B$9="All",'No Self Assessment feeder'!BT398)))</f>
        <v>1105</v>
      </c>
      <c r="I409" s="120">
        <f>IF($B$9="Female",'No Self Assessment feeder'!I398,IF($B$9="Male",'No Self Assessment feeder'!AO398,IF($B$9="All",'No Self Assessment feeder'!BU398)))</f>
        <v>7.6</v>
      </c>
      <c r="J409" s="120">
        <f>IF($B$9="Female",'No Self Assessment feeder'!J398,IF($B$9="Male",'No Self Assessment feeder'!AP398,IF($B$9="All",'No Self Assessment feeder'!BV398)))</f>
        <v>12.6</v>
      </c>
      <c r="K409" s="120">
        <f>IF($B$9="Female",'No Self Assessment feeder'!K398,IF($B$9="Male",'No Self Assessment feeder'!AQ398,IF($B$9="All",'No Self Assessment feeder'!BW398)))</f>
        <v>52.8</v>
      </c>
      <c r="L409" s="120">
        <f>IF($B$9="Female",'No Self Assessment feeder'!L398,IF($B$9="Male",'No Self Assessment feeder'!AR398,IF($B$9="All",'No Self Assessment feeder'!BX398)))</f>
        <v>71</v>
      </c>
      <c r="M409" s="127">
        <f>IF($B$9="Female",'No Self Assessment feeder'!M398,IF($B$9="Male",'No Self Assessment feeder'!AS398,IF($B$9="All",'No Self Assessment feeder'!BY398)))</f>
        <v>79.8</v>
      </c>
      <c r="N409" s="81">
        <f>IF($B$9="Female",'No Self Assessment feeder'!N398,IF($B$9="Male",'No Self Assessment feeder'!AT398,IF($B$9="All",'No Self Assessment feeder'!BZ398)))</f>
        <v>1125</v>
      </c>
      <c r="O409" s="120">
        <f>IF($B$9="Female",'No Self Assessment feeder'!O398,IF($B$9="Male",'No Self Assessment feeder'!AU398,IF($B$9="All",'No Self Assessment feeder'!CA398)))</f>
        <v>2.4</v>
      </c>
      <c r="P409" s="79">
        <f>IF($B$9="Female",'No Self Assessment feeder'!P398,IF($B$9="Male",'No Self Assessment feeder'!AV398,IF($B$9="All",'No Self Assessment feeder'!CB398)))</f>
        <v>1095</v>
      </c>
      <c r="Q409" s="120">
        <f>IF($B$9="Female",'No Self Assessment feeder'!Q398,IF($B$9="Male",'No Self Assessment feeder'!AW398,IF($B$9="All",'No Self Assessment feeder'!CC398)))</f>
        <v>8.9</v>
      </c>
      <c r="R409" s="120">
        <f>IF($B$9="Female",'No Self Assessment feeder'!R398,IF($B$9="Male",'No Self Assessment feeder'!AX398,IF($B$9="All",'No Self Assessment feeder'!CD398)))</f>
        <v>9.6</v>
      </c>
      <c r="S409" s="120">
        <f>IF($B$9="Female",'No Self Assessment feeder'!S398,IF($B$9="Male",'No Self Assessment feeder'!AY398,IF($B$9="All",'No Self Assessment feeder'!CE398)))</f>
        <v>65.400000000000006</v>
      </c>
      <c r="T409" s="120">
        <f>IF($B$9="Female",'No Self Assessment feeder'!T398,IF($B$9="Male",'No Self Assessment feeder'!AZ398,IF($B$9="All",'No Self Assessment feeder'!CF398)))</f>
        <v>76.5</v>
      </c>
      <c r="U409" s="127">
        <f>IF($B$9="Female",'No Self Assessment feeder'!U398,IF($B$9="Male",'No Self Assessment feeder'!BA398,IF($B$9="All",'No Self Assessment feeder'!CG398)))</f>
        <v>81.5</v>
      </c>
      <c r="V409" s="81">
        <f>IF($B$9="Female",'No Self Assessment feeder'!V398,IF($B$9="Male",'No Self Assessment feeder'!BB398,IF($B$9="All",'No Self Assessment feeder'!CH398)))</f>
        <v>1125</v>
      </c>
      <c r="W409" s="120">
        <f>IF($B$9="Female",'No Self Assessment feeder'!W398,IF($B$9="Male",'No Self Assessment feeder'!BC398,IF($B$9="All",'No Self Assessment feeder'!CI398)))</f>
        <v>2.8</v>
      </c>
      <c r="X409" s="79">
        <f>IF($B$9="Female",'No Self Assessment feeder'!X398,IF($B$9="Male",'No Self Assessment feeder'!BD398,IF($B$9="All",'No Self Assessment feeder'!CJ398)))</f>
        <v>1095</v>
      </c>
      <c r="Y409" s="120">
        <f>IF($B$9="Female",'No Self Assessment feeder'!Y398,IF($B$9="Male",'No Self Assessment feeder'!BE398,IF($B$9="All",'No Self Assessment feeder'!CK398)))</f>
        <v>12.1</v>
      </c>
      <c r="Z409" s="120">
        <f>IF($B$9="Female",'No Self Assessment feeder'!Z398,IF($B$9="Male",'No Self Assessment feeder'!BF398,IF($B$9="All",'No Self Assessment feeder'!CL398)))</f>
        <v>9.3000000000000007</v>
      </c>
      <c r="AA409" s="120">
        <f>IF($B$9="Female",'No Self Assessment feeder'!AA398,IF($B$9="Male",'No Self Assessment feeder'!BG398,IF($B$9="All",'No Self Assessment feeder'!CM398)))</f>
        <v>69.3</v>
      </c>
      <c r="AB409" s="120">
        <f>IF($B$9="Female",'No Self Assessment feeder'!AB398,IF($B$9="Male",'No Self Assessment feeder'!BH398,IF($B$9="All",'No Self Assessment feeder'!CN398)))</f>
        <v>76.400000000000006</v>
      </c>
      <c r="AC409" s="127">
        <f>IF($B$9="Female",'No Self Assessment feeder'!AC398,IF($B$9="Male",'No Self Assessment feeder'!BI398,IF($B$9="All",'No Self Assessment feeder'!CO398)))</f>
        <v>78.599999999999994</v>
      </c>
      <c r="CM409" s="29"/>
    </row>
    <row r="410" spans="1:91" ht="14.25" customHeight="1" x14ac:dyDescent="0.2">
      <c r="A410" s="159" t="s">
        <v>291</v>
      </c>
      <c r="B410" s="65" t="s">
        <v>22</v>
      </c>
      <c r="C410" s="66">
        <v>10007850</v>
      </c>
      <c r="D410" s="66" t="s">
        <v>490</v>
      </c>
      <c r="E410" s="162" t="s">
        <v>23</v>
      </c>
      <c r="F410" s="142">
        <f>IF($B$9="Female",'No Self Assessment feeder'!F399,IF($B$9="Male",'No Self Assessment feeder'!AL399,IF($B$9="All",'No Self Assessment feeder'!BR399)))</f>
        <v>1500</v>
      </c>
      <c r="G410" s="120">
        <f>IF($B$9="Female",'No Self Assessment feeder'!G399,IF($B$9="Male",'No Self Assessment feeder'!AM399,IF($B$9="All",'No Self Assessment feeder'!BS399)))</f>
        <v>2.6</v>
      </c>
      <c r="H410" s="79">
        <f>IF($B$9="Female",'No Self Assessment feeder'!H399,IF($B$9="Male",'No Self Assessment feeder'!AN399,IF($B$9="All",'No Self Assessment feeder'!BT399)))</f>
        <v>1465</v>
      </c>
      <c r="I410" s="120">
        <f>IF($B$9="Female",'No Self Assessment feeder'!I399,IF($B$9="Male",'No Self Assessment feeder'!AO399,IF($B$9="All",'No Self Assessment feeder'!BU399)))</f>
        <v>10.4</v>
      </c>
      <c r="J410" s="120">
        <f>IF($B$9="Female",'No Self Assessment feeder'!J399,IF($B$9="Male",'No Self Assessment feeder'!AP399,IF($B$9="All",'No Self Assessment feeder'!BV399)))</f>
        <v>8.8000000000000007</v>
      </c>
      <c r="K410" s="120">
        <f>IF($B$9="Female",'No Self Assessment feeder'!K399,IF($B$9="Male",'No Self Assessment feeder'!AQ399,IF($B$9="All",'No Self Assessment feeder'!BW399)))</f>
        <v>51.3</v>
      </c>
      <c r="L410" s="120">
        <f>IF($B$9="Female",'No Self Assessment feeder'!L399,IF($B$9="Male",'No Self Assessment feeder'!AR399,IF($B$9="All",'No Self Assessment feeder'!BX399)))</f>
        <v>67.900000000000006</v>
      </c>
      <c r="M410" s="127">
        <f>IF($B$9="Female",'No Self Assessment feeder'!M399,IF($B$9="Male",'No Self Assessment feeder'!AS399,IF($B$9="All",'No Self Assessment feeder'!BY399)))</f>
        <v>80.8</v>
      </c>
      <c r="N410" s="81">
        <f>IF($B$9="Female",'No Self Assessment feeder'!N399,IF($B$9="Male",'No Self Assessment feeder'!AT399,IF($B$9="All",'No Self Assessment feeder'!BZ399)))</f>
        <v>1500</v>
      </c>
      <c r="O410" s="120">
        <f>IF($B$9="Female",'No Self Assessment feeder'!O399,IF($B$9="Male",'No Self Assessment feeder'!AU399,IF($B$9="All",'No Self Assessment feeder'!CA399)))</f>
        <v>2.9</v>
      </c>
      <c r="P410" s="79">
        <f>IF($B$9="Female",'No Self Assessment feeder'!P399,IF($B$9="Male",'No Self Assessment feeder'!AV399,IF($B$9="All",'No Self Assessment feeder'!CB399)))</f>
        <v>1460</v>
      </c>
      <c r="Q410" s="120">
        <f>IF($B$9="Female",'No Self Assessment feeder'!Q399,IF($B$9="Male",'No Self Assessment feeder'!AW399,IF($B$9="All",'No Self Assessment feeder'!CC399)))</f>
        <v>10.4</v>
      </c>
      <c r="R410" s="120">
        <f>IF($B$9="Female",'No Self Assessment feeder'!R399,IF($B$9="Male",'No Self Assessment feeder'!AX399,IF($B$9="All",'No Self Assessment feeder'!CD399)))</f>
        <v>5.8</v>
      </c>
      <c r="S410" s="120">
        <f>IF($B$9="Female",'No Self Assessment feeder'!S399,IF($B$9="Male",'No Self Assessment feeder'!AY399,IF($B$9="All",'No Self Assessment feeder'!CE399)))</f>
        <v>59.3</v>
      </c>
      <c r="T410" s="120">
        <f>IF($B$9="Female",'No Self Assessment feeder'!T399,IF($B$9="Male",'No Self Assessment feeder'!AZ399,IF($B$9="All",'No Self Assessment feeder'!CF399)))</f>
        <v>74.599999999999994</v>
      </c>
      <c r="U410" s="127">
        <f>IF($B$9="Female",'No Self Assessment feeder'!U399,IF($B$9="Male",'No Self Assessment feeder'!BA399,IF($B$9="All",'No Self Assessment feeder'!CG399)))</f>
        <v>83.9</v>
      </c>
      <c r="V410" s="81">
        <f>IF($B$9="Female",'No Self Assessment feeder'!V399,IF($B$9="Male",'No Self Assessment feeder'!BB399,IF($B$9="All",'No Self Assessment feeder'!CH399)))</f>
        <v>1500</v>
      </c>
      <c r="W410" s="120">
        <f>IF($B$9="Female",'No Self Assessment feeder'!W399,IF($B$9="Male",'No Self Assessment feeder'!BC399,IF($B$9="All",'No Self Assessment feeder'!CI399)))</f>
        <v>3.4</v>
      </c>
      <c r="X410" s="79">
        <f>IF($B$9="Female",'No Self Assessment feeder'!X399,IF($B$9="Male",'No Self Assessment feeder'!BD399,IF($B$9="All",'No Self Assessment feeder'!CJ399)))</f>
        <v>1450</v>
      </c>
      <c r="Y410" s="120">
        <f>IF($B$9="Female",'No Self Assessment feeder'!Y399,IF($B$9="Male",'No Self Assessment feeder'!BE399,IF($B$9="All",'No Self Assessment feeder'!CK399)))</f>
        <v>13.9</v>
      </c>
      <c r="Z410" s="120">
        <f>IF($B$9="Female",'No Self Assessment feeder'!Z399,IF($B$9="Male",'No Self Assessment feeder'!BF399,IF($B$9="All",'No Self Assessment feeder'!CL399)))</f>
        <v>5.6</v>
      </c>
      <c r="AA410" s="120">
        <f>IF($B$9="Female",'No Self Assessment feeder'!AA399,IF($B$9="Male",'No Self Assessment feeder'!BG399,IF($B$9="All",'No Self Assessment feeder'!CM399)))</f>
        <v>66.599999999999994</v>
      </c>
      <c r="AB410" s="120">
        <f>IF($B$9="Female",'No Self Assessment feeder'!AB399,IF($B$9="Male",'No Self Assessment feeder'!BH399,IF($B$9="All",'No Self Assessment feeder'!CN399)))</f>
        <v>76.099999999999994</v>
      </c>
      <c r="AC410" s="127">
        <f>IF($B$9="Female",'No Self Assessment feeder'!AC399,IF($B$9="Male",'No Self Assessment feeder'!BI399,IF($B$9="All",'No Self Assessment feeder'!CO399)))</f>
        <v>80.5</v>
      </c>
      <c r="CM410" s="29"/>
    </row>
    <row r="411" spans="1:91" ht="14.25" customHeight="1" x14ac:dyDescent="0.2">
      <c r="A411" s="159" t="s">
        <v>291</v>
      </c>
      <c r="B411" s="65" t="s">
        <v>24</v>
      </c>
      <c r="C411" s="66">
        <v>10007152</v>
      </c>
      <c r="D411" s="66" t="s">
        <v>488</v>
      </c>
      <c r="E411" s="162" t="s">
        <v>25</v>
      </c>
      <c r="F411" s="142">
        <f>IF($B$9="Female",'No Self Assessment feeder'!F400,IF($B$9="Male",'No Self Assessment feeder'!AL400,IF($B$9="All",'No Self Assessment feeder'!BR400)))</f>
        <v>1240</v>
      </c>
      <c r="G411" s="120">
        <f>IF($B$9="Female",'No Self Assessment feeder'!G400,IF($B$9="Male",'No Self Assessment feeder'!AM400,IF($B$9="All",'No Self Assessment feeder'!BS400)))</f>
        <v>4.4000000000000004</v>
      </c>
      <c r="H411" s="79">
        <f>IF($B$9="Female",'No Self Assessment feeder'!H400,IF($B$9="Male",'No Self Assessment feeder'!AN400,IF($B$9="All",'No Self Assessment feeder'!BT400)))</f>
        <v>1185</v>
      </c>
      <c r="I411" s="120">
        <f>IF($B$9="Female",'No Self Assessment feeder'!I400,IF($B$9="Male",'No Self Assessment feeder'!AO400,IF($B$9="All",'No Self Assessment feeder'!BU400)))</f>
        <v>10.7</v>
      </c>
      <c r="J411" s="120">
        <f>IF($B$9="Female",'No Self Assessment feeder'!J400,IF($B$9="Male",'No Self Assessment feeder'!AP400,IF($B$9="All",'No Self Assessment feeder'!BV400)))</f>
        <v>13.6</v>
      </c>
      <c r="K411" s="120">
        <f>IF($B$9="Female",'No Self Assessment feeder'!K400,IF($B$9="Male",'No Self Assessment feeder'!AQ400,IF($B$9="All",'No Self Assessment feeder'!BW400)))</f>
        <v>57.8</v>
      </c>
      <c r="L411" s="120">
        <f>IF($B$9="Female",'No Self Assessment feeder'!L400,IF($B$9="Male",'No Self Assessment feeder'!AR400,IF($B$9="All",'No Self Assessment feeder'!BX400)))</f>
        <v>69.400000000000006</v>
      </c>
      <c r="M411" s="127">
        <f>IF($B$9="Female",'No Self Assessment feeder'!M400,IF($B$9="Male",'No Self Assessment feeder'!AS400,IF($B$9="All",'No Self Assessment feeder'!BY400)))</f>
        <v>75.7</v>
      </c>
      <c r="N411" s="81">
        <f>IF($B$9="Female",'No Self Assessment feeder'!N400,IF($B$9="Male",'No Self Assessment feeder'!AT400,IF($B$9="All",'No Self Assessment feeder'!BZ400)))</f>
        <v>1240</v>
      </c>
      <c r="O411" s="120">
        <f>IF($B$9="Female",'No Self Assessment feeder'!O400,IF($B$9="Male",'No Self Assessment feeder'!AU400,IF($B$9="All",'No Self Assessment feeder'!CA400)))</f>
        <v>4.8</v>
      </c>
      <c r="P411" s="79">
        <f>IF($B$9="Female",'No Self Assessment feeder'!P400,IF($B$9="Male",'No Self Assessment feeder'!AV400,IF($B$9="All",'No Self Assessment feeder'!CB400)))</f>
        <v>1180</v>
      </c>
      <c r="Q411" s="120">
        <f>IF($B$9="Female",'No Self Assessment feeder'!Q400,IF($B$9="Male",'No Self Assessment feeder'!AW400,IF($B$9="All",'No Self Assessment feeder'!CC400)))</f>
        <v>13.1</v>
      </c>
      <c r="R411" s="120">
        <f>IF($B$9="Female",'No Self Assessment feeder'!R400,IF($B$9="Male",'No Self Assessment feeder'!AX400,IF($B$9="All",'No Self Assessment feeder'!CD400)))</f>
        <v>10.6</v>
      </c>
      <c r="S411" s="120">
        <f>IF($B$9="Female",'No Self Assessment feeder'!S400,IF($B$9="Male",'No Self Assessment feeder'!AY400,IF($B$9="All",'No Self Assessment feeder'!CE400)))</f>
        <v>61.3</v>
      </c>
      <c r="T411" s="120">
        <f>IF($B$9="Female",'No Self Assessment feeder'!T400,IF($B$9="Male",'No Self Assessment feeder'!AZ400,IF($B$9="All",'No Self Assessment feeder'!CF400)))</f>
        <v>72.099999999999994</v>
      </c>
      <c r="U411" s="127">
        <f>IF($B$9="Female",'No Self Assessment feeder'!U400,IF($B$9="Male",'No Self Assessment feeder'!BA400,IF($B$9="All",'No Self Assessment feeder'!CG400)))</f>
        <v>76.3</v>
      </c>
      <c r="V411" s="81">
        <f>IF($B$9="Female",'No Self Assessment feeder'!V400,IF($B$9="Male",'No Self Assessment feeder'!BB400,IF($B$9="All",'No Self Assessment feeder'!CH400)))</f>
        <v>1240</v>
      </c>
      <c r="W411" s="120">
        <f>IF($B$9="Female",'No Self Assessment feeder'!W400,IF($B$9="Male",'No Self Assessment feeder'!BC400,IF($B$9="All",'No Self Assessment feeder'!CI400)))</f>
        <v>5</v>
      </c>
      <c r="X411" s="79">
        <f>IF($B$9="Female",'No Self Assessment feeder'!X400,IF($B$9="Male",'No Self Assessment feeder'!BD400,IF($B$9="All",'No Self Assessment feeder'!CJ400)))</f>
        <v>1180</v>
      </c>
      <c r="Y411" s="120">
        <f>IF($B$9="Female",'No Self Assessment feeder'!Y400,IF($B$9="Male",'No Self Assessment feeder'!BE400,IF($B$9="All",'No Self Assessment feeder'!CK400)))</f>
        <v>15.5</v>
      </c>
      <c r="Z411" s="120">
        <f>IF($B$9="Female",'No Self Assessment feeder'!Z400,IF($B$9="Male",'No Self Assessment feeder'!BF400,IF($B$9="All",'No Self Assessment feeder'!CL400)))</f>
        <v>9.6999999999999993</v>
      </c>
      <c r="AA411" s="120">
        <f>IF($B$9="Female",'No Self Assessment feeder'!AA400,IF($B$9="Male",'No Self Assessment feeder'!BG400,IF($B$9="All",'No Self Assessment feeder'!CM400)))</f>
        <v>62.9</v>
      </c>
      <c r="AB411" s="120">
        <f>IF($B$9="Female",'No Self Assessment feeder'!AB400,IF($B$9="Male",'No Self Assessment feeder'!BH400,IF($B$9="All",'No Self Assessment feeder'!CN400)))</f>
        <v>71.8</v>
      </c>
      <c r="AC411" s="127">
        <f>IF($B$9="Female",'No Self Assessment feeder'!AC400,IF($B$9="Male",'No Self Assessment feeder'!BI400,IF($B$9="All",'No Self Assessment feeder'!CO400)))</f>
        <v>74.8</v>
      </c>
      <c r="CM411" s="29"/>
    </row>
    <row r="412" spans="1:91" ht="14.25" customHeight="1" x14ac:dyDescent="0.2">
      <c r="A412" s="159" t="s">
        <v>291</v>
      </c>
      <c r="B412" s="65" t="s">
        <v>26</v>
      </c>
      <c r="C412" s="66">
        <v>10007760</v>
      </c>
      <c r="D412" s="66" t="s">
        <v>491</v>
      </c>
      <c r="E412" s="162" t="s">
        <v>28</v>
      </c>
      <c r="F412" s="142">
        <f>IF($B$9="Female",'No Self Assessment feeder'!F401,IF($B$9="Male",'No Self Assessment feeder'!AL401,IF($B$9="All",'No Self Assessment feeder'!BR401)))</f>
        <v>645</v>
      </c>
      <c r="G412" s="120">
        <f>IF($B$9="Female",'No Self Assessment feeder'!G401,IF($B$9="Male",'No Self Assessment feeder'!AM401,IF($B$9="All",'No Self Assessment feeder'!BS401)))</f>
        <v>9.9</v>
      </c>
      <c r="H412" s="79">
        <f>IF($B$9="Female",'No Self Assessment feeder'!H401,IF($B$9="Male",'No Self Assessment feeder'!AN401,IF($B$9="All",'No Self Assessment feeder'!BT401)))</f>
        <v>580</v>
      </c>
      <c r="I412" s="120">
        <f>IF($B$9="Female",'No Self Assessment feeder'!I401,IF($B$9="Male",'No Self Assessment feeder'!AO401,IF($B$9="All",'No Self Assessment feeder'!BU401)))</f>
        <v>13.1</v>
      </c>
      <c r="J412" s="120">
        <f>IF($B$9="Female",'No Self Assessment feeder'!J401,IF($B$9="Male",'No Self Assessment feeder'!AP401,IF($B$9="All",'No Self Assessment feeder'!BV401)))</f>
        <v>9.5</v>
      </c>
      <c r="K412" s="120">
        <f>IF($B$9="Female",'No Self Assessment feeder'!K401,IF($B$9="Male",'No Self Assessment feeder'!AQ401,IF($B$9="All",'No Self Assessment feeder'!BW401)))</f>
        <v>41.9</v>
      </c>
      <c r="L412" s="120">
        <f>IF($B$9="Female",'No Self Assessment feeder'!L401,IF($B$9="Male",'No Self Assessment feeder'!AR401,IF($B$9="All",'No Self Assessment feeder'!BX401)))</f>
        <v>62.2</v>
      </c>
      <c r="M412" s="127">
        <f>IF($B$9="Female",'No Self Assessment feeder'!M401,IF($B$9="Male",'No Self Assessment feeder'!AS401,IF($B$9="All",'No Self Assessment feeder'!BY401)))</f>
        <v>77.5</v>
      </c>
      <c r="N412" s="81">
        <f>IF($B$9="Female",'No Self Assessment feeder'!N401,IF($B$9="Male",'No Self Assessment feeder'!AT401,IF($B$9="All",'No Self Assessment feeder'!BZ401)))</f>
        <v>645</v>
      </c>
      <c r="O412" s="120">
        <f>IF($B$9="Female",'No Self Assessment feeder'!O401,IF($B$9="Male",'No Self Assessment feeder'!AU401,IF($B$9="All",'No Self Assessment feeder'!CA401)))</f>
        <v>9.8000000000000007</v>
      </c>
      <c r="P412" s="79">
        <f>IF($B$9="Female",'No Self Assessment feeder'!P401,IF($B$9="Male",'No Self Assessment feeder'!AV401,IF($B$9="All",'No Self Assessment feeder'!CB401)))</f>
        <v>585</v>
      </c>
      <c r="Q412" s="120">
        <f>IF($B$9="Female",'No Self Assessment feeder'!Q401,IF($B$9="Male",'No Self Assessment feeder'!AW401,IF($B$9="All",'No Self Assessment feeder'!CC401)))</f>
        <v>17.3</v>
      </c>
      <c r="R412" s="120">
        <f>IF($B$9="Female",'No Self Assessment feeder'!R401,IF($B$9="Male",'No Self Assessment feeder'!AX401,IF($B$9="All",'No Self Assessment feeder'!CD401)))</f>
        <v>8.6999999999999993</v>
      </c>
      <c r="S412" s="120">
        <f>IF($B$9="Female",'No Self Assessment feeder'!S401,IF($B$9="Male",'No Self Assessment feeder'!AY401,IF($B$9="All",'No Self Assessment feeder'!CE401)))</f>
        <v>44.4</v>
      </c>
      <c r="T412" s="120">
        <f>IF($B$9="Female",'No Self Assessment feeder'!T401,IF($B$9="Male",'No Self Assessment feeder'!AZ401,IF($B$9="All",'No Self Assessment feeder'!CF401)))</f>
        <v>61.7</v>
      </c>
      <c r="U412" s="127">
        <f>IF($B$9="Female",'No Self Assessment feeder'!U401,IF($B$9="Male",'No Self Assessment feeder'!BA401,IF($B$9="All",'No Self Assessment feeder'!CG401)))</f>
        <v>73.900000000000006</v>
      </c>
      <c r="V412" s="81">
        <f>IF($B$9="Female",'No Self Assessment feeder'!V401,IF($B$9="Male",'No Self Assessment feeder'!BB401,IF($B$9="All",'No Self Assessment feeder'!CH401)))</f>
        <v>645</v>
      </c>
      <c r="W412" s="120">
        <f>IF($B$9="Female",'No Self Assessment feeder'!W401,IF($B$9="Male",'No Self Assessment feeder'!BC401,IF($B$9="All",'No Self Assessment feeder'!CI401)))</f>
        <v>11.3</v>
      </c>
      <c r="X412" s="79">
        <f>IF($B$9="Female",'No Self Assessment feeder'!X401,IF($B$9="Male",'No Self Assessment feeder'!BD401,IF($B$9="All",'No Self Assessment feeder'!CJ401)))</f>
        <v>575</v>
      </c>
      <c r="Y412" s="120">
        <f>IF($B$9="Female",'No Self Assessment feeder'!Y401,IF($B$9="Male",'No Self Assessment feeder'!BE401,IF($B$9="All",'No Self Assessment feeder'!CK401)))</f>
        <v>20.100000000000001</v>
      </c>
      <c r="Z412" s="120">
        <f>IF($B$9="Female",'No Self Assessment feeder'!Z401,IF($B$9="Male",'No Self Assessment feeder'!BF401,IF($B$9="All",'No Self Assessment feeder'!CL401)))</f>
        <v>9.8000000000000007</v>
      </c>
      <c r="AA412" s="120">
        <f>IF($B$9="Female",'No Self Assessment feeder'!AA401,IF($B$9="Male",'No Self Assessment feeder'!BG401,IF($B$9="All",'No Self Assessment feeder'!CM401)))</f>
        <v>50.1</v>
      </c>
      <c r="AB412" s="120">
        <f>IF($B$9="Female",'No Self Assessment feeder'!AB401,IF($B$9="Male",'No Self Assessment feeder'!BH401,IF($B$9="All",'No Self Assessment feeder'!CN401)))</f>
        <v>61.3</v>
      </c>
      <c r="AC412" s="127">
        <f>IF($B$9="Female",'No Self Assessment feeder'!AC401,IF($B$9="Male",'No Self Assessment feeder'!BI401,IF($B$9="All",'No Self Assessment feeder'!CO401)))</f>
        <v>70.2</v>
      </c>
      <c r="CM412" s="29"/>
    </row>
    <row r="413" spans="1:91" ht="14.25" customHeight="1" x14ac:dyDescent="0.2">
      <c r="A413" s="159" t="s">
        <v>291</v>
      </c>
      <c r="B413" s="65" t="s">
        <v>29</v>
      </c>
      <c r="C413" s="66">
        <v>10007140</v>
      </c>
      <c r="D413" s="66" t="s">
        <v>489</v>
      </c>
      <c r="E413" s="162" t="s">
        <v>30</v>
      </c>
      <c r="F413" s="142">
        <f>IF($B$9="Female",'No Self Assessment feeder'!F402,IF($B$9="Male",'No Self Assessment feeder'!AL402,IF($B$9="All",'No Self Assessment feeder'!BR402)))</f>
        <v>2490</v>
      </c>
      <c r="G413" s="120">
        <f>IF($B$9="Female",'No Self Assessment feeder'!G402,IF($B$9="Male",'No Self Assessment feeder'!AM402,IF($B$9="All",'No Self Assessment feeder'!BS402)))</f>
        <v>4.0999999999999996</v>
      </c>
      <c r="H413" s="79">
        <f>IF($B$9="Female",'No Self Assessment feeder'!H402,IF($B$9="Male",'No Self Assessment feeder'!AN402,IF($B$9="All",'No Self Assessment feeder'!BT402)))</f>
        <v>2390</v>
      </c>
      <c r="I413" s="120">
        <f>IF($B$9="Female",'No Self Assessment feeder'!I402,IF($B$9="Male",'No Self Assessment feeder'!AO402,IF($B$9="All",'No Self Assessment feeder'!BU402)))</f>
        <v>9</v>
      </c>
      <c r="J413" s="120">
        <f>IF($B$9="Female",'No Self Assessment feeder'!J402,IF($B$9="Male",'No Self Assessment feeder'!AP402,IF($B$9="All",'No Self Assessment feeder'!BV402)))</f>
        <v>12.6</v>
      </c>
      <c r="K413" s="120">
        <f>IF($B$9="Female",'No Self Assessment feeder'!K402,IF($B$9="Male",'No Self Assessment feeder'!AQ402,IF($B$9="All",'No Self Assessment feeder'!BW402)))</f>
        <v>58.4</v>
      </c>
      <c r="L413" s="120">
        <f>IF($B$9="Female",'No Self Assessment feeder'!L402,IF($B$9="Male",'No Self Assessment feeder'!AR402,IF($B$9="All",'No Self Assessment feeder'!BX402)))</f>
        <v>71.3</v>
      </c>
      <c r="M413" s="127">
        <f>IF($B$9="Female",'No Self Assessment feeder'!M402,IF($B$9="Male",'No Self Assessment feeder'!AS402,IF($B$9="All",'No Self Assessment feeder'!BY402)))</f>
        <v>78.400000000000006</v>
      </c>
      <c r="N413" s="81">
        <f>IF($B$9="Female",'No Self Assessment feeder'!N402,IF($B$9="Male",'No Self Assessment feeder'!AT402,IF($B$9="All",'No Self Assessment feeder'!BZ402)))</f>
        <v>2490</v>
      </c>
      <c r="O413" s="120">
        <f>IF($B$9="Female",'No Self Assessment feeder'!O402,IF($B$9="Male",'No Self Assessment feeder'!AU402,IF($B$9="All",'No Self Assessment feeder'!CA402)))</f>
        <v>4.4000000000000004</v>
      </c>
      <c r="P413" s="79">
        <f>IF($B$9="Female",'No Self Assessment feeder'!P402,IF($B$9="Male",'No Self Assessment feeder'!AV402,IF($B$9="All",'No Self Assessment feeder'!CB402)))</f>
        <v>2380</v>
      </c>
      <c r="Q413" s="120">
        <f>IF($B$9="Female",'No Self Assessment feeder'!Q402,IF($B$9="Male",'No Self Assessment feeder'!AW402,IF($B$9="All",'No Self Assessment feeder'!CC402)))</f>
        <v>11.5</v>
      </c>
      <c r="R413" s="120">
        <f>IF($B$9="Female",'No Self Assessment feeder'!R402,IF($B$9="Male",'No Self Assessment feeder'!AX402,IF($B$9="All",'No Self Assessment feeder'!CD402)))</f>
        <v>8.1999999999999993</v>
      </c>
      <c r="S413" s="120">
        <f>IF($B$9="Female",'No Self Assessment feeder'!S402,IF($B$9="Male",'No Self Assessment feeder'!AY402,IF($B$9="All",'No Self Assessment feeder'!CE402)))</f>
        <v>64.5</v>
      </c>
      <c r="T413" s="120">
        <f>IF($B$9="Female",'No Self Assessment feeder'!T402,IF($B$9="Male",'No Self Assessment feeder'!AZ402,IF($B$9="All",'No Self Assessment feeder'!CF402)))</f>
        <v>75</v>
      </c>
      <c r="U413" s="127">
        <f>IF($B$9="Female",'No Self Assessment feeder'!U402,IF($B$9="Male",'No Self Assessment feeder'!BA402,IF($B$9="All",'No Self Assessment feeder'!CG402)))</f>
        <v>80.2</v>
      </c>
      <c r="V413" s="81">
        <f>IF($B$9="Female",'No Self Assessment feeder'!V402,IF($B$9="Male",'No Self Assessment feeder'!BB402,IF($B$9="All",'No Self Assessment feeder'!CH402)))</f>
        <v>2490</v>
      </c>
      <c r="W413" s="120">
        <f>IF($B$9="Female",'No Self Assessment feeder'!W402,IF($B$9="Male",'No Self Assessment feeder'!BC402,IF($B$9="All",'No Self Assessment feeder'!CI402)))</f>
        <v>4.7</v>
      </c>
      <c r="X413" s="79">
        <f>IF($B$9="Female",'No Self Assessment feeder'!X402,IF($B$9="Male",'No Self Assessment feeder'!BD402,IF($B$9="All",'No Self Assessment feeder'!CJ402)))</f>
        <v>2375</v>
      </c>
      <c r="Y413" s="120">
        <f>IF($B$9="Female",'No Self Assessment feeder'!Y402,IF($B$9="Male",'No Self Assessment feeder'!BE402,IF($B$9="All",'No Self Assessment feeder'!CK402)))</f>
        <v>12.3</v>
      </c>
      <c r="Z413" s="120">
        <f>IF($B$9="Female",'No Self Assessment feeder'!Z402,IF($B$9="Male",'No Self Assessment feeder'!BF402,IF($B$9="All",'No Self Assessment feeder'!CL402)))</f>
        <v>8.3000000000000007</v>
      </c>
      <c r="AA413" s="120">
        <f>IF($B$9="Female",'No Self Assessment feeder'!AA402,IF($B$9="Male",'No Self Assessment feeder'!BG402,IF($B$9="All",'No Self Assessment feeder'!CM402)))</f>
        <v>69.400000000000006</v>
      </c>
      <c r="AB413" s="120">
        <f>IF($B$9="Female",'No Self Assessment feeder'!AB402,IF($B$9="Male",'No Self Assessment feeder'!BH402,IF($B$9="All",'No Self Assessment feeder'!CN402)))</f>
        <v>77.400000000000006</v>
      </c>
      <c r="AC413" s="127">
        <f>IF($B$9="Female",'No Self Assessment feeder'!AC402,IF($B$9="Male",'No Self Assessment feeder'!BI402,IF($B$9="All",'No Self Assessment feeder'!CO402)))</f>
        <v>79.400000000000006</v>
      </c>
      <c r="CM413" s="29"/>
    </row>
    <row r="414" spans="1:91" ht="14.25" customHeight="1" x14ac:dyDescent="0.2">
      <c r="A414" s="159" t="s">
        <v>291</v>
      </c>
      <c r="B414" s="65" t="s">
        <v>31</v>
      </c>
      <c r="C414" s="66">
        <v>10006840</v>
      </c>
      <c r="D414" s="66" t="s">
        <v>489</v>
      </c>
      <c r="E414" s="162" t="s">
        <v>32</v>
      </c>
      <c r="F414" s="142">
        <f>IF($B$9="Female",'No Self Assessment feeder'!F403,IF($B$9="Male",'No Self Assessment feeder'!AL403,IF($B$9="All",'No Self Assessment feeder'!BR403)))</f>
        <v>4815</v>
      </c>
      <c r="G414" s="120">
        <f>IF($B$9="Female",'No Self Assessment feeder'!G403,IF($B$9="Male",'No Self Assessment feeder'!AM403,IF($B$9="All",'No Self Assessment feeder'!BS403)))</f>
        <v>2.2000000000000002</v>
      </c>
      <c r="H414" s="79">
        <f>IF($B$9="Female",'No Self Assessment feeder'!H403,IF($B$9="Male",'No Self Assessment feeder'!AN403,IF($B$9="All",'No Self Assessment feeder'!BT403)))</f>
        <v>4710</v>
      </c>
      <c r="I414" s="120">
        <f>IF($B$9="Female",'No Self Assessment feeder'!I403,IF($B$9="Male",'No Self Assessment feeder'!AO403,IF($B$9="All",'No Self Assessment feeder'!BU403)))</f>
        <v>8.9</v>
      </c>
      <c r="J414" s="120">
        <f>IF($B$9="Female",'No Self Assessment feeder'!J403,IF($B$9="Male",'No Self Assessment feeder'!AP403,IF($B$9="All",'No Self Assessment feeder'!BV403)))</f>
        <v>10.7</v>
      </c>
      <c r="K414" s="120">
        <f>IF($B$9="Female",'No Self Assessment feeder'!K403,IF($B$9="Male",'No Self Assessment feeder'!AQ403,IF($B$9="All",'No Self Assessment feeder'!BW403)))</f>
        <v>51.3</v>
      </c>
      <c r="L414" s="120">
        <f>IF($B$9="Female",'No Self Assessment feeder'!L403,IF($B$9="Male",'No Self Assessment feeder'!AR403,IF($B$9="All",'No Self Assessment feeder'!BX403)))</f>
        <v>68</v>
      </c>
      <c r="M414" s="127">
        <f>IF($B$9="Female",'No Self Assessment feeder'!M403,IF($B$9="Male",'No Self Assessment feeder'!AS403,IF($B$9="All",'No Self Assessment feeder'!BY403)))</f>
        <v>80.400000000000006</v>
      </c>
      <c r="N414" s="81">
        <f>IF($B$9="Female",'No Self Assessment feeder'!N403,IF($B$9="Male",'No Self Assessment feeder'!AT403,IF($B$9="All",'No Self Assessment feeder'!BZ403)))</f>
        <v>4815</v>
      </c>
      <c r="O414" s="120">
        <f>IF($B$9="Female",'No Self Assessment feeder'!O403,IF($B$9="Male",'No Self Assessment feeder'!AU403,IF($B$9="All",'No Self Assessment feeder'!CA403)))</f>
        <v>2.5</v>
      </c>
      <c r="P414" s="79">
        <f>IF($B$9="Female",'No Self Assessment feeder'!P403,IF($B$9="Male",'No Self Assessment feeder'!AV403,IF($B$9="All",'No Self Assessment feeder'!CB403)))</f>
        <v>4695</v>
      </c>
      <c r="Q414" s="120">
        <f>IF($B$9="Female",'No Self Assessment feeder'!Q403,IF($B$9="Male",'No Self Assessment feeder'!AW403,IF($B$9="All",'No Self Assessment feeder'!CC403)))</f>
        <v>10.4</v>
      </c>
      <c r="R414" s="120">
        <f>IF($B$9="Female",'No Self Assessment feeder'!R403,IF($B$9="Male",'No Self Assessment feeder'!AX403,IF($B$9="All",'No Self Assessment feeder'!CD403)))</f>
        <v>6.5</v>
      </c>
      <c r="S414" s="120">
        <f>IF($B$9="Female",'No Self Assessment feeder'!S403,IF($B$9="Male",'No Self Assessment feeder'!AY403,IF($B$9="All",'No Self Assessment feeder'!CE403)))</f>
        <v>60.8</v>
      </c>
      <c r="T414" s="120">
        <f>IF($B$9="Female",'No Self Assessment feeder'!T403,IF($B$9="Male",'No Self Assessment feeder'!AZ403,IF($B$9="All",'No Self Assessment feeder'!CF403)))</f>
        <v>76.599999999999994</v>
      </c>
      <c r="U414" s="127">
        <f>IF($B$9="Female",'No Self Assessment feeder'!U403,IF($B$9="Male",'No Self Assessment feeder'!BA403,IF($B$9="All",'No Self Assessment feeder'!CG403)))</f>
        <v>83.1</v>
      </c>
      <c r="V414" s="81">
        <f>IF($B$9="Female",'No Self Assessment feeder'!V403,IF($B$9="Male",'No Self Assessment feeder'!BB403,IF($B$9="All",'No Self Assessment feeder'!CH403)))</f>
        <v>4815</v>
      </c>
      <c r="W414" s="120">
        <f>IF($B$9="Female",'No Self Assessment feeder'!W403,IF($B$9="Male",'No Self Assessment feeder'!BC403,IF($B$9="All",'No Self Assessment feeder'!CI403)))</f>
        <v>2.7</v>
      </c>
      <c r="X414" s="79">
        <f>IF($B$9="Female",'No Self Assessment feeder'!X403,IF($B$9="Male",'No Self Assessment feeder'!BD403,IF($B$9="All",'No Self Assessment feeder'!CJ403)))</f>
        <v>4680</v>
      </c>
      <c r="Y414" s="120">
        <f>IF($B$9="Female",'No Self Assessment feeder'!Y403,IF($B$9="Male",'No Self Assessment feeder'!BE403,IF($B$9="All",'No Self Assessment feeder'!CK403)))</f>
        <v>11.3</v>
      </c>
      <c r="Z414" s="120">
        <f>IF($B$9="Female",'No Self Assessment feeder'!Z403,IF($B$9="Male",'No Self Assessment feeder'!BF403,IF($B$9="All",'No Self Assessment feeder'!CL403)))</f>
        <v>7.1</v>
      </c>
      <c r="AA414" s="120">
        <f>IF($B$9="Female",'No Self Assessment feeder'!AA403,IF($B$9="Male",'No Self Assessment feeder'!BG403,IF($B$9="All",'No Self Assessment feeder'!CM403)))</f>
        <v>66.8</v>
      </c>
      <c r="AB414" s="120">
        <f>IF($B$9="Female",'No Self Assessment feeder'!AB403,IF($B$9="Male",'No Self Assessment feeder'!BH403,IF($B$9="All",'No Self Assessment feeder'!CN403)))</f>
        <v>78.3</v>
      </c>
      <c r="AC414" s="127">
        <f>IF($B$9="Female",'No Self Assessment feeder'!AC403,IF($B$9="Male",'No Self Assessment feeder'!BI403,IF($B$9="All",'No Self Assessment feeder'!CO403)))</f>
        <v>81.599999999999994</v>
      </c>
      <c r="CM414" s="29"/>
    </row>
    <row r="415" spans="1:91" ht="14.25" customHeight="1" x14ac:dyDescent="0.2">
      <c r="A415" s="159" t="s">
        <v>291</v>
      </c>
      <c r="B415" s="65" t="s">
        <v>33</v>
      </c>
      <c r="C415" s="66">
        <v>10000712</v>
      </c>
      <c r="D415" s="66" t="s">
        <v>489</v>
      </c>
      <c r="E415" s="162" t="s">
        <v>34</v>
      </c>
      <c r="F415" s="142">
        <f>IF($B$9="Female",'No Self Assessment feeder'!F404,IF($B$9="Male",'No Self Assessment feeder'!AL404,IF($B$9="All",'No Self Assessment feeder'!BR404)))</f>
        <v>495</v>
      </c>
      <c r="G415" s="120">
        <f>IF($B$9="Female",'No Self Assessment feeder'!G404,IF($B$9="Male",'No Self Assessment feeder'!AM404,IF($B$9="All",'No Self Assessment feeder'!BS404)))</f>
        <v>3.4</v>
      </c>
      <c r="H415" s="79">
        <f>IF($B$9="Female",'No Self Assessment feeder'!H404,IF($B$9="Male",'No Self Assessment feeder'!AN404,IF($B$9="All",'No Self Assessment feeder'!BT404)))</f>
        <v>475</v>
      </c>
      <c r="I415" s="120">
        <f>IF($B$9="Female",'No Self Assessment feeder'!I404,IF($B$9="Male",'No Self Assessment feeder'!AO404,IF($B$9="All",'No Self Assessment feeder'!BU404)))</f>
        <v>13.6</v>
      </c>
      <c r="J415" s="120">
        <f>IF($B$9="Female",'No Self Assessment feeder'!J404,IF($B$9="Male",'No Self Assessment feeder'!AP404,IF($B$9="All",'No Self Assessment feeder'!BV404)))</f>
        <v>9</v>
      </c>
      <c r="K415" s="120">
        <f>IF($B$9="Female",'No Self Assessment feeder'!K404,IF($B$9="Male",'No Self Assessment feeder'!AQ404,IF($B$9="All",'No Self Assessment feeder'!BW404)))</f>
        <v>65.400000000000006</v>
      </c>
      <c r="L415" s="120">
        <f>IF($B$9="Female",'No Self Assessment feeder'!L404,IF($B$9="Male",'No Self Assessment feeder'!AR404,IF($B$9="All",'No Self Assessment feeder'!BX404)))</f>
        <v>73</v>
      </c>
      <c r="M415" s="127">
        <f>IF($B$9="Female",'No Self Assessment feeder'!M404,IF($B$9="Male",'No Self Assessment feeder'!AS404,IF($B$9="All",'No Self Assessment feeder'!BY404)))</f>
        <v>77.400000000000006</v>
      </c>
      <c r="N415" s="81">
        <f>IF($B$9="Female",'No Self Assessment feeder'!N404,IF($B$9="Male",'No Self Assessment feeder'!AT404,IF($B$9="All",'No Self Assessment feeder'!BZ404)))</f>
        <v>495</v>
      </c>
      <c r="O415" s="120">
        <f>IF($B$9="Female",'No Self Assessment feeder'!O404,IF($B$9="Male",'No Self Assessment feeder'!AU404,IF($B$9="All",'No Self Assessment feeder'!CA404)))</f>
        <v>3.8</v>
      </c>
      <c r="P415" s="79">
        <f>IF($B$9="Female",'No Self Assessment feeder'!P404,IF($B$9="Male",'No Self Assessment feeder'!AV404,IF($B$9="All",'No Self Assessment feeder'!CB404)))</f>
        <v>475</v>
      </c>
      <c r="Q415" s="120">
        <f>IF($B$9="Female",'No Self Assessment feeder'!Q404,IF($B$9="Male",'No Self Assessment feeder'!AW404,IF($B$9="All",'No Self Assessment feeder'!CC404)))</f>
        <v>15.2</v>
      </c>
      <c r="R415" s="120">
        <f>IF($B$9="Female",'No Self Assessment feeder'!R404,IF($B$9="Male",'No Self Assessment feeder'!AX404,IF($B$9="All",'No Self Assessment feeder'!CD404)))</f>
        <v>10.7</v>
      </c>
      <c r="S415" s="120">
        <f>IF($B$9="Female",'No Self Assessment feeder'!S404,IF($B$9="Male",'No Self Assessment feeder'!AY404,IF($B$9="All",'No Self Assessment feeder'!CE404)))</f>
        <v>64.2</v>
      </c>
      <c r="T415" s="120">
        <f>IF($B$9="Female",'No Self Assessment feeder'!T404,IF($B$9="Male",'No Self Assessment feeder'!AZ404,IF($B$9="All",'No Self Assessment feeder'!CF404)))</f>
        <v>70.7</v>
      </c>
      <c r="U415" s="127">
        <f>IF($B$9="Female",'No Self Assessment feeder'!U404,IF($B$9="Male",'No Self Assessment feeder'!BA404,IF($B$9="All",'No Self Assessment feeder'!CG404)))</f>
        <v>74.099999999999994</v>
      </c>
      <c r="V415" s="81">
        <f>IF($B$9="Female",'No Self Assessment feeder'!V404,IF($B$9="Male",'No Self Assessment feeder'!BB404,IF($B$9="All",'No Self Assessment feeder'!CH404)))</f>
        <v>495</v>
      </c>
      <c r="W415" s="120">
        <f>IF($B$9="Female",'No Self Assessment feeder'!W404,IF($B$9="Male",'No Self Assessment feeder'!BC404,IF($B$9="All",'No Self Assessment feeder'!CI404)))</f>
        <v>3.8</v>
      </c>
      <c r="X415" s="79">
        <f>IF($B$9="Female",'No Self Assessment feeder'!X404,IF($B$9="Male",'No Self Assessment feeder'!BD404,IF($B$9="All",'No Self Assessment feeder'!CJ404)))</f>
        <v>475</v>
      </c>
      <c r="Y415" s="120">
        <f>IF($B$9="Female",'No Self Assessment feeder'!Y404,IF($B$9="Male",'No Self Assessment feeder'!BE404,IF($B$9="All",'No Self Assessment feeder'!CK404)))</f>
        <v>14.9</v>
      </c>
      <c r="Z415" s="120">
        <f>IF($B$9="Female",'No Self Assessment feeder'!Z404,IF($B$9="Male",'No Self Assessment feeder'!BF404,IF($B$9="All",'No Self Assessment feeder'!CL404)))</f>
        <v>8.8000000000000007</v>
      </c>
      <c r="AA415" s="120">
        <f>IF($B$9="Female",'No Self Assessment feeder'!AA404,IF($B$9="Male",'No Self Assessment feeder'!BG404,IF($B$9="All",'No Self Assessment feeder'!CM404)))</f>
        <v>67.8</v>
      </c>
      <c r="AB415" s="120">
        <f>IF($B$9="Female",'No Self Assessment feeder'!AB404,IF($B$9="Male",'No Self Assessment feeder'!BH404,IF($B$9="All",'No Self Assessment feeder'!CN404)))</f>
        <v>74.7</v>
      </c>
      <c r="AC415" s="127">
        <f>IF($B$9="Female",'No Self Assessment feeder'!AC404,IF($B$9="Male",'No Self Assessment feeder'!BI404,IF($B$9="All",'No Self Assessment feeder'!CO404)))</f>
        <v>76.2</v>
      </c>
      <c r="CM415" s="29"/>
    </row>
    <row r="416" spans="1:91" ht="14.25" customHeight="1" x14ac:dyDescent="0.2">
      <c r="A416" s="159" t="s">
        <v>291</v>
      </c>
      <c r="B416" s="65" t="s">
        <v>35</v>
      </c>
      <c r="C416" s="66">
        <v>10007811</v>
      </c>
      <c r="D416" s="66" t="s">
        <v>492</v>
      </c>
      <c r="E416" s="162" t="s">
        <v>37</v>
      </c>
      <c r="F416" s="142">
        <f>IF($B$9="Female",'No Self Assessment feeder'!F405,IF($B$9="Male",'No Self Assessment feeder'!AL405,IF($B$9="All",'No Self Assessment feeder'!BR405)))</f>
        <v>295</v>
      </c>
      <c r="G416" s="120">
        <f>IF($B$9="Female",'No Self Assessment feeder'!G405,IF($B$9="Male",'No Self Assessment feeder'!AM405,IF($B$9="All",'No Self Assessment feeder'!BS405)))</f>
        <v>1.7</v>
      </c>
      <c r="H416" s="79">
        <f>IF($B$9="Female",'No Self Assessment feeder'!H405,IF($B$9="Male",'No Self Assessment feeder'!AN405,IF($B$9="All",'No Self Assessment feeder'!BT405)))</f>
        <v>290</v>
      </c>
      <c r="I416" s="120">
        <f>IF($B$9="Female",'No Self Assessment feeder'!I405,IF($B$9="Male",'No Self Assessment feeder'!AO405,IF($B$9="All",'No Self Assessment feeder'!BU405)))</f>
        <v>2.4</v>
      </c>
      <c r="J416" s="120">
        <f>IF($B$9="Female",'No Self Assessment feeder'!J405,IF($B$9="Male",'No Self Assessment feeder'!AP405,IF($B$9="All",'No Self Assessment feeder'!BV405)))</f>
        <v>6.9</v>
      </c>
      <c r="K416" s="120">
        <f>IF($B$9="Female",'No Self Assessment feeder'!K405,IF($B$9="Male",'No Self Assessment feeder'!AQ405,IF($B$9="All",'No Self Assessment feeder'!BW405)))</f>
        <v>42.6</v>
      </c>
      <c r="L416" s="120">
        <f>IF($B$9="Female",'No Self Assessment feeder'!L405,IF($B$9="Male",'No Self Assessment feeder'!AR405,IF($B$9="All",'No Self Assessment feeder'!BX405)))</f>
        <v>81</v>
      </c>
      <c r="M416" s="127">
        <f>IF($B$9="Female",'No Self Assessment feeder'!M405,IF($B$9="Male",'No Self Assessment feeder'!AS405,IF($B$9="All",'No Self Assessment feeder'!BY405)))</f>
        <v>90.7</v>
      </c>
      <c r="N416" s="81">
        <f>IF($B$9="Female",'No Self Assessment feeder'!N405,IF($B$9="Male",'No Self Assessment feeder'!AT405,IF($B$9="All",'No Self Assessment feeder'!BZ405)))</f>
        <v>295</v>
      </c>
      <c r="O416" s="120">
        <f>IF($B$9="Female",'No Self Assessment feeder'!O405,IF($B$9="Male",'No Self Assessment feeder'!AU405,IF($B$9="All",'No Self Assessment feeder'!CA405)))</f>
        <v>3.4</v>
      </c>
      <c r="P416" s="79">
        <f>IF($B$9="Female",'No Self Assessment feeder'!P405,IF($B$9="Male",'No Self Assessment feeder'!AV405,IF($B$9="All",'No Self Assessment feeder'!CB405)))</f>
        <v>285</v>
      </c>
      <c r="Q416" s="120">
        <f>IF($B$9="Female",'No Self Assessment feeder'!Q405,IF($B$9="Male",'No Self Assessment feeder'!AW405,IF($B$9="All",'No Self Assessment feeder'!CC405)))</f>
        <v>6.7</v>
      </c>
      <c r="R416" s="120">
        <f>IF($B$9="Female",'No Self Assessment feeder'!R405,IF($B$9="Male",'No Self Assessment feeder'!AX405,IF($B$9="All",'No Self Assessment feeder'!CD405)))</f>
        <v>2.8</v>
      </c>
      <c r="S416" s="120">
        <f>IF($B$9="Female",'No Self Assessment feeder'!S405,IF($B$9="Male",'No Self Assessment feeder'!AY405,IF($B$9="All",'No Self Assessment feeder'!CE405)))</f>
        <v>75</v>
      </c>
      <c r="T416" s="120">
        <f>IF($B$9="Female",'No Self Assessment feeder'!T405,IF($B$9="Male",'No Self Assessment feeder'!AZ405,IF($B$9="All",'No Self Assessment feeder'!CF405)))</f>
        <v>88.4</v>
      </c>
      <c r="U416" s="127">
        <f>IF($B$9="Female",'No Self Assessment feeder'!U405,IF($B$9="Male",'No Self Assessment feeder'!BA405,IF($B$9="All",'No Self Assessment feeder'!CG405)))</f>
        <v>90.5</v>
      </c>
      <c r="V416" s="81">
        <f>IF($B$9="Female",'No Self Assessment feeder'!V405,IF($B$9="Male",'No Self Assessment feeder'!BB405,IF($B$9="All",'No Self Assessment feeder'!CH405)))</f>
        <v>295</v>
      </c>
      <c r="W416" s="120">
        <f>IF($B$9="Female",'No Self Assessment feeder'!W405,IF($B$9="Male",'No Self Assessment feeder'!BC405,IF($B$9="All",'No Self Assessment feeder'!CI405)))</f>
        <v>3.4</v>
      </c>
      <c r="X416" s="79">
        <f>IF($B$9="Female",'No Self Assessment feeder'!X405,IF($B$9="Male",'No Self Assessment feeder'!BD405,IF($B$9="All",'No Self Assessment feeder'!CJ405)))</f>
        <v>285</v>
      </c>
      <c r="Y416" s="120">
        <f>IF($B$9="Female",'No Self Assessment feeder'!Y405,IF($B$9="Male",'No Self Assessment feeder'!BE405,IF($B$9="All",'No Self Assessment feeder'!CK405)))</f>
        <v>9.1999999999999993</v>
      </c>
      <c r="Z416" s="120">
        <f>IF($B$9="Female",'No Self Assessment feeder'!Z405,IF($B$9="Male",'No Self Assessment feeder'!BF405,IF($B$9="All",'No Self Assessment feeder'!CL405)))</f>
        <v>4.2</v>
      </c>
      <c r="AA416" s="120" t="str">
        <f>IF($B$9="Female",'No Self Assessment feeder'!AA405,IF($B$9="Male",'No Self Assessment feeder'!BG405,IF($B$9="All",'No Self Assessment feeder'!CM405)))</f>
        <v>x</v>
      </c>
      <c r="AB416" s="120" t="str">
        <f>IF($B$9="Female",'No Self Assessment feeder'!AB405,IF($B$9="Male",'No Self Assessment feeder'!BH405,IF($B$9="All",'No Self Assessment feeder'!CN405)))</f>
        <v>x</v>
      </c>
      <c r="AC416" s="127">
        <f>IF($B$9="Female",'No Self Assessment feeder'!AC405,IF($B$9="Male",'No Self Assessment feeder'!BI405,IF($B$9="All",'No Self Assessment feeder'!CO405)))</f>
        <v>86.6</v>
      </c>
      <c r="CM416" s="29"/>
    </row>
    <row r="417" spans="1:91" ht="14.25" customHeight="1" x14ac:dyDescent="0.2">
      <c r="A417" s="159" t="s">
        <v>291</v>
      </c>
      <c r="B417" s="65" t="s">
        <v>38</v>
      </c>
      <c r="C417" s="66">
        <v>10006841</v>
      </c>
      <c r="D417" s="66" t="s">
        <v>493</v>
      </c>
      <c r="E417" s="162" t="s">
        <v>40</v>
      </c>
      <c r="F417" s="142">
        <f>IF($B$9="Female",'No Self Assessment feeder'!F406,IF($B$9="Male",'No Self Assessment feeder'!AL406,IF($B$9="All",'No Self Assessment feeder'!BR406)))</f>
        <v>615</v>
      </c>
      <c r="G417" s="120">
        <f>IF($B$9="Female",'No Self Assessment feeder'!G406,IF($B$9="Male",'No Self Assessment feeder'!AM406,IF($B$9="All",'No Self Assessment feeder'!BS406)))</f>
        <v>3.2</v>
      </c>
      <c r="H417" s="79">
        <f>IF($B$9="Female",'No Self Assessment feeder'!H406,IF($B$9="Male",'No Self Assessment feeder'!AN406,IF($B$9="All",'No Self Assessment feeder'!BT406)))</f>
        <v>595</v>
      </c>
      <c r="I417" s="120">
        <f>IF($B$9="Female",'No Self Assessment feeder'!I406,IF($B$9="Male",'No Self Assessment feeder'!AO406,IF($B$9="All",'No Self Assessment feeder'!BU406)))</f>
        <v>7.4</v>
      </c>
      <c r="J417" s="120">
        <f>IF($B$9="Female",'No Self Assessment feeder'!J406,IF($B$9="Male",'No Self Assessment feeder'!AP406,IF($B$9="All",'No Self Assessment feeder'!BV406)))</f>
        <v>10.4</v>
      </c>
      <c r="K417" s="120">
        <f>IF($B$9="Female",'No Self Assessment feeder'!K406,IF($B$9="Male",'No Self Assessment feeder'!AQ406,IF($B$9="All",'No Self Assessment feeder'!BW406)))</f>
        <v>54.5</v>
      </c>
      <c r="L417" s="120">
        <f>IF($B$9="Female",'No Self Assessment feeder'!L406,IF($B$9="Male",'No Self Assessment feeder'!AR406,IF($B$9="All",'No Self Assessment feeder'!BX406)))</f>
        <v>72.099999999999994</v>
      </c>
      <c r="M417" s="127">
        <f>IF($B$9="Female",'No Self Assessment feeder'!M406,IF($B$9="Male",'No Self Assessment feeder'!AS406,IF($B$9="All",'No Self Assessment feeder'!BY406)))</f>
        <v>82.2</v>
      </c>
      <c r="N417" s="81">
        <f>IF($B$9="Female",'No Self Assessment feeder'!N406,IF($B$9="Male",'No Self Assessment feeder'!AT406,IF($B$9="All",'No Self Assessment feeder'!BZ406)))</f>
        <v>615</v>
      </c>
      <c r="O417" s="120">
        <f>IF($B$9="Female",'No Self Assessment feeder'!O406,IF($B$9="Male",'No Self Assessment feeder'!AU406,IF($B$9="All",'No Self Assessment feeder'!CA406)))</f>
        <v>3.9</v>
      </c>
      <c r="P417" s="79">
        <f>IF($B$9="Female",'No Self Assessment feeder'!P406,IF($B$9="Male",'No Self Assessment feeder'!AV406,IF($B$9="All",'No Self Assessment feeder'!CB406)))</f>
        <v>590</v>
      </c>
      <c r="Q417" s="120">
        <f>IF($B$9="Female",'No Self Assessment feeder'!Q406,IF($B$9="Male",'No Self Assessment feeder'!AW406,IF($B$9="All",'No Self Assessment feeder'!CC406)))</f>
        <v>10.3</v>
      </c>
      <c r="R417" s="120">
        <f>IF($B$9="Female",'No Self Assessment feeder'!R406,IF($B$9="Male",'No Self Assessment feeder'!AX406,IF($B$9="All",'No Self Assessment feeder'!CD406)))</f>
        <v>10.5</v>
      </c>
      <c r="S417" s="120">
        <f>IF($B$9="Female",'No Self Assessment feeder'!S406,IF($B$9="Male",'No Self Assessment feeder'!AY406,IF($B$9="All",'No Self Assessment feeder'!CE406)))</f>
        <v>59.6</v>
      </c>
      <c r="T417" s="120">
        <f>IF($B$9="Female",'No Self Assessment feeder'!T406,IF($B$9="Male",'No Self Assessment feeder'!AZ406,IF($B$9="All",'No Self Assessment feeder'!CF406)))</f>
        <v>73.3</v>
      </c>
      <c r="U417" s="127">
        <f>IF($B$9="Female",'No Self Assessment feeder'!U406,IF($B$9="Male",'No Self Assessment feeder'!BA406,IF($B$9="All",'No Self Assessment feeder'!CG406)))</f>
        <v>79.2</v>
      </c>
      <c r="V417" s="81">
        <f>IF($B$9="Female",'No Self Assessment feeder'!V406,IF($B$9="Male",'No Self Assessment feeder'!BB406,IF($B$9="All",'No Self Assessment feeder'!CH406)))</f>
        <v>615</v>
      </c>
      <c r="W417" s="120">
        <f>IF($B$9="Female",'No Self Assessment feeder'!W406,IF($B$9="Male",'No Self Assessment feeder'!BC406,IF($B$9="All",'No Self Assessment feeder'!CI406)))</f>
        <v>4.4000000000000004</v>
      </c>
      <c r="X417" s="79">
        <f>IF($B$9="Female",'No Self Assessment feeder'!X406,IF($B$9="Male",'No Self Assessment feeder'!BD406,IF($B$9="All",'No Self Assessment feeder'!CJ406)))</f>
        <v>590</v>
      </c>
      <c r="Y417" s="120">
        <f>IF($B$9="Female",'No Self Assessment feeder'!Y406,IF($B$9="Male",'No Self Assessment feeder'!BE406,IF($B$9="All",'No Self Assessment feeder'!CK406)))</f>
        <v>11.9</v>
      </c>
      <c r="Z417" s="120">
        <f>IF($B$9="Female",'No Self Assessment feeder'!Z406,IF($B$9="Male",'No Self Assessment feeder'!BF406,IF($B$9="All",'No Self Assessment feeder'!CL406)))</f>
        <v>9</v>
      </c>
      <c r="AA417" s="120">
        <f>IF($B$9="Female",'No Self Assessment feeder'!AA406,IF($B$9="Male",'No Self Assessment feeder'!BG406,IF($B$9="All",'No Self Assessment feeder'!CM406)))</f>
        <v>65.5</v>
      </c>
      <c r="AB417" s="120">
        <f>IF($B$9="Female",'No Self Assessment feeder'!AB406,IF($B$9="Male",'No Self Assessment feeder'!BH406,IF($B$9="All",'No Self Assessment feeder'!CN406)))</f>
        <v>75</v>
      </c>
      <c r="AC417" s="127">
        <f>IF($B$9="Female",'No Self Assessment feeder'!AC406,IF($B$9="Male",'No Self Assessment feeder'!BI406,IF($B$9="All",'No Self Assessment feeder'!CO406)))</f>
        <v>79.099999999999994</v>
      </c>
      <c r="CM417" s="29"/>
    </row>
    <row r="418" spans="1:91" ht="14.25" customHeight="1" x14ac:dyDescent="0.2">
      <c r="A418" s="159" t="s">
        <v>291</v>
      </c>
      <c r="B418" s="65" t="s">
        <v>41</v>
      </c>
      <c r="C418" s="66">
        <v>10000385</v>
      </c>
      <c r="D418" s="66" t="s">
        <v>490</v>
      </c>
      <c r="E418" s="162" t="s">
        <v>42</v>
      </c>
      <c r="F418" s="142">
        <f>IF($B$9="Female",'No Self Assessment feeder'!F407,IF($B$9="Male",'No Self Assessment feeder'!AL407,IF($B$9="All",'No Self Assessment feeder'!BR407)))</f>
        <v>385</v>
      </c>
      <c r="G418" s="120">
        <f>IF($B$9="Female",'No Self Assessment feeder'!G407,IF($B$9="Male",'No Self Assessment feeder'!AM407,IF($B$9="All",'No Self Assessment feeder'!BS407)))</f>
        <v>3.9</v>
      </c>
      <c r="H418" s="79">
        <f>IF($B$9="Female",'No Self Assessment feeder'!H407,IF($B$9="Male",'No Self Assessment feeder'!AN407,IF($B$9="All",'No Self Assessment feeder'!BT407)))</f>
        <v>370</v>
      </c>
      <c r="I418" s="120">
        <f>IF($B$9="Female",'No Self Assessment feeder'!I407,IF($B$9="Male",'No Self Assessment feeder'!AO407,IF($B$9="All",'No Self Assessment feeder'!BU407)))</f>
        <v>8.1</v>
      </c>
      <c r="J418" s="120">
        <f>IF($B$9="Female",'No Self Assessment feeder'!J407,IF($B$9="Male",'No Self Assessment feeder'!AP407,IF($B$9="All",'No Self Assessment feeder'!BV407)))</f>
        <v>20.5</v>
      </c>
      <c r="K418" s="120">
        <f>IF($B$9="Female",'No Self Assessment feeder'!K407,IF($B$9="Male",'No Self Assessment feeder'!AQ407,IF($B$9="All",'No Self Assessment feeder'!BW407)))</f>
        <v>64.3</v>
      </c>
      <c r="L418" s="120">
        <f>IF($B$9="Female",'No Self Assessment feeder'!L407,IF($B$9="Male",'No Self Assessment feeder'!AR407,IF($B$9="All",'No Self Assessment feeder'!BX407)))</f>
        <v>69.2</v>
      </c>
      <c r="M418" s="127">
        <f>IF($B$9="Female",'No Self Assessment feeder'!M407,IF($B$9="Male",'No Self Assessment feeder'!AS407,IF($B$9="All",'No Self Assessment feeder'!BY407)))</f>
        <v>71.400000000000006</v>
      </c>
      <c r="N418" s="81">
        <f>IF($B$9="Female",'No Self Assessment feeder'!N407,IF($B$9="Male",'No Self Assessment feeder'!AT407,IF($B$9="All",'No Self Assessment feeder'!BZ407)))</f>
        <v>385</v>
      </c>
      <c r="O418" s="120">
        <f>IF($B$9="Female",'No Self Assessment feeder'!O407,IF($B$9="Male",'No Self Assessment feeder'!AU407,IF($B$9="All",'No Self Assessment feeder'!CA407)))</f>
        <v>3.9</v>
      </c>
      <c r="P418" s="79">
        <f>IF($B$9="Female",'No Self Assessment feeder'!P407,IF($B$9="Male",'No Self Assessment feeder'!AV407,IF($B$9="All",'No Self Assessment feeder'!CB407)))</f>
        <v>370</v>
      </c>
      <c r="Q418" s="120">
        <f>IF($B$9="Female",'No Self Assessment feeder'!Q407,IF($B$9="Male",'No Self Assessment feeder'!AW407,IF($B$9="All",'No Self Assessment feeder'!CC407)))</f>
        <v>13.2</v>
      </c>
      <c r="R418" s="120">
        <f>IF($B$9="Female",'No Self Assessment feeder'!R407,IF($B$9="Male",'No Self Assessment feeder'!AX407,IF($B$9="All",'No Self Assessment feeder'!CD407)))</f>
        <v>14.3</v>
      </c>
      <c r="S418" s="120">
        <f>IF($B$9="Female",'No Self Assessment feeder'!S407,IF($B$9="Male",'No Self Assessment feeder'!AY407,IF($B$9="All",'No Self Assessment feeder'!CE407)))</f>
        <v>67.8</v>
      </c>
      <c r="T418" s="120">
        <f>IF($B$9="Female",'No Self Assessment feeder'!T407,IF($B$9="Male",'No Self Assessment feeder'!AZ407,IF($B$9="All",'No Self Assessment feeder'!CF407)))</f>
        <v>70.5</v>
      </c>
      <c r="U418" s="127">
        <f>IF($B$9="Female",'No Self Assessment feeder'!U407,IF($B$9="Male",'No Self Assessment feeder'!BA407,IF($B$9="All",'No Self Assessment feeder'!CG407)))</f>
        <v>72.400000000000006</v>
      </c>
      <c r="V418" s="81">
        <f>IF($B$9="Female",'No Self Assessment feeder'!V407,IF($B$9="Male",'No Self Assessment feeder'!BB407,IF($B$9="All",'No Self Assessment feeder'!CH407)))</f>
        <v>385</v>
      </c>
      <c r="W418" s="120">
        <f>IF($B$9="Female",'No Self Assessment feeder'!W407,IF($B$9="Male",'No Self Assessment feeder'!BC407,IF($B$9="All",'No Self Assessment feeder'!CI407)))</f>
        <v>3.9</v>
      </c>
      <c r="X418" s="79">
        <f>IF($B$9="Female",'No Self Assessment feeder'!X407,IF($B$9="Male",'No Self Assessment feeder'!BD407,IF($B$9="All",'No Self Assessment feeder'!CJ407)))</f>
        <v>370</v>
      </c>
      <c r="Y418" s="120">
        <f>IF($B$9="Female",'No Self Assessment feeder'!Y407,IF($B$9="Male",'No Self Assessment feeder'!BE407,IF($B$9="All",'No Self Assessment feeder'!CK407)))</f>
        <v>17.600000000000001</v>
      </c>
      <c r="Z418" s="120">
        <f>IF($B$9="Female",'No Self Assessment feeder'!Z407,IF($B$9="Male",'No Self Assessment feeder'!BF407,IF($B$9="All",'No Self Assessment feeder'!CL407)))</f>
        <v>15.1</v>
      </c>
      <c r="AA418" s="120" t="str">
        <f>IF($B$9="Female",'No Self Assessment feeder'!AA407,IF($B$9="Male",'No Self Assessment feeder'!BG407,IF($B$9="All",'No Self Assessment feeder'!CM407)))</f>
        <v>x</v>
      </c>
      <c r="AB418" s="120" t="str">
        <f>IF($B$9="Female",'No Self Assessment feeder'!AB407,IF($B$9="Male",'No Self Assessment feeder'!BH407,IF($B$9="All",'No Self Assessment feeder'!CN407)))</f>
        <v>x</v>
      </c>
      <c r="AC418" s="127">
        <f>IF($B$9="Female",'No Self Assessment feeder'!AC407,IF($B$9="Male",'No Self Assessment feeder'!BI407,IF($B$9="All",'No Self Assessment feeder'!CO407)))</f>
        <v>67.3</v>
      </c>
      <c r="CM418" s="29"/>
    </row>
    <row r="419" spans="1:91" ht="14.25" customHeight="1" x14ac:dyDescent="0.2">
      <c r="A419" s="159" t="s">
        <v>291</v>
      </c>
      <c r="B419" s="65" t="s">
        <v>43</v>
      </c>
      <c r="C419" s="66">
        <v>10000824</v>
      </c>
      <c r="D419" s="66" t="s">
        <v>490</v>
      </c>
      <c r="E419" s="162" t="s">
        <v>44</v>
      </c>
      <c r="F419" s="142">
        <f>IF($B$9="Female",'No Self Assessment feeder'!F408,IF($B$9="Male",'No Self Assessment feeder'!AL408,IF($B$9="All",'No Self Assessment feeder'!BR408)))</f>
        <v>2160</v>
      </c>
      <c r="G419" s="120">
        <f>IF($B$9="Female",'No Self Assessment feeder'!G408,IF($B$9="Male",'No Self Assessment feeder'!AM408,IF($B$9="All",'No Self Assessment feeder'!BS408)))</f>
        <v>3.1</v>
      </c>
      <c r="H419" s="79">
        <f>IF($B$9="Female",'No Self Assessment feeder'!H408,IF($B$9="Male",'No Self Assessment feeder'!AN408,IF($B$9="All",'No Self Assessment feeder'!BT408)))</f>
        <v>2090</v>
      </c>
      <c r="I419" s="120">
        <f>IF($B$9="Female",'No Self Assessment feeder'!I408,IF($B$9="Male",'No Self Assessment feeder'!AO408,IF($B$9="All",'No Self Assessment feeder'!BU408)))</f>
        <v>9.5</v>
      </c>
      <c r="J419" s="120">
        <f>IF($B$9="Female",'No Self Assessment feeder'!J408,IF($B$9="Male",'No Self Assessment feeder'!AP408,IF($B$9="All",'No Self Assessment feeder'!BV408)))</f>
        <v>10.5</v>
      </c>
      <c r="K419" s="120">
        <f>IF($B$9="Female",'No Self Assessment feeder'!K408,IF($B$9="Male",'No Self Assessment feeder'!AQ408,IF($B$9="All",'No Self Assessment feeder'!BW408)))</f>
        <v>67.400000000000006</v>
      </c>
      <c r="L419" s="120">
        <f>IF($B$9="Female",'No Self Assessment feeder'!L408,IF($B$9="Male",'No Self Assessment feeder'!AR408,IF($B$9="All",'No Self Assessment feeder'!BX408)))</f>
        <v>76.099999999999994</v>
      </c>
      <c r="M419" s="127">
        <f>IF($B$9="Female",'No Self Assessment feeder'!M408,IF($B$9="Male",'No Self Assessment feeder'!AS408,IF($B$9="All",'No Self Assessment feeder'!BY408)))</f>
        <v>80.099999999999994</v>
      </c>
      <c r="N419" s="81">
        <f>IF($B$9="Female",'No Self Assessment feeder'!N408,IF($B$9="Male",'No Self Assessment feeder'!AT408,IF($B$9="All",'No Self Assessment feeder'!BZ408)))</f>
        <v>2160</v>
      </c>
      <c r="O419" s="120">
        <f>IF($B$9="Female",'No Self Assessment feeder'!O408,IF($B$9="Male",'No Self Assessment feeder'!AU408,IF($B$9="All",'No Self Assessment feeder'!CA408)))</f>
        <v>3.4</v>
      </c>
      <c r="P419" s="79">
        <f>IF($B$9="Female",'No Self Assessment feeder'!P408,IF($B$9="Male",'No Self Assessment feeder'!AV408,IF($B$9="All",'No Self Assessment feeder'!CB408)))</f>
        <v>2085</v>
      </c>
      <c r="Q419" s="120">
        <f>IF($B$9="Female",'No Self Assessment feeder'!Q408,IF($B$9="Male",'No Self Assessment feeder'!AW408,IF($B$9="All",'No Self Assessment feeder'!CC408)))</f>
        <v>9.6999999999999993</v>
      </c>
      <c r="R419" s="120">
        <f>IF($B$9="Female",'No Self Assessment feeder'!R408,IF($B$9="Male",'No Self Assessment feeder'!AX408,IF($B$9="All",'No Self Assessment feeder'!CD408)))</f>
        <v>7.9</v>
      </c>
      <c r="S419" s="120">
        <f>IF($B$9="Female",'No Self Assessment feeder'!S408,IF($B$9="Male",'No Self Assessment feeder'!AY408,IF($B$9="All",'No Self Assessment feeder'!CE408)))</f>
        <v>71</v>
      </c>
      <c r="T419" s="120">
        <f>IF($B$9="Female",'No Self Assessment feeder'!T408,IF($B$9="Male",'No Self Assessment feeder'!AZ408,IF($B$9="All",'No Self Assessment feeder'!CF408)))</f>
        <v>80.099999999999994</v>
      </c>
      <c r="U419" s="127">
        <f>IF($B$9="Female",'No Self Assessment feeder'!U408,IF($B$9="Male",'No Self Assessment feeder'!BA408,IF($B$9="All",'No Self Assessment feeder'!CG408)))</f>
        <v>82.4</v>
      </c>
      <c r="V419" s="81">
        <f>IF($B$9="Female",'No Self Assessment feeder'!V408,IF($B$9="Male",'No Self Assessment feeder'!BB408,IF($B$9="All",'No Self Assessment feeder'!CH408)))</f>
        <v>2160</v>
      </c>
      <c r="W419" s="120">
        <f>IF($B$9="Female",'No Self Assessment feeder'!W408,IF($B$9="Male",'No Self Assessment feeder'!BC408,IF($B$9="All",'No Self Assessment feeder'!CI408)))</f>
        <v>3.7</v>
      </c>
      <c r="X419" s="79">
        <f>IF($B$9="Female",'No Self Assessment feeder'!X408,IF($B$9="Male",'No Self Assessment feeder'!BD408,IF($B$9="All",'No Self Assessment feeder'!CJ408)))</f>
        <v>2080</v>
      </c>
      <c r="Y419" s="120">
        <f>IF($B$9="Female",'No Self Assessment feeder'!Y408,IF($B$9="Male",'No Self Assessment feeder'!BE408,IF($B$9="All",'No Self Assessment feeder'!CK408)))</f>
        <v>11.9</v>
      </c>
      <c r="Z419" s="120">
        <f>IF($B$9="Female",'No Self Assessment feeder'!Z408,IF($B$9="Male",'No Self Assessment feeder'!BF408,IF($B$9="All",'No Self Assessment feeder'!CL408)))</f>
        <v>6.9</v>
      </c>
      <c r="AA419" s="120">
        <f>IF($B$9="Female",'No Self Assessment feeder'!AA408,IF($B$9="Male",'No Self Assessment feeder'!BG408,IF($B$9="All",'No Self Assessment feeder'!CM408)))</f>
        <v>73.8</v>
      </c>
      <c r="AB419" s="120">
        <f>IF($B$9="Female",'No Self Assessment feeder'!AB408,IF($B$9="Male",'No Self Assessment feeder'!BH408,IF($B$9="All",'No Self Assessment feeder'!CN408)))</f>
        <v>80</v>
      </c>
      <c r="AC419" s="127">
        <f>IF($B$9="Female",'No Self Assessment feeder'!AC408,IF($B$9="Male",'No Self Assessment feeder'!BI408,IF($B$9="All",'No Self Assessment feeder'!CO408)))</f>
        <v>81.2</v>
      </c>
      <c r="CM419" s="29"/>
    </row>
    <row r="420" spans="1:91" ht="14.25" customHeight="1" x14ac:dyDescent="0.2">
      <c r="A420" s="159" t="s">
        <v>291</v>
      </c>
      <c r="B420" s="65" t="s">
        <v>45</v>
      </c>
      <c r="C420" s="66">
        <v>10007785</v>
      </c>
      <c r="D420" s="66" t="s">
        <v>494</v>
      </c>
      <c r="E420" s="162" t="s">
        <v>47</v>
      </c>
      <c r="F420" s="142">
        <f>IF($B$9="Female",'No Self Assessment feeder'!F409,IF($B$9="Male",'No Self Assessment feeder'!AL409,IF($B$9="All",'No Self Assessment feeder'!BR409)))</f>
        <v>1320</v>
      </c>
      <c r="G420" s="120">
        <f>IF($B$9="Female",'No Self Assessment feeder'!G409,IF($B$9="Male",'No Self Assessment feeder'!AM409,IF($B$9="All",'No Self Assessment feeder'!BS409)))</f>
        <v>2.6</v>
      </c>
      <c r="H420" s="79">
        <f>IF($B$9="Female",'No Self Assessment feeder'!H409,IF($B$9="Male",'No Self Assessment feeder'!AN409,IF($B$9="All",'No Self Assessment feeder'!BT409)))</f>
        <v>1290</v>
      </c>
      <c r="I420" s="120">
        <f>IF($B$9="Female",'No Self Assessment feeder'!I409,IF($B$9="Male",'No Self Assessment feeder'!AO409,IF($B$9="All",'No Self Assessment feeder'!BU409)))</f>
        <v>9.9</v>
      </c>
      <c r="J420" s="120">
        <f>IF($B$9="Female",'No Self Assessment feeder'!J409,IF($B$9="Male",'No Self Assessment feeder'!AP409,IF($B$9="All",'No Self Assessment feeder'!BV409)))</f>
        <v>11.9</v>
      </c>
      <c r="K420" s="120">
        <f>IF($B$9="Female",'No Self Assessment feeder'!K409,IF($B$9="Male",'No Self Assessment feeder'!AQ409,IF($B$9="All",'No Self Assessment feeder'!BW409)))</f>
        <v>53.2</v>
      </c>
      <c r="L420" s="120">
        <f>IF($B$9="Female",'No Self Assessment feeder'!L409,IF($B$9="Male",'No Self Assessment feeder'!AR409,IF($B$9="All",'No Self Assessment feeder'!BX409)))</f>
        <v>68.900000000000006</v>
      </c>
      <c r="M420" s="127">
        <f>IF($B$9="Female",'No Self Assessment feeder'!M409,IF($B$9="Male",'No Self Assessment feeder'!AS409,IF($B$9="All",'No Self Assessment feeder'!BY409)))</f>
        <v>78.3</v>
      </c>
      <c r="N420" s="81">
        <f>IF($B$9="Female",'No Self Assessment feeder'!N409,IF($B$9="Male",'No Self Assessment feeder'!AT409,IF($B$9="All",'No Self Assessment feeder'!BZ409)))</f>
        <v>1320</v>
      </c>
      <c r="O420" s="120">
        <f>IF($B$9="Female",'No Self Assessment feeder'!O409,IF($B$9="Male",'No Self Assessment feeder'!AU409,IF($B$9="All",'No Self Assessment feeder'!CA409)))</f>
        <v>3.6</v>
      </c>
      <c r="P420" s="79">
        <f>IF($B$9="Female",'No Self Assessment feeder'!P409,IF($B$9="Male",'No Self Assessment feeder'!AV409,IF($B$9="All",'No Self Assessment feeder'!CB409)))</f>
        <v>1275</v>
      </c>
      <c r="Q420" s="120">
        <f>IF($B$9="Female",'No Self Assessment feeder'!Q409,IF($B$9="Male",'No Self Assessment feeder'!AW409,IF($B$9="All",'No Self Assessment feeder'!CC409)))</f>
        <v>12.7</v>
      </c>
      <c r="R420" s="120">
        <f>IF($B$9="Female",'No Self Assessment feeder'!R409,IF($B$9="Male",'No Self Assessment feeder'!AX409,IF($B$9="All",'No Self Assessment feeder'!CD409)))</f>
        <v>9.8000000000000007</v>
      </c>
      <c r="S420" s="120">
        <f>IF($B$9="Female",'No Self Assessment feeder'!S409,IF($B$9="Male",'No Self Assessment feeder'!AY409,IF($B$9="All",'No Self Assessment feeder'!CE409)))</f>
        <v>59.8</v>
      </c>
      <c r="T420" s="120">
        <f>IF($B$9="Female",'No Self Assessment feeder'!T409,IF($B$9="Male",'No Self Assessment feeder'!AZ409,IF($B$9="All",'No Self Assessment feeder'!CF409)))</f>
        <v>72.400000000000006</v>
      </c>
      <c r="U420" s="127">
        <f>IF($B$9="Female",'No Self Assessment feeder'!U409,IF($B$9="Male",'No Self Assessment feeder'!BA409,IF($B$9="All",'No Self Assessment feeder'!CG409)))</f>
        <v>77.5</v>
      </c>
      <c r="V420" s="81">
        <f>IF($B$9="Female",'No Self Assessment feeder'!V409,IF($B$9="Male",'No Self Assessment feeder'!BB409,IF($B$9="All",'No Self Assessment feeder'!CH409)))</f>
        <v>1320</v>
      </c>
      <c r="W420" s="120">
        <f>IF($B$9="Female",'No Self Assessment feeder'!W409,IF($B$9="Male",'No Self Assessment feeder'!BC409,IF($B$9="All",'No Self Assessment feeder'!CI409)))</f>
        <v>3.6</v>
      </c>
      <c r="X420" s="79">
        <f>IF($B$9="Female",'No Self Assessment feeder'!X409,IF($B$9="Male",'No Self Assessment feeder'!BD409,IF($B$9="All",'No Self Assessment feeder'!CJ409)))</f>
        <v>1275</v>
      </c>
      <c r="Y420" s="120">
        <f>IF($B$9="Female",'No Self Assessment feeder'!Y409,IF($B$9="Male",'No Self Assessment feeder'!BE409,IF($B$9="All",'No Self Assessment feeder'!CK409)))</f>
        <v>15.8</v>
      </c>
      <c r="Z420" s="120">
        <f>IF($B$9="Female",'No Self Assessment feeder'!Z409,IF($B$9="Male",'No Self Assessment feeder'!BF409,IF($B$9="All",'No Self Assessment feeder'!CL409)))</f>
        <v>8.1999999999999993</v>
      </c>
      <c r="AA420" s="120">
        <f>IF($B$9="Female",'No Self Assessment feeder'!AA409,IF($B$9="Male",'No Self Assessment feeder'!BG409,IF($B$9="All",'No Self Assessment feeder'!CM409)))</f>
        <v>63.2</v>
      </c>
      <c r="AB420" s="120">
        <f>IF($B$9="Female",'No Self Assessment feeder'!AB409,IF($B$9="Male",'No Self Assessment feeder'!BH409,IF($B$9="All",'No Self Assessment feeder'!CN409)))</f>
        <v>72.2</v>
      </c>
      <c r="AC420" s="127">
        <f>IF($B$9="Female",'No Self Assessment feeder'!AC409,IF($B$9="Male",'No Self Assessment feeder'!BI409,IF($B$9="All",'No Self Assessment feeder'!CO409)))</f>
        <v>76</v>
      </c>
      <c r="CM420" s="29"/>
    </row>
    <row r="421" spans="1:91" ht="14.25" customHeight="1" x14ac:dyDescent="0.2">
      <c r="A421" s="159" t="s">
        <v>291</v>
      </c>
      <c r="B421" s="65" t="s">
        <v>48</v>
      </c>
      <c r="C421" s="66">
        <v>10000886</v>
      </c>
      <c r="D421" s="66" t="s">
        <v>495</v>
      </c>
      <c r="E421" s="162" t="s">
        <v>50</v>
      </c>
      <c r="F421" s="142">
        <f>IF($B$9="Female",'No Self Assessment feeder'!F410,IF($B$9="Male",'No Self Assessment feeder'!AL410,IF($B$9="All",'No Self Assessment feeder'!BR410)))</f>
        <v>2345</v>
      </c>
      <c r="G421" s="120">
        <f>IF($B$9="Female",'No Self Assessment feeder'!G410,IF($B$9="Male",'No Self Assessment feeder'!AM410,IF($B$9="All",'No Self Assessment feeder'!BS410)))</f>
        <v>3.3</v>
      </c>
      <c r="H421" s="79">
        <f>IF($B$9="Female",'No Self Assessment feeder'!H410,IF($B$9="Male",'No Self Assessment feeder'!AN410,IF($B$9="All",'No Self Assessment feeder'!BT410)))</f>
        <v>2270</v>
      </c>
      <c r="I421" s="120">
        <f>IF($B$9="Female",'No Self Assessment feeder'!I410,IF($B$9="Male",'No Self Assessment feeder'!AO410,IF($B$9="All",'No Self Assessment feeder'!BU410)))</f>
        <v>11.3</v>
      </c>
      <c r="J421" s="120">
        <f>IF($B$9="Female",'No Self Assessment feeder'!J410,IF($B$9="Male",'No Self Assessment feeder'!AP410,IF($B$9="All",'No Self Assessment feeder'!BV410)))</f>
        <v>12.4</v>
      </c>
      <c r="K421" s="120">
        <f>IF($B$9="Female",'No Self Assessment feeder'!K410,IF($B$9="Male",'No Self Assessment feeder'!AQ410,IF($B$9="All",'No Self Assessment feeder'!BW410)))</f>
        <v>58.6</v>
      </c>
      <c r="L421" s="120">
        <f>IF($B$9="Female",'No Self Assessment feeder'!L410,IF($B$9="Male",'No Self Assessment feeder'!AR410,IF($B$9="All",'No Self Assessment feeder'!BX410)))</f>
        <v>70.7</v>
      </c>
      <c r="M421" s="127">
        <f>IF($B$9="Female",'No Self Assessment feeder'!M410,IF($B$9="Male",'No Self Assessment feeder'!AS410,IF($B$9="All",'No Self Assessment feeder'!BY410)))</f>
        <v>76.3</v>
      </c>
      <c r="N421" s="81">
        <f>IF($B$9="Female",'No Self Assessment feeder'!N410,IF($B$9="Male",'No Self Assessment feeder'!AT410,IF($B$9="All",'No Self Assessment feeder'!BZ410)))</f>
        <v>2345</v>
      </c>
      <c r="O421" s="120">
        <f>IF($B$9="Female",'No Self Assessment feeder'!O410,IF($B$9="Male",'No Self Assessment feeder'!AU410,IF($B$9="All",'No Self Assessment feeder'!CA410)))</f>
        <v>3.3</v>
      </c>
      <c r="P421" s="79">
        <f>IF($B$9="Female",'No Self Assessment feeder'!P410,IF($B$9="Male",'No Self Assessment feeder'!AV410,IF($B$9="All",'No Self Assessment feeder'!CB410)))</f>
        <v>2270</v>
      </c>
      <c r="Q421" s="120">
        <f>IF($B$9="Female",'No Self Assessment feeder'!Q410,IF($B$9="Male",'No Self Assessment feeder'!AW410,IF($B$9="All",'No Self Assessment feeder'!CC410)))</f>
        <v>12.4</v>
      </c>
      <c r="R421" s="120">
        <f>IF($B$9="Female",'No Self Assessment feeder'!R410,IF($B$9="Male",'No Self Assessment feeder'!AX410,IF($B$9="All",'No Self Assessment feeder'!CD410)))</f>
        <v>8.6</v>
      </c>
      <c r="S421" s="120">
        <f>IF($B$9="Female",'No Self Assessment feeder'!S410,IF($B$9="Male",'No Self Assessment feeder'!AY410,IF($B$9="All",'No Self Assessment feeder'!CE410)))</f>
        <v>64.7</v>
      </c>
      <c r="T421" s="120">
        <f>IF($B$9="Female",'No Self Assessment feeder'!T410,IF($B$9="Male",'No Self Assessment feeder'!AZ410,IF($B$9="All",'No Self Assessment feeder'!CF410)))</f>
        <v>74.3</v>
      </c>
      <c r="U421" s="127">
        <f>IF($B$9="Female",'No Self Assessment feeder'!U410,IF($B$9="Male",'No Self Assessment feeder'!BA410,IF($B$9="All",'No Self Assessment feeder'!CG410)))</f>
        <v>79</v>
      </c>
      <c r="V421" s="81">
        <f>IF($B$9="Female",'No Self Assessment feeder'!V410,IF($B$9="Male",'No Self Assessment feeder'!BB410,IF($B$9="All",'No Self Assessment feeder'!CH410)))</f>
        <v>2345</v>
      </c>
      <c r="W421" s="120">
        <f>IF($B$9="Female",'No Self Assessment feeder'!W410,IF($B$9="Male",'No Self Assessment feeder'!BC410,IF($B$9="All",'No Self Assessment feeder'!CI410)))</f>
        <v>3.5</v>
      </c>
      <c r="X421" s="79">
        <f>IF($B$9="Female",'No Self Assessment feeder'!X410,IF($B$9="Male",'No Self Assessment feeder'!BD410,IF($B$9="All",'No Self Assessment feeder'!CJ410)))</f>
        <v>2260</v>
      </c>
      <c r="Y421" s="120">
        <f>IF($B$9="Female",'No Self Assessment feeder'!Y410,IF($B$9="Male",'No Self Assessment feeder'!BE410,IF($B$9="All",'No Self Assessment feeder'!CK410)))</f>
        <v>15.4</v>
      </c>
      <c r="Z421" s="120">
        <f>IF($B$9="Female",'No Self Assessment feeder'!Z410,IF($B$9="Male",'No Self Assessment feeder'!BF410,IF($B$9="All",'No Self Assessment feeder'!CL410)))</f>
        <v>9.3000000000000007</v>
      </c>
      <c r="AA421" s="120">
        <f>IF($B$9="Female",'No Self Assessment feeder'!AA410,IF($B$9="Male",'No Self Assessment feeder'!BG410,IF($B$9="All",'No Self Assessment feeder'!CM410)))</f>
        <v>64.7</v>
      </c>
      <c r="AB421" s="120">
        <f>IF($B$9="Female",'No Self Assessment feeder'!AB410,IF($B$9="Male",'No Self Assessment feeder'!BH410,IF($B$9="All",'No Self Assessment feeder'!CN410)))</f>
        <v>73.2</v>
      </c>
      <c r="AC421" s="127">
        <f>IF($B$9="Female",'No Self Assessment feeder'!AC410,IF($B$9="Male",'No Self Assessment feeder'!BI410,IF($B$9="All",'No Self Assessment feeder'!CO410)))</f>
        <v>75.2</v>
      </c>
      <c r="CM421" s="29"/>
    </row>
    <row r="422" spans="1:91" ht="14.25" customHeight="1" x14ac:dyDescent="0.2">
      <c r="A422" s="159" t="s">
        <v>291</v>
      </c>
      <c r="B422" s="65" t="s">
        <v>51</v>
      </c>
      <c r="C422" s="66">
        <v>10007786</v>
      </c>
      <c r="D422" s="66" t="s">
        <v>490</v>
      </c>
      <c r="E422" s="162" t="s">
        <v>52</v>
      </c>
      <c r="F422" s="142">
        <f>IF($B$9="Female",'No Self Assessment feeder'!F411,IF($B$9="Male",'No Self Assessment feeder'!AL411,IF($B$9="All",'No Self Assessment feeder'!BR411)))</f>
        <v>2805</v>
      </c>
      <c r="G422" s="120">
        <f>IF($B$9="Female",'No Self Assessment feeder'!G411,IF($B$9="Male",'No Self Assessment feeder'!AM411,IF($B$9="All",'No Self Assessment feeder'!BS411)))</f>
        <v>2.5</v>
      </c>
      <c r="H422" s="79">
        <f>IF($B$9="Female",'No Self Assessment feeder'!H411,IF($B$9="Male",'No Self Assessment feeder'!AN411,IF($B$9="All",'No Self Assessment feeder'!BT411)))</f>
        <v>2735</v>
      </c>
      <c r="I422" s="120">
        <f>IF($B$9="Female",'No Self Assessment feeder'!I411,IF($B$9="Male",'No Self Assessment feeder'!AO411,IF($B$9="All",'No Self Assessment feeder'!BU411)))</f>
        <v>10.3</v>
      </c>
      <c r="J422" s="120">
        <f>IF($B$9="Female",'No Self Assessment feeder'!J411,IF($B$9="Male",'No Self Assessment feeder'!AP411,IF($B$9="All",'No Self Assessment feeder'!BV411)))</f>
        <v>10.7</v>
      </c>
      <c r="K422" s="120">
        <f>IF($B$9="Female",'No Self Assessment feeder'!K411,IF($B$9="Male",'No Self Assessment feeder'!AQ411,IF($B$9="All",'No Self Assessment feeder'!BW411)))</f>
        <v>47.6</v>
      </c>
      <c r="L422" s="120">
        <f>IF($B$9="Female",'No Self Assessment feeder'!L411,IF($B$9="Male",'No Self Assessment feeder'!AR411,IF($B$9="All",'No Self Assessment feeder'!BX411)))</f>
        <v>64.400000000000006</v>
      </c>
      <c r="M422" s="127">
        <f>IF($B$9="Female",'No Self Assessment feeder'!M411,IF($B$9="Male",'No Self Assessment feeder'!AS411,IF($B$9="All",'No Self Assessment feeder'!BY411)))</f>
        <v>79</v>
      </c>
      <c r="N422" s="81">
        <f>IF($B$9="Female",'No Self Assessment feeder'!N411,IF($B$9="Male",'No Self Assessment feeder'!AT411,IF($B$9="All",'No Self Assessment feeder'!BZ411)))</f>
        <v>2805</v>
      </c>
      <c r="O422" s="120">
        <f>IF($B$9="Female",'No Self Assessment feeder'!O411,IF($B$9="Male",'No Self Assessment feeder'!AU411,IF($B$9="All",'No Self Assessment feeder'!CA411)))</f>
        <v>2.9</v>
      </c>
      <c r="P422" s="79">
        <f>IF($B$9="Female",'No Self Assessment feeder'!P411,IF($B$9="Male",'No Self Assessment feeder'!AV411,IF($B$9="All",'No Self Assessment feeder'!CB411)))</f>
        <v>2725</v>
      </c>
      <c r="Q422" s="120">
        <f>IF($B$9="Female",'No Self Assessment feeder'!Q411,IF($B$9="Male",'No Self Assessment feeder'!AW411,IF($B$9="All",'No Self Assessment feeder'!CC411)))</f>
        <v>11.1</v>
      </c>
      <c r="R422" s="120">
        <f>IF($B$9="Female",'No Self Assessment feeder'!R411,IF($B$9="Male",'No Self Assessment feeder'!AX411,IF($B$9="All",'No Self Assessment feeder'!CD411)))</f>
        <v>5.4</v>
      </c>
      <c r="S422" s="120">
        <f>IF($B$9="Female",'No Self Assessment feeder'!S411,IF($B$9="Male",'No Self Assessment feeder'!AY411,IF($B$9="All",'No Self Assessment feeder'!CE411)))</f>
        <v>58.3</v>
      </c>
      <c r="T422" s="120">
        <f>IF($B$9="Female",'No Self Assessment feeder'!T411,IF($B$9="Male",'No Self Assessment feeder'!AZ411,IF($B$9="All",'No Self Assessment feeder'!CF411)))</f>
        <v>74.900000000000006</v>
      </c>
      <c r="U422" s="127">
        <f>IF($B$9="Female",'No Self Assessment feeder'!U411,IF($B$9="Male",'No Self Assessment feeder'!BA411,IF($B$9="All",'No Self Assessment feeder'!CG411)))</f>
        <v>83.5</v>
      </c>
      <c r="V422" s="81">
        <f>IF($B$9="Female",'No Self Assessment feeder'!V411,IF($B$9="Male",'No Self Assessment feeder'!BB411,IF($B$9="All",'No Self Assessment feeder'!CH411)))</f>
        <v>2805</v>
      </c>
      <c r="W422" s="120">
        <f>IF($B$9="Female",'No Self Assessment feeder'!W411,IF($B$9="Male",'No Self Assessment feeder'!BC411,IF($B$9="All",'No Self Assessment feeder'!CI411)))</f>
        <v>3.1</v>
      </c>
      <c r="X422" s="79">
        <f>IF($B$9="Female",'No Self Assessment feeder'!X411,IF($B$9="Male",'No Self Assessment feeder'!BD411,IF($B$9="All",'No Self Assessment feeder'!CJ411)))</f>
        <v>2715</v>
      </c>
      <c r="Y422" s="120">
        <f>IF($B$9="Female",'No Self Assessment feeder'!Y411,IF($B$9="Male",'No Self Assessment feeder'!BE411,IF($B$9="All",'No Self Assessment feeder'!CK411)))</f>
        <v>12.9</v>
      </c>
      <c r="Z422" s="120">
        <f>IF($B$9="Female",'No Self Assessment feeder'!Z411,IF($B$9="Male",'No Self Assessment feeder'!BF411,IF($B$9="All",'No Self Assessment feeder'!CL411)))</f>
        <v>8.4</v>
      </c>
      <c r="AA422" s="120">
        <f>IF($B$9="Female",'No Self Assessment feeder'!AA411,IF($B$9="Male",'No Self Assessment feeder'!BG411,IF($B$9="All",'No Self Assessment feeder'!CM411)))</f>
        <v>63.3</v>
      </c>
      <c r="AB422" s="120">
        <f>IF($B$9="Female",'No Self Assessment feeder'!AB411,IF($B$9="Male",'No Self Assessment feeder'!BH411,IF($B$9="All",'No Self Assessment feeder'!CN411)))</f>
        <v>74.099999999999994</v>
      </c>
      <c r="AC422" s="127">
        <f>IF($B$9="Female",'No Self Assessment feeder'!AC411,IF($B$9="Male",'No Self Assessment feeder'!BI411,IF($B$9="All",'No Self Assessment feeder'!CO411)))</f>
        <v>78.7</v>
      </c>
      <c r="CM422" s="29"/>
    </row>
    <row r="423" spans="1:91" ht="14.25" customHeight="1" x14ac:dyDescent="0.2">
      <c r="A423" s="159" t="s">
        <v>291</v>
      </c>
      <c r="B423" s="65" t="s">
        <v>53</v>
      </c>
      <c r="C423" s="66">
        <v>10000961</v>
      </c>
      <c r="D423" s="66" t="s">
        <v>491</v>
      </c>
      <c r="E423" s="162" t="s">
        <v>54</v>
      </c>
      <c r="F423" s="142">
        <f>IF($B$9="Female",'No Self Assessment feeder'!F412,IF($B$9="Male",'No Self Assessment feeder'!AL412,IF($B$9="All",'No Self Assessment feeder'!BR412)))</f>
        <v>2200</v>
      </c>
      <c r="G423" s="120">
        <f>IF($B$9="Female",'No Self Assessment feeder'!G412,IF($B$9="Male",'No Self Assessment feeder'!AM412,IF($B$9="All",'No Self Assessment feeder'!BS412)))</f>
        <v>3</v>
      </c>
      <c r="H423" s="79">
        <f>IF($B$9="Female",'No Self Assessment feeder'!H412,IF($B$9="Male",'No Self Assessment feeder'!AN412,IF($B$9="All",'No Self Assessment feeder'!BT412)))</f>
        <v>2130</v>
      </c>
      <c r="I423" s="120">
        <f>IF($B$9="Female",'No Self Assessment feeder'!I412,IF($B$9="Male",'No Self Assessment feeder'!AO412,IF($B$9="All",'No Self Assessment feeder'!BU412)))</f>
        <v>10.1</v>
      </c>
      <c r="J423" s="120">
        <f>IF($B$9="Female",'No Self Assessment feeder'!J412,IF($B$9="Male",'No Self Assessment feeder'!AP412,IF($B$9="All",'No Self Assessment feeder'!BV412)))</f>
        <v>14.1</v>
      </c>
      <c r="K423" s="120">
        <f>IF($B$9="Female",'No Self Assessment feeder'!K412,IF($B$9="Male",'No Self Assessment feeder'!AQ412,IF($B$9="All",'No Self Assessment feeder'!BW412)))</f>
        <v>58.3</v>
      </c>
      <c r="L423" s="120">
        <f>IF($B$9="Female",'No Self Assessment feeder'!L412,IF($B$9="Male",'No Self Assessment feeder'!AR412,IF($B$9="All",'No Self Assessment feeder'!BX412)))</f>
        <v>68.599999999999994</v>
      </c>
      <c r="M423" s="127">
        <f>IF($B$9="Female",'No Self Assessment feeder'!M412,IF($B$9="Male",'No Self Assessment feeder'!AS412,IF($B$9="All",'No Self Assessment feeder'!BY412)))</f>
        <v>75.8</v>
      </c>
      <c r="N423" s="81">
        <f>IF($B$9="Female",'No Self Assessment feeder'!N412,IF($B$9="Male",'No Self Assessment feeder'!AT412,IF($B$9="All",'No Self Assessment feeder'!BZ412)))</f>
        <v>2200</v>
      </c>
      <c r="O423" s="120">
        <f>IF($B$9="Female",'No Self Assessment feeder'!O412,IF($B$9="Male",'No Self Assessment feeder'!AU412,IF($B$9="All",'No Self Assessment feeder'!CA412)))</f>
        <v>3.6</v>
      </c>
      <c r="P423" s="79">
        <f>IF($B$9="Female",'No Self Assessment feeder'!P412,IF($B$9="Male",'No Self Assessment feeder'!AV412,IF($B$9="All",'No Self Assessment feeder'!CB412)))</f>
        <v>2120</v>
      </c>
      <c r="Q423" s="120">
        <f>IF($B$9="Female",'No Self Assessment feeder'!Q412,IF($B$9="Male",'No Self Assessment feeder'!AW412,IF($B$9="All",'No Self Assessment feeder'!CC412)))</f>
        <v>11.9</v>
      </c>
      <c r="R423" s="120">
        <f>IF($B$9="Female",'No Self Assessment feeder'!R412,IF($B$9="Male",'No Self Assessment feeder'!AX412,IF($B$9="All",'No Self Assessment feeder'!CD412)))</f>
        <v>9.1999999999999993</v>
      </c>
      <c r="S423" s="120">
        <f>IF($B$9="Female",'No Self Assessment feeder'!S412,IF($B$9="Male",'No Self Assessment feeder'!AY412,IF($B$9="All",'No Self Assessment feeder'!CE412)))</f>
        <v>65.5</v>
      </c>
      <c r="T423" s="120">
        <f>IF($B$9="Female",'No Self Assessment feeder'!T412,IF($B$9="Male",'No Self Assessment feeder'!AZ412,IF($B$9="All",'No Self Assessment feeder'!CF412)))</f>
        <v>75</v>
      </c>
      <c r="U423" s="127">
        <f>IF($B$9="Female",'No Self Assessment feeder'!U412,IF($B$9="Male",'No Self Assessment feeder'!BA412,IF($B$9="All",'No Self Assessment feeder'!CG412)))</f>
        <v>78.900000000000006</v>
      </c>
      <c r="V423" s="81">
        <f>IF($B$9="Female",'No Self Assessment feeder'!V412,IF($B$9="Male",'No Self Assessment feeder'!BB412,IF($B$9="All",'No Self Assessment feeder'!CH412)))</f>
        <v>2200</v>
      </c>
      <c r="W423" s="120">
        <f>IF($B$9="Female",'No Self Assessment feeder'!W412,IF($B$9="Male",'No Self Assessment feeder'!BC412,IF($B$9="All",'No Self Assessment feeder'!CI412)))</f>
        <v>3.7</v>
      </c>
      <c r="X423" s="79">
        <f>IF($B$9="Female",'No Self Assessment feeder'!X412,IF($B$9="Male",'No Self Assessment feeder'!BD412,IF($B$9="All",'No Self Assessment feeder'!CJ412)))</f>
        <v>2115</v>
      </c>
      <c r="Y423" s="120">
        <f>IF($B$9="Female",'No Self Assessment feeder'!Y412,IF($B$9="Male",'No Self Assessment feeder'!BE412,IF($B$9="All",'No Self Assessment feeder'!CK412)))</f>
        <v>12.9</v>
      </c>
      <c r="Z423" s="120">
        <f>IF($B$9="Female",'No Self Assessment feeder'!Z412,IF($B$9="Male",'No Self Assessment feeder'!BF412,IF($B$9="All",'No Self Assessment feeder'!CL412)))</f>
        <v>9.1999999999999993</v>
      </c>
      <c r="AA423" s="120">
        <f>IF($B$9="Female",'No Self Assessment feeder'!AA412,IF($B$9="Male",'No Self Assessment feeder'!BG412,IF($B$9="All",'No Self Assessment feeder'!CM412)))</f>
        <v>69.3</v>
      </c>
      <c r="AB423" s="120">
        <f>IF($B$9="Female",'No Self Assessment feeder'!AB412,IF($B$9="Male",'No Self Assessment feeder'!BH412,IF($B$9="All",'No Self Assessment feeder'!CN412)))</f>
        <v>75.7</v>
      </c>
      <c r="AC423" s="127">
        <f>IF($B$9="Female",'No Self Assessment feeder'!AC412,IF($B$9="Male",'No Self Assessment feeder'!BI412,IF($B$9="All",'No Self Assessment feeder'!CO412)))</f>
        <v>77.900000000000006</v>
      </c>
      <c r="CM423" s="29"/>
    </row>
    <row r="424" spans="1:91" ht="14.25" customHeight="1" x14ac:dyDescent="0.2">
      <c r="A424" s="159" t="s">
        <v>291</v>
      </c>
      <c r="B424" s="65" t="s">
        <v>55</v>
      </c>
      <c r="C424" s="66">
        <v>10000975</v>
      </c>
      <c r="D424" s="66" t="s">
        <v>495</v>
      </c>
      <c r="E424" s="162" t="s">
        <v>56</v>
      </c>
      <c r="F424" s="142">
        <f>IF($B$9="Female",'No Self Assessment feeder'!F413,IF($B$9="Male",'No Self Assessment feeder'!AL413,IF($B$9="All",'No Self Assessment feeder'!BR413)))</f>
        <v>1160</v>
      </c>
      <c r="G424" s="120">
        <f>IF($B$9="Female",'No Self Assessment feeder'!G413,IF($B$9="Male",'No Self Assessment feeder'!AM413,IF($B$9="All",'No Self Assessment feeder'!BS413)))</f>
        <v>4.7</v>
      </c>
      <c r="H424" s="79">
        <f>IF($B$9="Female",'No Self Assessment feeder'!H413,IF($B$9="Male",'No Self Assessment feeder'!AN413,IF($B$9="All",'No Self Assessment feeder'!BT413)))</f>
        <v>1105</v>
      </c>
      <c r="I424" s="120">
        <f>IF($B$9="Female",'No Self Assessment feeder'!I413,IF($B$9="Male",'No Self Assessment feeder'!AO413,IF($B$9="All",'No Self Assessment feeder'!BU413)))</f>
        <v>8.1999999999999993</v>
      </c>
      <c r="J424" s="120">
        <f>IF($B$9="Female",'No Self Assessment feeder'!J413,IF($B$9="Male",'No Self Assessment feeder'!AP413,IF($B$9="All",'No Self Assessment feeder'!BV413)))</f>
        <v>16</v>
      </c>
      <c r="K424" s="120">
        <f>IF($B$9="Female",'No Self Assessment feeder'!K413,IF($B$9="Male",'No Self Assessment feeder'!AQ413,IF($B$9="All",'No Self Assessment feeder'!BW413)))</f>
        <v>60.4</v>
      </c>
      <c r="L424" s="120">
        <f>IF($B$9="Female",'No Self Assessment feeder'!L413,IF($B$9="Male",'No Self Assessment feeder'!AR413,IF($B$9="All",'No Self Assessment feeder'!BX413)))</f>
        <v>70.2</v>
      </c>
      <c r="M424" s="127">
        <f>IF($B$9="Female",'No Self Assessment feeder'!M413,IF($B$9="Male",'No Self Assessment feeder'!AS413,IF($B$9="All",'No Self Assessment feeder'!BY413)))</f>
        <v>75.8</v>
      </c>
      <c r="N424" s="81">
        <f>IF($B$9="Female",'No Self Assessment feeder'!N413,IF($B$9="Male",'No Self Assessment feeder'!AT413,IF($B$9="All",'No Self Assessment feeder'!BZ413)))</f>
        <v>1160</v>
      </c>
      <c r="O424" s="120">
        <f>IF($B$9="Female",'No Self Assessment feeder'!O413,IF($B$9="Male",'No Self Assessment feeder'!AU413,IF($B$9="All",'No Self Assessment feeder'!CA413)))</f>
        <v>4.7</v>
      </c>
      <c r="P424" s="79">
        <f>IF($B$9="Female",'No Self Assessment feeder'!P413,IF($B$9="Male",'No Self Assessment feeder'!AV413,IF($B$9="All",'No Self Assessment feeder'!CB413)))</f>
        <v>1105</v>
      </c>
      <c r="Q424" s="120">
        <f>IF($B$9="Female",'No Self Assessment feeder'!Q413,IF($B$9="Male",'No Self Assessment feeder'!AW413,IF($B$9="All",'No Self Assessment feeder'!CC413)))</f>
        <v>11.1</v>
      </c>
      <c r="R424" s="120">
        <f>IF($B$9="Female",'No Self Assessment feeder'!R413,IF($B$9="Male",'No Self Assessment feeder'!AX413,IF($B$9="All",'No Self Assessment feeder'!CD413)))</f>
        <v>9.6999999999999993</v>
      </c>
      <c r="S424" s="120">
        <f>IF($B$9="Female",'No Self Assessment feeder'!S413,IF($B$9="Male",'No Self Assessment feeder'!AY413,IF($B$9="All",'No Self Assessment feeder'!CE413)))</f>
        <v>66.8</v>
      </c>
      <c r="T424" s="120">
        <f>IF($B$9="Female",'No Self Assessment feeder'!T413,IF($B$9="Male",'No Self Assessment feeder'!AZ413,IF($B$9="All",'No Self Assessment feeder'!CF413)))</f>
        <v>76.3</v>
      </c>
      <c r="U424" s="127">
        <f>IF($B$9="Female",'No Self Assessment feeder'!U413,IF($B$9="Male",'No Self Assessment feeder'!BA413,IF($B$9="All",'No Self Assessment feeder'!CG413)))</f>
        <v>79.2</v>
      </c>
      <c r="V424" s="81">
        <f>IF($B$9="Female",'No Self Assessment feeder'!V413,IF($B$9="Male",'No Self Assessment feeder'!BB413,IF($B$9="All",'No Self Assessment feeder'!CH413)))</f>
        <v>1160</v>
      </c>
      <c r="W424" s="120">
        <f>IF($B$9="Female",'No Self Assessment feeder'!W413,IF($B$9="Male",'No Self Assessment feeder'!BC413,IF($B$9="All",'No Self Assessment feeder'!CI413)))</f>
        <v>4.9000000000000004</v>
      </c>
      <c r="X424" s="79">
        <f>IF($B$9="Female",'No Self Assessment feeder'!X413,IF($B$9="Male",'No Self Assessment feeder'!BD413,IF($B$9="All",'No Self Assessment feeder'!CJ413)))</f>
        <v>1100</v>
      </c>
      <c r="Y424" s="120">
        <f>IF($B$9="Female",'No Self Assessment feeder'!Y413,IF($B$9="Male",'No Self Assessment feeder'!BE413,IF($B$9="All",'No Self Assessment feeder'!CK413)))</f>
        <v>13.5</v>
      </c>
      <c r="Z424" s="120">
        <f>IF($B$9="Female",'No Self Assessment feeder'!Z413,IF($B$9="Male",'No Self Assessment feeder'!BF413,IF($B$9="All",'No Self Assessment feeder'!CL413)))</f>
        <v>8.6</v>
      </c>
      <c r="AA424" s="120">
        <f>IF($B$9="Female",'No Self Assessment feeder'!AA413,IF($B$9="Male",'No Self Assessment feeder'!BG413,IF($B$9="All",'No Self Assessment feeder'!CM413)))</f>
        <v>70.2</v>
      </c>
      <c r="AB424" s="120">
        <f>IF($B$9="Female",'No Self Assessment feeder'!AB413,IF($B$9="Male",'No Self Assessment feeder'!BH413,IF($B$9="All",'No Self Assessment feeder'!CN413)))</f>
        <v>75.8</v>
      </c>
      <c r="AC424" s="127">
        <f>IF($B$9="Female",'No Self Assessment feeder'!AC413,IF($B$9="Male",'No Self Assessment feeder'!BI413,IF($B$9="All",'No Self Assessment feeder'!CO413)))</f>
        <v>77.8</v>
      </c>
      <c r="CM424" s="29"/>
    </row>
    <row r="425" spans="1:91" ht="14.25" customHeight="1" x14ac:dyDescent="0.2">
      <c r="A425" s="159" t="s">
        <v>291</v>
      </c>
      <c r="B425" s="65" t="s">
        <v>57</v>
      </c>
      <c r="C425" s="66">
        <v>10007787</v>
      </c>
      <c r="D425" s="66" t="s">
        <v>495</v>
      </c>
      <c r="E425" s="162" t="s">
        <v>58</v>
      </c>
      <c r="F425" s="142">
        <f>IF($B$9="Female",'No Self Assessment feeder'!F414,IF($B$9="Male",'No Self Assessment feeder'!AL414,IF($B$9="All",'No Self Assessment feeder'!BR414)))</f>
        <v>45</v>
      </c>
      <c r="G425" s="120">
        <f>IF($B$9="Female",'No Self Assessment feeder'!G414,IF($B$9="Male",'No Self Assessment feeder'!AM414,IF($B$9="All",'No Self Assessment feeder'!BS414)))</f>
        <v>2.2000000000000002</v>
      </c>
      <c r="H425" s="79">
        <f>IF($B$9="Female",'No Self Assessment feeder'!H414,IF($B$9="Male",'No Self Assessment feeder'!AN414,IF($B$9="All",'No Self Assessment feeder'!BT414)))</f>
        <v>45</v>
      </c>
      <c r="I425" s="120">
        <f>IF($B$9="Female",'No Self Assessment feeder'!I414,IF($B$9="Male",'No Self Assessment feeder'!AO414,IF($B$9="All",'No Self Assessment feeder'!BU414)))</f>
        <v>18.2</v>
      </c>
      <c r="J425" s="120">
        <f>IF($B$9="Female",'No Self Assessment feeder'!J414,IF($B$9="Male",'No Self Assessment feeder'!AP414,IF($B$9="All",'No Self Assessment feeder'!BV414)))</f>
        <v>9.1</v>
      </c>
      <c r="K425" s="120">
        <f>IF($B$9="Female",'No Self Assessment feeder'!K414,IF($B$9="Male",'No Self Assessment feeder'!AQ414,IF($B$9="All",'No Self Assessment feeder'!BW414)))</f>
        <v>34.1</v>
      </c>
      <c r="L425" s="120">
        <f>IF($B$9="Female",'No Self Assessment feeder'!L414,IF($B$9="Male",'No Self Assessment feeder'!AR414,IF($B$9="All",'No Self Assessment feeder'!BX414)))</f>
        <v>47.7</v>
      </c>
      <c r="M425" s="127">
        <f>IF($B$9="Female",'No Self Assessment feeder'!M414,IF($B$9="Male",'No Self Assessment feeder'!AS414,IF($B$9="All",'No Self Assessment feeder'!BY414)))</f>
        <v>72.7</v>
      </c>
      <c r="N425" s="81">
        <f>IF($B$9="Female",'No Self Assessment feeder'!N414,IF($B$9="Male",'No Self Assessment feeder'!AT414,IF($B$9="All",'No Self Assessment feeder'!BZ414)))</f>
        <v>45</v>
      </c>
      <c r="O425" s="120">
        <f>IF($B$9="Female",'No Self Assessment feeder'!O414,IF($B$9="Male",'No Self Assessment feeder'!AU414,IF($B$9="All",'No Self Assessment feeder'!CA414)))</f>
        <v>2.2000000000000002</v>
      </c>
      <c r="P425" s="79">
        <f>IF($B$9="Female",'No Self Assessment feeder'!P414,IF($B$9="Male",'No Self Assessment feeder'!AV414,IF($B$9="All",'No Self Assessment feeder'!CB414)))</f>
        <v>45</v>
      </c>
      <c r="Q425" s="120">
        <f>IF($B$9="Female",'No Self Assessment feeder'!Q414,IF($B$9="Male",'No Self Assessment feeder'!AW414,IF($B$9="All",'No Self Assessment feeder'!CC414)))</f>
        <v>15.9</v>
      </c>
      <c r="R425" s="120">
        <f>IF($B$9="Female",'No Self Assessment feeder'!R414,IF($B$9="Male",'No Self Assessment feeder'!AX414,IF($B$9="All",'No Self Assessment feeder'!CD414)))</f>
        <v>15.9</v>
      </c>
      <c r="S425" s="120" t="str">
        <f>IF($B$9="Female",'No Self Assessment feeder'!S414,IF($B$9="Male",'No Self Assessment feeder'!AY414,IF($B$9="All",'No Self Assessment feeder'!CE414)))</f>
        <v>x</v>
      </c>
      <c r="T425" s="120" t="str">
        <f>IF($B$9="Female",'No Self Assessment feeder'!T414,IF($B$9="Male",'No Self Assessment feeder'!AZ414,IF($B$9="All",'No Self Assessment feeder'!CF414)))</f>
        <v>x</v>
      </c>
      <c r="U425" s="127">
        <f>IF($B$9="Female",'No Self Assessment feeder'!U414,IF($B$9="Male",'No Self Assessment feeder'!BA414,IF($B$9="All",'No Self Assessment feeder'!CG414)))</f>
        <v>68.2</v>
      </c>
      <c r="V425" s="81">
        <f>IF($B$9="Female",'No Self Assessment feeder'!V414,IF($B$9="Male",'No Self Assessment feeder'!BB414,IF($B$9="All",'No Self Assessment feeder'!CH414)))</f>
        <v>45</v>
      </c>
      <c r="W425" s="120">
        <f>IF($B$9="Female",'No Self Assessment feeder'!W414,IF($B$9="Male",'No Self Assessment feeder'!BC414,IF($B$9="All",'No Self Assessment feeder'!CI414)))</f>
        <v>4.4000000000000004</v>
      </c>
      <c r="X425" s="79">
        <f>IF($B$9="Female",'No Self Assessment feeder'!X414,IF($B$9="Male",'No Self Assessment feeder'!BD414,IF($B$9="All",'No Self Assessment feeder'!CJ414)))</f>
        <v>45</v>
      </c>
      <c r="Y425" s="120">
        <f>IF($B$9="Female",'No Self Assessment feeder'!Y414,IF($B$9="Male",'No Self Assessment feeder'!BE414,IF($B$9="All",'No Self Assessment feeder'!CK414)))</f>
        <v>20.9</v>
      </c>
      <c r="Z425" s="120">
        <f>IF($B$9="Female",'No Self Assessment feeder'!Z414,IF($B$9="Male",'No Self Assessment feeder'!BF414,IF($B$9="All",'No Self Assessment feeder'!CL414)))</f>
        <v>14</v>
      </c>
      <c r="AA425" s="120" t="str">
        <f>IF($B$9="Female",'No Self Assessment feeder'!AA414,IF($B$9="Male",'No Self Assessment feeder'!BG414,IF($B$9="All",'No Self Assessment feeder'!CM414)))</f>
        <v>x</v>
      </c>
      <c r="AB425" s="120" t="str">
        <f>IF($B$9="Female",'No Self Assessment feeder'!AB414,IF($B$9="Male",'No Self Assessment feeder'!BH414,IF($B$9="All",'No Self Assessment feeder'!CN414)))</f>
        <v>x</v>
      </c>
      <c r="AC425" s="127">
        <f>IF($B$9="Female",'No Self Assessment feeder'!AC414,IF($B$9="Male",'No Self Assessment feeder'!BI414,IF($B$9="All",'No Self Assessment feeder'!CO414)))</f>
        <v>65.099999999999994</v>
      </c>
      <c r="CM425" s="29"/>
    </row>
    <row r="426" spans="1:91" ht="14.25" customHeight="1" x14ac:dyDescent="0.2">
      <c r="A426" s="159" t="s">
        <v>291</v>
      </c>
      <c r="B426" s="65" t="s">
        <v>59</v>
      </c>
      <c r="C426" s="66">
        <v>10007788</v>
      </c>
      <c r="D426" s="66" t="s">
        <v>488</v>
      </c>
      <c r="E426" s="162" t="s">
        <v>60</v>
      </c>
      <c r="F426" s="142">
        <f>IF($B$9="Female",'No Self Assessment feeder'!F415,IF($B$9="Male",'No Self Assessment feeder'!AL415,IF($B$9="All",'No Self Assessment feeder'!BR415)))</f>
        <v>2895</v>
      </c>
      <c r="G426" s="120">
        <f>IF($B$9="Female",'No Self Assessment feeder'!G415,IF($B$9="Male",'No Self Assessment feeder'!AM415,IF($B$9="All",'No Self Assessment feeder'!BS415)))</f>
        <v>2.2000000000000002</v>
      </c>
      <c r="H426" s="79">
        <f>IF($B$9="Female",'No Self Assessment feeder'!H415,IF($B$9="Male",'No Self Assessment feeder'!AN415,IF($B$9="All",'No Self Assessment feeder'!BT415)))</f>
        <v>2830</v>
      </c>
      <c r="I426" s="120">
        <f>IF($B$9="Female",'No Self Assessment feeder'!I415,IF($B$9="Male",'No Self Assessment feeder'!AO415,IF($B$9="All",'No Self Assessment feeder'!BU415)))</f>
        <v>12.2</v>
      </c>
      <c r="J426" s="120">
        <f>IF($B$9="Female",'No Self Assessment feeder'!J415,IF($B$9="Male",'No Self Assessment feeder'!AP415,IF($B$9="All",'No Self Assessment feeder'!BV415)))</f>
        <v>9.3000000000000007</v>
      </c>
      <c r="K426" s="120">
        <f>IF($B$9="Female",'No Self Assessment feeder'!K415,IF($B$9="Male",'No Self Assessment feeder'!AQ415,IF($B$9="All",'No Self Assessment feeder'!BW415)))</f>
        <v>40.5</v>
      </c>
      <c r="L426" s="120">
        <f>IF($B$9="Female",'No Self Assessment feeder'!L415,IF($B$9="Male",'No Self Assessment feeder'!AR415,IF($B$9="All",'No Self Assessment feeder'!BX415)))</f>
        <v>57</v>
      </c>
      <c r="M426" s="127">
        <f>IF($B$9="Female",'No Self Assessment feeder'!M415,IF($B$9="Male",'No Self Assessment feeder'!AS415,IF($B$9="All",'No Self Assessment feeder'!BY415)))</f>
        <v>78.5</v>
      </c>
      <c r="N426" s="81">
        <f>IF($B$9="Female",'No Self Assessment feeder'!N415,IF($B$9="Male",'No Self Assessment feeder'!AT415,IF($B$9="All",'No Self Assessment feeder'!BZ415)))</f>
        <v>2895</v>
      </c>
      <c r="O426" s="120">
        <f>IF($B$9="Female",'No Self Assessment feeder'!O415,IF($B$9="Male",'No Self Assessment feeder'!AU415,IF($B$9="All",'No Self Assessment feeder'!CA415)))</f>
        <v>2.4</v>
      </c>
      <c r="P426" s="79">
        <f>IF($B$9="Female",'No Self Assessment feeder'!P415,IF($B$9="Male",'No Self Assessment feeder'!AV415,IF($B$9="All",'No Self Assessment feeder'!CB415)))</f>
        <v>2825</v>
      </c>
      <c r="Q426" s="120">
        <f>IF($B$9="Female",'No Self Assessment feeder'!Q415,IF($B$9="Male",'No Self Assessment feeder'!AW415,IF($B$9="All",'No Self Assessment feeder'!CC415)))</f>
        <v>11.9</v>
      </c>
      <c r="R426" s="120">
        <f>IF($B$9="Female",'No Self Assessment feeder'!R415,IF($B$9="Male",'No Self Assessment feeder'!AX415,IF($B$9="All",'No Self Assessment feeder'!CD415)))</f>
        <v>5.3</v>
      </c>
      <c r="S426" s="120">
        <f>IF($B$9="Female",'No Self Assessment feeder'!S415,IF($B$9="Male",'No Self Assessment feeder'!AY415,IF($B$9="All",'No Self Assessment feeder'!CE415)))</f>
        <v>51.3</v>
      </c>
      <c r="T426" s="120">
        <f>IF($B$9="Female",'No Self Assessment feeder'!T415,IF($B$9="Male",'No Self Assessment feeder'!AZ415,IF($B$9="All",'No Self Assessment feeder'!CF415)))</f>
        <v>69.2</v>
      </c>
      <c r="U426" s="127">
        <f>IF($B$9="Female",'No Self Assessment feeder'!U415,IF($B$9="Male",'No Self Assessment feeder'!BA415,IF($B$9="All",'No Self Assessment feeder'!CG415)))</f>
        <v>82.8</v>
      </c>
      <c r="V426" s="81">
        <f>IF($B$9="Female",'No Self Assessment feeder'!V415,IF($B$9="Male",'No Self Assessment feeder'!BB415,IF($B$9="All",'No Self Assessment feeder'!CH415)))</f>
        <v>2895</v>
      </c>
      <c r="W426" s="120">
        <f>IF($B$9="Female",'No Self Assessment feeder'!W415,IF($B$9="Male",'No Self Assessment feeder'!BC415,IF($B$9="All",'No Self Assessment feeder'!CI415)))</f>
        <v>2.5</v>
      </c>
      <c r="X426" s="79">
        <f>IF($B$9="Female",'No Self Assessment feeder'!X415,IF($B$9="Male",'No Self Assessment feeder'!BD415,IF($B$9="All",'No Self Assessment feeder'!CJ415)))</f>
        <v>2820</v>
      </c>
      <c r="Y426" s="120">
        <f>IF($B$9="Female",'No Self Assessment feeder'!Y415,IF($B$9="Male",'No Self Assessment feeder'!BE415,IF($B$9="All",'No Self Assessment feeder'!CK415)))</f>
        <v>14</v>
      </c>
      <c r="Z426" s="120">
        <f>IF($B$9="Female",'No Self Assessment feeder'!Z415,IF($B$9="Male",'No Self Assessment feeder'!BF415,IF($B$9="All",'No Self Assessment feeder'!CL415)))</f>
        <v>7</v>
      </c>
      <c r="AA426" s="120">
        <f>IF($B$9="Female",'No Self Assessment feeder'!AA415,IF($B$9="Male",'No Self Assessment feeder'!BG415,IF($B$9="All",'No Self Assessment feeder'!CM415)))</f>
        <v>57.7</v>
      </c>
      <c r="AB426" s="120">
        <f>IF($B$9="Female",'No Self Assessment feeder'!AB415,IF($B$9="Male",'No Self Assessment feeder'!BH415,IF($B$9="All",'No Self Assessment feeder'!CN415)))</f>
        <v>71</v>
      </c>
      <c r="AC426" s="127">
        <f>IF($B$9="Female",'No Self Assessment feeder'!AC415,IF($B$9="Male",'No Self Assessment feeder'!BI415,IF($B$9="All",'No Self Assessment feeder'!CO415)))</f>
        <v>79</v>
      </c>
      <c r="CM426" s="29"/>
    </row>
    <row r="427" spans="1:91" ht="14.25" customHeight="1" x14ac:dyDescent="0.2">
      <c r="A427" s="159" t="s">
        <v>291</v>
      </c>
      <c r="B427" s="65" t="s">
        <v>61</v>
      </c>
      <c r="C427" s="66">
        <v>10003324</v>
      </c>
      <c r="D427" s="66" t="s">
        <v>491</v>
      </c>
      <c r="E427" s="162" t="s">
        <v>62</v>
      </c>
      <c r="F427" s="142" t="str">
        <f>IF($B$9="Female",'No Self Assessment feeder'!F416,IF($B$9="Male",'No Self Assessment feeder'!AL416,IF($B$9="All",'No Self Assessment feeder'!BR416)))</f>
        <v>.</v>
      </c>
      <c r="G427" s="120" t="str">
        <f>IF($B$9="Female",'No Self Assessment feeder'!G416,IF($B$9="Male",'No Self Assessment feeder'!AM416,IF($B$9="All",'No Self Assessment feeder'!BS416)))</f>
        <v>.</v>
      </c>
      <c r="H427" s="79" t="str">
        <f>IF($B$9="Female",'No Self Assessment feeder'!H416,IF($B$9="Male",'No Self Assessment feeder'!AN416,IF($B$9="All",'No Self Assessment feeder'!BT416)))</f>
        <v>.</v>
      </c>
      <c r="I427" s="120" t="str">
        <f>IF($B$9="Female",'No Self Assessment feeder'!I416,IF($B$9="Male",'No Self Assessment feeder'!AO416,IF($B$9="All",'No Self Assessment feeder'!BU416)))</f>
        <v>.</v>
      </c>
      <c r="J427" s="120" t="str">
        <f>IF($B$9="Female",'No Self Assessment feeder'!J416,IF($B$9="Male",'No Self Assessment feeder'!AP416,IF($B$9="All",'No Self Assessment feeder'!BV416)))</f>
        <v>.</v>
      </c>
      <c r="K427" s="120" t="str">
        <f>IF($B$9="Female",'No Self Assessment feeder'!K416,IF($B$9="Male",'No Self Assessment feeder'!AQ416,IF($B$9="All",'No Self Assessment feeder'!BW416)))</f>
        <v>.</v>
      </c>
      <c r="L427" s="120" t="str">
        <f>IF($B$9="Female",'No Self Assessment feeder'!L416,IF($B$9="Male",'No Self Assessment feeder'!AR416,IF($B$9="All",'No Self Assessment feeder'!BX416)))</f>
        <v>.</v>
      </c>
      <c r="M427" s="127" t="str">
        <f>IF($B$9="Female",'No Self Assessment feeder'!M416,IF($B$9="Male",'No Self Assessment feeder'!AS416,IF($B$9="All",'No Self Assessment feeder'!BY416)))</f>
        <v>.</v>
      </c>
      <c r="N427" s="81" t="str">
        <f>IF($B$9="Female",'No Self Assessment feeder'!N416,IF($B$9="Male",'No Self Assessment feeder'!AT416,IF($B$9="All",'No Self Assessment feeder'!BZ416)))</f>
        <v>.</v>
      </c>
      <c r="O427" s="120" t="str">
        <f>IF($B$9="Female",'No Self Assessment feeder'!O416,IF($B$9="Male",'No Self Assessment feeder'!AU416,IF($B$9="All",'No Self Assessment feeder'!CA416)))</f>
        <v>.</v>
      </c>
      <c r="P427" s="79" t="str">
        <f>IF($B$9="Female",'No Self Assessment feeder'!P416,IF($B$9="Male",'No Self Assessment feeder'!AV416,IF($B$9="All",'No Self Assessment feeder'!CB416)))</f>
        <v>.</v>
      </c>
      <c r="Q427" s="120" t="str">
        <f>IF($B$9="Female",'No Self Assessment feeder'!Q416,IF($B$9="Male",'No Self Assessment feeder'!AW416,IF($B$9="All",'No Self Assessment feeder'!CC416)))</f>
        <v>.</v>
      </c>
      <c r="R427" s="120" t="str">
        <f>IF($B$9="Female",'No Self Assessment feeder'!R416,IF($B$9="Male",'No Self Assessment feeder'!AX416,IF($B$9="All",'No Self Assessment feeder'!CD416)))</f>
        <v>.</v>
      </c>
      <c r="S427" s="120" t="str">
        <f>IF($B$9="Female",'No Self Assessment feeder'!S416,IF($B$9="Male",'No Self Assessment feeder'!AY416,IF($B$9="All",'No Self Assessment feeder'!CE416)))</f>
        <v>.</v>
      </c>
      <c r="T427" s="120" t="str">
        <f>IF($B$9="Female",'No Self Assessment feeder'!T416,IF($B$9="Male",'No Self Assessment feeder'!AZ416,IF($B$9="All",'No Self Assessment feeder'!CF416)))</f>
        <v>.</v>
      </c>
      <c r="U427" s="127" t="str">
        <f>IF($B$9="Female",'No Self Assessment feeder'!U416,IF($B$9="Male",'No Self Assessment feeder'!BA416,IF($B$9="All",'No Self Assessment feeder'!CG416)))</f>
        <v>.</v>
      </c>
      <c r="V427" s="81" t="str">
        <f>IF($B$9="Female",'No Self Assessment feeder'!V416,IF($B$9="Male",'No Self Assessment feeder'!BB416,IF($B$9="All",'No Self Assessment feeder'!CH416)))</f>
        <v>.</v>
      </c>
      <c r="W427" s="120" t="str">
        <f>IF($B$9="Female",'No Self Assessment feeder'!W416,IF($B$9="Male",'No Self Assessment feeder'!BC416,IF($B$9="All",'No Self Assessment feeder'!CI416)))</f>
        <v>.</v>
      </c>
      <c r="X427" s="79" t="str">
        <f>IF($B$9="Female",'No Self Assessment feeder'!X416,IF($B$9="Male",'No Self Assessment feeder'!BD416,IF($B$9="All",'No Self Assessment feeder'!CJ416)))</f>
        <v>.</v>
      </c>
      <c r="Y427" s="120" t="str">
        <f>IF($B$9="Female",'No Self Assessment feeder'!Y416,IF($B$9="Male",'No Self Assessment feeder'!BE416,IF($B$9="All",'No Self Assessment feeder'!CK416)))</f>
        <v>.</v>
      </c>
      <c r="Z427" s="120" t="str">
        <f>IF($B$9="Female",'No Self Assessment feeder'!Z416,IF($B$9="Male",'No Self Assessment feeder'!BF416,IF($B$9="All",'No Self Assessment feeder'!CL416)))</f>
        <v>.</v>
      </c>
      <c r="AA427" s="120" t="str">
        <f>IF($B$9="Female",'No Self Assessment feeder'!AA416,IF($B$9="Male",'No Self Assessment feeder'!BG416,IF($B$9="All",'No Self Assessment feeder'!CM416)))</f>
        <v>.</v>
      </c>
      <c r="AB427" s="120" t="str">
        <f>IF($B$9="Female",'No Self Assessment feeder'!AB416,IF($B$9="Male",'No Self Assessment feeder'!BH416,IF($B$9="All",'No Self Assessment feeder'!CN416)))</f>
        <v>.</v>
      </c>
      <c r="AC427" s="127" t="str">
        <f>IF($B$9="Female",'No Self Assessment feeder'!AC416,IF($B$9="Male",'No Self Assessment feeder'!BI416,IF($B$9="All",'No Self Assessment feeder'!CO416)))</f>
        <v>.</v>
      </c>
      <c r="CM427" s="29"/>
    </row>
    <row r="428" spans="1:91" ht="14.25" customHeight="1" x14ac:dyDescent="0.2">
      <c r="A428" s="159" t="s">
        <v>291</v>
      </c>
      <c r="B428" s="65" t="s">
        <v>63</v>
      </c>
      <c r="C428" s="66">
        <v>10001143</v>
      </c>
      <c r="D428" s="66" t="s">
        <v>495</v>
      </c>
      <c r="E428" s="162" t="s">
        <v>64</v>
      </c>
      <c r="F428" s="142">
        <f>IF($B$9="Female",'No Self Assessment feeder'!F417,IF($B$9="Male",'No Self Assessment feeder'!AL417,IF($B$9="All",'No Self Assessment feeder'!BR417)))</f>
        <v>1705</v>
      </c>
      <c r="G428" s="120">
        <f>IF($B$9="Female",'No Self Assessment feeder'!G417,IF($B$9="Male",'No Self Assessment feeder'!AM417,IF($B$9="All",'No Self Assessment feeder'!BS417)))</f>
        <v>3.6</v>
      </c>
      <c r="H428" s="79">
        <f>IF($B$9="Female",'No Self Assessment feeder'!H417,IF($B$9="Male",'No Self Assessment feeder'!AN417,IF($B$9="All",'No Self Assessment feeder'!BT417)))</f>
        <v>1645</v>
      </c>
      <c r="I428" s="120">
        <f>IF($B$9="Female",'No Self Assessment feeder'!I417,IF($B$9="Male",'No Self Assessment feeder'!AO417,IF($B$9="All",'No Self Assessment feeder'!BU417)))</f>
        <v>9.3000000000000007</v>
      </c>
      <c r="J428" s="120">
        <f>IF($B$9="Female",'No Self Assessment feeder'!J417,IF($B$9="Male",'No Self Assessment feeder'!AP417,IF($B$9="All",'No Self Assessment feeder'!BV417)))</f>
        <v>8.8000000000000007</v>
      </c>
      <c r="K428" s="120">
        <f>IF($B$9="Female",'No Self Assessment feeder'!K417,IF($B$9="Male",'No Self Assessment feeder'!AQ417,IF($B$9="All",'No Self Assessment feeder'!BW417)))</f>
        <v>62.2</v>
      </c>
      <c r="L428" s="120">
        <f>IF($B$9="Female",'No Self Assessment feeder'!L417,IF($B$9="Male",'No Self Assessment feeder'!AR417,IF($B$9="All",'No Self Assessment feeder'!BX417)))</f>
        <v>75.599999999999994</v>
      </c>
      <c r="M428" s="127">
        <f>IF($B$9="Female",'No Self Assessment feeder'!M417,IF($B$9="Male",'No Self Assessment feeder'!AS417,IF($B$9="All",'No Self Assessment feeder'!BY417)))</f>
        <v>81.900000000000006</v>
      </c>
      <c r="N428" s="81">
        <f>IF($B$9="Female",'No Self Assessment feeder'!N417,IF($B$9="Male",'No Self Assessment feeder'!AT417,IF($B$9="All",'No Self Assessment feeder'!BZ417)))</f>
        <v>1705</v>
      </c>
      <c r="O428" s="120">
        <f>IF($B$9="Female",'No Self Assessment feeder'!O417,IF($B$9="Male",'No Self Assessment feeder'!AU417,IF($B$9="All",'No Self Assessment feeder'!CA417)))</f>
        <v>3.2</v>
      </c>
      <c r="P428" s="79">
        <f>IF($B$9="Female",'No Self Assessment feeder'!P417,IF($B$9="Male",'No Self Assessment feeder'!AV417,IF($B$9="All",'No Self Assessment feeder'!CB417)))</f>
        <v>1650</v>
      </c>
      <c r="Q428" s="120">
        <f>IF($B$9="Female",'No Self Assessment feeder'!Q417,IF($B$9="Male",'No Self Assessment feeder'!AW417,IF($B$9="All",'No Self Assessment feeder'!CC417)))</f>
        <v>11.6</v>
      </c>
      <c r="R428" s="120">
        <f>IF($B$9="Female",'No Self Assessment feeder'!R417,IF($B$9="Male",'No Self Assessment feeder'!AX417,IF($B$9="All",'No Self Assessment feeder'!CD417)))</f>
        <v>6.3</v>
      </c>
      <c r="S428" s="120">
        <f>IF($B$9="Female",'No Self Assessment feeder'!S417,IF($B$9="Male",'No Self Assessment feeder'!AY417,IF($B$9="All",'No Self Assessment feeder'!CE417)))</f>
        <v>64.099999999999994</v>
      </c>
      <c r="T428" s="120">
        <f>IF($B$9="Female",'No Self Assessment feeder'!T417,IF($B$9="Male",'No Self Assessment feeder'!AZ417,IF($B$9="All",'No Self Assessment feeder'!CF417)))</f>
        <v>78.3</v>
      </c>
      <c r="U428" s="127">
        <f>IF($B$9="Female",'No Self Assessment feeder'!U417,IF($B$9="Male",'No Self Assessment feeder'!BA417,IF($B$9="All",'No Self Assessment feeder'!CG417)))</f>
        <v>82.1</v>
      </c>
      <c r="V428" s="81">
        <f>IF($B$9="Female",'No Self Assessment feeder'!V417,IF($B$9="Male",'No Self Assessment feeder'!BB417,IF($B$9="All",'No Self Assessment feeder'!CH417)))</f>
        <v>1705</v>
      </c>
      <c r="W428" s="120">
        <f>IF($B$9="Female",'No Self Assessment feeder'!W417,IF($B$9="Male",'No Self Assessment feeder'!BC417,IF($B$9="All",'No Self Assessment feeder'!CI417)))</f>
        <v>3.9</v>
      </c>
      <c r="X428" s="79">
        <f>IF($B$9="Female",'No Self Assessment feeder'!X417,IF($B$9="Male",'No Self Assessment feeder'!BD417,IF($B$9="All",'No Self Assessment feeder'!CJ417)))</f>
        <v>1640</v>
      </c>
      <c r="Y428" s="120">
        <f>IF($B$9="Female",'No Self Assessment feeder'!Y417,IF($B$9="Male",'No Self Assessment feeder'!BE417,IF($B$9="All",'No Self Assessment feeder'!CK417)))</f>
        <v>12.4</v>
      </c>
      <c r="Z428" s="120">
        <f>IF($B$9="Female",'No Self Assessment feeder'!Z417,IF($B$9="Male",'No Self Assessment feeder'!BF417,IF($B$9="All",'No Self Assessment feeder'!CL417)))</f>
        <v>5.6</v>
      </c>
      <c r="AA428" s="120">
        <f>IF($B$9="Female",'No Self Assessment feeder'!AA417,IF($B$9="Male",'No Self Assessment feeder'!BG417,IF($B$9="All",'No Self Assessment feeder'!CM417)))</f>
        <v>68.8</v>
      </c>
      <c r="AB428" s="120">
        <f>IF($B$9="Female",'No Self Assessment feeder'!AB417,IF($B$9="Male",'No Self Assessment feeder'!BH417,IF($B$9="All",'No Self Assessment feeder'!CN417)))</f>
        <v>79.400000000000006</v>
      </c>
      <c r="AC428" s="127">
        <f>IF($B$9="Female",'No Self Assessment feeder'!AC417,IF($B$9="Male",'No Self Assessment feeder'!BI417,IF($B$9="All",'No Self Assessment feeder'!CO417)))</f>
        <v>81.900000000000006</v>
      </c>
      <c r="CM428" s="29"/>
    </row>
    <row r="429" spans="1:91" ht="14.25" customHeight="1" x14ac:dyDescent="0.2">
      <c r="A429" s="159" t="s">
        <v>291</v>
      </c>
      <c r="B429" s="65" t="s">
        <v>65</v>
      </c>
      <c r="C429" s="66">
        <v>10007141</v>
      </c>
      <c r="D429" s="66" t="s">
        <v>493</v>
      </c>
      <c r="E429" s="162" t="s">
        <v>66</v>
      </c>
      <c r="F429" s="142">
        <f>IF($B$9="Female",'No Self Assessment feeder'!F418,IF($B$9="Male",'No Self Assessment feeder'!AL418,IF($B$9="All",'No Self Assessment feeder'!BR418)))</f>
        <v>3340</v>
      </c>
      <c r="G429" s="120">
        <f>IF($B$9="Female",'No Self Assessment feeder'!G418,IF($B$9="Male",'No Self Assessment feeder'!AM418,IF($B$9="All",'No Self Assessment feeder'!BS418)))</f>
        <v>3.7</v>
      </c>
      <c r="H429" s="79">
        <f>IF($B$9="Female",'No Self Assessment feeder'!H418,IF($B$9="Male",'No Self Assessment feeder'!AN418,IF($B$9="All",'No Self Assessment feeder'!BT418)))</f>
        <v>3215</v>
      </c>
      <c r="I429" s="120">
        <f>IF($B$9="Female",'No Self Assessment feeder'!I418,IF($B$9="Male",'No Self Assessment feeder'!AO418,IF($B$9="All",'No Self Assessment feeder'!BU418)))</f>
        <v>8.3000000000000007</v>
      </c>
      <c r="J429" s="120">
        <f>IF($B$9="Female",'No Self Assessment feeder'!J418,IF($B$9="Male",'No Self Assessment feeder'!AP418,IF($B$9="All",'No Self Assessment feeder'!BV418)))</f>
        <v>11.2</v>
      </c>
      <c r="K429" s="120">
        <f>IF($B$9="Female",'No Self Assessment feeder'!K418,IF($B$9="Male",'No Self Assessment feeder'!AQ418,IF($B$9="All",'No Self Assessment feeder'!BW418)))</f>
        <v>58.6</v>
      </c>
      <c r="L429" s="120">
        <f>IF($B$9="Female",'No Self Assessment feeder'!L418,IF($B$9="Male",'No Self Assessment feeder'!AR418,IF($B$9="All",'No Self Assessment feeder'!BX418)))</f>
        <v>73.5</v>
      </c>
      <c r="M429" s="127">
        <f>IF($B$9="Female",'No Self Assessment feeder'!M418,IF($B$9="Male",'No Self Assessment feeder'!AS418,IF($B$9="All",'No Self Assessment feeder'!BY418)))</f>
        <v>80.5</v>
      </c>
      <c r="N429" s="81">
        <f>IF($B$9="Female",'No Self Assessment feeder'!N418,IF($B$9="Male",'No Self Assessment feeder'!AT418,IF($B$9="All",'No Self Assessment feeder'!BZ418)))</f>
        <v>3340</v>
      </c>
      <c r="O429" s="120">
        <f>IF($B$9="Female",'No Self Assessment feeder'!O418,IF($B$9="Male",'No Self Assessment feeder'!AU418,IF($B$9="All",'No Self Assessment feeder'!CA418)))</f>
        <v>3.9</v>
      </c>
      <c r="P429" s="79">
        <f>IF($B$9="Female",'No Self Assessment feeder'!P418,IF($B$9="Male",'No Self Assessment feeder'!AV418,IF($B$9="All",'No Self Assessment feeder'!CB418)))</f>
        <v>3210</v>
      </c>
      <c r="Q429" s="120">
        <f>IF($B$9="Female",'No Self Assessment feeder'!Q418,IF($B$9="Male",'No Self Assessment feeder'!AW418,IF($B$9="All",'No Self Assessment feeder'!CC418)))</f>
        <v>10.199999999999999</v>
      </c>
      <c r="R429" s="120">
        <f>IF($B$9="Female",'No Self Assessment feeder'!R418,IF($B$9="Male",'No Self Assessment feeder'!AX418,IF($B$9="All",'No Self Assessment feeder'!CD418)))</f>
        <v>6.7</v>
      </c>
      <c r="S429" s="120">
        <f>IF($B$9="Female",'No Self Assessment feeder'!S418,IF($B$9="Male",'No Self Assessment feeder'!AY418,IF($B$9="All",'No Self Assessment feeder'!CE418)))</f>
        <v>65.5</v>
      </c>
      <c r="T429" s="120">
        <f>IF($B$9="Female",'No Self Assessment feeder'!T418,IF($B$9="Male",'No Self Assessment feeder'!AZ418,IF($B$9="All",'No Self Assessment feeder'!CF418)))</f>
        <v>78.7</v>
      </c>
      <c r="U429" s="127">
        <f>IF($B$9="Female",'No Self Assessment feeder'!U418,IF($B$9="Male",'No Self Assessment feeder'!BA418,IF($B$9="All",'No Self Assessment feeder'!CG418)))</f>
        <v>83.1</v>
      </c>
      <c r="V429" s="81">
        <f>IF($B$9="Female",'No Self Assessment feeder'!V418,IF($B$9="Male",'No Self Assessment feeder'!BB418,IF($B$9="All",'No Self Assessment feeder'!CH418)))</f>
        <v>3340</v>
      </c>
      <c r="W429" s="120">
        <f>IF($B$9="Female",'No Self Assessment feeder'!W418,IF($B$9="Male",'No Self Assessment feeder'!BC418,IF($B$9="All",'No Self Assessment feeder'!CI418)))</f>
        <v>4.4000000000000004</v>
      </c>
      <c r="X429" s="79">
        <f>IF($B$9="Female",'No Self Assessment feeder'!X418,IF($B$9="Male",'No Self Assessment feeder'!BD418,IF($B$9="All",'No Self Assessment feeder'!CJ418)))</f>
        <v>3195</v>
      </c>
      <c r="Y429" s="120">
        <f>IF($B$9="Female",'No Self Assessment feeder'!Y418,IF($B$9="Male",'No Self Assessment feeder'!BE418,IF($B$9="All",'No Self Assessment feeder'!CK418)))</f>
        <v>12</v>
      </c>
      <c r="Z429" s="120">
        <f>IF($B$9="Female",'No Self Assessment feeder'!Z418,IF($B$9="Male",'No Self Assessment feeder'!BF418,IF($B$9="All",'No Self Assessment feeder'!CL418)))</f>
        <v>8.4</v>
      </c>
      <c r="AA429" s="120">
        <f>IF($B$9="Female",'No Self Assessment feeder'!AA418,IF($B$9="Male",'No Self Assessment feeder'!BG418,IF($B$9="All",'No Self Assessment feeder'!CM418)))</f>
        <v>68.900000000000006</v>
      </c>
      <c r="AB429" s="120">
        <f>IF($B$9="Female",'No Self Assessment feeder'!AB418,IF($B$9="Male",'No Self Assessment feeder'!BH418,IF($B$9="All",'No Self Assessment feeder'!CN418)))</f>
        <v>77.599999999999994</v>
      </c>
      <c r="AC429" s="127">
        <f>IF($B$9="Female",'No Self Assessment feeder'!AC418,IF($B$9="Male",'No Self Assessment feeder'!BI418,IF($B$9="All",'No Self Assessment feeder'!CO418)))</f>
        <v>79.599999999999994</v>
      </c>
      <c r="CM429" s="29"/>
    </row>
    <row r="430" spans="1:91" ht="14.25" customHeight="1" x14ac:dyDescent="0.2">
      <c r="A430" s="159" t="s">
        <v>291</v>
      </c>
      <c r="B430" s="65" t="s">
        <v>67</v>
      </c>
      <c r="C430" s="66">
        <v>10007848</v>
      </c>
      <c r="D430" s="66" t="s">
        <v>493</v>
      </c>
      <c r="E430" s="162" t="s">
        <v>68</v>
      </c>
      <c r="F430" s="142">
        <f>IF($B$9="Female",'No Self Assessment feeder'!F419,IF($B$9="Male",'No Self Assessment feeder'!AL419,IF($B$9="All",'No Self Assessment feeder'!BR419)))</f>
        <v>1340</v>
      </c>
      <c r="G430" s="120">
        <f>IF($B$9="Female",'No Self Assessment feeder'!G419,IF($B$9="Male",'No Self Assessment feeder'!AM419,IF($B$9="All",'No Self Assessment feeder'!BS419)))</f>
        <v>3.9</v>
      </c>
      <c r="H430" s="79">
        <f>IF($B$9="Female",'No Self Assessment feeder'!H419,IF($B$9="Male",'No Self Assessment feeder'!AN419,IF($B$9="All",'No Self Assessment feeder'!BT419)))</f>
        <v>1290</v>
      </c>
      <c r="I430" s="120">
        <f>IF($B$9="Female",'No Self Assessment feeder'!I419,IF($B$9="Male",'No Self Assessment feeder'!AO419,IF($B$9="All",'No Self Assessment feeder'!BU419)))</f>
        <v>6.7</v>
      </c>
      <c r="J430" s="120">
        <f>IF($B$9="Female",'No Self Assessment feeder'!J419,IF($B$9="Male",'No Self Assessment feeder'!AP419,IF($B$9="All",'No Self Assessment feeder'!BV419)))</f>
        <v>9</v>
      </c>
      <c r="K430" s="120">
        <f>IF($B$9="Female",'No Self Assessment feeder'!K419,IF($B$9="Male",'No Self Assessment feeder'!AQ419,IF($B$9="All",'No Self Assessment feeder'!BW419)))</f>
        <v>55.3</v>
      </c>
      <c r="L430" s="120">
        <f>IF($B$9="Female",'No Self Assessment feeder'!L419,IF($B$9="Male",'No Self Assessment feeder'!AR419,IF($B$9="All",'No Self Assessment feeder'!BX419)))</f>
        <v>74.599999999999994</v>
      </c>
      <c r="M430" s="127">
        <f>IF($B$9="Female",'No Self Assessment feeder'!M419,IF($B$9="Male",'No Self Assessment feeder'!AS419,IF($B$9="All",'No Self Assessment feeder'!BY419)))</f>
        <v>84.3</v>
      </c>
      <c r="N430" s="81">
        <f>IF($B$9="Female",'No Self Assessment feeder'!N419,IF($B$9="Male",'No Self Assessment feeder'!AT419,IF($B$9="All",'No Self Assessment feeder'!BZ419)))</f>
        <v>1340</v>
      </c>
      <c r="O430" s="120">
        <f>IF($B$9="Female",'No Self Assessment feeder'!O419,IF($B$9="Male",'No Self Assessment feeder'!AU419,IF($B$9="All",'No Self Assessment feeder'!CA419)))</f>
        <v>4.3</v>
      </c>
      <c r="P430" s="79">
        <f>IF($B$9="Female",'No Self Assessment feeder'!P419,IF($B$9="Male",'No Self Assessment feeder'!AV419,IF($B$9="All",'No Self Assessment feeder'!CB419)))</f>
        <v>1285</v>
      </c>
      <c r="Q430" s="120">
        <f>IF($B$9="Female",'No Self Assessment feeder'!Q419,IF($B$9="Male",'No Self Assessment feeder'!AW419,IF($B$9="All",'No Self Assessment feeder'!CC419)))</f>
        <v>8.1999999999999993</v>
      </c>
      <c r="R430" s="120">
        <f>IF($B$9="Female",'No Self Assessment feeder'!R419,IF($B$9="Male",'No Self Assessment feeder'!AX419,IF($B$9="All",'No Self Assessment feeder'!CD419)))</f>
        <v>6.3</v>
      </c>
      <c r="S430" s="120">
        <f>IF($B$9="Female",'No Self Assessment feeder'!S419,IF($B$9="Male",'No Self Assessment feeder'!AY419,IF($B$9="All",'No Self Assessment feeder'!CE419)))</f>
        <v>59.9</v>
      </c>
      <c r="T430" s="120">
        <f>IF($B$9="Female",'No Self Assessment feeder'!T419,IF($B$9="Male",'No Self Assessment feeder'!AZ419,IF($B$9="All",'No Self Assessment feeder'!CF419)))</f>
        <v>78.599999999999994</v>
      </c>
      <c r="U430" s="127">
        <f>IF($B$9="Female",'No Self Assessment feeder'!U419,IF($B$9="Male",'No Self Assessment feeder'!BA419,IF($B$9="All",'No Self Assessment feeder'!CG419)))</f>
        <v>85.5</v>
      </c>
      <c r="V430" s="81">
        <f>IF($B$9="Female",'No Self Assessment feeder'!V419,IF($B$9="Male",'No Self Assessment feeder'!BB419,IF($B$9="All",'No Self Assessment feeder'!CH419)))</f>
        <v>1340</v>
      </c>
      <c r="W430" s="120">
        <f>IF($B$9="Female",'No Self Assessment feeder'!W419,IF($B$9="Male",'No Self Assessment feeder'!BC419,IF($B$9="All",'No Self Assessment feeder'!CI419)))</f>
        <v>4.9000000000000004</v>
      </c>
      <c r="X430" s="79">
        <f>IF($B$9="Female",'No Self Assessment feeder'!X419,IF($B$9="Male",'No Self Assessment feeder'!BD419,IF($B$9="All",'No Self Assessment feeder'!CJ419)))</f>
        <v>1275</v>
      </c>
      <c r="Y430" s="120">
        <f>IF($B$9="Female",'No Self Assessment feeder'!Y419,IF($B$9="Male",'No Self Assessment feeder'!BE419,IF($B$9="All",'No Self Assessment feeder'!CK419)))</f>
        <v>10.1</v>
      </c>
      <c r="Z430" s="120">
        <f>IF($B$9="Female",'No Self Assessment feeder'!Z419,IF($B$9="Male",'No Self Assessment feeder'!BF419,IF($B$9="All",'No Self Assessment feeder'!CL419)))</f>
        <v>5.6</v>
      </c>
      <c r="AA430" s="120">
        <f>IF($B$9="Female",'No Self Assessment feeder'!AA419,IF($B$9="Male",'No Self Assessment feeder'!BG419,IF($B$9="All",'No Self Assessment feeder'!CM419)))</f>
        <v>68.599999999999994</v>
      </c>
      <c r="AB430" s="120">
        <f>IF($B$9="Female",'No Self Assessment feeder'!AB419,IF($B$9="Male",'No Self Assessment feeder'!BH419,IF($B$9="All",'No Self Assessment feeder'!CN419)))</f>
        <v>81.400000000000006</v>
      </c>
      <c r="AC430" s="127">
        <f>IF($B$9="Female",'No Self Assessment feeder'!AC419,IF($B$9="Male",'No Self Assessment feeder'!BI419,IF($B$9="All",'No Self Assessment feeder'!CO419)))</f>
        <v>84.3</v>
      </c>
      <c r="CM430" s="29"/>
    </row>
    <row r="431" spans="1:91" ht="14.25" customHeight="1" x14ac:dyDescent="0.2">
      <c r="A431" s="159" t="s">
        <v>291</v>
      </c>
      <c r="B431" s="65" t="s">
        <v>69</v>
      </c>
      <c r="C431" s="66">
        <v>10007137</v>
      </c>
      <c r="D431" s="66" t="s">
        <v>495</v>
      </c>
      <c r="E431" s="162" t="s">
        <v>70</v>
      </c>
      <c r="F431" s="142">
        <f>IF($B$9="Female",'No Self Assessment feeder'!F420,IF($B$9="Male",'No Self Assessment feeder'!AL420,IF($B$9="All",'No Self Assessment feeder'!BR420)))</f>
        <v>810</v>
      </c>
      <c r="G431" s="120">
        <f>IF($B$9="Female",'No Self Assessment feeder'!G420,IF($B$9="Male",'No Self Assessment feeder'!AM420,IF($B$9="All",'No Self Assessment feeder'!BS420)))</f>
        <v>3.1</v>
      </c>
      <c r="H431" s="79">
        <f>IF($B$9="Female",'No Self Assessment feeder'!H420,IF($B$9="Male",'No Self Assessment feeder'!AN420,IF($B$9="All",'No Self Assessment feeder'!BT420)))</f>
        <v>785</v>
      </c>
      <c r="I431" s="120">
        <f>IF($B$9="Female",'No Self Assessment feeder'!I420,IF($B$9="Male",'No Self Assessment feeder'!AO420,IF($B$9="All",'No Self Assessment feeder'!BU420)))</f>
        <v>8.9</v>
      </c>
      <c r="J431" s="120">
        <f>IF($B$9="Female",'No Self Assessment feeder'!J420,IF($B$9="Male",'No Self Assessment feeder'!AP420,IF($B$9="All",'No Self Assessment feeder'!BV420)))</f>
        <v>10.5</v>
      </c>
      <c r="K431" s="120">
        <f>IF($B$9="Female",'No Self Assessment feeder'!K420,IF($B$9="Male",'No Self Assessment feeder'!AQ420,IF($B$9="All",'No Self Assessment feeder'!BW420)))</f>
        <v>61.9</v>
      </c>
      <c r="L431" s="120">
        <f>IF($B$9="Female",'No Self Assessment feeder'!L420,IF($B$9="Male",'No Self Assessment feeder'!AR420,IF($B$9="All",'No Self Assessment feeder'!BX420)))</f>
        <v>76.5</v>
      </c>
      <c r="M431" s="127">
        <f>IF($B$9="Female",'No Self Assessment feeder'!M420,IF($B$9="Male",'No Self Assessment feeder'!AS420,IF($B$9="All",'No Self Assessment feeder'!BY420)))</f>
        <v>80.599999999999994</v>
      </c>
      <c r="N431" s="81">
        <f>IF($B$9="Female",'No Self Assessment feeder'!N420,IF($B$9="Male",'No Self Assessment feeder'!AT420,IF($B$9="All",'No Self Assessment feeder'!BZ420)))</f>
        <v>810</v>
      </c>
      <c r="O431" s="120">
        <f>IF($B$9="Female",'No Self Assessment feeder'!O420,IF($B$9="Male",'No Self Assessment feeder'!AU420,IF($B$9="All",'No Self Assessment feeder'!CA420)))</f>
        <v>3.1</v>
      </c>
      <c r="P431" s="79">
        <f>IF($B$9="Female",'No Self Assessment feeder'!P420,IF($B$9="Male",'No Self Assessment feeder'!AV420,IF($B$9="All",'No Self Assessment feeder'!CB420)))</f>
        <v>785</v>
      </c>
      <c r="Q431" s="120">
        <f>IF($B$9="Female",'No Self Assessment feeder'!Q420,IF($B$9="Male",'No Self Assessment feeder'!AW420,IF($B$9="All",'No Self Assessment feeder'!CC420)))</f>
        <v>10.5</v>
      </c>
      <c r="R431" s="120">
        <f>IF($B$9="Female",'No Self Assessment feeder'!R420,IF($B$9="Male",'No Self Assessment feeder'!AX420,IF($B$9="All",'No Self Assessment feeder'!CD420)))</f>
        <v>7.4</v>
      </c>
      <c r="S431" s="120">
        <f>IF($B$9="Female",'No Self Assessment feeder'!S420,IF($B$9="Male",'No Self Assessment feeder'!AY420,IF($B$9="All",'No Self Assessment feeder'!CE420)))</f>
        <v>66.5</v>
      </c>
      <c r="T431" s="120">
        <f>IF($B$9="Female",'No Self Assessment feeder'!T420,IF($B$9="Male",'No Self Assessment feeder'!AZ420,IF($B$9="All",'No Self Assessment feeder'!CF420)))</f>
        <v>79.2</v>
      </c>
      <c r="U431" s="127">
        <f>IF($B$9="Female",'No Self Assessment feeder'!U420,IF($B$9="Male",'No Self Assessment feeder'!BA420,IF($B$9="All",'No Self Assessment feeder'!CG420)))</f>
        <v>82.1</v>
      </c>
      <c r="V431" s="81">
        <f>IF($B$9="Female",'No Self Assessment feeder'!V420,IF($B$9="Male",'No Self Assessment feeder'!BB420,IF($B$9="All",'No Self Assessment feeder'!CH420)))</f>
        <v>810</v>
      </c>
      <c r="W431" s="120">
        <f>IF($B$9="Female",'No Self Assessment feeder'!W420,IF($B$9="Male",'No Self Assessment feeder'!BC420,IF($B$9="All",'No Self Assessment feeder'!CI420)))</f>
        <v>3.5</v>
      </c>
      <c r="X431" s="79">
        <f>IF($B$9="Female",'No Self Assessment feeder'!X420,IF($B$9="Male",'No Self Assessment feeder'!BD420,IF($B$9="All",'No Self Assessment feeder'!CJ420)))</f>
        <v>780</v>
      </c>
      <c r="Y431" s="120">
        <f>IF($B$9="Female",'No Self Assessment feeder'!Y420,IF($B$9="Male",'No Self Assessment feeder'!BE420,IF($B$9="All",'No Self Assessment feeder'!CK420)))</f>
        <v>11.1</v>
      </c>
      <c r="Z431" s="120">
        <f>IF($B$9="Female",'No Self Assessment feeder'!Z420,IF($B$9="Male",'No Self Assessment feeder'!BF420,IF($B$9="All",'No Self Assessment feeder'!CL420)))</f>
        <v>7.7</v>
      </c>
      <c r="AA431" s="120">
        <f>IF($B$9="Female",'No Self Assessment feeder'!AA420,IF($B$9="Male",'No Self Assessment feeder'!BG420,IF($B$9="All",'No Self Assessment feeder'!CM420)))</f>
        <v>71.2</v>
      </c>
      <c r="AB431" s="120">
        <f>IF($B$9="Female",'No Self Assessment feeder'!AB420,IF($B$9="Male",'No Self Assessment feeder'!BH420,IF($B$9="All",'No Self Assessment feeder'!CN420)))</f>
        <v>79.400000000000006</v>
      </c>
      <c r="AC431" s="127">
        <f>IF($B$9="Female",'No Self Assessment feeder'!AC420,IF($B$9="Male",'No Self Assessment feeder'!BI420,IF($B$9="All",'No Self Assessment feeder'!CO420)))</f>
        <v>81.2</v>
      </c>
      <c r="CM431" s="29"/>
    </row>
    <row r="432" spans="1:91" ht="14.25" customHeight="1" x14ac:dyDescent="0.2">
      <c r="A432" s="159" t="s">
        <v>291</v>
      </c>
      <c r="B432" s="65" t="s">
        <v>71</v>
      </c>
      <c r="C432" s="66">
        <v>10001478</v>
      </c>
      <c r="D432" s="66" t="s">
        <v>491</v>
      </c>
      <c r="E432" s="162" t="s">
        <v>72</v>
      </c>
      <c r="F432" s="142">
        <f>IF($B$9="Female",'No Self Assessment feeder'!F421,IF($B$9="Male",'No Self Assessment feeder'!AL421,IF($B$9="All",'No Self Assessment feeder'!BR421)))</f>
        <v>1140</v>
      </c>
      <c r="G432" s="120">
        <f>IF($B$9="Female",'No Self Assessment feeder'!G421,IF($B$9="Male",'No Self Assessment feeder'!AM421,IF($B$9="All",'No Self Assessment feeder'!BS421)))</f>
        <v>4.8</v>
      </c>
      <c r="H432" s="79">
        <f>IF($B$9="Female",'No Self Assessment feeder'!H421,IF($B$9="Male",'No Self Assessment feeder'!AN421,IF($B$9="All",'No Self Assessment feeder'!BT421)))</f>
        <v>1085</v>
      </c>
      <c r="I432" s="120">
        <f>IF($B$9="Female",'No Self Assessment feeder'!I421,IF($B$9="Male",'No Self Assessment feeder'!AO421,IF($B$9="All",'No Self Assessment feeder'!BU421)))</f>
        <v>12.2</v>
      </c>
      <c r="J432" s="120">
        <f>IF($B$9="Female",'No Self Assessment feeder'!J421,IF($B$9="Male",'No Self Assessment feeder'!AP421,IF($B$9="All",'No Self Assessment feeder'!BV421)))</f>
        <v>12.2</v>
      </c>
      <c r="K432" s="120">
        <f>IF($B$9="Female",'No Self Assessment feeder'!K421,IF($B$9="Male",'No Self Assessment feeder'!AQ421,IF($B$9="All",'No Self Assessment feeder'!BW421)))</f>
        <v>56.8</v>
      </c>
      <c r="L432" s="120">
        <f>IF($B$9="Female",'No Self Assessment feeder'!L421,IF($B$9="Male",'No Self Assessment feeder'!AR421,IF($B$9="All",'No Self Assessment feeder'!BX421)))</f>
        <v>68.8</v>
      </c>
      <c r="M432" s="127">
        <f>IF($B$9="Female",'No Self Assessment feeder'!M421,IF($B$9="Male",'No Self Assessment feeder'!AS421,IF($B$9="All",'No Self Assessment feeder'!BY421)))</f>
        <v>75.7</v>
      </c>
      <c r="N432" s="81">
        <f>IF($B$9="Female",'No Self Assessment feeder'!N421,IF($B$9="Male",'No Self Assessment feeder'!AT421,IF($B$9="All",'No Self Assessment feeder'!BZ421)))</f>
        <v>1140</v>
      </c>
      <c r="O432" s="120">
        <f>IF($B$9="Female",'No Self Assessment feeder'!O421,IF($B$9="Male",'No Self Assessment feeder'!AU421,IF($B$9="All",'No Self Assessment feeder'!CA421)))</f>
        <v>5.4</v>
      </c>
      <c r="P432" s="79">
        <f>IF($B$9="Female",'No Self Assessment feeder'!P421,IF($B$9="Male",'No Self Assessment feeder'!AV421,IF($B$9="All",'No Self Assessment feeder'!CB421)))</f>
        <v>1080</v>
      </c>
      <c r="Q432" s="120">
        <f>IF($B$9="Female",'No Self Assessment feeder'!Q421,IF($B$9="Male",'No Self Assessment feeder'!AW421,IF($B$9="All",'No Self Assessment feeder'!CC421)))</f>
        <v>13.3</v>
      </c>
      <c r="R432" s="120">
        <f>IF($B$9="Female",'No Self Assessment feeder'!R421,IF($B$9="Male",'No Self Assessment feeder'!AX421,IF($B$9="All",'No Self Assessment feeder'!CD421)))</f>
        <v>8.8000000000000007</v>
      </c>
      <c r="S432" s="120">
        <f>IF($B$9="Female",'No Self Assessment feeder'!S421,IF($B$9="Male",'No Self Assessment feeder'!AY421,IF($B$9="All",'No Self Assessment feeder'!CE421)))</f>
        <v>61.6</v>
      </c>
      <c r="T432" s="120">
        <f>IF($B$9="Female",'No Self Assessment feeder'!T421,IF($B$9="Male",'No Self Assessment feeder'!AZ421,IF($B$9="All",'No Self Assessment feeder'!CF421)))</f>
        <v>73.3</v>
      </c>
      <c r="U432" s="127">
        <f>IF($B$9="Female",'No Self Assessment feeder'!U421,IF($B$9="Male",'No Self Assessment feeder'!BA421,IF($B$9="All",'No Self Assessment feeder'!CG421)))</f>
        <v>77.900000000000006</v>
      </c>
      <c r="V432" s="81">
        <f>IF($B$9="Female",'No Self Assessment feeder'!V421,IF($B$9="Male",'No Self Assessment feeder'!BB421,IF($B$9="All",'No Self Assessment feeder'!CH421)))</f>
        <v>1140</v>
      </c>
      <c r="W432" s="120">
        <f>IF($B$9="Female",'No Self Assessment feeder'!W421,IF($B$9="Male",'No Self Assessment feeder'!BC421,IF($B$9="All",'No Self Assessment feeder'!CI421)))</f>
        <v>5.7</v>
      </c>
      <c r="X432" s="79">
        <f>IF($B$9="Female",'No Self Assessment feeder'!X421,IF($B$9="Male",'No Self Assessment feeder'!BD421,IF($B$9="All",'No Self Assessment feeder'!CJ421)))</f>
        <v>1075</v>
      </c>
      <c r="Y432" s="120">
        <f>IF($B$9="Female",'No Self Assessment feeder'!Y421,IF($B$9="Male",'No Self Assessment feeder'!BE421,IF($B$9="All",'No Self Assessment feeder'!CK421)))</f>
        <v>14.9</v>
      </c>
      <c r="Z432" s="120">
        <f>IF($B$9="Female",'No Self Assessment feeder'!Z421,IF($B$9="Male",'No Self Assessment feeder'!BF421,IF($B$9="All",'No Self Assessment feeder'!CL421)))</f>
        <v>7.4</v>
      </c>
      <c r="AA432" s="120">
        <f>IF($B$9="Female",'No Self Assessment feeder'!AA421,IF($B$9="Male",'No Self Assessment feeder'!BG421,IF($B$9="All",'No Self Assessment feeder'!CM421)))</f>
        <v>64.599999999999994</v>
      </c>
      <c r="AB432" s="120">
        <f>IF($B$9="Female",'No Self Assessment feeder'!AB421,IF($B$9="Male",'No Self Assessment feeder'!BH421,IF($B$9="All",'No Self Assessment feeder'!CN421)))</f>
        <v>74</v>
      </c>
      <c r="AC432" s="127">
        <f>IF($B$9="Female",'No Self Assessment feeder'!AC421,IF($B$9="Male",'No Self Assessment feeder'!BI421,IF($B$9="All",'No Self Assessment feeder'!CO421)))</f>
        <v>77.7</v>
      </c>
      <c r="CM432" s="29"/>
    </row>
    <row r="433" spans="1:91" ht="14.25" customHeight="1" x14ac:dyDescent="0.2">
      <c r="A433" s="159" t="s">
        <v>291</v>
      </c>
      <c r="B433" s="65" t="s">
        <v>73</v>
      </c>
      <c r="C433" s="66">
        <v>10001653</v>
      </c>
      <c r="D433" s="66" t="s">
        <v>491</v>
      </c>
      <c r="E433" s="162" t="s">
        <v>74</v>
      </c>
      <c r="F433" s="142">
        <f>IF($B$9="Female",'No Self Assessment feeder'!F422,IF($B$9="Male",'No Self Assessment feeder'!AL422,IF($B$9="All",'No Self Assessment feeder'!BR422)))</f>
        <v>190</v>
      </c>
      <c r="G433" s="120">
        <f>IF($B$9="Female",'No Self Assessment feeder'!G422,IF($B$9="Male",'No Self Assessment feeder'!AM422,IF($B$9="All",'No Self Assessment feeder'!BS422)))</f>
        <v>4.3</v>
      </c>
      <c r="H433" s="79">
        <f>IF($B$9="Female",'No Self Assessment feeder'!H422,IF($B$9="Male",'No Self Assessment feeder'!AN422,IF($B$9="All",'No Self Assessment feeder'!BT422)))</f>
        <v>180</v>
      </c>
      <c r="I433" s="120">
        <f>IF($B$9="Female",'No Self Assessment feeder'!I422,IF($B$9="Male",'No Self Assessment feeder'!AO422,IF($B$9="All",'No Self Assessment feeder'!BU422)))</f>
        <v>12.8</v>
      </c>
      <c r="J433" s="120">
        <f>IF($B$9="Female",'No Self Assessment feeder'!J422,IF($B$9="Male",'No Self Assessment feeder'!AP422,IF($B$9="All",'No Self Assessment feeder'!BV422)))</f>
        <v>17.8</v>
      </c>
      <c r="K433" s="120">
        <f>IF($B$9="Female",'No Self Assessment feeder'!K422,IF($B$9="Male",'No Self Assessment feeder'!AQ422,IF($B$9="All",'No Self Assessment feeder'!BW422)))</f>
        <v>58.9</v>
      </c>
      <c r="L433" s="120">
        <f>IF($B$9="Female",'No Self Assessment feeder'!L422,IF($B$9="Male",'No Self Assessment feeder'!AR422,IF($B$9="All",'No Self Assessment feeder'!BX422)))</f>
        <v>66.099999999999994</v>
      </c>
      <c r="M433" s="127">
        <f>IF($B$9="Female",'No Self Assessment feeder'!M422,IF($B$9="Male",'No Self Assessment feeder'!AS422,IF($B$9="All",'No Self Assessment feeder'!BY422)))</f>
        <v>69.400000000000006</v>
      </c>
      <c r="N433" s="81">
        <f>IF($B$9="Female",'No Self Assessment feeder'!N422,IF($B$9="Male",'No Self Assessment feeder'!AT422,IF($B$9="All",'No Self Assessment feeder'!BZ422)))</f>
        <v>190</v>
      </c>
      <c r="O433" s="120">
        <f>IF($B$9="Female",'No Self Assessment feeder'!O422,IF($B$9="Male",'No Self Assessment feeder'!AU422,IF($B$9="All",'No Self Assessment feeder'!CA422)))</f>
        <v>4.3</v>
      </c>
      <c r="P433" s="79">
        <f>IF($B$9="Female",'No Self Assessment feeder'!P422,IF($B$9="Male",'No Self Assessment feeder'!AV422,IF($B$9="All",'No Self Assessment feeder'!CB422)))</f>
        <v>180</v>
      </c>
      <c r="Q433" s="120">
        <f>IF($B$9="Female",'No Self Assessment feeder'!Q422,IF($B$9="Male",'No Self Assessment feeder'!AW422,IF($B$9="All",'No Self Assessment feeder'!CC422)))</f>
        <v>10.6</v>
      </c>
      <c r="R433" s="120">
        <f>IF($B$9="Female",'No Self Assessment feeder'!R422,IF($B$9="Male",'No Self Assessment feeder'!AX422,IF($B$9="All",'No Self Assessment feeder'!CD422)))</f>
        <v>15.6</v>
      </c>
      <c r="S433" s="120">
        <f>IF($B$9="Female",'No Self Assessment feeder'!S422,IF($B$9="Male",'No Self Assessment feeder'!AY422,IF($B$9="All",'No Self Assessment feeder'!CE422)))</f>
        <v>67.2</v>
      </c>
      <c r="T433" s="120">
        <f>IF($B$9="Female",'No Self Assessment feeder'!T422,IF($B$9="Male",'No Self Assessment feeder'!AZ422,IF($B$9="All",'No Self Assessment feeder'!CF422)))</f>
        <v>71.7</v>
      </c>
      <c r="U433" s="127">
        <f>IF($B$9="Female",'No Self Assessment feeder'!U422,IF($B$9="Male",'No Self Assessment feeder'!BA422,IF($B$9="All",'No Self Assessment feeder'!CG422)))</f>
        <v>73.900000000000006</v>
      </c>
      <c r="V433" s="81">
        <f>IF($B$9="Female",'No Self Assessment feeder'!V422,IF($B$9="Male",'No Self Assessment feeder'!BB422,IF($B$9="All",'No Self Assessment feeder'!CH422)))</f>
        <v>190</v>
      </c>
      <c r="W433" s="120">
        <f>IF($B$9="Female",'No Self Assessment feeder'!W422,IF($B$9="Male",'No Self Assessment feeder'!BC422,IF($B$9="All",'No Self Assessment feeder'!CI422)))</f>
        <v>4.3</v>
      </c>
      <c r="X433" s="79">
        <f>IF($B$9="Female",'No Self Assessment feeder'!X422,IF($B$9="Male",'No Self Assessment feeder'!BD422,IF($B$9="All",'No Self Assessment feeder'!CJ422)))</f>
        <v>180</v>
      </c>
      <c r="Y433" s="120">
        <f>IF($B$9="Female",'No Self Assessment feeder'!Y422,IF($B$9="Male",'No Self Assessment feeder'!BE422,IF($B$9="All",'No Self Assessment feeder'!CK422)))</f>
        <v>16.100000000000001</v>
      </c>
      <c r="Z433" s="120">
        <f>IF($B$9="Female",'No Self Assessment feeder'!Z422,IF($B$9="Male",'No Self Assessment feeder'!BF422,IF($B$9="All",'No Self Assessment feeder'!CL422)))</f>
        <v>18.899999999999999</v>
      </c>
      <c r="AA433" s="120">
        <f>IF($B$9="Female",'No Self Assessment feeder'!AA422,IF($B$9="Male",'No Self Assessment feeder'!BG422,IF($B$9="All",'No Self Assessment feeder'!CM422)))</f>
        <v>58.9</v>
      </c>
      <c r="AB433" s="120">
        <f>IF($B$9="Female",'No Self Assessment feeder'!AB422,IF($B$9="Male",'No Self Assessment feeder'!BH422,IF($B$9="All",'No Self Assessment feeder'!CN422)))</f>
        <v>63.3</v>
      </c>
      <c r="AC433" s="127">
        <f>IF($B$9="Female",'No Self Assessment feeder'!AC422,IF($B$9="Male",'No Self Assessment feeder'!BI422,IF($B$9="All",'No Self Assessment feeder'!CO422)))</f>
        <v>65</v>
      </c>
      <c r="CM433" s="29"/>
    </row>
    <row r="434" spans="1:91" ht="14.25" customHeight="1" x14ac:dyDescent="0.2">
      <c r="A434" s="159" t="s">
        <v>291</v>
      </c>
      <c r="B434" s="65" t="s">
        <v>75</v>
      </c>
      <c r="C434" s="66">
        <v>10007761</v>
      </c>
      <c r="D434" s="66" t="s">
        <v>491</v>
      </c>
      <c r="E434" s="162" t="s">
        <v>76</v>
      </c>
      <c r="F434" s="142">
        <f>IF($B$9="Female",'No Self Assessment feeder'!F423,IF($B$9="Male",'No Self Assessment feeder'!AL423,IF($B$9="All",'No Self Assessment feeder'!BR423)))</f>
        <v>40</v>
      </c>
      <c r="G434" s="120">
        <f>IF($B$9="Female",'No Self Assessment feeder'!G423,IF($B$9="Male",'No Self Assessment feeder'!AM423,IF($B$9="All",'No Self Assessment feeder'!BS423)))</f>
        <v>7.7</v>
      </c>
      <c r="H434" s="79">
        <f>IF($B$9="Female",'No Self Assessment feeder'!H423,IF($B$9="Male",'No Self Assessment feeder'!AN423,IF($B$9="All",'No Self Assessment feeder'!BT423)))</f>
        <v>35</v>
      </c>
      <c r="I434" s="120">
        <f>IF($B$9="Female",'No Self Assessment feeder'!I423,IF($B$9="Male",'No Self Assessment feeder'!AO423,IF($B$9="All",'No Self Assessment feeder'!BU423)))</f>
        <v>13.9</v>
      </c>
      <c r="J434" s="120">
        <f>IF($B$9="Female",'No Self Assessment feeder'!J423,IF($B$9="Male",'No Self Assessment feeder'!AP423,IF($B$9="All",'No Self Assessment feeder'!BV423)))</f>
        <v>11.1</v>
      </c>
      <c r="K434" s="120">
        <f>IF($B$9="Female",'No Self Assessment feeder'!K423,IF($B$9="Male",'No Self Assessment feeder'!AQ423,IF($B$9="All",'No Self Assessment feeder'!BW423)))</f>
        <v>36.1</v>
      </c>
      <c r="L434" s="120">
        <f>IF($B$9="Female",'No Self Assessment feeder'!L423,IF($B$9="Male",'No Self Assessment feeder'!AR423,IF($B$9="All",'No Self Assessment feeder'!BX423)))</f>
        <v>61.1</v>
      </c>
      <c r="M434" s="127">
        <f>IF($B$9="Female",'No Self Assessment feeder'!M423,IF($B$9="Male",'No Self Assessment feeder'!AS423,IF($B$9="All",'No Self Assessment feeder'!BY423)))</f>
        <v>75</v>
      </c>
      <c r="N434" s="81">
        <f>IF($B$9="Female",'No Self Assessment feeder'!N423,IF($B$9="Male",'No Self Assessment feeder'!AT423,IF($B$9="All",'No Self Assessment feeder'!BZ423)))</f>
        <v>40</v>
      </c>
      <c r="O434" s="120">
        <f>IF($B$9="Female",'No Self Assessment feeder'!O423,IF($B$9="Male",'No Self Assessment feeder'!AU423,IF($B$9="All",'No Self Assessment feeder'!CA423)))</f>
        <v>7.7</v>
      </c>
      <c r="P434" s="79">
        <f>IF($B$9="Female",'No Self Assessment feeder'!P423,IF($B$9="Male",'No Self Assessment feeder'!AV423,IF($B$9="All",'No Self Assessment feeder'!CB423)))</f>
        <v>35</v>
      </c>
      <c r="Q434" s="120">
        <f>IF($B$9="Female",'No Self Assessment feeder'!Q423,IF($B$9="Male",'No Self Assessment feeder'!AW423,IF($B$9="All",'No Self Assessment feeder'!CC423)))</f>
        <v>16.7</v>
      </c>
      <c r="R434" s="120">
        <f>IF($B$9="Female",'No Self Assessment feeder'!R423,IF($B$9="Male",'No Self Assessment feeder'!AX423,IF($B$9="All",'No Self Assessment feeder'!CD423)))</f>
        <v>11.1</v>
      </c>
      <c r="S434" s="120" t="str">
        <f>IF($B$9="Female",'No Self Assessment feeder'!S423,IF($B$9="Male",'No Self Assessment feeder'!AY423,IF($B$9="All",'No Self Assessment feeder'!CE423)))</f>
        <v>x</v>
      </c>
      <c r="T434" s="120" t="str">
        <f>IF($B$9="Female",'No Self Assessment feeder'!T423,IF($B$9="Male",'No Self Assessment feeder'!AZ423,IF($B$9="All",'No Self Assessment feeder'!CF423)))</f>
        <v>x</v>
      </c>
      <c r="U434" s="127">
        <f>IF($B$9="Female",'No Self Assessment feeder'!U423,IF($B$9="Male",'No Self Assessment feeder'!BA423,IF($B$9="All",'No Self Assessment feeder'!CG423)))</f>
        <v>72.2</v>
      </c>
      <c r="V434" s="81">
        <f>IF($B$9="Female",'No Self Assessment feeder'!V423,IF($B$9="Male",'No Self Assessment feeder'!BB423,IF($B$9="All",'No Self Assessment feeder'!CH423)))</f>
        <v>40</v>
      </c>
      <c r="W434" s="120">
        <f>IF($B$9="Female",'No Self Assessment feeder'!W423,IF($B$9="Male",'No Self Assessment feeder'!BC423,IF($B$9="All",'No Self Assessment feeder'!CI423)))</f>
        <v>7.7</v>
      </c>
      <c r="X434" s="79">
        <f>IF($B$9="Female",'No Self Assessment feeder'!X423,IF($B$9="Male",'No Self Assessment feeder'!BD423,IF($B$9="All",'No Self Assessment feeder'!CJ423)))</f>
        <v>35</v>
      </c>
      <c r="Y434" s="120">
        <f>IF($B$9="Female",'No Self Assessment feeder'!Y423,IF($B$9="Male",'No Self Assessment feeder'!BE423,IF($B$9="All",'No Self Assessment feeder'!CK423)))</f>
        <v>13.9</v>
      </c>
      <c r="Z434" s="120">
        <f>IF($B$9="Female",'No Self Assessment feeder'!Z423,IF($B$9="Male",'No Self Assessment feeder'!BF423,IF($B$9="All",'No Self Assessment feeder'!CL423)))</f>
        <v>13.9</v>
      </c>
      <c r="AA434" s="120" t="str">
        <f>IF($B$9="Female",'No Self Assessment feeder'!AA423,IF($B$9="Male",'No Self Assessment feeder'!BG423,IF($B$9="All",'No Self Assessment feeder'!CM423)))</f>
        <v>x</v>
      </c>
      <c r="AB434" s="120" t="str">
        <f>IF($B$9="Female",'No Self Assessment feeder'!AB423,IF($B$9="Male",'No Self Assessment feeder'!BH423,IF($B$9="All",'No Self Assessment feeder'!CN423)))</f>
        <v>x</v>
      </c>
      <c r="AC434" s="127">
        <f>IF($B$9="Female",'No Self Assessment feeder'!AC423,IF($B$9="Male",'No Self Assessment feeder'!BI423,IF($B$9="All",'No Self Assessment feeder'!CO423)))</f>
        <v>72.2</v>
      </c>
      <c r="CM434" s="29"/>
    </row>
    <row r="435" spans="1:91" ht="14.25" customHeight="1" x14ac:dyDescent="0.2">
      <c r="A435" s="159" t="s">
        <v>291</v>
      </c>
      <c r="B435" s="65" t="s">
        <v>77</v>
      </c>
      <c r="C435" s="66">
        <v>10001726</v>
      </c>
      <c r="D435" s="66" t="s">
        <v>489</v>
      </c>
      <c r="E435" s="162" t="s">
        <v>78</v>
      </c>
      <c r="F435" s="142">
        <f>IF($B$9="Female",'No Self Assessment feeder'!F424,IF($B$9="Male",'No Self Assessment feeder'!AL424,IF($B$9="All",'No Self Assessment feeder'!BR424)))</f>
        <v>2340</v>
      </c>
      <c r="G435" s="120">
        <f>IF($B$9="Female",'No Self Assessment feeder'!G424,IF($B$9="Male",'No Self Assessment feeder'!AM424,IF($B$9="All",'No Self Assessment feeder'!BS424)))</f>
        <v>4.7</v>
      </c>
      <c r="H435" s="79">
        <f>IF($B$9="Female",'No Self Assessment feeder'!H424,IF($B$9="Male",'No Self Assessment feeder'!AN424,IF($B$9="All",'No Self Assessment feeder'!BT424)))</f>
        <v>2230</v>
      </c>
      <c r="I435" s="120">
        <f>IF($B$9="Female",'No Self Assessment feeder'!I424,IF($B$9="Male",'No Self Assessment feeder'!AO424,IF($B$9="All",'No Self Assessment feeder'!BU424)))</f>
        <v>9.6</v>
      </c>
      <c r="J435" s="120">
        <f>IF($B$9="Female",'No Self Assessment feeder'!J424,IF($B$9="Male",'No Self Assessment feeder'!AP424,IF($B$9="All",'No Self Assessment feeder'!BV424)))</f>
        <v>10.8</v>
      </c>
      <c r="K435" s="120">
        <f>IF($B$9="Female",'No Self Assessment feeder'!K424,IF($B$9="Male",'No Self Assessment feeder'!AQ424,IF($B$9="All",'No Self Assessment feeder'!BW424)))</f>
        <v>61.1</v>
      </c>
      <c r="L435" s="120">
        <f>IF($B$9="Female",'No Self Assessment feeder'!L424,IF($B$9="Male",'No Self Assessment feeder'!AR424,IF($B$9="All",'No Self Assessment feeder'!BX424)))</f>
        <v>73</v>
      </c>
      <c r="M435" s="127">
        <f>IF($B$9="Female",'No Self Assessment feeder'!M424,IF($B$9="Male",'No Self Assessment feeder'!AS424,IF($B$9="All",'No Self Assessment feeder'!BY424)))</f>
        <v>79.599999999999994</v>
      </c>
      <c r="N435" s="81">
        <f>IF($B$9="Female",'No Self Assessment feeder'!N424,IF($B$9="Male",'No Self Assessment feeder'!AT424,IF($B$9="All",'No Self Assessment feeder'!BZ424)))</f>
        <v>2340</v>
      </c>
      <c r="O435" s="120">
        <f>IF($B$9="Female",'No Self Assessment feeder'!O424,IF($B$9="Male",'No Self Assessment feeder'!AU424,IF($B$9="All",'No Self Assessment feeder'!CA424)))</f>
        <v>4.9000000000000004</v>
      </c>
      <c r="P435" s="79">
        <f>IF($B$9="Female",'No Self Assessment feeder'!P424,IF($B$9="Male",'No Self Assessment feeder'!AV424,IF($B$9="All",'No Self Assessment feeder'!CB424)))</f>
        <v>2225</v>
      </c>
      <c r="Q435" s="120">
        <f>IF($B$9="Female",'No Self Assessment feeder'!Q424,IF($B$9="Male",'No Self Assessment feeder'!AW424,IF($B$9="All",'No Self Assessment feeder'!CC424)))</f>
        <v>11.5</v>
      </c>
      <c r="R435" s="120">
        <f>IF($B$9="Female",'No Self Assessment feeder'!R424,IF($B$9="Male",'No Self Assessment feeder'!AX424,IF($B$9="All",'No Self Assessment feeder'!CD424)))</f>
        <v>8.6999999999999993</v>
      </c>
      <c r="S435" s="120">
        <f>IF($B$9="Female",'No Self Assessment feeder'!S424,IF($B$9="Male",'No Self Assessment feeder'!AY424,IF($B$9="All",'No Self Assessment feeder'!CE424)))</f>
        <v>65.099999999999994</v>
      </c>
      <c r="T435" s="120">
        <f>IF($B$9="Female",'No Self Assessment feeder'!T424,IF($B$9="Male",'No Self Assessment feeder'!AZ424,IF($B$9="All",'No Self Assessment feeder'!CF424)))</f>
        <v>75.900000000000006</v>
      </c>
      <c r="U435" s="127">
        <f>IF($B$9="Female",'No Self Assessment feeder'!U424,IF($B$9="Male",'No Self Assessment feeder'!BA424,IF($B$9="All",'No Self Assessment feeder'!CG424)))</f>
        <v>79.8</v>
      </c>
      <c r="V435" s="81">
        <f>IF($B$9="Female",'No Self Assessment feeder'!V424,IF($B$9="Male",'No Self Assessment feeder'!BB424,IF($B$9="All",'No Self Assessment feeder'!CH424)))</f>
        <v>2340</v>
      </c>
      <c r="W435" s="120">
        <f>IF($B$9="Female",'No Self Assessment feeder'!W424,IF($B$9="Male",'No Self Assessment feeder'!BC424,IF($B$9="All",'No Self Assessment feeder'!CI424)))</f>
        <v>5.3</v>
      </c>
      <c r="X435" s="79">
        <f>IF($B$9="Female",'No Self Assessment feeder'!X424,IF($B$9="Male",'No Self Assessment feeder'!BD424,IF($B$9="All",'No Self Assessment feeder'!CJ424)))</f>
        <v>2220</v>
      </c>
      <c r="Y435" s="120">
        <f>IF($B$9="Female",'No Self Assessment feeder'!Y424,IF($B$9="Male",'No Self Assessment feeder'!BE424,IF($B$9="All",'No Self Assessment feeder'!CK424)))</f>
        <v>13.2</v>
      </c>
      <c r="Z435" s="120">
        <f>IF($B$9="Female",'No Self Assessment feeder'!Z424,IF($B$9="Male",'No Self Assessment feeder'!BF424,IF($B$9="All",'No Self Assessment feeder'!CL424)))</f>
        <v>7.6</v>
      </c>
      <c r="AA435" s="120">
        <f>IF($B$9="Female",'No Self Assessment feeder'!AA424,IF($B$9="Male",'No Self Assessment feeder'!BG424,IF($B$9="All",'No Self Assessment feeder'!CM424)))</f>
        <v>68.3</v>
      </c>
      <c r="AB435" s="120">
        <f>IF($B$9="Female",'No Self Assessment feeder'!AB424,IF($B$9="Male",'No Self Assessment feeder'!BH424,IF($B$9="All",'No Self Assessment feeder'!CN424)))</f>
        <v>76.599999999999994</v>
      </c>
      <c r="AC435" s="127">
        <f>IF($B$9="Female",'No Self Assessment feeder'!AC424,IF($B$9="Male",'No Self Assessment feeder'!BI424,IF($B$9="All",'No Self Assessment feeder'!CO424)))</f>
        <v>79.3</v>
      </c>
      <c r="CM435" s="29"/>
    </row>
    <row r="436" spans="1:91" ht="14.25" customHeight="1" x14ac:dyDescent="0.2">
      <c r="A436" s="159" t="s">
        <v>291</v>
      </c>
      <c r="B436" s="65" t="s">
        <v>79</v>
      </c>
      <c r="C436" s="68">
        <v>10007822</v>
      </c>
      <c r="D436" s="68" t="s">
        <v>488</v>
      </c>
      <c r="E436" s="162" t="s">
        <v>80</v>
      </c>
      <c r="F436" s="142">
        <f>IF($B$9="Female",'No Self Assessment feeder'!F425,IF($B$9="Male",'No Self Assessment feeder'!AL425,IF($B$9="All",'No Self Assessment feeder'!BR425)))</f>
        <v>0</v>
      </c>
      <c r="G436" s="120" t="str">
        <f>IF($B$9="Female",'No Self Assessment feeder'!G425,IF($B$9="Male",'No Self Assessment feeder'!AM425,IF($B$9="All",'No Self Assessment feeder'!BS425)))</f>
        <v>x</v>
      </c>
      <c r="H436" s="79" t="str">
        <f>IF($B$9="Female",'No Self Assessment feeder'!H425,IF($B$9="Male",'No Self Assessment feeder'!AN425,IF($B$9="All",'No Self Assessment feeder'!BT425)))</f>
        <v>x</v>
      </c>
      <c r="I436" s="120" t="str">
        <f>IF($B$9="Female",'No Self Assessment feeder'!I425,IF($B$9="Male",'No Self Assessment feeder'!AO425,IF($B$9="All",'No Self Assessment feeder'!BU425)))</f>
        <v>x</v>
      </c>
      <c r="J436" s="120" t="str">
        <f>IF($B$9="Female",'No Self Assessment feeder'!J425,IF($B$9="Male",'No Self Assessment feeder'!AP425,IF($B$9="All",'No Self Assessment feeder'!BV425)))</f>
        <v>x</v>
      </c>
      <c r="K436" s="120" t="str">
        <f>IF($B$9="Female",'No Self Assessment feeder'!K425,IF($B$9="Male",'No Self Assessment feeder'!AQ425,IF($B$9="All",'No Self Assessment feeder'!BW425)))</f>
        <v>x</v>
      </c>
      <c r="L436" s="120" t="str">
        <f>IF($B$9="Female",'No Self Assessment feeder'!L425,IF($B$9="Male",'No Self Assessment feeder'!AR425,IF($B$9="All",'No Self Assessment feeder'!BX425)))</f>
        <v>x</v>
      </c>
      <c r="M436" s="127" t="str">
        <f>IF($B$9="Female",'No Self Assessment feeder'!M425,IF($B$9="Male",'No Self Assessment feeder'!AS425,IF($B$9="All",'No Self Assessment feeder'!BY425)))</f>
        <v>x</v>
      </c>
      <c r="N436" s="81">
        <f>IF($B$9="Female",'No Self Assessment feeder'!N425,IF($B$9="Male",'No Self Assessment feeder'!AT425,IF($B$9="All",'No Self Assessment feeder'!BZ425)))</f>
        <v>0</v>
      </c>
      <c r="O436" s="120" t="str">
        <f>IF($B$9="Female",'No Self Assessment feeder'!O425,IF($B$9="Male",'No Self Assessment feeder'!AU425,IF($B$9="All",'No Self Assessment feeder'!CA425)))</f>
        <v>x</v>
      </c>
      <c r="P436" s="79" t="str">
        <f>IF($B$9="Female",'No Self Assessment feeder'!P425,IF($B$9="Male",'No Self Assessment feeder'!AV425,IF($B$9="All",'No Self Assessment feeder'!CB425)))</f>
        <v>x</v>
      </c>
      <c r="Q436" s="120" t="str">
        <f>IF($B$9="Female",'No Self Assessment feeder'!Q425,IF($B$9="Male",'No Self Assessment feeder'!AW425,IF($B$9="All",'No Self Assessment feeder'!CC425)))</f>
        <v>x</v>
      </c>
      <c r="R436" s="120" t="str">
        <f>IF($B$9="Female",'No Self Assessment feeder'!R425,IF($B$9="Male",'No Self Assessment feeder'!AX425,IF($B$9="All",'No Self Assessment feeder'!CD425)))</f>
        <v>x</v>
      </c>
      <c r="S436" s="120" t="str">
        <f>IF($B$9="Female",'No Self Assessment feeder'!S425,IF($B$9="Male",'No Self Assessment feeder'!AY425,IF($B$9="All",'No Self Assessment feeder'!CE425)))</f>
        <v>x</v>
      </c>
      <c r="T436" s="120" t="str">
        <f>IF($B$9="Female",'No Self Assessment feeder'!T425,IF($B$9="Male",'No Self Assessment feeder'!AZ425,IF($B$9="All",'No Self Assessment feeder'!CF425)))</f>
        <v>x</v>
      </c>
      <c r="U436" s="127" t="str">
        <f>IF($B$9="Female",'No Self Assessment feeder'!U425,IF($B$9="Male",'No Self Assessment feeder'!BA425,IF($B$9="All",'No Self Assessment feeder'!CG425)))</f>
        <v>x</v>
      </c>
      <c r="V436" s="81">
        <f>IF($B$9="Female",'No Self Assessment feeder'!V425,IF($B$9="Male",'No Self Assessment feeder'!BB425,IF($B$9="All",'No Self Assessment feeder'!CH425)))</f>
        <v>0</v>
      </c>
      <c r="W436" s="120" t="str">
        <f>IF($B$9="Female",'No Self Assessment feeder'!W425,IF($B$9="Male",'No Self Assessment feeder'!BC425,IF($B$9="All",'No Self Assessment feeder'!CI425)))</f>
        <v>x</v>
      </c>
      <c r="X436" s="79" t="str">
        <f>IF($B$9="Female",'No Self Assessment feeder'!X425,IF($B$9="Male",'No Self Assessment feeder'!BD425,IF($B$9="All",'No Self Assessment feeder'!CJ425)))</f>
        <v>x</v>
      </c>
      <c r="Y436" s="120" t="str">
        <f>IF($B$9="Female",'No Self Assessment feeder'!Y425,IF($B$9="Male",'No Self Assessment feeder'!BE425,IF($B$9="All",'No Self Assessment feeder'!CK425)))</f>
        <v>x</v>
      </c>
      <c r="Z436" s="120" t="str">
        <f>IF($B$9="Female",'No Self Assessment feeder'!Z425,IF($B$9="Male",'No Self Assessment feeder'!BF425,IF($B$9="All",'No Self Assessment feeder'!CL425)))</f>
        <v>x</v>
      </c>
      <c r="AA436" s="120" t="str">
        <f>IF($B$9="Female",'No Self Assessment feeder'!AA425,IF($B$9="Male",'No Self Assessment feeder'!BG425,IF($B$9="All",'No Self Assessment feeder'!CM425)))</f>
        <v>x</v>
      </c>
      <c r="AB436" s="120" t="str">
        <f>IF($B$9="Female",'No Self Assessment feeder'!AB425,IF($B$9="Male",'No Self Assessment feeder'!BH425,IF($B$9="All",'No Self Assessment feeder'!CN425)))</f>
        <v>x</v>
      </c>
      <c r="AC436" s="127" t="str">
        <f>IF($B$9="Female",'No Self Assessment feeder'!AC425,IF($B$9="Male",'No Self Assessment feeder'!BI425,IF($B$9="All",'No Self Assessment feeder'!CO425)))</f>
        <v>x</v>
      </c>
      <c r="CM436" s="29"/>
    </row>
    <row r="437" spans="1:91" ht="14.25" customHeight="1" x14ac:dyDescent="0.2">
      <c r="A437" s="159" t="s">
        <v>291</v>
      </c>
      <c r="B437" s="65" t="s">
        <v>81</v>
      </c>
      <c r="C437" s="66">
        <v>10006427</v>
      </c>
      <c r="D437" s="66" t="s">
        <v>495</v>
      </c>
      <c r="E437" s="162" t="s">
        <v>82</v>
      </c>
      <c r="F437" s="142">
        <f>IF($B$9="Female",'No Self Assessment feeder'!F426,IF($B$9="Male",'No Self Assessment feeder'!AL426,IF($B$9="All",'No Self Assessment feeder'!BR426)))</f>
        <v>1130</v>
      </c>
      <c r="G437" s="120">
        <f>IF($B$9="Female",'No Self Assessment feeder'!G426,IF($B$9="Male",'No Self Assessment feeder'!AM426,IF($B$9="All",'No Self Assessment feeder'!BS426)))</f>
        <v>3.7</v>
      </c>
      <c r="H437" s="79">
        <f>IF($B$9="Female",'No Self Assessment feeder'!H426,IF($B$9="Male",'No Self Assessment feeder'!AN426,IF($B$9="All",'No Self Assessment feeder'!BT426)))</f>
        <v>1090</v>
      </c>
      <c r="I437" s="120">
        <f>IF($B$9="Female",'No Self Assessment feeder'!I426,IF($B$9="Male",'No Self Assessment feeder'!AO426,IF($B$9="All",'No Self Assessment feeder'!BU426)))</f>
        <v>11.3</v>
      </c>
      <c r="J437" s="120">
        <f>IF($B$9="Female",'No Self Assessment feeder'!J426,IF($B$9="Male",'No Self Assessment feeder'!AP426,IF($B$9="All",'No Self Assessment feeder'!BV426)))</f>
        <v>16.8</v>
      </c>
      <c r="K437" s="120">
        <f>IF($B$9="Female",'No Self Assessment feeder'!K426,IF($B$9="Male",'No Self Assessment feeder'!AQ426,IF($B$9="All",'No Self Assessment feeder'!BW426)))</f>
        <v>63</v>
      </c>
      <c r="L437" s="120">
        <f>IF($B$9="Female",'No Self Assessment feeder'!L426,IF($B$9="Male",'No Self Assessment feeder'!AR426,IF($B$9="All",'No Self Assessment feeder'!BX426)))</f>
        <v>67.8</v>
      </c>
      <c r="M437" s="127">
        <f>IF($B$9="Female",'No Self Assessment feeder'!M426,IF($B$9="Male",'No Self Assessment feeder'!AS426,IF($B$9="All",'No Self Assessment feeder'!BY426)))</f>
        <v>71.900000000000006</v>
      </c>
      <c r="N437" s="81">
        <f>IF($B$9="Female",'No Self Assessment feeder'!N426,IF($B$9="Male",'No Self Assessment feeder'!AT426,IF($B$9="All",'No Self Assessment feeder'!BZ426)))</f>
        <v>1130</v>
      </c>
      <c r="O437" s="120">
        <f>IF($B$9="Female",'No Self Assessment feeder'!O426,IF($B$9="Male",'No Self Assessment feeder'!AU426,IF($B$9="All",'No Self Assessment feeder'!CA426)))</f>
        <v>3.6</v>
      </c>
      <c r="P437" s="79">
        <f>IF($B$9="Female",'No Self Assessment feeder'!P426,IF($B$9="Male",'No Self Assessment feeder'!AV426,IF($B$9="All",'No Self Assessment feeder'!CB426)))</f>
        <v>1090</v>
      </c>
      <c r="Q437" s="120">
        <f>IF($B$9="Female",'No Self Assessment feeder'!Q426,IF($B$9="Male",'No Self Assessment feeder'!AW426,IF($B$9="All",'No Self Assessment feeder'!CC426)))</f>
        <v>14.4</v>
      </c>
      <c r="R437" s="120">
        <f>IF($B$9="Female",'No Self Assessment feeder'!R426,IF($B$9="Male",'No Self Assessment feeder'!AX426,IF($B$9="All",'No Self Assessment feeder'!CD426)))</f>
        <v>10.9</v>
      </c>
      <c r="S437" s="120">
        <f>IF($B$9="Female",'No Self Assessment feeder'!S426,IF($B$9="Male",'No Self Assessment feeder'!AY426,IF($B$9="All",'No Self Assessment feeder'!CE426)))</f>
        <v>65.900000000000006</v>
      </c>
      <c r="T437" s="120">
        <f>IF($B$9="Female",'No Self Assessment feeder'!T426,IF($B$9="Male",'No Self Assessment feeder'!AZ426,IF($B$9="All",'No Self Assessment feeder'!CF426)))</f>
        <v>72.099999999999994</v>
      </c>
      <c r="U437" s="127">
        <f>IF($B$9="Female",'No Self Assessment feeder'!U426,IF($B$9="Male",'No Self Assessment feeder'!BA426,IF($B$9="All",'No Self Assessment feeder'!CG426)))</f>
        <v>74.7</v>
      </c>
      <c r="V437" s="81">
        <f>IF($B$9="Female",'No Self Assessment feeder'!V426,IF($B$9="Male",'No Self Assessment feeder'!BB426,IF($B$9="All",'No Self Assessment feeder'!CH426)))</f>
        <v>1130</v>
      </c>
      <c r="W437" s="120">
        <f>IF($B$9="Female",'No Self Assessment feeder'!W426,IF($B$9="Male",'No Self Assessment feeder'!BC426,IF($B$9="All",'No Self Assessment feeder'!CI426)))</f>
        <v>3.9</v>
      </c>
      <c r="X437" s="79">
        <f>IF($B$9="Female",'No Self Assessment feeder'!X426,IF($B$9="Male",'No Self Assessment feeder'!BD426,IF($B$9="All",'No Self Assessment feeder'!CJ426)))</f>
        <v>1090</v>
      </c>
      <c r="Y437" s="120">
        <f>IF($B$9="Female",'No Self Assessment feeder'!Y426,IF($B$9="Male",'No Self Assessment feeder'!BE426,IF($B$9="All",'No Self Assessment feeder'!CK426)))</f>
        <v>16</v>
      </c>
      <c r="Z437" s="120">
        <f>IF($B$9="Female",'No Self Assessment feeder'!Z426,IF($B$9="Male",'No Self Assessment feeder'!BF426,IF($B$9="All",'No Self Assessment feeder'!CL426)))</f>
        <v>12.1</v>
      </c>
      <c r="AA437" s="120">
        <f>IF($B$9="Female",'No Self Assessment feeder'!AA426,IF($B$9="Male",'No Self Assessment feeder'!BG426,IF($B$9="All",'No Self Assessment feeder'!CM426)))</f>
        <v>67.099999999999994</v>
      </c>
      <c r="AB437" s="120">
        <f>IF($B$9="Female",'No Self Assessment feeder'!AB426,IF($B$9="Male",'No Self Assessment feeder'!BH426,IF($B$9="All",'No Self Assessment feeder'!CN426)))</f>
        <v>70</v>
      </c>
      <c r="AC437" s="127">
        <f>IF($B$9="Female",'No Self Assessment feeder'!AC426,IF($B$9="Male",'No Self Assessment feeder'!BI426,IF($B$9="All",'No Self Assessment feeder'!CO426)))</f>
        <v>71.900000000000006</v>
      </c>
      <c r="CM437" s="29"/>
    </row>
    <row r="438" spans="1:91" ht="14.25" customHeight="1" x14ac:dyDescent="0.2">
      <c r="A438" s="159" t="s">
        <v>291</v>
      </c>
      <c r="B438" s="65" t="s">
        <v>83</v>
      </c>
      <c r="C438" s="66">
        <v>10007842</v>
      </c>
      <c r="D438" s="66" t="s">
        <v>493</v>
      </c>
      <c r="E438" s="162" t="s">
        <v>84</v>
      </c>
      <c r="F438" s="142">
        <f>IF($B$9="Female",'No Self Assessment feeder'!F427,IF($B$9="Male",'No Self Assessment feeder'!AL427,IF($B$9="All",'No Self Assessment feeder'!BR427)))</f>
        <v>1375</v>
      </c>
      <c r="G438" s="120">
        <f>IF($B$9="Female",'No Self Assessment feeder'!G427,IF($B$9="Male",'No Self Assessment feeder'!AM427,IF($B$9="All",'No Self Assessment feeder'!BS427)))</f>
        <v>3.9</v>
      </c>
      <c r="H438" s="79">
        <f>IF($B$9="Female",'No Self Assessment feeder'!H427,IF($B$9="Male",'No Self Assessment feeder'!AN427,IF($B$9="All",'No Self Assessment feeder'!BT427)))</f>
        <v>1325</v>
      </c>
      <c r="I438" s="120">
        <f>IF($B$9="Female",'No Self Assessment feeder'!I427,IF($B$9="Male",'No Self Assessment feeder'!AO427,IF($B$9="All",'No Self Assessment feeder'!BU427)))</f>
        <v>8.8000000000000007</v>
      </c>
      <c r="J438" s="120">
        <f>IF($B$9="Female",'No Self Assessment feeder'!J427,IF($B$9="Male",'No Self Assessment feeder'!AP427,IF($B$9="All",'No Self Assessment feeder'!BV427)))</f>
        <v>9</v>
      </c>
      <c r="K438" s="120">
        <f>IF($B$9="Female",'No Self Assessment feeder'!K427,IF($B$9="Male",'No Self Assessment feeder'!AQ427,IF($B$9="All",'No Self Assessment feeder'!BW427)))</f>
        <v>63.3</v>
      </c>
      <c r="L438" s="120">
        <f>IF($B$9="Female",'No Self Assessment feeder'!L427,IF($B$9="Male",'No Self Assessment feeder'!AR427,IF($B$9="All",'No Self Assessment feeder'!BX427)))</f>
        <v>76.8</v>
      </c>
      <c r="M438" s="127">
        <f>IF($B$9="Female",'No Self Assessment feeder'!M427,IF($B$9="Male",'No Self Assessment feeder'!AS427,IF($B$9="All",'No Self Assessment feeder'!BY427)))</f>
        <v>82.2</v>
      </c>
      <c r="N438" s="81">
        <f>IF($B$9="Female",'No Self Assessment feeder'!N427,IF($B$9="Male",'No Self Assessment feeder'!AT427,IF($B$9="All",'No Self Assessment feeder'!BZ427)))</f>
        <v>1375</v>
      </c>
      <c r="O438" s="120">
        <f>IF($B$9="Female",'No Self Assessment feeder'!O427,IF($B$9="Male",'No Self Assessment feeder'!AU427,IF($B$9="All",'No Self Assessment feeder'!CA427)))</f>
        <v>4.2</v>
      </c>
      <c r="P438" s="79">
        <f>IF($B$9="Female",'No Self Assessment feeder'!P427,IF($B$9="Male",'No Self Assessment feeder'!AV427,IF($B$9="All",'No Self Assessment feeder'!CB427)))</f>
        <v>1320</v>
      </c>
      <c r="Q438" s="120">
        <f>IF($B$9="Female",'No Self Assessment feeder'!Q427,IF($B$9="Male",'No Self Assessment feeder'!AW427,IF($B$9="All",'No Self Assessment feeder'!CC427)))</f>
        <v>10.6</v>
      </c>
      <c r="R438" s="120">
        <f>IF($B$9="Female",'No Self Assessment feeder'!R427,IF($B$9="Male",'No Self Assessment feeder'!AX427,IF($B$9="All",'No Self Assessment feeder'!CD427)))</f>
        <v>6.7</v>
      </c>
      <c r="S438" s="120">
        <f>IF($B$9="Female",'No Self Assessment feeder'!S427,IF($B$9="Male",'No Self Assessment feeder'!AY427,IF($B$9="All",'No Self Assessment feeder'!CE427)))</f>
        <v>64.7</v>
      </c>
      <c r="T438" s="120">
        <f>IF($B$9="Female",'No Self Assessment feeder'!T427,IF($B$9="Male",'No Self Assessment feeder'!AZ427,IF($B$9="All",'No Self Assessment feeder'!CF427)))</f>
        <v>78.8</v>
      </c>
      <c r="U438" s="127">
        <f>IF($B$9="Female",'No Self Assessment feeder'!U427,IF($B$9="Male",'No Self Assessment feeder'!BA427,IF($B$9="All",'No Self Assessment feeder'!CG427)))</f>
        <v>82.7</v>
      </c>
      <c r="V438" s="81">
        <f>IF($B$9="Female",'No Self Assessment feeder'!V427,IF($B$9="Male",'No Self Assessment feeder'!BB427,IF($B$9="All",'No Self Assessment feeder'!CH427)))</f>
        <v>1375</v>
      </c>
      <c r="W438" s="120">
        <f>IF($B$9="Female",'No Self Assessment feeder'!W427,IF($B$9="Male",'No Self Assessment feeder'!BC427,IF($B$9="All",'No Self Assessment feeder'!CI427)))</f>
        <v>4.3</v>
      </c>
      <c r="X438" s="79">
        <f>IF($B$9="Female",'No Self Assessment feeder'!X427,IF($B$9="Male",'No Self Assessment feeder'!BD427,IF($B$9="All",'No Self Assessment feeder'!CJ427)))</f>
        <v>1320</v>
      </c>
      <c r="Y438" s="120">
        <f>IF($B$9="Female",'No Self Assessment feeder'!Y427,IF($B$9="Male",'No Self Assessment feeder'!BE427,IF($B$9="All",'No Self Assessment feeder'!CK427)))</f>
        <v>14.3</v>
      </c>
      <c r="Z438" s="120">
        <f>IF($B$9="Female",'No Self Assessment feeder'!Z427,IF($B$9="Male",'No Self Assessment feeder'!BF427,IF($B$9="All",'No Self Assessment feeder'!CL427)))</f>
        <v>7.2</v>
      </c>
      <c r="AA438" s="120">
        <f>IF($B$9="Female",'No Self Assessment feeder'!AA427,IF($B$9="Male",'No Self Assessment feeder'!BG427,IF($B$9="All",'No Self Assessment feeder'!CM427)))</f>
        <v>66.8</v>
      </c>
      <c r="AB438" s="120">
        <f>IF($B$9="Female",'No Self Assessment feeder'!AB427,IF($B$9="Male",'No Self Assessment feeder'!BH427,IF($B$9="All",'No Self Assessment feeder'!CN427)))</f>
        <v>75.3</v>
      </c>
      <c r="AC438" s="127">
        <f>IF($B$9="Female",'No Self Assessment feeder'!AC427,IF($B$9="Male",'No Self Assessment feeder'!BI427,IF($B$9="All",'No Self Assessment feeder'!CO427)))</f>
        <v>78.5</v>
      </c>
      <c r="CM438" s="29"/>
    </row>
    <row r="439" spans="1:91" ht="14.25" customHeight="1" x14ac:dyDescent="0.2">
      <c r="A439" s="159" t="s">
        <v>291</v>
      </c>
      <c r="B439" s="65" t="s">
        <v>85</v>
      </c>
      <c r="C439" s="66">
        <v>10001883</v>
      </c>
      <c r="D439" s="66" t="s">
        <v>492</v>
      </c>
      <c r="E439" s="162" t="s">
        <v>86</v>
      </c>
      <c r="F439" s="142">
        <f>IF($B$9="Female",'No Self Assessment feeder'!F428,IF($B$9="Male",'No Self Assessment feeder'!AL428,IF($B$9="All",'No Self Assessment feeder'!BR428)))</f>
        <v>3350</v>
      </c>
      <c r="G439" s="120">
        <f>IF($B$9="Female",'No Self Assessment feeder'!G428,IF($B$9="Male",'No Self Assessment feeder'!AM428,IF($B$9="All",'No Self Assessment feeder'!BS428)))</f>
        <v>3.2</v>
      </c>
      <c r="H439" s="79">
        <f>IF($B$9="Female",'No Self Assessment feeder'!H428,IF($B$9="Male",'No Self Assessment feeder'!AN428,IF($B$9="All",'No Self Assessment feeder'!BT428)))</f>
        <v>3240</v>
      </c>
      <c r="I439" s="120">
        <f>IF($B$9="Female",'No Self Assessment feeder'!I428,IF($B$9="Male",'No Self Assessment feeder'!AO428,IF($B$9="All",'No Self Assessment feeder'!BU428)))</f>
        <v>9.1999999999999993</v>
      </c>
      <c r="J439" s="120">
        <f>IF($B$9="Female",'No Self Assessment feeder'!J428,IF($B$9="Male",'No Self Assessment feeder'!AP428,IF($B$9="All",'No Self Assessment feeder'!BV428)))</f>
        <v>11.9</v>
      </c>
      <c r="K439" s="120">
        <f>IF($B$9="Female",'No Self Assessment feeder'!K428,IF($B$9="Male",'No Self Assessment feeder'!AQ428,IF($B$9="All",'No Self Assessment feeder'!BW428)))</f>
        <v>60.4</v>
      </c>
      <c r="L439" s="120">
        <f>IF($B$9="Female",'No Self Assessment feeder'!L428,IF($B$9="Male",'No Self Assessment feeder'!AR428,IF($B$9="All",'No Self Assessment feeder'!BX428)))</f>
        <v>72.099999999999994</v>
      </c>
      <c r="M439" s="127">
        <f>IF($B$9="Female",'No Self Assessment feeder'!M428,IF($B$9="Male",'No Self Assessment feeder'!AS428,IF($B$9="All",'No Self Assessment feeder'!BY428)))</f>
        <v>78.900000000000006</v>
      </c>
      <c r="N439" s="81">
        <f>IF($B$9="Female",'No Self Assessment feeder'!N428,IF($B$9="Male",'No Self Assessment feeder'!AT428,IF($B$9="All",'No Self Assessment feeder'!BZ428)))</f>
        <v>3350</v>
      </c>
      <c r="O439" s="120">
        <f>IF($B$9="Female",'No Self Assessment feeder'!O428,IF($B$9="Male",'No Self Assessment feeder'!AU428,IF($B$9="All",'No Self Assessment feeder'!CA428)))</f>
        <v>3.4</v>
      </c>
      <c r="P439" s="79">
        <f>IF($B$9="Female",'No Self Assessment feeder'!P428,IF($B$9="Male",'No Self Assessment feeder'!AV428,IF($B$9="All",'No Self Assessment feeder'!CB428)))</f>
        <v>3235</v>
      </c>
      <c r="Q439" s="120">
        <f>IF($B$9="Female",'No Self Assessment feeder'!Q428,IF($B$9="Male",'No Self Assessment feeder'!AW428,IF($B$9="All",'No Self Assessment feeder'!CC428)))</f>
        <v>10.4</v>
      </c>
      <c r="R439" s="120">
        <f>IF($B$9="Female",'No Self Assessment feeder'!R428,IF($B$9="Male",'No Self Assessment feeder'!AX428,IF($B$9="All",'No Self Assessment feeder'!CD428)))</f>
        <v>8.5</v>
      </c>
      <c r="S439" s="120">
        <f>IF($B$9="Female",'No Self Assessment feeder'!S428,IF($B$9="Male",'No Self Assessment feeder'!AY428,IF($B$9="All",'No Self Assessment feeder'!CE428)))</f>
        <v>68.5</v>
      </c>
      <c r="T439" s="120">
        <f>IF($B$9="Female",'No Self Assessment feeder'!T428,IF($B$9="Male",'No Self Assessment feeder'!AZ428,IF($B$9="All",'No Self Assessment feeder'!CF428)))</f>
        <v>77.5</v>
      </c>
      <c r="U439" s="127">
        <f>IF($B$9="Female",'No Self Assessment feeder'!U428,IF($B$9="Male",'No Self Assessment feeder'!BA428,IF($B$9="All",'No Self Assessment feeder'!CG428)))</f>
        <v>81.099999999999994</v>
      </c>
      <c r="V439" s="81">
        <f>IF($B$9="Female",'No Self Assessment feeder'!V428,IF($B$9="Male",'No Self Assessment feeder'!BB428,IF($B$9="All",'No Self Assessment feeder'!CH428)))</f>
        <v>3350</v>
      </c>
      <c r="W439" s="120">
        <f>IF($B$9="Female",'No Self Assessment feeder'!W428,IF($B$9="Male",'No Self Assessment feeder'!BC428,IF($B$9="All",'No Self Assessment feeder'!CI428)))</f>
        <v>3.5</v>
      </c>
      <c r="X439" s="79">
        <f>IF($B$9="Female",'No Self Assessment feeder'!X428,IF($B$9="Male",'No Self Assessment feeder'!BD428,IF($B$9="All",'No Self Assessment feeder'!CJ428)))</f>
        <v>3230</v>
      </c>
      <c r="Y439" s="120">
        <f>IF($B$9="Female",'No Self Assessment feeder'!Y428,IF($B$9="Male",'No Self Assessment feeder'!BE428,IF($B$9="All",'No Self Assessment feeder'!CK428)))</f>
        <v>12.6</v>
      </c>
      <c r="Z439" s="120">
        <f>IF($B$9="Female",'No Self Assessment feeder'!Z428,IF($B$9="Male",'No Self Assessment feeder'!BF428,IF($B$9="All",'No Self Assessment feeder'!CL428)))</f>
        <v>7.1</v>
      </c>
      <c r="AA439" s="120">
        <f>IF($B$9="Female",'No Self Assessment feeder'!AA428,IF($B$9="Male",'No Self Assessment feeder'!BG428,IF($B$9="All",'No Self Assessment feeder'!CM428)))</f>
        <v>71.5</v>
      </c>
      <c r="AB439" s="120">
        <f>IF($B$9="Female",'No Self Assessment feeder'!AB428,IF($B$9="Male",'No Self Assessment feeder'!BH428,IF($B$9="All",'No Self Assessment feeder'!CN428)))</f>
        <v>78.099999999999994</v>
      </c>
      <c r="AC439" s="127">
        <f>IF($B$9="Female",'No Self Assessment feeder'!AC428,IF($B$9="Male",'No Self Assessment feeder'!BI428,IF($B$9="All",'No Self Assessment feeder'!CO428)))</f>
        <v>80.3</v>
      </c>
      <c r="CM439" s="29"/>
    </row>
    <row r="440" spans="1:91" ht="14.25" customHeight="1" x14ac:dyDescent="0.2">
      <c r="A440" s="159" t="s">
        <v>291</v>
      </c>
      <c r="B440" s="65" t="s">
        <v>87</v>
      </c>
      <c r="C440" s="66">
        <v>10007851</v>
      </c>
      <c r="D440" s="66" t="s">
        <v>492</v>
      </c>
      <c r="E440" s="162" t="s">
        <v>88</v>
      </c>
      <c r="F440" s="142">
        <f>IF($B$9="Female",'No Self Assessment feeder'!F429,IF($B$9="Male",'No Self Assessment feeder'!AL429,IF($B$9="All",'No Self Assessment feeder'!BR429)))</f>
        <v>1940</v>
      </c>
      <c r="G440" s="120">
        <f>IF($B$9="Female",'No Self Assessment feeder'!G429,IF($B$9="Male",'No Self Assessment feeder'!AM429,IF($B$9="All",'No Self Assessment feeder'!BS429)))</f>
        <v>4</v>
      </c>
      <c r="H440" s="79">
        <f>IF($B$9="Female",'No Self Assessment feeder'!H429,IF($B$9="Male",'No Self Assessment feeder'!AN429,IF($B$9="All",'No Self Assessment feeder'!BT429)))</f>
        <v>1865</v>
      </c>
      <c r="I440" s="120">
        <f>IF($B$9="Female",'No Self Assessment feeder'!I429,IF($B$9="Male",'No Self Assessment feeder'!AO429,IF($B$9="All",'No Self Assessment feeder'!BU429)))</f>
        <v>8.3000000000000007</v>
      </c>
      <c r="J440" s="120">
        <f>IF($B$9="Female",'No Self Assessment feeder'!J429,IF($B$9="Male",'No Self Assessment feeder'!AP429,IF($B$9="All",'No Self Assessment feeder'!BV429)))</f>
        <v>10</v>
      </c>
      <c r="K440" s="120">
        <f>IF($B$9="Female",'No Self Assessment feeder'!K429,IF($B$9="Male",'No Self Assessment feeder'!AQ429,IF($B$9="All",'No Self Assessment feeder'!BW429)))</f>
        <v>64.5</v>
      </c>
      <c r="L440" s="120">
        <f>IF($B$9="Female",'No Self Assessment feeder'!L429,IF($B$9="Male",'No Self Assessment feeder'!AR429,IF($B$9="All",'No Self Assessment feeder'!BX429)))</f>
        <v>76.400000000000006</v>
      </c>
      <c r="M440" s="127">
        <f>IF($B$9="Female",'No Self Assessment feeder'!M429,IF($B$9="Male",'No Self Assessment feeder'!AS429,IF($B$9="All",'No Self Assessment feeder'!BY429)))</f>
        <v>81.7</v>
      </c>
      <c r="N440" s="81">
        <f>IF($B$9="Female",'No Self Assessment feeder'!N429,IF($B$9="Male",'No Self Assessment feeder'!AT429,IF($B$9="All",'No Self Assessment feeder'!BZ429)))</f>
        <v>1940</v>
      </c>
      <c r="O440" s="120">
        <f>IF($B$9="Female",'No Self Assessment feeder'!O429,IF($B$9="Male",'No Self Assessment feeder'!AU429,IF($B$9="All",'No Self Assessment feeder'!CA429)))</f>
        <v>4.0999999999999996</v>
      </c>
      <c r="P440" s="79">
        <f>IF($B$9="Female",'No Self Assessment feeder'!P429,IF($B$9="Male",'No Self Assessment feeder'!AV429,IF($B$9="All",'No Self Assessment feeder'!CB429)))</f>
        <v>1860</v>
      </c>
      <c r="Q440" s="120">
        <f>IF($B$9="Female",'No Self Assessment feeder'!Q429,IF($B$9="Male",'No Self Assessment feeder'!AW429,IF($B$9="All",'No Self Assessment feeder'!CC429)))</f>
        <v>9.6</v>
      </c>
      <c r="R440" s="120">
        <f>IF($B$9="Female",'No Self Assessment feeder'!R429,IF($B$9="Male",'No Self Assessment feeder'!AX429,IF($B$9="All",'No Self Assessment feeder'!CD429)))</f>
        <v>7.1</v>
      </c>
      <c r="S440" s="120">
        <f>IF($B$9="Female",'No Self Assessment feeder'!S429,IF($B$9="Male",'No Self Assessment feeder'!AY429,IF($B$9="All",'No Self Assessment feeder'!CE429)))</f>
        <v>68.7</v>
      </c>
      <c r="T440" s="120">
        <f>IF($B$9="Female",'No Self Assessment feeder'!T429,IF($B$9="Male",'No Self Assessment feeder'!AZ429,IF($B$9="All",'No Self Assessment feeder'!CF429)))</f>
        <v>79.8</v>
      </c>
      <c r="U440" s="127">
        <f>IF($B$9="Female",'No Self Assessment feeder'!U429,IF($B$9="Male",'No Self Assessment feeder'!BA429,IF($B$9="All",'No Self Assessment feeder'!CG429)))</f>
        <v>83.3</v>
      </c>
      <c r="V440" s="81">
        <f>IF($B$9="Female",'No Self Assessment feeder'!V429,IF($B$9="Male",'No Self Assessment feeder'!BB429,IF($B$9="All",'No Self Assessment feeder'!CH429)))</f>
        <v>1940</v>
      </c>
      <c r="W440" s="120">
        <f>IF($B$9="Female",'No Self Assessment feeder'!W429,IF($B$9="Male",'No Self Assessment feeder'!BC429,IF($B$9="All",'No Self Assessment feeder'!CI429)))</f>
        <v>4.4000000000000004</v>
      </c>
      <c r="X440" s="79">
        <f>IF($B$9="Female",'No Self Assessment feeder'!X429,IF($B$9="Male",'No Self Assessment feeder'!BD429,IF($B$9="All",'No Self Assessment feeder'!CJ429)))</f>
        <v>1855</v>
      </c>
      <c r="Y440" s="120">
        <f>IF($B$9="Female",'No Self Assessment feeder'!Y429,IF($B$9="Male",'No Self Assessment feeder'!BE429,IF($B$9="All",'No Self Assessment feeder'!CK429)))</f>
        <v>11.4</v>
      </c>
      <c r="Z440" s="120">
        <f>IF($B$9="Female",'No Self Assessment feeder'!Z429,IF($B$9="Male",'No Self Assessment feeder'!BF429,IF($B$9="All",'No Self Assessment feeder'!CL429)))</f>
        <v>8.1999999999999993</v>
      </c>
      <c r="AA440" s="120">
        <f>IF($B$9="Female",'No Self Assessment feeder'!AA429,IF($B$9="Male",'No Self Assessment feeder'!BG429,IF($B$9="All",'No Self Assessment feeder'!CM429)))</f>
        <v>70.900000000000006</v>
      </c>
      <c r="AB440" s="120">
        <f>IF($B$9="Female",'No Self Assessment feeder'!AB429,IF($B$9="Male",'No Self Assessment feeder'!BH429,IF($B$9="All",'No Self Assessment feeder'!CN429)))</f>
        <v>78.5</v>
      </c>
      <c r="AC440" s="127">
        <f>IF($B$9="Female",'No Self Assessment feeder'!AC429,IF($B$9="Male",'No Self Assessment feeder'!BI429,IF($B$9="All",'No Self Assessment feeder'!CO429)))</f>
        <v>80.400000000000006</v>
      </c>
      <c r="CM440" s="29"/>
    </row>
    <row r="441" spans="1:91" ht="14.25" customHeight="1" x14ac:dyDescent="0.2">
      <c r="A441" s="159" t="s">
        <v>291</v>
      </c>
      <c r="B441" s="65" t="s">
        <v>89</v>
      </c>
      <c r="C441" s="66">
        <v>10007143</v>
      </c>
      <c r="D441" s="66" t="s">
        <v>496</v>
      </c>
      <c r="E441" s="162" t="s">
        <v>91</v>
      </c>
      <c r="F441" s="142">
        <f>IF($B$9="Female",'No Self Assessment feeder'!F430,IF($B$9="Male",'No Self Assessment feeder'!AL430,IF($B$9="All",'No Self Assessment feeder'!BR430)))</f>
        <v>3190</v>
      </c>
      <c r="G441" s="120">
        <f>IF($B$9="Female",'No Self Assessment feeder'!G430,IF($B$9="Male",'No Self Assessment feeder'!AM430,IF($B$9="All",'No Self Assessment feeder'!BS430)))</f>
        <v>1.7</v>
      </c>
      <c r="H441" s="79">
        <f>IF($B$9="Female",'No Self Assessment feeder'!H430,IF($B$9="Male",'No Self Assessment feeder'!AN430,IF($B$9="All",'No Self Assessment feeder'!BT430)))</f>
        <v>3135</v>
      </c>
      <c r="I441" s="120">
        <f>IF($B$9="Female",'No Self Assessment feeder'!I430,IF($B$9="Male",'No Self Assessment feeder'!AO430,IF($B$9="All",'No Self Assessment feeder'!BU430)))</f>
        <v>10.5</v>
      </c>
      <c r="J441" s="120">
        <f>IF($B$9="Female",'No Self Assessment feeder'!J430,IF($B$9="Male",'No Self Assessment feeder'!AP430,IF($B$9="All",'No Self Assessment feeder'!BV430)))</f>
        <v>10</v>
      </c>
      <c r="K441" s="120">
        <f>IF($B$9="Female",'No Self Assessment feeder'!K430,IF($B$9="Male",'No Self Assessment feeder'!AQ430,IF($B$9="All",'No Self Assessment feeder'!BW430)))</f>
        <v>46</v>
      </c>
      <c r="L441" s="120">
        <f>IF($B$9="Female",'No Self Assessment feeder'!L430,IF($B$9="Male",'No Self Assessment feeder'!AR430,IF($B$9="All",'No Self Assessment feeder'!BX430)))</f>
        <v>65.2</v>
      </c>
      <c r="M441" s="127">
        <f>IF($B$9="Female",'No Self Assessment feeder'!M430,IF($B$9="Male",'No Self Assessment feeder'!AS430,IF($B$9="All",'No Self Assessment feeder'!BY430)))</f>
        <v>79.599999999999994</v>
      </c>
      <c r="N441" s="81">
        <f>IF($B$9="Female",'No Self Assessment feeder'!N430,IF($B$9="Male",'No Self Assessment feeder'!AT430,IF($B$9="All",'No Self Assessment feeder'!BZ430)))</f>
        <v>3190</v>
      </c>
      <c r="O441" s="120">
        <f>IF($B$9="Female",'No Self Assessment feeder'!O430,IF($B$9="Male",'No Self Assessment feeder'!AU430,IF($B$9="All",'No Self Assessment feeder'!CA430)))</f>
        <v>2</v>
      </c>
      <c r="P441" s="79">
        <f>IF($B$9="Female",'No Self Assessment feeder'!P430,IF($B$9="Male",'No Self Assessment feeder'!AV430,IF($B$9="All",'No Self Assessment feeder'!CB430)))</f>
        <v>3125</v>
      </c>
      <c r="Q441" s="120">
        <f>IF($B$9="Female",'No Self Assessment feeder'!Q430,IF($B$9="Male",'No Self Assessment feeder'!AW430,IF($B$9="All",'No Self Assessment feeder'!CC430)))</f>
        <v>11.2</v>
      </c>
      <c r="R441" s="120">
        <f>IF($B$9="Female",'No Self Assessment feeder'!R430,IF($B$9="Male",'No Self Assessment feeder'!AX430,IF($B$9="All",'No Self Assessment feeder'!CD430)))</f>
        <v>5.5</v>
      </c>
      <c r="S441" s="120">
        <f>IF($B$9="Female",'No Self Assessment feeder'!S430,IF($B$9="Male",'No Self Assessment feeder'!AY430,IF($B$9="All",'No Self Assessment feeder'!CE430)))</f>
        <v>59.5</v>
      </c>
      <c r="T441" s="120">
        <f>IF($B$9="Female",'No Self Assessment feeder'!T430,IF($B$9="Male",'No Self Assessment feeder'!AZ430,IF($B$9="All",'No Self Assessment feeder'!CF430)))</f>
        <v>75.2</v>
      </c>
      <c r="U441" s="127">
        <f>IF($B$9="Female",'No Self Assessment feeder'!U430,IF($B$9="Male",'No Self Assessment feeder'!BA430,IF($B$9="All",'No Self Assessment feeder'!CG430)))</f>
        <v>83.3</v>
      </c>
      <c r="V441" s="81">
        <f>IF($B$9="Female",'No Self Assessment feeder'!V430,IF($B$9="Male",'No Self Assessment feeder'!BB430,IF($B$9="All",'No Self Assessment feeder'!CH430)))</f>
        <v>3190</v>
      </c>
      <c r="W441" s="120">
        <f>IF($B$9="Female",'No Self Assessment feeder'!W430,IF($B$9="Male",'No Self Assessment feeder'!BC430,IF($B$9="All",'No Self Assessment feeder'!CI430)))</f>
        <v>2.5</v>
      </c>
      <c r="X441" s="79">
        <f>IF($B$9="Female",'No Self Assessment feeder'!X430,IF($B$9="Male",'No Self Assessment feeder'!BD430,IF($B$9="All",'No Self Assessment feeder'!CJ430)))</f>
        <v>3110</v>
      </c>
      <c r="Y441" s="120">
        <f>IF($B$9="Female",'No Self Assessment feeder'!Y430,IF($B$9="Male",'No Self Assessment feeder'!BE430,IF($B$9="All",'No Self Assessment feeder'!CK430)))</f>
        <v>13</v>
      </c>
      <c r="Z441" s="120">
        <f>IF($B$9="Female",'No Self Assessment feeder'!Z430,IF($B$9="Male",'No Self Assessment feeder'!BF430,IF($B$9="All",'No Self Assessment feeder'!CL430)))</f>
        <v>6.7</v>
      </c>
      <c r="AA441" s="120">
        <f>IF($B$9="Female",'No Self Assessment feeder'!AA430,IF($B$9="Male",'No Self Assessment feeder'!BG430,IF($B$9="All",'No Self Assessment feeder'!CM430)))</f>
        <v>64.599999999999994</v>
      </c>
      <c r="AB441" s="120">
        <f>IF($B$9="Female",'No Self Assessment feeder'!AB430,IF($B$9="Male",'No Self Assessment feeder'!BH430,IF($B$9="All",'No Self Assessment feeder'!CN430)))</f>
        <v>75.2</v>
      </c>
      <c r="AC441" s="127">
        <f>IF($B$9="Female",'No Self Assessment feeder'!AC430,IF($B$9="Male",'No Self Assessment feeder'!BI430,IF($B$9="All",'No Self Assessment feeder'!CO430)))</f>
        <v>80.400000000000006</v>
      </c>
      <c r="CM441" s="29"/>
    </row>
    <row r="442" spans="1:91" ht="14.25" customHeight="1" x14ac:dyDescent="0.2">
      <c r="A442" s="159" t="s">
        <v>291</v>
      </c>
      <c r="B442" s="65" t="s">
        <v>92</v>
      </c>
      <c r="C442" s="66">
        <v>10007789</v>
      </c>
      <c r="D442" s="66" t="s">
        <v>488</v>
      </c>
      <c r="E442" s="162" t="s">
        <v>93</v>
      </c>
      <c r="F442" s="142">
        <f>IF($B$9="Female",'No Self Assessment feeder'!F431,IF($B$9="Male",'No Self Assessment feeder'!AL431,IF($B$9="All",'No Self Assessment feeder'!BR431)))</f>
        <v>2195</v>
      </c>
      <c r="G442" s="120">
        <f>IF($B$9="Female",'No Self Assessment feeder'!G431,IF($B$9="Male",'No Self Assessment feeder'!AM431,IF($B$9="All",'No Self Assessment feeder'!BS431)))</f>
        <v>3</v>
      </c>
      <c r="H442" s="79">
        <f>IF($B$9="Female",'No Self Assessment feeder'!H431,IF($B$9="Male",'No Self Assessment feeder'!AN431,IF($B$9="All",'No Self Assessment feeder'!BT431)))</f>
        <v>2130</v>
      </c>
      <c r="I442" s="120">
        <f>IF($B$9="Female",'No Self Assessment feeder'!I431,IF($B$9="Male",'No Self Assessment feeder'!AO431,IF($B$9="All",'No Self Assessment feeder'!BU431)))</f>
        <v>9.5</v>
      </c>
      <c r="J442" s="120">
        <f>IF($B$9="Female",'No Self Assessment feeder'!J431,IF($B$9="Male",'No Self Assessment feeder'!AP431,IF($B$9="All",'No Self Assessment feeder'!BV431)))</f>
        <v>10.8</v>
      </c>
      <c r="K442" s="120">
        <f>IF($B$9="Female",'No Self Assessment feeder'!K431,IF($B$9="Male",'No Self Assessment feeder'!AQ431,IF($B$9="All",'No Self Assessment feeder'!BW431)))</f>
        <v>53.4</v>
      </c>
      <c r="L442" s="120">
        <f>IF($B$9="Female",'No Self Assessment feeder'!L431,IF($B$9="Male",'No Self Assessment feeder'!AR431,IF($B$9="All",'No Self Assessment feeder'!BX431)))</f>
        <v>69.8</v>
      </c>
      <c r="M442" s="127">
        <f>IF($B$9="Female",'No Self Assessment feeder'!M431,IF($B$9="Male",'No Self Assessment feeder'!AS431,IF($B$9="All",'No Self Assessment feeder'!BY431)))</f>
        <v>79.7</v>
      </c>
      <c r="N442" s="81">
        <f>IF($B$9="Female",'No Self Assessment feeder'!N431,IF($B$9="Male",'No Self Assessment feeder'!AT431,IF($B$9="All",'No Self Assessment feeder'!BZ431)))</f>
        <v>2195</v>
      </c>
      <c r="O442" s="120">
        <f>IF($B$9="Female",'No Self Assessment feeder'!O431,IF($B$9="Male",'No Self Assessment feeder'!AU431,IF($B$9="All",'No Self Assessment feeder'!CA431)))</f>
        <v>3</v>
      </c>
      <c r="P442" s="79">
        <f>IF($B$9="Female",'No Self Assessment feeder'!P431,IF($B$9="Male",'No Self Assessment feeder'!AV431,IF($B$9="All",'No Self Assessment feeder'!CB431)))</f>
        <v>2130</v>
      </c>
      <c r="Q442" s="120">
        <f>IF($B$9="Female",'No Self Assessment feeder'!Q431,IF($B$9="Male",'No Self Assessment feeder'!AW431,IF($B$9="All",'No Self Assessment feeder'!CC431)))</f>
        <v>10.7</v>
      </c>
      <c r="R442" s="120">
        <f>IF($B$9="Female",'No Self Assessment feeder'!R431,IF($B$9="Male",'No Self Assessment feeder'!AX431,IF($B$9="All",'No Self Assessment feeder'!CD431)))</f>
        <v>8.1</v>
      </c>
      <c r="S442" s="120">
        <f>IF($B$9="Female",'No Self Assessment feeder'!S431,IF($B$9="Male",'No Self Assessment feeder'!AY431,IF($B$9="All",'No Self Assessment feeder'!CE431)))</f>
        <v>61.4</v>
      </c>
      <c r="T442" s="120">
        <f>IF($B$9="Female",'No Self Assessment feeder'!T431,IF($B$9="Male",'No Self Assessment feeder'!AZ431,IF($B$9="All",'No Self Assessment feeder'!CF431)))</f>
        <v>74.7</v>
      </c>
      <c r="U442" s="127">
        <f>IF($B$9="Female",'No Self Assessment feeder'!U431,IF($B$9="Male",'No Self Assessment feeder'!BA431,IF($B$9="All",'No Self Assessment feeder'!CG431)))</f>
        <v>81.2</v>
      </c>
      <c r="V442" s="81">
        <f>IF($B$9="Female",'No Self Assessment feeder'!V431,IF($B$9="Male",'No Self Assessment feeder'!BB431,IF($B$9="All",'No Self Assessment feeder'!CH431)))</f>
        <v>2195</v>
      </c>
      <c r="W442" s="120">
        <f>IF($B$9="Female",'No Self Assessment feeder'!W431,IF($B$9="Male",'No Self Assessment feeder'!BC431,IF($B$9="All",'No Self Assessment feeder'!CI431)))</f>
        <v>3.4</v>
      </c>
      <c r="X442" s="79">
        <f>IF($B$9="Female",'No Self Assessment feeder'!X431,IF($B$9="Male",'No Self Assessment feeder'!BD431,IF($B$9="All",'No Self Assessment feeder'!CJ431)))</f>
        <v>2125</v>
      </c>
      <c r="Y442" s="120">
        <f>IF($B$9="Female",'No Self Assessment feeder'!Y431,IF($B$9="Male",'No Self Assessment feeder'!BE431,IF($B$9="All",'No Self Assessment feeder'!CK431)))</f>
        <v>13.1</v>
      </c>
      <c r="Z442" s="120">
        <f>IF($B$9="Female",'No Self Assessment feeder'!Z431,IF($B$9="Male",'No Self Assessment feeder'!BF431,IF($B$9="All",'No Self Assessment feeder'!CL431)))</f>
        <v>6.9</v>
      </c>
      <c r="AA442" s="120">
        <f>IF($B$9="Female",'No Self Assessment feeder'!AA431,IF($B$9="Male",'No Self Assessment feeder'!BG431,IF($B$9="All",'No Self Assessment feeder'!CM431)))</f>
        <v>65.900000000000006</v>
      </c>
      <c r="AB442" s="120">
        <f>IF($B$9="Female",'No Self Assessment feeder'!AB431,IF($B$9="Male",'No Self Assessment feeder'!BH431,IF($B$9="All",'No Self Assessment feeder'!CN431)))</f>
        <v>76</v>
      </c>
      <c r="AC442" s="127">
        <f>IF($B$9="Female",'No Self Assessment feeder'!AC431,IF($B$9="Male",'No Self Assessment feeder'!BI431,IF($B$9="All",'No Self Assessment feeder'!CO431)))</f>
        <v>80</v>
      </c>
      <c r="CM442" s="29"/>
    </row>
    <row r="443" spans="1:91" ht="14.25" customHeight="1" x14ac:dyDescent="0.2">
      <c r="A443" s="159" t="s">
        <v>291</v>
      </c>
      <c r="B443" s="65" t="s">
        <v>94</v>
      </c>
      <c r="C443" s="66">
        <v>10007144</v>
      </c>
      <c r="D443" s="66" t="s">
        <v>491</v>
      </c>
      <c r="E443" s="162" t="s">
        <v>95</v>
      </c>
      <c r="F443" s="142">
        <f>IF($B$9="Female",'No Self Assessment feeder'!F432,IF($B$9="Male",'No Self Assessment feeder'!AL432,IF($B$9="All",'No Self Assessment feeder'!BR432)))</f>
        <v>1730</v>
      </c>
      <c r="G443" s="120">
        <f>IF($B$9="Female",'No Self Assessment feeder'!G432,IF($B$9="Male",'No Self Assessment feeder'!AM432,IF($B$9="All",'No Self Assessment feeder'!BS432)))</f>
        <v>5</v>
      </c>
      <c r="H443" s="79">
        <f>IF($B$9="Female",'No Self Assessment feeder'!H432,IF($B$9="Male",'No Self Assessment feeder'!AN432,IF($B$9="All",'No Self Assessment feeder'!BT432)))</f>
        <v>1640</v>
      </c>
      <c r="I443" s="120">
        <f>IF($B$9="Female",'No Self Assessment feeder'!I432,IF($B$9="Male",'No Self Assessment feeder'!AO432,IF($B$9="All",'No Self Assessment feeder'!BU432)))</f>
        <v>10.7</v>
      </c>
      <c r="J443" s="120">
        <f>IF($B$9="Female",'No Self Assessment feeder'!J432,IF($B$9="Male",'No Self Assessment feeder'!AP432,IF($B$9="All",'No Self Assessment feeder'!BV432)))</f>
        <v>14.3</v>
      </c>
      <c r="K443" s="120">
        <f>IF($B$9="Female",'No Self Assessment feeder'!K432,IF($B$9="Male",'No Self Assessment feeder'!AQ432,IF($B$9="All",'No Self Assessment feeder'!BW432)))</f>
        <v>51.9</v>
      </c>
      <c r="L443" s="120">
        <f>IF($B$9="Female",'No Self Assessment feeder'!L432,IF($B$9="Male",'No Self Assessment feeder'!AR432,IF($B$9="All",'No Self Assessment feeder'!BX432)))</f>
        <v>64.7</v>
      </c>
      <c r="M443" s="127">
        <f>IF($B$9="Female",'No Self Assessment feeder'!M432,IF($B$9="Male",'No Self Assessment feeder'!AS432,IF($B$9="All",'No Self Assessment feeder'!BY432)))</f>
        <v>75</v>
      </c>
      <c r="N443" s="81">
        <f>IF($B$9="Female",'No Self Assessment feeder'!N432,IF($B$9="Male",'No Self Assessment feeder'!AT432,IF($B$9="All",'No Self Assessment feeder'!BZ432)))</f>
        <v>1730</v>
      </c>
      <c r="O443" s="120">
        <f>IF($B$9="Female",'No Self Assessment feeder'!O432,IF($B$9="Male",'No Self Assessment feeder'!AU432,IF($B$9="All",'No Self Assessment feeder'!CA432)))</f>
        <v>5.4</v>
      </c>
      <c r="P443" s="79">
        <f>IF($B$9="Female",'No Self Assessment feeder'!P432,IF($B$9="Male",'No Self Assessment feeder'!AV432,IF($B$9="All",'No Self Assessment feeder'!CB432)))</f>
        <v>1635</v>
      </c>
      <c r="Q443" s="120">
        <f>IF($B$9="Female",'No Self Assessment feeder'!Q432,IF($B$9="Male",'No Self Assessment feeder'!AW432,IF($B$9="All",'No Self Assessment feeder'!CC432)))</f>
        <v>13.5</v>
      </c>
      <c r="R443" s="120">
        <f>IF($B$9="Female",'No Self Assessment feeder'!R432,IF($B$9="Male",'No Self Assessment feeder'!AX432,IF($B$9="All",'No Self Assessment feeder'!CD432)))</f>
        <v>12.6</v>
      </c>
      <c r="S443" s="120">
        <f>IF($B$9="Female",'No Self Assessment feeder'!S432,IF($B$9="Male",'No Self Assessment feeder'!AY432,IF($B$9="All",'No Self Assessment feeder'!CE432)))</f>
        <v>57.3</v>
      </c>
      <c r="T443" s="120">
        <f>IF($B$9="Female",'No Self Assessment feeder'!T432,IF($B$9="Male",'No Self Assessment feeder'!AZ432,IF($B$9="All",'No Self Assessment feeder'!CF432)))</f>
        <v>67.7</v>
      </c>
      <c r="U443" s="127">
        <f>IF($B$9="Female",'No Self Assessment feeder'!U432,IF($B$9="Male",'No Self Assessment feeder'!BA432,IF($B$9="All",'No Self Assessment feeder'!CG432)))</f>
        <v>73.900000000000006</v>
      </c>
      <c r="V443" s="81">
        <f>IF($B$9="Female",'No Self Assessment feeder'!V432,IF($B$9="Male",'No Self Assessment feeder'!BB432,IF($B$9="All",'No Self Assessment feeder'!CH432)))</f>
        <v>1730</v>
      </c>
      <c r="W443" s="120">
        <f>IF($B$9="Female",'No Self Assessment feeder'!W432,IF($B$9="Male",'No Self Assessment feeder'!BC432,IF($B$9="All",'No Self Assessment feeder'!CI432)))</f>
        <v>5.7</v>
      </c>
      <c r="X443" s="79">
        <f>IF($B$9="Female",'No Self Assessment feeder'!X432,IF($B$9="Male",'No Self Assessment feeder'!BD432,IF($B$9="All",'No Self Assessment feeder'!CJ432)))</f>
        <v>1630</v>
      </c>
      <c r="Y443" s="120">
        <f>IF($B$9="Female",'No Self Assessment feeder'!Y432,IF($B$9="Male",'No Self Assessment feeder'!BE432,IF($B$9="All",'No Self Assessment feeder'!CK432)))</f>
        <v>16.2</v>
      </c>
      <c r="Z443" s="120">
        <f>IF($B$9="Female",'No Self Assessment feeder'!Z432,IF($B$9="Male",'No Self Assessment feeder'!BF432,IF($B$9="All",'No Self Assessment feeder'!CL432)))</f>
        <v>14.3</v>
      </c>
      <c r="AA443" s="120">
        <f>IF($B$9="Female",'No Self Assessment feeder'!AA432,IF($B$9="Male",'No Self Assessment feeder'!BG432,IF($B$9="All",'No Self Assessment feeder'!CM432)))</f>
        <v>58.2</v>
      </c>
      <c r="AB443" s="120">
        <f>IF($B$9="Female",'No Self Assessment feeder'!AB432,IF($B$9="Male",'No Self Assessment feeder'!BH432,IF($B$9="All",'No Self Assessment feeder'!CN432)))</f>
        <v>66</v>
      </c>
      <c r="AC443" s="127">
        <f>IF($B$9="Female",'No Self Assessment feeder'!AC432,IF($B$9="Male",'No Self Assessment feeder'!BI432,IF($B$9="All",'No Self Assessment feeder'!CO432)))</f>
        <v>69.5</v>
      </c>
      <c r="CM443" s="29"/>
    </row>
    <row r="444" spans="1:91" ht="14.25" customHeight="1" x14ac:dyDescent="0.2">
      <c r="A444" s="159" t="s">
        <v>291</v>
      </c>
      <c r="B444" s="65" t="s">
        <v>96</v>
      </c>
      <c r="C444" s="66">
        <v>10007823</v>
      </c>
      <c r="D444" s="66" t="s">
        <v>493</v>
      </c>
      <c r="E444" s="162" t="s">
        <v>97</v>
      </c>
      <c r="F444" s="142">
        <f>IF($B$9="Female",'No Self Assessment feeder'!F433,IF($B$9="Male",'No Self Assessment feeder'!AL433,IF($B$9="All",'No Self Assessment feeder'!BR433)))</f>
        <v>1220</v>
      </c>
      <c r="G444" s="120">
        <f>IF($B$9="Female",'No Self Assessment feeder'!G433,IF($B$9="Male",'No Self Assessment feeder'!AM433,IF($B$9="All",'No Self Assessment feeder'!BS433)))</f>
        <v>2.6</v>
      </c>
      <c r="H444" s="79">
        <f>IF($B$9="Female",'No Self Assessment feeder'!H433,IF($B$9="Male",'No Self Assessment feeder'!AN433,IF($B$9="All",'No Self Assessment feeder'!BT433)))</f>
        <v>1190</v>
      </c>
      <c r="I444" s="120">
        <f>IF($B$9="Female",'No Self Assessment feeder'!I433,IF($B$9="Male",'No Self Assessment feeder'!AO433,IF($B$9="All",'No Self Assessment feeder'!BU433)))</f>
        <v>6.7</v>
      </c>
      <c r="J444" s="120">
        <f>IF($B$9="Female",'No Self Assessment feeder'!J433,IF($B$9="Male",'No Self Assessment feeder'!AP433,IF($B$9="All",'No Self Assessment feeder'!BV433)))</f>
        <v>9.6999999999999993</v>
      </c>
      <c r="K444" s="120">
        <f>IF($B$9="Female",'No Self Assessment feeder'!K433,IF($B$9="Male",'No Self Assessment feeder'!AQ433,IF($B$9="All",'No Self Assessment feeder'!BW433)))</f>
        <v>60.3</v>
      </c>
      <c r="L444" s="120">
        <f>IF($B$9="Female",'No Self Assessment feeder'!L433,IF($B$9="Male",'No Self Assessment feeder'!AR433,IF($B$9="All",'No Self Assessment feeder'!BX433)))</f>
        <v>76.900000000000006</v>
      </c>
      <c r="M444" s="127">
        <f>IF($B$9="Female",'No Self Assessment feeder'!M433,IF($B$9="Male",'No Self Assessment feeder'!AS433,IF($B$9="All",'No Self Assessment feeder'!BY433)))</f>
        <v>83.6</v>
      </c>
      <c r="N444" s="81">
        <f>IF($B$9="Female",'No Self Assessment feeder'!N433,IF($B$9="Male",'No Self Assessment feeder'!AT433,IF($B$9="All",'No Self Assessment feeder'!BZ433)))</f>
        <v>1220</v>
      </c>
      <c r="O444" s="120">
        <f>IF($B$9="Female",'No Self Assessment feeder'!O433,IF($B$9="Male",'No Self Assessment feeder'!AU433,IF($B$9="All",'No Self Assessment feeder'!CA433)))</f>
        <v>2.9</v>
      </c>
      <c r="P444" s="79">
        <f>IF($B$9="Female",'No Self Assessment feeder'!P433,IF($B$9="Male",'No Self Assessment feeder'!AV433,IF($B$9="All",'No Self Assessment feeder'!CB433)))</f>
        <v>1185</v>
      </c>
      <c r="Q444" s="120">
        <f>IF($B$9="Female",'No Self Assessment feeder'!Q433,IF($B$9="Male",'No Self Assessment feeder'!AW433,IF($B$9="All",'No Self Assessment feeder'!CC433)))</f>
        <v>9</v>
      </c>
      <c r="R444" s="120">
        <f>IF($B$9="Female",'No Self Assessment feeder'!R433,IF($B$9="Male",'No Self Assessment feeder'!AX433,IF($B$9="All",'No Self Assessment feeder'!CD433)))</f>
        <v>6.9</v>
      </c>
      <c r="S444" s="120">
        <f>IF($B$9="Female",'No Self Assessment feeder'!S433,IF($B$9="Male",'No Self Assessment feeder'!AY433,IF($B$9="All",'No Self Assessment feeder'!CE433)))</f>
        <v>62.8</v>
      </c>
      <c r="T444" s="120">
        <f>IF($B$9="Female",'No Self Assessment feeder'!T433,IF($B$9="Male",'No Self Assessment feeder'!AZ433,IF($B$9="All",'No Self Assessment feeder'!CF433)))</f>
        <v>79.099999999999994</v>
      </c>
      <c r="U444" s="127">
        <f>IF($B$9="Female",'No Self Assessment feeder'!U433,IF($B$9="Male",'No Self Assessment feeder'!BA433,IF($B$9="All",'No Self Assessment feeder'!CG433)))</f>
        <v>84.1</v>
      </c>
      <c r="V444" s="81">
        <f>IF($B$9="Female",'No Self Assessment feeder'!V433,IF($B$9="Male",'No Self Assessment feeder'!BB433,IF($B$9="All",'No Self Assessment feeder'!CH433)))</f>
        <v>1220</v>
      </c>
      <c r="W444" s="120">
        <f>IF($B$9="Female",'No Self Assessment feeder'!W433,IF($B$9="Male",'No Self Assessment feeder'!BC433,IF($B$9="All",'No Self Assessment feeder'!CI433)))</f>
        <v>3</v>
      </c>
      <c r="X444" s="79">
        <f>IF($B$9="Female",'No Self Assessment feeder'!X433,IF($B$9="Male",'No Self Assessment feeder'!BD433,IF($B$9="All",'No Self Assessment feeder'!CJ433)))</f>
        <v>1185</v>
      </c>
      <c r="Y444" s="120">
        <f>IF($B$9="Female",'No Self Assessment feeder'!Y433,IF($B$9="Male",'No Self Assessment feeder'!BE433,IF($B$9="All",'No Self Assessment feeder'!CK433)))</f>
        <v>11</v>
      </c>
      <c r="Z444" s="120">
        <f>IF($B$9="Female",'No Self Assessment feeder'!Z433,IF($B$9="Male",'No Self Assessment feeder'!BF433,IF($B$9="All",'No Self Assessment feeder'!CL433)))</f>
        <v>7.9</v>
      </c>
      <c r="AA444" s="120">
        <f>IF($B$9="Female",'No Self Assessment feeder'!AA433,IF($B$9="Male",'No Self Assessment feeder'!BG433,IF($B$9="All",'No Self Assessment feeder'!CM433)))</f>
        <v>67.3</v>
      </c>
      <c r="AB444" s="120">
        <f>IF($B$9="Female",'No Self Assessment feeder'!AB433,IF($B$9="Male",'No Self Assessment feeder'!BH433,IF($B$9="All",'No Self Assessment feeder'!CN433)))</f>
        <v>78.3</v>
      </c>
      <c r="AC444" s="127">
        <f>IF($B$9="Female",'No Self Assessment feeder'!AC433,IF($B$9="Male",'No Self Assessment feeder'!BI433,IF($B$9="All",'No Self Assessment feeder'!CO433)))</f>
        <v>81.099999999999994</v>
      </c>
      <c r="CM444" s="29"/>
    </row>
    <row r="445" spans="1:91" ht="14.25" customHeight="1" x14ac:dyDescent="0.2">
      <c r="A445" s="159" t="s">
        <v>291</v>
      </c>
      <c r="B445" s="65" t="s">
        <v>98</v>
      </c>
      <c r="C445" s="66">
        <v>10007791</v>
      </c>
      <c r="D445" s="66" t="s">
        <v>488</v>
      </c>
      <c r="E445" s="162" t="s">
        <v>99</v>
      </c>
      <c r="F445" s="142">
        <f>IF($B$9="Female",'No Self Assessment feeder'!F434,IF($B$9="Male",'No Self Assessment feeder'!AL434,IF($B$9="All",'No Self Assessment feeder'!BR434)))</f>
        <v>1425</v>
      </c>
      <c r="G445" s="120">
        <f>IF($B$9="Female",'No Self Assessment feeder'!G434,IF($B$9="Male",'No Self Assessment feeder'!AM434,IF($B$9="All",'No Self Assessment feeder'!BS434)))</f>
        <v>2.2000000000000002</v>
      </c>
      <c r="H445" s="79">
        <f>IF($B$9="Female",'No Self Assessment feeder'!H434,IF($B$9="Male",'No Self Assessment feeder'!AN434,IF($B$9="All",'No Self Assessment feeder'!BT434)))</f>
        <v>1395</v>
      </c>
      <c r="I445" s="120">
        <f>IF($B$9="Female",'No Self Assessment feeder'!I434,IF($B$9="Male",'No Self Assessment feeder'!AO434,IF($B$9="All",'No Self Assessment feeder'!BU434)))</f>
        <v>8.8000000000000007</v>
      </c>
      <c r="J445" s="120">
        <f>IF($B$9="Female",'No Self Assessment feeder'!J434,IF($B$9="Male",'No Self Assessment feeder'!AP434,IF($B$9="All",'No Self Assessment feeder'!BV434)))</f>
        <v>13</v>
      </c>
      <c r="K445" s="120">
        <f>IF($B$9="Female",'No Self Assessment feeder'!K434,IF($B$9="Male",'No Self Assessment feeder'!AQ434,IF($B$9="All",'No Self Assessment feeder'!BW434)))</f>
        <v>54.6</v>
      </c>
      <c r="L445" s="120">
        <f>IF($B$9="Female",'No Self Assessment feeder'!L434,IF($B$9="Male",'No Self Assessment feeder'!AR434,IF($B$9="All",'No Self Assessment feeder'!BX434)))</f>
        <v>68.099999999999994</v>
      </c>
      <c r="M445" s="127">
        <f>IF($B$9="Female",'No Self Assessment feeder'!M434,IF($B$9="Male",'No Self Assessment feeder'!AS434,IF($B$9="All",'No Self Assessment feeder'!BY434)))</f>
        <v>78.2</v>
      </c>
      <c r="N445" s="81">
        <f>IF($B$9="Female",'No Self Assessment feeder'!N434,IF($B$9="Male",'No Self Assessment feeder'!AT434,IF($B$9="All",'No Self Assessment feeder'!BZ434)))</f>
        <v>1425</v>
      </c>
      <c r="O445" s="120">
        <f>IF($B$9="Female",'No Self Assessment feeder'!O434,IF($B$9="Male",'No Self Assessment feeder'!AU434,IF($B$9="All",'No Self Assessment feeder'!CA434)))</f>
        <v>2.2999999999999998</v>
      </c>
      <c r="P445" s="79">
        <f>IF($B$9="Female",'No Self Assessment feeder'!P434,IF($B$9="Male",'No Self Assessment feeder'!AV434,IF($B$9="All",'No Self Assessment feeder'!CB434)))</f>
        <v>1395</v>
      </c>
      <c r="Q445" s="120">
        <f>IF($B$9="Female",'No Self Assessment feeder'!Q434,IF($B$9="Male",'No Self Assessment feeder'!AW434,IF($B$9="All",'No Self Assessment feeder'!CC434)))</f>
        <v>10.3</v>
      </c>
      <c r="R445" s="120">
        <f>IF($B$9="Female",'No Self Assessment feeder'!R434,IF($B$9="Male",'No Self Assessment feeder'!AX434,IF($B$9="All",'No Self Assessment feeder'!CD434)))</f>
        <v>8.5</v>
      </c>
      <c r="S445" s="120">
        <f>IF($B$9="Female",'No Self Assessment feeder'!S434,IF($B$9="Male",'No Self Assessment feeder'!AY434,IF($B$9="All",'No Self Assessment feeder'!CE434)))</f>
        <v>66.099999999999994</v>
      </c>
      <c r="T445" s="120">
        <f>IF($B$9="Female",'No Self Assessment feeder'!T434,IF($B$9="Male",'No Self Assessment feeder'!AZ434,IF($B$9="All",'No Self Assessment feeder'!CF434)))</f>
        <v>76.2</v>
      </c>
      <c r="U445" s="127">
        <f>IF($B$9="Female",'No Self Assessment feeder'!U434,IF($B$9="Male",'No Self Assessment feeder'!BA434,IF($B$9="All",'No Self Assessment feeder'!CG434)))</f>
        <v>81.2</v>
      </c>
      <c r="V445" s="81">
        <f>IF($B$9="Female",'No Self Assessment feeder'!V434,IF($B$9="Male",'No Self Assessment feeder'!BB434,IF($B$9="All",'No Self Assessment feeder'!CH434)))</f>
        <v>1425</v>
      </c>
      <c r="W445" s="120">
        <f>IF($B$9="Female",'No Self Assessment feeder'!W434,IF($B$9="Male",'No Self Assessment feeder'!BC434,IF($B$9="All",'No Self Assessment feeder'!CI434)))</f>
        <v>2.9</v>
      </c>
      <c r="X445" s="79">
        <f>IF($B$9="Female",'No Self Assessment feeder'!X434,IF($B$9="Male",'No Self Assessment feeder'!BD434,IF($B$9="All",'No Self Assessment feeder'!CJ434)))</f>
        <v>1385</v>
      </c>
      <c r="Y445" s="120">
        <f>IF($B$9="Female",'No Self Assessment feeder'!Y434,IF($B$9="Male",'No Self Assessment feeder'!BE434,IF($B$9="All",'No Self Assessment feeder'!CK434)))</f>
        <v>12.6</v>
      </c>
      <c r="Z445" s="120">
        <f>IF($B$9="Female",'No Self Assessment feeder'!Z434,IF($B$9="Male",'No Self Assessment feeder'!BF434,IF($B$9="All",'No Self Assessment feeder'!CL434)))</f>
        <v>7.3</v>
      </c>
      <c r="AA445" s="120">
        <f>IF($B$9="Female",'No Self Assessment feeder'!AA434,IF($B$9="Male",'No Self Assessment feeder'!BG434,IF($B$9="All",'No Self Assessment feeder'!CM434)))</f>
        <v>71.2</v>
      </c>
      <c r="AB445" s="120">
        <f>IF($B$9="Female",'No Self Assessment feeder'!AB434,IF($B$9="Male",'No Self Assessment feeder'!BH434,IF($B$9="All",'No Self Assessment feeder'!CN434)))</f>
        <v>78.400000000000006</v>
      </c>
      <c r="AC445" s="127">
        <f>IF($B$9="Female",'No Self Assessment feeder'!AC434,IF($B$9="Male",'No Self Assessment feeder'!BI434,IF($B$9="All",'No Self Assessment feeder'!CO434)))</f>
        <v>80.2</v>
      </c>
      <c r="CM445" s="29"/>
    </row>
    <row r="446" spans="1:91" ht="14.25" customHeight="1" x14ac:dyDescent="0.2">
      <c r="A446" s="159" t="s">
        <v>291</v>
      </c>
      <c r="B446" s="65" t="s">
        <v>100</v>
      </c>
      <c r="C446" s="66">
        <v>10007792</v>
      </c>
      <c r="D446" s="66" t="s">
        <v>490</v>
      </c>
      <c r="E446" s="162" t="s">
        <v>101</v>
      </c>
      <c r="F446" s="142">
        <f>IF($B$9="Female",'No Self Assessment feeder'!F435,IF($B$9="Male",'No Self Assessment feeder'!AL435,IF($B$9="All",'No Self Assessment feeder'!BR435)))</f>
        <v>2395</v>
      </c>
      <c r="G446" s="120">
        <f>IF($B$9="Female",'No Self Assessment feeder'!G435,IF($B$9="Male",'No Self Assessment feeder'!AM435,IF($B$9="All",'No Self Assessment feeder'!BS435)))</f>
        <v>2</v>
      </c>
      <c r="H446" s="79">
        <f>IF($B$9="Female",'No Self Assessment feeder'!H435,IF($B$9="Male",'No Self Assessment feeder'!AN435,IF($B$9="All",'No Self Assessment feeder'!BT435)))</f>
        <v>2345</v>
      </c>
      <c r="I446" s="120">
        <f>IF($B$9="Female",'No Self Assessment feeder'!I435,IF($B$9="Male",'No Self Assessment feeder'!AO435,IF($B$9="All",'No Self Assessment feeder'!BU435)))</f>
        <v>9.4</v>
      </c>
      <c r="J446" s="120">
        <f>IF($B$9="Female",'No Self Assessment feeder'!J435,IF($B$9="Male",'No Self Assessment feeder'!AP435,IF($B$9="All",'No Self Assessment feeder'!BV435)))</f>
        <v>10.5</v>
      </c>
      <c r="K446" s="120">
        <f>IF($B$9="Female",'No Self Assessment feeder'!K435,IF($B$9="Male",'No Self Assessment feeder'!AQ435,IF($B$9="All",'No Self Assessment feeder'!BW435)))</f>
        <v>47.8</v>
      </c>
      <c r="L446" s="120">
        <f>IF($B$9="Female",'No Self Assessment feeder'!L435,IF($B$9="Male",'No Self Assessment feeder'!AR435,IF($B$9="All",'No Self Assessment feeder'!BX435)))</f>
        <v>66.8</v>
      </c>
      <c r="M446" s="127">
        <f>IF($B$9="Female",'No Self Assessment feeder'!M435,IF($B$9="Male",'No Self Assessment feeder'!AS435,IF($B$9="All",'No Self Assessment feeder'!BY435)))</f>
        <v>80.099999999999994</v>
      </c>
      <c r="N446" s="81">
        <f>IF($B$9="Female",'No Self Assessment feeder'!N435,IF($B$9="Male",'No Self Assessment feeder'!AT435,IF($B$9="All",'No Self Assessment feeder'!BZ435)))</f>
        <v>2395</v>
      </c>
      <c r="O446" s="120">
        <f>IF($B$9="Female",'No Self Assessment feeder'!O435,IF($B$9="Male",'No Self Assessment feeder'!AU435,IF($B$9="All",'No Self Assessment feeder'!CA435)))</f>
        <v>2.2999999999999998</v>
      </c>
      <c r="P446" s="79">
        <f>IF($B$9="Female",'No Self Assessment feeder'!P435,IF($B$9="Male",'No Self Assessment feeder'!AV435,IF($B$9="All",'No Self Assessment feeder'!CB435)))</f>
        <v>2340</v>
      </c>
      <c r="Q446" s="120">
        <f>IF($B$9="Female",'No Self Assessment feeder'!Q435,IF($B$9="Male",'No Self Assessment feeder'!AW435,IF($B$9="All",'No Self Assessment feeder'!CC435)))</f>
        <v>11.9</v>
      </c>
      <c r="R446" s="120">
        <f>IF($B$9="Female",'No Self Assessment feeder'!R435,IF($B$9="Male",'No Self Assessment feeder'!AX435,IF($B$9="All",'No Self Assessment feeder'!CD435)))</f>
        <v>6.7</v>
      </c>
      <c r="S446" s="120">
        <f>IF($B$9="Female",'No Self Assessment feeder'!S435,IF($B$9="Male",'No Self Assessment feeder'!AY435,IF($B$9="All",'No Self Assessment feeder'!CE435)))</f>
        <v>62.2</v>
      </c>
      <c r="T446" s="120">
        <f>IF($B$9="Female",'No Self Assessment feeder'!T435,IF($B$9="Male",'No Self Assessment feeder'!AZ435,IF($B$9="All",'No Self Assessment feeder'!CF435)))</f>
        <v>74.7</v>
      </c>
      <c r="U446" s="127">
        <f>IF($B$9="Female",'No Self Assessment feeder'!U435,IF($B$9="Male",'No Self Assessment feeder'!BA435,IF($B$9="All",'No Self Assessment feeder'!CG435)))</f>
        <v>81.400000000000006</v>
      </c>
      <c r="V446" s="81">
        <f>IF($B$9="Female",'No Self Assessment feeder'!V435,IF($B$9="Male",'No Self Assessment feeder'!BB435,IF($B$9="All",'No Self Assessment feeder'!CH435)))</f>
        <v>2395</v>
      </c>
      <c r="W446" s="120">
        <f>IF($B$9="Female",'No Self Assessment feeder'!W435,IF($B$9="Male",'No Self Assessment feeder'!BC435,IF($B$9="All",'No Self Assessment feeder'!CI435)))</f>
        <v>2.5</v>
      </c>
      <c r="X446" s="79">
        <f>IF($B$9="Female",'No Self Assessment feeder'!X435,IF($B$9="Male",'No Self Assessment feeder'!BD435,IF($B$9="All",'No Self Assessment feeder'!CJ435)))</f>
        <v>2335</v>
      </c>
      <c r="Y446" s="120">
        <f>IF($B$9="Female",'No Self Assessment feeder'!Y435,IF($B$9="Male",'No Self Assessment feeder'!BE435,IF($B$9="All",'No Self Assessment feeder'!CK435)))</f>
        <v>13.2</v>
      </c>
      <c r="Z446" s="120">
        <f>IF($B$9="Female",'No Self Assessment feeder'!Z435,IF($B$9="Male",'No Self Assessment feeder'!BF435,IF($B$9="All",'No Self Assessment feeder'!CL435)))</f>
        <v>7.1</v>
      </c>
      <c r="AA446" s="120">
        <f>IF($B$9="Female",'No Self Assessment feeder'!AA435,IF($B$9="Male",'No Self Assessment feeder'!BG435,IF($B$9="All",'No Self Assessment feeder'!CM435)))</f>
        <v>67.7</v>
      </c>
      <c r="AB446" s="120">
        <f>IF($B$9="Female",'No Self Assessment feeder'!AB435,IF($B$9="Male",'No Self Assessment feeder'!BH435,IF($B$9="All",'No Self Assessment feeder'!CN435)))</f>
        <v>76.400000000000006</v>
      </c>
      <c r="AC446" s="127">
        <f>IF($B$9="Female",'No Self Assessment feeder'!AC435,IF($B$9="Male",'No Self Assessment feeder'!BI435,IF($B$9="All",'No Self Assessment feeder'!CO435)))</f>
        <v>79.8</v>
      </c>
      <c r="CM446" s="29"/>
    </row>
    <row r="447" spans="1:91" ht="14.25" customHeight="1" x14ac:dyDescent="0.2">
      <c r="A447" s="159" t="s">
        <v>291</v>
      </c>
      <c r="B447" s="65" t="s">
        <v>102</v>
      </c>
      <c r="C447" s="66">
        <v>10008640</v>
      </c>
      <c r="D447" s="66" t="s">
        <v>490</v>
      </c>
      <c r="E447" s="162" t="s">
        <v>103</v>
      </c>
      <c r="F447" s="142">
        <f>IF($B$9="Female",'No Self Assessment feeder'!F436,IF($B$9="Male",'No Self Assessment feeder'!AL436,IF($B$9="All",'No Self Assessment feeder'!BR436)))</f>
        <v>630</v>
      </c>
      <c r="G447" s="120">
        <f>IF($B$9="Female",'No Self Assessment feeder'!G436,IF($B$9="Male",'No Self Assessment feeder'!AM436,IF($B$9="All",'No Self Assessment feeder'!BS436)))</f>
        <v>3</v>
      </c>
      <c r="H447" s="79">
        <f>IF($B$9="Female",'No Self Assessment feeder'!H436,IF($B$9="Male",'No Self Assessment feeder'!AN436,IF($B$9="All",'No Self Assessment feeder'!BT436)))</f>
        <v>610</v>
      </c>
      <c r="I447" s="120">
        <f>IF($B$9="Female",'No Self Assessment feeder'!I436,IF($B$9="Male",'No Self Assessment feeder'!AO436,IF($B$9="All",'No Self Assessment feeder'!BU436)))</f>
        <v>9.1999999999999993</v>
      </c>
      <c r="J447" s="120">
        <f>IF($B$9="Female",'No Self Assessment feeder'!J436,IF($B$9="Male",'No Self Assessment feeder'!AP436,IF($B$9="All",'No Self Assessment feeder'!BV436)))</f>
        <v>18.8</v>
      </c>
      <c r="K447" s="120">
        <f>IF($B$9="Female",'No Self Assessment feeder'!K436,IF($B$9="Male",'No Self Assessment feeder'!AQ436,IF($B$9="All",'No Self Assessment feeder'!BW436)))</f>
        <v>61</v>
      </c>
      <c r="L447" s="120">
        <f>IF($B$9="Female",'No Self Assessment feeder'!L436,IF($B$9="Male",'No Self Assessment feeder'!AR436,IF($B$9="All",'No Self Assessment feeder'!BX436)))</f>
        <v>67.599999999999994</v>
      </c>
      <c r="M447" s="127">
        <f>IF($B$9="Female",'No Self Assessment feeder'!M436,IF($B$9="Male",'No Self Assessment feeder'!AS436,IF($B$9="All",'No Self Assessment feeder'!BY436)))</f>
        <v>72</v>
      </c>
      <c r="N447" s="81">
        <f>IF($B$9="Female",'No Self Assessment feeder'!N436,IF($B$9="Male",'No Self Assessment feeder'!AT436,IF($B$9="All",'No Self Assessment feeder'!BZ436)))</f>
        <v>630</v>
      </c>
      <c r="O447" s="120">
        <f>IF($B$9="Female",'No Self Assessment feeder'!O436,IF($B$9="Male",'No Self Assessment feeder'!AU436,IF($B$9="All",'No Self Assessment feeder'!CA436)))</f>
        <v>3</v>
      </c>
      <c r="P447" s="79">
        <f>IF($B$9="Female",'No Self Assessment feeder'!P436,IF($B$9="Male",'No Self Assessment feeder'!AV436,IF($B$9="All",'No Self Assessment feeder'!CB436)))</f>
        <v>610</v>
      </c>
      <c r="Q447" s="120">
        <f>IF($B$9="Female",'No Self Assessment feeder'!Q436,IF($B$9="Male",'No Self Assessment feeder'!AW436,IF($B$9="All",'No Self Assessment feeder'!CC436)))</f>
        <v>11.1</v>
      </c>
      <c r="R447" s="120">
        <f>IF($B$9="Female",'No Self Assessment feeder'!R436,IF($B$9="Male",'No Self Assessment feeder'!AX436,IF($B$9="All",'No Self Assessment feeder'!CD436)))</f>
        <v>13.6</v>
      </c>
      <c r="S447" s="120">
        <f>IF($B$9="Female",'No Self Assessment feeder'!S436,IF($B$9="Male",'No Self Assessment feeder'!AY436,IF($B$9="All",'No Self Assessment feeder'!CE436)))</f>
        <v>64.2</v>
      </c>
      <c r="T447" s="120">
        <f>IF($B$9="Female",'No Self Assessment feeder'!T436,IF($B$9="Male",'No Self Assessment feeder'!AZ436,IF($B$9="All",'No Self Assessment feeder'!CF436)))</f>
        <v>71.5</v>
      </c>
      <c r="U447" s="127">
        <f>IF($B$9="Female",'No Self Assessment feeder'!U436,IF($B$9="Male",'No Self Assessment feeder'!BA436,IF($B$9="All",'No Self Assessment feeder'!CG436)))</f>
        <v>75.3</v>
      </c>
      <c r="V447" s="81">
        <f>IF($B$9="Female",'No Self Assessment feeder'!V436,IF($B$9="Male",'No Self Assessment feeder'!BB436,IF($B$9="All",'No Self Assessment feeder'!CH436)))</f>
        <v>630</v>
      </c>
      <c r="W447" s="120">
        <f>IF($B$9="Female",'No Self Assessment feeder'!W436,IF($B$9="Male",'No Self Assessment feeder'!BC436,IF($B$9="All",'No Self Assessment feeder'!CI436)))</f>
        <v>3.3</v>
      </c>
      <c r="X447" s="79">
        <f>IF($B$9="Female",'No Self Assessment feeder'!X436,IF($B$9="Male",'No Self Assessment feeder'!BD436,IF($B$9="All",'No Self Assessment feeder'!CJ436)))</f>
        <v>610</v>
      </c>
      <c r="Y447" s="120">
        <f>IF($B$9="Female",'No Self Assessment feeder'!Y436,IF($B$9="Male",'No Self Assessment feeder'!BE436,IF($B$9="All",'No Self Assessment feeder'!CK436)))</f>
        <v>16.3</v>
      </c>
      <c r="Z447" s="120">
        <f>IF($B$9="Female",'No Self Assessment feeder'!Z436,IF($B$9="Male",'No Self Assessment feeder'!BF436,IF($B$9="All",'No Self Assessment feeder'!CL436)))</f>
        <v>12.8</v>
      </c>
      <c r="AA447" s="120">
        <f>IF($B$9="Female",'No Self Assessment feeder'!AA436,IF($B$9="Male",'No Self Assessment feeder'!BG436,IF($B$9="All",'No Self Assessment feeder'!CM436)))</f>
        <v>61.9</v>
      </c>
      <c r="AB447" s="120">
        <f>IF($B$9="Female",'No Self Assessment feeder'!AB436,IF($B$9="Male",'No Self Assessment feeder'!BH436,IF($B$9="All",'No Self Assessment feeder'!CN436)))</f>
        <v>69</v>
      </c>
      <c r="AC447" s="127">
        <f>IF($B$9="Female",'No Self Assessment feeder'!AC436,IF($B$9="Male",'No Self Assessment feeder'!BI436,IF($B$9="All",'No Self Assessment feeder'!CO436)))</f>
        <v>70.900000000000006</v>
      </c>
      <c r="CM447" s="29"/>
    </row>
    <row r="448" spans="1:91" ht="14.25" customHeight="1" x14ac:dyDescent="0.2">
      <c r="A448" s="159" t="s">
        <v>291</v>
      </c>
      <c r="B448" s="65" t="s">
        <v>104</v>
      </c>
      <c r="C448" s="66">
        <v>10004511</v>
      </c>
      <c r="D448" s="66" t="s">
        <v>495</v>
      </c>
      <c r="E448" s="162" t="s">
        <v>434</v>
      </c>
      <c r="F448" s="142" t="str">
        <f>IF($B$9="Female",'No Self Assessment feeder'!F437,IF($B$9="Male",'No Self Assessment feeder'!AL437,IF($B$9="All",'No Self Assessment feeder'!BR437)))</f>
        <v>.</v>
      </c>
      <c r="G448" s="120" t="str">
        <f>IF($B$9="Female",'No Self Assessment feeder'!G437,IF($B$9="Male",'No Self Assessment feeder'!AM437,IF($B$9="All",'No Self Assessment feeder'!BS437)))</f>
        <v>.</v>
      </c>
      <c r="H448" s="79" t="str">
        <f>IF($B$9="Female",'No Self Assessment feeder'!H437,IF($B$9="Male",'No Self Assessment feeder'!AN437,IF($B$9="All",'No Self Assessment feeder'!BT437)))</f>
        <v>.</v>
      </c>
      <c r="I448" s="120" t="str">
        <f>IF($B$9="Female",'No Self Assessment feeder'!I437,IF($B$9="Male",'No Self Assessment feeder'!AO437,IF($B$9="All",'No Self Assessment feeder'!BU437)))</f>
        <v>.</v>
      </c>
      <c r="J448" s="120" t="str">
        <f>IF($B$9="Female",'No Self Assessment feeder'!J437,IF($B$9="Male",'No Self Assessment feeder'!AP437,IF($B$9="All",'No Self Assessment feeder'!BV437)))</f>
        <v>.</v>
      </c>
      <c r="K448" s="120" t="str">
        <f>IF($B$9="Female",'No Self Assessment feeder'!K437,IF($B$9="Male",'No Self Assessment feeder'!AQ437,IF($B$9="All",'No Self Assessment feeder'!BW437)))</f>
        <v>.</v>
      </c>
      <c r="L448" s="120" t="str">
        <f>IF($B$9="Female",'No Self Assessment feeder'!L437,IF($B$9="Male",'No Self Assessment feeder'!AR437,IF($B$9="All",'No Self Assessment feeder'!BX437)))</f>
        <v>.</v>
      </c>
      <c r="M448" s="127" t="str">
        <f>IF($B$9="Female",'No Self Assessment feeder'!M437,IF($B$9="Male",'No Self Assessment feeder'!AS437,IF($B$9="All",'No Self Assessment feeder'!BY437)))</f>
        <v>.</v>
      </c>
      <c r="N448" s="81" t="str">
        <f>IF($B$9="Female",'No Self Assessment feeder'!N437,IF($B$9="Male",'No Self Assessment feeder'!AT437,IF($B$9="All",'No Self Assessment feeder'!BZ437)))</f>
        <v>.</v>
      </c>
      <c r="O448" s="120" t="str">
        <f>IF($B$9="Female",'No Self Assessment feeder'!O437,IF($B$9="Male",'No Self Assessment feeder'!AU437,IF($B$9="All",'No Self Assessment feeder'!CA437)))</f>
        <v>.</v>
      </c>
      <c r="P448" s="79" t="str">
        <f>IF($B$9="Female",'No Self Assessment feeder'!P437,IF($B$9="Male",'No Self Assessment feeder'!AV437,IF($B$9="All",'No Self Assessment feeder'!CB437)))</f>
        <v>.</v>
      </c>
      <c r="Q448" s="120" t="str">
        <f>IF($B$9="Female",'No Self Assessment feeder'!Q437,IF($B$9="Male",'No Self Assessment feeder'!AW437,IF($B$9="All",'No Self Assessment feeder'!CC437)))</f>
        <v>.</v>
      </c>
      <c r="R448" s="120" t="str">
        <f>IF($B$9="Female",'No Self Assessment feeder'!R437,IF($B$9="Male",'No Self Assessment feeder'!AX437,IF($B$9="All",'No Self Assessment feeder'!CD437)))</f>
        <v>.</v>
      </c>
      <c r="S448" s="120" t="str">
        <f>IF($B$9="Female",'No Self Assessment feeder'!S437,IF($B$9="Male",'No Self Assessment feeder'!AY437,IF($B$9="All",'No Self Assessment feeder'!CE437)))</f>
        <v>.</v>
      </c>
      <c r="T448" s="120" t="str">
        <f>IF($B$9="Female",'No Self Assessment feeder'!T437,IF($B$9="Male",'No Self Assessment feeder'!AZ437,IF($B$9="All",'No Self Assessment feeder'!CF437)))</f>
        <v>.</v>
      </c>
      <c r="U448" s="127" t="str">
        <f>IF($B$9="Female",'No Self Assessment feeder'!U437,IF($B$9="Male",'No Self Assessment feeder'!BA437,IF($B$9="All",'No Self Assessment feeder'!CG437)))</f>
        <v>.</v>
      </c>
      <c r="V448" s="81" t="str">
        <f>IF($B$9="Female",'No Self Assessment feeder'!V437,IF($B$9="Male",'No Self Assessment feeder'!BB437,IF($B$9="All",'No Self Assessment feeder'!CH437)))</f>
        <v>.</v>
      </c>
      <c r="W448" s="120" t="str">
        <f>IF($B$9="Female",'No Self Assessment feeder'!W437,IF($B$9="Male",'No Self Assessment feeder'!BC437,IF($B$9="All",'No Self Assessment feeder'!CI437)))</f>
        <v>.</v>
      </c>
      <c r="X448" s="79" t="str">
        <f>IF($B$9="Female",'No Self Assessment feeder'!X437,IF($B$9="Male",'No Self Assessment feeder'!BD437,IF($B$9="All",'No Self Assessment feeder'!CJ437)))</f>
        <v>.</v>
      </c>
      <c r="Y448" s="120" t="str">
        <f>IF($B$9="Female",'No Self Assessment feeder'!Y437,IF($B$9="Male",'No Self Assessment feeder'!BE437,IF($B$9="All",'No Self Assessment feeder'!CK437)))</f>
        <v>.</v>
      </c>
      <c r="Z448" s="120" t="str">
        <f>IF($B$9="Female",'No Self Assessment feeder'!Z437,IF($B$9="Male",'No Self Assessment feeder'!BF437,IF($B$9="All",'No Self Assessment feeder'!CL437)))</f>
        <v>.</v>
      </c>
      <c r="AA448" s="120" t="str">
        <f>IF($B$9="Female",'No Self Assessment feeder'!AA437,IF($B$9="Male",'No Self Assessment feeder'!BG437,IF($B$9="All",'No Self Assessment feeder'!CM437)))</f>
        <v>.</v>
      </c>
      <c r="AB448" s="120" t="str">
        <f>IF($B$9="Female",'No Self Assessment feeder'!AB437,IF($B$9="Male",'No Self Assessment feeder'!BH437,IF($B$9="All",'No Self Assessment feeder'!CN437)))</f>
        <v>.</v>
      </c>
      <c r="AC448" s="127" t="str">
        <f>IF($B$9="Female",'No Self Assessment feeder'!AC437,IF($B$9="Male",'No Self Assessment feeder'!BI437,IF($B$9="All",'No Self Assessment feeder'!CO437)))</f>
        <v>.</v>
      </c>
      <c r="CM448" s="29"/>
    </row>
    <row r="449" spans="1:91" ht="14.25" customHeight="1" x14ac:dyDescent="0.2">
      <c r="A449" s="159" t="s">
        <v>291</v>
      </c>
      <c r="B449" s="65" t="s">
        <v>106</v>
      </c>
      <c r="C449" s="66">
        <v>10007145</v>
      </c>
      <c r="D449" s="66" t="s">
        <v>490</v>
      </c>
      <c r="E449" s="162" t="s">
        <v>107</v>
      </c>
      <c r="F449" s="142">
        <f>IF($B$9="Female",'No Self Assessment feeder'!F438,IF($B$9="Male",'No Self Assessment feeder'!AL438,IF($B$9="All",'No Self Assessment feeder'!BR438)))</f>
        <v>1340</v>
      </c>
      <c r="G449" s="120">
        <f>IF($B$9="Female",'No Self Assessment feeder'!G438,IF($B$9="Male",'No Self Assessment feeder'!AM438,IF($B$9="All",'No Self Assessment feeder'!BS438)))</f>
        <v>3.2</v>
      </c>
      <c r="H449" s="79">
        <f>IF($B$9="Female",'No Self Assessment feeder'!H438,IF($B$9="Male",'No Self Assessment feeder'!AN438,IF($B$9="All",'No Self Assessment feeder'!BT438)))</f>
        <v>1295</v>
      </c>
      <c r="I449" s="120">
        <f>IF($B$9="Female",'No Self Assessment feeder'!I438,IF($B$9="Male",'No Self Assessment feeder'!AO438,IF($B$9="All",'No Self Assessment feeder'!BU438)))</f>
        <v>8.9</v>
      </c>
      <c r="J449" s="120">
        <f>IF($B$9="Female",'No Self Assessment feeder'!J438,IF($B$9="Male",'No Self Assessment feeder'!AP438,IF($B$9="All",'No Self Assessment feeder'!BV438)))</f>
        <v>10.1</v>
      </c>
      <c r="K449" s="120">
        <f>IF($B$9="Female",'No Self Assessment feeder'!K438,IF($B$9="Male",'No Self Assessment feeder'!AQ438,IF($B$9="All",'No Self Assessment feeder'!BW438)))</f>
        <v>61.9</v>
      </c>
      <c r="L449" s="120">
        <f>IF($B$9="Female",'No Self Assessment feeder'!L438,IF($B$9="Male",'No Self Assessment feeder'!AR438,IF($B$9="All",'No Self Assessment feeder'!BX438)))</f>
        <v>74.7</v>
      </c>
      <c r="M449" s="127">
        <f>IF($B$9="Female",'No Self Assessment feeder'!M438,IF($B$9="Male",'No Self Assessment feeder'!AS438,IF($B$9="All",'No Self Assessment feeder'!BY438)))</f>
        <v>81</v>
      </c>
      <c r="N449" s="81">
        <f>IF($B$9="Female",'No Self Assessment feeder'!N438,IF($B$9="Male",'No Self Assessment feeder'!AT438,IF($B$9="All",'No Self Assessment feeder'!BZ438)))</f>
        <v>1340</v>
      </c>
      <c r="O449" s="120">
        <f>IF($B$9="Female",'No Self Assessment feeder'!O438,IF($B$9="Male",'No Self Assessment feeder'!AU438,IF($B$9="All",'No Self Assessment feeder'!CA438)))</f>
        <v>3.4</v>
      </c>
      <c r="P449" s="79">
        <f>IF($B$9="Female",'No Self Assessment feeder'!P438,IF($B$9="Male",'No Self Assessment feeder'!AV438,IF($B$9="All",'No Self Assessment feeder'!CB438)))</f>
        <v>1290</v>
      </c>
      <c r="Q449" s="120">
        <f>IF($B$9="Female",'No Self Assessment feeder'!Q438,IF($B$9="Male",'No Self Assessment feeder'!AW438,IF($B$9="All",'No Self Assessment feeder'!CC438)))</f>
        <v>11.1</v>
      </c>
      <c r="R449" s="120">
        <f>IF($B$9="Female",'No Self Assessment feeder'!R438,IF($B$9="Male",'No Self Assessment feeder'!AX438,IF($B$9="All",'No Self Assessment feeder'!CD438)))</f>
        <v>8</v>
      </c>
      <c r="S449" s="120">
        <f>IF($B$9="Female",'No Self Assessment feeder'!S438,IF($B$9="Male",'No Self Assessment feeder'!AY438,IF($B$9="All",'No Self Assessment feeder'!CE438)))</f>
        <v>66.8</v>
      </c>
      <c r="T449" s="120">
        <f>IF($B$9="Female",'No Self Assessment feeder'!T438,IF($B$9="Male",'No Self Assessment feeder'!AZ438,IF($B$9="All",'No Self Assessment feeder'!CF438)))</f>
        <v>76.8</v>
      </c>
      <c r="U449" s="127">
        <f>IF($B$9="Female",'No Self Assessment feeder'!U438,IF($B$9="Male",'No Self Assessment feeder'!BA438,IF($B$9="All",'No Self Assessment feeder'!CG438)))</f>
        <v>80.900000000000006</v>
      </c>
      <c r="V449" s="81">
        <f>IF($B$9="Female",'No Self Assessment feeder'!V438,IF($B$9="Male",'No Self Assessment feeder'!BB438,IF($B$9="All",'No Self Assessment feeder'!CH438)))</f>
        <v>1340</v>
      </c>
      <c r="W449" s="120">
        <f>IF($B$9="Female",'No Self Assessment feeder'!W438,IF($B$9="Male",'No Self Assessment feeder'!BC438,IF($B$9="All",'No Self Assessment feeder'!CI438)))</f>
        <v>3.9</v>
      </c>
      <c r="X449" s="79">
        <f>IF($B$9="Female",'No Self Assessment feeder'!X438,IF($B$9="Male",'No Self Assessment feeder'!BD438,IF($B$9="All",'No Self Assessment feeder'!CJ438)))</f>
        <v>1285</v>
      </c>
      <c r="Y449" s="120">
        <f>IF($B$9="Female",'No Self Assessment feeder'!Y438,IF($B$9="Male",'No Self Assessment feeder'!BE438,IF($B$9="All",'No Self Assessment feeder'!CK438)))</f>
        <v>13</v>
      </c>
      <c r="Z449" s="120">
        <f>IF($B$9="Female",'No Self Assessment feeder'!Z438,IF($B$9="Male",'No Self Assessment feeder'!BF438,IF($B$9="All",'No Self Assessment feeder'!CL438)))</f>
        <v>7.2</v>
      </c>
      <c r="AA449" s="120">
        <f>IF($B$9="Female",'No Self Assessment feeder'!AA438,IF($B$9="Male",'No Self Assessment feeder'!BG438,IF($B$9="All",'No Self Assessment feeder'!CM438)))</f>
        <v>71.5</v>
      </c>
      <c r="AB449" s="120">
        <f>IF($B$9="Female",'No Self Assessment feeder'!AB438,IF($B$9="Male",'No Self Assessment feeder'!BH438,IF($B$9="All",'No Self Assessment feeder'!CN438)))</f>
        <v>77.599999999999994</v>
      </c>
      <c r="AC449" s="127">
        <f>IF($B$9="Female",'No Self Assessment feeder'!AC438,IF($B$9="Male",'No Self Assessment feeder'!BI438,IF($B$9="All",'No Self Assessment feeder'!CO438)))</f>
        <v>79.8</v>
      </c>
      <c r="CM449" s="29"/>
    </row>
    <row r="450" spans="1:91" ht="14.25" customHeight="1" x14ac:dyDescent="0.2">
      <c r="A450" s="159" t="s">
        <v>291</v>
      </c>
      <c r="B450" s="65" t="s">
        <v>108</v>
      </c>
      <c r="C450" s="66">
        <v>10002718</v>
      </c>
      <c r="D450" s="66" t="s">
        <v>491</v>
      </c>
      <c r="E450" s="162" t="s">
        <v>109</v>
      </c>
      <c r="F450" s="142">
        <f>IF($B$9="Female",'No Self Assessment feeder'!F439,IF($B$9="Male",'No Self Assessment feeder'!AL439,IF($B$9="All",'No Self Assessment feeder'!BR439)))</f>
        <v>870</v>
      </c>
      <c r="G450" s="120">
        <f>IF($B$9="Female",'No Self Assessment feeder'!G439,IF($B$9="Male",'No Self Assessment feeder'!AM439,IF($B$9="All",'No Self Assessment feeder'!BS439)))</f>
        <v>3.2</v>
      </c>
      <c r="H450" s="79">
        <f>IF($B$9="Female",'No Self Assessment feeder'!H439,IF($B$9="Male",'No Self Assessment feeder'!AN439,IF($B$9="All",'No Self Assessment feeder'!BT439)))</f>
        <v>845</v>
      </c>
      <c r="I450" s="120">
        <f>IF($B$9="Female",'No Self Assessment feeder'!I439,IF($B$9="Male",'No Self Assessment feeder'!AO439,IF($B$9="All",'No Self Assessment feeder'!BU439)))</f>
        <v>10.7</v>
      </c>
      <c r="J450" s="120">
        <f>IF($B$9="Female",'No Self Assessment feeder'!J439,IF($B$9="Male",'No Self Assessment feeder'!AP439,IF($B$9="All",'No Self Assessment feeder'!BV439)))</f>
        <v>16</v>
      </c>
      <c r="K450" s="120">
        <f>IF($B$9="Female",'No Self Assessment feeder'!K439,IF($B$9="Male",'No Self Assessment feeder'!AQ439,IF($B$9="All",'No Self Assessment feeder'!BW439)))</f>
        <v>48.7</v>
      </c>
      <c r="L450" s="120">
        <f>IF($B$9="Female",'No Self Assessment feeder'!L439,IF($B$9="Male",'No Self Assessment feeder'!AR439,IF($B$9="All",'No Self Assessment feeder'!BX439)))</f>
        <v>63.7</v>
      </c>
      <c r="M450" s="127">
        <f>IF($B$9="Female",'No Self Assessment feeder'!M439,IF($B$9="Male",'No Self Assessment feeder'!AS439,IF($B$9="All",'No Self Assessment feeder'!BY439)))</f>
        <v>73.3</v>
      </c>
      <c r="N450" s="81">
        <f>IF($B$9="Female",'No Self Assessment feeder'!N439,IF($B$9="Male",'No Self Assessment feeder'!AT439,IF($B$9="All",'No Self Assessment feeder'!BZ439)))</f>
        <v>870</v>
      </c>
      <c r="O450" s="120">
        <f>IF($B$9="Female",'No Self Assessment feeder'!O439,IF($B$9="Male",'No Self Assessment feeder'!AU439,IF($B$9="All",'No Self Assessment feeder'!CA439)))</f>
        <v>3.1</v>
      </c>
      <c r="P450" s="79">
        <f>IF($B$9="Female",'No Self Assessment feeder'!P439,IF($B$9="Male",'No Self Assessment feeder'!AV439,IF($B$9="All",'No Self Assessment feeder'!CB439)))</f>
        <v>845</v>
      </c>
      <c r="Q450" s="120">
        <f>IF($B$9="Female",'No Self Assessment feeder'!Q439,IF($B$9="Male",'No Self Assessment feeder'!AW439,IF($B$9="All",'No Self Assessment feeder'!CC439)))</f>
        <v>14.3</v>
      </c>
      <c r="R450" s="120">
        <f>IF($B$9="Female",'No Self Assessment feeder'!R439,IF($B$9="Male",'No Self Assessment feeder'!AX439,IF($B$9="All",'No Self Assessment feeder'!CD439)))</f>
        <v>11.1</v>
      </c>
      <c r="S450" s="120">
        <f>IF($B$9="Female",'No Self Assessment feeder'!S439,IF($B$9="Male",'No Self Assessment feeder'!AY439,IF($B$9="All",'No Self Assessment feeder'!CE439)))</f>
        <v>55.4</v>
      </c>
      <c r="T450" s="120">
        <f>IF($B$9="Female",'No Self Assessment feeder'!T439,IF($B$9="Male",'No Self Assessment feeder'!AZ439,IF($B$9="All",'No Self Assessment feeder'!CF439)))</f>
        <v>68</v>
      </c>
      <c r="U450" s="127">
        <f>IF($B$9="Female",'No Self Assessment feeder'!U439,IF($B$9="Male",'No Self Assessment feeder'!BA439,IF($B$9="All",'No Self Assessment feeder'!CG439)))</f>
        <v>74.599999999999994</v>
      </c>
      <c r="V450" s="81">
        <f>IF($B$9="Female",'No Self Assessment feeder'!V439,IF($B$9="Male",'No Self Assessment feeder'!BB439,IF($B$9="All",'No Self Assessment feeder'!CH439)))</f>
        <v>870</v>
      </c>
      <c r="W450" s="120">
        <f>IF($B$9="Female",'No Self Assessment feeder'!W439,IF($B$9="Male",'No Self Assessment feeder'!BC439,IF($B$9="All",'No Self Assessment feeder'!CI439)))</f>
        <v>3.6</v>
      </c>
      <c r="X450" s="79">
        <f>IF($B$9="Female",'No Self Assessment feeder'!X439,IF($B$9="Male",'No Self Assessment feeder'!BD439,IF($B$9="All",'No Self Assessment feeder'!CJ439)))</f>
        <v>840</v>
      </c>
      <c r="Y450" s="120">
        <f>IF($B$9="Female",'No Self Assessment feeder'!Y439,IF($B$9="Male",'No Self Assessment feeder'!BE439,IF($B$9="All",'No Self Assessment feeder'!CK439)))</f>
        <v>18</v>
      </c>
      <c r="Z450" s="120">
        <f>IF($B$9="Female",'No Self Assessment feeder'!Z439,IF($B$9="Male",'No Self Assessment feeder'!BF439,IF($B$9="All",'No Self Assessment feeder'!CL439)))</f>
        <v>10.8</v>
      </c>
      <c r="AA450" s="120">
        <f>IF($B$9="Female",'No Self Assessment feeder'!AA439,IF($B$9="Male",'No Self Assessment feeder'!BG439,IF($B$9="All",'No Self Assessment feeder'!CM439)))</f>
        <v>56.6</v>
      </c>
      <c r="AB450" s="120">
        <f>IF($B$9="Female",'No Self Assessment feeder'!AB439,IF($B$9="Male",'No Self Assessment feeder'!BH439,IF($B$9="All",'No Self Assessment feeder'!CN439)))</f>
        <v>67.7</v>
      </c>
      <c r="AC450" s="127">
        <f>IF($B$9="Female",'No Self Assessment feeder'!AC439,IF($B$9="Male",'No Self Assessment feeder'!BI439,IF($B$9="All",'No Self Assessment feeder'!CO439)))</f>
        <v>71.2</v>
      </c>
      <c r="CM450" s="29"/>
    </row>
    <row r="451" spans="1:91" ht="14.25" customHeight="1" x14ac:dyDescent="0.2">
      <c r="A451" s="159" t="s">
        <v>291</v>
      </c>
      <c r="B451" s="65" t="s">
        <v>110</v>
      </c>
      <c r="C451" s="66">
        <v>10007146</v>
      </c>
      <c r="D451" s="66" t="s">
        <v>491</v>
      </c>
      <c r="E451" s="162" t="s">
        <v>111</v>
      </c>
      <c r="F451" s="142">
        <f>IF($B$9="Female",'No Self Assessment feeder'!F440,IF($B$9="Male",'No Self Assessment feeder'!AL440,IF($B$9="All",'No Self Assessment feeder'!BR440)))</f>
        <v>2330</v>
      </c>
      <c r="G451" s="120">
        <f>IF($B$9="Female",'No Self Assessment feeder'!G440,IF($B$9="Male",'No Self Assessment feeder'!AM440,IF($B$9="All",'No Self Assessment feeder'!BS440)))</f>
        <v>5.5</v>
      </c>
      <c r="H451" s="79">
        <f>IF($B$9="Female",'No Self Assessment feeder'!H440,IF($B$9="Male",'No Self Assessment feeder'!AN440,IF($B$9="All",'No Self Assessment feeder'!BT440)))</f>
        <v>2200</v>
      </c>
      <c r="I451" s="120">
        <f>IF($B$9="Female",'No Self Assessment feeder'!I440,IF($B$9="Male",'No Self Assessment feeder'!AO440,IF($B$9="All",'No Self Assessment feeder'!BU440)))</f>
        <v>9</v>
      </c>
      <c r="J451" s="120">
        <f>IF($B$9="Female",'No Self Assessment feeder'!J440,IF($B$9="Male",'No Self Assessment feeder'!AP440,IF($B$9="All",'No Self Assessment feeder'!BV440)))</f>
        <v>14.3</v>
      </c>
      <c r="K451" s="120">
        <f>IF($B$9="Female",'No Self Assessment feeder'!K440,IF($B$9="Male",'No Self Assessment feeder'!AQ440,IF($B$9="All",'No Self Assessment feeder'!BW440)))</f>
        <v>57.2</v>
      </c>
      <c r="L451" s="120">
        <f>IF($B$9="Female",'No Self Assessment feeder'!L440,IF($B$9="Male",'No Self Assessment feeder'!AR440,IF($B$9="All",'No Self Assessment feeder'!BX440)))</f>
        <v>68.7</v>
      </c>
      <c r="M451" s="127">
        <f>IF($B$9="Female",'No Self Assessment feeder'!M440,IF($B$9="Male",'No Self Assessment feeder'!AS440,IF($B$9="All",'No Self Assessment feeder'!BY440)))</f>
        <v>76.8</v>
      </c>
      <c r="N451" s="81">
        <f>IF($B$9="Female",'No Self Assessment feeder'!N440,IF($B$9="Male",'No Self Assessment feeder'!AT440,IF($B$9="All",'No Self Assessment feeder'!BZ440)))</f>
        <v>2330</v>
      </c>
      <c r="O451" s="120">
        <f>IF($B$9="Female",'No Self Assessment feeder'!O440,IF($B$9="Male",'No Self Assessment feeder'!AU440,IF($B$9="All",'No Self Assessment feeder'!CA440)))</f>
        <v>5.9</v>
      </c>
      <c r="P451" s="79">
        <f>IF($B$9="Female",'No Self Assessment feeder'!P440,IF($B$9="Male",'No Self Assessment feeder'!AV440,IF($B$9="All",'No Self Assessment feeder'!CB440)))</f>
        <v>2195</v>
      </c>
      <c r="Q451" s="120">
        <f>IF($B$9="Female",'No Self Assessment feeder'!Q440,IF($B$9="Male",'No Self Assessment feeder'!AW440,IF($B$9="All",'No Self Assessment feeder'!CC440)))</f>
        <v>12.5</v>
      </c>
      <c r="R451" s="120">
        <f>IF($B$9="Female",'No Self Assessment feeder'!R440,IF($B$9="Male",'No Self Assessment feeder'!AX440,IF($B$9="All",'No Self Assessment feeder'!CD440)))</f>
        <v>10.1</v>
      </c>
      <c r="S451" s="120">
        <f>IF($B$9="Female",'No Self Assessment feeder'!S440,IF($B$9="Male",'No Self Assessment feeder'!AY440,IF($B$9="All",'No Self Assessment feeder'!CE440)))</f>
        <v>62.3</v>
      </c>
      <c r="T451" s="120">
        <f>IF($B$9="Female",'No Self Assessment feeder'!T440,IF($B$9="Male",'No Self Assessment feeder'!AZ440,IF($B$9="All",'No Self Assessment feeder'!CF440)))</f>
        <v>72.8</v>
      </c>
      <c r="U451" s="127">
        <f>IF($B$9="Female",'No Self Assessment feeder'!U440,IF($B$9="Male",'No Self Assessment feeder'!BA440,IF($B$9="All",'No Self Assessment feeder'!CG440)))</f>
        <v>77.400000000000006</v>
      </c>
      <c r="V451" s="81">
        <f>IF($B$9="Female",'No Self Assessment feeder'!V440,IF($B$9="Male",'No Self Assessment feeder'!BB440,IF($B$9="All",'No Self Assessment feeder'!CH440)))</f>
        <v>2330</v>
      </c>
      <c r="W451" s="120">
        <f>IF($B$9="Female",'No Self Assessment feeder'!W440,IF($B$9="Male",'No Self Assessment feeder'!BC440,IF($B$9="All",'No Self Assessment feeder'!CI440)))</f>
        <v>6.4</v>
      </c>
      <c r="X451" s="79">
        <f>IF($B$9="Female",'No Self Assessment feeder'!X440,IF($B$9="Male",'No Self Assessment feeder'!BD440,IF($B$9="All",'No Self Assessment feeder'!CJ440)))</f>
        <v>2180</v>
      </c>
      <c r="Y451" s="120">
        <f>IF($B$9="Female",'No Self Assessment feeder'!Y440,IF($B$9="Male",'No Self Assessment feeder'!BE440,IF($B$9="All",'No Self Assessment feeder'!CK440)))</f>
        <v>14.6</v>
      </c>
      <c r="Z451" s="120">
        <f>IF($B$9="Female",'No Self Assessment feeder'!Z440,IF($B$9="Male",'No Self Assessment feeder'!BF440,IF($B$9="All",'No Self Assessment feeder'!CL440)))</f>
        <v>10.7</v>
      </c>
      <c r="AA451" s="120">
        <f>IF($B$9="Female",'No Self Assessment feeder'!AA440,IF($B$9="Male",'No Self Assessment feeder'!BG440,IF($B$9="All",'No Self Assessment feeder'!CM440)))</f>
        <v>65.5</v>
      </c>
      <c r="AB451" s="120">
        <f>IF($B$9="Female",'No Self Assessment feeder'!AB440,IF($B$9="Male",'No Self Assessment feeder'!BH440,IF($B$9="All",'No Self Assessment feeder'!CN440)))</f>
        <v>72.599999999999994</v>
      </c>
      <c r="AC451" s="127">
        <f>IF($B$9="Female",'No Self Assessment feeder'!AC440,IF($B$9="Male",'No Self Assessment feeder'!BI440,IF($B$9="All",'No Self Assessment feeder'!CO440)))</f>
        <v>74.7</v>
      </c>
      <c r="CM451" s="29"/>
    </row>
    <row r="452" spans="1:91" ht="14.25" customHeight="1" x14ac:dyDescent="0.2">
      <c r="A452" s="159" t="s">
        <v>291</v>
      </c>
      <c r="B452" s="65" t="s">
        <v>112</v>
      </c>
      <c r="C452" s="66">
        <v>10007825</v>
      </c>
      <c r="D452" s="66" t="s">
        <v>491</v>
      </c>
      <c r="E452" s="162" t="s">
        <v>113</v>
      </c>
      <c r="F452" s="142">
        <f>IF($B$9="Female",'No Self Assessment feeder'!F441,IF($B$9="Male",'No Self Assessment feeder'!AL441,IF($B$9="All",'No Self Assessment feeder'!BR441)))</f>
        <v>100</v>
      </c>
      <c r="G452" s="120">
        <f>IF($B$9="Female",'No Self Assessment feeder'!G441,IF($B$9="Male",'No Self Assessment feeder'!AM441,IF($B$9="All",'No Self Assessment feeder'!BS441)))</f>
        <v>2</v>
      </c>
      <c r="H452" s="79">
        <f>IF($B$9="Female",'No Self Assessment feeder'!H441,IF($B$9="Male",'No Self Assessment feeder'!AN441,IF($B$9="All",'No Self Assessment feeder'!BT441)))</f>
        <v>95</v>
      </c>
      <c r="I452" s="120">
        <f>IF($B$9="Female",'No Self Assessment feeder'!I441,IF($B$9="Male",'No Self Assessment feeder'!AO441,IF($B$9="All",'No Self Assessment feeder'!BU441)))</f>
        <v>15.6</v>
      </c>
      <c r="J452" s="120">
        <f>IF($B$9="Female",'No Self Assessment feeder'!J441,IF($B$9="Male",'No Self Assessment feeder'!AP441,IF($B$9="All",'No Self Assessment feeder'!BV441)))</f>
        <v>9.4</v>
      </c>
      <c r="K452" s="120">
        <f>IF($B$9="Female",'No Self Assessment feeder'!K441,IF($B$9="Male",'No Self Assessment feeder'!AQ441,IF($B$9="All",'No Self Assessment feeder'!BW441)))</f>
        <v>46.9</v>
      </c>
      <c r="L452" s="120">
        <f>IF($B$9="Female",'No Self Assessment feeder'!L441,IF($B$9="Male",'No Self Assessment feeder'!AR441,IF($B$9="All",'No Self Assessment feeder'!BX441)))</f>
        <v>62.5</v>
      </c>
      <c r="M452" s="127">
        <f>IF($B$9="Female",'No Self Assessment feeder'!M441,IF($B$9="Male",'No Self Assessment feeder'!AS441,IF($B$9="All",'No Self Assessment feeder'!BY441)))</f>
        <v>75</v>
      </c>
      <c r="N452" s="81">
        <f>IF($B$9="Female",'No Self Assessment feeder'!N441,IF($B$9="Male",'No Self Assessment feeder'!AT441,IF($B$9="All",'No Self Assessment feeder'!BZ441)))</f>
        <v>100</v>
      </c>
      <c r="O452" s="120">
        <f>IF($B$9="Female",'No Self Assessment feeder'!O441,IF($B$9="Male",'No Self Assessment feeder'!AU441,IF($B$9="All",'No Self Assessment feeder'!CA441)))</f>
        <v>3.1</v>
      </c>
      <c r="P452" s="79">
        <f>IF($B$9="Female",'No Self Assessment feeder'!P441,IF($B$9="Male",'No Self Assessment feeder'!AV441,IF($B$9="All",'No Self Assessment feeder'!CB441)))</f>
        <v>95</v>
      </c>
      <c r="Q452" s="120">
        <f>IF($B$9="Female",'No Self Assessment feeder'!Q441,IF($B$9="Male",'No Self Assessment feeder'!AW441,IF($B$9="All",'No Self Assessment feeder'!CC441)))</f>
        <v>16.8</v>
      </c>
      <c r="R452" s="120">
        <f>IF($B$9="Female",'No Self Assessment feeder'!R441,IF($B$9="Male",'No Self Assessment feeder'!AX441,IF($B$9="All",'No Self Assessment feeder'!CD441)))</f>
        <v>6.3</v>
      </c>
      <c r="S452" s="120">
        <f>IF($B$9="Female",'No Self Assessment feeder'!S441,IF($B$9="Male",'No Self Assessment feeder'!AY441,IF($B$9="All",'No Self Assessment feeder'!CE441)))</f>
        <v>65.3</v>
      </c>
      <c r="T452" s="120">
        <f>IF($B$9="Female",'No Self Assessment feeder'!T441,IF($B$9="Male",'No Self Assessment feeder'!AZ441,IF($B$9="All",'No Self Assessment feeder'!CF441)))</f>
        <v>71.599999999999994</v>
      </c>
      <c r="U452" s="127">
        <f>IF($B$9="Female",'No Self Assessment feeder'!U441,IF($B$9="Male",'No Self Assessment feeder'!BA441,IF($B$9="All",'No Self Assessment feeder'!CG441)))</f>
        <v>76.8</v>
      </c>
      <c r="V452" s="81">
        <f>IF($B$9="Female",'No Self Assessment feeder'!V441,IF($B$9="Male",'No Self Assessment feeder'!BB441,IF($B$9="All",'No Self Assessment feeder'!CH441)))</f>
        <v>100</v>
      </c>
      <c r="W452" s="120">
        <f>IF($B$9="Female",'No Self Assessment feeder'!W441,IF($B$9="Male",'No Self Assessment feeder'!BC441,IF($B$9="All",'No Self Assessment feeder'!CI441)))</f>
        <v>4.0999999999999996</v>
      </c>
      <c r="X452" s="79">
        <f>IF($B$9="Female",'No Self Assessment feeder'!X441,IF($B$9="Male",'No Self Assessment feeder'!BD441,IF($B$9="All",'No Self Assessment feeder'!CJ441)))</f>
        <v>95</v>
      </c>
      <c r="Y452" s="120">
        <f>IF($B$9="Female",'No Self Assessment feeder'!Y441,IF($B$9="Male",'No Self Assessment feeder'!BE441,IF($B$9="All",'No Self Assessment feeder'!CK441)))</f>
        <v>20.2</v>
      </c>
      <c r="Z452" s="120">
        <f>IF($B$9="Female",'No Self Assessment feeder'!Z441,IF($B$9="Male",'No Self Assessment feeder'!BF441,IF($B$9="All",'No Self Assessment feeder'!CL441)))</f>
        <v>17</v>
      </c>
      <c r="AA452" s="120" t="str">
        <f>IF($B$9="Female",'No Self Assessment feeder'!AA441,IF($B$9="Male",'No Self Assessment feeder'!BG441,IF($B$9="All",'No Self Assessment feeder'!CM441)))</f>
        <v>x</v>
      </c>
      <c r="AB452" s="120" t="str">
        <f>IF($B$9="Female",'No Self Assessment feeder'!AB441,IF($B$9="Male",'No Self Assessment feeder'!BH441,IF($B$9="All",'No Self Assessment feeder'!CN441)))</f>
        <v>x</v>
      </c>
      <c r="AC452" s="127">
        <f>IF($B$9="Female",'No Self Assessment feeder'!AC441,IF($B$9="Male",'No Self Assessment feeder'!BI441,IF($B$9="All",'No Self Assessment feeder'!CO441)))</f>
        <v>62.8</v>
      </c>
      <c r="CM452" s="29"/>
    </row>
    <row r="453" spans="1:91" ht="14.25" customHeight="1" x14ac:dyDescent="0.2">
      <c r="A453" s="159" t="s">
        <v>291</v>
      </c>
      <c r="B453" s="65" t="s">
        <v>114</v>
      </c>
      <c r="C453" s="65">
        <v>10040812</v>
      </c>
      <c r="D453" s="66" t="s">
        <v>489</v>
      </c>
      <c r="E453" s="162" t="s">
        <v>115</v>
      </c>
      <c r="F453" s="142">
        <f>IF($B$9="Female",'No Self Assessment feeder'!F442,IF($B$9="Male",'No Self Assessment feeder'!AL442,IF($B$9="All",'No Self Assessment feeder'!BR442)))</f>
        <v>230</v>
      </c>
      <c r="G453" s="120">
        <f>IF($B$9="Female",'No Self Assessment feeder'!G442,IF($B$9="Male",'No Self Assessment feeder'!AM442,IF($B$9="All",'No Self Assessment feeder'!BS442)))</f>
        <v>8.3000000000000007</v>
      </c>
      <c r="H453" s="79">
        <f>IF($B$9="Female",'No Self Assessment feeder'!H442,IF($B$9="Male",'No Self Assessment feeder'!AN442,IF($B$9="All",'No Self Assessment feeder'!BT442)))</f>
        <v>210</v>
      </c>
      <c r="I453" s="120">
        <f>IF($B$9="Female",'No Self Assessment feeder'!I442,IF($B$9="Male",'No Self Assessment feeder'!AO442,IF($B$9="All",'No Self Assessment feeder'!BU442)))</f>
        <v>20.6</v>
      </c>
      <c r="J453" s="120">
        <f>IF($B$9="Female",'No Self Assessment feeder'!J442,IF($B$9="Male",'No Self Assessment feeder'!AP442,IF($B$9="All",'No Self Assessment feeder'!BV442)))</f>
        <v>7.7</v>
      </c>
      <c r="K453" s="120">
        <f>IF($B$9="Female",'No Self Assessment feeder'!K442,IF($B$9="Male",'No Self Assessment feeder'!AQ442,IF($B$9="All",'No Self Assessment feeder'!BW442)))</f>
        <v>64.099999999999994</v>
      </c>
      <c r="L453" s="120">
        <f>IF($B$9="Female",'No Self Assessment feeder'!L442,IF($B$9="Male",'No Self Assessment feeder'!AR442,IF($B$9="All",'No Self Assessment feeder'!BX442)))</f>
        <v>69.900000000000006</v>
      </c>
      <c r="M453" s="127">
        <f>IF($B$9="Female",'No Self Assessment feeder'!M442,IF($B$9="Male",'No Self Assessment feeder'!AS442,IF($B$9="All",'No Self Assessment feeder'!BY442)))</f>
        <v>71.8</v>
      </c>
      <c r="N453" s="81">
        <f>IF($B$9="Female",'No Self Assessment feeder'!N442,IF($B$9="Male",'No Self Assessment feeder'!AT442,IF($B$9="All",'No Self Assessment feeder'!BZ442)))</f>
        <v>230</v>
      </c>
      <c r="O453" s="120">
        <f>IF($B$9="Female",'No Self Assessment feeder'!O442,IF($B$9="Male",'No Self Assessment feeder'!AU442,IF($B$9="All",'No Self Assessment feeder'!CA442)))</f>
        <v>7.5</v>
      </c>
      <c r="P453" s="79">
        <f>IF($B$9="Female",'No Self Assessment feeder'!P442,IF($B$9="Male",'No Self Assessment feeder'!AV442,IF($B$9="All",'No Self Assessment feeder'!CB442)))</f>
        <v>210</v>
      </c>
      <c r="Q453" s="120">
        <f>IF($B$9="Female",'No Self Assessment feeder'!Q442,IF($B$9="Male",'No Self Assessment feeder'!AW442,IF($B$9="All",'No Self Assessment feeder'!CC442)))</f>
        <v>19.399999999999999</v>
      </c>
      <c r="R453" s="120">
        <f>IF($B$9="Female",'No Self Assessment feeder'!R442,IF($B$9="Male",'No Self Assessment feeder'!AX442,IF($B$9="All",'No Self Assessment feeder'!CD442)))</f>
        <v>5.7</v>
      </c>
      <c r="S453" s="120">
        <f>IF($B$9="Female",'No Self Assessment feeder'!S442,IF($B$9="Male",'No Self Assessment feeder'!AY442,IF($B$9="All",'No Self Assessment feeder'!CE442)))</f>
        <v>67.8</v>
      </c>
      <c r="T453" s="120">
        <f>IF($B$9="Female",'No Self Assessment feeder'!T442,IF($B$9="Male",'No Self Assessment feeder'!AZ442,IF($B$9="All",'No Self Assessment feeder'!CF442)))</f>
        <v>71.599999999999994</v>
      </c>
      <c r="U453" s="127">
        <f>IF($B$9="Female",'No Self Assessment feeder'!U442,IF($B$9="Male",'No Self Assessment feeder'!BA442,IF($B$9="All",'No Self Assessment feeder'!CG442)))</f>
        <v>74.900000000000006</v>
      </c>
      <c r="V453" s="81">
        <f>IF($B$9="Female",'No Self Assessment feeder'!V442,IF($B$9="Male",'No Self Assessment feeder'!BB442,IF($B$9="All",'No Self Assessment feeder'!CH442)))</f>
        <v>230</v>
      </c>
      <c r="W453" s="120">
        <f>IF($B$9="Female",'No Self Assessment feeder'!W442,IF($B$9="Male",'No Self Assessment feeder'!BC442,IF($B$9="All",'No Self Assessment feeder'!CI442)))</f>
        <v>7.9</v>
      </c>
      <c r="X453" s="79">
        <f>IF($B$9="Female",'No Self Assessment feeder'!X442,IF($B$9="Male",'No Self Assessment feeder'!BD442,IF($B$9="All",'No Self Assessment feeder'!CJ442)))</f>
        <v>210</v>
      </c>
      <c r="Y453" s="120">
        <f>IF($B$9="Female",'No Self Assessment feeder'!Y442,IF($B$9="Male",'No Self Assessment feeder'!BE442,IF($B$9="All",'No Self Assessment feeder'!CK442)))</f>
        <v>21.4</v>
      </c>
      <c r="Z453" s="120">
        <f>IF($B$9="Female",'No Self Assessment feeder'!Z442,IF($B$9="Male",'No Self Assessment feeder'!BF442,IF($B$9="All",'No Self Assessment feeder'!CL442)))</f>
        <v>4.3</v>
      </c>
      <c r="AA453" s="120">
        <f>IF($B$9="Female",'No Self Assessment feeder'!AA442,IF($B$9="Male",'No Self Assessment feeder'!BG442,IF($B$9="All",'No Self Assessment feeder'!CM442)))</f>
        <v>67.599999999999994</v>
      </c>
      <c r="AB453" s="120">
        <f>IF($B$9="Female",'No Self Assessment feeder'!AB442,IF($B$9="Male",'No Self Assessment feeder'!BH442,IF($B$9="All",'No Self Assessment feeder'!CN442)))</f>
        <v>72.900000000000006</v>
      </c>
      <c r="AC453" s="127">
        <f>IF($B$9="Female",'No Self Assessment feeder'!AC442,IF($B$9="Male",'No Self Assessment feeder'!BI442,IF($B$9="All",'No Self Assessment feeder'!CO442)))</f>
        <v>74.3</v>
      </c>
      <c r="CM453" s="29"/>
    </row>
    <row r="454" spans="1:91" ht="14.25" customHeight="1" x14ac:dyDescent="0.2">
      <c r="A454" s="159" t="s">
        <v>291</v>
      </c>
      <c r="B454" s="65" t="s">
        <v>116</v>
      </c>
      <c r="C454" s="66">
        <v>10007147</v>
      </c>
      <c r="D454" s="66" t="s">
        <v>488</v>
      </c>
      <c r="E454" s="162" t="s">
        <v>117</v>
      </c>
      <c r="F454" s="142">
        <f>IF($B$9="Female",'No Self Assessment feeder'!F443,IF($B$9="Male",'No Self Assessment feeder'!AL443,IF($B$9="All",'No Self Assessment feeder'!BR443)))</f>
        <v>3435</v>
      </c>
      <c r="G454" s="120">
        <f>IF($B$9="Female",'No Self Assessment feeder'!G443,IF($B$9="Male",'No Self Assessment feeder'!AM443,IF($B$9="All",'No Self Assessment feeder'!BS443)))</f>
        <v>3.4</v>
      </c>
      <c r="H454" s="79">
        <f>IF($B$9="Female",'No Self Assessment feeder'!H443,IF($B$9="Male",'No Self Assessment feeder'!AN443,IF($B$9="All",'No Self Assessment feeder'!BT443)))</f>
        <v>3320</v>
      </c>
      <c r="I454" s="120">
        <f>IF($B$9="Female",'No Self Assessment feeder'!I443,IF($B$9="Male",'No Self Assessment feeder'!AO443,IF($B$9="All",'No Self Assessment feeder'!BU443)))</f>
        <v>9.4</v>
      </c>
      <c r="J454" s="120">
        <f>IF($B$9="Female",'No Self Assessment feeder'!J443,IF($B$9="Male",'No Self Assessment feeder'!AP443,IF($B$9="All",'No Self Assessment feeder'!BV443)))</f>
        <v>10.8</v>
      </c>
      <c r="K454" s="120">
        <f>IF($B$9="Female",'No Self Assessment feeder'!K443,IF($B$9="Male",'No Self Assessment feeder'!AQ443,IF($B$9="All",'No Self Assessment feeder'!BW443)))</f>
        <v>63.2</v>
      </c>
      <c r="L454" s="120">
        <f>IF($B$9="Female",'No Self Assessment feeder'!L443,IF($B$9="Male",'No Self Assessment feeder'!AR443,IF($B$9="All",'No Self Assessment feeder'!BX443)))</f>
        <v>73.900000000000006</v>
      </c>
      <c r="M454" s="127">
        <f>IF($B$9="Female",'No Self Assessment feeder'!M443,IF($B$9="Male",'No Self Assessment feeder'!AS443,IF($B$9="All",'No Self Assessment feeder'!BY443)))</f>
        <v>79.8</v>
      </c>
      <c r="N454" s="81">
        <f>IF($B$9="Female",'No Self Assessment feeder'!N443,IF($B$9="Male",'No Self Assessment feeder'!AT443,IF($B$9="All",'No Self Assessment feeder'!BZ443)))</f>
        <v>3435</v>
      </c>
      <c r="O454" s="120">
        <f>IF($B$9="Female",'No Self Assessment feeder'!O443,IF($B$9="Male",'No Self Assessment feeder'!AU443,IF($B$9="All",'No Self Assessment feeder'!CA443)))</f>
        <v>3.7</v>
      </c>
      <c r="P454" s="79">
        <f>IF($B$9="Female",'No Self Assessment feeder'!P443,IF($B$9="Male",'No Self Assessment feeder'!AV443,IF($B$9="All",'No Self Assessment feeder'!CB443)))</f>
        <v>3310</v>
      </c>
      <c r="Q454" s="120">
        <f>IF($B$9="Female",'No Self Assessment feeder'!Q443,IF($B$9="Male",'No Self Assessment feeder'!AW443,IF($B$9="All",'No Self Assessment feeder'!CC443)))</f>
        <v>10.7</v>
      </c>
      <c r="R454" s="120">
        <f>IF($B$9="Female",'No Self Assessment feeder'!R443,IF($B$9="Male",'No Self Assessment feeder'!AX443,IF($B$9="All",'No Self Assessment feeder'!CD443)))</f>
        <v>6.7</v>
      </c>
      <c r="S454" s="120">
        <f>IF($B$9="Female",'No Self Assessment feeder'!S443,IF($B$9="Male",'No Self Assessment feeder'!AY443,IF($B$9="All",'No Self Assessment feeder'!CE443)))</f>
        <v>68</v>
      </c>
      <c r="T454" s="120">
        <f>IF($B$9="Female",'No Self Assessment feeder'!T443,IF($B$9="Male",'No Self Assessment feeder'!AZ443,IF($B$9="All",'No Self Assessment feeder'!CF443)))</f>
        <v>79</v>
      </c>
      <c r="U454" s="127">
        <f>IF($B$9="Female",'No Self Assessment feeder'!U443,IF($B$9="Male",'No Self Assessment feeder'!BA443,IF($B$9="All",'No Self Assessment feeder'!CG443)))</f>
        <v>82.6</v>
      </c>
      <c r="V454" s="81">
        <f>IF($B$9="Female",'No Self Assessment feeder'!V443,IF($B$9="Male",'No Self Assessment feeder'!BB443,IF($B$9="All",'No Self Assessment feeder'!CH443)))</f>
        <v>3435</v>
      </c>
      <c r="W454" s="120">
        <f>IF($B$9="Female",'No Self Assessment feeder'!W443,IF($B$9="Male",'No Self Assessment feeder'!BC443,IF($B$9="All",'No Self Assessment feeder'!CI443)))</f>
        <v>4</v>
      </c>
      <c r="X454" s="79">
        <f>IF($B$9="Female",'No Self Assessment feeder'!X443,IF($B$9="Male",'No Self Assessment feeder'!BD443,IF($B$9="All",'No Self Assessment feeder'!CJ443)))</f>
        <v>3295</v>
      </c>
      <c r="Y454" s="120">
        <f>IF($B$9="Female",'No Self Assessment feeder'!Y443,IF($B$9="Male",'No Self Assessment feeder'!BE443,IF($B$9="All",'No Self Assessment feeder'!CK443)))</f>
        <v>11.9</v>
      </c>
      <c r="Z454" s="120">
        <f>IF($B$9="Female",'No Self Assessment feeder'!Z443,IF($B$9="Male",'No Self Assessment feeder'!BF443,IF($B$9="All",'No Self Assessment feeder'!CL443)))</f>
        <v>7.6</v>
      </c>
      <c r="AA454" s="120">
        <f>IF($B$9="Female",'No Self Assessment feeder'!AA443,IF($B$9="Male",'No Self Assessment feeder'!BG443,IF($B$9="All",'No Self Assessment feeder'!CM443)))</f>
        <v>71.099999999999994</v>
      </c>
      <c r="AB454" s="120">
        <f>IF($B$9="Female",'No Self Assessment feeder'!AB443,IF($B$9="Male",'No Self Assessment feeder'!BH443,IF($B$9="All",'No Self Assessment feeder'!CN443)))</f>
        <v>78.8</v>
      </c>
      <c r="AC454" s="127">
        <f>IF($B$9="Female",'No Self Assessment feeder'!AC443,IF($B$9="Male",'No Self Assessment feeder'!BI443,IF($B$9="All",'No Self Assessment feeder'!CO443)))</f>
        <v>80.5</v>
      </c>
      <c r="CM454" s="29"/>
    </row>
    <row r="455" spans="1:91" ht="14.25" customHeight="1" x14ac:dyDescent="0.2">
      <c r="A455" s="159" t="s">
        <v>291</v>
      </c>
      <c r="B455" s="65" t="s">
        <v>118</v>
      </c>
      <c r="C455" s="66">
        <v>10007765</v>
      </c>
      <c r="D455" s="66" t="s">
        <v>491</v>
      </c>
      <c r="E455" s="162" t="s">
        <v>119</v>
      </c>
      <c r="F455" s="142">
        <f>IF($B$9="Female",'No Self Assessment feeder'!F444,IF($B$9="Male",'No Self Assessment feeder'!AL444,IF($B$9="All",'No Self Assessment feeder'!BR444)))</f>
        <v>65</v>
      </c>
      <c r="G455" s="120">
        <f>IF($B$9="Female",'No Self Assessment feeder'!G444,IF($B$9="Male",'No Self Assessment feeder'!AM444,IF($B$9="All",'No Self Assessment feeder'!BS444)))</f>
        <v>6</v>
      </c>
      <c r="H455" s="79">
        <f>IF($B$9="Female",'No Self Assessment feeder'!H444,IF($B$9="Male",'No Self Assessment feeder'!AN444,IF($B$9="All",'No Self Assessment feeder'!BT444)))</f>
        <v>65</v>
      </c>
      <c r="I455" s="120">
        <f>IF($B$9="Female",'No Self Assessment feeder'!I444,IF($B$9="Male",'No Self Assessment feeder'!AO444,IF($B$9="All",'No Self Assessment feeder'!BU444)))</f>
        <v>7.9</v>
      </c>
      <c r="J455" s="120">
        <f>IF($B$9="Female",'No Self Assessment feeder'!J444,IF($B$9="Male",'No Self Assessment feeder'!AP444,IF($B$9="All",'No Self Assessment feeder'!BV444)))</f>
        <v>14.3</v>
      </c>
      <c r="K455" s="120">
        <f>IF($B$9="Female",'No Self Assessment feeder'!K444,IF($B$9="Male",'No Self Assessment feeder'!AQ444,IF($B$9="All",'No Self Assessment feeder'!BW444)))</f>
        <v>31.7</v>
      </c>
      <c r="L455" s="120">
        <f>IF($B$9="Female",'No Self Assessment feeder'!L444,IF($B$9="Male",'No Self Assessment feeder'!AR444,IF($B$9="All",'No Self Assessment feeder'!BX444)))</f>
        <v>57.1</v>
      </c>
      <c r="M455" s="127">
        <f>IF($B$9="Female",'No Self Assessment feeder'!M444,IF($B$9="Male",'No Self Assessment feeder'!AS444,IF($B$9="All",'No Self Assessment feeder'!BY444)))</f>
        <v>77.8</v>
      </c>
      <c r="N455" s="81">
        <f>IF($B$9="Female",'No Self Assessment feeder'!N444,IF($B$9="Male",'No Self Assessment feeder'!AT444,IF($B$9="All",'No Self Assessment feeder'!BZ444)))</f>
        <v>65</v>
      </c>
      <c r="O455" s="120">
        <f>IF($B$9="Female",'No Self Assessment feeder'!O444,IF($B$9="Male",'No Self Assessment feeder'!AU444,IF($B$9="All",'No Self Assessment feeder'!CA444)))</f>
        <v>7.5</v>
      </c>
      <c r="P455" s="79">
        <f>IF($B$9="Female",'No Self Assessment feeder'!P444,IF($B$9="Male",'No Self Assessment feeder'!AV444,IF($B$9="All",'No Self Assessment feeder'!CB444)))</f>
        <v>60</v>
      </c>
      <c r="Q455" s="120">
        <f>IF($B$9="Female",'No Self Assessment feeder'!Q444,IF($B$9="Male",'No Self Assessment feeder'!AW444,IF($B$9="All",'No Self Assessment feeder'!CC444)))</f>
        <v>17.7</v>
      </c>
      <c r="R455" s="120">
        <f>IF($B$9="Female",'No Self Assessment feeder'!R444,IF($B$9="Male",'No Self Assessment feeder'!AX444,IF($B$9="All",'No Self Assessment feeder'!CD444)))</f>
        <v>4.8</v>
      </c>
      <c r="S455" s="120">
        <f>IF($B$9="Female",'No Self Assessment feeder'!S444,IF($B$9="Male",'No Self Assessment feeder'!AY444,IF($B$9="All",'No Self Assessment feeder'!CE444)))</f>
        <v>41.9</v>
      </c>
      <c r="T455" s="120">
        <f>IF($B$9="Female",'No Self Assessment feeder'!T444,IF($B$9="Male",'No Self Assessment feeder'!AZ444,IF($B$9="All",'No Self Assessment feeder'!CF444)))</f>
        <v>61.3</v>
      </c>
      <c r="U455" s="127">
        <f>IF($B$9="Female",'No Self Assessment feeder'!U444,IF($B$9="Male",'No Self Assessment feeder'!BA444,IF($B$9="All",'No Self Assessment feeder'!CG444)))</f>
        <v>77.400000000000006</v>
      </c>
      <c r="V455" s="81">
        <f>IF($B$9="Female",'No Self Assessment feeder'!V444,IF($B$9="Male",'No Self Assessment feeder'!BB444,IF($B$9="All",'No Self Assessment feeder'!CH444)))</f>
        <v>65</v>
      </c>
      <c r="W455" s="120">
        <f>IF($B$9="Female",'No Self Assessment feeder'!W444,IF($B$9="Male",'No Self Assessment feeder'!BC444,IF($B$9="All",'No Self Assessment feeder'!CI444)))</f>
        <v>7.5</v>
      </c>
      <c r="X455" s="79">
        <f>IF($B$9="Female",'No Self Assessment feeder'!X444,IF($B$9="Male",'No Self Assessment feeder'!BD444,IF($B$9="All",'No Self Assessment feeder'!CJ444)))</f>
        <v>60</v>
      </c>
      <c r="Y455" s="120">
        <f>IF($B$9="Female",'No Self Assessment feeder'!Y444,IF($B$9="Male",'No Self Assessment feeder'!BE444,IF($B$9="All",'No Self Assessment feeder'!CK444)))</f>
        <v>12.9</v>
      </c>
      <c r="Z455" s="120">
        <f>IF($B$9="Female",'No Self Assessment feeder'!Z444,IF($B$9="Male",'No Self Assessment feeder'!BF444,IF($B$9="All",'No Self Assessment feeder'!CL444)))</f>
        <v>12.9</v>
      </c>
      <c r="AA455" s="120">
        <f>IF($B$9="Female",'No Self Assessment feeder'!AA444,IF($B$9="Male",'No Self Assessment feeder'!BG444,IF($B$9="All",'No Self Assessment feeder'!CM444)))</f>
        <v>51.6</v>
      </c>
      <c r="AB455" s="120">
        <f>IF($B$9="Female",'No Self Assessment feeder'!AB444,IF($B$9="Male",'No Self Assessment feeder'!BH444,IF($B$9="All",'No Self Assessment feeder'!CN444)))</f>
        <v>66.099999999999994</v>
      </c>
      <c r="AC455" s="127">
        <f>IF($B$9="Female",'No Self Assessment feeder'!AC444,IF($B$9="Male",'No Self Assessment feeder'!BI444,IF($B$9="All",'No Self Assessment feeder'!CO444)))</f>
        <v>74.2</v>
      </c>
      <c r="CM455" s="29"/>
    </row>
    <row r="456" spans="1:91" ht="14.25" customHeight="1" x14ac:dyDescent="0.2">
      <c r="A456" s="159" t="s">
        <v>291</v>
      </c>
      <c r="B456" s="65" t="s">
        <v>120</v>
      </c>
      <c r="C456" s="66">
        <v>10007148</v>
      </c>
      <c r="D456" s="66" t="s">
        <v>494</v>
      </c>
      <c r="E456" s="162" t="s">
        <v>121</v>
      </c>
      <c r="F456" s="142">
        <f>IF($B$9="Female",'No Self Assessment feeder'!F445,IF($B$9="Male",'No Self Assessment feeder'!AL445,IF($B$9="All",'No Self Assessment feeder'!BR445)))</f>
        <v>2375</v>
      </c>
      <c r="G456" s="120">
        <f>IF($B$9="Female",'No Self Assessment feeder'!G445,IF($B$9="Male",'No Self Assessment feeder'!AM445,IF($B$9="All",'No Self Assessment feeder'!BS445)))</f>
        <v>2.9</v>
      </c>
      <c r="H456" s="79">
        <f>IF($B$9="Female",'No Self Assessment feeder'!H445,IF($B$9="Male",'No Self Assessment feeder'!AN445,IF($B$9="All",'No Self Assessment feeder'!BT445)))</f>
        <v>2305</v>
      </c>
      <c r="I456" s="120">
        <f>IF($B$9="Female",'No Self Assessment feeder'!I445,IF($B$9="Male",'No Self Assessment feeder'!AO445,IF($B$9="All",'No Self Assessment feeder'!BU445)))</f>
        <v>7.7</v>
      </c>
      <c r="J456" s="120">
        <f>IF($B$9="Female",'No Self Assessment feeder'!J445,IF($B$9="Male",'No Self Assessment feeder'!AP445,IF($B$9="All",'No Self Assessment feeder'!BV445)))</f>
        <v>11.3</v>
      </c>
      <c r="K456" s="120">
        <f>IF($B$9="Female",'No Self Assessment feeder'!K445,IF($B$9="Male",'No Self Assessment feeder'!AQ445,IF($B$9="All",'No Self Assessment feeder'!BW445)))</f>
        <v>60.1</v>
      </c>
      <c r="L456" s="120">
        <f>IF($B$9="Female",'No Self Assessment feeder'!L445,IF($B$9="Male",'No Self Assessment feeder'!AR445,IF($B$9="All",'No Self Assessment feeder'!BX445)))</f>
        <v>74.8</v>
      </c>
      <c r="M456" s="127">
        <f>IF($B$9="Female",'No Self Assessment feeder'!M445,IF($B$9="Male",'No Self Assessment feeder'!AS445,IF($B$9="All",'No Self Assessment feeder'!BY445)))</f>
        <v>80.900000000000006</v>
      </c>
      <c r="N456" s="81">
        <f>IF($B$9="Female",'No Self Assessment feeder'!N445,IF($B$9="Male",'No Self Assessment feeder'!AT445,IF($B$9="All",'No Self Assessment feeder'!BZ445)))</f>
        <v>2375</v>
      </c>
      <c r="O456" s="120">
        <f>IF($B$9="Female",'No Self Assessment feeder'!O445,IF($B$9="Male",'No Self Assessment feeder'!AU445,IF($B$9="All",'No Self Assessment feeder'!CA445)))</f>
        <v>3</v>
      </c>
      <c r="P456" s="79">
        <f>IF($B$9="Female",'No Self Assessment feeder'!P445,IF($B$9="Male",'No Self Assessment feeder'!AV445,IF($B$9="All",'No Self Assessment feeder'!CB445)))</f>
        <v>2300</v>
      </c>
      <c r="Q456" s="120">
        <f>IF($B$9="Female",'No Self Assessment feeder'!Q445,IF($B$9="Male",'No Self Assessment feeder'!AW445,IF($B$9="All",'No Self Assessment feeder'!CC445)))</f>
        <v>9.6</v>
      </c>
      <c r="R456" s="120">
        <f>IF($B$9="Female",'No Self Assessment feeder'!R445,IF($B$9="Male",'No Self Assessment feeder'!AX445,IF($B$9="All",'No Self Assessment feeder'!CD445)))</f>
        <v>7.6</v>
      </c>
      <c r="S456" s="120">
        <f>IF($B$9="Female",'No Self Assessment feeder'!S445,IF($B$9="Male",'No Self Assessment feeder'!AY445,IF($B$9="All",'No Self Assessment feeder'!CE445)))</f>
        <v>65.400000000000006</v>
      </c>
      <c r="T456" s="120">
        <f>IF($B$9="Female",'No Self Assessment feeder'!T445,IF($B$9="Male",'No Self Assessment feeder'!AZ445,IF($B$9="All",'No Self Assessment feeder'!CF445)))</f>
        <v>78.7</v>
      </c>
      <c r="U456" s="127">
        <f>IF($B$9="Female",'No Self Assessment feeder'!U445,IF($B$9="Male",'No Self Assessment feeder'!BA445,IF($B$9="All",'No Self Assessment feeder'!CG445)))</f>
        <v>82.8</v>
      </c>
      <c r="V456" s="81">
        <f>IF($B$9="Female",'No Self Assessment feeder'!V445,IF($B$9="Male",'No Self Assessment feeder'!BB445,IF($B$9="All",'No Self Assessment feeder'!CH445)))</f>
        <v>2375</v>
      </c>
      <c r="W456" s="120">
        <f>IF($B$9="Female",'No Self Assessment feeder'!W445,IF($B$9="Male",'No Self Assessment feeder'!BC445,IF($B$9="All",'No Self Assessment feeder'!CI445)))</f>
        <v>3.1</v>
      </c>
      <c r="X456" s="79">
        <f>IF($B$9="Female",'No Self Assessment feeder'!X445,IF($B$9="Male",'No Self Assessment feeder'!BD445,IF($B$9="All",'No Self Assessment feeder'!CJ445)))</f>
        <v>2300</v>
      </c>
      <c r="Y456" s="120">
        <f>IF($B$9="Female",'No Self Assessment feeder'!Y445,IF($B$9="Male",'No Self Assessment feeder'!BE445,IF($B$9="All",'No Self Assessment feeder'!CK445)))</f>
        <v>10.9</v>
      </c>
      <c r="Z456" s="120">
        <f>IF($B$9="Female",'No Self Assessment feeder'!Z445,IF($B$9="Male",'No Self Assessment feeder'!BF445,IF($B$9="All",'No Self Assessment feeder'!CL445)))</f>
        <v>7.7</v>
      </c>
      <c r="AA456" s="120">
        <f>IF($B$9="Female",'No Self Assessment feeder'!AA445,IF($B$9="Male",'No Self Assessment feeder'!BG445,IF($B$9="All",'No Self Assessment feeder'!CM445)))</f>
        <v>69.400000000000006</v>
      </c>
      <c r="AB456" s="120">
        <f>IF($B$9="Female",'No Self Assessment feeder'!AB445,IF($B$9="Male",'No Self Assessment feeder'!BH445,IF($B$9="All",'No Self Assessment feeder'!CN445)))</f>
        <v>79.599999999999994</v>
      </c>
      <c r="AC456" s="127">
        <f>IF($B$9="Female",'No Self Assessment feeder'!AC445,IF($B$9="Male",'No Self Assessment feeder'!BI445,IF($B$9="All",'No Self Assessment feeder'!CO445)))</f>
        <v>81.400000000000006</v>
      </c>
      <c r="CM456" s="29"/>
    </row>
    <row r="457" spans="1:91" ht="14.25" customHeight="1" x14ac:dyDescent="0.2">
      <c r="A457" s="159" t="s">
        <v>291</v>
      </c>
      <c r="B457" s="65" t="s">
        <v>122</v>
      </c>
      <c r="C457" s="66">
        <v>10007149</v>
      </c>
      <c r="D457" s="66" t="s">
        <v>494</v>
      </c>
      <c r="E457" s="162" t="s">
        <v>123</v>
      </c>
      <c r="F457" s="142">
        <f>IF($B$9="Female",'No Self Assessment feeder'!F446,IF($B$9="Male",'No Self Assessment feeder'!AL446,IF($B$9="All",'No Self Assessment feeder'!BR446)))</f>
        <v>2465</v>
      </c>
      <c r="G457" s="120">
        <f>IF($B$9="Female",'No Self Assessment feeder'!G446,IF($B$9="Male",'No Self Assessment feeder'!AM446,IF($B$9="All",'No Self Assessment feeder'!BS446)))</f>
        <v>3.1</v>
      </c>
      <c r="H457" s="79">
        <f>IF($B$9="Female",'No Self Assessment feeder'!H446,IF($B$9="Male",'No Self Assessment feeder'!AN446,IF($B$9="All",'No Self Assessment feeder'!BT446)))</f>
        <v>2385</v>
      </c>
      <c r="I457" s="120">
        <f>IF($B$9="Female",'No Self Assessment feeder'!I446,IF($B$9="Male",'No Self Assessment feeder'!AO446,IF($B$9="All",'No Self Assessment feeder'!BU446)))</f>
        <v>7.9</v>
      </c>
      <c r="J457" s="120">
        <f>IF($B$9="Female",'No Self Assessment feeder'!J446,IF($B$9="Male",'No Self Assessment feeder'!AP446,IF($B$9="All",'No Self Assessment feeder'!BV446)))</f>
        <v>11.4</v>
      </c>
      <c r="K457" s="120">
        <f>IF($B$9="Female",'No Self Assessment feeder'!K446,IF($B$9="Male",'No Self Assessment feeder'!AQ446,IF($B$9="All",'No Self Assessment feeder'!BW446)))</f>
        <v>54.6</v>
      </c>
      <c r="L457" s="120">
        <f>IF($B$9="Female",'No Self Assessment feeder'!L446,IF($B$9="Male",'No Self Assessment feeder'!AR446,IF($B$9="All",'No Self Assessment feeder'!BX446)))</f>
        <v>72.2</v>
      </c>
      <c r="M457" s="127">
        <f>IF($B$9="Female",'No Self Assessment feeder'!M446,IF($B$9="Male",'No Self Assessment feeder'!AS446,IF($B$9="All",'No Self Assessment feeder'!BY446)))</f>
        <v>80.7</v>
      </c>
      <c r="N457" s="81">
        <f>IF($B$9="Female",'No Self Assessment feeder'!N446,IF($B$9="Male",'No Self Assessment feeder'!AT446,IF($B$9="All",'No Self Assessment feeder'!BZ446)))</f>
        <v>2465</v>
      </c>
      <c r="O457" s="120">
        <f>IF($B$9="Female",'No Self Assessment feeder'!O446,IF($B$9="Male",'No Self Assessment feeder'!AU446,IF($B$9="All",'No Self Assessment feeder'!CA446)))</f>
        <v>3.4</v>
      </c>
      <c r="P457" s="79">
        <f>IF($B$9="Female",'No Self Assessment feeder'!P446,IF($B$9="Male",'No Self Assessment feeder'!AV446,IF($B$9="All",'No Self Assessment feeder'!CB446)))</f>
        <v>2380</v>
      </c>
      <c r="Q457" s="120">
        <f>IF($B$9="Female",'No Self Assessment feeder'!Q446,IF($B$9="Male",'No Self Assessment feeder'!AW446,IF($B$9="All",'No Self Assessment feeder'!CC446)))</f>
        <v>9.6999999999999993</v>
      </c>
      <c r="R457" s="120">
        <f>IF($B$9="Female",'No Self Assessment feeder'!R446,IF($B$9="Male",'No Self Assessment feeder'!AX446,IF($B$9="All",'No Self Assessment feeder'!CD446)))</f>
        <v>7.1</v>
      </c>
      <c r="S457" s="120">
        <f>IF($B$9="Female",'No Self Assessment feeder'!S446,IF($B$9="Male",'No Self Assessment feeder'!AY446,IF($B$9="All",'No Self Assessment feeder'!CE446)))</f>
        <v>62.7</v>
      </c>
      <c r="T457" s="120">
        <f>IF($B$9="Female",'No Self Assessment feeder'!T446,IF($B$9="Male",'No Self Assessment feeder'!AZ446,IF($B$9="All",'No Self Assessment feeder'!CF446)))</f>
        <v>77.8</v>
      </c>
      <c r="U457" s="127">
        <f>IF($B$9="Female",'No Self Assessment feeder'!U446,IF($B$9="Male",'No Self Assessment feeder'!BA446,IF($B$9="All",'No Self Assessment feeder'!CG446)))</f>
        <v>83.1</v>
      </c>
      <c r="V457" s="81">
        <f>IF($B$9="Female",'No Self Assessment feeder'!V446,IF($B$9="Male",'No Self Assessment feeder'!BB446,IF($B$9="All",'No Self Assessment feeder'!CH446)))</f>
        <v>2465</v>
      </c>
      <c r="W457" s="120">
        <f>IF($B$9="Female",'No Self Assessment feeder'!W446,IF($B$9="Male",'No Self Assessment feeder'!BC446,IF($B$9="All",'No Self Assessment feeder'!CI446)))</f>
        <v>3.8</v>
      </c>
      <c r="X457" s="79">
        <f>IF($B$9="Female",'No Self Assessment feeder'!X446,IF($B$9="Male",'No Self Assessment feeder'!BD446,IF($B$9="All",'No Self Assessment feeder'!CJ446)))</f>
        <v>2370</v>
      </c>
      <c r="Y457" s="120">
        <f>IF($B$9="Female",'No Self Assessment feeder'!Y446,IF($B$9="Male",'No Self Assessment feeder'!BE446,IF($B$9="All",'No Self Assessment feeder'!CK446)))</f>
        <v>12.1</v>
      </c>
      <c r="Z457" s="120">
        <f>IF($B$9="Female",'No Self Assessment feeder'!Z446,IF($B$9="Male",'No Self Assessment feeder'!BF446,IF($B$9="All",'No Self Assessment feeder'!CL446)))</f>
        <v>6.8</v>
      </c>
      <c r="AA457" s="120">
        <f>IF($B$9="Female",'No Self Assessment feeder'!AA446,IF($B$9="Male",'No Self Assessment feeder'!BG446,IF($B$9="All",'No Self Assessment feeder'!CM446)))</f>
        <v>67.7</v>
      </c>
      <c r="AB457" s="120">
        <f>IF($B$9="Female",'No Self Assessment feeder'!AB446,IF($B$9="Male",'No Self Assessment feeder'!BH446,IF($B$9="All",'No Self Assessment feeder'!CN446)))</f>
        <v>77.900000000000006</v>
      </c>
      <c r="AC457" s="127">
        <f>IF($B$9="Female",'No Self Assessment feeder'!AC446,IF($B$9="Male",'No Self Assessment feeder'!BI446,IF($B$9="All",'No Self Assessment feeder'!CO446)))</f>
        <v>81</v>
      </c>
      <c r="CM457" s="29"/>
    </row>
    <row r="458" spans="1:91" ht="14.25" customHeight="1" x14ac:dyDescent="0.2">
      <c r="A458" s="159" t="s">
        <v>291</v>
      </c>
      <c r="B458" s="65" t="s">
        <v>124</v>
      </c>
      <c r="C458" s="66">
        <v>10003270</v>
      </c>
      <c r="D458" s="66" t="s">
        <v>491</v>
      </c>
      <c r="E458" s="162" t="s">
        <v>125</v>
      </c>
      <c r="F458" s="142">
        <f>IF($B$9="Female",'No Self Assessment feeder'!F447,IF($B$9="Male",'No Self Assessment feeder'!AL447,IF($B$9="All",'No Self Assessment feeder'!BR447)))</f>
        <v>1465</v>
      </c>
      <c r="G458" s="120">
        <f>IF($B$9="Female",'No Self Assessment feeder'!G447,IF($B$9="Male",'No Self Assessment feeder'!AM447,IF($B$9="All",'No Self Assessment feeder'!BS447)))</f>
        <v>2</v>
      </c>
      <c r="H458" s="79">
        <f>IF($B$9="Female",'No Self Assessment feeder'!H447,IF($B$9="Male",'No Self Assessment feeder'!AN447,IF($B$9="All",'No Self Assessment feeder'!BT447)))</f>
        <v>1435</v>
      </c>
      <c r="I458" s="120">
        <f>IF($B$9="Female",'No Self Assessment feeder'!I447,IF($B$9="Male",'No Self Assessment feeder'!AO447,IF($B$9="All",'No Self Assessment feeder'!BU447)))</f>
        <v>10.199999999999999</v>
      </c>
      <c r="J458" s="120">
        <f>IF($B$9="Female",'No Self Assessment feeder'!J447,IF($B$9="Male",'No Self Assessment feeder'!AP447,IF($B$9="All",'No Self Assessment feeder'!BV447)))</f>
        <v>7.4</v>
      </c>
      <c r="K458" s="120">
        <f>IF($B$9="Female",'No Self Assessment feeder'!K447,IF($B$9="Male",'No Self Assessment feeder'!AQ447,IF($B$9="All",'No Self Assessment feeder'!BW447)))</f>
        <v>44.6</v>
      </c>
      <c r="L458" s="120">
        <f>IF($B$9="Female",'No Self Assessment feeder'!L447,IF($B$9="Male",'No Self Assessment feeder'!AR447,IF($B$9="All",'No Self Assessment feeder'!BX447)))</f>
        <v>61.1</v>
      </c>
      <c r="M458" s="127">
        <f>IF($B$9="Female",'No Self Assessment feeder'!M447,IF($B$9="Male",'No Self Assessment feeder'!AS447,IF($B$9="All",'No Self Assessment feeder'!BY447)))</f>
        <v>82.5</v>
      </c>
      <c r="N458" s="81">
        <f>IF($B$9="Female",'No Self Assessment feeder'!N447,IF($B$9="Male",'No Self Assessment feeder'!AT447,IF($B$9="All",'No Self Assessment feeder'!BZ447)))</f>
        <v>1465</v>
      </c>
      <c r="O458" s="120">
        <f>IF($B$9="Female",'No Self Assessment feeder'!O447,IF($B$9="Male",'No Self Assessment feeder'!AU447,IF($B$9="All",'No Self Assessment feeder'!CA447)))</f>
        <v>2.7</v>
      </c>
      <c r="P458" s="79">
        <f>IF($B$9="Female",'No Self Assessment feeder'!P447,IF($B$9="Male",'No Self Assessment feeder'!AV447,IF($B$9="All",'No Self Assessment feeder'!CB447)))</f>
        <v>1425</v>
      </c>
      <c r="Q458" s="120">
        <f>IF($B$9="Female",'No Self Assessment feeder'!Q447,IF($B$9="Male",'No Self Assessment feeder'!AW447,IF($B$9="All",'No Self Assessment feeder'!CC447)))</f>
        <v>11.8</v>
      </c>
      <c r="R458" s="120">
        <f>IF($B$9="Female",'No Self Assessment feeder'!R447,IF($B$9="Male",'No Self Assessment feeder'!AX447,IF($B$9="All",'No Self Assessment feeder'!CD447)))</f>
        <v>5.6</v>
      </c>
      <c r="S458" s="120">
        <f>IF($B$9="Female",'No Self Assessment feeder'!S447,IF($B$9="Male",'No Self Assessment feeder'!AY447,IF($B$9="All",'No Self Assessment feeder'!CE447)))</f>
        <v>61.6</v>
      </c>
      <c r="T458" s="120">
        <f>IF($B$9="Female",'No Self Assessment feeder'!T447,IF($B$9="Male",'No Self Assessment feeder'!AZ447,IF($B$9="All",'No Self Assessment feeder'!CF447)))</f>
        <v>75</v>
      </c>
      <c r="U458" s="127">
        <f>IF($B$9="Female",'No Self Assessment feeder'!U447,IF($B$9="Male",'No Self Assessment feeder'!BA447,IF($B$9="All",'No Self Assessment feeder'!CG447)))</f>
        <v>82.6</v>
      </c>
      <c r="V458" s="81">
        <f>IF($B$9="Female",'No Self Assessment feeder'!V447,IF($B$9="Male",'No Self Assessment feeder'!BB447,IF($B$9="All",'No Self Assessment feeder'!CH447)))</f>
        <v>1465</v>
      </c>
      <c r="W458" s="120">
        <f>IF($B$9="Female",'No Self Assessment feeder'!W447,IF($B$9="Male",'No Self Assessment feeder'!BC447,IF($B$9="All",'No Self Assessment feeder'!CI447)))</f>
        <v>3</v>
      </c>
      <c r="X458" s="79">
        <f>IF($B$9="Female",'No Self Assessment feeder'!X447,IF($B$9="Male",'No Self Assessment feeder'!BD447,IF($B$9="All",'No Self Assessment feeder'!CJ447)))</f>
        <v>1425</v>
      </c>
      <c r="Y458" s="120">
        <f>IF($B$9="Female",'No Self Assessment feeder'!Y447,IF($B$9="Male",'No Self Assessment feeder'!BE447,IF($B$9="All",'No Self Assessment feeder'!CK447)))</f>
        <v>13.6</v>
      </c>
      <c r="Z458" s="120">
        <f>IF($B$9="Female",'No Self Assessment feeder'!Z447,IF($B$9="Male",'No Self Assessment feeder'!BF447,IF($B$9="All",'No Self Assessment feeder'!CL447)))</f>
        <v>8.4</v>
      </c>
      <c r="AA458" s="120">
        <f>IF($B$9="Female",'No Self Assessment feeder'!AA447,IF($B$9="Male",'No Self Assessment feeder'!BG447,IF($B$9="All",'No Self Assessment feeder'!CM447)))</f>
        <v>60.6</v>
      </c>
      <c r="AB458" s="120">
        <f>IF($B$9="Female",'No Self Assessment feeder'!AB447,IF($B$9="Male",'No Self Assessment feeder'!BH447,IF($B$9="All",'No Self Assessment feeder'!CN447)))</f>
        <v>72.900000000000006</v>
      </c>
      <c r="AC458" s="127">
        <f>IF($B$9="Female",'No Self Assessment feeder'!AC447,IF($B$9="Male",'No Self Assessment feeder'!BI447,IF($B$9="All",'No Self Assessment feeder'!CO447)))</f>
        <v>78</v>
      </c>
      <c r="CM458" s="29"/>
    </row>
    <row r="459" spans="1:91" ht="14.25" customHeight="1" x14ac:dyDescent="0.2">
      <c r="A459" s="159" t="s">
        <v>291</v>
      </c>
      <c r="B459" s="65" t="s">
        <v>126</v>
      </c>
      <c r="C459" s="66">
        <v>10007767</v>
      </c>
      <c r="D459" s="66" t="s">
        <v>489</v>
      </c>
      <c r="E459" s="162" t="s">
        <v>127</v>
      </c>
      <c r="F459" s="142">
        <f>IF($B$9="Female",'No Self Assessment feeder'!F448,IF($B$9="Male",'No Self Assessment feeder'!AL448,IF($B$9="All",'No Self Assessment feeder'!BR448)))</f>
        <v>1350</v>
      </c>
      <c r="G459" s="120">
        <f>IF($B$9="Female",'No Self Assessment feeder'!G448,IF($B$9="Male",'No Self Assessment feeder'!AM448,IF($B$9="All",'No Self Assessment feeder'!BS448)))</f>
        <v>2.2000000000000002</v>
      </c>
      <c r="H459" s="79">
        <f>IF($B$9="Female",'No Self Assessment feeder'!H448,IF($B$9="Male",'No Self Assessment feeder'!AN448,IF($B$9="All",'No Self Assessment feeder'!BT448)))</f>
        <v>1320</v>
      </c>
      <c r="I459" s="120">
        <f>IF($B$9="Female",'No Self Assessment feeder'!I448,IF($B$9="Male",'No Self Assessment feeder'!AO448,IF($B$9="All",'No Self Assessment feeder'!BU448)))</f>
        <v>5.8</v>
      </c>
      <c r="J459" s="120">
        <f>IF($B$9="Female",'No Self Assessment feeder'!J448,IF($B$9="Male",'No Self Assessment feeder'!AP448,IF($B$9="All",'No Self Assessment feeder'!BV448)))</f>
        <v>8.9</v>
      </c>
      <c r="K459" s="120">
        <f>IF($B$9="Female",'No Self Assessment feeder'!K448,IF($B$9="Male",'No Self Assessment feeder'!AQ448,IF($B$9="All",'No Self Assessment feeder'!BW448)))</f>
        <v>51.8</v>
      </c>
      <c r="L459" s="120">
        <f>IF($B$9="Female",'No Self Assessment feeder'!L448,IF($B$9="Male",'No Self Assessment feeder'!AR448,IF($B$9="All",'No Self Assessment feeder'!BX448)))</f>
        <v>73.8</v>
      </c>
      <c r="M459" s="127">
        <f>IF($B$9="Female",'No Self Assessment feeder'!M448,IF($B$9="Male",'No Self Assessment feeder'!AS448,IF($B$9="All",'No Self Assessment feeder'!BY448)))</f>
        <v>85.2</v>
      </c>
      <c r="N459" s="81">
        <f>IF($B$9="Female",'No Self Assessment feeder'!N448,IF($B$9="Male",'No Self Assessment feeder'!AT448,IF($B$9="All",'No Self Assessment feeder'!BZ448)))</f>
        <v>1350</v>
      </c>
      <c r="O459" s="120">
        <f>IF($B$9="Female",'No Self Assessment feeder'!O448,IF($B$9="Male",'No Self Assessment feeder'!AU448,IF($B$9="All",'No Self Assessment feeder'!CA448)))</f>
        <v>2.2000000000000002</v>
      </c>
      <c r="P459" s="79">
        <f>IF($B$9="Female",'No Self Assessment feeder'!P448,IF($B$9="Male",'No Self Assessment feeder'!AV448,IF($B$9="All",'No Self Assessment feeder'!CB448)))</f>
        <v>1320</v>
      </c>
      <c r="Q459" s="120">
        <f>IF($B$9="Female",'No Self Assessment feeder'!Q448,IF($B$9="Male",'No Self Assessment feeder'!AW448,IF($B$9="All",'No Self Assessment feeder'!CC448)))</f>
        <v>9.5</v>
      </c>
      <c r="R459" s="120">
        <f>IF($B$9="Female",'No Self Assessment feeder'!R448,IF($B$9="Male",'No Self Assessment feeder'!AX448,IF($B$9="All",'No Self Assessment feeder'!CD448)))</f>
        <v>6.6</v>
      </c>
      <c r="S459" s="120">
        <f>IF($B$9="Female",'No Self Assessment feeder'!S448,IF($B$9="Male",'No Self Assessment feeder'!AY448,IF($B$9="All",'No Self Assessment feeder'!CE448)))</f>
        <v>57.7</v>
      </c>
      <c r="T459" s="120">
        <f>IF($B$9="Female",'No Self Assessment feeder'!T448,IF($B$9="Male",'No Self Assessment feeder'!AZ448,IF($B$9="All",'No Self Assessment feeder'!CF448)))</f>
        <v>77.5</v>
      </c>
      <c r="U459" s="127">
        <f>IF($B$9="Female",'No Self Assessment feeder'!U448,IF($B$9="Male",'No Self Assessment feeder'!BA448,IF($B$9="All",'No Self Assessment feeder'!CG448)))</f>
        <v>83.9</v>
      </c>
      <c r="V459" s="81">
        <f>IF($B$9="Female",'No Self Assessment feeder'!V448,IF($B$9="Male",'No Self Assessment feeder'!BB448,IF($B$9="All",'No Self Assessment feeder'!CH448)))</f>
        <v>1350</v>
      </c>
      <c r="W459" s="120">
        <f>IF($B$9="Female",'No Self Assessment feeder'!W448,IF($B$9="Male",'No Self Assessment feeder'!BC448,IF($B$9="All",'No Self Assessment feeder'!CI448)))</f>
        <v>2.4</v>
      </c>
      <c r="X459" s="79">
        <f>IF($B$9="Female",'No Self Assessment feeder'!X448,IF($B$9="Male",'No Self Assessment feeder'!BD448,IF($B$9="All",'No Self Assessment feeder'!CJ448)))</f>
        <v>1320</v>
      </c>
      <c r="Y459" s="120">
        <f>IF($B$9="Female",'No Self Assessment feeder'!Y448,IF($B$9="Male",'No Self Assessment feeder'!BE448,IF($B$9="All",'No Self Assessment feeder'!CK448)))</f>
        <v>10.7</v>
      </c>
      <c r="Z459" s="120">
        <f>IF($B$9="Female",'No Self Assessment feeder'!Z448,IF($B$9="Male",'No Self Assessment feeder'!BF448,IF($B$9="All",'No Self Assessment feeder'!CL448)))</f>
        <v>5.3</v>
      </c>
      <c r="AA459" s="120">
        <f>IF($B$9="Female",'No Self Assessment feeder'!AA448,IF($B$9="Male",'No Self Assessment feeder'!BG448,IF($B$9="All",'No Self Assessment feeder'!CM448)))</f>
        <v>67.099999999999994</v>
      </c>
      <c r="AB459" s="120">
        <f>IF($B$9="Female",'No Self Assessment feeder'!AB448,IF($B$9="Male",'No Self Assessment feeder'!BH448,IF($B$9="All",'No Self Assessment feeder'!CN448)))</f>
        <v>79.400000000000006</v>
      </c>
      <c r="AC459" s="127">
        <f>IF($B$9="Female",'No Self Assessment feeder'!AC448,IF($B$9="Male",'No Self Assessment feeder'!BI448,IF($B$9="All",'No Self Assessment feeder'!CO448)))</f>
        <v>84</v>
      </c>
      <c r="CM459" s="29"/>
    </row>
    <row r="460" spans="1:91" ht="14.25" customHeight="1" x14ac:dyDescent="0.2">
      <c r="A460" s="159" t="s">
        <v>291</v>
      </c>
      <c r="B460" s="65" t="s">
        <v>128</v>
      </c>
      <c r="C460" s="66">
        <v>10007150</v>
      </c>
      <c r="D460" s="66" t="s">
        <v>495</v>
      </c>
      <c r="E460" s="162" t="s">
        <v>129</v>
      </c>
      <c r="F460" s="142">
        <f>IF($B$9="Female",'No Self Assessment feeder'!F449,IF($B$9="Male",'No Self Assessment feeder'!AL449,IF($B$9="All",'No Self Assessment feeder'!BR449)))</f>
        <v>2265</v>
      </c>
      <c r="G460" s="120">
        <f>IF($B$9="Female",'No Self Assessment feeder'!G449,IF($B$9="Male",'No Self Assessment feeder'!AM449,IF($B$9="All",'No Self Assessment feeder'!BS449)))</f>
        <v>1.9</v>
      </c>
      <c r="H460" s="79">
        <f>IF($B$9="Female",'No Self Assessment feeder'!H449,IF($B$9="Male",'No Self Assessment feeder'!AN449,IF($B$9="All",'No Self Assessment feeder'!BT449)))</f>
        <v>2220</v>
      </c>
      <c r="I460" s="120">
        <f>IF($B$9="Female",'No Self Assessment feeder'!I449,IF($B$9="Male",'No Self Assessment feeder'!AO449,IF($B$9="All",'No Self Assessment feeder'!BU449)))</f>
        <v>10.5</v>
      </c>
      <c r="J460" s="120">
        <f>IF($B$9="Female",'No Self Assessment feeder'!J449,IF($B$9="Male",'No Self Assessment feeder'!AP449,IF($B$9="All",'No Self Assessment feeder'!BV449)))</f>
        <v>11.5</v>
      </c>
      <c r="K460" s="120">
        <f>IF($B$9="Female",'No Self Assessment feeder'!K449,IF($B$9="Male",'No Self Assessment feeder'!AQ449,IF($B$9="All",'No Self Assessment feeder'!BW449)))</f>
        <v>53.9</v>
      </c>
      <c r="L460" s="120">
        <f>IF($B$9="Female",'No Self Assessment feeder'!L449,IF($B$9="Male",'No Self Assessment feeder'!AR449,IF($B$9="All",'No Self Assessment feeder'!BX449)))</f>
        <v>68.5</v>
      </c>
      <c r="M460" s="127">
        <f>IF($B$9="Female",'No Self Assessment feeder'!M449,IF($B$9="Male",'No Self Assessment feeder'!AS449,IF($B$9="All",'No Self Assessment feeder'!BY449)))</f>
        <v>78</v>
      </c>
      <c r="N460" s="81">
        <f>IF($B$9="Female",'No Self Assessment feeder'!N449,IF($B$9="Male",'No Self Assessment feeder'!AT449,IF($B$9="All",'No Self Assessment feeder'!BZ449)))</f>
        <v>2265</v>
      </c>
      <c r="O460" s="120">
        <f>IF($B$9="Female",'No Self Assessment feeder'!O449,IF($B$9="Male",'No Self Assessment feeder'!AU449,IF($B$9="All",'No Self Assessment feeder'!CA449)))</f>
        <v>2.2000000000000002</v>
      </c>
      <c r="P460" s="79">
        <f>IF($B$9="Female",'No Self Assessment feeder'!P449,IF($B$9="Male",'No Self Assessment feeder'!AV449,IF($B$9="All",'No Self Assessment feeder'!CB449)))</f>
        <v>2215</v>
      </c>
      <c r="Q460" s="120">
        <f>IF($B$9="Female",'No Self Assessment feeder'!Q449,IF($B$9="Male",'No Self Assessment feeder'!AW449,IF($B$9="All",'No Self Assessment feeder'!CC449)))</f>
        <v>11.3</v>
      </c>
      <c r="R460" s="120">
        <f>IF($B$9="Female",'No Self Assessment feeder'!R449,IF($B$9="Male",'No Self Assessment feeder'!AX449,IF($B$9="All",'No Self Assessment feeder'!CD449)))</f>
        <v>7.7</v>
      </c>
      <c r="S460" s="120">
        <f>IF($B$9="Female",'No Self Assessment feeder'!S449,IF($B$9="Male",'No Self Assessment feeder'!AY449,IF($B$9="All",'No Self Assessment feeder'!CE449)))</f>
        <v>64.5</v>
      </c>
      <c r="T460" s="120">
        <f>IF($B$9="Female",'No Self Assessment feeder'!T449,IF($B$9="Male",'No Self Assessment feeder'!AZ449,IF($B$9="All",'No Self Assessment feeder'!CF449)))</f>
        <v>75.7</v>
      </c>
      <c r="U460" s="127">
        <f>IF($B$9="Female",'No Self Assessment feeder'!U449,IF($B$9="Male",'No Self Assessment feeder'!BA449,IF($B$9="All",'No Self Assessment feeder'!CG449)))</f>
        <v>81</v>
      </c>
      <c r="V460" s="81">
        <f>IF($B$9="Female",'No Self Assessment feeder'!V449,IF($B$9="Male",'No Self Assessment feeder'!BB449,IF($B$9="All",'No Self Assessment feeder'!CH449)))</f>
        <v>2265</v>
      </c>
      <c r="W460" s="120">
        <f>IF($B$9="Female",'No Self Assessment feeder'!W449,IF($B$9="Male",'No Self Assessment feeder'!BC449,IF($B$9="All",'No Self Assessment feeder'!CI449)))</f>
        <v>2.4</v>
      </c>
      <c r="X460" s="79">
        <f>IF($B$9="Female",'No Self Assessment feeder'!X449,IF($B$9="Male",'No Self Assessment feeder'!BD449,IF($B$9="All",'No Self Assessment feeder'!CJ449)))</f>
        <v>2210</v>
      </c>
      <c r="Y460" s="120">
        <f>IF($B$9="Female",'No Self Assessment feeder'!Y449,IF($B$9="Male",'No Self Assessment feeder'!BE449,IF($B$9="All",'No Self Assessment feeder'!CK449)))</f>
        <v>12.9</v>
      </c>
      <c r="Z460" s="120">
        <f>IF($B$9="Female",'No Self Assessment feeder'!Z449,IF($B$9="Male",'No Self Assessment feeder'!BF449,IF($B$9="All",'No Self Assessment feeder'!CL449)))</f>
        <v>6.8</v>
      </c>
      <c r="AA460" s="120">
        <f>IF($B$9="Female",'No Self Assessment feeder'!AA449,IF($B$9="Male",'No Self Assessment feeder'!BG449,IF($B$9="All",'No Self Assessment feeder'!CM449)))</f>
        <v>68.900000000000006</v>
      </c>
      <c r="AB460" s="120">
        <f>IF($B$9="Female",'No Self Assessment feeder'!AB449,IF($B$9="Male",'No Self Assessment feeder'!BH449,IF($B$9="All",'No Self Assessment feeder'!CN449)))</f>
        <v>77.3</v>
      </c>
      <c r="AC460" s="127">
        <f>IF($B$9="Female",'No Self Assessment feeder'!AC449,IF($B$9="Male",'No Self Assessment feeder'!BI449,IF($B$9="All",'No Self Assessment feeder'!CO449)))</f>
        <v>80.2</v>
      </c>
      <c r="CM460" s="29"/>
    </row>
    <row r="461" spans="1:91" ht="14.25" customHeight="1" x14ac:dyDescent="0.2">
      <c r="A461" s="159" t="s">
        <v>291</v>
      </c>
      <c r="B461" s="65" t="s">
        <v>130</v>
      </c>
      <c r="C461" s="66">
        <v>10003645</v>
      </c>
      <c r="D461" s="66" t="s">
        <v>491</v>
      </c>
      <c r="E461" s="162" t="s">
        <v>131</v>
      </c>
      <c r="F461" s="142">
        <f>IF($B$9="Female",'No Self Assessment feeder'!F450,IF($B$9="Male",'No Self Assessment feeder'!AL450,IF($B$9="All",'No Self Assessment feeder'!BR450)))</f>
        <v>2535</v>
      </c>
      <c r="G461" s="120">
        <f>IF($B$9="Female",'No Self Assessment feeder'!G450,IF($B$9="Male",'No Self Assessment feeder'!AM450,IF($B$9="All",'No Self Assessment feeder'!BS450)))</f>
        <v>2.9</v>
      </c>
      <c r="H461" s="79">
        <f>IF($B$9="Female",'No Self Assessment feeder'!H450,IF($B$9="Male",'No Self Assessment feeder'!AN450,IF($B$9="All",'No Self Assessment feeder'!BT450)))</f>
        <v>2460</v>
      </c>
      <c r="I461" s="120">
        <f>IF($B$9="Female",'No Self Assessment feeder'!I450,IF($B$9="Male",'No Self Assessment feeder'!AO450,IF($B$9="All",'No Self Assessment feeder'!BU450)))</f>
        <v>9.8000000000000007</v>
      </c>
      <c r="J461" s="120">
        <f>IF($B$9="Female",'No Self Assessment feeder'!J450,IF($B$9="Male",'No Self Assessment feeder'!AP450,IF($B$9="All",'No Self Assessment feeder'!BV450)))</f>
        <v>12.3</v>
      </c>
      <c r="K461" s="120">
        <f>IF($B$9="Female",'No Self Assessment feeder'!K450,IF($B$9="Male",'No Self Assessment feeder'!AQ450,IF($B$9="All",'No Self Assessment feeder'!BW450)))</f>
        <v>44.3</v>
      </c>
      <c r="L461" s="120">
        <f>IF($B$9="Female",'No Self Assessment feeder'!L450,IF($B$9="Male",'No Self Assessment feeder'!AR450,IF($B$9="All",'No Self Assessment feeder'!BX450)))</f>
        <v>61.3</v>
      </c>
      <c r="M461" s="127">
        <f>IF($B$9="Female",'No Self Assessment feeder'!M450,IF($B$9="Male",'No Self Assessment feeder'!AS450,IF($B$9="All",'No Self Assessment feeder'!BY450)))</f>
        <v>77.900000000000006</v>
      </c>
      <c r="N461" s="81">
        <f>IF($B$9="Female",'No Self Assessment feeder'!N450,IF($B$9="Male",'No Self Assessment feeder'!AT450,IF($B$9="All",'No Self Assessment feeder'!BZ450)))</f>
        <v>2535</v>
      </c>
      <c r="O461" s="120">
        <f>IF($B$9="Female",'No Self Assessment feeder'!O450,IF($B$9="Male",'No Self Assessment feeder'!AU450,IF($B$9="All",'No Self Assessment feeder'!CA450)))</f>
        <v>3.6</v>
      </c>
      <c r="P461" s="79">
        <f>IF($B$9="Female",'No Self Assessment feeder'!P450,IF($B$9="Male",'No Self Assessment feeder'!AV450,IF($B$9="All",'No Self Assessment feeder'!CB450)))</f>
        <v>2445</v>
      </c>
      <c r="Q461" s="120">
        <f>IF($B$9="Female",'No Self Assessment feeder'!Q450,IF($B$9="Male",'No Self Assessment feeder'!AW450,IF($B$9="All",'No Self Assessment feeder'!CC450)))</f>
        <v>13.5</v>
      </c>
      <c r="R461" s="120">
        <f>IF($B$9="Female",'No Self Assessment feeder'!R450,IF($B$9="Male",'No Self Assessment feeder'!AX450,IF($B$9="All",'No Self Assessment feeder'!CD450)))</f>
        <v>7.4</v>
      </c>
      <c r="S461" s="120">
        <f>IF($B$9="Female",'No Self Assessment feeder'!S450,IF($B$9="Male",'No Self Assessment feeder'!AY450,IF($B$9="All",'No Self Assessment feeder'!CE450)))</f>
        <v>52.5</v>
      </c>
      <c r="T461" s="120">
        <f>IF($B$9="Female",'No Self Assessment feeder'!T450,IF($B$9="Male",'No Self Assessment feeder'!AZ450,IF($B$9="All",'No Self Assessment feeder'!CF450)))</f>
        <v>70.3</v>
      </c>
      <c r="U461" s="127">
        <f>IF($B$9="Female",'No Self Assessment feeder'!U450,IF($B$9="Male",'No Self Assessment feeder'!BA450,IF($B$9="All",'No Self Assessment feeder'!CG450)))</f>
        <v>79.099999999999994</v>
      </c>
      <c r="V461" s="81">
        <f>IF($B$9="Female",'No Self Assessment feeder'!V450,IF($B$9="Male",'No Self Assessment feeder'!BB450,IF($B$9="All",'No Self Assessment feeder'!CH450)))</f>
        <v>2535</v>
      </c>
      <c r="W461" s="120">
        <f>IF($B$9="Female",'No Self Assessment feeder'!W450,IF($B$9="Male",'No Self Assessment feeder'!BC450,IF($B$9="All",'No Self Assessment feeder'!CI450)))</f>
        <v>3.9</v>
      </c>
      <c r="X461" s="79">
        <f>IF($B$9="Female",'No Self Assessment feeder'!X450,IF($B$9="Male",'No Self Assessment feeder'!BD450,IF($B$9="All",'No Self Assessment feeder'!CJ450)))</f>
        <v>2435</v>
      </c>
      <c r="Y461" s="120">
        <f>IF($B$9="Female",'No Self Assessment feeder'!Y450,IF($B$9="Male",'No Self Assessment feeder'!BE450,IF($B$9="All",'No Self Assessment feeder'!CK450)))</f>
        <v>15.6</v>
      </c>
      <c r="Z461" s="120">
        <f>IF($B$9="Female",'No Self Assessment feeder'!Z450,IF($B$9="Male",'No Self Assessment feeder'!BF450,IF($B$9="All",'No Self Assessment feeder'!CL450)))</f>
        <v>8.5</v>
      </c>
      <c r="AA461" s="120">
        <f>IF($B$9="Female",'No Self Assessment feeder'!AA450,IF($B$9="Male",'No Self Assessment feeder'!BG450,IF($B$9="All",'No Self Assessment feeder'!CM450)))</f>
        <v>59.7</v>
      </c>
      <c r="AB461" s="120">
        <f>IF($B$9="Female",'No Self Assessment feeder'!AB450,IF($B$9="Male",'No Self Assessment feeder'!BH450,IF($B$9="All",'No Self Assessment feeder'!CN450)))</f>
        <v>71.400000000000006</v>
      </c>
      <c r="AC461" s="127">
        <f>IF($B$9="Female",'No Self Assessment feeder'!AC450,IF($B$9="Male",'No Self Assessment feeder'!BI450,IF($B$9="All",'No Self Assessment feeder'!CO450)))</f>
        <v>76</v>
      </c>
      <c r="CM461" s="29"/>
    </row>
    <row r="462" spans="1:91" ht="14.25" customHeight="1" x14ac:dyDescent="0.2">
      <c r="A462" s="159" t="s">
        <v>291</v>
      </c>
      <c r="B462" s="65" t="s">
        <v>132</v>
      </c>
      <c r="C462" s="66">
        <v>10003678</v>
      </c>
      <c r="D462" s="66" t="s">
        <v>491</v>
      </c>
      <c r="E462" s="162" t="s">
        <v>133</v>
      </c>
      <c r="F462" s="142">
        <f>IF($B$9="Female",'No Self Assessment feeder'!F451,IF($B$9="Male",'No Self Assessment feeder'!AL451,IF($B$9="All",'No Self Assessment feeder'!BR451)))</f>
        <v>2985</v>
      </c>
      <c r="G462" s="120">
        <f>IF($B$9="Female",'No Self Assessment feeder'!G451,IF($B$9="Male",'No Self Assessment feeder'!AM451,IF($B$9="All",'No Self Assessment feeder'!BS451)))</f>
        <v>4</v>
      </c>
      <c r="H462" s="79">
        <f>IF($B$9="Female",'No Self Assessment feeder'!H451,IF($B$9="Male",'No Self Assessment feeder'!AN451,IF($B$9="All",'No Self Assessment feeder'!BT451)))</f>
        <v>2865</v>
      </c>
      <c r="I462" s="120">
        <f>IF($B$9="Female",'No Self Assessment feeder'!I451,IF($B$9="Male",'No Self Assessment feeder'!AO451,IF($B$9="All",'No Self Assessment feeder'!BU451)))</f>
        <v>10.1</v>
      </c>
      <c r="J462" s="120">
        <f>IF($B$9="Female",'No Self Assessment feeder'!J451,IF($B$9="Male",'No Self Assessment feeder'!AP451,IF($B$9="All",'No Self Assessment feeder'!BV451)))</f>
        <v>14.1</v>
      </c>
      <c r="K462" s="120">
        <f>IF($B$9="Female",'No Self Assessment feeder'!K451,IF($B$9="Male",'No Self Assessment feeder'!AQ451,IF($B$9="All",'No Self Assessment feeder'!BW451)))</f>
        <v>54.8</v>
      </c>
      <c r="L462" s="120">
        <f>IF($B$9="Female",'No Self Assessment feeder'!L451,IF($B$9="Male",'No Self Assessment feeder'!AR451,IF($B$9="All",'No Self Assessment feeder'!BX451)))</f>
        <v>66.599999999999994</v>
      </c>
      <c r="M462" s="127">
        <f>IF($B$9="Female",'No Self Assessment feeder'!M451,IF($B$9="Male",'No Self Assessment feeder'!AS451,IF($B$9="All",'No Self Assessment feeder'!BY451)))</f>
        <v>75.8</v>
      </c>
      <c r="N462" s="81">
        <f>IF($B$9="Female",'No Self Assessment feeder'!N451,IF($B$9="Male",'No Self Assessment feeder'!AT451,IF($B$9="All",'No Self Assessment feeder'!BZ451)))</f>
        <v>2985</v>
      </c>
      <c r="O462" s="120">
        <f>IF($B$9="Female",'No Self Assessment feeder'!O451,IF($B$9="Male",'No Self Assessment feeder'!AU451,IF($B$9="All",'No Self Assessment feeder'!CA451)))</f>
        <v>4.5</v>
      </c>
      <c r="P462" s="79">
        <f>IF($B$9="Female",'No Self Assessment feeder'!P451,IF($B$9="Male",'No Self Assessment feeder'!AV451,IF($B$9="All",'No Self Assessment feeder'!CB451)))</f>
        <v>2855</v>
      </c>
      <c r="Q462" s="120">
        <f>IF($B$9="Female",'No Self Assessment feeder'!Q451,IF($B$9="Male",'No Self Assessment feeder'!AW451,IF($B$9="All",'No Self Assessment feeder'!CC451)))</f>
        <v>12.2</v>
      </c>
      <c r="R462" s="120">
        <f>IF($B$9="Female",'No Self Assessment feeder'!R451,IF($B$9="Male",'No Self Assessment feeder'!AX451,IF($B$9="All",'No Self Assessment feeder'!CD451)))</f>
        <v>10.9</v>
      </c>
      <c r="S462" s="120">
        <f>IF($B$9="Female",'No Self Assessment feeder'!S451,IF($B$9="Male",'No Self Assessment feeder'!AY451,IF($B$9="All",'No Self Assessment feeder'!CE451)))</f>
        <v>62.6</v>
      </c>
      <c r="T462" s="120">
        <f>IF($B$9="Female",'No Self Assessment feeder'!T451,IF($B$9="Male",'No Self Assessment feeder'!AZ451,IF($B$9="All",'No Self Assessment feeder'!CF451)))</f>
        <v>72.400000000000006</v>
      </c>
      <c r="U462" s="127">
        <f>IF($B$9="Female",'No Self Assessment feeder'!U451,IF($B$9="Male",'No Self Assessment feeder'!BA451,IF($B$9="All",'No Self Assessment feeder'!CG451)))</f>
        <v>76.900000000000006</v>
      </c>
      <c r="V462" s="81">
        <f>IF($B$9="Female",'No Self Assessment feeder'!V451,IF($B$9="Male",'No Self Assessment feeder'!BB451,IF($B$9="All",'No Self Assessment feeder'!CH451)))</f>
        <v>2985</v>
      </c>
      <c r="W462" s="120">
        <f>IF($B$9="Female",'No Self Assessment feeder'!W451,IF($B$9="Male",'No Self Assessment feeder'!BC451,IF($B$9="All",'No Self Assessment feeder'!CI451)))</f>
        <v>4.7</v>
      </c>
      <c r="X462" s="79">
        <f>IF($B$9="Female",'No Self Assessment feeder'!X451,IF($B$9="Male",'No Self Assessment feeder'!BD451,IF($B$9="All",'No Self Assessment feeder'!CJ451)))</f>
        <v>2845</v>
      </c>
      <c r="Y462" s="120">
        <f>IF($B$9="Female",'No Self Assessment feeder'!Y451,IF($B$9="Male",'No Self Assessment feeder'!BE451,IF($B$9="All",'No Self Assessment feeder'!CK451)))</f>
        <v>14.5</v>
      </c>
      <c r="Z462" s="120">
        <f>IF($B$9="Female",'No Self Assessment feeder'!Z451,IF($B$9="Male",'No Self Assessment feeder'!BF451,IF($B$9="All",'No Self Assessment feeder'!CL451)))</f>
        <v>9.9</v>
      </c>
      <c r="AA462" s="120">
        <f>IF($B$9="Female",'No Self Assessment feeder'!AA451,IF($B$9="Male",'No Self Assessment feeder'!BG451,IF($B$9="All",'No Self Assessment feeder'!CM451)))</f>
        <v>66.2</v>
      </c>
      <c r="AB462" s="120">
        <f>IF($B$9="Female",'No Self Assessment feeder'!AB451,IF($B$9="Male",'No Self Assessment feeder'!BH451,IF($B$9="All",'No Self Assessment feeder'!CN451)))</f>
        <v>72.7</v>
      </c>
      <c r="AC462" s="127">
        <f>IF($B$9="Female",'No Self Assessment feeder'!AC451,IF($B$9="Male",'No Self Assessment feeder'!BI451,IF($B$9="All",'No Self Assessment feeder'!CO451)))</f>
        <v>75.599999999999994</v>
      </c>
      <c r="CM462" s="29"/>
    </row>
    <row r="463" spans="1:91" ht="14.25" customHeight="1" x14ac:dyDescent="0.2">
      <c r="A463" s="159" t="s">
        <v>291</v>
      </c>
      <c r="B463" s="65" t="s">
        <v>134</v>
      </c>
      <c r="C463" s="66">
        <v>10007768</v>
      </c>
      <c r="D463" s="66" t="s">
        <v>493</v>
      </c>
      <c r="E463" s="162" t="s">
        <v>135</v>
      </c>
      <c r="F463" s="142">
        <f>IF($B$9="Female",'No Self Assessment feeder'!F452,IF($B$9="Male",'No Self Assessment feeder'!AL452,IF($B$9="All",'No Self Assessment feeder'!BR452)))</f>
        <v>2070</v>
      </c>
      <c r="G463" s="120">
        <f>IF($B$9="Female",'No Self Assessment feeder'!G452,IF($B$9="Male",'No Self Assessment feeder'!AM452,IF($B$9="All",'No Self Assessment feeder'!BS452)))</f>
        <v>1.9</v>
      </c>
      <c r="H463" s="79">
        <f>IF($B$9="Female",'No Self Assessment feeder'!H452,IF($B$9="Male",'No Self Assessment feeder'!AN452,IF($B$9="All",'No Self Assessment feeder'!BT452)))</f>
        <v>2030</v>
      </c>
      <c r="I463" s="120">
        <f>IF($B$9="Female",'No Self Assessment feeder'!I452,IF($B$9="Male",'No Self Assessment feeder'!AO452,IF($B$9="All",'No Self Assessment feeder'!BU452)))</f>
        <v>8</v>
      </c>
      <c r="J463" s="120">
        <f>IF($B$9="Female",'No Self Assessment feeder'!J452,IF($B$9="Male",'No Self Assessment feeder'!AP452,IF($B$9="All",'No Self Assessment feeder'!BV452)))</f>
        <v>12.2</v>
      </c>
      <c r="K463" s="120">
        <f>IF($B$9="Female",'No Self Assessment feeder'!K452,IF($B$9="Male",'No Self Assessment feeder'!AQ452,IF($B$9="All",'No Self Assessment feeder'!BW452)))</f>
        <v>49.9</v>
      </c>
      <c r="L463" s="120">
        <f>IF($B$9="Female",'No Self Assessment feeder'!L452,IF($B$9="Male",'No Self Assessment feeder'!AR452,IF($B$9="All",'No Self Assessment feeder'!BX452)))</f>
        <v>68.2</v>
      </c>
      <c r="M463" s="127">
        <f>IF($B$9="Female",'No Self Assessment feeder'!M452,IF($B$9="Male",'No Self Assessment feeder'!AS452,IF($B$9="All",'No Self Assessment feeder'!BY452)))</f>
        <v>79.8</v>
      </c>
      <c r="N463" s="81">
        <f>IF($B$9="Female",'No Self Assessment feeder'!N452,IF($B$9="Male",'No Self Assessment feeder'!AT452,IF($B$9="All",'No Self Assessment feeder'!BZ452)))</f>
        <v>2070</v>
      </c>
      <c r="O463" s="120">
        <f>IF($B$9="Female",'No Self Assessment feeder'!O452,IF($B$9="Male",'No Self Assessment feeder'!AU452,IF($B$9="All",'No Self Assessment feeder'!CA452)))</f>
        <v>2.4</v>
      </c>
      <c r="P463" s="79">
        <f>IF($B$9="Female",'No Self Assessment feeder'!P452,IF($B$9="Male",'No Self Assessment feeder'!AV452,IF($B$9="All",'No Self Assessment feeder'!CB452)))</f>
        <v>2020</v>
      </c>
      <c r="Q463" s="120">
        <f>IF($B$9="Female",'No Self Assessment feeder'!Q452,IF($B$9="Male",'No Self Assessment feeder'!AW452,IF($B$9="All",'No Self Assessment feeder'!CC452)))</f>
        <v>10.9</v>
      </c>
      <c r="R463" s="120">
        <f>IF($B$9="Female",'No Self Assessment feeder'!R452,IF($B$9="Male",'No Self Assessment feeder'!AX452,IF($B$9="All",'No Self Assessment feeder'!CD452)))</f>
        <v>7.3</v>
      </c>
      <c r="S463" s="120">
        <f>IF($B$9="Female",'No Self Assessment feeder'!S452,IF($B$9="Male",'No Self Assessment feeder'!AY452,IF($B$9="All",'No Self Assessment feeder'!CE452)))</f>
        <v>60</v>
      </c>
      <c r="T463" s="120">
        <f>IF($B$9="Female",'No Self Assessment feeder'!T452,IF($B$9="Male",'No Self Assessment feeder'!AZ452,IF($B$9="All",'No Self Assessment feeder'!CF452)))</f>
        <v>75.7</v>
      </c>
      <c r="U463" s="127">
        <f>IF($B$9="Female",'No Self Assessment feeder'!U452,IF($B$9="Male",'No Self Assessment feeder'!BA452,IF($B$9="All",'No Self Assessment feeder'!CG452)))</f>
        <v>81.8</v>
      </c>
      <c r="V463" s="81">
        <f>IF($B$9="Female",'No Self Assessment feeder'!V452,IF($B$9="Male",'No Self Assessment feeder'!BB452,IF($B$9="All",'No Self Assessment feeder'!CH452)))</f>
        <v>2070</v>
      </c>
      <c r="W463" s="120">
        <f>IF($B$9="Female",'No Self Assessment feeder'!W452,IF($B$9="Male",'No Self Assessment feeder'!BC452,IF($B$9="All",'No Self Assessment feeder'!CI452)))</f>
        <v>2.7</v>
      </c>
      <c r="X463" s="79">
        <f>IF($B$9="Female",'No Self Assessment feeder'!X452,IF($B$9="Male",'No Self Assessment feeder'!BD452,IF($B$9="All",'No Self Assessment feeder'!CJ452)))</f>
        <v>2015</v>
      </c>
      <c r="Y463" s="120">
        <f>IF($B$9="Female",'No Self Assessment feeder'!Y452,IF($B$9="Male",'No Self Assessment feeder'!BE452,IF($B$9="All",'No Self Assessment feeder'!CK452)))</f>
        <v>12.9</v>
      </c>
      <c r="Z463" s="120">
        <f>IF($B$9="Female",'No Self Assessment feeder'!Z452,IF($B$9="Male",'No Self Assessment feeder'!BF452,IF($B$9="All",'No Self Assessment feeder'!CL452)))</f>
        <v>7.1</v>
      </c>
      <c r="AA463" s="120">
        <f>IF($B$9="Female",'No Self Assessment feeder'!AA452,IF($B$9="Male",'No Self Assessment feeder'!BG452,IF($B$9="All",'No Self Assessment feeder'!CM452)))</f>
        <v>66.3</v>
      </c>
      <c r="AB463" s="120">
        <f>IF($B$9="Female",'No Self Assessment feeder'!AB452,IF($B$9="Male",'No Self Assessment feeder'!BH452,IF($B$9="All",'No Self Assessment feeder'!CN452)))</f>
        <v>77.400000000000006</v>
      </c>
      <c r="AC463" s="127">
        <f>IF($B$9="Female",'No Self Assessment feeder'!AC452,IF($B$9="Male",'No Self Assessment feeder'!BI452,IF($B$9="All",'No Self Assessment feeder'!CO452)))</f>
        <v>80</v>
      </c>
      <c r="CM463" s="29"/>
    </row>
    <row r="464" spans="1:91" ht="14.25" customHeight="1" x14ac:dyDescent="0.2">
      <c r="A464" s="159" t="s">
        <v>291</v>
      </c>
      <c r="B464" s="65" t="s">
        <v>136</v>
      </c>
      <c r="C464" s="66">
        <v>10003854</v>
      </c>
      <c r="D464" s="66" t="s">
        <v>494</v>
      </c>
      <c r="E464" s="162" t="s">
        <v>137</v>
      </c>
      <c r="F464" s="142" t="str">
        <f>IF($B$9="Female",'No Self Assessment feeder'!F453,IF($B$9="Male",'No Self Assessment feeder'!AL453,IF($B$9="All",'No Self Assessment feeder'!BR453)))</f>
        <v>.</v>
      </c>
      <c r="G464" s="120" t="str">
        <f>IF($B$9="Female",'No Self Assessment feeder'!G453,IF($B$9="Male",'No Self Assessment feeder'!AM453,IF($B$9="All",'No Self Assessment feeder'!BS453)))</f>
        <v>.</v>
      </c>
      <c r="H464" s="79" t="str">
        <f>IF($B$9="Female",'No Self Assessment feeder'!H453,IF($B$9="Male",'No Self Assessment feeder'!AN453,IF($B$9="All",'No Self Assessment feeder'!BT453)))</f>
        <v>.</v>
      </c>
      <c r="I464" s="120" t="str">
        <f>IF($B$9="Female",'No Self Assessment feeder'!I453,IF($B$9="Male",'No Self Assessment feeder'!AO453,IF($B$9="All",'No Self Assessment feeder'!BU453)))</f>
        <v>.</v>
      </c>
      <c r="J464" s="120" t="str">
        <f>IF($B$9="Female",'No Self Assessment feeder'!J453,IF($B$9="Male",'No Self Assessment feeder'!AP453,IF($B$9="All",'No Self Assessment feeder'!BV453)))</f>
        <v>.</v>
      </c>
      <c r="K464" s="120" t="str">
        <f>IF($B$9="Female",'No Self Assessment feeder'!K453,IF($B$9="Male",'No Self Assessment feeder'!AQ453,IF($B$9="All",'No Self Assessment feeder'!BW453)))</f>
        <v>.</v>
      </c>
      <c r="L464" s="120" t="str">
        <f>IF($B$9="Female",'No Self Assessment feeder'!L453,IF($B$9="Male",'No Self Assessment feeder'!AR453,IF($B$9="All",'No Self Assessment feeder'!BX453)))</f>
        <v>.</v>
      </c>
      <c r="M464" s="127" t="str">
        <f>IF($B$9="Female",'No Self Assessment feeder'!M453,IF($B$9="Male",'No Self Assessment feeder'!AS453,IF($B$9="All",'No Self Assessment feeder'!BY453)))</f>
        <v>.</v>
      </c>
      <c r="N464" s="81" t="str">
        <f>IF($B$9="Female",'No Self Assessment feeder'!N453,IF($B$9="Male",'No Self Assessment feeder'!AT453,IF($B$9="All",'No Self Assessment feeder'!BZ453)))</f>
        <v>.</v>
      </c>
      <c r="O464" s="120" t="str">
        <f>IF($B$9="Female",'No Self Assessment feeder'!O453,IF($B$9="Male",'No Self Assessment feeder'!AU453,IF($B$9="All",'No Self Assessment feeder'!CA453)))</f>
        <v>.</v>
      </c>
      <c r="P464" s="79" t="str">
        <f>IF($B$9="Female",'No Self Assessment feeder'!P453,IF($B$9="Male",'No Self Assessment feeder'!AV453,IF($B$9="All",'No Self Assessment feeder'!CB453)))</f>
        <v>.</v>
      </c>
      <c r="Q464" s="120" t="str">
        <f>IF($B$9="Female",'No Self Assessment feeder'!Q453,IF($B$9="Male",'No Self Assessment feeder'!AW453,IF($B$9="All",'No Self Assessment feeder'!CC453)))</f>
        <v>.</v>
      </c>
      <c r="R464" s="120" t="str">
        <f>IF($B$9="Female",'No Self Assessment feeder'!R453,IF($B$9="Male",'No Self Assessment feeder'!AX453,IF($B$9="All",'No Self Assessment feeder'!CD453)))</f>
        <v>.</v>
      </c>
      <c r="S464" s="120" t="str">
        <f>IF($B$9="Female",'No Self Assessment feeder'!S453,IF($B$9="Male",'No Self Assessment feeder'!AY453,IF($B$9="All",'No Self Assessment feeder'!CE453)))</f>
        <v>.</v>
      </c>
      <c r="T464" s="120" t="str">
        <f>IF($B$9="Female",'No Self Assessment feeder'!T453,IF($B$9="Male",'No Self Assessment feeder'!AZ453,IF($B$9="All",'No Self Assessment feeder'!CF453)))</f>
        <v>.</v>
      </c>
      <c r="U464" s="127" t="str">
        <f>IF($B$9="Female",'No Self Assessment feeder'!U453,IF($B$9="Male",'No Self Assessment feeder'!BA453,IF($B$9="All",'No Self Assessment feeder'!CG453)))</f>
        <v>.</v>
      </c>
      <c r="V464" s="81" t="str">
        <f>IF($B$9="Female",'No Self Assessment feeder'!V453,IF($B$9="Male",'No Self Assessment feeder'!BB453,IF($B$9="All",'No Self Assessment feeder'!CH453)))</f>
        <v>.</v>
      </c>
      <c r="W464" s="120" t="str">
        <f>IF($B$9="Female",'No Self Assessment feeder'!W453,IF($B$9="Male",'No Self Assessment feeder'!BC453,IF($B$9="All",'No Self Assessment feeder'!CI453)))</f>
        <v>.</v>
      </c>
      <c r="X464" s="79" t="str">
        <f>IF($B$9="Female",'No Self Assessment feeder'!X453,IF($B$9="Male",'No Self Assessment feeder'!BD453,IF($B$9="All",'No Self Assessment feeder'!CJ453)))</f>
        <v>.</v>
      </c>
      <c r="Y464" s="120" t="str">
        <f>IF($B$9="Female",'No Self Assessment feeder'!Y453,IF($B$9="Male",'No Self Assessment feeder'!BE453,IF($B$9="All",'No Self Assessment feeder'!CK453)))</f>
        <v>.</v>
      </c>
      <c r="Z464" s="120" t="str">
        <f>IF($B$9="Female",'No Self Assessment feeder'!Z453,IF($B$9="Male",'No Self Assessment feeder'!BF453,IF($B$9="All",'No Self Assessment feeder'!CL453)))</f>
        <v>.</v>
      </c>
      <c r="AA464" s="120" t="str">
        <f>IF($B$9="Female",'No Self Assessment feeder'!AA453,IF($B$9="Male",'No Self Assessment feeder'!BG453,IF($B$9="All",'No Self Assessment feeder'!CM453)))</f>
        <v>.</v>
      </c>
      <c r="AB464" s="120" t="str">
        <f>IF($B$9="Female",'No Self Assessment feeder'!AB453,IF($B$9="Male",'No Self Assessment feeder'!BH453,IF($B$9="All",'No Self Assessment feeder'!CN453)))</f>
        <v>.</v>
      </c>
      <c r="AC464" s="127" t="str">
        <f>IF($B$9="Female",'No Self Assessment feeder'!AC453,IF($B$9="Male",'No Self Assessment feeder'!BI453,IF($B$9="All",'No Self Assessment feeder'!CO453)))</f>
        <v>.</v>
      </c>
      <c r="CM464" s="29"/>
    </row>
    <row r="465" spans="1:91" ht="14.25" customHeight="1" x14ac:dyDescent="0.2">
      <c r="A465" s="159" t="s">
        <v>291</v>
      </c>
      <c r="B465" s="65" t="s">
        <v>138</v>
      </c>
      <c r="C465" s="66">
        <v>10003861</v>
      </c>
      <c r="D465" s="66" t="s">
        <v>494</v>
      </c>
      <c r="E465" s="162" t="s">
        <v>139</v>
      </c>
      <c r="F465" s="142">
        <f>IF($B$9="Female",'No Self Assessment feeder'!F454,IF($B$9="Male",'No Self Assessment feeder'!AL454,IF($B$9="All",'No Self Assessment feeder'!BR454)))</f>
        <v>3940</v>
      </c>
      <c r="G465" s="120">
        <f>IF($B$9="Female",'No Self Assessment feeder'!G454,IF($B$9="Male",'No Self Assessment feeder'!AM454,IF($B$9="All",'No Self Assessment feeder'!BS454)))</f>
        <v>3</v>
      </c>
      <c r="H465" s="79">
        <f>IF($B$9="Female",'No Self Assessment feeder'!H454,IF($B$9="Male",'No Self Assessment feeder'!AN454,IF($B$9="All",'No Self Assessment feeder'!BT454)))</f>
        <v>3820</v>
      </c>
      <c r="I465" s="120">
        <f>IF($B$9="Female",'No Self Assessment feeder'!I454,IF($B$9="Male",'No Self Assessment feeder'!AO454,IF($B$9="All",'No Self Assessment feeder'!BU454)))</f>
        <v>9</v>
      </c>
      <c r="J465" s="120">
        <f>IF($B$9="Female",'No Self Assessment feeder'!J454,IF($B$9="Male",'No Self Assessment feeder'!AP454,IF($B$9="All",'No Self Assessment feeder'!BV454)))</f>
        <v>12.4</v>
      </c>
      <c r="K465" s="120">
        <f>IF($B$9="Female",'No Self Assessment feeder'!K454,IF($B$9="Male",'No Self Assessment feeder'!AQ454,IF($B$9="All",'No Self Assessment feeder'!BW454)))</f>
        <v>62.1</v>
      </c>
      <c r="L465" s="120">
        <f>IF($B$9="Female",'No Self Assessment feeder'!L454,IF($B$9="Male",'No Self Assessment feeder'!AR454,IF($B$9="All",'No Self Assessment feeder'!BX454)))</f>
        <v>72.599999999999994</v>
      </c>
      <c r="M465" s="127">
        <f>IF($B$9="Female",'No Self Assessment feeder'!M454,IF($B$9="Male",'No Self Assessment feeder'!AS454,IF($B$9="All",'No Self Assessment feeder'!BY454)))</f>
        <v>78.5</v>
      </c>
      <c r="N465" s="81">
        <f>IF($B$9="Female",'No Self Assessment feeder'!N454,IF($B$9="Male",'No Self Assessment feeder'!AT454,IF($B$9="All",'No Self Assessment feeder'!BZ454)))</f>
        <v>3940</v>
      </c>
      <c r="O465" s="120">
        <f>IF($B$9="Female",'No Self Assessment feeder'!O454,IF($B$9="Male",'No Self Assessment feeder'!AU454,IF($B$9="All",'No Self Assessment feeder'!CA454)))</f>
        <v>3.2</v>
      </c>
      <c r="P465" s="79">
        <f>IF($B$9="Female",'No Self Assessment feeder'!P454,IF($B$9="Male",'No Self Assessment feeder'!AV454,IF($B$9="All",'No Self Assessment feeder'!CB454)))</f>
        <v>3810</v>
      </c>
      <c r="Q465" s="120">
        <f>IF($B$9="Female",'No Self Assessment feeder'!Q454,IF($B$9="Male",'No Self Assessment feeder'!AW454,IF($B$9="All",'No Self Assessment feeder'!CC454)))</f>
        <v>10.5</v>
      </c>
      <c r="R465" s="120">
        <f>IF($B$9="Female",'No Self Assessment feeder'!R454,IF($B$9="Male",'No Self Assessment feeder'!AX454,IF($B$9="All",'No Self Assessment feeder'!CD454)))</f>
        <v>9.5</v>
      </c>
      <c r="S465" s="120">
        <f>IF($B$9="Female",'No Self Assessment feeder'!S454,IF($B$9="Male",'No Self Assessment feeder'!AY454,IF($B$9="All",'No Self Assessment feeder'!CE454)))</f>
        <v>66.7</v>
      </c>
      <c r="T465" s="120">
        <f>IF($B$9="Female",'No Self Assessment feeder'!T454,IF($B$9="Male",'No Self Assessment feeder'!AZ454,IF($B$9="All",'No Self Assessment feeder'!CF454)))</f>
        <v>76.400000000000006</v>
      </c>
      <c r="U465" s="127">
        <f>IF($B$9="Female",'No Self Assessment feeder'!U454,IF($B$9="Male",'No Self Assessment feeder'!BA454,IF($B$9="All",'No Self Assessment feeder'!CG454)))</f>
        <v>80</v>
      </c>
      <c r="V465" s="81">
        <f>IF($B$9="Female",'No Self Assessment feeder'!V454,IF($B$9="Male",'No Self Assessment feeder'!BB454,IF($B$9="All",'No Self Assessment feeder'!CH454)))</f>
        <v>3940</v>
      </c>
      <c r="W465" s="120">
        <f>IF($B$9="Female",'No Self Assessment feeder'!W454,IF($B$9="Male",'No Self Assessment feeder'!BC454,IF($B$9="All",'No Self Assessment feeder'!CI454)))</f>
        <v>3.4</v>
      </c>
      <c r="X465" s="79">
        <f>IF($B$9="Female",'No Self Assessment feeder'!X454,IF($B$9="Male",'No Self Assessment feeder'!BD454,IF($B$9="All",'No Self Assessment feeder'!CJ454)))</f>
        <v>3805</v>
      </c>
      <c r="Y465" s="120">
        <f>IF($B$9="Female",'No Self Assessment feeder'!Y454,IF($B$9="Male",'No Self Assessment feeder'!BE454,IF($B$9="All",'No Self Assessment feeder'!CK454)))</f>
        <v>12.7</v>
      </c>
      <c r="Z465" s="120">
        <f>IF($B$9="Female",'No Self Assessment feeder'!Z454,IF($B$9="Male",'No Self Assessment feeder'!BF454,IF($B$9="All",'No Self Assessment feeder'!CL454)))</f>
        <v>8.6999999999999993</v>
      </c>
      <c r="AA465" s="120">
        <f>IF($B$9="Female",'No Self Assessment feeder'!AA454,IF($B$9="Male",'No Self Assessment feeder'!BG454,IF($B$9="All",'No Self Assessment feeder'!CM454)))</f>
        <v>69.3</v>
      </c>
      <c r="AB465" s="120">
        <f>IF($B$9="Female",'No Self Assessment feeder'!AB454,IF($B$9="Male",'No Self Assessment feeder'!BH454,IF($B$9="All",'No Self Assessment feeder'!CN454)))</f>
        <v>76.8</v>
      </c>
      <c r="AC465" s="127">
        <f>IF($B$9="Female",'No Self Assessment feeder'!AC454,IF($B$9="Male",'No Self Assessment feeder'!BI454,IF($B$9="All",'No Self Assessment feeder'!CO454)))</f>
        <v>78.599999999999994</v>
      </c>
      <c r="CM465" s="29"/>
    </row>
    <row r="466" spans="1:91" ht="14.25" customHeight="1" x14ac:dyDescent="0.2">
      <c r="A466" s="159" t="s">
        <v>291</v>
      </c>
      <c r="B466" s="65" t="s">
        <v>140</v>
      </c>
      <c r="C466" s="66">
        <v>10007795</v>
      </c>
      <c r="D466" s="66" t="s">
        <v>494</v>
      </c>
      <c r="E466" s="162" t="s">
        <v>141</v>
      </c>
      <c r="F466" s="142">
        <f>IF($B$9="Female",'No Self Assessment feeder'!F455,IF($B$9="Male",'No Self Assessment feeder'!AL455,IF($B$9="All",'No Self Assessment feeder'!BR455)))</f>
        <v>5700</v>
      </c>
      <c r="G466" s="120">
        <f>IF($B$9="Female",'No Self Assessment feeder'!G455,IF($B$9="Male",'No Self Assessment feeder'!AM455,IF($B$9="All",'No Self Assessment feeder'!BS455)))</f>
        <v>2.4</v>
      </c>
      <c r="H466" s="79">
        <f>IF($B$9="Female",'No Self Assessment feeder'!H455,IF($B$9="Male",'No Self Assessment feeder'!AN455,IF($B$9="All",'No Self Assessment feeder'!BT455)))</f>
        <v>5565</v>
      </c>
      <c r="I466" s="120">
        <f>IF($B$9="Female",'No Self Assessment feeder'!I455,IF($B$9="Male",'No Self Assessment feeder'!AO455,IF($B$9="All",'No Self Assessment feeder'!BU455)))</f>
        <v>9.5</v>
      </c>
      <c r="J466" s="120">
        <f>IF($B$9="Female",'No Self Assessment feeder'!J455,IF($B$9="Male",'No Self Assessment feeder'!AP455,IF($B$9="All",'No Self Assessment feeder'!BV455)))</f>
        <v>12.7</v>
      </c>
      <c r="K466" s="120">
        <f>IF($B$9="Female",'No Self Assessment feeder'!K455,IF($B$9="Male",'No Self Assessment feeder'!AQ455,IF($B$9="All",'No Self Assessment feeder'!BW455)))</f>
        <v>52.2</v>
      </c>
      <c r="L466" s="120">
        <f>IF($B$9="Female",'No Self Assessment feeder'!L455,IF($B$9="Male",'No Self Assessment feeder'!AR455,IF($B$9="All",'No Self Assessment feeder'!BX455)))</f>
        <v>66.8</v>
      </c>
      <c r="M466" s="127">
        <f>IF($B$9="Female",'No Self Assessment feeder'!M455,IF($B$9="Male",'No Self Assessment feeder'!AS455,IF($B$9="All",'No Self Assessment feeder'!BY455)))</f>
        <v>77.7</v>
      </c>
      <c r="N466" s="81">
        <f>IF($B$9="Female",'No Self Assessment feeder'!N455,IF($B$9="Male",'No Self Assessment feeder'!AT455,IF($B$9="All",'No Self Assessment feeder'!BZ455)))</f>
        <v>5700</v>
      </c>
      <c r="O466" s="120">
        <f>IF($B$9="Female",'No Self Assessment feeder'!O455,IF($B$9="Male",'No Self Assessment feeder'!AU455,IF($B$9="All",'No Self Assessment feeder'!CA455)))</f>
        <v>2.8</v>
      </c>
      <c r="P466" s="79">
        <f>IF($B$9="Female",'No Self Assessment feeder'!P455,IF($B$9="Male",'No Self Assessment feeder'!AV455,IF($B$9="All",'No Self Assessment feeder'!CB455)))</f>
        <v>5545</v>
      </c>
      <c r="Q466" s="120">
        <f>IF($B$9="Female",'No Self Assessment feeder'!Q455,IF($B$9="Male",'No Self Assessment feeder'!AW455,IF($B$9="All",'No Self Assessment feeder'!CC455)))</f>
        <v>11.4</v>
      </c>
      <c r="R466" s="120">
        <f>IF($B$9="Female",'No Self Assessment feeder'!R455,IF($B$9="Male",'No Self Assessment feeder'!AX455,IF($B$9="All",'No Self Assessment feeder'!CD455)))</f>
        <v>8.1999999999999993</v>
      </c>
      <c r="S466" s="120">
        <f>IF($B$9="Female",'No Self Assessment feeder'!S455,IF($B$9="Male",'No Self Assessment feeder'!AY455,IF($B$9="All",'No Self Assessment feeder'!CE455)))</f>
        <v>60.9</v>
      </c>
      <c r="T466" s="120">
        <f>IF($B$9="Female",'No Self Assessment feeder'!T455,IF($B$9="Male",'No Self Assessment feeder'!AZ455,IF($B$9="All",'No Self Assessment feeder'!CF455)))</f>
        <v>74.2</v>
      </c>
      <c r="U466" s="127">
        <f>IF($B$9="Female",'No Self Assessment feeder'!U455,IF($B$9="Male",'No Self Assessment feeder'!BA455,IF($B$9="All",'No Self Assessment feeder'!CG455)))</f>
        <v>80.3</v>
      </c>
      <c r="V466" s="81">
        <f>IF($B$9="Female",'No Self Assessment feeder'!V455,IF($B$9="Male",'No Self Assessment feeder'!BB455,IF($B$9="All",'No Self Assessment feeder'!CH455)))</f>
        <v>5700</v>
      </c>
      <c r="W466" s="120">
        <f>IF($B$9="Female",'No Self Assessment feeder'!W455,IF($B$9="Male",'No Self Assessment feeder'!BC455,IF($B$9="All",'No Self Assessment feeder'!CI455)))</f>
        <v>3</v>
      </c>
      <c r="X466" s="79">
        <f>IF($B$9="Female",'No Self Assessment feeder'!X455,IF($B$9="Male",'No Self Assessment feeder'!BD455,IF($B$9="All",'No Self Assessment feeder'!CJ455)))</f>
        <v>5535</v>
      </c>
      <c r="Y466" s="120">
        <f>IF($B$9="Female",'No Self Assessment feeder'!Y455,IF($B$9="Male",'No Self Assessment feeder'!BE455,IF($B$9="All",'No Self Assessment feeder'!CK455)))</f>
        <v>12.7</v>
      </c>
      <c r="Z466" s="120">
        <f>IF($B$9="Female",'No Self Assessment feeder'!Z455,IF($B$9="Male",'No Self Assessment feeder'!BF455,IF($B$9="All",'No Self Assessment feeder'!CL455)))</f>
        <v>7.4</v>
      </c>
      <c r="AA466" s="120">
        <f>IF($B$9="Female",'No Self Assessment feeder'!AA455,IF($B$9="Male",'No Self Assessment feeder'!BG455,IF($B$9="All",'No Self Assessment feeder'!CM455)))</f>
        <v>65.900000000000006</v>
      </c>
      <c r="AB466" s="120">
        <f>IF($B$9="Female",'No Self Assessment feeder'!AB455,IF($B$9="Male",'No Self Assessment feeder'!BH455,IF($B$9="All",'No Self Assessment feeder'!CN455)))</f>
        <v>76.2</v>
      </c>
      <c r="AC466" s="127">
        <f>IF($B$9="Female",'No Self Assessment feeder'!AC455,IF($B$9="Male",'No Self Assessment feeder'!BI455,IF($B$9="All",'No Self Assessment feeder'!CO455)))</f>
        <v>79.900000000000006</v>
      </c>
      <c r="CM466" s="29"/>
    </row>
    <row r="467" spans="1:91" ht="14.25" customHeight="1" x14ac:dyDescent="0.2">
      <c r="A467" s="159" t="s">
        <v>291</v>
      </c>
      <c r="B467" s="65" t="s">
        <v>142</v>
      </c>
      <c r="C467" s="66">
        <v>10003863</v>
      </c>
      <c r="D467" s="66" t="s">
        <v>494</v>
      </c>
      <c r="E467" s="162" t="s">
        <v>143</v>
      </c>
      <c r="F467" s="142">
        <f>IF($B$9="Female",'No Self Assessment feeder'!F456,IF($B$9="Male",'No Self Assessment feeder'!AL456,IF($B$9="All",'No Self Assessment feeder'!BR456)))</f>
        <v>530</v>
      </c>
      <c r="G467" s="120">
        <f>IF($B$9="Female",'No Self Assessment feeder'!G456,IF($B$9="Male",'No Self Assessment feeder'!AM456,IF($B$9="All",'No Self Assessment feeder'!BS456)))</f>
        <v>2.2999999999999998</v>
      </c>
      <c r="H467" s="79">
        <f>IF($B$9="Female",'No Self Assessment feeder'!H456,IF($B$9="Male",'No Self Assessment feeder'!AN456,IF($B$9="All",'No Self Assessment feeder'!BT456)))</f>
        <v>520</v>
      </c>
      <c r="I467" s="120">
        <f>IF($B$9="Female",'No Self Assessment feeder'!I456,IF($B$9="Male",'No Self Assessment feeder'!AO456,IF($B$9="All",'No Self Assessment feeder'!BU456)))</f>
        <v>8.6999999999999993</v>
      </c>
      <c r="J467" s="120">
        <f>IF($B$9="Female",'No Self Assessment feeder'!J456,IF($B$9="Male",'No Self Assessment feeder'!AP456,IF($B$9="All",'No Self Assessment feeder'!BV456)))</f>
        <v>11.8</v>
      </c>
      <c r="K467" s="120">
        <f>IF($B$9="Female",'No Self Assessment feeder'!K456,IF($B$9="Male",'No Self Assessment feeder'!AQ456,IF($B$9="All",'No Self Assessment feeder'!BW456)))</f>
        <v>64.099999999999994</v>
      </c>
      <c r="L467" s="120">
        <f>IF($B$9="Female",'No Self Assessment feeder'!L456,IF($B$9="Male",'No Self Assessment feeder'!AR456,IF($B$9="All",'No Self Assessment feeder'!BX456)))</f>
        <v>74.099999999999994</v>
      </c>
      <c r="M467" s="127">
        <f>IF($B$9="Female",'No Self Assessment feeder'!M456,IF($B$9="Male",'No Self Assessment feeder'!AS456,IF($B$9="All",'No Self Assessment feeder'!BY456)))</f>
        <v>79.5</v>
      </c>
      <c r="N467" s="81">
        <f>IF($B$9="Female",'No Self Assessment feeder'!N456,IF($B$9="Male",'No Self Assessment feeder'!AT456,IF($B$9="All",'No Self Assessment feeder'!BZ456)))</f>
        <v>530</v>
      </c>
      <c r="O467" s="120">
        <f>IF($B$9="Female",'No Self Assessment feeder'!O456,IF($B$9="Male",'No Self Assessment feeder'!AU456,IF($B$9="All",'No Self Assessment feeder'!CA456)))</f>
        <v>2.2999999999999998</v>
      </c>
      <c r="P467" s="79">
        <f>IF($B$9="Female",'No Self Assessment feeder'!P456,IF($B$9="Male",'No Self Assessment feeder'!AV456,IF($B$9="All",'No Self Assessment feeder'!CB456)))</f>
        <v>520</v>
      </c>
      <c r="Q467" s="120">
        <f>IF($B$9="Female",'No Self Assessment feeder'!Q456,IF($B$9="Male",'No Self Assessment feeder'!AW456,IF($B$9="All",'No Self Assessment feeder'!CC456)))</f>
        <v>8.1</v>
      </c>
      <c r="R467" s="120">
        <f>IF($B$9="Female",'No Self Assessment feeder'!R456,IF($B$9="Male",'No Self Assessment feeder'!AX456,IF($B$9="All",'No Self Assessment feeder'!CD456)))</f>
        <v>8.5</v>
      </c>
      <c r="S467" s="120">
        <f>IF($B$9="Female",'No Self Assessment feeder'!S456,IF($B$9="Male",'No Self Assessment feeder'!AY456,IF($B$9="All",'No Self Assessment feeder'!CE456)))</f>
        <v>71.599999999999994</v>
      </c>
      <c r="T467" s="120">
        <f>IF($B$9="Female",'No Self Assessment feeder'!T456,IF($B$9="Male",'No Self Assessment feeder'!AZ456,IF($B$9="All",'No Self Assessment feeder'!CF456)))</f>
        <v>80.099999999999994</v>
      </c>
      <c r="U467" s="127">
        <f>IF($B$9="Female",'No Self Assessment feeder'!U456,IF($B$9="Male",'No Self Assessment feeder'!BA456,IF($B$9="All",'No Self Assessment feeder'!CG456)))</f>
        <v>83.4</v>
      </c>
      <c r="V467" s="81">
        <f>IF($B$9="Female",'No Self Assessment feeder'!V456,IF($B$9="Male",'No Self Assessment feeder'!BB456,IF($B$9="All",'No Self Assessment feeder'!CH456)))</f>
        <v>530</v>
      </c>
      <c r="W467" s="120">
        <f>IF($B$9="Female",'No Self Assessment feeder'!W456,IF($B$9="Male",'No Self Assessment feeder'!BC456,IF($B$9="All",'No Self Assessment feeder'!CI456)))</f>
        <v>2.2999999999999998</v>
      </c>
      <c r="X467" s="79">
        <f>IF($B$9="Female",'No Self Assessment feeder'!X456,IF($B$9="Male",'No Self Assessment feeder'!BD456,IF($B$9="All",'No Self Assessment feeder'!CJ456)))</f>
        <v>520</v>
      </c>
      <c r="Y467" s="120">
        <f>IF($B$9="Female",'No Self Assessment feeder'!Y456,IF($B$9="Male",'No Self Assessment feeder'!BE456,IF($B$9="All",'No Self Assessment feeder'!CK456)))</f>
        <v>11.8</v>
      </c>
      <c r="Z467" s="120">
        <f>IF($B$9="Female",'No Self Assessment feeder'!Z456,IF($B$9="Male",'No Self Assessment feeder'!BF456,IF($B$9="All",'No Self Assessment feeder'!CL456)))</f>
        <v>5.8</v>
      </c>
      <c r="AA467" s="120">
        <f>IF($B$9="Female",'No Self Assessment feeder'!AA456,IF($B$9="Male",'No Self Assessment feeder'!BG456,IF($B$9="All",'No Self Assessment feeder'!CM456)))</f>
        <v>73.2</v>
      </c>
      <c r="AB467" s="120">
        <f>IF($B$9="Female",'No Self Assessment feeder'!AB456,IF($B$9="Male",'No Self Assessment feeder'!BH456,IF($B$9="All",'No Self Assessment feeder'!CN456)))</f>
        <v>80.7</v>
      </c>
      <c r="AC467" s="127">
        <f>IF($B$9="Female",'No Self Assessment feeder'!AC456,IF($B$9="Male",'No Self Assessment feeder'!BI456,IF($B$9="All",'No Self Assessment feeder'!CO456)))</f>
        <v>82.4</v>
      </c>
      <c r="CM467" s="29"/>
    </row>
    <row r="468" spans="1:91" ht="14.25" customHeight="1" x14ac:dyDescent="0.2">
      <c r="A468" s="159" t="s">
        <v>291</v>
      </c>
      <c r="B468" s="65" t="s">
        <v>144</v>
      </c>
      <c r="C468" s="66">
        <v>10007796</v>
      </c>
      <c r="D468" s="66" t="s">
        <v>492</v>
      </c>
      <c r="E468" s="162" t="s">
        <v>145</v>
      </c>
      <c r="F468" s="142">
        <f>IF($B$9="Female",'No Self Assessment feeder'!F457,IF($B$9="Male",'No Self Assessment feeder'!AL457,IF($B$9="All",'No Self Assessment feeder'!BR457)))</f>
        <v>1780</v>
      </c>
      <c r="G468" s="120">
        <f>IF($B$9="Female",'No Self Assessment feeder'!G457,IF($B$9="Male",'No Self Assessment feeder'!AM457,IF($B$9="All",'No Self Assessment feeder'!BS457)))</f>
        <v>2.1</v>
      </c>
      <c r="H468" s="79">
        <f>IF($B$9="Female",'No Self Assessment feeder'!H457,IF($B$9="Male",'No Self Assessment feeder'!AN457,IF($B$9="All",'No Self Assessment feeder'!BT457)))</f>
        <v>1740</v>
      </c>
      <c r="I468" s="120">
        <f>IF($B$9="Female",'No Self Assessment feeder'!I457,IF($B$9="Male",'No Self Assessment feeder'!AO457,IF($B$9="All",'No Self Assessment feeder'!BU457)))</f>
        <v>6.8</v>
      </c>
      <c r="J468" s="120">
        <f>IF($B$9="Female",'No Self Assessment feeder'!J457,IF($B$9="Male",'No Self Assessment feeder'!AP457,IF($B$9="All",'No Self Assessment feeder'!BV457)))</f>
        <v>11.7</v>
      </c>
      <c r="K468" s="120">
        <f>IF($B$9="Female",'No Self Assessment feeder'!K457,IF($B$9="Male",'No Self Assessment feeder'!AQ457,IF($B$9="All",'No Self Assessment feeder'!BW457)))</f>
        <v>50.7</v>
      </c>
      <c r="L468" s="120">
        <f>IF($B$9="Female",'No Self Assessment feeder'!L457,IF($B$9="Male",'No Self Assessment feeder'!AR457,IF($B$9="All",'No Self Assessment feeder'!BX457)))</f>
        <v>69</v>
      </c>
      <c r="M468" s="127">
        <f>IF($B$9="Female",'No Self Assessment feeder'!M457,IF($B$9="Male",'No Self Assessment feeder'!AS457,IF($B$9="All",'No Self Assessment feeder'!BY457)))</f>
        <v>81.599999999999994</v>
      </c>
      <c r="N468" s="81">
        <f>IF($B$9="Female",'No Self Assessment feeder'!N457,IF($B$9="Male",'No Self Assessment feeder'!AT457,IF($B$9="All",'No Self Assessment feeder'!BZ457)))</f>
        <v>1780</v>
      </c>
      <c r="O468" s="120">
        <f>IF($B$9="Female",'No Self Assessment feeder'!O457,IF($B$9="Male",'No Self Assessment feeder'!AU457,IF($B$9="All",'No Self Assessment feeder'!CA457)))</f>
        <v>2.4</v>
      </c>
      <c r="P468" s="79">
        <f>IF($B$9="Female",'No Self Assessment feeder'!P457,IF($B$9="Male",'No Self Assessment feeder'!AV457,IF($B$9="All",'No Self Assessment feeder'!CB457)))</f>
        <v>1735</v>
      </c>
      <c r="Q468" s="120">
        <f>IF($B$9="Female",'No Self Assessment feeder'!Q457,IF($B$9="Male",'No Self Assessment feeder'!AW457,IF($B$9="All",'No Self Assessment feeder'!CC457)))</f>
        <v>9</v>
      </c>
      <c r="R468" s="120">
        <f>IF($B$9="Female",'No Self Assessment feeder'!R457,IF($B$9="Male",'No Self Assessment feeder'!AX457,IF($B$9="All",'No Self Assessment feeder'!CD457)))</f>
        <v>7.5</v>
      </c>
      <c r="S468" s="120">
        <f>IF($B$9="Female",'No Self Assessment feeder'!S457,IF($B$9="Male",'No Self Assessment feeder'!AY457,IF($B$9="All",'No Self Assessment feeder'!CE457)))</f>
        <v>62.4</v>
      </c>
      <c r="T468" s="120">
        <f>IF($B$9="Female",'No Self Assessment feeder'!T457,IF($B$9="Male",'No Self Assessment feeder'!AZ457,IF($B$9="All",'No Self Assessment feeder'!CF457)))</f>
        <v>78.2</v>
      </c>
      <c r="U468" s="127">
        <f>IF($B$9="Female",'No Self Assessment feeder'!U457,IF($B$9="Male",'No Self Assessment feeder'!BA457,IF($B$9="All",'No Self Assessment feeder'!CG457)))</f>
        <v>83.5</v>
      </c>
      <c r="V468" s="81">
        <f>IF($B$9="Female",'No Self Assessment feeder'!V457,IF($B$9="Male",'No Self Assessment feeder'!BB457,IF($B$9="All",'No Self Assessment feeder'!CH457)))</f>
        <v>1780</v>
      </c>
      <c r="W468" s="120">
        <f>IF($B$9="Female",'No Self Assessment feeder'!W457,IF($B$9="Male",'No Self Assessment feeder'!BC457,IF($B$9="All",'No Self Assessment feeder'!CI457)))</f>
        <v>2.6</v>
      </c>
      <c r="X468" s="79">
        <f>IF($B$9="Female",'No Self Assessment feeder'!X457,IF($B$9="Male",'No Self Assessment feeder'!BD457,IF($B$9="All",'No Self Assessment feeder'!CJ457)))</f>
        <v>1730</v>
      </c>
      <c r="Y468" s="120">
        <f>IF($B$9="Female",'No Self Assessment feeder'!Y457,IF($B$9="Male",'No Self Assessment feeder'!BE457,IF($B$9="All",'No Self Assessment feeder'!CK457)))</f>
        <v>9.5</v>
      </c>
      <c r="Z468" s="120">
        <f>IF($B$9="Female",'No Self Assessment feeder'!Z457,IF($B$9="Male",'No Self Assessment feeder'!BF457,IF($B$9="All",'No Self Assessment feeder'!CL457)))</f>
        <v>7.6</v>
      </c>
      <c r="AA468" s="120">
        <f>IF($B$9="Female",'No Self Assessment feeder'!AA457,IF($B$9="Male",'No Self Assessment feeder'!BG457,IF($B$9="All",'No Self Assessment feeder'!CM457)))</f>
        <v>68.3</v>
      </c>
      <c r="AB468" s="120">
        <f>IF($B$9="Female",'No Self Assessment feeder'!AB457,IF($B$9="Male",'No Self Assessment feeder'!BH457,IF($B$9="All",'No Self Assessment feeder'!CN457)))</f>
        <v>79.7</v>
      </c>
      <c r="AC468" s="127">
        <f>IF($B$9="Female",'No Self Assessment feeder'!AC457,IF($B$9="Male",'No Self Assessment feeder'!BI457,IF($B$9="All",'No Self Assessment feeder'!CO457)))</f>
        <v>83</v>
      </c>
      <c r="CM468" s="29"/>
    </row>
    <row r="469" spans="1:91" ht="14.25" customHeight="1" x14ac:dyDescent="0.2">
      <c r="A469" s="159" t="s">
        <v>291</v>
      </c>
      <c r="B469" s="65" t="s">
        <v>146</v>
      </c>
      <c r="C469" s="66">
        <v>10007151</v>
      </c>
      <c r="D469" s="66" t="s">
        <v>492</v>
      </c>
      <c r="E469" s="162" t="s">
        <v>147</v>
      </c>
      <c r="F469" s="142">
        <f>IF($B$9="Female",'No Self Assessment feeder'!F458,IF($B$9="Male",'No Self Assessment feeder'!AL458,IF($B$9="All",'No Self Assessment feeder'!BR458)))</f>
        <v>2375</v>
      </c>
      <c r="G469" s="120">
        <f>IF($B$9="Female",'No Self Assessment feeder'!G458,IF($B$9="Male",'No Self Assessment feeder'!AM458,IF($B$9="All",'No Self Assessment feeder'!BS458)))</f>
        <v>2.7</v>
      </c>
      <c r="H469" s="79">
        <f>IF($B$9="Female",'No Self Assessment feeder'!H458,IF($B$9="Male",'No Self Assessment feeder'!AN458,IF($B$9="All",'No Self Assessment feeder'!BT458)))</f>
        <v>2310</v>
      </c>
      <c r="I469" s="120">
        <f>IF($B$9="Female",'No Self Assessment feeder'!I458,IF($B$9="Male",'No Self Assessment feeder'!AO458,IF($B$9="All",'No Self Assessment feeder'!BU458)))</f>
        <v>8.1</v>
      </c>
      <c r="J469" s="120">
        <f>IF($B$9="Female",'No Self Assessment feeder'!J458,IF($B$9="Male",'No Self Assessment feeder'!AP458,IF($B$9="All",'No Self Assessment feeder'!BV458)))</f>
        <v>14.2</v>
      </c>
      <c r="K469" s="120">
        <f>IF($B$9="Female",'No Self Assessment feeder'!K458,IF($B$9="Male",'No Self Assessment feeder'!AQ458,IF($B$9="All",'No Self Assessment feeder'!BW458)))</f>
        <v>63.4</v>
      </c>
      <c r="L469" s="120">
        <f>IF($B$9="Female",'No Self Assessment feeder'!L458,IF($B$9="Male",'No Self Assessment feeder'!AR458,IF($B$9="All",'No Self Assessment feeder'!BX458)))</f>
        <v>72.3</v>
      </c>
      <c r="M469" s="127">
        <f>IF($B$9="Female",'No Self Assessment feeder'!M458,IF($B$9="Male",'No Self Assessment feeder'!AS458,IF($B$9="All",'No Self Assessment feeder'!BY458)))</f>
        <v>77.7</v>
      </c>
      <c r="N469" s="81">
        <f>IF($B$9="Female",'No Self Assessment feeder'!N458,IF($B$9="Male",'No Self Assessment feeder'!AT458,IF($B$9="All",'No Self Assessment feeder'!BZ458)))</f>
        <v>2375</v>
      </c>
      <c r="O469" s="120">
        <f>IF($B$9="Female",'No Self Assessment feeder'!O458,IF($B$9="Male",'No Self Assessment feeder'!AU458,IF($B$9="All",'No Self Assessment feeder'!CA458)))</f>
        <v>3</v>
      </c>
      <c r="P469" s="79">
        <f>IF($B$9="Female",'No Self Assessment feeder'!P458,IF($B$9="Male",'No Self Assessment feeder'!AV458,IF($B$9="All",'No Self Assessment feeder'!CB458)))</f>
        <v>2305</v>
      </c>
      <c r="Q469" s="120">
        <f>IF($B$9="Female",'No Self Assessment feeder'!Q458,IF($B$9="Male",'No Self Assessment feeder'!AW458,IF($B$9="All",'No Self Assessment feeder'!CC458)))</f>
        <v>10.1</v>
      </c>
      <c r="R469" s="120">
        <f>IF($B$9="Female",'No Self Assessment feeder'!R458,IF($B$9="Male",'No Self Assessment feeder'!AX458,IF($B$9="All",'No Self Assessment feeder'!CD458)))</f>
        <v>8</v>
      </c>
      <c r="S469" s="120">
        <f>IF($B$9="Female",'No Self Assessment feeder'!S458,IF($B$9="Male",'No Self Assessment feeder'!AY458,IF($B$9="All",'No Self Assessment feeder'!CE458)))</f>
        <v>67.7</v>
      </c>
      <c r="T469" s="120">
        <f>IF($B$9="Female",'No Self Assessment feeder'!T458,IF($B$9="Male",'No Self Assessment feeder'!AZ458,IF($B$9="All",'No Self Assessment feeder'!CF458)))</f>
        <v>77.900000000000006</v>
      </c>
      <c r="U469" s="127">
        <f>IF($B$9="Female",'No Self Assessment feeder'!U458,IF($B$9="Male",'No Self Assessment feeder'!BA458,IF($B$9="All",'No Self Assessment feeder'!CG458)))</f>
        <v>81.900000000000006</v>
      </c>
      <c r="V469" s="81">
        <f>IF($B$9="Female",'No Self Assessment feeder'!V458,IF($B$9="Male",'No Self Assessment feeder'!BB458,IF($B$9="All",'No Self Assessment feeder'!CH458)))</f>
        <v>2375</v>
      </c>
      <c r="W469" s="120">
        <f>IF($B$9="Female",'No Self Assessment feeder'!W458,IF($B$9="Male",'No Self Assessment feeder'!BC458,IF($B$9="All",'No Self Assessment feeder'!CI458)))</f>
        <v>3.1</v>
      </c>
      <c r="X469" s="79">
        <f>IF($B$9="Female",'No Self Assessment feeder'!X458,IF($B$9="Male",'No Self Assessment feeder'!BD458,IF($B$9="All",'No Self Assessment feeder'!CJ458)))</f>
        <v>2300</v>
      </c>
      <c r="Y469" s="120">
        <f>IF($B$9="Female",'No Self Assessment feeder'!Y458,IF($B$9="Male",'No Self Assessment feeder'!BE458,IF($B$9="All",'No Self Assessment feeder'!CK458)))</f>
        <v>10.9</v>
      </c>
      <c r="Z469" s="120">
        <f>IF($B$9="Female",'No Self Assessment feeder'!Z458,IF($B$9="Male",'No Self Assessment feeder'!BF458,IF($B$9="All",'No Self Assessment feeder'!CL458)))</f>
        <v>8.3000000000000007</v>
      </c>
      <c r="AA469" s="120">
        <f>IF($B$9="Female",'No Self Assessment feeder'!AA458,IF($B$9="Male",'No Self Assessment feeder'!BG458,IF($B$9="All",'No Self Assessment feeder'!CM458)))</f>
        <v>71.5</v>
      </c>
      <c r="AB469" s="120">
        <f>IF($B$9="Female",'No Self Assessment feeder'!AB458,IF($B$9="Male",'No Self Assessment feeder'!BH458,IF($B$9="All",'No Self Assessment feeder'!CN458)))</f>
        <v>78.599999999999994</v>
      </c>
      <c r="AC469" s="127">
        <f>IF($B$9="Female",'No Self Assessment feeder'!AC458,IF($B$9="Male",'No Self Assessment feeder'!BI458,IF($B$9="All",'No Self Assessment feeder'!CO458)))</f>
        <v>80.8</v>
      </c>
      <c r="CM469" s="29"/>
    </row>
    <row r="470" spans="1:91" ht="14.25" customHeight="1" x14ac:dyDescent="0.2">
      <c r="A470" s="159" t="s">
        <v>291</v>
      </c>
      <c r="B470" s="65" t="s">
        <v>148</v>
      </c>
      <c r="C470" s="66">
        <v>10003956</v>
      </c>
      <c r="D470" s="66" t="s">
        <v>493</v>
      </c>
      <c r="E470" s="162" t="s">
        <v>149</v>
      </c>
      <c r="F470" s="142">
        <f>IF($B$9="Female",'No Self Assessment feeder'!F459,IF($B$9="Male",'No Self Assessment feeder'!AL459,IF($B$9="All",'No Self Assessment feeder'!BR459)))</f>
        <v>1135</v>
      </c>
      <c r="G470" s="120">
        <f>IF($B$9="Female",'No Self Assessment feeder'!G459,IF($B$9="Male",'No Self Assessment feeder'!AM459,IF($B$9="All",'No Self Assessment feeder'!BS459)))</f>
        <v>3.9</v>
      </c>
      <c r="H470" s="79">
        <f>IF($B$9="Female",'No Self Assessment feeder'!H459,IF($B$9="Male",'No Self Assessment feeder'!AN459,IF($B$9="All",'No Self Assessment feeder'!BT459)))</f>
        <v>1090</v>
      </c>
      <c r="I470" s="120">
        <f>IF($B$9="Female",'No Self Assessment feeder'!I459,IF($B$9="Male",'No Self Assessment feeder'!AO459,IF($B$9="All",'No Self Assessment feeder'!BU459)))</f>
        <v>8</v>
      </c>
      <c r="J470" s="120">
        <f>IF($B$9="Female",'No Self Assessment feeder'!J459,IF($B$9="Male",'No Self Assessment feeder'!AP459,IF($B$9="All",'No Self Assessment feeder'!BV459)))</f>
        <v>12.6</v>
      </c>
      <c r="K470" s="120">
        <f>IF($B$9="Female",'No Self Assessment feeder'!K459,IF($B$9="Male",'No Self Assessment feeder'!AQ459,IF($B$9="All",'No Self Assessment feeder'!BW459)))</f>
        <v>54.2</v>
      </c>
      <c r="L470" s="120">
        <f>IF($B$9="Female",'No Self Assessment feeder'!L459,IF($B$9="Male",'No Self Assessment feeder'!AR459,IF($B$9="All",'No Self Assessment feeder'!BX459)))</f>
        <v>71.400000000000006</v>
      </c>
      <c r="M470" s="127">
        <f>IF($B$9="Female",'No Self Assessment feeder'!M459,IF($B$9="Male",'No Self Assessment feeder'!AS459,IF($B$9="All",'No Self Assessment feeder'!BY459)))</f>
        <v>79.400000000000006</v>
      </c>
      <c r="N470" s="81">
        <f>IF($B$9="Female",'No Self Assessment feeder'!N459,IF($B$9="Male",'No Self Assessment feeder'!AT459,IF($B$9="All",'No Self Assessment feeder'!BZ459)))</f>
        <v>1135</v>
      </c>
      <c r="O470" s="120">
        <f>IF($B$9="Female",'No Self Assessment feeder'!O459,IF($B$9="Male",'No Self Assessment feeder'!AU459,IF($B$9="All",'No Self Assessment feeder'!CA459)))</f>
        <v>4.4000000000000004</v>
      </c>
      <c r="P470" s="79">
        <f>IF($B$9="Female",'No Self Assessment feeder'!P459,IF($B$9="Male",'No Self Assessment feeder'!AV459,IF($B$9="All",'No Self Assessment feeder'!CB459)))</f>
        <v>1085</v>
      </c>
      <c r="Q470" s="120">
        <f>IF($B$9="Female",'No Self Assessment feeder'!Q459,IF($B$9="Male",'No Self Assessment feeder'!AW459,IF($B$9="All",'No Self Assessment feeder'!CC459)))</f>
        <v>10.3</v>
      </c>
      <c r="R470" s="120">
        <f>IF($B$9="Female",'No Self Assessment feeder'!R459,IF($B$9="Male",'No Self Assessment feeder'!AX459,IF($B$9="All",'No Self Assessment feeder'!CD459)))</f>
        <v>7.7</v>
      </c>
      <c r="S470" s="120">
        <f>IF($B$9="Female",'No Self Assessment feeder'!S459,IF($B$9="Male",'No Self Assessment feeder'!AY459,IF($B$9="All",'No Self Assessment feeder'!CE459)))</f>
        <v>62.4</v>
      </c>
      <c r="T470" s="120">
        <f>IF($B$9="Female",'No Self Assessment feeder'!T459,IF($B$9="Male",'No Self Assessment feeder'!AZ459,IF($B$9="All",'No Self Assessment feeder'!CF459)))</f>
        <v>76.7</v>
      </c>
      <c r="U470" s="127">
        <f>IF($B$9="Female",'No Self Assessment feeder'!U459,IF($B$9="Male",'No Self Assessment feeder'!BA459,IF($B$9="All",'No Self Assessment feeder'!CG459)))</f>
        <v>81.900000000000006</v>
      </c>
      <c r="V470" s="81">
        <f>IF($B$9="Female",'No Self Assessment feeder'!V459,IF($B$9="Male",'No Self Assessment feeder'!BB459,IF($B$9="All",'No Self Assessment feeder'!CH459)))</f>
        <v>1135</v>
      </c>
      <c r="W470" s="120">
        <f>IF($B$9="Female",'No Self Assessment feeder'!W459,IF($B$9="Male",'No Self Assessment feeder'!BC459,IF($B$9="All",'No Self Assessment feeder'!CI459)))</f>
        <v>4.7</v>
      </c>
      <c r="X470" s="79">
        <f>IF($B$9="Female",'No Self Assessment feeder'!X459,IF($B$9="Male",'No Self Assessment feeder'!BD459,IF($B$9="All",'No Self Assessment feeder'!CJ459)))</f>
        <v>1080</v>
      </c>
      <c r="Y470" s="120">
        <f>IF($B$9="Female",'No Self Assessment feeder'!Y459,IF($B$9="Male",'No Self Assessment feeder'!BE459,IF($B$9="All",'No Self Assessment feeder'!CK459)))</f>
        <v>11.6</v>
      </c>
      <c r="Z470" s="120">
        <f>IF($B$9="Female",'No Self Assessment feeder'!Z459,IF($B$9="Male",'No Self Assessment feeder'!BF459,IF($B$9="All",'No Self Assessment feeder'!CL459)))</f>
        <v>7.9</v>
      </c>
      <c r="AA470" s="120">
        <f>IF($B$9="Female",'No Self Assessment feeder'!AA459,IF($B$9="Male",'No Self Assessment feeder'!BG459,IF($B$9="All",'No Self Assessment feeder'!CM459)))</f>
        <v>69.900000000000006</v>
      </c>
      <c r="AB470" s="120">
        <f>IF($B$9="Female",'No Self Assessment feeder'!AB459,IF($B$9="Male",'No Self Assessment feeder'!BH459,IF($B$9="All",'No Self Assessment feeder'!CN459)))</f>
        <v>78.2</v>
      </c>
      <c r="AC470" s="127">
        <f>IF($B$9="Female",'No Self Assessment feeder'!AC459,IF($B$9="Male",'No Self Assessment feeder'!BI459,IF($B$9="All",'No Self Assessment feeder'!CO459)))</f>
        <v>80.599999999999994</v>
      </c>
      <c r="CM470" s="29"/>
    </row>
    <row r="471" spans="1:91" ht="14.25" customHeight="1" x14ac:dyDescent="0.2">
      <c r="A471" s="159" t="s">
        <v>291</v>
      </c>
      <c r="B471" s="65" t="s">
        <v>150</v>
      </c>
      <c r="C471" s="66">
        <v>10003957</v>
      </c>
      <c r="D471" s="66" t="s">
        <v>493</v>
      </c>
      <c r="E471" s="162" t="s">
        <v>151</v>
      </c>
      <c r="F471" s="142">
        <f>IF($B$9="Female",'No Self Assessment feeder'!F460,IF($B$9="Male",'No Self Assessment feeder'!AL460,IF($B$9="All",'No Self Assessment feeder'!BR460)))</f>
        <v>3300</v>
      </c>
      <c r="G471" s="120">
        <f>IF($B$9="Female",'No Self Assessment feeder'!G460,IF($B$9="Male",'No Self Assessment feeder'!AM460,IF($B$9="All",'No Self Assessment feeder'!BS460)))</f>
        <v>3.2</v>
      </c>
      <c r="H471" s="79">
        <f>IF($B$9="Female",'No Self Assessment feeder'!H460,IF($B$9="Male",'No Self Assessment feeder'!AN460,IF($B$9="All",'No Self Assessment feeder'!BT460)))</f>
        <v>3195</v>
      </c>
      <c r="I471" s="120">
        <f>IF($B$9="Female",'No Self Assessment feeder'!I460,IF($B$9="Male",'No Self Assessment feeder'!AO460,IF($B$9="All",'No Self Assessment feeder'!BU460)))</f>
        <v>8.3000000000000007</v>
      </c>
      <c r="J471" s="120">
        <f>IF($B$9="Female",'No Self Assessment feeder'!J460,IF($B$9="Male",'No Self Assessment feeder'!AP460,IF($B$9="All",'No Self Assessment feeder'!BV460)))</f>
        <v>12.2</v>
      </c>
      <c r="K471" s="120">
        <f>IF($B$9="Female",'No Self Assessment feeder'!K460,IF($B$9="Male",'No Self Assessment feeder'!AQ460,IF($B$9="All",'No Self Assessment feeder'!BW460)))</f>
        <v>58</v>
      </c>
      <c r="L471" s="120">
        <f>IF($B$9="Female",'No Self Assessment feeder'!L460,IF($B$9="Male",'No Self Assessment feeder'!AR460,IF($B$9="All",'No Self Assessment feeder'!BX460)))</f>
        <v>71.599999999999994</v>
      </c>
      <c r="M471" s="127">
        <f>IF($B$9="Female",'No Self Assessment feeder'!M460,IF($B$9="Male",'No Self Assessment feeder'!AS460,IF($B$9="All",'No Self Assessment feeder'!BY460)))</f>
        <v>79.5</v>
      </c>
      <c r="N471" s="81">
        <f>IF($B$9="Female",'No Self Assessment feeder'!N460,IF($B$9="Male",'No Self Assessment feeder'!AT460,IF($B$9="All",'No Self Assessment feeder'!BZ460)))</f>
        <v>3300</v>
      </c>
      <c r="O471" s="120">
        <f>IF($B$9="Female",'No Self Assessment feeder'!O460,IF($B$9="Male",'No Self Assessment feeder'!AU460,IF($B$9="All",'No Self Assessment feeder'!CA460)))</f>
        <v>3.5</v>
      </c>
      <c r="P471" s="79">
        <f>IF($B$9="Female",'No Self Assessment feeder'!P460,IF($B$9="Male",'No Self Assessment feeder'!AV460,IF($B$9="All",'No Self Assessment feeder'!CB460)))</f>
        <v>3185</v>
      </c>
      <c r="Q471" s="120">
        <f>IF($B$9="Female",'No Self Assessment feeder'!Q460,IF($B$9="Male",'No Self Assessment feeder'!AW460,IF($B$9="All",'No Self Assessment feeder'!CC460)))</f>
        <v>10.5</v>
      </c>
      <c r="R471" s="120">
        <f>IF($B$9="Female",'No Self Assessment feeder'!R460,IF($B$9="Male",'No Self Assessment feeder'!AX460,IF($B$9="All",'No Self Assessment feeder'!CD460)))</f>
        <v>7.9</v>
      </c>
      <c r="S471" s="120">
        <f>IF($B$9="Female",'No Self Assessment feeder'!S460,IF($B$9="Male",'No Self Assessment feeder'!AY460,IF($B$9="All",'No Self Assessment feeder'!CE460)))</f>
        <v>63.6</v>
      </c>
      <c r="T471" s="120">
        <f>IF($B$9="Female",'No Self Assessment feeder'!T460,IF($B$9="Male",'No Self Assessment feeder'!AZ460,IF($B$9="All",'No Self Assessment feeder'!CF460)))</f>
        <v>76.5</v>
      </c>
      <c r="U471" s="127">
        <f>IF($B$9="Female",'No Self Assessment feeder'!U460,IF($B$9="Male",'No Self Assessment feeder'!BA460,IF($B$9="All",'No Self Assessment feeder'!CG460)))</f>
        <v>81.7</v>
      </c>
      <c r="V471" s="81">
        <f>IF($B$9="Female",'No Self Assessment feeder'!V460,IF($B$9="Male",'No Self Assessment feeder'!BB460,IF($B$9="All",'No Self Assessment feeder'!CH460)))</f>
        <v>3300</v>
      </c>
      <c r="W471" s="120">
        <f>IF($B$9="Female",'No Self Assessment feeder'!W460,IF($B$9="Male",'No Self Assessment feeder'!BC460,IF($B$9="All",'No Self Assessment feeder'!CI460)))</f>
        <v>3.7</v>
      </c>
      <c r="X471" s="79">
        <f>IF($B$9="Female",'No Self Assessment feeder'!X460,IF($B$9="Male",'No Self Assessment feeder'!BD460,IF($B$9="All",'No Self Assessment feeder'!CJ460)))</f>
        <v>3180</v>
      </c>
      <c r="Y471" s="120">
        <f>IF($B$9="Female",'No Self Assessment feeder'!Y460,IF($B$9="Male",'No Self Assessment feeder'!BE460,IF($B$9="All",'No Self Assessment feeder'!CK460)))</f>
        <v>11.9</v>
      </c>
      <c r="Z471" s="120">
        <f>IF($B$9="Female",'No Self Assessment feeder'!Z460,IF($B$9="Male",'No Self Assessment feeder'!BF460,IF($B$9="All",'No Self Assessment feeder'!CL460)))</f>
        <v>7.4</v>
      </c>
      <c r="AA471" s="120">
        <f>IF($B$9="Female",'No Self Assessment feeder'!AA460,IF($B$9="Male",'No Self Assessment feeder'!BG460,IF($B$9="All",'No Self Assessment feeder'!CM460)))</f>
        <v>67.900000000000006</v>
      </c>
      <c r="AB471" s="120">
        <f>IF($B$9="Female",'No Self Assessment feeder'!AB460,IF($B$9="Male",'No Self Assessment feeder'!BH460,IF($B$9="All",'No Self Assessment feeder'!CN460)))</f>
        <v>77.2</v>
      </c>
      <c r="AC471" s="127">
        <f>IF($B$9="Female",'No Self Assessment feeder'!AC460,IF($B$9="Male",'No Self Assessment feeder'!BI460,IF($B$9="All",'No Self Assessment feeder'!CO460)))</f>
        <v>80.7</v>
      </c>
      <c r="CM471" s="29"/>
    </row>
    <row r="472" spans="1:91" ht="14.25" customHeight="1" x14ac:dyDescent="0.2">
      <c r="A472" s="159" t="s">
        <v>291</v>
      </c>
      <c r="B472" s="65" t="s">
        <v>152</v>
      </c>
      <c r="C472" s="66">
        <v>10003945</v>
      </c>
      <c r="D472" s="66" t="s">
        <v>493</v>
      </c>
      <c r="E472" s="162" t="s">
        <v>153</v>
      </c>
      <c r="F472" s="142">
        <f>IF($B$9="Female",'No Self Assessment feeder'!F461,IF($B$9="Male",'No Self Assessment feeder'!AL461,IF($B$9="All",'No Self Assessment feeder'!BR461)))</f>
        <v>120</v>
      </c>
      <c r="G472" s="120">
        <f>IF($B$9="Female",'No Self Assessment feeder'!G461,IF($B$9="Male",'No Self Assessment feeder'!AM461,IF($B$9="All",'No Self Assessment feeder'!BS461)))</f>
        <v>7.4</v>
      </c>
      <c r="H472" s="79">
        <f>IF($B$9="Female",'No Self Assessment feeder'!H461,IF($B$9="Male",'No Self Assessment feeder'!AN461,IF($B$9="All",'No Self Assessment feeder'!BT461)))</f>
        <v>115</v>
      </c>
      <c r="I472" s="120">
        <f>IF($B$9="Female",'No Self Assessment feeder'!I461,IF($B$9="Male",'No Self Assessment feeder'!AO461,IF($B$9="All",'No Self Assessment feeder'!BU461)))</f>
        <v>13.3</v>
      </c>
      <c r="J472" s="120">
        <f>IF($B$9="Female",'No Self Assessment feeder'!J461,IF($B$9="Male",'No Self Assessment feeder'!AP461,IF($B$9="All",'No Self Assessment feeder'!BV461)))</f>
        <v>14.2</v>
      </c>
      <c r="K472" s="120" t="str">
        <f>IF($B$9="Female",'No Self Assessment feeder'!K461,IF($B$9="Male",'No Self Assessment feeder'!AQ461,IF($B$9="All",'No Self Assessment feeder'!BW461)))</f>
        <v>x</v>
      </c>
      <c r="L472" s="120" t="str">
        <f>IF($B$9="Female",'No Self Assessment feeder'!L461,IF($B$9="Male",'No Self Assessment feeder'!AR461,IF($B$9="All",'No Self Assessment feeder'!BX461)))</f>
        <v>x</v>
      </c>
      <c r="M472" s="127">
        <f>IF($B$9="Female",'No Self Assessment feeder'!M461,IF($B$9="Male",'No Self Assessment feeder'!AS461,IF($B$9="All",'No Self Assessment feeder'!BY461)))</f>
        <v>72.599999999999994</v>
      </c>
      <c r="N472" s="81">
        <f>IF($B$9="Female",'No Self Assessment feeder'!N461,IF($B$9="Male",'No Self Assessment feeder'!AT461,IF($B$9="All",'No Self Assessment feeder'!BZ461)))</f>
        <v>120</v>
      </c>
      <c r="O472" s="120">
        <f>IF($B$9="Female",'No Self Assessment feeder'!O461,IF($B$9="Male",'No Self Assessment feeder'!AU461,IF($B$9="All",'No Self Assessment feeder'!CA461)))</f>
        <v>8.1999999999999993</v>
      </c>
      <c r="P472" s="79">
        <f>IF($B$9="Female",'No Self Assessment feeder'!P461,IF($B$9="Male",'No Self Assessment feeder'!AV461,IF($B$9="All",'No Self Assessment feeder'!CB461)))</f>
        <v>110</v>
      </c>
      <c r="Q472" s="120">
        <f>IF($B$9="Female",'No Self Assessment feeder'!Q461,IF($B$9="Male",'No Self Assessment feeder'!AW461,IF($B$9="All",'No Self Assessment feeder'!CC461)))</f>
        <v>15.2</v>
      </c>
      <c r="R472" s="120">
        <f>IF($B$9="Female",'No Self Assessment feeder'!R461,IF($B$9="Male",'No Self Assessment feeder'!AX461,IF($B$9="All",'No Self Assessment feeder'!CD461)))</f>
        <v>13.4</v>
      </c>
      <c r="S472" s="120" t="str">
        <f>IF($B$9="Female",'No Self Assessment feeder'!S461,IF($B$9="Male",'No Self Assessment feeder'!AY461,IF($B$9="All",'No Self Assessment feeder'!CE461)))</f>
        <v>x</v>
      </c>
      <c r="T472" s="120" t="str">
        <f>IF($B$9="Female",'No Self Assessment feeder'!T461,IF($B$9="Male",'No Self Assessment feeder'!AZ461,IF($B$9="All",'No Self Assessment feeder'!CF461)))</f>
        <v>x</v>
      </c>
      <c r="U472" s="127">
        <f>IF($B$9="Female",'No Self Assessment feeder'!U461,IF($B$9="Male",'No Self Assessment feeder'!BA461,IF($B$9="All",'No Self Assessment feeder'!CG461)))</f>
        <v>71.400000000000006</v>
      </c>
      <c r="V472" s="81">
        <f>IF($B$9="Female",'No Self Assessment feeder'!V461,IF($B$9="Male",'No Self Assessment feeder'!BB461,IF($B$9="All",'No Self Assessment feeder'!CH461)))</f>
        <v>120</v>
      </c>
      <c r="W472" s="120">
        <f>IF($B$9="Female",'No Self Assessment feeder'!W461,IF($B$9="Male",'No Self Assessment feeder'!BC461,IF($B$9="All",'No Self Assessment feeder'!CI461)))</f>
        <v>8.1999999999999993</v>
      </c>
      <c r="X472" s="79">
        <f>IF($B$9="Female",'No Self Assessment feeder'!X461,IF($B$9="Male",'No Self Assessment feeder'!BD461,IF($B$9="All",'No Self Assessment feeder'!CJ461)))</f>
        <v>110</v>
      </c>
      <c r="Y472" s="120">
        <f>IF($B$9="Female",'No Self Assessment feeder'!Y461,IF($B$9="Male",'No Self Assessment feeder'!BE461,IF($B$9="All",'No Self Assessment feeder'!CK461)))</f>
        <v>20.5</v>
      </c>
      <c r="Z472" s="120">
        <f>IF($B$9="Female",'No Self Assessment feeder'!Z461,IF($B$9="Male",'No Self Assessment feeder'!BF461,IF($B$9="All",'No Self Assessment feeder'!CL461)))</f>
        <v>13.4</v>
      </c>
      <c r="AA472" s="120" t="str">
        <f>IF($B$9="Female",'No Self Assessment feeder'!AA461,IF($B$9="Male",'No Self Assessment feeder'!BG461,IF($B$9="All",'No Self Assessment feeder'!CM461)))</f>
        <v>x</v>
      </c>
      <c r="AB472" s="120" t="str">
        <f>IF($B$9="Female",'No Self Assessment feeder'!AB461,IF($B$9="Male",'No Self Assessment feeder'!BH461,IF($B$9="All",'No Self Assessment feeder'!CN461)))</f>
        <v>x</v>
      </c>
      <c r="AC472" s="127">
        <f>IF($B$9="Female",'No Self Assessment feeder'!AC461,IF($B$9="Male",'No Self Assessment feeder'!BI461,IF($B$9="All",'No Self Assessment feeder'!CO461)))</f>
        <v>66.099999999999994</v>
      </c>
      <c r="CM472" s="29"/>
    </row>
    <row r="473" spans="1:91" ht="14.25" customHeight="1" x14ac:dyDescent="0.2">
      <c r="A473" s="159" t="s">
        <v>291</v>
      </c>
      <c r="B473" s="65" t="s">
        <v>154</v>
      </c>
      <c r="C473" s="66">
        <v>10006842</v>
      </c>
      <c r="D473" s="66" t="s">
        <v>493</v>
      </c>
      <c r="E473" s="162" t="s">
        <v>155</v>
      </c>
      <c r="F473" s="142">
        <f>IF($B$9="Female",'No Self Assessment feeder'!F462,IF($B$9="Male",'No Self Assessment feeder'!AL462,IF($B$9="All",'No Self Assessment feeder'!BR462)))</f>
        <v>3175</v>
      </c>
      <c r="G473" s="120">
        <f>IF($B$9="Female",'No Self Assessment feeder'!G462,IF($B$9="Male",'No Self Assessment feeder'!AM462,IF($B$9="All",'No Self Assessment feeder'!BS462)))</f>
        <v>2.4</v>
      </c>
      <c r="H473" s="79">
        <f>IF($B$9="Female",'No Self Assessment feeder'!H462,IF($B$9="Male",'No Self Assessment feeder'!AN462,IF($B$9="All",'No Self Assessment feeder'!BT462)))</f>
        <v>3100</v>
      </c>
      <c r="I473" s="120">
        <f>IF($B$9="Female",'No Self Assessment feeder'!I462,IF($B$9="Male",'No Self Assessment feeder'!AO462,IF($B$9="All",'No Self Assessment feeder'!BU462)))</f>
        <v>8.3000000000000007</v>
      </c>
      <c r="J473" s="120">
        <f>IF($B$9="Female",'No Self Assessment feeder'!J462,IF($B$9="Male",'No Self Assessment feeder'!AP462,IF($B$9="All",'No Self Assessment feeder'!BV462)))</f>
        <v>10.9</v>
      </c>
      <c r="K473" s="120">
        <f>IF($B$9="Female",'No Self Assessment feeder'!K462,IF($B$9="Male",'No Self Assessment feeder'!AQ462,IF($B$9="All",'No Self Assessment feeder'!BW462)))</f>
        <v>50.9</v>
      </c>
      <c r="L473" s="120">
        <f>IF($B$9="Female",'No Self Assessment feeder'!L462,IF($B$9="Male",'No Self Assessment feeder'!AR462,IF($B$9="All",'No Self Assessment feeder'!BX462)))</f>
        <v>67.599999999999994</v>
      </c>
      <c r="M473" s="127">
        <f>IF($B$9="Female",'No Self Assessment feeder'!M462,IF($B$9="Male",'No Self Assessment feeder'!AS462,IF($B$9="All",'No Self Assessment feeder'!BY462)))</f>
        <v>80.7</v>
      </c>
      <c r="N473" s="81">
        <f>IF($B$9="Female",'No Self Assessment feeder'!N462,IF($B$9="Male",'No Self Assessment feeder'!AT462,IF($B$9="All",'No Self Assessment feeder'!BZ462)))</f>
        <v>3175</v>
      </c>
      <c r="O473" s="120">
        <f>IF($B$9="Female",'No Self Assessment feeder'!O462,IF($B$9="Male",'No Self Assessment feeder'!AU462,IF($B$9="All",'No Self Assessment feeder'!CA462)))</f>
        <v>2.2999999999999998</v>
      </c>
      <c r="P473" s="79">
        <f>IF($B$9="Female",'No Self Assessment feeder'!P462,IF($B$9="Male",'No Self Assessment feeder'!AV462,IF($B$9="All",'No Self Assessment feeder'!CB462)))</f>
        <v>3100</v>
      </c>
      <c r="Q473" s="120">
        <f>IF($B$9="Female",'No Self Assessment feeder'!Q462,IF($B$9="Male",'No Self Assessment feeder'!AW462,IF($B$9="All",'No Self Assessment feeder'!CC462)))</f>
        <v>9.4</v>
      </c>
      <c r="R473" s="120">
        <f>IF($B$9="Female",'No Self Assessment feeder'!R462,IF($B$9="Male",'No Self Assessment feeder'!AX462,IF($B$9="All",'No Self Assessment feeder'!CD462)))</f>
        <v>6.4</v>
      </c>
      <c r="S473" s="120">
        <f>IF($B$9="Female",'No Self Assessment feeder'!S462,IF($B$9="Male",'No Self Assessment feeder'!AY462,IF($B$9="All",'No Self Assessment feeder'!CE462)))</f>
        <v>57.6</v>
      </c>
      <c r="T473" s="120">
        <f>IF($B$9="Female",'No Self Assessment feeder'!T462,IF($B$9="Male",'No Self Assessment feeder'!AZ462,IF($B$9="All",'No Self Assessment feeder'!CF462)))</f>
        <v>74.900000000000006</v>
      </c>
      <c r="U473" s="127">
        <f>IF($B$9="Female",'No Self Assessment feeder'!U462,IF($B$9="Male",'No Self Assessment feeder'!BA462,IF($B$9="All",'No Self Assessment feeder'!CG462)))</f>
        <v>84.2</v>
      </c>
      <c r="V473" s="81">
        <f>IF($B$9="Female",'No Self Assessment feeder'!V462,IF($B$9="Male",'No Self Assessment feeder'!BB462,IF($B$9="All",'No Self Assessment feeder'!CH462)))</f>
        <v>3175</v>
      </c>
      <c r="W473" s="120">
        <f>IF($B$9="Female",'No Self Assessment feeder'!W462,IF($B$9="Male",'No Self Assessment feeder'!BC462,IF($B$9="All",'No Self Assessment feeder'!CI462)))</f>
        <v>2.6</v>
      </c>
      <c r="X473" s="79">
        <f>IF($B$9="Female",'No Self Assessment feeder'!X462,IF($B$9="Male",'No Self Assessment feeder'!BD462,IF($B$9="All",'No Self Assessment feeder'!CJ462)))</f>
        <v>3095</v>
      </c>
      <c r="Y473" s="120">
        <f>IF($B$9="Female",'No Self Assessment feeder'!Y462,IF($B$9="Male",'No Self Assessment feeder'!BE462,IF($B$9="All",'No Self Assessment feeder'!CK462)))</f>
        <v>10.9</v>
      </c>
      <c r="Z473" s="120">
        <f>IF($B$9="Female",'No Self Assessment feeder'!Z462,IF($B$9="Male",'No Self Assessment feeder'!BF462,IF($B$9="All",'No Self Assessment feeder'!CL462)))</f>
        <v>6.6</v>
      </c>
      <c r="AA473" s="120">
        <f>IF($B$9="Female",'No Self Assessment feeder'!AA462,IF($B$9="Male",'No Self Assessment feeder'!BG462,IF($B$9="All",'No Self Assessment feeder'!CM462)))</f>
        <v>64.400000000000006</v>
      </c>
      <c r="AB473" s="120">
        <f>IF($B$9="Female",'No Self Assessment feeder'!AB462,IF($B$9="Male",'No Self Assessment feeder'!BH462,IF($B$9="All",'No Self Assessment feeder'!CN462)))</f>
        <v>77.2</v>
      </c>
      <c r="AC473" s="127">
        <f>IF($B$9="Female",'No Self Assessment feeder'!AC462,IF($B$9="Male",'No Self Assessment feeder'!BI462,IF($B$9="All",'No Self Assessment feeder'!CO462)))</f>
        <v>82.5</v>
      </c>
      <c r="CM473" s="29"/>
    </row>
    <row r="474" spans="1:91" ht="14.25" customHeight="1" x14ac:dyDescent="0.2">
      <c r="A474" s="159" t="s">
        <v>291</v>
      </c>
      <c r="B474" s="65" t="s">
        <v>156</v>
      </c>
      <c r="C474" s="66">
        <v>10007162</v>
      </c>
      <c r="D474" s="66" t="s">
        <v>491</v>
      </c>
      <c r="E474" s="162" t="s">
        <v>157</v>
      </c>
      <c r="F474" s="142">
        <f>IF($B$9="Female",'No Self Assessment feeder'!F463,IF($B$9="Male",'No Self Assessment feeder'!AL463,IF($B$9="All",'No Self Assessment feeder'!BR463)))</f>
        <v>1840</v>
      </c>
      <c r="G474" s="120">
        <f>IF($B$9="Female",'No Self Assessment feeder'!G463,IF($B$9="Male",'No Self Assessment feeder'!AM463,IF($B$9="All",'No Self Assessment feeder'!BS463)))</f>
        <v>4.5</v>
      </c>
      <c r="H474" s="79">
        <f>IF($B$9="Female",'No Self Assessment feeder'!H463,IF($B$9="Male",'No Self Assessment feeder'!AN463,IF($B$9="All",'No Self Assessment feeder'!BT463)))</f>
        <v>1760</v>
      </c>
      <c r="I474" s="120">
        <f>IF($B$9="Female",'No Self Assessment feeder'!I463,IF($B$9="Male",'No Self Assessment feeder'!AO463,IF($B$9="All",'No Self Assessment feeder'!BU463)))</f>
        <v>14.1</v>
      </c>
      <c r="J474" s="120">
        <f>IF($B$9="Female",'No Self Assessment feeder'!J463,IF($B$9="Male",'No Self Assessment feeder'!AP463,IF($B$9="All",'No Self Assessment feeder'!BV463)))</f>
        <v>19.399999999999999</v>
      </c>
      <c r="K474" s="120">
        <f>IF($B$9="Female",'No Self Assessment feeder'!K463,IF($B$9="Male",'No Self Assessment feeder'!AQ463,IF($B$9="All",'No Self Assessment feeder'!BW463)))</f>
        <v>56.1</v>
      </c>
      <c r="L474" s="120">
        <f>IF($B$9="Female",'No Self Assessment feeder'!L463,IF($B$9="Male",'No Self Assessment feeder'!AR463,IF($B$9="All",'No Self Assessment feeder'!BX463)))</f>
        <v>61.5</v>
      </c>
      <c r="M474" s="127">
        <f>IF($B$9="Female",'No Self Assessment feeder'!M463,IF($B$9="Male",'No Self Assessment feeder'!AS463,IF($B$9="All",'No Self Assessment feeder'!BY463)))</f>
        <v>66.599999999999994</v>
      </c>
      <c r="N474" s="81">
        <f>IF($B$9="Female",'No Self Assessment feeder'!N463,IF($B$9="Male",'No Self Assessment feeder'!AT463,IF($B$9="All",'No Self Assessment feeder'!BZ463)))</f>
        <v>1840</v>
      </c>
      <c r="O474" s="120">
        <f>IF($B$9="Female",'No Self Assessment feeder'!O463,IF($B$9="Male",'No Self Assessment feeder'!AU463,IF($B$9="All",'No Self Assessment feeder'!CA463)))</f>
        <v>4.7</v>
      </c>
      <c r="P474" s="79">
        <f>IF($B$9="Female",'No Self Assessment feeder'!P463,IF($B$9="Male",'No Self Assessment feeder'!AV463,IF($B$9="All",'No Self Assessment feeder'!CB463)))</f>
        <v>1755</v>
      </c>
      <c r="Q474" s="120">
        <f>IF($B$9="Female",'No Self Assessment feeder'!Q463,IF($B$9="Male",'No Self Assessment feeder'!AW463,IF($B$9="All",'No Self Assessment feeder'!CC463)))</f>
        <v>16.399999999999999</v>
      </c>
      <c r="R474" s="120">
        <f>IF($B$9="Female",'No Self Assessment feeder'!R463,IF($B$9="Male",'No Self Assessment feeder'!AX463,IF($B$9="All",'No Self Assessment feeder'!CD463)))</f>
        <v>12.9</v>
      </c>
      <c r="S474" s="120">
        <f>IF($B$9="Female",'No Self Assessment feeder'!S463,IF($B$9="Male",'No Self Assessment feeder'!AY463,IF($B$9="All",'No Self Assessment feeder'!CE463)))</f>
        <v>62</v>
      </c>
      <c r="T474" s="120">
        <f>IF($B$9="Female",'No Self Assessment feeder'!T463,IF($B$9="Male",'No Self Assessment feeder'!AZ463,IF($B$9="All",'No Self Assessment feeder'!CF463)))</f>
        <v>67.2</v>
      </c>
      <c r="U474" s="127">
        <f>IF($B$9="Female",'No Self Assessment feeder'!U463,IF($B$9="Male",'No Self Assessment feeder'!BA463,IF($B$9="All",'No Self Assessment feeder'!CG463)))</f>
        <v>70.7</v>
      </c>
      <c r="V474" s="81">
        <f>IF($B$9="Female",'No Self Assessment feeder'!V463,IF($B$9="Male",'No Self Assessment feeder'!BB463,IF($B$9="All",'No Self Assessment feeder'!CH463)))</f>
        <v>1840</v>
      </c>
      <c r="W474" s="120">
        <f>IF($B$9="Female",'No Self Assessment feeder'!W463,IF($B$9="Male",'No Self Assessment feeder'!BC463,IF($B$9="All",'No Self Assessment feeder'!CI463)))</f>
        <v>4.7</v>
      </c>
      <c r="X474" s="79">
        <f>IF($B$9="Female",'No Self Assessment feeder'!X463,IF($B$9="Male",'No Self Assessment feeder'!BD463,IF($B$9="All",'No Self Assessment feeder'!CJ463)))</f>
        <v>1755</v>
      </c>
      <c r="Y474" s="120">
        <f>IF($B$9="Female",'No Self Assessment feeder'!Y463,IF($B$9="Male",'No Self Assessment feeder'!BE463,IF($B$9="All",'No Self Assessment feeder'!CK463)))</f>
        <v>19.600000000000001</v>
      </c>
      <c r="Z474" s="120">
        <f>IF($B$9="Female",'No Self Assessment feeder'!Z463,IF($B$9="Male",'No Self Assessment feeder'!BF463,IF($B$9="All",'No Self Assessment feeder'!CL463)))</f>
        <v>15</v>
      </c>
      <c r="AA474" s="120">
        <f>IF($B$9="Female",'No Self Assessment feeder'!AA463,IF($B$9="Male",'No Self Assessment feeder'!BG463,IF($B$9="All",'No Self Assessment feeder'!CM463)))</f>
        <v>59.1</v>
      </c>
      <c r="AB474" s="120">
        <f>IF($B$9="Female",'No Self Assessment feeder'!AB463,IF($B$9="Male",'No Self Assessment feeder'!BH463,IF($B$9="All",'No Self Assessment feeder'!CN463)))</f>
        <v>62.7</v>
      </c>
      <c r="AC474" s="127">
        <f>IF($B$9="Female",'No Self Assessment feeder'!AC463,IF($B$9="Male",'No Self Assessment feeder'!BI463,IF($B$9="All",'No Self Assessment feeder'!CO463)))</f>
        <v>65.400000000000006</v>
      </c>
      <c r="CM474" s="29"/>
    </row>
    <row r="475" spans="1:91" ht="14.25" customHeight="1" x14ac:dyDescent="0.2">
      <c r="A475" s="159" t="s">
        <v>291</v>
      </c>
      <c r="B475" s="65" t="s">
        <v>158</v>
      </c>
      <c r="C475" s="66">
        <v>10007769</v>
      </c>
      <c r="D475" s="66" t="s">
        <v>491</v>
      </c>
      <c r="E475" s="162" t="s">
        <v>159</v>
      </c>
      <c r="F475" s="142" t="str">
        <f>IF($B$9="Female",'No Self Assessment feeder'!F464,IF($B$9="Male",'No Self Assessment feeder'!AL464,IF($B$9="All",'No Self Assessment feeder'!BR464)))</f>
        <v>.</v>
      </c>
      <c r="G475" s="120" t="str">
        <f>IF($B$9="Female",'No Self Assessment feeder'!G464,IF($B$9="Male",'No Self Assessment feeder'!AM464,IF($B$9="All",'No Self Assessment feeder'!BS464)))</f>
        <v>.</v>
      </c>
      <c r="H475" s="79" t="str">
        <f>IF($B$9="Female",'No Self Assessment feeder'!H464,IF($B$9="Male",'No Self Assessment feeder'!AN464,IF($B$9="All",'No Self Assessment feeder'!BT464)))</f>
        <v>.</v>
      </c>
      <c r="I475" s="120" t="str">
        <f>IF($B$9="Female",'No Self Assessment feeder'!I464,IF($B$9="Male",'No Self Assessment feeder'!AO464,IF($B$9="All",'No Self Assessment feeder'!BU464)))</f>
        <v>.</v>
      </c>
      <c r="J475" s="120" t="str">
        <f>IF($B$9="Female",'No Self Assessment feeder'!J464,IF($B$9="Male",'No Self Assessment feeder'!AP464,IF($B$9="All",'No Self Assessment feeder'!BV464)))</f>
        <v>.</v>
      </c>
      <c r="K475" s="120" t="str">
        <f>IF($B$9="Female",'No Self Assessment feeder'!K464,IF($B$9="Male",'No Self Assessment feeder'!AQ464,IF($B$9="All",'No Self Assessment feeder'!BW464)))</f>
        <v>.</v>
      </c>
      <c r="L475" s="120" t="str">
        <f>IF($B$9="Female",'No Self Assessment feeder'!L464,IF($B$9="Male",'No Self Assessment feeder'!AR464,IF($B$9="All",'No Self Assessment feeder'!BX464)))</f>
        <v>.</v>
      </c>
      <c r="M475" s="127" t="str">
        <f>IF($B$9="Female",'No Self Assessment feeder'!M464,IF($B$9="Male",'No Self Assessment feeder'!AS464,IF($B$9="All",'No Self Assessment feeder'!BY464)))</f>
        <v>.</v>
      </c>
      <c r="N475" s="81" t="str">
        <f>IF($B$9="Female",'No Self Assessment feeder'!N464,IF($B$9="Male",'No Self Assessment feeder'!AT464,IF($B$9="All",'No Self Assessment feeder'!BZ464)))</f>
        <v>.</v>
      </c>
      <c r="O475" s="120" t="str">
        <f>IF($B$9="Female",'No Self Assessment feeder'!O464,IF($B$9="Male",'No Self Assessment feeder'!AU464,IF($B$9="All",'No Self Assessment feeder'!CA464)))</f>
        <v>.</v>
      </c>
      <c r="P475" s="79" t="str">
        <f>IF($B$9="Female",'No Self Assessment feeder'!P464,IF($B$9="Male",'No Self Assessment feeder'!AV464,IF($B$9="All",'No Self Assessment feeder'!CB464)))</f>
        <v>.</v>
      </c>
      <c r="Q475" s="120" t="str">
        <f>IF($B$9="Female",'No Self Assessment feeder'!Q464,IF($B$9="Male",'No Self Assessment feeder'!AW464,IF($B$9="All",'No Self Assessment feeder'!CC464)))</f>
        <v>.</v>
      </c>
      <c r="R475" s="120" t="str">
        <f>IF($B$9="Female",'No Self Assessment feeder'!R464,IF($B$9="Male",'No Self Assessment feeder'!AX464,IF($B$9="All",'No Self Assessment feeder'!CD464)))</f>
        <v>.</v>
      </c>
      <c r="S475" s="120" t="str">
        <f>IF($B$9="Female",'No Self Assessment feeder'!S464,IF($B$9="Male",'No Self Assessment feeder'!AY464,IF($B$9="All",'No Self Assessment feeder'!CE464)))</f>
        <v>.</v>
      </c>
      <c r="T475" s="120" t="str">
        <f>IF($B$9="Female",'No Self Assessment feeder'!T464,IF($B$9="Male",'No Self Assessment feeder'!AZ464,IF($B$9="All",'No Self Assessment feeder'!CF464)))</f>
        <v>.</v>
      </c>
      <c r="U475" s="127" t="str">
        <f>IF($B$9="Female",'No Self Assessment feeder'!U464,IF($B$9="Male",'No Self Assessment feeder'!BA464,IF($B$9="All",'No Self Assessment feeder'!CG464)))</f>
        <v>.</v>
      </c>
      <c r="V475" s="81" t="str">
        <f>IF($B$9="Female",'No Self Assessment feeder'!V464,IF($B$9="Male",'No Self Assessment feeder'!BB464,IF($B$9="All",'No Self Assessment feeder'!CH464)))</f>
        <v>.</v>
      </c>
      <c r="W475" s="120" t="str">
        <f>IF($B$9="Female",'No Self Assessment feeder'!W464,IF($B$9="Male",'No Self Assessment feeder'!BC464,IF($B$9="All",'No Self Assessment feeder'!CI464)))</f>
        <v>.</v>
      </c>
      <c r="X475" s="79" t="str">
        <f>IF($B$9="Female",'No Self Assessment feeder'!X464,IF($B$9="Male",'No Self Assessment feeder'!BD464,IF($B$9="All",'No Self Assessment feeder'!CJ464)))</f>
        <v>.</v>
      </c>
      <c r="Y475" s="120" t="str">
        <f>IF($B$9="Female",'No Self Assessment feeder'!Y464,IF($B$9="Male",'No Self Assessment feeder'!BE464,IF($B$9="All",'No Self Assessment feeder'!CK464)))</f>
        <v>.</v>
      </c>
      <c r="Z475" s="120" t="str">
        <f>IF($B$9="Female",'No Self Assessment feeder'!Z464,IF($B$9="Male",'No Self Assessment feeder'!BF464,IF($B$9="All",'No Self Assessment feeder'!CL464)))</f>
        <v>.</v>
      </c>
      <c r="AA475" s="120" t="str">
        <f>IF($B$9="Female",'No Self Assessment feeder'!AA464,IF($B$9="Male",'No Self Assessment feeder'!BG464,IF($B$9="All",'No Self Assessment feeder'!CM464)))</f>
        <v>.</v>
      </c>
      <c r="AB475" s="120" t="str">
        <f>IF($B$9="Female",'No Self Assessment feeder'!AB464,IF($B$9="Male",'No Self Assessment feeder'!BH464,IF($B$9="All",'No Self Assessment feeder'!CN464)))</f>
        <v>.</v>
      </c>
      <c r="AC475" s="127" t="str">
        <f>IF($B$9="Female",'No Self Assessment feeder'!AC464,IF($B$9="Male",'No Self Assessment feeder'!BI464,IF($B$9="All",'No Self Assessment feeder'!CO464)))</f>
        <v>.</v>
      </c>
      <c r="CM475" s="29"/>
    </row>
    <row r="476" spans="1:91" ht="14.25" customHeight="1" x14ac:dyDescent="0.2">
      <c r="A476" s="159" t="s">
        <v>291</v>
      </c>
      <c r="B476" s="65" t="s">
        <v>160</v>
      </c>
      <c r="C476" s="66">
        <v>10007797</v>
      </c>
      <c r="D476" s="66" t="s">
        <v>491</v>
      </c>
      <c r="E476" s="162" t="s">
        <v>161</v>
      </c>
      <c r="F476" s="142" t="str">
        <f>IF($B$9="Female",'No Self Assessment feeder'!F465,IF($B$9="Male",'No Self Assessment feeder'!AL465,IF($B$9="All",'No Self Assessment feeder'!BR465)))</f>
        <v>.</v>
      </c>
      <c r="G476" s="120" t="str">
        <f>IF($B$9="Female",'No Self Assessment feeder'!G465,IF($B$9="Male",'No Self Assessment feeder'!AM465,IF($B$9="All",'No Self Assessment feeder'!BS465)))</f>
        <v>.</v>
      </c>
      <c r="H476" s="79" t="str">
        <f>IF($B$9="Female",'No Self Assessment feeder'!H465,IF($B$9="Male",'No Self Assessment feeder'!AN465,IF($B$9="All",'No Self Assessment feeder'!BT465)))</f>
        <v>.</v>
      </c>
      <c r="I476" s="120" t="str">
        <f>IF($B$9="Female",'No Self Assessment feeder'!I465,IF($B$9="Male",'No Self Assessment feeder'!AO465,IF($B$9="All",'No Self Assessment feeder'!BU465)))</f>
        <v>.</v>
      </c>
      <c r="J476" s="120" t="str">
        <f>IF($B$9="Female",'No Self Assessment feeder'!J465,IF($B$9="Male",'No Self Assessment feeder'!AP465,IF($B$9="All",'No Self Assessment feeder'!BV465)))</f>
        <v>.</v>
      </c>
      <c r="K476" s="120" t="str">
        <f>IF($B$9="Female",'No Self Assessment feeder'!K465,IF($B$9="Male",'No Self Assessment feeder'!AQ465,IF($B$9="All",'No Self Assessment feeder'!BW465)))</f>
        <v>.</v>
      </c>
      <c r="L476" s="120" t="str">
        <f>IF($B$9="Female",'No Self Assessment feeder'!L465,IF($B$9="Male",'No Self Assessment feeder'!AR465,IF($B$9="All",'No Self Assessment feeder'!BX465)))</f>
        <v>.</v>
      </c>
      <c r="M476" s="127" t="str">
        <f>IF($B$9="Female",'No Self Assessment feeder'!M465,IF($B$9="Male",'No Self Assessment feeder'!AS465,IF($B$9="All",'No Self Assessment feeder'!BY465)))</f>
        <v>.</v>
      </c>
      <c r="N476" s="81" t="str">
        <f>IF($B$9="Female",'No Self Assessment feeder'!N465,IF($B$9="Male",'No Self Assessment feeder'!AT465,IF($B$9="All",'No Self Assessment feeder'!BZ465)))</f>
        <v>.</v>
      </c>
      <c r="O476" s="120" t="str">
        <f>IF($B$9="Female",'No Self Assessment feeder'!O465,IF($B$9="Male",'No Self Assessment feeder'!AU465,IF($B$9="All",'No Self Assessment feeder'!CA465)))</f>
        <v>.</v>
      </c>
      <c r="P476" s="79" t="str">
        <f>IF($B$9="Female",'No Self Assessment feeder'!P465,IF($B$9="Male",'No Self Assessment feeder'!AV465,IF($B$9="All",'No Self Assessment feeder'!CB465)))</f>
        <v>.</v>
      </c>
      <c r="Q476" s="120" t="str">
        <f>IF($B$9="Female",'No Self Assessment feeder'!Q465,IF($B$9="Male",'No Self Assessment feeder'!AW465,IF($B$9="All",'No Self Assessment feeder'!CC465)))</f>
        <v>.</v>
      </c>
      <c r="R476" s="120" t="str">
        <f>IF($B$9="Female",'No Self Assessment feeder'!R465,IF($B$9="Male",'No Self Assessment feeder'!AX465,IF($B$9="All",'No Self Assessment feeder'!CD465)))</f>
        <v>.</v>
      </c>
      <c r="S476" s="120" t="str">
        <f>IF($B$9="Female",'No Self Assessment feeder'!S465,IF($B$9="Male",'No Self Assessment feeder'!AY465,IF($B$9="All",'No Self Assessment feeder'!CE465)))</f>
        <v>.</v>
      </c>
      <c r="T476" s="120" t="str">
        <f>IF($B$9="Female",'No Self Assessment feeder'!T465,IF($B$9="Male",'No Self Assessment feeder'!AZ465,IF($B$9="All",'No Self Assessment feeder'!CF465)))</f>
        <v>.</v>
      </c>
      <c r="U476" s="127" t="str">
        <f>IF($B$9="Female",'No Self Assessment feeder'!U465,IF($B$9="Male",'No Self Assessment feeder'!BA465,IF($B$9="All",'No Self Assessment feeder'!CG465)))</f>
        <v>.</v>
      </c>
      <c r="V476" s="81" t="str">
        <f>IF($B$9="Female",'No Self Assessment feeder'!V465,IF($B$9="Male",'No Self Assessment feeder'!BB465,IF($B$9="All",'No Self Assessment feeder'!CH465)))</f>
        <v>.</v>
      </c>
      <c r="W476" s="120" t="str">
        <f>IF($B$9="Female",'No Self Assessment feeder'!W465,IF($B$9="Male",'No Self Assessment feeder'!BC465,IF($B$9="All",'No Self Assessment feeder'!CI465)))</f>
        <v>.</v>
      </c>
      <c r="X476" s="79" t="str">
        <f>IF($B$9="Female",'No Self Assessment feeder'!X465,IF($B$9="Male",'No Self Assessment feeder'!BD465,IF($B$9="All",'No Self Assessment feeder'!CJ465)))</f>
        <v>.</v>
      </c>
      <c r="Y476" s="120" t="str">
        <f>IF($B$9="Female",'No Self Assessment feeder'!Y465,IF($B$9="Male",'No Self Assessment feeder'!BE465,IF($B$9="All",'No Self Assessment feeder'!CK465)))</f>
        <v>.</v>
      </c>
      <c r="Z476" s="120" t="str">
        <f>IF($B$9="Female",'No Self Assessment feeder'!Z465,IF($B$9="Male",'No Self Assessment feeder'!BF465,IF($B$9="All",'No Self Assessment feeder'!CL465)))</f>
        <v>.</v>
      </c>
      <c r="AA476" s="120" t="str">
        <f>IF($B$9="Female",'No Self Assessment feeder'!AA465,IF($B$9="Male",'No Self Assessment feeder'!BG465,IF($B$9="All",'No Self Assessment feeder'!CM465)))</f>
        <v>.</v>
      </c>
      <c r="AB476" s="120" t="str">
        <f>IF($B$9="Female",'No Self Assessment feeder'!AB465,IF($B$9="Male",'No Self Assessment feeder'!BH465,IF($B$9="All",'No Self Assessment feeder'!CN465)))</f>
        <v>.</v>
      </c>
      <c r="AC476" s="127" t="str">
        <f>IF($B$9="Female",'No Self Assessment feeder'!AC465,IF($B$9="Male",'No Self Assessment feeder'!BI465,IF($B$9="All",'No Self Assessment feeder'!CO465)))</f>
        <v>.</v>
      </c>
      <c r="CM476" s="29"/>
    </row>
    <row r="477" spans="1:91" ht="14.25" customHeight="1" x14ac:dyDescent="0.2">
      <c r="A477" s="159" t="s">
        <v>291</v>
      </c>
      <c r="B477" s="65" t="s">
        <v>162</v>
      </c>
      <c r="C477" s="66">
        <v>10004048</v>
      </c>
      <c r="D477" s="66" t="s">
        <v>491</v>
      </c>
      <c r="E477" s="162" t="s">
        <v>163</v>
      </c>
      <c r="F477" s="142">
        <f>IF($B$9="Female",'No Self Assessment feeder'!F466,IF($B$9="Male",'No Self Assessment feeder'!AL466,IF($B$9="All",'No Self Assessment feeder'!BR466)))</f>
        <v>2390</v>
      </c>
      <c r="G477" s="120">
        <f>IF($B$9="Female",'No Self Assessment feeder'!G466,IF($B$9="Male",'No Self Assessment feeder'!AM466,IF($B$9="All",'No Self Assessment feeder'!BS466)))</f>
        <v>6.6</v>
      </c>
      <c r="H477" s="79">
        <f>IF($B$9="Female",'No Self Assessment feeder'!H466,IF($B$9="Male",'No Self Assessment feeder'!AN466,IF($B$9="All",'No Self Assessment feeder'!BT466)))</f>
        <v>2235</v>
      </c>
      <c r="I477" s="120">
        <f>IF($B$9="Female",'No Self Assessment feeder'!I466,IF($B$9="Male",'No Self Assessment feeder'!AO466,IF($B$9="All",'No Self Assessment feeder'!BU466)))</f>
        <v>11.2</v>
      </c>
      <c r="J477" s="120">
        <f>IF($B$9="Female",'No Self Assessment feeder'!J466,IF($B$9="Male",'No Self Assessment feeder'!AP466,IF($B$9="All",'No Self Assessment feeder'!BV466)))</f>
        <v>17.399999999999999</v>
      </c>
      <c r="K477" s="120">
        <f>IF($B$9="Female",'No Self Assessment feeder'!K466,IF($B$9="Male",'No Self Assessment feeder'!AQ466,IF($B$9="All",'No Self Assessment feeder'!BW466)))</f>
        <v>51.9</v>
      </c>
      <c r="L477" s="120">
        <f>IF($B$9="Female",'No Self Assessment feeder'!L466,IF($B$9="Male",'No Self Assessment feeder'!AR466,IF($B$9="All",'No Self Assessment feeder'!BX466)))</f>
        <v>62</v>
      </c>
      <c r="M477" s="127">
        <f>IF($B$9="Female",'No Self Assessment feeder'!M466,IF($B$9="Male",'No Self Assessment feeder'!AS466,IF($B$9="All",'No Self Assessment feeder'!BY466)))</f>
        <v>71.400000000000006</v>
      </c>
      <c r="N477" s="81">
        <f>IF($B$9="Female",'No Self Assessment feeder'!N466,IF($B$9="Male",'No Self Assessment feeder'!AT466,IF($B$9="All",'No Self Assessment feeder'!BZ466)))</f>
        <v>2390</v>
      </c>
      <c r="O477" s="120">
        <f>IF($B$9="Female",'No Self Assessment feeder'!O466,IF($B$9="Male",'No Self Assessment feeder'!AU466,IF($B$9="All",'No Self Assessment feeder'!CA466)))</f>
        <v>6.9</v>
      </c>
      <c r="P477" s="79">
        <f>IF($B$9="Female",'No Self Assessment feeder'!P466,IF($B$9="Male",'No Self Assessment feeder'!AV466,IF($B$9="All",'No Self Assessment feeder'!CB466)))</f>
        <v>2225</v>
      </c>
      <c r="Q477" s="120">
        <f>IF($B$9="Female",'No Self Assessment feeder'!Q466,IF($B$9="Male",'No Self Assessment feeder'!AW466,IF($B$9="All",'No Self Assessment feeder'!CC466)))</f>
        <v>15.5</v>
      </c>
      <c r="R477" s="120">
        <f>IF($B$9="Female",'No Self Assessment feeder'!R466,IF($B$9="Male",'No Self Assessment feeder'!AX466,IF($B$9="All",'No Self Assessment feeder'!CD466)))</f>
        <v>14.2</v>
      </c>
      <c r="S477" s="120">
        <f>IF($B$9="Female",'No Self Assessment feeder'!S466,IF($B$9="Male",'No Self Assessment feeder'!AY466,IF($B$9="All",'No Self Assessment feeder'!CE466)))</f>
        <v>55.7</v>
      </c>
      <c r="T477" s="120">
        <f>IF($B$9="Female",'No Self Assessment feeder'!T466,IF($B$9="Male",'No Self Assessment feeder'!AZ466,IF($B$9="All",'No Self Assessment feeder'!CF466)))</f>
        <v>65.2</v>
      </c>
      <c r="U477" s="127">
        <f>IF($B$9="Female",'No Self Assessment feeder'!U466,IF($B$9="Male",'No Self Assessment feeder'!BA466,IF($B$9="All",'No Self Assessment feeder'!CG466)))</f>
        <v>70.3</v>
      </c>
      <c r="V477" s="81">
        <f>IF($B$9="Female",'No Self Assessment feeder'!V466,IF($B$9="Male",'No Self Assessment feeder'!BB466,IF($B$9="All",'No Self Assessment feeder'!CH466)))</f>
        <v>2390</v>
      </c>
      <c r="W477" s="120">
        <f>IF($B$9="Female",'No Self Assessment feeder'!W466,IF($B$9="Male",'No Self Assessment feeder'!BC466,IF($B$9="All",'No Self Assessment feeder'!CI466)))</f>
        <v>7.4</v>
      </c>
      <c r="X477" s="79">
        <f>IF($B$9="Female",'No Self Assessment feeder'!X466,IF($B$9="Male",'No Self Assessment feeder'!BD466,IF($B$9="All",'No Self Assessment feeder'!CJ466)))</f>
        <v>2215</v>
      </c>
      <c r="Y477" s="120">
        <f>IF($B$9="Female",'No Self Assessment feeder'!Y466,IF($B$9="Male",'No Self Assessment feeder'!BE466,IF($B$9="All",'No Self Assessment feeder'!CK466)))</f>
        <v>20.100000000000001</v>
      </c>
      <c r="Z477" s="120">
        <f>IF($B$9="Female",'No Self Assessment feeder'!Z466,IF($B$9="Male",'No Self Assessment feeder'!BF466,IF($B$9="All",'No Self Assessment feeder'!CL466)))</f>
        <v>13.9</v>
      </c>
      <c r="AA477" s="120">
        <f>IF($B$9="Female",'No Self Assessment feeder'!AA466,IF($B$9="Male",'No Self Assessment feeder'!BG466,IF($B$9="All",'No Self Assessment feeder'!CM466)))</f>
        <v>57.1</v>
      </c>
      <c r="AB477" s="120">
        <f>IF($B$9="Female",'No Self Assessment feeder'!AB466,IF($B$9="Male",'No Self Assessment feeder'!BH466,IF($B$9="All",'No Self Assessment feeder'!CN466)))</f>
        <v>62.9</v>
      </c>
      <c r="AC477" s="127">
        <f>IF($B$9="Female",'No Self Assessment feeder'!AC466,IF($B$9="Male",'No Self Assessment feeder'!BI466,IF($B$9="All",'No Self Assessment feeder'!CO466)))</f>
        <v>66</v>
      </c>
      <c r="CM477" s="29"/>
    </row>
    <row r="478" spans="1:91" ht="14.25" customHeight="1" x14ac:dyDescent="0.2">
      <c r="A478" s="159" t="s">
        <v>291</v>
      </c>
      <c r="B478" s="65" t="s">
        <v>164</v>
      </c>
      <c r="C478" s="66">
        <v>10004078</v>
      </c>
      <c r="D478" s="66" t="s">
        <v>491</v>
      </c>
      <c r="E478" s="162" t="s">
        <v>165</v>
      </c>
      <c r="F478" s="142">
        <f>IF($B$9="Female",'No Self Assessment feeder'!F467,IF($B$9="Male",'No Self Assessment feeder'!AL467,IF($B$9="All",'No Self Assessment feeder'!BR467)))</f>
        <v>1805</v>
      </c>
      <c r="G478" s="120">
        <f>IF($B$9="Female",'No Self Assessment feeder'!G467,IF($B$9="Male",'No Self Assessment feeder'!AM467,IF($B$9="All",'No Self Assessment feeder'!BS467)))</f>
        <v>8.5</v>
      </c>
      <c r="H478" s="79">
        <f>IF($B$9="Female",'No Self Assessment feeder'!H467,IF($B$9="Male",'No Self Assessment feeder'!AN467,IF($B$9="All",'No Self Assessment feeder'!BT467)))</f>
        <v>1650</v>
      </c>
      <c r="I478" s="120">
        <f>IF($B$9="Female",'No Self Assessment feeder'!I467,IF($B$9="Male",'No Self Assessment feeder'!AO467,IF($B$9="All",'No Self Assessment feeder'!BU467)))</f>
        <v>10.8</v>
      </c>
      <c r="J478" s="120">
        <f>IF($B$9="Female",'No Self Assessment feeder'!J467,IF($B$9="Male",'No Self Assessment feeder'!AP467,IF($B$9="All",'No Self Assessment feeder'!BV467)))</f>
        <v>14.8</v>
      </c>
      <c r="K478" s="120">
        <f>IF($B$9="Female",'No Self Assessment feeder'!K467,IF($B$9="Male",'No Self Assessment feeder'!AQ467,IF($B$9="All",'No Self Assessment feeder'!BW467)))</f>
        <v>51.7</v>
      </c>
      <c r="L478" s="120">
        <f>IF($B$9="Female",'No Self Assessment feeder'!L467,IF($B$9="Male",'No Self Assessment feeder'!AR467,IF($B$9="All",'No Self Assessment feeder'!BX467)))</f>
        <v>65.5</v>
      </c>
      <c r="M478" s="127">
        <f>IF($B$9="Female",'No Self Assessment feeder'!M467,IF($B$9="Male",'No Self Assessment feeder'!AS467,IF($B$9="All",'No Self Assessment feeder'!BY467)))</f>
        <v>74.400000000000006</v>
      </c>
      <c r="N478" s="81">
        <f>IF($B$9="Female",'No Self Assessment feeder'!N467,IF($B$9="Male",'No Self Assessment feeder'!AT467,IF($B$9="All",'No Self Assessment feeder'!BZ467)))</f>
        <v>1805</v>
      </c>
      <c r="O478" s="120">
        <f>IF($B$9="Female",'No Self Assessment feeder'!O467,IF($B$9="Male",'No Self Assessment feeder'!AU467,IF($B$9="All",'No Self Assessment feeder'!CA467)))</f>
        <v>9.6</v>
      </c>
      <c r="P478" s="79">
        <f>IF($B$9="Female",'No Self Assessment feeder'!P467,IF($B$9="Male",'No Self Assessment feeder'!AV467,IF($B$9="All",'No Self Assessment feeder'!CB467)))</f>
        <v>1630</v>
      </c>
      <c r="Q478" s="120">
        <f>IF($B$9="Female",'No Self Assessment feeder'!Q467,IF($B$9="Male",'No Self Assessment feeder'!AW467,IF($B$9="All",'No Self Assessment feeder'!CC467)))</f>
        <v>13.2</v>
      </c>
      <c r="R478" s="120">
        <f>IF($B$9="Female",'No Self Assessment feeder'!R467,IF($B$9="Male",'No Self Assessment feeder'!AX467,IF($B$9="All",'No Self Assessment feeder'!CD467)))</f>
        <v>11.3</v>
      </c>
      <c r="S478" s="120">
        <f>IF($B$9="Female",'No Self Assessment feeder'!S467,IF($B$9="Male",'No Self Assessment feeder'!AY467,IF($B$9="All",'No Self Assessment feeder'!CE467)))</f>
        <v>55.4</v>
      </c>
      <c r="T478" s="120">
        <f>IF($B$9="Female",'No Self Assessment feeder'!T467,IF($B$9="Male",'No Self Assessment feeder'!AZ467,IF($B$9="All",'No Self Assessment feeder'!CF467)))</f>
        <v>68.8</v>
      </c>
      <c r="U478" s="127">
        <f>IF($B$9="Female",'No Self Assessment feeder'!U467,IF($B$9="Male",'No Self Assessment feeder'!BA467,IF($B$9="All",'No Self Assessment feeder'!CG467)))</f>
        <v>75.5</v>
      </c>
      <c r="V478" s="81">
        <f>IF($B$9="Female",'No Self Assessment feeder'!V467,IF($B$9="Male",'No Self Assessment feeder'!BB467,IF($B$9="All",'No Self Assessment feeder'!CH467)))</f>
        <v>1805</v>
      </c>
      <c r="W478" s="120">
        <f>IF($B$9="Female",'No Self Assessment feeder'!W467,IF($B$9="Male",'No Self Assessment feeder'!BC467,IF($B$9="All",'No Self Assessment feeder'!CI467)))</f>
        <v>10.1</v>
      </c>
      <c r="X478" s="79">
        <f>IF($B$9="Female",'No Self Assessment feeder'!X467,IF($B$9="Male",'No Self Assessment feeder'!BD467,IF($B$9="All",'No Self Assessment feeder'!CJ467)))</f>
        <v>1620</v>
      </c>
      <c r="Y478" s="120">
        <f>IF($B$9="Female",'No Self Assessment feeder'!Y467,IF($B$9="Male",'No Self Assessment feeder'!BE467,IF($B$9="All",'No Self Assessment feeder'!CK467)))</f>
        <v>16</v>
      </c>
      <c r="Z478" s="120">
        <f>IF($B$9="Female",'No Self Assessment feeder'!Z467,IF($B$9="Male",'No Self Assessment feeder'!BF467,IF($B$9="All",'No Self Assessment feeder'!CL467)))</f>
        <v>10.199999999999999</v>
      </c>
      <c r="AA478" s="120">
        <f>IF($B$9="Female",'No Self Assessment feeder'!AA467,IF($B$9="Male",'No Self Assessment feeder'!BG467,IF($B$9="All",'No Self Assessment feeder'!CM467)))</f>
        <v>56.8</v>
      </c>
      <c r="AB478" s="120">
        <f>IF($B$9="Female",'No Self Assessment feeder'!AB467,IF($B$9="Male",'No Self Assessment feeder'!BH467,IF($B$9="All",'No Self Assessment feeder'!CN467)))</f>
        <v>69.3</v>
      </c>
      <c r="AC478" s="127">
        <f>IF($B$9="Female",'No Self Assessment feeder'!AC467,IF($B$9="Male",'No Self Assessment feeder'!BI467,IF($B$9="All",'No Self Assessment feeder'!CO467)))</f>
        <v>73.8</v>
      </c>
      <c r="CM478" s="29"/>
    </row>
    <row r="479" spans="1:91" ht="14.25" customHeight="1" x14ac:dyDescent="0.2">
      <c r="A479" s="159" t="s">
        <v>291</v>
      </c>
      <c r="B479" s="65" t="s">
        <v>166</v>
      </c>
      <c r="C479" s="66">
        <v>10004063</v>
      </c>
      <c r="D479" s="66" t="s">
        <v>491</v>
      </c>
      <c r="E479" s="162" t="s">
        <v>167</v>
      </c>
      <c r="F479" s="142">
        <f>IF($B$9="Female",'No Self Assessment feeder'!F468,IF($B$9="Male",'No Self Assessment feeder'!AL468,IF($B$9="All",'No Self Assessment feeder'!BR468)))</f>
        <v>660</v>
      </c>
      <c r="G479" s="120">
        <f>IF($B$9="Female",'No Self Assessment feeder'!G468,IF($B$9="Male",'No Self Assessment feeder'!AM468,IF($B$9="All",'No Self Assessment feeder'!BS468)))</f>
        <v>2.6</v>
      </c>
      <c r="H479" s="79">
        <f>IF($B$9="Female",'No Self Assessment feeder'!H468,IF($B$9="Male",'No Self Assessment feeder'!AN468,IF($B$9="All",'No Self Assessment feeder'!BT468)))</f>
        <v>645</v>
      </c>
      <c r="I479" s="120">
        <f>IF($B$9="Female",'No Self Assessment feeder'!I468,IF($B$9="Male",'No Self Assessment feeder'!AO468,IF($B$9="All",'No Self Assessment feeder'!BU468)))</f>
        <v>10.6</v>
      </c>
      <c r="J479" s="120">
        <f>IF($B$9="Female",'No Self Assessment feeder'!J468,IF($B$9="Male",'No Self Assessment feeder'!AP468,IF($B$9="All",'No Self Assessment feeder'!BV468)))</f>
        <v>12.4</v>
      </c>
      <c r="K479" s="120">
        <f>IF($B$9="Female",'No Self Assessment feeder'!K468,IF($B$9="Male",'No Self Assessment feeder'!AQ468,IF($B$9="All",'No Self Assessment feeder'!BW468)))</f>
        <v>53.1</v>
      </c>
      <c r="L479" s="120">
        <f>IF($B$9="Female",'No Self Assessment feeder'!L468,IF($B$9="Male",'No Self Assessment feeder'!AR468,IF($B$9="All",'No Self Assessment feeder'!BX468)))</f>
        <v>64.3</v>
      </c>
      <c r="M479" s="127">
        <f>IF($B$9="Female",'No Self Assessment feeder'!M468,IF($B$9="Male",'No Self Assessment feeder'!AS468,IF($B$9="All",'No Self Assessment feeder'!BY468)))</f>
        <v>77</v>
      </c>
      <c r="N479" s="81">
        <f>IF($B$9="Female",'No Self Assessment feeder'!N468,IF($B$9="Male",'No Self Assessment feeder'!AT468,IF($B$9="All",'No Self Assessment feeder'!BZ468)))</f>
        <v>660</v>
      </c>
      <c r="O479" s="120">
        <f>IF($B$9="Female",'No Self Assessment feeder'!O468,IF($B$9="Male",'No Self Assessment feeder'!AU468,IF($B$9="All",'No Self Assessment feeder'!CA468)))</f>
        <v>3.2</v>
      </c>
      <c r="P479" s="79">
        <f>IF($B$9="Female",'No Self Assessment feeder'!P468,IF($B$9="Male",'No Self Assessment feeder'!AV468,IF($B$9="All",'No Self Assessment feeder'!CB468)))</f>
        <v>640</v>
      </c>
      <c r="Q479" s="120">
        <f>IF($B$9="Female",'No Self Assessment feeder'!Q468,IF($B$9="Male",'No Self Assessment feeder'!AW468,IF($B$9="All",'No Self Assessment feeder'!CC468)))</f>
        <v>11.6</v>
      </c>
      <c r="R479" s="120">
        <f>IF($B$9="Female",'No Self Assessment feeder'!R468,IF($B$9="Male",'No Self Assessment feeder'!AX468,IF($B$9="All",'No Self Assessment feeder'!CD468)))</f>
        <v>9.1</v>
      </c>
      <c r="S479" s="120">
        <f>IF($B$9="Female",'No Self Assessment feeder'!S468,IF($B$9="Male",'No Self Assessment feeder'!AY468,IF($B$9="All",'No Self Assessment feeder'!CE468)))</f>
        <v>69.400000000000006</v>
      </c>
      <c r="T479" s="120">
        <f>IF($B$9="Female",'No Self Assessment feeder'!T468,IF($B$9="Male",'No Self Assessment feeder'!AZ468,IF($B$9="All",'No Self Assessment feeder'!CF468)))</f>
        <v>75.2</v>
      </c>
      <c r="U479" s="127">
        <f>IF($B$9="Female",'No Self Assessment feeder'!U468,IF($B$9="Male",'No Self Assessment feeder'!BA468,IF($B$9="All",'No Self Assessment feeder'!CG468)))</f>
        <v>79.400000000000006</v>
      </c>
      <c r="V479" s="81">
        <f>IF($B$9="Female",'No Self Assessment feeder'!V468,IF($B$9="Male",'No Self Assessment feeder'!BB468,IF($B$9="All",'No Self Assessment feeder'!CH468)))</f>
        <v>660</v>
      </c>
      <c r="W479" s="120">
        <f>IF($B$9="Female",'No Self Assessment feeder'!W468,IF($B$9="Male",'No Self Assessment feeder'!BC468,IF($B$9="All",'No Self Assessment feeder'!CI468)))</f>
        <v>3.3</v>
      </c>
      <c r="X479" s="79">
        <f>IF($B$9="Female",'No Self Assessment feeder'!X468,IF($B$9="Male",'No Self Assessment feeder'!BD468,IF($B$9="All",'No Self Assessment feeder'!CJ468)))</f>
        <v>640</v>
      </c>
      <c r="Y479" s="120">
        <f>IF($B$9="Female",'No Self Assessment feeder'!Y468,IF($B$9="Male",'No Self Assessment feeder'!BE468,IF($B$9="All",'No Self Assessment feeder'!CK468)))</f>
        <v>14.9</v>
      </c>
      <c r="Z479" s="120">
        <f>IF($B$9="Female",'No Self Assessment feeder'!Z468,IF($B$9="Male",'No Self Assessment feeder'!BF468,IF($B$9="All",'No Self Assessment feeder'!CL468)))</f>
        <v>8.3000000000000007</v>
      </c>
      <c r="AA479" s="120">
        <f>IF($B$9="Female",'No Self Assessment feeder'!AA468,IF($B$9="Male",'No Self Assessment feeder'!BG468,IF($B$9="All",'No Self Assessment feeder'!CM468)))</f>
        <v>67.599999999999994</v>
      </c>
      <c r="AB479" s="120">
        <f>IF($B$9="Female",'No Self Assessment feeder'!AB468,IF($B$9="Male",'No Self Assessment feeder'!BH468,IF($B$9="All",'No Self Assessment feeder'!CN468)))</f>
        <v>72.8</v>
      </c>
      <c r="AC479" s="127">
        <f>IF($B$9="Female",'No Self Assessment feeder'!AC468,IF($B$9="Male",'No Self Assessment feeder'!BI468,IF($B$9="All",'No Self Assessment feeder'!CO468)))</f>
        <v>76.8</v>
      </c>
      <c r="CM479" s="29"/>
    </row>
    <row r="480" spans="1:91" ht="14.25" customHeight="1" x14ac:dyDescent="0.2">
      <c r="A480" s="159" t="s">
        <v>291</v>
      </c>
      <c r="B480" s="65" t="s">
        <v>168</v>
      </c>
      <c r="C480" s="66">
        <v>10007771</v>
      </c>
      <c r="D480" s="66" t="s">
        <v>491</v>
      </c>
      <c r="E480" s="162" t="s">
        <v>169</v>
      </c>
      <c r="F480" s="142" t="str">
        <f>IF($B$9="Female",'No Self Assessment feeder'!F469,IF($B$9="Male",'No Self Assessment feeder'!AL469,IF($B$9="All",'No Self Assessment feeder'!BR469)))</f>
        <v>.</v>
      </c>
      <c r="G480" s="120" t="str">
        <f>IF($B$9="Female",'No Self Assessment feeder'!G469,IF($B$9="Male",'No Self Assessment feeder'!AM469,IF($B$9="All",'No Self Assessment feeder'!BS469)))</f>
        <v>.</v>
      </c>
      <c r="H480" s="79" t="str">
        <f>IF($B$9="Female",'No Self Assessment feeder'!H469,IF($B$9="Male",'No Self Assessment feeder'!AN469,IF($B$9="All",'No Self Assessment feeder'!BT469)))</f>
        <v>.</v>
      </c>
      <c r="I480" s="120" t="str">
        <f>IF($B$9="Female",'No Self Assessment feeder'!I469,IF($B$9="Male",'No Self Assessment feeder'!AO469,IF($B$9="All",'No Self Assessment feeder'!BU469)))</f>
        <v>.</v>
      </c>
      <c r="J480" s="120" t="str">
        <f>IF($B$9="Female",'No Self Assessment feeder'!J469,IF($B$9="Male",'No Self Assessment feeder'!AP469,IF($B$9="All",'No Self Assessment feeder'!BV469)))</f>
        <v>.</v>
      </c>
      <c r="K480" s="120" t="str">
        <f>IF($B$9="Female",'No Self Assessment feeder'!K469,IF($B$9="Male",'No Self Assessment feeder'!AQ469,IF($B$9="All",'No Self Assessment feeder'!BW469)))</f>
        <v>.</v>
      </c>
      <c r="L480" s="120" t="str">
        <f>IF($B$9="Female",'No Self Assessment feeder'!L469,IF($B$9="Male",'No Self Assessment feeder'!AR469,IF($B$9="All",'No Self Assessment feeder'!BX469)))</f>
        <v>.</v>
      </c>
      <c r="M480" s="127" t="str">
        <f>IF($B$9="Female",'No Self Assessment feeder'!M469,IF($B$9="Male",'No Self Assessment feeder'!AS469,IF($B$9="All",'No Self Assessment feeder'!BY469)))</f>
        <v>.</v>
      </c>
      <c r="N480" s="81" t="str">
        <f>IF($B$9="Female",'No Self Assessment feeder'!N469,IF($B$9="Male",'No Self Assessment feeder'!AT469,IF($B$9="All",'No Self Assessment feeder'!BZ469)))</f>
        <v>.</v>
      </c>
      <c r="O480" s="120" t="str">
        <f>IF($B$9="Female",'No Self Assessment feeder'!O469,IF($B$9="Male",'No Self Assessment feeder'!AU469,IF($B$9="All",'No Self Assessment feeder'!CA469)))</f>
        <v>.</v>
      </c>
      <c r="P480" s="79" t="str">
        <f>IF($B$9="Female",'No Self Assessment feeder'!P469,IF($B$9="Male",'No Self Assessment feeder'!AV469,IF($B$9="All",'No Self Assessment feeder'!CB469)))</f>
        <v>.</v>
      </c>
      <c r="Q480" s="120" t="str">
        <f>IF($B$9="Female",'No Self Assessment feeder'!Q469,IF($B$9="Male",'No Self Assessment feeder'!AW469,IF($B$9="All",'No Self Assessment feeder'!CC469)))</f>
        <v>.</v>
      </c>
      <c r="R480" s="120" t="str">
        <f>IF($B$9="Female",'No Self Assessment feeder'!R469,IF($B$9="Male",'No Self Assessment feeder'!AX469,IF($B$9="All",'No Self Assessment feeder'!CD469)))</f>
        <v>.</v>
      </c>
      <c r="S480" s="120" t="str">
        <f>IF($B$9="Female",'No Self Assessment feeder'!S469,IF($B$9="Male",'No Self Assessment feeder'!AY469,IF($B$9="All",'No Self Assessment feeder'!CE469)))</f>
        <v>.</v>
      </c>
      <c r="T480" s="120" t="str">
        <f>IF($B$9="Female",'No Self Assessment feeder'!T469,IF($B$9="Male",'No Self Assessment feeder'!AZ469,IF($B$9="All",'No Self Assessment feeder'!CF469)))</f>
        <v>.</v>
      </c>
      <c r="U480" s="127" t="str">
        <f>IF($B$9="Female",'No Self Assessment feeder'!U469,IF($B$9="Male",'No Self Assessment feeder'!BA469,IF($B$9="All",'No Self Assessment feeder'!CG469)))</f>
        <v>.</v>
      </c>
      <c r="V480" s="81" t="str">
        <f>IF($B$9="Female",'No Self Assessment feeder'!V469,IF($B$9="Male",'No Self Assessment feeder'!BB469,IF($B$9="All",'No Self Assessment feeder'!CH469)))</f>
        <v>.</v>
      </c>
      <c r="W480" s="120" t="str">
        <f>IF($B$9="Female",'No Self Assessment feeder'!W469,IF($B$9="Male",'No Self Assessment feeder'!BC469,IF($B$9="All",'No Self Assessment feeder'!CI469)))</f>
        <v>.</v>
      </c>
      <c r="X480" s="79" t="str">
        <f>IF($B$9="Female",'No Self Assessment feeder'!X469,IF($B$9="Male",'No Self Assessment feeder'!BD469,IF($B$9="All",'No Self Assessment feeder'!CJ469)))</f>
        <v>.</v>
      </c>
      <c r="Y480" s="120" t="str">
        <f>IF($B$9="Female",'No Self Assessment feeder'!Y469,IF($B$9="Male",'No Self Assessment feeder'!BE469,IF($B$9="All",'No Self Assessment feeder'!CK469)))</f>
        <v>.</v>
      </c>
      <c r="Z480" s="120" t="str">
        <f>IF($B$9="Female",'No Self Assessment feeder'!Z469,IF($B$9="Male",'No Self Assessment feeder'!BF469,IF($B$9="All",'No Self Assessment feeder'!CL469)))</f>
        <v>.</v>
      </c>
      <c r="AA480" s="120" t="str">
        <f>IF($B$9="Female",'No Self Assessment feeder'!AA469,IF($B$9="Male",'No Self Assessment feeder'!BG469,IF($B$9="All",'No Self Assessment feeder'!CM469)))</f>
        <v>.</v>
      </c>
      <c r="AB480" s="120" t="str">
        <f>IF($B$9="Female",'No Self Assessment feeder'!AB469,IF($B$9="Male",'No Self Assessment feeder'!BH469,IF($B$9="All",'No Self Assessment feeder'!CN469)))</f>
        <v>.</v>
      </c>
      <c r="AC480" s="127" t="str">
        <f>IF($B$9="Female",'No Self Assessment feeder'!AC469,IF($B$9="Male",'No Self Assessment feeder'!BI469,IF($B$9="All",'No Self Assessment feeder'!CO469)))</f>
        <v>.</v>
      </c>
      <c r="CM480" s="29"/>
    </row>
    <row r="481" spans="1:91" ht="14.25" customHeight="1" x14ac:dyDescent="0.2">
      <c r="A481" s="159" t="s">
        <v>291</v>
      </c>
      <c r="B481" s="65" t="s">
        <v>170</v>
      </c>
      <c r="C481" s="66">
        <v>10004113</v>
      </c>
      <c r="D481" s="66" t="s">
        <v>492</v>
      </c>
      <c r="E481" s="162" t="s">
        <v>171</v>
      </c>
      <c r="F481" s="142">
        <f>IF($B$9="Female",'No Self Assessment feeder'!F470,IF($B$9="Male",'No Self Assessment feeder'!AL470,IF($B$9="All",'No Self Assessment feeder'!BR470)))</f>
        <v>2515</v>
      </c>
      <c r="G481" s="120">
        <f>IF($B$9="Female",'No Self Assessment feeder'!G470,IF($B$9="Male",'No Self Assessment feeder'!AM470,IF($B$9="All",'No Self Assessment feeder'!BS470)))</f>
        <v>1.6</v>
      </c>
      <c r="H481" s="79">
        <f>IF($B$9="Female",'No Self Assessment feeder'!H470,IF($B$9="Male",'No Self Assessment feeder'!AN470,IF($B$9="All",'No Self Assessment feeder'!BT470)))</f>
        <v>2475</v>
      </c>
      <c r="I481" s="120">
        <f>IF($B$9="Female",'No Self Assessment feeder'!I470,IF($B$9="Male",'No Self Assessment feeder'!AO470,IF($B$9="All",'No Self Assessment feeder'!BU470)))</f>
        <v>9.1999999999999993</v>
      </c>
      <c r="J481" s="120">
        <f>IF($B$9="Female",'No Self Assessment feeder'!J470,IF($B$9="Male",'No Self Assessment feeder'!AP470,IF($B$9="All",'No Self Assessment feeder'!BV470)))</f>
        <v>9.5</v>
      </c>
      <c r="K481" s="120">
        <f>IF($B$9="Female",'No Self Assessment feeder'!K470,IF($B$9="Male",'No Self Assessment feeder'!AQ470,IF($B$9="All",'No Self Assessment feeder'!BW470)))</f>
        <v>60.8</v>
      </c>
      <c r="L481" s="120">
        <f>IF($B$9="Female",'No Self Assessment feeder'!L470,IF($B$9="Male",'No Self Assessment feeder'!AR470,IF($B$9="All",'No Self Assessment feeder'!BX470)))</f>
        <v>74.099999999999994</v>
      </c>
      <c r="M481" s="127">
        <f>IF($B$9="Female",'No Self Assessment feeder'!M470,IF($B$9="Male",'No Self Assessment feeder'!AS470,IF($B$9="All",'No Self Assessment feeder'!BY470)))</f>
        <v>81.3</v>
      </c>
      <c r="N481" s="81">
        <f>IF($B$9="Female",'No Self Assessment feeder'!N470,IF($B$9="Male",'No Self Assessment feeder'!AT470,IF($B$9="All",'No Self Assessment feeder'!BZ470)))</f>
        <v>2515</v>
      </c>
      <c r="O481" s="120">
        <f>IF($B$9="Female",'No Self Assessment feeder'!O470,IF($B$9="Male",'No Self Assessment feeder'!AU470,IF($B$9="All",'No Self Assessment feeder'!CA470)))</f>
        <v>1.8</v>
      </c>
      <c r="P481" s="79">
        <f>IF($B$9="Female",'No Self Assessment feeder'!P470,IF($B$9="Male",'No Self Assessment feeder'!AV470,IF($B$9="All",'No Self Assessment feeder'!CB470)))</f>
        <v>2470</v>
      </c>
      <c r="Q481" s="120">
        <f>IF($B$9="Female",'No Self Assessment feeder'!Q470,IF($B$9="Male",'No Self Assessment feeder'!AW470,IF($B$9="All",'No Self Assessment feeder'!CC470)))</f>
        <v>10</v>
      </c>
      <c r="R481" s="120">
        <f>IF($B$9="Female",'No Self Assessment feeder'!R470,IF($B$9="Male",'No Self Assessment feeder'!AX470,IF($B$9="All",'No Self Assessment feeder'!CD470)))</f>
        <v>5.4</v>
      </c>
      <c r="S481" s="120">
        <f>IF($B$9="Female",'No Self Assessment feeder'!S470,IF($B$9="Male",'No Self Assessment feeder'!AY470,IF($B$9="All",'No Self Assessment feeder'!CE470)))</f>
        <v>68.400000000000006</v>
      </c>
      <c r="T481" s="120">
        <f>IF($B$9="Female",'No Self Assessment feeder'!T470,IF($B$9="Male",'No Self Assessment feeder'!AZ470,IF($B$9="All",'No Self Assessment feeder'!CF470)))</f>
        <v>80.5</v>
      </c>
      <c r="U481" s="127">
        <f>IF($B$9="Female",'No Self Assessment feeder'!U470,IF($B$9="Male",'No Self Assessment feeder'!BA470,IF($B$9="All",'No Self Assessment feeder'!CG470)))</f>
        <v>84.6</v>
      </c>
      <c r="V481" s="81">
        <f>IF($B$9="Female",'No Self Assessment feeder'!V470,IF($B$9="Male",'No Self Assessment feeder'!BB470,IF($B$9="All",'No Self Assessment feeder'!CH470)))</f>
        <v>2515</v>
      </c>
      <c r="W481" s="120">
        <f>IF($B$9="Female",'No Self Assessment feeder'!W470,IF($B$9="Male",'No Self Assessment feeder'!BC470,IF($B$9="All",'No Self Assessment feeder'!CI470)))</f>
        <v>1.9</v>
      </c>
      <c r="X481" s="79">
        <f>IF($B$9="Female",'No Self Assessment feeder'!X470,IF($B$9="Male",'No Self Assessment feeder'!BD470,IF($B$9="All",'No Self Assessment feeder'!CJ470)))</f>
        <v>2470</v>
      </c>
      <c r="Y481" s="120">
        <f>IF($B$9="Female",'No Self Assessment feeder'!Y470,IF($B$9="Male",'No Self Assessment feeder'!BE470,IF($B$9="All",'No Self Assessment feeder'!CK470)))</f>
        <v>11.1</v>
      </c>
      <c r="Z481" s="120">
        <f>IF($B$9="Female",'No Self Assessment feeder'!Z470,IF($B$9="Male",'No Self Assessment feeder'!BF470,IF($B$9="All",'No Self Assessment feeder'!CL470)))</f>
        <v>6.4</v>
      </c>
      <c r="AA481" s="120">
        <f>IF($B$9="Female",'No Self Assessment feeder'!AA470,IF($B$9="Male",'No Self Assessment feeder'!BG470,IF($B$9="All",'No Self Assessment feeder'!CM470)))</f>
        <v>72.099999999999994</v>
      </c>
      <c r="AB481" s="120">
        <f>IF($B$9="Female",'No Self Assessment feeder'!AB470,IF($B$9="Male",'No Self Assessment feeder'!BH470,IF($B$9="All",'No Self Assessment feeder'!CN470)))</f>
        <v>80</v>
      </c>
      <c r="AC481" s="127">
        <f>IF($B$9="Female",'No Self Assessment feeder'!AC470,IF($B$9="Male",'No Self Assessment feeder'!BI470,IF($B$9="All",'No Self Assessment feeder'!CO470)))</f>
        <v>82.5</v>
      </c>
      <c r="CM481" s="29"/>
    </row>
    <row r="482" spans="1:91" ht="14.25" customHeight="1" x14ac:dyDescent="0.2">
      <c r="A482" s="159" t="s">
        <v>291</v>
      </c>
      <c r="B482" s="65" t="s">
        <v>172</v>
      </c>
      <c r="C482" s="66">
        <v>10004180</v>
      </c>
      <c r="D482" s="66" t="s">
        <v>493</v>
      </c>
      <c r="E482" s="162" t="s">
        <v>173</v>
      </c>
      <c r="F482" s="142">
        <f>IF($B$9="Female",'No Self Assessment feeder'!F471,IF($B$9="Male",'No Self Assessment feeder'!AL471,IF($B$9="All",'No Self Assessment feeder'!BR471)))</f>
        <v>5230</v>
      </c>
      <c r="G482" s="120">
        <f>IF($B$9="Female",'No Self Assessment feeder'!G471,IF($B$9="Male",'No Self Assessment feeder'!AM471,IF($B$9="All",'No Self Assessment feeder'!BS471)))</f>
        <v>2.8</v>
      </c>
      <c r="H482" s="79">
        <f>IF($B$9="Female",'No Self Assessment feeder'!H471,IF($B$9="Male",'No Self Assessment feeder'!AN471,IF($B$9="All",'No Self Assessment feeder'!BT471)))</f>
        <v>5085</v>
      </c>
      <c r="I482" s="120">
        <f>IF($B$9="Female",'No Self Assessment feeder'!I471,IF($B$9="Male",'No Self Assessment feeder'!AO471,IF($B$9="All",'No Self Assessment feeder'!BU471)))</f>
        <v>7.9</v>
      </c>
      <c r="J482" s="120">
        <f>IF($B$9="Female",'No Self Assessment feeder'!J471,IF($B$9="Male",'No Self Assessment feeder'!AP471,IF($B$9="All",'No Self Assessment feeder'!BV471)))</f>
        <v>12.5</v>
      </c>
      <c r="K482" s="120">
        <f>IF($B$9="Female",'No Self Assessment feeder'!K471,IF($B$9="Male",'No Self Assessment feeder'!AQ471,IF($B$9="All",'No Self Assessment feeder'!BW471)))</f>
        <v>58.3</v>
      </c>
      <c r="L482" s="120">
        <f>IF($B$9="Female",'No Self Assessment feeder'!L471,IF($B$9="Male",'No Self Assessment feeder'!AR471,IF($B$9="All",'No Self Assessment feeder'!BX471)))</f>
        <v>72.3</v>
      </c>
      <c r="M482" s="127">
        <f>IF($B$9="Female",'No Self Assessment feeder'!M471,IF($B$9="Male",'No Self Assessment feeder'!AS471,IF($B$9="All",'No Self Assessment feeder'!BY471)))</f>
        <v>79.7</v>
      </c>
      <c r="N482" s="81">
        <f>IF($B$9="Female",'No Self Assessment feeder'!N471,IF($B$9="Male",'No Self Assessment feeder'!AT471,IF($B$9="All",'No Self Assessment feeder'!BZ471)))</f>
        <v>5230</v>
      </c>
      <c r="O482" s="120">
        <f>IF($B$9="Female",'No Self Assessment feeder'!O471,IF($B$9="Male",'No Self Assessment feeder'!AU471,IF($B$9="All",'No Self Assessment feeder'!CA471)))</f>
        <v>3</v>
      </c>
      <c r="P482" s="79">
        <f>IF($B$9="Female",'No Self Assessment feeder'!P471,IF($B$9="Male",'No Self Assessment feeder'!AV471,IF($B$9="All",'No Self Assessment feeder'!CB471)))</f>
        <v>5075</v>
      </c>
      <c r="Q482" s="120">
        <f>IF($B$9="Female",'No Self Assessment feeder'!Q471,IF($B$9="Male",'No Self Assessment feeder'!AW471,IF($B$9="All",'No Self Assessment feeder'!CC471)))</f>
        <v>10.4</v>
      </c>
      <c r="R482" s="120">
        <f>IF($B$9="Female",'No Self Assessment feeder'!R471,IF($B$9="Male",'No Self Assessment feeder'!AX471,IF($B$9="All",'No Self Assessment feeder'!CD471)))</f>
        <v>8.4</v>
      </c>
      <c r="S482" s="120">
        <f>IF($B$9="Female",'No Self Assessment feeder'!S471,IF($B$9="Male",'No Self Assessment feeder'!AY471,IF($B$9="All",'No Self Assessment feeder'!CE471)))</f>
        <v>64.900000000000006</v>
      </c>
      <c r="T482" s="120">
        <f>IF($B$9="Female",'No Self Assessment feeder'!T471,IF($B$9="Male",'No Self Assessment feeder'!AZ471,IF($B$9="All",'No Self Assessment feeder'!CF471)))</f>
        <v>76.8</v>
      </c>
      <c r="U482" s="127">
        <f>IF($B$9="Female",'No Self Assessment feeder'!U471,IF($B$9="Male",'No Self Assessment feeder'!BA471,IF($B$9="All",'No Self Assessment feeder'!CG471)))</f>
        <v>81.2</v>
      </c>
      <c r="V482" s="81">
        <f>IF($B$9="Female",'No Self Assessment feeder'!V471,IF($B$9="Male",'No Self Assessment feeder'!BB471,IF($B$9="All",'No Self Assessment feeder'!CH471)))</f>
        <v>5230</v>
      </c>
      <c r="W482" s="120">
        <f>IF($B$9="Female",'No Self Assessment feeder'!W471,IF($B$9="Male",'No Self Assessment feeder'!BC471,IF($B$9="All",'No Self Assessment feeder'!CI471)))</f>
        <v>3.4</v>
      </c>
      <c r="X482" s="79">
        <f>IF($B$9="Female",'No Self Assessment feeder'!X471,IF($B$9="Male",'No Self Assessment feeder'!BD471,IF($B$9="All",'No Self Assessment feeder'!CJ471)))</f>
        <v>5055</v>
      </c>
      <c r="Y482" s="120">
        <f>IF($B$9="Female",'No Self Assessment feeder'!Y471,IF($B$9="Male",'No Self Assessment feeder'!BE471,IF($B$9="All",'No Self Assessment feeder'!CK471)))</f>
        <v>12.5</v>
      </c>
      <c r="Z482" s="120">
        <f>IF($B$9="Female",'No Self Assessment feeder'!Z471,IF($B$9="Male",'No Self Assessment feeder'!BF471,IF($B$9="All",'No Self Assessment feeder'!CL471)))</f>
        <v>8</v>
      </c>
      <c r="AA482" s="120">
        <f>IF($B$9="Female",'No Self Assessment feeder'!AA471,IF($B$9="Male",'No Self Assessment feeder'!BG471,IF($B$9="All",'No Self Assessment feeder'!CM471)))</f>
        <v>69</v>
      </c>
      <c r="AB482" s="120">
        <f>IF($B$9="Female",'No Self Assessment feeder'!AB471,IF($B$9="Male",'No Self Assessment feeder'!BH471,IF($B$9="All",'No Self Assessment feeder'!CN471)))</f>
        <v>77</v>
      </c>
      <c r="AC482" s="127">
        <f>IF($B$9="Female",'No Self Assessment feeder'!AC471,IF($B$9="Male",'No Self Assessment feeder'!BI471,IF($B$9="All",'No Self Assessment feeder'!CO471)))</f>
        <v>79.5</v>
      </c>
      <c r="CM482" s="29"/>
    </row>
    <row r="483" spans="1:91" ht="14.25" customHeight="1" x14ac:dyDescent="0.2">
      <c r="A483" s="159" t="s">
        <v>291</v>
      </c>
      <c r="B483" s="65" t="s">
        <v>174</v>
      </c>
      <c r="C483" s="66">
        <v>10007798</v>
      </c>
      <c r="D483" s="66" t="s">
        <v>493</v>
      </c>
      <c r="E483" s="162" t="s">
        <v>175</v>
      </c>
      <c r="F483" s="142">
        <f>IF($B$9="Female",'No Self Assessment feeder'!F472,IF($B$9="Male",'No Self Assessment feeder'!AL472,IF($B$9="All",'No Self Assessment feeder'!BR472)))</f>
        <v>5225</v>
      </c>
      <c r="G483" s="120">
        <f>IF($B$9="Female",'No Self Assessment feeder'!G472,IF($B$9="Male",'No Self Assessment feeder'!AM472,IF($B$9="All",'No Self Assessment feeder'!BS472)))</f>
        <v>2.8</v>
      </c>
      <c r="H483" s="79">
        <f>IF($B$9="Female",'No Self Assessment feeder'!H472,IF($B$9="Male",'No Self Assessment feeder'!AN472,IF($B$9="All",'No Self Assessment feeder'!BT472)))</f>
        <v>5080</v>
      </c>
      <c r="I483" s="120">
        <f>IF($B$9="Female",'No Self Assessment feeder'!I472,IF($B$9="Male",'No Self Assessment feeder'!AO472,IF($B$9="All",'No Self Assessment feeder'!BU472)))</f>
        <v>8.6999999999999993</v>
      </c>
      <c r="J483" s="120">
        <f>IF($B$9="Female",'No Self Assessment feeder'!J472,IF($B$9="Male",'No Self Assessment feeder'!AP472,IF($B$9="All",'No Self Assessment feeder'!BV472)))</f>
        <v>12.2</v>
      </c>
      <c r="K483" s="120">
        <f>IF($B$9="Female",'No Self Assessment feeder'!K472,IF($B$9="Male",'No Self Assessment feeder'!AQ472,IF($B$9="All",'No Self Assessment feeder'!BW472)))</f>
        <v>52.5</v>
      </c>
      <c r="L483" s="120">
        <f>IF($B$9="Female",'No Self Assessment feeder'!L472,IF($B$9="Male",'No Self Assessment feeder'!AR472,IF($B$9="All",'No Self Assessment feeder'!BX472)))</f>
        <v>67.599999999999994</v>
      </c>
      <c r="M483" s="127">
        <f>IF($B$9="Female",'No Self Assessment feeder'!M472,IF($B$9="Male",'No Self Assessment feeder'!AS472,IF($B$9="All",'No Self Assessment feeder'!BY472)))</f>
        <v>79</v>
      </c>
      <c r="N483" s="81">
        <f>IF($B$9="Female",'No Self Assessment feeder'!N472,IF($B$9="Male",'No Self Assessment feeder'!AT472,IF($B$9="All",'No Self Assessment feeder'!BZ472)))</f>
        <v>5225</v>
      </c>
      <c r="O483" s="120">
        <f>IF($B$9="Female",'No Self Assessment feeder'!O472,IF($B$9="Male",'No Self Assessment feeder'!AU472,IF($B$9="All",'No Self Assessment feeder'!CA472)))</f>
        <v>3.2</v>
      </c>
      <c r="P483" s="79">
        <f>IF($B$9="Female",'No Self Assessment feeder'!P472,IF($B$9="Male",'No Self Assessment feeder'!AV472,IF($B$9="All",'No Self Assessment feeder'!CB472)))</f>
        <v>5055</v>
      </c>
      <c r="Q483" s="120">
        <f>IF($B$9="Female",'No Self Assessment feeder'!Q472,IF($B$9="Male",'No Self Assessment feeder'!AW472,IF($B$9="All",'No Self Assessment feeder'!CC472)))</f>
        <v>10.7</v>
      </c>
      <c r="R483" s="120">
        <f>IF($B$9="Female",'No Self Assessment feeder'!R472,IF($B$9="Male",'No Self Assessment feeder'!AX472,IF($B$9="All",'No Self Assessment feeder'!CD472)))</f>
        <v>6.9</v>
      </c>
      <c r="S483" s="120">
        <f>IF($B$9="Female",'No Self Assessment feeder'!S472,IF($B$9="Male",'No Self Assessment feeder'!AY472,IF($B$9="All",'No Self Assessment feeder'!CE472)))</f>
        <v>59.7</v>
      </c>
      <c r="T483" s="120">
        <f>IF($B$9="Female",'No Self Assessment feeder'!T472,IF($B$9="Male",'No Self Assessment feeder'!AZ472,IF($B$9="All",'No Self Assessment feeder'!CF472)))</f>
        <v>74.900000000000006</v>
      </c>
      <c r="U483" s="127">
        <f>IF($B$9="Female",'No Self Assessment feeder'!U472,IF($B$9="Male",'No Self Assessment feeder'!BA472,IF($B$9="All",'No Self Assessment feeder'!CG472)))</f>
        <v>82.4</v>
      </c>
      <c r="V483" s="81">
        <f>IF($B$9="Female",'No Self Assessment feeder'!V472,IF($B$9="Male",'No Self Assessment feeder'!BB472,IF($B$9="All",'No Self Assessment feeder'!CH472)))</f>
        <v>5225</v>
      </c>
      <c r="W483" s="120">
        <f>IF($B$9="Female",'No Self Assessment feeder'!W472,IF($B$9="Male",'No Self Assessment feeder'!BC472,IF($B$9="All",'No Self Assessment feeder'!CI472)))</f>
        <v>3.4</v>
      </c>
      <c r="X483" s="79">
        <f>IF($B$9="Female",'No Self Assessment feeder'!X472,IF($B$9="Male",'No Self Assessment feeder'!BD472,IF($B$9="All",'No Self Assessment feeder'!CJ472)))</f>
        <v>5045</v>
      </c>
      <c r="Y483" s="120">
        <f>IF($B$9="Female",'No Self Assessment feeder'!Y472,IF($B$9="Male",'No Self Assessment feeder'!BE472,IF($B$9="All",'No Self Assessment feeder'!CK472)))</f>
        <v>12.5</v>
      </c>
      <c r="Z483" s="120">
        <f>IF($B$9="Female",'No Self Assessment feeder'!Z472,IF($B$9="Male",'No Self Assessment feeder'!BF472,IF($B$9="All",'No Self Assessment feeder'!CL472)))</f>
        <v>6.6</v>
      </c>
      <c r="AA483" s="120">
        <f>IF($B$9="Female",'No Self Assessment feeder'!AA472,IF($B$9="Male",'No Self Assessment feeder'!BG472,IF($B$9="All",'No Self Assessment feeder'!CM472)))</f>
        <v>65.099999999999994</v>
      </c>
      <c r="AB483" s="120">
        <f>IF($B$9="Female",'No Self Assessment feeder'!AB472,IF($B$9="Male",'No Self Assessment feeder'!BH472,IF($B$9="All",'No Self Assessment feeder'!CN472)))</f>
        <v>76.8</v>
      </c>
      <c r="AC483" s="127">
        <f>IF($B$9="Female",'No Self Assessment feeder'!AC472,IF($B$9="Male",'No Self Assessment feeder'!BI472,IF($B$9="All",'No Self Assessment feeder'!CO472)))</f>
        <v>80.900000000000006</v>
      </c>
      <c r="CM483" s="29"/>
    </row>
    <row r="484" spans="1:91" ht="14.25" customHeight="1" x14ac:dyDescent="0.2">
      <c r="A484" s="159" t="s">
        <v>291</v>
      </c>
      <c r="B484" s="65" t="s">
        <v>176</v>
      </c>
      <c r="C484" s="66">
        <v>10004351</v>
      </c>
      <c r="D484" s="66" t="s">
        <v>491</v>
      </c>
      <c r="E484" s="162" t="s">
        <v>177</v>
      </c>
      <c r="F484" s="142">
        <f>IF($B$9="Female",'No Self Assessment feeder'!F473,IF($B$9="Male",'No Self Assessment feeder'!AL473,IF($B$9="All",'No Self Assessment feeder'!BR473)))</f>
        <v>2595</v>
      </c>
      <c r="G484" s="120">
        <f>IF($B$9="Female",'No Self Assessment feeder'!G473,IF($B$9="Male",'No Self Assessment feeder'!AM473,IF($B$9="All",'No Self Assessment feeder'!BS473)))</f>
        <v>5.2</v>
      </c>
      <c r="H484" s="79">
        <f>IF($B$9="Female",'No Self Assessment feeder'!H473,IF($B$9="Male",'No Self Assessment feeder'!AN473,IF($B$9="All",'No Self Assessment feeder'!BT473)))</f>
        <v>2460</v>
      </c>
      <c r="I484" s="120">
        <f>IF($B$9="Female",'No Self Assessment feeder'!I473,IF($B$9="Male",'No Self Assessment feeder'!AO473,IF($B$9="All",'No Self Assessment feeder'!BU473)))</f>
        <v>11</v>
      </c>
      <c r="J484" s="120">
        <f>IF($B$9="Female",'No Self Assessment feeder'!J473,IF($B$9="Male",'No Self Assessment feeder'!AP473,IF($B$9="All",'No Self Assessment feeder'!BV473)))</f>
        <v>14.6</v>
      </c>
      <c r="K484" s="120">
        <f>IF($B$9="Female",'No Self Assessment feeder'!K473,IF($B$9="Male",'No Self Assessment feeder'!AQ473,IF($B$9="All",'No Self Assessment feeder'!BW473)))</f>
        <v>60</v>
      </c>
      <c r="L484" s="120">
        <f>IF($B$9="Female",'No Self Assessment feeder'!L473,IF($B$9="Male",'No Self Assessment feeder'!AR473,IF($B$9="All",'No Self Assessment feeder'!BX473)))</f>
        <v>68.3</v>
      </c>
      <c r="M484" s="127">
        <f>IF($B$9="Female",'No Self Assessment feeder'!M473,IF($B$9="Male",'No Self Assessment feeder'!AS473,IF($B$9="All",'No Self Assessment feeder'!BY473)))</f>
        <v>74.400000000000006</v>
      </c>
      <c r="N484" s="81">
        <f>IF($B$9="Female",'No Self Assessment feeder'!N473,IF($B$9="Male",'No Self Assessment feeder'!AT473,IF($B$9="All",'No Self Assessment feeder'!BZ473)))</f>
        <v>2595</v>
      </c>
      <c r="O484" s="120">
        <f>IF($B$9="Female",'No Self Assessment feeder'!O473,IF($B$9="Male",'No Self Assessment feeder'!AU473,IF($B$9="All",'No Self Assessment feeder'!CA473)))</f>
        <v>5.4</v>
      </c>
      <c r="P484" s="79">
        <f>IF($B$9="Female",'No Self Assessment feeder'!P473,IF($B$9="Male",'No Self Assessment feeder'!AV473,IF($B$9="All",'No Self Assessment feeder'!CB473)))</f>
        <v>2455</v>
      </c>
      <c r="Q484" s="120">
        <f>IF($B$9="Female",'No Self Assessment feeder'!Q473,IF($B$9="Male",'No Self Assessment feeder'!AW473,IF($B$9="All",'No Self Assessment feeder'!CC473)))</f>
        <v>13.7</v>
      </c>
      <c r="R484" s="120">
        <f>IF($B$9="Female",'No Self Assessment feeder'!R473,IF($B$9="Male",'No Self Assessment feeder'!AX473,IF($B$9="All",'No Self Assessment feeder'!CD473)))</f>
        <v>12.3</v>
      </c>
      <c r="S484" s="120">
        <f>IF($B$9="Female",'No Self Assessment feeder'!S473,IF($B$9="Male",'No Self Assessment feeder'!AY473,IF($B$9="All",'No Self Assessment feeder'!CE473)))</f>
        <v>62</v>
      </c>
      <c r="T484" s="120">
        <f>IF($B$9="Female",'No Self Assessment feeder'!T473,IF($B$9="Male",'No Self Assessment feeder'!AZ473,IF($B$9="All",'No Self Assessment feeder'!CF473)))</f>
        <v>70.400000000000006</v>
      </c>
      <c r="U484" s="127">
        <f>IF($B$9="Female",'No Self Assessment feeder'!U473,IF($B$9="Male",'No Self Assessment feeder'!BA473,IF($B$9="All",'No Self Assessment feeder'!CG473)))</f>
        <v>74.099999999999994</v>
      </c>
      <c r="V484" s="81">
        <f>IF($B$9="Female",'No Self Assessment feeder'!V473,IF($B$9="Male",'No Self Assessment feeder'!BB473,IF($B$9="All",'No Self Assessment feeder'!CH473)))</f>
        <v>2595</v>
      </c>
      <c r="W484" s="120">
        <f>IF($B$9="Female",'No Self Assessment feeder'!W473,IF($B$9="Male",'No Self Assessment feeder'!BC473,IF($B$9="All",'No Self Assessment feeder'!CI473)))</f>
        <v>5.9</v>
      </c>
      <c r="X484" s="79">
        <f>IF($B$9="Female",'No Self Assessment feeder'!X473,IF($B$9="Male",'No Self Assessment feeder'!BD473,IF($B$9="All",'No Self Assessment feeder'!CJ473)))</f>
        <v>2440</v>
      </c>
      <c r="Y484" s="120">
        <f>IF($B$9="Female",'No Self Assessment feeder'!Y473,IF($B$9="Male",'No Self Assessment feeder'!BE473,IF($B$9="All",'No Self Assessment feeder'!CK473)))</f>
        <v>16.899999999999999</v>
      </c>
      <c r="Z484" s="120">
        <f>IF($B$9="Female",'No Self Assessment feeder'!Z473,IF($B$9="Male",'No Self Assessment feeder'!BF473,IF($B$9="All",'No Self Assessment feeder'!CL473)))</f>
        <v>11.6</v>
      </c>
      <c r="AA484" s="120">
        <f>IF($B$9="Female",'No Self Assessment feeder'!AA473,IF($B$9="Male",'No Self Assessment feeder'!BG473,IF($B$9="All",'No Self Assessment feeder'!CM473)))</f>
        <v>63.1</v>
      </c>
      <c r="AB484" s="120">
        <f>IF($B$9="Female",'No Self Assessment feeder'!AB473,IF($B$9="Male",'No Self Assessment feeder'!BH473,IF($B$9="All",'No Self Assessment feeder'!CN473)))</f>
        <v>69.2</v>
      </c>
      <c r="AC484" s="127">
        <f>IF($B$9="Female",'No Self Assessment feeder'!AC473,IF($B$9="Male",'No Self Assessment feeder'!BI473,IF($B$9="All",'No Self Assessment feeder'!CO473)))</f>
        <v>71.5</v>
      </c>
      <c r="CM484" s="29"/>
    </row>
    <row r="485" spans="1:91" ht="14.25" customHeight="1" x14ac:dyDescent="0.2">
      <c r="A485" s="159" t="s">
        <v>291</v>
      </c>
      <c r="B485" s="65" t="s">
        <v>178</v>
      </c>
      <c r="C485" s="66">
        <v>10007799</v>
      </c>
      <c r="D485" s="66" t="s">
        <v>496</v>
      </c>
      <c r="E485" s="162" t="s">
        <v>179</v>
      </c>
      <c r="F485" s="142">
        <f>IF($B$9="Female",'No Self Assessment feeder'!F474,IF($B$9="Male",'No Self Assessment feeder'!AL474,IF($B$9="All",'No Self Assessment feeder'!BR474)))</f>
        <v>3405</v>
      </c>
      <c r="G485" s="120">
        <f>IF($B$9="Female",'No Self Assessment feeder'!G474,IF($B$9="Male",'No Self Assessment feeder'!AM474,IF($B$9="All",'No Self Assessment feeder'!BS474)))</f>
        <v>3</v>
      </c>
      <c r="H485" s="79">
        <f>IF($B$9="Female",'No Self Assessment feeder'!H474,IF($B$9="Male",'No Self Assessment feeder'!AN474,IF($B$9="All",'No Self Assessment feeder'!BT474)))</f>
        <v>3305</v>
      </c>
      <c r="I485" s="120">
        <f>IF($B$9="Female",'No Self Assessment feeder'!I474,IF($B$9="Male",'No Self Assessment feeder'!AO474,IF($B$9="All",'No Self Assessment feeder'!BU474)))</f>
        <v>8.6</v>
      </c>
      <c r="J485" s="120">
        <f>IF($B$9="Female",'No Self Assessment feeder'!J474,IF($B$9="Male",'No Self Assessment feeder'!AP474,IF($B$9="All",'No Self Assessment feeder'!BV474)))</f>
        <v>10.7</v>
      </c>
      <c r="K485" s="120">
        <f>IF($B$9="Female",'No Self Assessment feeder'!K474,IF($B$9="Male",'No Self Assessment feeder'!AQ474,IF($B$9="All",'No Self Assessment feeder'!BW474)))</f>
        <v>51.3</v>
      </c>
      <c r="L485" s="120">
        <f>IF($B$9="Female",'No Self Assessment feeder'!L474,IF($B$9="Male",'No Self Assessment feeder'!AR474,IF($B$9="All",'No Self Assessment feeder'!BX474)))</f>
        <v>68</v>
      </c>
      <c r="M485" s="127">
        <f>IF($B$9="Female",'No Self Assessment feeder'!M474,IF($B$9="Male",'No Self Assessment feeder'!AS474,IF($B$9="All",'No Self Assessment feeder'!BY474)))</f>
        <v>80.7</v>
      </c>
      <c r="N485" s="81">
        <f>IF($B$9="Female",'No Self Assessment feeder'!N474,IF($B$9="Male",'No Self Assessment feeder'!AT474,IF($B$9="All",'No Self Assessment feeder'!BZ474)))</f>
        <v>3405</v>
      </c>
      <c r="O485" s="120">
        <f>IF($B$9="Female",'No Self Assessment feeder'!O474,IF($B$9="Male",'No Self Assessment feeder'!AU474,IF($B$9="All",'No Self Assessment feeder'!CA474)))</f>
        <v>3.5</v>
      </c>
      <c r="P485" s="79">
        <f>IF($B$9="Female",'No Self Assessment feeder'!P474,IF($B$9="Male",'No Self Assessment feeder'!AV474,IF($B$9="All",'No Self Assessment feeder'!CB474)))</f>
        <v>3285</v>
      </c>
      <c r="Q485" s="120">
        <f>IF($B$9="Female",'No Self Assessment feeder'!Q474,IF($B$9="Male",'No Self Assessment feeder'!AW474,IF($B$9="All",'No Self Assessment feeder'!CC474)))</f>
        <v>10.8</v>
      </c>
      <c r="R485" s="120">
        <f>IF($B$9="Female",'No Self Assessment feeder'!R474,IF($B$9="Male",'No Self Assessment feeder'!AX474,IF($B$9="All",'No Self Assessment feeder'!CD474)))</f>
        <v>6.8</v>
      </c>
      <c r="S485" s="120">
        <f>IF($B$9="Female",'No Self Assessment feeder'!S474,IF($B$9="Male",'No Self Assessment feeder'!AY474,IF($B$9="All",'No Self Assessment feeder'!CE474)))</f>
        <v>61.4</v>
      </c>
      <c r="T485" s="120">
        <f>IF($B$9="Female",'No Self Assessment feeder'!T474,IF($B$9="Male",'No Self Assessment feeder'!AZ474,IF($B$9="All",'No Self Assessment feeder'!CF474)))</f>
        <v>75.599999999999994</v>
      </c>
      <c r="U485" s="127">
        <f>IF($B$9="Female",'No Self Assessment feeder'!U474,IF($B$9="Male",'No Self Assessment feeder'!BA474,IF($B$9="All",'No Self Assessment feeder'!CG474)))</f>
        <v>82.4</v>
      </c>
      <c r="V485" s="81">
        <f>IF($B$9="Female",'No Self Assessment feeder'!V474,IF($B$9="Male",'No Self Assessment feeder'!BB474,IF($B$9="All",'No Self Assessment feeder'!CH474)))</f>
        <v>3405</v>
      </c>
      <c r="W485" s="120">
        <f>IF($B$9="Female",'No Self Assessment feeder'!W474,IF($B$9="Male",'No Self Assessment feeder'!BC474,IF($B$9="All",'No Self Assessment feeder'!CI474)))</f>
        <v>3.8</v>
      </c>
      <c r="X485" s="79">
        <f>IF($B$9="Female",'No Self Assessment feeder'!X474,IF($B$9="Male",'No Self Assessment feeder'!BD474,IF($B$9="All",'No Self Assessment feeder'!CJ474)))</f>
        <v>3280</v>
      </c>
      <c r="Y485" s="120">
        <f>IF($B$9="Female",'No Self Assessment feeder'!Y474,IF($B$9="Male",'No Self Assessment feeder'!BE474,IF($B$9="All",'No Self Assessment feeder'!CK474)))</f>
        <v>13</v>
      </c>
      <c r="Z485" s="120">
        <f>IF($B$9="Female",'No Self Assessment feeder'!Z474,IF($B$9="Male",'No Self Assessment feeder'!BF474,IF($B$9="All",'No Self Assessment feeder'!CL474)))</f>
        <v>6.7</v>
      </c>
      <c r="AA485" s="120">
        <f>IF($B$9="Female",'No Self Assessment feeder'!AA474,IF($B$9="Male",'No Self Assessment feeder'!BG474,IF($B$9="All",'No Self Assessment feeder'!CM474)))</f>
        <v>66.2</v>
      </c>
      <c r="AB485" s="120">
        <f>IF($B$9="Female",'No Self Assessment feeder'!AB474,IF($B$9="Male",'No Self Assessment feeder'!BH474,IF($B$9="All",'No Self Assessment feeder'!CN474)))</f>
        <v>77</v>
      </c>
      <c r="AC485" s="127">
        <f>IF($B$9="Female",'No Self Assessment feeder'!AC474,IF($B$9="Male",'No Self Assessment feeder'!BI474,IF($B$9="All",'No Self Assessment feeder'!CO474)))</f>
        <v>80.2</v>
      </c>
      <c r="CM485" s="29"/>
    </row>
    <row r="486" spans="1:91" ht="14.25" customHeight="1" x14ac:dyDescent="0.2">
      <c r="A486" s="159" t="s">
        <v>291</v>
      </c>
      <c r="B486" s="65" t="s">
        <v>180</v>
      </c>
      <c r="C486" s="66">
        <v>10007832</v>
      </c>
      <c r="D486" s="66" t="s">
        <v>489</v>
      </c>
      <c r="E486" s="162" t="s">
        <v>181</v>
      </c>
      <c r="F486" s="142">
        <f>IF($B$9="Female",'No Self Assessment feeder'!F475,IF($B$9="Male",'No Self Assessment feeder'!AL475,IF($B$9="All",'No Self Assessment feeder'!BR475)))</f>
        <v>340</v>
      </c>
      <c r="G486" s="120">
        <f>IF($B$9="Female",'No Self Assessment feeder'!G475,IF($B$9="Male",'No Self Assessment feeder'!AM475,IF($B$9="All",'No Self Assessment feeder'!BS475)))</f>
        <v>2.1</v>
      </c>
      <c r="H486" s="79">
        <f>IF($B$9="Female",'No Self Assessment feeder'!H475,IF($B$9="Male",'No Self Assessment feeder'!AN475,IF($B$9="All",'No Self Assessment feeder'!BT475)))</f>
        <v>330</v>
      </c>
      <c r="I486" s="120">
        <f>IF($B$9="Female",'No Self Assessment feeder'!I475,IF($B$9="Male",'No Self Assessment feeder'!AO475,IF($B$9="All",'No Self Assessment feeder'!BU475)))</f>
        <v>14.5</v>
      </c>
      <c r="J486" s="120">
        <f>IF($B$9="Female",'No Self Assessment feeder'!J475,IF($B$9="Male",'No Self Assessment feeder'!AP475,IF($B$9="All",'No Self Assessment feeder'!BV475)))</f>
        <v>4.8</v>
      </c>
      <c r="K486" s="120">
        <f>IF($B$9="Female",'No Self Assessment feeder'!K475,IF($B$9="Male",'No Self Assessment feeder'!AQ475,IF($B$9="All",'No Self Assessment feeder'!BW475)))</f>
        <v>57.7</v>
      </c>
      <c r="L486" s="120">
        <f>IF($B$9="Female",'No Self Assessment feeder'!L475,IF($B$9="Male",'No Self Assessment feeder'!AR475,IF($B$9="All",'No Self Assessment feeder'!BX475)))</f>
        <v>74.599999999999994</v>
      </c>
      <c r="M486" s="127">
        <f>IF($B$9="Female",'No Self Assessment feeder'!M475,IF($B$9="Male",'No Self Assessment feeder'!AS475,IF($B$9="All",'No Self Assessment feeder'!BY475)))</f>
        <v>80.7</v>
      </c>
      <c r="N486" s="81">
        <f>IF($B$9="Female",'No Self Assessment feeder'!N475,IF($B$9="Male",'No Self Assessment feeder'!AT475,IF($B$9="All",'No Self Assessment feeder'!BZ475)))</f>
        <v>340</v>
      </c>
      <c r="O486" s="120">
        <f>IF($B$9="Female",'No Self Assessment feeder'!O475,IF($B$9="Male",'No Self Assessment feeder'!AU475,IF($B$9="All",'No Self Assessment feeder'!CA475)))</f>
        <v>2.4</v>
      </c>
      <c r="P486" s="79">
        <f>IF($B$9="Female",'No Self Assessment feeder'!P475,IF($B$9="Male",'No Self Assessment feeder'!AV475,IF($B$9="All",'No Self Assessment feeder'!CB475)))</f>
        <v>330</v>
      </c>
      <c r="Q486" s="120">
        <f>IF($B$9="Female",'No Self Assessment feeder'!Q475,IF($B$9="Male",'No Self Assessment feeder'!AW475,IF($B$9="All",'No Self Assessment feeder'!CC475)))</f>
        <v>15.2</v>
      </c>
      <c r="R486" s="120">
        <f>IF($B$9="Female",'No Self Assessment feeder'!R475,IF($B$9="Male",'No Self Assessment feeder'!AX475,IF($B$9="All",'No Self Assessment feeder'!CD475)))</f>
        <v>6.7</v>
      </c>
      <c r="S486" s="120">
        <f>IF($B$9="Female",'No Self Assessment feeder'!S475,IF($B$9="Male",'No Self Assessment feeder'!AY475,IF($B$9="All",'No Self Assessment feeder'!CE475)))</f>
        <v>63.3</v>
      </c>
      <c r="T486" s="120">
        <f>IF($B$9="Female",'No Self Assessment feeder'!T475,IF($B$9="Male",'No Self Assessment feeder'!AZ475,IF($B$9="All",'No Self Assessment feeder'!CF475)))</f>
        <v>73.3</v>
      </c>
      <c r="U486" s="127">
        <f>IF($B$9="Female",'No Self Assessment feeder'!U475,IF($B$9="Male",'No Self Assessment feeder'!BA475,IF($B$9="All",'No Self Assessment feeder'!CG475)))</f>
        <v>78.2</v>
      </c>
      <c r="V486" s="81">
        <f>IF($B$9="Female",'No Self Assessment feeder'!V475,IF($B$9="Male",'No Self Assessment feeder'!BB475,IF($B$9="All",'No Self Assessment feeder'!CH475)))</f>
        <v>340</v>
      </c>
      <c r="W486" s="120">
        <f>IF($B$9="Female",'No Self Assessment feeder'!W475,IF($B$9="Male",'No Self Assessment feeder'!BC475,IF($B$9="All",'No Self Assessment feeder'!CI475)))</f>
        <v>2.4</v>
      </c>
      <c r="X486" s="79">
        <f>IF($B$9="Female",'No Self Assessment feeder'!X475,IF($B$9="Male",'No Self Assessment feeder'!BD475,IF($B$9="All",'No Self Assessment feeder'!CJ475)))</f>
        <v>330</v>
      </c>
      <c r="Y486" s="120">
        <f>IF($B$9="Female",'No Self Assessment feeder'!Y475,IF($B$9="Male",'No Self Assessment feeder'!BE475,IF($B$9="All",'No Self Assessment feeder'!CK475)))</f>
        <v>11.2</v>
      </c>
      <c r="Z486" s="120">
        <f>IF($B$9="Female",'No Self Assessment feeder'!Z475,IF($B$9="Male",'No Self Assessment feeder'!BF475,IF($B$9="All",'No Self Assessment feeder'!CL475)))</f>
        <v>3</v>
      </c>
      <c r="AA486" s="120">
        <f>IF($B$9="Female",'No Self Assessment feeder'!AA475,IF($B$9="Male",'No Self Assessment feeder'!BG475,IF($B$9="All",'No Self Assessment feeder'!CM475)))</f>
        <v>76.7</v>
      </c>
      <c r="AB486" s="120">
        <f>IF($B$9="Female",'No Self Assessment feeder'!AB475,IF($B$9="Male",'No Self Assessment feeder'!BH475,IF($B$9="All",'No Self Assessment feeder'!CN475)))</f>
        <v>84.2</v>
      </c>
      <c r="AC486" s="127">
        <f>IF($B$9="Female",'No Self Assessment feeder'!AC475,IF($B$9="Male",'No Self Assessment feeder'!BI475,IF($B$9="All",'No Self Assessment feeder'!CO475)))</f>
        <v>85.8</v>
      </c>
      <c r="CM486" s="29"/>
    </row>
    <row r="487" spans="1:91" ht="14.25" customHeight="1" x14ac:dyDescent="0.2">
      <c r="A487" s="159" t="s">
        <v>291</v>
      </c>
      <c r="B487" s="65" t="s">
        <v>182</v>
      </c>
      <c r="C487" s="66">
        <v>10007138</v>
      </c>
      <c r="D487" s="66" t="s">
        <v>492</v>
      </c>
      <c r="E487" s="162" t="s">
        <v>183</v>
      </c>
      <c r="F487" s="142">
        <f>IF($B$9="Female",'No Self Assessment feeder'!F476,IF($B$9="Male",'No Self Assessment feeder'!AL476,IF($B$9="All",'No Self Assessment feeder'!BR476)))</f>
        <v>1595</v>
      </c>
      <c r="G487" s="120">
        <f>IF($B$9="Female",'No Self Assessment feeder'!G476,IF($B$9="Male",'No Self Assessment feeder'!AM476,IF($B$9="All",'No Self Assessment feeder'!BS476)))</f>
        <v>3.3</v>
      </c>
      <c r="H487" s="79">
        <f>IF($B$9="Female",'No Self Assessment feeder'!H476,IF($B$9="Male",'No Self Assessment feeder'!AN476,IF($B$9="All",'No Self Assessment feeder'!BT476)))</f>
        <v>1540</v>
      </c>
      <c r="I487" s="120">
        <f>IF($B$9="Female",'No Self Assessment feeder'!I476,IF($B$9="Male",'No Self Assessment feeder'!AO476,IF($B$9="All",'No Self Assessment feeder'!BU476)))</f>
        <v>9.1</v>
      </c>
      <c r="J487" s="120">
        <f>IF($B$9="Female",'No Self Assessment feeder'!J476,IF($B$9="Male",'No Self Assessment feeder'!AP476,IF($B$9="All",'No Self Assessment feeder'!BV476)))</f>
        <v>10.6</v>
      </c>
      <c r="K487" s="120">
        <f>IF($B$9="Female",'No Self Assessment feeder'!K476,IF($B$9="Male",'No Self Assessment feeder'!AQ476,IF($B$9="All",'No Self Assessment feeder'!BW476)))</f>
        <v>62.9</v>
      </c>
      <c r="L487" s="120">
        <f>IF($B$9="Female",'No Self Assessment feeder'!L476,IF($B$9="Male",'No Self Assessment feeder'!AR476,IF($B$9="All",'No Self Assessment feeder'!BX476)))</f>
        <v>74.7</v>
      </c>
      <c r="M487" s="127">
        <f>IF($B$9="Female",'No Self Assessment feeder'!M476,IF($B$9="Male",'No Self Assessment feeder'!AS476,IF($B$9="All",'No Self Assessment feeder'!BY476)))</f>
        <v>80.3</v>
      </c>
      <c r="N487" s="81">
        <f>IF($B$9="Female",'No Self Assessment feeder'!N476,IF($B$9="Male",'No Self Assessment feeder'!AT476,IF($B$9="All",'No Self Assessment feeder'!BZ476)))</f>
        <v>1595</v>
      </c>
      <c r="O487" s="120">
        <f>IF($B$9="Female",'No Self Assessment feeder'!O476,IF($B$9="Male",'No Self Assessment feeder'!AU476,IF($B$9="All",'No Self Assessment feeder'!CA476)))</f>
        <v>3.2</v>
      </c>
      <c r="P487" s="79">
        <f>IF($B$9="Female",'No Self Assessment feeder'!P476,IF($B$9="Male",'No Self Assessment feeder'!AV476,IF($B$9="All",'No Self Assessment feeder'!CB476)))</f>
        <v>1545</v>
      </c>
      <c r="Q487" s="120">
        <f>IF($B$9="Female",'No Self Assessment feeder'!Q476,IF($B$9="Male",'No Self Assessment feeder'!AW476,IF($B$9="All",'No Self Assessment feeder'!CC476)))</f>
        <v>9.1999999999999993</v>
      </c>
      <c r="R487" s="120">
        <f>IF($B$9="Female",'No Self Assessment feeder'!R476,IF($B$9="Male",'No Self Assessment feeder'!AX476,IF($B$9="All",'No Self Assessment feeder'!CD476)))</f>
        <v>7.6</v>
      </c>
      <c r="S487" s="120">
        <f>IF($B$9="Female",'No Self Assessment feeder'!S476,IF($B$9="Male",'No Self Assessment feeder'!AY476,IF($B$9="All",'No Self Assessment feeder'!CE476)))</f>
        <v>67.3</v>
      </c>
      <c r="T487" s="120">
        <f>IF($B$9="Female",'No Self Assessment feeder'!T476,IF($B$9="Male",'No Self Assessment feeder'!AZ476,IF($B$9="All",'No Self Assessment feeder'!CF476)))</f>
        <v>79.900000000000006</v>
      </c>
      <c r="U487" s="127">
        <f>IF($B$9="Female",'No Self Assessment feeder'!U476,IF($B$9="Male",'No Self Assessment feeder'!BA476,IF($B$9="All",'No Self Assessment feeder'!CG476)))</f>
        <v>83.2</v>
      </c>
      <c r="V487" s="81">
        <f>IF($B$9="Female",'No Self Assessment feeder'!V476,IF($B$9="Male",'No Self Assessment feeder'!BB476,IF($B$9="All",'No Self Assessment feeder'!CH476)))</f>
        <v>1595</v>
      </c>
      <c r="W487" s="120">
        <f>IF($B$9="Female",'No Self Assessment feeder'!W476,IF($B$9="Male",'No Self Assessment feeder'!BC476,IF($B$9="All",'No Self Assessment feeder'!CI476)))</f>
        <v>3.7</v>
      </c>
      <c r="X487" s="79">
        <f>IF($B$9="Female",'No Self Assessment feeder'!X476,IF($B$9="Male",'No Self Assessment feeder'!BD476,IF($B$9="All",'No Self Assessment feeder'!CJ476)))</f>
        <v>1535</v>
      </c>
      <c r="Y487" s="120">
        <f>IF($B$9="Female",'No Self Assessment feeder'!Y476,IF($B$9="Male",'No Self Assessment feeder'!BE476,IF($B$9="All",'No Self Assessment feeder'!CK476)))</f>
        <v>10.3</v>
      </c>
      <c r="Z487" s="120">
        <f>IF($B$9="Female",'No Self Assessment feeder'!Z476,IF($B$9="Male",'No Self Assessment feeder'!BF476,IF($B$9="All",'No Self Assessment feeder'!CL476)))</f>
        <v>6.3</v>
      </c>
      <c r="AA487" s="120">
        <f>IF($B$9="Female",'No Self Assessment feeder'!AA476,IF($B$9="Male",'No Self Assessment feeder'!BG476,IF($B$9="All",'No Self Assessment feeder'!CM476)))</f>
        <v>72</v>
      </c>
      <c r="AB487" s="120">
        <f>IF($B$9="Female",'No Self Assessment feeder'!AB476,IF($B$9="Male",'No Self Assessment feeder'!BH476,IF($B$9="All",'No Self Assessment feeder'!CN476)))</f>
        <v>81.099999999999994</v>
      </c>
      <c r="AC487" s="127">
        <f>IF($B$9="Female",'No Self Assessment feeder'!AC476,IF($B$9="Male",'No Self Assessment feeder'!BI476,IF($B$9="All",'No Self Assessment feeder'!CO476)))</f>
        <v>83.5</v>
      </c>
      <c r="CM487" s="29"/>
    </row>
    <row r="488" spans="1:91" ht="14.25" customHeight="1" x14ac:dyDescent="0.2">
      <c r="A488" s="159" t="s">
        <v>291</v>
      </c>
      <c r="B488" s="65" t="s">
        <v>184</v>
      </c>
      <c r="C488" s="66">
        <v>10001282</v>
      </c>
      <c r="D488" s="66" t="s">
        <v>496</v>
      </c>
      <c r="E488" s="162" t="s">
        <v>185</v>
      </c>
      <c r="F488" s="142">
        <f>IF($B$9="Female",'No Self Assessment feeder'!F477,IF($B$9="Male",'No Self Assessment feeder'!AL477,IF($B$9="All",'No Self Assessment feeder'!BR477)))</f>
        <v>3640</v>
      </c>
      <c r="G488" s="120">
        <f>IF($B$9="Female",'No Self Assessment feeder'!G477,IF($B$9="Male",'No Self Assessment feeder'!AM477,IF($B$9="All",'No Self Assessment feeder'!BS477)))</f>
        <v>3.3</v>
      </c>
      <c r="H488" s="79">
        <f>IF($B$9="Female",'No Self Assessment feeder'!H477,IF($B$9="Male",'No Self Assessment feeder'!AN477,IF($B$9="All",'No Self Assessment feeder'!BT477)))</f>
        <v>3520</v>
      </c>
      <c r="I488" s="120">
        <f>IF($B$9="Female",'No Self Assessment feeder'!I477,IF($B$9="Male",'No Self Assessment feeder'!AO477,IF($B$9="All",'No Self Assessment feeder'!BU477)))</f>
        <v>8.1</v>
      </c>
      <c r="J488" s="120">
        <f>IF($B$9="Female",'No Self Assessment feeder'!J477,IF($B$9="Male",'No Self Assessment feeder'!AP477,IF($B$9="All",'No Self Assessment feeder'!BV477)))</f>
        <v>9.9</v>
      </c>
      <c r="K488" s="120">
        <f>IF($B$9="Female",'No Self Assessment feeder'!K477,IF($B$9="Male",'No Self Assessment feeder'!AQ477,IF($B$9="All",'No Self Assessment feeder'!BW477)))</f>
        <v>60.6</v>
      </c>
      <c r="L488" s="120">
        <f>IF($B$9="Female",'No Self Assessment feeder'!L477,IF($B$9="Male",'No Self Assessment feeder'!AR477,IF($B$9="All",'No Self Assessment feeder'!BX477)))</f>
        <v>74.900000000000006</v>
      </c>
      <c r="M488" s="127">
        <f>IF($B$9="Female",'No Self Assessment feeder'!M477,IF($B$9="Male",'No Self Assessment feeder'!AS477,IF($B$9="All",'No Self Assessment feeder'!BY477)))</f>
        <v>82</v>
      </c>
      <c r="N488" s="81">
        <f>IF($B$9="Female",'No Self Assessment feeder'!N477,IF($B$9="Male",'No Self Assessment feeder'!AT477,IF($B$9="All",'No Self Assessment feeder'!BZ477)))</f>
        <v>3640</v>
      </c>
      <c r="O488" s="120">
        <f>IF($B$9="Female",'No Self Assessment feeder'!O477,IF($B$9="Male",'No Self Assessment feeder'!AU477,IF($B$9="All",'No Self Assessment feeder'!CA477)))</f>
        <v>3.5</v>
      </c>
      <c r="P488" s="79">
        <f>IF($B$9="Female",'No Self Assessment feeder'!P477,IF($B$9="Male",'No Self Assessment feeder'!AV477,IF($B$9="All",'No Self Assessment feeder'!CB477)))</f>
        <v>3515</v>
      </c>
      <c r="Q488" s="120">
        <f>IF($B$9="Female",'No Self Assessment feeder'!Q477,IF($B$9="Male",'No Self Assessment feeder'!AW477,IF($B$9="All",'No Self Assessment feeder'!CC477)))</f>
        <v>9.6999999999999993</v>
      </c>
      <c r="R488" s="120">
        <f>IF($B$9="Female",'No Self Assessment feeder'!R477,IF($B$9="Male",'No Self Assessment feeder'!AX477,IF($B$9="All",'No Self Assessment feeder'!CD477)))</f>
        <v>6.5</v>
      </c>
      <c r="S488" s="120">
        <f>IF($B$9="Female",'No Self Assessment feeder'!S477,IF($B$9="Male",'No Self Assessment feeder'!AY477,IF($B$9="All",'No Self Assessment feeder'!CE477)))</f>
        <v>65.7</v>
      </c>
      <c r="T488" s="120">
        <f>IF($B$9="Female",'No Self Assessment feeder'!T477,IF($B$9="Male",'No Self Assessment feeder'!AZ477,IF($B$9="All",'No Self Assessment feeder'!CF477)))</f>
        <v>78.8</v>
      </c>
      <c r="U488" s="127">
        <f>IF($B$9="Female",'No Self Assessment feeder'!U477,IF($B$9="Male",'No Self Assessment feeder'!BA477,IF($B$9="All",'No Self Assessment feeder'!CG477)))</f>
        <v>83.9</v>
      </c>
      <c r="V488" s="81">
        <f>IF($B$9="Female",'No Self Assessment feeder'!V477,IF($B$9="Male",'No Self Assessment feeder'!BB477,IF($B$9="All",'No Self Assessment feeder'!CH477)))</f>
        <v>3640</v>
      </c>
      <c r="W488" s="120">
        <f>IF($B$9="Female",'No Self Assessment feeder'!W477,IF($B$9="Male",'No Self Assessment feeder'!BC477,IF($B$9="All",'No Self Assessment feeder'!CI477)))</f>
        <v>4.0999999999999996</v>
      </c>
      <c r="X488" s="79">
        <f>IF($B$9="Female",'No Self Assessment feeder'!X477,IF($B$9="Male",'No Self Assessment feeder'!BD477,IF($B$9="All",'No Self Assessment feeder'!CJ477)))</f>
        <v>3495</v>
      </c>
      <c r="Y488" s="120">
        <f>IF($B$9="Female",'No Self Assessment feeder'!Y477,IF($B$9="Male",'No Self Assessment feeder'!BE477,IF($B$9="All",'No Self Assessment feeder'!CK477)))</f>
        <v>11.8</v>
      </c>
      <c r="Z488" s="120">
        <f>IF($B$9="Female",'No Self Assessment feeder'!Z477,IF($B$9="Male",'No Self Assessment feeder'!BF477,IF($B$9="All",'No Self Assessment feeder'!CL477)))</f>
        <v>6.5</v>
      </c>
      <c r="AA488" s="120">
        <f>IF($B$9="Female",'No Self Assessment feeder'!AA477,IF($B$9="Male",'No Self Assessment feeder'!BG477,IF($B$9="All",'No Self Assessment feeder'!CM477)))</f>
        <v>70.2</v>
      </c>
      <c r="AB488" s="120">
        <f>IF($B$9="Female",'No Self Assessment feeder'!AB477,IF($B$9="Male",'No Self Assessment feeder'!BH477,IF($B$9="All",'No Self Assessment feeder'!CN477)))</f>
        <v>79.3</v>
      </c>
      <c r="AC488" s="127">
        <f>IF($B$9="Female",'No Self Assessment feeder'!AC477,IF($B$9="Male",'No Self Assessment feeder'!BI477,IF($B$9="All",'No Self Assessment feeder'!CO477)))</f>
        <v>81.8</v>
      </c>
      <c r="CM488" s="29"/>
    </row>
    <row r="489" spans="1:91" ht="14.25" customHeight="1" x14ac:dyDescent="0.2">
      <c r="A489" s="159" t="s">
        <v>291</v>
      </c>
      <c r="B489" s="65" t="s">
        <v>186</v>
      </c>
      <c r="C489" s="66">
        <v>10004775</v>
      </c>
      <c r="D489" s="66" t="s">
        <v>488</v>
      </c>
      <c r="E489" s="162" t="s">
        <v>187</v>
      </c>
      <c r="F489" s="142">
        <f>IF($B$9="Female",'No Self Assessment feeder'!F478,IF($B$9="Male",'No Self Assessment feeder'!AL478,IF($B$9="All",'No Self Assessment feeder'!BR478)))</f>
        <v>305</v>
      </c>
      <c r="G489" s="120">
        <f>IF($B$9="Female",'No Self Assessment feeder'!G478,IF($B$9="Male",'No Self Assessment feeder'!AM478,IF($B$9="All",'No Self Assessment feeder'!BS478)))</f>
        <v>1.3</v>
      </c>
      <c r="H489" s="79">
        <f>IF($B$9="Female",'No Self Assessment feeder'!H478,IF($B$9="Male",'No Self Assessment feeder'!AN478,IF($B$9="All",'No Self Assessment feeder'!BT478)))</f>
        <v>300</v>
      </c>
      <c r="I489" s="120">
        <f>IF($B$9="Female",'No Self Assessment feeder'!I478,IF($B$9="Male",'No Self Assessment feeder'!AO478,IF($B$9="All",'No Self Assessment feeder'!BU478)))</f>
        <v>10.4</v>
      </c>
      <c r="J489" s="120">
        <f>IF($B$9="Female",'No Self Assessment feeder'!J478,IF($B$9="Male",'No Self Assessment feeder'!AP478,IF($B$9="All",'No Self Assessment feeder'!BV478)))</f>
        <v>17.399999999999999</v>
      </c>
      <c r="K489" s="120">
        <f>IF($B$9="Female",'No Self Assessment feeder'!K478,IF($B$9="Male",'No Self Assessment feeder'!AQ478,IF($B$9="All",'No Self Assessment feeder'!BW478)))</f>
        <v>60.5</v>
      </c>
      <c r="L489" s="120">
        <f>IF($B$9="Female",'No Self Assessment feeder'!L478,IF($B$9="Male",'No Self Assessment feeder'!AR478,IF($B$9="All",'No Self Assessment feeder'!BX478)))</f>
        <v>69.900000000000006</v>
      </c>
      <c r="M489" s="127">
        <f>IF($B$9="Female",'No Self Assessment feeder'!M478,IF($B$9="Male",'No Self Assessment feeder'!AS478,IF($B$9="All",'No Self Assessment feeder'!BY478)))</f>
        <v>72.2</v>
      </c>
      <c r="N489" s="81">
        <f>IF($B$9="Female",'No Self Assessment feeder'!N478,IF($B$9="Male",'No Self Assessment feeder'!AT478,IF($B$9="All",'No Self Assessment feeder'!BZ478)))</f>
        <v>305</v>
      </c>
      <c r="O489" s="120">
        <f>IF($B$9="Female",'No Self Assessment feeder'!O478,IF($B$9="Male",'No Self Assessment feeder'!AU478,IF($B$9="All",'No Self Assessment feeder'!CA478)))</f>
        <v>1</v>
      </c>
      <c r="P489" s="79">
        <f>IF($B$9="Female",'No Self Assessment feeder'!P478,IF($B$9="Male",'No Self Assessment feeder'!AV478,IF($B$9="All",'No Self Assessment feeder'!CB478)))</f>
        <v>300</v>
      </c>
      <c r="Q489" s="120">
        <f>IF($B$9="Female",'No Self Assessment feeder'!Q478,IF($B$9="Male",'No Self Assessment feeder'!AW478,IF($B$9="All",'No Self Assessment feeder'!CC478)))</f>
        <v>15</v>
      </c>
      <c r="R489" s="120">
        <f>IF($B$9="Female",'No Self Assessment feeder'!R478,IF($B$9="Male",'No Self Assessment feeder'!AX478,IF($B$9="All",'No Self Assessment feeder'!CD478)))</f>
        <v>11.3</v>
      </c>
      <c r="S489" s="120">
        <f>IF($B$9="Female",'No Self Assessment feeder'!S478,IF($B$9="Male",'No Self Assessment feeder'!AY478,IF($B$9="All",'No Self Assessment feeder'!CE478)))</f>
        <v>62</v>
      </c>
      <c r="T489" s="120">
        <f>IF($B$9="Female",'No Self Assessment feeder'!T478,IF($B$9="Male",'No Self Assessment feeder'!AZ478,IF($B$9="All",'No Self Assessment feeder'!CF478)))</f>
        <v>69.3</v>
      </c>
      <c r="U489" s="127">
        <f>IF($B$9="Female",'No Self Assessment feeder'!U478,IF($B$9="Male",'No Self Assessment feeder'!BA478,IF($B$9="All",'No Self Assessment feeder'!CG478)))</f>
        <v>73.7</v>
      </c>
      <c r="V489" s="81">
        <f>IF($B$9="Female",'No Self Assessment feeder'!V478,IF($B$9="Male",'No Self Assessment feeder'!BB478,IF($B$9="All",'No Self Assessment feeder'!CH478)))</f>
        <v>305</v>
      </c>
      <c r="W489" s="120">
        <f>IF($B$9="Female",'No Self Assessment feeder'!W478,IF($B$9="Male",'No Self Assessment feeder'!BC478,IF($B$9="All",'No Self Assessment feeder'!CI478)))</f>
        <v>1</v>
      </c>
      <c r="X489" s="79">
        <f>IF($B$9="Female",'No Self Assessment feeder'!X478,IF($B$9="Male",'No Self Assessment feeder'!BD478,IF($B$9="All",'No Self Assessment feeder'!CJ478)))</f>
        <v>300</v>
      </c>
      <c r="Y489" s="120">
        <f>IF($B$9="Female",'No Self Assessment feeder'!Y478,IF($B$9="Male",'No Self Assessment feeder'!BE478,IF($B$9="All",'No Self Assessment feeder'!CK478)))</f>
        <v>15.7</v>
      </c>
      <c r="Z489" s="120">
        <f>IF($B$9="Female",'No Self Assessment feeder'!Z478,IF($B$9="Male",'No Self Assessment feeder'!BF478,IF($B$9="All",'No Self Assessment feeder'!CL478)))</f>
        <v>12</v>
      </c>
      <c r="AA489" s="120">
        <f>IF($B$9="Female",'No Self Assessment feeder'!AA478,IF($B$9="Male",'No Self Assessment feeder'!BG478,IF($B$9="All",'No Self Assessment feeder'!CM478)))</f>
        <v>66.3</v>
      </c>
      <c r="AB489" s="120">
        <f>IF($B$9="Female",'No Self Assessment feeder'!AB478,IF($B$9="Male",'No Self Assessment feeder'!BH478,IF($B$9="All",'No Self Assessment feeder'!CN478)))</f>
        <v>70.3</v>
      </c>
      <c r="AC489" s="127">
        <f>IF($B$9="Female",'No Self Assessment feeder'!AC478,IF($B$9="Male",'No Self Assessment feeder'!BI478,IF($B$9="All",'No Self Assessment feeder'!CO478)))</f>
        <v>72.3</v>
      </c>
      <c r="CM489" s="29"/>
    </row>
    <row r="490" spans="1:91" ht="14.25" customHeight="1" x14ac:dyDescent="0.2">
      <c r="A490" s="159" t="s">
        <v>291</v>
      </c>
      <c r="B490" s="65" t="s">
        <v>188</v>
      </c>
      <c r="C490" s="66">
        <v>10007154</v>
      </c>
      <c r="D490" s="66" t="s">
        <v>492</v>
      </c>
      <c r="E490" s="162" t="s">
        <v>189</v>
      </c>
      <c r="F490" s="142">
        <f>IF($B$9="Female",'No Self Assessment feeder'!F479,IF($B$9="Male",'No Self Assessment feeder'!AL479,IF($B$9="All",'No Self Assessment feeder'!BR479)))</f>
        <v>4375</v>
      </c>
      <c r="G490" s="120">
        <f>IF($B$9="Female",'No Self Assessment feeder'!G479,IF($B$9="Male",'No Self Assessment feeder'!AM479,IF($B$9="All",'No Self Assessment feeder'!BS479)))</f>
        <v>1.8</v>
      </c>
      <c r="H490" s="79">
        <f>IF($B$9="Female",'No Self Assessment feeder'!H479,IF($B$9="Male",'No Self Assessment feeder'!AN479,IF($B$9="All",'No Self Assessment feeder'!BT479)))</f>
        <v>4300</v>
      </c>
      <c r="I490" s="120">
        <f>IF($B$9="Female",'No Self Assessment feeder'!I479,IF($B$9="Male",'No Self Assessment feeder'!AO479,IF($B$9="All",'No Self Assessment feeder'!BU479)))</f>
        <v>8.6999999999999993</v>
      </c>
      <c r="J490" s="120">
        <f>IF($B$9="Female",'No Self Assessment feeder'!J479,IF($B$9="Male",'No Self Assessment feeder'!AP479,IF($B$9="All",'No Self Assessment feeder'!BV479)))</f>
        <v>9.1</v>
      </c>
      <c r="K490" s="120">
        <f>IF($B$9="Female",'No Self Assessment feeder'!K479,IF($B$9="Male",'No Self Assessment feeder'!AQ479,IF($B$9="All",'No Self Assessment feeder'!BW479)))</f>
        <v>50.1</v>
      </c>
      <c r="L490" s="120">
        <f>IF($B$9="Female",'No Self Assessment feeder'!L479,IF($B$9="Male",'No Self Assessment feeder'!AR479,IF($B$9="All",'No Self Assessment feeder'!BX479)))</f>
        <v>69.2</v>
      </c>
      <c r="M490" s="127">
        <f>IF($B$9="Female",'No Self Assessment feeder'!M479,IF($B$9="Male",'No Self Assessment feeder'!AS479,IF($B$9="All",'No Self Assessment feeder'!BY479)))</f>
        <v>82.2</v>
      </c>
      <c r="N490" s="81">
        <f>IF($B$9="Female",'No Self Assessment feeder'!N479,IF($B$9="Male",'No Self Assessment feeder'!AT479,IF($B$9="All",'No Self Assessment feeder'!BZ479)))</f>
        <v>4375</v>
      </c>
      <c r="O490" s="120">
        <f>IF($B$9="Female",'No Self Assessment feeder'!O479,IF($B$9="Male",'No Self Assessment feeder'!AU479,IF($B$9="All",'No Self Assessment feeder'!CA479)))</f>
        <v>2.1</v>
      </c>
      <c r="P490" s="79">
        <f>IF($B$9="Female",'No Self Assessment feeder'!P479,IF($B$9="Male",'No Self Assessment feeder'!AV479,IF($B$9="All",'No Self Assessment feeder'!CB479)))</f>
        <v>4280</v>
      </c>
      <c r="Q490" s="120">
        <f>IF($B$9="Female",'No Self Assessment feeder'!Q479,IF($B$9="Male",'No Self Assessment feeder'!AW479,IF($B$9="All",'No Self Assessment feeder'!CC479)))</f>
        <v>9.6</v>
      </c>
      <c r="R490" s="120">
        <f>IF($B$9="Female",'No Self Assessment feeder'!R479,IF($B$9="Male",'No Self Assessment feeder'!AX479,IF($B$9="All",'No Self Assessment feeder'!CD479)))</f>
        <v>6.4</v>
      </c>
      <c r="S490" s="120">
        <f>IF($B$9="Female",'No Self Assessment feeder'!S479,IF($B$9="Male",'No Self Assessment feeder'!AY479,IF($B$9="All",'No Self Assessment feeder'!CE479)))</f>
        <v>62</v>
      </c>
      <c r="T490" s="120">
        <f>IF($B$9="Female",'No Self Assessment feeder'!T479,IF($B$9="Male",'No Self Assessment feeder'!AZ479,IF($B$9="All",'No Self Assessment feeder'!CF479)))</f>
        <v>76.599999999999994</v>
      </c>
      <c r="U490" s="127">
        <f>IF($B$9="Female",'No Self Assessment feeder'!U479,IF($B$9="Male",'No Self Assessment feeder'!BA479,IF($B$9="All",'No Self Assessment feeder'!CG479)))</f>
        <v>84</v>
      </c>
      <c r="V490" s="81">
        <f>IF($B$9="Female",'No Self Assessment feeder'!V479,IF($B$9="Male",'No Self Assessment feeder'!BB479,IF($B$9="All",'No Self Assessment feeder'!CH479)))</f>
        <v>4375</v>
      </c>
      <c r="W490" s="120">
        <f>IF($B$9="Female",'No Self Assessment feeder'!W479,IF($B$9="Male",'No Self Assessment feeder'!BC479,IF($B$9="All",'No Self Assessment feeder'!CI479)))</f>
        <v>2.4</v>
      </c>
      <c r="X490" s="79">
        <f>IF($B$9="Female",'No Self Assessment feeder'!X479,IF($B$9="Male",'No Self Assessment feeder'!BD479,IF($B$9="All",'No Self Assessment feeder'!CJ479)))</f>
        <v>4275</v>
      </c>
      <c r="Y490" s="120">
        <f>IF($B$9="Female",'No Self Assessment feeder'!Y479,IF($B$9="Male",'No Self Assessment feeder'!BE479,IF($B$9="All",'No Self Assessment feeder'!CK479)))</f>
        <v>10.9</v>
      </c>
      <c r="Z490" s="120">
        <f>IF($B$9="Female",'No Self Assessment feeder'!Z479,IF($B$9="Male",'No Self Assessment feeder'!BF479,IF($B$9="All",'No Self Assessment feeder'!CL479)))</f>
        <v>6.8</v>
      </c>
      <c r="AA490" s="120">
        <f>IF($B$9="Female",'No Self Assessment feeder'!AA479,IF($B$9="Male",'No Self Assessment feeder'!BG479,IF($B$9="All",'No Self Assessment feeder'!CM479)))</f>
        <v>67.099999999999994</v>
      </c>
      <c r="AB490" s="120">
        <f>IF($B$9="Female",'No Self Assessment feeder'!AB479,IF($B$9="Male",'No Self Assessment feeder'!BH479,IF($B$9="All",'No Self Assessment feeder'!CN479)))</f>
        <v>78.2</v>
      </c>
      <c r="AC490" s="127">
        <f>IF($B$9="Female",'No Self Assessment feeder'!AC479,IF($B$9="Male",'No Self Assessment feeder'!BI479,IF($B$9="All",'No Self Assessment feeder'!CO479)))</f>
        <v>82.3</v>
      </c>
      <c r="CM490" s="29"/>
    </row>
    <row r="491" spans="1:91" ht="14.25" customHeight="1" x14ac:dyDescent="0.2">
      <c r="A491" s="159" t="s">
        <v>291</v>
      </c>
      <c r="B491" s="65" t="s">
        <v>190</v>
      </c>
      <c r="C491" s="66">
        <v>10004797</v>
      </c>
      <c r="D491" s="66" t="s">
        <v>492</v>
      </c>
      <c r="E491" s="162" t="s">
        <v>191</v>
      </c>
      <c r="F491" s="142">
        <f>IF($B$9="Female",'No Self Assessment feeder'!F480,IF($B$9="Male",'No Self Assessment feeder'!AL480,IF($B$9="All",'No Self Assessment feeder'!BR480)))</f>
        <v>3980</v>
      </c>
      <c r="G491" s="120">
        <f>IF($B$9="Female",'No Self Assessment feeder'!G480,IF($B$9="Male",'No Self Assessment feeder'!AM480,IF($B$9="All",'No Self Assessment feeder'!BS480)))</f>
        <v>2.1</v>
      </c>
      <c r="H491" s="79">
        <f>IF($B$9="Female",'No Self Assessment feeder'!H480,IF($B$9="Male",'No Self Assessment feeder'!AN480,IF($B$9="All",'No Self Assessment feeder'!BT480)))</f>
        <v>3895</v>
      </c>
      <c r="I491" s="120">
        <f>IF($B$9="Female",'No Self Assessment feeder'!I480,IF($B$9="Male",'No Self Assessment feeder'!AO480,IF($B$9="All",'No Self Assessment feeder'!BU480)))</f>
        <v>8.5</v>
      </c>
      <c r="J491" s="120">
        <f>IF($B$9="Female",'No Self Assessment feeder'!J480,IF($B$9="Male",'No Self Assessment feeder'!AP480,IF($B$9="All",'No Self Assessment feeder'!BV480)))</f>
        <v>10.9</v>
      </c>
      <c r="K491" s="120">
        <f>IF($B$9="Female",'No Self Assessment feeder'!K480,IF($B$9="Male",'No Self Assessment feeder'!AQ480,IF($B$9="All",'No Self Assessment feeder'!BW480)))</f>
        <v>63.3</v>
      </c>
      <c r="L491" s="120">
        <f>IF($B$9="Female",'No Self Assessment feeder'!L480,IF($B$9="Male",'No Self Assessment feeder'!AR480,IF($B$9="All",'No Self Assessment feeder'!BX480)))</f>
        <v>74.5</v>
      </c>
      <c r="M491" s="127">
        <f>IF($B$9="Female",'No Self Assessment feeder'!M480,IF($B$9="Male",'No Self Assessment feeder'!AS480,IF($B$9="All",'No Self Assessment feeder'!BY480)))</f>
        <v>80.599999999999994</v>
      </c>
      <c r="N491" s="81">
        <f>IF($B$9="Female",'No Self Assessment feeder'!N480,IF($B$9="Male",'No Self Assessment feeder'!AT480,IF($B$9="All",'No Self Assessment feeder'!BZ480)))</f>
        <v>3980</v>
      </c>
      <c r="O491" s="120">
        <f>IF($B$9="Female",'No Self Assessment feeder'!O480,IF($B$9="Male",'No Self Assessment feeder'!AU480,IF($B$9="All",'No Self Assessment feeder'!CA480)))</f>
        <v>2.2999999999999998</v>
      </c>
      <c r="P491" s="79">
        <f>IF($B$9="Female",'No Self Assessment feeder'!P480,IF($B$9="Male",'No Self Assessment feeder'!AV480,IF($B$9="All",'No Self Assessment feeder'!CB480)))</f>
        <v>3890</v>
      </c>
      <c r="Q491" s="120">
        <f>IF($B$9="Female",'No Self Assessment feeder'!Q480,IF($B$9="Male",'No Self Assessment feeder'!AW480,IF($B$9="All",'No Self Assessment feeder'!CC480)))</f>
        <v>9.8000000000000007</v>
      </c>
      <c r="R491" s="120">
        <f>IF($B$9="Female",'No Self Assessment feeder'!R480,IF($B$9="Male",'No Self Assessment feeder'!AX480,IF($B$9="All",'No Self Assessment feeder'!CD480)))</f>
        <v>7.3</v>
      </c>
      <c r="S491" s="120">
        <f>IF($B$9="Female",'No Self Assessment feeder'!S480,IF($B$9="Male",'No Self Assessment feeder'!AY480,IF($B$9="All",'No Self Assessment feeder'!CE480)))</f>
        <v>69.400000000000006</v>
      </c>
      <c r="T491" s="120">
        <f>IF($B$9="Female",'No Self Assessment feeder'!T480,IF($B$9="Male",'No Self Assessment feeder'!AZ480,IF($B$9="All",'No Self Assessment feeder'!CF480)))</f>
        <v>79.900000000000006</v>
      </c>
      <c r="U491" s="127">
        <f>IF($B$9="Female",'No Self Assessment feeder'!U480,IF($B$9="Male",'No Self Assessment feeder'!BA480,IF($B$9="All",'No Self Assessment feeder'!CG480)))</f>
        <v>82.9</v>
      </c>
      <c r="V491" s="81">
        <f>IF($B$9="Female",'No Self Assessment feeder'!V480,IF($B$9="Male",'No Self Assessment feeder'!BB480,IF($B$9="All",'No Self Assessment feeder'!CH480)))</f>
        <v>3980</v>
      </c>
      <c r="W491" s="120">
        <f>IF($B$9="Female",'No Self Assessment feeder'!W480,IF($B$9="Male",'No Self Assessment feeder'!BC480,IF($B$9="All",'No Self Assessment feeder'!CI480)))</f>
        <v>2.4</v>
      </c>
      <c r="X491" s="79">
        <f>IF($B$9="Female",'No Self Assessment feeder'!X480,IF($B$9="Male",'No Self Assessment feeder'!BD480,IF($B$9="All",'No Self Assessment feeder'!CJ480)))</f>
        <v>3885</v>
      </c>
      <c r="Y491" s="120">
        <f>IF($B$9="Female",'No Self Assessment feeder'!Y480,IF($B$9="Male",'No Self Assessment feeder'!BE480,IF($B$9="All",'No Self Assessment feeder'!CK480)))</f>
        <v>11.6</v>
      </c>
      <c r="Z491" s="120">
        <f>IF($B$9="Female",'No Self Assessment feeder'!Z480,IF($B$9="Male",'No Self Assessment feeder'!BF480,IF($B$9="All",'No Self Assessment feeder'!CL480)))</f>
        <v>7.3</v>
      </c>
      <c r="AA491" s="120">
        <f>IF($B$9="Female",'No Self Assessment feeder'!AA480,IF($B$9="Male",'No Self Assessment feeder'!BG480,IF($B$9="All",'No Self Assessment feeder'!CM480)))</f>
        <v>71.8</v>
      </c>
      <c r="AB491" s="120">
        <f>IF($B$9="Female",'No Self Assessment feeder'!AB480,IF($B$9="Male",'No Self Assessment feeder'!BH480,IF($B$9="All",'No Self Assessment feeder'!CN480)))</f>
        <v>78.900000000000006</v>
      </c>
      <c r="AC491" s="127">
        <f>IF($B$9="Female",'No Self Assessment feeder'!AC480,IF($B$9="Male",'No Self Assessment feeder'!BI480,IF($B$9="All",'No Self Assessment feeder'!CO480)))</f>
        <v>81.099999999999994</v>
      </c>
      <c r="CM491" s="29"/>
    </row>
    <row r="492" spans="1:91" ht="14.25" customHeight="1" x14ac:dyDescent="0.2">
      <c r="A492" s="159" t="s">
        <v>291</v>
      </c>
      <c r="B492" s="65" t="s">
        <v>192</v>
      </c>
      <c r="C492" s="66">
        <v>10007773</v>
      </c>
      <c r="D492" s="66" t="s">
        <v>495</v>
      </c>
      <c r="E492" s="162" t="s">
        <v>432</v>
      </c>
      <c r="F492" s="142">
        <f>IF($B$9="Female",'No Self Assessment feeder'!F481,IF($B$9="Male",'No Self Assessment feeder'!AL481,IF($B$9="All",'No Self Assessment feeder'!BR481)))</f>
        <v>8485</v>
      </c>
      <c r="G492" s="120">
        <f>IF($B$9="Female",'No Self Assessment feeder'!G481,IF($B$9="Male",'No Self Assessment feeder'!AM481,IF($B$9="All",'No Self Assessment feeder'!BS481)))</f>
        <v>5.4</v>
      </c>
      <c r="H492" s="79">
        <f>IF($B$9="Female",'No Self Assessment feeder'!H481,IF($B$9="Male",'No Self Assessment feeder'!AN481,IF($B$9="All",'No Self Assessment feeder'!BT481)))</f>
        <v>8030</v>
      </c>
      <c r="I492" s="120">
        <f>IF($B$9="Female",'No Self Assessment feeder'!I481,IF($B$9="Male",'No Self Assessment feeder'!AO481,IF($B$9="All",'No Self Assessment feeder'!BU481)))</f>
        <v>10.9</v>
      </c>
      <c r="J492" s="120">
        <f>IF($B$9="Female",'No Self Assessment feeder'!J481,IF($B$9="Male",'No Self Assessment feeder'!AP481,IF($B$9="All",'No Self Assessment feeder'!BV481)))</f>
        <v>5.4</v>
      </c>
      <c r="K492" s="120">
        <f>IF($B$9="Female",'No Self Assessment feeder'!K481,IF($B$9="Male",'No Self Assessment feeder'!AQ481,IF($B$9="All",'No Self Assessment feeder'!BW481)))</f>
        <v>43.8</v>
      </c>
      <c r="L492" s="120">
        <f>IF($B$9="Female",'No Self Assessment feeder'!L481,IF($B$9="Male",'No Self Assessment feeder'!AR481,IF($B$9="All",'No Self Assessment feeder'!BX481)))</f>
        <v>70.5</v>
      </c>
      <c r="M492" s="127">
        <f>IF($B$9="Female",'No Self Assessment feeder'!M481,IF($B$9="Male",'No Self Assessment feeder'!AS481,IF($B$9="All",'No Self Assessment feeder'!BY481)))</f>
        <v>83.7</v>
      </c>
      <c r="N492" s="81">
        <f>IF($B$9="Female",'No Self Assessment feeder'!N481,IF($B$9="Male",'No Self Assessment feeder'!AT481,IF($B$9="All",'No Self Assessment feeder'!BZ481)))</f>
        <v>8485</v>
      </c>
      <c r="O492" s="120">
        <f>IF($B$9="Female",'No Self Assessment feeder'!O481,IF($B$9="Male",'No Self Assessment feeder'!AU481,IF($B$9="All",'No Self Assessment feeder'!CA481)))</f>
        <v>6.1</v>
      </c>
      <c r="P492" s="79">
        <f>IF($B$9="Female",'No Self Assessment feeder'!P481,IF($B$9="Male",'No Self Assessment feeder'!AV481,IF($B$9="All",'No Self Assessment feeder'!CB481)))</f>
        <v>7965</v>
      </c>
      <c r="Q492" s="120">
        <f>IF($B$9="Female",'No Self Assessment feeder'!Q481,IF($B$9="Male",'No Self Assessment feeder'!AW481,IF($B$9="All",'No Self Assessment feeder'!CC481)))</f>
        <v>14.7</v>
      </c>
      <c r="R492" s="120">
        <f>IF($B$9="Female",'No Self Assessment feeder'!R481,IF($B$9="Male",'No Self Assessment feeder'!AX481,IF($B$9="All",'No Self Assessment feeder'!CD481)))</f>
        <v>5.0999999999999996</v>
      </c>
      <c r="S492" s="120">
        <f>IF($B$9="Female",'No Self Assessment feeder'!S481,IF($B$9="Male",'No Self Assessment feeder'!AY481,IF($B$9="All",'No Self Assessment feeder'!CE481)))</f>
        <v>53.1</v>
      </c>
      <c r="T492" s="120">
        <f>IF($B$9="Female",'No Self Assessment feeder'!T481,IF($B$9="Male",'No Self Assessment feeder'!AZ481,IF($B$9="All",'No Self Assessment feeder'!CF481)))</f>
        <v>72.400000000000006</v>
      </c>
      <c r="U492" s="127">
        <f>IF($B$9="Female",'No Self Assessment feeder'!U481,IF($B$9="Male",'No Self Assessment feeder'!BA481,IF($B$9="All",'No Self Assessment feeder'!CG481)))</f>
        <v>80.2</v>
      </c>
      <c r="V492" s="81">
        <f>IF($B$9="Female",'No Self Assessment feeder'!V481,IF($B$9="Male",'No Self Assessment feeder'!BB481,IF($B$9="All",'No Self Assessment feeder'!CH481)))</f>
        <v>8485</v>
      </c>
      <c r="W492" s="120">
        <f>IF($B$9="Female",'No Self Assessment feeder'!W481,IF($B$9="Male",'No Self Assessment feeder'!BC481,IF($B$9="All",'No Self Assessment feeder'!CI481)))</f>
        <v>6.6</v>
      </c>
      <c r="X492" s="79">
        <f>IF($B$9="Female",'No Self Assessment feeder'!X481,IF($B$9="Male",'No Self Assessment feeder'!BD481,IF($B$9="All",'No Self Assessment feeder'!CJ481)))</f>
        <v>7925</v>
      </c>
      <c r="Y492" s="120">
        <f>IF($B$9="Female",'No Self Assessment feeder'!Y481,IF($B$9="Male",'No Self Assessment feeder'!BE481,IF($B$9="All",'No Self Assessment feeder'!CK481)))</f>
        <v>17.5</v>
      </c>
      <c r="Z492" s="120">
        <f>IF($B$9="Female",'No Self Assessment feeder'!Z481,IF($B$9="Male",'No Self Assessment feeder'!BF481,IF($B$9="All",'No Self Assessment feeder'!CL481)))</f>
        <v>6.7</v>
      </c>
      <c r="AA492" s="120">
        <f>IF($B$9="Female",'No Self Assessment feeder'!AA481,IF($B$9="Male",'No Self Assessment feeder'!BG481,IF($B$9="All",'No Self Assessment feeder'!CM481)))</f>
        <v>58.8</v>
      </c>
      <c r="AB492" s="120">
        <f>IF($B$9="Female",'No Self Assessment feeder'!AB481,IF($B$9="Male",'No Self Assessment feeder'!BH481,IF($B$9="All",'No Self Assessment feeder'!CN481)))</f>
        <v>71.2</v>
      </c>
      <c r="AC492" s="127">
        <f>IF($B$9="Female",'No Self Assessment feeder'!AC481,IF($B$9="Male",'No Self Assessment feeder'!BI481,IF($B$9="All",'No Self Assessment feeder'!CO481)))</f>
        <v>75.900000000000006</v>
      </c>
      <c r="CM492" s="29"/>
    </row>
    <row r="493" spans="1:91" ht="14.25" customHeight="1" x14ac:dyDescent="0.2">
      <c r="A493" s="159" t="s">
        <v>291</v>
      </c>
      <c r="B493" s="65" t="s">
        <v>194</v>
      </c>
      <c r="C493" s="66">
        <v>10004930</v>
      </c>
      <c r="D493" s="66" t="s">
        <v>495</v>
      </c>
      <c r="E493" s="162" t="s">
        <v>195</v>
      </c>
      <c r="F493" s="142">
        <f>IF($B$9="Female",'No Self Assessment feeder'!F482,IF($B$9="Male",'No Self Assessment feeder'!AL482,IF($B$9="All",'No Self Assessment feeder'!BR482)))</f>
        <v>2280</v>
      </c>
      <c r="G493" s="120">
        <f>IF($B$9="Female",'No Self Assessment feeder'!G482,IF($B$9="Male",'No Self Assessment feeder'!AM482,IF($B$9="All",'No Self Assessment feeder'!BS482)))</f>
        <v>4</v>
      </c>
      <c r="H493" s="79">
        <f>IF($B$9="Female",'No Self Assessment feeder'!H482,IF($B$9="Male",'No Self Assessment feeder'!AN482,IF($B$9="All",'No Self Assessment feeder'!BT482)))</f>
        <v>2190</v>
      </c>
      <c r="I493" s="120">
        <f>IF($B$9="Female",'No Self Assessment feeder'!I482,IF($B$9="Male",'No Self Assessment feeder'!AO482,IF($B$9="All",'No Self Assessment feeder'!BU482)))</f>
        <v>10.8</v>
      </c>
      <c r="J493" s="120">
        <f>IF($B$9="Female",'No Self Assessment feeder'!J482,IF($B$9="Male",'No Self Assessment feeder'!AP482,IF($B$9="All",'No Self Assessment feeder'!BV482)))</f>
        <v>11.1</v>
      </c>
      <c r="K493" s="120">
        <f>IF($B$9="Female",'No Self Assessment feeder'!K482,IF($B$9="Male",'No Self Assessment feeder'!AQ482,IF($B$9="All",'No Self Assessment feeder'!BW482)))</f>
        <v>57</v>
      </c>
      <c r="L493" s="120">
        <f>IF($B$9="Female",'No Self Assessment feeder'!L482,IF($B$9="Male",'No Self Assessment feeder'!AR482,IF($B$9="All",'No Self Assessment feeder'!BX482)))</f>
        <v>70</v>
      </c>
      <c r="M493" s="127">
        <f>IF($B$9="Female",'No Self Assessment feeder'!M482,IF($B$9="Male",'No Self Assessment feeder'!AS482,IF($B$9="All",'No Self Assessment feeder'!BY482)))</f>
        <v>78.099999999999994</v>
      </c>
      <c r="N493" s="81">
        <f>IF($B$9="Female",'No Self Assessment feeder'!N482,IF($B$9="Male",'No Self Assessment feeder'!AT482,IF($B$9="All",'No Self Assessment feeder'!BZ482)))</f>
        <v>2280</v>
      </c>
      <c r="O493" s="120">
        <f>IF($B$9="Female",'No Self Assessment feeder'!O482,IF($B$9="Male",'No Self Assessment feeder'!AU482,IF($B$9="All",'No Self Assessment feeder'!CA482)))</f>
        <v>4.2</v>
      </c>
      <c r="P493" s="79">
        <f>IF($B$9="Female",'No Self Assessment feeder'!P482,IF($B$9="Male",'No Self Assessment feeder'!AV482,IF($B$9="All",'No Self Assessment feeder'!CB482)))</f>
        <v>2185</v>
      </c>
      <c r="Q493" s="120">
        <f>IF($B$9="Female",'No Self Assessment feeder'!Q482,IF($B$9="Male",'No Self Assessment feeder'!AW482,IF($B$9="All",'No Self Assessment feeder'!CC482)))</f>
        <v>13</v>
      </c>
      <c r="R493" s="120">
        <f>IF($B$9="Female",'No Self Assessment feeder'!R482,IF($B$9="Male",'No Self Assessment feeder'!AX482,IF($B$9="All",'No Self Assessment feeder'!CD482)))</f>
        <v>6.3</v>
      </c>
      <c r="S493" s="120">
        <f>IF($B$9="Female",'No Self Assessment feeder'!S482,IF($B$9="Male",'No Self Assessment feeder'!AY482,IF($B$9="All",'No Self Assessment feeder'!CE482)))</f>
        <v>63.9</v>
      </c>
      <c r="T493" s="120">
        <f>IF($B$9="Female",'No Self Assessment feeder'!T482,IF($B$9="Male",'No Self Assessment feeder'!AZ482,IF($B$9="All",'No Self Assessment feeder'!CF482)))</f>
        <v>75.8</v>
      </c>
      <c r="U493" s="127">
        <f>IF($B$9="Female",'No Self Assessment feeder'!U482,IF($B$9="Male",'No Self Assessment feeder'!BA482,IF($B$9="All",'No Self Assessment feeder'!CG482)))</f>
        <v>80.7</v>
      </c>
      <c r="V493" s="81">
        <f>IF($B$9="Female",'No Self Assessment feeder'!V482,IF($B$9="Male",'No Self Assessment feeder'!BB482,IF($B$9="All",'No Self Assessment feeder'!CH482)))</f>
        <v>2280</v>
      </c>
      <c r="W493" s="120">
        <f>IF($B$9="Female",'No Self Assessment feeder'!W482,IF($B$9="Male",'No Self Assessment feeder'!BC482,IF($B$9="All",'No Self Assessment feeder'!CI482)))</f>
        <v>4.4000000000000004</v>
      </c>
      <c r="X493" s="79">
        <f>IF($B$9="Female",'No Self Assessment feeder'!X482,IF($B$9="Male",'No Self Assessment feeder'!BD482,IF($B$9="All",'No Self Assessment feeder'!CJ482)))</f>
        <v>2175</v>
      </c>
      <c r="Y493" s="120">
        <f>IF($B$9="Female",'No Self Assessment feeder'!Y482,IF($B$9="Male",'No Self Assessment feeder'!BE482,IF($B$9="All",'No Self Assessment feeder'!CK482)))</f>
        <v>13.7</v>
      </c>
      <c r="Z493" s="120">
        <f>IF($B$9="Female",'No Self Assessment feeder'!Z482,IF($B$9="Male",'No Self Assessment feeder'!BF482,IF($B$9="All",'No Self Assessment feeder'!CL482)))</f>
        <v>7.4</v>
      </c>
      <c r="AA493" s="120">
        <f>IF($B$9="Female",'No Self Assessment feeder'!AA482,IF($B$9="Male",'No Self Assessment feeder'!BG482,IF($B$9="All",'No Self Assessment feeder'!CM482)))</f>
        <v>67.2</v>
      </c>
      <c r="AB493" s="120">
        <f>IF($B$9="Female",'No Self Assessment feeder'!AB482,IF($B$9="Male",'No Self Assessment feeder'!BH482,IF($B$9="All",'No Self Assessment feeder'!CN482)))</f>
        <v>76.2</v>
      </c>
      <c r="AC493" s="127">
        <f>IF($B$9="Female",'No Self Assessment feeder'!AC482,IF($B$9="Male",'No Self Assessment feeder'!BI482,IF($B$9="All",'No Self Assessment feeder'!CO482)))</f>
        <v>78.900000000000006</v>
      </c>
      <c r="CM493" s="29"/>
    </row>
    <row r="494" spans="1:91" ht="14.25" customHeight="1" x14ac:dyDescent="0.2">
      <c r="A494" s="159" t="s">
        <v>291</v>
      </c>
      <c r="B494" s="65" t="s">
        <v>196</v>
      </c>
      <c r="C494" s="66">
        <v>10007774</v>
      </c>
      <c r="D494" s="66" t="s">
        <v>495</v>
      </c>
      <c r="E494" s="162" t="s">
        <v>197</v>
      </c>
      <c r="F494" s="142">
        <f>IF($B$9="Female",'No Self Assessment feeder'!F483,IF($B$9="Male",'No Self Assessment feeder'!AL483,IF($B$9="All",'No Self Assessment feeder'!BR483)))</f>
        <v>2905</v>
      </c>
      <c r="G494" s="120">
        <f>IF($B$9="Female",'No Self Assessment feeder'!G483,IF($B$9="Male",'No Self Assessment feeder'!AM483,IF($B$9="All",'No Self Assessment feeder'!BS483)))</f>
        <v>2.1</v>
      </c>
      <c r="H494" s="79">
        <f>IF($B$9="Female",'No Self Assessment feeder'!H483,IF($B$9="Male",'No Self Assessment feeder'!AN483,IF($B$9="All",'No Self Assessment feeder'!BT483)))</f>
        <v>2845</v>
      </c>
      <c r="I494" s="120">
        <f>IF($B$9="Female",'No Self Assessment feeder'!I483,IF($B$9="Male",'No Self Assessment feeder'!AO483,IF($B$9="All",'No Self Assessment feeder'!BU483)))</f>
        <v>12.2</v>
      </c>
      <c r="J494" s="120">
        <f>IF($B$9="Female",'No Self Assessment feeder'!J483,IF($B$9="Male",'No Self Assessment feeder'!AP483,IF($B$9="All",'No Self Assessment feeder'!BV483)))</f>
        <v>10.8</v>
      </c>
      <c r="K494" s="120">
        <f>IF($B$9="Female",'No Self Assessment feeder'!K483,IF($B$9="Male",'No Self Assessment feeder'!AQ483,IF($B$9="All",'No Self Assessment feeder'!BW483)))</f>
        <v>39.299999999999997</v>
      </c>
      <c r="L494" s="120">
        <f>IF($B$9="Female",'No Self Assessment feeder'!L483,IF($B$9="Male",'No Self Assessment feeder'!AR483,IF($B$9="All",'No Self Assessment feeder'!BX483)))</f>
        <v>56.4</v>
      </c>
      <c r="M494" s="127">
        <f>IF($B$9="Female",'No Self Assessment feeder'!M483,IF($B$9="Male",'No Self Assessment feeder'!AS483,IF($B$9="All",'No Self Assessment feeder'!BY483)))</f>
        <v>76.900000000000006</v>
      </c>
      <c r="N494" s="81">
        <f>IF($B$9="Female",'No Self Assessment feeder'!N483,IF($B$9="Male",'No Self Assessment feeder'!AT483,IF($B$9="All",'No Self Assessment feeder'!BZ483)))</f>
        <v>2905</v>
      </c>
      <c r="O494" s="120">
        <f>IF($B$9="Female",'No Self Assessment feeder'!O483,IF($B$9="Male",'No Self Assessment feeder'!AU483,IF($B$9="All",'No Self Assessment feeder'!CA483)))</f>
        <v>2.4</v>
      </c>
      <c r="P494" s="79">
        <f>IF($B$9="Female",'No Self Assessment feeder'!P483,IF($B$9="Male",'No Self Assessment feeder'!AV483,IF($B$9="All",'No Self Assessment feeder'!CB483)))</f>
        <v>2830</v>
      </c>
      <c r="Q494" s="120">
        <f>IF($B$9="Female",'No Self Assessment feeder'!Q483,IF($B$9="Male",'No Self Assessment feeder'!AW483,IF($B$9="All",'No Self Assessment feeder'!CC483)))</f>
        <v>13</v>
      </c>
      <c r="R494" s="120">
        <f>IF($B$9="Female",'No Self Assessment feeder'!R483,IF($B$9="Male",'No Self Assessment feeder'!AX483,IF($B$9="All",'No Self Assessment feeder'!CD483)))</f>
        <v>6</v>
      </c>
      <c r="S494" s="120">
        <f>IF($B$9="Female",'No Self Assessment feeder'!S483,IF($B$9="Male",'No Self Assessment feeder'!AY483,IF($B$9="All",'No Self Assessment feeder'!CE483)))</f>
        <v>50.6</v>
      </c>
      <c r="T494" s="120">
        <f>IF($B$9="Female",'No Self Assessment feeder'!T483,IF($B$9="Male",'No Self Assessment feeder'!AZ483,IF($B$9="All",'No Self Assessment feeder'!CF483)))</f>
        <v>70.099999999999994</v>
      </c>
      <c r="U494" s="127">
        <f>IF($B$9="Female",'No Self Assessment feeder'!U483,IF($B$9="Male",'No Self Assessment feeder'!BA483,IF($B$9="All",'No Self Assessment feeder'!CG483)))</f>
        <v>81</v>
      </c>
      <c r="V494" s="81">
        <f>IF($B$9="Female",'No Self Assessment feeder'!V483,IF($B$9="Male",'No Self Assessment feeder'!BB483,IF($B$9="All",'No Self Assessment feeder'!CH483)))</f>
        <v>2905</v>
      </c>
      <c r="W494" s="120">
        <f>IF($B$9="Female",'No Self Assessment feeder'!W483,IF($B$9="Male",'No Self Assessment feeder'!BC483,IF($B$9="All",'No Self Assessment feeder'!CI483)))</f>
        <v>2.9</v>
      </c>
      <c r="X494" s="79">
        <f>IF($B$9="Female",'No Self Assessment feeder'!X483,IF($B$9="Male",'No Self Assessment feeder'!BD483,IF($B$9="All",'No Self Assessment feeder'!CJ483)))</f>
        <v>2820</v>
      </c>
      <c r="Y494" s="120">
        <f>IF($B$9="Female",'No Self Assessment feeder'!Y483,IF($B$9="Male",'No Self Assessment feeder'!BE483,IF($B$9="All",'No Self Assessment feeder'!CK483)))</f>
        <v>15.8</v>
      </c>
      <c r="Z494" s="120">
        <f>IF($B$9="Female",'No Self Assessment feeder'!Z483,IF($B$9="Male",'No Self Assessment feeder'!BF483,IF($B$9="All",'No Self Assessment feeder'!CL483)))</f>
        <v>6.6</v>
      </c>
      <c r="AA494" s="120">
        <f>IF($B$9="Female",'No Self Assessment feeder'!AA483,IF($B$9="Male",'No Self Assessment feeder'!BG483,IF($B$9="All",'No Self Assessment feeder'!CM483)))</f>
        <v>60.6</v>
      </c>
      <c r="AB494" s="120">
        <f>IF($B$9="Female",'No Self Assessment feeder'!AB483,IF($B$9="Male",'No Self Assessment feeder'!BH483,IF($B$9="All",'No Self Assessment feeder'!CN483)))</f>
        <v>71.599999999999994</v>
      </c>
      <c r="AC494" s="127">
        <f>IF($B$9="Female",'No Self Assessment feeder'!AC483,IF($B$9="Male",'No Self Assessment feeder'!BI483,IF($B$9="All",'No Self Assessment feeder'!CO483)))</f>
        <v>77.7</v>
      </c>
      <c r="CM494" s="29"/>
    </row>
    <row r="495" spans="1:91" ht="14.25" customHeight="1" x14ac:dyDescent="0.2">
      <c r="A495" s="159" t="s">
        <v>291</v>
      </c>
      <c r="B495" s="65" t="s">
        <v>198</v>
      </c>
      <c r="C495" s="66">
        <v>10005127</v>
      </c>
      <c r="D495" s="66" t="s">
        <v>490</v>
      </c>
      <c r="E495" s="162" t="s">
        <v>431</v>
      </c>
      <c r="F495" s="142" t="str">
        <f>IF($B$9="Female",'No Self Assessment feeder'!F484,IF($B$9="Male",'No Self Assessment feeder'!AL484,IF($B$9="All",'No Self Assessment feeder'!BR484)))</f>
        <v>.</v>
      </c>
      <c r="G495" s="120" t="str">
        <f>IF($B$9="Female",'No Self Assessment feeder'!G484,IF($B$9="Male",'No Self Assessment feeder'!AM484,IF($B$9="All",'No Self Assessment feeder'!BS484)))</f>
        <v>.</v>
      </c>
      <c r="H495" s="79" t="str">
        <f>IF($B$9="Female",'No Self Assessment feeder'!H484,IF($B$9="Male",'No Self Assessment feeder'!AN484,IF($B$9="All",'No Self Assessment feeder'!BT484)))</f>
        <v>.</v>
      </c>
      <c r="I495" s="120" t="str">
        <f>IF($B$9="Female",'No Self Assessment feeder'!I484,IF($B$9="Male",'No Self Assessment feeder'!AO484,IF($B$9="All",'No Self Assessment feeder'!BU484)))</f>
        <v>.</v>
      </c>
      <c r="J495" s="120" t="str">
        <f>IF($B$9="Female",'No Self Assessment feeder'!J484,IF($B$9="Male",'No Self Assessment feeder'!AP484,IF($B$9="All",'No Self Assessment feeder'!BV484)))</f>
        <v>.</v>
      </c>
      <c r="K495" s="120" t="str">
        <f>IF($B$9="Female",'No Self Assessment feeder'!K484,IF($B$9="Male",'No Self Assessment feeder'!AQ484,IF($B$9="All",'No Self Assessment feeder'!BW484)))</f>
        <v>.</v>
      </c>
      <c r="L495" s="120" t="str">
        <f>IF($B$9="Female",'No Self Assessment feeder'!L484,IF($B$9="Male",'No Self Assessment feeder'!AR484,IF($B$9="All",'No Self Assessment feeder'!BX484)))</f>
        <v>.</v>
      </c>
      <c r="M495" s="127" t="str">
        <f>IF($B$9="Female",'No Self Assessment feeder'!M484,IF($B$9="Male",'No Self Assessment feeder'!AS484,IF($B$9="All",'No Self Assessment feeder'!BY484)))</f>
        <v>.</v>
      </c>
      <c r="N495" s="81" t="str">
        <f>IF($B$9="Female",'No Self Assessment feeder'!N484,IF($B$9="Male",'No Self Assessment feeder'!AT484,IF($B$9="All",'No Self Assessment feeder'!BZ484)))</f>
        <v>.</v>
      </c>
      <c r="O495" s="120" t="str">
        <f>IF($B$9="Female",'No Self Assessment feeder'!O484,IF($B$9="Male",'No Self Assessment feeder'!AU484,IF($B$9="All",'No Self Assessment feeder'!CA484)))</f>
        <v>.</v>
      </c>
      <c r="P495" s="79" t="str">
        <f>IF($B$9="Female",'No Self Assessment feeder'!P484,IF($B$9="Male",'No Self Assessment feeder'!AV484,IF($B$9="All",'No Self Assessment feeder'!CB484)))</f>
        <v>.</v>
      </c>
      <c r="Q495" s="120" t="str">
        <f>IF($B$9="Female",'No Self Assessment feeder'!Q484,IF($B$9="Male",'No Self Assessment feeder'!AW484,IF($B$9="All",'No Self Assessment feeder'!CC484)))</f>
        <v>.</v>
      </c>
      <c r="R495" s="120" t="str">
        <f>IF($B$9="Female",'No Self Assessment feeder'!R484,IF($B$9="Male",'No Self Assessment feeder'!AX484,IF($B$9="All",'No Self Assessment feeder'!CD484)))</f>
        <v>.</v>
      </c>
      <c r="S495" s="120" t="str">
        <f>IF($B$9="Female",'No Self Assessment feeder'!S484,IF($B$9="Male",'No Self Assessment feeder'!AY484,IF($B$9="All",'No Self Assessment feeder'!CE484)))</f>
        <v>.</v>
      </c>
      <c r="T495" s="120" t="str">
        <f>IF($B$9="Female",'No Self Assessment feeder'!T484,IF($B$9="Male",'No Self Assessment feeder'!AZ484,IF($B$9="All",'No Self Assessment feeder'!CF484)))</f>
        <v>.</v>
      </c>
      <c r="U495" s="127" t="str">
        <f>IF($B$9="Female",'No Self Assessment feeder'!U484,IF($B$9="Male",'No Self Assessment feeder'!BA484,IF($B$9="All",'No Self Assessment feeder'!CG484)))</f>
        <v>.</v>
      </c>
      <c r="V495" s="81" t="str">
        <f>IF($B$9="Female",'No Self Assessment feeder'!V484,IF($B$9="Male",'No Self Assessment feeder'!BB484,IF($B$9="All",'No Self Assessment feeder'!CH484)))</f>
        <v>.</v>
      </c>
      <c r="W495" s="120" t="str">
        <f>IF($B$9="Female",'No Self Assessment feeder'!W484,IF($B$9="Male",'No Self Assessment feeder'!BC484,IF($B$9="All",'No Self Assessment feeder'!CI484)))</f>
        <v>.</v>
      </c>
      <c r="X495" s="79" t="str">
        <f>IF($B$9="Female",'No Self Assessment feeder'!X484,IF($B$9="Male",'No Self Assessment feeder'!BD484,IF($B$9="All",'No Self Assessment feeder'!CJ484)))</f>
        <v>.</v>
      </c>
      <c r="Y495" s="120" t="str">
        <f>IF($B$9="Female",'No Self Assessment feeder'!Y484,IF($B$9="Male",'No Self Assessment feeder'!BE484,IF($B$9="All",'No Self Assessment feeder'!CK484)))</f>
        <v>.</v>
      </c>
      <c r="Z495" s="120" t="str">
        <f>IF($B$9="Female",'No Self Assessment feeder'!Z484,IF($B$9="Male",'No Self Assessment feeder'!BF484,IF($B$9="All",'No Self Assessment feeder'!CL484)))</f>
        <v>.</v>
      </c>
      <c r="AA495" s="120" t="str">
        <f>IF($B$9="Female",'No Self Assessment feeder'!AA484,IF($B$9="Male",'No Self Assessment feeder'!BG484,IF($B$9="All",'No Self Assessment feeder'!CM484)))</f>
        <v>.</v>
      </c>
      <c r="AB495" s="120" t="str">
        <f>IF($B$9="Female",'No Self Assessment feeder'!AB484,IF($B$9="Male",'No Self Assessment feeder'!BH484,IF($B$9="All",'No Self Assessment feeder'!CN484)))</f>
        <v>.</v>
      </c>
      <c r="AC495" s="127" t="str">
        <f>IF($B$9="Female",'No Self Assessment feeder'!AC484,IF($B$9="Male",'No Self Assessment feeder'!BI484,IF($B$9="All",'No Self Assessment feeder'!CO484)))</f>
        <v>.</v>
      </c>
      <c r="CM495" s="29"/>
    </row>
    <row r="496" spans="1:91" ht="14.25" customHeight="1" x14ac:dyDescent="0.2">
      <c r="A496" s="159" t="s">
        <v>291</v>
      </c>
      <c r="B496" s="65" t="s">
        <v>200</v>
      </c>
      <c r="C496" s="66">
        <v>10007801</v>
      </c>
      <c r="D496" s="66" t="s">
        <v>490</v>
      </c>
      <c r="E496" s="162" t="s">
        <v>201</v>
      </c>
      <c r="F496" s="142">
        <f>IF($B$9="Female",'No Self Assessment feeder'!F485,IF($B$9="Male",'No Self Assessment feeder'!AL485,IF($B$9="All",'No Self Assessment feeder'!BR485)))</f>
        <v>3355</v>
      </c>
      <c r="G496" s="120">
        <f>IF($B$9="Female",'No Self Assessment feeder'!G485,IF($B$9="Male",'No Self Assessment feeder'!AM485,IF($B$9="All",'No Self Assessment feeder'!BS485)))</f>
        <v>2.9</v>
      </c>
      <c r="H496" s="79">
        <f>IF($B$9="Female",'No Self Assessment feeder'!H485,IF($B$9="Male",'No Self Assessment feeder'!AN485,IF($B$9="All",'No Self Assessment feeder'!BT485)))</f>
        <v>3260</v>
      </c>
      <c r="I496" s="120">
        <f>IF($B$9="Female",'No Self Assessment feeder'!I485,IF($B$9="Male",'No Self Assessment feeder'!AO485,IF($B$9="All",'No Self Assessment feeder'!BU485)))</f>
        <v>9.1999999999999993</v>
      </c>
      <c r="J496" s="120">
        <f>IF($B$9="Female",'No Self Assessment feeder'!J485,IF($B$9="Male",'No Self Assessment feeder'!AP485,IF($B$9="All",'No Self Assessment feeder'!BV485)))</f>
        <v>12.3</v>
      </c>
      <c r="K496" s="120">
        <f>IF($B$9="Female",'No Self Assessment feeder'!K485,IF($B$9="Male",'No Self Assessment feeder'!AQ485,IF($B$9="All",'No Self Assessment feeder'!BW485)))</f>
        <v>56.5</v>
      </c>
      <c r="L496" s="120">
        <f>IF($B$9="Female",'No Self Assessment feeder'!L485,IF($B$9="Male",'No Self Assessment feeder'!AR485,IF($B$9="All",'No Self Assessment feeder'!BX485)))</f>
        <v>70.400000000000006</v>
      </c>
      <c r="M496" s="127">
        <f>IF($B$9="Female",'No Self Assessment feeder'!M485,IF($B$9="Male",'No Self Assessment feeder'!AS485,IF($B$9="All",'No Self Assessment feeder'!BY485)))</f>
        <v>78.5</v>
      </c>
      <c r="N496" s="81">
        <f>IF($B$9="Female",'No Self Assessment feeder'!N485,IF($B$9="Male",'No Self Assessment feeder'!AT485,IF($B$9="All",'No Self Assessment feeder'!BZ485)))</f>
        <v>3355</v>
      </c>
      <c r="O496" s="120">
        <f>IF($B$9="Female",'No Self Assessment feeder'!O485,IF($B$9="Male",'No Self Assessment feeder'!AU485,IF($B$9="All",'No Self Assessment feeder'!CA485)))</f>
        <v>3</v>
      </c>
      <c r="P496" s="79">
        <f>IF($B$9="Female",'No Self Assessment feeder'!P485,IF($B$9="Male",'No Self Assessment feeder'!AV485,IF($B$9="All",'No Self Assessment feeder'!CB485)))</f>
        <v>3255</v>
      </c>
      <c r="Q496" s="120">
        <f>IF($B$9="Female",'No Self Assessment feeder'!Q485,IF($B$9="Male",'No Self Assessment feeder'!AW485,IF($B$9="All",'No Self Assessment feeder'!CC485)))</f>
        <v>11.7</v>
      </c>
      <c r="R496" s="120">
        <f>IF($B$9="Female",'No Self Assessment feeder'!R485,IF($B$9="Male",'No Self Assessment feeder'!AX485,IF($B$9="All",'No Self Assessment feeder'!CD485)))</f>
        <v>7.3</v>
      </c>
      <c r="S496" s="120">
        <f>IF($B$9="Female",'No Self Assessment feeder'!S485,IF($B$9="Male",'No Self Assessment feeder'!AY485,IF($B$9="All",'No Self Assessment feeder'!CE485)))</f>
        <v>62.9</v>
      </c>
      <c r="T496" s="120">
        <f>IF($B$9="Female",'No Self Assessment feeder'!T485,IF($B$9="Male",'No Self Assessment feeder'!AZ485,IF($B$9="All",'No Self Assessment feeder'!CF485)))</f>
        <v>75.7</v>
      </c>
      <c r="U496" s="127">
        <f>IF($B$9="Female",'No Self Assessment feeder'!U485,IF($B$9="Male",'No Self Assessment feeder'!BA485,IF($B$9="All",'No Self Assessment feeder'!CG485)))</f>
        <v>80.900000000000006</v>
      </c>
      <c r="V496" s="81">
        <f>IF($B$9="Female",'No Self Assessment feeder'!V485,IF($B$9="Male",'No Self Assessment feeder'!BB485,IF($B$9="All",'No Self Assessment feeder'!CH485)))</f>
        <v>3355</v>
      </c>
      <c r="W496" s="120">
        <f>IF($B$9="Female",'No Self Assessment feeder'!W485,IF($B$9="Male",'No Self Assessment feeder'!BC485,IF($B$9="All",'No Self Assessment feeder'!CI485)))</f>
        <v>3.2</v>
      </c>
      <c r="X496" s="79">
        <f>IF($B$9="Female",'No Self Assessment feeder'!X485,IF($B$9="Male",'No Self Assessment feeder'!BD485,IF($B$9="All",'No Self Assessment feeder'!CJ485)))</f>
        <v>3250</v>
      </c>
      <c r="Y496" s="120">
        <f>IF($B$9="Female",'No Self Assessment feeder'!Y485,IF($B$9="Male",'No Self Assessment feeder'!BE485,IF($B$9="All",'No Self Assessment feeder'!CK485)))</f>
        <v>12.7</v>
      </c>
      <c r="Z496" s="120">
        <f>IF($B$9="Female",'No Self Assessment feeder'!Z485,IF($B$9="Male",'No Self Assessment feeder'!BF485,IF($B$9="All",'No Self Assessment feeder'!CL485)))</f>
        <v>7.5</v>
      </c>
      <c r="AA496" s="120">
        <f>IF($B$9="Female",'No Self Assessment feeder'!AA485,IF($B$9="Male",'No Self Assessment feeder'!BG485,IF($B$9="All",'No Self Assessment feeder'!CM485)))</f>
        <v>67.2</v>
      </c>
      <c r="AB496" s="120">
        <f>IF($B$9="Female",'No Self Assessment feeder'!AB485,IF($B$9="Male",'No Self Assessment feeder'!BH485,IF($B$9="All",'No Self Assessment feeder'!CN485)))</f>
        <v>76.5</v>
      </c>
      <c r="AC496" s="127">
        <f>IF($B$9="Female",'No Self Assessment feeder'!AC485,IF($B$9="Male",'No Self Assessment feeder'!BI485,IF($B$9="All",'No Self Assessment feeder'!CO485)))</f>
        <v>79.8</v>
      </c>
      <c r="CM496" s="29"/>
    </row>
    <row r="497" spans="1:91" ht="14.25" customHeight="1" x14ac:dyDescent="0.2">
      <c r="A497" s="159" t="s">
        <v>291</v>
      </c>
      <c r="B497" s="65" t="s">
        <v>202</v>
      </c>
      <c r="C497" s="66">
        <v>10007155</v>
      </c>
      <c r="D497" s="66" t="s">
        <v>495</v>
      </c>
      <c r="E497" s="162" t="s">
        <v>203</v>
      </c>
      <c r="F497" s="142">
        <f>IF($B$9="Female",'No Self Assessment feeder'!F486,IF($B$9="Male",'No Self Assessment feeder'!AL486,IF($B$9="All",'No Self Assessment feeder'!BR486)))</f>
        <v>3610</v>
      </c>
      <c r="G497" s="120">
        <f>IF($B$9="Female",'No Self Assessment feeder'!G486,IF($B$9="Male",'No Self Assessment feeder'!AM486,IF($B$9="All",'No Self Assessment feeder'!BS486)))</f>
        <v>3.2</v>
      </c>
      <c r="H497" s="79">
        <f>IF($B$9="Female",'No Self Assessment feeder'!H486,IF($B$9="Male",'No Self Assessment feeder'!AN486,IF($B$9="All",'No Self Assessment feeder'!BT486)))</f>
        <v>3495</v>
      </c>
      <c r="I497" s="120">
        <f>IF($B$9="Female",'No Self Assessment feeder'!I486,IF($B$9="Male",'No Self Assessment feeder'!AO486,IF($B$9="All",'No Self Assessment feeder'!BU486)))</f>
        <v>9.6999999999999993</v>
      </c>
      <c r="J497" s="120">
        <f>IF($B$9="Female",'No Self Assessment feeder'!J486,IF($B$9="Male",'No Self Assessment feeder'!AP486,IF($B$9="All",'No Self Assessment feeder'!BV486)))</f>
        <v>10.3</v>
      </c>
      <c r="K497" s="120">
        <f>IF($B$9="Female",'No Self Assessment feeder'!K486,IF($B$9="Male",'No Self Assessment feeder'!AQ486,IF($B$9="All",'No Self Assessment feeder'!BW486)))</f>
        <v>59.9</v>
      </c>
      <c r="L497" s="120">
        <f>IF($B$9="Female",'No Self Assessment feeder'!L486,IF($B$9="Male",'No Self Assessment feeder'!AR486,IF($B$9="All",'No Self Assessment feeder'!BX486)))</f>
        <v>72.7</v>
      </c>
      <c r="M497" s="127">
        <f>IF($B$9="Female",'No Self Assessment feeder'!M486,IF($B$9="Male",'No Self Assessment feeder'!AS486,IF($B$9="All",'No Self Assessment feeder'!BY486)))</f>
        <v>80.099999999999994</v>
      </c>
      <c r="N497" s="81">
        <f>IF($B$9="Female",'No Self Assessment feeder'!N486,IF($B$9="Male",'No Self Assessment feeder'!AT486,IF($B$9="All",'No Self Assessment feeder'!BZ486)))</f>
        <v>3610</v>
      </c>
      <c r="O497" s="120">
        <f>IF($B$9="Female",'No Self Assessment feeder'!O486,IF($B$9="Male",'No Self Assessment feeder'!AU486,IF($B$9="All",'No Self Assessment feeder'!CA486)))</f>
        <v>3.4</v>
      </c>
      <c r="P497" s="79">
        <f>IF($B$9="Female",'No Self Assessment feeder'!P486,IF($B$9="Male",'No Self Assessment feeder'!AV486,IF($B$9="All",'No Self Assessment feeder'!CB486)))</f>
        <v>3490</v>
      </c>
      <c r="Q497" s="120">
        <f>IF($B$9="Female",'No Self Assessment feeder'!Q486,IF($B$9="Male",'No Self Assessment feeder'!AW486,IF($B$9="All",'No Self Assessment feeder'!CC486)))</f>
        <v>10.6</v>
      </c>
      <c r="R497" s="120">
        <f>IF($B$9="Female",'No Self Assessment feeder'!R486,IF($B$9="Male",'No Self Assessment feeder'!AX486,IF($B$9="All",'No Self Assessment feeder'!CD486)))</f>
        <v>6.8</v>
      </c>
      <c r="S497" s="120">
        <f>IF($B$9="Female",'No Self Assessment feeder'!S486,IF($B$9="Male",'No Self Assessment feeder'!AY486,IF($B$9="All",'No Self Assessment feeder'!CE486)))</f>
        <v>68.5</v>
      </c>
      <c r="T497" s="120">
        <f>IF($B$9="Female",'No Self Assessment feeder'!T486,IF($B$9="Male",'No Self Assessment feeder'!AZ486,IF($B$9="All",'No Self Assessment feeder'!CF486)))</f>
        <v>78.599999999999994</v>
      </c>
      <c r="U497" s="127">
        <f>IF($B$9="Female",'No Self Assessment feeder'!U486,IF($B$9="Male",'No Self Assessment feeder'!BA486,IF($B$9="All",'No Self Assessment feeder'!CG486)))</f>
        <v>82.6</v>
      </c>
      <c r="V497" s="81">
        <f>IF($B$9="Female",'No Self Assessment feeder'!V486,IF($B$9="Male",'No Self Assessment feeder'!BB486,IF($B$9="All",'No Self Assessment feeder'!CH486)))</f>
        <v>3610</v>
      </c>
      <c r="W497" s="120">
        <f>IF($B$9="Female",'No Self Assessment feeder'!W486,IF($B$9="Male",'No Self Assessment feeder'!BC486,IF($B$9="All",'No Self Assessment feeder'!CI486)))</f>
        <v>3.6</v>
      </c>
      <c r="X497" s="79">
        <f>IF($B$9="Female",'No Self Assessment feeder'!X486,IF($B$9="Male",'No Self Assessment feeder'!BD486,IF($B$9="All",'No Self Assessment feeder'!CJ486)))</f>
        <v>3485</v>
      </c>
      <c r="Y497" s="120">
        <f>IF($B$9="Female",'No Self Assessment feeder'!Y486,IF($B$9="Male",'No Self Assessment feeder'!BE486,IF($B$9="All",'No Self Assessment feeder'!CK486)))</f>
        <v>12</v>
      </c>
      <c r="Z497" s="120">
        <f>IF($B$9="Female",'No Self Assessment feeder'!Z486,IF($B$9="Male",'No Self Assessment feeder'!BF486,IF($B$9="All",'No Self Assessment feeder'!CL486)))</f>
        <v>6.1</v>
      </c>
      <c r="AA497" s="120">
        <f>IF($B$9="Female",'No Self Assessment feeder'!AA486,IF($B$9="Male",'No Self Assessment feeder'!BG486,IF($B$9="All",'No Self Assessment feeder'!CM486)))</f>
        <v>72.2</v>
      </c>
      <c r="AB497" s="120">
        <f>IF($B$9="Female",'No Self Assessment feeder'!AB486,IF($B$9="Male",'No Self Assessment feeder'!BH486,IF($B$9="All",'No Self Assessment feeder'!CN486)))</f>
        <v>79.5</v>
      </c>
      <c r="AC497" s="127">
        <f>IF($B$9="Female",'No Self Assessment feeder'!AC486,IF($B$9="Male",'No Self Assessment feeder'!BI486,IF($B$9="All",'No Self Assessment feeder'!CO486)))</f>
        <v>81.900000000000006</v>
      </c>
      <c r="CM497" s="29"/>
    </row>
    <row r="498" spans="1:91" ht="14.25" customHeight="1" x14ac:dyDescent="0.2">
      <c r="A498" s="159" t="s">
        <v>291</v>
      </c>
      <c r="B498" s="65" t="s">
        <v>204</v>
      </c>
      <c r="C498" s="66">
        <v>10007775</v>
      </c>
      <c r="D498" s="66" t="s">
        <v>491</v>
      </c>
      <c r="E498" s="162" t="s">
        <v>205</v>
      </c>
      <c r="F498" s="142">
        <f>IF($B$9="Female",'No Self Assessment feeder'!F487,IF($B$9="Male",'No Self Assessment feeder'!AL487,IF($B$9="All",'No Self Assessment feeder'!BR487)))</f>
        <v>1790</v>
      </c>
      <c r="G498" s="120">
        <f>IF($B$9="Female",'No Self Assessment feeder'!G487,IF($B$9="Male",'No Self Assessment feeder'!AM487,IF($B$9="All",'No Self Assessment feeder'!BS487)))</f>
        <v>2.7</v>
      </c>
      <c r="H498" s="79">
        <f>IF($B$9="Female",'No Self Assessment feeder'!H487,IF($B$9="Male",'No Self Assessment feeder'!AN487,IF($B$9="All",'No Self Assessment feeder'!BT487)))</f>
        <v>1740</v>
      </c>
      <c r="I498" s="120">
        <f>IF($B$9="Female",'No Self Assessment feeder'!I487,IF($B$9="Male",'No Self Assessment feeder'!AO487,IF($B$9="All",'No Self Assessment feeder'!BU487)))</f>
        <v>10.199999999999999</v>
      </c>
      <c r="J498" s="120">
        <f>IF($B$9="Female",'No Self Assessment feeder'!J487,IF($B$9="Male",'No Self Assessment feeder'!AP487,IF($B$9="All",'No Self Assessment feeder'!BV487)))</f>
        <v>13.7</v>
      </c>
      <c r="K498" s="120">
        <f>IF($B$9="Female",'No Self Assessment feeder'!K487,IF($B$9="Male",'No Self Assessment feeder'!AQ487,IF($B$9="All",'No Self Assessment feeder'!BW487)))</f>
        <v>47.1</v>
      </c>
      <c r="L498" s="120">
        <f>IF($B$9="Female",'No Self Assessment feeder'!L487,IF($B$9="Male",'No Self Assessment feeder'!AR487,IF($B$9="All",'No Self Assessment feeder'!BX487)))</f>
        <v>62.9</v>
      </c>
      <c r="M498" s="127">
        <f>IF($B$9="Female",'No Self Assessment feeder'!M487,IF($B$9="Male",'No Self Assessment feeder'!AS487,IF($B$9="All",'No Self Assessment feeder'!BY487)))</f>
        <v>76.2</v>
      </c>
      <c r="N498" s="81">
        <f>IF($B$9="Female",'No Self Assessment feeder'!N487,IF($B$9="Male",'No Self Assessment feeder'!AT487,IF($B$9="All",'No Self Assessment feeder'!BZ487)))</f>
        <v>1790</v>
      </c>
      <c r="O498" s="120">
        <f>IF($B$9="Female",'No Self Assessment feeder'!O487,IF($B$9="Male",'No Self Assessment feeder'!AU487,IF($B$9="All",'No Self Assessment feeder'!CA487)))</f>
        <v>3.1</v>
      </c>
      <c r="P498" s="79">
        <f>IF($B$9="Female",'No Self Assessment feeder'!P487,IF($B$9="Male",'No Self Assessment feeder'!AV487,IF($B$9="All",'No Self Assessment feeder'!CB487)))</f>
        <v>1735</v>
      </c>
      <c r="Q498" s="120">
        <f>IF($B$9="Female",'No Self Assessment feeder'!Q487,IF($B$9="Male",'No Self Assessment feeder'!AW487,IF($B$9="All",'No Self Assessment feeder'!CC487)))</f>
        <v>12.7</v>
      </c>
      <c r="R498" s="120">
        <f>IF($B$9="Female",'No Self Assessment feeder'!R487,IF($B$9="Male",'No Self Assessment feeder'!AX487,IF($B$9="All",'No Self Assessment feeder'!CD487)))</f>
        <v>10</v>
      </c>
      <c r="S498" s="120">
        <f>IF($B$9="Female",'No Self Assessment feeder'!S487,IF($B$9="Male",'No Self Assessment feeder'!AY487,IF($B$9="All",'No Self Assessment feeder'!CE487)))</f>
        <v>59.8</v>
      </c>
      <c r="T498" s="120">
        <f>IF($B$9="Female",'No Self Assessment feeder'!T487,IF($B$9="Male",'No Self Assessment feeder'!AZ487,IF($B$9="All",'No Self Assessment feeder'!CF487)))</f>
        <v>69.2</v>
      </c>
      <c r="U498" s="127">
        <f>IF($B$9="Female",'No Self Assessment feeder'!U487,IF($B$9="Male",'No Self Assessment feeder'!BA487,IF($B$9="All",'No Self Assessment feeder'!CG487)))</f>
        <v>77.3</v>
      </c>
      <c r="V498" s="81">
        <f>IF($B$9="Female",'No Self Assessment feeder'!V487,IF($B$9="Male",'No Self Assessment feeder'!BB487,IF($B$9="All",'No Self Assessment feeder'!CH487)))</f>
        <v>1790</v>
      </c>
      <c r="W498" s="120">
        <f>IF($B$9="Female",'No Self Assessment feeder'!W487,IF($B$9="Male",'No Self Assessment feeder'!BC487,IF($B$9="All",'No Self Assessment feeder'!CI487)))</f>
        <v>3.2</v>
      </c>
      <c r="X498" s="79">
        <f>IF($B$9="Female",'No Self Assessment feeder'!X487,IF($B$9="Male",'No Self Assessment feeder'!BD487,IF($B$9="All",'No Self Assessment feeder'!CJ487)))</f>
        <v>1730</v>
      </c>
      <c r="Y498" s="120">
        <f>IF($B$9="Female",'No Self Assessment feeder'!Y487,IF($B$9="Male",'No Self Assessment feeder'!BE487,IF($B$9="All",'No Self Assessment feeder'!CK487)))</f>
        <v>15.4</v>
      </c>
      <c r="Z498" s="120">
        <f>IF($B$9="Female",'No Self Assessment feeder'!Z487,IF($B$9="Male",'No Self Assessment feeder'!BF487,IF($B$9="All",'No Self Assessment feeder'!CL487)))</f>
        <v>10.6</v>
      </c>
      <c r="AA498" s="120">
        <f>IF($B$9="Female",'No Self Assessment feeder'!AA487,IF($B$9="Male",'No Self Assessment feeder'!BG487,IF($B$9="All",'No Self Assessment feeder'!CM487)))</f>
        <v>60.4</v>
      </c>
      <c r="AB498" s="120">
        <f>IF($B$9="Female",'No Self Assessment feeder'!AB487,IF($B$9="Male",'No Self Assessment feeder'!BH487,IF($B$9="All",'No Self Assessment feeder'!CN487)))</f>
        <v>70.2</v>
      </c>
      <c r="AC498" s="127">
        <f>IF($B$9="Female",'No Self Assessment feeder'!AC487,IF($B$9="Male",'No Self Assessment feeder'!BI487,IF($B$9="All",'No Self Assessment feeder'!CO487)))</f>
        <v>74</v>
      </c>
      <c r="CM498" s="29"/>
    </row>
    <row r="499" spans="1:91" ht="14.25" customHeight="1" x14ac:dyDescent="0.2">
      <c r="A499" s="159" t="s">
        <v>291</v>
      </c>
      <c r="B499" s="65" t="s">
        <v>206</v>
      </c>
      <c r="C499" s="66">
        <v>10005389</v>
      </c>
      <c r="D499" s="66" t="s">
        <v>491</v>
      </c>
      <c r="E499" s="162" t="s">
        <v>207</v>
      </c>
      <c r="F499" s="142">
        <f>IF($B$9="Female",'No Self Assessment feeder'!F488,IF($B$9="Male",'No Self Assessment feeder'!AL488,IF($B$9="All",'No Self Assessment feeder'!BR488)))</f>
        <v>285</v>
      </c>
      <c r="G499" s="120">
        <f>IF($B$9="Female",'No Self Assessment feeder'!G488,IF($B$9="Male",'No Self Assessment feeder'!AM488,IF($B$9="All",'No Self Assessment feeder'!BS488)))</f>
        <v>4.9000000000000004</v>
      </c>
      <c r="H499" s="79">
        <f>IF($B$9="Female",'No Self Assessment feeder'!H488,IF($B$9="Male",'No Self Assessment feeder'!AN488,IF($B$9="All",'No Self Assessment feeder'!BT488)))</f>
        <v>270</v>
      </c>
      <c r="I499" s="120">
        <f>IF($B$9="Female",'No Self Assessment feeder'!I488,IF($B$9="Male",'No Self Assessment feeder'!AO488,IF($B$9="All",'No Self Assessment feeder'!BU488)))</f>
        <v>11.8</v>
      </c>
      <c r="J499" s="120">
        <f>IF($B$9="Female",'No Self Assessment feeder'!J488,IF($B$9="Male",'No Self Assessment feeder'!AP488,IF($B$9="All",'No Self Assessment feeder'!BV488)))</f>
        <v>22.8</v>
      </c>
      <c r="K499" s="120">
        <f>IF($B$9="Female",'No Self Assessment feeder'!K488,IF($B$9="Male",'No Self Assessment feeder'!AQ488,IF($B$9="All",'No Self Assessment feeder'!BW488)))</f>
        <v>58.5</v>
      </c>
      <c r="L499" s="120">
        <f>IF($B$9="Female",'No Self Assessment feeder'!L488,IF($B$9="Male",'No Self Assessment feeder'!AR488,IF($B$9="All",'No Self Assessment feeder'!BX488)))</f>
        <v>61.8</v>
      </c>
      <c r="M499" s="127">
        <f>IF($B$9="Female",'No Self Assessment feeder'!M488,IF($B$9="Male",'No Self Assessment feeder'!AS488,IF($B$9="All",'No Self Assessment feeder'!BY488)))</f>
        <v>65.400000000000006</v>
      </c>
      <c r="N499" s="81">
        <f>IF($B$9="Female",'No Self Assessment feeder'!N488,IF($B$9="Male",'No Self Assessment feeder'!AT488,IF($B$9="All",'No Self Assessment feeder'!BZ488)))</f>
        <v>285</v>
      </c>
      <c r="O499" s="120">
        <f>IF($B$9="Female",'No Self Assessment feeder'!O488,IF($B$9="Male",'No Self Assessment feeder'!AU488,IF($B$9="All",'No Self Assessment feeder'!CA488)))</f>
        <v>5.2</v>
      </c>
      <c r="P499" s="79">
        <f>IF($B$9="Female",'No Self Assessment feeder'!P488,IF($B$9="Male",'No Self Assessment feeder'!AV488,IF($B$9="All",'No Self Assessment feeder'!CB488)))</f>
        <v>270</v>
      </c>
      <c r="Q499" s="120">
        <f>IF($B$9="Female",'No Self Assessment feeder'!Q488,IF($B$9="Male",'No Self Assessment feeder'!AW488,IF($B$9="All",'No Self Assessment feeder'!CC488)))</f>
        <v>14.4</v>
      </c>
      <c r="R499" s="120">
        <f>IF($B$9="Female",'No Self Assessment feeder'!R488,IF($B$9="Male",'No Self Assessment feeder'!AX488,IF($B$9="All",'No Self Assessment feeder'!CD488)))</f>
        <v>18.8</v>
      </c>
      <c r="S499" s="120">
        <f>IF($B$9="Female",'No Self Assessment feeder'!S488,IF($B$9="Male",'No Self Assessment feeder'!AY488,IF($B$9="All",'No Self Assessment feeder'!CE488)))</f>
        <v>62.7</v>
      </c>
      <c r="T499" s="120">
        <f>IF($B$9="Female",'No Self Assessment feeder'!T488,IF($B$9="Male",'No Self Assessment feeder'!AZ488,IF($B$9="All",'No Self Assessment feeder'!CF488)))</f>
        <v>64.900000000000006</v>
      </c>
      <c r="U499" s="127">
        <f>IF($B$9="Female",'No Self Assessment feeder'!U488,IF($B$9="Male",'No Self Assessment feeder'!BA488,IF($B$9="All",'No Self Assessment feeder'!CG488)))</f>
        <v>66.8</v>
      </c>
      <c r="V499" s="81">
        <f>IF($B$9="Female",'No Self Assessment feeder'!V488,IF($B$9="Male",'No Self Assessment feeder'!BB488,IF($B$9="All",'No Self Assessment feeder'!CH488)))</f>
        <v>285</v>
      </c>
      <c r="W499" s="120">
        <f>IF($B$9="Female",'No Self Assessment feeder'!W488,IF($B$9="Male",'No Self Assessment feeder'!BC488,IF($B$9="All",'No Self Assessment feeder'!CI488)))</f>
        <v>5.2</v>
      </c>
      <c r="X499" s="79">
        <f>IF($B$9="Female",'No Self Assessment feeder'!X488,IF($B$9="Male",'No Self Assessment feeder'!BD488,IF($B$9="All",'No Self Assessment feeder'!CJ488)))</f>
        <v>270</v>
      </c>
      <c r="Y499" s="120">
        <f>IF($B$9="Female",'No Self Assessment feeder'!Y488,IF($B$9="Male",'No Self Assessment feeder'!BE488,IF($B$9="All",'No Self Assessment feeder'!CK488)))</f>
        <v>17.3</v>
      </c>
      <c r="Z499" s="120">
        <f>IF($B$9="Female",'No Self Assessment feeder'!Z488,IF($B$9="Male",'No Self Assessment feeder'!BF488,IF($B$9="All",'No Self Assessment feeder'!CL488)))</f>
        <v>19.2</v>
      </c>
      <c r="AA499" s="120">
        <f>IF($B$9="Female",'No Self Assessment feeder'!AA488,IF($B$9="Male",'No Self Assessment feeder'!BG488,IF($B$9="All",'No Self Assessment feeder'!CM488)))</f>
        <v>60.5</v>
      </c>
      <c r="AB499" s="120">
        <f>IF($B$9="Female",'No Self Assessment feeder'!AB488,IF($B$9="Male",'No Self Assessment feeder'!BH488,IF($B$9="All",'No Self Assessment feeder'!CN488)))</f>
        <v>62.4</v>
      </c>
      <c r="AC499" s="127">
        <f>IF($B$9="Female",'No Self Assessment feeder'!AC488,IF($B$9="Male",'No Self Assessment feeder'!BI488,IF($B$9="All",'No Self Assessment feeder'!CO488)))</f>
        <v>63.5</v>
      </c>
      <c r="CM499" s="29"/>
    </row>
    <row r="500" spans="1:91" ht="14.25" customHeight="1" x14ac:dyDescent="0.2">
      <c r="A500" s="159" t="s">
        <v>291</v>
      </c>
      <c r="B500" s="65" t="s">
        <v>208</v>
      </c>
      <c r="C500" s="66">
        <v>10007802</v>
      </c>
      <c r="D500" s="66" t="s">
        <v>495</v>
      </c>
      <c r="E500" s="162" t="s">
        <v>209</v>
      </c>
      <c r="F500" s="142">
        <f>IF($B$9="Female",'No Self Assessment feeder'!F489,IF($B$9="Male",'No Self Assessment feeder'!AL489,IF($B$9="All",'No Self Assessment feeder'!BR489)))</f>
        <v>2105</v>
      </c>
      <c r="G500" s="120">
        <f>IF($B$9="Female",'No Self Assessment feeder'!G489,IF($B$9="Male",'No Self Assessment feeder'!AM489,IF($B$9="All",'No Self Assessment feeder'!BS489)))</f>
        <v>3.1</v>
      </c>
      <c r="H500" s="79">
        <f>IF($B$9="Female",'No Self Assessment feeder'!H489,IF($B$9="Male",'No Self Assessment feeder'!AN489,IF($B$9="All",'No Self Assessment feeder'!BT489)))</f>
        <v>2040</v>
      </c>
      <c r="I500" s="120">
        <f>IF($B$9="Female",'No Self Assessment feeder'!I489,IF($B$9="Male",'No Self Assessment feeder'!AO489,IF($B$9="All",'No Self Assessment feeder'!BU489)))</f>
        <v>9.3000000000000007</v>
      </c>
      <c r="J500" s="120">
        <f>IF($B$9="Female",'No Self Assessment feeder'!J489,IF($B$9="Male",'No Self Assessment feeder'!AP489,IF($B$9="All",'No Self Assessment feeder'!BV489)))</f>
        <v>11.6</v>
      </c>
      <c r="K500" s="120">
        <f>IF($B$9="Female",'No Self Assessment feeder'!K489,IF($B$9="Male",'No Self Assessment feeder'!AQ489,IF($B$9="All",'No Self Assessment feeder'!BW489)))</f>
        <v>54</v>
      </c>
      <c r="L500" s="120">
        <f>IF($B$9="Female",'No Self Assessment feeder'!L489,IF($B$9="Male",'No Self Assessment feeder'!AR489,IF($B$9="All",'No Self Assessment feeder'!BX489)))</f>
        <v>69.3</v>
      </c>
      <c r="M500" s="127">
        <f>IF($B$9="Female",'No Self Assessment feeder'!M489,IF($B$9="Male",'No Self Assessment feeder'!AS489,IF($B$9="All",'No Self Assessment feeder'!BY489)))</f>
        <v>79.099999999999994</v>
      </c>
      <c r="N500" s="81">
        <f>IF($B$9="Female",'No Self Assessment feeder'!N489,IF($B$9="Male",'No Self Assessment feeder'!AT489,IF($B$9="All",'No Self Assessment feeder'!BZ489)))</f>
        <v>2105</v>
      </c>
      <c r="O500" s="120">
        <f>IF($B$9="Female",'No Self Assessment feeder'!O489,IF($B$9="Male",'No Self Assessment feeder'!AU489,IF($B$9="All",'No Self Assessment feeder'!CA489)))</f>
        <v>3.5</v>
      </c>
      <c r="P500" s="79">
        <f>IF($B$9="Female",'No Self Assessment feeder'!P489,IF($B$9="Male",'No Self Assessment feeder'!AV489,IF($B$9="All",'No Self Assessment feeder'!CB489)))</f>
        <v>2030</v>
      </c>
      <c r="Q500" s="120">
        <f>IF($B$9="Female",'No Self Assessment feeder'!Q489,IF($B$9="Male",'No Self Assessment feeder'!AW489,IF($B$9="All",'No Self Assessment feeder'!CC489)))</f>
        <v>10.199999999999999</v>
      </c>
      <c r="R500" s="120">
        <f>IF($B$9="Female",'No Self Assessment feeder'!R489,IF($B$9="Male",'No Self Assessment feeder'!AX489,IF($B$9="All",'No Self Assessment feeder'!CD489)))</f>
        <v>7.3</v>
      </c>
      <c r="S500" s="120">
        <f>IF($B$9="Female",'No Self Assessment feeder'!S489,IF($B$9="Male",'No Self Assessment feeder'!AY489,IF($B$9="All",'No Self Assessment feeder'!CE489)))</f>
        <v>64.3</v>
      </c>
      <c r="T500" s="120">
        <f>IF($B$9="Female",'No Self Assessment feeder'!T489,IF($B$9="Male",'No Self Assessment feeder'!AZ489,IF($B$9="All",'No Self Assessment feeder'!CF489)))</f>
        <v>76</v>
      </c>
      <c r="U500" s="127">
        <f>IF($B$9="Female",'No Self Assessment feeder'!U489,IF($B$9="Male",'No Self Assessment feeder'!BA489,IF($B$9="All",'No Self Assessment feeder'!CG489)))</f>
        <v>82.5</v>
      </c>
      <c r="V500" s="81">
        <f>IF($B$9="Female",'No Self Assessment feeder'!V489,IF($B$9="Male",'No Self Assessment feeder'!BB489,IF($B$9="All",'No Self Assessment feeder'!CH489)))</f>
        <v>2105</v>
      </c>
      <c r="W500" s="120">
        <f>IF($B$9="Female",'No Self Assessment feeder'!W489,IF($B$9="Male",'No Self Assessment feeder'!BC489,IF($B$9="All",'No Self Assessment feeder'!CI489)))</f>
        <v>3.8</v>
      </c>
      <c r="X500" s="79">
        <f>IF($B$9="Female",'No Self Assessment feeder'!X489,IF($B$9="Male",'No Self Assessment feeder'!BD489,IF($B$9="All",'No Self Assessment feeder'!CJ489)))</f>
        <v>2025</v>
      </c>
      <c r="Y500" s="120">
        <f>IF($B$9="Female",'No Self Assessment feeder'!Y489,IF($B$9="Male",'No Self Assessment feeder'!BE489,IF($B$9="All",'No Self Assessment feeder'!CK489)))</f>
        <v>11.3</v>
      </c>
      <c r="Z500" s="120">
        <f>IF($B$9="Female",'No Self Assessment feeder'!Z489,IF($B$9="Male",'No Self Assessment feeder'!BF489,IF($B$9="All",'No Self Assessment feeder'!CL489)))</f>
        <v>6.4</v>
      </c>
      <c r="AA500" s="120">
        <f>IF($B$9="Female",'No Self Assessment feeder'!AA489,IF($B$9="Male",'No Self Assessment feeder'!BG489,IF($B$9="All",'No Self Assessment feeder'!CM489)))</f>
        <v>70.900000000000006</v>
      </c>
      <c r="AB500" s="120">
        <f>IF($B$9="Female",'No Self Assessment feeder'!AB489,IF($B$9="Male",'No Self Assessment feeder'!BH489,IF($B$9="All",'No Self Assessment feeder'!CN489)))</f>
        <v>79.2</v>
      </c>
      <c r="AC500" s="127">
        <f>IF($B$9="Female",'No Self Assessment feeder'!AC489,IF($B$9="Male",'No Self Assessment feeder'!BI489,IF($B$9="All",'No Self Assessment feeder'!CO489)))</f>
        <v>82.3</v>
      </c>
      <c r="CM500" s="29"/>
    </row>
    <row r="501" spans="1:91" ht="14.25" customHeight="1" x14ac:dyDescent="0.2">
      <c r="A501" s="159" t="s">
        <v>291</v>
      </c>
      <c r="B501" s="65" t="s">
        <v>210</v>
      </c>
      <c r="C501" s="66">
        <v>10007776</v>
      </c>
      <c r="D501" s="66" t="s">
        <v>491</v>
      </c>
      <c r="E501" s="162" t="s">
        <v>211</v>
      </c>
      <c r="F501" s="142">
        <f>IF($B$9="Female",'No Self Assessment feeder'!F490,IF($B$9="Male",'No Self Assessment feeder'!AL490,IF($B$9="All",'No Self Assessment feeder'!BR490)))</f>
        <v>1380</v>
      </c>
      <c r="G501" s="120">
        <f>IF($B$9="Female",'No Self Assessment feeder'!G490,IF($B$9="Male",'No Self Assessment feeder'!AM490,IF($B$9="All",'No Self Assessment feeder'!BS490)))</f>
        <v>3.5</v>
      </c>
      <c r="H501" s="79">
        <f>IF($B$9="Female",'No Self Assessment feeder'!H490,IF($B$9="Male",'No Self Assessment feeder'!AN490,IF($B$9="All",'No Self Assessment feeder'!BT490)))</f>
        <v>1330</v>
      </c>
      <c r="I501" s="120">
        <f>IF($B$9="Female",'No Self Assessment feeder'!I490,IF($B$9="Male",'No Self Assessment feeder'!AO490,IF($B$9="All",'No Self Assessment feeder'!BU490)))</f>
        <v>9.3000000000000007</v>
      </c>
      <c r="J501" s="120">
        <f>IF($B$9="Female",'No Self Assessment feeder'!J490,IF($B$9="Male",'No Self Assessment feeder'!AP490,IF($B$9="All",'No Self Assessment feeder'!BV490)))</f>
        <v>11.7</v>
      </c>
      <c r="K501" s="120">
        <f>IF($B$9="Female",'No Self Assessment feeder'!K490,IF($B$9="Male",'No Self Assessment feeder'!AQ490,IF($B$9="All",'No Self Assessment feeder'!BW490)))</f>
        <v>60.1</v>
      </c>
      <c r="L501" s="120">
        <f>IF($B$9="Female",'No Self Assessment feeder'!L490,IF($B$9="Male",'No Self Assessment feeder'!AR490,IF($B$9="All",'No Self Assessment feeder'!BX490)))</f>
        <v>71.5</v>
      </c>
      <c r="M501" s="127">
        <f>IF($B$9="Female",'No Self Assessment feeder'!M490,IF($B$9="Male",'No Self Assessment feeder'!AS490,IF($B$9="All",'No Self Assessment feeder'!BY490)))</f>
        <v>79</v>
      </c>
      <c r="N501" s="81">
        <f>IF($B$9="Female",'No Self Assessment feeder'!N490,IF($B$9="Male",'No Self Assessment feeder'!AT490,IF($B$9="All",'No Self Assessment feeder'!BZ490)))</f>
        <v>1380</v>
      </c>
      <c r="O501" s="120">
        <f>IF($B$9="Female",'No Self Assessment feeder'!O490,IF($B$9="Male",'No Self Assessment feeder'!AU490,IF($B$9="All",'No Self Assessment feeder'!CA490)))</f>
        <v>3.6</v>
      </c>
      <c r="P501" s="79">
        <f>IF($B$9="Female",'No Self Assessment feeder'!P490,IF($B$9="Male",'No Self Assessment feeder'!AV490,IF($B$9="All",'No Self Assessment feeder'!CB490)))</f>
        <v>1330</v>
      </c>
      <c r="Q501" s="120">
        <f>IF($B$9="Female",'No Self Assessment feeder'!Q490,IF($B$9="Male",'No Self Assessment feeder'!AW490,IF($B$9="All",'No Self Assessment feeder'!CC490)))</f>
        <v>11</v>
      </c>
      <c r="R501" s="120">
        <f>IF($B$9="Female",'No Self Assessment feeder'!R490,IF($B$9="Male",'No Self Assessment feeder'!AX490,IF($B$9="All",'No Self Assessment feeder'!CD490)))</f>
        <v>8.9</v>
      </c>
      <c r="S501" s="120">
        <f>IF($B$9="Female",'No Self Assessment feeder'!S490,IF($B$9="Male",'No Self Assessment feeder'!AY490,IF($B$9="All",'No Self Assessment feeder'!CE490)))</f>
        <v>63.9</v>
      </c>
      <c r="T501" s="120">
        <f>IF($B$9="Female",'No Self Assessment feeder'!T490,IF($B$9="Male",'No Self Assessment feeder'!AZ490,IF($B$9="All",'No Self Assessment feeder'!CF490)))</f>
        <v>75.400000000000006</v>
      </c>
      <c r="U501" s="127">
        <f>IF($B$9="Female",'No Self Assessment feeder'!U490,IF($B$9="Male",'No Self Assessment feeder'!BA490,IF($B$9="All",'No Self Assessment feeder'!CG490)))</f>
        <v>80.099999999999994</v>
      </c>
      <c r="V501" s="81">
        <f>IF($B$9="Female",'No Self Assessment feeder'!V490,IF($B$9="Male",'No Self Assessment feeder'!BB490,IF($B$9="All",'No Self Assessment feeder'!CH490)))</f>
        <v>1380</v>
      </c>
      <c r="W501" s="120">
        <f>IF($B$9="Female",'No Self Assessment feeder'!W490,IF($B$9="Male",'No Self Assessment feeder'!BC490,IF($B$9="All",'No Self Assessment feeder'!CI490)))</f>
        <v>3.9</v>
      </c>
      <c r="X501" s="79">
        <f>IF($B$9="Female",'No Self Assessment feeder'!X490,IF($B$9="Male",'No Self Assessment feeder'!BD490,IF($B$9="All",'No Self Assessment feeder'!CJ490)))</f>
        <v>1325</v>
      </c>
      <c r="Y501" s="120">
        <f>IF($B$9="Female",'No Self Assessment feeder'!Y490,IF($B$9="Male",'No Self Assessment feeder'!BE490,IF($B$9="All",'No Self Assessment feeder'!CK490)))</f>
        <v>13.6</v>
      </c>
      <c r="Z501" s="120">
        <f>IF($B$9="Female",'No Self Assessment feeder'!Z490,IF($B$9="Male",'No Self Assessment feeder'!BF490,IF($B$9="All",'No Self Assessment feeder'!CL490)))</f>
        <v>8.5</v>
      </c>
      <c r="AA501" s="120">
        <f>IF($B$9="Female",'No Self Assessment feeder'!AA490,IF($B$9="Male",'No Self Assessment feeder'!BG490,IF($B$9="All",'No Self Assessment feeder'!CM490)))</f>
        <v>66.599999999999994</v>
      </c>
      <c r="AB501" s="120">
        <f>IF($B$9="Female",'No Self Assessment feeder'!AB490,IF($B$9="Male",'No Self Assessment feeder'!BH490,IF($B$9="All",'No Self Assessment feeder'!CN490)))</f>
        <v>75</v>
      </c>
      <c r="AC501" s="127">
        <f>IF($B$9="Female",'No Self Assessment feeder'!AC490,IF($B$9="Male",'No Self Assessment feeder'!BI490,IF($B$9="All",'No Self Assessment feeder'!CO490)))</f>
        <v>77.900000000000006</v>
      </c>
      <c r="CM501" s="29"/>
    </row>
    <row r="502" spans="1:91" ht="14.25" customHeight="1" x14ac:dyDescent="0.2">
      <c r="A502" s="159" t="s">
        <v>291</v>
      </c>
      <c r="B502" s="65" t="s">
        <v>212</v>
      </c>
      <c r="C502" s="66">
        <v>10005523</v>
      </c>
      <c r="D502" s="66" t="s">
        <v>491</v>
      </c>
      <c r="E502" s="162" t="s">
        <v>213</v>
      </c>
      <c r="F502" s="142">
        <f>IF($B$9="Female",'No Self Assessment feeder'!F491,IF($B$9="Male",'No Self Assessment feeder'!AL491,IF($B$9="All",'No Self Assessment feeder'!BR491)))</f>
        <v>160</v>
      </c>
      <c r="G502" s="120">
        <f>IF($B$9="Female",'No Self Assessment feeder'!G491,IF($B$9="Male",'No Self Assessment feeder'!AM491,IF($B$9="All",'No Self Assessment feeder'!BS491)))</f>
        <v>4.3</v>
      </c>
      <c r="H502" s="79">
        <f>IF($B$9="Female",'No Self Assessment feeder'!H491,IF($B$9="Male",'No Self Assessment feeder'!AN491,IF($B$9="All",'No Self Assessment feeder'!BT491)))</f>
        <v>155</v>
      </c>
      <c r="I502" s="120">
        <f>IF($B$9="Female",'No Self Assessment feeder'!I491,IF($B$9="Male",'No Self Assessment feeder'!AO491,IF($B$9="All",'No Self Assessment feeder'!BU491)))</f>
        <v>6.5</v>
      </c>
      <c r="J502" s="120">
        <f>IF($B$9="Female",'No Self Assessment feeder'!J491,IF($B$9="Male",'No Self Assessment feeder'!AP491,IF($B$9="All",'No Self Assessment feeder'!BV491)))</f>
        <v>28.4</v>
      </c>
      <c r="K502" s="120">
        <f>IF($B$9="Female",'No Self Assessment feeder'!K491,IF($B$9="Male",'No Self Assessment feeder'!AQ491,IF($B$9="All",'No Self Assessment feeder'!BW491)))</f>
        <v>57.4</v>
      </c>
      <c r="L502" s="120">
        <f>IF($B$9="Female",'No Self Assessment feeder'!L491,IF($B$9="Male",'No Self Assessment feeder'!AR491,IF($B$9="All",'No Self Assessment feeder'!BX491)))</f>
        <v>61.9</v>
      </c>
      <c r="M502" s="127">
        <f>IF($B$9="Female",'No Self Assessment feeder'!M491,IF($B$9="Male",'No Self Assessment feeder'!AS491,IF($B$9="All",'No Self Assessment feeder'!BY491)))</f>
        <v>65.2</v>
      </c>
      <c r="N502" s="81">
        <f>IF($B$9="Female",'No Self Assessment feeder'!N491,IF($B$9="Male",'No Self Assessment feeder'!AT491,IF($B$9="All",'No Self Assessment feeder'!BZ491)))</f>
        <v>160</v>
      </c>
      <c r="O502" s="120">
        <f>IF($B$9="Female",'No Self Assessment feeder'!O491,IF($B$9="Male",'No Self Assessment feeder'!AU491,IF($B$9="All",'No Self Assessment feeder'!CA491)))</f>
        <v>4.3</v>
      </c>
      <c r="P502" s="79">
        <f>IF($B$9="Female",'No Self Assessment feeder'!P491,IF($B$9="Male",'No Self Assessment feeder'!AV491,IF($B$9="All",'No Self Assessment feeder'!CB491)))</f>
        <v>155</v>
      </c>
      <c r="Q502" s="120">
        <f>IF($B$9="Female",'No Self Assessment feeder'!Q491,IF($B$9="Male",'No Self Assessment feeder'!AW491,IF($B$9="All",'No Self Assessment feeder'!CC491)))</f>
        <v>12.9</v>
      </c>
      <c r="R502" s="120">
        <f>IF($B$9="Female",'No Self Assessment feeder'!R491,IF($B$9="Male",'No Self Assessment feeder'!AX491,IF($B$9="All",'No Self Assessment feeder'!CD491)))</f>
        <v>13.5</v>
      </c>
      <c r="S502" s="120">
        <f>IF($B$9="Female",'No Self Assessment feeder'!S491,IF($B$9="Male",'No Self Assessment feeder'!AY491,IF($B$9="All",'No Self Assessment feeder'!CE491)))</f>
        <v>62.6</v>
      </c>
      <c r="T502" s="120">
        <f>IF($B$9="Female",'No Self Assessment feeder'!T491,IF($B$9="Male",'No Self Assessment feeder'!AZ491,IF($B$9="All",'No Self Assessment feeder'!CF491)))</f>
        <v>69.7</v>
      </c>
      <c r="U502" s="127">
        <f>IF($B$9="Female",'No Self Assessment feeder'!U491,IF($B$9="Male",'No Self Assessment feeder'!BA491,IF($B$9="All",'No Self Assessment feeder'!CG491)))</f>
        <v>73.5</v>
      </c>
      <c r="V502" s="81">
        <f>IF($B$9="Female",'No Self Assessment feeder'!V491,IF($B$9="Male",'No Self Assessment feeder'!BB491,IF($B$9="All",'No Self Assessment feeder'!CH491)))</f>
        <v>160</v>
      </c>
      <c r="W502" s="120">
        <f>IF($B$9="Female",'No Self Assessment feeder'!W491,IF($B$9="Male",'No Self Assessment feeder'!BC491,IF($B$9="All",'No Self Assessment feeder'!CI491)))</f>
        <v>4.9000000000000004</v>
      </c>
      <c r="X502" s="79">
        <f>IF($B$9="Female",'No Self Assessment feeder'!X491,IF($B$9="Male",'No Self Assessment feeder'!BD491,IF($B$9="All",'No Self Assessment feeder'!CJ491)))</f>
        <v>155</v>
      </c>
      <c r="Y502" s="120">
        <f>IF($B$9="Female",'No Self Assessment feeder'!Y491,IF($B$9="Male",'No Self Assessment feeder'!BE491,IF($B$9="All",'No Self Assessment feeder'!CK491)))</f>
        <v>14.9</v>
      </c>
      <c r="Z502" s="120">
        <f>IF($B$9="Female",'No Self Assessment feeder'!Z491,IF($B$9="Male",'No Self Assessment feeder'!BF491,IF($B$9="All",'No Self Assessment feeder'!CL491)))</f>
        <v>22.1</v>
      </c>
      <c r="AA502" s="120" t="str">
        <f>IF($B$9="Female",'No Self Assessment feeder'!AA491,IF($B$9="Male",'No Self Assessment feeder'!BG491,IF($B$9="All",'No Self Assessment feeder'!CM491)))</f>
        <v>x</v>
      </c>
      <c r="AB502" s="120" t="str">
        <f>IF($B$9="Female",'No Self Assessment feeder'!AB491,IF($B$9="Male",'No Self Assessment feeder'!BH491,IF($B$9="All",'No Self Assessment feeder'!CN491)))</f>
        <v>x</v>
      </c>
      <c r="AC502" s="127">
        <f>IF($B$9="Female",'No Self Assessment feeder'!AC491,IF($B$9="Male",'No Self Assessment feeder'!BI491,IF($B$9="All",'No Self Assessment feeder'!CO491)))</f>
        <v>63</v>
      </c>
      <c r="CM502" s="29"/>
    </row>
    <row r="503" spans="1:91" ht="14.25" customHeight="1" x14ac:dyDescent="0.2">
      <c r="A503" s="159" t="s">
        <v>291</v>
      </c>
      <c r="B503" s="65" t="s">
        <v>214</v>
      </c>
      <c r="C503" s="66">
        <v>10007835</v>
      </c>
      <c r="D503" s="66" t="s">
        <v>491</v>
      </c>
      <c r="E503" s="162" t="s">
        <v>215</v>
      </c>
      <c r="F503" s="142">
        <f>IF($B$9="Female",'No Self Assessment feeder'!F492,IF($B$9="Male",'No Self Assessment feeder'!AL492,IF($B$9="All",'No Self Assessment feeder'!BR492)))</f>
        <v>55</v>
      </c>
      <c r="G503" s="120">
        <f>IF($B$9="Female",'No Self Assessment feeder'!G492,IF($B$9="Male",'No Self Assessment feeder'!AM492,IF($B$9="All",'No Self Assessment feeder'!BS492)))</f>
        <v>8.8000000000000007</v>
      </c>
      <c r="H503" s="79">
        <f>IF($B$9="Female",'No Self Assessment feeder'!H492,IF($B$9="Male",'No Self Assessment feeder'!AN492,IF($B$9="All",'No Self Assessment feeder'!BT492)))</f>
        <v>50</v>
      </c>
      <c r="I503" s="120">
        <f>IF($B$9="Female",'No Self Assessment feeder'!I492,IF($B$9="Male",'No Self Assessment feeder'!AO492,IF($B$9="All",'No Self Assessment feeder'!BU492)))</f>
        <v>26.9</v>
      </c>
      <c r="J503" s="120">
        <f>IF($B$9="Female",'No Self Assessment feeder'!J492,IF($B$9="Male",'No Self Assessment feeder'!AP492,IF($B$9="All",'No Self Assessment feeder'!BV492)))</f>
        <v>17.3</v>
      </c>
      <c r="K503" s="120">
        <f>IF($B$9="Female",'No Self Assessment feeder'!K492,IF($B$9="Male",'No Self Assessment feeder'!AQ492,IF($B$9="All",'No Self Assessment feeder'!BW492)))</f>
        <v>23.1</v>
      </c>
      <c r="L503" s="120">
        <f>IF($B$9="Female",'No Self Assessment feeder'!L492,IF($B$9="Male",'No Self Assessment feeder'!AR492,IF($B$9="All",'No Self Assessment feeder'!BX492)))</f>
        <v>40.4</v>
      </c>
      <c r="M503" s="127">
        <f>IF($B$9="Female",'No Self Assessment feeder'!M492,IF($B$9="Male",'No Self Assessment feeder'!AS492,IF($B$9="All",'No Self Assessment feeder'!BY492)))</f>
        <v>55.8</v>
      </c>
      <c r="N503" s="81">
        <f>IF($B$9="Female",'No Self Assessment feeder'!N492,IF($B$9="Male",'No Self Assessment feeder'!AT492,IF($B$9="All",'No Self Assessment feeder'!BZ492)))</f>
        <v>55</v>
      </c>
      <c r="O503" s="120">
        <f>IF($B$9="Female",'No Self Assessment feeder'!O492,IF($B$9="Male",'No Self Assessment feeder'!AU492,IF($B$9="All",'No Self Assessment feeder'!CA492)))</f>
        <v>10.5</v>
      </c>
      <c r="P503" s="79">
        <f>IF($B$9="Female",'No Self Assessment feeder'!P492,IF($B$9="Male",'No Self Assessment feeder'!AV492,IF($B$9="All",'No Self Assessment feeder'!CB492)))</f>
        <v>50</v>
      </c>
      <c r="Q503" s="120">
        <f>IF($B$9="Female",'No Self Assessment feeder'!Q492,IF($B$9="Male",'No Self Assessment feeder'!AW492,IF($B$9="All",'No Self Assessment feeder'!CC492)))</f>
        <v>31.4</v>
      </c>
      <c r="R503" s="120">
        <f>IF($B$9="Female",'No Self Assessment feeder'!R492,IF($B$9="Male",'No Self Assessment feeder'!AX492,IF($B$9="All",'No Self Assessment feeder'!CD492)))</f>
        <v>15.7</v>
      </c>
      <c r="S503" s="120" t="str">
        <f>IF($B$9="Female",'No Self Assessment feeder'!S492,IF($B$9="Male",'No Self Assessment feeder'!AY492,IF($B$9="All",'No Self Assessment feeder'!CE492)))</f>
        <v>x</v>
      </c>
      <c r="T503" s="120" t="str">
        <f>IF($B$9="Female",'No Self Assessment feeder'!T492,IF($B$9="Male",'No Self Assessment feeder'!AZ492,IF($B$9="All",'No Self Assessment feeder'!CF492)))</f>
        <v>x</v>
      </c>
      <c r="U503" s="127">
        <f>IF($B$9="Female",'No Self Assessment feeder'!U492,IF($B$9="Male",'No Self Assessment feeder'!BA492,IF($B$9="All",'No Self Assessment feeder'!CG492)))</f>
        <v>52.9</v>
      </c>
      <c r="V503" s="81">
        <f>IF($B$9="Female",'No Self Assessment feeder'!V492,IF($B$9="Male",'No Self Assessment feeder'!BB492,IF($B$9="All",'No Self Assessment feeder'!CH492)))</f>
        <v>55</v>
      </c>
      <c r="W503" s="120">
        <f>IF($B$9="Female",'No Self Assessment feeder'!W492,IF($B$9="Male",'No Self Assessment feeder'!BC492,IF($B$9="All",'No Self Assessment feeder'!CI492)))</f>
        <v>12.3</v>
      </c>
      <c r="X503" s="79">
        <f>IF($B$9="Female",'No Self Assessment feeder'!X492,IF($B$9="Male",'No Self Assessment feeder'!BD492,IF($B$9="All",'No Self Assessment feeder'!CJ492)))</f>
        <v>50</v>
      </c>
      <c r="Y503" s="120">
        <f>IF($B$9="Female",'No Self Assessment feeder'!Y492,IF($B$9="Male",'No Self Assessment feeder'!BE492,IF($B$9="All",'No Self Assessment feeder'!CK492)))</f>
        <v>38</v>
      </c>
      <c r="Z503" s="120">
        <f>IF($B$9="Female",'No Self Assessment feeder'!Z492,IF($B$9="Male",'No Self Assessment feeder'!BF492,IF($B$9="All",'No Self Assessment feeder'!CL492)))</f>
        <v>18</v>
      </c>
      <c r="AA503" s="120" t="str">
        <f>IF($B$9="Female",'No Self Assessment feeder'!AA492,IF($B$9="Male",'No Self Assessment feeder'!BG492,IF($B$9="All",'No Self Assessment feeder'!CM492)))</f>
        <v>x</v>
      </c>
      <c r="AB503" s="120" t="str">
        <f>IF($B$9="Female",'No Self Assessment feeder'!AB492,IF($B$9="Male",'No Self Assessment feeder'!BH492,IF($B$9="All",'No Self Assessment feeder'!CN492)))</f>
        <v>x</v>
      </c>
      <c r="AC503" s="127">
        <f>IF($B$9="Female",'No Self Assessment feeder'!AC492,IF($B$9="Male",'No Self Assessment feeder'!BI492,IF($B$9="All",'No Self Assessment feeder'!CO492)))</f>
        <v>44</v>
      </c>
      <c r="CM503" s="29"/>
    </row>
    <row r="504" spans="1:91" ht="14.25" customHeight="1" x14ac:dyDescent="0.2">
      <c r="A504" s="159" t="s">
        <v>291</v>
      </c>
      <c r="B504" s="65" t="s">
        <v>216</v>
      </c>
      <c r="C504" s="66">
        <v>10005545</v>
      </c>
      <c r="D504" s="66" t="s">
        <v>490</v>
      </c>
      <c r="E504" s="162" t="s">
        <v>217</v>
      </c>
      <c r="F504" s="142">
        <f>IF($B$9="Female",'No Self Assessment feeder'!F493,IF($B$9="Male",'No Self Assessment feeder'!AL493,IF($B$9="All",'No Self Assessment feeder'!BR493)))</f>
        <v>140</v>
      </c>
      <c r="G504" s="120">
        <f>IF($B$9="Female",'No Self Assessment feeder'!G493,IF($B$9="Male",'No Self Assessment feeder'!AM493,IF($B$9="All",'No Self Assessment feeder'!BS493)))</f>
        <v>4.2</v>
      </c>
      <c r="H504" s="79">
        <f>IF($B$9="Female",'No Self Assessment feeder'!H493,IF($B$9="Male",'No Self Assessment feeder'!AN493,IF($B$9="All",'No Self Assessment feeder'!BT493)))</f>
        <v>135</v>
      </c>
      <c r="I504" s="120">
        <f>IF($B$9="Female",'No Self Assessment feeder'!I493,IF($B$9="Male",'No Self Assessment feeder'!AO493,IF($B$9="All",'No Self Assessment feeder'!BU493)))</f>
        <v>17.600000000000001</v>
      </c>
      <c r="J504" s="120">
        <f>IF($B$9="Female",'No Self Assessment feeder'!J493,IF($B$9="Male",'No Self Assessment feeder'!AP493,IF($B$9="All",'No Self Assessment feeder'!BV493)))</f>
        <v>14</v>
      </c>
      <c r="K504" s="120">
        <f>IF($B$9="Female",'No Self Assessment feeder'!K493,IF($B$9="Male",'No Self Assessment feeder'!AQ493,IF($B$9="All",'No Self Assessment feeder'!BW493)))</f>
        <v>58.8</v>
      </c>
      <c r="L504" s="120">
        <f>IF($B$9="Female",'No Self Assessment feeder'!L493,IF($B$9="Male",'No Self Assessment feeder'!AR493,IF($B$9="All",'No Self Assessment feeder'!BX493)))</f>
        <v>64.7</v>
      </c>
      <c r="M504" s="127">
        <f>IF($B$9="Female",'No Self Assessment feeder'!M493,IF($B$9="Male",'No Self Assessment feeder'!AS493,IF($B$9="All",'No Self Assessment feeder'!BY493)))</f>
        <v>68.400000000000006</v>
      </c>
      <c r="N504" s="81">
        <f>IF($B$9="Female",'No Self Assessment feeder'!N493,IF($B$9="Male",'No Self Assessment feeder'!AT493,IF($B$9="All",'No Self Assessment feeder'!BZ493)))</f>
        <v>140</v>
      </c>
      <c r="O504" s="120">
        <f>IF($B$9="Female",'No Self Assessment feeder'!O493,IF($B$9="Male",'No Self Assessment feeder'!AU493,IF($B$9="All",'No Self Assessment feeder'!CA493)))</f>
        <v>4.2</v>
      </c>
      <c r="P504" s="79">
        <f>IF($B$9="Female",'No Self Assessment feeder'!P493,IF($B$9="Male",'No Self Assessment feeder'!AV493,IF($B$9="All",'No Self Assessment feeder'!CB493)))</f>
        <v>135</v>
      </c>
      <c r="Q504" s="120">
        <f>IF($B$9="Female",'No Self Assessment feeder'!Q493,IF($B$9="Male",'No Self Assessment feeder'!AW493,IF($B$9="All",'No Self Assessment feeder'!CC493)))</f>
        <v>17.600000000000001</v>
      </c>
      <c r="R504" s="120">
        <f>IF($B$9="Female",'No Self Assessment feeder'!R493,IF($B$9="Male",'No Self Assessment feeder'!AX493,IF($B$9="All",'No Self Assessment feeder'!CD493)))</f>
        <v>3.7</v>
      </c>
      <c r="S504" s="120" t="str">
        <f>IF($B$9="Female",'No Self Assessment feeder'!S493,IF($B$9="Male",'No Self Assessment feeder'!AY493,IF($B$9="All",'No Self Assessment feeder'!CE493)))</f>
        <v>x</v>
      </c>
      <c r="T504" s="120" t="str">
        <f>IF($B$9="Female",'No Self Assessment feeder'!T493,IF($B$9="Male",'No Self Assessment feeder'!AZ493,IF($B$9="All",'No Self Assessment feeder'!CF493)))</f>
        <v>x</v>
      </c>
      <c r="U504" s="127">
        <f>IF($B$9="Female",'No Self Assessment feeder'!U493,IF($B$9="Male",'No Self Assessment feeder'!BA493,IF($B$9="All",'No Self Assessment feeder'!CG493)))</f>
        <v>78.7</v>
      </c>
      <c r="V504" s="81">
        <f>IF($B$9="Female",'No Self Assessment feeder'!V493,IF($B$9="Male",'No Self Assessment feeder'!BB493,IF($B$9="All",'No Self Assessment feeder'!CH493)))</f>
        <v>140</v>
      </c>
      <c r="W504" s="120">
        <f>IF($B$9="Female",'No Self Assessment feeder'!W493,IF($B$9="Male",'No Self Assessment feeder'!BC493,IF($B$9="All",'No Self Assessment feeder'!CI493)))</f>
        <v>4.2</v>
      </c>
      <c r="X504" s="79">
        <f>IF($B$9="Female",'No Self Assessment feeder'!X493,IF($B$9="Male",'No Self Assessment feeder'!BD493,IF($B$9="All",'No Self Assessment feeder'!CJ493)))</f>
        <v>135</v>
      </c>
      <c r="Y504" s="120">
        <f>IF($B$9="Female",'No Self Assessment feeder'!Y493,IF($B$9="Male",'No Self Assessment feeder'!BE493,IF($B$9="All",'No Self Assessment feeder'!CK493)))</f>
        <v>17.600000000000001</v>
      </c>
      <c r="Z504" s="120">
        <f>IF($B$9="Female",'No Self Assessment feeder'!Z493,IF($B$9="Male",'No Self Assessment feeder'!BF493,IF($B$9="All",'No Self Assessment feeder'!CL493)))</f>
        <v>8.1</v>
      </c>
      <c r="AA504" s="120" t="str">
        <f>IF($B$9="Female",'No Self Assessment feeder'!AA493,IF($B$9="Male",'No Self Assessment feeder'!BG493,IF($B$9="All",'No Self Assessment feeder'!CM493)))</f>
        <v>x</v>
      </c>
      <c r="AB504" s="120" t="str">
        <f>IF($B$9="Female",'No Self Assessment feeder'!AB493,IF($B$9="Male",'No Self Assessment feeder'!BH493,IF($B$9="All",'No Self Assessment feeder'!CN493)))</f>
        <v>x</v>
      </c>
      <c r="AC504" s="127">
        <f>IF($B$9="Female",'No Self Assessment feeder'!AC493,IF($B$9="Male",'No Self Assessment feeder'!BI493,IF($B$9="All",'No Self Assessment feeder'!CO493)))</f>
        <v>74.3</v>
      </c>
      <c r="CM504" s="29"/>
    </row>
    <row r="505" spans="1:91" ht="14.25" customHeight="1" x14ac:dyDescent="0.2">
      <c r="A505" s="159" t="s">
        <v>291</v>
      </c>
      <c r="B505" s="65" t="s">
        <v>218</v>
      </c>
      <c r="C505" s="66">
        <v>10007777</v>
      </c>
      <c r="D505" s="66" t="s">
        <v>491</v>
      </c>
      <c r="E505" s="162" t="s">
        <v>219</v>
      </c>
      <c r="F505" s="142" t="str">
        <f>IF($B$9="Female",'No Self Assessment feeder'!F494,IF($B$9="Male",'No Self Assessment feeder'!AL494,IF($B$9="All",'No Self Assessment feeder'!BR494)))</f>
        <v>.</v>
      </c>
      <c r="G505" s="120" t="str">
        <f>IF($B$9="Female",'No Self Assessment feeder'!G494,IF($B$9="Male",'No Self Assessment feeder'!AM494,IF($B$9="All",'No Self Assessment feeder'!BS494)))</f>
        <v>.</v>
      </c>
      <c r="H505" s="79" t="str">
        <f>IF($B$9="Female",'No Self Assessment feeder'!H494,IF($B$9="Male",'No Self Assessment feeder'!AN494,IF($B$9="All",'No Self Assessment feeder'!BT494)))</f>
        <v>.</v>
      </c>
      <c r="I505" s="120" t="str">
        <f>IF($B$9="Female",'No Self Assessment feeder'!I494,IF($B$9="Male",'No Self Assessment feeder'!AO494,IF($B$9="All",'No Self Assessment feeder'!BU494)))</f>
        <v>.</v>
      </c>
      <c r="J505" s="120" t="str">
        <f>IF($B$9="Female",'No Self Assessment feeder'!J494,IF($B$9="Male",'No Self Assessment feeder'!AP494,IF($B$9="All",'No Self Assessment feeder'!BV494)))</f>
        <v>.</v>
      </c>
      <c r="K505" s="120" t="str">
        <f>IF($B$9="Female",'No Self Assessment feeder'!K494,IF($B$9="Male",'No Self Assessment feeder'!AQ494,IF($B$9="All",'No Self Assessment feeder'!BW494)))</f>
        <v>.</v>
      </c>
      <c r="L505" s="120" t="str">
        <f>IF($B$9="Female",'No Self Assessment feeder'!L494,IF($B$9="Male",'No Self Assessment feeder'!AR494,IF($B$9="All",'No Self Assessment feeder'!BX494)))</f>
        <v>.</v>
      </c>
      <c r="M505" s="127" t="str">
        <f>IF($B$9="Female",'No Self Assessment feeder'!M494,IF($B$9="Male",'No Self Assessment feeder'!AS494,IF($B$9="All",'No Self Assessment feeder'!BY494)))</f>
        <v>.</v>
      </c>
      <c r="N505" s="81" t="str">
        <f>IF($B$9="Female",'No Self Assessment feeder'!N494,IF($B$9="Male",'No Self Assessment feeder'!AT494,IF($B$9="All",'No Self Assessment feeder'!BZ494)))</f>
        <v>.</v>
      </c>
      <c r="O505" s="120" t="str">
        <f>IF($B$9="Female",'No Self Assessment feeder'!O494,IF($B$9="Male",'No Self Assessment feeder'!AU494,IF($B$9="All",'No Self Assessment feeder'!CA494)))</f>
        <v>.</v>
      </c>
      <c r="P505" s="79" t="str">
        <f>IF($B$9="Female",'No Self Assessment feeder'!P494,IF($B$9="Male",'No Self Assessment feeder'!AV494,IF($B$9="All",'No Self Assessment feeder'!CB494)))</f>
        <v>.</v>
      </c>
      <c r="Q505" s="120" t="str">
        <f>IF($B$9="Female",'No Self Assessment feeder'!Q494,IF($B$9="Male",'No Self Assessment feeder'!AW494,IF($B$9="All",'No Self Assessment feeder'!CC494)))</f>
        <v>.</v>
      </c>
      <c r="R505" s="120" t="str">
        <f>IF($B$9="Female",'No Self Assessment feeder'!R494,IF($B$9="Male",'No Self Assessment feeder'!AX494,IF($B$9="All",'No Self Assessment feeder'!CD494)))</f>
        <v>.</v>
      </c>
      <c r="S505" s="120" t="str">
        <f>IF($B$9="Female",'No Self Assessment feeder'!S494,IF($B$9="Male",'No Self Assessment feeder'!AY494,IF($B$9="All",'No Self Assessment feeder'!CE494)))</f>
        <v>.</v>
      </c>
      <c r="T505" s="120" t="str">
        <f>IF($B$9="Female",'No Self Assessment feeder'!T494,IF($B$9="Male",'No Self Assessment feeder'!AZ494,IF($B$9="All",'No Self Assessment feeder'!CF494)))</f>
        <v>.</v>
      </c>
      <c r="U505" s="127" t="str">
        <f>IF($B$9="Female",'No Self Assessment feeder'!U494,IF($B$9="Male",'No Self Assessment feeder'!BA494,IF($B$9="All",'No Self Assessment feeder'!CG494)))</f>
        <v>.</v>
      </c>
      <c r="V505" s="81" t="str">
        <f>IF($B$9="Female",'No Self Assessment feeder'!V494,IF($B$9="Male",'No Self Assessment feeder'!BB494,IF($B$9="All",'No Self Assessment feeder'!CH494)))</f>
        <v>.</v>
      </c>
      <c r="W505" s="120" t="str">
        <f>IF($B$9="Female",'No Self Assessment feeder'!W494,IF($B$9="Male",'No Self Assessment feeder'!BC494,IF($B$9="All",'No Self Assessment feeder'!CI494)))</f>
        <v>.</v>
      </c>
      <c r="X505" s="79" t="str">
        <f>IF($B$9="Female",'No Self Assessment feeder'!X494,IF($B$9="Male",'No Self Assessment feeder'!BD494,IF($B$9="All",'No Self Assessment feeder'!CJ494)))</f>
        <v>.</v>
      </c>
      <c r="Y505" s="120" t="str">
        <f>IF($B$9="Female",'No Self Assessment feeder'!Y494,IF($B$9="Male",'No Self Assessment feeder'!BE494,IF($B$9="All",'No Self Assessment feeder'!CK494)))</f>
        <v>.</v>
      </c>
      <c r="Z505" s="120" t="str">
        <f>IF($B$9="Female",'No Self Assessment feeder'!Z494,IF($B$9="Male",'No Self Assessment feeder'!BF494,IF($B$9="All",'No Self Assessment feeder'!CL494)))</f>
        <v>.</v>
      </c>
      <c r="AA505" s="120" t="str">
        <f>IF($B$9="Female",'No Self Assessment feeder'!AA494,IF($B$9="Male",'No Self Assessment feeder'!BG494,IF($B$9="All",'No Self Assessment feeder'!CM494)))</f>
        <v>.</v>
      </c>
      <c r="AB505" s="120" t="str">
        <f>IF($B$9="Female",'No Self Assessment feeder'!AB494,IF($B$9="Male",'No Self Assessment feeder'!BH494,IF($B$9="All",'No Self Assessment feeder'!CN494)))</f>
        <v>.</v>
      </c>
      <c r="AC505" s="127" t="str">
        <f>IF($B$9="Female",'No Self Assessment feeder'!AC494,IF($B$9="Male",'No Self Assessment feeder'!BI494,IF($B$9="All",'No Self Assessment feeder'!CO494)))</f>
        <v>.</v>
      </c>
      <c r="CM505" s="29"/>
    </row>
    <row r="506" spans="1:91" ht="14.25" customHeight="1" x14ac:dyDescent="0.2">
      <c r="A506" s="159" t="s">
        <v>291</v>
      </c>
      <c r="B506" s="65" t="s">
        <v>220</v>
      </c>
      <c r="C506" s="66">
        <v>10007778</v>
      </c>
      <c r="D506" s="66" t="s">
        <v>491</v>
      </c>
      <c r="E506" s="162" t="s">
        <v>221</v>
      </c>
      <c r="F506" s="142">
        <f>IF($B$9="Female",'No Self Assessment feeder'!F495,IF($B$9="Male",'No Self Assessment feeder'!AL495,IF($B$9="All",'No Self Assessment feeder'!BR495)))</f>
        <v>55</v>
      </c>
      <c r="G506" s="120">
        <f>IF($B$9="Female",'No Self Assessment feeder'!G495,IF($B$9="Male",'No Self Assessment feeder'!AM495,IF($B$9="All",'No Self Assessment feeder'!BS495)))</f>
        <v>3.6</v>
      </c>
      <c r="H506" s="79">
        <f>IF($B$9="Female",'No Self Assessment feeder'!H495,IF($B$9="Male",'No Self Assessment feeder'!AN495,IF($B$9="All",'No Self Assessment feeder'!BT495)))</f>
        <v>55</v>
      </c>
      <c r="I506" s="120">
        <f>IF($B$9="Female",'No Self Assessment feeder'!I495,IF($B$9="Male",'No Self Assessment feeder'!AO495,IF($B$9="All",'No Self Assessment feeder'!BU495)))</f>
        <v>18.899999999999999</v>
      </c>
      <c r="J506" s="120">
        <f>IF($B$9="Female",'No Self Assessment feeder'!J495,IF($B$9="Male",'No Self Assessment feeder'!AP495,IF($B$9="All",'No Self Assessment feeder'!BV495)))</f>
        <v>5.7</v>
      </c>
      <c r="K506" s="120">
        <f>IF($B$9="Female",'No Self Assessment feeder'!K495,IF($B$9="Male",'No Self Assessment feeder'!AQ495,IF($B$9="All",'No Self Assessment feeder'!BW495)))</f>
        <v>26.4</v>
      </c>
      <c r="L506" s="120">
        <f>IF($B$9="Female",'No Self Assessment feeder'!L495,IF($B$9="Male",'No Self Assessment feeder'!AR495,IF($B$9="All",'No Self Assessment feeder'!BX495)))</f>
        <v>47.2</v>
      </c>
      <c r="M506" s="127">
        <f>IF($B$9="Female",'No Self Assessment feeder'!M495,IF($B$9="Male",'No Self Assessment feeder'!AS495,IF($B$9="All",'No Self Assessment feeder'!BY495)))</f>
        <v>75.5</v>
      </c>
      <c r="N506" s="81">
        <f>IF($B$9="Female",'No Self Assessment feeder'!N495,IF($B$9="Male",'No Self Assessment feeder'!AT495,IF($B$9="All",'No Self Assessment feeder'!BZ495)))</f>
        <v>55</v>
      </c>
      <c r="O506" s="120">
        <f>IF($B$9="Female",'No Self Assessment feeder'!O495,IF($B$9="Male",'No Self Assessment feeder'!AU495,IF($B$9="All",'No Self Assessment feeder'!CA495)))</f>
        <v>3.6</v>
      </c>
      <c r="P506" s="79">
        <f>IF($B$9="Female",'No Self Assessment feeder'!P495,IF($B$9="Male",'No Self Assessment feeder'!AV495,IF($B$9="All",'No Self Assessment feeder'!CB495)))</f>
        <v>55</v>
      </c>
      <c r="Q506" s="120">
        <f>IF($B$9="Female",'No Self Assessment feeder'!Q495,IF($B$9="Male",'No Self Assessment feeder'!AW495,IF($B$9="All",'No Self Assessment feeder'!CC495)))</f>
        <v>30.2</v>
      </c>
      <c r="R506" s="120">
        <f>IF($B$9="Female",'No Self Assessment feeder'!R495,IF($B$9="Male",'No Self Assessment feeder'!AX495,IF($B$9="All",'No Self Assessment feeder'!CD495)))</f>
        <v>11.3</v>
      </c>
      <c r="S506" s="120">
        <f>IF($B$9="Female",'No Self Assessment feeder'!S495,IF($B$9="Male",'No Self Assessment feeder'!AY495,IF($B$9="All",'No Self Assessment feeder'!CE495)))</f>
        <v>35.799999999999997</v>
      </c>
      <c r="T506" s="120">
        <f>IF($B$9="Female",'No Self Assessment feeder'!T495,IF($B$9="Male",'No Self Assessment feeder'!AZ495,IF($B$9="All",'No Self Assessment feeder'!CF495)))</f>
        <v>45.3</v>
      </c>
      <c r="U506" s="127">
        <f>IF($B$9="Female",'No Self Assessment feeder'!U495,IF($B$9="Male",'No Self Assessment feeder'!BA495,IF($B$9="All",'No Self Assessment feeder'!CG495)))</f>
        <v>58.5</v>
      </c>
      <c r="V506" s="81">
        <f>IF($B$9="Female",'No Self Assessment feeder'!V495,IF($B$9="Male",'No Self Assessment feeder'!BB495,IF($B$9="All",'No Self Assessment feeder'!CH495)))</f>
        <v>55</v>
      </c>
      <c r="W506" s="120">
        <f>IF($B$9="Female",'No Self Assessment feeder'!W495,IF($B$9="Male",'No Self Assessment feeder'!BC495,IF($B$9="All",'No Self Assessment feeder'!CI495)))</f>
        <v>5.5</v>
      </c>
      <c r="X506" s="79">
        <f>IF($B$9="Female",'No Self Assessment feeder'!X495,IF($B$9="Male",'No Self Assessment feeder'!BD495,IF($B$9="All",'No Self Assessment feeder'!CJ495)))</f>
        <v>50</v>
      </c>
      <c r="Y506" s="120">
        <f>IF($B$9="Female",'No Self Assessment feeder'!Y495,IF($B$9="Male",'No Self Assessment feeder'!BE495,IF($B$9="All",'No Self Assessment feeder'!CK495)))</f>
        <v>46.2</v>
      </c>
      <c r="Z506" s="120">
        <f>IF($B$9="Female",'No Self Assessment feeder'!Z495,IF($B$9="Male",'No Self Assessment feeder'!BF495,IF($B$9="All",'No Self Assessment feeder'!CL495)))</f>
        <v>7.7</v>
      </c>
      <c r="AA506" s="120" t="str">
        <f>IF($B$9="Female",'No Self Assessment feeder'!AA495,IF($B$9="Male",'No Self Assessment feeder'!BG495,IF($B$9="All",'No Self Assessment feeder'!CM495)))</f>
        <v>x</v>
      </c>
      <c r="AB506" s="120" t="str">
        <f>IF($B$9="Female",'No Self Assessment feeder'!AB495,IF($B$9="Male",'No Self Assessment feeder'!BH495,IF($B$9="All",'No Self Assessment feeder'!CN495)))</f>
        <v>x</v>
      </c>
      <c r="AC506" s="127">
        <f>IF($B$9="Female",'No Self Assessment feeder'!AC495,IF($B$9="Male",'No Self Assessment feeder'!BI495,IF($B$9="All",'No Self Assessment feeder'!CO495)))</f>
        <v>46.2</v>
      </c>
      <c r="CM506" s="29"/>
    </row>
    <row r="507" spans="1:91" ht="14.25" customHeight="1" x14ac:dyDescent="0.2">
      <c r="A507" s="159" t="s">
        <v>291</v>
      </c>
      <c r="B507" s="65" t="s">
        <v>222</v>
      </c>
      <c r="C507" s="66">
        <v>10007816</v>
      </c>
      <c r="D507" s="66" t="s">
        <v>491</v>
      </c>
      <c r="E507" s="162" t="s">
        <v>453</v>
      </c>
      <c r="F507" s="142">
        <f>IF($B$9="Female",'No Self Assessment feeder'!F496,IF($B$9="Male",'No Self Assessment feeder'!AL496,IF($B$9="All",'No Self Assessment feeder'!BR496)))</f>
        <v>175</v>
      </c>
      <c r="G507" s="120">
        <f>IF($B$9="Female",'No Self Assessment feeder'!G496,IF($B$9="Male",'No Self Assessment feeder'!AM496,IF($B$9="All",'No Self Assessment feeder'!BS496)))</f>
        <v>6.4</v>
      </c>
      <c r="H507" s="79">
        <f>IF($B$9="Female",'No Self Assessment feeder'!H496,IF($B$9="Male",'No Self Assessment feeder'!AN496,IF($B$9="All",'No Self Assessment feeder'!BT496)))</f>
        <v>160</v>
      </c>
      <c r="I507" s="120">
        <f>IF($B$9="Female",'No Self Assessment feeder'!I496,IF($B$9="Male",'No Self Assessment feeder'!AO496,IF($B$9="All",'No Self Assessment feeder'!BU496)))</f>
        <v>11.7</v>
      </c>
      <c r="J507" s="120">
        <f>IF($B$9="Female",'No Self Assessment feeder'!J496,IF($B$9="Male",'No Self Assessment feeder'!AP496,IF($B$9="All",'No Self Assessment feeder'!BV496)))</f>
        <v>13.6</v>
      </c>
      <c r="K507" s="120">
        <f>IF($B$9="Female",'No Self Assessment feeder'!K496,IF($B$9="Male",'No Self Assessment feeder'!AQ496,IF($B$9="All",'No Self Assessment feeder'!BW496)))</f>
        <v>66</v>
      </c>
      <c r="L507" s="120">
        <f>IF($B$9="Female",'No Self Assessment feeder'!L496,IF($B$9="Male",'No Self Assessment feeder'!AR496,IF($B$9="All",'No Self Assessment feeder'!BX496)))</f>
        <v>71.599999999999994</v>
      </c>
      <c r="M507" s="127">
        <f>IF($B$9="Female",'No Self Assessment feeder'!M496,IF($B$9="Male",'No Self Assessment feeder'!AS496,IF($B$9="All",'No Self Assessment feeder'!BY496)))</f>
        <v>74.7</v>
      </c>
      <c r="N507" s="81">
        <f>IF($B$9="Female",'No Self Assessment feeder'!N496,IF($B$9="Male",'No Self Assessment feeder'!AT496,IF($B$9="All",'No Self Assessment feeder'!BZ496)))</f>
        <v>175</v>
      </c>
      <c r="O507" s="120">
        <f>IF($B$9="Female",'No Self Assessment feeder'!O496,IF($B$9="Male",'No Self Assessment feeder'!AU496,IF($B$9="All",'No Self Assessment feeder'!CA496)))</f>
        <v>6.4</v>
      </c>
      <c r="P507" s="79">
        <f>IF($B$9="Female",'No Self Assessment feeder'!P496,IF($B$9="Male",'No Self Assessment feeder'!AV496,IF($B$9="All",'No Self Assessment feeder'!CB496)))</f>
        <v>160</v>
      </c>
      <c r="Q507" s="120">
        <f>IF($B$9="Female",'No Self Assessment feeder'!Q496,IF($B$9="Male",'No Self Assessment feeder'!AW496,IF($B$9="All",'No Self Assessment feeder'!CC496)))</f>
        <v>13</v>
      </c>
      <c r="R507" s="120">
        <f>IF($B$9="Female",'No Self Assessment feeder'!R496,IF($B$9="Male",'No Self Assessment feeder'!AX496,IF($B$9="All",'No Self Assessment feeder'!CD496)))</f>
        <v>10.5</v>
      </c>
      <c r="S507" s="120">
        <f>IF($B$9="Female",'No Self Assessment feeder'!S496,IF($B$9="Male",'No Self Assessment feeder'!AY496,IF($B$9="All",'No Self Assessment feeder'!CE496)))</f>
        <v>69.8</v>
      </c>
      <c r="T507" s="120">
        <f>IF($B$9="Female",'No Self Assessment feeder'!T496,IF($B$9="Male",'No Self Assessment feeder'!AZ496,IF($B$9="All",'No Self Assessment feeder'!CF496)))</f>
        <v>74.099999999999994</v>
      </c>
      <c r="U507" s="127">
        <f>IF($B$9="Female",'No Self Assessment feeder'!U496,IF($B$9="Male",'No Self Assessment feeder'!BA496,IF($B$9="All",'No Self Assessment feeder'!CG496)))</f>
        <v>76.5</v>
      </c>
      <c r="V507" s="81">
        <f>IF($B$9="Female",'No Self Assessment feeder'!V496,IF($B$9="Male",'No Self Assessment feeder'!BB496,IF($B$9="All",'No Self Assessment feeder'!CH496)))</f>
        <v>175</v>
      </c>
      <c r="W507" s="120">
        <f>IF($B$9="Female",'No Self Assessment feeder'!W496,IF($B$9="Male",'No Self Assessment feeder'!BC496,IF($B$9="All",'No Self Assessment feeder'!CI496)))</f>
        <v>6.4</v>
      </c>
      <c r="X507" s="79">
        <f>IF($B$9="Female",'No Self Assessment feeder'!X496,IF($B$9="Male",'No Self Assessment feeder'!BD496,IF($B$9="All",'No Self Assessment feeder'!CJ496)))</f>
        <v>160</v>
      </c>
      <c r="Y507" s="120">
        <f>IF($B$9="Female",'No Self Assessment feeder'!Y496,IF($B$9="Male",'No Self Assessment feeder'!BE496,IF($B$9="All",'No Self Assessment feeder'!CK496)))</f>
        <v>13.6</v>
      </c>
      <c r="Z507" s="120">
        <f>IF($B$9="Female",'No Self Assessment feeder'!Z496,IF($B$9="Male",'No Self Assessment feeder'!BF496,IF($B$9="All",'No Self Assessment feeder'!CL496)))</f>
        <v>17.899999999999999</v>
      </c>
      <c r="AA507" s="120" t="str">
        <f>IF($B$9="Female",'No Self Assessment feeder'!AA496,IF($B$9="Male",'No Self Assessment feeder'!BG496,IF($B$9="All",'No Self Assessment feeder'!CM496)))</f>
        <v>x</v>
      </c>
      <c r="AB507" s="120" t="str">
        <f>IF($B$9="Female",'No Self Assessment feeder'!AB496,IF($B$9="Male",'No Self Assessment feeder'!BH496,IF($B$9="All",'No Self Assessment feeder'!CN496)))</f>
        <v>x</v>
      </c>
      <c r="AC507" s="127">
        <f>IF($B$9="Female",'No Self Assessment feeder'!AC496,IF($B$9="Male",'No Self Assessment feeder'!BI496,IF($B$9="All",'No Self Assessment feeder'!CO496)))</f>
        <v>68.5</v>
      </c>
      <c r="CM507" s="29"/>
    </row>
    <row r="508" spans="1:91" ht="14.25" customHeight="1" x14ac:dyDescent="0.2">
      <c r="A508" s="159" t="s">
        <v>291</v>
      </c>
      <c r="B508" s="65" t="s">
        <v>224</v>
      </c>
      <c r="C508" s="66">
        <v>10005553</v>
      </c>
      <c r="D508" s="66" t="s">
        <v>495</v>
      </c>
      <c r="E508" s="162" t="s">
        <v>225</v>
      </c>
      <c r="F508" s="142">
        <f>IF($B$9="Female",'No Self Assessment feeder'!F497,IF($B$9="Male",'No Self Assessment feeder'!AL497,IF($B$9="All",'No Self Assessment feeder'!BR497)))</f>
        <v>1245</v>
      </c>
      <c r="G508" s="120">
        <f>IF($B$9="Female",'No Self Assessment feeder'!G497,IF($B$9="Male",'No Self Assessment feeder'!AM497,IF($B$9="All",'No Self Assessment feeder'!BS497)))</f>
        <v>1.6</v>
      </c>
      <c r="H508" s="79">
        <f>IF($B$9="Female",'No Self Assessment feeder'!H497,IF($B$9="Male",'No Self Assessment feeder'!AN497,IF($B$9="All",'No Self Assessment feeder'!BT497)))</f>
        <v>1225</v>
      </c>
      <c r="I508" s="120">
        <f>IF($B$9="Female",'No Self Assessment feeder'!I497,IF($B$9="Male",'No Self Assessment feeder'!AO497,IF($B$9="All",'No Self Assessment feeder'!BU497)))</f>
        <v>10.199999999999999</v>
      </c>
      <c r="J508" s="120">
        <f>IF($B$9="Female",'No Self Assessment feeder'!J497,IF($B$9="Male",'No Self Assessment feeder'!AP497,IF($B$9="All",'No Self Assessment feeder'!BV497)))</f>
        <v>12</v>
      </c>
      <c r="K508" s="120">
        <f>IF($B$9="Female",'No Self Assessment feeder'!K497,IF($B$9="Male",'No Self Assessment feeder'!AQ497,IF($B$9="All",'No Self Assessment feeder'!BW497)))</f>
        <v>46.8</v>
      </c>
      <c r="L508" s="120">
        <f>IF($B$9="Female",'No Self Assessment feeder'!L497,IF($B$9="Male",'No Self Assessment feeder'!AR497,IF($B$9="All",'No Self Assessment feeder'!BX497)))</f>
        <v>63.1</v>
      </c>
      <c r="M508" s="127">
        <f>IF($B$9="Female",'No Self Assessment feeder'!M497,IF($B$9="Male",'No Self Assessment feeder'!AS497,IF($B$9="All",'No Self Assessment feeder'!BY497)))</f>
        <v>77.8</v>
      </c>
      <c r="N508" s="81">
        <f>IF($B$9="Female",'No Self Assessment feeder'!N497,IF($B$9="Male",'No Self Assessment feeder'!AT497,IF($B$9="All",'No Self Assessment feeder'!BZ497)))</f>
        <v>1245</v>
      </c>
      <c r="O508" s="120">
        <f>IF($B$9="Female",'No Self Assessment feeder'!O497,IF($B$9="Male",'No Self Assessment feeder'!AU497,IF($B$9="All",'No Self Assessment feeder'!CA497)))</f>
        <v>1.8</v>
      </c>
      <c r="P508" s="79">
        <f>IF($B$9="Female",'No Self Assessment feeder'!P497,IF($B$9="Male",'No Self Assessment feeder'!AV497,IF($B$9="All",'No Self Assessment feeder'!CB497)))</f>
        <v>1225</v>
      </c>
      <c r="Q508" s="120">
        <f>IF($B$9="Female",'No Self Assessment feeder'!Q497,IF($B$9="Male",'No Self Assessment feeder'!AW497,IF($B$9="All",'No Self Assessment feeder'!CC497)))</f>
        <v>12.3</v>
      </c>
      <c r="R508" s="120">
        <f>IF($B$9="Female",'No Self Assessment feeder'!R497,IF($B$9="Male",'No Self Assessment feeder'!AX497,IF($B$9="All",'No Self Assessment feeder'!CD497)))</f>
        <v>9.6</v>
      </c>
      <c r="S508" s="120">
        <f>IF($B$9="Female",'No Self Assessment feeder'!S497,IF($B$9="Male",'No Self Assessment feeder'!AY497,IF($B$9="All",'No Self Assessment feeder'!CE497)))</f>
        <v>59.4</v>
      </c>
      <c r="T508" s="120">
        <f>IF($B$9="Female",'No Self Assessment feeder'!T497,IF($B$9="Male",'No Self Assessment feeder'!AZ497,IF($B$9="All",'No Self Assessment feeder'!CF497)))</f>
        <v>72.400000000000006</v>
      </c>
      <c r="U508" s="127">
        <f>IF($B$9="Female",'No Self Assessment feeder'!U497,IF($B$9="Male",'No Self Assessment feeder'!BA497,IF($B$9="All",'No Self Assessment feeder'!CG497)))</f>
        <v>78.099999999999994</v>
      </c>
      <c r="V508" s="81">
        <f>IF($B$9="Female",'No Self Assessment feeder'!V497,IF($B$9="Male",'No Self Assessment feeder'!BB497,IF($B$9="All",'No Self Assessment feeder'!CH497)))</f>
        <v>1245</v>
      </c>
      <c r="W508" s="120">
        <f>IF($B$9="Female",'No Self Assessment feeder'!W497,IF($B$9="Male",'No Self Assessment feeder'!BC497,IF($B$9="All",'No Self Assessment feeder'!CI497)))</f>
        <v>1.8</v>
      </c>
      <c r="X508" s="79">
        <f>IF($B$9="Female",'No Self Assessment feeder'!X497,IF($B$9="Male",'No Self Assessment feeder'!BD497,IF($B$9="All",'No Self Assessment feeder'!CJ497)))</f>
        <v>1220</v>
      </c>
      <c r="Y508" s="120">
        <f>IF($B$9="Female",'No Self Assessment feeder'!Y497,IF($B$9="Male",'No Self Assessment feeder'!BE497,IF($B$9="All",'No Self Assessment feeder'!CK497)))</f>
        <v>12.9</v>
      </c>
      <c r="Z508" s="120">
        <f>IF($B$9="Female",'No Self Assessment feeder'!Z497,IF($B$9="Male",'No Self Assessment feeder'!BF497,IF($B$9="All",'No Self Assessment feeder'!CL497)))</f>
        <v>8.3000000000000007</v>
      </c>
      <c r="AA508" s="120">
        <f>IF($B$9="Female",'No Self Assessment feeder'!AA497,IF($B$9="Male",'No Self Assessment feeder'!BG497,IF($B$9="All",'No Self Assessment feeder'!CM497)))</f>
        <v>65</v>
      </c>
      <c r="AB508" s="120">
        <f>IF($B$9="Female",'No Self Assessment feeder'!AB497,IF($B$9="Male",'No Self Assessment feeder'!BH497,IF($B$9="All",'No Self Assessment feeder'!CN497)))</f>
        <v>75.099999999999994</v>
      </c>
      <c r="AC508" s="127">
        <f>IF($B$9="Female",'No Self Assessment feeder'!AC497,IF($B$9="Male",'No Self Assessment feeder'!BI497,IF($B$9="All",'No Self Assessment feeder'!CO497)))</f>
        <v>78.8</v>
      </c>
      <c r="CM508" s="29"/>
    </row>
    <row r="509" spans="1:91" ht="14.25" customHeight="1" x14ac:dyDescent="0.2">
      <c r="A509" s="159" t="s">
        <v>291</v>
      </c>
      <c r="B509" s="65" t="s">
        <v>226</v>
      </c>
      <c r="C509" s="66">
        <v>10007837</v>
      </c>
      <c r="D509" s="66" t="s">
        <v>493</v>
      </c>
      <c r="E509" s="162" t="s">
        <v>227</v>
      </c>
      <c r="F509" s="142">
        <f>IF($B$9="Female",'No Self Assessment feeder'!F498,IF($B$9="Male",'No Self Assessment feeder'!AL498,IF($B$9="All",'No Self Assessment feeder'!BR498)))</f>
        <v>65</v>
      </c>
      <c r="G509" s="120">
        <f>IF($B$9="Female",'No Self Assessment feeder'!G498,IF($B$9="Male",'No Self Assessment feeder'!AM498,IF($B$9="All",'No Self Assessment feeder'!BS498)))</f>
        <v>4.5</v>
      </c>
      <c r="H509" s="79">
        <f>IF($B$9="Female",'No Self Assessment feeder'!H498,IF($B$9="Male",'No Self Assessment feeder'!AN498,IF($B$9="All",'No Self Assessment feeder'!BT498)))</f>
        <v>65</v>
      </c>
      <c r="I509" s="120">
        <f>IF($B$9="Female",'No Self Assessment feeder'!I498,IF($B$9="Male",'No Self Assessment feeder'!AO498,IF($B$9="All",'No Self Assessment feeder'!BU498)))</f>
        <v>7.8</v>
      </c>
      <c r="J509" s="120">
        <f>IF($B$9="Female",'No Self Assessment feeder'!J498,IF($B$9="Male",'No Self Assessment feeder'!AP498,IF($B$9="All",'No Self Assessment feeder'!BV498)))</f>
        <v>7.8</v>
      </c>
      <c r="K509" s="120">
        <f>IF($B$9="Female",'No Self Assessment feeder'!K498,IF($B$9="Male",'No Self Assessment feeder'!AQ498,IF($B$9="All",'No Self Assessment feeder'!BW498)))</f>
        <v>20.3</v>
      </c>
      <c r="L509" s="120">
        <f>IF($B$9="Female",'No Self Assessment feeder'!L498,IF($B$9="Male",'No Self Assessment feeder'!AR498,IF($B$9="All",'No Self Assessment feeder'!BX498)))</f>
        <v>56.3</v>
      </c>
      <c r="M509" s="127">
        <f>IF($B$9="Female",'No Self Assessment feeder'!M498,IF($B$9="Male",'No Self Assessment feeder'!AS498,IF($B$9="All",'No Self Assessment feeder'!BY498)))</f>
        <v>84.4</v>
      </c>
      <c r="N509" s="81">
        <f>IF($B$9="Female",'No Self Assessment feeder'!N498,IF($B$9="Male",'No Self Assessment feeder'!AT498,IF($B$9="All",'No Self Assessment feeder'!BZ498)))</f>
        <v>65</v>
      </c>
      <c r="O509" s="120">
        <f>IF($B$9="Female",'No Self Assessment feeder'!O498,IF($B$9="Male",'No Self Assessment feeder'!AU498,IF($B$9="All",'No Self Assessment feeder'!CA498)))</f>
        <v>6</v>
      </c>
      <c r="P509" s="79">
        <f>IF($B$9="Female",'No Self Assessment feeder'!P498,IF($B$9="Male",'No Self Assessment feeder'!AV498,IF($B$9="All",'No Self Assessment feeder'!CB498)))</f>
        <v>65</v>
      </c>
      <c r="Q509" s="120">
        <f>IF($B$9="Female",'No Self Assessment feeder'!Q498,IF($B$9="Male",'No Self Assessment feeder'!AW498,IF($B$9="All",'No Self Assessment feeder'!CC498)))</f>
        <v>25.4</v>
      </c>
      <c r="R509" s="120">
        <f>IF($B$9="Female",'No Self Assessment feeder'!R498,IF($B$9="Male",'No Self Assessment feeder'!AX498,IF($B$9="All",'No Self Assessment feeder'!CD498)))</f>
        <v>6.3</v>
      </c>
      <c r="S509" s="120" t="str">
        <f>IF($B$9="Female",'No Self Assessment feeder'!S498,IF($B$9="Male",'No Self Assessment feeder'!AY498,IF($B$9="All",'No Self Assessment feeder'!CE498)))</f>
        <v>x</v>
      </c>
      <c r="T509" s="120" t="str">
        <f>IF($B$9="Female",'No Self Assessment feeder'!T498,IF($B$9="Male",'No Self Assessment feeder'!AZ498,IF($B$9="All",'No Self Assessment feeder'!CF498)))</f>
        <v>x</v>
      </c>
      <c r="U509" s="127">
        <f>IF($B$9="Female",'No Self Assessment feeder'!U498,IF($B$9="Male",'No Self Assessment feeder'!BA498,IF($B$9="All",'No Self Assessment feeder'!CG498)))</f>
        <v>68.3</v>
      </c>
      <c r="V509" s="81">
        <f>IF($B$9="Female",'No Self Assessment feeder'!V498,IF($B$9="Male",'No Self Assessment feeder'!BB498,IF($B$9="All",'No Self Assessment feeder'!CH498)))</f>
        <v>65</v>
      </c>
      <c r="W509" s="120">
        <f>IF($B$9="Female",'No Self Assessment feeder'!W498,IF($B$9="Male",'No Self Assessment feeder'!BC498,IF($B$9="All",'No Self Assessment feeder'!CI498)))</f>
        <v>7.5</v>
      </c>
      <c r="X509" s="79">
        <f>IF($B$9="Female",'No Self Assessment feeder'!X498,IF($B$9="Male",'No Self Assessment feeder'!BD498,IF($B$9="All",'No Self Assessment feeder'!CJ498)))</f>
        <v>60</v>
      </c>
      <c r="Y509" s="120">
        <f>IF($B$9="Female",'No Self Assessment feeder'!Y498,IF($B$9="Male",'No Self Assessment feeder'!BE498,IF($B$9="All",'No Self Assessment feeder'!CK498)))</f>
        <v>17.7</v>
      </c>
      <c r="Z509" s="120">
        <f>IF($B$9="Female",'No Self Assessment feeder'!Z498,IF($B$9="Male",'No Self Assessment feeder'!BF498,IF($B$9="All",'No Self Assessment feeder'!CL498)))</f>
        <v>16.100000000000001</v>
      </c>
      <c r="AA509" s="120">
        <f>IF($B$9="Female",'No Self Assessment feeder'!AA498,IF($B$9="Male",'No Self Assessment feeder'!BG498,IF($B$9="All",'No Self Assessment feeder'!CM498)))</f>
        <v>51.6</v>
      </c>
      <c r="AB509" s="120">
        <f>IF($B$9="Female",'No Self Assessment feeder'!AB498,IF($B$9="Male",'No Self Assessment feeder'!BH498,IF($B$9="All",'No Self Assessment feeder'!CN498)))</f>
        <v>59.7</v>
      </c>
      <c r="AC509" s="127">
        <f>IF($B$9="Female",'No Self Assessment feeder'!AC498,IF($B$9="Male",'No Self Assessment feeder'!BI498,IF($B$9="All",'No Self Assessment feeder'!CO498)))</f>
        <v>66.099999999999994</v>
      </c>
      <c r="CM509" s="29"/>
    </row>
    <row r="510" spans="1:91" ht="14.25" customHeight="1" x14ac:dyDescent="0.2">
      <c r="A510" s="159" t="s">
        <v>291</v>
      </c>
      <c r="B510" s="65" t="s">
        <v>228</v>
      </c>
      <c r="C510" s="66">
        <v>10007779</v>
      </c>
      <c r="D510" s="66" t="s">
        <v>491</v>
      </c>
      <c r="E510" s="162" t="s">
        <v>229</v>
      </c>
      <c r="F510" s="142">
        <f>IF($B$9="Female",'No Self Assessment feeder'!F499,IF($B$9="Male",'No Self Assessment feeder'!AL499,IF($B$9="All",'No Self Assessment feeder'!BR499)))</f>
        <v>195</v>
      </c>
      <c r="G510" s="120">
        <f>IF($B$9="Female",'No Self Assessment feeder'!G499,IF($B$9="Male",'No Self Assessment feeder'!AM499,IF($B$9="All",'No Self Assessment feeder'!BS499)))</f>
        <v>1.5</v>
      </c>
      <c r="H510" s="79">
        <f>IF($B$9="Female",'No Self Assessment feeder'!H499,IF($B$9="Male",'No Self Assessment feeder'!AN499,IF($B$9="All",'No Self Assessment feeder'!BT499)))</f>
        <v>195</v>
      </c>
      <c r="I510" s="120">
        <f>IF($B$9="Female",'No Self Assessment feeder'!I499,IF($B$9="Male",'No Self Assessment feeder'!AO499,IF($B$9="All",'No Self Assessment feeder'!BU499)))</f>
        <v>8.8000000000000007</v>
      </c>
      <c r="J510" s="120">
        <f>IF($B$9="Female",'No Self Assessment feeder'!J499,IF($B$9="Male",'No Self Assessment feeder'!AP499,IF($B$9="All",'No Self Assessment feeder'!BV499)))</f>
        <v>7.3</v>
      </c>
      <c r="K510" s="120">
        <f>IF($B$9="Female",'No Self Assessment feeder'!K499,IF($B$9="Male",'No Self Assessment feeder'!AQ499,IF($B$9="All",'No Self Assessment feeder'!BW499)))</f>
        <v>51.3</v>
      </c>
      <c r="L510" s="120">
        <f>IF($B$9="Female",'No Self Assessment feeder'!L499,IF($B$9="Male",'No Self Assessment feeder'!AR499,IF($B$9="All",'No Self Assessment feeder'!BX499)))</f>
        <v>64.2</v>
      </c>
      <c r="M510" s="127">
        <f>IF($B$9="Female",'No Self Assessment feeder'!M499,IF($B$9="Male",'No Self Assessment feeder'!AS499,IF($B$9="All",'No Self Assessment feeder'!BY499)))</f>
        <v>83.9</v>
      </c>
      <c r="N510" s="81">
        <f>IF($B$9="Female",'No Self Assessment feeder'!N499,IF($B$9="Male",'No Self Assessment feeder'!AT499,IF($B$9="All",'No Self Assessment feeder'!BZ499)))</f>
        <v>195</v>
      </c>
      <c r="O510" s="120">
        <f>IF($B$9="Female",'No Self Assessment feeder'!O499,IF($B$9="Male",'No Self Assessment feeder'!AU499,IF($B$9="All",'No Self Assessment feeder'!CA499)))</f>
        <v>1</v>
      </c>
      <c r="P510" s="79">
        <f>IF($B$9="Female",'No Self Assessment feeder'!P499,IF($B$9="Male",'No Self Assessment feeder'!AV499,IF($B$9="All",'No Self Assessment feeder'!CB499)))</f>
        <v>195</v>
      </c>
      <c r="Q510" s="120">
        <f>IF($B$9="Female",'No Self Assessment feeder'!Q499,IF($B$9="Male",'No Self Assessment feeder'!AW499,IF($B$9="All",'No Self Assessment feeder'!CC499)))</f>
        <v>11.9</v>
      </c>
      <c r="R510" s="120">
        <f>IF($B$9="Female",'No Self Assessment feeder'!R499,IF($B$9="Male",'No Self Assessment feeder'!AX499,IF($B$9="All",'No Self Assessment feeder'!CD499)))</f>
        <v>6.2</v>
      </c>
      <c r="S510" s="120">
        <f>IF($B$9="Female",'No Self Assessment feeder'!S499,IF($B$9="Male",'No Self Assessment feeder'!AY499,IF($B$9="All",'No Self Assessment feeder'!CE499)))</f>
        <v>44.8</v>
      </c>
      <c r="T510" s="120">
        <f>IF($B$9="Female",'No Self Assessment feeder'!T499,IF($B$9="Male",'No Self Assessment feeder'!AZ499,IF($B$9="All",'No Self Assessment feeder'!CF499)))</f>
        <v>66.5</v>
      </c>
      <c r="U510" s="127">
        <f>IF($B$9="Female",'No Self Assessment feeder'!U499,IF($B$9="Male",'No Self Assessment feeder'!BA499,IF($B$9="All",'No Self Assessment feeder'!CG499)))</f>
        <v>82</v>
      </c>
      <c r="V510" s="81">
        <f>IF($B$9="Female",'No Self Assessment feeder'!V499,IF($B$9="Male",'No Self Assessment feeder'!BB499,IF($B$9="All",'No Self Assessment feeder'!CH499)))</f>
        <v>195</v>
      </c>
      <c r="W510" s="120">
        <f>IF($B$9="Female",'No Self Assessment feeder'!W499,IF($B$9="Male",'No Self Assessment feeder'!BC499,IF($B$9="All",'No Self Assessment feeder'!CI499)))</f>
        <v>2</v>
      </c>
      <c r="X510" s="79">
        <f>IF($B$9="Female",'No Self Assessment feeder'!X499,IF($B$9="Male",'No Self Assessment feeder'!BD499,IF($B$9="All",'No Self Assessment feeder'!CJ499)))</f>
        <v>190</v>
      </c>
      <c r="Y510" s="120">
        <f>IF($B$9="Female",'No Self Assessment feeder'!Y499,IF($B$9="Male",'No Self Assessment feeder'!BE499,IF($B$9="All",'No Self Assessment feeder'!CK499)))</f>
        <v>12</v>
      </c>
      <c r="Z510" s="120">
        <f>IF($B$9="Female",'No Self Assessment feeder'!Z499,IF($B$9="Male",'No Self Assessment feeder'!BF499,IF($B$9="All",'No Self Assessment feeder'!CL499)))</f>
        <v>5.7</v>
      </c>
      <c r="AA510" s="120">
        <f>IF($B$9="Female",'No Self Assessment feeder'!AA499,IF($B$9="Male",'No Self Assessment feeder'!BG499,IF($B$9="All",'No Self Assessment feeder'!CM499)))</f>
        <v>61.5</v>
      </c>
      <c r="AB510" s="120">
        <f>IF($B$9="Female",'No Self Assessment feeder'!AB499,IF($B$9="Male",'No Self Assessment feeder'!BH499,IF($B$9="All",'No Self Assessment feeder'!CN499)))</f>
        <v>76.599999999999994</v>
      </c>
      <c r="AC510" s="127">
        <f>IF($B$9="Female",'No Self Assessment feeder'!AC499,IF($B$9="Male",'No Self Assessment feeder'!BI499,IF($B$9="All",'No Self Assessment feeder'!CO499)))</f>
        <v>82.3</v>
      </c>
      <c r="CM510" s="29"/>
    </row>
    <row r="511" spans="1:91" ht="14.25" customHeight="1" x14ac:dyDescent="0.2">
      <c r="A511" s="159" t="s">
        <v>291</v>
      </c>
      <c r="B511" s="65" t="s">
        <v>230</v>
      </c>
      <c r="C511" s="66">
        <v>10007782</v>
      </c>
      <c r="D511" s="66" t="s">
        <v>491</v>
      </c>
      <c r="E511" s="162" t="s">
        <v>231</v>
      </c>
      <c r="F511" s="142">
        <f>IF($B$9="Female",'No Self Assessment feeder'!F500,IF($B$9="Male",'No Self Assessment feeder'!AL500,IF($B$9="All",'No Self Assessment feeder'!BR500)))</f>
        <v>410</v>
      </c>
      <c r="G511" s="120">
        <f>IF($B$9="Female",'No Self Assessment feeder'!G500,IF($B$9="Male",'No Self Assessment feeder'!AM500,IF($B$9="All",'No Self Assessment feeder'!BS500)))</f>
        <v>5.0999999999999996</v>
      </c>
      <c r="H511" s="79">
        <f>IF($B$9="Female",'No Self Assessment feeder'!H500,IF($B$9="Male",'No Self Assessment feeder'!AN500,IF($B$9="All",'No Self Assessment feeder'!BT500)))</f>
        <v>385</v>
      </c>
      <c r="I511" s="120">
        <f>IF($B$9="Female",'No Self Assessment feeder'!I500,IF($B$9="Male",'No Self Assessment feeder'!AO500,IF($B$9="All",'No Self Assessment feeder'!BU500)))</f>
        <v>7.8</v>
      </c>
      <c r="J511" s="120">
        <f>IF($B$9="Female",'No Self Assessment feeder'!J500,IF($B$9="Male",'No Self Assessment feeder'!AP500,IF($B$9="All",'No Self Assessment feeder'!BV500)))</f>
        <v>6.7</v>
      </c>
      <c r="K511" s="120">
        <f>IF($B$9="Female",'No Self Assessment feeder'!K500,IF($B$9="Male",'No Self Assessment feeder'!AQ500,IF($B$9="All",'No Self Assessment feeder'!BW500)))</f>
        <v>59.4</v>
      </c>
      <c r="L511" s="120">
        <f>IF($B$9="Female",'No Self Assessment feeder'!L500,IF($B$9="Male",'No Self Assessment feeder'!AR500,IF($B$9="All",'No Self Assessment feeder'!BX500)))</f>
        <v>75.5</v>
      </c>
      <c r="M511" s="127">
        <f>IF($B$9="Female",'No Self Assessment feeder'!M500,IF($B$9="Male",'No Self Assessment feeder'!AS500,IF($B$9="All",'No Self Assessment feeder'!BY500)))</f>
        <v>85.5</v>
      </c>
      <c r="N511" s="81">
        <f>IF($B$9="Female",'No Self Assessment feeder'!N500,IF($B$9="Male",'No Self Assessment feeder'!AT500,IF($B$9="All",'No Self Assessment feeder'!BZ500)))</f>
        <v>410</v>
      </c>
      <c r="O511" s="120">
        <f>IF($B$9="Female",'No Self Assessment feeder'!O500,IF($B$9="Male",'No Self Assessment feeder'!AU500,IF($B$9="All",'No Self Assessment feeder'!CA500)))</f>
        <v>4.7</v>
      </c>
      <c r="P511" s="79">
        <f>IF($B$9="Female",'No Self Assessment feeder'!P500,IF($B$9="Male",'No Self Assessment feeder'!AV500,IF($B$9="All",'No Self Assessment feeder'!CB500)))</f>
        <v>390</v>
      </c>
      <c r="Q511" s="120">
        <f>IF($B$9="Female",'No Self Assessment feeder'!Q500,IF($B$9="Male",'No Self Assessment feeder'!AW500,IF($B$9="All",'No Self Assessment feeder'!CC500)))</f>
        <v>10.5</v>
      </c>
      <c r="R511" s="120">
        <f>IF($B$9="Female",'No Self Assessment feeder'!R500,IF($B$9="Male",'No Self Assessment feeder'!AX500,IF($B$9="All",'No Self Assessment feeder'!CD500)))</f>
        <v>5.9</v>
      </c>
      <c r="S511" s="120">
        <f>IF($B$9="Female",'No Self Assessment feeder'!S500,IF($B$9="Male",'No Self Assessment feeder'!AY500,IF($B$9="All",'No Self Assessment feeder'!CE500)))</f>
        <v>54</v>
      </c>
      <c r="T511" s="120">
        <f>IF($B$9="Female",'No Self Assessment feeder'!T500,IF($B$9="Male",'No Self Assessment feeder'!AZ500,IF($B$9="All",'No Self Assessment feeder'!CF500)))</f>
        <v>76.3</v>
      </c>
      <c r="U511" s="127">
        <f>IF($B$9="Female",'No Self Assessment feeder'!U500,IF($B$9="Male",'No Self Assessment feeder'!BA500,IF($B$9="All",'No Self Assessment feeder'!CG500)))</f>
        <v>83.5</v>
      </c>
      <c r="V511" s="81">
        <f>IF($B$9="Female",'No Self Assessment feeder'!V500,IF($B$9="Male",'No Self Assessment feeder'!BB500,IF($B$9="All",'No Self Assessment feeder'!CH500)))</f>
        <v>410</v>
      </c>
      <c r="W511" s="120">
        <f>IF($B$9="Female",'No Self Assessment feeder'!W500,IF($B$9="Male",'No Self Assessment feeder'!BC500,IF($B$9="All",'No Self Assessment feeder'!CI500)))</f>
        <v>5.4</v>
      </c>
      <c r="X511" s="79">
        <f>IF($B$9="Female",'No Self Assessment feeder'!X500,IF($B$9="Male",'No Self Assessment feeder'!BD500,IF($B$9="All",'No Self Assessment feeder'!CJ500)))</f>
        <v>385</v>
      </c>
      <c r="Y511" s="120">
        <f>IF($B$9="Female",'No Self Assessment feeder'!Y500,IF($B$9="Male",'No Self Assessment feeder'!BE500,IF($B$9="All",'No Self Assessment feeder'!CK500)))</f>
        <v>11.7</v>
      </c>
      <c r="Z511" s="120">
        <f>IF($B$9="Female",'No Self Assessment feeder'!Z500,IF($B$9="Male",'No Self Assessment feeder'!BF500,IF($B$9="All",'No Self Assessment feeder'!CL500)))</f>
        <v>10.6</v>
      </c>
      <c r="AA511" s="120">
        <f>IF($B$9="Female",'No Self Assessment feeder'!AA500,IF($B$9="Male",'No Self Assessment feeder'!BG500,IF($B$9="All",'No Self Assessment feeder'!CM500)))</f>
        <v>58.5</v>
      </c>
      <c r="AB511" s="120">
        <f>IF($B$9="Female",'No Self Assessment feeder'!AB500,IF($B$9="Male",'No Self Assessment feeder'!BH500,IF($B$9="All",'No Self Assessment feeder'!CN500)))</f>
        <v>73.3</v>
      </c>
      <c r="AC511" s="127">
        <f>IF($B$9="Female",'No Self Assessment feeder'!AC500,IF($B$9="Male",'No Self Assessment feeder'!BI500,IF($B$9="All",'No Self Assessment feeder'!CO500)))</f>
        <v>77.7</v>
      </c>
      <c r="CM511" s="29"/>
    </row>
    <row r="512" spans="1:91" ht="14.25" customHeight="1" x14ac:dyDescent="0.2">
      <c r="A512" s="159" t="s">
        <v>291</v>
      </c>
      <c r="B512" s="65" t="s">
        <v>232</v>
      </c>
      <c r="C512" s="66">
        <v>10007843</v>
      </c>
      <c r="D512" s="66" t="s">
        <v>491</v>
      </c>
      <c r="E512" s="162" t="s">
        <v>233</v>
      </c>
      <c r="F512" s="142">
        <f>IF($B$9="Female",'No Self Assessment feeder'!F501,IF($B$9="Male",'No Self Assessment feeder'!AL501,IF($B$9="All",'No Self Assessment feeder'!BR501)))</f>
        <v>575</v>
      </c>
      <c r="G512" s="120">
        <f>IF($B$9="Female",'No Self Assessment feeder'!G501,IF($B$9="Male",'No Self Assessment feeder'!AM501,IF($B$9="All",'No Self Assessment feeder'!BS501)))</f>
        <v>3.3</v>
      </c>
      <c r="H512" s="79">
        <f>IF($B$9="Female",'No Self Assessment feeder'!H501,IF($B$9="Male",'No Self Assessment feeder'!AN501,IF($B$9="All",'No Self Assessment feeder'!BT501)))</f>
        <v>555</v>
      </c>
      <c r="I512" s="120">
        <f>IF($B$9="Female",'No Self Assessment feeder'!I501,IF($B$9="Male",'No Self Assessment feeder'!AO501,IF($B$9="All",'No Self Assessment feeder'!BU501)))</f>
        <v>10.8</v>
      </c>
      <c r="J512" s="120">
        <f>IF($B$9="Female",'No Self Assessment feeder'!J501,IF($B$9="Male",'No Self Assessment feeder'!AP501,IF($B$9="All",'No Self Assessment feeder'!BV501)))</f>
        <v>9.6999999999999993</v>
      </c>
      <c r="K512" s="120">
        <f>IF($B$9="Female",'No Self Assessment feeder'!K501,IF($B$9="Male",'No Self Assessment feeder'!AQ501,IF($B$9="All",'No Self Assessment feeder'!BW501)))</f>
        <v>61.2</v>
      </c>
      <c r="L512" s="120">
        <f>IF($B$9="Female",'No Self Assessment feeder'!L501,IF($B$9="Male",'No Self Assessment feeder'!AR501,IF($B$9="All",'No Self Assessment feeder'!BX501)))</f>
        <v>75.2</v>
      </c>
      <c r="M512" s="127">
        <f>IF($B$9="Female",'No Self Assessment feeder'!M501,IF($B$9="Male",'No Self Assessment feeder'!AS501,IF($B$9="All",'No Self Assessment feeder'!BY501)))</f>
        <v>79.5</v>
      </c>
      <c r="N512" s="81">
        <f>IF($B$9="Female",'No Self Assessment feeder'!N501,IF($B$9="Male",'No Self Assessment feeder'!AT501,IF($B$9="All",'No Self Assessment feeder'!BZ501)))</f>
        <v>575</v>
      </c>
      <c r="O512" s="120">
        <f>IF($B$9="Female",'No Self Assessment feeder'!O501,IF($B$9="Male",'No Self Assessment feeder'!AU501,IF($B$9="All",'No Self Assessment feeder'!CA501)))</f>
        <v>3.7</v>
      </c>
      <c r="P512" s="79">
        <f>IF($B$9="Female",'No Self Assessment feeder'!P501,IF($B$9="Male",'No Self Assessment feeder'!AV501,IF($B$9="All",'No Self Assessment feeder'!CB501)))</f>
        <v>555</v>
      </c>
      <c r="Q512" s="120">
        <f>IF($B$9="Female",'No Self Assessment feeder'!Q501,IF($B$9="Male",'No Self Assessment feeder'!AW501,IF($B$9="All",'No Self Assessment feeder'!CC501)))</f>
        <v>11</v>
      </c>
      <c r="R512" s="120">
        <f>IF($B$9="Female",'No Self Assessment feeder'!R501,IF($B$9="Male",'No Self Assessment feeder'!AX501,IF($B$9="All",'No Self Assessment feeder'!CD501)))</f>
        <v>7</v>
      </c>
      <c r="S512" s="120">
        <f>IF($B$9="Female",'No Self Assessment feeder'!S501,IF($B$9="Male",'No Self Assessment feeder'!AY501,IF($B$9="All",'No Self Assessment feeder'!CE501)))</f>
        <v>64.400000000000006</v>
      </c>
      <c r="T512" s="120">
        <f>IF($B$9="Female",'No Self Assessment feeder'!T501,IF($B$9="Male",'No Self Assessment feeder'!AZ501,IF($B$9="All",'No Self Assessment feeder'!CF501)))</f>
        <v>79.099999999999994</v>
      </c>
      <c r="U512" s="127">
        <f>IF($B$9="Female",'No Self Assessment feeder'!U501,IF($B$9="Male",'No Self Assessment feeder'!BA501,IF($B$9="All",'No Self Assessment feeder'!CG501)))</f>
        <v>81.900000000000006</v>
      </c>
      <c r="V512" s="81">
        <f>IF($B$9="Female",'No Self Assessment feeder'!V501,IF($B$9="Male",'No Self Assessment feeder'!BB501,IF($B$9="All",'No Self Assessment feeder'!CH501)))</f>
        <v>575</v>
      </c>
      <c r="W512" s="120">
        <f>IF($B$9="Female",'No Self Assessment feeder'!W501,IF($B$9="Male",'No Self Assessment feeder'!BC501,IF($B$9="All",'No Self Assessment feeder'!CI501)))</f>
        <v>3.7</v>
      </c>
      <c r="X512" s="79">
        <f>IF($B$9="Female",'No Self Assessment feeder'!X501,IF($B$9="Male",'No Self Assessment feeder'!BD501,IF($B$9="All",'No Self Assessment feeder'!CJ501)))</f>
        <v>555</v>
      </c>
      <c r="Y512" s="120">
        <f>IF($B$9="Female",'No Self Assessment feeder'!Y501,IF($B$9="Male",'No Self Assessment feeder'!BE501,IF($B$9="All",'No Self Assessment feeder'!CK501)))</f>
        <v>13.2</v>
      </c>
      <c r="Z512" s="120">
        <f>IF($B$9="Female",'No Self Assessment feeder'!Z501,IF($B$9="Male",'No Self Assessment feeder'!BF501,IF($B$9="All",'No Self Assessment feeder'!CL501)))</f>
        <v>7.2</v>
      </c>
      <c r="AA512" s="120">
        <f>IF($B$9="Female",'No Self Assessment feeder'!AA501,IF($B$9="Male",'No Self Assessment feeder'!BG501,IF($B$9="All",'No Self Assessment feeder'!CM501)))</f>
        <v>70.2</v>
      </c>
      <c r="AB512" s="120">
        <f>IF($B$9="Female",'No Self Assessment feeder'!AB501,IF($B$9="Male",'No Self Assessment feeder'!BH501,IF($B$9="All",'No Self Assessment feeder'!CN501)))</f>
        <v>77.3</v>
      </c>
      <c r="AC512" s="127">
        <f>IF($B$9="Female",'No Self Assessment feeder'!AC501,IF($B$9="Male",'No Self Assessment feeder'!BI501,IF($B$9="All",'No Self Assessment feeder'!CO501)))</f>
        <v>79.599999999999994</v>
      </c>
      <c r="CM512" s="29"/>
    </row>
    <row r="513" spans="1:91" ht="14.25" customHeight="1" x14ac:dyDescent="0.2">
      <c r="A513" s="159" t="s">
        <v>291</v>
      </c>
      <c r="B513" s="65" t="s">
        <v>234</v>
      </c>
      <c r="C513" s="66">
        <v>10007156</v>
      </c>
      <c r="D513" s="66" t="s">
        <v>493</v>
      </c>
      <c r="E513" s="162" t="s">
        <v>235</v>
      </c>
      <c r="F513" s="142">
        <f>IF($B$9="Female",'No Self Assessment feeder'!F502,IF($B$9="Male",'No Self Assessment feeder'!AL502,IF($B$9="All",'No Self Assessment feeder'!BR502)))</f>
        <v>2635</v>
      </c>
      <c r="G513" s="120">
        <f>IF($B$9="Female",'No Self Assessment feeder'!G502,IF($B$9="Male",'No Self Assessment feeder'!AM502,IF($B$9="All",'No Self Assessment feeder'!BS502)))</f>
        <v>3.3</v>
      </c>
      <c r="H513" s="79">
        <f>IF($B$9="Female",'No Self Assessment feeder'!H502,IF($B$9="Male",'No Self Assessment feeder'!AN502,IF($B$9="All",'No Self Assessment feeder'!BT502)))</f>
        <v>2545</v>
      </c>
      <c r="I513" s="120">
        <f>IF($B$9="Female",'No Self Assessment feeder'!I502,IF($B$9="Male",'No Self Assessment feeder'!AO502,IF($B$9="All",'No Self Assessment feeder'!BU502)))</f>
        <v>9.5</v>
      </c>
      <c r="J513" s="120">
        <f>IF($B$9="Female",'No Self Assessment feeder'!J502,IF($B$9="Male",'No Self Assessment feeder'!AP502,IF($B$9="All",'No Self Assessment feeder'!BV502)))</f>
        <v>12.6</v>
      </c>
      <c r="K513" s="120">
        <f>IF($B$9="Female",'No Self Assessment feeder'!K502,IF($B$9="Male",'No Self Assessment feeder'!AQ502,IF($B$9="All",'No Self Assessment feeder'!BW502)))</f>
        <v>59.9</v>
      </c>
      <c r="L513" s="120">
        <f>IF($B$9="Female",'No Self Assessment feeder'!L502,IF($B$9="Male",'No Self Assessment feeder'!AR502,IF($B$9="All",'No Self Assessment feeder'!BX502)))</f>
        <v>71.400000000000006</v>
      </c>
      <c r="M513" s="127">
        <f>IF($B$9="Female",'No Self Assessment feeder'!M502,IF($B$9="Male",'No Self Assessment feeder'!AS502,IF($B$9="All",'No Self Assessment feeder'!BY502)))</f>
        <v>78</v>
      </c>
      <c r="N513" s="81">
        <f>IF($B$9="Female",'No Self Assessment feeder'!N502,IF($B$9="Male",'No Self Assessment feeder'!AT502,IF($B$9="All",'No Self Assessment feeder'!BZ502)))</f>
        <v>2635</v>
      </c>
      <c r="O513" s="120">
        <f>IF($B$9="Female",'No Self Assessment feeder'!O502,IF($B$9="Male",'No Self Assessment feeder'!AU502,IF($B$9="All",'No Self Assessment feeder'!CA502)))</f>
        <v>3.5</v>
      </c>
      <c r="P513" s="79">
        <f>IF($B$9="Female",'No Self Assessment feeder'!P502,IF($B$9="Male",'No Self Assessment feeder'!AV502,IF($B$9="All",'No Self Assessment feeder'!CB502)))</f>
        <v>2540</v>
      </c>
      <c r="Q513" s="120">
        <f>IF($B$9="Female",'No Self Assessment feeder'!Q502,IF($B$9="Male",'No Self Assessment feeder'!AW502,IF($B$9="All",'No Self Assessment feeder'!CC502)))</f>
        <v>10.9</v>
      </c>
      <c r="R513" s="120">
        <f>IF($B$9="Female",'No Self Assessment feeder'!R502,IF($B$9="Male",'No Self Assessment feeder'!AX502,IF($B$9="All",'No Self Assessment feeder'!CD502)))</f>
        <v>8.1999999999999993</v>
      </c>
      <c r="S513" s="120">
        <f>IF($B$9="Female",'No Self Assessment feeder'!S502,IF($B$9="Male",'No Self Assessment feeder'!AY502,IF($B$9="All",'No Self Assessment feeder'!CE502)))</f>
        <v>63.9</v>
      </c>
      <c r="T513" s="120">
        <f>IF($B$9="Female",'No Self Assessment feeder'!T502,IF($B$9="Male",'No Self Assessment feeder'!AZ502,IF($B$9="All",'No Self Assessment feeder'!CF502)))</f>
        <v>76.5</v>
      </c>
      <c r="U513" s="127">
        <f>IF($B$9="Female",'No Self Assessment feeder'!U502,IF($B$9="Male",'No Self Assessment feeder'!BA502,IF($B$9="All",'No Self Assessment feeder'!CG502)))</f>
        <v>81</v>
      </c>
      <c r="V513" s="81">
        <f>IF($B$9="Female",'No Self Assessment feeder'!V502,IF($B$9="Male",'No Self Assessment feeder'!BB502,IF($B$9="All",'No Self Assessment feeder'!CH502)))</f>
        <v>2635</v>
      </c>
      <c r="W513" s="120">
        <f>IF($B$9="Female",'No Self Assessment feeder'!W502,IF($B$9="Male",'No Self Assessment feeder'!BC502,IF($B$9="All",'No Self Assessment feeder'!CI502)))</f>
        <v>3.8</v>
      </c>
      <c r="X513" s="79">
        <f>IF($B$9="Female",'No Self Assessment feeder'!X502,IF($B$9="Male",'No Self Assessment feeder'!BD502,IF($B$9="All",'No Self Assessment feeder'!CJ502)))</f>
        <v>2535</v>
      </c>
      <c r="Y513" s="120">
        <f>IF($B$9="Female",'No Self Assessment feeder'!Y502,IF($B$9="Male",'No Self Assessment feeder'!BE502,IF($B$9="All",'No Self Assessment feeder'!CK502)))</f>
        <v>12.8</v>
      </c>
      <c r="Z513" s="120">
        <f>IF($B$9="Female",'No Self Assessment feeder'!Z502,IF($B$9="Male",'No Self Assessment feeder'!BF502,IF($B$9="All",'No Self Assessment feeder'!CL502)))</f>
        <v>8.4</v>
      </c>
      <c r="AA513" s="120">
        <f>IF($B$9="Female",'No Self Assessment feeder'!AA502,IF($B$9="Male",'No Self Assessment feeder'!BG502,IF($B$9="All",'No Self Assessment feeder'!CM502)))</f>
        <v>66.5</v>
      </c>
      <c r="AB513" s="120">
        <f>IF($B$9="Female",'No Self Assessment feeder'!AB502,IF($B$9="Male",'No Self Assessment feeder'!BH502,IF($B$9="All",'No Self Assessment feeder'!CN502)))</f>
        <v>76.2</v>
      </c>
      <c r="AC513" s="127">
        <f>IF($B$9="Female",'No Self Assessment feeder'!AC502,IF($B$9="Male",'No Self Assessment feeder'!BI502,IF($B$9="All",'No Self Assessment feeder'!CO502)))</f>
        <v>78.8</v>
      </c>
      <c r="CM513" s="29"/>
    </row>
    <row r="514" spans="1:91" ht="14.25" customHeight="1" x14ac:dyDescent="0.2">
      <c r="A514" s="159" t="s">
        <v>291</v>
      </c>
      <c r="B514" s="65" t="s">
        <v>236</v>
      </c>
      <c r="C514" s="66">
        <v>10007780</v>
      </c>
      <c r="D514" s="66" t="s">
        <v>491</v>
      </c>
      <c r="E514" s="162" t="s">
        <v>237</v>
      </c>
      <c r="F514" s="142">
        <f>IF($B$9="Female",'No Self Assessment feeder'!F503,IF($B$9="Male",'No Self Assessment feeder'!AL503,IF($B$9="All",'No Self Assessment feeder'!BR503)))</f>
        <v>380</v>
      </c>
      <c r="G514" s="120">
        <f>IF($B$9="Female",'No Self Assessment feeder'!G503,IF($B$9="Male",'No Self Assessment feeder'!AM503,IF($B$9="All",'No Self Assessment feeder'!BS503)))</f>
        <v>3.7</v>
      </c>
      <c r="H514" s="79">
        <f>IF($B$9="Female",'No Self Assessment feeder'!H503,IF($B$9="Male",'No Self Assessment feeder'!AN503,IF($B$9="All",'No Self Assessment feeder'!BT503)))</f>
        <v>365</v>
      </c>
      <c r="I514" s="120">
        <f>IF($B$9="Female",'No Self Assessment feeder'!I503,IF($B$9="Male",'No Self Assessment feeder'!AO503,IF($B$9="All",'No Self Assessment feeder'!BU503)))</f>
        <v>12.8</v>
      </c>
      <c r="J514" s="120">
        <f>IF($B$9="Female",'No Self Assessment feeder'!J503,IF($B$9="Male",'No Self Assessment feeder'!AP503,IF($B$9="All",'No Self Assessment feeder'!BV503)))</f>
        <v>19.100000000000001</v>
      </c>
      <c r="K514" s="120">
        <f>IF($B$9="Female",'No Self Assessment feeder'!K503,IF($B$9="Male",'No Self Assessment feeder'!AQ503,IF($B$9="All",'No Self Assessment feeder'!BW503)))</f>
        <v>33.9</v>
      </c>
      <c r="L514" s="120">
        <f>IF($B$9="Female",'No Self Assessment feeder'!L503,IF($B$9="Male",'No Self Assessment feeder'!AR503,IF($B$9="All",'No Self Assessment feeder'!BX503)))</f>
        <v>52.2</v>
      </c>
      <c r="M514" s="127">
        <f>IF($B$9="Female",'No Self Assessment feeder'!M503,IF($B$9="Male",'No Self Assessment feeder'!AS503,IF($B$9="All",'No Self Assessment feeder'!BY503)))</f>
        <v>68</v>
      </c>
      <c r="N514" s="81">
        <f>IF($B$9="Female",'No Self Assessment feeder'!N503,IF($B$9="Male",'No Self Assessment feeder'!AT503,IF($B$9="All",'No Self Assessment feeder'!BZ503)))</f>
        <v>380</v>
      </c>
      <c r="O514" s="120">
        <f>IF($B$9="Female",'No Self Assessment feeder'!O503,IF($B$9="Male",'No Self Assessment feeder'!AU503,IF($B$9="All",'No Self Assessment feeder'!CA503)))</f>
        <v>4.2</v>
      </c>
      <c r="P514" s="79">
        <f>IF($B$9="Female",'No Self Assessment feeder'!P503,IF($B$9="Male",'No Self Assessment feeder'!AV503,IF($B$9="All",'No Self Assessment feeder'!CB503)))</f>
        <v>365</v>
      </c>
      <c r="Q514" s="120">
        <f>IF($B$9="Female",'No Self Assessment feeder'!Q503,IF($B$9="Male",'No Self Assessment feeder'!AW503,IF($B$9="All",'No Self Assessment feeder'!CC503)))</f>
        <v>21.2</v>
      </c>
      <c r="R514" s="120">
        <f>IF($B$9="Female",'No Self Assessment feeder'!R503,IF($B$9="Male",'No Self Assessment feeder'!AX503,IF($B$9="All",'No Self Assessment feeder'!CD503)))</f>
        <v>12.4</v>
      </c>
      <c r="S514" s="120">
        <f>IF($B$9="Female",'No Self Assessment feeder'!S503,IF($B$9="Male",'No Self Assessment feeder'!AY503,IF($B$9="All",'No Self Assessment feeder'!CE503)))</f>
        <v>44</v>
      </c>
      <c r="T514" s="120">
        <f>IF($B$9="Female",'No Self Assessment feeder'!T503,IF($B$9="Male",'No Self Assessment feeder'!AZ503,IF($B$9="All",'No Self Assessment feeder'!CF503)))</f>
        <v>58.2</v>
      </c>
      <c r="U514" s="127">
        <f>IF($B$9="Female",'No Self Assessment feeder'!U503,IF($B$9="Male",'No Self Assessment feeder'!BA503,IF($B$9="All",'No Self Assessment feeder'!CG503)))</f>
        <v>66.5</v>
      </c>
      <c r="V514" s="81">
        <f>IF($B$9="Female",'No Self Assessment feeder'!V503,IF($B$9="Male",'No Self Assessment feeder'!BB503,IF($B$9="All",'No Self Assessment feeder'!CH503)))</f>
        <v>380</v>
      </c>
      <c r="W514" s="120">
        <f>IF($B$9="Female",'No Self Assessment feeder'!W503,IF($B$9="Male",'No Self Assessment feeder'!BC503,IF($B$9="All",'No Self Assessment feeder'!CI503)))</f>
        <v>4.2</v>
      </c>
      <c r="X514" s="79">
        <f>IF($B$9="Female",'No Self Assessment feeder'!X503,IF($B$9="Male",'No Self Assessment feeder'!BD503,IF($B$9="All",'No Self Assessment feeder'!CJ503)))</f>
        <v>365</v>
      </c>
      <c r="Y514" s="120">
        <f>IF($B$9="Female",'No Self Assessment feeder'!Y503,IF($B$9="Male",'No Self Assessment feeder'!BE503,IF($B$9="All",'No Self Assessment feeder'!CK503)))</f>
        <v>25</v>
      </c>
      <c r="Z514" s="120">
        <f>IF($B$9="Female",'No Self Assessment feeder'!Z503,IF($B$9="Male",'No Self Assessment feeder'!BF503,IF($B$9="All",'No Self Assessment feeder'!CL503)))</f>
        <v>11.8</v>
      </c>
      <c r="AA514" s="120">
        <f>IF($B$9="Female",'No Self Assessment feeder'!AA503,IF($B$9="Male",'No Self Assessment feeder'!BG503,IF($B$9="All",'No Self Assessment feeder'!CM503)))</f>
        <v>47</v>
      </c>
      <c r="AB514" s="120">
        <f>IF($B$9="Female",'No Self Assessment feeder'!AB503,IF($B$9="Male",'No Self Assessment feeder'!BH503,IF($B$9="All",'No Self Assessment feeder'!CN503)))</f>
        <v>57.1</v>
      </c>
      <c r="AC514" s="127">
        <f>IF($B$9="Female",'No Self Assessment feeder'!AC503,IF($B$9="Male",'No Self Assessment feeder'!BI503,IF($B$9="All",'No Self Assessment feeder'!CO503)))</f>
        <v>63.2</v>
      </c>
      <c r="CM514" s="29"/>
    </row>
    <row r="515" spans="1:91" ht="14.25" customHeight="1" x14ac:dyDescent="0.2">
      <c r="A515" s="159" t="s">
        <v>291</v>
      </c>
      <c r="B515" s="65" t="s">
        <v>238</v>
      </c>
      <c r="C515" s="66">
        <v>10005790</v>
      </c>
      <c r="D515" s="66" t="s">
        <v>494</v>
      </c>
      <c r="E515" s="162" t="s">
        <v>239</v>
      </c>
      <c r="F515" s="142">
        <f>IF($B$9="Female",'No Self Assessment feeder'!F504,IF($B$9="Male",'No Self Assessment feeder'!AL504,IF($B$9="All",'No Self Assessment feeder'!BR504)))</f>
        <v>4285</v>
      </c>
      <c r="G515" s="120">
        <f>IF($B$9="Female",'No Self Assessment feeder'!G504,IF($B$9="Male",'No Self Assessment feeder'!AM504,IF($B$9="All",'No Self Assessment feeder'!BS504)))</f>
        <v>2.1</v>
      </c>
      <c r="H515" s="79">
        <f>IF($B$9="Female",'No Self Assessment feeder'!H504,IF($B$9="Male",'No Self Assessment feeder'!AN504,IF($B$9="All",'No Self Assessment feeder'!BT504)))</f>
        <v>4195</v>
      </c>
      <c r="I515" s="120">
        <f>IF($B$9="Female",'No Self Assessment feeder'!I504,IF($B$9="Male",'No Self Assessment feeder'!AO504,IF($B$9="All",'No Self Assessment feeder'!BU504)))</f>
        <v>7.9</v>
      </c>
      <c r="J515" s="120">
        <f>IF($B$9="Female",'No Self Assessment feeder'!J504,IF($B$9="Male",'No Self Assessment feeder'!AP504,IF($B$9="All",'No Self Assessment feeder'!BV504)))</f>
        <v>9</v>
      </c>
      <c r="K515" s="120">
        <f>IF($B$9="Female",'No Self Assessment feeder'!K504,IF($B$9="Male",'No Self Assessment feeder'!AQ504,IF($B$9="All",'No Self Assessment feeder'!BW504)))</f>
        <v>61.7</v>
      </c>
      <c r="L515" s="120">
        <f>IF($B$9="Female",'No Self Assessment feeder'!L504,IF($B$9="Male",'No Self Assessment feeder'!AR504,IF($B$9="All",'No Self Assessment feeder'!BX504)))</f>
        <v>76.099999999999994</v>
      </c>
      <c r="M515" s="127">
        <f>IF($B$9="Female",'No Self Assessment feeder'!M504,IF($B$9="Male",'No Self Assessment feeder'!AS504,IF($B$9="All",'No Self Assessment feeder'!BY504)))</f>
        <v>83.1</v>
      </c>
      <c r="N515" s="81">
        <f>IF($B$9="Female",'No Self Assessment feeder'!N504,IF($B$9="Male",'No Self Assessment feeder'!AT504,IF($B$9="All",'No Self Assessment feeder'!BZ504)))</f>
        <v>4285</v>
      </c>
      <c r="O515" s="120">
        <f>IF($B$9="Female",'No Self Assessment feeder'!O504,IF($B$9="Male",'No Self Assessment feeder'!AU504,IF($B$9="All",'No Self Assessment feeder'!CA504)))</f>
        <v>2.2999999999999998</v>
      </c>
      <c r="P515" s="79">
        <f>IF($B$9="Female",'No Self Assessment feeder'!P504,IF($B$9="Male",'No Self Assessment feeder'!AV504,IF($B$9="All",'No Self Assessment feeder'!CB504)))</f>
        <v>4185</v>
      </c>
      <c r="Q515" s="120">
        <f>IF($B$9="Female",'No Self Assessment feeder'!Q504,IF($B$9="Male",'No Self Assessment feeder'!AW504,IF($B$9="All",'No Self Assessment feeder'!CC504)))</f>
        <v>9.9</v>
      </c>
      <c r="R515" s="120">
        <f>IF($B$9="Female",'No Self Assessment feeder'!R504,IF($B$9="Male",'No Self Assessment feeder'!AX504,IF($B$9="All",'No Self Assessment feeder'!CD504)))</f>
        <v>6.5</v>
      </c>
      <c r="S515" s="120">
        <f>IF($B$9="Female",'No Self Assessment feeder'!S504,IF($B$9="Male",'No Self Assessment feeder'!AY504,IF($B$9="All",'No Self Assessment feeder'!CE504)))</f>
        <v>68.5</v>
      </c>
      <c r="T515" s="120">
        <f>IF($B$9="Female",'No Self Assessment feeder'!T504,IF($B$9="Male",'No Self Assessment feeder'!AZ504,IF($B$9="All",'No Self Assessment feeder'!CF504)))</f>
        <v>79.7</v>
      </c>
      <c r="U515" s="127">
        <f>IF($B$9="Female",'No Self Assessment feeder'!U504,IF($B$9="Male",'No Self Assessment feeder'!BA504,IF($B$9="All",'No Self Assessment feeder'!CG504)))</f>
        <v>83.6</v>
      </c>
      <c r="V515" s="81">
        <f>IF($B$9="Female",'No Self Assessment feeder'!V504,IF($B$9="Male",'No Self Assessment feeder'!BB504,IF($B$9="All",'No Self Assessment feeder'!CH504)))</f>
        <v>4285</v>
      </c>
      <c r="W515" s="120">
        <f>IF($B$9="Female",'No Self Assessment feeder'!W504,IF($B$9="Male",'No Self Assessment feeder'!BC504,IF($B$9="All",'No Self Assessment feeder'!CI504)))</f>
        <v>2.5</v>
      </c>
      <c r="X515" s="79">
        <f>IF($B$9="Female",'No Self Assessment feeder'!X504,IF($B$9="Male",'No Self Assessment feeder'!BD504,IF($B$9="All",'No Self Assessment feeder'!CJ504)))</f>
        <v>4175</v>
      </c>
      <c r="Y515" s="120">
        <f>IF($B$9="Female",'No Self Assessment feeder'!Y504,IF($B$9="Male",'No Self Assessment feeder'!BE504,IF($B$9="All",'No Self Assessment feeder'!CK504)))</f>
        <v>10.6</v>
      </c>
      <c r="Z515" s="120">
        <f>IF($B$9="Female",'No Self Assessment feeder'!Z504,IF($B$9="Male",'No Self Assessment feeder'!BF504,IF($B$9="All",'No Self Assessment feeder'!CL504)))</f>
        <v>6.3</v>
      </c>
      <c r="AA515" s="120">
        <f>IF($B$9="Female",'No Self Assessment feeder'!AA504,IF($B$9="Male",'No Self Assessment feeder'!BG504,IF($B$9="All",'No Self Assessment feeder'!CM504)))</f>
        <v>72.400000000000006</v>
      </c>
      <c r="AB515" s="120">
        <f>IF($B$9="Female",'No Self Assessment feeder'!AB504,IF($B$9="Male",'No Self Assessment feeder'!BH504,IF($B$9="All",'No Self Assessment feeder'!CN504)))</f>
        <v>80.7</v>
      </c>
      <c r="AC515" s="127">
        <f>IF($B$9="Female",'No Self Assessment feeder'!AC504,IF($B$9="Male",'No Self Assessment feeder'!BI504,IF($B$9="All",'No Self Assessment feeder'!CO504)))</f>
        <v>83.1</v>
      </c>
      <c r="CM515" s="29"/>
    </row>
    <row r="516" spans="1:91" ht="14.25" customHeight="1" x14ac:dyDescent="0.2">
      <c r="A516" s="159" t="s">
        <v>291</v>
      </c>
      <c r="B516" s="65" t="s">
        <v>240</v>
      </c>
      <c r="C516" s="66">
        <v>10007157</v>
      </c>
      <c r="D516" s="66" t="s">
        <v>494</v>
      </c>
      <c r="E516" s="162" t="s">
        <v>241</v>
      </c>
      <c r="F516" s="142">
        <f>IF($B$9="Female",'No Self Assessment feeder'!F505,IF($B$9="Male",'No Self Assessment feeder'!AL505,IF($B$9="All",'No Self Assessment feeder'!BR505)))</f>
        <v>3980</v>
      </c>
      <c r="G516" s="120">
        <f>IF($B$9="Female",'No Self Assessment feeder'!G505,IF($B$9="Male",'No Self Assessment feeder'!AM505,IF($B$9="All",'No Self Assessment feeder'!BS505)))</f>
        <v>3</v>
      </c>
      <c r="H516" s="79">
        <f>IF($B$9="Female",'No Self Assessment feeder'!H505,IF($B$9="Male",'No Self Assessment feeder'!AN505,IF($B$9="All",'No Self Assessment feeder'!BT505)))</f>
        <v>3860</v>
      </c>
      <c r="I516" s="120">
        <f>IF($B$9="Female",'No Self Assessment feeder'!I505,IF($B$9="Male",'No Self Assessment feeder'!AO505,IF($B$9="All",'No Self Assessment feeder'!BU505)))</f>
        <v>7</v>
      </c>
      <c r="J516" s="120">
        <f>IF($B$9="Female",'No Self Assessment feeder'!J505,IF($B$9="Male",'No Self Assessment feeder'!AP505,IF($B$9="All",'No Self Assessment feeder'!BV505)))</f>
        <v>10.6</v>
      </c>
      <c r="K516" s="120">
        <f>IF($B$9="Female",'No Self Assessment feeder'!K505,IF($B$9="Male",'No Self Assessment feeder'!AQ505,IF($B$9="All",'No Self Assessment feeder'!BW505)))</f>
        <v>47.4</v>
      </c>
      <c r="L516" s="120">
        <f>IF($B$9="Female",'No Self Assessment feeder'!L505,IF($B$9="Male",'No Self Assessment feeder'!AR505,IF($B$9="All",'No Self Assessment feeder'!BX505)))</f>
        <v>67.599999999999994</v>
      </c>
      <c r="M516" s="127">
        <f>IF($B$9="Female",'No Self Assessment feeder'!M505,IF($B$9="Male",'No Self Assessment feeder'!AS505,IF($B$9="All",'No Self Assessment feeder'!BY505)))</f>
        <v>82.3</v>
      </c>
      <c r="N516" s="81">
        <f>IF($B$9="Female",'No Self Assessment feeder'!N505,IF($B$9="Male",'No Self Assessment feeder'!AT505,IF($B$9="All",'No Self Assessment feeder'!BZ505)))</f>
        <v>3980</v>
      </c>
      <c r="O516" s="120">
        <f>IF($B$9="Female",'No Self Assessment feeder'!O505,IF($B$9="Male",'No Self Assessment feeder'!AU505,IF($B$9="All",'No Self Assessment feeder'!CA505)))</f>
        <v>3.3</v>
      </c>
      <c r="P516" s="79">
        <f>IF($B$9="Female",'No Self Assessment feeder'!P505,IF($B$9="Male",'No Self Assessment feeder'!AV505,IF($B$9="All",'No Self Assessment feeder'!CB505)))</f>
        <v>3845</v>
      </c>
      <c r="Q516" s="120">
        <f>IF($B$9="Female",'No Self Assessment feeder'!Q505,IF($B$9="Male",'No Self Assessment feeder'!AW505,IF($B$9="All",'No Self Assessment feeder'!CC505)))</f>
        <v>9.8000000000000007</v>
      </c>
      <c r="R516" s="120">
        <f>IF($B$9="Female",'No Self Assessment feeder'!R505,IF($B$9="Male",'No Self Assessment feeder'!AX505,IF($B$9="All",'No Self Assessment feeder'!CD505)))</f>
        <v>6.5</v>
      </c>
      <c r="S516" s="120">
        <f>IF($B$9="Female",'No Self Assessment feeder'!S505,IF($B$9="Male",'No Self Assessment feeder'!AY505,IF($B$9="All",'No Self Assessment feeder'!CE505)))</f>
        <v>59.1</v>
      </c>
      <c r="T516" s="120">
        <f>IF($B$9="Female",'No Self Assessment feeder'!T505,IF($B$9="Male",'No Self Assessment feeder'!AZ505,IF($B$9="All",'No Self Assessment feeder'!CF505)))</f>
        <v>75</v>
      </c>
      <c r="U516" s="127">
        <f>IF($B$9="Female",'No Self Assessment feeder'!U505,IF($B$9="Male",'No Self Assessment feeder'!BA505,IF($B$9="All",'No Self Assessment feeder'!CG505)))</f>
        <v>83.7</v>
      </c>
      <c r="V516" s="81">
        <f>IF($B$9="Female",'No Self Assessment feeder'!V505,IF($B$9="Male",'No Self Assessment feeder'!BB505,IF($B$9="All",'No Self Assessment feeder'!CH505)))</f>
        <v>3980</v>
      </c>
      <c r="W516" s="120">
        <f>IF($B$9="Female",'No Self Assessment feeder'!W505,IF($B$9="Male",'No Self Assessment feeder'!BC505,IF($B$9="All",'No Self Assessment feeder'!CI505)))</f>
        <v>3.6</v>
      </c>
      <c r="X516" s="79">
        <f>IF($B$9="Female",'No Self Assessment feeder'!X505,IF($B$9="Male",'No Self Assessment feeder'!BD505,IF($B$9="All",'No Self Assessment feeder'!CJ505)))</f>
        <v>3835</v>
      </c>
      <c r="Y516" s="120">
        <f>IF($B$9="Female",'No Self Assessment feeder'!Y505,IF($B$9="Male",'No Self Assessment feeder'!BE505,IF($B$9="All",'No Self Assessment feeder'!CK505)))</f>
        <v>12</v>
      </c>
      <c r="Z516" s="120">
        <f>IF($B$9="Female",'No Self Assessment feeder'!Z505,IF($B$9="Male",'No Self Assessment feeder'!BF505,IF($B$9="All",'No Self Assessment feeder'!CL505)))</f>
        <v>6.2</v>
      </c>
      <c r="AA516" s="120">
        <f>IF($B$9="Female",'No Self Assessment feeder'!AA505,IF($B$9="Male",'No Self Assessment feeder'!BG505,IF($B$9="All",'No Self Assessment feeder'!CM505)))</f>
        <v>65.7</v>
      </c>
      <c r="AB516" s="120">
        <f>IF($B$9="Female",'No Self Assessment feeder'!AB505,IF($B$9="Male",'No Self Assessment feeder'!BH505,IF($B$9="All",'No Self Assessment feeder'!CN505)))</f>
        <v>77.8</v>
      </c>
      <c r="AC516" s="127">
        <f>IF($B$9="Female",'No Self Assessment feeder'!AC505,IF($B$9="Male",'No Self Assessment feeder'!BI505,IF($B$9="All",'No Self Assessment feeder'!CO505)))</f>
        <v>81.8</v>
      </c>
      <c r="CM516" s="29"/>
    </row>
    <row r="517" spans="1:91" ht="14.25" customHeight="1" x14ac:dyDescent="0.2">
      <c r="A517" s="159" t="s">
        <v>291</v>
      </c>
      <c r="B517" s="65" t="s">
        <v>242</v>
      </c>
      <c r="C517" s="66">
        <v>10006022</v>
      </c>
      <c r="D517" s="66" t="s">
        <v>495</v>
      </c>
      <c r="E517" s="162" t="s">
        <v>243</v>
      </c>
      <c r="F517" s="142">
        <f>IF($B$9="Female",'No Self Assessment feeder'!F506,IF($B$9="Male",'No Self Assessment feeder'!AL506,IF($B$9="All",'No Self Assessment feeder'!BR506)))</f>
        <v>1900</v>
      </c>
      <c r="G517" s="120">
        <f>IF($B$9="Female",'No Self Assessment feeder'!G506,IF($B$9="Male",'No Self Assessment feeder'!AM506,IF($B$9="All",'No Self Assessment feeder'!BS506)))</f>
        <v>3.4</v>
      </c>
      <c r="H517" s="79">
        <f>IF($B$9="Female",'No Self Assessment feeder'!H506,IF($B$9="Male",'No Self Assessment feeder'!AN506,IF($B$9="All",'No Self Assessment feeder'!BT506)))</f>
        <v>1835</v>
      </c>
      <c r="I517" s="120">
        <f>IF($B$9="Female",'No Self Assessment feeder'!I506,IF($B$9="Male",'No Self Assessment feeder'!AO506,IF($B$9="All",'No Self Assessment feeder'!BU506)))</f>
        <v>11.1</v>
      </c>
      <c r="J517" s="120">
        <f>IF($B$9="Female",'No Self Assessment feeder'!J506,IF($B$9="Male",'No Self Assessment feeder'!AP506,IF($B$9="All",'No Self Assessment feeder'!BV506)))</f>
        <v>14.9</v>
      </c>
      <c r="K517" s="120">
        <f>IF($B$9="Female",'No Self Assessment feeder'!K506,IF($B$9="Male",'No Self Assessment feeder'!AQ506,IF($B$9="All",'No Self Assessment feeder'!BW506)))</f>
        <v>65.3</v>
      </c>
      <c r="L517" s="120">
        <f>IF($B$9="Female",'No Self Assessment feeder'!L506,IF($B$9="Male",'No Self Assessment feeder'!AR506,IF($B$9="All",'No Self Assessment feeder'!BX506)))</f>
        <v>70.599999999999994</v>
      </c>
      <c r="M517" s="127">
        <f>IF($B$9="Female",'No Self Assessment feeder'!M506,IF($B$9="Male",'No Self Assessment feeder'!AS506,IF($B$9="All",'No Self Assessment feeder'!BY506)))</f>
        <v>73.900000000000006</v>
      </c>
      <c r="N517" s="81">
        <f>IF($B$9="Female",'No Self Assessment feeder'!N506,IF($B$9="Male",'No Self Assessment feeder'!AT506,IF($B$9="All",'No Self Assessment feeder'!BZ506)))</f>
        <v>1900</v>
      </c>
      <c r="O517" s="120">
        <f>IF($B$9="Female",'No Self Assessment feeder'!O506,IF($B$9="Male",'No Self Assessment feeder'!AU506,IF($B$9="All",'No Self Assessment feeder'!CA506)))</f>
        <v>3.7</v>
      </c>
      <c r="P517" s="79">
        <f>IF($B$9="Female",'No Self Assessment feeder'!P506,IF($B$9="Male",'No Self Assessment feeder'!AV506,IF($B$9="All",'No Self Assessment feeder'!CB506)))</f>
        <v>1830</v>
      </c>
      <c r="Q517" s="120">
        <f>IF($B$9="Female",'No Self Assessment feeder'!Q506,IF($B$9="Male",'No Self Assessment feeder'!AW506,IF($B$9="All",'No Self Assessment feeder'!CC506)))</f>
        <v>11.3</v>
      </c>
      <c r="R517" s="120">
        <f>IF($B$9="Female",'No Self Assessment feeder'!R506,IF($B$9="Male",'No Self Assessment feeder'!AX506,IF($B$9="All",'No Self Assessment feeder'!CD506)))</f>
        <v>9.6</v>
      </c>
      <c r="S517" s="120">
        <f>IF($B$9="Female",'No Self Assessment feeder'!S506,IF($B$9="Male",'No Self Assessment feeder'!AY506,IF($B$9="All",'No Self Assessment feeder'!CE506)))</f>
        <v>71.5</v>
      </c>
      <c r="T517" s="120">
        <f>IF($B$9="Female",'No Self Assessment feeder'!T506,IF($B$9="Male",'No Self Assessment feeder'!AZ506,IF($B$9="All",'No Self Assessment feeder'!CF506)))</f>
        <v>76.8</v>
      </c>
      <c r="U517" s="127">
        <f>IF($B$9="Female",'No Self Assessment feeder'!U506,IF($B$9="Male",'No Self Assessment feeder'!BA506,IF($B$9="All",'No Self Assessment feeder'!CG506)))</f>
        <v>79.099999999999994</v>
      </c>
      <c r="V517" s="81">
        <f>IF($B$9="Female",'No Self Assessment feeder'!V506,IF($B$9="Male",'No Self Assessment feeder'!BB506,IF($B$9="All",'No Self Assessment feeder'!CH506)))</f>
        <v>1900</v>
      </c>
      <c r="W517" s="120">
        <f>IF($B$9="Female",'No Self Assessment feeder'!W506,IF($B$9="Male",'No Self Assessment feeder'!BC506,IF($B$9="All",'No Self Assessment feeder'!CI506)))</f>
        <v>3.7</v>
      </c>
      <c r="X517" s="79">
        <f>IF($B$9="Female",'No Self Assessment feeder'!X506,IF($B$9="Male",'No Self Assessment feeder'!BD506,IF($B$9="All",'No Self Assessment feeder'!CJ506)))</f>
        <v>1825</v>
      </c>
      <c r="Y517" s="120">
        <f>IF($B$9="Female",'No Self Assessment feeder'!Y506,IF($B$9="Male",'No Self Assessment feeder'!BE506,IF($B$9="All",'No Self Assessment feeder'!CK506)))</f>
        <v>13.6</v>
      </c>
      <c r="Z517" s="120">
        <f>IF($B$9="Female",'No Self Assessment feeder'!Z506,IF($B$9="Male",'No Self Assessment feeder'!BF506,IF($B$9="All",'No Self Assessment feeder'!CL506)))</f>
        <v>8.3000000000000007</v>
      </c>
      <c r="AA517" s="120">
        <f>IF($B$9="Female",'No Self Assessment feeder'!AA506,IF($B$9="Male",'No Self Assessment feeder'!BG506,IF($B$9="All",'No Self Assessment feeder'!CM506)))</f>
        <v>73</v>
      </c>
      <c r="AB517" s="120">
        <f>IF($B$9="Female",'No Self Assessment feeder'!AB506,IF($B$9="Male",'No Self Assessment feeder'!BH506,IF($B$9="All",'No Self Assessment feeder'!CN506)))</f>
        <v>76.7</v>
      </c>
      <c r="AC517" s="127">
        <f>IF($B$9="Female",'No Self Assessment feeder'!AC506,IF($B$9="Male",'No Self Assessment feeder'!BI506,IF($B$9="All",'No Self Assessment feeder'!CO506)))</f>
        <v>78.099999999999994</v>
      </c>
      <c r="CM517" s="29"/>
    </row>
    <row r="518" spans="1:91" ht="14.25" customHeight="1" x14ac:dyDescent="0.2">
      <c r="A518" s="159" t="s">
        <v>291</v>
      </c>
      <c r="B518" s="65" t="s">
        <v>244</v>
      </c>
      <c r="C518" s="66">
        <v>10007158</v>
      </c>
      <c r="D518" s="66" t="s">
        <v>495</v>
      </c>
      <c r="E518" s="162" t="s">
        <v>245</v>
      </c>
      <c r="F518" s="142">
        <f>IF($B$9="Female",'No Self Assessment feeder'!F507,IF($B$9="Male",'No Self Assessment feeder'!AL507,IF($B$9="All",'No Self Assessment feeder'!BR507)))</f>
        <v>3015</v>
      </c>
      <c r="G518" s="120">
        <f>IF($B$9="Female",'No Self Assessment feeder'!G507,IF($B$9="Male",'No Self Assessment feeder'!AM507,IF($B$9="All",'No Self Assessment feeder'!BS507)))</f>
        <v>3.3</v>
      </c>
      <c r="H518" s="79">
        <f>IF($B$9="Female",'No Self Assessment feeder'!H507,IF($B$9="Male",'No Self Assessment feeder'!AN507,IF($B$9="All",'No Self Assessment feeder'!BT507)))</f>
        <v>2915</v>
      </c>
      <c r="I518" s="120">
        <f>IF($B$9="Female",'No Self Assessment feeder'!I507,IF($B$9="Male",'No Self Assessment feeder'!AO507,IF($B$9="All",'No Self Assessment feeder'!BU507)))</f>
        <v>9.8000000000000007</v>
      </c>
      <c r="J518" s="120">
        <f>IF($B$9="Female",'No Self Assessment feeder'!J507,IF($B$9="Male",'No Self Assessment feeder'!AP507,IF($B$9="All",'No Self Assessment feeder'!BV507)))</f>
        <v>9.5</v>
      </c>
      <c r="K518" s="120">
        <f>IF($B$9="Female",'No Self Assessment feeder'!K507,IF($B$9="Male",'No Self Assessment feeder'!AQ507,IF($B$9="All",'No Self Assessment feeder'!BW507)))</f>
        <v>55</v>
      </c>
      <c r="L518" s="120">
        <f>IF($B$9="Female",'No Self Assessment feeder'!L507,IF($B$9="Male",'No Self Assessment feeder'!AR507,IF($B$9="All",'No Self Assessment feeder'!BX507)))</f>
        <v>70</v>
      </c>
      <c r="M518" s="127">
        <f>IF($B$9="Female",'No Self Assessment feeder'!M507,IF($B$9="Male",'No Self Assessment feeder'!AS507,IF($B$9="All",'No Self Assessment feeder'!BY507)))</f>
        <v>80.599999999999994</v>
      </c>
      <c r="N518" s="81">
        <f>IF($B$9="Female",'No Self Assessment feeder'!N507,IF($B$9="Male",'No Self Assessment feeder'!AT507,IF($B$9="All",'No Self Assessment feeder'!BZ507)))</f>
        <v>3015</v>
      </c>
      <c r="O518" s="120">
        <f>IF($B$9="Female",'No Self Assessment feeder'!O507,IF($B$9="Male",'No Self Assessment feeder'!AU507,IF($B$9="All",'No Self Assessment feeder'!CA507)))</f>
        <v>3.5</v>
      </c>
      <c r="P518" s="79">
        <f>IF($B$9="Female",'No Self Assessment feeder'!P507,IF($B$9="Male",'No Self Assessment feeder'!AV507,IF($B$9="All",'No Self Assessment feeder'!CB507)))</f>
        <v>2910</v>
      </c>
      <c r="Q518" s="120">
        <f>IF($B$9="Female",'No Self Assessment feeder'!Q507,IF($B$9="Male",'No Self Assessment feeder'!AW507,IF($B$9="All",'No Self Assessment feeder'!CC507)))</f>
        <v>12</v>
      </c>
      <c r="R518" s="120">
        <f>IF($B$9="Female",'No Self Assessment feeder'!R507,IF($B$9="Male",'No Self Assessment feeder'!AX507,IF($B$9="All",'No Self Assessment feeder'!CD507)))</f>
        <v>6.2</v>
      </c>
      <c r="S518" s="120">
        <f>IF($B$9="Female",'No Self Assessment feeder'!S507,IF($B$9="Male",'No Self Assessment feeder'!AY507,IF($B$9="All",'No Self Assessment feeder'!CE507)))</f>
        <v>62.6</v>
      </c>
      <c r="T518" s="120">
        <f>IF($B$9="Female",'No Self Assessment feeder'!T507,IF($B$9="Male",'No Self Assessment feeder'!AZ507,IF($B$9="All",'No Self Assessment feeder'!CF507)))</f>
        <v>75</v>
      </c>
      <c r="U518" s="127">
        <f>IF($B$9="Female",'No Self Assessment feeder'!U507,IF($B$9="Male",'No Self Assessment feeder'!BA507,IF($B$9="All",'No Self Assessment feeder'!CG507)))</f>
        <v>81.900000000000006</v>
      </c>
      <c r="V518" s="81">
        <f>IF($B$9="Female",'No Self Assessment feeder'!V507,IF($B$9="Male",'No Self Assessment feeder'!BB507,IF($B$9="All",'No Self Assessment feeder'!CH507)))</f>
        <v>3015</v>
      </c>
      <c r="W518" s="120">
        <f>IF($B$9="Female",'No Self Assessment feeder'!W507,IF($B$9="Male",'No Self Assessment feeder'!BC507,IF($B$9="All",'No Self Assessment feeder'!CI507)))</f>
        <v>3.6</v>
      </c>
      <c r="X518" s="79">
        <f>IF($B$9="Female",'No Self Assessment feeder'!X507,IF($B$9="Male",'No Self Assessment feeder'!BD507,IF($B$9="All",'No Self Assessment feeder'!CJ507)))</f>
        <v>2910</v>
      </c>
      <c r="Y518" s="120">
        <f>IF($B$9="Female",'No Self Assessment feeder'!Y507,IF($B$9="Male",'No Self Assessment feeder'!BE507,IF($B$9="All",'No Self Assessment feeder'!CK507)))</f>
        <v>12.3</v>
      </c>
      <c r="Z518" s="120">
        <f>IF($B$9="Female",'No Self Assessment feeder'!Z507,IF($B$9="Male",'No Self Assessment feeder'!BF507,IF($B$9="All",'No Self Assessment feeder'!CL507)))</f>
        <v>5.7</v>
      </c>
      <c r="AA518" s="120">
        <f>IF($B$9="Female",'No Self Assessment feeder'!AA507,IF($B$9="Male",'No Self Assessment feeder'!BG507,IF($B$9="All",'No Self Assessment feeder'!CM507)))</f>
        <v>67.7</v>
      </c>
      <c r="AB518" s="120">
        <f>IF($B$9="Female",'No Self Assessment feeder'!AB507,IF($B$9="Male",'No Self Assessment feeder'!BH507,IF($B$9="All",'No Self Assessment feeder'!CN507)))</f>
        <v>77.900000000000006</v>
      </c>
      <c r="AC518" s="127">
        <f>IF($B$9="Female",'No Self Assessment feeder'!AC507,IF($B$9="Male",'No Self Assessment feeder'!BI507,IF($B$9="All",'No Self Assessment feeder'!CO507)))</f>
        <v>82</v>
      </c>
      <c r="CM518" s="29"/>
    </row>
    <row r="519" spans="1:91" ht="14.25" customHeight="1" x14ac:dyDescent="0.2">
      <c r="A519" s="159" t="s">
        <v>291</v>
      </c>
      <c r="B519" s="65" t="s">
        <v>246</v>
      </c>
      <c r="C519" s="66">
        <v>10006299</v>
      </c>
      <c r="D519" s="66" t="s">
        <v>489</v>
      </c>
      <c r="E519" s="162" t="s">
        <v>247</v>
      </c>
      <c r="F519" s="142">
        <f>IF($B$9="Female",'No Self Assessment feeder'!F508,IF($B$9="Male",'No Self Assessment feeder'!AL508,IF($B$9="All",'No Self Assessment feeder'!BR508)))</f>
        <v>2085</v>
      </c>
      <c r="G519" s="120">
        <f>IF($B$9="Female",'No Self Assessment feeder'!G508,IF($B$9="Male",'No Self Assessment feeder'!AM508,IF($B$9="All",'No Self Assessment feeder'!BS508)))</f>
        <v>3.2</v>
      </c>
      <c r="H519" s="79">
        <f>IF($B$9="Female",'No Self Assessment feeder'!H508,IF($B$9="Male",'No Self Assessment feeder'!AN508,IF($B$9="All",'No Self Assessment feeder'!BT508)))</f>
        <v>2015</v>
      </c>
      <c r="I519" s="120">
        <f>IF($B$9="Female",'No Self Assessment feeder'!I508,IF($B$9="Male",'No Self Assessment feeder'!AO508,IF($B$9="All",'No Self Assessment feeder'!BU508)))</f>
        <v>8.1999999999999993</v>
      </c>
      <c r="J519" s="120">
        <f>IF($B$9="Female",'No Self Assessment feeder'!J508,IF($B$9="Male",'No Self Assessment feeder'!AP508,IF($B$9="All",'No Self Assessment feeder'!BV508)))</f>
        <v>10.6</v>
      </c>
      <c r="K519" s="120">
        <f>IF($B$9="Female",'No Self Assessment feeder'!K508,IF($B$9="Male",'No Self Assessment feeder'!AQ508,IF($B$9="All",'No Self Assessment feeder'!BW508)))</f>
        <v>62.4</v>
      </c>
      <c r="L519" s="120">
        <f>IF($B$9="Female",'No Self Assessment feeder'!L508,IF($B$9="Male",'No Self Assessment feeder'!AR508,IF($B$9="All",'No Self Assessment feeder'!BX508)))</f>
        <v>74.599999999999994</v>
      </c>
      <c r="M519" s="127">
        <f>IF($B$9="Female",'No Self Assessment feeder'!M508,IF($B$9="Male",'No Self Assessment feeder'!AS508,IF($B$9="All",'No Self Assessment feeder'!BY508)))</f>
        <v>81.2</v>
      </c>
      <c r="N519" s="81">
        <f>IF($B$9="Female",'No Self Assessment feeder'!N508,IF($B$9="Male",'No Self Assessment feeder'!AT508,IF($B$9="All",'No Self Assessment feeder'!BZ508)))</f>
        <v>2085</v>
      </c>
      <c r="O519" s="120">
        <f>IF($B$9="Female",'No Self Assessment feeder'!O508,IF($B$9="Male",'No Self Assessment feeder'!AU508,IF($B$9="All",'No Self Assessment feeder'!CA508)))</f>
        <v>3.2</v>
      </c>
      <c r="P519" s="79">
        <f>IF($B$9="Female",'No Self Assessment feeder'!P508,IF($B$9="Male",'No Self Assessment feeder'!AV508,IF($B$9="All",'No Self Assessment feeder'!CB508)))</f>
        <v>2015</v>
      </c>
      <c r="Q519" s="120">
        <f>IF($B$9="Female",'No Self Assessment feeder'!Q508,IF($B$9="Male",'No Self Assessment feeder'!AW508,IF($B$9="All",'No Self Assessment feeder'!CC508)))</f>
        <v>10.199999999999999</v>
      </c>
      <c r="R519" s="120">
        <f>IF($B$9="Female",'No Self Assessment feeder'!R508,IF($B$9="Male",'No Self Assessment feeder'!AX508,IF($B$9="All",'No Self Assessment feeder'!CD508)))</f>
        <v>7.4</v>
      </c>
      <c r="S519" s="120">
        <f>IF($B$9="Female",'No Self Assessment feeder'!S508,IF($B$9="Male",'No Self Assessment feeder'!AY508,IF($B$9="All",'No Self Assessment feeder'!CE508)))</f>
        <v>67.5</v>
      </c>
      <c r="T519" s="120">
        <f>IF($B$9="Female",'No Self Assessment feeder'!T508,IF($B$9="Male",'No Self Assessment feeder'!AZ508,IF($B$9="All",'No Self Assessment feeder'!CF508)))</f>
        <v>78</v>
      </c>
      <c r="U519" s="127">
        <f>IF($B$9="Female",'No Self Assessment feeder'!U508,IF($B$9="Male",'No Self Assessment feeder'!BA508,IF($B$9="All",'No Self Assessment feeder'!CG508)))</f>
        <v>82.3</v>
      </c>
      <c r="V519" s="81">
        <f>IF($B$9="Female",'No Self Assessment feeder'!V508,IF($B$9="Male",'No Self Assessment feeder'!BB508,IF($B$9="All",'No Self Assessment feeder'!CH508)))</f>
        <v>2085</v>
      </c>
      <c r="W519" s="120">
        <f>IF($B$9="Female",'No Self Assessment feeder'!W508,IF($B$9="Male",'No Self Assessment feeder'!BC508,IF($B$9="All",'No Self Assessment feeder'!CI508)))</f>
        <v>3.5</v>
      </c>
      <c r="X519" s="79">
        <f>IF($B$9="Female",'No Self Assessment feeder'!X508,IF($B$9="Male",'No Self Assessment feeder'!BD508,IF($B$9="All",'No Self Assessment feeder'!CJ508)))</f>
        <v>2010</v>
      </c>
      <c r="Y519" s="120">
        <f>IF($B$9="Female",'No Self Assessment feeder'!Y508,IF($B$9="Male",'No Self Assessment feeder'!BE508,IF($B$9="All",'No Self Assessment feeder'!CK508)))</f>
        <v>11.5</v>
      </c>
      <c r="Z519" s="120">
        <f>IF($B$9="Female",'No Self Assessment feeder'!Z508,IF($B$9="Male",'No Self Assessment feeder'!BF508,IF($B$9="All",'No Self Assessment feeder'!CL508)))</f>
        <v>6.6</v>
      </c>
      <c r="AA519" s="120">
        <f>IF($B$9="Female",'No Self Assessment feeder'!AA508,IF($B$9="Male",'No Self Assessment feeder'!BG508,IF($B$9="All",'No Self Assessment feeder'!CM508)))</f>
        <v>71.900000000000006</v>
      </c>
      <c r="AB519" s="120">
        <f>IF($B$9="Female",'No Self Assessment feeder'!AB508,IF($B$9="Male",'No Self Assessment feeder'!BH508,IF($B$9="All",'No Self Assessment feeder'!CN508)))</f>
        <v>79.599999999999994</v>
      </c>
      <c r="AC519" s="127">
        <f>IF($B$9="Female",'No Self Assessment feeder'!AC508,IF($B$9="Male",'No Self Assessment feeder'!BI508,IF($B$9="All",'No Self Assessment feeder'!CO508)))</f>
        <v>81.8</v>
      </c>
      <c r="CM519" s="29"/>
    </row>
    <row r="520" spans="1:91" ht="14.25" customHeight="1" x14ac:dyDescent="0.2">
      <c r="A520" s="159" t="s">
        <v>291</v>
      </c>
      <c r="B520" s="65" t="s">
        <v>248</v>
      </c>
      <c r="C520" s="65">
        <v>10037449</v>
      </c>
      <c r="D520" s="66" t="s">
        <v>490</v>
      </c>
      <c r="E520" s="162" t="s">
        <v>249</v>
      </c>
      <c r="F520" s="142">
        <f>IF($B$9="Female",'No Self Assessment feeder'!F509,IF($B$9="Male",'No Self Assessment feeder'!AL509,IF($B$9="All",'No Self Assessment feeder'!BR509)))</f>
        <v>460</v>
      </c>
      <c r="G520" s="120">
        <f>IF($B$9="Female",'No Self Assessment feeder'!G509,IF($B$9="Male",'No Self Assessment feeder'!AM509,IF($B$9="All",'No Self Assessment feeder'!BS509)))</f>
        <v>3.7</v>
      </c>
      <c r="H520" s="79">
        <f>IF($B$9="Female",'No Self Assessment feeder'!H509,IF($B$9="Male",'No Self Assessment feeder'!AN509,IF($B$9="All",'No Self Assessment feeder'!BT509)))</f>
        <v>445</v>
      </c>
      <c r="I520" s="120">
        <f>IF($B$9="Female",'No Self Assessment feeder'!I509,IF($B$9="Male",'No Self Assessment feeder'!AO509,IF($B$9="All",'No Self Assessment feeder'!BU509)))</f>
        <v>3.2</v>
      </c>
      <c r="J520" s="120">
        <f>IF($B$9="Female",'No Self Assessment feeder'!J509,IF($B$9="Male",'No Self Assessment feeder'!AP509,IF($B$9="All",'No Self Assessment feeder'!BV509)))</f>
        <v>9</v>
      </c>
      <c r="K520" s="120">
        <f>IF($B$9="Female",'No Self Assessment feeder'!K509,IF($B$9="Male",'No Self Assessment feeder'!AQ509,IF($B$9="All",'No Self Assessment feeder'!BW509)))</f>
        <v>46.8</v>
      </c>
      <c r="L520" s="120">
        <f>IF($B$9="Female",'No Self Assessment feeder'!L509,IF($B$9="Male",'No Self Assessment feeder'!AR509,IF($B$9="All",'No Self Assessment feeder'!BX509)))</f>
        <v>78.2</v>
      </c>
      <c r="M520" s="127">
        <f>IF($B$9="Female",'No Self Assessment feeder'!M509,IF($B$9="Male",'No Self Assessment feeder'!AS509,IF($B$9="All",'No Self Assessment feeder'!BY509)))</f>
        <v>87.8</v>
      </c>
      <c r="N520" s="81">
        <f>IF($B$9="Female",'No Self Assessment feeder'!N509,IF($B$9="Male",'No Self Assessment feeder'!AT509,IF($B$9="All",'No Self Assessment feeder'!BZ509)))</f>
        <v>460</v>
      </c>
      <c r="O520" s="120">
        <f>IF($B$9="Female",'No Self Assessment feeder'!O509,IF($B$9="Male",'No Self Assessment feeder'!AU509,IF($B$9="All",'No Self Assessment feeder'!CA509)))</f>
        <v>5.4</v>
      </c>
      <c r="P520" s="79">
        <f>IF($B$9="Female",'No Self Assessment feeder'!P509,IF($B$9="Male",'No Self Assessment feeder'!AV509,IF($B$9="All",'No Self Assessment feeder'!CB509)))</f>
        <v>435</v>
      </c>
      <c r="Q520" s="120">
        <f>IF($B$9="Female",'No Self Assessment feeder'!Q509,IF($B$9="Male",'No Self Assessment feeder'!AW509,IF($B$9="All",'No Self Assessment feeder'!CC509)))</f>
        <v>6.7</v>
      </c>
      <c r="R520" s="120">
        <f>IF($B$9="Female",'No Self Assessment feeder'!R509,IF($B$9="Male",'No Self Assessment feeder'!AX509,IF($B$9="All",'No Self Assessment feeder'!CD509)))</f>
        <v>8.9</v>
      </c>
      <c r="S520" s="120">
        <f>IF($B$9="Female",'No Self Assessment feeder'!S509,IF($B$9="Male",'No Self Assessment feeder'!AY509,IF($B$9="All",'No Self Assessment feeder'!CE509)))</f>
        <v>67.2</v>
      </c>
      <c r="T520" s="120">
        <f>IF($B$9="Female",'No Self Assessment feeder'!T509,IF($B$9="Male",'No Self Assessment feeder'!AZ509,IF($B$9="All",'No Self Assessment feeder'!CF509)))</f>
        <v>81</v>
      </c>
      <c r="U520" s="127">
        <f>IF($B$9="Female",'No Self Assessment feeder'!U509,IF($B$9="Male",'No Self Assessment feeder'!BA509,IF($B$9="All",'No Self Assessment feeder'!CG509)))</f>
        <v>84.4</v>
      </c>
      <c r="V520" s="81">
        <f>IF($B$9="Female",'No Self Assessment feeder'!V509,IF($B$9="Male",'No Self Assessment feeder'!BB509,IF($B$9="All",'No Self Assessment feeder'!CH509)))</f>
        <v>460</v>
      </c>
      <c r="W520" s="120">
        <f>IF($B$9="Female",'No Self Assessment feeder'!W509,IF($B$9="Male",'No Self Assessment feeder'!BC509,IF($B$9="All",'No Self Assessment feeder'!CI509)))</f>
        <v>5.6</v>
      </c>
      <c r="X520" s="79">
        <f>IF($B$9="Female",'No Self Assessment feeder'!X509,IF($B$9="Male",'No Self Assessment feeder'!BD509,IF($B$9="All",'No Self Assessment feeder'!CJ509)))</f>
        <v>435</v>
      </c>
      <c r="Y520" s="120">
        <f>IF($B$9="Female",'No Self Assessment feeder'!Y509,IF($B$9="Male",'No Self Assessment feeder'!BE509,IF($B$9="All",'No Self Assessment feeder'!CK509)))</f>
        <v>11</v>
      </c>
      <c r="Z520" s="120">
        <f>IF($B$9="Female",'No Self Assessment feeder'!Z509,IF($B$9="Male",'No Self Assessment feeder'!BF509,IF($B$9="All",'No Self Assessment feeder'!CL509)))</f>
        <v>5.3</v>
      </c>
      <c r="AA520" s="120">
        <f>IF($B$9="Female",'No Self Assessment feeder'!AA509,IF($B$9="Male",'No Self Assessment feeder'!BG509,IF($B$9="All",'No Self Assessment feeder'!CM509)))</f>
        <v>75.400000000000006</v>
      </c>
      <c r="AB520" s="120">
        <f>IF($B$9="Female",'No Self Assessment feeder'!AB509,IF($B$9="Male",'No Self Assessment feeder'!BH509,IF($B$9="All",'No Self Assessment feeder'!CN509)))</f>
        <v>82.8</v>
      </c>
      <c r="AC520" s="127">
        <f>IF($B$9="Female",'No Self Assessment feeder'!AC509,IF($B$9="Male",'No Self Assessment feeder'!BI509,IF($B$9="All",'No Self Assessment feeder'!CO509)))</f>
        <v>83.7</v>
      </c>
      <c r="CM520" s="29"/>
    </row>
    <row r="521" spans="1:91" ht="14.25" customHeight="1" x14ac:dyDescent="0.2">
      <c r="A521" s="159" t="s">
        <v>291</v>
      </c>
      <c r="B521" s="65" t="s">
        <v>250</v>
      </c>
      <c r="C521" s="66">
        <v>10014001</v>
      </c>
      <c r="D521" s="66" t="s">
        <v>488</v>
      </c>
      <c r="E521" s="162" t="s">
        <v>251</v>
      </c>
      <c r="F521" s="142" t="str">
        <f>IF($B$9="Female",'No Self Assessment feeder'!F510,IF($B$9="Male",'No Self Assessment feeder'!AL510,IF($B$9="All",'No Self Assessment feeder'!BR510)))</f>
        <v>.</v>
      </c>
      <c r="G521" s="120" t="str">
        <f>IF($B$9="Female",'No Self Assessment feeder'!G510,IF($B$9="Male",'No Self Assessment feeder'!AM510,IF($B$9="All",'No Self Assessment feeder'!BS510)))</f>
        <v>.</v>
      </c>
      <c r="H521" s="79" t="str">
        <f>IF($B$9="Female",'No Self Assessment feeder'!H510,IF($B$9="Male",'No Self Assessment feeder'!AN510,IF($B$9="All",'No Self Assessment feeder'!BT510)))</f>
        <v>.</v>
      </c>
      <c r="I521" s="120" t="str">
        <f>IF($B$9="Female",'No Self Assessment feeder'!I510,IF($B$9="Male",'No Self Assessment feeder'!AO510,IF($B$9="All",'No Self Assessment feeder'!BU510)))</f>
        <v>.</v>
      </c>
      <c r="J521" s="120" t="str">
        <f>IF($B$9="Female",'No Self Assessment feeder'!J510,IF($B$9="Male",'No Self Assessment feeder'!AP510,IF($B$9="All",'No Self Assessment feeder'!BV510)))</f>
        <v>.</v>
      </c>
      <c r="K521" s="120" t="str">
        <f>IF($B$9="Female",'No Self Assessment feeder'!K510,IF($B$9="Male",'No Self Assessment feeder'!AQ510,IF($B$9="All",'No Self Assessment feeder'!BW510)))</f>
        <v>.</v>
      </c>
      <c r="L521" s="120" t="str">
        <f>IF($B$9="Female",'No Self Assessment feeder'!L510,IF($B$9="Male",'No Self Assessment feeder'!AR510,IF($B$9="All",'No Self Assessment feeder'!BX510)))</f>
        <v>.</v>
      </c>
      <c r="M521" s="127" t="str">
        <f>IF($B$9="Female",'No Self Assessment feeder'!M510,IF($B$9="Male",'No Self Assessment feeder'!AS510,IF($B$9="All",'No Self Assessment feeder'!BY510)))</f>
        <v>.</v>
      </c>
      <c r="N521" s="81" t="str">
        <f>IF($B$9="Female",'No Self Assessment feeder'!N510,IF($B$9="Male",'No Self Assessment feeder'!AT510,IF($B$9="All",'No Self Assessment feeder'!BZ510)))</f>
        <v>.</v>
      </c>
      <c r="O521" s="120" t="str">
        <f>IF($B$9="Female",'No Self Assessment feeder'!O510,IF($B$9="Male",'No Self Assessment feeder'!AU510,IF($B$9="All",'No Self Assessment feeder'!CA510)))</f>
        <v>.</v>
      </c>
      <c r="P521" s="79" t="str">
        <f>IF($B$9="Female",'No Self Assessment feeder'!P510,IF($B$9="Male",'No Self Assessment feeder'!AV510,IF($B$9="All",'No Self Assessment feeder'!CB510)))</f>
        <v>.</v>
      </c>
      <c r="Q521" s="120" t="str">
        <f>IF($B$9="Female",'No Self Assessment feeder'!Q510,IF($B$9="Male",'No Self Assessment feeder'!AW510,IF($B$9="All",'No Self Assessment feeder'!CC510)))</f>
        <v>.</v>
      </c>
      <c r="R521" s="120" t="str">
        <f>IF($B$9="Female",'No Self Assessment feeder'!R510,IF($B$9="Male",'No Self Assessment feeder'!AX510,IF($B$9="All",'No Self Assessment feeder'!CD510)))</f>
        <v>.</v>
      </c>
      <c r="S521" s="120" t="str">
        <f>IF($B$9="Female",'No Self Assessment feeder'!S510,IF($B$9="Male",'No Self Assessment feeder'!AY510,IF($B$9="All",'No Self Assessment feeder'!CE510)))</f>
        <v>.</v>
      </c>
      <c r="T521" s="120" t="str">
        <f>IF($B$9="Female",'No Self Assessment feeder'!T510,IF($B$9="Male",'No Self Assessment feeder'!AZ510,IF($B$9="All",'No Self Assessment feeder'!CF510)))</f>
        <v>.</v>
      </c>
      <c r="U521" s="127" t="str">
        <f>IF($B$9="Female",'No Self Assessment feeder'!U510,IF($B$9="Male",'No Self Assessment feeder'!BA510,IF($B$9="All",'No Self Assessment feeder'!CG510)))</f>
        <v>.</v>
      </c>
      <c r="V521" s="81" t="str">
        <f>IF($B$9="Female",'No Self Assessment feeder'!V510,IF($B$9="Male",'No Self Assessment feeder'!BB510,IF($B$9="All",'No Self Assessment feeder'!CH510)))</f>
        <v>.</v>
      </c>
      <c r="W521" s="120" t="str">
        <f>IF($B$9="Female",'No Self Assessment feeder'!W510,IF($B$9="Male",'No Self Assessment feeder'!BC510,IF($B$9="All",'No Self Assessment feeder'!CI510)))</f>
        <v>.</v>
      </c>
      <c r="X521" s="79" t="str">
        <f>IF($B$9="Female",'No Self Assessment feeder'!X510,IF($B$9="Male",'No Self Assessment feeder'!BD510,IF($B$9="All",'No Self Assessment feeder'!CJ510)))</f>
        <v>.</v>
      </c>
      <c r="Y521" s="120" t="str">
        <f>IF($B$9="Female",'No Self Assessment feeder'!Y510,IF($B$9="Male",'No Self Assessment feeder'!BE510,IF($B$9="All",'No Self Assessment feeder'!CK510)))</f>
        <v>.</v>
      </c>
      <c r="Z521" s="120" t="str">
        <f>IF($B$9="Female",'No Self Assessment feeder'!Z510,IF($B$9="Male",'No Self Assessment feeder'!BF510,IF($B$9="All",'No Self Assessment feeder'!CL510)))</f>
        <v>.</v>
      </c>
      <c r="AA521" s="120" t="str">
        <f>IF($B$9="Female",'No Self Assessment feeder'!AA510,IF($B$9="Male",'No Self Assessment feeder'!BG510,IF($B$9="All",'No Self Assessment feeder'!CM510)))</f>
        <v>.</v>
      </c>
      <c r="AB521" s="120" t="str">
        <f>IF($B$9="Female",'No Self Assessment feeder'!AB510,IF($B$9="Male",'No Self Assessment feeder'!BH510,IF($B$9="All",'No Self Assessment feeder'!CN510)))</f>
        <v>.</v>
      </c>
      <c r="AC521" s="127" t="str">
        <f>IF($B$9="Female",'No Self Assessment feeder'!AC510,IF($B$9="Male",'No Self Assessment feeder'!BI510,IF($B$9="All",'No Self Assessment feeder'!CO510)))</f>
        <v>.</v>
      </c>
      <c r="CM521" s="29"/>
    </row>
    <row r="522" spans="1:91" ht="14.25" customHeight="1" x14ac:dyDescent="0.2">
      <c r="A522" s="159" t="s">
        <v>291</v>
      </c>
      <c r="B522" s="65" t="s">
        <v>252</v>
      </c>
      <c r="C522" s="66">
        <v>10007159</v>
      </c>
      <c r="D522" s="66" t="s">
        <v>496</v>
      </c>
      <c r="E522" s="162" t="s">
        <v>253</v>
      </c>
      <c r="F522" s="142">
        <f>IF($B$9="Female",'No Self Assessment feeder'!F511,IF($B$9="Male",'No Self Assessment feeder'!AL511,IF($B$9="All",'No Self Assessment feeder'!BR511)))</f>
        <v>1945</v>
      </c>
      <c r="G522" s="120">
        <f>IF($B$9="Female",'No Self Assessment feeder'!G511,IF($B$9="Male",'No Self Assessment feeder'!AM511,IF($B$9="All",'No Self Assessment feeder'!BS511)))</f>
        <v>3.1</v>
      </c>
      <c r="H522" s="79">
        <f>IF($B$9="Female",'No Self Assessment feeder'!H511,IF($B$9="Male",'No Self Assessment feeder'!AN511,IF($B$9="All",'No Self Assessment feeder'!BT511)))</f>
        <v>1880</v>
      </c>
      <c r="I522" s="120">
        <f>IF($B$9="Female",'No Self Assessment feeder'!I511,IF($B$9="Male",'No Self Assessment feeder'!AO511,IF($B$9="All",'No Self Assessment feeder'!BU511)))</f>
        <v>7.3</v>
      </c>
      <c r="J522" s="120">
        <f>IF($B$9="Female",'No Self Assessment feeder'!J511,IF($B$9="Male",'No Self Assessment feeder'!AP511,IF($B$9="All",'No Self Assessment feeder'!BV511)))</f>
        <v>10.4</v>
      </c>
      <c r="K522" s="120">
        <f>IF($B$9="Female",'No Self Assessment feeder'!K511,IF($B$9="Male",'No Self Assessment feeder'!AQ511,IF($B$9="All",'No Self Assessment feeder'!BW511)))</f>
        <v>56.7</v>
      </c>
      <c r="L522" s="120">
        <f>IF($B$9="Female",'No Self Assessment feeder'!L511,IF($B$9="Male",'No Self Assessment feeder'!AR511,IF($B$9="All",'No Self Assessment feeder'!BX511)))</f>
        <v>73.2</v>
      </c>
      <c r="M522" s="127">
        <f>IF($B$9="Female",'No Self Assessment feeder'!M511,IF($B$9="Male",'No Self Assessment feeder'!AS511,IF($B$9="All",'No Self Assessment feeder'!BY511)))</f>
        <v>82.3</v>
      </c>
      <c r="N522" s="81">
        <f>IF($B$9="Female",'No Self Assessment feeder'!N511,IF($B$9="Male",'No Self Assessment feeder'!AT511,IF($B$9="All",'No Self Assessment feeder'!BZ511)))</f>
        <v>1945</v>
      </c>
      <c r="O522" s="120">
        <f>IF($B$9="Female",'No Self Assessment feeder'!O511,IF($B$9="Male",'No Self Assessment feeder'!AU511,IF($B$9="All",'No Self Assessment feeder'!CA511)))</f>
        <v>3.5</v>
      </c>
      <c r="P522" s="79">
        <f>IF($B$9="Female",'No Self Assessment feeder'!P511,IF($B$9="Male",'No Self Assessment feeder'!AV511,IF($B$9="All",'No Self Assessment feeder'!CB511)))</f>
        <v>1875</v>
      </c>
      <c r="Q522" s="120">
        <f>IF($B$9="Female",'No Self Assessment feeder'!Q511,IF($B$9="Male",'No Self Assessment feeder'!AW511,IF($B$9="All",'No Self Assessment feeder'!CC511)))</f>
        <v>10.1</v>
      </c>
      <c r="R522" s="120">
        <f>IF($B$9="Female",'No Self Assessment feeder'!R511,IF($B$9="Male",'No Self Assessment feeder'!AX511,IF($B$9="All",'No Self Assessment feeder'!CD511)))</f>
        <v>7.7</v>
      </c>
      <c r="S522" s="120">
        <f>IF($B$9="Female",'No Self Assessment feeder'!S511,IF($B$9="Male",'No Self Assessment feeder'!AY511,IF($B$9="All",'No Self Assessment feeder'!CE511)))</f>
        <v>66.8</v>
      </c>
      <c r="T522" s="120">
        <f>IF($B$9="Female",'No Self Assessment feeder'!T511,IF($B$9="Male",'No Self Assessment feeder'!AZ511,IF($B$9="All",'No Self Assessment feeder'!CF511)))</f>
        <v>78.3</v>
      </c>
      <c r="U522" s="127">
        <f>IF($B$9="Female",'No Self Assessment feeder'!U511,IF($B$9="Male",'No Self Assessment feeder'!BA511,IF($B$9="All",'No Self Assessment feeder'!CG511)))</f>
        <v>82.2</v>
      </c>
      <c r="V522" s="81">
        <f>IF($B$9="Female",'No Self Assessment feeder'!V511,IF($B$9="Male",'No Self Assessment feeder'!BB511,IF($B$9="All",'No Self Assessment feeder'!CH511)))</f>
        <v>1945</v>
      </c>
      <c r="W522" s="120">
        <f>IF($B$9="Female",'No Self Assessment feeder'!W511,IF($B$9="Male",'No Self Assessment feeder'!BC511,IF($B$9="All",'No Self Assessment feeder'!CI511)))</f>
        <v>3.9</v>
      </c>
      <c r="X522" s="79">
        <f>IF($B$9="Female",'No Self Assessment feeder'!X511,IF($B$9="Male",'No Self Assessment feeder'!BD511,IF($B$9="All",'No Self Assessment feeder'!CJ511)))</f>
        <v>1870</v>
      </c>
      <c r="Y522" s="120">
        <f>IF($B$9="Female",'No Self Assessment feeder'!Y511,IF($B$9="Male",'No Self Assessment feeder'!BE511,IF($B$9="All",'No Self Assessment feeder'!CK511)))</f>
        <v>11</v>
      </c>
      <c r="Z522" s="120">
        <f>IF($B$9="Female",'No Self Assessment feeder'!Z511,IF($B$9="Male",'No Self Assessment feeder'!BF511,IF($B$9="All",'No Self Assessment feeder'!CL511)))</f>
        <v>9.1999999999999993</v>
      </c>
      <c r="AA522" s="120">
        <f>IF($B$9="Female",'No Self Assessment feeder'!AA511,IF($B$9="Male",'No Self Assessment feeder'!BG511,IF($B$9="All",'No Self Assessment feeder'!CM511)))</f>
        <v>69.900000000000006</v>
      </c>
      <c r="AB522" s="120">
        <f>IF($B$9="Female",'No Self Assessment feeder'!AB511,IF($B$9="Male",'No Self Assessment feeder'!BH511,IF($B$9="All",'No Self Assessment feeder'!CN511)))</f>
        <v>78</v>
      </c>
      <c r="AC522" s="127">
        <f>IF($B$9="Female",'No Self Assessment feeder'!AC511,IF($B$9="Male",'No Self Assessment feeder'!BI511,IF($B$9="All",'No Self Assessment feeder'!CO511)))</f>
        <v>79.900000000000006</v>
      </c>
      <c r="CM522" s="29"/>
    </row>
    <row r="523" spans="1:91" ht="14.25" customHeight="1" x14ac:dyDescent="0.2">
      <c r="A523" s="159" t="s">
        <v>291</v>
      </c>
      <c r="B523" s="65" t="s">
        <v>254</v>
      </c>
      <c r="C523" s="66">
        <v>10007160</v>
      </c>
      <c r="D523" s="66" t="s">
        <v>495</v>
      </c>
      <c r="E523" s="162" t="s">
        <v>255</v>
      </c>
      <c r="F523" s="142">
        <f>IF($B$9="Female",'No Self Assessment feeder'!F512,IF($B$9="Male",'No Self Assessment feeder'!AL512,IF($B$9="All",'No Self Assessment feeder'!BR512)))</f>
        <v>1300</v>
      </c>
      <c r="G523" s="120">
        <f>IF($B$9="Female",'No Self Assessment feeder'!G512,IF($B$9="Male",'No Self Assessment feeder'!AM512,IF($B$9="All",'No Self Assessment feeder'!BS512)))</f>
        <v>4.0999999999999996</v>
      </c>
      <c r="H523" s="79">
        <f>IF($B$9="Female",'No Self Assessment feeder'!H512,IF($B$9="Male",'No Self Assessment feeder'!AN512,IF($B$9="All",'No Self Assessment feeder'!BT512)))</f>
        <v>1250</v>
      </c>
      <c r="I523" s="120">
        <f>IF($B$9="Female",'No Self Assessment feeder'!I512,IF($B$9="Male",'No Self Assessment feeder'!AO512,IF($B$9="All",'No Self Assessment feeder'!BU512)))</f>
        <v>9.8000000000000007</v>
      </c>
      <c r="J523" s="120">
        <f>IF($B$9="Female",'No Self Assessment feeder'!J512,IF($B$9="Male",'No Self Assessment feeder'!AP512,IF($B$9="All",'No Self Assessment feeder'!BV512)))</f>
        <v>9</v>
      </c>
      <c r="K523" s="120">
        <f>IF($B$9="Female",'No Self Assessment feeder'!K512,IF($B$9="Male",'No Self Assessment feeder'!AQ512,IF($B$9="All",'No Self Assessment feeder'!BW512)))</f>
        <v>57.2</v>
      </c>
      <c r="L523" s="120">
        <f>IF($B$9="Female",'No Self Assessment feeder'!L512,IF($B$9="Male",'No Self Assessment feeder'!AR512,IF($B$9="All",'No Self Assessment feeder'!BX512)))</f>
        <v>72</v>
      </c>
      <c r="M523" s="127">
        <f>IF($B$9="Female",'No Self Assessment feeder'!M512,IF($B$9="Male",'No Self Assessment feeder'!AS512,IF($B$9="All",'No Self Assessment feeder'!BY512)))</f>
        <v>81.3</v>
      </c>
      <c r="N523" s="81">
        <f>IF($B$9="Female",'No Self Assessment feeder'!N512,IF($B$9="Male",'No Self Assessment feeder'!AT512,IF($B$9="All",'No Self Assessment feeder'!BZ512)))</f>
        <v>1300</v>
      </c>
      <c r="O523" s="120">
        <f>IF($B$9="Female",'No Self Assessment feeder'!O512,IF($B$9="Male",'No Self Assessment feeder'!AU512,IF($B$9="All",'No Self Assessment feeder'!CA512)))</f>
        <v>4.2</v>
      </c>
      <c r="P523" s="79">
        <f>IF($B$9="Female",'No Self Assessment feeder'!P512,IF($B$9="Male",'No Self Assessment feeder'!AV512,IF($B$9="All",'No Self Assessment feeder'!CB512)))</f>
        <v>1245</v>
      </c>
      <c r="Q523" s="120">
        <f>IF($B$9="Female",'No Self Assessment feeder'!Q512,IF($B$9="Male",'No Self Assessment feeder'!AW512,IF($B$9="All",'No Self Assessment feeder'!CC512)))</f>
        <v>11.7</v>
      </c>
      <c r="R523" s="120">
        <f>IF($B$9="Female",'No Self Assessment feeder'!R512,IF($B$9="Male",'No Self Assessment feeder'!AX512,IF($B$9="All",'No Self Assessment feeder'!CD512)))</f>
        <v>6.2</v>
      </c>
      <c r="S523" s="120">
        <f>IF($B$9="Female",'No Self Assessment feeder'!S512,IF($B$9="Male",'No Self Assessment feeder'!AY512,IF($B$9="All",'No Self Assessment feeder'!CE512)))</f>
        <v>63.1</v>
      </c>
      <c r="T523" s="120">
        <f>IF($B$9="Female",'No Self Assessment feeder'!T512,IF($B$9="Male",'No Self Assessment feeder'!AZ512,IF($B$9="All",'No Self Assessment feeder'!CF512)))</f>
        <v>75.7</v>
      </c>
      <c r="U523" s="127">
        <f>IF($B$9="Female",'No Self Assessment feeder'!U512,IF($B$9="Male",'No Self Assessment feeder'!BA512,IF($B$9="All",'No Self Assessment feeder'!CG512)))</f>
        <v>82.1</v>
      </c>
      <c r="V523" s="81">
        <f>IF($B$9="Female",'No Self Assessment feeder'!V512,IF($B$9="Male",'No Self Assessment feeder'!BB512,IF($B$9="All",'No Self Assessment feeder'!CH512)))</f>
        <v>1300</v>
      </c>
      <c r="W523" s="120">
        <f>IF($B$9="Female",'No Self Assessment feeder'!W512,IF($B$9="Male",'No Self Assessment feeder'!BC512,IF($B$9="All",'No Self Assessment feeder'!CI512)))</f>
        <v>4.5</v>
      </c>
      <c r="X523" s="79">
        <f>IF($B$9="Female",'No Self Assessment feeder'!X512,IF($B$9="Male",'No Self Assessment feeder'!BD512,IF($B$9="All",'No Self Assessment feeder'!CJ512)))</f>
        <v>1245</v>
      </c>
      <c r="Y523" s="120">
        <f>IF($B$9="Female",'No Self Assessment feeder'!Y512,IF($B$9="Male",'No Self Assessment feeder'!BE512,IF($B$9="All",'No Self Assessment feeder'!CK512)))</f>
        <v>12.7</v>
      </c>
      <c r="Z523" s="120">
        <f>IF($B$9="Female",'No Self Assessment feeder'!Z512,IF($B$9="Male",'No Self Assessment feeder'!BF512,IF($B$9="All",'No Self Assessment feeder'!CL512)))</f>
        <v>6.5</v>
      </c>
      <c r="AA523" s="120">
        <f>IF($B$9="Female",'No Self Assessment feeder'!AA512,IF($B$9="Male",'No Self Assessment feeder'!BG512,IF($B$9="All",'No Self Assessment feeder'!CM512)))</f>
        <v>68.3</v>
      </c>
      <c r="AB523" s="120">
        <f>IF($B$9="Female",'No Self Assessment feeder'!AB512,IF($B$9="Male",'No Self Assessment feeder'!BH512,IF($B$9="All",'No Self Assessment feeder'!CN512)))</f>
        <v>77.2</v>
      </c>
      <c r="AC523" s="127">
        <f>IF($B$9="Female",'No Self Assessment feeder'!AC512,IF($B$9="Male",'No Self Assessment feeder'!BI512,IF($B$9="All",'No Self Assessment feeder'!CO512)))</f>
        <v>80.8</v>
      </c>
      <c r="CM523" s="29"/>
    </row>
    <row r="524" spans="1:91" ht="14.25" customHeight="1" x14ac:dyDescent="0.2">
      <c r="A524" s="159" t="s">
        <v>291</v>
      </c>
      <c r="B524" s="65" t="s">
        <v>256</v>
      </c>
      <c r="C524" s="66">
        <v>10007806</v>
      </c>
      <c r="D524" s="66" t="s">
        <v>495</v>
      </c>
      <c r="E524" s="162" t="s">
        <v>257</v>
      </c>
      <c r="F524" s="142">
        <f>IF($B$9="Female",'No Self Assessment feeder'!F513,IF($B$9="Male",'No Self Assessment feeder'!AL513,IF($B$9="All",'No Self Assessment feeder'!BR513)))</f>
        <v>1550</v>
      </c>
      <c r="G524" s="120">
        <f>IF($B$9="Female",'No Self Assessment feeder'!G513,IF($B$9="Male",'No Self Assessment feeder'!AM513,IF($B$9="All",'No Self Assessment feeder'!BS513)))</f>
        <v>2.6</v>
      </c>
      <c r="H524" s="79">
        <f>IF($B$9="Female",'No Self Assessment feeder'!H513,IF($B$9="Male",'No Self Assessment feeder'!AN513,IF($B$9="All",'No Self Assessment feeder'!BT513)))</f>
        <v>1510</v>
      </c>
      <c r="I524" s="120">
        <f>IF($B$9="Female",'No Self Assessment feeder'!I513,IF($B$9="Male",'No Self Assessment feeder'!AO513,IF($B$9="All",'No Self Assessment feeder'!BU513)))</f>
        <v>8.9</v>
      </c>
      <c r="J524" s="120">
        <f>IF($B$9="Female",'No Self Assessment feeder'!J513,IF($B$9="Male",'No Self Assessment feeder'!AP513,IF($B$9="All",'No Self Assessment feeder'!BV513)))</f>
        <v>13.4</v>
      </c>
      <c r="K524" s="120">
        <f>IF($B$9="Female",'No Self Assessment feeder'!K513,IF($B$9="Male",'No Self Assessment feeder'!AQ513,IF($B$9="All",'No Self Assessment feeder'!BW513)))</f>
        <v>51.3</v>
      </c>
      <c r="L524" s="120">
        <f>IF($B$9="Female",'No Self Assessment feeder'!L513,IF($B$9="Male",'No Self Assessment feeder'!AR513,IF($B$9="All",'No Self Assessment feeder'!BX513)))</f>
        <v>66.7</v>
      </c>
      <c r="M524" s="127">
        <f>IF($B$9="Female",'No Self Assessment feeder'!M513,IF($B$9="Male",'No Self Assessment feeder'!AS513,IF($B$9="All",'No Self Assessment feeder'!BY513)))</f>
        <v>77.7</v>
      </c>
      <c r="N524" s="81">
        <f>IF($B$9="Female",'No Self Assessment feeder'!N513,IF($B$9="Male",'No Self Assessment feeder'!AT513,IF($B$9="All",'No Self Assessment feeder'!BZ513)))</f>
        <v>1550</v>
      </c>
      <c r="O524" s="120">
        <f>IF($B$9="Female",'No Self Assessment feeder'!O513,IF($B$9="Male",'No Self Assessment feeder'!AU513,IF($B$9="All",'No Self Assessment feeder'!CA513)))</f>
        <v>3.2</v>
      </c>
      <c r="P524" s="79">
        <f>IF($B$9="Female",'No Self Assessment feeder'!P513,IF($B$9="Male",'No Self Assessment feeder'!AV513,IF($B$9="All",'No Self Assessment feeder'!CB513)))</f>
        <v>1505</v>
      </c>
      <c r="Q524" s="120">
        <f>IF($B$9="Female",'No Self Assessment feeder'!Q513,IF($B$9="Male",'No Self Assessment feeder'!AW513,IF($B$9="All",'No Self Assessment feeder'!CC513)))</f>
        <v>11.4</v>
      </c>
      <c r="R524" s="120">
        <f>IF($B$9="Female",'No Self Assessment feeder'!R513,IF($B$9="Male",'No Self Assessment feeder'!AX513,IF($B$9="All",'No Self Assessment feeder'!CD513)))</f>
        <v>8.9</v>
      </c>
      <c r="S524" s="120">
        <f>IF($B$9="Female",'No Self Assessment feeder'!S513,IF($B$9="Male",'No Self Assessment feeder'!AY513,IF($B$9="All",'No Self Assessment feeder'!CE513)))</f>
        <v>56.6</v>
      </c>
      <c r="T524" s="120">
        <f>IF($B$9="Female",'No Self Assessment feeder'!T513,IF($B$9="Male",'No Self Assessment feeder'!AZ513,IF($B$9="All",'No Self Assessment feeder'!CF513)))</f>
        <v>72.099999999999994</v>
      </c>
      <c r="U524" s="127">
        <f>IF($B$9="Female",'No Self Assessment feeder'!U513,IF($B$9="Male",'No Self Assessment feeder'!BA513,IF($B$9="All",'No Self Assessment feeder'!CG513)))</f>
        <v>79.7</v>
      </c>
      <c r="V524" s="81">
        <f>IF($B$9="Female",'No Self Assessment feeder'!V513,IF($B$9="Male",'No Self Assessment feeder'!BB513,IF($B$9="All",'No Self Assessment feeder'!CH513)))</f>
        <v>1550</v>
      </c>
      <c r="W524" s="120">
        <f>IF($B$9="Female",'No Self Assessment feeder'!W513,IF($B$9="Male",'No Self Assessment feeder'!BC513,IF($B$9="All",'No Self Assessment feeder'!CI513)))</f>
        <v>3.2</v>
      </c>
      <c r="X524" s="79">
        <f>IF($B$9="Female",'No Self Assessment feeder'!X513,IF($B$9="Male",'No Self Assessment feeder'!BD513,IF($B$9="All",'No Self Assessment feeder'!CJ513)))</f>
        <v>1500</v>
      </c>
      <c r="Y524" s="120">
        <f>IF($B$9="Female",'No Self Assessment feeder'!Y513,IF($B$9="Male",'No Self Assessment feeder'!BE513,IF($B$9="All",'No Self Assessment feeder'!CK513)))</f>
        <v>12.9</v>
      </c>
      <c r="Z524" s="120">
        <f>IF($B$9="Female",'No Self Assessment feeder'!Z513,IF($B$9="Male",'No Self Assessment feeder'!BF513,IF($B$9="All",'No Self Assessment feeder'!CL513)))</f>
        <v>7.3</v>
      </c>
      <c r="AA524" s="120">
        <f>IF($B$9="Female",'No Self Assessment feeder'!AA513,IF($B$9="Male",'No Self Assessment feeder'!BG513,IF($B$9="All",'No Self Assessment feeder'!CM513)))</f>
        <v>63</v>
      </c>
      <c r="AB524" s="120">
        <f>IF($B$9="Female",'No Self Assessment feeder'!AB513,IF($B$9="Male",'No Self Assessment feeder'!BH513,IF($B$9="All",'No Self Assessment feeder'!CN513)))</f>
        <v>74.8</v>
      </c>
      <c r="AC524" s="127">
        <f>IF($B$9="Female",'No Self Assessment feeder'!AC513,IF($B$9="Male",'No Self Assessment feeder'!BI513,IF($B$9="All",'No Self Assessment feeder'!CO513)))</f>
        <v>79.8</v>
      </c>
      <c r="CM524" s="29"/>
    </row>
    <row r="525" spans="1:91" ht="14.25" customHeight="1" x14ac:dyDescent="0.2">
      <c r="A525" s="159" t="s">
        <v>291</v>
      </c>
      <c r="B525" s="65" t="s">
        <v>258</v>
      </c>
      <c r="C525" s="66">
        <v>10007161</v>
      </c>
      <c r="D525" s="66" t="s">
        <v>496</v>
      </c>
      <c r="E525" s="162" t="s">
        <v>259</v>
      </c>
      <c r="F525" s="142">
        <f>IF($B$9="Female",'No Self Assessment feeder'!F514,IF($B$9="Male",'No Self Assessment feeder'!AL514,IF($B$9="All",'No Self Assessment feeder'!BR514)))</f>
        <v>2005</v>
      </c>
      <c r="G525" s="120">
        <f>IF($B$9="Female",'No Self Assessment feeder'!G514,IF($B$9="Male",'No Self Assessment feeder'!AM514,IF($B$9="All",'No Self Assessment feeder'!BS514)))</f>
        <v>3.1</v>
      </c>
      <c r="H525" s="79">
        <f>IF($B$9="Female",'No Self Assessment feeder'!H514,IF($B$9="Male",'No Self Assessment feeder'!AN514,IF($B$9="All",'No Self Assessment feeder'!BT514)))</f>
        <v>1945</v>
      </c>
      <c r="I525" s="120">
        <f>IF($B$9="Female",'No Self Assessment feeder'!I514,IF($B$9="Male",'No Self Assessment feeder'!AO514,IF($B$9="All",'No Self Assessment feeder'!BU514)))</f>
        <v>6.1</v>
      </c>
      <c r="J525" s="120">
        <f>IF($B$9="Female",'No Self Assessment feeder'!J514,IF($B$9="Male",'No Self Assessment feeder'!AP514,IF($B$9="All",'No Self Assessment feeder'!BV514)))</f>
        <v>9.1</v>
      </c>
      <c r="K525" s="120">
        <f>IF($B$9="Female",'No Self Assessment feeder'!K514,IF($B$9="Male",'No Self Assessment feeder'!AQ514,IF($B$9="All",'No Self Assessment feeder'!BW514)))</f>
        <v>55.4</v>
      </c>
      <c r="L525" s="120">
        <f>IF($B$9="Female",'No Self Assessment feeder'!L514,IF($B$9="Male",'No Self Assessment feeder'!AR514,IF($B$9="All",'No Self Assessment feeder'!BX514)))</f>
        <v>76.2</v>
      </c>
      <c r="M525" s="127">
        <f>IF($B$9="Female",'No Self Assessment feeder'!M514,IF($B$9="Male",'No Self Assessment feeder'!AS514,IF($B$9="All",'No Self Assessment feeder'!BY514)))</f>
        <v>84.8</v>
      </c>
      <c r="N525" s="81">
        <f>IF($B$9="Female",'No Self Assessment feeder'!N514,IF($B$9="Male",'No Self Assessment feeder'!AT514,IF($B$9="All",'No Self Assessment feeder'!BZ514)))</f>
        <v>2005</v>
      </c>
      <c r="O525" s="120">
        <f>IF($B$9="Female",'No Self Assessment feeder'!O514,IF($B$9="Male",'No Self Assessment feeder'!AU514,IF($B$9="All",'No Self Assessment feeder'!CA514)))</f>
        <v>3.4</v>
      </c>
      <c r="P525" s="79">
        <f>IF($B$9="Female",'No Self Assessment feeder'!P514,IF($B$9="Male",'No Self Assessment feeder'!AV514,IF($B$9="All",'No Self Assessment feeder'!CB514)))</f>
        <v>1935</v>
      </c>
      <c r="Q525" s="120">
        <f>IF($B$9="Female",'No Self Assessment feeder'!Q514,IF($B$9="Male",'No Self Assessment feeder'!AW514,IF($B$9="All",'No Self Assessment feeder'!CC514)))</f>
        <v>8.4</v>
      </c>
      <c r="R525" s="120">
        <f>IF($B$9="Female",'No Self Assessment feeder'!R514,IF($B$9="Male",'No Self Assessment feeder'!AX514,IF($B$9="All",'No Self Assessment feeder'!CD514)))</f>
        <v>6.7</v>
      </c>
      <c r="S525" s="120">
        <f>IF($B$9="Female",'No Self Assessment feeder'!S514,IF($B$9="Male",'No Self Assessment feeder'!AY514,IF($B$9="All",'No Self Assessment feeder'!CE514)))</f>
        <v>60.7</v>
      </c>
      <c r="T525" s="120">
        <f>IF($B$9="Female",'No Self Assessment feeder'!T514,IF($B$9="Male",'No Self Assessment feeder'!AZ514,IF($B$9="All",'No Self Assessment feeder'!CF514)))</f>
        <v>79</v>
      </c>
      <c r="U525" s="127">
        <f>IF($B$9="Female",'No Self Assessment feeder'!U514,IF($B$9="Male",'No Self Assessment feeder'!BA514,IF($B$9="All",'No Self Assessment feeder'!CG514)))</f>
        <v>84.9</v>
      </c>
      <c r="V525" s="81">
        <f>IF($B$9="Female",'No Self Assessment feeder'!V514,IF($B$9="Male",'No Self Assessment feeder'!BB514,IF($B$9="All",'No Self Assessment feeder'!CH514)))</f>
        <v>2005</v>
      </c>
      <c r="W525" s="120">
        <f>IF($B$9="Female",'No Self Assessment feeder'!W514,IF($B$9="Male",'No Self Assessment feeder'!BC514,IF($B$9="All",'No Self Assessment feeder'!CI514)))</f>
        <v>3.9</v>
      </c>
      <c r="X525" s="79">
        <f>IF($B$9="Female",'No Self Assessment feeder'!X514,IF($B$9="Male",'No Self Assessment feeder'!BD514,IF($B$9="All",'No Self Assessment feeder'!CJ514)))</f>
        <v>1925</v>
      </c>
      <c r="Y525" s="120">
        <f>IF($B$9="Female",'No Self Assessment feeder'!Y514,IF($B$9="Male",'No Self Assessment feeder'!BE514,IF($B$9="All",'No Self Assessment feeder'!CK514)))</f>
        <v>10.5</v>
      </c>
      <c r="Z525" s="120">
        <f>IF($B$9="Female",'No Self Assessment feeder'!Z514,IF($B$9="Male",'No Self Assessment feeder'!BF514,IF($B$9="All",'No Self Assessment feeder'!CL514)))</f>
        <v>6.5</v>
      </c>
      <c r="AA525" s="120">
        <f>IF($B$9="Female",'No Self Assessment feeder'!AA514,IF($B$9="Male",'No Self Assessment feeder'!BG514,IF($B$9="All",'No Self Assessment feeder'!CM514)))</f>
        <v>66.099999999999994</v>
      </c>
      <c r="AB525" s="120">
        <f>IF($B$9="Female",'No Self Assessment feeder'!AB514,IF($B$9="Male",'No Self Assessment feeder'!BH514,IF($B$9="All",'No Self Assessment feeder'!CN514)))</f>
        <v>79.900000000000006</v>
      </c>
      <c r="AC525" s="127">
        <f>IF($B$9="Female",'No Self Assessment feeder'!AC514,IF($B$9="Male",'No Self Assessment feeder'!BI514,IF($B$9="All",'No Self Assessment feeder'!CO514)))</f>
        <v>82.9</v>
      </c>
      <c r="CM525" s="29"/>
    </row>
    <row r="526" spans="1:91" ht="14.25" customHeight="1" x14ac:dyDescent="0.2">
      <c r="A526" s="159" t="s">
        <v>291</v>
      </c>
      <c r="B526" s="65" t="s">
        <v>260</v>
      </c>
      <c r="C526" s="66">
        <v>10008017</v>
      </c>
      <c r="D526" s="66" t="s">
        <v>491</v>
      </c>
      <c r="E526" s="162" t="s">
        <v>261</v>
      </c>
      <c r="F526" s="142">
        <f>IF($B$9="Female",'No Self Assessment feeder'!F515,IF($B$9="Male",'No Self Assessment feeder'!AL515,IF($B$9="All",'No Self Assessment feeder'!BR515)))</f>
        <v>95</v>
      </c>
      <c r="G526" s="120">
        <f>IF($B$9="Female",'No Self Assessment feeder'!G515,IF($B$9="Male",'No Self Assessment feeder'!AM515,IF($B$9="All",'No Self Assessment feeder'!BS515)))</f>
        <v>3.1</v>
      </c>
      <c r="H526" s="79">
        <f>IF($B$9="Female",'No Self Assessment feeder'!H515,IF($B$9="Male",'No Self Assessment feeder'!AN515,IF($B$9="All",'No Self Assessment feeder'!BT515)))</f>
        <v>95</v>
      </c>
      <c r="I526" s="120">
        <f>IF($B$9="Female",'No Self Assessment feeder'!I515,IF($B$9="Male",'No Self Assessment feeder'!AO515,IF($B$9="All",'No Self Assessment feeder'!BU515)))</f>
        <v>19.100000000000001</v>
      </c>
      <c r="J526" s="120">
        <f>IF($B$9="Female",'No Self Assessment feeder'!J515,IF($B$9="Male",'No Self Assessment feeder'!AP515,IF($B$9="All",'No Self Assessment feeder'!BV515)))</f>
        <v>10.6</v>
      </c>
      <c r="K526" s="120">
        <f>IF($B$9="Female",'No Self Assessment feeder'!K515,IF($B$9="Male",'No Self Assessment feeder'!AQ515,IF($B$9="All",'No Self Assessment feeder'!BW515)))</f>
        <v>40.4</v>
      </c>
      <c r="L526" s="120">
        <f>IF($B$9="Female",'No Self Assessment feeder'!L515,IF($B$9="Male",'No Self Assessment feeder'!AR515,IF($B$9="All",'No Self Assessment feeder'!BX515)))</f>
        <v>59.6</v>
      </c>
      <c r="M526" s="127">
        <f>IF($B$9="Female",'No Self Assessment feeder'!M515,IF($B$9="Male",'No Self Assessment feeder'!AS515,IF($B$9="All",'No Self Assessment feeder'!BY515)))</f>
        <v>70.2</v>
      </c>
      <c r="N526" s="81">
        <f>IF($B$9="Female",'No Self Assessment feeder'!N515,IF($B$9="Male",'No Self Assessment feeder'!AT515,IF($B$9="All",'No Self Assessment feeder'!BZ515)))</f>
        <v>95</v>
      </c>
      <c r="O526" s="120">
        <f>IF($B$9="Female",'No Self Assessment feeder'!O515,IF($B$9="Male",'No Self Assessment feeder'!AU515,IF($B$9="All",'No Self Assessment feeder'!CA515)))</f>
        <v>3.1</v>
      </c>
      <c r="P526" s="79">
        <f>IF($B$9="Female",'No Self Assessment feeder'!P515,IF($B$9="Male",'No Self Assessment feeder'!AV515,IF($B$9="All",'No Self Assessment feeder'!CB515)))</f>
        <v>95</v>
      </c>
      <c r="Q526" s="120">
        <f>IF($B$9="Female",'No Self Assessment feeder'!Q515,IF($B$9="Male",'No Self Assessment feeder'!AW515,IF($B$9="All",'No Self Assessment feeder'!CC515)))</f>
        <v>19.100000000000001</v>
      </c>
      <c r="R526" s="120">
        <f>IF($B$9="Female",'No Self Assessment feeder'!R515,IF($B$9="Male",'No Self Assessment feeder'!AX515,IF($B$9="All",'No Self Assessment feeder'!CD515)))</f>
        <v>5.3</v>
      </c>
      <c r="S526" s="120">
        <f>IF($B$9="Female",'No Self Assessment feeder'!S515,IF($B$9="Male",'No Self Assessment feeder'!AY515,IF($B$9="All",'No Self Assessment feeder'!CE515)))</f>
        <v>64.900000000000006</v>
      </c>
      <c r="T526" s="120">
        <f>IF($B$9="Female",'No Self Assessment feeder'!T515,IF($B$9="Male",'No Self Assessment feeder'!AZ515,IF($B$9="All",'No Self Assessment feeder'!CF515)))</f>
        <v>72.3</v>
      </c>
      <c r="U526" s="127">
        <f>IF($B$9="Female",'No Self Assessment feeder'!U515,IF($B$9="Male",'No Self Assessment feeder'!BA515,IF($B$9="All",'No Self Assessment feeder'!CG515)))</f>
        <v>75.5</v>
      </c>
      <c r="V526" s="81">
        <f>IF($B$9="Female",'No Self Assessment feeder'!V515,IF($B$9="Male",'No Self Assessment feeder'!BB515,IF($B$9="All",'No Self Assessment feeder'!CH515)))</f>
        <v>95</v>
      </c>
      <c r="W526" s="120">
        <f>IF($B$9="Female",'No Self Assessment feeder'!W515,IF($B$9="Male",'No Self Assessment feeder'!BC515,IF($B$9="All",'No Self Assessment feeder'!CI515)))</f>
        <v>3.1</v>
      </c>
      <c r="X526" s="79">
        <f>IF($B$9="Female",'No Self Assessment feeder'!X515,IF($B$9="Male",'No Self Assessment feeder'!BD515,IF($B$9="All",'No Self Assessment feeder'!CJ515)))</f>
        <v>95</v>
      </c>
      <c r="Y526" s="120">
        <f>IF($B$9="Female",'No Self Assessment feeder'!Y515,IF($B$9="Male",'No Self Assessment feeder'!BE515,IF($B$9="All",'No Self Assessment feeder'!CK515)))</f>
        <v>17</v>
      </c>
      <c r="Z526" s="120">
        <f>IF($B$9="Female",'No Self Assessment feeder'!Z515,IF($B$9="Male",'No Self Assessment feeder'!BF515,IF($B$9="All",'No Self Assessment feeder'!CL515)))</f>
        <v>11.7</v>
      </c>
      <c r="AA526" s="120" t="str">
        <f>IF($B$9="Female",'No Self Assessment feeder'!AA515,IF($B$9="Male",'No Self Assessment feeder'!BG515,IF($B$9="All",'No Self Assessment feeder'!CM515)))</f>
        <v>x</v>
      </c>
      <c r="AB526" s="120" t="str">
        <f>IF($B$9="Female",'No Self Assessment feeder'!AB515,IF($B$9="Male",'No Self Assessment feeder'!BH515,IF($B$9="All",'No Self Assessment feeder'!CN515)))</f>
        <v>x</v>
      </c>
      <c r="AC526" s="127">
        <f>IF($B$9="Female",'No Self Assessment feeder'!AC515,IF($B$9="Male",'No Self Assessment feeder'!BI515,IF($B$9="All",'No Self Assessment feeder'!CO515)))</f>
        <v>71.3</v>
      </c>
      <c r="CM526" s="29"/>
    </row>
    <row r="527" spans="1:91" ht="14.25" customHeight="1" x14ac:dyDescent="0.2">
      <c r="A527" s="159" t="s">
        <v>291</v>
      </c>
      <c r="B527" s="65" t="s">
        <v>262</v>
      </c>
      <c r="C527" s="66">
        <v>10007784</v>
      </c>
      <c r="D527" s="66" t="s">
        <v>491</v>
      </c>
      <c r="E527" s="162" t="s">
        <v>433</v>
      </c>
      <c r="F527" s="142">
        <f>IF($B$9="Female",'No Self Assessment feeder'!F516,IF($B$9="Male",'No Self Assessment feeder'!AL516,IF($B$9="All",'No Self Assessment feeder'!BR516)))</f>
        <v>2765</v>
      </c>
      <c r="G527" s="120">
        <f>IF($B$9="Female",'No Self Assessment feeder'!G516,IF($B$9="Male",'No Self Assessment feeder'!AM516,IF($B$9="All",'No Self Assessment feeder'!BS516)))</f>
        <v>2.6</v>
      </c>
      <c r="H527" s="79">
        <f>IF($B$9="Female",'No Self Assessment feeder'!H516,IF($B$9="Male",'No Self Assessment feeder'!AN516,IF($B$9="All",'No Self Assessment feeder'!BT516)))</f>
        <v>2695</v>
      </c>
      <c r="I527" s="120">
        <f>IF($B$9="Female",'No Self Assessment feeder'!I516,IF($B$9="Male",'No Self Assessment feeder'!AO516,IF($B$9="All",'No Self Assessment feeder'!BU516)))</f>
        <v>9.8000000000000007</v>
      </c>
      <c r="J527" s="120">
        <f>IF($B$9="Female",'No Self Assessment feeder'!J516,IF($B$9="Male",'No Self Assessment feeder'!AP516,IF($B$9="All",'No Self Assessment feeder'!BV516)))</f>
        <v>11.8</v>
      </c>
      <c r="K527" s="120">
        <f>IF($B$9="Female",'No Self Assessment feeder'!K516,IF($B$9="Male",'No Self Assessment feeder'!AQ516,IF($B$9="All",'No Self Assessment feeder'!BW516)))</f>
        <v>42.9</v>
      </c>
      <c r="L527" s="120">
        <f>IF($B$9="Female",'No Self Assessment feeder'!L516,IF($B$9="Male",'No Self Assessment feeder'!AR516,IF($B$9="All",'No Self Assessment feeder'!BX516)))</f>
        <v>59.8</v>
      </c>
      <c r="M527" s="127">
        <f>IF($B$9="Female",'No Self Assessment feeder'!M516,IF($B$9="Male",'No Self Assessment feeder'!AS516,IF($B$9="All",'No Self Assessment feeder'!BY516)))</f>
        <v>78.400000000000006</v>
      </c>
      <c r="N527" s="81">
        <f>IF($B$9="Female",'No Self Assessment feeder'!N516,IF($B$9="Male",'No Self Assessment feeder'!AT516,IF($B$9="All",'No Self Assessment feeder'!BZ516)))</f>
        <v>2765</v>
      </c>
      <c r="O527" s="120">
        <f>IF($B$9="Female",'No Self Assessment feeder'!O516,IF($B$9="Male",'No Self Assessment feeder'!AU516,IF($B$9="All",'No Self Assessment feeder'!CA516)))</f>
        <v>2.7</v>
      </c>
      <c r="P527" s="79">
        <f>IF($B$9="Female",'No Self Assessment feeder'!P516,IF($B$9="Male",'No Self Assessment feeder'!AV516,IF($B$9="All",'No Self Assessment feeder'!CB516)))</f>
        <v>2690</v>
      </c>
      <c r="Q527" s="120">
        <f>IF($B$9="Female",'No Self Assessment feeder'!Q516,IF($B$9="Male",'No Self Assessment feeder'!AW516,IF($B$9="All",'No Self Assessment feeder'!CC516)))</f>
        <v>12</v>
      </c>
      <c r="R527" s="120">
        <f>IF($B$9="Female",'No Self Assessment feeder'!R516,IF($B$9="Male",'No Self Assessment feeder'!AX516,IF($B$9="All",'No Self Assessment feeder'!CD516)))</f>
        <v>8</v>
      </c>
      <c r="S527" s="120">
        <f>IF($B$9="Female",'No Self Assessment feeder'!S516,IF($B$9="Male",'No Self Assessment feeder'!AY516,IF($B$9="All",'No Self Assessment feeder'!CE516)))</f>
        <v>51.1</v>
      </c>
      <c r="T527" s="120">
        <f>IF($B$9="Female",'No Self Assessment feeder'!T516,IF($B$9="Male",'No Self Assessment feeder'!AZ516,IF($B$9="All",'No Self Assessment feeder'!CF516)))</f>
        <v>68.5</v>
      </c>
      <c r="U527" s="127">
        <f>IF($B$9="Female",'No Self Assessment feeder'!U516,IF($B$9="Male",'No Self Assessment feeder'!BA516,IF($B$9="All",'No Self Assessment feeder'!CG516)))</f>
        <v>80</v>
      </c>
      <c r="V527" s="81">
        <f>IF($B$9="Female",'No Self Assessment feeder'!V516,IF($B$9="Male",'No Self Assessment feeder'!BB516,IF($B$9="All",'No Self Assessment feeder'!CH516)))</f>
        <v>2765</v>
      </c>
      <c r="W527" s="120">
        <f>IF($B$9="Female",'No Self Assessment feeder'!W516,IF($B$9="Male",'No Self Assessment feeder'!BC516,IF($B$9="All",'No Self Assessment feeder'!CI516)))</f>
        <v>3.1</v>
      </c>
      <c r="X527" s="79">
        <f>IF($B$9="Female",'No Self Assessment feeder'!X516,IF($B$9="Male",'No Self Assessment feeder'!BD516,IF($B$9="All",'No Self Assessment feeder'!CJ516)))</f>
        <v>2675</v>
      </c>
      <c r="Y527" s="120">
        <f>IF($B$9="Female",'No Self Assessment feeder'!Y516,IF($B$9="Male",'No Self Assessment feeder'!BE516,IF($B$9="All",'No Self Assessment feeder'!CK516)))</f>
        <v>14.1</v>
      </c>
      <c r="Z527" s="120">
        <f>IF($B$9="Female",'No Self Assessment feeder'!Z516,IF($B$9="Male",'No Self Assessment feeder'!BF516,IF($B$9="All",'No Self Assessment feeder'!CL516)))</f>
        <v>9.1</v>
      </c>
      <c r="AA527" s="120">
        <f>IF($B$9="Female",'No Self Assessment feeder'!AA516,IF($B$9="Male",'No Self Assessment feeder'!BG516,IF($B$9="All",'No Self Assessment feeder'!CM516)))</f>
        <v>58.8</v>
      </c>
      <c r="AB527" s="120">
        <f>IF($B$9="Female",'No Self Assessment feeder'!AB516,IF($B$9="Male",'No Self Assessment feeder'!BH516,IF($B$9="All",'No Self Assessment feeder'!CN516)))</f>
        <v>70.5</v>
      </c>
      <c r="AC527" s="127">
        <f>IF($B$9="Female",'No Self Assessment feeder'!AC516,IF($B$9="Male",'No Self Assessment feeder'!BI516,IF($B$9="All",'No Self Assessment feeder'!CO516)))</f>
        <v>76.8</v>
      </c>
      <c r="CM527" s="29"/>
    </row>
    <row r="528" spans="1:91" ht="14.25" customHeight="1" x14ac:dyDescent="0.2">
      <c r="A528" s="159" t="s">
        <v>291</v>
      </c>
      <c r="B528" s="65" t="s">
        <v>264</v>
      </c>
      <c r="C528" s="66">
        <v>10007163</v>
      </c>
      <c r="D528" s="66" t="s">
        <v>489</v>
      </c>
      <c r="E528" s="162" t="s">
        <v>265</v>
      </c>
      <c r="F528" s="142">
        <f>IF($B$9="Female",'No Self Assessment feeder'!F517,IF($B$9="Male",'No Self Assessment feeder'!AL517,IF($B$9="All",'No Self Assessment feeder'!BR517)))</f>
        <v>2420</v>
      </c>
      <c r="G528" s="120">
        <f>IF($B$9="Female",'No Self Assessment feeder'!G517,IF($B$9="Male",'No Self Assessment feeder'!AM517,IF($B$9="All",'No Self Assessment feeder'!BS517)))</f>
        <v>2</v>
      </c>
      <c r="H528" s="79">
        <f>IF($B$9="Female",'No Self Assessment feeder'!H517,IF($B$9="Male",'No Self Assessment feeder'!AN517,IF($B$9="All",'No Self Assessment feeder'!BT517)))</f>
        <v>2370</v>
      </c>
      <c r="I528" s="120">
        <f>IF($B$9="Female",'No Self Assessment feeder'!I517,IF($B$9="Male",'No Self Assessment feeder'!AO517,IF($B$9="All",'No Self Assessment feeder'!BU517)))</f>
        <v>9.8000000000000007</v>
      </c>
      <c r="J528" s="120">
        <f>IF($B$9="Female",'No Self Assessment feeder'!J517,IF($B$9="Male",'No Self Assessment feeder'!AP517,IF($B$9="All",'No Self Assessment feeder'!BV517)))</f>
        <v>9.1</v>
      </c>
      <c r="K528" s="120">
        <f>IF($B$9="Female",'No Self Assessment feeder'!K517,IF($B$9="Male",'No Self Assessment feeder'!AQ517,IF($B$9="All",'No Self Assessment feeder'!BW517)))</f>
        <v>50.9</v>
      </c>
      <c r="L528" s="120">
        <f>IF($B$9="Female",'No Self Assessment feeder'!L517,IF($B$9="Male",'No Self Assessment feeder'!AR517,IF($B$9="All",'No Self Assessment feeder'!BX517)))</f>
        <v>68.3</v>
      </c>
      <c r="M528" s="127">
        <f>IF($B$9="Female",'No Self Assessment feeder'!M517,IF($B$9="Male",'No Self Assessment feeder'!AS517,IF($B$9="All",'No Self Assessment feeder'!BY517)))</f>
        <v>81.099999999999994</v>
      </c>
      <c r="N528" s="81">
        <f>IF($B$9="Female",'No Self Assessment feeder'!N517,IF($B$9="Male",'No Self Assessment feeder'!AT517,IF($B$9="All",'No Self Assessment feeder'!BZ517)))</f>
        <v>2420</v>
      </c>
      <c r="O528" s="120">
        <f>IF($B$9="Female",'No Self Assessment feeder'!O517,IF($B$9="Male",'No Self Assessment feeder'!AU517,IF($B$9="All",'No Self Assessment feeder'!CA517)))</f>
        <v>2.8</v>
      </c>
      <c r="P528" s="79">
        <f>IF($B$9="Female",'No Self Assessment feeder'!P517,IF($B$9="Male",'No Self Assessment feeder'!AV517,IF($B$9="All",'No Self Assessment feeder'!CB517)))</f>
        <v>2355</v>
      </c>
      <c r="Q528" s="120">
        <f>IF($B$9="Female",'No Self Assessment feeder'!Q517,IF($B$9="Male",'No Self Assessment feeder'!AW517,IF($B$9="All",'No Self Assessment feeder'!CC517)))</f>
        <v>11.2</v>
      </c>
      <c r="R528" s="120">
        <f>IF($B$9="Female",'No Self Assessment feeder'!R517,IF($B$9="Male",'No Self Assessment feeder'!AX517,IF($B$9="All",'No Self Assessment feeder'!CD517)))</f>
        <v>7.3</v>
      </c>
      <c r="S528" s="120">
        <f>IF($B$9="Female",'No Self Assessment feeder'!S517,IF($B$9="Male",'No Self Assessment feeder'!AY517,IF($B$9="All",'No Self Assessment feeder'!CE517)))</f>
        <v>62.3</v>
      </c>
      <c r="T528" s="120">
        <f>IF($B$9="Female",'No Self Assessment feeder'!T517,IF($B$9="Male",'No Self Assessment feeder'!AZ517,IF($B$9="All",'No Self Assessment feeder'!CF517)))</f>
        <v>75</v>
      </c>
      <c r="U528" s="127">
        <f>IF($B$9="Female",'No Self Assessment feeder'!U517,IF($B$9="Male",'No Self Assessment feeder'!BA517,IF($B$9="All",'No Self Assessment feeder'!CG517)))</f>
        <v>81.400000000000006</v>
      </c>
      <c r="V528" s="81">
        <f>IF($B$9="Female",'No Self Assessment feeder'!V517,IF($B$9="Male",'No Self Assessment feeder'!BB517,IF($B$9="All",'No Self Assessment feeder'!CH517)))</f>
        <v>2420</v>
      </c>
      <c r="W528" s="120">
        <f>IF($B$9="Female",'No Self Assessment feeder'!W517,IF($B$9="Male",'No Self Assessment feeder'!BC517,IF($B$9="All",'No Self Assessment feeder'!CI517)))</f>
        <v>2.9</v>
      </c>
      <c r="X528" s="79">
        <f>IF($B$9="Female",'No Self Assessment feeder'!X517,IF($B$9="Male",'No Self Assessment feeder'!BD517,IF($B$9="All",'No Self Assessment feeder'!CJ517)))</f>
        <v>2350</v>
      </c>
      <c r="Y528" s="120">
        <f>IF($B$9="Female",'No Self Assessment feeder'!Y517,IF($B$9="Male",'No Self Assessment feeder'!BE517,IF($B$9="All",'No Self Assessment feeder'!CK517)))</f>
        <v>13.4</v>
      </c>
      <c r="Z528" s="120">
        <f>IF($B$9="Female",'No Self Assessment feeder'!Z517,IF($B$9="Male",'No Self Assessment feeder'!BF517,IF($B$9="All",'No Self Assessment feeder'!CL517)))</f>
        <v>6.7</v>
      </c>
      <c r="AA528" s="120">
        <f>IF($B$9="Female",'No Self Assessment feeder'!AA517,IF($B$9="Male",'No Self Assessment feeder'!BG517,IF($B$9="All",'No Self Assessment feeder'!CM517)))</f>
        <v>66.5</v>
      </c>
      <c r="AB528" s="120">
        <f>IF($B$9="Female",'No Self Assessment feeder'!AB517,IF($B$9="Male",'No Self Assessment feeder'!BH517,IF($B$9="All",'No Self Assessment feeder'!CN517)))</f>
        <v>75.7</v>
      </c>
      <c r="AC528" s="127">
        <f>IF($B$9="Female",'No Self Assessment feeder'!AC517,IF($B$9="Male",'No Self Assessment feeder'!BI517,IF($B$9="All",'No Self Assessment feeder'!CO517)))</f>
        <v>79.900000000000006</v>
      </c>
      <c r="CM528" s="29"/>
    </row>
    <row r="529" spans="1:91" ht="14.25" customHeight="1" x14ac:dyDescent="0.2">
      <c r="A529" s="159" t="s">
        <v>291</v>
      </c>
      <c r="B529" s="65" t="s">
        <v>266</v>
      </c>
      <c r="C529" s="66">
        <v>10007164</v>
      </c>
      <c r="D529" s="66" t="s">
        <v>490</v>
      </c>
      <c r="E529" s="162" t="s">
        <v>267</v>
      </c>
      <c r="F529" s="142">
        <f>IF($B$9="Female",'No Self Assessment feeder'!F518,IF($B$9="Male",'No Self Assessment feeder'!AL518,IF($B$9="All",'No Self Assessment feeder'!BR518)))</f>
        <v>3735</v>
      </c>
      <c r="G529" s="120">
        <f>IF($B$9="Female",'No Self Assessment feeder'!G518,IF($B$9="Male",'No Self Assessment feeder'!AM518,IF($B$9="All",'No Self Assessment feeder'!BS518)))</f>
        <v>3.7</v>
      </c>
      <c r="H529" s="79">
        <f>IF($B$9="Female",'No Self Assessment feeder'!H518,IF($B$9="Male",'No Self Assessment feeder'!AN518,IF($B$9="All",'No Self Assessment feeder'!BT518)))</f>
        <v>3595</v>
      </c>
      <c r="I529" s="120">
        <f>IF($B$9="Female",'No Self Assessment feeder'!I518,IF($B$9="Male",'No Self Assessment feeder'!AO518,IF($B$9="All",'No Self Assessment feeder'!BU518)))</f>
        <v>10.1</v>
      </c>
      <c r="J529" s="120">
        <f>IF($B$9="Female",'No Self Assessment feeder'!J518,IF($B$9="Male",'No Self Assessment feeder'!AP518,IF($B$9="All",'No Self Assessment feeder'!BV518)))</f>
        <v>10.5</v>
      </c>
      <c r="K529" s="120">
        <f>IF($B$9="Female",'No Self Assessment feeder'!K518,IF($B$9="Male",'No Self Assessment feeder'!AQ518,IF($B$9="All",'No Self Assessment feeder'!BW518)))</f>
        <v>59.8</v>
      </c>
      <c r="L529" s="120">
        <f>IF($B$9="Female",'No Self Assessment feeder'!L518,IF($B$9="Male",'No Self Assessment feeder'!AR518,IF($B$9="All",'No Self Assessment feeder'!BX518)))</f>
        <v>72.599999999999994</v>
      </c>
      <c r="M529" s="127">
        <f>IF($B$9="Female",'No Self Assessment feeder'!M518,IF($B$9="Male",'No Self Assessment feeder'!AS518,IF($B$9="All",'No Self Assessment feeder'!BY518)))</f>
        <v>79.400000000000006</v>
      </c>
      <c r="N529" s="81">
        <f>IF($B$9="Female",'No Self Assessment feeder'!N518,IF($B$9="Male",'No Self Assessment feeder'!AT518,IF($B$9="All",'No Self Assessment feeder'!BZ518)))</f>
        <v>3735</v>
      </c>
      <c r="O529" s="120">
        <f>IF($B$9="Female",'No Self Assessment feeder'!O518,IF($B$9="Male",'No Self Assessment feeder'!AU518,IF($B$9="All",'No Self Assessment feeder'!CA518)))</f>
        <v>4</v>
      </c>
      <c r="P529" s="79">
        <f>IF($B$9="Female",'No Self Assessment feeder'!P518,IF($B$9="Male",'No Self Assessment feeder'!AV518,IF($B$9="All",'No Self Assessment feeder'!CB518)))</f>
        <v>3585</v>
      </c>
      <c r="Q529" s="120">
        <f>IF($B$9="Female",'No Self Assessment feeder'!Q518,IF($B$9="Male",'No Self Assessment feeder'!AW518,IF($B$9="All",'No Self Assessment feeder'!CC518)))</f>
        <v>10.5</v>
      </c>
      <c r="R529" s="120">
        <f>IF($B$9="Female",'No Self Assessment feeder'!R518,IF($B$9="Male",'No Self Assessment feeder'!AX518,IF($B$9="All",'No Self Assessment feeder'!CD518)))</f>
        <v>6.4</v>
      </c>
      <c r="S529" s="120">
        <f>IF($B$9="Female",'No Self Assessment feeder'!S518,IF($B$9="Male",'No Self Assessment feeder'!AY518,IF($B$9="All",'No Self Assessment feeder'!CE518)))</f>
        <v>64.099999999999994</v>
      </c>
      <c r="T529" s="120">
        <f>IF($B$9="Female",'No Self Assessment feeder'!T518,IF($B$9="Male",'No Self Assessment feeder'!AZ518,IF($B$9="All",'No Self Assessment feeder'!CF518)))</f>
        <v>78</v>
      </c>
      <c r="U529" s="127">
        <f>IF($B$9="Female",'No Self Assessment feeder'!U518,IF($B$9="Male",'No Self Assessment feeder'!BA518,IF($B$9="All",'No Self Assessment feeder'!CG518)))</f>
        <v>83</v>
      </c>
      <c r="V529" s="81">
        <f>IF($B$9="Female",'No Self Assessment feeder'!V518,IF($B$9="Male",'No Self Assessment feeder'!BB518,IF($B$9="All",'No Self Assessment feeder'!CH518)))</f>
        <v>3735</v>
      </c>
      <c r="W529" s="120">
        <f>IF($B$9="Female",'No Self Assessment feeder'!W518,IF($B$9="Male",'No Self Assessment feeder'!BC518,IF($B$9="All",'No Self Assessment feeder'!CI518)))</f>
        <v>4.3</v>
      </c>
      <c r="X529" s="79">
        <f>IF($B$9="Female",'No Self Assessment feeder'!X518,IF($B$9="Male",'No Self Assessment feeder'!BD518,IF($B$9="All",'No Self Assessment feeder'!CJ518)))</f>
        <v>3575</v>
      </c>
      <c r="Y529" s="120">
        <f>IF($B$9="Female",'No Self Assessment feeder'!Y518,IF($B$9="Male",'No Self Assessment feeder'!BE518,IF($B$9="All",'No Self Assessment feeder'!CK518)))</f>
        <v>12.6</v>
      </c>
      <c r="Z529" s="120">
        <f>IF($B$9="Female",'No Self Assessment feeder'!Z518,IF($B$9="Male",'No Self Assessment feeder'!BF518,IF($B$9="All",'No Self Assessment feeder'!CL518)))</f>
        <v>7.2</v>
      </c>
      <c r="AA529" s="120">
        <f>IF($B$9="Female",'No Self Assessment feeder'!AA518,IF($B$9="Male",'No Self Assessment feeder'!BG518,IF($B$9="All",'No Self Assessment feeder'!CM518)))</f>
        <v>68.400000000000006</v>
      </c>
      <c r="AB529" s="120">
        <f>IF($B$9="Female",'No Self Assessment feeder'!AB518,IF($B$9="Male",'No Self Assessment feeder'!BH518,IF($B$9="All",'No Self Assessment feeder'!CN518)))</f>
        <v>76.8</v>
      </c>
      <c r="AC529" s="127">
        <f>IF($B$9="Female",'No Self Assessment feeder'!AC518,IF($B$9="Male",'No Self Assessment feeder'!BI518,IF($B$9="All",'No Self Assessment feeder'!CO518)))</f>
        <v>80.099999999999994</v>
      </c>
      <c r="CM529" s="29"/>
    </row>
    <row r="530" spans="1:91" ht="14.25" customHeight="1" x14ac:dyDescent="0.2">
      <c r="A530" s="159" t="s">
        <v>291</v>
      </c>
      <c r="B530" s="65" t="s">
        <v>268</v>
      </c>
      <c r="C530" s="66">
        <v>10006566</v>
      </c>
      <c r="D530" s="66" t="s">
        <v>491</v>
      </c>
      <c r="E530" s="162" t="s">
        <v>269</v>
      </c>
      <c r="F530" s="142">
        <f>IF($B$9="Female",'No Self Assessment feeder'!F519,IF($B$9="Male",'No Self Assessment feeder'!AL519,IF($B$9="All",'No Self Assessment feeder'!BR519)))</f>
        <v>1175</v>
      </c>
      <c r="G530" s="120">
        <f>IF($B$9="Female",'No Self Assessment feeder'!G519,IF($B$9="Male",'No Self Assessment feeder'!AM519,IF($B$9="All",'No Self Assessment feeder'!BS519)))</f>
        <v>7.6</v>
      </c>
      <c r="H530" s="79">
        <f>IF($B$9="Female",'No Self Assessment feeder'!H519,IF($B$9="Male",'No Self Assessment feeder'!AN519,IF($B$9="All",'No Self Assessment feeder'!BT519)))</f>
        <v>1085</v>
      </c>
      <c r="I530" s="120">
        <f>IF($B$9="Female",'No Self Assessment feeder'!I519,IF($B$9="Male",'No Self Assessment feeder'!AO519,IF($B$9="All",'No Self Assessment feeder'!BU519)))</f>
        <v>11.6</v>
      </c>
      <c r="J530" s="120">
        <f>IF($B$9="Female",'No Self Assessment feeder'!J519,IF($B$9="Male",'No Self Assessment feeder'!AP519,IF($B$9="All",'No Self Assessment feeder'!BV519)))</f>
        <v>13.5</v>
      </c>
      <c r="K530" s="120">
        <f>IF($B$9="Female",'No Self Assessment feeder'!K519,IF($B$9="Male",'No Self Assessment feeder'!AQ519,IF($B$9="All",'No Self Assessment feeder'!BW519)))</f>
        <v>53.6</v>
      </c>
      <c r="L530" s="120">
        <f>IF($B$9="Female",'No Self Assessment feeder'!L519,IF($B$9="Male",'No Self Assessment feeder'!AR519,IF($B$9="All",'No Self Assessment feeder'!BX519)))</f>
        <v>65.5</v>
      </c>
      <c r="M530" s="127">
        <f>IF($B$9="Female",'No Self Assessment feeder'!M519,IF($B$9="Male",'No Self Assessment feeder'!AS519,IF($B$9="All",'No Self Assessment feeder'!BY519)))</f>
        <v>74.8</v>
      </c>
      <c r="N530" s="81">
        <f>IF($B$9="Female",'No Self Assessment feeder'!N519,IF($B$9="Male",'No Self Assessment feeder'!AT519,IF($B$9="All",'No Self Assessment feeder'!BZ519)))</f>
        <v>1175</v>
      </c>
      <c r="O530" s="120">
        <f>IF($B$9="Female",'No Self Assessment feeder'!O519,IF($B$9="Male",'No Self Assessment feeder'!AU519,IF($B$9="All",'No Self Assessment feeder'!CA519)))</f>
        <v>7.6</v>
      </c>
      <c r="P530" s="79">
        <f>IF($B$9="Female",'No Self Assessment feeder'!P519,IF($B$9="Male",'No Self Assessment feeder'!AV519,IF($B$9="All",'No Self Assessment feeder'!CB519)))</f>
        <v>1085</v>
      </c>
      <c r="Q530" s="120">
        <f>IF($B$9="Female",'No Self Assessment feeder'!Q519,IF($B$9="Male",'No Self Assessment feeder'!AW519,IF($B$9="All",'No Self Assessment feeder'!CC519)))</f>
        <v>15.6</v>
      </c>
      <c r="R530" s="120">
        <f>IF($B$9="Female",'No Self Assessment feeder'!R519,IF($B$9="Male",'No Self Assessment feeder'!AX519,IF($B$9="All",'No Self Assessment feeder'!CD519)))</f>
        <v>11.3</v>
      </c>
      <c r="S530" s="120">
        <f>IF($B$9="Female",'No Self Assessment feeder'!S519,IF($B$9="Male",'No Self Assessment feeder'!AY519,IF($B$9="All",'No Self Assessment feeder'!CE519)))</f>
        <v>58.2</v>
      </c>
      <c r="T530" s="120">
        <f>IF($B$9="Female",'No Self Assessment feeder'!T519,IF($B$9="Male",'No Self Assessment feeder'!AZ519,IF($B$9="All",'No Self Assessment feeder'!CF519)))</f>
        <v>68.2</v>
      </c>
      <c r="U530" s="127">
        <f>IF($B$9="Female",'No Self Assessment feeder'!U519,IF($B$9="Male",'No Self Assessment feeder'!BA519,IF($B$9="All",'No Self Assessment feeder'!CG519)))</f>
        <v>73.099999999999994</v>
      </c>
      <c r="V530" s="81">
        <f>IF($B$9="Female",'No Self Assessment feeder'!V519,IF($B$9="Male",'No Self Assessment feeder'!BB519,IF($B$9="All",'No Self Assessment feeder'!CH519)))</f>
        <v>1175</v>
      </c>
      <c r="W530" s="120">
        <f>IF($B$9="Female",'No Self Assessment feeder'!W519,IF($B$9="Male",'No Self Assessment feeder'!BC519,IF($B$9="All",'No Self Assessment feeder'!CI519)))</f>
        <v>8.1</v>
      </c>
      <c r="X530" s="79">
        <f>IF($B$9="Female",'No Self Assessment feeder'!X519,IF($B$9="Male",'No Self Assessment feeder'!BD519,IF($B$9="All",'No Self Assessment feeder'!CJ519)))</f>
        <v>1080</v>
      </c>
      <c r="Y530" s="120">
        <f>IF($B$9="Female",'No Self Assessment feeder'!Y519,IF($B$9="Male",'No Self Assessment feeder'!BE519,IF($B$9="All",'No Self Assessment feeder'!CK519)))</f>
        <v>21.4</v>
      </c>
      <c r="Z530" s="120">
        <f>IF($B$9="Female",'No Self Assessment feeder'!Z519,IF($B$9="Male",'No Self Assessment feeder'!BF519,IF($B$9="All",'No Self Assessment feeder'!CL519)))</f>
        <v>10.199999999999999</v>
      </c>
      <c r="AA530" s="120">
        <f>IF($B$9="Female",'No Self Assessment feeder'!AA519,IF($B$9="Male",'No Self Assessment feeder'!BG519,IF($B$9="All",'No Self Assessment feeder'!CM519)))</f>
        <v>59.4</v>
      </c>
      <c r="AB530" s="120">
        <f>IF($B$9="Female",'No Self Assessment feeder'!AB519,IF($B$9="Male",'No Self Assessment feeder'!BH519,IF($B$9="All",'No Self Assessment feeder'!CN519)))</f>
        <v>65.599999999999994</v>
      </c>
      <c r="AC530" s="127">
        <f>IF($B$9="Female",'No Self Assessment feeder'!AC519,IF($B$9="Male",'No Self Assessment feeder'!BI519,IF($B$9="All",'No Self Assessment feeder'!CO519)))</f>
        <v>68.400000000000006</v>
      </c>
      <c r="CM530" s="29"/>
    </row>
    <row r="531" spans="1:91" ht="14.25" customHeight="1" x14ac:dyDescent="0.2">
      <c r="A531" s="159" t="s">
        <v>291</v>
      </c>
      <c r="B531" s="65" t="s">
        <v>270</v>
      </c>
      <c r="C531" s="66">
        <v>10007165</v>
      </c>
      <c r="D531" s="66" t="s">
        <v>491</v>
      </c>
      <c r="E531" s="162" t="s">
        <v>271</v>
      </c>
      <c r="F531" s="142">
        <f>IF($B$9="Female",'No Self Assessment feeder'!F520,IF($B$9="Male",'No Self Assessment feeder'!AL520,IF($B$9="All",'No Self Assessment feeder'!BR520)))</f>
        <v>3010</v>
      </c>
      <c r="G531" s="120">
        <f>IF($B$9="Female",'No Self Assessment feeder'!G520,IF($B$9="Male",'No Self Assessment feeder'!AM520,IF($B$9="All",'No Self Assessment feeder'!BS520)))</f>
        <v>5.0999999999999996</v>
      </c>
      <c r="H531" s="79">
        <f>IF($B$9="Female",'No Self Assessment feeder'!H520,IF($B$9="Male",'No Self Assessment feeder'!AN520,IF($B$9="All",'No Self Assessment feeder'!BT520)))</f>
        <v>2855</v>
      </c>
      <c r="I531" s="120">
        <f>IF($B$9="Female",'No Self Assessment feeder'!I520,IF($B$9="Male",'No Self Assessment feeder'!AO520,IF($B$9="All",'No Self Assessment feeder'!BU520)))</f>
        <v>11.5</v>
      </c>
      <c r="J531" s="120">
        <f>IF($B$9="Female",'No Self Assessment feeder'!J520,IF($B$9="Male",'No Self Assessment feeder'!AP520,IF($B$9="All",'No Self Assessment feeder'!BV520)))</f>
        <v>15.5</v>
      </c>
      <c r="K531" s="120">
        <f>IF($B$9="Female",'No Self Assessment feeder'!K520,IF($B$9="Male",'No Self Assessment feeder'!AQ520,IF($B$9="All",'No Self Assessment feeder'!BW520)))</f>
        <v>54.6</v>
      </c>
      <c r="L531" s="120">
        <f>IF($B$9="Female",'No Self Assessment feeder'!L520,IF($B$9="Male",'No Self Assessment feeder'!AR520,IF($B$9="All",'No Self Assessment feeder'!BX520)))</f>
        <v>64.900000000000006</v>
      </c>
      <c r="M531" s="127">
        <f>IF($B$9="Female",'No Self Assessment feeder'!M520,IF($B$9="Male",'No Self Assessment feeder'!AS520,IF($B$9="All",'No Self Assessment feeder'!BY520)))</f>
        <v>73</v>
      </c>
      <c r="N531" s="81">
        <f>IF($B$9="Female",'No Self Assessment feeder'!N520,IF($B$9="Male",'No Self Assessment feeder'!AT520,IF($B$9="All",'No Self Assessment feeder'!BZ520)))</f>
        <v>3010</v>
      </c>
      <c r="O531" s="120">
        <f>IF($B$9="Female",'No Self Assessment feeder'!O520,IF($B$9="Male",'No Self Assessment feeder'!AU520,IF($B$9="All",'No Self Assessment feeder'!CA520)))</f>
        <v>5.4</v>
      </c>
      <c r="P531" s="79">
        <f>IF($B$9="Female",'No Self Assessment feeder'!P520,IF($B$9="Male",'No Self Assessment feeder'!AV520,IF($B$9="All",'No Self Assessment feeder'!CB520)))</f>
        <v>2845</v>
      </c>
      <c r="Q531" s="120">
        <f>IF($B$9="Female",'No Self Assessment feeder'!Q520,IF($B$9="Male",'No Self Assessment feeder'!AW520,IF($B$9="All",'No Self Assessment feeder'!CC520)))</f>
        <v>15</v>
      </c>
      <c r="R531" s="120">
        <f>IF($B$9="Female",'No Self Assessment feeder'!R520,IF($B$9="Male",'No Self Assessment feeder'!AX520,IF($B$9="All",'No Self Assessment feeder'!CD520)))</f>
        <v>11.3</v>
      </c>
      <c r="S531" s="120">
        <f>IF($B$9="Female",'No Self Assessment feeder'!S520,IF($B$9="Male",'No Self Assessment feeder'!AY520,IF($B$9="All",'No Self Assessment feeder'!CE520)))</f>
        <v>60.7</v>
      </c>
      <c r="T531" s="120">
        <f>IF($B$9="Female",'No Self Assessment feeder'!T520,IF($B$9="Male",'No Self Assessment feeder'!AZ520,IF($B$9="All",'No Self Assessment feeder'!CF520)))</f>
        <v>69.2</v>
      </c>
      <c r="U531" s="127">
        <f>IF($B$9="Female",'No Self Assessment feeder'!U520,IF($B$9="Male",'No Self Assessment feeder'!BA520,IF($B$9="All",'No Self Assessment feeder'!CG520)))</f>
        <v>73.7</v>
      </c>
      <c r="V531" s="81">
        <f>IF($B$9="Female",'No Self Assessment feeder'!V520,IF($B$9="Male",'No Self Assessment feeder'!BB520,IF($B$9="All",'No Self Assessment feeder'!CH520)))</f>
        <v>3010</v>
      </c>
      <c r="W531" s="120">
        <f>IF($B$9="Female",'No Self Assessment feeder'!W520,IF($B$9="Male",'No Self Assessment feeder'!BC520,IF($B$9="All",'No Self Assessment feeder'!CI520)))</f>
        <v>5.7</v>
      </c>
      <c r="X531" s="79">
        <f>IF($B$9="Female",'No Self Assessment feeder'!X520,IF($B$9="Male",'No Self Assessment feeder'!BD520,IF($B$9="All",'No Self Assessment feeder'!CJ520)))</f>
        <v>2840</v>
      </c>
      <c r="Y531" s="120">
        <f>IF($B$9="Female",'No Self Assessment feeder'!Y520,IF($B$9="Male",'No Self Assessment feeder'!BE520,IF($B$9="All",'No Self Assessment feeder'!CK520)))</f>
        <v>17.399999999999999</v>
      </c>
      <c r="Z531" s="120">
        <f>IF($B$9="Female",'No Self Assessment feeder'!Z520,IF($B$9="Male",'No Self Assessment feeder'!BF520,IF($B$9="All",'No Self Assessment feeder'!CL520)))</f>
        <v>11.8</v>
      </c>
      <c r="AA531" s="120">
        <f>IF($B$9="Female",'No Self Assessment feeder'!AA520,IF($B$9="Male",'No Self Assessment feeder'!BG520,IF($B$9="All",'No Self Assessment feeder'!CM520)))</f>
        <v>62.5</v>
      </c>
      <c r="AB531" s="120">
        <f>IF($B$9="Female",'No Self Assessment feeder'!AB520,IF($B$9="Male",'No Self Assessment feeder'!BH520,IF($B$9="All",'No Self Assessment feeder'!CN520)))</f>
        <v>67.900000000000006</v>
      </c>
      <c r="AC531" s="127">
        <f>IF($B$9="Female",'No Self Assessment feeder'!AC520,IF($B$9="Male",'No Self Assessment feeder'!BI520,IF($B$9="All",'No Self Assessment feeder'!CO520)))</f>
        <v>70.8</v>
      </c>
      <c r="CM531" s="29"/>
    </row>
    <row r="532" spans="1:91" ht="14.25" customHeight="1" x14ac:dyDescent="0.2">
      <c r="A532" s="159" t="s">
        <v>291</v>
      </c>
      <c r="B532" s="65" t="s">
        <v>272</v>
      </c>
      <c r="C532" s="66">
        <v>10003614</v>
      </c>
      <c r="D532" s="66" t="s">
        <v>495</v>
      </c>
      <c r="E532" s="162" t="s">
        <v>273</v>
      </c>
      <c r="F532" s="142">
        <f>IF($B$9="Female",'No Self Assessment feeder'!F521,IF($B$9="Male",'No Self Assessment feeder'!AL521,IF($B$9="All",'No Self Assessment feeder'!BR521)))</f>
        <v>830</v>
      </c>
      <c r="G532" s="120">
        <f>IF($B$9="Female",'No Self Assessment feeder'!G521,IF($B$9="Male",'No Self Assessment feeder'!AM521,IF($B$9="All",'No Self Assessment feeder'!BS521)))</f>
        <v>2.4</v>
      </c>
      <c r="H532" s="79">
        <f>IF($B$9="Female",'No Self Assessment feeder'!H521,IF($B$9="Male",'No Self Assessment feeder'!AN521,IF($B$9="All",'No Self Assessment feeder'!BT521)))</f>
        <v>810</v>
      </c>
      <c r="I532" s="120">
        <f>IF($B$9="Female",'No Self Assessment feeder'!I521,IF($B$9="Male",'No Self Assessment feeder'!AO521,IF($B$9="All",'No Self Assessment feeder'!BU521)))</f>
        <v>10.1</v>
      </c>
      <c r="J532" s="120">
        <f>IF($B$9="Female",'No Self Assessment feeder'!J521,IF($B$9="Male",'No Self Assessment feeder'!AP521,IF($B$9="All",'No Self Assessment feeder'!BV521)))</f>
        <v>11.8</v>
      </c>
      <c r="K532" s="120">
        <f>IF($B$9="Female",'No Self Assessment feeder'!K521,IF($B$9="Male",'No Self Assessment feeder'!AQ521,IF($B$9="All",'No Self Assessment feeder'!BW521)))</f>
        <v>61.7</v>
      </c>
      <c r="L532" s="120">
        <f>IF($B$9="Female",'No Self Assessment feeder'!L521,IF($B$9="Male",'No Self Assessment feeder'!AR521,IF($B$9="All",'No Self Assessment feeder'!BX521)))</f>
        <v>72</v>
      </c>
      <c r="M532" s="127">
        <f>IF($B$9="Female",'No Self Assessment feeder'!M521,IF($B$9="Male",'No Self Assessment feeder'!AS521,IF($B$9="All",'No Self Assessment feeder'!BY521)))</f>
        <v>78.099999999999994</v>
      </c>
      <c r="N532" s="81">
        <f>IF($B$9="Female",'No Self Assessment feeder'!N521,IF($B$9="Male",'No Self Assessment feeder'!AT521,IF($B$9="All",'No Self Assessment feeder'!BZ521)))</f>
        <v>830</v>
      </c>
      <c r="O532" s="120">
        <f>IF($B$9="Female",'No Self Assessment feeder'!O521,IF($B$9="Male",'No Self Assessment feeder'!AU521,IF($B$9="All",'No Self Assessment feeder'!CA521)))</f>
        <v>2.6</v>
      </c>
      <c r="P532" s="79">
        <f>IF($B$9="Female",'No Self Assessment feeder'!P521,IF($B$9="Male",'No Self Assessment feeder'!AV521,IF($B$9="All",'No Self Assessment feeder'!CB521)))</f>
        <v>810</v>
      </c>
      <c r="Q532" s="120">
        <f>IF($B$9="Female",'No Self Assessment feeder'!Q521,IF($B$9="Male",'No Self Assessment feeder'!AW521,IF($B$9="All",'No Self Assessment feeder'!CC521)))</f>
        <v>11.9</v>
      </c>
      <c r="R532" s="120">
        <f>IF($B$9="Female",'No Self Assessment feeder'!R521,IF($B$9="Male",'No Self Assessment feeder'!AX521,IF($B$9="All",'No Self Assessment feeder'!CD521)))</f>
        <v>8.6999999999999993</v>
      </c>
      <c r="S532" s="120">
        <f>IF($B$9="Female",'No Self Assessment feeder'!S521,IF($B$9="Male",'No Self Assessment feeder'!AY521,IF($B$9="All",'No Self Assessment feeder'!CE521)))</f>
        <v>62.1</v>
      </c>
      <c r="T532" s="120">
        <f>IF($B$9="Female",'No Self Assessment feeder'!T521,IF($B$9="Male",'No Self Assessment feeder'!AZ521,IF($B$9="All",'No Self Assessment feeder'!CF521)))</f>
        <v>74.900000000000006</v>
      </c>
      <c r="U532" s="127">
        <f>IF($B$9="Female",'No Self Assessment feeder'!U521,IF($B$9="Male",'No Self Assessment feeder'!BA521,IF($B$9="All",'No Self Assessment feeder'!CG521)))</f>
        <v>79.5</v>
      </c>
      <c r="V532" s="81">
        <f>IF($B$9="Female",'No Self Assessment feeder'!V521,IF($B$9="Male",'No Self Assessment feeder'!BB521,IF($B$9="All",'No Self Assessment feeder'!CH521)))</f>
        <v>830</v>
      </c>
      <c r="W532" s="120">
        <f>IF($B$9="Female",'No Self Assessment feeder'!W521,IF($B$9="Male",'No Self Assessment feeder'!BC521,IF($B$9="All",'No Self Assessment feeder'!CI521)))</f>
        <v>3</v>
      </c>
      <c r="X532" s="79">
        <f>IF($B$9="Female",'No Self Assessment feeder'!X521,IF($B$9="Male",'No Self Assessment feeder'!BD521,IF($B$9="All",'No Self Assessment feeder'!CJ521)))</f>
        <v>805</v>
      </c>
      <c r="Y532" s="120">
        <f>IF($B$9="Female",'No Self Assessment feeder'!Y521,IF($B$9="Male",'No Self Assessment feeder'!BE521,IF($B$9="All",'No Self Assessment feeder'!CK521)))</f>
        <v>13.4</v>
      </c>
      <c r="Z532" s="120">
        <f>IF($B$9="Female",'No Self Assessment feeder'!Z521,IF($B$9="Male",'No Self Assessment feeder'!BF521,IF($B$9="All",'No Self Assessment feeder'!CL521)))</f>
        <v>7.8</v>
      </c>
      <c r="AA532" s="120">
        <f>IF($B$9="Female",'No Self Assessment feeder'!AA521,IF($B$9="Male",'No Self Assessment feeder'!BG521,IF($B$9="All",'No Self Assessment feeder'!CM521)))</f>
        <v>68.599999999999994</v>
      </c>
      <c r="AB532" s="120">
        <f>IF($B$9="Female",'No Self Assessment feeder'!AB521,IF($B$9="Male",'No Self Assessment feeder'!BH521,IF($B$9="All",'No Self Assessment feeder'!CN521)))</f>
        <v>77</v>
      </c>
      <c r="AC532" s="127">
        <f>IF($B$9="Female",'No Self Assessment feeder'!AC521,IF($B$9="Male",'No Self Assessment feeder'!BI521,IF($B$9="All",'No Self Assessment feeder'!CO521)))</f>
        <v>78.8</v>
      </c>
      <c r="CM532" s="29"/>
    </row>
    <row r="533" spans="1:91" ht="14.25" customHeight="1" x14ac:dyDescent="0.2">
      <c r="A533" s="159" t="s">
        <v>291</v>
      </c>
      <c r="B533" s="65" t="s">
        <v>274</v>
      </c>
      <c r="C533" s="66">
        <v>10007166</v>
      </c>
      <c r="D533" s="66" t="s">
        <v>489</v>
      </c>
      <c r="E533" s="162" t="s">
        <v>275</v>
      </c>
      <c r="F533" s="142">
        <f>IF($B$9="Female",'No Self Assessment feeder'!F522,IF($B$9="Male",'No Self Assessment feeder'!AL522,IF($B$9="All",'No Self Assessment feeder'!BR522)))</f>
        <v>2590</v>
      </c>
      <c r="G533" s="120">
        <f>IF($B$9="Female",'No Self Assessment feeder'!G522,IF($B$9="Male",'No Self Assessment feeder'!AM522,IF($B$9="All",'No Self Assessment feeder'!BS522)))</f>
        <v>3.3</v>
      </c>
      <c r="H533" s="79">
        <f>IF($B$9="Female",'No Self Assessment feeder'!H522,IF($B$9="Male",'No Self Assessment feeder'!AN522,IF($B$9="All",'No Self Assessment feeder'!BT522)))</f>
        <v>2505</v>
      </c>
      <c r="I533" s="120">
        <f>IF($B$9="Female",'No Self Assessment feeder'!I522,IF($B$9="Male",'No Self Assessment feeder'!AO522,IF($B$9="All",'No Self Assessment feeder'!BU522)))</f>
        <v>8.4</v>
      </c>
      <c r="J533" s="120">
        <f>IF($B$9="Female",'No Self Assessment feeder'!J522,IF($B$9="Male",'No Self Assessment feeder'!AP522,IF($B$9="All",'No Self Assessment feeder'!BV522)))</f>
        <v>12.8</v>
      </c>
      <c r="K533" s="120">
        <f>IF($B$9="Female",'No Self Assessment feeder'!K522,IF($B$9="Male",'No Self Assessment feeder'!AQ522,IF($B$9="All",'No Self Assessment feeder'!BW522)))</f>
        <v>57.3</v>
      </c>
      <c r="L533" s="120">
        <f>IF($B$9="Female",'No Self Assessment feeder'!L522,IF($B$9="Male",'No Self Assessment feeder'!AR522,IF($B$9="All",'No Self Assessment feeder'!BX522)))</f>
        <v>71.599999999999994</v>
      </c>
      <c r="M533" s="127">
        <f>IF($B$9="Female",'No Self Assessment feeder'!M522,IF($B$9="Male",'No Self Assessment feeder'!AS522,IF($B$9="All",'No Self Assessment feeder'!BY522)))</f>
        <v>78.900000000000006</v>
      </c>
      <c r="N533" s="81">
        <f>IF($B$9="Female",'No Self Assessment feeder'!N522,IF($B$9="Male",'No Self Assessment feeder'!AT522,IF($B$9="All",'No Self Assessment feeder'!BZ522)))</f>
        <v>2590</v>
      </c>
      <c r="O533" s="120">
        <f>IF($B$9="Female",'No Self Assessment feeder'!O522,IF($B$9="Male",'No Self Assessment feeder'!AU522,IF($B$9="All",'No Self Assessment feeder'!CA522)))</f>
        <v>3.6</v>
      </c>
      <c r="P533" s="79">
        <f>IF($B$9="Female",'No Self Assessment feeder'!P522,IF($B$9="Male",'No Self Assessment feeder'!AV522,IF($B$9="All",'No Self Assessment feeder'!CB522)))</f>
        <v>2500</v>
      </c>
      <c r="Q533" s="120">
        <f>IF($B$9="Female",'No Self Assessment feeder'!Q522,IF($B$9="Male",'No Self Assessment feeder'!AW522,IF($B$9="All",'No Self Assessment feeder'!CC522)))</f>
        <v>10.8</v>
      </c>
      <c r="R533" s="120">
        <f>IF($B$9="Female",'No Self Assessment feeder'!R522,IF($B$9="Male",'No Self Assessment feeder'!AX522,IF($B$9="All",'No Self Assessment feeder'!CD522)))</f>
        <v>8</v>
      </c>
      <c r="S533" s="120">
        <f>IF($B$9="Female",'No Self Assessment feeder'!S522,IF($B$9="Male",'No Self Assessment feeder'!AY522,IF($B$9="All",'No Self Assessment feeder'!CE522)))</f>
        <v>64.3</v>
      </c>
      <c r="T533" s="120">
        <f>IF($B$9="Female",'No Self Assessment feeder'!T522,IF($B$9="Male",'No Self Assessment feeder'!AZ522,IF($B$9="All",'No Self Assessment feeder'!CF522)))</f>
        <v>76.3</v>
      </c>
      <c r="U533" s="127">
        <f>IF($B$9="Female",'No Self Assessment feeder'!U522,IF($B$9="Male",'No Self Assessment feeder'!BA522,IF($B$9="All",'No Self Assessment feeder'!CG522)))</f>
        <v>81.2</v>
      </c>
      <c r="V533" s="81">
        <f>IF($B$9="Female",'No Self Assessment feeder'!V522,IF($B$9="Male",'No Self Assessment feeder'!BB522,IF($B$9="All",'No Self Assessment feeder'!CH522)))</f>
        <v>2590</v>
      </c>
      <c r="W533" s="120">
        <f>IF($B$9="Female",'No Self Assessment feeder'!W522,IF($B$9="Male",'No Self Assessment feeder'!BC522,IF($B$9="All",'No Self Assessment feeder'!CI522)))</f>
        <v>3.9</v>
      </c>
      <c r="X533" s="79">
        <f>IF($B$9="Female",'No Self Assessment feeder'!X522,IF($B$9="Male",'No Self Assessment feeder'!BD522,IF($B$9="All",'No Self Assessment feeder'!CJ522)))</f>
        <v>2490</v>
      </c>
      <c r="Y533" s="120">
        <f>IF($B$9="Female",'No Self Assessment feeder'!Y522,IF($B$9="Male",'No Self Assessment feeder'!BE522,IF($B$9="All",'No Self Assessment feeder'!CK522)))</f>
        <v>12.2</v>
      </c>
      <c r="Z533" s="120">
        <f>IF($B$9="Female",'No Self Assessment feeder'!Z522,IF($B$9="Male",'No Self Assessment feeder'!BF522,IF($B$9="All",'No Self Assessment feeder'!CL522)))</f>
        <v>8.1999999999999993</v>
      </c>
      <c r="AA533" s="120">
        <f>IF($B$9="Female",'No Self Assessment feeder'!AA522,IF($B$9="Male",'No Self Assessment feeder'!BG522,IF($B$9="All",'No Self Assessment feeder'!CM522)))</f>
        <v>68.3</v>
      </c>
      <c r="AB533" s="120">
        <f>IF($B$9="Female",'No Self Assessment feeder'!AB522,IF($B$9="Male",'No Self Assessment feeder'!BH522,IF($B$9="All",'No Self Assessment feeder'!CN522)))</f>
        <v>76.599999999999994</v>
      </c>
      <c r="AC533" s="127">
        <f>IF($B$9="Female",'No Self Assessment feeder'!AC522,IF($B$9="Male",'No Self Assessment feeder'!BI522,IF($B$9="All",'No Self Assessment feeder'!CO522)))</f>
        <v>79.5</v>
      </c>
      <c r="CM533" s="29"/>
    </row>
    <row r="534" spans="1:91" ht="14.25" customHeight="1" x14ac:dyDescent="0.2">
      <c r="A534" s="159" t="s">
        <v>291</v>
      </c>
      <c r="B534" s="65" t="s">
        <v>276</v>
      </c>
      <c r="C534" s="66">
        <v>10007139</v>
      </c>
      <c r="D534" s="66" t="s">
        <v>489</v>
      </c>
      <c r="E534" s="162" t="s">
        <v>277</v>
      </c>
      <c r="F534" s="142">
        <f>IF($B$9="Female",'No Self Assessment feeder'!F523,IF($B$9="Male",'No Self Assessment feeder'!AL523,IF($B$9="All",'No Self Assessment feeder'!BR523)))</f>
        <v>905</v>
      </c>
      <c r="G534" s="120">
        <f>IF($B$9="Female",'No Self Assessment feeder'!G523,IF($B$9="Male",'No Self Assessment feeder'!AM523,IF($B$9="All",'No Self Assessment feeder'!BS523)))</f>
        <v>3.4</v>
      </c>
      <c r="H534" s="79">
        <f>IF($B$9="Female",'No Self Assessment feeder'!H523,IF($B$9="Male",'No Self Assessment feeder'!AN523,IF($B$9="All",'No Self Assessment feeder'!BT523)))</f>
        <v>875</v>
      </c>
      <c r="I534" s="120">
        <f>IF($B$9="Female",'No Self Assessment feeder'!I523,IF($B$9="Male",'No Self Assessment feeder'!AO523,IF($B$9="All",'No Self Assessment feeder'!BU523)))</f>
        <v>7.9</v>
      </c>
      <c r="J534" s="120">
        <f>IF($B$9="Female",'No Self Assessment feeder'!J523,IF($B$9="Male",'No Self Assessment feeder'!AP523,IF($B$9="All",'No Self Assessment feeder'!BV523)))</f>
        <v>9</v>
      </c>
      <c r="K534" s="120">
        <f>IF($B$9="Female",'No Self Assessment feeder'!K523,IF($B$9="Male",'No Self Assessment feeder'!AQ523,IF($B$9="All",'No Self Assessment feeder'!BW523)))</f>
        <v>59.5</v>
      </c>
      <c r="L534" s="120">
        <f>IF($B$9="Female",'No Self Assessment feeder'!L523,IF($B$9="Male",'No Self Assessment feeder'!AR523,IF($B$9="All",'No Self Assessment feeder'!BX523)))</f>
        <v>76.900000000000006</v>
      </c>
      <c r="M534" s="127">
        <f>IF($B$9="Female",'No Self Assessment feeder'!M523,IF($B$9="Male",'No Self Assessment feeder'!AS523,IF($B$9="All",'No Self Assessment feeder'!BY523)))</f>
        <v>83</v>
      </c>
      <c r="N534" s="81">
        <f>IF($B$9="Female",'No Self Assessment feeder'!N523,IF($B$9="Male",'No Self Assessment feeder'!AT523,IF($B$9="All",'No Self Assessment feeder'!BZ523)))</f>
        <v>905</v>
      </c>
      <c r="O534" s="120">
        <f>IF($B$9="Female",'No Self Assessment feeder'!O523,IF($B$9="Male",'No Self Assessment feeder'!AU523,IF($B$9="All",'No Self Assessment feeder'!CA523)))</f>
        <v>3.7</v>
      </c>
      <c r="P534" s="79">
        <f>IF($B$9="Female",'No Self Assessment feeder'!P523,IF($B$9="Male",'No Self Assessment feeder'!AV523,IF($B$9="All",'No Self Assessment feeder'!CB523)))</f>
        <v>870</v>
      </c>
      <c r="Q534" s="120">
        <f>IF($B$9="Female",'No Self Assessment feeder'!Q523,IF($B$9="Male",'No Self Assessment feeder'!AW523,IF($B$9="All",'No Self Assessment feeder'!CC523)))</f>
        <v>9.4</v>
      </c>
      <c r="R534" s="120">
        <f>IF($B$9="Female",'No Self Assessment feeder'!R523,IF($B$9="Male",'No Self Assessment feeder'!AX523,IF($B$9="All",'No Self Assessment feeder'!CD523)))</f>
        <v>6.2</v>
      </c>
      <c r="S534" s="120">
        <f>IF($B$9="Female",'No Self Assessment feeder'!S523,IF($B$9="Male",'No Self Assessment feeder'!AY523,IF($B$9="All",'No Self Assessment feeder'!CE523)))</f>
        <v>65.7</v>
      </c>
      <c r="T534" s="120">
        <f>IF($B$9="Female",'No Self Assessment feeder'!T523,IF($B$9="Male",'No Self Assessment feeder'!AZ523,IF($B$9="All",'No Self Assessment feeder'!CF523)))</f>
        <v>81.2</v>
      </c>
      <c r="U534" s="127">
        <f>IF($B$9="Female",'No Self Assessment feeder'!U523,IF($B$9="Male",'No Self Assessment feeder'!BA523,IF($B$9="All",'No Self Assessment feeder'!CG523)))</f>
        <v>84.4</v>
      </c>
      <c r="V534" s="81">
        <f>IF($B$9="Female",'No Self Assessment feeder'!V523,IF($B$9="Male",'No Self Assessment feeder'!BB523,IF($B$9="All",'No Self Assessment feeder'!CH523)))</f>
        <v>905</v>
      </c>
      <c r="W534" s="120">
        <f>IF($B$9="Female",'No Self Assessment feeder'!W523,IF($B$9="Male",'No Self Assessment feeder'!BC523,IF($B$9="All",'No Self Assessment feeder'!CI523)))</f>
        <v>3.9</v>
      </c>
      <c r="X534" s="79">
        <f>IF($B$9="Female",'No Self Assessment feeder'!X523,IF($B$9="Male",'No Self Assessment feeder'!BD523,IF($B$9="All",'No Self Assessment feeder'!CJ523)))</f>
        <v>870</v>
      </c>
      <c r="Y534" s="120">
        <f>IF($B$9="Female",'No Self Assessment feeder'!Y523,IF($B$9="Male",'No Self Assessment feeder'!BE523,IF($B$9="All",'No Self Assessment feeder'!CK523)))</f>
        <v>12.4</v>
      </c>
      <c r="Z534" s="120">
        <f>IF($B$9="Female",'No Self Assessment feeder'!Z523,IF($B$9="Male",'No Self Assessment feeder'!BF523,IF($B$9="All",'No Self Assessment feeder'!CL523)))</f>
        <v>5.8</v>
      </c>
      <c r="AA534" s="120">
        <f>IF($B$9="Female",'No Self Assessment feeder'!AA523,IF($B$9="Male",'No Self Assessment feeder'!BG523,IF($B$9="All",'No Self Assessment feeder'!CM523)))</f>
        <v>69.599999999999994</v>
      </c>
      <c r="AB534" s="120">
        <f>IF($B$9="Female",'No Self Assessment feeder'!AB523,IF($B$9="Male",'No Self Assessment feeder'!BH523,IF($B$9="All",'No Self Assessment feeder'!CN523)))</f>
        <v>79.3</v>
      </c>
      <c r="AC534" s="127">
        <f>IF($B$9="Female",'No Self Assessment feeder'!AC523,IF($B$9="Male",'No Self Assessment feeder'!BI523,IF($B$9="All",'No Self Assessment feeder'!CO523)))</f>
        <v>81.8</v>
      </c>
      <c r="CM534" s="29"/>
    </row>
    <row r="535" spans="1:91" ht="14.25" customHeight="1" x14ac:dyDescent="0.2">
      <c r="A535" s="159" t="s">
        <v>291</v>
      </c>
      <c r="B535" s="65" t="s">
        <v>278</v>
      </c>
      <c r="C535" s="66">
        <v>10007657</v>
      </c>
      <c r="D535" s="66" t="s">
        <v>488</v>
      </c>
      <c r="E535" s="162" t="s">
        <v>279</v>
      </c>
      <c r="F535" s="142">
        <f>IF($B$9="Female",'No Self Assessment feeder'!F524,IF($B$9="Male",'No Self Assessment feeder'!AL524,IF($B$9="All",'No Self Assessment feeder'!BR524)))</f>
        <v>210</v>
      </c>
      <c r="G535" s="120">
        <f>IF($B$9="Female",'No Self Assessment feeder'!G524,IF($B$9="Male",'No Self Assessment feeder'!AM524,IF($B$9="All",'No Self Assessment feeder'!BS524)))</f>
        <v>2.9</v>
      </c>
      <c r="H535" s="79">
        <f>IF($B$9="Female",'No Self Assessment feeder'!H524,IF($B$9="Male",'No Self Assessment feeder'!AN524,IF($B$9="All",'No Self Assessment feeder'!BT524)))</f>
        <v>205</v>
      </c>
      <c r="I535" s="120">
        <f>IF($B$9="Female",'No Self Assessment feeder'!I524,IF($B$9="Male",'No Self Assessment feeder'!AO524,IF($B$9="All",'No Self Assessment feeder'!BU524)))</f>
        <v>13.2</v>
      </c>
      <c r="J535" s="120">
        <f>IF($B$9="Female",'No Self Assessment feeder'!J524,IF($B$9="Male",'No Self Assessment feeder'!AP524,IF($B$9="All",'No Self Assessment feeder'!BV524)))</f>
        <v>18.600000000000001</v>
      </c>
      <c r="K535" s="120">
        <f>IF($B$9="Female",'No Self Assessment feeder'!K524,IF($B$9="Male",'No Self Assessment feeder'!AQ524,IF($B$9="All",'No Self Assessment feeder'!BW524)))</f>
        <v>55.9</v>
      </c>
      <c r="L535" s="120">
        <f>IF($B$9="Female",'No Self Assessment feeder'!L524,IF($B$9="Male",'No Self Assessment feeder'!AR524,IF($B$9="All",'No Self Assessment feeder'!BX524)))</f>
        <v>62.7</v>
      </c>
      <c r="M535" s="127">
        <f>IF($B$9="Female",'No Self Assessment feeder'!M524,IF($B$9="Male",'No Self Assessment feeder'!AS524,IF($B$9="All",'No Self Assessment feeder'!BY524)))</f>
        <v>68.099999999999994</v>
      </c>
      <c r="N535" s="81">
        <f>IF($B$9="Female",'No Self Assessment feeder'!N524,IF($B$9="Male",'No Self Assessment feeder'!AT524,IF($B$9="All",'No Self Assessment feeder'!BZ524)))</f>
        <v>210</v>
      </c>
      <c r="O535" s="120">
        <f>IF($B$9="Female",'No Self Assessment feeder'!O524,IF($B$9="Male",'No Self Assessment feeder'!AU524,IF($B$9="All",'No Self Assessment feeder'!CA524)))</f>
        <v>2.4</v>
      </c>
      <c r="P535" s="79">
        <f>IF($B$9="Female",'No Self Assessment feeder'!P524,IF($B$9="Male",'No Self Assessment feeder'!AV524,IF($B$9="All",'No Self Assessment feeder'!CB524)))</f>
        <v>205</v>
      </c>
      <c r="Q535" s="120">
        <f>IF($B$9="Female",'No Self Assessment feeder'!Q524,IF($B$9="Male",'No Self Assessment feeder'!AW524,IF($B$9="All",'No Self Assessment feeder'!CC524)))</f>
        <v>16.100000000000001</v>
      </c>
      <c r="R535" s="120">
        <f>IF($B$9="Female",'No Self Assessment feeder'!R524,IF($B$9="Male",'No Self Assessment feeder'!AX524,IF($B$9="All",'No Self Assessment feeder'!CD524)))</f>
        <v>7.8</v>
      </c>
      <c r="S535" s="120">
        <f>IF($B$9="Female",'No Self Assessment feeder'!S524,IF($B$9="Male",'No Self Assessment feeder'!AY524,IF($B$9="All",'No Self Assessment feeder'!CE524)))</f>
        <v>60</v>
      </c>
      <c r="T535" s="120">
        <f>IF($B$9="Female",'No Self Assessment feeder'!T524,IF($B$9="Male",'No Self Assessment feeder'!AZ524,IF($B$9="All",'No Self Assessment feeder'!CF524)))</f>
        <v>69.3</v>
      </c>
      <c r="U535" s="127">
        <f>IF($B$9="Female",'No Self Assessment feeder'!U524,IF($B$9="Male",'No Self Assessment feeder'!BA524,IF($B$9="All",'No Self Assessment feeder'!CG524)))</f>
        <v>76.099999999999994</v>
      </c>
      <c r="V535" s="81">
        <f>IF($B$9="Female",'No Self Assessment feeder'!V524,IF($B$9="Male",'No Self Assessment feeder'!BB524,IF($B$9="All",'No Self Assessment feeder'!CH524)))</f>
        <v>210</v>
      </c>
      <c r="W535" s="120">
        <f>IF($B$9="Female",'No Self Assessment feeder'!W524,IF($B$9="Male",'No Self Assessment feeder'!BC524,IF($B$9="All",'No Self Assessment feeder'!CI524)))</f>
        <v>3.8</v>
      </c>
      <c r="X535" s="79">
        <f>IF($B$9="Female",'No Self Assessment feeder'!X524,IF($B$9="Male",'No Self Assessment feeder'!BD524,IF($B$9="All",'No Self Assessment feeder'!CJ524)))</f>
        <v>200</v>
      </c>
      <c r="Y535" s="120">
        <f>IF($B$9="Female",'No Self Assessment feeder'!Y524,IF($B$9="Male",'No Self Assessment feeder'!BE524,IF($B$9="All",'No Self Assessment feeder'!CK524)))</f>
        <v>18.3</v>
      </c>
      <c r="Z535" s="120">
        <f>IF($B$9="Female",'No Self Assessment feeder'!Z524,IF($B$9="Male",'No Self Assessment feeder'!BF524,IF($B$9="All",'No Self Assessment feeder'!CL524)))</f>
        <v>11.4</v>
      </c>
      <c r="AA535" s="120">
        <f>IF($B$9="Female",'No Self Assessment feeder'!AA524,IF($B$9="Male",'No Self Assessment feeder'!BG524,IF($B$9="All",'No Self Assessment feeder'!CM524)))</f>
        <v>59.9</v>
      </c>
      <c r="AB535" s="120">
        <f>IF($B$9="Female",'No Self Assessment feeder'!AB524,IF($B$9="Male",'No Self Assessment feeder'!BH524,IF($B$9="All",'No Self Assessment feeder'!CN524)))</f>
        <v>68.8</v>
      </c>
      <c r="AC535" s="127">
        <f>IF($B$9="Female",'No Self Assessment feeder'!AC524,IF($B$9="Male",'No Self Assessment feeder'!BI524,IF($B$9="All",'No Self Assessment feeder'!CO524)))</f>
        <v>70.3</v>
      </c>
      <c r="CM535" s="29"/>
    </row>
    <row r="536" spans="1:91" ht="14.25" customHeight="1" x14ac:dyDescent="0.2">
      <c r="A536" s="159" t="s">
        <v>291</v>
      </c>
      <c r="B536" s="65" t="s">
        <v>280</v>
      </c>
      <c r="C536" s="66">
        <v>10007713</v>
      </c>
      <c r="D536" s="66" t="s">
        <v>494</v>
      </c>
      <c r="E536" s="162" t="s">
        <v>281</v>
      </c>
      <c r="F536" s="142">
        <f>IF($B$9="Female",'No Self Assessment feeder'!F525,IF($B$9="Male",'No Self Assessment feeder'!AL525,IF($B$9="All",'No Self Assessment feeder'!BR525)))</f>
        <v>1050</v>
      </c>
      <c r="G536" s="120">
        <f>IF($B$9="Female",'No Self Assessment feeder'!G525,IF($B$9="Male",'No Self Assessment feeder'!AM525,IF($B$9="All",'No Self Assessment feeder'!BS525)))</f>
        <v>4.7</v>
      </c>
      <c r="H536" s="79">
        <f>IF($B$9="Female",'No Self Assessment feeder'!H525,IF($B$9="Male",'No Self Assessment feeder'!AN525,IF($B$9="All",'No Self Assessment feeder'!BT525)))</f>
        <v>1000</v>
      </c>
      <c r="I536" s="120">
        <f>IF($B$9="Female",'No Self Assessment feeder'!I525,IF($B$9="Male",'No Self Assessment feeder'!AO525,IF($B$9="All",'No Self Assessment feeder'!BU525)))</f>
        <v>8.1999999999999993</v>
      </c>
      <c r="J536" s="120">
        <f>IF($B$9="Female",'No Self Assessment feeder'!J525,IF($B$9="Male",'No Self Assessment feeder'!AP525,IF($B$9="All",'No Self Assessment feeder'!BV525)))</f>
        <v>9.5</v>
      </c>
      <c r="K536" s="120">
        <f>IF($B$9="Female",'No Self Assessment feeder'!K525,IF($B$9="Male",'No Self Assessment feeder'!AQ525,IF($B$9="All",'No Self Assessment feeder'!BW525)))</f>
        <v>63.8</v>
      </c>
      <c r="L536" s="120">
        <f>IF($B$9="Female",'No Self Assessment feeder'!L525,IF($B$9="Male",'No Self Assessment feeder'!AR525,IF($B$9="All",'No Self Assessment feeder'!BX525)))</f>
        <v>76.599999999999994</v>
      </c>
      <c r="M536" s="127">
        <f>IF($B$9="Female",'No Self Assessment feeder'!M525,IF($B$9="Male",'No Self Assessment feeder'!AS525,IF($B$9="All",'No Self Assessment feeder'!BY525)))</f>
        <v>82.3</v>
      </c>
      <c r="N536" s="81">
        <f>IF($B$9="Female",'No Self Assessment feeder'!N525,IF($B$9="Male",'No Self Assessment feeder'!AT525,IF($B$9="All",'No Self Assessment feeder'!BZ525)))</f>
        <v>1050</v>
      </c>
      <c r="O536" s="120">
        <f>IF($B$9="Female",'No Self Assessment feeder'!O525,IF($B$9="Male",'No Self Assessment feeder'!AU525,IF($B$9="All",'No Self Assessment feeder'!CA525)))</f>
        <v>4.5999999999999996</v>
      </c>
      <c r="P536" s="79">
        <f>IF($B$9="Female",'No Self Assessment feeder'!P525,IF($B$9="Male",'No Self Assessment feeder'!AV525,IF($B$9="All",'No Self Assessment feeder'!CB525)))</f>
        <v>1005</v>
      </c>
      <c r="Q536" s="120">
        <f>IF($B$9="Female",'No Self Assessment feeder'!Q525,IF($B$9="Male",'No Self Assessment feeder'!AW525,IF($B$9="All",'No Self Assessment feeder'!CC525)))</f>
        <v>9.6</v>
      </c>
      <c r="R536" s="120">
        <f>IF($B$9="Female",'No Self Assessment feeder'!R525,IF($B$9="Male",'No Self Assessment feeder'!AX525,IF($B$9="All",'No Self Assessment feeder'!CD525)))</f>
        <v>8.4</v>
      </c>
      <c r="S536" s="120">
        <f>IF($B$9="Female",'No Self Assessment feeder'!S525,IF($B$9="Male",'No Self Assessment feeder'!AY525,IF($B$9="All",'No Self Assessment feeder'!CE525)))</f>
        <v>62.9</v>
      </c>
      <c r="T536" s="120">
        <f>IF($B$9="Female",'No Self Assessment feeder'!T525,IF($B$9="Male",'No Self Assessment feeder'!AZ525,IF($B$9="All",'No Self Assessment feeder'!CF525)))</f>
        <v>77.5</v>
      </c>
      <c r="U536" s="127">
        <f>IF($B$9="Female",'No Self Assessment feeder'!U525,IF($B$9="Male",'No Self Assessment feeder'!BA525,IF($B$9="All",'No Self Assessment feeder'!CG525)))</f>
        <v>82.1</v>
      </c>
      <c r="V536" s="81">
        <f>IF($B$9="Female",'No Self Assessment feeder'!V525,IF($B$9="Male",'No Self Assessment feeder'!BB525,IF($B$9="All",'No Self Assessment feeder'!CH525)))</f>
        <v>1050</v>
      </c>
      <c r="W536" s="120">
        <f>IF($B$9="Female",'No Self Assessment feeder'!W525,IF($B$9="Male",'No Self Assessment feeder'!BC525,IF($B$9="All",'No Self Assessment feeder'!CI525)))</f>
        <v>4.9000000000000004</v>
      </c>
      <c r="X536" s="79">
        <f>IF($B$9="Female",'No Self Assessment feeder'!X525,IF($B$9="Male",'No Self Assessment feeder'!BD525,IF($B$9="All",'No Self Assessment feeder'!CJ525)))</f>
        <v>1000</v>
      </c>
      <c r="Y536" s="120">
        <f>IF($B$9="Female",'No Self Assessment feeder'!Y525,IF($B$9="Male",'No Self Assessment feeder'!BE525,IF($B$9="All",'No Self Assessment feeder'!CK525)))</f>
        <v>12.1</v>
      </c>
      <c r="Z536" s="120">
        <f>IF($B$9="Female",'No Self Assessment feeder'!Z525,IF($B$9="Male",'No Self Assessment feeder'!BF525,IF($B$9="All",'No Self Assessment feeder'!CL525)))</f>
        <v>6.1</v>
      </c>
      <c r="AA536" s="120">
        <f>IF($B$9="Female",'No Self Assessment feeder'!AA525,IF($B$9="Male",'No Self Assessment feeder'!BG525,IF($B$9="All",'No Self Assessment feeder'!CM525)))</f>
        <v>69.400000000000006</v>
      </c>
      <c r="AB536" s="120">
        <f>IF($B$9="Female",'No Self Assessment feeder'!AB525,IF($B$9="Male",'No Self Assessment feeder'!BH525,IF($B$9="All",'No Self Assessment feeder'!CN525)))</f>
        <v>79.900000000000006</v>
      </c>
      <c r="AC536" s="127">
        <f>IF($B$9="Female",'No Self Assessment feeder'!AC525,IF($B$9="Male",'No Self Assessment feeder'!BI525,IF($B$9="All",'No Self Assessment feeder'!CO525)))</f>
        <v>81.8</v>
      </c>
      <c r="CM536" s="29"/>
    </row>
    <row r="537" spans="1:91" ht="14.25" customHeight="1" x14ac:dyDescent="0.2">
      <c r="A537" s="159" t="s">
        <v>291</v>
      </c>
      <c r="B537" s="65" t="s">
        <v>282</v>
      </c>
      <c r="C537" s="66">
        <v>10007167</v>
      </c>
      <c r="D537" s="66" t="s">
        <v>494</v>
      </c>
      <c r="E537" s="162" t="s">
        <v>283</v>
      </c>
      <c r="F537" s="142">
        <f>IF($B$9="Female",'No Self Assessment feeder'!F526,IF($B$9="Male",'No Self Assessment feeder'!AL526,IF($B$9="All",'No Self Assessment feeder'!BR526)))</f>
        <v>1810</v>
      </c>
      <c r="G537" s="120">
        <f>IF($B$9="Female",'No Self Assessment feeder'!G526,IF($B$9="Male",'No Self Assessment feeder'!AM526,IF($B$9="All",'No Self Assessment feeder'!BS526)))</f>
        <v>1.9</v>
      </c>
      <c r="H537" s="79">
        <f>IF($B$9="Female",'No Self Assessment feeder'!H526,IF($B$9="Male",'No Self Assessment feeder'!AN526,IF($B$9="All",'No Self Assessment feeder'!BT526)))</f>
        <v>1775</v>
      </c>
      <c r="I537" s="120">
        <f>IF($B$9="Female",'No Self Assessment feeder'!I526,IF($B$9="Male",'No Self Assessment feeder'!AO526,IF($B$9="All",'No Self Assessment feeder'!BU526)))</f>
        <v>8.6</v>
      </c>
      <c r="J537" s="120">
        <f>IF($B$9="Female",'No Self Assessment feeder'!J526,IF($B$9="Male",'No Self Assessment feeder'!AP526,IF($B$9="All",'No Self Assessment feeder'!BV526)))</f>
        <v>9.9</v>
      </c>
      <c r="K537" s="120">
        <f>IF($B$9="Female",'No Self Assessment feeder'!K526,IF($B$9="Male",'No Self Assessment feeder'!AQ526,IF($B$9="All",'No Self Assessment feeder'!BW526)))</f>
        <v>44.8</v>
      </c>
      <c r="L537" s="120">
        <f>IF($B$9="Female",'No Self Assessment feeder'!L526,IF($B$9="Male",'No Self Assessment feeder'!AR526,IF($B$9="All",'No Self Assessment feeder'!BX526)))</f>
        <v>65.2</v>
      </c>
      <c r="M537" s="127">
        <f>IF($B$9="Female",'No Self Assessment feeder'!M526,IF($B$9="Male",'No Self Assessment feeder'!AS526,IF($B$9="All",'No Self Assessment feeder'!BY526)))</f>
        <v>81.599999999999994</v>
      </c>
      <c r="N537" s="81">
        <f>IF($B$9="Female",'No Self Assessment feeder'!N526,IF($B$9="Male",'No Self Assessment feeder'!AT526,IF($B$9="All",'No Self Assessment feeder'!BZ526)))</f>
        <v>1810</v>
      </c>
      <c r="O537" s="120">
        <f>IF($B$9="Female",'No Self Assessment feeder'!O526,IF($B$9="Male",'No Self Assessment feeder'!AU526,IF($B$9="All",'No Self Assessment feeder'!CA526)))</f>
        <v>2.4</v>
      </c>
      <c r="P537" s="79">
        <f>IF($B$9="Female",'No Self Assessment feeder'!P526,IF($B$9="Male",'No Self Assessment feeder'!AV526,IF($B$9="All",'No Self Assessment feeder'!CB526)))</f>
        <v>1765</v>
      </c>
      <c r="Q537" s="120">
        <f>IF($B$9="Female",'No Self Assessment feeder'!Q526,IF($B$9="Male",'No Self Assessment feeder'!AW526,IF($B$9="All",'No Self Assessment feeder'!CC526)))</f>
        <v>9.8000000000000007</v>
      </c>
      <c r="R537" s="120">
        <f>IF($B$9="Female",'No Self Assessment feeder'!R526,IF($B$9="Male",'No Self Assessment feeder'!AX526,IF($B$9="All",'No Self Assessment feeder'!CD526)))</f>
        <v>7.1</v>
      </c>
      <c r="S537" s="120">
        <f>IF($B$9="Female",'No Self Assessment feeder'!S526,IF($B$9="Male",'No Self Assessment feeder'!AY526,IF($B$9="All",'No Self Assessment feeder'!CE526)))</f>
        <v>57.2</v>
      </c>
      <c r="T537" s="120">
        <f>IF($B$9="Female",'No Self Assessment feeder'!T526,IF($B$9="Male",'No Self Assessment feeder'!AZ526,IF($B$9="All",'No Self Assessment feeder'!CF526)))</f>
        <v>73.5</v>
      </c>
      <c r="U537" s="127">
        <f>IF($B$9="Female",'No Self Assessment feeder'!U526,IF($B$9="Male",'No Self Assessment feeder'!BA526,IF($B$9="All",'No Self Assessment feeder'!CG526)))</f>
        <v>83.1</v>
      </c>
      <c r="V537" s="81">
        <f>IF($B$9="Female",'No Self Assessment feeder'!V526,IF($B$9="Male",'No Self Assessment feeder'!BB526,IF($B$9="All",'No Self Assessment feeder'!CH526)))</f>
        <v>1810</v>
      </c>
      <c r="W537" s="120">
        <f>IF($B$9="Female",'No Self Assessment feeder'!W526,IF($B$9="Male",'No Self Assessment feeder'!BC526,IF($B$9="All",'No Self Assessment feeder'!CI526)))</f>
        <v>2.7</v>
      </c>
      <c r="X537" s="79">
        <f>IF($B$9="Female",'No Self Assessment feeder'!X526,IF($B$9="Male",'No Self Assessment feeder'!BD526,IF($B$9="All",'No Self Assessment feeder'!CJ526)))</f>
        <v>1760</v>
      </c>
      <c r="Y537" s="120">
        <f>IF($B$9="Female",'No Self Assessment feeder'!Y526,IF($B$9="Male",'No Self Assessment feeder'!BE526,IF($B$9="All",'No Self Assessment feeder'!CK526)))</f>
        <v>12.2</v>
      </c>
      <c r="Z537" s="120">
        <f>IF($B$9="Female",'No Self Assessment feeder'!Z526,IF($B$9="Male",'No Self Assessment feeder'!BF526,IF($B$9="All",'No Self Assessment feeder'!CL526)))</f>
        <v>6.4</v>
      </c>
      <c r="AA537" s="120">
        <f>IF($B$9="Female",'No Self Assessment feeder'!AA526,IF($B$9="Male",'No Self Assessment feeder'!BG526,IF($B$9="All",'No Self Assessment feeder'!CM526)))</f>
        <v>64.8</v>
      </c>
      <c r="AB537" s="120">
        <f>IF($B$9="Female",'No Self Assessment feeder'!AB526,IF($B$9="Male",'No Self Assessment feeder'!BH526,IF($B$9="All",'No Self Assessment feeder'!CN526)))</f>
        <v>77.599999999999994</v>
      </c>
      <c r="AC537" s="127">
        <f>IF($B$9="Female",'No Self Assessment feeder'!AC526,IF($B$9="Male",'No Self Assessment feeder'!BI526,IF($B$9="All",'No Self Assessment feeder'!CO526)))</f>
        <v>81.400000000000006</v>
      </c>
      <c r="CM537" s="29"/>
    </row>
    <row r="538" spans="1:91" ht="14.25" customHeight="1" x14ac:dyDescent="0.2">
      <c r="A538" s="159" t="s">
        <v>292</v>
      </c>
      <c r="B538" s="65" t="s">
        <v>10</v>
      </c>
      <c r="C538" s="66">
        <v>10000291</v>
      </c>
      <c r="D538" s="66" t="s">
        <v>488</v>
      </c>
      <c r="E538" s="162" t="s">
        <v>12</v>
      </c>
      <c r="F538" s="142">
        <f>IF($B$9="Female",'No Self Assessment feeder'!F527,IF($B$9="Male",'No Self Assessment feeder'!AL527,IF($B$9="All",'No Self Assessment feeder'!BR527)))</f>
        <v>2030</v>
      </c>
      <c r="G538" s="120">
        <f>IF($B$9="Female",'No Self Assessment feeder'!G527,IF($B$9="Male",'No Self Assessment feeder'!AM527,IF($B$9="All",'No Self Assessment feeder'!BS527)))</f>
        <v>4.2</v>
      </c>
      <c r="H538" s="79">
        <f>IF($B$9="Female",'No Self Assessment feeder'!H527,IF($B$9="Male",'No Self Assessment feeder'!AN527,IF($B$9="All",'No Self Assessment feeder'!BT527)))</f>
        <v>1945</v>
      </c>
      <c r="I538" s="120">
        <f>IF($B$9="Female",'No Self Assessment feeder'!I527,IF($B$9="Male",'No Self Assessment feeder'!AO527,IF($B$9="All",'No Self Assessment feeder'!BU527)))</f>
        <v>8.6</v>
      </c>
      <c r="J538" s="120">
        <f>IF($B$9="Female",'No Self Assessment feeder'!J527,IF($B$9="Male",'No Self Assessment feeder'!AP527,IF($B$9="All",'No Self Assessment feeder'!BV527)))</f>
        <v>8.5</v>
      </c>
      <c r="K538" s="120">
        <f>IF($B$9="Female",'No Self Assessment feeder'!K527,IF($B$9="Male",'No Self Assessment feeder'!AQ527,IF($B$9="All",'No Self Assessment feeder'!BW527)))</f>
        <v>63.4</v>
      </c>
      <c r="L538" s="120">
        <f>IF($B$9="Female",'No Self Assessment feeder'!L527,IF($B$9="Male",'No Self Assessment feeder'!AR527,IF($B$9="All",'No Self Assessment feeder'!BX527)))</f>
        <v>77.3</v>
      </c>
      <c r="M538" s="127">
        <f>IF($B$9="Female",'No Self Assessment feeder'!M527,IF($B$9="Male",'No Self Assessment feeder'!AS527,IF($B$9="All",'No Self Assessment feeder'!BY527)))</f>
        <v>82.9</v>
      </c>
      <c r="N538" s="81">
        <f>IF($B$9="Female",'No Self Assessment feeder'!N527,IF($B$9="Male",'No Self Assessment feeder'!AT527,IF($B$9="All",'No Self Assessment feeder'!BZ527)))</f>
        <v>2030</v>
      </c>
      <c r="O538" s="120">
        <f>IF($B$9="Female",'No Self Assessment feeder'!O527,IF($B$9="Male",'No Self Assessment feeder'!AU527,IF($B$9="All",'No Self Assessment feeder'!CA527)))</f>
        <v>4.3</v>
      </c>
      <c r="P538" s="79">
        <f>IF($B$9="Female",'No Self Assessment feeder'!P527,IF($B$9="Male",'No Self Assessment feeder'!AV527,IF($B$9="All",'No Self Assessment feeder'!CB527)))</f>
        <v>1940</v>
      </c>
      <c r="Q538" s="120">
        <f>IF($B$9="Female",'No Self Assessment feeder'!Q527,IF($B$9="Male",'No Self Assessment feeder'!AW527,IF($B$9="All",'No Self Assessment feeder'!CC527)))</f>
        <v>11.2</v>
      </c>
      <c r="R538" s="120">
        <f>IF($B$9="Female",'No Self Assessment feeder'!R527,IF($B$9="Male",'No Self Assessment feeder'!AX527,IF($B$9="All",'No Self Assessment feeder'!CD527)))</f>
        <v>7.2</v>
      </c>
      <c r="S538" s="120">
        <f>IF($B$9="Female",'No Self Assessment feeder'!S527,IF($B$9="Male",'No Self Assessment feeder'!AY527,IF($B$9="All",'No Self Assessment feeder'!CE527)))</f>
        <v>66.599999999999994</v>
      </c>
      <c r="T538" s="120">
        <f>IF($B$9="Female",'No Self Assessment feeder'!T527,IF($B$9="Male",'No Self Assessment feeder'!AZ527,IF($B$9="All",'No Self Assessment feeder'!CF527)))</f>
        <v>78.099999999999994</v>
      </c>
      <c r="U538" s="127">
        <f>IF($B$9="Female",'No Self Assessment feeder'!U527,IF($B$9="Male",'No Self Assessment feeder'!BA527,IF($B$9="All",'No Self Assessment feeder'!CG527)))</f>
        <v>81.599999999999994</v>
      </c>
      <c r="V538" s="81">
        <f>IF($B$9="Female",'No Self Assessment feeder'!V527,IF($B$9="Male",'No Self Assessment feeder'!BB527,IF($B$9="All",'No Self Assessment feeder'!CH527)))</f>
        <v>2030</v>
      </c>
      <c r="W538" s="120">
        <f>IF($B$9="Female",'No Self Assessment feeder'!W527,IF($B$9="Male",'No Self Assessment feeder'!BC527,IF($B$9="All",'No Self Assessment feeder'!CI527)))</f>
        <v>4.5999999999999996</v>
      </c>
      <c r="X538" s="79">
        <f>IF($B$9="Female",'No Self Assessment feeder'!X527,IF($B$9="Male",'No Self Assessment feeder'!BD527,IF($B$9="All",'No Self Assessment feeder'!CJ527)))</f>
        <v>1935</v>
      </c>
      <c r="Y538" s="120">
        <f>IF($B$9="Female",'No Self Assessment feeder'!Y527,IF($B$9="Male",'No Self Assessment feeder'!BE527,IF($B$9="All",'No Self Assessment feeder'!CK527)))</f>
        <v>13.6</v>
      </c>
      <c r="Z538" s="120">
        <f>IF($B$9="Female",'No Self Assessment feeder'!Z527,IF($B$9="Male",'No Self Assessment feeder'!BF527,IF($B$9="All",'No Self Assessment feeder'!CL527)))</f>
        <v>6.7</v>
      </c>
      <c r="AA538" s="120">
        <f>IF($B$9="Female",'No Self Assessment feeder'!AA527,IF($B$9="Male",'No Self Assessment feeder'!BG527,IF($B$9="All",'No Self Assessment feeder'!CM527)))</f>
        <v>69.3</v>
      </c>
      <c r="AB538" s="120">
        <f>IF($B$9="Female",'No Self Assessment feeder'!AB527,IF($B$9="Male",'No Self Assessment feeder'!BH527,IF($B$9="All",'No Self Assessment feeder'!CN527)))</f>
        <v>77.2</v>
      </c>
      <c r="AC538" s="127">
        <f>IF($B$9="Female",'No Self Assessment feeder'!AC527,IF($B$9="Male",'No Self Assessment feeder'!BI527,IF($B$9="All",'No Self Assessment feeder'!CO527)))</f>
        <v>79.7</v>
      </c>
      <c r="CM538" s="29"/>
    </row>
    <row r="539" spans="1:91" ht="14.25" customHeight="1" x14ac:dyDescent="0.2">
      <c r="A539" s="159" t="s">
        <v>292</v>
      </c>
      <c r="B539" s="65" t="s">
        <v>15</v>
      </c>
      <c r="C539" s="66">
        <v>10007759</v>
      </c>
      <c r="D539" s="66" t="s">
        <v>489</v>
      </c>
      <c r="E539" s="162" t="s">
        <v>17</v>
      </c>
      <c r="F539" s="142">
        <f>IF($B$9="Female",'No Self Assessment feeder'!F528,IF($B$9="Male",'No Self Assessment feeder'!AL528,IF($B$9="All",'No Self Assessment feeder'!BR528)))</f>
        <v>1335</v>
      </c>
      <c r="G539" s="120">
        <f>IF($B$9="Female",'No Self Assessment feeder'!G528,IF($B$9="Male",'No Self Assessment feeder'!AM528,IF($B$9="All",'No Self Assessment feeder'!BS528)))</f>
        <v>1.7</v>
      </c>
      <c r="H539" s="79">
        <f>IF($B$9="Female",'No Self Assessment feeder'!H528,IF($B$9="Male",'No Self Assessment feeder'!AN528,IF($B$9="All",'No Self Assessment feeder'!BT528)))</f>
        <v>1310</v>
      </c>
      <c r="I539" s="120">
        <f>IF($B$9="Female",'No Self Assessment feeder'!I528,IF($B$9="Male",'No Self Assessment feeder'!AO528,IF($B$9="All",'No Self Assessment feeder'!BU528)))</f>
        <v>8.1999999999999993</v>
      </c>
      <c r="J539" s="120">
        <f>IF($B$9="Female",'No Self Assessment feeder'!J528,IF($B$9="Male",'No Self Assessment feeder'!AP528,IF($B$9="All",'No Self Assessment feeder'!BV528)))</f>
        <v>11.5</v>
      </c>
      <c r="K539" s="120">
        <f>IF($B$9="Female",'No Self Assessment feeder'!K528,IF($B$9="Male",'No Self Assessment feeder'!AQ528,IF($B$9="All",'No Self Assessment feeder'!BW528)))</f>
        <v>60.9</v>
      </c>
      <c r="L539" s="120">
        <f>IF($B$9="Female",'No Self Assessment feeder'!L528,IF($B$9="Male",'No Self Assessment feeder'!AR528,IF($B$9="All",'No Self Assessment feeder'!BX528)))</f>
        <v>72.7</v>
      </c>
      <c r="M539" s="127">
        <f>IF($B$9="Female",'No Self Assessment feeder'!M528,IF($B$9="Male",'No Self Assessment feeder'!AS528,IF($B$9="All",'No Self Assessment feeder'!BY528)))</f>
        <v>80.3</v>
      </c>
      <c r="N539" s="81">
        <f>IF($B$9="Female",'No Self Assessment feeder'!N528,IF($B$9="Male",'No Self Assessment feeder'!AT528,IF($B$9="All",'No Self Assessment feeder'!BZ528)))</f>
        <v>1335</v>
      </c>
      <c r="O539" s="120">
        <f>IF($B$9="Female",'No Self Assessment feeder'!O528,IF($B$9="Male",'No Self Assessment feeder'!AU528,IF($B$9="All",'No Self Assessment feeder'!CA528)))</f>
        <v>2.1</v>
      </c>
      <c r="P539" s="79">
        <f>IF($B$9="Female",'No Self Assessment feeder'!P528,IF($B$9="Male",'No Self Assessment feeder'!AV528,IF($B$9="All",'No Self Assessment feeder'!CB528)))</f>
        <v>1305</v>
      </c>
      <c r="Q539" s="120">
        <f>IF($B$9="Female",'No Self Assessment feeder'!Q528,IF($B$9="Male",'No Self Assessment feeder'!AW528,IF($B$9="All",'No Self Assessment feeder'!CC528)))</f>
        <v>10.5</v>
      </c>
      <c r="R539" s="120">
        <f>IF($B$9="Female",'No Self Assessment feeder'!R528,IF($B$9="Male",'No Self Assessment feeder'!AX528,IF($B$9="All",'No Self Assessment feeder'!CD528)))</f>
        <v>6.4</v>
      </c>
      <c r="S539" s="120">
        <f>IF($B$9="Female",'No Self Assessment feeder'!S528,IF($B$9="Male",'No Self Assessment feeder'!AY528,IF($B$9="All",'No Self Assessment feeder'!CE528)))</f>
        <v>67.099999999999994</v>
      </c>
      <c r="T539" s="120">
        <f>IF($B$9="Female",'No Self Assessment feeder'!T528,IF($B$9="Male",'No Self Assessment feeder'!AZ528,IF($B$9="All",'No Self Assessment feeder'!CF528)))</f>
        <v>78.8</v>
      </c>
      <c r="U539" s="127">
        <f>IF($B$9="Female",'No Self Assessment feeder'!U528,IF($B$9="Male",'No Self Assessment feeder'!BA528,IF($B$9="All",'No Self Assessment feeder'!CG528)))</f>
        <v>83.1</v>
      </c>
      <c r="V539" s="81">
        <f>IF($B$9="Female",'No Self Assessment feeder'!V528,IF($B$9="Male",'No Self Assessment feeder'!BB528,IF($B$9="All",'No Self Assessment feeder'!CH528)))</f>
        <v>1335</v>
      </c>
      <c r="W539" s="120">
        <f>IF($B$9="Female",'No Self Assessment feeder'!W528,IF($B$9="Male",'No Self Assessment feeder'!BC528,IF($B$9="All",'No Self Assessment feeder'!CI528)))</f>
        <v>2.2999999999999998</v>
      </c>
      <c r="X539" s="79">
        <f>IF($B$9="Female",'No Self Assessment feeder'!X528,IF($B$9="Male",'No Self Assessment feeder'!BD528,IF($B$9="All",'No Self Assessment feeder'!CJ528)))</f>
        <v>1300</v>
      </c>
      <c r="Y539" s="120">
        <f>IF($B$9="Female",'No Self Assessment feeder'!Y528,IF($B$9="Male",'No Self Assessment feeder'!BE528,IF($B$9="All",'No Self Assessment feeder'!CK528)))</f>
        <v>13.2</v>
      </c>
      <c r="Z539" s="120">
        <f>IF($B$9="Female",'No Self Assessment feeder'!Z528,IF($B$9="Male",'No Self Assessment feeder'!BF528,IF($B$9="All",'No Self Assessment feeder'!CL528)))</f>
        <v>6.6</v>
      </c>
      <c r="AA539" s="120">
        <f>IF($B$9="Female",'No Self Assessment feeder'!AA528,IF($B$9="Male",'No Self Assessment feeder'!BG528,IF($B$9="All",'No Self Assessment feeder'!CM528)))</f>
        <v>70.3</v>
      </c>
      <c r="AB539" s="120">
        <f>IF($B$9="Female",'No Self Assessment feeder'!AB528,IF($B$9="Male",'No Self Assessment feeder'!BH528,IF($B$9="All",'No Self Assessment feeder'!CN528)))</f>
        <v>77.599999999999994</v>
      </c>
      <c r="AC539" s="127">
        <f>IF($B$9="Female",'No Self Assessment feeder'!AC528,IF($B$9="Male",'No Self Assessment feeder'!BI528,IF($B$9="All",'No Self Assessment feeder'!CO528)))</f>
        <v>80.2</v>
      </c>
      <c r="CM539" s="29"/>
    </row>
    <row r="540" spans="1:91" ht="14.25" customHeight="1" x14ac:dyDescent="0.2">
      <c r="A540" s="159" t="s">
        <v>292</v>
      </c>
      <c r="B540" s="65" t="s">
        <v>18</v>
      </c>
      <c r="C540" s="66">
        <v>10000571</v>
      </c>
      <c r="D540" s="66" t="s">
        <v>490</v>
      </c>
      <c r="E540" s="162" t="s">
        <v>20</v>
      </c>
      <c r="F540" s="142">
        <f>IF($B$9="Female",'No Self Assessment feeder'!F529,IF($B$9="Male",'No Self Assessment feeder'!AL529,IF($B$9="All",'No Self Assessment feeder'!BR529)))</f>
        <v>1105</v>
      </c>
      <c r="G540" s="120">
        <f>IF($B$9="Female",'No Self Assessment feeder'!G529,IF($B$9="Male",'No Self Assessment feeder'!AM529,IF($B$9="All",'No Self Assessment feeder'!BS529)))</f>
        <v>1.6</v>
      </c>
      <c r="H540" s="79">
        <f>IF($B$9="Female",'No Self Assessment feeder'!H529,IF($B$9="Male",'No Self Assessment feeder'!AN529,IF($B$9="All",'No Self Assessment feeder'!BT529)))</f>
        <v>1085</v>
      </c>
      <c r="I540" s="120">
        <f>IF($B$9="Female",'No Self Assessment feeder'!I529,IF($B$9="Male",'No Self Assessment feeder'!AO529,IF($B$9="All",'No Self Assessment feeder'!BU529)))</f>
        <v>8.6999999999999993</v>
      </c>
      <c r="J540" s="120">
        <f>IF($B$9="Female",'No Self Assessment feeder'!J529,IF($B$9="Male",'No Self Assessment feeder'!AP529,IF($B$9="All",'No Self Assessment feeder'!BV529)))</f>
        <v>10</v>
      </c>
      <c r="K540" s="120">
        <f>IF($B$9="Female",'No Self Assessment feeder'!K529,IF($B$9="Male",'No Self Assessment feeder'!AQ529,IF($B$9="All",'No Self Assessment feeder'!BW529)))</f>
        <v>57.9</v>
      </c>
      <c r="L540" s="120">
        <f>IF($B$9="Female",'No Self Assessment feeder'!L529,IF($B$9="Male",'No Self Assessment feeder'!AR529,IF($B$9="All",'No Self Assessment feeder'!BX529)))</f>
        <v>71.900000000000006</v>
      </c>
      <c r="M540" s="127">
        <f>IF($B$9="Female",'No Self Assessment feeder'!M529,IF($B$9="Male",'No Self Assessment feeder'!AS529,IF($B$9="All",'No Self Assessment feeder'!BY529)))</f>
        <v>81.2</v>
      </c>
      <c r="N540" s="81">
        <f>IF($B$9="Female",'No Self Assessment feeder'!N529,IF($B$9="Male",'No Self Assessment feeder'!AT529,IF($B$9="All",'No Self Assessment feeder'!BZ529)))</f>
        <v>1105</v>
      </c>
      <c r="O540" s="120">
        <f>IF($B$9="Female",'No Self Assessment feeder'!O529,IF($B$9="Male",'No Self Assessment feeder'!AU529,IF($B$9="All",'No Self Assessment feeder'!CA529)))</f>
        <v>2.2999999999999998</v>
      </c>
      <c r="P540" s="79">
        <f>IF($B$9="Female",'No Self Assessment feeder'!P529,IF($B$9="Male",'No Self Assessment feeder'!AV529,IF($B$9="All",'No Self Assessment feeder'!CB529)))</f>
        <v>1080</v>
      </c>
      <c r="Q540" s="120">
        <f>IF($B$9="Female",'No Self Assessment feeder'!Q529,IF($B$9="Male",'No Self Assessment feeder'!AW529,IF($B$9="All",'No Self Assessment feeder'!CC529)))</f>
        <v>9.9</v>
      </c>
      <c r="R540" s="120">
        <f>IF($B$9="Female",'No Self Assessment feeder'!R529,IF($B$9="Male",'No Self Assessment feeder'!AX529,IF($B$9="All",'No Self Assessment feeder'!CD529)))</f>
        <v>9</v>
      </c>
      <c r="S540" s="120">
        <f>IF($B$9="Female",'No Self Assessment feeder'!S529,IF($B$9="Male",'No Self Assessment feeder'!AY529,IF($B$9="All",'No Self Assessment feeder'!CE529)))</f>
        <v>67.7</v>
      </c>
      <c r="T540" s="120">
        <f>IF($B$9="Female",'No Self Assessment feeder'!T529,IF($B$9="Male",'No Self Assessment feeder'!AZ529,IF($B$9="All",'No Self Assessment feeder'!CF529)))</f>
        <v>77.3</v>
      </c>
      <c r="U540" s="127">
        <f>IF($B$9="Female",'No Self Assessment feeder'!U529,IF($B$9="Male",'No Self Assessment feeder'!BA529,IF($B$9="All",'No Self Assessment feeder'!CG529)))</f>
        <v>81.099999999999994</v>
      </c>
      <c r="V540" s="81">
        <f>IF($B$9="Female",'No Self Assessment feeder'!V529,IF($B$9="Male",'No Self Assessment feeder'!BB529,IF($B$9="All",'No Self Assessment feeder'!CH529)))</f>
        <v>1105</v>
      </c>
      <c r="W540" s="120">
        <f>IF($B$9="Female",'No Self Assessment feeder'!W529,IF($B$9="Male",'No Self Assessment feeder'!BC529,IF($B$9="All",'No Self Assessment feeder'!CI529)))</f>
        <v>2.4</v>
      </c>
      <c r="X540" s="79">
        <f>IF($B$9="Female",'No Self Assessment feeder'!X529,IF($B$9="Male",'No Self Assessment feeder'!BD529,IF($B$9="All",'No Self Assessment feeder'!CJ529)))</f>
        <v>1075</v>
      </c>
      <c r="Y540" s="120">
        <f>IF($B$9="Female",'No Self Assessment feeder'!Y529,IF($B$9="Male",'No Self Assessment feeder'!BE529,IF($B$9="All",'No Self Assessment feeder'!CK529)))</f>
        <v>13.8</v>
      </c>
      <c r="Z540" s="120">
        <f>IF($B$9="Female",'No Self Assessment feeder'!Z529,IF($B$9="Male",'No Self Assessment feeder'!BF529,IF($B$9="All",'No Self Assessment feeder'!CL529)))</f>
        <v>8.4</v>
      </c>
      <c r="AA540" s="120">
        <f>IF($B$9="Female",'No Self Assessment feeder'!AA529,IF($B$9="Male",'No Self Assessment feeder'!BG529,IF($B$9="All",'No Self Assessment feeder'!CM529)))</f>
        <v>68.599999999999994</v>
      </c>
      <c r="AB540" s="120">
        <f>IF($B$9="Female",'No Self Assessment feeder'!AB529,IF($B$9="Male",'No Self Assessment feeder'!BH529,IF($B$9="All",'No Self Assessment feeder'!CN529)))</f>
        <v>74.8</v>
      </c>
      <c r="AC540" s="127">
        <f>IF($B$9="Female",'No Self Assessment feeder'!AC529,IF($B$9="Male",'No Self Assessment feeder'!BI529,IF($B$9="All",'No Self Assessment feeder'!CO529)))</f>
        <v>77.7</v>
      </c>
      <c r="CM540" s="29"/>
    </row>
    <row r="541" spans="1:91" ht="14.25" customHeight="1" x14ac:dyDescent="0.2">
      <c r="A541" s="159" t="s">
        <v>292</v>
      </c>
      <c r="B541" s="65" t="s">
        <v>22</v>
      </c>
      <c r="C541" s="66">
        <v>10007850</v>
      </c>
      <c r="D541" s="66" t="s">
        <v>490</v>
      </c>
      <c r="E541" s="162" t="s">
        <v>23</v>
      </c>
      <c r="F541" s="142">
        <f>IF($B$9="Female",'No Self Assessment feeder'!F530,IF($B$9="Male",'No Self Assessment feeder'!AL530,IF($B$9="All",'No Self Assessment feeder'!BR530)))</f>
        <v>1675</v>
      </c>
      <c r="G541" s="120">
        <f>IF($B$9="Female",'No Self Assessment feeder'!G530,IF($B$9="Male",'No Self Assessment feeder'!AM530,IF($B$9="All",'No Self Assessment feeder'!BS530)))</f>
        <v>2.4</v>
      </c>
      <c r="H541" s="79">
        <f>IF($B$9="Female",'No Self Assessment feeder'!H530,IF($B$9="Male",'No Self Assessment feeder'!AN530,IF($B$9="All",'No Self Assessment feeder'!BT530)))</f>
        <v>1635</v>
      </c>
      <c r="I541" s="120">
        <f>IF($B$9="Female",'No Self Assessment feeder'!I530,IF($B$9="Male",'No Self Assessment feeder'!AO530,IF($B$9="All",'No Self Assessment feeder'!BU530)))</f>
        <v>8.6</v>
      </c>
      <c r="J541" s="120">
        <f>IF($B$9="Female",'No Self Assessment feeder'!J530,IF($B$9="Male",'No Self Assessment feeder'!AP530,IF($B$9="All",'No Self Assessment feeder'!BV530)))</f>
        <v>7.5</v>
      </c>
      <c r="K541" s="120">
        <f>IF($B$9="Female",'No Self Assessment feeder'!K530,IF($B$9="Male",'No Self Assessment feeder'!AQ530,IF($B$9="All",'No Self Assessment feeder'!BW530)))</f>
        <v>51.8</v>
      </c>
      <c r="L541" s="120">
        <f>IF($B$9="Female",'No Self Assessment feeder'!L530,IF($B$9="Male",'No Self Assessment feeder'!AR530,IF($B$9="All",'No Self Assessment feeder'!BX530)))</f>
        <v>71.900000000000006</v>
      </c>
      <c r="M541" s="127">
        <f>IF($B$9="Female",'No Self Assessment feeder'!M530,IF($B$9="Male",'No Self Assessment feeder'!AS530,IF($B$9="All",'No Self Assessment feeder'!BY530)))</f>
        <v>83.9</v>
      </c>
      <c r="N541" s="81">
        <f>IF($B$9="Female",'No Self Assessment feeder'!N530,IF($B$9="Male",'No Self Assessment feeder'!AT530,IF($B$9="All",'No Self Assessment feeder'!BZ530)))</f>
        <v>1675</v>
      </c>
      <c r="O541" s="120">
        <f>IF($B$9="Female",'No Self Assessment feeder'!O530,IF($B$9="Male",'No Self Assessment feeder'!AU530,IF($B$9="All",'No Self Assessment feeder'!CA530)))</f>
        <v>2.6</v>
      </c>
      <c r="P541" s="79">
        <f>IF($B$9="Female",'No Self Assessment feeder'!P530,IF($B$9="Male",'No Self Assessment feeder'!AV530,IF($B$9="All",'No Self Assessment feeder'!CB530)))</f>
        <v>1635</v>
      </c>
      <c r="Q541" s="120">
        <f>IF($B$9="Female",'No Self Assessment feeder'!Q530,IF($B$9="Male",'No Self Assessment feeder'!AW530,IF($B$9="All",'No Self Assessment feeder'!CC530)))</f>
        <v>9.8000000000000007</v>
      </c>
      <c r="R541" s="120">
        <f>IF($B$9="Female",'No Self Assessment feeder'!R530,IF($B$9="Male",'No Self Assessment feeder'!AX530,IF($B$9="All",'No Self Assessment feeder'!CD530)))</f>
        <v>5.3</v>
      </c>
      <c r="S541" s="120">
        <f>IF($B$9="Female",'No Self Assessment feeder'!S530,IF($B$9="Male",'No Self Assessment feeder'!AY530,IF($B$9="All",'No Self Assessment feeder'!CE530)))</f>
        <v>60</v>
      </c>
      <c r="T541" s="120">
        <f>IF($B$9="Female",'No Self Assessment feeder'!T530,IF($B$9="Male",'No Self Assessment feeder'!AZ530,IF($B$9="All",'No Self Assessment feeder'!CF530)))</f>
        <v>76.900000000000006</v>
      </c>
      <c r="U541" s="127">
        <f>IF($B$9="Female",'No Self Assessment feeder'!U530,IF($B$9="Male",'No Self Assessment feeder'!BA530,IF($B$9="All",'No Self Assessment feeder'!CG530)))</f>
        <v>84.9</v>
      </c>
      <c r="V541" s="81">
        <f>IF($B$9="Female",'No Self Assessment feeder'!V530,IF($B$9="Male",'No Self Assessment feeder'!BB530,IF($B$9="All",'No Self Assessment feeder'!CH530)))</f>
        <v>1675</v>
      </c>
      <c r="W541" s="120">
        <f>IF($B$9="Female",'No Self Assessment feeder'!W530,IF($B$9="Male",'No Self Assessment feeder'!BC530,IF($B$9="All",'No Self Assessment feeder'!CI530)))</f>
        <v>2.9</v>
      </c>
      <c r="X541" s="79">
        <f>IF($B$9="Female",'No Self Assessment feeder'!X530,IF($B$9="Male",'No Self Assessment feeder'!BD530,IF($B$9="All",'No Self Assessment feeder'!CJ530)))</f>
        <v>1630</v>
      </c>
      <c r="Y541" s="120">
        <f>IF($B$9="Female",'No Self Assessment feeder'!Y530,IF($B$9="Male",'No Self Assessment feeder'!BE530,IF($B$9="All",'No Self Assessment feeder'!CK530)))</f>
        <v>13.7</v>
      </c>
      <c r="Z541" s="120">
        <f>IF($B$9="Female",'No Self Assessment feeder'!Z530,IF($B$9="Male",'No Self Assessment feeder'!BF530,IF($B$9="All",'No Self Assessment feeder'!CL530)))</f>
        <v>5.5</v>
      </c>
      <c r="AA541" s="120">
        <f>IF($B$9="Female",'No Self Assessment feeder'!AA530,IF($B$9="Male",'No Self Assessment feeder'!BG530,IF($B$9="All",'No Self Assessment feeder'!CM530)))</f>
        <v>66.2</v>
      </c>
      <c r="AB541" s="120">
        <f>IF($B$9="Female",'No Self Assessment feeder'!AB530,IF($B$9="Male",'No Self Assessment feeder'!BH530,IF($B$9="All",'No Self Assessment feeder'!CN530)))</f>
        <v>76.8</v>
      </c>
      <c r="AC541" s="127">
        <f>IF($B$9="Female",'No Self Assessment feeder'!AC530,IF($B$9="Male",'No Self Assessment feeder'!BI530,IF($B$9="All",'No Self Assessment feeder'!CO530)))</f>
        <v>80.8</v>
      </c>
      <c r="CM541" s="29"/>
    </row>
    <row r="542" spans="1:91" ht="14.25" customHeight="1" x14ac:dyDescent="0.2">
      <c r="A542" s="159" t="s">
        <v>292</v>
      </c>
      <c r="B542" s="65" t="s">
        <v>24</v>
      </c>
      <c r="C542" s="66">
        <v>10007152</v>
      </c>
      <c r="D542" s="66" t="s">
        <v>488</v>
      </c>
      <c r="E542" s="162" t="s">
        <v>25</v>
      </c>
      <c r="F542" s="142">
        <f>IF($B$9="Female",'No Self Assessment feeder'!F531,IF($B$9="Male",'No Self Assessment feeder'!AL531,IF($B$9="All",'No Self Assessment feeder'!BR531)))</f>
        <v>1905</v>
      </c>
      <c r="G542" s="120">
        <f>IF($B$9="Female",'No Self Assessment feeder'!G531,IF($B$9="Male",'No Self Assessment feeder'!AM531,IF($B$9="All",'No Self Assessment feeder'!BS531)))</f>
        <v>3.1</v>
      </c>
      <c r="H542" s="79">
        <f>IF($B$9="Female",'No Self Assessment feeder'!H531,IF($B$9="Male",'No Self Assessment feeder'!AN531,IF($B$9="All",'No Self Assessment feeder'!BT531)))</f>
        <v>1845</v>
      </c>
      <c r="I542" s="120">
        <f>IF($B$9="Female",'No Self Assessment feeder'!I531,IF($B$9="Male",'No Self Assessment feeder'!AO531,IF($B$9="All",'No Self Assessment feeder'!BU531)))</f>
        <v>9.6999999999999993</v>
      </c>
      <c r="J542" s="120">
        <f>IF($B$9="Female",'No Self Assessment feeder'!J531,IF($B$9="Male",'No Self Assessment feeder'!AP531,IF($B$9="All",'No Self Assessment feeder'!BV531)))</f>
        <v>9.6</v>
      </c>
      <c r="K542" s="120">
        <f>IF($B$9="Female",'No Self Assessment feeder'!K531,IF($B$9="Male",'No Self Assessment feeder'!AQ531,IF($B$9="All",'No Self Assessment feeder'!BW531)))</f>
        <v>57.3</v>
      </c>
      <c r="L542" s="120">
        <f>IF($B$9="Female",'No Self Assessment feeder'!L531,IF($B$9="Male",'No Self Assessment feeder'!AR531,IF($B$9="All",'No Self Assessment feeder'!BX531)))</f>
        <v>74.599999999999994</v>
      </c>
      <c r="M542" s="127">
        <f>IF($B$9="Female",'No Self Assessment feeder'!M531,IF($B$9="Male",'No Self Assessment feeder'!AS531,IF($B$9="All",'No Self Assessment feeder'!BY531)))</f>
        <v>80.7</v>
      </c>
      <c r="N542" s="81">
        <f>IF($B$9="Female",'No Self Assessment feeder'!N531,IF($B$9="Male",'No Self Assessment feeder'!AT531,IF($B$9="All",'No Self Assessment feeder'!BZ531)))</f>
        <v>1905</v>
      </c>
      <c r="O542" s="120">
        <f>IF($B$9="Female",'No Self Assessment feeder'!O531,IF($B$9="Male",'No Self Assessment feeder'!AU531,IF($B$9="All",'No Self Assessment feeder'!CA531)))</f>
        <v>3.8</v>
      </c>
      <c r="P542" s="79">
        <f>IF($B$9="Female",'No Self Assessment feeder'!P531,IF($B$9="Male",'No Self Assessment feeder'!AV531,IF($B$9="All",'No Self Assessment feeder'!CB531)))</f>
        <v>1835</v>
      </c>
      <c r="Q542" s="120">
        <f>IF($B$9="Female",'No Self Assessment feeder'!Q531,IF($B$9="Male",'No Self Assessment feeder'!AW531,IF($B$9="All",'No Self Assessment feeder'!CC531)))</f>
        <v>12.4</v>
      </c>
      <c r="R542" s="120">
        <f>IF($B$9="Female",'No Self Assessment feeder'!R531,IF($B$9="Male",'No Self Assessment feeder'!AX531,IF($B$9="All",'No Self Assessment feeder'!CD531)))</f>
        <v>9.1999999999999993</v>
      </c>
      <c r="S542" s="120">
        <f>IF($B$9="Female",'No Self Assessment feeder'!S531,IF($B$9="Male",'No Self Assessment feeder'!AY531,IF($B$9="All",'No Self Assessment feeder'!CE531)))</f>
        <v>62.5</v>
      </c>
      <c r="T542" s="120">
        <f>IF($B$9="Female",'No Self Assessment feeder'!T531,IF($B$9="Male",'No Self Assessment feeder'!AZ531,IF($B$9="All",'No Self Assessment feeder'!CF531)))</f>
        <v>74.3</v>
      </c>
      <c r="U542" s="127">
        <f>IF($B$9="Female",'No Self Assessment feeder'!U531,IF($B$9="Male",'No Self Assessment feeder'!BA531,IF($B$9="All",'No Self Assessment feeder'!CG531)))</f>
        <v>78.400000000000006</v>
      </c>
      <c r="V542" s="81">
        <f>IF($B$9="Female",'No Self Assessment feeder'!V531,IF($B$9="Male",'No Self Assessment feeder'!BB531,IF($B$9="All",'No Self Assessment feeder'!CH531)))</f>
        <v>1905</v>
      </c>
      <c r="W542" s="120">
        <f>IF($B$9="Female",'No Self Assessment feeder'!W531,IF($B$9="Male",'No Self Assessment feeder'!BC531,IF($B$9="All",'No Self Assessment feeder'!CI531)))</f>
        <v>3.8</v>
      </c>
      <c r="X542" s="79">
        <f>IF($B$9="Female",'No Self Assessment feeder'!X531,IF($B$9="Male",'No Self Assessment feeder'!BD531,IF($B$9="All",'No Self Assessment feeder'!CJ531)))</f>
        <v>1835</v>
      </c>
      <c r="Y542" s="120">
        <f>IF($B$9="Female",'No Self Assessment feeder'!Y531,IF($B$9="Male",'No Self Assessment feeder'!BE531,IF($B$9="All",'No Self Assessment feeder'!CK531)))</f>
        <v>16.7</v>
      </c>
      <c r="Z542" s="120">
        <f>IF($B$9="Female",'No Self Assessment feeder'!Z531,IF($B$9="Male",'No Self Assessment feeder'!BF531,IF($B$9="All",'No Self Assessment feeder'!CL531)))</f>
        <v>6.8</v>
      </c>
      <c r="AA542" s="120">
        <f>IF($B$9="Female",'No Self Assessment feeder'!AA531,IF($B$9="Male",'No Self Assessment feeder'!BG531,IF($B$9="All",'No Self Assessment feeder'!CM531)))</f>
        <v>65.599999999999994</v>
      </c>
      <c r="AB542" s="120">
        <f>IF($B$9="Female",'No Self Assessment feeder'!AB531,IF($B$9="Male",'No Self Assessment feeder'!BH531,IF($B$9="All",'No Self Assessment feeder'!CN531)))</f>
        <v>73.900000000000006</v>
      </c>
      <c r="AC542" s="127">
        <f>IF($B$9="Female",'No Self Assessment feeder'!AC531,IF($B$9="Male",'No Self Assessment feeder'!BI531,IF($B$9="All",'No Self Assessment feeder'!CO531)))</f>
        <v>76.5</v>
      </c>
      <c r="CM542" s="29"/>
    </row>
    <row r="543" spans="1:91" ht="14.25" customHeight="1" x14ac:dyDescent="0.2">
      <c r="A543" s="159" t="s">
        <v>292</v>
      </c>
      <c r="B543" s="65" t="s">
        <v>26</v>
      </c>
      <c r="C543" s="66">
        <v>10007760</v>
      </c>
      <c r="D543" s="66" t="s">
        <v>491</v>
      </c>
      <c r="E543" s="162" t="s">
        <v>28</v>
      </c>
      <c r="F543" s="142">
        <f>IF($B$9="Female",'No Self Assessment feeder'!F532,IF($B$9="Male",'No Self Assessment feeder'!AL532,IF($B$9="All",'No Self Assessment feeder'!BR532)))</f>
        <v>635</v>
      </c>
      <c r="G543" s="120">
        <f>IF($B$9="Female",'No Self Assessment feeder'!G532,IF($B$9="Male",'No Self Assessment feeder'!AM532,IF($B$9="All",'No Self Assessment feeder'!BS532)))</f>
        <v>9.1999999999999993</v>
      </c>
      <c r="H543" s="79">
        <f>IF($B$9="Female",'No Self Assessment feeder'!H532,IF($B$9="Male",'No Self Assessment feeder'!AN532,IF($B$9="All",'No Self Assessment feeder'!BT532)))</f>
        <v>575</v>
      </c>
      <c r="I543" s="120">
        <f>IF($B$9="Female",'No Self Assessment feeder'!I532,IF($B$9="Male",'No Self Assessment feeder'!AO532,IF($B$9="All",'No Self Assessment feeder'!BU532)))</f>
        <v>11.5</v>
      </c>
      <c r="J543" s="120">
        <f>IF($B$9="Female",'No Self Assessment feeder'!J532,IF($B$9="Male",'No Self Assessment feeder'!AP532,IF($B$9="All",'No Self Assessment feeder'!BV532)))</f>
        <v>10.8</v>
      </c>
      <c r="K543" s="120">
        <f>IF($B$9="Female",'No Self Assessment feeder'!K532,IF($B$9="Male",'No Self Assessment feeder'!AQ532,IF($B$9="All",'No Self Assessment feeder'!BW532)))</f>
        <v>43</v>
      </c>
      <c r="L543" s="120">
        <f>IF($B$9="Female",'No Self Assessment feeder'!L532,IF($B$9="Male",'No Self Assessment feeder'!AR532,IF($B$9="All",'No Self Assessment feeder'!BX532)))</f>
        <v>64.5</v>
      </c>
      <c r="M543" s="127">
        <f>IF($B$9="Female",'No Self Assessment feeder'!M532,IF($B$9="Male",'No Self Assessment feeder'!AS532,IF($B$9="All",'No Self Assessment feeder'!BY532)))</f>
        <v>77.7</v>
      </c>
      <c r="N543" s="81">
        <f>IF($B$9="Female",'No Self Assessment feeder'!N532,IF($B$9="Male",'No Self Assessment feeder'!AT532,IF($B$9="All",'No Self Assessment feeder'!BZ532)))</f>
        <v>635</v>
      </c>
      <c r="O543" s="120">
        <f>IF($B$9="Female",'No Self Assessment feeder'!O532,IF($B$9="Male",'No Self Assessment feeder'!AU532,IF($B$9="All",'No Self Assessment feeder'!CA532)))</f>
        <v>10.9</v>
      </c>
      <c r="P543" s="79">
        <f>IF($B$9="Female",'No Self Assessment feeder'!P532,IF($B$9="Male",'No Self Assessment feeder'!AV532,IF($B$9="All",'No Self Assessment feeder'!CB532)))</f>
        <v>565</v>
      </c>
      <c r="Q543" s="120">
        <f>IF($B$9="Female",'No Self Assessment feeder'!Q532,IF($B$9="Male",'No Self Assessment feeder'!AW532,IF($B$9="All",'No Self Assessment feeder'!CC532)))</f>
        <v>15.6</v>
      </c>
      <c r="R543" s="120">
        <f>IF($B$9="Female",'No Self Assessment feeder'!R532,IF($B$9="Male",'No Self Assessment feeder'!AX532,IF($B$9="All",'No Self Assessment feeder'!CD532)))</f>
        <v>9.4</v>
      </c>
      <c r="S543" s="120">
        <f>IF($B$9="Female",'No Self Assessment feeder'!S532,IF($B$9="Male",'No Self Assessment feeder'!AY532,IF($B$9="All",'No Self Assessment feeder'!CE532)))</f>
        <v>49.6</v>
      </c>
      <c r="T543" s="120">
        <f>IF($B$9="Female",'No Self Assessment feeder'!T532,IF($B$9="Male",'No Self Assessment feeder'!AZ532,IF($B$9="All",'No Self Assessment feeder'!CF532)))</f>
        <v>66</v>
      </c>
      <c r="U543" s="127">
        <f>IF($B$9="Female",'No Self Assessment feeder'!U532,IF($B$9="Male",'No Self Assessment feeder'!BA532,IF($B$9="All",'No Self Assessment feeder'!CG532)))</f>
        <v>75</v>
      </c>
      <c r="V543" s="81">
        <f>IF($B$9="Female",'No Self Assessment feeder'!V532,IF($B$9="Male",'No Self Assessment feeder'!BB532,IF($B$9="All",'No Self Assessment feeder'!CH532)))</f>
        <v>635</v>
      </c>
      <c r="W543" s="120">
        <f>IF($B$9="Female",'No Self Assessment feeder'!W532,IF($B$9="Male",'No Self Assessment feeder'!BC532,IF($B$9="All",'No Self Assessment feeder'!CI532)))</f>
        <v>11.5</v>
      </c>
      <c r="X543" s="79">
        <f>IF($B$9="Female",'No Self Assessment feeder'!X532,IF($B$9="Male",'No Self Assessment feeder'!BD532,IF($B$9="All",'No Self Assessment feeder'!CJ532)))</f>
        <v>560</v>
      </c>
      <c r="Y543" s="120">
        <f>IF($B$9="Female",'No Self Assessment feeder'!Y532,IF($B$9="Male",'No Self Assessment feeder'!BE532,IF($B$9="All",'No Self Assessment feeder'!CK532)))</f>
        <v>22.1</v>
      </c>
      <c r="Z543" s="120">
        <f>IF($B$9="Female",'No Self Assessment feeder'!Z532,IF($B$9="Male",'No Self Assessment feeder'!BF532,IF($B$9="All",'No Self Assessment feeder'!CL532)))</f>
        <v>10.199999999999999</v>
      </c>
      <c r="AA543" s="120">
        <f>IF($B$9="Female",'No Self Assessment feeder'!AA532,IF($B$9="Male",'No Self Assessment feeder'!BG532,IF($B$9="All",'No Self Assessment feeder'!CM532)))</f>
        <v>53.8</v>
      </c>
      <c r="AB543" s="120">
        <f>IF($B$9="Female",'No Self Assessment feeder'!AB532,IF($B$9="Male",'No Self Assessment feeder'!BH532,IF($B$9="All",'No Self Assessment feeder'!CN532)))</f>
        <v>63.2</v>
      </c>
      <c r="AC543" s="127">
        <f>IF($B$9="Female",'No Self Assessment feeder'!AC532,IF($B$9="Male",'No Self Assessment feeder'!BI532,IF($B$9="All",'No Self Assessment feeder'!CO532)))</f>
        <v>67.7</v>
      </c>
      <c r="CM543" s="29"/>
    </row>
    <row r="544" spans="1:91" ht="14.25" customHeight="1" x14ac:dyDescent="0.2">
      <c r="A544" s="159" t="s">
        <v>292</v>
      </c>
      <c r="B544" s="65" t="s">
        <v>29</v>
      </c>
      <c r="C544" s="66">
        <v>10007140</v>
      </c>
      <c r="D544" s="66" t="s">
        <v>489</v>
      </c>
      <c r="E544" s="162" t="s">
        <v>30</v>
      </c>
      <c r="F544" s="142">
        <f>IF($B$9="Female",'No Self Assessment feeder'!F533,IF($B$9="Male",'No Self Assessment feeder'!AL533,IF($B$9="All",'No Self Assessment feeder'!BR533)))</f>
        <v>2940</v>
      </c>
      <c r="G544" s="120">
        <f>IF($B$9="Female",'No Self Assessment feeder'!G533,IF($B$9="Male",'No Self Assessment feeder'!AM533,IF($B$9="All",'No Self Assessment feeder'!BS533)))</f>
        <v>3.3</v>
      </c>
      <c r="H544" s="79">
        <f>IF($B$9="Female",'No Self Assessment feeder'!H533,IF($B$9="Male",'No Self Assessment feeder'!AN533,IF($B$9="All",'No Self Assessment feeder'!BT533)))</f>
        <v>2845</v>
      </c>
      <c r="I544" s="120">
        <f>IF($B$9="Female",'No Self Assessment feeder'!I533,IF($B$9="Male",'No Self Assessment feeder'!AO533,IF($B$9="All",'No Self Assessment feeder'!BU533)))</f>
        <v>9.6</v>
      </c>
      <c r="J544" s="120">
        <f>IF($B$9="Female",'No Self Assessment feeder'!J533,IF($B$9="Male",'No Self Assessment feeder'!AP533,IF($B$9="All",'No Self Assessment feeder'!BV533)))</f>
        <v>10.7</v>
      </c>
      <c r="K544" s="120">
        <f>IF($B$9="Female",'No Self Assessment feeder'!K533,IF($B$9="Male",'No Self Assessment feeder'!AQ533,IF($B$9="All",'No Self Assessment feeder'!BW533)))</f>
        <v>59.7</v>
      </c>
      <c r="L544" s="120">
        <f>IF($B$9="Female",'No Self Assessment feeder'!L533,IF($B$9="Male",'No Self Assessment feeder'!AR533,IF($B$9="All",'No Self Assessment feeder'!BX533)))</f>
        <v>72.7</v>
      </c>
      <c r="M544" s="127">
        <f>IF($B$9="Female",'No Self Assessment feeder'!M533,IF($B$9="Male",'No Self Assessment feeder'!AS533,IF($B$9="All",'No Self Assessment feeder'!BY533)))</f>
        <v>79.7</v>
      </c>
      <c r="N544" s="81">
        <f>IF($B$9="Female",'No Self Assessment feeder'!N533,IF($B$9="Male",'No Self Assessment feeder'!AT533,IF($B$9="All",'No Self Assessment feeder'!BZ533)))</f>
        <v>2940</v>
      </c>
      <c r="O544" s="120">
        <f>IF($B$9="Female",'No Self Assessment feeder'!O533,IF($B$9="Male",'No Self Assessment feeder'!AU533,IF($B$9="All",'No Self Assessment feeder'!CA533)))</f>
        <v>3.7</v>
      </c>
      <c r="P544" s="79">
        <f>IF($B$9="Female",'No Self Assessment feeder'!P533,IF($B$9="Male",'No Self Assessment feeder'!AV533,IF($B$9="All",'No Self Assessment feeder'!CB533)))</f>
        <v>2830</v>
      </c>
      <c r="Q544" s="120">
        <f>IF($B$9="Female",'No Self Assessment feeder'!Q533,IF($B$9="Male",'No Self Assessment feeder'!AW533,IF($B$9="All",'No Self Assessment feeder'!CC533)))</f>
        <v>10.7</v>
      </c>
      <c r="R544" s="120">
        <f>IF($B$9="Female",'No Self Assessment feeder'!R533,IF($B$9="Male",'No Self Assessment feeder'!AX533,IF($B$9="All",'No Self Assessment feeder'!CD533)))</f>
        <v>9.3000000000000007</v>
      </c>
      <c r="S544" s="120">
        <f>IF($B$9="Female",'No Self Assessment feeder'!S533,IF($B$9="Male",'No Self Assessment feeder'!AY533,IF($B$9="All",'No Self Assessment feeder'!CE533)))</f>
        <v>65.7</v>
      </c>
      <c r="T544" s="120">
        <f>IF($B$9="Female",'No Self Assessment feeder'!T533,IF($B$9="Male",'No Self Assessment feeder'!AZ533,IF($B$9="All",'No Self Assessment feeder'!CF533)))</f>
        <v>76.400000000000006</v>
      </c>
      <c r="U544" s="127">
        <f>IF($B$9="Female",'No Self Assessment feeder'!U533,IF($B$9="Male",'No Self Assessment feeder'!BA533,IF($B$9="All",'No Self Assessment feeder'!CG533)))</f>
        <v>80</v>
      </c>
      <c r="V544" s="81">
        <f>IF($B$9="Female",'No Self Assessment feeder'!V533,IF($B$9="Male",'No Self Assessment feeder'!BB533,IF($B$9="All",'No Self Assessment feeder'!CH533)))</f>
        <v>2940</v>
      </c>
      <c r="W544" s="120">
        <f>IF($B$9="Female",'No Self Assessment feeder'!W533,IF($B$9="Male",'No Self Assessment feeder'!BC533,IF($B$9="All",'No Self Assessment feeder'!CI533)))</f>
        <v>4</v>
      </c>
      <c r="X544" s="79">
        <f>IF($B$9="Female",'No Self Assessment feeder'!X533,IF($B$9="Male",'No Self Assessment feeder'!BD533,IF($B$9="All",'No Self Assessment feeder'!CJ533)))</f>
        <v>2820</v>
      </c>
      <c r="Y544" s="120">
        <f>IF($B$9="Female",'No Self Assessment feeder'!Y533,IF($B$9="Male",'No Self Assessment feeder'!BE533,IF($B$9="All",'No Self Assessment feeder'!CK533)))</f>
        <v>13.8</v>
      </c>
      <c r="Z544" s="120">
        <f>IF($B$9="Female",'No Self Assessment feeder'!Z533,IF($B$9="Male",'No Self Assessment feeder'!BF533,IF($B$9="All",'No Self Assessment feeder'!CL533)))</f>
        <v>7.5</v>
      </c>
      <c r="AA544" s="120">
        <f>IF($B$9="Female",'No Self Assessment feeder'!AA533,IF($B$9="Male",'No Self Assessment feeder'!BG533,IF($B$9="All",'No Self Assessment feeder'!CM533)))</f>
        <v>69.599999999999994</v>
      </c>
      <c r="AB544" s="120">
        <f>IF($B$9="Female",'No Self Assessment feeder'!AB533,IF($B$9="Male",'No Self Assessment feeder'!BH533,IF($B$9="All",'No Self Assessment feeder'!CN533)))</f>
        <v>76.8</v>
      </c>
      <c r="AC544" s="127">
        <f>IF($B$9="Female",'No Self Assessment feeder'!AC533,IF($B$9="Male",'No Self Assessment feeder'!BI533,IF($B$9="All",'No Self Assessment feeder'!CO533)))</f>
        <v>78.7</v>
      </c>
      <c r="CM544" s="29"/>
    </row>
    <row r="545" spans="1:91" ht="14.25" customHeight="1" x14ac:dyDescent="0.2">
      <c r="A545" s="159" t="s">
        <v>292</v>
      </c>
      <c r="B545" s="65" t="s">
        <v>31</v>
      </c>
      <c r="C545" s="66">
        <v>10006840</v>
      </c>
      <c r="D545" s="66" t="s">
        <v>489</v>
      </c>
      <c r="E545" s="162" t="s">
        <v>32</v>
      </c>
      <c r="F545" s="142">
        <f>IF($B$9="Female",'No Self Assessment feeder'!F534,IF($B$9="Male",'No Self Assessment feeder'!AL534,IF($B$9="All",'No Self Assessment feeder'!BR534)))</f>
        <v>4095</v>
      </c>
      <c r="G545" s="120">
        <f>IF($B$9="Female",'No Self Assessment feeder'!G534,IF($B$9="Male",'No Self Assessment feeder'!AM534,IF($B$9="All",'No Self Assessment feeder'!BS534)))</f>
        <v>1.7</v>
      </c>
      <c r="H545" s="79">
        <f>IF($B$9="Female",'No Self Assessment feeder'!H534,IF($B$9="Male",'No Self Assessment feeder'!AN534,IF($B$9="All",'No Self Assessment feeder'!BT534)))</f>
        <v>4020</v>
      </c>
      <c r="I545" s="120">
        <f>IF($B$9="Female",'No Self Assessment feeder'!I534,IF($B$9="Male",'No Self Assessment feeder'!AO534,IF($B$9="All",'No Self Assessment feeder'!BU534)))</f>
        <v>7.3</v>
      </c>
      <c r="J545" s="120">
        <f>IF($B$9="Female",'No Self Assessment feeder'!J534,IF($B$9="Male",'No Self Assessment feeder'!AP534,IF($B$9="All",'No Self Assessment feeder'!BV534)))</f>
        <v>10.199999999999999</v>
      </c>
      <c r="K545" s="120">
        <f>IF($B$9="Female",'No Self Assessment feeder'!K534,IF($B$9="Male",'No Self Assessment feeder'!AQ534,IF($B$9="All",'No Self Assessment feeder'!BW534)))</f>
        <v>51.9</v>
      </c>
      <c r="L545" s="120">
        <f>IF($B$9="Female",'No Self Assessment feeder'!L534,IF($B$9="Male",'No Self Assessment feeder'!AR534,IF($B$9="All",'No Self Assessment feeder'!BX534)))</f>
        <v>69.7</v>
      </c>
      <c r="M545" s="127">
        <f>IF($B$9="Female",'No Self Assessment feeder'!M534,IF($B$9="Male",'No Self Assessment feeder'!AS534,IF($B$9="All",'No Self Assessment feeder'!BY534)))</f>
        <v>82.4</v>
      </c>
      <c r="N545" s="81">
        <f>IF($B$9="Female",'No Self Assessment feeder'!N534,IF($B$9="Male",'No Self Assessment feeder'!AT534,IF($B$9="All",'No Self Assessment feeder'!BZ534)))</f>
        <v>4095</v>
      </c>
      <c r="O545" s="120">
        <f>IF($B$9="Female",'No Self Assessment feeder'!O534,IF($B$9="Male",'No Self Assessment feeder'!AU534,IF($B$9="All",'No Self Assessment feeder'!CA534)))</f>
        <v>2</v>
      </c>
      <c r="P545" s="79">
        <f>IF($B$9="Female",'No Self Assessment feeder'!P534,IF($B$9="Male",'No Self Assessment feeder'!AV534,IF($B$9="All",'No Self Assessment feeder'!CB534)))</f>
        <v>4010</v>
      </c>
      <c r="Q545" s="120">
        <f>IF($B$9="Female",'No Self Assessment feeder'!Q534,IF($B$9="Male",'No Self Assessment feeder'!AW534,IF($B$9="All",'No Self Assessment feeder'!CC534)))</f>
        <v>8.6</v>
      </c>
      <c r="R545" s="120">
        <f>IF($B$9="Female",'No Self Assessment feeder'!R534,IF($B$9="Male",'No Self Assessment feeder'!AX534,IF($B$9="All",'No Self Assessment feeder'!CD534)))</f>
        <v>6.8</v>
      </c>
      <c r="S545" s="120">
        <f>IF($B$9="Female",'No Self Assessment feeder'!S534,IF($B$9="Male",'No Self Assessment feeder'!AY534,IF($B$9="All",'No Self Assessment feeder'!CE534)))</f>
        <v>63</v>
      </c>
      <c r="T545" s="120">
        <f>IF($B$9="Female",'No Self Assessment feeder'!T534,IF($B$9="Male",'No Self Assessment feeder'!AZ534,IF($B$9="All",'No Self Assessment feeder'!CF534)))</f>
        <v>79</v>
      </c>
      <c r="U545" s="127">
        <f>IF($B$9="Female",'No Self Assessment feeder'!U534,IF($B$9="Male",'No Self Assessment feeder'!BA534,IF($B$9="All",'No Self Assessment feeder'!CG534)))</f>
        <v>84.6</v>
      </c>
      <c r="V545" s="81">
        <f>IF($B$9="Female",'No Self Assessment feeder'!V534,IF($B$9="Male",'No Self Assessment feeder'!BB534,IF($B$9="All",'No Self Assessment feeder'!CH534)))</f>
        <v>4095</v>
      </c>
      <c r="W545" s="120">
        <f>IF($B$9="Female",'No Self Assessment feeder'!W534,IF($B$9="Male",'No Self Assessment feeder'!BC534,IF($B$9="All",'No Self Assessment feeder'!CI534)))</f>
        <v>2.1</v>
      </c>
      <c r="X545" s="79">
        <f>IF($B$9="Female",'No Self Assessment feeder'!X534,IF($B$9="Male",'No Self Assessment feeder'!BD534,IF($B$9="All",'No Self Assessment feeder'!CJ534)))</f>
        <v>4005</v>
      </c>
      <c r="Y545" s="120">
        <f>IF($B$9="Female",'No Self Assessment feeder'!Y534,IF($B$9="Male",'No Self Assessment feeder'!BE534,IF($B$9="All",'No Self Assessment feeder'!CK534)))</f>
        <v>10.5</v>
      </c>
      <c r="Z545" s="120">
        <f>IF($B$9="Female",'No Self Assessment feeder'!Z534,IF($B$9="Male",'No Self Assessment feeder'!BF534,IF($B$9="All",'No Self Assessment feeder'!CL534)))</f>
        <v>7.5</v>
      </c>
      <c r="AA545" s="120">
        <f>IF($B$9="Female",'No Self Assessment feeder'!AA534,IF($B$9="Male",'No Self Assessment feeder'!BG534,IF($B$9="All",'No Self Assessment feeder'!CM534)))</f>
        <v>68.400000000000006</v>
      </c>
      <c r="AB545" s="120">
        <f>IF($B$9="Female",'No Self Assessment feeder'!AB534,IF($B$9="Male",'No Self Assessment feeder'!BH534,IF($B$9="All",'No Self Assessment feeder'!CN534)))</f>
        <v>79.2</v>
      </c>
      <c r="AC545" s="127">
        <f>IF($B$9="Female",'No Self Assessment feeder'!AC534,IF($B$9="Male",'No Self Assessment feeder'!BI534,IF($B$9="All",'No Self Assessment feeder'!CO534)))</f>
        <v>82</v>
      </c>
      <c r="CM545" s="29"/>
    </row>
    <row r="546" spans="1:91" ht="14.25" customHeight="1" x14ac:dyDescent="0.2">
      <c r="A546" s="159" t="s">
        <v>292</v>
      </c>
      <c r="B546" s="65" t="s">
        <v>33</v>
      </c>
      <c r="C546" s="66">
        <v>10000712</v>
      </c>
      <c r="D546" s="66" t="s">
        <v>489</v>
      </c>
      <c r="E546" s="162" t="s">
        <v>34</v>
      </c>
      <c r="F546" s="142">
        <f>IF($B$9="Female",'No Self Assessment feeder'!F535,IF($B$9="Male",'No Self Assessment feeder'!AL535,IF($B$9="All",'No Self Assessment feeder'!BR535)))</f>
        <v>535</v>
      </c>
      <c r="G546" s="120">
        <f>IF($B$9="Female",'No Self Assessment feeder'!G535,IF($B$9="Male",'No Self Assessment feeder'!AM535,IF($B$9="All",'No Self Assessment feeder'!BS535)))</f>
        <v>3.8</v>
      </c>
      <c r="H546" s="79">
        <f>IF($B$9="Female",'No Self Assessment feeder'!H535,IF($B$9="Male",'No Self Assessment feeder'!AN535,IF($B$9="All",'No Self Assessment feeder'!BT535)))</f>
        <v>515</v>
      </c>
      <c r="I546" s="120">
        <f>IF($B$9="Female",'No Self Assessment feeder'!I535,IF($B$9="Male",'No Self Assessment feeder'!AO535,IF($B$9="All",'No Self Assessment feeder'!BU535)))</f>
        <v>9.9</v>
      </c>
      <c r="J546" s="120">
        <f>IF($B$9="Female",'No Self Assessment feeder'!J535,IF($B$9="Male",'No Self Assessment feeder'!AP535,IF($B$9="All",'No Self Assessment feeder'!BV535)))</f>
        <v>12.7</v>
      </c>
      <c r="K546" s="120">
        <f>IF($B$9="Female",'No Self Assessment feeder'!K535,IF($B$9="Male",'No Self Assessment feeder'!AQ535,IF($B$9="All",'No Self Assessment feeder'!BW535)))</f>
        <v>67.3</v>
      </c>
      <c r="L546" s="120">
        <f>IF($B$9="Female",'No Self Assessment feeder'!L535,IF($B$9="Male",'No Self Assessment feeder'!AR535,IF($B$9="All",'No Self Assessment feeder'!BX535)))</f>
        <v>74.099999999999994</v>
      </c>
      <c r="M546" s="127">
        <f>IF($B$9="Female",'No Self Assessment feeder'!M535,IF($B$9="Male",'No Self Assessment feeder'!AS535,IF($B$9="All",'No Self Assessment feeder'!BY535)))</f>
        <v>77.400000000000006</v>
      </c>
      <c r="N546" s="81">
        <f>IF($B$9="Female",'No Self Assessment feeder'!N535,IF($B$9="Male",'No Self Assessment feeder'!AT535,IF($B$9="All",'No Self Assessment feeder'!BZ535)))</f>
        <v>535</v>
      </c>
      <c r="O546" s="120">
        <f>IF($B$9="Female",'No Self Assessment feeder'!O535,IF($B$9="Male",'No Self Assessment feeder'!AU535,IF($B$9="All",'No Self Assessment feeder'!CA535)))</f>
        <v>4.3</v>
      </c>
      <c r="P546" s="79">
        <f>IF($B$9="Female",'No Self Assessment feeder'!P535,IF($B$9="Male",'No Self Assessment feeder'!AV535,IF($B$9="All",'No Self Assessment feeder'!CB535)))</f>
        <v>510</v>
      </c>
      <c r="Q546" s="120">
        <f>IF($B$9="Female",'No Self Assessment feeder'!Q535,IF($B$9="Male",'No Self Assessment feeder'!AW535,IF($B$9="All",'No Self Assessment feeder'!CC535)))</f>
        <v>9.8000000000000007</v>
      </c>
      <c r="R546" s="120">
        <f>IF($B$9="Female",'No Self Assessment feeder'!R535,IF($B$9="Male",'No Self Assessment feeder'!AX535,IF($B$9="All",'No Self Assessment feeder'!CD535)))</f>
        <v>9.6</v>
      </c>
      <c r="S546" s="120">
        <f>IF($B$9="Female",'No Self Assessment feeder'!S535,IF($B$9="Male",'No Self Assessment feeder'!AY535,IF($B$9="All",'No Self Assessment feeder'!CE535)))</f>
        <v>70.2</v>
      </c>
      <c r="T546" s="120">
        <f>IF($B$9="Female",'No Self Assessment feeder'!T535,IF($B$9="Male",'No Self Assessment feeder'!AZ535,IF($B$9="All",'No Self Assessment feeder'!CF535)))</f>
        <v>79</v>
      </c>
      <c r="U546" s="127">
        <f>IF($B$9="Female",'No Self Assessment feeder'!U535,IF($B$9="Male",'No Self Assessment feeder'!BA535,IF($B$9="All",'No Self Assessment feeder'!CG535)))</f>
        <v>80.599999999999994</v>
      </c>
      <c r="V546" s="81">
        <f>IF($B$9="Female",'No Self Assessment feeder'!V535,IF($B$9="Male",'No Self Assessment feeder'!BB535,IF($B$9="All",'No Self Assessment feeder'!CH535)))</f>
        <v>535</v>
      </c>
      <c r="W546" s="120">
        <f>IF($B$9="Female",'No Self Assessment feeder'!W535,IF($B$9="Male",'No Self Assessment feeder'!BC535,IF($B$9="All",'No Self Assessment feeder'!CI535)))</f>
        <v>4.3</v>
      </c>
      <c r="X546" s="79">
        <f>IF($B$9="Female",'No Self Assessment feeder'!X535,IF($B$9="Male",'No Self Assessment feeder'!BD535,IF($B$9="All",'No Self Assessment feeder'!CJ535)))</f>
        <v>510</v>
      </c>
      <c r="Y546" s="120">
        <f>IF($B$9="Female",'No Self Assessment feeder'!Y535,IF($B$9="Male",'No Self Assessment feeder'!BE535,IF($B$9="All",'No Self Assessment feeder'!CK535)))</f>
        <v>13.5</v>
      </c>
      <c r="Z546" s="120">
        <f>IF($B$9="Female",'No Self Assessment feeder'!Z535,IF($B$9="Male",'No Self Assessment feeder'!BF535,IF($B$9="All",'No Self Assessment feeder'!CL535)))</f>
        <v>6.1</v>
      </c>
      <c r="AA546" s="120" t="str">
        <f>IF($B$9="Female",'No Self Assessment feeder'!AA535,IF($B$9="Male",'No Self Assessment feeder'!BG535,IF($B$9="All",'No Self Assessment feeder'!CM535)))</f>
        <v>x</v>
      </c>
      <c r="AB546" s="120" t="str">
        <f>IF($B$9="Female",'No Self Assessment feeder'!AB535,IF($B$9="Male",'No Self Assessment feeder'!BH535,IF($B$9="All",'No Self Assessment feeder'!CN535)))</f>
        <v>x</v>
      </c>
      <c r="AC546" s="127">
        <f>IF($B$9="Female",'No Self Assessment feeder'!AC535,IF($B$9="Male",'No Self Assessment feeder'!BI535,IF($B$9="All",'No Self Assessment feeder'!CO535)))</f>
        <v>80.400000000000006</v>
      </c>
      <c r="CM546" s="29"/>
    </row>
    <row r="547" spans="1:91" ht="14.25" customHeight="1" x14ac:dyDescent="0.2">
      <c r="A547" s="159" t="s">
        <v>292</v>
      </c>
      <c r="B547" s="65" t="s">
        <v>35</v>
      </c>
      <c r="C547" s="66">
        <v>10007811</v>
      </c>
      <c r="D547" s="66" t="s">
        <v>492</v>
      </c>
      <c r="E547" s="162" t="s">
        <v>37</v>
      </c>
      <c r="F547" s="142">
        <f>IF($B$9="Female",'No Self Assessment feeder'!F536,IF($B$9="Male",'No Self Assessment feeder'!AL536,IF($B$9="All",'No Self Assessment feeder'!BR536)))</f>
        <v>275</v>
      </c>
      <c r="G547" s="120">
        <f>IF($B$9="Female",'No Self Assessment feeder'!G536,IF($B$9="Male",'No Self Assessment feeder'!AM536,IF($B$9="All",'No Self Assessment feeder'!BS536)))</f>
        <v>0.7</v>
      </c>
      <c r="H547" s="79">
        <f>IF($B$9="Female",'No Self Assessment feeder'!H536,IF($B$9="Male",'No Self Assessment feeder'!AN536,IF($B$9="All",'No Self Assessment feeder'!BT536)))</f>
        <v>275</v>
      </c>
      <c r="I547" s="120">
        <f>IF($B$9="Female",'No Self Assessment feeder'!I536,IF($B$9="Male",'No Self Assessment feeder'!AO536,IF($B$9="All",'No Self Assessment feeder'!BU536)))</f>
        <v>4.7</v>
      </c>
      <c r="J547" s="120">
        <f>IF($B$9="Female",'No Self Assessment feeder'!J536,IF($B$9="Male",'No Self Assessment feeder'!AP536,IF($B$9="All",'No Self Assessment feeder'!BV536)))</f>
        <v>6.9</v>
      </c>
      <c r="K547" s="120">
        <f>IF($B$9="Female",'No Self Assessment feeder'!K536,IF($B$9="Male",'No Self Assessment feeder'!AQ536,IF($B$9="All",'No Self Assessment feeder'!BW536)))</f>
        <v>43.4</v>
      </c>
      <c r="L547" s="120">
        <f>IF($B$9="Female",'No Self Assessment feeder'!L536,IF($B$9="Male",'No Self Assessment feeder'!AR536,IF($B$9="All",'No Self Assessment feeder'!BX536)))</f>
        <v>78.099999999999994</v>
      </c>
      <c r="M547" s="127">
        <f>IF($B$9="Female",'No Self Assessment feeder'!M536,IF($B$9="Male",'No Self Assessment feeder'!AS536,IF($B$9="All",'No Self Assessment feeder'!BY536)))</f>
        <v>88.3</v>
      </c>
      <c r="N547" s="81">
        <f>IF($B$9="Female",'No Self Assessment feeder'!N536,IF($B$9="Male",'No Self Assessment feeder'!AT536,IF($B$9="All",'No Self Assessment feeder'!BZ536)))</f>
        <v>275</v>
      </c>
      <c r="O547" s="120">
        <f>IF($B$9="Female",'No Self Assessment feeder'!O536,IF($B$9="Male",'No Self Assessment feeder'!AU536,IF($B$9="All",'No Self Assessment feeder'!CA536)))</f>
        <v>2.5</v>
      </c>
      <c r="P547" s="79">
        <f>IF($B$9="Female",'No Self Assessment feeder'!P536,IF($B$9="Male",'No Self Assessment feeder'!AV536,IF($B$9="All",'No Self Assessment feeder'!CB536)))</f>
        <v>270</v>
      </c>
      <c r="Q547" s="120">
        <f>IF($B$9="Female",'No Self Assessment feeder'!Q536,IF($B$9="Male",'No Self Assessment feeder'!AW536,IF($B$9="All",'No Self Assessment feeder'!CC536)))</f>
        <v>7.8</v>
      </c>
      <c r="R547" s="120">
        <f>IF($B$9="Female",'No Self Assessment feeder'!R536,IF($B$9="Male",'No Self Assessment feeder'!AX536,IF($B$9="All",'No Self Assessment feeder'!CD536)))</f>
        <v>5.2</v>
      </c>
      <c r="S547" s="120">
        <f>IF($B$9="Female",'No Self Assessment feeder'!S536,IF($B$9="Male",'No Self Assessment feeder'!AY536,IF($B$9="All",'No Self Assessment feeder'!CE536)))</f>
        <v>72.5</v>
      </c>
      <c r="T547" s="120">
        <f>IF($B$9="Female",'No Self Assessment feeder'!T536,IF($B$9="Male",'No Self Assessment feeder'!AZ536,IF($B$9="All",'No Self Assessment feeder'!CF536)))</f>
        <v>84.4</v>
      </c>
      <c r="U547" s="127">
        <f>IF($B$9="Female",'No Self Assessment feeder'!U536,IF($B$9="Male",'No Self Assessment feeder'!BA536,IF($B$9="All",'No Self Assessment feeder'!CG536)))</f>
        <v>87</v>
      </c>
      <c r="V547" s="81">
        <f>IF($B$9="Female",'No Self Assessment feeder'!V536,IF($B$9="Male",'No Self Assessment feeder'!BB536,IF($B$9="All",'No Self Assessment feeder'!CH536)))</f>
        <v>275</v>
      </c>
      <c r="W547" s="120">
        <f>IF($B$9="Female",'No Self Assessment feeder'!W536,IF($B$9="Male",'No Self Assessment feeder'!BC536,IF($B$9="All",'No Self Assessment feeder'!CI536)))</f>
        <v>2.9</v>
      </c>
      <c r="X547" s="79">
        <f>IF($B$9="Female",'No Self Assessment feeder'!X536,IF($B$9="Male",'No Self Assessment feeder'!BD536,IF($B$9="All",'No Self Assessment feeder'!CJ536)))</f>
        <v>270</v>
      </c>
      <c r="Y547" s="120">
        <f>IF($B$9="Female",'No Self Assessment feeder'!Y536,IF($B$9="Male",'No Self Assessment feeder'!BE536,IF($B$9="All",'No Self Assessment feeder'!CK536)))</f>
        <v>10.4</v>
      </c>
      <c r="Z547" s="120">
        <f>IF($B$9="Female",'No Self Assessment feeder'!Z536,IF($B$9="Male",'No Self Assessment feeder'!BF536,IF($B$9="All",'No Self Assessment feeder'!CL536)))</f>
        <v>3.7</v>
      </c>
      <c r="AA547" s="120">
        <f>IF($B$9="Female",'No Self Assessment feeder'!AA536,IF($B$9="Male",'No Self Assessment feeder'!BG536,IF($B$9="All",'No Self Assessment feeder'!CM536)))</f>
        <v>79.099999999999994</v>
      </c>
      <c r="AB547" s="120">
        <f>IF($B$9="Female",'No Self Assessment feeder'!AB536,IF($B$9="Male",'No Self Assessment feeder'!BH536,IF($B$9="All",'No Self Assessment feeder'!CN536)))</f>
        <v>84.7</v>
      </c>
      <c r="AC547" s="127">
        <f>IF($B$9="Female",'No Self Assessment feeder'!AC536,IF($B$9="Male",'No Self Assessment feeder'!BI536,IF($B$9="All",'No Self Assessment feeder'!CO536)))</f>
        <v>85.8</v>
      </c>
      <c r="CM547" s="29"/>
    </row>
    <row r="548" spans="1:91" ht="14.25" customHeight="1" x14ac:dyDescent="0.2">
      <c r="A548" s="159" t="s">
        <v>292</v>
      </c>
      <c r="B548" s="65" t="s">
        <v>38</v>
      </c>
      <c r="C548" s="66">
        <v>10006841</v>
      </c>
      <c r="D548" s="66" t="s">
        <v>493</v>
      </c>
      <c r="E548" s="162" t="s">
        <v>40</v>
      </c>
      <c r="F548" s="142">
        <f>IF($B$9="Female",'No Self Assessment feeder'!F537,IF($B$9="Male",'No Self Assessment feeder'!AL537,IF($B$9="All",'No Self Assessment feeder'!BR537)))</f>
        <v>655</v>
      </c>
      <c r="G548" s="120">
        <f>IF($B$9="Female",'No Self Assessment feeder'!G537,IF($B$9="Male",'No Self Assessment feeder'!AM537,IF($B$9="All",'No Self Assessment feeder'!BS537)))</f>
        <v>2</v>
      </c>
      <c r="H548" s="79">
        <f>IF($B$9="Female",'No Self Assessment feeder'!H537,IF($B$9="Male",'No Self Assessment feeder'!AN537,IF($B$9="All",'No Self Assessment feeder'!BT537)))</f>
        <v>640</v>
      </c>
      <c r="I548" s="120">
        <f>IF($B$9="Female",'No Self Assessment feeder'!I537,IF($B$9="Male",'No Self Assessment feeder'!AO537,IF($B$9="All",'No Self Assessment feeder'!BU537)))</f>
        <v>8.4</v>
      </c>
      <c r="J548" s="120">
        <f>IF($B$9="Female",'No Self Assessment feeder'!J537,IF($B$9="Male",'No Self Assessment feeder'!AP537,IF($B$9="All",'No Self Assessment feeder'!BV537)))</f>
        <v>11.1</v>
      </c>
      <c r="K548" s="120">
        <f>IF($B$9="Female",'No Self Assessment feeder'!K537,IF($B$9="Male",'No Self Assessment feeder'!AQ537,IF($B$9="All",'No Self Assessment feeder'!BW537)))</f>
        <v>55.3</v>
      </c>
      <c r="L548" s="120">
        <f>IF($B$9="Female",'No Self Assessment feeder'!L537,IF($B$9="Male",'No Self Assessment feeder'!AR537,IF($B$9="All",'No Self Assessment feeder'!BX537)))</f>
        <v>73.5</v>
      </c>
      <c r="M548" s="127">
        <f>IF($B$9="Female",'No Self Assessment feeder'!M537,IF($B$9="Male",'No Self Assessment feeder'!AS537,IF($B$9="All",'No Self Assessment feeder'!BY537)))</f>
        <v>80.5</v>
      </c>
      <c r="N548" s="81">
        <f>IF($B$9="Female",'No Self Assessment feeder'!N537,IF($B$9="Male",'No Self Assessment feeder'!AT537,IF($B$9="All",'No Self Assessment feeder'!BZ537)))</f>
        <v>655</v>
      </c>
      <c r="O548" s="120">
        <f>IF($B$9="Female",'No Self Assessment feeder'!O537,IF($B$9="Male",'No Self Assessment feeder'!AU537,IF($B$9="All",'No Self Assessment feeder'!CA537)))</f>
        <v>2.2999999999999998</v>
      </c>
      <c r="P548" s="79">
        <f>IF($B$9="Female",'No Self Assessment feeder'!P537,IF($B$9="Male",'No Self Assessment feeder'!AV537,IF($B$9="All",'No Self Assessment feeder'!CB537)))</f>
        <v>640</v>
      </c>
      <c r="Q548" s="120">
        <f>IF($B$9="Female",'No Self Assessment feeder'!Q537,IF($B$9="Male",'No Self Assessment feeder'!AW537,IF($B$9="All",'No Self Assessment feeder'!CC537)))</f>
        <v>9.6999999999999993</v>
      </c>
      <c r="R548" s="120">
        <f>IF($B$9="Female",'No Self Assessment feeder'!R537,IF($B$9="Male",'No Self Assessment feeder'!AX537,IF($B$9="All",'No Self Assessment feeder'!CD537)))</f>
        <v>11.3</v>
      </c>
      <c r="S548" s="120">
        <f>IF($B$9="Female",'No Self Assessment feeder'!S537,IF($B$9="Male",'No Self Assessment feeder'!AY537,IF($B$9="All",'No Self Assessment feeder'!CE537)))</f>
        <v>62</v>
      </c>
      <c r="T548" s="120">
        <f>IF($B$9="Female",'No Self Assessment feeder'!T537,IF($B$9="Male",'No Self Assessment feeder'!AZ537,IF($B$9="All",'No Self Assessment feeder'!CF537)))</f>
        <v>75.5</v>
      </c>
      <c r="U548" s="127">
        <f>IF($B$9="Female",'No Self Assessment feeder'!U537,IF($B$9="Male",'No Self Assessment feeder'!BA537,IF($B$9="All",'No Self Assessment feeder'!CG537)))</f>
        <v>79.099999999999994</v>
      </c>
      <c r="V548" s="81">
        <f>IF($B$9="Female",'No Self Assessment feeder'!V537,IF($B$9="Male",'No Self Assessment feeder'!BB537,IF($B$9="All",'No Self Assessment feeder'!CH537)))</f>
        <v>655</v>
      </c>
      <c r="W548" s="120">
        <f>IF($B$9="Female",'No Self Assessment feeder'!W537,IF($B$9="Male",'No Self Assessment feeder'!BC537,IF($B$9="All",'No Self Assessment feeder'!CI537)))</f>
        <v>2.6</v>
      </c>
      <c r="X548" s="79">
        <f>IF($B$9="Female",'No Self Assessment feeder'!X537,IF($B$9="Male",'No Self Assessment feeder'!BD537,IF($B$9="All",'No Self Assessment feeder'!CJ537)))</f>
        <v>640</v>
      </c>
      <c r="Y548" s="120">
        <f>IF($B$9="Female",'No Self Assessment feeder'!Y537,IF($B$9="Male",'No Self Assessment feeder'!BE537,IF($B$9="All",'No Self Assessment feeder'!CK537)))</f>
        <v>13</v>
      </c>
      <c r="Z548" s="120">
        <f>IF($B$9="Female",'No Self Assessment feeder'!Z537,IF($B$9="Male",'No Self Assessment feeder'!BF537,IF($B$9="All",'No Self Assessment feeder'!CL537)))</f>
        <v>6.6</v>
      </c>
      <c r="AA548" s="120">
        <f>IF($B$9="Female",'No Self Assessment feeder'!AA537,IF($B$9="Male",'No Self Assessment feeder'!BG537,IF($B$9="All",'No Self Assessment feeder'!CM537)))</f>
        <v>70.099999999999994</v>
      </c>
      <c r="AB548" s="120">
        <f>IF($B$9="Female",'No Self Assessment feeder'!AB537,IF($B$9="Male",'No Self Assessment feeder'!BH537,IF($B$9="All",'No Self Assessment feeder'!CN537)))</f>
        <v>78.099999999999994</v>
      </c>
      <c r="AC548" s="127">
        <f>IF($B$9="Female",'No Self Assessment feeder'!AC537,IF($B$9="Male",'No Self Assessment feeder'!BI537,IF($B$9="All",'No Self Assessment feeder'!CO537)))</f>
        <v>80.400000000000006</v>
      </c>
      <c r="CM548" s="29"/>
    </row>
    <row r="549" spans="1:91" ht="14.25" customHeight="1" x14ac:dyDescent="0.2">
      <c r="A549" s="159" t="s">
        <v>292</v>
      </c>
      <c r="B549" s="65" t="s">
        <v>41</v>
      </c>
      <c r="C549" s="66">
        <v>10000385</v>
      </c>
      <c r="D549" s="66" t="s">
        <v>490</v>
      </c>
      <c r="E549" s="162" t="s">
        <v>42</v>
      </c>
      <c r="F549" s="142">
        <f>IF($B$9="Female",'No Self Assessment feeder'!F538,IF($B$9="Male",'No Self Assessment feeder'!AL538,IF($B$9="All",'No Self Assessment feeder'!BR538)))</f>
        <v>490</v>
      </c>
      <c r="G549" s="120">
        <f>IF($B$9="Female",'No Self Assessment feeder'!G538,IF($B$9="Male",'No Self Assessment feeder'!AM538,IF($B$9="All",'No Self Assessment feeder'!BS538)))</f>
        <v>1.8</v>
      </c>
      <c r="H549" s="79">
        <f>IF($B$9="Female",'No Self Assessment feeder'!H538,IF($B$9="Male",'No Self Assessment feeder'!AN538,IF($B$9="All",'No Self Assessment feeder'!BT538)))</f>
        <v>480</v>
      </c>
      <c r="I549" s="120">
        <f>IF($B$9="Female",'No Self Assessment feeder'!I538,IF($B$9="Male",'No Self Assessment feeder'!AO538,IF($B$9="All",'No Self Assessment feeder'!BU538)))</f>
        <v>11</v>
      </c>
      <c r="J549" s="120">
        <f>IF($B$9="Female",'No Self Assessment feeder'!J538,IF($B$9="Male",'No Self Assessment feeder'!AP538,IF($B$9="All",'No Self Assessment feeder'!BV538)))</f>
        <v>20.399999999999999</v>
      </c>
      <c r="K549" s="120">
        <f>IF($B$9="Female",'No Self Assessment feeder'!K538,IF($B$9="Male",'No Self Assessment feeder'!AQ538,IF($B$9="All",'No Self Assessment feeder'!BW538)))</f>
        <v>61.5</v>
      </c>
      <c r="L549" s="120">
        <f>IF($B$9="Female",'No Self Assessment feeder'!L538,IF($B$9="Male",'No Self Assessment feeder'!AR538,IF($B$9="All",'No Self Assessment feeder'!BX538)))</f>
        <v>65.599999999999994</v>
      </c>
      <c r="M549" s="127">
        <f>IF($B$9="Female",'No Self Assessment feeder'!M538,IF($B$9="Male",'No Self Assessment feeder'!AS538,IF($B$9="All",'No Self Assessment feeder'!BY538)))</f>
        <v>68.5</v>
      </c>
      <c r="N549" s="81">
        <f>IF($B$9="Female",'No Self Assessment feeder'!N538,IF($B$9="Male",'No Self Assessment feeder'!AT538,IF($B$9="All",'No Self Assessment feeder'!BZ538)))</f>
        <v>490</v>
      </c>
      <c r="O549" s="120">
        <f>IF($B$9="Female",'No Self Assessment feeder'!O538,IF($B$9="Male",'No Self Assessment feeder'!AU538,IF($B$9="All",'No Self Assessment feeder'!CA538)))</f>
        <v>1.8</v>
      </c>
      <c r="P549" s="79">
        <f>IF($B$9="Female",'No Self Assessment feeder'!P538,IF($B$9="Male",'No Self Assessment feeder'!AV538,IF($B$9="All",'No Self Assessment feeder'!CB538)))</f>
        <v>480</v>
      </c>
      <c r="Q549" s="120">
        <f>IF($B$9="Female",'No Self Assessment feeder'!Q538,IF($B$9="Male",'No Self Assessment feeder'!AW538,IF($B$9="All",'No Self Assessment feeder'!CC538)))</f>
        <v>14.4</v>
      </c>
      <c r="R549" s="120">
        <f>IF($B$9="Female",'No Self Assessment feeder'!R538,IF($B$9="Male",'No Self Assessment feeder'!AX538,IF($B$9="All",'No Self Assessment feeder'!CD538)))</f>
        <v>15</v>
      </c>
      <c r="S549" s="120">
        <f>IF($B$9="Female",'No Self Assessment feeder'!S538,IF($B$9="Male",'No Self Assessment feeder'!AY538,IF($B$9="All",'No Self Assessment feeder'!CE538)))</f>
        <v>65.2</v>
      </c>
      <c r="T549" s="120">
        <f>IF($B$9="Female",'No Self Assessment feeder'!T538,IF($B$9="Male",'No Self Assessment feeder'!AZ538,IF($B$9="All",'No Self Assessment feeder'!CF538)))</f>
        <v>69.2</v>
      </c>
      <c r="U549" s="127">
        <f>IF($B$9="Female",'No Self Assessment feeder'!U538,IF($B$9="Male",'No Self Assessment feeder'!BA538,IF($B$9="All",'No Self Assessment feeder'!CG538)))</f>
        <v>70.599999999999994</v>
      </c>
      <c r="V549" s="81">
        <f>IF($B$9="Female",'No Self Assessment feeder'!V538,IF($B$9="Male",'No Self Assessment feeder'!BB538,IF($B$9="All",'No Self Assessment feeder'!CH538)))</f>
        <v>490</v>
      </c>
      <c r="W549" s="120">
        <f>IF($B$9="Female",'No Self Assessment feeder'!W538,IF($B$9="Male",'No Self Assessment feeder'!BC538,IF($B$9="All",'No Self Assessment feeder'!CI538)))</f>
        <v>1.8</v>
      </c>
      <c r="X549" s="79">
        <f>IF($B$9="Female",'No Self Assessment feeder'!X538,IF($B$9="Male",'No Self Assessment feeder'!BD538,IF($B$9="All",'No Self Assessment feeder'!CJ538)))</f>
        <v>480</v>
      </c>
      <c r="Y549" s="120">
        <f>IF($B$9="Female",'No Self Assessment feeder'!Y538,IF($B$9="Male",'No Self Assessment feeder'!BE538,IF($B$9="All",'No Self Assessment feeder'!CK538)))</f>
        <v>17.7</v>
      </c>
      <c r="Z549" s="120">
        <f>IF($B$9="Female",'No Self Assessment feeder'!Z538,IF($B$9="Male",'No Self Assessment feeder'!BF538,IF($B$9="All",'No Self Assessment feeder'!CL538)))</f>
        <v>12.7</v>
      </c>
      <c r="AA549" s="120">
        <f>IF($B$9="Female",'No Self Assessment feeder'!AA538,IF($B$9="Male",'No Self Assessment feeder'!BG538,IF($B$9="All",'No Self Assessment feeder'!CM538)))</f>
        <v>65.599999999999994</v>
      </c>
      <c r="AB549" s="120">
        <f>IF($B$9="Female",'No Self Assessment feeder'!AB538,IF($B$9="Male",'No Self Assessment feeder'!BH538,IF($B$9="All",'No Self Assessment feeder'!CN538)))</f>
        <v>68.3</v>
      </c>
      <c r="AC549" s="127">
        <f>IF($B$9="Female",'No Self Assessment feeder'!AC538,IF($B$9="Male",'No Self Assessment feeder'!BI538,IF($B$9="All",'No Self Assessment feeder'!CO538)))</f>
        <v>69.599999999999994</v>
      </c>
      <c r="CM549" s="29"/>
    </row>
    <row r="550" spans="1:91" ht="14.25" customHeight="1" x14ac:dyDescent="0.2">
      <c r="A550" s="159" t="s">
        <v>292</v>
      </c>
      <c r="B550" s="65" t="s">
        <v>43</v>
      </c>
      <c r="C550" s="66">
        <v>10000824</v>
      </c>
      <c r="D550" s="66" t="s">
        <v>490</v>
      </c>
      <c r="E550" s="162" t="s">
        <v>44</v>
      </c>
      <c r="F550" s="142">
        <f>IF($B$9="Female",'No Self Assessment feeder'!F539,IF($B$9="Male",'No Self Assessment feeder'!AL539,IF($B$9="All",'No Self Assessment feeder'!BR539)))</f>
        <v>2550</v>
      </c>
      <c r="G550" s="120">
        <f>IF($B$9="Female",'No Self Assessment feeder'!G539,IF($B$9="Male",'No Self Assessment feeder'!AM539,IF($B$9="All",'No Self Assessment feeder'!BS539)))</f>
        <v>2.9</v>
      </c>
      <c r="H550" s="79">
        <f>IF($B$9="Female",'No Self Assessment feeder'!H539,IF($B$9="Male",'No Self Assessment feeder'!AN539,IF($B$9="All",'No Self Assessment feeder'!BT539)))</f>
        <v>2475</v>
      </c>
      <c r="I550" s="120">
        <f>IF($B$9="Female",'No Self Assessment feeder'!I539,IF($B$9="Male",'No Self Assessment feeder'!AO539,IF($B$9="All",'No Self Assessment feeder'!BU539)))</f>
        <v>8.9</v>
      </c>
      <c r="J550" s="120">
        <f>IF($B$9="Female",'No Self Assessment feeder'!J539,IF($B$9="Male",'No Self Assessment feeder'!AP539,IF($B$9="All",'No Self Assessment feeder'!BV539)))</f>
        <v>10.1</v>
      </c>
      <c r="K550" s="120">
        <f>IF($B$9="Female",'No Self Assessment feeder'!K539,IF($B$9="Male",'No Self Assessment feeder'!AQ539,IF($B$9="All",'No Self Assessment feeder'!BW539)))</f>
        <v>66.099999999999994</v>
      </c>
      <c r="L550" s="120">
        <f>IF($B$9="Female",'No Self Assessment feeder'!L539,IF($B$9="Male",'No Self Assessment feeder'!AR539,IF($B$9="All",'No Self Assessment feeder'!BX539)))</f>
        <v>75.8</v>
      </c>
      <c r="M550" s="127">
        <f>IF($B$9="Female",'No Self Assessment feeder'!M539,IF($B$9="Male",'No Self Assessment feeder'!AS539,IF($B$9="All",'No Self Assessment feeder'!BY539)))</f>
        <v>81</v>
      </c>
      <c r="N550" s="81">
        <f>IF($B$9="Female",'No Self Assessment feeder'!N539,IF($B$9="Male",'No Self Assessment feeder'!AT539,IF($B$9="All",'No Self Assessment feeder'!BZ539)))</f>
        <v>2550</v>
      </c>
      <c r="O550" s="120">
        <f>IF($B$9="Female",'No Self Assessment feeder'!O539,IF($B$9="Male",'No Self Assessment feeder'!AU539,IF($B$9="All",'No Self Assessment feeder'!CA539)))</f>
        <v>3.3</v>
      </c>
      <c r="P550" s="79">
        <f>IF($B$9="Female",'No Self Assessment feeder'!P539,IF($B$9="Male",'No Self Assessment feeder'!AV539,IF($B$9="All",'No Self Assessment feeder'!CB539)))</f>
        <v>2465</v>
      </c>
      <c r="Q550" s="120">
        <f>IF($B$9="Female",'No Self Assessment feeder'!Q539,IF($B$9="Male",'No Self Assessment feeder'!AW539,IF($B$9="All",'No Self Assessment feeder'!CC539)))</f>
        <v>10.3</v>
      </c>
      <c r="R550" s="120">
        <f>IF($B$9="Female",'No Self Assessment feeder'!R539,IF($B$9="Male",'No Self Assessment feeder'!AX539,IF($B$9="All",'No Self Assessment feeder'!CD539)))</f>
        <v>6.6</v>
      </c>
      <c r="S550" s="120">
        <f>IF($B$9="Female",'No Self Assessment feeder'!S539,IF($B$9="Male",'No Self Assessment feeder'!AY539,IF($B$9="All",'No Self Assessment feeder'!CE539)))</f>
        <v>72.900000000000006</v>
      </c>
      <c r="T550" s="120">
        <f>IF($B$9="Female",'No Self Assessment feeder'!T539,IF($B$9="Male",'No Self Assessment feeder'!AZ539,IF($B$9="All",'No Self Assessment feeder'!CF539)))</f>
        <v>80.8</v>
      </c>
      <c r="U550" s="127">
        <f>IF($B$9="Female",'No Self Assessment feeder'!U539,IF($B$9="Male",'No Self Assessment feeder'!BA539,IF($B$9="All",'No Self Assessment feeder'!CG539)))</f>
        <v>83.1</v>
      </c>
      <c r="V550" s="81">
        <f>IF($B$9="Female",'No Self Assessment feeder'!V539,IF($B$9="Male",'No Self Assessment feeder'!BB539,IF($B$9="All",'No Self Assessment feeder'!CH539)))</f>
        <v>2550</v>
      </c>
      <c r="W550" s="120">
        <f>IF($B$9="Female",'No Self Assessment feeder'!W539,IF($B$9="Male",'No Self Assessment feeder'!BC539,IF($B$9="All",'No Self Assessment feeder'!CI539)))</f>
        <v>3.6</v>
      </c>
      <c r="X550" s="79">
        <f>IF($B$9="Female",'No Self Assessment feeder'!X539,IF($B$9="Male",'No Self Assessment feeder'!BD539,IF($B$9="All",'No Self Assessment feeder'!CJ539)))</f>
        <v>2460</v>
      </c>
      <c r="Y550" s="120">
        <f>IF($B$9="Female",'No Self Assessment feeder'!Y539,IF($B$9="Male",'No Self Assessment feeder'!BE539,IF($B$9="All",'No Self Assessment feeder'!CK539)))</f>
        <v>12.6</v>
      </c>
      <c r="Z550" s="120">
        <f>IF($B$9="Female",'No Self Assessment feeder'!Z539,IF($B$9="Male",'No Self Assessment feeder'!BF539,IF($B$9="All",'No Self Assessment feeder'!CL539)))</f>
        <v>5.8</v>
      </c>
      <c r="AA550" s="120">
        <f>IF($B$9="Female",'No Self Assessment feeder'!AA539,IF($B$9="Male",'No Self Assessment feeder'!BG539,IF($B$9="All",'No Self Assessment feeder'!CM539)))</f>
        <v>74.400000000000006</v>
      </c>
      <c r="AB550" s="120">
        <f>IF($B$9="Female",'No Self Assessment feeder'!AB539,IF($B$9="Male",'No Self Assessment feeder'!BH539,IF($B$9="All",'No Self Assessment feeder'!CN539)))</f>
        <v>80</v>
      </c>
      <c r="AC550" s="127">
        <f>IF($B$9="Female",'No Self Assessment feeder'!AC539,IF($B$9="Male",'No Self Assessment feeder'!BI539,IF($B$9="All",'No Self Assessment feeder'!CO539)))</f>
        <v>81.5</v>
      </c>
      <c r="CM550" s="29"/>
    </row>
    <row r="551" spans="1:91" ht="14.25" customHeight="1" x14ac:dyDescent="0.2">
      <c r="A551" s="159" t="s">
        <v>292</v>
      </c>
      <c r="B551" s="65" t="s">
        <v>45</v>
      </c>
      <c r="C551" s="66">
        <v>10007785</v>
      </c>
      <c r="D551" s="66" t="s">
        <v>494</v>
      </c>
      <c r="E551" s="162" t="s">
        <v>47</v>
      </c>
      <c r="F551" s="142">
        <f>IF($B$9="Female",'No Self Assessment feeder'!F540,IF($B$9="Male",'No Self Assessment feeder'!AL540,IF($B$9="All",'No Self Assessment feeder'!BR540)))</f>
        <v>1520</v>
      </c>
      <c r="G551" s="120">
        <f>IF($B$9="Female",'No Self Assessment feeder'!G540,IF($B$9="Male",'No Self Assessment feeder'!AM540,IF($B$9="All",'No Self Assessment feeder'!BS540)))</f>
        <v>2.4</v>
      </c>
      <c r="H551" s="79">
        <f>IF($B$9="Female",'No Self Assessment feeder'!H540,IF($B$9="Male",'No Self Assessment feeder'!AN540,IF($B$9="All",'No Self Assessment feeder'!BT540)))</f>
        <v>1480</v>
      </c>
      <c r="I551" s="120">
        <f>IF($B$9="Female",'No Self Assessment feeder'!I540,IF($B$9="Male",'No Self Assessment feeder'!AO540,IF($B$9="All",'No Self Assessment feeder'!BU540)))</f>
        <v>8.8000000000000007</v>
      </c>
      <c r="J551" s="120">
        <f>IF($B$9="Female",'No Self Assessment feeder'!J540,IF($B$9="Male",'No Self Assessment feeder'!AP540,IF($B$9="All",'No Self Assessment feeder'!BV540)))</f>
        <v>12.7</v>
      </c>
      <c r="K551" s="120">
        <f>IF($B$9="Female",'No Self Assessment feeder'!K540,IF($B$9="Male",'No Self Assessment feeder'!AQ540,IF($B$9="All",'No Self Assessment feeder'!BW540)))</f>
        <v>52.2</v>
      </c>
      <c r="L551" s="120">
        <f>IF($B$9="Female",'No Self Assessment feeder'!L540,IF($B$9="Male",'No Self Assessment feeder'!AR540,IF($B$9="All",'No Self Assessment feeder'!BX540)))</f>
        <v>68.400000000000006</v>
      </c>
      <c r="M551" s="127">
        <f>IF($B$9="Female",'No Self Assessment feeder'!M540,IF($B$9="Male",'No Self Assessment feeder'!AS540,IF($B$9="All",'No Self Assessment feeder'!BY540)))</f>
        <v>78.5</v>
      </c>
      <c r="N551" s="81">
        <f>IF($B$9="Female",'No Self Assessment feeder'!N540,IF($B$9="Male",'No Self Assessment feeder'!AT540,IF($B$9="All",'No Self Assessment feeder'!BZ540)))</f>
        <v>1520</v>
      </c>
      <c r="O551" s="120">
        <f>IF($B$9="Female",'No Self Assessment feeder'!O540,IF($B$9="Male",'No Self Assessment feeder'!AU540,IF($B$9="All",'No Self Assessment feeder'!CA540)))</f>
        <v>3</v>
      </c>
      <c r="P551" s="79">
        <f>IF($B$9="Female",'No Self Assessment feeder'!P540,IF($B$9="Male",'No Self Assessment feeder'!AV540,IF($B$9="All",'No Self Assessment feeder'!CB540)))</f>
        <v>1475</v>
      </c>
      <c r="Q551" s="120">
        <f>IF($B$9="Female",'No Self Assessment feeder'!Q540,IF($B$9="Male",'No Self Assessment feeder'!AW540,IF($B$9="All",'No Self Assessment feeder'!CC540)))</f>
        <v>12.6</v>
      </c>
      <c r="R551" s="120">
        <f>IF($B$9="Female",'No Self Assessment feeder'!R540,IF($B$9="Male",'No Self Assessment feeder'!AX540,IF($B$9="All",'No Self Assessment feeder'!CD540)))</f>
        <v>8.1999999999999993</v>
      </c>
      <c r="S551" s="120">
        <f>IF($B$9="Female",'No Self Assessment feeder'!S540,IF($B$9="Male",'No Self Assessment feeder'!AY540,IF($B$9="All",'No Self Assessment feeder'!CE540)))</f>
        <v>59.9</v>
      </c>
      <c r="T551" s="120">
        <f>IF($B$9="Female",'No Self Assessment feeder'!T540,IF($B$9="Male",'No Self Assessment feeder'!AZ540,IF($B$9="All",'No Self Assessment feeder'!CF540)))</f>
        <v>73.3</v>
      </c>
      <c r="U551" s="127">
        <f>IF($B$9="Female",'No Self Assessment feeder'!U540,IF($B$9="Male",'No Self Assessment feeder'!BA540,IF($B$9="All",'No Self Assessment feeder'!CG540)))</f>
        <v>79.2</v>
      </c>
      <c r="V551" s="81">
        <f>IF($B$9="Female",'No Self Assessment feeder'!V540,IF($B$9="Male",'No Self Assessment feeder'!BB540,IF($B$9="All",'No Self Assessment feeder'!CH540)))</f>
        <v>1520</v>
      </c>
      <c r="W551" s="120">
        <f>IF($B$9="Female",'No Self Assessment feeder'!W540,IF($B$9="Male",'No Self Assessment feeder'!BC540,IF($B$9="All",'No Self Assessment feeder'!CI540)))</f>
        <v>3.2</v>
      </c>
      <c r="X551" s="79">
        <f>IF($B$9="Female",'No Self Assessment feeder'!X540,IF($B$9="Male",'No Self Assessment feeder'!BD540,IF($B$9="All",'No Self Assessment feeder'!CJ540)))</f>
        <v>1470</v>
      </c>
      <c r="Y551" s="120">
        <f>IF($B$9="Female",'No Self Assessment feeder'!Y540,IF($B$9="Male",'No Self Assessment feeder'!BE540,IF($B$9="All",'No Self Assessment feeder'!CK540)))</f>
        <v>14.7</v>
      </c>
      <c r="Z551" s="120">
        <f>IF($B$9="Female",'No Self Assessment feeder'!Z540,IF($B$9="Male",'No Self Assessment feeder'!BF540,IF($B$9="All",'No Self Assessment feeder'!CL540)))</f>
        <v>7.4</v>
      </c>
      <c r="AA551" s="120">
        <f>IF($B$9="Female",'No Self Assessment feeder'!AA540,IF($B$9="Male",'No Self Assessment feeder'!BG540,IF($B$9="All",'No Self Assessment feeder'!CM540)))</f>
        <v>64.599999999999994</v>
      </c>
      <c r="AB551" s="120">
        <f>IF($B$9="Female",'No Self Assessment feeder'!AB540,IF($B$9="Male",'No Self Assessment feeder'!BH540,IF($B$9="All",'No Self Assessment feeder'!CN540)))</f>
        <v>74.2</v>
      </c>
      <c r="AC551" s="127">
        <f>IF($B$9="Female",'No Self Assessment feeder'!AC540,IF($B$9="Male",'No Self Assessment feeder'!BI540,IF($B$9="All",'No Self Assessment feeder'!CO540)))</f>
        <v>77.900000000000006</v>
      </c>
      <c r="CM551" s="29"/>
    </row>
    <row r="552" spans="1:91" ht="14.25" customHeight="1" x14ac:dyDescent="0.2">
      <c r="A552" s="159" t="s">
        <v>292</v>
      </c>
      <c r="B552" s="65" t="s">
        <v>48</v>
      </c>
      <c r="C552" s="66">
        <v>10000886</v>
      </c>
      <c r="D552" s="66" t="s">
        <v>495</v>
      </c>
      <c r="E552" s="162" t="s">
        <v>50</v>
      </c>
      <c r="F552" s="142">
        <f>IF($B$9="Female",'No Self Assessment feeder'!F541,IF($B$9="Male",'No Self Assessment feeder'!AL541,IF($B$9="All",'No Self Assessment feeder'!BR541)))</f>
        <v>2760</v>
      </c>
      <c r="G552" s="120">
        <f>IF($B$9="Female",'No Self Assessment feeder'!G541,IF($B$9="Male",'No Self Assessment feeder'!AM541,IF($B$9="All",'No Self Assessment feeder'!BS541)))</f>
        <v>2.4</v>
      </c>
      <c r="H552" s="79">
        <f>IF($B$9="Female",'No Self Assessment feeder'!H541,IF($B$9="Male",'No Self Assessment feeder'!AN541,IF($B$9="All",'No Self Assessment feeder'!BT541)))</f>
        <v>2695</v>
      </c>
      <c r="I552" s="120">
        <f>IF($B$9="Female",'No Self Assessment feeder'!I541,IF($B$9="Male",'No Self Assessment feeder'!AO541,IF($B$9="All",'No Self Assessment feeder'!BU541)))</f>
        <v>9.8000000000000007</v>
      </c>
      <c r="J552" s="120">
        <f>IF($B$9="Female",'No Self Assessment feeder'!J541,IF($B$9="Male",'No Self Assessment feeder'!AP541,IF($B$9="All",'No Self Assessment feeder'!BV541)))</f>
        <v>11.4</v>
      </c>
      <c r="K552" s="120">
        <f>IF($B$9="Female",'No Self Assessment feeder'!K541,IF($B$9="Male",'No Self Assessment feeder'!AQ541,IF($B$9="All",'No Self Assessment feeder'!BW541)))</f>
        <v>61</v>
      </c>
      <c r="L552" s="120">
        <f>IF($B$9="Female",'No Self Assessment feeder'!L541,IF($B$9="Male",'No Self Assessment feeder'!AR541,IF($B$9="All",'No Self Assessment feeder'!BX541)))</f>
        <v>72.8</v>
      </c>
      <c r="M552" s="127">
        <f>IF($B$9="Female",'No Self Assessment feeder'!M541,IF($B$9="Male",'No Self Assessment feeder'!AS541,IF($B$9="All",'No Self Assessment feeder'!BY541)))</f>
        <v>78.8</v>
      </c>
      <c r="N552" s="81">
        <f>IF($B$9="Female",'No Self Assessment feeder'!N541,IF($B$9="Male",'No Self Assessment feeder'!AT541,IF($B$9="All",'No Self Assessment feeder'!BZ541)))</f>
        <v>2760</v>
      </c>
      <c r="O552" s="120">
        <f>IF($B$9="Female",'No Self Assessment feeder'!O541,IF($B$9="Male",'No Self Assessment feeder'!AU541,IF($B$9="All",'No Self Assessment feeder'!CA541)))</f>
        <v>2.7</v>
      </c>
      <c r="P552" s="79">
        <f>IF($B$9="Female",'No Self Assessment feeder'!P541,IF($B$9="Male",'No Self Assessment feeder'!AV541,IF($B$9="All",'No Self Assessment feeder'!CB541)))</f>
        <v>2690</v>
      </c>
      <c r="Q552" s="120">
        <f>IF($B$9="Female",'No Self Assessment feeder'!Q541,IF($B$9="Male",'No Self Assessment feeder'!AW541,IF($B$9="All",'No Self Assessment feeder'!CC541)))</f>
        <v>11.6</v>
      </c>
      <c r="R552" s="120">
        <f>IF($B$9="Female",'No Self Assessment feeder'!R541,IF($B$9="Male",'No Self Assessment feeder'!AX541,IF($B$9="All",'No Self Assessment feeder'!CD541)))</f>
        <v>7.8</v>
      </c>
      <c r="S552" s="120">
        <f>IF($B$9="Female",'No Self Assessment feeder'!S541,IF($B$9="Male",'No Self Assessment feeder'!AY541,IF($B$9="All",'No Self Assessment feeder'!CE541)))</f>
        <v>67.3</v>
      </c>
      <c r="T552" s="120">
        <f>IF($B$9="Female",'No Self Assessment feeder'!T541,IF($B$9="Male",'No Self Assessment feeder'!AZ541,IF($B$9="All",'No Self Assessment feeder'!CF541)))</f>
        <v>77</v>
      </c>
      <c r="U552" s="127">
        <f>IF($B$9="Female",'No Self Assessment feeder'!U541,IF($B$9="Male",'No Self Assessment feeder'!BA541,IF($B$9="All",'No Self Assessment feeder'!CG541)))</f>
        <v>80.599999999999994</v>
      </c>
      <c r="V552" s="81">
        <f>IF($B$9="Female",'No Self Assessment feeder'!V541,IF($B$9="Male",'No Self Assessment feeder'!BB541,IF($B$9="All",'No Self Assessment feeder'!CH541)))</f>
        <v>2760</v>
      </c>
      <c r="W552" s="120">
        <f>IF($B$9="Female",'No Self Assessment feeder'!W541,IF($B$9="Male",'No Self Assessment feeder'!BC541,IF($B$9="All",'No Self Assessment feeder'!CI541)))</f>
        <v>2.8</v>
      </c>
      <c r="X552" s="79">
        <f>IF($B$9="Female",'No Self Assessment feeder'!X541,IF($B$9="Male",'No Self Assessment feeder'!BD541,IF($B$9="All",'No Self Assessment feeder'!CJ541)))</f>
        <v>2685</v>
      </c>
      <c r="Y552" s="120">
        <f>IF($B$9="Female",'No Self Assessment feeder'!Y541,IF($B$9="Male",'No Self Assessment feeder'!BE541,IF($B$9="All",'No Self Assessment feeder'!CK541)))</f>
        <v>15.1</v>
      </c>
      <c r="Z552" s="120">
        <f>IF($B$9="Female",'No Self Assessment feeder'!Z541,IF($B$9="Male",'No Self Assessment feeder'!BF541,IF($B$9="All",'No Self Assessment feeder'!CL541)))</f>
        <v>6.7</v>
      </c>
      <c r="AA552" s="120">
        <f>IF($B$9="Female",'No Self Assessment feeder'!AA541,IF($B$9="Male",'No Self Assessment feeder'!BG541,IF($B$9="All",'No Self Assessment feeder'!CM541)))</f>
        <v>68.3</v>
      </c>
      <c r="AB552" s="120">
        <f>IF($B$9="Female",'No Self Assessment feeder'!AB541,IF($B$9="Male",'No Self Assessment feeder'!BH541,IF($B$9="All",'No Self Assessment feeder'!CN541)))</f>
        <v>75.8</v>
      </c>
      <c r="AC552" s="127">
        <f>IF($B$9="Female",'No Self Assessment feeder'!AC541,IF($B$9="Male",'No Self Assessment feeder'!BI541,IF($B$9="All",'No Self Assessment feeder'!CO541)))</f>
        <v>78.2</v>
      </c>
      <c r="CM552" s="29"/>
    </row>
    <row r="553" spans="1:91" ht="14.25" customHeight="1" x14ac:dyDescent="0.2">
      <c r="A553" s="159" t="s">
        <v>292</v>
      </c>
      <c r="B553" s="65" t="s">
        <v>51</v>
      </c>
      <c r="C553" s="66">
        <v>10007786</v>
      </c>
      <c r="D553" s="66" t="s">
        <v>490</v>
      </c>
      <c r="E553" s="162" t="s">
        <v>52</v>
      </c>
      <c r="F553" s="142">
        <f>IF($B$9="Female",'No Self Assessment feeder'!F542,IF($B$9="Male",'No Self Assessment feeder'!AL542,IF($B$9="All",'No Self Assessment feeder'!BR542)))</f>
        <v>2805</v>
      </c>
      <c r="G553" s="120">
        <f>IF($B$9="Female",'No Self Assessment feeder'!G542,IF($B$9="Male",'No Self Assessment feeder'!AM542,IF($B$9="All",'No Self Assessment feeder'!BS542)))</f>
        <v>2.1</v>
      </c>
      <c r="H553" s="79">
        <f>IF($B$9="Female",'No Self Assessment feeder'!H542,IF($B$9="Male",'No Self Assessment feeder'!AN542,IF($B$9="All",'No Self Assessment feeder'!BT542)))</f>
        <v>2750</v>
      </c>
      <c r="I553" s="120">
        <f>IF($B$9="Female",'No Self Assessment feeder'!I542,IF($B$9="Male",'No Self Assessment feeder'!AO542,IF($B$9="All",'No Self Assessment feeder'!BU542)))</f>
        <v>8.9</v>
      </c>
      <c r="J553" s="120">
        <f>IF($B$9="Female",'No Self Assessment feeder'!J542,IF($B$9="Male",'No Self Assessment feeder'!AP542,IF($B$9="All",'No Self Assessment feeder'!BV542)))</f>
        <v>10.9</v>
      </c>
      <c r="K553" s="120">
        <f>IF($B$9="Female",'No Self Assessment feeder'!K542,IF($B$9="Male",'No Self Assessment feeder'!AQ542,IF($B$9="All",'No Self Assessment feeder'!BW542)))</f>
        <v>48.4</v>
      </c>
      <c r="L553" s="120">
        <f>IF($B$9="Female",'No Self Assessment feeder'!L542,IF($B$9="Male",'No Self Assessment feeder'!AR542,IF($B$9="All",'No Self Assessment feeder'!BX542)))</f>
        <v>66.599999999999994</v>
      </c>
      <c r="M553" s="127">
        <f>IF($B$9="Female",'No Self Assessment feeder'!M542,IF($B$9="Male",'No Self Assessment feeder'!AS542,IF($B$9="All",'No Self Assessment feeder'!BY542)))</f>
        <v>80.2</v>
      </c>
      <c r="N553" s="81">
        <f>IF($B$9="Female",'No Self Assessment feeder'!N542,IF($B$9="Male",'No Self Assessment feeder'!AT542,IF($B$9="All",'No Self Assessment feeder'!BZ542)))</f>
        <v>2805</v>
      </c>
      <c r="O553" s="120">
        <f>IF($B$9="Female",'No Self Assessment feeder'!O542,IF($B$9="Male",'No Self Assessment feeder'!AU542,IF($B$9="All",'No Self Assessment feeder'!CA542)))</f>
        <v>2.5</v>
      </c>
      <c r="P553" s="79">
        <f>IF($B$9="Female",'No Self Assessment feeder'!P542,IF($B$9="Male",'No Self Assessment feeder'!AV542,IF($B$9="All",'No Self Assessment feeder'!CB542)))</f>
        <v>2735</v>
      </c>
      <c r="Q553" s="120">
        <f>IF($B$9="Female",'No Self Assessment feeder'!Q542,IF($B$9="Male",'No Self Assessment feeder'!AW542,IF($B$9="All",'No Self Assessment feeder'!CC542)))</f>
        <v>10.5</v>
      </c>
      <c r="R553" s="120">
        <f>IF($B$9="Female",'No Self Assessment feeder'!R542,IF($B$9="Male",'No Self Assessment feeder'!AX542,IF($B$9="All",'No Self Assessment feeder'!CD542)))</f>
        <v>6.7</v>
      </c>
      <c r="S553" s="120">
        <f>IF($B$9="Female",'No Self Assessment feeder'!S542,IF($B$9="Male",'No Self Assessment feeder'!AY542,IF($B$9="All",'No Self Assessment feeder'!CE542)))</f>
        <v>58.6</v>
      </c>
      <c r="T553" s="120">
        <f>IF($B$9="Female",'No Self Assessment feeder'!T542,IF($B$9="Male",'No Self Assessment feeder'!AZ542,IF($B$9="All",'No Self Assessment feeder'!CF542)))</f>
        <v>75.900000000000006</v>
      </c>
      <c r="U553" s="127">
        <f>IF($B$9="Female",'No Self Assessment feeder'!U542,IF($B$9="Male",'No Self Assessment feeder'!BA542,IF($B$9="All",'No Self Assessment feeder'!CG542)))</f>
        <v>82.8</v>
      </c>
      <c r="V553" s="81">
        <f>IF($B$9="Female",'No Self Assessment feeder'!V542,IF($B$9="Male",'No Self Assessment feeder'!BB542,IF($B$9="All",'No Self Assessment feeder'!CH542)))</f>
        <v>2805</v>
      </c>
      <c r="W553" s="120">
        <f>IF($B$9="Female",'No Self Assessment feeder'!W542,IF($B$9="Male",'No Self Assessment feeder'!BC542,IF($B$9="All",'No Self Assessment feeder'!CI542)))</f>
        <v>2.8</v>
      </c>
      <c r="X553" s="79">
        <f>IF($B$9="Female",'No Self Assessment feeder'!X542,IF($B$9="Male",'No Self Assessment feeder'!BD542,IF($B$9="All",'No Self Assessment feeder'!CJ542)))</f>
        <v>2730</v>
      </c>
      <c r="Y553" s="120">
        <f>IF($B$9="Female",'No Self Assessment feeder'!Y542,IF($B$9="Male",'No Self Assessment feeder'!BE542,IF($B$9="All",'No Self Assessment feeder'!CK542)))</f>
        <v>13.7</v>
      </c>
      <c r="Z553" s="120">
        <f>IF($B$9="Female",'No Self Assessment feeder'!Z542,IF($B$9="Male",'No Self Assessment feeder'!BF542,IF($B$9="All",'No Self Assessment feeder'!CL542)))</f>
        <v>7</v>
      </c>
      <c r="AA553" s="120">
        <f>IF($B$9="Female",'No Self Assessment feeder'!AA542,IF($B$9="Male",'No Self Assessment feeder'!BG542,IF($B$9="All",'No Self Assessment feeder'!CM542)))</f>
        <v>64.3</v>
      </c>
      <c r="AB553" s="120">
        <f>IF($B$9="Female",'No Self Assessment feeder'!AB542,IF($B$9="Male",'No Self Assessment feeder'!BH542,IF($B$9="All",'No Self Assessment feeder'!CN542)))</f>
        <v>74.7</v>
      </c>
      <c r="AC553" s="127">
        <f>IF($B$9="Female",'No Self Assessment feeder'!AC542,IF($B$9="Male",'No Self Assessment feeder'!BI542,IF($B$9="All",'No Self Assessment feeder'!CO542)))</f>
        <v>79.3</v>
      </c>
      <c r="CM553" s="29"/>
    </row>
    <row r="554" spans="1:91" ht="14.25" customHeight="1" x14ac:dyDescent="0.2">
      <c r="A554" s="159" t="s">
        <v>292</v>
      </c>
      <c r="B554" s="65" t="s">
        <v>53</v>
      </c>
      <c r="C554" s="66">
        <v>10000961</v>
      </c>
      <c r="D554" s="66" t="s">
        <v>491</v>
      </c>
      <c r="E554" s="162" t="s">
        <v>54</v>
      </c>
      <c r="F554" s="142">
        <f>IF($B$9="Female",'No Self Assessment feeder'!F543,IF($B$9="Male",'No Self Assessment feeder'!AL543,IF($B$9="All",'No Self Assessment feeder'!BR543)))</f>
        <v>2125</v>
      </c>
      <c r="G554" s="120">
        <f>IF($B$9="Female",'No Self Assessment feeder'!G543,IF($B$9="Male",'No Self Assessment feeder'!AM543,IF($B$9="All",'No Self Assessment feeder'!BS543)))</f>
        <v>2.1</v>
      </c>
      <c r="H554" s="79">
        <f>IF($B$9="Female",'No Self Assessment feeder'!H543,IF($B$9="Male",'No Self Assessment feeder'!AN543,IF($B$9="All",'No Self Assessment feeder'!BT543)))</f>
        <v>2080</v>
      </c>
      <c r="I554" s="120">
        <f>IF($B$9="Female",'No Self Assessment feeder'!I543,IF($B$9="Male",'No Self Assessment feeder'!AO543,IF($B$9="All",'No Self Assessment feeder'!BU543)))</f>
        <v>8.4</v>
      </c>
      <c r="J554" s="120">
        <f>IF($B$9="Female",'No Self Assessment feeder'!J543,IF($B$9="Male",'No Self Assessment feeder'!AP543,IF($B$9="All",'No Self Assessment feeder'!BV543)))</f>
        <v>13.4</v>
      </c>
      <c r="K554" s="120">
        <f>IF($B$9="Female",'No Self Assessment feeder'!K543,IF($B$9="Male",'No Self Assessment feeder'!AQ543,IF($B$9="All",'No Self Assessment feeder'!BW543)))</f>
        <v>60</v>
      </c>
      <c r="L554" s="120">
        <f>IF($B$9="Female",'No Self Assessment feeder'!L543,IF($B$9="Male",'No Self Assessment feeder'!AR543,IF($B$9="All",'No Self Assessment feeder'!BX543)))</f>
        <v>71.3</v>
      </c>
      <c r="M554" s="127">
        <f>IF($B$9="Female",'No Self Assessment feeder'!M543,IF($B$9="Male",'No Self Assessment feeder'!AS543,IF($B$9="All",'No Self Assessment feeder'!BY543)))</f>
        <v>78.2</v>
      </c>
      <c r="N554" s="81">
        <f>IF($B$9="Female",'No Self Assessment feeder'!N543,IF($B$9="Male",'No Self Assessment feeder'!AT543,IF($B$9="All",'No Self Assessment feeder'!BZ543)))</f>
        <v>2125</v>
      </c>
      <c r="O554" s="120">
        <f>IF($B$9="Female",'No Self Assessment feeder'!O543,IF($B$9="Male",'No Self Assessment feeder'!AU543,IF($B$9="All",'No Self Assessment feeder'!CA543)))</f>
        <v>2.4</v>
      </c>
      <c r="P554" s="79">
        <f>IF($B$9="Female",'No Self Assessment feeder'!P543,IF($B$9="Male",'No Self Assessment feeder'!AV543,IF($B$9="All",'No Self Assessment feeder'!CB543)))</f>
        <v>2075</v>
      </c>
      <c r="Q554" s="120">
        <f>IF($B$9="Female",'No Self Assessment feeder'!Q543,IF($B$9="Male",'No Self Assessment feeder'!AW543,IF($B$9="All",'No Self Assessment feeder'!CC543)))</f>
        <v>10.1</v>
      </c>
      <c r="R554" s="120">
        <f>IF($B$9="Female",'No Self Assessment feeder'!R543,IF($B$9="Male",'No Self Assessment feeder'!AX543,IF($B$9="All",'No Self Assessment feeder'!CD543)))</f>
        <v>8.6999999999999993</v>
      </c>
      <c r="S554" s="120">
        <f>IF($B$9="Female",'No Self Assessment feeder'!S543,IF($B$9="Male",'No Self Assessment feeder'!AY543,IF($B$9="All",'No Self Assessment feeder'!CE543)))</f>
        <v>68.8</v>
      </c>
      <c r="T554" s="120">
        <f>IF($B$9="Female",'No Self Assessment feeder'!T543,IF($B$9="Male",'No Self Assessment feeder'!AZ543,IF($B$9="All",'No Self Assessment feeder'!CF543)))</f>
        <v>76.7</v>
      </c>
      <c r="U554" s="127">
        <f>IF($B$9="Female",'No Self Assessment feeder'!U543,IF($B$9="Male",'No Self Assessment feeder'!BA543,IF($B$9="All",'No Self Assessment feeder'!CG543)))</f>
        <v>81.2</v>
      </c>
      <c r="V554" s="81">
        <f>IF($B$9="Female",'No Self Assessment feeder'!V543,IF($B$9="Male",'No Self Assessment feeder'!BB543,IF($B$9="All",'No Self Assessment feeder'!CH543)))</f>
        <v>2125</v>
      </c>
      <c r="W554" s="120">
        <f>IF($B$9="Female",'No Self Assessment feeder'!W543,IF($B$9="Male",'No Self Assessment feeder'!BC543,IF($B$9="All",'No Self Assessment feeder'!CI543)))</f>
        <v>2.5</v>
      </c>
      <c r="X554" s="79">
        <f>IF($B$9="Female",'No Self Assessment feeder'!X543,IF($B$9="Male",'No Self Assessment feeder'!BD543,IF($B$9="All",'No Self Assessment feeder'!CJ543)))</f>
        <v>2070</v>
      </c>
      <c r="Y554" s="120">
        <f>IF($B$9="Female",'No Self Assessment feeder'!Y543,IF($B$9="Male",'No Self Assessment feeder'!BE543,IF($B$9="All",'No Self Assessment feeder'!CK543)))</f>
        <v>13.8</v>
      </c>
      <c r="Z554" s="120">
        <f>IF($B$9="Female",'No Self Assessment feeder'!Z543,IF($B$9="Male",'No Self Assessment feeder'!BF543,IF($B$9="All",'No Self Assessment feeder'!CL543)))</f>
        <v>8</v>
      </c>
      <c r="AA554" s="120">
        <f>IF($B$9="Female",'No Self Assessment feeder'!AA543,IF($B$9="Male",'No Self Assessment feeder'!BG543,IF($B$9="All",'No Self Assessment feeder'!CM543)))</f>
        <v>71</v>
      </c>
      <c r="AB554" s="120">
        <f>IF($B$9="Female",'No Self Assessment feeder'!AB543,IF($B$9="Male",'No Self Assessment feeder'!BH543,IF($B$9="All",'No Self Assessment feeder'!CN543)))</f>
        <v>76.400000000000006</v>
      </c>
      <c r="AC554" s="127">
        <f>IF($B$9="Female",'No Self Assessment feeder'!AC543,IF($B$9="Male",'No Self Assessment feeder'!BI543,IF($B$9="All",'No Self Assessment feeder'!CO543)))</f>
        <v>78.2</v>
      </c>
      <c r="CM554" s="29"/>
    </row>
    <row r="555" spans="1:91" ht="14.25" customHeight="1" x14ac:dyDescent="0.2">
      <c r="A555" s="159" t="s">
        <v>292</v>
      </c>
      <c r="B555" s="65" t="s">
        <v>55</v>
      </c>
      <c r="C555" s="66">
        <v>10000975</v>
      </c>
      <c r="D555" s="66" t="s">
        <v>495</v>
      </c>
      <c r="E555" s="162" t="s">
        <v>56</v>
      </c>
      <c r="F555" s="142">
        <f>IF($B$9="Female",'No Self Assessment feeder'!F544,IF($B$9="Male",'No Self Assessment feeder'!AL544,IF($B$9="All",'No Self Assessment feeder'!BR544)))</f>
        <v>1220</v>
      </c>
      <c r="G555" s="120">
        <f>IF($B$9="Female",'No Self Assessment feeder'!G544,IF($B$9="Male",'No Self Assessment feeder'!AM544,IF($B$9="All",'No Self Assessment feeder'!BS544)))</f>
        <v>3.3</v>
      </c>
      <c r="H555" s="79">
        <f>IF($B$9="Female",'No Self Assessment feeder'!H544,IF($B$9="Male",'No Self Assessment feeder'!AN544,IF($B$9="All",'No Self Assessment feeder'!BT544)))</f>
        <v>1180</v>
      </c>
      <c r="I555" s="120">
        <f>IF($B$9="Female",'No Self Assessment feeder'!I544,IF($B$9="Male",'No Self Assessment feeder'!AO544,IF($B$9="All",'No Self Assessment feeder'!BU544)))</f>
        <v>10.1</v>
      </c>
      <c r="J555" s="120">
        <f>IF($B$9="Female",'No Self Assessment feeder'!J544,IF($B$9="Male",'No Self Assessment feeder'!AP544,IF($B$9="All",'No Self Assessment feeder'!BV544)))</f>
        <v>13.1</v>
      </c>
      <c r="K555" s="120">
        <f>IF($B$9="Female",'No Self Assessment feeder'!K544,IF($B$9="Male",'No Self Assessment feeder'!AQ544,IF($B$9="All",'No Self Assessment feeder'!BW544)))</f>
        <v>62.6</v>
      </c>
      <c r="L555" s="120">
        <f>IF($B$9="Female",'No Self Assessment feeder'!L544,IF($B$9="Male",'No Self Assessment feeder'!AR544,IF($B$9="All",'No Self Assessment feeder'!BX544)))</f>
        <v>72</v>
      </c>
      <c r="M555" s="127">
        <f>IF($B$9="Female",'No Self Assessment feeder'!M544,IF($B$9="Male",'No Self Assessment feeder'!AS544,IF($B$9="All",'No Self Assessment feeder'!BY544)))</f>
        <v>76.8</v>
      </c>
      <c r="N555" s="81">
        <f>IF($B$9="Female",'No Self Assessment feeder'!N544,IF($B$9="Male",'No Self Assessment feeder'!AT544,IF($B$9="All",'No Self Assessment feeder'!BZ544)))</f>
        <v>1220</v>
      </c>
      <c r="O555" s="120">
        <f>IF($B$9="Female",'No Self Assessment feeder'!O544,IF($B$9="Male",'No Self Assessment feeder'!AU544,IF($B$9="All",'No Self Assessment feeder'!CA544)))</f>
        <v>3.3</v>
      </c>
      <c r="P555" s="79">
        <f>IF($B$9="Female",'No Self Assessment feeder'!P544,IF($B$9="Male",'No Self Assessment feeder'!AV544,IF($B$9="All",'No Self Assessment feeder'!CB544)))</f>
        <v>1180</v>
      </c>
      <c r="Q555" s="120">
        <f>IF($B$9="Female",'No Self Assessment feeder'!Q544,IF($B$9="Male",'No Self Assessment feeder'!AW544,IF($B$9="All",'No Self Assessment feeder'!CC544)))</f>
        <v>11.9</v>
      </c>
      <c r="R555" s="120">
        <f>IF($B$9="Female",'No Self Assessment feeder'!R544,IF($B$9="Male",'No Self Assessment feeder'!AX544,IF($B$9="All",'No Self Assessment feeder'!CD544)))</f>
        <v>8.9</v>
      </c>
      <c r="S555" s="120">
        <f>IF($B$9="Female",'No Self Assessment feeder'!S544,IF($B$9="Male",'No Self Assessment feeder'!AY544,IF($B$9="All",'No Self Assessment feeder'!CE544)))</f>
        <v>69</v>
      </c>
      <c r="T555" s="120">
        <f>IF($B$9="Female",'No Self Assessment feeder'!T544,IF($B$9="Male",'No Self Assessment feeder'!AZ544,IF($B$9="All",'No Self Assessment feeder'!CF544)))</f>
        <v>76.8</v>
      </c>
      <c r="U555" s="127">
        <f>IF($B$9="Female",'No Self Assessment feeder'!U544,IF($B$9="Male",'No Self Assessment feeder'!BA544,IF($B$9="All",'No Self Assessment feeder'!CG544)))</f>
        <v>79.2</v>
      </c>
      <c r="V555" s="81">
        <f>IF($B$9="Female",'No Self Assessment feeder'!V544,IF($B$9="Male",'No Self Assessment feeder'!BB544,IF($B$9="All",'No Self Assessment feeder'!CH544)))</f>
        <v>1220</v>
      </c>
      <c r="W555" s="120">
        <f>IF($B$9="Female",'No Self Assessment feeder'!W544,IF($B$9="Male",'No Self Assessment feeder'!BC544,IF($B$9="All",'No Self Assessment feeder'!CI544)))</f>
        <v>3.5</v>
      </c>
      <c r="X555" s="79">
        <f>IF($B$9="Female",'No Self Assessment feeder'!X544,IF($B$9="Male",'No Self Assessment feeder'!BD544,IF($B$9="All",'No Self Assessment feeder'!CJ544)))</f>
        <v>1175</v>
      </c>
      <c r="Y555" s="120">
        <f>IF($B$9="Female",'No Self Assessment feeder'!Y544,IF($B$9="Male",'No Self Assessment feeder'!BE544,IF($B$9="All",'No Self Assessment feeder'!CK544)))</f>
        <v>14.4</v>
      </c>
      <c r="Z555" s="120">
        <f>IF($B$9="Female",'No Self Assessment feeder'!Z544,IF($B$9="Male",'No Self Assessment feeder'!BF544,IF($B$9="All",'No Self Assessment feeder'!CL544)))</f>
        <v>8</v>
      </c>
      <c r="AA555" s="120">
        <f>IF($B$9="Female",'No Self Assessment feeder'!AA544,IF($B$9="Male",'No Self Assessment feeder'!BG544,IF($B$9="All",'No Self Assessment feeder'!CM544)))</f>
        <v>71.2</v>
      </c>
      <c r="AB555" s="120">
        <f>IF($B$9="Female",'No Self Assessment feeder'!AB544,IF($B$9="Male",'No Self Assessment feeder'!BH544,IF($B$9="All",'No Self Assessment feeder'!CN544)))</f>
        <v>76.099999999999994</v>
      </c>
      <c r="AC555" s="127">
        <f>IF($B$9="Female",'No Self Assessment feeder'!AC544,IF($B$9="Male",'No Self Assessment feeder'!BI544,IF($B$9="All",'No Self Assessment feeder'!CO544)))</f>
        <v>77.599999999999994</v>
      </c>
      <c r="CM555" s="29"/>
    </row>
    <row r="556" spans="1:91" ht="14.25" customHeight="1" x14ac:dyDescent="0.2">
      <c r="A556" s="159" t="s">
        <v>292</v>
      </c>
      <c r="B556" s="65" t="s">
        <v>57</v>
      </c>
      <c r="C556" s="66">
        <v>10007787</v>
      </c>
      <c r="D556" s="66" t="s">
        <v>495</v>
      </c>
      <c r="E556" s="162" t="s">
        <v>58</v>
      </c>
      <c r="F556" s="142">
        <f>IF($B$9="Female",'No Self Assessment feeder'!F545,IF($B$9="Male",'No Self Assessment feeder'!AL545,IF($B$9="All",'No Self Assessment feeder'!BR545)))</f>
        <v>55</v>
      </c>
      <c r="G556" s="120">
        <f>IF($B$9="Female",'No Self Assessment feeder'!G545,IF($B$9="Male",'No Self Assessment feeder'!AM545,IF($B$9="All",'No Self Assessment feeder'!BS545)))</f>
        <v>10.5</v>
      </c>
      <c r="H556" s="79">
        <f>IF($B$9="Female",'No Self Assessment feeder'!H545,IF($B$9="Male",'No Self Assessment feeder'!AN545,IF($B$9="All",'No Self Assessment feeder'!BT545)))</f>
        <v>50</v>
      </c>
      <c r="I556" s="120">
        <f>IF($B$9="Female",'No Self Assessment feeder'!I545,IF($B$9="Male",'No Self Assessment feeder'!AO545,IF($B$9="All",'No Self Assessment feeder'!BU545)))</f>
        <v>21.6</v>
      </c>
      <c r="J556" s="120">
        <f>IF($B$9="Female",'No Self Assessment feeder'!J545,IF($B$9="Male",'No Self Assessment feeder'!AP545,IF($B$9="All",'No Self Assessment feeder'!BV545)))</f>
        <v>15.7</v>
      </c>
      <c r="K556" s="120">
        <f>IF($B$9="Female",'No Self Assessment feeder'!K545,IF($B$9="Male",'No Self Assessment feeder'!AQ545,IF($B$9="All",'No Self Assessment feeder'!BW545)))</f>
        <v>41.2</v>
      </c>
      <c r="L556" s="120">
        <f>IF($B$9="Female",'No Self Assessment feeder'!L545,IF($B$9="Male",'No Self Assessment feeder'!AR545,IF($B$9="All",'No Self Assessment feeder'!BX545)))</f>
        <v>52.9</v>
      </c>
      <c r="M556" s="127">
        <f>IF($B$9="Female",'No Self Assessment feeder'!M545,IF($B$9="Male",'No Self Assessment feeder'!AS545,IF($B$9="All",'No Self Assessment feeder'!BY545)))</f>
        <v>62.7</v>
      </c>
      <c r="N556" s="81">
        <f>IF($B$9="Female",'No Self Assessment feeder'!N545,IF($B$9="Male",'No Self Assessment feeder'!AT545,IF($B$9="All",'No Self Assessment feeder'!BZ545)))</f>
        <v>55</v>
      </c>
      <c r="O556" s="120">
        <f>IF($B$9="Female",'No Self Assessment feeder'!O545,IF($B$9="Male",'No Self Assessment feeder'!AU545,IF($B$9="All",'No Self Assessment feeder'!CA545)))</f>
        <v>8.8000000000000007</v>
      </c>
      <c r="P556" s="79">
        <f>IF($B$9="Female",'No Self Assessment feeder'!P545,IF($B$9="Male",'No Self Assessment feeder'!AV545,IF($B$9="All",'No Self Assessment feeder'!CB545)))</f>
        <v>50</v>
      </c>
      <c r="Q556" s="120">
        <f>IF($B$9="Female",'No Self Assessment feeder'!Q545,IF($B$9="Male",'No Self Assessment feeder'!AW545,IF($B$9="All",'No Self Assessment feeder'!CC545)))</f>
        <v>32.700000000000003</v>
      </c>
      <c r="R556" s="120">
        <f>IF($B$9="Female",'No Self Assessment feeder'!R545,IF($B$9="Male",'No Self Assessment feeder'!AX545,IF($B$9="All",'No Self Assessment feeder'!CD545)))</f>
        <v>5.8</v>
      </c>
      <c r="S556" s="120">
        <f>IF($B$9="Female",'No Self Assessment feeder'!S545,IF($B$9="Male",'No Self Assessment feeder'!AY545,IF($B$9="All",'No Self Assessment feeder'!CE545)))</f>
        <v>46.2</v>
      </c>
      <c r="T556" s="120">
        <f>IF($B$9="Female",'No Self Assessment feeder'!T545,IF($B$9="Male",'No Self Assessment feeder'!AZ545,IF($B$9="All",'No Self Assessment feeder'!CF545)))</f>
        <v>55.8</v>
      </c>
      <c r="U556" s="127">
        <f>IF($B$9="Female",'No Self Assessment feeder'!U545,IF($B$9="Male",'No Self Assessment feeder'!BA545,IF($B$9="All",'No Self Assessment feeder'!CG545)))</f>
        <v>61.5</v>
      </c>
      <c r="V556" s="81">
        <f>IF($B$9="Female",'No Self Assessment feeder'!V545,IF($B$9="Male",'No Self Assessment feeder'!BB545,IF($B$9="All",'No Self Assessment feeder'!CH545)))</f>
        <v>55</v>
      </c>
      <c r="W556" s="120">
        <f>IF($B$9="Female",'No Self Assessment feeder'!W545,IF($B$9="Male",'No Self Assessment feeder'!BC545,IF($B$9="All",'No Self Assessment feeder'!CI545)))</f>
        <v>10.5</v>
      </c>
      <c r="X556" s="79">
        <f>IF($B$9="Female",'No Self Assessment feeder'!X545,IF($B$9="Male",'No Self Assessment feeder'!BD545,IF($B$9="All",'No Self Assessment feeder'!CJ545)))</f>
        <v>50</v>
      </c>
      <c r="Y556" s="120">
        <f>IF($B$9="Female",'No Self Assessment feeder'!Y545,IF($B$9="Male",'No Self Assessment feeder'!BE545,IF($B$9="All",'No Self Assessment feeder'!CK545)))</f>
        <v>25.5</v>
      </c>
      <c r="Z556" s="120">
        <f>IF($B$9="Female",'No Self Assessment feeder'!Z545,IF($B$9="Male",'No Self Assessment feeder'!BF545,IF($B$9="All",'No Self Assessment feeder'!CL545)))</f>
        <v>7.8</v>
      </c>
      <c r="AA556" s="120" t="str">
        <f>IF($B$9="Female",'No Self Assessment feeder'!AA545,IF($B$9="Male",'No Self Assessment feeder'!BG545,IF($B$9="All",'No Self Assessment feeder'!CM545)))</f>
        <v>x</v>
      </c>
      <c r="AB556" s="120" t="str">
        <f>IF($B$9="Female",'No Self Assessment feeder'!AB545,IF($B$9="Male",'No Self Assessment feeder'!BH545,IF($B$9="All",'No Self Assessment feeder'!CN545)))</f>
        <v>x</v>
      </c>
      <c r="AC556" s="127">
        <f>IF($B$9="Female",'No Self Assessment feeder'!AC545,IF($B$9="Male",'No Self Assessment feeder'!BI545,IF($B$9="All",'No Self Assessment feeder'!CO545)))</f>
        <v>66.7</v>
      </c>
      <c r="CM556" s="29"/>
    </row>
    <row r="557" spans="1:91" ht="14.25" customHeight="1" x14ac:dyDescent="0.2">
      <c r="A557" s="159" t="s">
        <v>292</v>
      </c>
      <c r="B557" s="65" t="s">
        <v>59</v>
      </c>
      <c r="C557" s="66">
        <v>10007788</v>
      </c>
      <c r="D557" s="66" t="s">
        <v>488</v>
      </c>
      <c r="E557" s="162" t="s">
        <v>60</v>
      </c>
      <c r="F557" s="142">
        <f>IF($B$9="Female",'No Self Assessment feeder'!F546,IF($B$9="Male",'No Self Assessment feeder'!AL546,IF($B$9="All",'No Self Assessment feeder'!BR546)))</f>
        <v>2825</v>
      </c>
      <c r="G557" s="120">
        <f>IF($B$9="Female",'No Self Assessment feeder'!G546,IF($B$9="Male",'No Self Assessment feeder'!AM546,IF($B$9="All",'No Self Assessment feeder'!BS546)))</f>
        <v>2.2999999999999998</v>
      </c>
      <c r="H557" s="79">
        <f>IF($B$9="Female",'No Self Assessment feeder'!H546,IF($B$9="Male",'No Self Assessment feeder'!AN546,IF($B$9="All",'No Self Assessment feeder'!BT546)))</f>
        <v>2760</v>
      </c>
      <c r="I557" s="120">
        <f>IF($B$9="Female",'No Self Assessment feeder'!I546,IF($B$9="Male",'No Self Assessment feeder'!AO546,IF($B$9="All",'No Self Assessment feeder'!BU546)))</f>
        <v>10.1</v>
      </c>
      <c r="J557" s="120">
        <f>IF($B$9="Female",'No Self Assessment feeder'!J546,IF($B$9="Male",'No Self Assessment feeder'!AP546,IF($B$9="All",'No Self Assessment feeder'!BV546)))</f>
        <v>9.1</v>
      </c>
      <c r="K557" s="120">
        <f>IF($B$9="Female",'No Self Assessment feeder'!K546,IF($B$9="Male",'No Self Assessment feeder'!AQ546,IF($B$9="All",'No Self Assessment feeder'!BW546)))</f>
        <v>41.9</v>
      </c>
      <c r="L557" s="120">
        <f>IF($B$9="Female",'No Self Assessment feeder'!L546,IF($B$9="Male",'No Self Assessment feeder'!AR546,IF($B$9="All",'No Self Assessment feeder'!BX546)))</f>
        <v>59.2</v>
      </c>
      <c r="M557" s="127">
        <f>IF($B$9="Female",'No Self Assessment feeder'!M546,IF($B$9="Male",'No Self Assessment feeder'!AS546,IF($B$9="All",'No Self Assessment feeder'!BY546)))</f>
        <v>80.8</v>
      </c>
      <c r="N557" s="81">
        <f>IF($B$9="Female",'No Self Assessment feeder'!N546,IF($B$9="Male",'No Self Assessment feeder'!AT546,IF($B$9="All",'No Self Assessment feeder'!BZ546)))</f>
        <v>2825</v>
      </c>
      <c r="O557" s="120">
        <f>IF($B$9="Female",'No Self Assessment feeder'!O546,IF($B$9="Male",'No Self Assessment feeder'!AU546,IF($B$9="All",'No Self Assessment feeder'!CA546)))</f>
        <v>2.6</v>
      </c>
      <c r="P557" s="79">
        <f>IF($B$9="Female",'No Self Assessment feeder'!P546,IF($B$9="Male",'No Self Assessment feeder'!AV546,IF($B$9="All",'No Self Assessment feeder'!CB546)))</f>
        <v>2750</v>
      </c>
      <c r="Q557" s="120">
        <f>IF($B$9="Female",'No Self Assessment feeder'!Q546,IF($B$9="Male",'No Self Assessment feeder'!AW546,IF($B$9="All",'No Self Assessment feeder'!CC546)))</f>
        <v>10.9</v>
      </c>
      <c r="R557" s="120">
        <f>IF($B$9="Female",'No Self Assessment feeder'!R546,IF($B$9="Male",'No Self Assessment feeder'!AX546,IF($B$9="All",'No Self Assessment feeder'!CD546)))</f>
        <v>5.2</v>
      </c>
      <c r="S557" s="120">
        <f>IF($B$9="Female",'No Self Assessment feeder'!S546,IF($B$9="Male",'No Self Assessment feeder'!AY546,IF($B$9="All",'No Self Assessment feeder'!CE546)))</f>
        <v>52.4</v>
      </c>
      <c r="T557" s="120">
        <f>IF($B$9="Female",'No Self Assessment feeder'!T546,IF($B$9="Male",'No Self Assessment feeder'!AZ546,IF($B$9="All",'No Self Assessment feeder'!CF546)))</f>
        <v>71.7</v>
      </c>
      <c r="U557" s="127">
        <f>IF($B$9="Female",'No Self Assessment feeder'!U546,IF($B$9="Male",'No Self Assessment feeder'!BA546,IF($B$9="All",'No Self Assessment feeder'!CG546)))</f>
        <v>83.8</v>
      </c>
      <c r="V557" s="81">
        <f>IF($B$9="Female",'No Self Assessment feeder'!V546,IF($B$9="Male",'No Self Assessment feeder'!BB546,IF($B$9="All",'No Self Assessment feeder'!CH546)))</f>
        <v>2825</v>
      </c>
      <c r="W557" s="120">
        <f>IF($B$9="Female",'No Self Assessment feeder'!W546,IF($B$9="Male",'No Self Assessment feeder'!BC546,IF($B$9="All",'No Self Assessment feeder'!CI546)))</f>
        <v>3</v>
      </c>
      <c r="X557" s="79">
        <f>IF($B$9="Female",'No Self Assessment feeder'!X546,IF($B$9="Male",'No Self Assessment feeder'!BD546,IF($B$9="All",'No Self Assessment feeder'!CJ546)))</f>
        <v>2740</v>
      </c>
      <c r="Y557" s="120">
        <f>IF($B$9="Female",'No Self Assessment feeder'!Y546,IF($B$9="Male",'No Self Assessment feeder'!BE546,IF($B$9="All",'No Self Assessment feeder'!CK546)))</f>
        <v>13.8</v>
      </c>
      <c r="Z557" s="120">
        <f>IF($B$9="Female",'No Self Assessment feeder'!Z546,IF($B$9="Male",'No Self Assessment feeder'!BF546,IF($B$9="All",'No Self Assessment feeder'!CL546)))</f>
        <v>6.5</v>
      </c>
      <c r="AA557" s="120">
        <f>IF($B$9="Female",'No Self Assessment feeder'!AA546,IF($B$9="Male",'No Self Assessment feeder'!BG546,IF($B$9="All",'No Self Assessment feeder'!CM546)))</f>
        <v>58.8</v>
      </c>
      <c r="AB557" s="120">
        <f>IF($B$9="Female",'No Self Assessment feeder'!AB546,IF($B$9="Male",'No Self Assessment feeder'!BH546,IF($B$9="All",'No Self Assessment feeder'!CN546)))</f>
        <v>72.900000000000006</v>
      </c>
      <c r="AC557" s="127">
        <f>IF($B$9="Female",'No Self Assessment feeder'!AC546,IF($B$9="Male",'No Self Assessment feeder'!BI546,IF($B$9="All",'No Self Assessment feeder'!CO546)))</f>
        <v>79.7</v>
      </c>
      <c r="CM557" s="29"/>
    </row>
    <row r="558" spans="1:91" ht="14.25" customHeight="1" x14ac:dyDescent="0.2">
      <c r="A558" s="159" t="s">
        <v>292</v>
      </c>
      <c r="B558" s="65" t="s">
        <v>61</v>
      </c>
      <c r="C558" s="66">
        <v>10003324</v>
      </c>
      <c r="D558" s="66" t="s">
        <v>491</v>
      </c>
      <c r="E558" s="162" t="s">
        <v>62</v>
      </c>
      <c r="F558" s="142" t="str">
        <f>IF($B$9="Female",'No Self Assessment feeder'!F547,IF($B$9="Male",'No Self Assessment feeder'!AL547,IF($B$9="All",'No Self Assessment feeder'!BR547)))</f>
        <v>.</v>
      </c>
      <c r="G558" s="120" t="str">
        <f>IF($B$9="Female",'No Self Assessment feeder'!G547,IF($B$9="Male",'No Self Assessment feeder'!AM547,IF($B$9="All",'No Self Assessment feeder'!BS547)))</f>
        <v>.</v>
      </c>
      <c r="H558" s="79" t="str">
        <f>IF($B$9="Female",'No Self Assessment feeder'!H547,IF($B$9="Male",'No Self Assessment feeder'!AN547,IF($B$9="All",'No Self Assessment feeder'!BT547)))</f>
        <v>.</v>
      </c>
      <c r="I558" s="120" t="str">
        <f>IF($B$9="Female",'No Self Assessment feeder'!I547,IF($B$9="Male",'No Self Assessment feeder'!AO547,IF($B$9="All",'No Self Assessment feeder'!BU547)))</f>
        <v>.</v>
      </c>
      <c r="J558" s="120" t="str">
        <f>IF($B$9="Female",'No Self Assessment feeder'!J547,IF($B$9="Male",'No Self Assessment feeder'!AP547,IF($B$9="All",'No Self Assessment feeder'!BV547)))</f>
        <v>.</v>
      </c>
      <c r="K558" s="120" t="str">
        <f>IF($B$9="Female",'No Self Assessment feeder'!K547,IF($B$9="Male",'No Self Assessment feeder'!AQ547,IF($B$9="All",'No Self Assessment feeder'!BW547)))</f>
        <v>.</v>
      </c>
      <c r="L558" s="120" t="str">
        <f>IF($B$9="Female",'No Self Assessment feeder'!L547,IF($B$9="Male",'No Self Assessment feeder'!AR547,IF($B$9="All",'No Self Assessment feeder'!BX547)))</f>
        <v>.</v>
      </c>
      <c r="M558" s="127" t="str">
        <f>IF($B$9="Female",'No Self Assessment feeder'!M547,IF($B$9="Male",'No Self Assessment feeder'!AS547,IF($B$9="All",'No Self Assessment feeder'!BY547)))</f>
        <v>.</v>
      </c>
      <c r="N558" s="81" t="str">
        <f>IF($B$9="Female",'No Self Assessment feeder'!N547,IF($B$9="Male",'No Self Assessment feeder'!AT547,IF($B$9="All",'No Self Assessment feeder'!BZ547)))</f>
        <v>.</v>
      </c>
      <c r="O558" s="120" t="str">
        <f>IF($B$9="Female",'No Self Assessment feeder'!O547,IF($B$9="Male",'No Self Assessment feeder'!AU547,IF($B$9="All",'No Self Assessment feeder'!CA547)))</f>
        <v>.</v>
      </c>
      <c r="P558" s="79" t="str">
        <f>IF($B$9="Female",'No Self Assessment feeder'!P547,IF($B$9="Male",'No Self Assessment feeder'!AV547,IF($B$9="All",'No Self Assessment feeder'!CB547)))</f>
        <v>.</v>
      </c>
      <c r="Q558" s="120" t="str">
        <f>IF($B$9="Female",'No Self Assessment feeder'!Q547,IF($B$9="Male",'No Self Assessment feeder'!AW547,IF($B$9="All",'No Self Assessment feeder'!CC547)))</f>
        <v>.</v>
      </c>
      <c r="R558" s="120" t="str">
        <f>IF($B$9="Female",'No Self Assessment feeder'!R547,IF($B$9="Male",'No Self Assessment feeder'!AX547,IF($B$9="All",'No Self Assessment feeder'!CD547)))</f>
        <v>.</v>
      </c>
      <c r="S558" s="120" t="str">
        <f>IF($B$9="Female",'No Self Assessment feeder'!S547,IF($B$9="Male",'No Self Assessment feeder'!AY547,IF($B$9="All",'No Self Assessment feeder'!CE547)))</f>
        <v>.</v>
      </c>
      <c r="T558" s="120" t="str">
        <f>IF($B$9="Female",'No Self Assessment feeder'!T547,IF($B$9="Male",'No Self Assessment feeder'!AZ547,IF($B$9="All",'No Self Assessment feeder'!CF547)))</f>
        <v>.</v>
      </c>
      <c r="U558" s="127" t="str">
        <f>IF($B$9="Female",'No Self Assessment feeder'!U547,IF($B$9="Male",'No Self Assessment feeder'!BA547,IF($B$9="All",'No Self Assessment feeder'!CG547)))</f>
        <v>.</v>
      </c>
      <c r="V558" s="81" t="str">
        <f>IF($B$9="Female",'No Self Assessment feeder'!V547,IF($B$9="Male",'No Self Assessment feeder'!BB547,IF($B$9="All",'No Self Assessment feeder'!CH547)))</f>
        <v>.</v>
      </c>
      <c r="W558" s="120" t="str">
        <f>IF($B$9="Female",'No Self Assessment feeder'!W547,IF($B$9="Male",'No Self Assessment feeder'!BC547,IF($B$9="All",'No Self Assessment feeder'!CI547)))</f>
        <v>.</v>
      </c>
      <c r="X558" s="79" t="str">
        <f>IF($B$9="Female",'No Self Assessment feeder'!X547,IF($B$9="Male",'No Self Assessment feeder'!BD547,IF($B$9="All",'No Self Assessment feeder'!CJ547)))</f>
        <v>.</v>
      </c>
      <c r="Y558" s="120" t="str">
        <f>IF($B$9="Female",'No Self Assessment feeder'!Y547,IF($B$9="Male",'No Self Assessment feeder'!BE547,IF($B$9="All",'No Self Assessment feeder'!CK547)))</f>
        <v>.</v>
      </c>
      <c r="Z558" s="120" t="str">
        <f>IF($B$9="Female",'No Self Assessment feeder'!Z547,IF($B$9="Male",'No Self Assessment feeder'!BF547,IF($B$9="All",'No Self Assessment feeder'!CL547)))</f>
        <v>.</v>
      </c>
      <c r="AA558" s="120" t="str">
        <f>IF($B$9="Female",'No Self Assessment feeder'!AA547,IF($B$9="Male",'No Self Assessment feeder'!BG547,IF($B$9="All",'No Self Assessment feeder'!CM547)))</f>
        <v>.</v>
      </c>
      <c r="AB558" s="120" t="str">
        <f>IF($B$9="Female",'No Self Assessment feeder'!AB547,IF($B$9="Male",'No Self Assessment feeder'!BH547,IF($B$9="All",'No Self Assessment feeder'!CN547)))</f>
        <v>.</v>
      </c>
      <c r="AC558" s="127" t="str">
        <f>IF($B$9="Female",'No Self Assessment feeder'!AC547,IF($B$9="Male",'No Self Assessment feeder'!BI547,IF($B$9="All",'No Self Assessment feeder'!CO547)))</f>
        <v>.</v>
      </c>
      <c r="CM558" s="29"/>
    </row>
    <row r="559" spans="1:91" ht="14.25" customHeight="1" x14ac:dyDescent="0.2">
      <c r="A559" s="159" t="s">
        <v>292</v>
      </c>
      <c r="B559" s="65" t="s">
        <v>63</v>
      </c>
      <c r="C559" s="66">
        <v>10001143</v>
      </c>
      <c r="D559" s="66" t="s">
        <v>495</v>
      </c>
      <c r="E559" s="162" t="s">
        <v>64</v>
      </c>
      <c r="F559" s="142">
        <f>IF($B$9="Female",'No Self Assessment feeder'!F548,IF($B$9="Male",'No Self Assessment feeder'!AL548,IF($B$9="All",'No Self Assessment feeder'!BR548)))</f>
        <v>1920</v>
      </c>
      <c r="G559" s="120">
        <f>IF($B$9="Female",'No Self Assessment feeder'!G548,IF($B$9="Male",'No Self Assessment feeder'!AM548,IF($B$9="All",'No Self Assessment feeder'!BS548)))</f>
        <v>3.2</v>
      </c>
      <c r="H559" s="79">
        <f>IF($B$9="Female",'No Self Assessment feeder'!H548,IF($B$9="Male",'No Self Assessment feeder'!AN548,IF($B$9="All",'No Self Assessment feeder'!BT548)))</f>
        <v>1860</v>
      </c>
      <c r="I559" s="120">
        <f>IF($B$9="Female",'No Self Assessment feeder'!I548,IF($B$9="Male",'No Self Assessment feeder'!AO548,IF($B$9="All",'No Self Assessment feeder'!BU548)))</f>
        <v>8.8000000000000007</v>
      </c>
      <c r="J559" s="120">
        <f>IF($B$9="Female",'No Self Assessment feeder'!J548,IF($B$9="Male",'No Self Assessment feeder'!AP548,IF($B$9="All",'No Self Assessment feeder'!BV548)))</f>
        <v>6.9</v>
      </c>
      <c r="K559" s="120">
        <f>IF($B$9="Female",'No Self Assessment feeder'!K548,IF($B$9="Male",'No Self Assessment feeder'!AQ548,IF($B$9="All",'No Self Assessment feeder'!BW548)))</f>
        <v>64.599999999999994</v>
      </c>
      <c r="L559" s="120">
        <f>IF($B$9="Female",'No Self Assessment feeder'!L548,IF($B$9="Male",'No Self Assessment feeder'!AR548,IF($B$9="All",'No Self Assessment feeder'!BX548)))</f>
        <v>78.3</v>
      </c>
      <c r="M559" s="127">
        <f>IF($B$9="Female",'No Self Assessment feeder'!M548,IF($B$9="Male",'No Self Assessment feeder'!AS548,IF($B$9="All",'No Self Assessment feeder'!BY548)))</f>
        <v>84.2</v>
      </c>
      <c r="N559" s="81">
        <f>IF($B$9="Female",'No Self Assessment feeder'!N548,IF($B$9="Male",'No Self Assessment feeder'!AT548,IF($B$9="All",'No Self Assessment feeder'!BZ548)))</f>
        <v>1920</v>
      </c>
      <c r="O559" s="120">
        <f>IF($B$9="Female",'No Self Assessment feeder'!O548,IF($B$9="Male",'No Self Assessment feeder'!AU548,IF($B$9="All",'No Self Assessment feeder'!CA548)))</f>
        <v>3.5</v>
      </c>
      <c r="P559" s="79">
        <f>IF($B$9="Female",'No Self Assessment feeder'!P548,IF($B$9="Male",'No Self Assessment feeder'!AV548,IF($B$9="All",'No Self Assessment feeder'!CB548)))</f>
        <v>1850</v>
      </c>
      <c r="Q559" s="120">
        <f>IF($B$9="Female",'No Self Assessment feeder'!Q548,IF($B$9="Male",'No Self Assessment feeder'!AW548,IF($B$9="All",'No Self Assessment feeder'!CC548)))</f>
        <v>9.3000000000000007</v>
      </c>
      <c r="R559" s="120">
        <f>IF($B$9="Female",'No Self Assessment feeder'!R548,IF($B$9="Male",'No Self Assessment feeder'!AX548,IF($B$9="All",'No Self Assessment feeder'!CD548)))</f>
        <v>5.8</v>
      </c>
      <c r="S559" s="120">
        <f>IF($B$9="Female",'No Self Assessment feeder'!S548,IF($B$9="Male",'No Self Assessment feeder'!AY548,IF($B$9="All",'No Self Assessment feeder'!CE548)))</f>
        <v>69.099999999999994</v>
      </c>
      <c r="T559" s="120">
        <f>IF($B$9="Female",'No Self Assessment feeder'!T548,IF($B$9="Male",'No Self Assessment feeder'!AZ548,IF($B$9="All",'No Self Assessment feeder'!CF548)))</f>
        <v>81.900000000000006</v>
      </c>
      <c r="U559" s="127">
        <f>IF($B$9="Female",'No Self Assessment feeder'!U548,IF($B$9="Male",'No Self Assessment feeder'!BA548,IF($B$9="All",'No Self Assessment feeder'!CG548)))</f>
        <v>84.9</v>
      </c>
      <c r="V559" s="81">
        <f>IF($B$9="Female",'No Self Assessment feeder'!V548,IF($B$9="Male",'No Self Assessment feeder'!BB548,IF($B$9="All",'No Self Assessment feeder'!CH548)))</f>
        <v>1920</v>
      </c>
      <c r="W559" s="120">
        <f>IF($B$9="Female",'No Self Assessment feeder'!W548,IF($B$9="Male",'No Self Assessment feeder'!BC548,IF($B$9="All",'No Self Assessment feeder'!CI548)))</f>
        <v>3.9</v>
      </c>
      <c r="X559" s="79">
        <f>IF($B$9="Female",'No Self Assessment feeder'!X548,IF($B$9="Male",'No Self Assessment feeder'!BD548,IF($B$9="All",'No Self Assessment feeder'!CJ548)))</f>
        <v>1845</v>
      </c>
      <c r="Y559" s="120">
        <f>IF($B$9="Female",'No Self Assessment feeder'!Y548,IF($B$9="Male",'No Self Assessment feeder'!BE548,IF($B$9="All",'No Self Assessment feeder'!CK548)))</f>
        <v>11.8</v>
      </c>
      <c r="Z559" s="120">
        <f>IF($B$9="Female",'No Self Assessment feeder'!Z548,IF($B$9="Male",'No Self Assessment feeder'!BF548,IF($B$9="All",'No Self Assessment feeder'!CL548)))</f>
        <v>4.7</v>
      </c>
      <c r="AA559" s="120">
        <f>IF($B$9="Female",'No Self Assessment feeder'!AA548,IF($B$9="Male",'No Self Assessment feeder'!BG548,IF($B$9="All",'No Self Assessment feeder'!CM548)))</f>
        <v>71.900000000000006</v>
      </c>
      <c r="AB559" s="120">
        <f>IF($B$9="Female",'No Self Assessment feeder'!AB548,IF($B$9="Male",'No Self Assessment feeder'!BH548,IF($B$9="All",'No Self Assessment feeder'!CN548)))</f>
        <v>81.400000000000006</v>
      </c>
      <c r="AC559" s="127">
        <f>IF($B$9="Female",'No Self Assessment feeder'!AC548,IF($B$9="Male",'No Self Assessment feeder'!BI548,IF($B$9="All",'No Self Assessment feeder'!CO548)))</f>
        <v>83.5</v>
      </c>
      <c r="CM559" s="29"/>
    </row>
    <row r="560" spans="1:91" ht="14.25" customHeight="1" x14ac:dyDescent="0.2">
      <c r="A560" s="159" t="s">
        <v>292</v>
      </c>
      <c r="B560" s="65" t="s">
        <v>65</v>
      </c>
      <c r="C560" s="66">
        <v>10007141</v>
      </c>
      <c r="D560" s="66" t="s">
        <v>493</v>
      </c>
      <c r="E560" s="162" t="s">
        <v>66</v>
      </c>
      <c r="F560" s="142">
        <f>IF($B$9="Female",'No Self Assessment feeder'!F549,IF($B$9="Male",'No Self Assessment feeder'!AL549,IF($B$9="All",'No Self Assessment feeder'!BR549)))</f>
        <v>3545</v>
      </c>
      <c r="G560" s="120">
        <f>IF($B$9="Female",'No Self Assessment feeder'!G549,IF($B$9="Male",'No Self Assessment feeder'!AM549,IF($B$9="All",'No Self Assessment feeder'!BS549)))</f>
        <v>2.4</v>
      </c>
      <c r="H560" s="79">
        <f>IF($B$9="Female",'No Self Assessment feeder'!H549,IF($B$9="Male",'No Self Assessment feeder'!AN549,IF($B$9="All",'No Self Assessment feeder'!BT549)))</f>
        <v>3460</v>
      </c>
      <c r="I560" s="120">
        <f>IF($B$9="Female",'No Self Assessment feeder'!I549,IF($B$9="Male",'No Self Assessment feeder'!AO549,IF($B$9="All",'No Self Assessment feeder'!BU549)))</f>
        <v>6.7</v>
      </c>
      <c r="J560" s="120">
        <f>IF($B$9="Female",'No Self Assessment feeder'!J549,IF($B$9="Male",'No Self Assessment feeder'!AP549,IF($B$9="All",'No Self Assessment feeder'!BV549)))</f>
        <v>10.7</v>
      </c>
      <c r="K560" s="120">
        <f>IF($B$9="Female",'No Self Assessment feeder'!K549,IF($B$9="Male",'No Self Assessment feeder'!AQ549,IF($B$9="All",'No Self Assessment feeder'!BW549)))</f>
        <v>62.6</v>
      </c>
      <c r="L560" s="120">
        <f>IF($B$9="Female",'No Self Assessment feeder'!L549,IF($B$9="Male",'No Self Assessment feeder'!AR549,IF($B$9="All",'No Self Assessment feeder'!BX549)))</f>
        <v>76.2</v>
      </c>
      <c r="M560" s="127">
        <f>IF($B$9="Female",'No Self Assessment feeder'!M549,IF($B$9="Male",'No Self Assessment feeder'!AS549,IF($B$9="All",'No Self Assessment feeder'!BY549)))</f>
        <v>82.7</v>
      </c>
      <c r="N560" s="81">
        <f>IF($B$9="Female",'No Self Assessment feeder'!N549,IF($B$9="Male",'No Self Assessment feeder'!AT549,IF($B$9="All",'No Self Assessment feeder'!BZ549)))</f>
        <v>3545</v>
      </c>
      <c r="O560" s="120">
        <f>IF($B$9="Female",'No Self Assessment feeder'!O549,IF($B$9="Male",'No Self Assessment feeder'!AU549,IF($B$9="All",'No Self Assessment feeder'!CA549)))</f>
        <v>2.7</v>
      </c>
      <c r="P560" s="79">
        <f>IF($B$9="Female",'No Self Assessment feeder'!P549,IF($B$9="Male",'No Self Assessment feeder'!AV549,IF($B$9="All",'No Self Assessment feeder'!CB549)))</f>
        <v>3450</v>
      </c>
      <c r="Q560" s="120">
        <f>IF($B$9="Female",'No Self Assessment feeder'!Q549,IF($B$9="Male",'No Self Assessment feeder'!AW549,IF($B$9="All",'No Self Assessment feeder'!CC549)))</f>
        <v>8.5</v>
      </c>
      <c r="R560" s="120">
        <f>IF($B$9="Female",'No Self Assessment feeder'!R549,IF($B$9="Male",'No Self Assessment feeder'!AX549,IF($B$9="All",'No Self Assessment feeder'!CD549)))</f>
        <v>8.1999999999999993</v>
      </c>
      <c r="S560" s="120">
        <f>IF($B$9="Female",'No Self Assessment feeder'!S549,IF($B$9="Male",'No Self Assessment feeder'!AY549,IF($B$9="All",'No Self Assessment feeder'!CE549)))</f>
        <v>66.900000000000006</v>
      </c>
      <c r="T560" s="120">
        <f>IF($B$9="Female",'No Self Assessment feeder'!T549,IF($B$9="Male",'No Self Assessment feeder'!AZ549,IF($B$9="All",'No Self Assessment feeder'!CF549)))</f>
        <v>79.8</v>
      </c>
      <c r="U560" s="127">
        <f>IF($B$9="Female",'No Self Assessment feeder'!U549,IF($B$9="Male",'No Self Assessment feeder'!BA549,IF($B$9="All",'No Self Assessment feeder'!CG549)))</f>
        <v>83.2</v>
      </c>
      <c r="V560" s="81">
        <f>IF($B$9="Female",'No Self Assessment feeder'!V549,IF($B$9="Male",'No Self Assessment feeder'!BB549,IF($B$9="All",'No Self Assessment feeder'!CH549)))</f>
        <v>3545</v>
      </c>
      <c r="W560" s="120">
        <f>IF($B$9="Female",'No Self Assessment feeder'!W549,IF($B$9="Male",'No Self Assessment feeder'!BC549,IF($B$9="All",'No Self Assessment feeder'!CI549)))</f>
        <v>2.9</v>
      </c>
      <c r="X560" s="79">
        <f>IF($B$9="Female",'No Self Assessment feeder'!X549,IF($B$9="Male",'No Self Assessment feeder'!BD549,IF($B$9="All",'No Self Assessment feeder'!CJ549)))</f>
        <v>3440</v>
      </c>
      <c r="Y560" s="120">
        <f>IF($B$9="Female",'No Self Assessment feeder'!Y549,IF($B$9="Male",'No Self Assessment feeder'!BE549,IF($B$9="All",'No Self Assessment feeder'!CK549)))</f>
        <v>12.1</v>
      </c>
      <c r="Z560" s="120">
        <f>IF($B$9="Female",'No Self Assessment feeder'!Z549,IF($B$9="Male",'No Self Assessment feeder'!BF549,IF($B$9="All",'No Self Assessment feeder'!CL549)))</f>
        <v>6.9</v>
      </c>
      <c r="AA560" s="120">
        <f>IF($B$9="Female",'No Self Assessment feeder'!AA549,IF($B$9="Male",'No Self Assessment feeder'!BG549,IF($B$9="All",'No Self Assessment feeder'!CM549)))</f>
        <v>70.900000000000006</v>
      </c>
      <c r="AB560" s="120">
        <f>IF($B$9="Female",'No Self Assessment feeder'!AB549,IF($B$9="Male",'No Self Assessment feeder'!BH549,IF($B$9="All",'No Self Assessment feeder'!CN549)))</f>
        <v>78.900000000000006</v>
      </c>
      <c r="AC560" s="127">
        <f>IF($B$9="Female",'No Self Assessment feeder'!AC549,IF($B$9="Male",'No Self Assessment feeder'!BI549,IF($B$9="All",'No Self Assessment feeder'!CO549)))</f>
        <v>81</v>
      </c>
      <c r="CM560" s="29"/>
    </row>
    <row r="561" spans="1:91" ht="14.25" customHeight="1" x14ac:dyDescent="0.2">
      <c r="A561" s="159" t="s">
        <v>292</v>
      </c>
      <c r="B561" s="65" t="s">
        <v>67</v>
      </c>
      <c r="C561" s="66">
        <v>10007848</v>
      </c>
      <c r="D561" s="66" t="s">
        <v>493</v>
      </c>
      <c r="E561" s="162" t="s">
        <v>68</v>
      </c>
      <c r="F561" s="142">
        <f>IF($B$9="Female",'No Self Assessment feeder'!F550,IF($B$9="Male",'No Self Assessment feeder'!AL550,IF($B$9="All",'No Self Assessment feeder'!BR550)))</f>
        <v>1760</v>
      </c>
      <c r="G561" s="120">
        <f>IF($B$9="Female",'No Self Assessment feeder'!G550,IF($B$9="Male",'No Self Assessment feeder'!AM550,IF($B$9="All",'No Self Assessment feeder'!BS550)))</f>
        <v>3.5</v>
      </c>
      <c r="H561" s="79">
        <f>IF($B$9="Female",'No Self Assessment feeder'!H550,IF($B$9="Male",'No Self Assessment feeder'!AN550,IF($B$9="All",'No Self Assessment feeder'!BT550)))</f>
        <v>1700</v>
      </c>
      <c r="I561" s="120">
        <f>IF($B$9="Female",'No Self Assessment feeder'!I550,IF($B$9="Male",'No Self Assessment feeder'!AO550,IF($B$9="All",'No Self Assessment feeder'!BU550)))</f>
        <v>7.8</v>
      </c>
      <c r="J561" s="120">
        <f>IF($B$9="Female",'No Self Assessment feeder'!J550,IF($B$9="Male",'No Self Assessment feeder'!AP550,IF($B$9="All",'No Self Assessment feeder'!BV550)))</f>
        <v>9.1999999999999993</v>
      </c>
      <c r="K561" s="120">
        <f>IF($B$9="Female",'No Self Assessment feeder'!K550,IF($B$9="Male",'No Self Assessment feeder'!AQ550,IF($B$9="All",'No Self Assessment feeder'!BW550)))</f>
        <v>59.4</v>
      </c>
      <c r="L561" s="120">
        <f>IF($B$9="Female",'No Self Assessment feeder'!L550,IF($B$9="Male",'No Self Assessment feeder'!AR550,IF($B$9="All",'No Self Assessment feeder'!BX550)))</f>
        <v>76.8</v>
      </c>
      <c r="M561" s="127">
        <f>IF($B$9="Female",'No Self Assessment feeder'!M550,IF($B$9="Male",'No Self Assessment feeder'!AS550,IF($B$9="All",'No Self Assessment feeder'!BY550)))</f>
        <v>83</v>
      </c>
      <c r="N561" s="81">
        <f>IF($B$9="Female",'No Self Assessment feeder'!N550,IF($B$9="Male",'No Self Assessment feeder'!AT550,IF($B$9="All",'No Self Assessment feeder'!BZ550)))</f>
        <v>1760</v>
      </c>
      <c r="O561" s="120">
        <f>IF($B$9="Female",'No Self Assessment feeder'!O550,IF($B$9="Male",'No Self Assessment feeder'!AU550,IF($B$9="All",'No Self Assessment feeder'!CA550)))</f>
        <v>3.7</v>
      </c>
      <c r="P561" s="79">
        <f>IF($B$9="Female",'No Self Assessment feeder'!P550,IF($B$9="Male",'No Self Assessment feeder'!AV550,IF($B$9="All",'No Self Assessment feeder'!CB550)))</f>
        <v>1695</v>
      </c>
      <c r="Q561" s="120">
        <f>IF($B$9="Female",'No Self Assessment feeder'!Q550,IF($B$9="Male",'No Self Assessment feeder'!AW550,IF($B$9="All",'No Self Assessment feeder'!CC550)))</f>
        <v>7.4</v>
      </c>
      <c r="R561" s="120">
        <f>IF($B$9="Female",'No Self Assessment feeder'!R550,IF($B$9="Male",'No Self Assessment feeder'!AX550,IF($B$9="All",'No Self Assessment feeder'!CD550)))</f>
        <v>7.3</v>
      </c>
      <c r="S561" s="120">
        <f>IF($B$9="Female",'No Self Assessment feeder'!S550,IF($B$9="Male",'No Self Assessment feeder'!AY550,IF($B$9="All",'No Self Assessment feeder'!CE550)))</f>
        <v>65.5</v>
      </c>
      <c r="T561" s="120">
        <f>IF($B$9="Female",'No Self Assessment feeder'!T550,IF($B$9="Male",'No Self Assessment feeder'!AZ550,IF($B$9="All",'No Self Assessment feeder'!CF550)))</f>
        <v>79.8</v>
      </c>
      <c r="U561" s="127">
        <f>IF($B$9="Female",'No Self Assessment feeder'!U550,IF($B$9="Male",'No Self Assessment feeder'!BA550,IF($B$9="All",'No Self Assessment feeder'!CG550)))</f>
        <v>85.3</v>
      </c>
      <c r="V561" s="81">
        <f>IF($B$9="Female",'No Self Assessment feeder'!V550,IF($B$9="Male",'No Self Assessment feeder'!BB550,IF($B$9="All",'No Self Assessment feeder'!CH550)))</f>
        <v>1760</v>
      </c>
      <c r="W561" s="120">
        <f>IF($B$9="Female",'No Self Assessment feeder'!W550,IF($B$9="Male",'No Self Assessment feeder'!BC550,IF($B$9="All",'No Self Assessment feeder'!CI550)))</f>
        <v>4.0999999999999996</v>
      </c>
      <c r="X561" s="79">
        <f>IF($B$9="Female",'No Self Assessment feeder'!X550,IF($B$9="Male",'No Self Assessment feeder'!BD550,IF($B$9="All",'No Self Assessment feeder'!CJ550)))</f>
        <v>1690</v>
      </c>
      <c r="Y561" s="120">
        <f>IF($B$9="Female",'No Self Assessment feeder'!Y550,IF($B$9="Male",'No Self Assessment feeder'!BE550,IF($B$9="All",'No Self Assessment feeder'!CK550)))</f>
        <v>10.9</v>
      </c>
      <c r="Z561" s="120">
        <f>IF($B$9="Female",'No Self Assessment feeder'!Z550,IF($B$9="Male",'No Self Assessment feeder'!BF550,IF($B$9="All",'No Self Assessment feeder'!CL550)))</f>
        <v>5.5</v>
      </c>
      <c r="AA561" s="120">
        <f>IF($B$9="Female",'No Self Assessment feeder'!AA550,IF($B$9="Male",'No Self Assessment feeder'!BG550,IF($B$9="All",'No Self Assessment feeder'!CM550)))</f>
        <v>70.7</v>
      </c>
      <c r="AB561" s="120">
        <f>IF($B$9="Female",'No Self Assessment feeder'!AB550,IF($B$9="Male",'No Self Assessment feeder'!BH550,IF($B$9="All",'No Self Assessment feeder'!CN550)))</f>
        <v>80.5</v>
      </c>
      <c r="AC561" s="127">
        <f>IF($B$9="Female",'No Self Assessment feeder'!AC550,IF($B$9="Male",'No Self Assessment feeder'!BI550,IF($B$9="All",'No Self Assessment feeder'!CO550)))</f>
        <v>83.6</v>
      </c>
      <c r="CM561" s="29"/>
    </row>
    <row r="562" spans="1:91" ht="14.25" customHeight="1" x14ac:dyDescent="0.2">
      <c r="A562" s="159" t="s">
        <v>292</v>
      </c>
      <c r="B562" s="65" t="s">
        <v>69</v>
      </c>
      <c r="C562" s="66">
        <v>10007137</v>
      </c>
      <c r="D562" s="66" t="s">
        <v>495</v>
      </c>
      <c r="E562" s="162" t="s">
        <v>70</v>
      </c>
      <c r="F562" s="142">
        <f>IF($B$9="Female",'No Self Assessment feeder'!F551,IF($B$9="Male",'No Self Assessment feeder'!AL551,IF($B$9="All",'No Self Assessment feeder'!BR551)))</f>
        <v>855</v>
      </c>
      <c r="G562" s="120">
        <f>IF($B$9="Female",'No Self Assessment feeder'!G551,IF($B$9="Male",'No Self Assessment feeder'!AM551,IF($B$9="All",'No Self Assessment feeder'!BS551)))</f>
        <v>2</v>
      </c>
      <c r="H562" s="79">
        <f>IF($B$9="Female",'No Self Assessment feeder'!H551,IF($B$9="Male",'No Self Assessment feeder'!AN551,IF($B$9="All",'No Self Assessment feeder'!BT551)))</f>
        <v>835</v>
      </c>
      <c r="I562" s="120">
        <f>IF($B$9="Female",'No Self Assessment feeder'!I551,IF($B$9="Male",'No Self Assessment feeder'!AO551,IF($B$9="All",'No Self Assessment feeder'!BU551)))</f>
        <v>9.6</v>
      </c>
      <c r="J562" s="120">
        <f>IF($B$9="Female",'No Self Assessment feeder'!J551,IF($B$9="Male",'No Self Assessment feeder'!AP551,IF($B$9="All",'No Self Assessment feeder'!BV551)))</f>
        <v>9.1</v>
      </c>
      <c r="K562" s="120">
        <f>IF($B$9="Female",'No Self Assessment feeder'!K551,IF($B$9="Male",'No Self Assessment feeder'!AQ551,IF($B$9="All",'No Self Assessment feeder'!BW551)))</f>
        <v>58.3</v>
      </c>
      <c r="L562" s="120">
        <f>IF($B$9="Female",'No Self Assessment feeder'!L551,IF($B$9="Male",'No Self Assessment feeder'!AR551,IF($B$9="All",'No Self Assessment feeder'!BX551)))</f>
        <v>75.400000000000006</v>
      </c>
      <c r="M562" s="127">
        <f>IF($B$9="Female",'No Self Assessment feeder'!M551,IF($B$9="Male",'No Self Assessment feeder'!AS551,IF($B$9="All",'No Self Assessment feeder'!BY551)))</f>
        <v>81.400000000000006</v>
      </c>
      <c r="N562" s="81">
        <f>IF($B$9="Female",'No Self Assessment feeder'!N551,IF($B$9="Male",'No Self Assessment feeder'!AT551,IF($B$9="All",'No Self Assessment feeder'!BZ551)))</f>
        <v>855</v>
      </c>
      <c r="O562" s="120">
        <f>IF($B$9="Female",'No Self Assessment feeder'!O551,IF($B$9="Male",'No Self Assessment feeder'!AU551,IF($B$9="All",'No Self Assessment feeder'!CA551)))</f>
        <v>2.5</v>
      </c>
      <c r="P562" s="79">
        <f>IF($B$9="Female",'No Self Assessment feeder'!P551,IF($B$9="Male",'No Self Assessment feeder'!AV551,IF($B$9="All",'No Self Assessment feeder'!CB551)))</f>
        <v>835</v>
      </c>
      <c r="Q562" s="120">
        <f>IF($B$9="Female",'No Self Assessment feeder'!Q551,IF($B$9="Male",'No Self Assessment feeder'!AW551,IF($B$9="All",'No Self Assessment feeder'!CC551)))</f>
        <v>9.1999999999999993</v>
      </c>
      <c r="R562" s="120">
        <f>IF($B$9="Female",'No Self Assessment feeder'!R551,IF($B$9="Male",'No Self Assessment feeder'!AX551,IF($B$9="All",'No Self Assessment feeder'!CD551)))</f>
        <v>6.7</v>
      </c>
      <c r="S562" s="120">
        <f>IF($B$9="Female",'No Self Assessment feeder'!S551,IF($B$9="Male",'No Self Assessment feeder'!AY551,IF($B$9="All",'No Self Assessment feeder'!CE551)))</f>
        <v>65.8</v>
      </c>
      <c r="T562" s="120">
        <f>IF($B$9="Female",'No Self Assessment feeder'!T551,IF($B$9="Male",'No Self Assessment feeder'!AZ551,IF($B$9="All",'No Self Assessment feeder'!CF551)))</f>
        <v>80</v>
      </c>
      <c r="U562" s="127">
        <f>IF($B$9="Female",'No Self Assessment feeder'!U551,IF($B$9="Male",'No Self Assessment feeder'!BA551,IF($B$9="All",'No Self Assessment feeder'!CG551)))</f>
        <v>84</v>
      </c>
      <c r="V562" s="81">
        <f>IF($B$9="Female",'No Self Assessment feeder'!V551,IF($B$9="Male",'No Self Assessment feeder'!BB551,IF($B$9="All",'No Self Assessment feeder'!CH551)))</f>
        <v>855</v>
      </c>
      <c r="W562" s="120">
        <f>IF($B$9="Female",'No Self Assessment feeder'!W551,IF($B$9="Male",'No Self Assessment feeder'!BC551,IF($B$9="All",'No Self Assessment feeder'!CI551)))</f>
        <v>2.6</v>
      </c>
      <c r="X562" s="79">
        <f>IF($B$9="Female",'No Self Assessment feeder'!X551,IF($B$9="Male",'No Self Assessment feeder'!BD551,IF($B$9="All",'No Self Assessment feeder'!CJ551)))</f>
        <v>830</v>
      </c>
      <c r="Y562" s="120">
        <f>IF($B$9="Female",'No Self Assessment feeder'!Y551,IF($B$9="Male",'No Self Assessment feeder'!BE551,IF($B$9="All",'No Self Assessment feeder'!CK551)))</f>
        <v>13</v>
      </c>
      <c r="Z562" s="120">
        <f>IF($B$9="Female",'No Self Assessment feeder'!Z551,IF($B$9="Male",'No Self Assessment feeder'!BF551,IF($B$9="All",'No Self Assessment feeder'!CL551)))</f>
        <v>4.4000000000000004</v>
      </c>
      <c r="AA562" s="120">
        <f>IF($B$9="Female",'No Self Assessment feeder'!AA551,IF($B$9="Male",'No Self Assessment feeder'!BG551,IF($B$9="All",'No Self Assessment feeder'!CM551)))</f>
        <v>73</v>
      </c>
      <c r="AB562" s="120">
        <f>IF($B$9="Female",'No Self Assessment feeder'!AB551,IF($B$9="Male",'No Self Assessment feeder'!BH551,IF($B$9="All",'No Self Assessment feeder'!CN551)))</f>
        <v>80.599999999999994</v>
      </c>
      <c r="AC562" s="127">
        <f>IF($B$9="Female",'No Self Assessment feeder'!AC551,IF($B$9="Male",'No Self Assessment feeder'!BI551,IF($B$9="All",'No Self Assessment feeder'!CO551)))</f>
        <v>82.6</v>
      </c>
      <c r="CM562" s="29"/>
    </row>
    <row r="563" spans="1:91" ht="14.25" customHeight="1" x14ac:dyDescent="0.2">
      <c r="A563" s="159" t="s">
        <v>292</v>
      </c>
      <c r="B563" s="65" t="s">
        <v>71</v>
      </c>
      <c r="C563" s="66">
        <v>10001478</v>
      </c>
      <c r="D563" s="66" t="s">
        <v>491</v>
      </c>
      <c r="E563" s="162" t="s">
        <v>72</v>
      </c>
      <c r="F563" s="142">
        <f>IF($B$9="Female",'No Self Assessment feeder'!F552,IF($B$9="Male",'No Self Assessment feeder'!AL552,IF($B$9="All",'No Self Assessment feeder'!BR552)))</f>
        <v>1300</v>
      </c>
      <c r="G563" s="120">
        <f>IF($B$9="Female",'No Self Assessment feeder'!G552,IF($B$9="Male",'No Self Assessment feeder'!AM552,IF($B$9="All",'No Self Assessment feeder'!BS552)))</f>
        <v>4.8</v>
      </c>
      <c r="H563" s="79">
        <f>IF($B$9="Female",'No Self Assessment feeder'!H552,IF($B$9="Male",'No Self Assessment feeder'!AN552,IF($B$9="All",'No Self Assessment feeder'!BT552)))</f>
        <v>1240</v>
      </c>
      <c r="I563" s="120">
        <f>IF($B$9="Female",'No Self Assessment feeder'!I552,IF($B$9="Male",'No Self Assessment feeder'!AO552,IF($B$9="All",'No Self Assessment feeder'!BU552)))</f>
        <v>10.3</v>
      </c>
      <c r="J563" s="120">
        <f>IF($B$9="Female",'No Self Assessment feeder'!J552,IF($B$9="Male",'No Self Assessment feeder'!AP552,IF($B$9="All",'No Self Assessment feeder'!BV552)))</f>
        <v>12.1</v>
      </c>
      <c r="K563" s="120">
        <f>IF($B$9="Female",'No Self Assessment feeder'!K552,IF($B$9="Male",'No Self Assessment feeder'!AQ552,IF($B$9="All",'No Self Assessment feeder'!BW552)))</f>
        <v>57.4</v>
      </c>
      <c r="L563" s="120">
        <f>IF($B$9="Female",'No Self Assessment feeder'!L552,IF($B$9="Male",'No Self Assessment feeder'!AR552,IF($B$9="All",'No Self Assessment feeder'!BX552)))</f>
        <v>69.5</v>
      </c>
      <c r="M563" s="127">
        <f>IF($B$9="Female",'No Self Assessment feeder'!M552,IF($B$9="Male",'No Self Assessment feeder'!AS552,IF($B$9="All",'No Self Assessment feeder'!BY552)))</f>
        <v>77.599999999999994</v>
      </c>
      <c r="N563" s="81">
        <f>IF($B$9="Female",'No Self Assessment feeder'!N552,IF($B$9="Male",'No Self Assessment feeder'!AT552,IF($B$9="All",'No Self Assessment feeder'!BZ552)))</f>
        <v>1300</v>
      </c>
      <c r="O563" s="120">
        <f>IF($B$9="Female",'No Self Assessment feeder'!O552,IF($B$9="Male",'No Self Assessment feeder'!AU552,IF($B$9="All",'No Self Assessment feeder'!CA552)))</f>
        <v>5.2</v>
      </c>
      <c r="P563" s="79">
        <f>IF($B$9="Female",'No Self Assessment feeder'!P552,IF($B$9="Male",'No Self Assessment feeder'!AV552,IF($B$9="All",'No Self Assessment feeder'!CB552)))</f>
        <v>1230</v>
      </c>
      <c r="Q563" s="120">
        <f>IF($B$9="Female",'No Self Assessment feeder'!Q552,IF($B$9="Male",'No Self Assessment feeder'!AW552,IF($B$9="All",'No Self Assessment feeder'!CC552)))</f>
        <v>13</v>
      </c>
      <c r="R563" s="120">
        <f>IF($B$9="Female",'No Self Assessment feeder'!R552,IF($B$9="Male",'No Self Assessment feeder'!AX552,IF($B$9="All",'No Self Assessment feeder'!CD552)))</f>
        <v>8.1</v>
      </c>
      <c r="S563" s="120">
        <f>IF($B$9="Female",'No Self Assessment feeder'!S552,IF($B$9="Male",'No Self Assessment feeder'!AY552,IF($B$9="All",'No Self Assessment feeder'!CE552)))</f>
        <v>63.5</v>
      </c>
      <c r="T563" s="120">
        <f>IF($B$9="Female",'No Self Assessment feeder'!T552,IF($B$9="Male",'No Self Assessment feeder'!AZ552,IF($B$9="All",'No Self Assessment feeder'!CF552)))</f>
        <v>74.3</v>
      </c>
      <c r="U563" s="127">
        <f>IF($B$9="Female",'No Self Assessment feeder'!U552,IF($B$9="Male",'No Self Assessment feeder'!BA552,IF($B$9="All",'No Self Assessment feeder'!CG552)))</f>
        <v>78.900000000000006</v>
      </c>
      <c r="V563" s="81">
        <f>IF($B$9="Female",'No Self Assessment feeder'!V552,IF($B$9="Male",'No Self Assessment feeder'!BB552,IF($B$9="All",'No Self Assessment feeder'!CH552)))</f>
        <v>1300</v>
      </c>
      <c r="W563" s="120">
        <f>IF($B$9="Female",'No Self Assessment feeder'!W552,IF($B$9="Male",'No Self Assessment feeder'!BC552,IF($B$9="All",'No Self Assessment feeder'!CI552)))</f>
        <v>5.5</v>
      </c>
      <c r="X563" s="79">
        <f>IF($B$9="Female",'No Self Assessment feeder'!X552,IF($B$9="Male",'No Self Assessment feeder'!BD552,IF($B$9="All",'No Self Assessment feeder'!CJ552)))</f>
        <v>1230</v>
      </c>
      <c r="Y563" s="120">
        <f>IF($B$9="Female",'No Self Assessment feeder'!Y552,IF($B$9="Male",'No Self Assessment feeder'!BE552,IF($B$9="All",'No Self Assessment feeder'!CK552)))</f>
        <v>15.3</v>
      </c>
      <c r="Z563" s="120">
        <f>IF($B$9="Female",'No Self Assessment feeder'!Z552,IF($B$9="Male",'No Self Assessment feeder'!BF552,IF($B$9="All",'No Self Assessment feeder'!CL552)))</f>
        <v>7.2</v>
      </c>
      <c r="AA563" s="120">
        <f>IF($B$9="Female",'No Self Assessment feeder'!AA552,IF($B$9="Male",'No Self Assessment feeder'!BG552,IF($B$9="All",'No Self Assessment feeder'!CM552)))</f>
        <v>67.099999999999994</v>
      </c>
      <c r="AB563" s="120">
        <f>IF($B$9="Female",'No Self Assessment feeder'!AB552,IF($B$9="Male",'No Self Assessment feeder'!BH552,IF($B$9="All",'No Self Assessment feeder'!CN552)))</f>
        <v>75.3</v>
      </c>
      <c r="AC563" s="127">
        <f>IF($B$9="Female",'No Self Assessment feeder'!AC552,IF($B$9="Male",'No Self Assessment feeder'!BI552,IF($B$9="All",'No Self Assessment feeder'!CO552)))</f>
        <v>77.5</v>
      </c>
      <c r="CM563" s="29"/>
    </row>
    <row r="564" spans="1:91" ht="14.25" customHeight="1" x14ac:dyDescent="0.2">
      <c r="A564" s="159" t="s">
        <v>292</v>
      </c>
      <c r="B564" s="65" t="s">
        <v>73</v>
      </c>
      <c r="C564" s="66">
        <v>10001653</v>
      </c>
      <c r="D564" s="66" t="s">
        <v>491</v>
      </c>
      <c r="E564" s="162" t="s">
        <v>74</v>
      </c>
      <c r="F564" s="142">
        <f>IF($B$9="Female",'No Self Assessment feeder'!F553,IF($B$9="Male",'No Self Assessment feeder'!AL553,IF($B$9="All",'No Self Assessment feeder'!BR553)))</f>
        <v>205</v>
      </c>
      <c r="G564" s="120">
        <f>IF($B$9="Female",'No Self Assessment feeder'!G553,IF($B$9="Male",'No Self Assessment feeder'!AM553,IF($B$9="All",'No Self Assessment feeder'!BS553)))</f>
        <v>4.9000000000000004</v>
      </c>
      <c r="H564" s="79">
        <f>IF($B$9="Female",'No Self Assessment feeder'!H553,IF($B$9="Male",'No Self Assessment feeder'!AN553,IF($B$9="All",'No Self Assessment feeder'!BT553)))</f>
        <v>195</v>
      </c>
      <c r="I564" s="120">
        <f>IF($B$9="Female",'No Self Assessment feeder'!I553,IF($B$9="Male",'No Self Assessment feeder'!AO553,IF($B$9="All",'No Self Assessment feeder'!BU553)))</f>
        <v>14</v>
      </c>
      <c r="J564" s="120">
        <f>IF($B$9="Female",'No Self Assessment feeder'!J553,IF($B$9="Male",'No Self Assessment feeder'!AP553,IF($B$9="All",'No Self Assessment feeder'!BV553)))</f>
        <v>21.2</v>
      </c>
      <c r="K564" s="120">
        <f>IF($B$9="Female",'No Self Assessment feeder'!K553,IF($B$9="Male",'No Self Assessment feeder'!AQ553,IF($B$9="All",'No Self Assessment feeder'!BW553)))</f>
        <v>51.3</v>
      </c>
      <c r="L564" s="120">
        <f>IF($B$9="Female",'No Self Assessment feeder'!L553,IF($B$9="Male",'No Self Assessment feeder'!AR553,IF($B$9="All",'No Self Assessment feeder'!BX553)))</f>
        <v>62.2</v>
      </c>
      <c r="M564" s="127">
        <f>IF($B$9="Female",'No Self Assessment feeder'!M553,IF($B$9="Male",'No Self Assessment feeder'!AS553,IF($B$9="All",'No Self Assessment feeder'!BY553)))</f>
        <v>64.8</v>
      </c>
      <c r="N564" s="81">
        <f>IF($B$9="Female",'No Self Assessment feeder'!N553,IF($B$9="Male",'No Self Assessment feeder'!AT553,IF($B$9="All",'No Self Assessment feeder'!BZ553)))</f>
        <v>205</v>
      </c>
      <c r="O564" s="120">
        <f>IF($B$9="Female",'No Self Assessment feeder'!O553,IF($B$9="Male",'No Self Assessment feeder'!AU553,IF($B$9="All",'No Self Assessment feeder'!CA553)))</f>
        <v>5.4</v>
      </c>
      <c r="P564" s="79">
        <f>IF($B$9="Female",'No Self Assessment feeder'!P553,IF($B$9="Male",'No Self Assessment feeder'!AV553,IF($B$9="All",'No Self Assessment feeder'!CB553)))</f>
        <v>190</v>
      </c>
      <c r="Q564" s="120">
        <f>IF($B$9="Female",'No Self Assessment feeder'!Q553,IF($B$9="Male",'No Self Assessment feeder'!AW553,IF($B$9="All",'No Self Assessment feeder'!CC553)))</f>
        <v>13</v>
      </c>
      <c r="R564" s="120">
        <f>IF($B$9="Female",'No Self Assessment feeder'!R553,IF($B$9="Male",'No Self Assessment feeder'!AX553,IF($B$9="All",'No Self Assessment feeder'!CD553)))</f>
        <v>15.1</v>
      </c>
      <c r="S564" s="120">
        <f>IF($B$9="Female",'No Self Assessment feeder'!S553,IF($B$9="Male",'No Self Assessment feeder'!AY553,IF($B$9="All",'No Self Assessment feeder'!CE553)))</f>
        <v>63.5</v>
      </c>
      <c r="T564" s="120">
        <f>IF($B$9="Female",'No Self Assessment feeder'!T553,IF($B$9="Male",'No Self Assessment feeder'!AZ553,IF($B$9="All",'No Self Assessment feeder'!CF553)))</f>
        <v>68.2</v>
      </c>
      <c r="U564" s="127">
        <f>IF($B$9="Female",'No Self Assessment feeder'!U553,IF($B$9="Male",'No Self Assessment feeder'!BA553,IF($B$9="All",'No Self Assessment feeder'!CG553)))</f>
        <v>71.900000000000006</v>
      </c>
      <c r="V564" s="81">
        <f>IF($B$9="Female",'No Self Assessment feeder'!V553,IF($B$9="Male",'No Self Assessment feeder'!BB553,IF($B$9="All",'No Self Assessment feeder'!CH553)))</f>
        <v>205</v>
      </c>
      <c r="W564" s="120">
        <f>IF($B$9="Female",'No Self Assessment feeder'!W553,IF($B$9="Male",'No Self Assessment feeder'!BC553,IF($B$9="All",'No Self Assessment feeder'!CI553)))</f>
        <v>5.4</v>
      </c>
      <c r="X564" s="79">
        <f>IF($B$9="Female",'No Self Assessment feeder'!X553,IF($B$9="Male",'No Self Assessment feeder'!BD553,IF($B$9="All",'No Self Assessment feeder'!CJ553)))</f>
        <v>190</v>
      </c>
      <c r="Y564" s="120">
        <f>IF($B$9="Female",'No Self Assessment feeder'!Y553,IF($B$9="Male",'No Self Assessment feeder'!BE553,IF($B$9="All",'No Self Assessment feeder'!CK553)))</f>
        <v>14.1</v>
      </c>
      <c r="Z564" s="120">
        <f>IF($B$9="Female",'No Self Assessment feeder'!Z553,IF($B$9="Male",'No Self Assessment feeder'!BF553,IF($B$9="All",'No Self Assessment feeder'!CL553)))</f>
        <v>15.6</v>
      </c>
      <c r="AA564" s="120" t="str">
        <f>IF($B$9="Female",'No Self Assessment feeder'!AA553,IF($B$9="Male",'No Self Assessment feeder'!BG553,IF($B$9="All",'No Self Assessment feeder'!CM553)))</f>
        <v>x</v>
      </c>
      <c r="AB564" s="120" t="str">
        <f>IF($B$9="Female",'No Self Assessment feeder'!AB553,IF($B$9="Male",'No Self Assessment feeder'!BH553,IF($B$9="All",'No Self Assessment feeder'!CN553)))</f>
        <v>x</v>
      </c>
      <c r="AC564" s="127">
        <f>IF($B$9="Female",'No Self Assessment feeder'!AC553,IF($B$9="Male",'No Self Assessment feeder'!BI553,IF($B$9="All",'No Self Assessment feeder'!CO553)))</f>
        <v>70.3</v>
      </c>
      <c r="CM564" s="29"/>
    </row>
    <row r="565" spans="1:91" ht="14.25" customHeight="1" x14ac:dyDescent="0.2">
      <c r="A565" s="159" t="s">
        <v>292</v>
      </c>
      <c r="B565" s="65" t="s">
        <v>75</v>
      </c>
      <c r="C565" s="66">
        <v>10007761</v>
      </c>
      <c r="D565" s="66" t="s">
        <v>491</v>
      </c>
      <c r="E565" s="162" t="s">
        <v>76</v>
      </c>
      <c r="F565" s="142">
        <f>IF($B$9="Female",'No Self Assessment feeder'!F554,IF($B$9="Male",'No Self Assessment feeder'!AL554,IF($B$9="All",'No Self Assessment feeder'!BR554)))</f>
        <v>40</v>
      </c>
      <c r="G565" s="120">
        <f>IF($B$9="Female",'No Self Assessment feeder'!G554,IF($B$9="Male",'No Self Assessment feeder'!AM554,IF($B$9="All",'No Self Assessment feeder'!BS554)))</f>
        <v>2.6</v>
      </c>
      <c r="H565" s="79">
        <f>IF($B$9="Female",'No Self Assessment feeder'!H554,IF($B$9="Male",'No Self Assessment feeder'!AN554,IF($B$9="All",'No Self Assessment feeder'!BT554)))</f>
        <v>40</v>
      </c>
      <c r="I565" s="120" t="str">
        <f>IF($B$9="Female",'No Self Assessment feeder'!I554,IF($B$9="Male",'No Self Assessment feeder'!AO554,IF($B$9="All",'No Self Assessment feeder'!BU554)))</f>
        <v>x</v>
      </c>
      <c r="J565" s="120" t="str">
        <f>IF($B$9="Female",'No Self Assessment feeder'!J554,IF($B$9="Male",'No Self Assessment feeder'!AP554,IF($B$9="All",'No Self Assessment feeder'!BV554)))</f>
        <v>x</v>
      </c>
      <c r="K565" s="120">
        <f>IF($B$9="Female",'No Self Assessment feeder'!K554,IF($B$9="Male",'No Self Assessment feeder'!AQ554,IF($B$9="All",'No Self Assessment feeder'!BW554)))</f>
        <v>36.799999999999997</v>
      </c>
      <c r="L565" s="120">
        <f>IF($B$9="Female",'No Self Assessment feeder'!L554,IF($B$9="Male",'No Self Assessment feeder'!AR554,IF($B$9="All",'No Self Assessment feeder'!BX554)))</f>
        <v>55.3</v>
      </c>
      <c r="M565" s="127">
        <f>IF($B$9="Female",'No Self Assessment feeder'!M554,IF($B$9="Male",'No Self Assessment feeder'!AS554,IF($B$9="All",'No Self Assessment feeder'!BY554)))</f>
        <v>76.3</v>
      </c>
      <c r="N565" s="81">
        <f>IF($B$9="Female",'No Self Assessment feeder'!N554,IF($B$9="Male",'No Self Assessment feeder'!AT554,IF($B$9="All",'No Self Assessment feeder'!BZ554)))</f>
        <v>40</v>
      </c>
      <c r="O565" s="120">
        <f>IF($B$9="Female",'No Self Assessment feeder'!O554,IF($B$9="Male",'No Self Assessment feeder'!AU554,IF($B$9="All",'No Self Assessment feeder'!CA554)))</f>
        <v>2.6</v>
      </c>
      <c r="P565" s="79">
        <f>IF($B$9="Female",'No Self Assessment feeder'!P554,IF($B$9="Male",'No Self Assessment feeder'!AV554,IF($B$9="All",'No Self Assessment feeder'!CB554)))</f>
        <v>40</v>
      </c>
      <c r="Q565" s="120">
        <f>IF($B$9="Female",'No Self Assessment feeder'!Q554,IF($B$9="Male",'No Self Assessment feeder'!AW554,IF($B$9="All",'No Self Assessment feeder'!CC554)))</f>
        <v>18.399999999999999</v>
      </c>
      <c r="R565" s="120">
        <f>IF($B$9="Female",'No Self Assessment feeder'!R554,IF($B$9="Male",'No Self Assessment feeder'!AX554,IF($B$9="All",'No Self Assessment feeder'!CD554)))</f>
        <v>7.9</v>
      </c>
      <c r="S565" s="120">
        <f>IF($B$9="Female",'No Self Assessment feeder'!S554,IF($B$9="Male",'No Self Assessment feeder'!AY554,IF($B$9="All",'No Self Assessment feeder'!CE554)))</f>
        <v>50</v>
      </c>
      <c r="T565" s="120">
        <f>IF($B$9="Female",'No Self Assessment feeder'!T554,IF($B$9="Male",'No Self Assessment feeder'!AZ554,IF($B$9="All",'No Self Assessment feeder'!CF554)))</f>
        <v>65.8</v>
      </c>
      <c r="U565" s="127">
        <f>IF($B$9="Female",'No Self Assessment feeder'!U554,IF($B$9="Male",'No Self Assessment feeder'!BA554,IF($B$9="All",'No Self Assessment feeder'!CG554)))</f>
        <v>73.7</v>
      </c>
      <c r="V565" s="81">
        <f>IF($B$9="Female",'No Self Assessment feeder'!V554,IF($B$9="Male",'No Self Assessment feeder'!BB554,IF($B$9="All",'No Self Assessment feeder'!CH554)))</f>
        <v>40</v>
      </c>
      <c r="W565" s="120">
        <f>IF($B$9="Female",'No Self Assessment feeder'!W554,IF($B$9="Male",'No Self Assessment feeder'!BC554,IF($B$9="All",'No Self Assessment feeder'!CI554)))</f>
        <v>2.6</v>
      </c>
      <c r="X565" s="79">
        <f>IF($B$9="Female",'No Self Assessment feeder'!X554,IF($B$9="Male",'No Self Assessment feeder'!BD554,IF($B$9="All",'No Self Assessment feeder'!CJ554)))</f>
        <v>40</v>
      </c>
      <c r="Y565" s="120">
        <f>IF($B$9="Female",'No Self Assessment feeder'!Y554,IF($B$9="Male",'No Self Assessment feeder'!BE554,IF($B$9="All",'No Self Assessment feeder'!CK554)))</f>
        <v>18.399999999999999</v>
      </c>
      <c r="Z565" s="120">
        <f>IF($B$9="Female",'No Self Assessment feeder'!Z554,IF($B$9="Male",'No Self Assessment feeder'!BF554,IF($B$9="All",'No Self Assessment feeder'!CL554)))</f>
        <v>10.5</v>
      </c>
      <c r="AA565" s="120" t="str">
        <f>IF($B$9="Female",'No Self Assessment feeder'!AA554,IF($B$9="Male",'No Self Assessment feeder'!BG554,IF($B$9="All",'No Self Assessment feeder'!CM554)))</f>
        <v>x</v>
      </c>
      <c r="AB565" s="120" t="str">
        <f>IF($B$9="Female",'No Self Assessment feeder'!AB554,IF($B$9="Male",'No Self Assessment feeder'!BH554,IF($B$9="All",'No Self Assessment feeder'!CN554)))</f>
        <v>x</v>
      </c>
      <c r="AC565" s="127">
        <f>IF($B$9="Female",'No Self Assessment feeder'!AC554,IF($B$9="Male",'No Self Assessment feeder'!BI554,IF($B$9="All",'No Self Assessment feeder'!CO554)))</f>
        <v>71.099999999999994</v>
      </c>
      <c r="CM565" s="29"/>
    </row>
    <row r="566" spans="1:91" ht="14.25" customHeight="1" x14ac:dyDescent="0.2">
      <c r="A566" s="159" t="s">
        <v>292</v>
      </c>
      <c r="B566" s="65" t="s">
        <v>77</v>
      </c>
      <c r="C566" s="66">
        <v>10001726</v>
      </c>
      <c r="D566" s="66" t="s">
        <v>489</v>
      </c>
      <c r="E566" s="162" t="s">
        <v>78</v>
      </c>
      <c r="F566" s="142">
        <f>IF($B$9="Female",'No Self Assessment feeder'!F555,IF($B$9="Male",'No Self Assessment feeder'!AL555,IF($B$9="All",'No Self Assessment feeder'!BR555)))</f>
        <v>2625</v>
      </c>
      <c r="G566" s="120">
        <f>IF($B$9="Female",'No Self Assessment feeder'!G555,IF($B$9="Male",'No Self Assessment feeder'!AM555,IF($B$9="All",'No Self Assessment feeder'!BS555)))</f>
        <v>3</v>
      </c>
      <c r="H566" s="79">
        <f>IF($B$9="Female",'No Self Assessment feeder'!H555,IF($B$9="Male",'No Self Assessment feeder'!AN555,IF($B$9="All",'No Self Assessment feeder'!BT555)))</f>
        <v>2550</v>
      </c>
      <c r="I566" s="120">
        <f>IF($B$9="Female",'No Self Assessment feeder'!I555,IF($B$9="Male",'No Self Assessment feeder'!AO555,IF($B$9="All",'No Self Assessment feeder'!BU555)))</f>
        <v>9.6</v>
      </c>
      <c r="J566" s="120">
        <f>IF($B$9="Female",'No Self Assessment feeder'!J555,IF($B$9="Male",'No Self Assessment feeder'!AP555,IF($B$9="All",'No Self Assessment feeder'!BV555)))</f>
        <v>10.6</v>
      </c>
      <c r="K566" s="120">
        <f>IF($B$9="Female",'No Self Assessment feeder'!K555,IF($B$9="Male",'No Self Assessment feeder'!AQ555,IF($B$9="All",'No Self Assessment feeder'!BW555)))</f>
        <v>60.1</v>
      </c>
      <c r="L566" s="120">
        <f>IF($B$9="Female",'No Self Assessment feeder'!L555,IF($B$9="Male",'No Self Assessment feeder'!AR555,IF($B$9="All",'No Self Assessment feeder'!BX555)))</f>
        <v>73</v>
      </c>
      <c r="M566" s="127">
        <f>IF($B$9="Female",'No Self Assessment feeder'!M555,IF($B$9="Male",'No Self Assessment feeder'!AS555,IF($B$9="All",'No Self Assessment feeder'!BY555)))</f>
        <v>79.8</v>
      </c>
      <c r="N566" s="81">
        <f>IF($B$9="Female",'No Self Assessment feeder'!N555,IF($B$9="Male",'No Self Assessment feeder'!AT555,IF($B$9="All",'No Self Assessment feeder'!BZ555)))</f>
        <v>2625</v>
      </c>
      <c r="O566" s="120">
        <f>IF($B$9="Female",'No Self Assessment feeder'!O555,IF($B$9="Male",'No Self Assessment feeder'!AU555,IF($B$9="All",'No Self Assessment feeder'!CA555)))</f>
        <v>3.3</v>
      </c>
      <c r="P566" s="79">
        <f>IF($B$9="Female",'No Self Assessment feeder'!P555,IF($B$9="Male",'No Self Assessment feeder'!AV555,IF($B$9="All",'No Self Assessment feeder'!CB555)))</f>
        <v>2540</v>
      </c>
      <c r="Q566" s="120">
        <f>IF($B$9="Female",'No Self Assessment feeder'!Q555,IF($B$9="Male",'No Self Assessment feeder'!AW555,IF($B$9="All",'No Self Assessment feeder'!CC555)))</f>
        <v>11.3</v>
      </c>
      <c r="R566" s="120">
        <f>IF($B$9="Female",'No Self Assessment feeder'!R555,IF($B$9="Male",'No Self Assessment feeder'!AX555,IF($B$9="All",'No Self Assessment feeder'!CD555)))</f>
        <v>7</v>
      </c>
      <c r="S566" s="120">
        <f>IF($B$9="Female",'No Self Assessment feeder'!S555,IF($B$9="Male",'No Self Assessment feeder'!AY555,IF($B$9="All",'No Self Assessment feeder'!CE555)))</f>
        <v>66.3</v>
      </c>
      <c r="T566" s="120">
        <f>IF($B$9="Female",'No Self Assessment feeder'!T555,IF($B$9="Male",'No Self Assessment feeder'!AZ555,IF($B$9="All",'No Self Assessment feeder'!CF555)))</f>
        <v>77.5</v>
      </c>
      <c r="U566" s="127">
        <f>IF($B$9="Female",'No Self Assessment feeder'!U555,IF($B$9="Male",'No Self Assessment feeder'!BA555,IF($B$9="All",'No Self Assessment feeder'!CG555)))</f>
        <v>81.7</v>
      </c>
      <c r="V566" s="81">
        <f>IF($B$9="Female",'No Self Assessment feeder'!V555,IF($B$9="Male",'No Self Assessment feeder'!BB555,IF($B$9="All",'No Self Assessment feeder'!CH555)))</f>
        <v>2625</v>
      </c>
      <c r="W566" s="120">
        <f>IF($B$9="Female",'No Self Assessment feeder'!W555,IF($B$9="Male",'No Self Assessment feeder'!BC555,IF($B$9="All",'No Self Assessment feeder'!CI555)))</f>
        <v>3.7</v>
      </c>
      <c r="X566" s="79">
        <f>IF($B$9="Female",'No Self Assessment feeder'!X555,IF($B$9="Male",'No Self Assessment feeder'!BD555,IF($B$9="All",'No Self Assessment feeder'!CJ555)))</f>
        <v>2530</v>
      </c>
      <c r="Y566" s="120">
        <f>IF($B$9="Female",'No Self Assessment feeder'!Y555,IF($B$9="Male",'No Self Assessment feeder'!BE555,IF($B$9="All",'No Self Assessment feeder'!CK555)))</f>
        <v>12.7</v>
      </c>
      <c r="Z566" s="120">
        <f>IF($B$9="Female",'No Self Assessment feeder'!Z555,IF($B$9="Male",'No Self Assessment feeder'!BF555,IF($B$9="All",'No Self Assessment feeder'!CL555)))</f>
        <v>7</v>
      </c>
      <c r="AA566" s="120">
        <f>IF($B$9="Female",'No Self Assessment feeder'!AA555,IF($B$9="Male",'No Self Assessment feeder'!BG555,IF($B$9="All",'No Self Assessment feeder'!CM555)))</f>
        <v>69.900000000000006</v>
      </c>
      <c r="AB566" s="120">
        <f>IF($B$9="Female",'No Self Assessment feeder'!AB555,IF($B$9="Male",'No Self Assessment feeder'!BH555,IF($B$9="All",'No Self Assessment feeder'!CN555)))</f>
        <v>77.400000000000006</v>
      </c>
      <c r="AC566" s="127">
        <f>IF($B$9="Female",'No Self Assessment feeder'!AC555,IF($B$9="Male",'No Self Assessment feeder'!BI555,IF($B$9="All",'No Self Assessment feeder'!CO555)))</f>
        <v>80.3</v>
      </c>
      <c r="CM566" s="29"/>
    </row>
    <row r="567" spans="1:91" ht="14.25" customHeight="1" x14ac:dyDescent="0.2">
      <c r="A567" s="159" t="s">
        <v>292</v>
      </c>
      <c r="B567" s="65" t="s">
        <v>79</v>
      </c>
      <c r="C567" s="68">
        <v>10007822</v>
      </c>
      <c r="D567" s="68" t="s">
        <v>488</v>
      </c>
      <c r="E567" s="162" t="s">
        <v>80</v>
      </c>
      <c r="F567" s="142" t="str">
        <f>IF($B$9="Female",'No Self Assessment feeder'!F556,IF($B$9="Male",'No Self Assessment feeder'!AL556,IF($B$9="All",'No Self Assessment feeder'!BR556)))</f>
        <v>.</v>
      </c>
      <c r="G567" s="120" t="str">
        <f>IF($B$9="Female",'No Self Assessment feeder'!G556,IF($B$9="Male",'No Self Assessment feeder'!AM556,IF($B$9="All",'No Self Assessment feeder'!BS556)))</f>
        <v>.</v>
      </c>
      <c r="H567" s="79" t="str">
        <f>IF($B$9="Female",'No Self Assessment feeder'!H556,IF($B$9="Male",'No Self Assessment feeder'!AN556,IF($B$9="All",'No Self Assessment feeder'!BT556)))</f>
        <v>.</v>
      </c>
      <c r="I567" s="120" t="str">
        <f>IF($B$9="Female",'No Self Assessment feeder'!I556,IF($B$9="Male",'No Self Assessment feeder'!AO556,IF($B$9="All",'No Self Assessment feeder'!BU556)))</f>
        <v>.</v>
      </c>
      <c r="J567" s="120" t="str">
        <f>IF($B$9="Female",'No Self Assessment feeder'!J556,IF($B$9="Male",'No Self Assessment feeder'!AP556,IF($B$9="All",'No Self Assessment feeder'!BV556)))</f>
        <v>.</v>
      </c>
      <c r="K567" s="120" t="str">
        <f>IF($B$9="Female",'No Self Assessment feeder'!K556,IF($B$9="Male",'No Self Assessment feeder'!AQ556,IF($B$9="All",'No Self Assessment feeder'!BW556)))</f>
        <v>.</v>
      </c>
      <c r="L567" s="120" t="str">
        <f>IF($B$9="Female",'No Self Assessment feeder'!L556,IF($B$9="Male",'No Self Assessment feeder'!AR556,IF($B$9="All",'No Self Assessment feeder'!BX556)))</f>
        <v>.</v>
      </c>
      <c r="M567" s="127" t="str">
        <f>IF($B$9="Female",'No Self Assessment feeder'!M556,IF($B$9="Male",'No Self Assessment feeder'!AS556,IF($B$9="All",'No Self Assessment feeder'!BY556)))</f>
        <v>.</v>
      </c>
      <c r="N567" s="81" t="str">
        <f>IF($B$9="Female",'No Self Assessment feeder'!N556,IF($B$9="Male",'No Self Assessment feeder'!AT556,IF($B$9="All",'No Self Assessment feeder'!BZ556)))</f>
        <v>.</v>
      </c>
      <c r="O567" s="120" t="str">
        <f>IF($B$9="Female",'No Self Assessment feeder'!O556,IF($B$9="Male",'No Self Assessment feeder'!AU556,IF($B$9="All",'No Self Assessment feeder'!CA556)))</f>
        <v>.</v>
      </c>
      <c r="P567" s="79" t="str">
        <f>IF($B$9="Female",'No Self Assessment feeder'!P556,IF($B$9="Male",'No Self Assessment feeder'!AV556,IF($B$9="All",'No Self Assessment feeder'!CB556)))</f>
        <v>.</v>
      </c>
      <c r="Q567" s="120" t="str">
        <f>IF($B$9="Female",'No Self Assessment feeder'!Q556,IF($B$9="Male",'No Self Assessment feeder'!AW556,IF($B$9="All",'No Self Assessment feeder'!CC556)))</f>
        <v>.</v>
      </c>
      <c r="R567" s="120" t="str">
        <f>IF($B$9="Female",'No Self Assessment feeder'!R556,IF($B$9="Male",'No Self Assessment feeder'!AX556,IF($B$9="All",'No Self Assessment feeder'!CD556)))</f>
        <v>.</v>
      </c>
      <c r="S567" s="120" t="str">
        <f>IF($B$9="Female",'No Self Assessment feeder'!S556,IF($B$9="Male",'No Self Assessment feeder'!AY556,IF($B$9="All",'No Self Assessment feeder'!CE556)))</f>
        <v>.</v>
      </c>
      <c r="T567" s="120" t="str">
        <f>IF($B$9="Female",'No Self Assessment feeder'!T556,IF($B$9="Male",'No Self Assessment feeder'!AZ556,IF($B$9="All",'No Self Assessment feeder'!CF556)))</f>
        <v>.</v>
      </c>
      <c r="U567" s="127" t="str">
        <f>IF($B$9="Female",'No Self Assessment feeder'!U556,IF($B$9="Male",'No Self Assessment feeder'!BA556,IF($B$9="All",'No Self Assessment feeder'!CG556)))</f>
        <v>.</v>
      </c>
      <c r="V567" s="81" t="str">
        <f>IF($B$9="Female",'No Self Assessment feeder'!V556,IF($B$9="Male",'No Self Assessment feeder'!BB556,IF($B$9="All",'No Self Assessment feeder'!CH556)))</f>
        <v>.</v>
      </c>
      <c r="W567" s="120" t="str">
        <f>IF($B$9="Female",'No Self Assessment feeder'!W556,IF($B$9="Male",'No Self Assessment feeder'!BC556,IF($B$9="All",'No Self Assessment feeder'!CI556)))</f>
        <v>.</v>
      </c>
      <c r="X567" s="79" t="str">
        <f>IF($B$9="Female",'No Self Assessment feeder'!X556,IF($B$9="Male",'No Self Assessment feeder'!BD556,IF($B$9="All",'No Self Assessment feeder'!CJ556)))</f>
        <v>.</v>
      </c>
      <c r="Y567" s="120" t="str">
        <f>IF($B$9="Female",'No Self Assessment feeder'!Y556,IF($B$9="Male",'No Self Assessment feeder'!BE556,IF($B$9="All",'No Self Assessment feeder'!CK556)))</f>
        <v>.</v>
      </c>
      <c r="Z567" s="120" t="str">
        <f>IF($B$9="Female",'No Self Assessment feeder'!Z556,IF($B$9="Male",'No Self Assessment feeder'!BF556,IF($B$9="All",'No Self Assessment feeder'!CL556)))</f>
        <v>.</v>
      </c>
      <c r="AA567" s="120" t="str">
        <f>IF($B$9="Female",'No Self Assessment feeder'!AA556,IF($B$9="Male",'No Self Assessment feeder'!BG556,IF($B$9="All",'No Self Assessment feeder'!CM556)))</f>
        <v>.</v>
      </c>
      <c r="AB567" s="120" t="str">
        <f>IF($B$9="Female",'No Self Assessment feeder'!AB556,IF($B$9="Male",'No Self Assessment feeder'!BH556,IF($B$9="All",'No Self Assessment feeder'!CN556)))</f>
        <v>.</v>
      </c>
      <c r="AC567" s="127" t="str">
        <f>IF($B$9="Female",'No Self Assessment feeder'!AC556,IF($B$9="Male",'No Self Assessment feeder'!BI556,IF($B$9="All",'No Self Assessment feeder'!CO556)))</f>
        <v>.</v>
      </c>
      <c r="CM567" s="29"/>
    </row>
    <row r="568" spans="1:91" ht="14.25" customHeight="1" x14ac:dyDescent="0.2">
      <c r="A568" s="159" t="s">
        <v>292</v>
      </c>
      <c r="B568" s="65" t="s">
        <v>81</v>
      </c>
      <c r="C568" s="66">
        <v>10006427</v>
      </c>
      <c r="D568" s="66" t="s">
        <v>495</v>
      </c>
      <c r="E568" s="162" t="s">
        <v>82</v>
      </c>
      <c r="F568" s="142">
        <f>IF($B$9="Female",'No Self Assessment feeder'!F557,IF($B$9="Male",'No Self Assessment feeder'!AL557,IF($B$9="All",'No Self Assessment feeder'!BR557)))</f>
        <v>1290</v>
      </c>
      <c r="G568" s="120">
        <f>IF($B$9="Female",'No Self Assessment feeder'!G557,IF($B$9="Male",'No Self Assessment feeder'!AM557,IF($B$9="All",'No Self Assessment feeder'!BS557)))</f>
        <v>3.5</v>
      </c>
      <c r="H568" s="79">
        <f>IF($B$9="Female",'No Self Assessment feeder'!H557,IF($B$9="Male",'No Self Assessment feeder'!AN557,IF($B$9="All",'No Self Assessment feeder'!BT557)))</f>
        <v>1245</v>
      </c>
      <c r="I568" s="120">
        <f>IF($B$9="Female",'No Self Assessment feeder'!I557,IF($B$9="Male",'No Self Assessment feeder'!AO557,IF($B$9="All",'No Self Assessment feeder'!BU557)))</f>
        <v>10</v>
      </c>
      <c r="J568" s="120">
        <f>IF($B$9="Female",'No Self Assessment feeder'!J557,IF($B$9="Male",'No Self Assessment feeder'!AP557,IF($B$9="All",'No Self Assessment feeder'!BV557)))</f>
        <v>17.100000000000001</v>
      </c>
      <c r="K568" s="120">
        <f>IF($B$9="Female",'No Self Assessment feeder'!K557,IF($B$9="Male",'No Self Assessment feeder'!AQ557,IF($B$9="All",'No Self Assessment feeder'!BW557)))</f>
        <v>62.9</v>
      </c>
      <c r="L568" s="120">
        <f>IF($B$9="Female",'No Self Assessment feeder'!L557,IF($B$9="Male",'No Self Assessment feeder'!AR557,IF($B$9="All",'No Self Assessment feeder'!BX557)))</f>
        <v>68.900000000000006</v>
      </c>
      <c r="M568" s="127">
        <f>IF($B$9="Female",'No Self Assessment feeder'!M557,IF($B$9="Male",'No Self Assessment feeder'!AS557,IF($B$9="All",'No Self Assessment feeder'!BY557)))</f>
        <v>72.900000000000006</v>
      </c>
      <c r="N568" s="81">
        <f>IF($B$9="Female",'No Self Assessment feeder'!N557,IF($B$9="Male",'No Self Assessment feeder'!AT557,IF($B$9="All",'No Self Assessment feeder'!BZ557)))</f>
        <v>1290</v>
      </c>
      <c r="O568" s="120">
        <f>IF($B$9="Female",'No Self Assessment feeder'!O557,IF($B$9="Male",'No Self Assessment feeder'!AU557,IF($B$9="All",'No Self Assessment feeder'!CA557)))</f>
        <v>3.6</v>
      </c>
      <c r="P568" s="79">
        <f>IF($B$9="Female",'No Self Assessment feeder'!P557,IF($B$9="Male",'No Self Assessment feeder'!AV557,IF($B$9="All",'No Self Assessment feeder'!CB557)))</f>
        <v>1240</v>
      </c>
      <c r="Q568" s="120">
        <f>IF($B$9="Female",'No Self Assessment feeder'!Q557,IF($B$9="Male",'No Self Assessment feeder'!AW557,IF($B$9="All",'No Self Assessment feeder'!CC557)))</f>
        <v>12.9</v>
      </c>
      <c r="R568" s="120">
        <f>IF($B$9="Female",'No Self Assessment feeder'!R557,IF($B$9="Male",'No Self Assessment feeder'!AX557,IF($B$9="All",'No Self Assessment feeder'!CD557)))</f>
        <v>10.4</v>
      </c>
      <c r="S568" s="120">
        <f>IF($B$9="Female",'No Self Assessment feeder'!S557,IF($B$9="Male",'No Self Assessment feeder'!AY557,IF($B$9="All",'No Self Assessment feeder'!CE557)))</f>
        <v>68.3</v>
      </c>
      <c r="T568" s="120">
        <f>IF($B$9="Female",'No Self Assessment feeder'!T557,IF($B$9="Male",'No Self Assessment feeder'!AZ557,IF($B$9="All",'No Self Assessment feeder'!CF557)))</f>
        <v>74.599999999999994</v>
      </c>
      <c r="U568" s="127">
        <f>IF($B$9="Female",'No Self Assessment feeder'!U557,IF($B$9="Male",'No Self Assessment feeder'!BA557,IF($B$9="All",'No Self Assessment feeder'!CG557)))</f>
        <v>76.7</v>
      </c>
      <c r="V568" s="81">
        <f>IF($B$9="Female",'No Self Assessment feeder'!V557,IF($B$9="Male",'No Self Assessment feeder'!BB557,IF($B$9="All",'No Self Assessment feeder'!CH557)))</f>
        <v>1290</v>
      </c>
      <c r="W568" s="120">
        <f>IF($B$9="Female",'No Self Assessment feeder'!W557,IF($B$9="Male",'No Self Assessment feeder'!BC557,IF($B$9="All",'No Self Assessment feeder'!CI557)))</f>
        <v>3.8</v>
      </c>
      <c r="X568" s="79">
        <f>IF($B$9="Female",'No Self Assessment feeder'!X557,IF($B$9="Male",'No Self Assessment feeder'!BD557,IF($B$9="All",'No Self Assessment feeder'!CJ557)))</f>
        <v>1240</v>
      </c>
      <c r="Y568" s="120">
        <f>IF($B$9="Female",'No Self Assessment feeder'!Y557,IF($B$9="Male",'No Self Assessment feeder'!BE557,IF($B$9="All",'No Self Assessment feeder'!CK557)))</f>
        <v>17</v>
      </c>
      <c r="Z568" s="120">
        <f>IF($B$9="Female",'No Self Assessment feeder'!Z557,IF($B$9="Male",'No Self Assessment feeder'!BF557,IF($B$9="All",'No Self Assessment feeder'!CL557)))</f>
        <v>9.1999999999999993</v>
      </c>
      <c r="AA568" s="120">
        <f>IF($B$9="Female",'No Self Assessment feeder'!AA557,IF($B$9="Male",'No Self Assessment feeder'!BG557,IF($B$9="All",'No Self Assessment feeder'!CM557)))</f>
        <v>69.5</v>
      </c>
      <c r="AB568" s="120">
        <f>IF($B$9="Female",'No Self Assessment feeder'!AB557,IF($B$9="Male",'No Self Assessment feeder'!BH557,IF($B$9="All",'No Self Assessment feeder'!CN557)))</f>
        <v>72.599999999999994</v>
      </c>
      <c r="AC568" s="127">
        <f>IF($B$9="Female",'No Self Assessment feeder'!AC557,IF($B$9="Male",'No Self Assessment feeder'!BI557,IF($B$9="All",'No Self Assessment feeder'!CO557)))</f>
        <v>73.8</v>
      </c>
      <c r="CM568" s="29"/>
    </row>
    <row r="569" spans="1:91" ht="14.25" customHeight="1" x14ac:dyDescent="0.2">
      <c r="A569" s="159" t="s">
        <v>292</v>
      </c>
      <c r="B569" s="65" t="s">
        <v>83</v>
      </c>
      <c r="C569" s="66">
        <v>10007842</v>
      </c>
      <c r="D569" s="66" t="s">
        <v>493</v>
      </c>
      <c r="E569" s="162" t="s">
        <v>84</v>
      </c>
      <c r="F569" s="142">
        <f>IF($B$9="Female",'No Self Assessment feeder'!F558,IF($B$9="Male",'No Self Assessment feeder'!AL558,IF($B$9="All",'No Self Assessment feeder'!BR558)))</f>
        <v>1570</v>
      </c>
      <c r="G569" s="120">
        <f>IF($B$9="Female",'No Self Assessment feeder'!G558,IF($B$9="Male",'No Self Assessment feeder'!AM558,IF($B$9="All",'No Self Assessment feeder'!BS558)))</f>
        <v>2.9</v>
      </c>
      <c r="H569" s="79">
        <f>IF($B$9="Female",'No Self Assessment feeder'!H558,IF($B$9="Male",'No Self Assessment feeder'!AN558,IF($B$9="All",'No Self Assessment feeder'!BT558)))</f>
        <v>1525</v>
      </c>
      <c r="I569" s="120">
        <f>IF($B$9="Female",'No Self Assessment feeder'!I558,IF($B$9="Male",'No Self Assessment feeder'!AO558,IF($B$9="All",'No Self Assessment feeder'!BU558)))</f>
        <v>7.9</v>
      </c>
      <c r="J569" s="120">
        <f>IF($B$9="Female",'No Self Assessment feeder'!J558,IF($B$9="Male",'No Self Assessment feeder'!AP558,IF($B$9="All",'No Self Assessment feeder'!BV558)))</f>
        <v>7.3</v>
      </c>
      <c r="K569" s="120">
        <f>IF($B$9="Female",'No Self Assessment feeder'!K558,IF($B$9="Male",'No Self Assessment feeder'!AQ558,IF($B$9="All",'No Self Assessment feeder'!BW558)))</f>
        <v>65.5</v>
      </c>
      <c r="L569" s="120">
        <f>IF($B$9="Female",'No Self Assessment feeder'!L558,IF($B$9="Male",'No Self Assessment feeder'!AR558,IF($B$9="All",'No Self Assessment feeder'!BX558)))</f>
        <v>79.8</v>
      </c>
      <c r="M569" s="127">
        <f>IF($B$9="Female",'No Self Assessment feeder'!M558,IF($B$9="Male",'No Self Assessment feeder'!AS558,IF($B$9="All",'No Self Assessment feeder'!BY558)))</f>
        <v>84.8</v>
      </c>
      <c r="N569" s="81">
        <f>IF($B$9="Female",'No Self Assessment feeder'!N558,IF($B$9="Male",'No Self Assessment feeder'!AT558,IF($B$9="All",'No Self Assessment feeder'!BZ558)))</f>
        <v>1570</v>
      </c>
      <c r="O569" s="120">
        <f>IF($B$9="Female",'No Self Assessment feeder'!O558,IF($B$9="Male",'No Self Assessment feeder'!AU558,IF($B$9="All",'No Self Assessment feeder'!CA558)))</f>
        <v>3.4</v>
      </c>
      <c r="P569" s="79">
        <f>IF($B$9="Female",'No Self Assessment feeder'!P558,IF($B$9="Male",'No Self Assessment feeder'!AV558,IF($B$9="All",'No Self Assessment feeder'!CB558)))</f>
        <v>1515</v>
      </c>
      <c r="Q569" s="120">
        <f>IF($B$9="Female",'No Self Assessment feeder'!Q558,IF($B$9="Male",'No Self Assessment feeder'!AW558,IF($B$9="All",'No Self Assessment feeder'!CC558)))</f>
        <v>9.4</v>
      </c>
      <c r="R569" s="120">
        <f>IF($B$9="Female",'No Self Assessment feeder'!R558,IF($B$9="Male",'No Self Assessment feeder'!AX558,IF($B$9="All",'No Self Assessment feeder'!CD558)))</f>
        <v>6.4</v>
      </c>
      <c r="S569" s="120">
        <f>IF($B$9="Female",'No Self Assessment feeder'!S558,IF($B$9="Male",'No Self Assessment feeder'!AY558,IF($B$9="All",'No Self Assessment feeder'!CE558)))</f>
        <v>67.400000000000006</v>
      </c>
      <c r="T569" s="120">
        <f>IF($B$9="Female",'No Self Assessment feeder'!T558,IF($B$9="Male",'No Self Assessment feeder'!AZ558,IF($B$9="All",'No Self Assessment feeder'!CF558)))</f>
        <v>81.099999999999994</v>
      </c>
      <c r="U569" s="127">
        <f>IF($B$9="Female",'No Self Assessment feeder'!U558,IF($B$9="Male",'No Self Assessment feeder'!BA558,IF($B$9="All",'No Self Assessment feeder'!CG558)))</f>
        <v>84.2</v>
      </c>
      <c r="V569" s="81">
        <f>IF($B$9="Female",'No Self Assessment feeder'!V558,IF($B$9="Male",'No Self Assessment feeder'!BB558,IF($B$9="All",'No Self Assessment feeder'!CH558)))</f>
        <v>1570</v>
      </c>
      <c r="W569" s="120">
        <f>IF($B$9="Female",'No Self Assessment feeder'!W558,IF($B$9="Male",'No Self Assessment feeder'!BC558,IF($B$9="All",'No Self Assessment feeder'!CI558)))</f>
        <v>3.6</v>
      </c>
      <c r="X569" s="79">
        <f>IF($B$9="Female",'No Self Assessment feeder'!X558,IF($B$9="Male",'No Self Assessment feeder'!BD558,IF($B$9="All",'No Self Assessment feeder'!CJ558)))</f>
        <v>1515</v>
      </c>
      <c r="Y569" s="120">
        <f>IF($B$9="Female",'No Self Assessment feeder'!Y558,IF($B$9="Male",'No Self Assessment feeder'!BE558,IF($B$9="All",'No Self Assessment feeder'!CK558)))</f>
        <v>13.1</v>
      </c>
      <c r="Z569" s="120">
        <f>IF($B$9="Female",'No Self Assessment feeder'!Z558,IF($B$9="Male",'No Self Assessment feeder'!BF558,IF($B$9="All",'No Self Assessment feeder'!CL558)))</f>
        <v>6.1</v>
      </c>
      <c r="AA569" s="120">
        <f>IF($B$9="Female",'No Self Assessment feeder'!AA558,IF($B$9="Male",'No Self Assessment feeder'!BG558,IF($B$9="All",'No Self Assessment feeder'!CM558)))</f>
        <v>70.099999999999994</v>
      </c>
      <c r="AB569" s="120">
        <f>IF($B$9="Female",'No Self Assessment feeder'!AB558,IF($B$9="Male",'No Self Assessment feeder'!BH558,IF($B$9="All",'No Self Assessment feeder'!CN558)))</f>
        <v>78.7</v>
      </c>
      <c r="AC569" s="127">
        <f>IF($B$9="Female",'No Self Assessment feeder'!AC558,IF($B$9="Male",'No Self Assessment feeder'!BI558,IF($B$9="All",'No Self Assessment feeder'!CO558)))</f>
        <v>80.8</v>
      </c>
      <c r="CM569" s="29"/>
    </row>
    <row r="570" spans="1:91" ht="14.25" customHeight="1" x14ac:dyDescent="0.2">
      <c r="A570" s="159" t="s">
        <v>292</v>
      </c>
      <c r="B570" s="65" t="s">
        <v>85</v>
      </c>
      <c r="C570" s="66">
        <v>10001883</v>
      </c>
      <c r="D570" s="66" t="s">
        <v>492</v>
      </c>
      <c r="E570" s="162" t="s">
        <v>86</v>
      </c>
      <c r="F570" s="142">
        <f>IF($B$9="Female",'No Self Assessment feeder'!F559,IF($B$9="Male",'No Self Assessment feeder'!AL559,IF($B$9="All",'No Self Assessment feeder'!BR559)))</f>
        <v>3495</v>
      </c>
      <c r="G570" s="120">
        <f>IF($B$9="Female",'No Self Assessment feeder'!G559,IF($B$9="Male",'No Self Assessment feeder'!AM559,IF($B$9="All",'No Self Assessment feeder'!BS559)))</f>
        <v>2.2999999999999998</v>
      </c>
      <c r="H570" s="79">
        <f>IF($B$9="Female",'No Self Assessment feeder'!H559,IF($B$9="Male",'No Self Assessment feeder'!AN559,IF($B$9="All",'No Self Assessment feeder'!BT559)))</f>
        <v>3415</v>
      </c>
      <c r="I570" s="120">
        <f>IF($B$9="Female",'No Self Assessment feeder'!I559,IF($B$9="Male",'No Self Assessment feeder'!AO559,IF($B$9="All",'No Self Assessment feeder'!BU559)))</f>
        <v>8.6999999999999993</v>
      </c>
      <c r="J570" s="120">
        <f>IF($B$9="Female",'No Self Assessment feeder'!J559,IF($B$9="Male",'No Self Assessment feeder'!AP559,IF($B$9="All",'No Self Assessment feeder'!BV559)))</f>
        <v>11.8</v>
      </c>
      <c r="K570" s="120">
        <f>IF($B$9="Female",'No Self Assessment feeder'!K559,IF($B$9="Male",'No Self Assessment feeder'!AQ559,IF($B$9="All",'No Self Assessment feeder'!BW559)))</f>
        <v>59.8</v>
      </c>
      <c r="L570" s="120">
        <f>IF($B$9="Female",'No Self Assessment feeder'!L559,IF($B$9="Male",'No Self Assessment feeder'!AR559,IF($B$9="All",'No Self Assessment feeder'!BX559)))</f>
        <v>72.5</v>
      </c>
      <c r="M570" s="127">
        <f>IF($B$9="Female",'No Self Assessment feeder'!M559,IF($B$9="Male",'No Self Assessment feeder'!AS559,IF($B$9="All",'No Self Assessment feeder'!BY559)))</f>
        <v>79.5</v>
      </c>
      <c r="N570" s="81">
        <f>IF($B$9="Female",'No Self Assessment feeder'!N559,IF($B$9="Male",'No Self Assessment feeder'!AT559,IF($B$9="All",'No Self Assessment feeder'!BZ559)))</f>
        <v>3495</v>
      </c>
      <c r="O570" s="120">
        <f>IF($B$9="Female",'No Self Assessment feeder'!O559,IF($B$9="Male",'No Self Assessment feeder'!AU559,IF($B$9="All",'No Self Assessment feeder'!CA559)))</f>
        <v>2.5</v>
      </c>
      <c r="P570" s="79">
        <f>IF($B$9="Female",'No Self Assessment feeder'!P559,IF($B$9="Male",'No Self Assessment feeder'!AV559,IF($B$9="All",'No Self Assessment feeder'!CB559)))</f>
        <v>3410</v>
      </c>
      <c r="Q570" s="120">
        <f>IF($B$9="Female",'No Self Assessment feeder'!Q559,IF($B$9="Male",'No Self Assessment feeder'!AW559,IF($B$9="All",'No Self Assessment feeder'!CC559)))</f>
        <v>10.6</v>
      </c>
      <c r="R570" s="120">
        <f>IF($B$9="Female",'No Self Assessment feeder'!R559,IF($B$9="Male",'No Self Assessment feeder'!AX559,IF($B$9="All",'No Self Assessment feeder'!CD559)))</f>
        <v>8.1999999999999993</v>
      </c>
      <c r="S570" s="120">
        <f>IF($B$9="Female",'No Self Assessment feeder'!S559,IF($B$9="Male",'No Self Assessment feeder'!AY559,IF($B$9="All",'No Self Assessment feeder'!CE559)))</f>
        <v>68.3</v>
      </c>
      <c r="T570" s="120">
        <f>IF($B$9="Female",'No Self Assessment feeder'!T559,IF($B$9="Male",'No Self Assessment feeder'!AZ559,IF($B$9="All",'No Self Assessment feeder'!CF559)))</f>
        <v>77.3</v>
      </c>
      <c r="U570" s="127">
        <f>IF($B$9="Female",'No Self Assessment feeder'!U559,IF($B$9="Male",'No Self Assessment feeder'!BA559,IF($B$9="All",'No Self Assessment feeder'!CG559)))</f>
        <v>81.2</v>
      </c>
      <c r="V570" s="81">
        <f>IF($B$9="Female",'No Self Assessment feeder'!V559,IF($B$9="Male",'No Self Assessment feeder'!BB559,IF($B$9="All",'No Self Assessment feeder'!CH559)))</f>
        <v>3495</v>
      </c>
      <c r="W570" s="120">
        <f>IF($B$9="Female",'No Self Assessment feeder'!W559,IF($B$9="Male",'No Self Assessment feeder'!BC559,IF($B$9="All",'No Self Assessment feeder'!CI559)))</f>
        <v>2.7</v>
      </c>
      <c r="X570" s="79">
        <f>IF($B$9="Female",'No Self Assessment feeder'!X559,IF($B$9="Male",'No Self Assessment feeder'!BD559,IF($B$9="All",'No Self Assessment feeder'!CJ559)))</f>
        <v>3400</v>
      </c>
      <c r="Y570" s="120">
        <f>IF($B$9="Female",'No Self Assessment feeder'!Y559,IF($B$9="Male",'No Self Assessment feeder'!BE559,IF($B$9="All",'No Self Assessment feeder'!CK559)))</f>
        <v>12.3</v>
      </c>
      <c r="Z570" s="120">
        <f>IF($B$9="Female",'No Self Assessment feeder'!Z559,IF($B$9="Male",'No Self Assessment feeder'!BF559,IF($B$9="All",'No Self Assessment feeder'!CL559)))</f>
        <v>7.2</v>
      </c>
      <c r="AA570" s="120">
        <f>IF($B$9="Female",'No Self Assessment feeder'!AA559,IF($B$9="Male",'No Self Assessment feeder'!BG559,IF($B$9="All",'No Self Assessment feeder'!CM559)))</f>
        <v>71.8</v>
      </c>
      <c r="AB570" s="120">
        <f>IF($B$9="Female",'No Self Assessment feeder'!AB559,IF($B$9="Male",'No Self Assessment feeder'!BH559,IF($B$9="All",'No Self Assessment feeder'!CN559)))</f>
        <v>78.5</v>
      </c>
      <c r="AC570" s="127">
        <f>IF($B$9="Female",'No Self Assessment feeder'!AC559,IF($B$9="Male",'No Self Assessment feeder'!BI559,IF($B$9="All",'No Self Assessment feeder'!CO559)))</f>
        <v>80.5</v>
      </c>
      <c r="CM570" s="29"/>
    </row>
    <row r="571" spans="1:91" ht="14.25" customHeight="1" x14ac:dyDescent="0.2">
      <c r="A571" s="159" t="s">
        <v>292</v>
      </c>
      <c r="B571" s="65" t="s">
        <v>87</v>
      </c>
      <c r="C571" s="66">
        <v>10007851</v>
      </c>
      <c r="D571" s="66" t="s">
        <v>492</v>
      </c>
      <c r="E571" s="162" t="s">
        <v>88</v>
      </c>
      <c r="F571" s="142">
        <f>IF($B$9="Female",'No Self Assessment feeder'!F560,IF($B$9="Male",'No Self Assessment feeder'!AL560,IF($B$9="All",'No Self Assessment feeder'!BR560)))</f>
        <v>2005</v>
      </c>
      <c r="G571" s="120">
        <f>IF($B$9="Female",'No Self Assessment feeder'!G560,IF($B$9="Male",'No Self Assessment feeder'!AM560,IF($B$9="All",'No Self Assessment feeder'!BS560)))</f>
        <v>2.9</v>
      </c>
      <c r="H571" s="79">
        <f>IF($B$9="Female",'No Self Assessment feeder'!H560,IF($B$9="Male",'No Self Assessment feeder'!AN560,IF($B$9="All",'No Self Assessment feeder'!BT560)))</f>
        <v>1950</v>
      </c>
      <c r="I571" s="120">
        <f>IF($B$9="Female",'No Self Assessment feeder'!I560,IF($B$9="Male",'No Self Assessment feeder'!AO560,IF($B$9="All",'No Self Assessment feeder'!BU560)))</f>
        <v>8.3000000000000007</v>
      </c>
      <c r="J571" s="120">
        <f>IF($B$9="Female",'No Self Assessment feeder'!J560,IF($B$9="Male",'No Self Assessment feeder'!AP560,IF($B$9="All",'No Self Assessment feeder'!BV560)))</f>
        <v>10.5</v>
      </c>
      <c r="K571" s="120">
        <f>IF($B$9="Female",'No Self Assessment feeder'!K560,IF($B$9="Male",'No Self Assessment feeder'!AQ560,IF($B$9="All",'No Self Assessment feeder'!BW560)))</f>
        <v>62.7</v>
      </c>
      <c r="L571" s="120">
        <f>IF($B$9="Female",'No Self Assessment feeder'!L560,IF($B$9="Male",'No Self Assessment feeder'!AR560,IF($B$9="All",'No Self Assessment feeder'!BX560)))</f>
        <v>75.3</v>
      </c>
      <c r="M571" s="127">
        <f>IF($B$9="Female",'No Self Assessment feeder'!M560,IF($B$9="Male",'No Self Assessment feeder'!AS560,IF($B$9="All",'No Self Assessment feeder'!BY560)))</f>
        <v>81.2</v>
      </c>
      <c r="N571" s="81">
        <f>IF($B$9="Female",'No Self Assessment feeder'!N560,IF($B$9="Male",'No Self Assessment feeder'!AT560,IF($B$9="All",'No Self Assessment feeder'!BZ560)))</f>
        <v>2005</v>
      </c>
      <c r="O571" s="120">
        <f>IF($B$9="Female",'No Self Assessment feeder'!O560,IF($B$9="Male",'No Self Assessment feeder'!AU560,IF($B$9="All",'No Self Assessment feeder'!CA560)))</f>
        <v>3.3</v>
      </c>
      <c r="P571" s="79">
        <f>IF($B$9="Female",'No Self Assessment feeder'!P560,IF($B$9="Male",'No Self Assessment feeder'!AV560,IF($B$9="All",'No Self Assessment feeder'!CB560)))</f>
        <v>1940</v>
      </c>
      <c r="Q571" s="120">
        <f>IF($B$9="Female",'No Self Assessment feeder'!Q560,IF($B$9="Male",'No Self Assessment feeder'!AW560,IF($B$9="All",'No Self Assessment feeder'!CC560)))</f>
        <v>10.6</v>
      </c>
      <c r="R571" s="120">
        <f>IF($B$9="Female",'No Self Assessment feeder'!R560,IF($B$9="Male",'No Self Assessment feeder'!AX560,IF($B$9="All",'No Self Assessment feeder'!CD560)))</f>
        <v>9</v>
      </c>
      <c r="S571" s="120">
        <f>IF($B$9="Female",'No Self Assessment feeder'!S560,IF($B$9="Male",'No Self Assessment feeder'!AY560,IF($B$9="All",'No Self Assessment feeder'!CE560)))</f>
        <v>66.8</v>
      </c>
      <c r="T571" s="120">
        <f>IF($B$9="Female",'No Self Assessment feeder'!T560,IF($B$9="Male",'No Self Assessment feeder'!AZ560,IF($B$9="All",'No Self Assessment feeder'!CF560)))</f>
        <v>77.599999999999994</v>
      </c>
      <c r="U571" s="127">
        <f>IF($B$9="Female",'No Self Assessment feeder'!U560,IF($B$9="Male",'No Self Assessment feeder'!BA560,IF($B$9="All",'No Self Assessment feeder'!CG560)))</f>
        <v>80.5</v>
      </c>
      <c r="V571" s="81">
        <f>IF($B$9="Female",'No Self Assessment feeder'!V560,IF($B$9="Male",'No Self Assessment feeder'!BB560,IF($B$9="All",'No Self Assessment feeder'!CH560)))</f>
        <v>2005</v>
      </c>
      <c r="W571" s="120">
        <f>IF($B$9="Female",'No Self Assessment feeder'!W560,IF($B$9="Male",'No Self Assessment feeder'!BC560,IF($B$9="All",'No Self Assessment feeder'!CI560)))</f>
        <v>3.3</v>
      </c>
      <c r="X571" s="79">
        <f>IF($B$9="Female",'No Self Assessment feeder'!X560,IF($B$9="Male",'No Self Assessment feeder'!BD560,IF($B$9="All",'No Self Assessment feeder'!CJ560)))</f>
        <v>1940</v>
      </c>
      <c r="Y571" s="120">
        <f>IF($B$9="Female",'No Self Assessment feeder'!Y560,IF($B$9="Male",'No Self Assessment feeder'!BE560,IF($B$9="All",'No Self Assessment feeder'!CK560)))</f>
        <v>12.8</v>
      </c>
      <c r="Z571" s="120">
        <f>IF($B$9="Female",'No Self Assessment feeder'!Z560,IF($B$9="Male",'No Self Assessment feeder'!BF560,IF($B$9="All",'No Self Assessment feeder'!CL560)))</f>
        <v>7</v>
      </c>
      <c r="AA571" s="120">
        <f>IF($B$9="Female",'No Self Assessment feeder'!AA560,IF($B$9="Male",'No Self Assessment feeder'!BG560,IF($B$9="All",'No Self Assessment feeder'!CM560)))</f>
        <v>71</v>
      </c>
      <c r="AB571" s="120">
        <f>IF($B$9="Female",'No Self Assessment feeder'!AB560,IF($B$9="Male",'No Self Assessment feeder'!BH560,IF($B$9="All",'No Self Assessment feeder'!CN560)))</f>
        <v>78.900000000000006</v>
      </c>
      <c r="AC571" s="127">
        <f>IF($B$9="Female",'No Self Assessment feeder'!AC560,IF($B$9="Male",'No Self Assessment feeder'!BI560,IF($B$9="All",'No Self Assessment feeder'!CO560)))</f>
        <v>80.2</v>
      </c>
      <c r="CM571" s="29"/>
    </row>
    <row r="572" spans="1:91" ht="14.25" customHeight="1" x14ac:dyDescent="0.2">
      <c r="A572" s="159" t="s">
        <v>292</v>
      </c>
      <c r="B572" s="65" t="s">
        <v>89</v>
      </c>
      <c r="C572" s="66">
        <v>10007143</v>
      </c>
      <c r="D572" s="66" t="s">
        <v>496</v>
      </c>
      <c r="E572" s="162" t="s">
        <v>91</v>
      </c>
      <c r="F572" s="142">
        <f>IF($B$9="Female",'No Self Assessment feeder'!F561,IF($B$9="Male",'No Self Assessment feeder'!AL561,IF($B$9="All",'No Self Assessment feeder'!BR561)))</f>
        <v>3105</v>
      </c>
      <c r="G572" s="120">
        <f>IF($B$9="Female",'No Self Assessment feeder'!G561,IF($B$9="Male",'No Self Assessment feeder'!AM561,IF($B$9="All",'No Self Assessment feeder'!BS561)))</f>
        <v>1.4</v>
      </c>
      <c r="H572" s="79">
        <f>IF($B$9="Female",'No Self Assessment feeder'!H561,IF($B$9="Male",'No Self Assessment feeder'!AN561,IF($B$9="All",'No Self Assessment feeder'!BT561)))</f>
        <v>3060</v>
      </c>
      <c r="I572" s="120">
        <f>IF($B$9="Female",'No Self Assessment feeder'!I561,IF($B$9="Male",'No Self Assessment feeder'!AO561,IF($B$9="All",'No Self Assessment feeder'!BU561)))</f>
        <v>8.6</v>
      </c>
      <c r="J572" s="120">
        <f>IF($B$9="Female",'No Self Assessment feeder'!J561,IF($B$9="Male",'No Self Assessment feeder'!AP561,IF($B$9="All",'No Self Assessment feeder'!BV561)))</f>
        <v>9.3000000000000007</v>
      </c>
      <c r="K572" s="120">
        <f>IF($B$9="Female",'No Self Assessment feeder'!K561,IF($B$9="Male",'No Self Assessment feeder'!AQ561,IF($B$9="All",'No Self Assessment feeder'!BW561)))</f>
        <v>48</v>
      </c>
      <c r="L572" s="120">
        <f>IF($B$9="Female",'No Self Assessment feeder'!L561,IF($B$9="Male",'No Self Assessment feeder'!AR561,IF($B$9="All",'No Self Assessment feeder'!BX561)))</f>
        <v>69.2</v>
      </c>
      <c r="M572" s="127">
        <f>IF($B$9="Female",'No Self Assessment feeder'!M561,IF($B$9="Male",'No Self Assessment feeder'!AS561,IF($B$9="All",'No Self Assessment feeder'!BY561)))</f>
        <v>82.2</v>
      </c>
      <c r="N572" s="81">
        <f>IF($B$9="Female",'No Self Assessment feeder'!N561,IF($B$9="Male",'No Self Assessment feeder'!AT561,IF($B$9="All",'No Self Assessment feeder'!BZ561)))</f>
        <v>3105</v>
      </c>
      <c r="O572" s="120">
        <f>IF($B$9="Female",'No Self Assessment feeder'!O561,IF($B$9="Male",'No Self Assessment feeder'!AU561,IF($B$9="All",'No Self Assessment feeder'!CA561)))</f>
        <v>1.7</v>
      </c>
      <c r="P572" s="79">
        <f>IF($B$9="Female",'No Self Assessment feeder'!P561,IF($B$9="Male",'No Self Assessment feeder'!AV561,IF($B$9="All",'No Self Assessment feeder'!CB561)))</f>
        <v>3050</v>
      </c>
      <c r="Q572" s="120">
        <f>IF($B$9="Female",'No Self Assessment feeder'!Q561,IF($B$9="Male",'No Self Assessment feeder'!AW561,IF($B$9="All",'No Self Assessment feeder'!CC561)))</f>
        <v>10.199999999999999</v>
      </c>
      <c r="R572" s="120">
        <f>IF($B$9="Female",'No Self Assessment feeder'!R561,IF($B$9="Male",'No Self Assessment feeder'!AX561,IF($B$9="All",'No Self Assessment feeder'!CD561)))</f>
        <v>5.9</v>
      </c>
      <c r="S572" s="120">
        <f>IF($B$9="Female",'No Self Assessment feeder'!S561,IF($B$9="Male",'No Self Assessment feeder'!AY561,IF($B$9="All",'No Self Assessment feeder'!CE561)))</f>
        <v>60.9</v>
      </c>
      <c r="T572" s="120">
        <f>IF($B$9="Female",'No Self Assessment feeder'!T561,IF($B$9="Male",'No Self Assessment feeder'!AZ561,IF($B$9="All",'No Self Assessment feeder'!CF561)))</f>
        <v>76.8</v>
      </c>
      <c r="U572" s="127">
        <f>IF($B$9="Female",'No Self Assessment feeder'!U561,IF($B$9="Male",'No Self Assessment feeder'!BA561,IF($B$9="All",'No Self Assessment feeder'!CG561)))</f>
        <v>83.9</v>
      </c>
      <c r="V572" s="81">
        <f>IF($B$9="Female",'No Self Assessment feeder'!V561,IF($B$9="Male",'No Self Assessment feeder'!BB561,IF($B$9="All",'No Self Assessment feeder'!CH561)))</f>
        <v>3105</v>
      </c>
      <c r="W572" s="120">
        <f>IF($B$9="Female",'No Self Assessment feeder'!W561,IF($B$9="Male",'No Self Assessment feeder'!BC561,IF($B$9="All",'No Self Assessment feeder'!CI561)))</f>
        <v>1.9</v>
      </c>
      <c r="X572" s="79">
        <f>IF($B$9="Female",'No Self Assessment feeder'!X561,IF($B$9="Male",'No Self Assessment feeder'!BD561,IF($B$9="All",'No Self Assessment feeder'!CJ561)))</f>
        <v>3045</v>
      </c>
      <c r="Y572" s="120">
        <f>IF($B$9="Female",'No Self Assessment feeder'!Y561,IF($B$9="Male",'No Self Assessment feeder'!BE561,IF($B$9="All",'No Self Assessment feeder'!CK561)))</f>
        <v>13.3</v>
      </c>
      <c r="Z572" s="120">
        <f>IF($B$9="Female",'No Self Assessment feeder'!Z561,IF($B$9="Male",'No Self Assessment feeder'!BF561,IF($B$9="All",'No Self Assessment feeder'!CL561)))</f>
        <v>5.8</v>
      </c>
      <c r="AA572" s="120">
        <f>IF($B$9="Female",'No Self Assessment feeder'!AA561,IF($B$9="Male",'No Self Assessment feeder'!BG561,IF($B$9="All",'No Self Assessment feeder'!CM561)))</f>
        <v>66.599999999999994</v>
      </c>
      <c r="AB572" s="120">
        <f>IF($B$9="Female",'No Self Assessment feeder'!AB561,IF($B$9="Male",'No Self Assessment feeder'!BH561,IF($B$9="All",'No Self Assessment feeder'!CN561)))</f>
        <v>77.099999999999994</v>
      </c>
      <c r="AC572" s="127">
        <f>IF($B$9="Female",'No Self Assessment feeder'!AC561,IF($B$9="Male",'No Self Assessment feeder'!BI561,IF($B$9="All",'No Self Assessment feeder'!CO561)))</f>
        <v>80.900000000000006</v>
      </c>
      <c r="CM572" s="29"/>
    </row>
    <row r="573" spans="1:91" ht="14.25" customHeight="1" x14ac:dyDescent="0.2">
      <c r="A573" s="159" t="s">
        <v>292</v>
      </c>
      <c r="B573" s="65" t="s">
        <v>92</v>
      </c>
      <c r="C573" s="66">
        <v>10007789</v>
      </c>
      <c r="D573" s="66" t="s">
        <v>488</v>
      </c>
      <c r="E573" s="162" t="s">
        <v>93</v>
      </c>
      <c r="F573" s="142">
        <f>IF($B$9="Female",'No Self Assessment feeder'!F562,IF($B$9="Male",'No Self Assessment feeder'!AL562,IF($B$9="All",'No Self Assessment feeder'!BR562)))</f>
        <v>2270</v>
      </c>
      <c r="G573" s="120">
        <f>IF($B$9="Female",'No Self Assessment feeder'!G562,IF($B$9="Male",'No Self Assessment feeder'!AM562,IF($B$9="All",'No Self Assessment feeder'!BS562)))</f>
        <v>2.5</v>
      </c>
      <c r="H573" s="79">
        <f>IF($B$9="Female",'No Self Assessment feeder'!H562,IF($B$9="Male",'No Self Assessment feeder'!AN562,IF($B$9="All",'No Self Assessment feeder'!BT562)))</f>
        <v>2215</v>
      </c>
      <c r="I573" s="120">
        <f>IF($B$9="Female",'No Self Assessment feeder'!I562,IF($B$9="Male",'No Self Assessment feeder'!AO562,IF($B$9="All",'No Self Assessment feeder'!BU562)))</f>
        <v>9.1</v>
      </c>
      <c r="J573" s="120">
        <f>IF($B$9="Female",'No Self Assessment feeder'!J562,IF($B$9="Male",'No Self Assessment feeder'!AP562,IF($B$9="All",'No Self Assessment feeder'!BV562)))</f>
        <v>10.1</v>
      </c>
      <c r="K573" s="120">
        <f>IF($B$9="Female",'No Self Assessment feeder'!K562,IF($B$9="Male",'No Self Assessment feeder'!AQ562,IF($B$9="All",'No Self Assessment feeder'!BW562)))</f>
        <v>53.1</v>
      </c>
      <c r="L573" s="120">
        <f>IF($B$9="Female",'No Self Assessment feeder'!L562,IF($B$9="Male",'No Self Assessment feeder'!AR562,IF($B$9="All",'No Self Assessment feeder'!BX562)))</f>
        <v>70.599999999999994</v>
      </c>
      <c r="M573" s="127">
        <f>IF($B$9="Female",'No Self Assessment feeder'!M562,IF($B$9="Male",'No Self Assessment feeder'!AS562,IF($B$9="All",'No Self Assessment feeder'!BY562)))</f>
        <v>80.8</v>
      </c>
      <c r="N573" s="81">
        <f>IF($B$9="Female",'No Self Assessment feeder'!N562,IF($B$9="Male",'No Self Assessment feeder'!AT562,IF($B$9="All",'No Self Assessment feeder'!BZ562)))</f>
        <v>2270</v>
      </c>
      <c r="O573" s="120">
        <f>IF($B$9="Female",'No Self Assessment feeder'!O562,IF($B$9="Male",'No Self Assessment feeder'!AU562,IF($B$9="All",'No Self Assessment feeder'!CA562)))</f>
        <v>2.8</v>
      </c>
      <c r="P573" s="79">
        <f>IF($B$9="Female",'No Self Assessment feeder'!P562,IF($B$9="Male",'No Self Assessment feeder'!AV562,IF($B$9="All",'No Self Assessment feeder'!CB562)))</f>
        <v>2205</v>
      </c>
      <c r="Q573" s="120">
        <f>IF($B$9="Female",'No Self Assessment feeder'!Q562,IF($B$9="Male",'No Self Assessment feeder'!AW562,IF($B$9="All",'No Self Assessment feeder'!CC562)))</f>
        <v>9.9</v>
      </c>
      <c r="R573" s="120">
        <f>IF($B$9="Female",'No Self Assessment feeder'!R562,IF($B$9="Male",'No Self Assessment feeder'!AX562,IF($B$9="All",'No Self Assessment feeder'!CD562)))</f>
        <v>8.1</v>
      </c>
      <c r="S573" s="120">
        <f>IF($B$9="Female",'No Self Assessment feeder'!S562,IF($B$9="Male",'No Self Assessment feeder'!AY562,IF($B$9="All",'No Self Assessment feeder'!CE562)))</f>
        <v>62.4</v>
      </c>
      <c r="T573" s="120">
        <f>IF($B$9="Female",'No Self Assessment feeder'!T562,IF($B$9="Male",'No Self Assessment feeder'!AZ562,IF($B$9="All",'No Self Assessment feeder'!CF562)))</f>
        <v>76.099999999999994</v>
      </c>
      <c r="U573" s="127">
        <f>IF($B$9="Female",'No Self Assessment feeder'!U562,IF($B$9="Male",'No Self Assessment feeder'!BA562,IF($B$9="All",'No Self Assessment feeder'!CG562)))</f>
        <v>82</v>
      </c>
      <c r="V573" s="81">
        <f>IF($B$9="Female",'No Self Assessment feeder'!V562,IF($B$9="Male",'No Self Assessment feeder'!BB562,IF($B$9="All",'No Self Assessment feeder'!CH562)))</f>
        <v>2270</v>
      </c>
      <c r="W573" s="120">
        <f>IF($B$9="Female",'No Self Assessment feeder'!W562,IF($B$9="Male",'No Self Assessment feeder'!BC562,IF($B$9="All",'No Self Assessment feeder'!CI562)))</f>
        <v>2.8</v>
      </c>
      <c r="X573" s="79">
        <f>IF($B$9="Female",'No Self Assessment feeder'!X562,IF($B$9="Male",'No Self Assessment feeder'!BD562,IF($B$9="All",'No Self Assessment feeder'!CJ562)))</f>
        <v>2205</v>
      </c>
      <c r="Y573" s="120">
        <f>IF($B$9="Female",'No Self Assessment feeder'!Y562,IF($B$9="Male",'No Self Assessment feeder'!BE562,IF($B$9="All",'No Self Assessment feeder'!CK562)))</f>
        <v>12.8</v>
      </c>
      <c r="Z573" s="120">
        <f>IF($B$9="Female",'No Self Assessment feeder'!Z562,IF($B$9="Male",'No Self Assessment feeder'!BF562,IF($B$9="All",'No Self Assessment feeder'!CL562)))</f>
        <v>6.6</v>
      </c>
      <c r="AA573" s="120">
        <f>IF($B$9="Female",'No Self Assessment feeder'!AA562,IF($B$9="Male",'No Self Assessment feeder'!BG562,IF($B$9="All",'No Self Assessment feeder'!CM562)))</f>
        <v>67.900000000000006</v>
      </c>
      <c r="AB573" s="120">
        <f>IF($B$9="Female",'No Self Assessment feeder'!AB562,IF($B$9="Male",'No Self Assessment feeder'!BH562,IF($B$9="All",'No Self Assessment feeder'!CN562)))</f>
        <v>77.900000000000006</v>
      </c>
      <c r="AC573" s="127">
        <f>IF($B$9="Female",'No Self Assessment feeder'!AC562,IF($B$9="Male",'No Self Assessment feeder'!BI562,IF($B$9="All",'No Self Assessment feeder'!CO562)))</f>
        <v>80.599999999999994</v>
      </c>
      <c r="CM573" s="29"/>
    </row>
    <row r="574" spans="1:91" ht="14.25" customHeight="1" x14ac:dyDescent="0.2">
      <c r="A574" s="159" t="s">
        <v>292</v>
      </c>
      <c r="B574" s="65" t="s">
        <v>94</v>
      </c>
      <c r="C574" s="66">
        <v>10007144</v>
      </c>
      <c r="D574" s="66" t="s">
        <v>491</v>
      </c>
      <c r="E574" s="162" t="s">
        <v>95</v>
      </c>
      <c r="F574" s="142">
        <f>IF($B$9="Female",'No Self Assessment feeder'!F563,IF($B$9="Male",'No Self Assessment feeder'!AL563,IF($B$9="All",'No Self Assessment feeder'!BR563)))</f>
        <v>1930</v>
      </c>
      <c r="G574" s="120">
        <f>IF($B$9="Female",'No Self Assessment feeder'!G563,IF($B$9="Male",'No Self Assessment feeder'!AM563,IF($B$9="All",'No Self Assessment feeder'!BS563)))</f>
        <v>5.0999999999999996</v>
      </c>
      <c r="H574" s="79">
        <f>IF($B$9="Female",'No Self Assessment feeder'!H563,IF($B$9="Male",'No Self Assessment feeder'!AN563,IF($B$9="All",'No Self Assessment feeder'!BT563)))</f>
        <v>1830</v>
      </c>
      <c r="I574" s="120">
        <f>IF($B$9="Female",'No Self Assessment feeder'!I563,IF($B$9="Male",'No Self Assessment feeder'!AO563,IF($B$9="All",'No Self Assessment feeder'!BU563)))</f>
        <v>10.9</v>
      </c>
      <c r="J574" s="120">
        <f>IF($B$9="Female",'No Self Assessment feeder'!J563,IF($B$9="Male",'No Self Assessment feeder'!AP563,IF($B$9="All",'No Self Assessment feeder'!BV563)))</f>
        <v>16.100000000000001</v>
      </c>
      <c r="K574" s="120">
        <f>IF($B$9="Female",'No Self Assessment feeder'!K563,IF($B$9="Male",'No Self Assessment feeder'!AQ563,IF($B$9="All",'No Self Assessment feeder'!BW563)))</f>
        <v>52.8</v>
      </c>
      <c r="L574" s="120">
        <f>IF($B$9="Female",'No Self Assessment feeder'!L563,IF($B$9="Male",'No Self Assessment feeder'!AR563,IF($B$9="All",'No Self Assessment feeder'!BX563)))</f>
        <v>65.3</v>
      </c>
      <c r="M574" s="127">
        <f>IF($B$9="Female",'No Self Assessment feeder'!M563,IF($B$9="Male",'No Self Assessment feeder'!AS563,IF($B$9="All",'No Self Assessment feeder'!BY563)))</f>
        <v>73.099999999999994</v>
      </c>
      <c r="N574" s="81">
        <f>IF($B$9="Female",'No Self Assessment feeder'!N563,IF($B$9="Male",'No Self Assessment feeder'!AT563,IF($B$9="All",'No Self Assessment feeder'!BZ563)))</f>
        <v>1930</v>
      </c>
      <c r="O574" s="120">
        <f>IF($B$9="Female",'No Self Assessment feeder'!O563,IF($B$9="Male",'No Self Assessment feeder'!AU563,IF($B$9="All",'No Self Assessment feeder'!CA563)))</f>
        <v>5.4</v>
      </c>
      <c r="P574" s="79">
        <f>IF($B$9="Female",'No Self Assessment feeder'!P563,IF($B$9="Male",'No Self Assessment feeder'!AV563,IF($B$9="All",'No Self Assessment feeder'!CB563)))</f>
        <v>1825</v>
      </c>
      <c r="Q574" s="120">
        <f>IF($B$9="Female",'No Self Assessment feeder'!Q563,IF($B$9="Male",'No Self Assessment feeder'!AW563,IF($B$9="All",'No Self Assessment feeder'!CC563)))</f>
        <v>13.9</v>
      </c>
      <c r="R574" s="120">
        <f>IF($B$9="Female",'No Self Assessment feeder'!R563,IF($B$9="Male",'No Self Assessment feeder'!AX563,IF($B$9="All",'No Self Assessment feeder'!CD563)))</f>
        <v>14.4</v>
      </c>
      <c r="S574" s="120">
        <f>IF($B$9="Female",'No Self Assessment feeder'!S563,IF($B$9="Male",'No Self Assessment feeder'!AY563,IF($B$9="All",'No Self Assessment feeder'!CE563)))</f>
        <v>57.2</v>
      </c>
      <c r="T574" s="120">
        <f>IF($B$9="Female",'No Self Assessment feeder'!T563,IF($B$9="Male",'No Self Assessment feeder'!AZ563,IF($B$9="All",'No Self Assessment feeder'!CF563)))</f>
        <v>65.7</v>
      </c>
      <c r="U574" s="127">
        <f>IF($B$9="Female",'No Self Assessment feeder'!U563,IF($B$9="Male",'No Self Assessment feeder'!BA563,IF($B$9="All",'No Self Assessment feeder'!CG563)))</f>
        <v>71.7</v>
      </c>
      <c r="V574" s="81">
        <f>IF($B$9="Female",'No Self Assessment feeder'!V563,IF($B$9="Male",'No Self Assessment feeder'!BB563,IF($B$9="All",'No Self Assessment feeder'!CH563)))</f>
        <v>1930</v>
      </c>
      <c r="W574" s="120">
        <f>IF($B$9="Female",'No Self Assessment feeder'!W563,IF($B$9="Male",'No Self Assessment feeder'!BC563,IF($B$9="All",'No Self Assessment feeder'!CI563)))</f>
        <v>5.7</v>
      </c>
      <c r="X574" s="79">
        <f>IF($B$9="Female",'No Self Assessment feeder'!X563,IF($B$9="Male",'No Self Assessment feeder'!BD563,IF($B$9="All",'No Self Assessment feeder'!CJ563)))</f>
        <v>1820</v>
      </c>
      <c r="Y574" s="120">
        <f>IF($B$9="Female",'No Self Assessment feeder'!Y563,IF($B$9="Male",'No Self Assessment feeder'!BE563,IF($B$9="All",'No Self Assessment feeder'!CK563)))</f>
        <v>17.5</v>
      </c>
      <c r="Z574" s="120">
        <f>IF($B$9="Female",'No Self Assessment feeder'!Z563,IF($B$9="Male",'No Self Assessment feeder'!BF563,IF($B$9="All",'No Self Assessment feeder'!CL563)))</f>
        <v>12.7</v>
      </c>
      <c r="AA574" s="120">
        <f>IF($B$9="Female",'No Self Assessment feeder'!AA563,IF($B$9="Male",'No Self Assessment feeder'!BG563,IF($B$9="All",'No Self Assessment feeder'!CM563)))</f>
        <v>60.2</v>
      </c>
      <c r="AB574" s="120">
        <f>IF($B$9="Female",'No Self Assessment feeder'!AB563,IF($B$9="Male",'No Self Assessment feeder'!BH563,IF($B$9="All",'No Self Assessment feeder'!CN563)))</f>
        <v>66.599999999999994</v>
      </c>
      <c r="AC574" s="127">
        <f>IF($B$9="Female",'No Self Assessment feeder'!AC563,IF($B$9="Male",'No Self Assessment feeder'!BI563,IF($B$9="All",'No Self Assessment feeder'!CO563)))</f>
        <v>69.8</v>
      </c>
      <c r="CM574" s="29"/>
    </row>
    <row r="575" spans="1:91" ht="14.25" customHeight="1" x14ac:dyDescent="0.2">
      <c r="A575" s="159" t="s">
        <v>292</v>
      </c>
      <c r="B575" s="65" t="s">
        <v>96</v>
      </c>
      <c r="C575" s="66">
        <v>10007823</v>
      </c>
      <c r="D575" s="66" t="s">
        <v>493</v>
      </c>
      <c r="E575" s="162" t="s">
        <v>97</v>
      </c>
      <c r="F575" s="142">
        <f>IF($B$9="Female",'No Self Assessment feeder'!F564,IF($B$9="Male",'No Self Assessment feeder'!AL564,IF($B$9="All",'No Self Assessment feeder'!BR564)))</f>
        <v>1400</v>
      </c>
      <c r="G575" s="120">
        <f>IF($B$9="Female",'No Self Assessment feeder'!G564,IF($B$9="Male",'No Self Assessment feeder'!AM564,IF($B$9="All",'No Self Assessment feeder'!BS564)))</f>
        <v>2.8</v>
      </c>
      <c r="H575" s="79">
        <f>IF($B$9="Female",'No Self Assessment feeder'!H564,IF($B$9="Male",'No Self Assessment feeder'!AN564,IF($B$9="All",'No Self Assessment feeder'!BT564)))</f>
        <v>1360</v>
      </c>
      <c r="I575" s="120">
        <f>IF($B$9="Female",'No Self Assessment feeder'!I564,IF($B$9="Male",'No Self Assessment feeder'!AO564,IF($B$9="All",'No Self Assessment feeder'!BU564)))</f>
        <v>7.7</v>
      </c>
      <c r="J575" s="120">
        <f>IF($B$9="Female",'No Self Assessment feeder'!J564,IF($B$9="Male",'No Self Assessment feeder'!AP564,IF($B$9="All",'No Self Assessment feeder'!BV564)))</f>
        <v>7.4</v>
      </c>
      <c r="K575" s="120">
        <f>IF($B$9="Female",'No Self Assessment feeder'!K564,IF($B$9="Male",'No Self Assessment feeder'!AQ564,IF($B$9="All",'No Self Assessment feeder'!BW564)))</f>
        <v>59.6</v>
      </c>
      <c r="L575" s="120">
        <f>IF($B$9="Female",'No Self Assessment feeder'!L564,IF($B$9="Male",'No Self Assessment feeder'!AR564,IF($B$9="All",'No Self Assessment feeder'!BX564)))</f>
        <v>78.599999999999994</v>
      </c>
      <c r="M575" s="127">
        <f>IF($B$9="Female",'No Self Assessment feeder'!M564,IF($B$9="Male",'No Self Assessment feeder'!AS564,IF($B$9="All",'No Self Assessment feeder'!BY564)))</f>
        <v>84.9</v>
      </c>
      <c r="N575" s="81">
        <f>IF($B$9="Female",'No Self Assessment feeder'!N564,IF($B$9="Male",'No Self Assessment feeder'!AT564,IF($B$9="All",'No Self Assessment feeder'!BZ564)))</f>
        <v>1400</v>
      </c>
      <c r="O575" s="120">
        <f>IF($B$9="Female",'No Self Assessment feeder'!O564,IF($B$9="Male",'No Self Assessment feeder'!AU564,IF($B$9="All",'No Self Assessment feeder'!CA564)))</f>
        <v>2.9</v>
      </c>
      <c r="P575" s="79">
        <f>IF($B$9="Female",'No Self Assessment feeder'!P564,IF($B$9="Male",'No Self Assessment feeder'!AV564,IF($B$9="All",'No Self Assessment feeder'!CB564)))</f>
        <v>1360</v>
      </c>
      <c r="Q575" s="120">
        <f>IF($B$9="Female",'No Self Assessment feeder'!Q564,IF($B$9="Male",'No Self Assessment feeder'!AW564,IF($B$9="All",'No Self Assessment feeder'!CC564)))</f>
        <v>9.5</v>
      </c>
      <c r="R575" s="120">
        <f>IF($B$9="Female",'No Self Assessment feeder'!R564,IF($B$9="Male",'No Self Assessment feeder'!AX564,IF($B$9="All",'No Self Assessment feeder'!CD564)))</f>
        <v>6.1</v>
      </c>
      <c r="S575" s="120">
        <f>IF($B$9="Female",'No Self Assessment feeder'!S564,IF($B$9="Male",'No Self Assessment feeder'!AY564,IF($B$9="All",'No Self Assessment feeder'!CE564)))</f>
        <v>64.099999999999994</v>
      </c>
      <c r="T575" s="120">
        <f>IF($B$9="Female",'No Self Assessment feeder'!T564,IF($B$9="Male",'No Self Assessment feeder'!AZ564,IF($B$9="All",'No Self Assessment feeder'!CF564)))</f>
        <v>80.5</v>
      </c>
      <c r="U575" s="127">
        <f>IF($B$9="Female",'No Self Assessment feeder'!U564,IF($B$9="Male",'No Self Assessment feeder'!BA564,IF($B$9="All",'No Self Assessment feeder'!CG564)))</f>
        <v>84.4</v>
      </c>
      <c r="V575" s="81">
        <f>IF($B$9="Female",'No Self Assessment feeder'!V564,IF($B$9="Male",'No Self Assessment feeder'!BB564,IF($B$9="All",'No Self Assessment feeder'!CH564)))</f>
        <v>1400</v>
      </c>
      <c r="W575" s="120">
        <f>IF($B$9="Female",'No Self Assessment feeder'!W564,IF($B$9="Male",'No Self Assessment feeder'!BC564,IF($B$9="All",'No Self Assessment feeder'!CI564)))</f>
        <v>3.1</v>
      </c>
      <c r="X575" s="79">
        <f>IF($B$9="Female",'No Self Assessment feeder'!X564,IF($B$9="Male",'No Self Assessment feeder'!BD564,IF($B$9="All",'No Self Assessment feeder'!CJ564)))</f>
        <v>1355</v>
      </c>
      <c r="Y575" s="120">
        <f>IF($B$9="Female",'No Self Assessment feeder'!Y564,IF($B$9="Male",'No Self Assessment feeder'!BE564,IF($B$9="All",'No Self Assessment feeder'!CK564)))</f>
        <v>12.5</v>
      </c>
      <c r="Z575" s="120">
        <f>IF($B$9="Female",'No Self Assessment feeder'!Z564,IF($B$9="Male",'No Self Assessment feeder'!BF564,IF($B$9="All",'No Self Assessment feeder'!CL564)))</f>
        <v>6.2</v>
      </c>
      <c r="AA575" s="120">
        <f>IF($B$9="Female",'No Self Assessment feeder'!AA564,IF($B$9="Male",'No Self Assessment feeder'!BG564,IF($B$9="All",'No Self Assessment feeder'!CM564)))</f>
        <v>69.8</v>
      </c>
      <c r="AB575" s="120">
        <f>IF($B$9="Female",'No Self Assessment feeder'!AB564,IF($B$9="Male",'No Self Assessment feeder'!BH564,IF($B$9="All",'No Self Assessment feeder'!CN564)))</f>
        <v>79.2</v>
      </c>
      <c r="AC575" s="127">
        <f>IF($B$9="Female",'No Self Assessment feeder'!AC564,IF($B$9="Male",'No Self Assessment feeder'!BI564,IF($B$9="All",'No Self Assessment feeder'!CO564)))</f>
        <v>81.3</v>
      </c>
      <c r="CM575" s="29"/>
    </row>
    <row r="576" spans="1:91" ht="14.25" customHeight="1" x14ac:dyDescent="0.2">
      <c r="A576" s="159" t="s">
        <v>292</v>
      </c>
      <c r="B576" s="65" t="s">
        <v>98</v>
      </c>
      <c r="C576" s="66">
        <v>10007791</v>
      </c>
      <c r="D576" s="66" t="s">
        <v>488</v>
      </c>
      <c r="E576" s="162" t="s">
        <v>99</v>
      </c>
      <c r="F576" s="142">
        <f>IF($B$9="Female",'No Self Assessment feeder'!F565,IF($B$9="Male",'No Self Assessment feeder'!AL565,IF($B$9="All",'No Self Assessment feeder'!BR565)))</f>
        <v>1650</v>
      </c>
      <c r="G576" s="120">
        <f>IF($B$9="Female",'No Self Assessment feeder'!G565,IF($B$9="Male",'No Self Assessment feeder'!AM565,IF($B$9="All",'No Self Assessment feeder'!BS565)))</f>
        <v>2.1</v>
      </c>
      <c r="H576" s="79">
        <f>IF($B$9="Female",'No Self Assessment feeder'!H565,IF($B$9="Male",'No Self Assessment feeder'!AN565,IF($B$9="All",'No Self Assessment feeder'!BT565)))</f>
        <v>1615</v>
      </c>
      <c r="I576" s="120">
        <f>IF($B$9="Female",'No Self Assessment feeder'!I565,IF($B$9="Male",'No Self Assessment feeder'!AO565,IF($B$9="All",'No Self Assessment feeder'!BU565)))</f>
        <v>9</v>
      </c>
      <c r="J576" s="120">
        <f>IF($B$9="Female",'No Self Assessment feeder'!J565,IF($B$9="Male",'No Self Assessment feeder'!AP565,IF($B$9="All",'No Self Assessment feeder'!BV565)))</f>
        <v>12.6</v>
      </c>
      <c r="K576" s="120">
        <f>IF($B$9="Female",'No Self Assessment feeder'!K565,IF($B$9="Male",'No Self Assessment feeder'!AQ565,IF($B$9="All",'No Self Assessment feeder'!BW565)))</f>
        <v>54.9</v>
      </c>
      <c r="L576" s="120">
        <f>IF($B$9="Female",'No Self Assessment feeder'!L565,IF($B$9="Male",'No Self Assessment feeder'!AR565,IF($B$9="All",'No Self Assessment feeder'!BX565)))</f>
        <v>69.3</v>
      </c>
      <c r="M576" s="127">
        <f>IF($B$9="Female",'No Self Assessment feeder'!M565,IF($B$9="Male",'No Self Assessment feeder'!AS565,IF($B$9="All",'No Self Assessment feeder'!BY565)))</f>
        <v>78.5</v>
      </c>
      <c r="N576" s="81">
        <f>IF($B$9="Female",'No Self Assessment feeder'!N565,IF($B$9="Male",'No Self Assessment feeder'!AT565,IF($B$9="All",'No Self Assessment feeder'!BZ565)))</f>
        <v>1650</v>
      </c>
      <c r="O576" s="120">
        <f>IF($B$9="Female",'No Self Assessment feeder'!O565,IF($B$9="Male",'No Self Assessment feeder'!AU565,IF($B$9="All",'No Self Assessment feeder'!CA565)))</f>
        <v>2.2999999999999998</v>
      </c>
      <c r="P576" s="79">
        <f>IF($B$9="Female",'No Self Assessment feeder'!P565,IF($B$9="Male",'No Self Assessment feeder'!AV565,IF($B$9="All",'No Self Assessment feeder'!CB565)))</f>
        <v>1615</v>
      </c>
      <c r="Q576" s="120">
        <f>IF($B$9="Female",'No Self Assessment feeder'!Q565,IF($B$9="Male",'No Self Assessment feeder'!AW565,IF($B$9="All",'No Self Assessment feeder'!CC565)))</f>
        <v>10.7</v>
      </c>
      <c r="R576" s="120">
        <f>IF($B$9="Female",'No Self Assessment feeder'!R565,IF($B$9="Male",'No Self Assessment feeder'!AX565,IF($B$9="All",'No Self Assessment feeder'!CD565)))</f>
        <v>8.5</v>
      </c>
      <c r="S576" s="120">
        <f>IF($B$9="Female",'No Self Assessment feeder'!S565,IF($B$9="Male",'No Self Assessment feeder'!AY565,IF($B$9="All",'No Self Assessment feeder'!CE565)))</f>
        <v>66.2</v>
      </c>
      <c r="T576" s="120">
        <f>IF($B$9="Female",'No Self Assessment feeder'!T565,IF($B$9="Male",'No Self Assessment feeder'!AZ565,IF($B$9="All",'No Self Assessment feeder'!CF565)))</f>
        <v>77</v>
      </c>
      <c r="U576" s="127">
        <f>IF($B$9="Female",'No Self Assessment feeder'!U565,IF($B$9="Male",'No Self Assessment feeder'!BA565,IF($B$9="All",'No Self Assessment feeder'!CG565)))</f>
        <v>80.8</v>
      </c>
      <c r="V576" s="81">
        <f>IF($B$9="Female",'No Self Assessment feeder'!V565,IF($B$9="Male",'No Self Assessment feeder'!BB565,IF($B$9="All",'No Self Assessment feeder'!CH565)))</f>
        <v>1650</v>
      </c>
      <c r="W576" s="120">
        <f>IF($B$9="Female",'No Self Assessment feeder'!W565,IF($B$9="Male",'No Self Assessment feeder'!BC565,IF($B$9="All",'No Self Assessment feeder'!CI565)))</f>
        <v>2.4</v>
      </c>
      <c r="X576" s="79">
        <f>IF($B$9="Female",'No Self Assessment feeder'!X565,IF($B$9="Male",'No Self Assessment feeder'!BD565,IF($B$9="All",'No Self Assessment feeder'!CJ565)))</f>
        <v>1615</v>
      </c>
      <c r="Y576" s="120">
        <f>IF($B$9="Female",'No Self Assessment feeder'!Y565,IF($B$9="Male",'No Self Assessment feeder'!BE565,IF($B$9="All",'No Self Assessment feeder'!CK565)))</f>
        <v>13</v>
      </c>
      <c r="Z576" s="120">
        <f>IF($B$9="Female",'No Self Assessment feeder'!Z565,IF($B$9="Male",'No Self Assessment feeder'!BF565,IF($B$9="All",'No Self Assessment feeder'!CL565)))</f>
        <v>7.1</v>
      </c>
      <c r="AA576" s="120">
        <f>IF($B$9="Female",'No Self Assessment feeder'!AA565,IF($B$9="Male",'No Self Assessment feeder'!BG565,IF($B$9="All",'No Self Assessment feeder'!CM565)))</f>
        <v>70.8</v>
      </c>
      <c r="AB576" s="120">
        <f>IF($B$9="Female",'No Self Assessment feeder'!AB565,IF($B$9="Male",'No Self Assessment feeder'!BH565,IF($B$9="All",'No Self Assessment feeder'!CN565)))</f>
        <v>77.2</v>
      </c>
      <c r="AC576" s="127">
        <f>IF($B$9="Female",'No Self Assessment feeder'!AC565,IF($B$9="Male",'No Self Assessment feeder'!BI565,IF($B$9="All",'No Self Assessment feeder'!CO565)))</f>
        <v>79.900000000000006</v>
      </c>
      <c r="CM576" s="29"/>
    </row>
    <row r="577" spans="1:91" ht="14.25" customHeight="1" x14ac:dyDescent="0.2">
      <c r="A577" s="159" t="s">
        <v>292</v>
      </c>
      <c r="B577" s="65" t="s">
        <v>100</v>
      </c>
      <c r="C577" s="66">
        <v>10007792</v>
      </c>
      <c r="D577" s="66" t="s">
        <v>490</v>
      </c>
      <c r="E577" s="162" t="s">
        <v>101</v>
      </c>
      <c r="F577" s="142">
        <f>IF($B$9="Female",'No Self Assessment feeder'!F566,IF($B$9="Male",'No Self Assessment feeder'!AL566,IF($B$9="All",'No Self Assessment feeder'!BR566)))</f>
        <v>2535</v>
      </c>
      <c r="G577" s="120">
        <f>IF($B$9="Female",'No Self Assessment feeder'!G566,IF($B$9="Male",'No Self Assessment feeder'!AM566,IF($B$9="All",'No Self Assessment feeder'!BS566)))</f>
        <v>1.5</v>
      </c>
      <c r="H577" s="79">
        <f>IF($B$9="Female",'No Self Assessment feeder'!H566,IF($B$9="Male",'No Self Assessment feeder'!AN566,IF($B$9="All",'No Self Assessment feeder'!BT566)))</f>
        <v>2495</v>
      </c>
      <c r="I577" s="120">
        <f>IF($B$9="Female",'No Self Assessment feeder'!I566,IF($B$9="Male",'No Self Assessment feeder'!AO566,IF($B$9="All",'No Self Assessment feeder'!BU566)))</f>
        <v>8.9</v>
      </c>
      <c r="J577" s="120">
        <f>IF($B$9="Female",'No Self Assessment feeder'!J566,IF($B$9="Male",'No Self Assessment feeder'!AP566,IF($B$9="All",'No Self Assessment feeder'!BV566)))</f>
        <v>10.4</v>
      </c>
      <c r="K577" s="120">
        <f>IF($B$9="Female",'No Self Assessment feeder'!K566,IF($B$9="Male",'No Self Assessment feeder'!AQ566,IF($B$9="All",'No Self Assessment feeder'!BW566)))</f>
        <v>48.8</v>
      </c>
      <c r="L577" s="120">
        <f>IF($B$9="Female",'No Self Assessment feeder'!L566,IF($B$9="Male",'No Self Assessment feeder'!AR566,IF($B$9="All",'No Self Assessment feeder'!BX566)))</f>
        <v>68.7</v>
      </c>
      <c r="M577" s="127">
        <f>IF($B$9="Female",'No Self Assessment feeder'!M566,IF($B$9="Male",'No Self Assessment feeder'!AS566,IF($B$9="All",'No Self Assessment feeder'!BY566)))</f>
        <v>80.7</v>
      </c>
      <c r="N577" s="81">
        <f>IF($B$9="Female",'No Self Assessment feeder'!N566,IF($B$9="Male",'No Self Assessment feeder'!AT566,IF($B$9="All",'No Self Assessment feeder'!BZ566)))</f>
        <v>2535</v>
      </c>
      <c r="O577" s="120">
        <f>IF($B$9="Female",'No Self Assessment feeder'!O566,IF($B$9="Male",'No Self Assessment feeder'!AU566,IF($B$9="All",'No Self Assessment feeder'!CA566)))</f>
        <v>2</v>
      </c>
      <c r="P577" s="79">
        <f>IF($B$9="Female",'No Self Assessment feeder'!P566,IF($B$9="Male",'No Self Assessment feeder'!AV566,IF($B$9="All",'No Self Assessment feeder'!CB566)))</f>
        <v>2485</v>
      </c>
      <c r="Q577" s="120">
        <f>IF($B$9="Female",'No Self Assessment feeder'!Q566,IF($B$9="Male",'No Self Assessment feeder'!AW566,IF($B$9="All",'No Self Assessment feeder'!CC566)))</f>
        <v>9.8000000000000007</v>
      </c>
      <c r="R577" s="120">
        <f>IF($B$9="Female",'No Self Assessment feeder'!R566,IF($B$9="Male",'No Self Assessment feeder'!AX566,IF($B$9="All",'No Self Assessment feeder'!CD566)))</f>
        <v>5.8</v>
      </c>
      <c r="S577" s="120">
        <f>IF($B$9="Female",'No Self Assessment feeder'!S566,IF($B$9="Male",'No Self Assessment feeder'!AY566,IF($B$9="All",'No Self Assessment feeder'!CE566)))</f>
        <v>65.3</v>
      </c>
      <c r="T577" s="120">
        <f>IF($B$9="Female",'No Self Assessment feeder'!T566,IF($B$9="Male",'No Self Assessment feeder'!AZ566,IF($B$9="All",'No Self Assessment feeder'!CF566)))</f>
        <v>78.900000000000006</v>
      </c>
      <c r="U577" s="127">
        <f>IF($B$9="Female",'No Self Assessment feeder'!U566,IF($B$9="Male",'No Self Assessment feeder'!BA566,IF($B$9="All",'No Self Assessment feeder'!CG566)))</f>
        <v>84.4</v>
      </c>
      <c r="V577" s="81">
        <f>IF($B$9="Female",'No Self Assessment feeder'!V566,IF($B$9="Male",'No Self Assessment feeder'!BB566,IF($B$9="All",'No Self Assessment feeder'!CH566)))</f>
        <v>2535</v>
      </c>
      <c r="W577" s="120">
        <f>IF($B$9="Female",'No Self Assessment feeder'!W566,IF($B$9="Male",'No Self Assessment feeder'!BC566,IF($B$9="All",'No Self Assessment feeder'!CI566)))</f>
        <v>2</v>
      </c>
      <c r="X577" s="79">
        <f>IF($B$9="Female",'No Self Assessment feeder'!X566,IF($B$9="Male",'No Self Assessment feeder'!BD566,IF($B$9="All",'No Self Assessment feeder'!CJ566)))</f>
        <v>2485</v>
      </c>
      <c r="Y577" s="120">
        <f>IF($B$9="Female",'No Self Assessment feeder'!Y566,IF($B$9="Male",'No Self Assessment feeder'!BE566,IF($B$9="All",'No Self Assessment feeder'!CK566)))</f>
        <v>12</v>
      </c>
      <c r="Z577" s="120">
        <f>IF($B$9="Female",'No Self Assessment feeder'!Z566,IF($B$9="Male",'No Self Assessment feeder'!BF566,IF($B$9="All",'No Self Assessment feeder'!CL566)))</f>
        <v>5.7</v>
      </c>
      <c r="AA577" s="120">
        <f>IF($B$9="Female",'No Self Assessment feeder'!AA566,IF($B$9="Male",'No Self Assessment feeder'!BG566,IF($B$9="All",'No Self Assessment feeder'!CM566)))</f>
        <v>70.3</v>
      </c>
      <c r="AB577" s="120">
        <f>IF($B$9="Female",'No Self Assessment feeder'!AB566,IF($B$9="Male",'No Self Assessment feeder'!BH566,IF($B$9="All",'No Self Assessment feeder'!CN566)))</f>
        <v>78.900000000000006</v>
      </c>
      <c r="AC577" s="127">
        <f>IF($B$9="Female",'No Self Assessment feeder'!AC566,IF($B$9="Male",'No Self Assessment feeder'!BI566,IF($B$9="All",'No Self Assessment feeder'!CO566)))</f>
        <v>82.3</v>
      </c>
      <c r="CM577" s="29"/>
    </row>
    <row r="578" spans="1:91" ht="14.25" customHeight="1" x14ac:dyDescent="0.2">
      <c r="A578" s="159" t="s">
        <v>292</v>
      </c>
      <c r="B578" s="65" t="s">
        <v>102</v>
      </c>
      <c r="C578" s="66">
        <v>10008640</v>
      </c>
      <c r="D578" s="66" t="s">
        <v>490</v>
      </c>
      <c r="E578" s="162" t="s">
        <v>103</v>
      </c>
      <c r="F578" s="142">
        <f>IF($B$9="Female",'No Self Assessment feeder'!F567,IF($B$9="Male",'No Self Assessment feeder'!AL567,IF($B$9="All",'No Self Assessment feeder'!BR567)))</f>
        <v>760</v>
      </c>
      <c r="G578" s="120">
        <f>IF($B$9="Female",'No Self Assessment feeder'!G567,IF($B$9="Male",'No Self Assessment feeder'!AM567,IF($B$9="All",'No Self Assessment feeder'!BS567)))</f>
        <v>2.6</v>
      </c>
      <c r="H578" s="79">
        <f>IF($B$9="Female",'No Self Assessment feeder'!H567,IF($B$9="Male",'No Self Assessment feeder'!AN567,IF($B$9="All",'No Self Assessment feeder'!BT567)))</f>
        <v>740</v>
      </c>
      <c r="I578" s="120">
        <f>IF($B$9="Female",'No Self Assessment feeder'!I567,IF($B$9="Male",'No Self Assessment feeder'!AO567,IF($B$9="All",'No Self Assessment feeder'!BU567)))</f>
        <v>9.3000000000000007</v>
      </c>
      <c r="J578" s="120">
        <f>IF($B$9="Female",'No Self Assessment feeder'!J567,IF($B$9="Male",'No Self Assessment feeder'!AP567,IF($B$9="All",'No Self Assessment feeder'!BV567)))</f>
        <v>17.7</v>
      </c>
      <c r="K578" s="120">
        <f>IF($B$9="Female",'No Self Assessment feeder'!K567,IF($B$9="Male",'No Self Assessment feeder'!AQ567,IF($B$9="All",'No Self Assessment feeder'!BW567)))</f>
        <v>59.8</v>
      </c>
      <c r="L578" s="120">
        <f>IF($B$9="Female",'No Self Assessment feeder'!L567,IF($B$9="Male",'No Self Assessment feeder'!AR567,IF($B$9="All",'No Self Assessment feeder'!BX567)))</f>
        <v>66.900000000000006</v>
      </c>
      <c r="M578" s="127">
        <f>IF($B$9="Female",'No Self Assessment feeder'!M567,IF($B$9="Male",'No Self Assessment feeder'!AS567,IF($B$9="All",'No Self Assessment feeder'!BY567)))</f>
        <v>73</v>
      </c>
      <c r="N578" s="81">
        <f>IF($B$9="Female",'No Self Assessment feeder'!N567,IF($B$9="Male",'No Self Assessment feeder'!AT567,IF($B$9="All",'No Self Assessment feeder'!BZ567)))</f>
        <v>760</v>
      </c>
      <c r="O578" s="120">
        <f>IF($B$9="Female",'No Self Assessment feeder'!O567,IF($B$9="Male",'No Self Assessment feeder'!AU567,IF($B$9="All",'No Self Assessment feeder'!CA567)))</f>
        <v>2.6</v>
      </c>
      <c r="P578" s="79">
        <f>IF($B$9="Female",'No Self Assessment feeder'!P567,IF($B$9="Male",'No Self Assessment feeder'!AV567,IF($B$9="All",'No Self Assessment feeder'!CB567)))</f>
        <v>740</v>
      </c>
      <c r="Q578" s="120">
        <f>IF($B$9="Female",'No Self Assessment feeder'!Q567,IF($B$9="Male",'No Self Assessment feeder'!AW567,IF($B$9="All",'No Self Assessment feeder'!CC567)))</f>
        <v>14.6</v>
      </c>
      <c r="R578" s="120">
        <f>IF($B$9="Female",'No Self Assessment feeder'!R567,IF($B$9="Male",'No Self Assessment feeder'!AX567,IF($B$9="All",'No Self Assessment feeder'!CD567)))</f>
        <v>13.5</v>
      </c>
      <c r="S578" s="120">
        <f>IF($B$9="Female",'No Self Assessment feeder'!S567,IF($B$9="Male",'No Self Assessment feeder'!AY567,IF($B$9="All",'No Self Assessment feeder'!CE567)))</f>
        <v>60.7</v>
      </c>
      <c r="T578" s="120">
        <f>IF($B$9="Female",'No Self Assessment feeder'!T567,IF($B$9="Male",'No Self Assessment feeder'!AZ567,IF($B$9="All",'No Self Assessment feeder'!CF567)))</f>
        <v>67.599999999999994</v>
      </c>
      <c r="U578" s="127">
        <f>IF($B$9="Female",'No Self Assessment feeder'!U567,IF($B$9="Male",'No Self Assessment feeder'!BA567,IF($B$9="All",'No Self Assessment feeder'!CG567)))</f>
        <v>71.900000000000006</v>
      </c>
      <c r="V578" s="81">
        <f>IF($B$9="Female",'No Self Assessment feeder'!V567,IF($B$9="Male",'No Self Assessment feeder'!BB567,IF($B$9="All",'No Self Assessment feeder'!CH567)))</f>
        <v>760</v>
      </c>
      <c r="W578" s="120">
        <f>IF($B$9="Female",'No Self Assessment feeder'!W567,IF($B$9="Male",'No Self Assessment feeder'!BC567,IF($B$9="All",'No Self Assessment feeder'!CI567)))</f>
        <v>2.8</v>
      </c>
      <c r="X578" s="79">
        <f>IF($B$9="Female",'No Self Assessment feeder'!X567,IF($B$9="Male",'No Self Assessment feeder'!BD567,IF($B$9="All",'No Self Assessment feeder'!CJ567)))</f>
        <v>740</v>
      </c>
      <c r="Y578" s="120">
        <f>IF($B$9="Female",'No Self Assessment feeder'!Y567,IF($B$9="Male",'No Self Assessment feeder'!BE567,IF($B$9="All",'No Self Assessment feeder'!CK567)))</f>
        <v>21.1</v>
      </c>
      <c r="Z578" s="120">
        <f>IF($B$9="Female",'No Self Assessment feeder'!Z567,IF($B$9="Male",'No Self Assessment feeder'!BF567,IF($B$9="All",'No Self Assessment feeder'!CL567)))</f>
        <v>8.4</v>
      </c>
      <c r="AA578" s="120">
        <f>IF($B$9="Female",'No Self Assessment feeder'!AA567,IF($B$9="Male",'No Self Assessment feeder'!BG567,IF($B$9="All",'No Self Assessment feeder'!CM567)))</f>
        <v>62.3</v>
      </c>
      <c r="AB578" s="120">
        <f>IF($B$9="Female",'No Self Assessment feeder'!AB567,IF($B$9="Male",'No Self Assessment feeder'!BH567,IF($B$9="All",'No Self Assessment feeder'!CN567)))</f>
        <v>68.400000000000006</v>
      </c>
      <c r="AC578" s="127">
        <f>IF($B$9="Female",'No Self Assessment feeder'!AC567,IF($B$9="Male",'No Self Assessment feeder'!BI567,IF($B$9="All",'No Self Assessment feeder'!CO567)))</f>
        <v>70.5</v>
      </c>
      <c r="CM578" s="29"/>
    </row>
    <row r="579" spans="1:91" ht="14.25" customHeight="1" x14ac:dyDescent="0.2">
      <c r="A579" s="159" t="s">
        <v>292</v>
      </c>
      <c r="B579" s="65" t="s">
        <v>104</v>
      </c>
      <c r="C579" s="66">
        <v>10004511</v>
      </c>
      <c r="D579" s="66" t="s">
        <v>495</v>
      </c>
      <c r="E579" s="162" t="s">
        <v>434</v>
      </c>
      <c r="F579" s="142" t="str">
        <f>IF($B$9="Female",'No Self Assessment feeder'!F568,IF($B$9="Male",'No Self Assessment feeder'!AL568,IF($B$9="All",'No Self Assessment feeder'!BR568)))</f>
        <v>.</v>
      </c>
      <c r="G579" s="120" t="str">
        <f>IF($B$9="Female",'No Self Assessment feeder'!G568,IF($B$9="Male",'No Self Assessment feeder'!AM568,IF($B$9="All",'No Self Assessment feeder'!BS568)))</f>
        <v>.</v>
      </c>
      <c r="H579" s="79" t="str">
        <f>IF($B$9="Female",'No Self Assessment feeder'!H568,IF($B$9="Male",'No Self Assessment feeder'!AN568,IF($B$9="All",'No Self Assessment feeder'!BT568)))</f>
        <v>.</v>
      </c>
      <c r="I579" s="120" t="str">
        <f>IF($B$9="Female",'No Self Assessment feeder'!I568,IF($B$9="Male",'No Self Assessment feeder'!AO568,IF($B$9="All",'No Self Assessment feeder'!BU568)))</f>
        <v>.</v>
      </c>
      <c r="J579" s="120" t="str">
        <f>IF($B$9="Female",'No Self Assessment feeder'!J568,IF($B$9="Male",'No Self Assessment feeder'!AP568,IF($B$9="All",'No Self Assessment feeder'!BV568)))</f>
        <v>.</v>
      </c>
      <c r="K579" s="120" t="str">
        <f>IF($B$9="Female",'No Self Assessment feeder'!K568,IF($B$9="Male",'No Self Assessment feeder'!AQ568,IF($B$9="All",'No Self Assessment feeder'!BW568)))</f>
        <v>.</v>
      </c>
      <c r="L579" s="120" t="str">
        <f>IF($B$9="Female",'No Self Assessment feeder'!L568,IF($B$9="Male",'No Self Assessment feeder'!AR568,IF($B$9="All",'No Self Assessment feeder'!BX568)))</f>
        <v>.</v>
      </c>
      <c r="M579" s="127" t="str">
        <f>IF($B$9="Female",'No Self Assessment feeder'!M568,IF($B$9="Male",'No Self Assessment feeder'!AS568,IF($B$9="All",'No Self Assessment feeder'!BY568)))</f>
        <v>.</v>
      </c>
      <c r="N579" s="81" t="str">
        <f>IF($B$9="Female",'No Self Assessment feeder'!N568,IF($B$9="Male",'No Self Assessment feeder'!AT568,IF($B$9="All",'No Self Assessment feeder'!BZ568)))</f>
        <v>.</v>
      </c>
      <c r="O579" s="120" t="str">
        <f>IF($B$9="Female",'No Self Assessment feeder'!O568,IF($B$9="Male",'No Self Assessment feeder'!AU568,IF($B$9="All",'No Self Assessment feeder'!CA568)))</f>
        <v>.</v>
      </c>
      <c r="P579" s="79" t="str">
        <f>IF($B$9="Female",'No Self Assessment feeder'!P568,IF($B$9="Male",'No Self Assessment feeder'!AV568,IF($B$9="All",'No Self Assessment feeder'!CB568)))</f>
        <v>.</v>
      </c>
      <c r="Q579" s="120" t="str">
        <f>IF($B$9="Female",'No Self Assessment feeder'!Q568,IF($B$9="Male",'No Self Assessment feeder'!AW568,IF($B$9="All",'No Self Assessment feeder'!CC568)))</f>
        <v>.</v>
      </c>
      <c r="R579" s="120" t="str">
        <f>IF($B$9="Female",'No Self Assessment feeder'!R568,IF($B$9="Male",'No Self Assessment feeder'!AX568,IF($B$9="All",'No Self Assessment feeder'!CD568)))</f>
        <v>.</v>
      </c>
      <c r="S579" s="120" t="str">
        <f>IF($B$9="Female",'No Self Assessment feeder'!S568,IF($B$9="Male",'No Self Assessment feeder'!AY568,IF($B$9="All",'No Self Assessment feeder'!CE568)))</f>
        <v>.</v>
      </c>
      <c r="T579" s="120" t="str">
        <f>IF($B$9="Female",'No Self Assessment feeder'!T568,IF($B$9="Male",'No Self Assessment feeder'!AZ568,IF($B$9="All",'No Self Assessment feeder'!CF568)))</f>
        <v>.</v>
      </c>
      <c r="U579" s="127" t="str">
        <f>IF($B$9="Female",'No Self Assessment feeder'!U568,IF($B$9="Male",'No Self Assessment feeder'!BA568,IF($B$9="All",'No Self Assessment feeder'!CG568)))</f>
        <v>.</v>
      </c>
      <c r="V579" s="81" t="str">
        <f>IF($B$9="Female",'No Self Assessment feeder'!V568,IF($B$9="Male",'No Self Assessment feeder'!BB568,IF($B$9="All",'No Self Assessment feeder'!CH568)))</f>
        <v>.</v>
      </c>
      <c r="W579" s="120" t="str">
        <f>IF($B$9="Female",'No Self Assessment feeder'!W568,IF($B$9="Male",'No Self Assessment feeder'!BC568,IF($B$9="All",'No Self Assessment feeder'!CI568)))</f>
        <v>.</v>
      </c>
      <c r="X579" s="79" t="str">
        <f>IF($B$9="Female",'No Self Assessment feeder'!X568,IF($B$9="Male",'No Self Assessment feeder'!BD568,IF($B$9="All",'No Self Assessment feeder'!CJ568)))</f>
        <v>.</v>
      </c>
      <c r="Y579" s="120" t="str">
        <f>IF($B$9="Female",'No Self Assessment feeder'!Y568,IF($B$9="Male",'No Self Assessment feeder'!BE568,IF($B$9="All",'No Self Assessment feeder'!CK568)))</f>
        <v>.</v>
      </c>
      <c r="Z579" s="120" t="str">
        <f>IF($B$9="Female",'No Self Assessment feeder'!Z568,IF($B$9="Male",'No Self Assessment feeder'!BF568,IF($B$9="All",'No Self Assessment feeder'!CL568)))</f>
        <v>.</v>
      </c>
      <c r="AA579" s="120" t="str">
        <f>IF($B$9="Female",'No Self Assessment feeder'!AA568,IF($B$9="Male",'No Self Assessment feeder'!BG568,IF($B$9="All",'No Self Assessment feeder'!CM568)))</f>
        <v>.</v>
      </c>
      <c r="AB579" s="120" t="str">
        <f>IF($B$9="Female",'No Self Assessment feeder'!AB568,IF($B$9="Male",'No Self Assessment feeder'!BH568,IF($B$9="All",'No Self Assessment feeder'!CN568)))</f>
        <v>.</v>
      </c>
      <c r="AC579" s="127" t="str">
        <f>IF($B$9="Female",'No Self Assessment feeder'!AC568,IF($B$9="Male",'No Self Assessment feeder'!BI568,IF($B$9="All",'No Self Assessment feeder'!CO568)))</f>
        <v>.</v>
      </c>
      <c r="CM579" s="29"/>
    </row>
    <row r="580" spans="1:91" ht="14.25" customHeight="1" x14ac:dyDescent="0.2">
      <c r="A580" s="159" t="s">
        <v>292</v>
      </c>
      <c r="B580" s="65" t="s">
        <v>106</v>
      </c>
      <c r="C580" s="66">
        <v>10007145</v>
      </c>
      <c r="D580" s="66" t="s">
        <v>490</v>
      </c>
      <c r="E580" s="162" t="s">
        <v>107</v>
      </c>
      <c r="F580" s="142">
        <f>IF($B$9="Female",'No Self Assessment feeder'!F569,IF($B$9="Male",'No Self Assessment feeder'!AL569,IF($B$9="All",'No Self Assessment feeder'!BR569)))</f>
        <v>1445</v>
      </c>
      <c r="G580" s="120">
        <f>IF($B$9="Female",'No Self Assessment feeder'!G569,IF($B$9="Male",'No Self Assessment feeder'!AM569,IF($B$9="All",'No Self Assessment feeder'!BS569)))</f>
        <v>2.1</v>
      </c>
      <c r="H580" s="79">
        <f>IF($B$9="Female",'No Self Assessment feeder'!H569,IF($B$9="Male",'No Self Assessment feeder'!AN569,IF($B$9="All",'No Self Assessment feeder'!BT569)))</f>
        <v>1415</v>
      </c>
      <c r="I580" s="120">
        <f>IF($B$9="Female",'No Self Assessment feeder'!I569,IF($B$9="Male",'No Self Assessment feeder'!AO569,IF($B$9="All",'No Self Assessment feeder'!BU569)))</f>
        <v>9</v>
      </c>
      <c r="J580" s="120">
        <f>IF($B$9="Female",'No Self Assessment feeder'!J569,IF($B$9="Male",'No Self Assessment feeder'!AP569,IF($B$9="All",'No Self Assessment feeder'!BV569)))</f>
        <v>10</v>
      </c>
      <c r="K580" s="120">
        <f>IF($B$9="Female",'No Self Assessment feeder'!K569,IF($B$9="Male",'No Self Assessment feeder'!AQ569,IF($B$9="All",'No Self Assessment feeder'!BW569)))</f>
        <v>58.6</v>
      </c>
      <c r="L580" s="120">
        <f>IF($B$9="Female",'No Self Assessment feeder'!L569,IF($B$9="Male",'No Self Assessment feeder'!AR569,IF($B$9="All",'No Self Assessment feeder'!BX569)))</f>
        <v>73.599999999999994</v>
      </c>
      <c r="M580" s="127">
        <f>IF($B$9="Female",'No Self Assessment feeder'!M569,IF($B$9="Male",'No Self Assessment feeder'!AS569,IF($B$9="All",'No Self Assessment feeder'!BY569)))</f>
        <v>80.900000000000006</v>
      </c>
      <c r="N580" s="81">
        <f>IF($B$9="Female",'No Self Assessment feeder'!N569,IF($B$9="Male",'No Self Assessment feeder'!AT569,IF($B$9="All",'No Self Assessment feeder'!BZ569)))</f>
        <v>1445</v>
      </c>
      <c r="O580" s="120">
        <f>IF($B$9="Female",'No Self Assessment feeder'!O569,IF($B$9="Male",'No Self Assessment feeder'!AU569,IF($B$9="All",'No Self Assessment feeder'!CA569)))</f>
        <v>2.6</v>
      </c>
      <c r="P580" s="79">
        <f>IF($B$9="Female",'No Self Assessment feeder'!P569,IF($B$9="Male",'No Self Assessment feeder'!AV569,IF($B$9="All",'No Self Assessment feeder'!CB569)))</f>
        <v>1410</v>
      </c>
      <c r="Q580" s="120">
        <f>IF($B$9="Female",'No Self Assessment feeder'!Q569,IF($B$9="Male",'No Self Assessment feeder'!AW569,IF($B$9="All",'No Self Assessment feeder'!CC569)))</f>
        <v>11</v>
      </c>
      <c r="R580" s="120">
        <f>IF($B$9="Female",'No Self Assessment feeder'!R569,IF($B$9="Male",'No Self Assessment feeder'!AX569,IF($B$9="All",'No Self Assessment feeder'!CD569)))</f>
        <v>7.2</v>
      </c>
      <c r="S580" s="120">
        <f>IF($B$9="Female",'No Self Assessment feeder'!S569,IF($B$9="Male",'No Self Assessment feeder'!AY569,IF($B$9="All",'No Self Assessment feeder'!CE569)))</f>
        <v>70.099999999999994</v>
      </c>
      <c r="T580" s="120">
        <f>IF($B$9="Female",'No Self Assessment feeder'!T569,IF($B$9="Male",'No Self Assessment feeder'!AZ569,IF($B$9="All",'No Self Assessment feeder'!CF569)))</f>
        <v>78.900000000000006</v>
      </c>
      <c r="U580" s="127">
        <f>IF($B$9="Female",'No Self Assessment feeder'!U569,IF($B$9="Male",'No Self Assessment feeder'!BA569,IF($B$9="All",'No Self Assessment feeder'!CG569)))</f>
        <v>81.8</v>
      </c>
      <c r="V580" s="81">
        <f>IF($B$9="Female",'No Self Assessment feeder'!V569,IF($B$9="Male",'No Self Assessment feeder'!BB569,IF($B$9="All",'No Self Assessment feeder'!CH569)))</f>
        <v>1445</v>
      </c>
      <c r="W580" s="120">
        <f>IF($B$9="Female",'No Self Assessment feeder'!W569,IF($B$9="Male",'No Self Assessment feeder'!BC569,IF($B$9="All",'No Self Assessment feeder'!CI569)))</f>
        <v>2.6</v>
      </c>
      <c r="X580" s="79">
        <f>IF($B$9="Female",'No Self Assessment feeder'!X569,IF($B$9="Male",'No Self Assessment feeder'!BD569,IF($B$9="All",'No Self Assessment feeder'!CJ569)))</f>
        <v>1410</v>
      </c>
      <c r="Y580" s="120">
        <f>IF($B$9="Female",'No Self Assessment feeder'!Y569,IF($B$9="Male",'No Self Assessment feeder'!BE569,IF($B$9="All",'No Self Assessment feeder'!CK569)))</f>
        <v>14.3</v>
      </c>
      <c r="Z580" s="120">
        <f>IF($B$9="Female",'No Self Assessment feeder'!Z569,IF($B$9="Male",'No Self Assessment feeder'!BF569,IF($B$9="All",'No Self Assessment feeder'!CL569)))</f>
        <v>6.5</v>
      </c>
      <c r="AA580" s="120">
        <f>IF($B$9="Female",'No Self Assessment feeder'!AA569,IF($B$9="Male",'No Self Assessment feeder'!BG569,IF($B$9="All",'No Self Assessment feeder'!CM569)))</f>
        <v>71</v>
      </c>
      <c r="AB580" s="120">
        <f>IF($B$9="Female",'No Self Assessment feeder'!AB569,IF($B$9="Male",'No Self Assessment feeder'!BH569,IF($B$9="All",'No Self Assessment feeder'!CN569)))</f>
        <v>77</v>
      </c>
      <c r="AC580" s="127">
        <f>IF($B$9="Female",'No Self Assessment feeder'!AC569,IF($B$9="Male",'No Self Assessment feeder'!BI569,IF($B$9="All",'No Self Assessment feeder'!CO569)))</f>
        <v>79.2</v>
      </c>
      <c r="CM580" s="29"/>
    </row>
    <row r="581" spans="1:91" ht="14.25" customHeight="1" x14ac:dyDescent="0.2">
      <c r="A581" s="159" t="s">
        <v>292</v>
      </c>
      <c r="B581" s="65" t="s">
        <v>108</v>
      </c>
      <c r="C581" s="66">
        <v>10002718</v>
      </c>
      <c r="D581" s="66" t="s">
        <v>491</v>
      </c>
      <c r="E581" s="162" t="s">
        <v>109</v>
      </c>
      <c r="F581" s="142">
        <f>IF($B$9="Female",'No Self Assessment feeder'!F570,IF($B$9="Male",'No Self Assessment feeder'!AL570,IF($B$9="All",'No Self Assessment feeder'!BR570)))</f>
        <v>965</v>
      </c>
      <c r="G581" s="120">
        <f>IF($B$9="Female",'No Self Assessment feeder'!G570,IF($B$9="Male",'No Self Assessment feeder'!AM570,IF($B$9="All",'No Self Assessment feeder'!BS570)))</f>
        <v>1.6</v>
      </c>
      <c r="H581" s="79">
        <f>IF($B$9="Female",'No Self Assessment feeder'!H570,IF($B$9="Male",'No Self Assessment feeder'!AN570,IF($B$9="All",'No Self Assessment feeder'!BT570)))</f>
        <v>950</v>
      </c>
      <c r="I581" s="120">
        <f>IF($B$9="Female",'No Self Assessment feeder'!I570,IF($B$9="Male",'No Self Assessment feeder'!AO570,IF($B$9="All",'No Self Assessment feeder'!BU570)))</f>
        <v>10.9</v>
      </c>
      <c r="J581" s="120">
        <f>IF($B$9="Female",'No Self Assessment feeder'!J570,IF($B$9="Male",'No Self Assessment feeder'!AP570,IF($B$9="All",'No Self Assessment feeder'!BV570)))</f>
        <v>14.9</v>
      </c>
      <c r="K581" s="120">
        <f>IF($B$9="Female",'No Self Assessment feeder'!K570,IF($B$9="Male",'No Self Assessment feeder'!AQ570,IF($B$9="All",'No Self Assessment feeder'!BW570)))</f>
        <v>53.2</v>
      </c>
      <c r="L581" s="120">
        <f>IF($B$9="Female",'No Self Assessment feeder'!L570,IF($B$9="Male",'No Self Assessment feeder'!AR570,IF($B$9="All",'No Self Assessment feeder'!BX570)))</f>
        <v>67</v>
      </c>
      <c r="M581" s="127">
        <f>IF($B$9="Female",'No Self Assessment feeder'!M570,IF($B$9="Male",'No Self Assessment feeder'!AS570,IF($B$9="All",'No Self Assessment feeder'!BY570)))</f>
        <v>74.3</v>
      </c>
      <c r="N581" s="81">
        <f>IF($B$9="Female",'No Self Assessment feeder'!N570,IF($B$9="Male",'No Self Assessment feeder'!AT570,IF($B$9="All",'No Self Assessment feeder'!BZ570)))</f>
        <v>965</v>
      </c>
      <c r="O581" s="120">
        <f>IF($B$9="Female",'No Self Assessment feeder'!O570,IF($B$9="Male",'No Self Assessment feeder'!AU570,IF($B$9="All",'No Self Assessment feeder'!CA570)))</f>
        <v>1.8</v>
      </c>
      <c r="P581" s="79">
        <f>IF($B$9="Female",'No Self Assessment feeder'!P570,IF($B$9="Male",'No Self Assessment feeder'!AV570,IF($B$9="All",'No Self Assessment feeder'!CB570)))</f>
        <v>945</v>
      </c>
      <c r="Q581" s="120">
        <f>IF($B$9="Female",'No Self Assessment feeder'!Q570,IF($B$9="Male",'No Self Assessment feeder'!AW570,IF($B$9="All",'No Self Assessment feeder'!CC570)))</f>
        <v>11.8</v>
      </c>
      <c r="R581" s="120">
        <f>IF($B$9="Female",'No Self Assessment feeder'!R570,IF($B$9="Male",'No Self Assessment feeder'!AX570,IF($B$9="All",'No Self Assessment feeder'!CD570)))</f>
        <v>11.5</v>
      </c>
      <c r="S581" s="120">
        <f>IF($B$9="Female",'No Self Assessment feeder'!S570,IF($B$9="Male",'No Self Assessment feeder'!AY570,IF($B$9="All",'No Self Assessment feeder'!CE570)))</f>
        <v>58</v>
      </c>
      <c r="T581" s="120">
        <f>IF($B$9="Female",'No Self Assessment feeder'!T570,IF($B$9="Male",'No Self Assessment feeder'!AZ570,IF($B$9="All",'No Self Assessment feeder'!CF570)))</f>
        <v>71.2</v>
      </c>
      <c r="U581" s="127">
        <f>IF($B$9="Female",'No Self Assessment feeder'!U570,IF($B$9="Male",'No Self Assessment feeder'!BA570,IF($B$9="All",'No Self Assessment feeder'!CG570)))</f>
        <v>76.7</v>
      </c>
      <c r="V581" s="81">
        <f>IF($B$9="Female",'No Self Assessment feeder'!V570,IF($B$9="Male",'No Self Assessment feeder'!BB570,IF($B$9="All",'No Self Assessment feeder'!CH570)))</f>
        <v>965</v>
      </c>
      <c r="W581" s="120">
        <f>IF($B$9="Female",'No Self Assessment feeder'!W570,IF($B$9="Male",'No Self Assessment feeder'!BC570,IF($B$9="All",'No Self Assessment feeder'!CI570)))</f>
        <v>1.9</v>
      </c>
      <c r="X581" s="79">
        <f>IF($B$9="Female",'No Self Assessment feeder'!X570,IF($B$9="Male",'No Self Assessment feeder'!BD570,IF($B$9="All",'No Self Assessment feeder'!CJ570)))</f>
        <v>945</v>
      </c>
      <c r="Y581" s="120">
        <f>IF($B$9="Female",'No Self Assessment feeder'!Y570,IF($B$9="Male",'No Self Assessment feeder'!BE570,IF($B$9="All",'No Self Assessment feeder'!CK570)))</f>
        <v>16.2</v>
      </c>
      <c r="Z581" s="120">
        <f>IF($B$9="Female",'No Self Assessment feeder'!Z570,IF($B$9="Male",'No Self Assessment feeder'!BF570,IF($B$9="All",'No Self Assessment feeder'!CL570)))</f>
        <v>10.4</v>
      </c>
      <c r="AA581" s="120">
        <f>IF($B$9="Female",'No Self Assessment feeder'!AA570,IF($B$9="Male",'No Self Assessment feeder'!BG570,IF($B$9="All",'No Self Assessment feeder'!CM570)))</f>
        <v>59.9</v>
      </c>
      <c r="AB581" s="120">
        <f>IF($B$9="Female",'No Self Assessment feeder'!AB570,IF($B$9="Male",'No Self Assessment feeder'!BH570,IF($B$9="All",'No Self Assessment feeder'!CN570)))</f>
        <v>69</v>
      </c>
      <c r="AC581" s="127">
        <f>IF($B$9="Female",'No Self Assessment feeder'!AC570,IF($B$9="Male",'No Self Assessment feeder'!BI570,IF($B$9="All",'No Self Assessment feeder'!CO570)))</f>
        <v>73.5</v>
      </c>
      <c r="CM581" s="29"/>
    </row>
    <row r="582" spans="1:91" ht="14.25" customHeight="1" x14ac:dyDescent="0.2">
      <c r="A582" s="159" t="s">
        <v>292</v>
      </c>
      <c r="B582" s="65" t="s">
        <v>110</v>
      </c>
      <c r="C582" s="66">
        <v>10007146</v>
      </c>
      <c r="D582" s="66" t="s">
        <v>491</v>
      </c>
      <c r="E582" s="162" t="s">
        <v>111</v>
      </c>
      <c r="F582" s="142">
        <f>IF($B$9="Female",'No Self Assessment feeder'!F571,IF($B$9="Male",'No Self Assessment feeder'!AL571,IF($B$9="All",'No Self Assessment feeder'!BR571)))</f>
        <v>2580</v>
      </c>
      <c r="G582" s="120">
        <f>IF($B$9="Female",'No Self Assessment feeder'!G571,IF($B$9="Male",'No Self Assessment feeder'!AM571,IF($B$9="All",'No Self Assessment feeder'!BS571)))</f>
        <v>4.3</v>
      </c>
      <c r="H582" s="79">
        <f>IF($B$9="Female",'No Self Assessment feeder'!H571,IF($B$9="Male",'No Self Assessment feeder'!AN571,IF($B$9="All",'No Self Assessment feeder'!BT571)))</f>
        <v>2465</v>
      </c>
      <c r="I582" s="120">
        <f>IF($B$9="Female",'No Self Assessment feeder'!I571,IF($B$9="Male",'No Self Assessment feeder'!AO571,IF($B$9="All",'No Self Assessment feeder'!BU571)))</f>
        <v>8.6</v>
      </c>
      <c r="J582" s="120">
        <f>IF($B$9="Female",'No Self Assessment feeder'!J571,IF($B$9="Male",'No Self Assessment feeder'!AP571,IF($B$9="All",'No Self Assessment feeder'!BV571)))</f>
        <v>14.3</v>
      </c>
      <c r="K582" s="120">
        <f>IF($B$9="Female",'No Self Assessment feeder'!K571,IF($B$9="Male",'No Self Assessment feeder'!AQ571,IF($B$9="All",'No Self Assessment feeder'!BW571)))</f>
        <v>56.6</v>
      </c>
      <c r="L582" s="120">
        <f>IF($B$9="Female",'No Self Assessment feeder'!L571,IF($B$9="Male",'No Self Assessment feeder'!AR571,IF($B$9="All",'No Self Assessment feeder'!BX571)))</f>
        <v>69.8</v>
      </c>
      <c r="M582" s="127">
        <f>IF($B$9="Female",'No Self Assessment feeder'!M571,IF($B$9="Male",'No Self Assessment feeder'!AS571,IF($B$9="All",'No Self Assessment feeder'!BY571)))</f>
        <v>77.099999999999994</v>
      </c>
      <c r="N582" s="81">
        <f>IF($B$9="Female",'No Self Assessment feeder'!N571,IF($B$9="Male",'No Self Assessment feeder'!AT571,IF($B$9="All",'No Self Assessment feeder'!BZ571)))</f>
        <v>2580</v>
      </c>
      <c r="O582" s="120">
        <f>IF($B$9="Female",'No Self Assessment feeder'!O571,IF($B$9="Male",'No Self Assessment feeder'!AU571,IF($B$9="All",'No Self Assessment feeder'!CA571)))</f>
        <v>4.9000000000000004</v>
      </c>
      <c r="P582" s="79">
        <f>IF($B$9="Female",'No Self Assessment feeder'!P571,IF($B$9="Male",'No Self Assessment feeder'!AV571,IF($B$9="All",'No Self Assessment feeder'!CB571)))</f>
        <v>2450</v>
      </c>
      <c r="Q582" s="120">
        <f>IF($B$9="Female",'No Self Assessment feeder'!Q571,IF($B$9="Male",'No Self Assessment feeder'!AW571,IF($B$9="All",'No Self Assessment feeder'!CC571)))</f>
        <v>11.7</v>
      </c>
      <c r="R582" s="120">
        <f>IF($B$9="Female",'No Self Assessment feeder'!R571,IF($B$9="Male",'No Self Assessment feeder'!AX571,IF($B$9="All",'No Self Assessment feeder'!CD571)))</f>
        <v>11.3</v>
      </c>
      <c r="S582" s="120">
        <f>IF($B$9="Female",'No Self Assessment feeder'!S571,IF($B$9="Male",'No Self Assessment feeder'!AY571,IF($B$9="All",'No Self Assessment feeder'!CE571)))</f>
        <v>63.3</v>
      </c>
      <c r="T582" s="120">
        <f>IF($B$9="Female",'No Self Assessment feeder'!T571,IF($B$9="Male",'No Self Assessment feeder'!AZ571,IF($B$9="All",'No Self Assessment feeder'!CF571)))</f>
        <v>73.2</v>
      </c>
      <c r="U582" s="127">
        <f>IF($B$9="Female",'No Self Assessment feeder'!U571,IF($B$9="Male",'No Self Assessment feeder'!BA571,IF($B$9="All",'No Self Assessment feeder'!CG571)))</f>
        <v>77.099999999999994</v>
      </c>
      <c r="V582" s="81">
        <f>IF($B$9="Female",'No Self Assessment feeder'!V571,IF($B$9="Male",'No Self Assessment feeder'!BB571,IF($B$9="All",'No Self Assessment feeder'!CH571)))</f>
        <v>2580</v>
      </c>
      <c r="W582" s="120">
        <f>IF($B$9="Female",'No Self Assessment feeder'!W571,IF($B$9="Male",'No Self Assessment feeder'!BC571,IF($B$9="All",'No Self Assessment feeder'!CI571)))</f>
        <v>5.2</v>
      </c>
      <c r="X582" s="79">
        <f>IF($B$9="Female",'No Self Assessment feeder'!X571,IF($B$9="Male",'No Self Assessment feeder'!BD571,IF($B$9="All",'No Self Assessment feeder'!CJ571)))</f>
        <v>2445</v>
      </c>
      <c r="Y582" s="120">
        <f>IF($B$9="Female",'No Self Assessment feeder'!Y571,IF($B$9="Male",'No Self Assessment feeder'!BE571,IF($B$9="All",'No Self Assessment feeder'!CK571)))</f>
        <v>15.5</v>
      </c>
      <c r="Z582" s="120">
        <f>IF($B$9="Female",'No Self Assessment feeder'!Z571,IF($B$9="Male",'No Self Assessment feeder'!BF571,IF($B$9="All",'No Self Assessment feeder'!CL571)))</f>
        <v>9.1</v>
      </c>
      <c r="AA582" s="120">
        <f>IF($B$9="Female",'No Self Assessment feeder'!AA571,IF($B$9="Male",'No Self Assessment feeder'!BG571,IF($B$9="All",'No Self Assessment feeder'!CM571)))</f>
        <v>67</v>
      </c>
      <c r="AB582" s="120">
        <f>IF($B$9="Female",'No Self Assessment feeder'!AB571,IF($B$9="Male",'No Self Assessment feeder'!BH571,IF($B$9="All",'No Self Assessment feeder'!CN571)))</f>
        <v>73.3</v>
      </c>
      <c r="AC582" s="127">
        <f>IF($B$9="Female",'No Self Assessment feeder'!AC571,IF($B$9="Male",'No Self Assessment feeder'!BI571,IF($B$9="All",'No Self Assessment feeder'!CO571)))</f>
        <v>75.400000000000006</v>
      </c>
      <c r="CM582" s="29"/>
    </row>
    <row r="583" spans="1:91" ht="14.25" customHeight="1" x14ac:dyDescent="0.2">
      <c r="A583" s="159" t="s">
        <v>292</v>
      </c>
      <c r="B583" s="65" t="s">
        <v>112</v>
      </c>
      <c r="C583" s="66">
        <v>10007825</v>
      </c>
      <c r="D583" s="66" t="s">
        <v>491</v>
      </c>
      <c r="E583" s="162" t="s">
        <v>113</v>
      </c>
      <c r="F583" s="142">
        <f>IF($B$9="Female",'No Self Assessment feeder'!F572,IF($B$9="Male",'No Self Assessment feeder'!AL572,IF($B$9="All",'No Self Assessment feeder'!BR572)))</f>
        <v>95</v>
      </c>
      <c r="G583" s="120">
        <f>IF($B$9="Female",'No Self Assessment feeder'!G572,IF($B$9="Male",'No Self Assessment feeder'!AM572,IF($B$9="All",'No Self Assessment feeder'!BS572)))</f>
        <v>4.3</v>
      </c>
      <c r="H583" s="79">
        <f>IF($B$9="Female",'No Self Assessment feeder'!H572,IF($B$9="Male",'No Self Assessment feeder'!AN572,IF($B$9="All",'No Self Assessment feeder'!BT572)))</f>
        <v>90</v>
      </c>
      <c r="I583" s="120">
        <f>IF($B$9="Female",'No Self Assessment feeder'!I572,IF($B$9="Male",'No Self Assessment feeder'!AO572,IF($B$9="All",'No Self Assessment feeder'!BU572)))</f>
        <v>11.2</v>
      </c>
      <c r="J583" s="120">
        <f>IF($B$9="Female",'No Self Assessment feeder'!J572,IF($B$9="Male",'No Self Assessment feeder'!AP572,IF($B$9="All",'No Self Assessment feeder'!BV572)))</f>
        <v>5.6</v>
      </c>
      <c r="K583" s="120">
        <f>IF($B$9="Female",'No Self Assessment feeder'!K572,IF($B$9="Male",'No Self Assessment feeder'!AQ572,IF($B$9="All",'No Self Assessment feeder'!BW572)))</f>
        <v>46.1</v>
      </c>
      <c r="L583" s="120">
        <f>IF($B$9="Female",'No Self Assessment feeder'!L572,IF($B$9="Male",'No Self Assessment feeder'!AR572,IF($B$9="All",'No Self Assessment feeder'!BX572)))</f>
        <v>67.400000000000006</v>
      </c>
      <c r="M583" s="127">
        <f>IF($B$9="Female",'No Self Assessment feeder'!M572,IF($B$9="Male",'No Self Assessment feeder'!AS572,IF($B$9="All",'No Self Assessment feeder'!BY572)))</f>
        <v>83.1</v>
      </c>
      <c r="N583" s="81">
        <f>IF($B$9="Female",'No Self Assessment feeder'!N572,IF($B$9="Male",'No Self Assessment feeder'!AT572,IF($B$9="All",'No Self Assessment feeder'!BZ572)))</f>
        <v>95</v>
      </c>
      <c r="O583" s="120">
        <f>IF($B$9="Female",'No Self Assessment feeder'!O572,IF($B$9="Male",'No Self Assessment feeder'!AU572,IF($B$9="All",'No Self Assessment feeder'!CA572)))</f>
        <v>6.5</v>
      </c>
      <c r="P583" s="79">
        <f>IF($B$9="Female",'No Self Assessment feeder'!P572,IF($B$9="Male",'No Self Assessment feeder'!AV572,IF($B$9="All",'No Self Assessment feeder'!CB572)))</f>
        <v>85</v>
      </c>
      <c r="Q583" s="120">
        <f>IF($B$9="Female",'No Self Assessment feeder'!Q572,IF($B$9="Male",'No Self Assessment feeder'!AW572,IF($B$9="All",'No Self Assessment feeder'!CC572)))</f>
        <v>18.399999999999999</v>
      </c>
      <c r="R583" s="120">
        <f>IF($B$9="Female",'No Self Assessment feeder'!R572,IF($B$9="Male",'No Self Assessment feeder'!AX572,IF($B$9="All",'No Self Assessment feeder'!CD572)))</f>
        <v>10.3</v>
      </c>
      <c r="S583" s="120">
        <f>IF($B$9="Female",'No Self Assessment feeder'!S572,IF($B$9="Male",'No Self Assessment feeder'!AY572,IF($B$9="All",'No Self Assessment feeder'!CE572)))</f>
        <v>63.2</v>
      </c>
      <c r="T583" s="120">
        <f>IF($B$9="Female",'No Self Assessment feeder'!T572,IF($B$9="Male",'No Self Assessment feeder'!AZ572,IF($B$9="All",'No Self Assessment feeder'!CF572)))</f>
        <v>66.7</v>
      </c>
      <c r="U583" s="127">
        <f>IF($B$9="Female",'No Self Assessment feeder'!U572,IF($B$9="Male",'No Self Assessment feeder'!BA572,IF($B$9="All",'No Self Assessment feeder'!CG572)))</f>
        <v>71.3</v>
      </c>
      <c r="V583" s="81">
        <f>IF($B$9="Female",'No Self Assessment feeder'!V572,IF($B$9="Male",'No Self Assessment feeder'!BB572,IF($B$9="All",'No Self Assessment feeder'!CH572)))</f>
        <v>95</v>
      </c>
      <c r="W583" s="120">
        <f>IF($B$9="Female",'No Self Assessment feeder'!W572,IF($B$9="Male",'No Self Assessment feeder'!BC572,IF($B$9="All",'No Self Assessment feeder'!CI572)))</f>
        <v>6.5</v>
      </c>
      <c r="X583" s="79">
        <f>IF($B$9="Female",'No Self Assessment feeder'!X572,IF($B$9="Male",'No Self Assessment feeder'!BD572,IF($B$9="All",'No Self Assessment feeder'!CJ572)))</f>
        <v>85</v>
      </c>
      <c r="Y583" s="120">
        <f>IF($B$9="Female",'No Self Assessment feeder'!Y572,IF($B$9="Male",'No Self Assessment feeder'!BE572,IF($B$9="All",'No Self Assessment feeder'!CK572)))</f>
        <v>25.3</v>
      </c>
      <c r="Z583" s="120">
        <f>IF($B$9="Female",'No Self Assessment feeder'!Z572,IF($B$9="Male",'No Self Assessment feeder'!BF572,IF($B$9="All",'No Self Assessment feeder'!CL572)))</f>
        <v>11.5</v>
      </c>
      <c r="AA583" s="120" t="str">
        <f>IF($B$9="Female",'No Self Assessment feeder'!AA572,IF($B$9="Male",'No Self Assessment feeder'!BG572,IF($B$9="All",'No Self Assessment feeder'!CM572)))</f>
        <v>x</v>
      </c>
      <c r="AB583" s="120" t="str">
        <f>IF($B$9="Female",'No Self Assessment feeder'!AB572,IF($B$9="Male",'No Self Assessment feeder'!BH572,IF($B$9="All",'No Self Assessment feeder'!CN572)))</f>
        <v>x</v>
      </c>
      <c r="AC583" s="127">
        <f>IF($B$9="Female",'No Self Assessment feeder'!AC572,IF($B$9="Male",'No Self Assessment feeder'!BI572,IF($B$9="All",'No Self Assessment feeder'!CO572)))</f>
        <v>63.2</v>
      </c>
      <c r="CM583" s="29"/>
    </row>
    <row r="584" spans="1:91" ht="14.25" customHeight="1" x14ac:dyDescent="0.2">
      <c r="A584" s="159" t="s">
        <v>292</v>
      </c>
      <c r="B584" s="65" t="s">
        <v>114</v>
      </c>
      <c r="C584" s="65">
        <v>10040812</v>
      </c>
      <c r="D584" s="66" t="s">
        <v>489</v>
      </c>
      <c r="E584" s="162" t="s">
        <v>115</v>
      </c>
      <c r="F584" s="142">
        <f>IF($B$9="Female",'No Self Assessment feeder'!F573,IF($B$9="Male",'No Self Assessment feeder'!AL573,IF($B$9="All",'No Self Assessment feeder'!BR573)))</f>
        <v>225</v>
      </c>
      <c r="G584" s="120">
        <f>IF($B$9="Female",'No Self Assessment feeder'!G573,IF($B$9="Male",'No Self Assessment feeder'!AM573,IF($B$9="All",'No Self Assessment feeder'!BS573)))</f>
        <v>1.8</v>
      </c>
      <c r="H584" s="79">
        <f>IF($B$9="Female",'No Self Assessment feeder'!H573,IF($B$9="Male",'No Self Assessment feeder'!AN573,IF($B$9="All",'No Self Assessment feeder'!BT573)))</f>
        <v>220</v>
      </c>
      <c r="I584" s="120">
        <f>IF($B$9="Female",'No Self Assessment feeder'!I573,IF($B$9="Male",'No Self Assessment feeder'!AO573,IF($B$9="All",'No Self Assessment feeder'!BU573)))</f>
        <v>14</v>
      </c>
      <c r="J584" s="120">
        <f>IF($B$9="Female",'No Self Assessment feeder'!J573,IF($B$9="Male",'No Self Assessment feeder'!AP573,IF($B$9="All",'No Self Assessment feeder'!BV573)))</f>
        <v>8.6</v>
      </c>
      <c r="K584" s="120">
        <f>IF($B$9="Female",'No Self Assessment feeder'!K573,IF($B$9="Male",'No Self Assessment feeder'!AQ573,IF($B$9="All",'No Self Assessment feeder'!BW573)))</f>
        <v>65.3</v>
      </c>
      <c r="L584" s="120">
        <f>IF($B$9="Female",'No Self Assessment feeder'!L573,IF($B$9="Male",'No Self Assessment feeder'!AR573,IF($B$9="All",'No Self Assessment feeder'!BX573)))</f>
        <v>75.2</v>
      </c>
      <c r="M584" s="127">
        <f>IF($B$9="Female",'No Self Assessment feeder'!M573,IF($B$9="Male",'No Self Assessment feeder'!AS573,IF($B$9="All",'No Self Assessment feeder'!BY573)))</f>
        <v>77.5</v>
      </c>
      <c r="N584" s="81">
        <f>IF($B$9="Female",'No Self Assessment feeder'!N573,IF($B$9="Male",'No Self Assessment feeder'!AT573,IF($B$9="All",'No Self Assessment feeder'!BZ573)))</f>
        <v>225</v>
      </c>
      <c r="O584" s="120">
        <f>IF($B$9="Female",'No Self Assessment feeder'!O573,IF($B$9="Male",'No Self Assessment feeder'!AU573,IF($B$9="All",'No Self Assessment feeder'!CA573)))</f>
        <v>1.8</v>
      </c>
      <c r="P584" s="79">
        <f>IF($B$9="Female",'No Self Assessment feeder'!P573,IF($B$9="Male",'No Self Assessment feeder'!AV573,IF($B$9="All",'No Self Assessment feeder'!CB573)))</f>
        <v>220</v>
      </c>
      <c r="Q584" s="120">
        <f>IF($B$9="Female",'No Self Assessment feeder'!Q573,IF($B$9="Male",'No Self Assessment feeder'!AW573,IF($B$9="All",'No Self Assessment feeder'!CC573)))</f>
        <v>15.3</v>
      </c>
      <c r="R584" s="120">
        <f>IF($B$9="Female",'No Self Assessment feeder'!R573,IF($B$9="Male",'No Self Assessment feeder'!AX573,IF($B$9="All",'No Self Assessment feeder'!CD573)))</f>
        <v>5.9</v>
      </c>
      <c r="S584" s="120">
        <f>IF($B$9="Female",'No Self Assessment feeder'!S573,IF($B$9="Male",'No Self Assessment feeder'!AY573,IF($B$9="All",'No Self Assessment feeder'!CE573)))</f>
        <v>64.400000000000006</v>
      </c>
      <c r="T584" s="120">
        <f>IF($B$9="Female",'No Self Assessment feeder'!T573,IF($B$9="Male",'No Self Assessment feeder'!AZ573,IF($B$9="All",'No Self Assessment feeder'!CF573)))</f>
        <v>76.599999999999994</v>
      </c>
      <c r="U584" s="127">
        <f>IF($B$9="Female",'No Self Assessment feeder'!U573,IF($B$9="Male",'No Self Assessment feeder'!BA573,IF($B$9="All",'No Self Assessment feeder'!CG573)))</f>
        <v>78.8</v>
      </c>
      <c r="V584" s="81">
        <f>IF($B$9="Female",'No Self Assessment feeder'!V573,IF($B$9="Male",'No Self Assessment feeder'!BB573,IF($B$9="All",'No Self Assessment feeder'!CH573)))</f>
        <v>225</v>
      </c>
      <c r="W584" s="120">
        <f>IF($B$9="Female",'No Self Assessment feeder'!W573,IF($B$9="Male",'No Self Assessment feeder'!BC573,IF($B$9="All",'No Self Assessment feeder'!CI573)))</f>
        <v>1.8</v>
      </c>
      <c r="X584" s="79">
        <f>IF($B$9="Female",'No Self Assessment feeder'!X573,IF($B$9="Male",'No Self Assessment feeder'!BD573,IF($B$9="All",'No Self Assessment feeder'!CJ573)))</f>
        <v>220</v>
      </c>
      <c r="Y584" s="120">
        <f>IF($B$9="Female",'No Self Assessment feeder'!Y573,IF($B$9="Male",'No Self Assessment feeder'!BE573,IF($B$9="All",'No Self Assessment feeder'!CK573)))</f>
        <v>18.899999999999999</v>
      </c>
      <c r="Z584" s="120">
        <f>IF($B$9="Female",'No Self Assessment feeder'!Z573,IF($B$9="Male",'No Self Assessment feeder'!BF573,IF($B$9="All",'No Self Assessment feeder'!CL573)))</f>
        <v>6.3</v>
      </c>
      <c r="AA584" s="120">
        <f>IF($B$9="Female",'No Self Assessment feeder'!AA573,IF($B$9="Male",'No Self Assessment feeder'!BG573,IF($B$9="All",'No Self Assessment feeder'!CM573)))</f>
        <v>64</v>
      </c>
      <c r="AB584" s="120">
        <f>IF($B$9="Female",'No Self Assessment feeder'!AB573,IF($B$9="Male",'No Self Assessment feeder'!BH573,IF($B$9="All",'No Self Assessment feeder'!CN573)))</f>
        <v>71.599999999999994</v>
      </c>
      <c r="AC584" s="127">
        <f>IF($B$9="Female",'No Self Assessment feeder'!AC573,IF($B$9="Male",'No Self Assessment feeder'!BI573,IF($B$9="All",'No Self Assessment feeder'!CO573)))</f>
        <v>74.8</v>
      </c>
      <c r="CM584" s="29"/>
    </row>
    <row r="585" spans="1:91" ht="14.25" customHeight="1" x14ac:dyDescent="0.2">
      <c r="A585" s="159" t="s">
        <v>292</v>
      </c>
      <c r="B585" s="65" t="s">
        <v>116</v>
      </c>
      <c r="C585" s="66">
        <v>10007147</v>
      </c>
      <c r="D585" s="66" t="s">
        <v>488</v>
      </c>
      <c r="E585" s="162" t="s">
        <v>117</v>
      </c>
      <c r="F585" s="142">
        <f>IF($B$9="Female",'No Self Assessment feeder'!F574,IF($B$9="Male",'No Self Assessment feeder'!AL574,IF($B$9="All",'No Self Assessment feeder'!BR574)))</f>
        <v>3695</v>
      </c>
      <c r="G585" s="120">
        <f>IF($B$9="Female",'No Self Assessment feeder'!G574,IF($B$9="Male",'No Self Assessment feeder'!AM574,IF($B$9="All",'No Self Assessment feeder'!BS574)))</f>
        <v>2.7</v>
      </c>
      <c r="H585" s="79">
        <f>IF($B$9="Female",'No Self Assessment feeder'!H574,IF($B$9="Male",'No Self Assessment feeder'!AN574,IF($B$9="All",'No Self Assessment feeder'!BT574)))</f>
        <v>3595</v>
      </c>
      <c r="I585" s="120">
        <f>IF($B$9="Female",'No Self Assessment feeder'!I574,IF($B$9="Male",'No Self Assessment feeder'!AO574,IF($B$9="All",'No Self Assessment feeder'!BU574)))</f>
        <v>8.8000000000000007</v>
      </c>
      <c r="J585" s="120">
        <f>IF($B$9="Female",'No Self Assessment feeder'!J574,IF($B$9="Male",'No Self Assessment feeder'!AP574,IF($B$9="All",'No Self Assessment feeder'!BV574)))</f>
        <v>10.7</v>
      </c>
      <c r="K585" s="120">
        <f>IF($B$9="Female",'No Self Assessment feeder'!K574,IF($B$9="Male",'No Self Assessment feeder'!AQ574,IF($B$9="All",'No Self Assessment feeder'!BW574)))</f>
        <v>63.4</v>
      </c>
      <c r="L585" s="120">
        <f>IF($B$9="Female",'No Self Assessment feeder'!L574,IF($B$9="Male",'No Self Assessment feeder'!AR574,IF($B$9="All",'No Self Assessment feeder'!BX574)))</f>
        <v>75.3</v>
      </c>
      <c r="M585" s="127">
        <f>IF($B$9="Female",'No Self Assessment feeder'!M574,IF($B$9="Male",'No Self Assessment feeder'!AS574,IF($B$9="All",'No Self Assessment feeder'!BY574)))</f>
        <v>80.5</v>
      </c>
      <c r="N585" s="81">
        <f>IF($B$9="Female",'No Self Assessment feeder'!N574,IF($B$9="Male",'No Self Assessment feeder'!AT574,IF($B$9="All",'No Self Assessment feeder'!BZ574)))</f>
        <v>3695</v>
      </c>
      <c r="O585" s="120">
        <f>IF($B$9="Female",'No Self Assessment feeder'!O574,IF($B$9="Male",'No Self Assessment feeder'!AU574,IF($B$9="All",'No Self Assessment feeder'!CA574)))</f>
        <v>2.8</v>
      </c>
      <c r="P585" s="79">
        <f>IF($B$9="Female",'No Self Assessment feeder'!P574,IF($B$9="Male",'No Self Assessment feeder'!AV574,IF($B$9="All",'No Self Assessment feeder'!CB574)))</f>
        <v>3590</v>
      </c>
      <c r="Q585" s="120">
        <f>IF($B$9="Female",'No Self Assessment feeder'!Q574,IF($B$9="Male",'No Self Assessment feeder'!AW574,IF($B$9="All",'No Self Assessment feeder'!CC574)))</f>
        <v>10</v>
      </c>
      <c r="R585" s="120">
        <f>IF($B$9="Female",'No Self Assessment feeder'!R574,IF($B$9="Male",'No Self Assessment feeder'!AX574,IF($B$9="All",'No Self Assessment feeder'!CD574)))</f>
        <v>7.8</v>
      </c>
      <c r="S585" s="120">
        <f>IF($B$9="Female",'No Self Assessment feeder'!S574,IF($B$9="Male",'No Self Assessment feeder'!AY574,IF($B$9="All",'No Self Assessment feeder'!CE574)))</f>
        <v>70</v>
      </c>
      <c r="T585" s="120">
        <f>IF($B$9="Female",'No Self Assessment feeder'!T574,IF($B$9="Male",'No Self Assessment feeder'!AZ574,IF($B$9="All",'No Self Assessment feeder'!CF574)))</f>
        <v>79</v>
      </c>
      <c r="U585" s="127">
        <f>IF($B$9="Female",'No Self Assessment feeder'!U574,IF($B$9="Male",'No Self Assessment feeder'!BA574,IF($B$9="All",'No Self Assessment feeder'!CG574)))</f>
        <v>82.2</v>
      </c>
      <c r="V585" s="81">
        <f>IF($B$9="Female",'No Self Assessment feeder'!V574,IF($B$9="Male",'No Self Assessment feeder'!BB574,IF($B$9="All",'No Self Assessment feeder'!CH574)))</f>
        <v>3695</v>
      </c>
      <c r="W585" s="120">
        <f>IF($B$9="Female",'No Self Assessment feeder'!W574,IF($B$9="Male",'No Self Assessment feeder'!BC574,IF($B$9="All",'No Self Assessment feeder'!CI574)))</f>
        <v>3</v>
      </c>
      <c r="X585" s="79">
        <f>IF($B$9="Female",'No Self Assessment feeder'!X574,IF($B$9="Male",'No Self Assessment feeder'!BD574,IF($B$9="All",'No Self Assessment feeder'!CJ574)))</f>
        <v>3580</v>
      </c>
      <c r="Y585" s="120">
        <f>IF($B$9="Female",'No Self Assessment feeder'!Y574,IF($B$9="Male",'No Self Assessment feeder'!BE574,IF($B$9="All",'No Self Assessment feeder'!CK574)))</f>
        <v>12.6</v>
      </c>
      <c r="Z585" s="120">
        <f>IF($B$9="Female",'No Self Assessment feeder'!Z574,IF($B$9="Male",'No Self Assessment feeder'!BF574,IF($B$9="All",'No Self Assessment feeder'!CL574)))</f>
        <v>7.2</v>
      </c>
      <c r="AA585" s="120">
        <f>IF($B$9="Female",'No Self Assessment feeder'!AA574,IF($B$9="Male",'No Self Assessment feeder'!BG574,IF($B$9="All",'No Self Assessment feeder'!CM574)))</f>
        <v>72.5</v>
      </c>
      <c r="AB585" s="120">
        <f>IF($B$9="Female",'No Self Assessment feeder'!AB574,IF($B$9="Male",'No Self Assessment feeder'!BH574,IF($B$9="All",'No Self Assessment feeder'!CN574)))</f>
        <v>78.3</v>
      </c>
      <c r="AC585" s="127">
        <f>IF($B$9="Female",'No Self Assessment feeder'!AC574,IF($B$9="Male",'No Self Assessment feeder'!BI574,IF($B$9="All",'No Self Assessment feeder'!CO574)))</f>
        <v>80.2</v>
      </c>
      <c r="CM585" s="29"/>
    </row>
    <row r="586" spans="1:91" ht="14.25" customHeight="1" x14ac:dyDescent="0.2">
      <c r="A586" s="159" t="s">
        <v>292</v>
      </c>
      <c r="B586" s="65" t="s">
        <v>118</v>
      </c>
      <c r="C586" s="66">
        <v>10007765</v>
      </c>
      <c r="D586" s="66" t="s">
        <v>491</v>
      </c>
      <c r="E586" s="162" t="s">
        <v>119</v>
      </c>
      <c r="F586" s="142">
        <f>IF($B$9="Female",'No Self Assessment feeder'!F575,IF($B$9="Male",'No Self Assessment feeder'!AL575,IF($B$9="All",'No Self Assessment feeder'!BR575)))</f>
        <v>85</v>
      </c>
      <c r="G586" s="120">
        <f>IF($B$9="Female",'No Self Assessment feeder'!G575,IF($B$9="Male",'No Self Assessment feeder'!AM575,IF($B$9="All",'No Self Assessment feeder'!BS575)))</f>
        <v>3.5</v>
      </c>
      <c r="H586" s="79">
        <f>IF($B$9="Female",'No Self Assessment feeder'!H575,IF($B$9="Male",'No Self Assessment feeder'!AN575,IF($B$9="All",'No Self Assessment feeder'!BT575)))</f>
        <v>80</v>
      </c>
      <c r="I586" s="120">
        <f>IF($B$9="Female",'No Self Assessment feeder'!I575,IF($B$9="Male",'No Self Assessment feeder'!AO575,IF($B$9="All",'No Self Assessment feeder'!BU575)))</f>
        <v>4.9000000000000004</v>
      </c>
      <c r="J586" s="120">
        <f>IF($B$9="Female",'No Self Assessment feeder'!J575,IF($B$9="Male",'No Self Assessment feeder'!AP575,IF($B$9="All",'No Self Assessment feeder'!BV575)))</f>
        <v>12.2</v>
      </c>
      <c r="K586" s="120">
        <f>IF($B$9="Female",'No Self Assessment feeder'!K575,IF($B$9="Male",'No Self Assessment feeder'!AQ575,IF($B$9="All",'No Self Assessment feeder'!BW575)))</f>
        <v>37.799999999999997</v>
      </c>
      <c r="L586" s="120">
        <f>IF($B$9="Female",'No Self Assessment feeder'!L575,IF($B$9="Male",'No Self Assessment feeder'!AR575,IF($B$9="All",'No Self Assessment feeder'!BX575)))</f>
        <v>59.8</v>
      </c>
      <c r="M586" s="127">
        <f>IF($B$9="Female",'No Self Assessment feeder'!M575,IF($B$9="Male",'No Self Assessment feeder'!AS575,IF($B$9="All",'No Self Assessment feeder'!BY575)))</f>
        <v>82.9</v>
      </c>
      <c r="N586" s="81">
        <f>IF($B$9="Female",'No Self Assessment feeder'!N575,IF($B$9="Male",'No Self Assessment feeder'!AT575,IF($B$9="All",'No Self Assessment feeder'!BZ575)))</f>
        <v>85</v>
      </c>
      <c r="O586" s="120">
        <f>IF($B$9="Female",'No Self Assessment feeder'!O575,IF($B$9="Male",'No Self Assessment feeder'!AU575,IF($B$9="All",'No Self Assessment feeder'!CA575)))</f>
        <v>4.7</v>
      </c>
      <c r="P586" s="79">
        <f>IF($B$9="Female",'No Self Assessment feeder'!P575,IF($B$9="Male",'No Self Assessment feeder'!AV575,IF($B$9="All",'No Self Assessment feeder'!CB575)))</f>
        <v>80</v>
      </c>
      <c r="Q586" s="120">
        <f>IF($B$9="Female",'No Self Assessment feeder'!Q575,IF($B$9="Male",'No Self Assessment feeder'!AW575,IF($B$9="All",'No Self Assessment feeder'!CC575)))</f>
        <v>14.8</v>
      </c>
      <c r="R586" s="120">
        <f>IF($B$9="Female",'No Self Assessment feeder'!R575,IF($B$9="Male",'No Self Assessment feeder'!AX575,IF($B$9="All",'No Self Assessment feeder'!CD575)))</f>
        <v>12.3</v>
      </c>
      <c r="S586" s="120">
        <f>IF($B$9="Female",'No Self Assessment feeder'!S575,IF($B$9="Male",'No Self Assessment feeder'!AY575,IF($B$9="All",'No Self Assessment feeder'!CE575)))</f>
        <v>43.2</v>
      </c>
      <c r="T586" s="120">
        <f>IF($B$9="Female",'No Self Assessment feeder'!T575,IF($B$9="Male",'No Self Assessment feeder'!AZ575,IF($B$9="All",'No Self Assessment feeder'!CF575)))</f>
        <v>66.7</v>
      </c>
      <c r="U586" s="127">
        <f>IF($B$9="Female",'No Self Assessment feeder'!U575,IF($B$9="Male",'No Self Assessment feeder'!BA575,IF($B$9="All",'No Self Assessment feeder'!CG575)))</f>
        <v>72.8</v>
      </c>
      <c r="V586" s="81">
        <f>IF($B$9="Female",'No Self Assessment feeder'!V575,IF($B$9="Male",'No Self Assessment feeder'!BB575,IF($B$9="All",'No Self Assessment feeder'!CH575)))</f>
        <v>85</v>
      </c>
      <c r="W586" s="120">
        <f>IF($B$9="Female",'No Self Assessment feeder'!W575,IF($B$9="Male",'No Self Assessment feeder'!BC575,IF($B$9="All",'No Self Assessment feeder'!CI575)))</f>
        <v>4.7</v>
      </c>
      <c r="X586" s="79">
        <f>IF($B$9="Female",'No Self Assessment feeder'!X575,IF($B$9="Male",'No Self Assessment feeder'!BD575,IF($B$9="All",'No Self Assessment feeder'!CJ575)))</f>
        <v>80</v>
      </c>
      <c r="Y586" s="120">
        <f>IF($B$9="Female",'No Self Assessment feeder'!Y575,IF($B$9="Male",'No Self Assessment feeder'!BE575,IF($B$9="All",'No Self Assessment feeder'!CK575)))</f>
        <v>13.6</v>
      </c>
      <c r="Z586" s="120">
        <f>IF($B$9="Female",'No Self Assessment feeder'!Z575,IF($B$9="Male",'No Self Assessment feeder'!BF575,IF($B$9="All",'No Self Assessment feeder'!CL575)))</f>
        <v>12.3</v>
      </c>
      <c r="AA586" s="120">
        <f>IF($B$9="Female",'No Self Assessment feeder'!AA575,IF($B$9="Male",'No Self Assessment feeder'!BG575,IF($B$9="All",'No Self Assessment feeder'!CM575)))</f>
        <v>58</v>
      </c>
      <c r="AB586" s="120">
        <f>IF($B$9="Female",'No Self Assessment feeder'!AB575,IF($B$9="Male",'No Self Assessment feeder'!BH575,IF($B$9="All",'No Self Assessment feeder'!CN575)))</f>
        <v>69.099999999999994</v>
      </c>
      <c r="AC586" s="127">
        <f>IF($B$9="Female",'No Self Assessment feeder'!AC575,IF($B$9="Male",'No Self Assessment feeder'!BI575,IF($B$9="All",'No Self Assessment feeder'!CO575)))</f>
        <v>74.099999999999994</v>
      </c>
      <c r="CM586" s="29"/>
    </row>
    <row r="587" spans="1:91" ht="14.25" customHeight="1" x14ac:dyDescent="0.2">
      <c r="A587" s="159" t="s">
        <v>292</v>
      </c>
      <c r="B587" s="65" t="s">
        <v>120</v>
      </c>
      <c r="C587" s="66">
        <v>10007148</v>
      </c>
      <c r="D587" s="66" t="s">
        <v>494</v>
      </c>
      <c r="E587" s="162" t="s">
        <v>121</v>
      </c>
      <c r="F587" s="142">
        <f>IF($B$9="Female",'No Self Assessment feeder'!F576,IF($B$9="Male",'No Self Assessment feeder'!AL576,IF($B$9="All",'No Self Assessment feeder'!BR576)))</f>
        <v>2715</v>
      </c>
      <c r="G587" s="120">
        <f>IF($B$9="Female",'No Self Assessment feeder'!G576,IF($B$9="Male",'No Self Assessment feeder'!AM576,IF($B$9="All",'No Self Assessment feeder'!BS576)))</f>
        <v>2.1</v>
      </c>
      <c r="H587" s="79">
        <f>IF($B$9="Female",'No Self Assessment feeder'!H576,IF($B$9="Male",'No Self Assessment feeder'!AN576,IF($B$9="All",'No Self Assessment feeder'!BT576)))</f>
        <v>2655</v>
      </c>
      <c r="I587" s="120">
        <f>IF($B$9="Female",'No Self Assessment feeder'!I576,IF($B$9="Male",'No Self Assessment feeder'!AO576,IF($B$9="All",'No Self Assessment feeder'!BU576)))</f>
        <v>7.7</v>
      </c>
      <c r="J587" s="120">
        <f>IF($B$9="Female",'No Self Assessment feeder'!J576,IF($B$9="Male",'No Self Assessment feeder'!AP576,IF($B$9="All",'No Self Assessment feeder'!BV576)))</f>
        <v>10.5</v>
      </c>
      <c r="K587" s="120">
        <f>IF($B$9="Female",'No Self Assessment feeder'!K576,IF($B$9="Male",'No Self Assessment feeder'!AQ576,IF($B$9="All",'No Self Assessment feeder'!BW576)))</f>
        <v>59.2</v>
      </c>
      <c r="L587" s="120">
        <f>IF($B$9="Female",'No Self Assessment feeder'!L576,IF($B$9="Male",'No Self Assessment feeder'!AR576,IF($B$9="All",'No Self Assessment feeder'!BX576)))</f>
        <v>73.900000000000006</v>
      </c>
      <c r="M587" s="127">
        <f>IF($B$9="Female",'No Self Assessment feeder'!M576,IF($B$9="Male",'No Self Assessment feeder'!AS576,IF($B$9="All",'No Self Assessment feeder'!BY576)))</f>
        <v>81.8</v>
      </c>
      <c r="N587" s="81">
        <f>IF($B$9="Female",'No Self Assessment feeder'!N576,IF($B$9="Male",'No Self Assessment feeder'!AT576,IF($B$9="All",'No Self Assessment feeder'!BZ576)))</f>
        <v>2715</v>
      </c>
      <c r="O587" s="120">
        <f>IF($B$9="Female",'No Self Assessment feeder'!O576,IF($B$9="Male",'No Self Assessment feeder'!AU576,IF($B$9="All",'No Self Assessment feeder'!CA576)))</f>
        <v>2.2000000000000002</v>
      </c>
      <c r="P587" s="79">
        <f>IF($B$9="Female",'No Self Assessment feeder'!P576,IF($B$9="Male",'No Self Assessment feeder'!AV576,IF($B$9="All",'No Self Assessment feeder'!CB576)))</f>
        <v>2655</v>
      </c>
      <c r="Q587" s="120">
        <f>IF($B$9="Female",'No Self Assessment feeder'!Q576,IF($B$9="Male",'No Self Assessment feeder'!AW576,IF($B$9="All",'No Self Assessment feeder'!CC576)))</f>
        <v>9.1999999999999993</v>
      </c>
      <c r="R587" s="120">
        <f>IF($B$9="Female",'No Self Assessment feeder'!R576,IF($B$9="Male",'No Self Assessment feeder'!AX576,IF($B$9="All",'No Self Assessment feeder'!CD576)))</f>
        <v>7.8</v>
      </c>
      <c r="S587" s="120">
        <f>IF($B$9="Female",'No Self Assessment feeder'!S576,IF($B$9="Male",'No Self Assessment feeder'!AY576,IF($B$9="All",'No Self Assessment feeder'!CE576)))</f>
        <v>66.599999999999994</v>
      </c>
      <c r="T587" s="120">
        <f>IF($B$9="Female",'No Self Assessment feeder'!T576,IF($B$9="Male",'No Self Assessment feeder'!AZ576,IF($B$9="All",'No Self Assessment feeder'!CF576)))</f>
        <v>79.2</v>
      </c>
      <c r="U587" s="127">
        <f>IF($B$9="Female",'No Self Assessment feeder'!U576,IF($B$9="Male",'No Self Assessment feeder'!BA576,IF($B$9="All",'No Self Assessment feeder'!CG576)))</f>
        <v>83</v>
      </c>
      <c r="V587" s="81">
        <f>IF($B$9="Female",'No Self Assessment feeder'!V576,IF($B$9="Male",'No Self Assessment feeder'!BB576,IF($B$9="All",'No Self Assessment feeder'!CH576)))</f>
        <v>2715</v>
      </c>
      <c r="W587" s="120">
        <f>IF($B$9="Female",'No Self Assessment feeder'!W576,IF($B$9="Male",'No Self Assessment feeder'!BC576,IF($B$9="All",'No Self Assessment feeder'!CI576)))</f>
        <v>2.4</v>
      </c>
      <c r="X587" s="79">
        <f>IF($B$9="Female",'No Self Assessment feeder'!X576,IF($B$9="Male",'No Self Assessment feeder'!BD576,IF($B$9="All",'No Self Assessment feeder'!CJ576)))</f>
        <v>2650</v>
      </c>
      <c r="Y587" s="120">
        <f>IF($B$9="Female",'No Self Assessment feeder'!Y576,IF($B$9="Male",'No Self Assessment feeder'!BE576,IF($B$9="All",'No Self Assessment feeder'!CK576)))</f>
        <v>12.1</v>
      </c>
      <c r="Z587" s="120">
        <f>IF($B$9="Female",'No Self Assessment feeder'!Z576,IF($B$9="Male",'No Self Assessment feeder'!BF576,IF($B$9="All",'No Self Assessment feeder'!CL576)))</f>
        <v>6.4</v>
      </c>
      <c r="AA587" s="120">
        <f>IF($B$9="Female",'No Self Assessment feeder'!AA576,IF($B$9="Male",'No Self Assessment feeder'!BG576,IF($B$9="All",'No Self Assessment feeder'!CM576)))</f>
        <v>71.099999999999994</v>
      </c>
      <c r="AB587" s="120">
        <f>IF($B$9="Female",'No Self Assessment feeder'!AB576,IF($B$9="Male",'No Self Assessment feeder'!BH576,IF($B$9="All",'No Self Assessment feeder'!CN576)))</f>
        <v>79.3</v>
      </c>
      <c r="AC587" s="127">
        <f>IF($B$9="Female",'No Self Assessment feeder'!AC576,IF($B$9="Male",'No Self Assessment feeder'!BI576,IF($B$9="All",'No Self Assessment feeder'!CO576)))</f>
        <v>81.5</v>
      </c>
      <c r="CM587" s="29"/>
    </row>
    <row r="588" spans="1:91" ht="14.25" customHeight="1" x14ac:dyDescent="0.2">
      <c r="A588" s="159" t="s">
        <v>292</v>
      </c>
      <c r="B588" s="65" t="s">
        <v>122</v>
      </c>
      <c r="C588" s="66">
        <v>10007149</v>
      </c>
      <c r="D588" s="66" t="s">
        <v>494</v>
      </c>
      <c r="E588" s="162" t="s">
        <v>123</v>
      </c>
      <c r="F588" s="142">
        <f>IF($B$9="Female",'No Self Assessment feeder'!F577,IF($B$9="Male",'No Self Assessment feeder'!AL577,IF($B$9="All",'No Self Assessment feeder'!BR577)))</f>
        <v>2545</v>
      </c>
      <c r="G588" s="120">
        <f>IF($B$9="Female",'No Self Assessment feeder'!G577,IF($B$9="Male",'No Self Assessment feeder'!AM577,IF($B$9="All",'No Self Assessment feeder'!BS577)))</f>
        <v>2.2999999999999998</v>
      </c>
      <c r="H588" s="79">
        <f>IF($B$9="Female",'No Self Assessment feeder'!H577,IF($B$9="Male",'No Self Assessment feeder'!AN577,IF($B$9="All",'No Self Assessment feeder'!BT577)))</f>
        <v>2485</v>
      </c>
      <c r="I588" s="120">
        <f>IF($B$9="Female",'No Self Assessment feeder'!I577,IF($B$9="Male",'No Self Assessment feeder'!AO577,IF($B$9="All",'No Self Assessment feeder'!BU577)))</f>
        <v>6.6</v>
      </c>
      <c r="J588" s="120">
        <f>IF($B$9="Female",'No Self Assessment feeder'!J577,IF($B$9="Male",'No Self Assessment feeder'!AP577,IF($B$9="All",'No Self Assessment feeder'!BV577)))</f>
        <v>9.5</v>
      </c>
      <c r="K588" s="120">
        <f>IF($B$9="Female",'No Self Assessment feeder'!K577,IF($B$9="Male",'No Self Assessment feeder'!AQ577,IF($B$9="All",'No Self Assessment feeder'!BW577)))</f>
        <v>56.6</v>
      </c>
      <c r="L588" s="120">
        <f>IF($B$9="Female",'No Self Assessment feeder'!L577,IF($B$9="Male",'No Self Assessment feeder'!AR577,IF($B$9="All",'No Self Assessment feeder'!BX577)))</f>
        <v>75.099999999999994</v>
      </c>
      <c r="M588" s="127">
        <f>IF($B$9="Female",'No Self Assessment feeder'!M577,IF($B$9="Male",'No Self Assessment feeder'!AS577,IF($B$9="All",'No Self Assessment feeder'!BY577)))</f>
        <v>83.9</v>
      </c>
      <c r="N588" s="81">
        <f>IF($B$9="Female",'No Self Assessment feeder'!N577,IF($B$9="Male",'No Self Assessment feeder'!AT577,IF($B$9="All",'No Self Assessment feeder'!BZ577)))</f>
        <v>2545</v>
      </c>
      <c r="O588" s="120">
        <f>IF($B$9="Female",'No Self Assessment feeder'!O577,IF($B$9="Male",'No Self Assessment feeder'!AU577,IF($B$9="All",'No Self Assessment feeder'!CA577)))</f>
        <v>2.6</v>
      </c>
      <c r="P588" s="79">
        <f>IF($B$9="Female",'No Self Assessment feeder'!P577,IF($B$9="Male",'No Self Assessment feeder'!AV577,IF($B$9="All",'No Self Assessment feeder'!CB577)))</f>
        <v>2475</v>
      </c>
      <c r="Q588" s="120">
        <f>IF($B$9="Female",'No Self Assessment feeder'!Q577,IF($B$9="Male",'No Self Assessment feeder'!AW577,IF($B$9="All",'No Self Assessment feeder'!CC577)))</f>
        <v>8.1</v>
      </c>
      <c r="R588" s="120">
        <f>IF($B$9="Female",'No Self Assessment feeder'!R577,IF($B$9="Male",'No Self Assessment feeder'!AX577,IF($B$9="All",'No Self Assessment feeder'!CD577)))</f>
        <v>7.2</v>
      </c>
      <c r="S588" s="120">
        <f>IF($B$9="Female",'No Self Assessment feeder'!S577,IF($B$9="Male",'No Self Assessment feeder'!AY577,IF($B$9="All",'No Self Assessment feeder'!CE577)))</f>
        <v>64.2</v>
      </c>
      <c r="T588" s="120">
        <f>IF($B$9="Female",'No Self Assessment feeder'!T577,IF($B$9="Male",'No Self Assessment feeder'!AZ577,IF($B$9="All",'No Self Assessment feeder'!CF577)))</f>
        <v>79.3</v>
      </c>
      <c r="U588" s="127">
        <f>IF($B$9="Female",'No Self Assessment feeder'!U577,IF($B$9="Male",'No Self Assessment feeder'!BA577,IF($B$9="All",'No Self Assessment feeder'!CG577)))</f>
        <v>84.7</v>
      </c>
      <c r="V588" s="81">
        <f>IF($B$9="Female",'No Self Assessment feeder'!V577,IF($B$9="Male",'No Self Assessment feeder'!BB577,IF($B$9="All",'No Self Assessment feeder'!CH577)))</f>
        <v>2545</v>
      </c>
      <c r="W588" s="120">
        <f>IF($B$9="Female",'No Self Assessment feeder'!W577,IF($B$9="Male",'No Self Assessment feeder'!BC577,IF($B$9="All",'No Self Assessment feeder'!CI577)))</f>
        <v>2.8</v>
      </c>
      <c r="X588" s="79">
        <f>IF($B$9="Female",'No Self Assessment feeder'!X577,IF($B$9="Male",'No Self Assessment feeder'!BD577,IF($B$9="All",'No Self Assessment feeder'!CJ577)))</f>
        <v>2470</v>
      </c>
      <c r="Y588" s="120">
        <f>IF($B$9="Female",'No Self Assessment feeder'!Y577,IF($B$9="Male",'No Self Assessment feeder'!BE577,IF($B$9="All",'No Self Assessment feeder'!CK577)))</f>
        <v>11.2</v>
      </c>
      <c r="Z588" s="120">
        <f>IF($B$9="Female",'No Self Assessment feeder'!Z577,IF($B$9="Male",'No Self Assessment feeder'!BF577,IF($B$9="All",'No Self Assessment feeder'!CL577)))</f>
        <v>6.6</v>
      </c>
      <c r="AA588" s="120">
        <f>IF($B$9="Female",'No Self Assessment feeder'!AA577,IF($B$9="Male",'No Self Assessment feeder'!BG577,IF($B$9="All",'No Self Assessment feeder'!CM577)))</f>
        <v>69.3</v>
      </c>
      <c r="AB588" s="120">
        <f>IF($B$9="Female",'No Self Assessment feeder'!AB577,IF($B$9="Male",'No Self Assessment feeder'!BH577,IF($B$9="All",'No Self Assessment feeder'!CN577)))</f>
        <v>79</v>
      </c>
      <c r="AC588" s="127">
        <f>IF($B$9="Female",'No Self Assessment feeder'!AC577,IF($B$9="Male",'No Self Assessment feeder'!BI577,IF($B$9="All",'No Self Assessment feeder'!CO577)))</f>
        <v>82.2</v>
      </c>
      <c r="CM588" s="29"/>
    </row>
    <row r="589" spans="1:91" ht="14.25" customHeight="1" x14ac:dyDescent="0.2">
      <c r="A589" s="159" t="s">
        <v>292</v>
      </c>
      <c r="B589" s="65" t="s">
        <v>124</v>
      </c>
      <c r="C589" s="66">
        <v>10003270</v>
      </c>
      <c r="D589" s="66" t="s">
        <v>491</v>
      </c>
      <c r="E589" s="162" t="s">
        <v>125</v>
      </c>
      <c r="F589" s="142">
        <f>IF($B$9="Female",'No Self Assessment feeder'!F578,IF($B$9="Male",'No Self Assessment feeder'!AL578,IF($B$9="All",'No Self Assessment feeder'!BR578)))</f>
        <v>1285</v>
      </c>
      <c r="G589" s="120">
        <f>IF($B$9="Female",'No Self Assessment feeder'!G578,IF($B$9="Male",'No Self Assessment feeder'!AM578,IF($B$9="All",'No Self Assessment feeder'!BS578)))</f>
        <v>3.4</v>
      </c>
      <c r="H589" s="79">
        <f>IF($B$9="Female",'No Self Assessment feeder'!H578,IF($B$9="Male",'No Self Assessment feeder'!AN578,IF($B$9="All",'No Self Assessment feeder'!BT578)))</f>
        <v>1240</v>
      </c>
      <c r="I589" s="120">
        <f>IF($B$9="Female",'No Self Assessment feeder'!I578,IF($B$9="Male",'No Self Assessment feeder'!AO578,IF($B$9="All",'No Self Assessment feeder'!BU578)))</f>
        <v>12.3</v>
      </c>
      <c r="J589" s="120">
        <f>IF($B$9="Female",'No Self Assessment feeder'!J578,IF($B$9="Male",'No Self Assessment feeder'!AP578,IF($B$9="All",'No Self Assessment feeder'!BV578)))</f>
        <v>7.3</v>
      </c>
      <c r="K589" s="120">
        <f>IF($B$9="Female",'No Self Assessment feeder'!K578,IF($B$9="Male",'No Self Assessment feeder'!AQ578,IF($B$9="All",'No Self Assessment feeder'!BW578)))</f>
        <v>55.2</v>
      </c>
      <c r="L589" s="120">
        <f>IF($B$9="Female",'No Self Assessment feeder'!L578,IF($B$9="Male",'No Self Assessment feeder'!AR578,IF($B$9="All",'No Self Assessment feeder'!BX578)))</f>
        <v>68.5</v>
      </c>
      <c r="M589" s="127">
        <f>IF($B$9="Female",'No Self Assessment feeder'!M578,IF($B$9="Male",'No Self Assessment feeder'!AS578,IF($B$9="All",'No Self Assessment feeder'!BY578)))</f>
        <v>80.400000000000006</v>
      </c>
      <c r="N589" s="81">
        <f>IF($B$9="Female",'No Self Assessment feeder'!N578,IF($B$9="Male",'No Self Assessment feeder'!AT578,IF($B$9="All",'No Self Assessment feeder'!BZ578)))</f>
        <v>1285</v>
      </c>
      <c r="O589" s="120">
        <f>IF($B$9="Female",'No Self Assessment feeder'!O578,IF($B$9="Male",'No Self Assessment feeder'!AU578,IF($B$9="All",'No Self Assessment feeder'!CA578)))</f>
        <v>4</v>
      </c>
      <c r="P589" s="79">
        <f>IF($B$9="Female",'No Self Assessment feeder'!P578,IF($B$9="Male",'No Self Assessment feeder'!AV578,IF($B$9="All",'No Self Assessment feeder'!CB578)))</f>
        <v>1235</v>
      </c>
      <c r="Q589" s="120">
        <f>IF($B$9="Female",'No Self Assessment feeder'!Q578,IF($B$9="Male",'No Self Assessment feeder'!AW578,IF($B$9="All",'No Self Assessment feeder'!CC578)))</f>
        <v>10.4</v>
      </c>
      <c r="R589" s="120">
        <f>IF($B$9="Female",'No Self Assessment feeder'!R578,IF($B$9="Male",'No Self Assessment feeder'!AX578,IF($B$9="All",'No Self Assessment feeder'!CD578)))</f>
        <v>7.1</v>
      </c>
      <c r="S589" s="120">
        <f>IF($B$9="Female",'No Self Assessment feeder'!S578,IF($B$9="Male",'No Self Assessment feeder'!AY578,IF($B$9="All",'No Self Assessment feeder'!CE578)))</f>
        <v>60.5</v>
      </c>
      <c r="T589" s="120">
        <f>IF($B$9="Female",'No Self Assessment feeder'!T578,IF($B$9="Male",'No Self Assessment feeder'!AZ578,IF($B$9="All",'No Self Assessment feeder'!CF578)))</f>
        <v>74.099999999999994</v>
      </c>
      <c r="U589" s="127">
        <f>IF($B$9="Female",'No Self Assessment feeder'!U578,IF($B$9="Male",'No Self Assessment feeder'!BA578,IF($B$9="All",'No Self Assessment feeder'!CG578)))</f>
        <v>82.5</v>
      </c>
      <c r="V589" s="81">
        <f>IF($B$9="Female",'No Self Assessment feeder'!V578,IF($B$9="Male",'No Self Assessment feeder'!BB578,IF($B$9="All",'No Self Assessment feeder'!CH578)))</f>
        <v>1285</v>
      </c>
      <c r="W589" s="120">
        <f>IF($B$9="Female",'No Self Assessment feeder'!W578,IF($B$9="Male",'No Self Assessment feeder'!BC578,IF($B$9="All",'No Self Assessment feeder'!CI578)))</f>
        <v>4.0999999999999996</v>
      </c>
      <c r="X589" s="79">
        <f>IF($B$9="Female",'No Self Assessment feeder'!X578,IF($B$9="Male",'No Self Assessment feeder'!BD578,IF($B$9="All",'No Self Assessment feeder'!CJ578)))</f>
        <v>1230</v>
      </c>
      <c r="Y589" s="120">
        <f>IF($B$9="Female",'No Self Assessment feeder'!Y578,IF($B$9="Male",'No Self Assessment feeder'!BE578,IF($B$9="All",'No Self Assessment feeder'!CK578)))</f>
        <v>15.5</v>
      </c>
      <c r="Z589" s="120">
        <f>IF($B$9="Female",'No Self Assessment feeder'!Z578,IF($B$9="Male",'No Self Assessment feeder'!BF578,IF($B$9="All",'No Self Assessment feeder'!CL578)))</f>
        <v>5.8</v>
      </c>
      <c r="AA589" s="120">
        <f>IF($B$9="Female",'No Self Assessment feeder'!AA578,IF($B$9="Male",'No Self Assessment feeder'!BG578,IF($B$9="All",'No Self Assessment feeder'!CM578)))</f>
        <v>62.6</v>
      </c>
      <c r="AB589" s="120">
        <f>IF($B$9="Female",'No Self Assessment feeder'!AB578,IF($B$9="Male",'No Self Assessment feeder'!BH578,IF($B$9="All",'No Self Assessment feeder'!CN578)))</f>
        <v>73.099999999999994</v>
      </c>
      <c r="AC589" s="127">
        <f>IF($B$9="Female",'No Self Assessment feeder'!AC578,IF($B$9="Male",'No Self Assessment feeder'!BI578,IF($B$9="All",'No Self Assessment feeder'!CO578)))</f>
        <v>78.7</v>
      </c>
      <c r="CM589" s="29"/>
    </row>
    <row r="590" spans="1:91" ht="14.25" customHeight="1" x14ac:dyDescent="0.2">
      <c r="A590" s="159" t="s">
        <v>292</v>
      </c>
      <c r="B590" s="65" t="s">
        <v>126</v>
      </c>
      <c r="C590" s="66">
        <v>10007767</v>
      </c>
      <c r="D590" s="66" t="s">
        <v>489</v>
      </c>
      <c r="E590" s="162" t="s">
        <v>127</v>
      </c>
      <c r="F590" s="142">
        <f>IF($B$9="Female",'No Self Assessment feeder'!F579,IF($B$9="Male",'No Self Assessment feeder'!AL579,IF($B$9="All",'No Self Assessment feeder'!BR579)))</f>
        <v>1565</v>
      </c>
      <c r="G590" s="120">
        <f>IF($B$9="Female",'No Self Assessment feeder'!G579,IF($B$9="Male",'No Self Assessment feeder'!AM579,IF($B$9="All",'No Self Assessment feeder'!BS579)))</f>
        <v>2</v>
      </c>
      <c r="H590" s="79">
        <f>IF($B$9="Female",'No Self Assessment feeder'!H579,IF($B$9="Male",'No Self Assessment feeder'!AN579,IF($B$9="All",'No Self Assessment feeder'!BT579)))</f>
        <v>1535</v>
      </c>
      <c r="I590" s="120">
        <f>IF($B$9="Female",'No Self Assessment feeder'!I579,IF($B$9="Male",'No Self Assessment feeder'!AO579,IF($B$9="All",'No Self Assessment feeder'!BU579)))</f>
        <v>7</v>
      </c>
      <c r="J590" s="120">
        <f>IF($B$9="Female",'No Self Assessment feeder'!J579,IF($B$9="Male",'No Self Assessment feeder'!AP579,IF($B$9="All",'No Self Assessment feeder'!BV579)))</f>
        <v>9</v>
      </c>
      <c r="K590" s="120">
        <f>IF($B$9="Female",'No Self Assessment feeder'!K579,IF($B$9="Male",'No Self Assessment feeder'!AQ579,IF($B$9="All",'No Self Assessment feeder'!BW579)))</f>
        <v>54</v>
      </c>
      <c r="L590" s="120">
        <f>IF($B$9="Female",'No Self Assessment feeder'!L579,IF($B$9="Male",'No Self Assessment feeder'!AR579,IF($B$9="All",'No Self Assessment feeder'!BX579)))</f>
        <v>73.099999999999994</v>
      </c>
      <c r="M590" s="127">
        <f>IF($B$9="Female",'No Self Assessment feeder'!M579,IF($B$9="Male",'No Self Assessment feeder'!AS579,IF($B$9="All",'No Self Assessment feeder'!BY579)))</f>
        <v>84</v>
      </c>
      <c r="N590" s="81">
        <f>IF($B$9="Female",'No Self Assessment feeder'!N579,IF($B$9="Male",'No Self Assessment feeder'!AT579,IF($B$9="All",'No Self Assessment feeder'!BZ579)))</f>
        <v>1565</v>
      </c>
      <c r="O590" s="120">
        <f>IF($B$9="Female",'No Self Assessment feeder'!O579,IF($B$9="Male",'No Self Assessment feeder'!AU579,IF($B$9="All",'No Self Assessment feeder'!CA579)))</f>
        <v>2.2000000000000002</v>
      </c>
      <c r="P590" s="79">
        <f>IF($B$9="Female",'No Self Assessment feeder'!P579,IF($B$9="Male",'No Self Assessment feeder'!AV579,IF($B$9="All",'No Self Assessment feeder'!CB579)))</f>
        <v>1530</v>
      </c>
      <c r="Q590" s="120">
        <f>IF($B$9="Female",'No Self Assessment feeder'!Q579,IF($B$9="Male",'No Self Assessment feeder'!AW579,IF($B$9="All",'No Self Assessment feeder'!CC579)))</f>
        <v>8.1</v>
      </c>
      <c r="R590" s="120">
        <f>IF($B$9="Female",'No Self Assessment feeder'!R579,IF($B$9="Male",'No Self Assessment feeder'!AX579,IF($B$9="All",'No Self Assessment feeder'!CD579)))</f>
        <v>7.8</v>
      </c>
      <c r="S590" s="120">
        <f>IF($B$9="Female",'No Self Assessment feeder'!S579,IF($B$9="Male",'No Self Assessment feeder'!AY579,IF($B$9="All",'No Self Assessment feeder'!CE579)))</f>
        <v>63.3</v>
      </c>
      <c r="T590" s="120">
        <f>IF($B$9="Female",'No Self Assessment feeder'!T579,IF($B$9="Male",'No Self Assessment feeder'!AZ579,IF($B$9="All",'No Self Assessment feeder'!CF579)))</f>
        <v>78.900000000000006</v>
      </c>
      <c r="U590" s="127">
        <f>IF($B$9="Female",'No Self Assessment feeder'!U579,IF($B$9="Male",'No Self Assessment feeder'!BA579,IF($B$9="All",'No Self Assessment feeder'!CG579)))</f>
        <v>84.1</v>
      </c>
      <c r="V590" s="81">
        <f>IF($B$9="Female",'No Self Assessment feeder'!V579,IF($B$9="Male",'No Self Assessment feeder'!BB579,IF($B$9="All",'No Self Assessment feeder'!CH579)))</f>
        <v>1565</v>
      </c>
      <c r="W590" s="120">
        <f>IF($B$9="Female",'No Self Assessment feeder'!W579,IF($B$9="Male",'No Self Assessment feeder'!BC579,IF($B$9="All",'No Self Assessment feeder'!CI579)))</f>
        <v>2.4</v>
      </c>
      <c r="X590" s="79">
        <f>IF($B$9="Female",'No Self Assessment feeder'!X579,IF($B$9="Male",'No Self Assessment feeder'!BD579,IF($B$9="All",'No Self Assessment feeder'!CJ579)))</f>
        <v>1530</v>
      </c>
      <c r="Y590" s="120">
        <f>IF($B$9="Female",'No Self Assessment feeder'!Y579,IF($B$9="Male",'No Self Assessment feeder'!BE579,IF($B$9="All",'No Self Assessment feeder'!CK579)))</f>
        <v>10.9</v>
      </c>
      <c r="Z590" s="120">
        <f>IF($B$9="Female",'No Self Assessment feeder'!Z579,IF($B$9="Male",'No Self Assessment feeder'!BF579,IF($B$9="All",'No Self Assessment feeder'!CL579)))</f>
        <v>6.3</v>
      </c>
      <c r="AA590" s="120">
        <f>IF($B$9="Female",'No Self Assessment feeder'!AA579,IF($B$9="Male",'No Self Assessment feeder'!BG579,IF($B$9="All",'No Self Assessment feeder'!CM579)))</f>
        <v>67.3</v>
      </c>
      <c r="AB590" s="120">
        <f>IF($B$9="Female",'No Self Assessment feeder'!AB579,IF($B$9="Male",'No Self Assessment feeder'!BH579,IF($B$9="All",'No Self Assessment feeder'!CN579)))</f>
        <v>79.5</v>
      </c>
      <c r="AC590" s="127">
        <f>IF($B$9="Female",'No Self Assessment feeder'!AC579,IF($B$9="Male",'No Self Assessment feeder'!BI579,IF($B$9="All",'No Self Assessment feeder'!CO579)))</f>
        <v>82.8</v>
      </c>
      <c r="CM590" s="29"/>
    </row>
    <row r="591" spans="1:91" ht="14.25" customHeight="1" x14ac:dyDescent="0.2">
      <c r="A591" s="159" t="s">
        <v>292</v>
      </c>
      <c r="B591" s="65" t="s">
        <v>128</v>
      </c>
      <c r="C591" s="66">
        <v>10007150</v>
      </c>
      <c r="D591" s="66" t="s">
        <v>495</v>
      </c>
      <c r="E591" s="162" t="s">
        <v>129</v>
      </c>
      <c r="F591" s="142">
        <f>IF($B$9="Female",'No Self Assessment feeder'!F580,IF($B$9="Male",'No Self Assessment feeder'!AL580,IF($B$9="All",'No Self Assessment feeder'!BR580)))</f>
        <v>2625</v>
      </c>
      <c r="G591" s="120">
        <f>IF($B$9="Female",'No Self Assessment feeder'!G580,IF($B$9="Male",'No Self Assessment feeder'!AM580,IF($B$9="All",'No Self Assessment feeder'!BS580)))</f>
        <v>2.1</v>
      </c>
      <c r="H591" s="79">
        <f>IF($B$9="Female",'No Self Assessment feeder'!H580,IF($B$9="Male",'No Self Assessment feeder'!AN580,IF($B$9="All",'No Self Assessment feeder'!BT580)))</f>
        <v>2570</v>
      </c>
      <c r="I591" s="120">
        <f>IF($B$9="Female",'No Self Assessment feeder'!I580,IF($B$9="Male",'No Self Assessment feeder'!AO580,IF($B$9="All",'No Self Assessment feeder'!BU580)))</f>
        <v>10.199999999999999</v>
      </c>
      <c r="J591" s="120">
        <f>IF($B$9="Female",'No Self Assessment feeder'!J580,IF($B$9="Male",'No Self Assessment feeder'!AP580,IF($B$9="All",'No Self Assessment feeder'!BV580)))</f>
        <v>11</v>
      </c>
      <c r="K591" s="120">
        <f>IF($B$9="Female",'No Self Assessment feeder'!K580,IF($B$9="Male",'No Self Assessment feeder'!AQ580,IF($B$9="All",'No Self Assessment feeder'!BW580)))</f>
        <v>51.8</v>
      </c>
      <c r="L591" s="120">
        <f>IF($B$9="Female",'No Self Assessment feeder'!L580,IF($B$9="Male",'No Self Assessment feeder'!AR580,IF($B$9="All",'No Self Assessment feeder'!BX580)))</f>
        <v>68.5</v>
      </c>
      <c r="M591" s="127">
        <f>IF($B$9="Female",'No Self Assessment feeder'!M580,IF($B$9="Male",'No Self Assessment feeder'!AS580,IF($B$9="All",'No Self Assessment feeder'!BY580)))</f>
        <v>78.8</v>
      </c>
      <c r="N591" s="81">
        <f>IF($B$9="Female",'No Self Assessment feeder'!N580,IF($B$9="Male",'No Self Assessment feeder'!AT580,IF($B$9="All",'No Self Assessment feeder'!BZ580)))</f>
        <v>2625</v>
      </c>
      <c r="O591" s="120">
        <f>IF($B$9="Female",'No Self Assessment feeder'!O580,IF($B$9="Male",'No Self Assessment feeder'!AU580,IF($B$9="All",'No Self Assessment feeder'!CA580)))</f>
        <v>2.5</v>
      </c>
      <c r="P591" s="79">
        <f>IF($B$9="Female",'No Self Assessment feeder'!P580,IF($B$9="Male",'No Self Assessment feeder'!AV580,IF($B$9="All",'No Self Assessment feeder'!CB580)))</f>
        <v>2560</v>
      </c>
      <c r="Q591" s="120">
        <f>IF($B$9="Female",'No Self Assessment feeder'!Q580,IF($B$9="Male",'No Self Assessment feeder'!AW580,IF($B$9="All",'No Self Assessment feeder'!CC580)))</f>
        <v>10.8</v>
      </c>
      <c r="R591" s="120">
        <f>IF($B$9="Female",'No Self Assessment feeder'!R580,IF($B$9="Male",'No Self Assessment feeder'!AX580,IF($B$9="All",'No Self Assessment feeder'!CD580)))</f>
        <v>8.5</v>
      </c>
      <c r="S591" s="120">
        <f>IF($B$9="Female",'No Self Assessment feeder'!S580,IF($B$9="Male",'No Self Assessment feeder'!AY580,IF($B$9="All",'No Self Assessment feeder'!CE580)))</f>
        <v>64.2</v>
      </c>
      <c r="T591" s="120">
        <f>IF($B$9="Female",'No Self Assessment feeder'!T580,IF($B$9="Male",'No Self Assessment feeder'!AZ580,IF($B$9="All",'No Self Assessment feeder'!CF580)))</f>
        <v>75.400000000000006</v>
      </c>
      <c r="U591" s="127">
        <f>IF($B$9="Female",'No Self Assessment feeder'!U580,IF($B$9="Male",'No Self Assessment feeder'!BA580,IF($B$9="All",'No Self Assessment feeder'!CG580)))</f>
        <v>80.7</v>
      </c>
      <c r="V591" s="81">
        <f>IF($B$9="Female",'No Self Assessment feeder'!V580,IF($B$9="Male",'No Self Assessment feeder'!BB580,IF($B$9="All",'No Self Assessment feeder'!CH580)))</f>
        <v>2625</v>
      </c>
      <c r="W591" s="120">
        <f>IF($B$9="Female",'No Self Assessment feeder'!W580,IF($B$9="Male",'No Self Assessment feeder'!BC580,IF($B$9="All",'No Self Assessment feeder'!CI580)))</f>
        <v>2.6</v>
      </c>
      <c r="X591" s="79">
        <f>IF($B$9="Female",'No Self Assessment feeder'!X580,IF($B$9="Male",'No Self Assessment feeder'!BD580,IF($B$9="All",'No Self Assessment feeder'!CJ580)))</f>
        <v>2555</v>
      </c>
      <c r="Y591" s="120">
        <f>IF($B$9="Female",'No Self Assessment feeder'!Y580,IF($B$9="Male",'No Self Assessment feeder'!BE580,IF($B$9="All",'No Self Assessment feeder'!CK580)))</f>
        <v>13.6</v>
      </c>
      <c r="Z591" s="120">
        <f>IF($B$9="Female",'No Self Assessment feeder'!Z580,IF($B$9="Male",'No Self Assessment feeder'!BF580,IF($B$9="All",'No Self Assessment feeder'!CL580)))</f>
        <v>6.8</v>
      </c>
      <c r="AA591" s="120">
        <f>IF($B$9="Female",'No Self Assessment feeder'!AA580,IF($B$9="Male",'No Self Assessment feeder'!BG580,IF($B$9="All",'No Self Assessment feeder'!CM580)))</f>
        <v>67.8</v>
      </c>
      <c r="AB591" s="120">
        <f>IF($B$9="Female",'No Self Assessment feeder'!AB580,IF($B$9="Male",'No Self Assessment feeder'!BH580,IF($B$9="All",'No Self Assessment feeder'!CN580)))</f>
        <v>77</v>
      </c>
      <c r="AC591" s="127">
        <f>IF($B$9="Female",'No Self Assessment feeder'!AC580,IF($B$9="Male",'No Self Assessment feeder'!BI580,IF($B$9="All",'No Self Assessment feeder'!CO580)))</f>
        <v>79.599999999999994</v>
      </c>
      <c r="CM591" s="29"/>
    </row>
    <row r="592" spans="1:91" ht="14.25" customHeight="1" x14ac:dyDescent="0.2">
      <c r="A592" s="159" t="s">
        <v>292</v>
      </c>
      <c r="B592" s="65" t="s">
        <v>130</v>
      </c>
      <c r="C592" s="66">
        <v>10003645</v>
      </c>
      <c r="D592" s="66" t="s">
        <v>491</v>
      </c>
      <c r="E592" s="162" t="s">
        <v>131</v>
      </c>
      <c r="F592" s="142">
        <f>IF($B$9="Female",'No Self Assessment feeder'!F581,IF($B$9="Male",'No Self Assessment feeder'!AL581,IF($B$9="All",'No Self Assessment feeder'!BR581)))</f>
        <v>2560</v>
      </c>
      <c r="G592" s="120">
        <f>IF($B$9="Female",'No Self Assessment feeder'!G581,IF($B$9="Male",'No Self Assessment feeder'!AM581,IF($B$9="All",'No Self Assessment feeder'!BS581)))</f>
        <v>2.1</v>
      </c>
      <c r="H592" s="79">
        <f>IF($B$9="Female",'No Self Assessment feeder'!H581,IF($B$9="Male",'No Self Assessment feeder'!AN581,IF($B$9="All",'No Self Assessment feeder'!BT581)))</f>
        <v>2505</v>
      </c>
      <c r="I592" s="120">
        <f>IF($B$9="Female",'No Self Assessment feeder'!I581,IF($B$9="Male",'No Self Assessment feeder'!AO581,IF($B$9="All",'No Self Assessment feeder'!BU581)))</f>
        <v>9.1999999999999993</v>
      </c>
      <c r="J592" s="120">
        <f>IF($B$9="Female",'No Self Assessment feeder'!J581,IF($B$9="Male",'No Self Assessment feeder'!AP581,IF($B$9="All",'No Self Assessment feeder'!BV581)))</f>
        <v>11.8</v>
      </c>
      <c r="K592" s="120">
        <f>IF($B$9="Female",'No Self Assessment feeder'!K581,IF($B$9="Male",'No Self Assessment feeder'!AQ581,IF($B$9="All",'No Self Assessment feeder'!BW581)))</f>
        <v>43.3</v>
      </c>
      <c r="L592" s="120">
        <f>IF($B$9="Female",'No Self Assessment feeder'!L581,IF($B$9="Male",'No Self Assessment feeder'!AR581,IF($B$9="All",'No Self Assessment feeder'!BX581)))</f>
        <v>61</v>
      </c>
      <c r="M592" s="127">
        <f>IF($B$9="Female",'No Self Assessment feeder'!M581,IF($B$9="Male",'No Self Assessment feeder'!AS581,IF($B$9="All",'No Self Assessment feeder'!BY581)))</f>
        <v>79</v>
      </c>
      <c r="N592" s="81">
        <f>IF($B$9="Female",'No Self Assessment feeder'!N581,IF($B$9="Male",'No Self Assessment feeder'!AT581,IF($B$9="All",'No Self Assessment feeder'!BZ581)))</f>
        <v>2560</v>
      </c>
      <c r="O592" s="120">
        <f>IF($B$9="Female",'No Self Assessment feeder'!O581,IF($B$9="Male",'No Self Assessment feeder'!AU581,IF($B$9="All",'No Self Assessment feeder'!CA581)))</f>
        <v>2.7</v>
      </c>
      <c r="P592" s="79">
        <f>IF($B$9="Female",'No Self Assessment feeder'!P581,IF($B$9="Male",'No Self Assessment feeder'!AV581,IF($B$9="All",'No Self Assessment feeder'!CB581)))</f>
        <v>2490</v>
      </c>
      <c r="Q592" s="120">
        <f>IF($B$9="Female",'No Self Assessment feeder'!Q581,IF($B$9="Male",'No Self Assessment feeder'!AW581,IF($B$9="All",'No Self Assessment feeder'!CC581)))</f>
        <v>13.4</v>
      </c>
      <c r="R592" s="120">
        <f>IF($B$9="Female",'No Self Assessment feeder'!R581,IF($B$9="Male",'No Self Assessment feeder'!AX581,IF($B$9="All",'No Self Assessment feeder'!CD581)))</f>
        <v>8.6</v>
      </c>
      <c r="S592" s="120">
        <f>IF($B$9="Female",'No Self Assessment feeder'!S581,IF($B$9="Male",'No Self Assessment feeder'!AY581,IF($B$9="All",'No Self Assessment feeder'!CE581)))</f>
        <v>50.4</v>
      </c>
      <c r="T592" s="120">
        <f>IF($B$9="Female",'No Self Assessment feeder'!T581,IF($B$9="Male",'No Self Assessment feeder'!AZ581,IF($B$9="All",'No Self Assessment feeder'!CF581)))</f>
        <v>69.2</v>
      </c>
      <c r="U592" s="127">
        <f>IF($B$9="Female",'No Self Assessment feeder'!U581,IF($B$9="Male",'No Self Assessment feeder'!BA581,IF($B$9="All",'No Self Assessment feeder'!CG581)))</f>
        <v>77.900000000000006</v>
      </c>
      <c r="V592" s="81">
        <f>IF($B$9="Female",'No Self Assessment feeder'!V581,IF($B$9="Male",'No Self Assessment feeder'!BB581,IF($B$9="All",'No Self Assessment feeder'!CH581)))</f>
        <v>2560</v>
      </c>
      <c r="W592" s="120">
        <f>IF($B$9="Female",'No Self Assessment feeder'!W581,IF($B$9="Male",'No Self Assessment feeder'!BC581,IF($B$9="All",'No Self Assessment feeder'!CI581)))</f>
        <v>3.1</v>
      </c>
      <c r="X592" s="79">
        <f>IF($B$9="Female",'No Self Assessment feeder'!X581,IF($B$9="Male",'No Self Assessment feeder'!BD581,IF($B$9="All",'No Self Assessment feeder'!CJ581)))</f>
        <v>2480</v>
      </c>
      <c r="Y592" s="120">
        <f>IF($B$9="Female",'No Self Assessment feeder'!Y581,IF($B$9="Male",'No Self Assessment feeder'!BE581,IF($B$9="All",'No Self Assessment feeder'!CK581)))</f>
        <v>16.2</v>
      </c>
      <c r="Z592" s="120">
        <f>IF($B$9="Female",'No Self Assessment feeder'!Z581,IF($B$9="Male",'No Self Assessment feeder'!BF581,IF($B$9="All",'No Self Assessment feeder'!CL581)))</f>
        <v>8.5</v>
      </c>
      <c r="AA592" s="120">
        <f>IF($B$9="Female",'No Self Assessment feeder'!AA581,IF($B$9="Male",'No Self Assessment feeder'!BG581,IF($B$9="All",'No Self Assessment feeder'!CM581)))</f>
        <v>57.1</v>
      </c>
      <c r="AB592" s="120">
        <f>IF($B$9="Female",'No Self Assessment feeder'!AB581,IF($B$9="Male",'No Self Assessment feeder'!BH581,IF($B$9="All",'No Self Assessment feeder'!CN581)))</f>
        <v>69.5</v>
      </c>
      <c r="AC592" s="127">
        <f>IF($B$9="Female",'No Self Assessment feeder'!AC581,IF($B$9="Male",'No Self Assessment feeder'!BI581,IF($B$9="All",'No Self Assessment feeder'!CO581)))</f>
        <v>75.3</v>
      </c>
      <c r="CM592" s="29"/>
    </row>
    <row r="593" spans="1:91" ht="14.25" customHeight="1" x14ac:dyDescent="0.2">
      <c r="A593" s="159" t="s">
        <v>292</v>
      </c>
      <c r="B593" s="65" t="s">
        <v>132</v>
      </c>
      <c r="C593" s="66">
        <v>10003678</v>
      </c>
      <c r="D593" s="66" t="s">
        <v>491</v>
      </c>
      <c r="E593" s="162" t="s">
        <v>133</v>
      </c>
      <c r="F593" s="142">
        <f>IF($B$9="Female",'No Self Assessment feeder'!F582,IF($B$9="Male",'No Self Assessment feeder'!AL582,IF($B$9="All",'No Self Assessment feeder'!BR582)))</f>
        <v>3330</v>
      </c>
      <c r="G593" s="120">
        <f>IF($B$9="Female",'No Self Assessment feeder'!G582,IF($B$9="Male",'No Self Assessment feeder'!AM582,IF($B$9="All",'No Self Assessment feeder'!BS582)))</f>
        <v>2.9</v>
      </c>
      <c r="H593" s="79">
        <f>IF($B$9="Female",'No Self Assessment feeder'!H582,IF($B$9="Male",'No Self Assessment feeder'!AN582,IF($B$9="All",'No Self Assessment feeder'!BT582)))</f>
        <v>3235</v>
      </c>
      <c r="I593" s="120">
        <f>IF($B$9="Female",'No Self Assessment feeder'!I582,IF($B$9="Male",'No Self Assessment feeder'!AO582,IF($B$9="All",'No Self Assessment feeder'!BU582)))</f>
        <v>8.8000000000000007</v>
      </c>
      <c r="J593" s="120">
        <f>IF($B$9="Female",'No Self Assessment feeder'!J582,IF($B$9="Male",'No Self Assessment feeder'!AP582,IF($B$9="All",'No Self Assessment feeder'!BV582)))</f>
        <v>13.3</v>
      </c>
      <c r="K593" s="120">
        <f>IF($B$9="Female",'No Self Assessment feeder'!K582,IF($B$9="Male",'No Self Assessment feeder'!AQ582,IF($B$9="All",'No Self Assessment feeder'!BW582)))</f>
        <v>57.2</v>
      </c>
      <c r="L593" s="120">
        <f>IF($B$9="Female",'No Self Assessment feeder'!L582,IF($B$9="Male",'No Self Assessment feeder'!AR582,IF($B$9="All",'No Self Assessment feeder'!BX582)))</f>
        <v>70.2</v>
      </c>
      <c r="M593" s="127">
        <f>IF($B$9="Female",'No Self Assessment feeder'!M582,IF($B$9="Male",'No Self Assessment feeder'!AS582,IF($B$9="All",'No Self Assessment feeder'!BY582)))</f>
        <v>77.900000000000006</v>
      </c>
      <c r="N593" s="81">
        <f>IF($B$9="Female",'No Self Assessment feeder'!N582,IF($B$9="Male",'No Self Assessment feeder'!AT582,IF($B$9="All",'No Self Assessment feeder'!BZ582)))</f>
        <v>3330</v>
      </c>
      <c r="O593" s="120">
        <f>IF($B$9="Female",'No Self Assessment feeder'!O582,IF($B$9="Male",'No Self Assessment feeder'!AU582,IF($B$9="All",'No Self Assessment feeder'!CA582)))</f>
        <v>3.3</v>
      </c>
      <c r="P593" s="79">
        <f>IF($B$9="Female",'No Self Assessment feeder'!P582,IF($B$9="Male",'No Self Assessment feeder'!AV582,IF($B$9="All",'No Self Assessment feeder'!CB582)))</f>
        <v>3220</v>
      </c>
      <c r="Q593" s="120">
        <f>IF($B$9="Female",'No Self Assessment feeder'!Q582,IF($B$9="Male",'No Self Assessment feeder'!AW582,IF($B$9="All",'No Self Assessment feeder'!CC582)))</f>
        <v>11.3</v>
      </c>
      <c r="R593" s="120">
        <f>IF($B$9="Female",'No Self Assessment feeder'!R582,IF($B$9="Male",'No Self Assessment feeder'!AX582,IF($B$9="All",'No Self Assessment feeder'!CD582)))</f>
        <v>9.9</v>
      </c>
      <c r="S593" s="120">
        <f>IF($B$9="Female",'No Self Assessment feeder'!S582,IF($B$9="Male",'No Self Assessment feeder'!AY582,IF($B$9="All",'No Self Assessment feeder'!CE582)))</f>
        <v>65.3</v>
      </c>
      <c r="T593" s="120">
        <f>IF($B$9="Female",'No Self Assessment feeder'!T582,IF($B$9="Male",'No Self Assessment feeder'!AZ582,IF($B$9="All",'No Self Assessment feeder'!CF582)))</f>
        <v>74.3</v>
      </c>
      <c r="U593" s="127">
        <f>IF($B$9="Female",'No Self Assessment feeder'!U582,IF($B$9="Male",'No Self Assessment feeder'!BA582,IF($B$9="All",'No Self Assessment feeder'!CG582)))</f>
        <v>78.8</v>
      </c>
      <c r="V593" s="81">
        <f>IF($B$9="Female",'No Self Assessment feeder'!V582,IF($B$9="Male",'No Self Assessment feeder'!BB582,IF($B$9="All",'No Self Assessment feeder'!CH582)))</f>
        <v>3330</v>
      </c>
      <c r="W593" s="120">
        <f>IF($B$9="Female",'No Self Assessment feeder'!W582,IF($B$9="Male",'No Self Assessment feeder'!BC582,IF($B$9="All",'No Self Assessment feeder'!CI582)))</f>
        <v>3.3</v>
      </c>
      <c r="X593" s="79">
        <f>IF($B$9="Female",'No Self Assessment feeder'!X582,IF($B$9="Male",'No Self Assessment feeder'!BD582,IF($B$9="All",'No Self Assessment feeder'!CJ582)))</f>
        <v>3220</v>
      </c>
      <c r="Y593" s="120">
        <f>IF($B$9="Female",'No Self Assessment feeder'!Y582,IF($B$9="Male",'No Self Assessment feeder'!BE582,IF($B$9="All",'No Self Assessment feeder'!CK582)))</f>
        <v>15.1</v>
      </c>
      <c r="Z593" s="120">
        <f>IF($B$9="Female",'No Self Assessment feeder'!Z582,IF($B$9="Male",'No Self Assessment feeder'!BF582,IF($B$9="All",'No Self Assessment feeder'!CL582)))</f>
        <v>9.8000000000000007</v>
      </c>
      <c r="AA593" s="120">
        <f>IF($B$9="Female",'No Self Assessment feeder'!AA582,IF($B$9="Male",'No Self Assessment feeder'!BG582,IF($B$9="All",'No Self Assessment feeder'!CM582)))</f>
        <v>66.7</v>
      </c>
      <c r="AB593" s="120">
        <f>IF($B$9="Female",'No Self Assessment feeder'!AB582,IF($B$9="Male",'No Self Assessment feeder'!BH582,IF($B$9="All",'No Self Assessment feeder'!CN582)))</f>
        <v>73</v>
      </c>
      <c r="AC593" s="127">
        <f>IF($B$9="Female",'No Self Assessment feeder'!AC582,IF($B$9="Male",'No Self Assessment feeder'!BI582,IF($B$9="All",'No Self Assessment feeder'!CO582)))</f>
        <v>75.099999999999994</v>
      </c>
      <c r="CM593" s="29"/>
    </row>
    <row r="594" spans="1:91" ht="14.25" customHeight="1" x14ac:dyDescent="0.2">
      <c r="A594" s="159" t="s">
        <v>292</v>
      </c>
      <c r="B594" s="65" t="s">
        <v>134</v>
      </c>
      <c r="C594" s="66">
        <v>10007768</v>
      </c>
      <c r="D594" s="66" t="s">
        <v>493</v>
      </c>
      <c r="E594" s="162" t="s">
        <v>135</v>
      </c>
      <c r="F594" s="142">
        <f>IF($B$9="Female",'No Self Assessment feeder'!F583,IF($B$9="Male",'No Self Assessment feeder'!AL583,IF($B$9="All",'No Self Assessment feeder'!BR583)))</f>
        <v>2080</v>
      </c>
      <c r="G594" s="120">
        <f>IF($B$9="Female",'No Self Assessment feeder'!G583,IF($B$9="Male",'No Self Assessment feeder'!AM583,IF($B$9="All",'No Self Assessment feeder'!BS583)))</f>
        <v>1.3</v>
      </c>
      <c r="H594" s="79">
        <f>IF($B$9="Female",'No Self Assessment feeder'!H583,IF($B$9="Male",'No Self Assessment feeder'!AN583,IF($B$9="All",'No Self Assessment feeder'!BT583)))</f>
        <v>2050</v>
      </c>
      <c r="I594" s="120">
        <f>IF($B$9="Female",'No Self Assessment feeder'!I583,IF($B$9="Male",'No Self Assessment feeder'!AO583,IF($B$9="All",'No Self Assessment feeder'!BU583)))</f>
        <v>7</v>
      </c>
      <c r="J594" s="120">
        <f>IF($B$9="Female",'No Self Assessment feeder'!J583,IF($B$9="Male",'No Self Assessment feeder'!AP583,IF($B$9="All",'No Self Assessment feeder'!BV583)))</f>
        <v>11.1</v>
      </c>
      <c r="K594" s="120">
        <f>IF($B$9="Female",'No Self Assessment feeder'!K583,IF($B$9="Male",'No Self Assessment feeder'!AQ583,IF($B$9="All",'No Self Assessment feeder'!BW583)))</f>
        <v>50.5</v>
      </c>
      <c r="L594" s="120">
        <f>IF($B$9="Female",'No Self Assessment feeder'!L583,IF($B$9="Male",'No Self Assessment feeder'!AR583,IF($B$9="All",'No Self Assessment feeder'!BX583)))</f>
        <v>69.400000000000006</v>
      </c>
      <c r="M594" s="127">
        <f>IF($B$9="Female",'No Self Assessment feeder'!M583,IF($B$9="Male",'No Self Assessment feeder'!AS583,IF($B$9="All",'No Self Assessment feeder'!BY583)))</f>
        <v>81.900000000000006</v>
      </c>
      <c r="N594" s="81">
        <f>IF($B$9="Female",'No Self Assessment feeder'!N583,IF($B$9="Male",'No Self Assessment feeder'!AT583,IF($B$9="All",'No Self Assessment feeder'!BZ583)))</f>
        <v>2080</v>
      </c>
      <c r="O594" s="120">
        <f>IF($B$9="Female",'No Self Assessment feeder'!O583,IF($B$9="Male",'No Self Assessment feeder'!AU583,IF($B$9="All",'No Self Assessment feeder'!CA583)))</f>
        <v>2.1</v>
      </c>
      <c r="P594" s="79">
        <f>IF($B$9="Female",'No Self Assessment feeder'!P583,IF($B$9="Male",'No Self Assessment feeder'!AV583,IF($B$9="All",'No Self Assessment feeder'!CB583)))</f>
        <v>2035</v>
      </c>
      <c r="Q594" s="120">
        <f>IF($B$9="Female",'No Self Assessment feeder'!Q583,IF($B$9="Male",'No Self Assessment feeder'!AW583,IF($B$9="All",'No Self Assessment feeder'!CC583)))</f>
        <v>8.6</v>
      </c>
      <c r="R594" s="120">
        <f>IF($B$9="Female",'No Self Assessment feeder'!R583,IF($B$9="Male",'No Self Assessment feeder'!AX583,IF($B$9="All",'No Self Assessment feeder'!CD583)))</f>
        <v>5.9</v>
      </c>
      <c r="S594" s="120">
        <f>IF($B$9="Female",'No Self Assessment feeder'!S583,IF($B$9="Male",'No Self Assessment feeder'!AY583,IF($B$9="All",'No Self Assessment feeder'!CE583)))</f>
        <v>63.9</v>
      </c>
      <c r="T594" s="120">
        <f>IF($B$9="Female",'No Self Assessment feeder'!T583,IF($B$9="Male",'No Self Assessment feeder'!AZ583,IF($B$9="All",'No Self Assessment feeder'!CF583)))</f>
        <v>79.5</v>
      </c>
      <c r="U594" s="127">
        <f>IF($B$9="Female",'No Self Assessment feeder'!U583,IF($B$9="Male",'No Self Assessment feeder'!BA583,IF($B$9="All",'No Self Assessment feeder'!CG583)))</f>
        <v>85.5</v>
      </c>
      <c r="V594" s="81">
        <f>IF($B$9="Female",'No Self Assessment feeder'!V583,IF($B$9="Male",'No Self Assessment feeder'!BB583,IF($B$9="All",'No Self Assessment feeder'!CH583)))</f>
        <v>2080</v>
      </c>
      <c r="W594" s="120">
        <f>IF($B$9="Female",'No Self Assessment feeder'!W583,IF($B$9="Male",'No Self Assessment feeder'!BC583,IF($B$9="All",'No Self Assessment feeder'!CI583)))</f>
        <v>2.2000000000000002</v>
      </c>
      <c r="X594" s="79">
        <f>IF($B$9="Female",'No Self Assessment feeder'!X583,IF($B$9="Male",'No Self Assessment feeder'!BD583,IF($B$9="All",'No Self Assessment feeder'!CJ583)))</f>
        <v>2030</v>
      </c>
      <c r="Y594" s="120">
        <f>IF($B$9="Female",'No Self Assessment feeder'!Y583,IF($B$9="Male",'No Self Assessment feeder'!BE583,IF($B$9="All",'No Self Assessment feeder'!CK583)))</f>
        <v>11</v>
      </c>
      <c r="Z594" s="120">
        <f>IF($B$9="Female",'No Self Assessment feeder'!Z583,IF($B$9="Male",'No Self Assessment feeder'!BF583,IF($B$9="All",'No Self Assessment feeder'!CL583)))</f>
        <v>6</v>
      </c>
      <c r="AA594" s="120">
        <f>IF($B$9="Female",'No Self Assessment feeder'!AA583,IF($B$9="Male",'No Self Assessment feeder'!BG583,IF($B$9="All",'No Self Assessment feeder'!CM583)))</f>
        <v>69</v>
      </c>
      <c r="AB594" s="120">
        <f>IF($B$9="Female",'No Self Assessment feeder'!AB583,IF($B$9="Male",'No Self Assessment feeder'!BH583,IF($B$9="All",'No Self Assessment feeder'!CN583)))</f>
        <v>79.900000000000006</v>
      </c>
      <c r="AC594" s="127">
        <f>IF($B$9="Female",'No Self Assessment feeder'!AC583,IF($B$9="Male",'No Self Assessment feeder'!BI583,IF($B$9="All",'No Self Assessment feeder'!CO583)))</f>
        <v>83.1</v>
      </c>
      <c r="CM594" s="29"/>
    </row>
    <row r="595" spans="1:91" ht="14.25" customHeight="1" x14ac:dyDescent="0.2">
      <c r="A595" s="159" t="s">
        <v>292</v>
      </c>
      <c r="B595" s="65" t="s">
        <v>136</v>
      </c>
      <c r="C595" s="66">
        <v>10003854</v>
      </c>
      <c r="D595" s="66" t="s">
        <v>494</v>
      </c>
      <c r="E595" s="162" t="s">
        <v>137</v>
      </c>
      <c r="F595" s="142" t="str">
        <f>IF($B$9="Female",'No Self Assessment feeder'!F584,IF($B$9="Male",'No Self Assessment feeder'!AL584,IF($B$9="All",'No Self Assessment feeder'!BR584)))</f>
        <v>.</v>
      </c>
      <c r="G595" s="120" t="str">
        <f>IF($B$9="Female",'No Self Assessment feeder'!G584,IF($B$9="Male",'No Self Assessment feeder'!AM584,IF($B$9="All",'No Self Assessment feeder'!BS584)))</f>
        <v>.</v>
      </c>
      <c r="H595" s="79" t="str">
        <f>IF($B$9="Female",'No Self Assessment feeder'!H584,IF($B$9="Male",'No Self Assessment feeder'!AN584,IF($B$9="All",'No Self Assessment feeder'!BT584)))</f>
        <v>.</v>
      </c>
      <c r="I595" s="120" t="str">
        <f>IF($B$9="Female",'No Self Assessment feeder'!I584,IF($B$9="Male",'No Self Assessment feeder'!AO584,IF($B$9="All",'No Self Assessment feeder'!BU584)))</f>
        <v>.</v>
      </c>
      <c r="J595" s="120" t="str">
        <f>IF($B$9="Female",'No Self Assessment feeder'!J584,IF($B$9="Male",'No Self Assessment feeder'!AP584,IF($B$9="All",'No Self Assessment feeder'!BV584)))</f>
        <v>.</v>
      </c>
      <c r="K595" s="120" t="str">
        <f>IF($B$9="Female",'No Self Assessment feeder'!K584,IF($B$9="Male",'No Self Assessment feeder'!AQ584,IF($B$9="All",'No Self Assessment feeder'!BW584)))</f>
        <v>.</v>
      </c>
      <c r="L595" s="120" t="str">
        <f>IF($B$9="Female",'No Self Assessment feeder'!L584,IF($B$9="Male",'No Self Assessment feeder'!AR584,IF($B$9="All",'No Self Assessment feeder'!BX584)))</f>
        <v>.</v>
      </c>
      <c r="M595" s="127" t="str">
        <f>IF($B$9="Female",'No Self Assessment feeder'!M584,IF($B$9="Male",'No Self Assessment feeder'!AS584,IF($B$9="All",'No Self Assessment feeder'!BY584)))</f>
        <v>.</v>
      </c>
      <c r="N595" s="81" t="str">
        <f>IF($B$9="Female",'No Self Assessment feeder'!N584,IF($B$9="Male",'No Self Assessment feeder'!AT584,IF($B$9="All",'No Self Assessment feeder'!BZ584)))</f>
        <v>.</v>
      </c>
      <c r="O595" s="120" t="str">
        <f>IF($B$9="Female",'No Self Assessment feeder'!O584,IF($B$9="Male",'No Self Assessment feeder'!AU584,IF($B$9="All",'No Self Assessment feeder'!CA584)))</f>
        <v>.</v>
      </c>
      <c r="P595" s="79" t="str">
        <f>IF($B$9="Female",'No Self Assessment feeder'!P584,IF($B$9="Male",'No Self Assessment feeder'!AV584,IF($B$9="All",'No Self Assessment feeder'!CB584)))</f>
        <v>.</v>
      </c>
      <c r="Q595" s="120" t="str">
        <f>IF($B$9="Female",'No Self Assessment feeder'!Q584,IF($B$9="Male",'No Self Assessment feeder'!AW584,IF($B$9="All",'No Self Assessment feeder'!CC584)))</f>
        <v>.</v>
      </c>
      <c r="R595" s="120" t="str">
        <f>IF($B$9="Female",'No Self Assessment feeder'!R584,IF($B$9="Male",'No Self Assessment feeder'!AX584,IF($B$9="All",'No Self Assessment feeder'!CD584)))</f>
        <v>.</v>
      </c>
      <c r="S595" s="120" t="str">
        <f>IF($B$9="Female",'No Self Assessment feeder'!S584,IF($B$9="Male",'No Self Assessment feeder'!AY584,IF($B$9="All",'No Self Assessment feeder'!CE584)))</f>
        <v>.</v>
      </c>
      <c r="T595" s="120" t="str">
        <f>IF($B$9="Female",'No Self Assessment feeder'!T584,IF($B$9="Male",'No Self Assessment feeder'!AZ584,IF($B$9="All",'No Self Assessment feeder'!CF584)))</f>
        <v>.</v>
      </c>
      <c r="U595" s="127" t="str">
        <f>IF($B$9="Female",'No Self Assessment feeder'!U584,IF($B$9="Male",'No Self Assessment feeder'!BA584,IF($B$9="All",'No Self Assessment feeder'!CG584)))</f>
        <v>.</v>
      </c>
      <c r="V595" s="81" t="str">
        <f>IF($B$9="Female",'No Self Assessment feeder'!V584,IF($B$9="Male",'No Self Assessment feeder'!BB584,IF($B$9="All",'No Self Assessment feeder'!CH584)))</f>
        <v>.</v>
      </c>
      <c r="W595" s="120" t="str">
        <f>IF($B$9="Female",'No Self Assessment feeder'!W584,IF($B$9="Male",'No Self Assessment feeder'!BC584,IF($B$9="All",'No Self Assessment feeder'!CI584)))</f>
        <v>.</v>
      </c>
      <c r="X595" s="79" t="str">
        <f>IF($B$9="Female",'No Self Assessment feeder'!X584,IF($B$9="Male",'No Self Assessment feeder'!BD584,IF($B$9="All",'No Self Assessment feeder'!CJ584)))</f>
        <v>.</v>
      </c>
      <c r="Y595" s="120" t="str">
        <f>IF($B$9="Female",'No Self Assessment feeder'!Y584,IF($B$9="Male",'No Self Assessment feeder'!BE584,IF($B$9="All",'No Self Assessment feeder'!CK584)))</f>
        <v>.</v>
      </c>
      <c r="Z595" s="120" t="str">
        <f>IF($B$9="Female",'No Self Assessment feeder'!Z584,IF($B$9="Male",'No Self Assessment feeder'!BF584,IF($B$9="All",'No Self Assessment feeder'!CL584)))</f>
        <v>.</v>
      </c>
      <c r="AA595" s="120" t="str">
        <f>IF($B$9="Female",'No Self Assessment feeder'!AA584,IF($B$9="Male",'No Self Assessment feeder'!BG584,IF($B$9="All",'No Self Assessment feeder'!CM584)))</f>
        <v>.</v>
      </c>
      <c r="AB595" s="120" t="str">
        <f>IF($B$9="Female",'No Self Assessment feeder'!AB584,IF($B$9="Male",'No Self Assessment feeder'!BH584,IF($B$9="All",'No Self Assessment feeder'!CN584)))</f>
        <v>.</v>
      </c>
      <c r="AC595" s="127" t="str">
        <f>IF($B$9="Female",'No Self Assessment feeder'!AC584,IF($B$9="Male",'No Self Assessment feeder'!BI584,IF($B$9="All",'No Self Assessment feeder'!CO584)))</f>
        <v>.</v>
      </c>
      <c r="CM595" s="29"/>
    </row>
    <row r="596" spans="1:91" ht="14.25" customHeight="1" x14ac:dyDescent="0.2">
      <c r="A596" s="159" t="s">
        <v>292</v>
      </c>
      <c r="B596" s="65" t="s">
        <v>138</v>
      </c>
      <c r="C596" s="66">
        <v>10003861</v>
      </c>
      <c r="D596" s="66" t="s">
        <v>494</v>
      </c>
      <c r="E596" s="162" t="s">
        <v>139</v>
      </c>
      <c r="F596" s="142">
        <f>IF($B$9="Female",'No Self Assessment feeder'!F585,IF($B$9="Male",'No Self Assessment feeder'!AL585,IF($B$9="All",'No Self Assessment feeder'!BR585)))</f>
        <v>4265</v>
      </c>
      <c r="G596" s="120">
        <f>IF($B$9="Female",'No Self Assessment feeder'!G585,IF($B$9="Male",'No Self Assessment feeder'!AM585,IF($B$9="All",'No Self Assessment feeder'!BS585)))</f>
        <v>2.6</v>
      </c>
      <c r="H596" s="79">
        <f>IF($B$9="Female",'No Self Assessment feeder'!H585,IF($B$9="Male",'No Self Assessment feeder'!AN585,IF($B$9="All",'No Self Assessment feeder'!BT585)))</f>
        <v>4155</v>
      </c>
      <c r="I596" s="120">
        <f>IF($B$9="Female",'No Self Assessment feeder'!I585,IF($B$9="Male",'No Self Assessment feeder'!AO585,IF($B$9="All",'No Self Assessment feeder'!BU585)))</f>
        <v>8</v>
      </c>
      <c r="J596" s="120">
        <f>IF($B$9="Female",'No Self Assessment feeder'!J585,IF($B$9="Male",'No Self Assessment feeder'!AP585,IF($B$9="All",'No Self Assessment feeder'!BV585)))</f>
        <v>11.3</v>
      </c>
      <c r="K596" s="120">
        <f>IF($B$9="Female",'No Self Assessment feeder'!K585,IF($B$9="Male",'No Self Assessment feeder'!AQ585,IF($B$9="All",'No Self Assessment feeder'!BW585)))</f>
        <v>62.8</v>
      </c>
      <c r="L596" s="120">
        <f>IF($B$9="Female",'No Self Assessment feeder'!L585,IF($B$9="Male",'No Self Assessment feeder'!AR585,IF($B$9="All",'No Self Assessment feeder'!BX585)))</f>
        <v>75</v>
      </c>
      <c r="M596" s="127">
        <f>IF($B$9="Female",'No Self Assessment feeder'!M585,IF($B$9="Male",'No Self Assessment feeder'!AS585,IF($B$9="All",'No Self Assessment feeder'!BY585)))</f>
        <v>80.8</v>
      </c>
      <c r="N596" s="81">
        <f>IF($B$9="Female",'No Self Assessment feeder'!N585,IF($B$9="Male",'No Self Assessment feeder'!AT585,IF($B$9="All",'No Self Assessment feeder'!BZ585)))</f>
        <v>4265</v>
      </c>
      <c r="O596" s="120">
        <f>IF($B$9="Female",'No Self Assessment feeder'!O585,IF($B$9="Male",'No Self Assessment feeder'!AU585,IF($B$9="All",'No Self Assessment feeder'!CA585)))</f>
        <v>2.7</v>
      </c>
      <c r="P596" s="79">
        <f>IF($B$9="Female",'No Self Assessment feeder'!P585,IF($B$9="Male",'No Self Assessment feeder'!AV585,IF($B$9="All",'No Self Assessment feeder'!CB585)))</f>
        <v>4150</v>
      </c>
      <c r="Q596" s="120">
        <f>IF($B$9="Female",'No Self Assessment feeder'!Q585,IF($B$9="Male",'No Self Assessment feeder'!AW585,IF($B$9="All",'No Self Assessment feeder'!CC585)))</f>
        <v>9.5</v>
      </c>
      <c r="R596" s="120">
        <f>IF($B$9="Female",'No Self Assessment feeder'!R585,IF($B$9="Male",'No Self Assessment feeder'!AX585,IF($B$9="All",'No Self Assessment feeder'!CD585)))</f>
        <v>7.6</v>
      </c>
      <c r="S596" s="120">
        <f>IF($B$9="Female",'No Self Assessment feeder'!S585,IF($B$9="Male",'No Self Assessment feeder'!AY585,IF($B$9="All",'No Self Assessment feeder'!CE585)))</f>
        <v>69</v>
      </c>
      <c r="T596" s="120">
        <f>IF($B$9="Female",'No Self Assessment feeder'!T585,IF($B$9="Male",'No Self Assessment feeder'!AZ585,IF($B$9="All",'No Self Assessment feeder'!CF585)))</f>
        <v>79.099999999999994</v>
      </c>
      <c r="U596" s="127">
        <f>IF($B$9="Female",'No Self Assessment feeder'!U585,IF($B$9="Male",'No Self Assessment feeder'!BA585,IF($B$9="All",'No Self Assessment feeder'!CG585)))</f>
        <v>82.8</v>
      </c>
      <c r="V596" s="81">
        <f>IF($B$9="Female",'No Self Assessment feeder'!V585,IF($B$9="Male",'No Self Assessment feeder'!BB585,IF($B$9="All",'No Self Assessment feeder'!CH585)))</f>
        <v>4265</v>
      </c>
      <c r="W596" s="120">
        <f>IF($B$9="Female",'No Self Assessment feeder'!W585,IF($B$9="Male",'No Self Assessment feeder'!BC585,IF($B$9="All",'No Self Assessment feeder'!CI585)))</f>
        <v>2.9</v>
      </c>
      <c r="X596" s="79">
        <f>IF($B$9="Female",'No Self Assessment feeder'!X585,IF($B$9="Male",'No Self Assessment feeder'!BD585,IF($B$9="All",'No Self Assessment feeder'!CJ585)))</f>
        <v>4140</v>
      </c>
      <c r="Y596" s="120">
        <f>IF($B$9="Female",'No Self Assessment feeder'!Y585,IF($B$9="Male",'No Self Assessment feeder'!BE585,IF($B$9="All",'No Self Assessment feeder'!CK585)))</f>
        <v>13</v>
      </c>
      <c r="Z596" s="120">
        <f>IF($B$9="Female",'No Self Assessment feeder'!Z585,IF($B$9="Male",'No Self Assessment feeder'!BF585,IF($B$9="All",'No Self Assessment feeder'!CL585)))</f>
        <v>7.3</v>
      </c>
      <c r="AA596" s="120">
        <f>IF($B$9="Female",'No Self Assessment feeder'!AA585,IF($B$9="Male",'No Self Assessment feeder'!BG585,IF($B$9="All",'No Self Assessment feeder'!CM585)))</f>
        <v>70.900000000000006</v>
      </c>
      <c r="AB596" s="120">
        <f>IF($B$9="Female",'No Self Assessment feeder'!AB585,IF($B$9="Male",'No Self Assessment feeder'!BH585,IF($B$9="All",'No Self Assessment feeder'!CN585)))</f>
        <v>77.8</v>
      </c>
      <c r="AC596" s="127">
        <f>IF($B$9="Female",'No Self Assessment feeder'!AC585,IF($B$9="Male",'No Self Assessment feeder'!BI585,IF($B$9="All",'No Self Assessment feeder'!CO585)))</f>
        <v>79.599999999999994</v>
      </c>
      <c r="CM596" s="29"/>
    </row>
    <row r="597" spans="1:91" ht="14.25" customHeight="1" x14ac:dyDescent="0.2">
      <c r="A597" s="159" t="s">
        <v>292</v>
      </c>
      <c r="B597" s="65" t="s">
        <v>140</v>
      </c>
      <c r="C597" s="66">
        <v>10007795</v>
      </c>
      <c r="D597" s="66" t="s">
        <v>494</v>
      </c>
      <c r="E597" s="162" t="s">
        <v>141</v>
      </c>
      <c r="F597" s="142">
        <f>IF($B$9="Female",'No Self Assessment feeder'!F586,IF($B$9="Male",'No Self Assessment feeder'!AL586,IF($B$9="All",'No Self Assessment feeder'!BR586)))</f>
        <v>5660</v>
      </c>
      <c r="G597" s="120">
        <f>IF($B$9="Female",'No Self Assessment feeder'!G586,IF($B$9="Male",'No Self Assessment feeder'!AM586,IF($B$9="All",'No Self Assessment feeder'!BS586)))</f>
        <v>1.7</v>
      </c>
      <c r="H597" s="79">
        <f>IF($B$9="Female",'No Self Assessment feeder'!H586,IF($B$9="Male",'No Self Assessment feeder'!AN586,IF($B$9="All",'No Self Assessment feeder'!BT586)))</f>
        <v>5560</v>
      </c>
      <c r="I597" s="120">
        <f>IF($B$9="Female",'No Self Assessment feeder'!I586,IF($B$9="Male",'No Self Assessment feeder'!AO586,IF($B$9="All",'No Self Assessment feeder'!BU586)))</f>
        <v>8.8000000000000007</v>
      </c>
      <c r="J597" s="120">
        <f>IF($B$9="Female",'No Self Assessment feeder'!J586,IF($B$9="Male",'No Self Assessment feeder'!AP586,IF($B$9="All",'No Self Assessment feeder'!BV586)))</f>
        <v>11.6</v>
      </c>
      <c r="K597" s="120">
        <f>IF($B$9="Female",'No Self Assessment feeder'!K586,IF($B$9="Male",'No Self Assessment feeder'!AQ586,IF($B$9="All",'No Self Assessment feeder'!BW586)))</f>
        <v>51.5</v>
      </c>
      <c r="L597" s="120">
        <f>IF($B$9="Female",'No Self Assessment feeder'!L586,IF($B$9="Male",'No Self Assessment feeder'!AR586,IF($B$9="All",'No Self Assessment feeder'!BX586)))</f>
        <v>68.8</v>
      </c>
      <c r="M597" s="127">
        <f>IF($B$9="Female",'No Self Assessment feeder'!M586,IF($B$9="Male",'No Self Assessment feeder'!AS586,IF($B$9="All",'No Self Assessment feeder'!BY586)))</f>
        <v>79.7</v>
      </c>
      <c r="N597" s="81">
        <f>IF($B$9="Female",'No Self Assessment feeder'!N586,IF($B$9="Male",'No Self Assessment feeder'!AT586,IF($B$9="All",'No Self Assessment feeder'!BZ586)))</f>
        <v>5660</v>
      </c>
      <c r="O597" s="120">
        <f>IF($B$9="Female",'No Self Assessment feeder'!O586,IF($B$9="Male",'No Self Assessment feeder'!AU586,IF($B$9="All",'No Self Assessment feeder'!CA586)))</f>
        <v>1.9</v>
      </c>
      <c r="P597" s="79">
        <f>IF($B$9="Female",'No Self Assessment feeder'!P586,IF($B$9="Male",'No Self Assessment feeder'!AV586,IF($B$9="All",'No Self Assessment feeder'!CB586)))</f>
        <v>5555</v>
      </c>
      <c r="Q597" s="120">
        <f>IF($B$9="Female",'No Self Assessment feeder'!Q586,IF($B$9="Male",'No Self Assessment feeder'!AW586,IF($B$9="All",'No Self Assessment feeder'!CC586)))</f>
        <v>10.3</v>
      </c>
      <c r="R597" s="120">
        <f>IF($B$9="Female",'No Self Assessment feeder'!R586,IF($B$9="Male",'No Self Assessment feeder'!AX586,IF($B$9="All",'No Self Assessment feeder'!CD586)))</f>
        <v>6.6</v>
      </c>
      <c r="S597" s="120">
        <f>IF($B$9="Female",'No Self Assessment feeder'!S586,IF($B$9="Male",'No Self Assessment feeder'!AY586,IF($B$9="All",'No Self Assessment feeder'!CE586)))</f>
        <v>62.5</v>
      </c>
      <c r="T597" s="120">
        <f>IF($B$9="Female",'No Self Assessment feeder'!T586,IF($B$9="Male",'No Self Assessment feeder'!AZ586,IF($B$9="All",'No Self Assessment feeder'!CF586)))</f>
        <v>77</v>
      </c>
      <c r="U597" s="127">
        <f>IF($B$9="Female",'No Self Assessment feeder'!U586,IF($B$9="Male",'No Self Assessment feeder'!BA586,IF($B$9="All",'No Self Assessment feeder'!CG586)))</f>
        <v>83</v>
      </c>
      <c r="V597" s="81">
        <f>IF($B$9="Female",'No Self Assessment feeder'!V586,IF($B$9="Male",'No Self Assessment feeder'!BB586,IF($B$9="All",'No Self Assessment feeder'!CH586)))</f>
        <v>5660</v>
      </c>
      <c r="W597" s="120">
        <f>IF($B$9="Female",'No Self Assessment feeder'!W586,IF($B$9="Male",'No Self Assessment feeder'!BC586,IF($B$9="All",'No Self Assessment feeder'!CI586)))</f>
        <v>2.1</v>
      </c>
      <c r="X597" s="79">
        <f>IF($B$9="Female",'No Self Assessment feeder'!X586,IF($B$9="Male",'No Self Assessment feeder'!BD586,IF($B$9="All",'No Self Assessment feeder'!CJ586)))</f>
        <v>5540</v>
      </c>
      <c r="Y597" s="120">
        <f>IF($B$9="Female",'No Self Assessment feeder'!Y586,IF($B$9="Male",'No Self Assessment feeder'!BE586,IF($B$9="All",'No Self Assessment feeder'!CK586)))</f>
        <v>12.9</v>
      </c>
      <c r="Z597" s="120">
        <f>IF($B$9="Female",'No Self Assessment feeder'!Z586,IF($B$9="Male",'No Self Assessment feeder'!BF586,IF($B$9="All",'No Self Assessment feeder'!CL586)))</f>
        <v>6.4</v>
      </c>
      <c r="AA597" s="120">
        <f>IF($B$9="Female",'No Self Assessment feeder'!AA586,IF($B$9="Male",'No Self Assessment feeder'!BG586,IF($B$9="All",'No Self Assessment feeder'!CM586)))</f>
        <v>66.599999999999994</v>
      </c>
      <c r="AB597" s="120">
        <f>IF($B$9="Female",'No Self Assessment feeder'!AB586,IF($B$9="Male",'No Self Assessment feeder'!BH586,IF($B$9="All",'No Self Assessment feeder'!CN586)))</f>
        <v>77.2</v>
      </c>
      <c r="AC597" s="127">
        <f>IF($B$9="Female",'No Self Assessment feeder'!AC586,IF($B$9="Male",'No Self Assessment feeder'!BI586,IF($B$9="All",'No Self Assessment feeder'!CO586)))</f>
        <v>80.7</v>
      </c>
      <c r="CM597" s="29"/>
    </row>
    <row r="598" spans="1:91" ht="14.25" customHeight="1" x14ac:dyDescent="0.2">
      <c r="A598" s="159" t="s">
        <v>292</v>
      </c>
      <c r="B598" s="65" t="s">
        <v>142</v>
      </c>
      <c r="C598" s="66">
        <v>10003863</v>
      </c>
      <c r="D598" s="66" t="s">
        <v>494</v>
      </c>
      <c r="E598" s="162" t="s">
        <v>143</v>
      </c>
      <c r="F598" s="142">
        <f>IF($B$9="Female",'No Self Assessment feeder'!F587,IF($B$9="Male",'No Self Assessment feeder'!AL587,IF($B$9="All",'No Self Assessment feeder'!BR587)))</f>
        <v>525</v>
      </c>
      <c r="G598" s="120">
        <f>IF($B$9="Female",'No Self Assessment feeder'!G587,IF($B$9="Male",'No Self Assessment feeder'!AM587,IF($B$9="All",'No Self Assessment feeder'!BS587)))</f>
        <v>1.5</v>
      </c>
      <c r="H598" s="79">
        <f>IF($B$9="Female",'No Self Assessment feeder'!H587,IF($B$9="Male",'No Self Assessment feeder'!AN587,IF($B$9="All",'No Self Assessment feeder'!BT587)))</f>
        <v>520</v>
      </c>
      <c r="I598" s="120">
        <f>IF($B$9="Female",'No Self Assessment feeder'!I587,IF($B$9="Male",'No Self Assessment feeder'!AO587,IF($B$9="All",'No Self Assessment feeder'!BU587)))</f>
        <v>10.6</v>
      </c>
      <c r="J598" s="120">
        <f>IF($B$9="Female",'No Self Assessment feeder'!J587,IF($B$9="Male",'No Self Assessment feeder'!AP587,IF($B$9="All",'No Self Assessment feeder'!BV587)))</f>
        <v>10.199999999999999</v>
      </c>
      <c r="K598" s="120">
        <f>IF($B$9="Female",'No Self Assessment feeder'!K587,IF($B$9="Male",'No Self Assessment feeder'!AQ587,IF($B$9="All",'No Self Assessment feeder'!BW587)))</f>
        <v>64.5</v>
      </c>
      <c r="L598" s="120">
        <f>IF($B$9="Female",'No Self Assessment feeder'!L587,IF($B$9="Male",'No Self Assessment feeder'!AR587,IF($B$9="All",'No Self Assessment feeder'!BX587)))</f>
        <v>75.099999999999994</v>
      </c>
      <c r="M598" s="127">
        <f>IF($B$9="Female",'No Self Assessment feeder'!M587,IF($B$9="Male",'No Self Assessment feeder'!AS587,IF($B$9="All",'No Self Assessment feeder'!BY587)))</f>
        <v>79.2</v>
      </c>
      <c r="N598" s="81">
        <f>IF($B$9="Female",'No Self Assessment feeder'!N587,IF($B$9="Male",'No Self Assessment feeder'!AT587,IF($B$9="All",'No Self Assessment feeder'!BZ587)))</f>
        <v>525</v>
      </c>
      <c r="O598" s="120">
        <f>IF($B$9="Female",'No Self Assessment feeder'!O587,IF($B$9="Male",'No Self Assessment feeder'!AU587,IF($B$9="All",'No Self Assessment feeder'!CA587)))</f>
        <v>1.5</v>
      </c>
      <c r="P598" s="79">
        <f>IF($B$9="Female",'No Self Assessment feeder'!P587,IF($B$9="Male",'No Self Assessment feeder'!AV587,IF($B$9="All",'No Self Assessment feeder'!CB587)))</f>
        <v>520</v>
      </c>
      <c r="Q598" s="120">
        <f>IF($B$9="Female",'No Self Assessment feeder'!Q587,IF($B$9="Male",'No Self Assessment feeder'!AW587,IF($B$9="All",'No Self Assessment feeder'!CC587)))</f>
        <v>10.6</v>
      </c>
      <c r="R598" s="120">
        <f>IF($B$9="Female",'No Self Assessment feeder'!R587,IF($B$9="Male",'No Self Assessment feeder'!AX587,IF($B$9="All",'No Self Assessment feeder'!CD587)))</f>
        <v>7.7</v>
      </c>
      <c r="S598" s="120">
        <f>IF($B$9="Female",'No Self Assessment feeder'!S587,IF($B$9="Male",'No Self Assessment feeder'!AY587,IF($B$9="All",'No Self Assessment feeder'!CE587)))</f>
        <v>70.7</v>
      </c>
      <c r="T598" s="120">
        <f>IF($B$9="Female",'No Self Assessment feeder'!T587,IF($B$9="Male",'No Self Assessment feeder'!AZ587,IF($B$9="All",'No Self Assessment feeder'!CF587)))</f>
        <v>79.400000000000006</v>
      </c>
      <c r="U598" s="127">
        <f>IF($B$9="Female",'No Self Assessment feeder'!U587,IF($B$9="Male",'No Self Assessment feeder'!BA587,IF($B$9="All",'No Self Assessment feeder'!CG587)))</f>
        <v>81.7</v>
      </c>
      <c r="V598" s="81">
        <f>IF($B$9="Female",'No Self Assessment feeder'!V587,IF($B$9="Male",'No Self Assessment feeder'!BB587,IF($B$9="All",'No Self Assessment feeder'!CH587)))</f>
        <v>525</v>
      </c>
      <c r="W598" s="120">
        <f>IF($B$9="Female",'No Self Assessment feeder'!W587,IF($B$9="Male",'No Self Assessment feeder'!BC587,IF($B$9="All",'No Self Assessment feeder'!CI587)))</f>
        <v>1.7</v>
      </c>
      <c r="X598" s="79">
        <f>IF($B$9="Female",'No Self Assessment feeder'!X587,IF($B$9="Male",'No Self Assessment feeder'!BD587,IF($B$9="All",'No Self Assessment feeder'!CJ587)))</f>
        <v>520</v>
      </c>
      <c r="Y598" s="120">
        <f>IF($B$9="Female",'No Self Assessment feeder'!Y587,IF($B$9="Male",'No Self Assessment feeder'!BE587,IF($B$9="All",'No Self Assessment feeder'!CK587)))</f>
        <v>11.8</v>
      </c>
      <c r="Z598" s="120">
        <f>IF($B$9="Female",'No Self Assessment feeder'!Z587,IF($B$9="Male",'No Self Assessment feeder'!BF587,IF($B$9="All",'No Self Assessment feeder'!CL587)))</f>
        <v>5.4</v>
      </c>
      <c r="AA598" s="120">
        <f>IF($B$9="Female",'No Self Assessment feeder'!AA587,IF($B$9="Male",'No Self Assessment feeder'!BG587,IF($B$9="All",'No Self Assessment feeder'!CM587)))</f>
        <v>76.599999999999994</v>
      </c>
      <c r="AB598" s="120">
        <f>IF($B$9="Female",'No Self Assessment feeder'!AB587,IF($B$9="Male",'No Self Assessment feeder'!BH587,IF($B$9="All",'No Self Assessment feeder'!CN587)))</f>
        <v>81.3</v>
      </c>
      <c r="AC598" s="127">
        <f>IF($B$9="Female",'No Self Assessment feeder'!AC587,IF($B$9="Male",'No Self Assessment feeder'!BI587,IF($B$9="All",'No Self Assessment feeder'!CO587)))</f>
        <v>82.8</v>
      </c>
      <c r="CM598" s="29"/>
    </row>
    <row r="599" spans="1:91" ht="14.25" customHeight="1" x14ac:dyDescent="0.2">
      <c r="A599" s="159" t="s">
        <v>292</v>
      </c>
      <c r="B599" s="65" t="s">
        <v>144</v>
      </c>
      <c r="C599" s="66">
        <v>10007796</v>
      </c>
      <c r="D599" s="66" t="s">
        <v>492</v>
      </c>
      <c r="E599" s="162" t="s">
        <v>145</v>
      </c>
      <c r="F599" s="142">
        <f>IF($B$9="Female",'No Self Assessment feeder'!F588,IF($B$9="Male",'No Self Assessment feeder'!AL588,IF($B$9="All",'No Self Assessment feeder'!BR588)))</f>
        <v>1815</v>
      </c>
      <c r="G599" s="120">
        <f>IF($B$9="Female",'No Self Assessment feeder'!G588,IF($B$9="Male",'No Self Assessment feeder'!AM588,IF($B$9="All",'No Self Assessment feeder'!BS588)))</f>
        <v>1.6</v>
      </c>
      <c r="H599" s="79">
        <f>IF($B$9="Female",'No Self Assessment feeder'!H588,IF($B$9="Male",'No Self Assessment feeder'!AN588,IF($B$9="All",'No Self Assessment feeder'!BT588)))</f>
        <v>1785</v>
      </c>
      <c r="I599" s="120">
        <f>IF($B$9="Female",'No Self Assessment feeder'!I588,IF($B$9="Male",'No Self Assessment feeder'!AO588,IF($B$9="All",'No Self Assessment feeder'!BU588)))</f>
        <v>6.7</v>
      </c>
      <c r="J599" s="120">
        <f>IF($B$9="Female",'No Self Assessment feeder'!J588,IF($B$9="Male",'No Self Assessment feeder'!AP588,IF($B$9="All",'No Self Assessment feeder'!BV588)))</f>
        <v>11.1</v>
      </c>
      <c r="K599" s="120">
        <f>IF($B$9="Female",'No Self Assessment feeder'!K588,IF($B$9="Male",'No Self Assessment feeder'!AQ588,IF($B$9="All",'No Self Assessment feeder'!BW588)))</f>
        <v>49.1</v>
      </c>
      <c r="L599" s="120">
        <f>IF($B$9="Female",'No Self Assessment feeder'!L588,IF($B$9="Male",'No Self Assessment feeder'!AR588,IF($B$9="All",'No Self Assessment feeder'!BX588)))</f>
        <v>69.400000000000006</v>
      </c>
      <c r="M599" s="127">
        <f>IF($B$9="Female",'No Self Assessment feeder'!M588,IF($B$9="Male",'No Self Assessment feeder'!AS588,IF($B$9="All",'No Self Assessment feeder'!BY588)))</f>
        <v>82.2</v>
      </c>
      <c r="N599" s="81">
        <f>IF($B$9="Female",'No Self Assessment feeder'!N588,IF($B$9="Male",'No Self Assessment feeder'!AT588,IF($B$9="All",'No Self Assessment feeder'!BZ588)))</f>
        <v>1815</v>
      </c>
      <c r="O599" s="120">
        <f>IF($B$9="Female",'No Self Assessment feeder'!O588,IF($B$9="Male",'No Self Assessment feeder'!AU588,IF($B$9="All",'No Self Assessment feeder'!CA588)))</f>
        <v>2.1</v>
      </c>
      <c r="P599" s="79">
        <f>IF($B$9="Female",'No Self Assessment feeder'!P588,IF($B$9="Male",'No Self Assessment feeder'!AV588,IF($B$9="All",'No Self Assessment feeder'!CB588)))</f>
        <v>1775</v>
      </c>
      <c r="Q599" s="120">
        <f>IF($B$9="Female",'No Self Assessment feeder'!Q588,IF($B$9="Male",'No Self Assessment feeder'!AW588,IF($B$9="All",'No Self Assessment feeder'!CC588)))</f>
        <v>8.6999999999999993</v>
      </c>
      <c r="R599" s="120">
        <f>IF($B$9="Female",'No Self Assessment feeder'!R588,IF($B$9="Male",'No Self Assessment feeder'!AX588,IF($B$9="All",'No Self Assessment feeder'!CD588)))</f>
        <v>8.8000000000000007</v>
      </c>
      <c r="S599" s="120">
        <f>IF($B$9="Female",'No Self Assessment feeder'!S588,IF($B$9="Male",'No Self Assessment feeder'!AY588,IF($B$9="All",'No Self Assessment feeder'!CE588)))</f>
        <v>62.9</v>
      </c>
      <c r="T599" s="120">
        <f>IF($B$9="Female",'No Self Assessment feeder'!T588,IF($B$9="Male",'No Self Assessment feeder'!AZ588,IF($B$9="All",'No Self Assessment feeder'!CF588)))</f>
        <v>75.5</v>
      </c>
      <c r="U599" s="127">
        <f>IF($B$9="Female",'No Self Assessment feeder'!U588,IF($B$9="Male",'No Self Assessment feeder'!BA588,IF($B$9="All",'No Self Assessment feeder'!CG588)))</f>
        <v>82.4</v>
      </c>
      <c r="V599" s="81">
        <f>IF($B$9="Female",'No Self Assessment feeder'!V588,IF($B$9="Male",'No Self Assessment feeder'!BB588,IF($B$9="All",'No Self Assessment feeder'!CH588)))</f>
        <v>1815</v>
      </c>
      <c r="W599" s="120">
        <f>IF($B$9="Female",'No Self Assessment feeder'!W588,IF($B$9="Male",'No Self Assessment feeder'!BC588,IF($B$9="All",'No Self Assessment feeder'!CI588)))</f>
        <v>2.2999999999999998</v>
      </c>
      <c r="X599" s="79">
        <f>IF($B$9="Female",'No Self Assessment feeder'!X588,IF($B$9="Male",'No Self Assessment feeder'!BD588,IF($B$9="All",'No Self Assessment feeder'!CJ588)))</f>
        <v>1770</v>
      </c>
      <c r="Y599" s="120">
        <f>IF($B$9="Female",'No Self Assessment feeder'!Y588,IF($B$9="Male",'No Self Assessment feeder'!BE588,IF($B$9="All",'No Self Assessment feeder'!CK588)))</f>
        <v>11.2</v>
      </c>
      <c r="Z599" s="120">
        <f>IF($B$9="Female",'No Self Assessment feeder'!Z588,IF($B$9="Male",'No Self Assessment feeder'!BF588,IF($B$9="All",'No Self Assessment feeder'!CL588)))</f>
        <v>7.9</v>
      </c>
      <c r="AA599" s="120">
        <f>IF($B$9="Female",'No Self Assessment feeder'!AA588,IF($B$9="Male",'No Self Assessment feeder'!BG588,IF($B$9="All",'No Self Assessment feeder'!CM588)))</f>
        <v>66.099999999999994</v>
      </c>
      <c r="AB599" s="120">
        <f>IF($B$9="Female",'No Self Assessment feeder'!AB588,IF($B$9="Male",'No Self Assessment feeder'!BH588,IF($B$9="All",'No Self Assessment feeder'!CN588)))</f>
        <v>76.7</v>
      </c>
      <c r="AC599" s="127">
        <f>IF($B$9="Female",'No Self Assessment feeder'!AC588,IF($B$9="Male",'No Self Assessment feeder'!BI588,IF($B$9="All",'No Self Assessment feeder'!CO588)))</f>
        <v>80.900000000000006</v>
      </c>
      <c r="CM599" s="29"/>
    </row>
    <row r="600" spans="1:91" ht="14.25" customHeight="1" x14ac:dyDescent="0.2">
      <c r="A600" s="159" t="s">
        <v>292</v>
      </c>
      <c r="B600" s="65" t="s">
        <v>146</v>
      </c>
      <c r="C600" s="66">
        <v>10007151</v>
      </c>
      <c r="D600" s="66" t="s">
        <v>492</v>
      </c>
      <c r="E600" s="162" t="s">
        <v>147</v>
      </c>
      <c r="F600" s="142">
        <f>IF($B$9="Female",'No Self Assessment feeder'!F589,IF($B$9="Male",'No Self Assessment feeder'!AL589,IF($B$9="All",'No Self Assessment feeder'!BR589)))</f>
        <v>2340</v>
      </c>
      <c r="G600" s="120">
        <f>IF($B$9="Female",'No Self Assessment feeder'!G589,IF($B$9="Male",'No Self Assessment feeder'!AM589,IF($B$9="All",'No Self Assessment feeder'!BS589)))</f>
        <v>2</v>
      </c>
      <c r="H600" s="79">
        <f>IF($B$9="Female",'No Self Assessment feeder'!H589,IF($B$9="Male",'No Self Assessment feeder'!AN589,IF($B$9="All",'No Self Assessment feeder'!BT589)))</f>
        <v>2295</v>
      </c>
      <c r="I600" s="120">
        <f>IF($B$9="Female",'No Self Assessment feeder'!I589,IF($B$9="Male",'No Self Assessment feeder'!AO589,IF($B$9="All",'No Self Assessment feeder'!BU589)))</f>
        <v>7.6</v>
      </c>
      <c r="J600" s="120">
        <f>IF($B$9="Female",'No Self Assessment feeder'!J589,IF($B$9="Male",'No Self Assessment feeder'!AP589,IF($B$9="All",'No Self Assessment feeder'!BV589)))</f>
        <v>11.8</v>
      </c>
      <c r="K600" s="120">
        <f>IF($B$9="Female",'No Self Assessment feeder'!K589,IF($B$9="Male",'No Self Assessment feeder'!AQ589,IF($B$9="All",'No Self Assessment feeder'!BW589)))</f>
        <v>63.4</v>
      </c>
      <c r="L600" s="120">
        <f>IF($B$9="Female",'No Self Assessment feeder'!L589,IF($B$9="Male",'No Self Assessment feeder'!AR589,IF($B$9="All",'No Self Assessment feeder'!BX589)))</f>
        <v>75.599999999999994</v>
      </c>
      <c r="M600" s="127">
        <f>IF($B$9="Female",'No Self Assessment feeder'!M589,IF($B$9="Male",'No Self Assessment feeder'!AS589,IF($B$9="All",'No Self Assessment feeder'!BY589)))</f>
        <v>80.599999999999994</v>
      </c>
      <c r="N600" s="81">
        <f>IF($B$9="Female",'No Self Assessment feeder'!N589,IF($B$9="Male",'No Self Assessment feeder'!AT589,IF($B$9="All",'No Self Assessment feeder'!BZ589)))</f>
        <v>2340</v>
      </c>
      <c r="O600" s="120">
        <f>IF($B$9="Female",'No Self Assessment feeder'!O589,IF($B$9="Male",'No Self Assessment feeder'!AU589,IF($B$9="All",'No Self Assessment feeder'!CA589)))</f>
        <v>2</v>
      </c>
      <c r="P600" s="79">
        <f>IF($B$9="Female",'No Self Assessment feeder'!P589,IF($B$9="Male",'No Self Assessment feeder'!AV589,IF($B$9="All",'No Self Assessment feeder'!CB589)))</f>
        <v>2295</v>
      </c>
      <c r="Q600" s="120">
        <f>IF($B$9="Female",'No Self Assessment feeder'!Q589,IF($B$9="Male",'No Self Assessment feeder'!AW589,IF($B$9="All",'No Self Assessment feeder'!CC589)))</f>
        <v>7.9</v>
      </c>
      <c r="R600" s="120">
        <f>IF($B$9="Female",'No Self Assessment feeder'!R589,IF($B$9="Male",'No Self Assessment feeder'!AX589,IF($B$9="All",'No Self Assessment feeder'!CD589)))</f>
        <v>8.5</v>
      </c>
      <c r="S600" s="120">
        <f>IF($B$9="Female",'No Self Assessment feeder'!S589,IF($B$9="Male",'No Self Assessment feeder'!AY589,IF($B$9="All",'No Self Assessment feeder'!CE589)))</f>
        <v>69.900000000000006</v>
      </c>
      <c r="T600" s="120">
        <f>IF($B$9="Female",'No Self Assessment feeder'!T589,IF($B$9="Male",'No Self Assessment feeder'!AZ589,IF($B$9="All",'No Self Assessment feeder'!CF589)))</f>
        <v>80.2</v>
      </c>
      <c r="U600" s="127">
        <f>IF($B$9="Female",'No Self Assessment feeder'!U589,IF($B$9="Male",'No Self Assessment feeder'!BA589,IF($B$9="All",'No Self Assessment feeder'!CG589)))</f>
        <v>83.5</v>
      </c>
      <c r="V600" s="81">
        <f>IF($B$9="Female",'No Self Assessment feeder'!V589,IF($B$9="Male",'No Self Assessment feeder'!BB589,IF($B$9="All",'No Self Assessment feeder'!CH589)))</f>
        <v>2340</v>
      </c>
      <c r="W600" s="120">
        <f>IF($B$9="Female",'No Self Assessment feeder'!W589,IF($B$9="Male",'No Self Assessment feeder'!BC589,IF($B$9="All",'No Self Assessment feeder'!CI589)))</f>
        <v>2.1</v>
      </c>
      <c r="X600" s="79">
        <f>IF($B$9="Female",'No Self Assessment feeder'!X589,IF($B$9="Male",'No Self Assessment feeder'!BD589,IF($B$9="All",'No Self Assessment feeder'!CJ589)))</f>
        <v>2290</v>
      </c>
      <c r="Y600" s="120">
        <f>IF($B$9="Female",'No Self Assessment feeder'!Y589,IF($B$9="Male",'No Self Assessment feeder'!BE589,IF($B$9="All",'No Self Assessment feeder'!CK589)))</f>
        <v>10.6</v>
      </c>
      <c r="Z600" s="120">
        <f>IF($B$9="Female",'No Self Assessment feeder'!Z589,IF($B$9="Male",'No Self Assessment feeder'!BF589,IF($B$9="All",'No Self Assessment feeder'!CL589)))</f>
        <v>7.6</v>
      </c>
      <c r="AA600" s="120">
        <f>IF($B$9="Female",'No Self Assessment feeder'!AA589,IF($B$9="Male",'No Self Assessment feeder'!BG589,IF($B$9="All",'No Self Assessment feeder'!CM589)))</f>
        <v>73</v>
      </c>
      <c r="AB600" s="120">
        <f>IF($B$9="Female",'No Self Assessment feeder'!AB589,IF($B$9="Male",'No Self Assessment feeder'!BH589,IF($B$9="All",'No Self Assessment feeder'!CN589)))</f>
        <v>79.8</v>
      </c>
      <c r="AC600" s="127">
        <f>IF($B$9="Female",'No Self Assessment feeder'!AC589,IF($B$9="Male",'No Self Assessment feeder'!BI589,IF($B$9="All",'No Self Assessment feeder'!CO589)))</f>
        <v>81.8</v>
      </c>
      <c r="CM600" s="29"/>
    </row>
    <row r="601" spans="1:91" ht="14.25" customHeight="1" x14ac:dyDescent="0.2">
      <c r="A601" s="159" t="s">
        <v>292</v>
      </c>
      <c r="B601" s="65" t="s">
        <v>148</v>
      </c>
      <c r="C601" s="66">
        <v>10003956</v>
      </c>
      <c r="D601" s="66" t="s">
        <v>493</v>
      </c>
      <c r="E601" s="162" t="s">
        <v>149</v>
      </c>
      <c r="F601" s="142">
        <f>IF($B$9="Female",'No Self Assessment feeder'!F590,IF($B$9="Male",'No Self Assessment feeder'!AL590,IF($B$9="All",'No Self Assessment feeder'!BR590)))</f>
        <v>1280</v>
      </c>
      <c r="G601" s="120">
        <f>IF($B$9="Female",'No Self Assessment feeder'!G590,IF($B$9="Male",'No Self Assessment feeder'!AM590,IF($B$9="All",'No Self Assessment feeder'!BS590)))</f>
        <v>2.6</v>
      </c>
      <c r="H601" s="79">
        <f>IF($B$9="Female",'No Self Assessment feeder'!H590,IF($B$9="Male",'No Self Assessment feeder'!AN590,IF($B$9="All",'No Self Assessment feeder'!BT590)))</f>
        <v>1250</v>
      </c>
      <c r="I601" s="120">
        <f>IF($B$9="Female",'No Self Assessment feeder'!I590,IF($B$9="Male",'No Self Assessment feeder'!AO590,IF($B$9="All",'No Self Assessment feeder'!BU590)))</f>
        <v>7.9</v>
      </c>
      <c r="J601" s="120">
        <f>IF($B$9="Female",'No Self Assessment feeder'!J590,IF($B$9="Male",'No Self Assessment feeder'!AP590,IF($B$9="All",'No Self Assessment feeder'!BV590)))</f>
        <v>10.5</v>
      </c>
      <c r="K601" s="120">
        <f>IF($B$9="Female",'No Self Assessment feeder'!K590,IF($B$9="Male",'No Self Assessment feeder'!AQ590,IF($B$9="All",'No Self Assessment feeder'!BW590)))</f>
        <v>57.1</v>
      </c>
      <c r="L601" s="120">
        <f>IF($B$9="Female",'No Self Assessment feeder'!L590,IF($B$9="Male",'No Self Assessment feeder'!AR590,IF($B$9="All",'No Self Assessment feeder'!BX590)))</f>
        <v>74.8</v>
      </c>
      <c r="M601" s="127">
        <f>IF($B$9="Female",'No Self Assessment feeder'!M590,IF($B$9="Male",'No Self Assessment feeder'!AS590,IF($B$9="All",'No Self Assessment feeder'!BY590)))</f>
        <v>81.599999999999994</v>
      </c>
      <c r="N601" s="81">
        <f>IF($B$9="Female",'No Self Assessment feeder'!N590,IF($B$9="Male",'No Self Assessment feeder'!AT590,IF($B$9="All",'No Self Assessment feeder'!BZ590)))</f>
        <v>1280</v>
      </c>
      <c r="O601" s="120">
        <f>IF($B$9="Female",'No Self Assessment feeder'!O590,IF($B$9="Male",'No Self Assessment feeder'!AU590,IF($B$9="All",'No Self Assessment feeder'!CA590)))</f>
        <v>3.4</v>
      </c>
      <c r="P601" s="79">
        <f>IF($B$9="Female",'No Self Assessment feeder'!P590,IF($B$9="Male",'No Self Assessment feeder'!AV590,IF($B$9="All",'No Self Assessment feeder'!CB590)))</f>
        <v>1240</v>
      </c>
      <c r="Q601" s="120">
        <f>IF($B$9="Female",'No Self Assessment feeder'!Q590,IF($B$9="Male",'No Self Assessment feeder'!AW590,IF($B$9="All",'No Self Assessment feeder'!CC590)))</f>
        <v>10</v>
      </c>
      <c r="R601" s="120">
        <f>IF($B$9="Female",'No Self Assessment feeder'!R590,IF($B$9="Male",'No Self Assessment feeder'!AX590,IF($B$9="All",'No Self Assessment feeder'!CD590)))</f>
        <v>9</v>
      </c>
      <c r="S601" s="120">
        <f>IF($B$9="Female",'No Self Assessment feeder'!S590,IF($B$9="Male",'No Self Assessment feeder'!AY590,IF($B$9="All",'No Self Assessment feeder'!CE590)))</f>
        <v>62.4</v>
      </c>
      <c r="T601" s="120">
        <f>IF($B$9="Female",'No Self Assessment feeder'!T590,IF($B$9="Male",'No Self Assessment feeder'!AZ590,IF($B$9="All",'No Self Assessment feeder'!CF590)))</f>
        <v>76.5</v>
      </c>
      <c r="U601" s="127">
        <f>IF($B$9="Female",'No Self Assessment feeder'!U590,IF($B$9="Male",'No Self Assessment feeder'!BA590,IF($B$9="All",'No Self Assessment feeder'!CG590)))</f>
        <v>80.900000000000006</v>
      </c>
      <c r="V601" s="81">
        <f>IF($B$9="Female",'No Self Assessment feeder'!V590,IF($B$9="Male",'No Self Assessment feeder'!BB590,IF($B$9="All",'No Self Assessment feeder'!CH590)))</f>
        <v>1280</v>
      </c>
      <c r="W601" s="120">
        <f>IF($B$9="Female",'No Self Assessment feeder'!W590,IF($B$9="Male",'No Self Assessment feeder'!BC590,IF($B$9="All",'No Self Assessment feeder'!CI590)))</f>
        <v>3.4</v>
      </c>
      <c r="X601" s="79">
        <f>IF($B$9="Female",'No Self Assessment feeder'!X590,IF($B$9="Male",'No Self Assessment feeder'!BD590,IF($B$9="All",'No Self Assessment feeder'!CJ590)))</f>
        <v>1235</v>
      </c>
      <c r="Y601" s="120">
        <f>IF($B$9="Female",'No Self Assessment feeder'!Y590,IF($B$9="Male",'No Self Assessment feeder'!BE590,IF($B$9="All",'No Self Assessment feeder'!CK590)))</f>
        <v>12.4</v>
      </c>
      <c r="Z601" s="120">
        <f>IF($B$9="Female",'No Self Assessment feeder'!Z590,IF($B$9="Male",'No Self Assessment feeder'!BF590,IF($B$9="All",'No Self Assessment feeder'!CL590)))</f>
        <v>7.8</v>
      </c>
      <c r="AA601" s="120">
        <f>IF($B$9="Female",'No Self Assessment feeder'!AA590,IF($B$9="Male",'No Self Assessment feeder'!BG590,IF($B$9="All",'No Self Assessment feeder'!CM590)))</f>
        <v>69.7</v>
      </c>
      <c r="AB601" s="120">
        <f>IF($B$9="Female",'No Self Assessment feeder'!AB590,IF($B$9="Male",'No Self Assessment feeder'!BH590,IF($B$9="All",'No Self Assessment feeder'!CN590)))</f>
        <v>77.400000000000006</v>
      </c>
      <c r="AC601" s="127">
        <f>IF($B$9="Female",'No Self Assessment feeder'!AC590,IF($B$9="Male",'No Self Assessment feeder'!BI590,IF($B$9="All",'No Self Assessment feeder'!CO590)))</f>
        <v>79.7</v>
      </c>
      <c r="CM601" s="29"/>
    </row>
    <row r="602" spans="1:91" ht="14.25" customHeight="1" x14ac:dyDescent="0.2">
      <c r="A602" s="159" t="s">
        <v>292</v>
      </c>
      <c r="B602" s="65" t="s">
        <v>150</v>
      </c>
      <c r="C602" s="66">
        <v>10003957</v>
      </c>
      <c r="D602" s="66" t="s">
        <v>493</v>
      </c>
      <c r="E602" s="162" t="s">
        <v>151</v>
      </c>
      <c r="F602" s="142">
        <f>IF($B$9="Female",'No Self Assessment feeder'!F591,IF($B$9="Male",'No Self Assessment feeder'!AL591,IF($B$9="All",'No Self Assessment feeder'!BR591)))</f>
        <v>3560</v>
      </c>
      <c r="G602" s="120">
        <f>IF($B$9="Female",'No Self Assessment feeder'!G591,IF($B$9="Male",'No Self Assessment feeder'!AM591,IF($B$9="All",'No Self Assessment feeder'!BS591)))</f>
        <v>2.5</v>
      </c>
      <c r="H602" s="79">
        <f>IF($B$9="Female",'No Self Assessment feeder'!H591,IF($B$9="Male",'No Self Assessment feeder'!AN591,IF($B$9="All",'No Self Assessment feeder'!BT591)))</f>
        <v>3470</v>
      </c>
      <c r="I602" s="120">
        <f>IF($B$9="Female",'No Self Assessment feeder'!I591,IF($B$9="Male",'No Self Assessment feeder'!AO591,IF($B$9="All",'No Self Assessment feeder'!BU591)))</f>
        <v>7.6</v>
      </c>
      <c r="J602" s="120">
        <f>IF($B$9="Female",'No Self Assessment feeder'!J591,IF($B$9="Male",'No Self Assessment feeder'!AP591,IF($B$9="All",'No Self Assessment feeder'!BV591)))</f>
        <v>11</v>
      </c>
      <c r="K602" s="120">
        <f>IF($B$9="Female",'No Self Assessment feeder'!K591,IF($B$9="Male",'No Self Assessment feeder'!AQ591,IF($B$9="All",'No Self Assessment feeder'!BW591)))</f>
        <v>59.7</v>
      </c>
      <c r="L602" s="120">
        <f>IF($B$9="Female",'No Self Assessment feeder'!L591,IF($B$9="Male",'No Self Assessment feeder'!AR591,IF($B$9="All",'No Self Assessment feeder'!BX591)))</f>
        <v>74</v>
      </c>
      <c r="M602" s="127">
        <f>IF($B$9="Female",'No Self Assessment feeder'!M591,IF($B$9="Male",'No Self Assessment feeder'!AS591,IF($B$9="All",'No Self Assessment feeder'!BY591)))</f>
        <v>81.5</v>
      </c>
      <c r="N602" s="81">
        <f>IF($B$9="Female",'No Self Assessment feeder'!N591,IF($B$9="Male",'No Self Assessment feeder'!AT591,IF($B$9="All",'No Self Assessment feeder'!BZ591)))</f>
        <v>3560</v>
      </c>
      <c r="O602" s="120">
        <f>IF($B$9="Female",'No Self Assessment feeder'!O591,IF($B$9="Male",'No Self Assessment feeder'!AU591,IF($B$9="All",'No Self Assessment feeder'!CA591)))</f>
        <v>2.6</v>
      </c>
      <c r="P602" s="79">
        <f>IF($B$9="Female",'No Self Assessment feeder'!P591,IF($B$9="Male",'No Self Assessment feeder'!AV591,IF($B$9="All",'No Self Assessment feeder'!CB591)))</f>
        <v>3470</v>
      </c>
      <c r="Q602" s="120">
        <f>IF($B$9="Female",'No Self Assessment feeder'!Q591,IF($B$9="Male",'No Self Assessment feeder'!AW591,IF($B$9="All",'No Self Assessment feeder'!CC591)))</f>
        <v>10.1</v>
      </c>
      <c r="R602" s="120">
        <f>IF($B$9="Female",'No Self Assessment feeder'!R591,IF($B$9="Male",'No Self Assessment feeder'!AX591,IF($B$9="All",'No Self Assessment feeder'!CD591)))</f>
        <v>7.9</v>
      </c>
      <c r="S602" s="120">
        <f>IF($B$9="Female",'No Self Assessment feeder'!S591,IF($B$9="Male",'No Self Assessment feeder'!AY591,IF($B$9="All",'No Self Assessment feeder'!CE591)))</f>
        <v>62.8</v>
      </c>
      <c r="T602" s="120">
        <f>IF($B$9="Female",'No Self Assessment feeder'!T591,IF($B$9="Male",'No Self Assessment feeder'!AZ591,IF($B$9="All",'No Self Assessment feeder'!CF591)))</f>
        <v>77</v>
      </c>
      <c r="U602" s="127">
        <f>IF($B$9="Female",'No Self Assessment feeder'!U591,IF($B$9="Male",'No Self Assessment feeder'!BA591,IF($B$9="All",'No Self Assessment feeder'!CG591)))</f>
        <v>82</v>
      </c>
      <c r="V602" s="81">
        <f>IF($B$9="Female",'No Self Assessment feeder'!V591,IF($B$9="Male",'No Self Assessment feeder'!BB591,IF($B$9="All",'No Self Assessment feeder'!CH591)))</f>
        <v>3560</v>
      </c>
      <c r="W602" s="120">
        <f>IF($B$9="Female",'No Self Assessment feeder'!W591,IF($B$9="Male",'No Self Assessment feeder'!BC591,IF($B$9="All",'No Self Assessment feeder'!CI591)))</f>
        <v>3</v>
      </c>
      <c r="X602" s="79">
        <f>IF($B$9="Female",'No Self Assessment feeder'!X591,IF($B$9="Male",'No Self Assessment feeder'!BD591,IF($B$9="All",'No Self Assessment feeder'!CJ591)))</f>
        <v>3455</v>
      </c>
      <c r="Y602" s="120">
        <f>IF($B$9="Female",'No Self Assessment feeder'!Y591,IF($B$9="Male",'No Self Assessment feeder'!BE591,IF($B$9="All",'No Self Assessment feeder'!CK591)))</f>
        <v>13</v>
      </c>
      <c r="Z602" s="120">
        <f>IF($B$9="Female",'No Self Assessment feeder'!Z591,IF($B$9="Male",'No Self Assessment feeder'!BF591,IF($B$9="All",'No Self Assessment feeder'!CL591)))</f>
        <v>6.8</v>
      </c>
      <c r="AA602" s="120">
        <f>IF($B$9="Female",'No Self Assessment feeder'!AA591,IF($B$9="Male",'No Self Assessment feeder'!BG591,IF($B$9="All",'No Self Assessment feeder'!CM591)))</f>
        <v>68.599999999999994</v>
      </c>
      <c r="AB602" s="120">
        <f>IF($B$9="Female",'No Self Assessment feeder'!AB591,IF($B$9="Male",'No Self Assessment feeder'!BH591,IF($B$9="All",'No Self Assessment feeder'!CN591)))</f>
        <v>78</v>
      </c>
      <c r="AC602" s="127">
        <f>IF($B$9="Female",'No Self Assessment feeder'!AC591,IF($B$9="Male",'No Self Assessment feeder'!BI591,IF($B$9="All",'No Self Assessment feeder'!CO591)))</f>
        <v>80.2</v>
      </c>
      <c r="CM602" s="29"/>
    </row>
    <row r="603" spans="1:91" ht="14.25" customHeight="1" x14ac:dyDescent="0.2">
      <c r="A603" s="159" t="s">
        <v>292</v>
      </c>
      <c r="B603" s="65" t="s">
        <v>152</v>
      </c>
      <c r="C603" s="66">
        <v>10003945</v>
      </c>
      <c r="D603" s="66" t="s">
        <v>493</v>
      </c>
      <c r="E603" s="162" t="s">
        <v>153</v>
      </c>
      <c r="F603" s="142">
        <f>IF($B$9="Female",'No Self Assessment feeder'!F592,IF($B$9="Male",'No Self Assessment feeder'!AL592,IF($B$9="All",'No Self Assessment feeder'!BR592)))</f>
        <v>155</v>
      </c>
      <c r="G603" s="120">
        <f>IF($B$9="Female",'No Self Assessment feeder'!G592,IF($B$9="Male",'No Self Assessment feeder'!AM592,IF($B$9="All",'No Self Assessment feeder'!BS592)))</f>
        <v>7.2</v>
      </c>
      <c r="H603" s="79">
        <f>IF($B$9="Female",'No Self Assessment feeder'!H592,IF($B$9="Male",'No Self Assessment feeder'!AN592,IF($B$9="All",'No Self Assessment feeder'!BT592)))</f>
        <v>140</v>
      </c>
      <c r="I603" s="120">
        <f>IF($B$9="Female",'No Self Assessment feeder'!I592,IF($B$9="Male",'No Self Assessment feeder'!AO592,IF($B$9="All",'No Self Assessment feeder'!BU592)))</f>
        <v>17.600000000000001</v>
      </c>
      <c r="J603" s="120">
        <f>IF($B$9="Female",'No Self Assessment feeder'!J592,IF($B$9="Male",'No Self Assessment feeder'!AP592,IF($B$9="All",'No Self Assessment feeder'!BV592)))</f>
        <v>14.8</v>
      </c>
      <c r="K603" s="120">
        <f>IF($B$9="Female",'No Self Assessment feeder'!K592,IF($B$9="Male",'No Self Assessment feeder'!AQ592,IF($B$9="All",'No Self Assessment feeder'!BW592)))</f>
        <v>63.4</v>
      </c>
      <c r="L603" s="120">
        <f>IF($B$9="Female",'No Self Assessment feeder'!L592,IF($B$9="Male",'No Self Assessment feeder'!AR592,IF($B$9="All",'No Self Assessment feeder'!BX592)))</f>
        <v>65.5</v>
      </c>
      <c r="M603" s="127">
        <f>IF($B$9="Female",'No Self Assessment feeder'!M592,IF($B$9="Male",'No Self Assessment feeder'!AS592,IF($B$9="All",'No Self Assessment feeder'!BY592)))</f>
        <v>67.599999999999994</v>
      </c>
      <c r="N603" s="81">
        <f>IF($B$9="Female",'No Self Assessment feeder'!N592,IF($B$9="Male",'No Self Assessment feeder'!AT592,IF($B$9="All",'No Self Assessment feeder'!BZ592)))</f>
        <v>155</v>
      </c>
      <c r="O603" s="120">
        <f>IF($B$9="Female",'No Self Assessment feeder'!O592,IF($B$9="Male",'No Self Assessment feeder'!AU592,IF($B$9="All",'No Self Assessment feeder'!CA592)))</f>
        <v>7.8</v>
      </c>
      <c r="P603" s="79">
        <f>IF($B$9="Female",'No Self Assessment feeder'!P592,IF($B$9="Male",'No Self Assessment feeder'!AV592,IF($B$9="All",'No Self Assessment feeder'!CB592)))</f>
        <v>140</v>
      </c>
      <c r="Q603" s="120">
        <f>IF($B$9="Female",'No Self Assessment feeder'!Q592,IF($B$9="Male",'No Self Assessment feeder'!AW592,IF($B$9="All",'No Self Assessment feeder'!CC592)))</f>
        <v>18.399999999999999</v>
      </c>
      <c r="R603" s="120">
        <f>IF($B$9="Female",'No Self Assessment feeder'!R592,IF($B$9="Male",'No Self Assessment feeder'!AX592,IF($B$9="All",'No Self Assessment feeder'!CD592)))</f>
        <v>11.3</v>
      </c>
      <c r="S603" s="120" t="str">
        <f>IF($B$9="Female",'No Self Assessment feeder'!S592,IF($B$9="Male",'No Self Assessment feeder'!AY592,IF($B$9="All",'No Self Assessment feeder'!CE592)))</f>
        <v>x</v>
      </c>
      <c r="T603" s="120" t="str">
        <f>IF($B$9="Female",'No Self Assessment feeder'!T592,IF($B$9="Male",'No Self Assessment feeder'!AZ592,IF($B$9="All",'No Self Assessment feeder'!CF592)))</f>
        <v>x</v>
      </c>
      <c r="U603" s="127">
        <f>IF($B$9="Female",'No Self Assessment feeder'!U592,IF($B$9="Male",'No Self Assessment feeder'!BA592,IF($B$9="All",'No Self Assessment feeder'!CG592)))</f>
        <v>70.2</v>
      </c>
      <c r="V603" s="81">
        <f>IF($B$9="Female",'No Self Assessment feeder'!V592,IF($B$9="Male",'No Self Assessment feeder'!BB592,IF($B$9="All",'No Self Assessment feeder'!CH592)))</f>
        <v>155</v>
      </c>
      <c r="W603" s="120">
        <f>IF($B$9="Female",'No Self Assessment feeder'!W592,IF($B$9="Male",'No Self Assessment feeder'!BC592,IF($B$9="All",'No Self Assessment feeder'!CI592)))</f>
        <v>7.8</v>
      </c>
      <c r="X603" s="79">
        <f>IF($B$9="Female",'No Self Assessment feeder'!X592,IF($B$9="Male",'No Self Assessment feeder'!BD592,IF($B$9="All",'No Self Assessment feeder'!CJ592)))</f>
        <v>140</v>
      </c>
      <c r="Y603" s="120">
        <f>IF($B$9="Female",'No Self Assessment feeder'!Y592,IF($B$9="Male",'No Self Assessment feeder'!BE592,IF($B$9="All",'No Self Assessment feeder'!CK592)))</f>
        <v>21.3</v>
      </c>
      <c r="Z603" s="120">
        <f>IF($B$9="Female",'No Self Assessment feeder'!Z592,IF($B$9="Male",'No Self Assessment feeder'!BF592,IF($B$9="All",'No Self Assessment feeder'!CL592)))</f>
        <v>12.1</v>
      </c>
      <c r="AA603" s="120" t="str">
        <f>IF($B$9="Female",'No Self Assessment feeder'!AA592,IF($B$9="Male",'No Self Assessment feeder'!BG592,IF($B$9="All",'No Self Assessment feeder'!CM592)))</f>
        <v>x</v>
      </c>
      <c r="AB603" s="120" t="str">
        <f>IF($B$9="Female",'No Self Assessment feeder'!AB592,IF($B$9="Male",'No Self Assessment feeder'!BH592,IF($B$9="All",'No Self Assessment feeder'!CN592)))</f>
        <v>x</v>
      </c>
      <c r="AC603" s="127">
        <f>IF($B$9="Female",'No Self Assessment feeder'!AC592,IF($B$9="Male",'No Self Assessment feeder'!BI592,IF($B$9="All",'No Self Assessment feeder'!CO592)))</f>
        <v>66.7</v>
      </c>
      <c r="CM603" s="29"/>
    </row>
    <row r="604" spans="1:91" ht="14.25" customHeight="1" x14ac:dyDescent="0.2">
      <c r="A604" s="159" t="s">
        <v>292</v>
      </c>
      <c r="B604" s="65" t="s">
        <v>154</v>
      </c>
      <c r="C604" s="66">
        <v>10006842</v>
      </c>
      <c r="D604" s="66" t="s">
        <v>493</v>
      </c>
      <c r="E604" s="162" t="s">
        <v>155</v>
      </c>
      <c r="F604" s="142">
        <f>IF($B$9="Female",'No Self Assessment feeder'!F593,IF($B$9="Male",'No Self Assessment feeder'!AL593,IF($B$9="All",'No Self Assessment feeder'!BR593)))</f>
        <v>3290</v>
      </c>
      <c r="G604" s="120">
        <f>IF($B$9="Female",'No Self Assessment feeder'!G593,IF($B$9="Male",'No Self Assessment feeder'!AM593,IF($B$9="All",'No Self Assessment feeder'!BS593)))</f>
        <v>1.7</v>
      </c>
      <c r="H604" s="79">
        <f>IF($B$9="Female",'No Self Assessment feeder'!H593,IF($B$9="Male",'No Self Assessment feeder'!AN593,IF($B$9="All",'No Self Assessment feeder'!BT593)))</f>
        <v>3235</v>
      </c>
      <c r="I604" s="120">
        <f>IF($B$9="Female",'No Self Assessment feeder'!I593,IF($B$9="Male",'No Self Assessment feeder'!AO593,IF($B$9="All",'No Self Assessment feeder'!BU593)))</f>
        <v>6.8</v>
      </c>
      <c r="J604" s="120">
        <f>IF($B$9="Female",'No Self Assessment feeder'!J593,IF($B$9="Male",'No Self Assessment feeder'!AP593,IF($B$9="All",'No Self Assessment feeder'!BV593)))</f>
        <v>10.3</v>
      </c>
      <c r="K604" s="120">
        <f>IF($B$9="Female",'No Self Assessment feeder'!K593,IF($B$9="Male",'No Self Assessment feeder'!AQ593,IF($B$9="All",'No Self Assessment feeder'!BW593)))</f>
        <v>52.6</v>
      </c>
      <c r="L604" s="120">
        <f>IF($B$9="Female",'No Self Assessment feeder'!L593,IF($B$9="Male",'No Self Assessment feeder'!AR593,IF($B$9="All",'No Self Assessment feeder'!BX593)))</f>
        <v>70.599999999999994</v>
      </c>
      <c r="M604" s="127">
        <f>IF($B$9="Female",'No Self Assessment feeder'!M593,IF($B$9="Male",'No Self Assessment feeder'!AS593,IF($B$9="All",'No Self Assessment feeder'!BY593)))</f>
        <v>82.9</v>
      </c>
      <c r="N604" s="81">
        <f>IF($B$9="Female",'No Self Assessment feeder'!N593,IF($B$9="Male",'No Self Assessment feeder'!AT593,IF($B$9="All",'No Self Assessment feeder'!BZ593)))</f>
        <v>3290</v>
      </c>
      <c r="O604" s="120">
        <f>IF($B$9="Female",'No Self Assessment feeder'!O593,IF($B$9="Male",'No Self Assessment feeder'!AU593,IF($B$9="All",'No Self Assessment feeder'!CA593)))</f>
        <v>1.8</v>
      </c>
      <c r="P604" s="79">
        <f>IF($B$9="Female",'No Self Assessment feeder'!P593,IF($B$9="Male",'No Self Assessment feeder'!AV593,IF($B$9="All",'No Self Assessment feeder'!CB593)))</f>
        <v>3230</v>
      </c>
      <c r="Q604" s="120">
        <f>IF($B$9="Female",'No Self Assessment feeder'!Q593,IF($B$9="Male",'No Self Assessment feeder'!AW593,IF($B$9="All",'No Self Assessment feeder'!CC593)))</f>
        <v>9.1</v>
      </c>
      <c r="R604" s="120">
        <f>IF($B$9="Female",'No Self Assessment feeder'!R593,IF($B$9="Male",'No Self Assessment feeder'!AX593,IF($B$9="All",'No Self Assessment feeder'!CD593)))</f>
        <v>7.6</v>
      </c>
      <c r="S604" s="120">
        <f>IF($B$9="Female",'No Self Assessment feeder'!S593,IF($B$9="Male",'No Self Assessment feeder'!AY593,IF($B$9="All",'No Self Assessment feeder'!CE593)))</f>
        <v>59.3</v>
      </c>
      <c r="T604" s="120">
        <f>IF($B$9="Female",'No Self Assessment feeder'!T593,IF($B$9="Male",'No Self Assessment feeder'!AZ593,IF($B$9="All",'No Self Assessment feeder'!CF593)))</f>
        <v>75.099999999999994</v>
      </c>
      <c r="U604" s="127">
        <f>IF($B$9="Female",'No Self Assessment feeder'!U593,IF($B$9="Male",'No Self Assessment feeder'!BA593,IF($B$9="All",'No Self Assessment feeder'!CG593)))</f>
        <v>83.4</v>
      </c>
      <c r="V604" s="81">
        <f>IF($B$9="Female",'No Self Assessment feeder'!V593,IF($B$9="Male",'No Self Assessment feeder'!BB593,IF($B$9="All",'No Self Assessment feeder'!CH593)))</f>
        <v>3290</v>
      </c>
      <c r="W604" s="120">
        <f>IF($B$9="Female",'No Self Assessment feeder'!W593,IF($B$9="Male",'No Self Assessment feeder'!BC593,IF($B$9="All",'No Self Assessment feeder'!CI593)))</f>
        <v>2</v>
      </c>
      <c r="X604" s="79">
        <f>IF($B$9="Female",'No Self Assessment feeder'!X593,IF($B$9="Male",'No Self Assessment feeder'!BD593,IF($B$9="All",'No Self Assessment feeder'!CJ593)))</f>
        <v>3225</v>
      </c>
      <c r="Y604" s="120">
        <f>IF($B$9="Female",'No Self Assessment feeder'!Y593,IF($B$9="Male",'No Self Assessment feeder'!BE593,IF($B$9="All",'No Self Assessment feeder'!CK593)))</f>
        <v>11.6</v>
      </c>
      <c r="Z604" s="120">
        <f>IF($B$9="Female",'No Self Assessment feeder'!Z593,IF($B$9="Male",'No Self Assessment feeder'!BF593,IF($B$9="All",'No Self Assessment feeder'!CL593)))</f>
        <v>7</v>
      </c>
      <c r="AA604" s="120">
        <f>IF($B$9="Female",'No Self Assessment feeder'!AA593,IF($B$9="Male",'No Self Assessment feeder'!BG593,IF($B$9="All",'No Self Assessment feeder'!CM593)))</f>
        <v>64.2</v>
      </c>
      <c r="AB604" s="120">
        <f>IF($B$9="Female",'No Self Assessment feeder'!AB593,IF($B$9="Male",'No Self Assessment feeder'!BH593,IF($B$9="All",'No Self Assessment feeder'!CN593)))</f>
        <v>76.8</v>
      </c>
      <c r="AC604" s="127">
        <f>IF($B$9="Female",'No Self Assessment feeder'!AC593,IF($B$9="Male",'No Self Assessment feeder'!BI593,IF($B$9="All",'No Self Assessment feeder'!CO593)))</f>
        <v>81.400000000000006</v>
      </c>
      <c r="CM604" s="29"/>
    </row>
    <row r="605" spans="1:91" ht="14.25" customHeight="1" x14ac:dyDescent="0.2">
      <c r="A605" s="159" t="s">
        <v>292</v>
      </c>
      <c r="B605" s="65" t="s">
        <v>156</v>
      </c>
      <c r="C605" s="66">
        <v>10007162</v>
      </c>
      <c r="D605" s="66" t="s">
        <v>491</v>
      </c>
      <c r="E605" s="162" t="s">
        <v>157</v>
      </c>
      <c r="F605" s="142">
        <f>IF($B$9="Female",'No Self Assessment feeder'!F594,IF($B$9="Male",'No Self Assessment feeder'!AL594,IF($B$9="All",'No Self Assessment feeder'!BR594)))</f>
        <v>2150</v>
      </c>
      <c r="G605" s="120">
        <f>IF($B$9="Female",'No Self Assessment feeder'!G594,IF($B$9="Male",'No Self Assessment feeder'!AM594,IF($B$9="All",'No Self Assessment feeder'!BS594)))</f>
        <v>3.7</v>
      </c>
      <c r="H605" s="79">
        <f>IF($B$9="Female",'No Self Assessment feeder'!H594,IF($B$9="Male",'No Self Assessment feeder'!AN594,IF($B$9="All",'No Self Assessment feeder'!BT594)))</f>
        <v>2070</v>
      </c>
      <c r="I605" s="120">
        <f>IF($B$9="Female",'No Self Assessment feeder'!I594,IF($B$9="Male",'No Self Assessment feeder'!AO594,IF($B$9="All",'No Self Assessment feeder'!BU594)))</f>
        <v>14.7</v>
      </c>
      <c r="J605" s="120">
        <f>IF($B$9="Female",'No Self Assessment feeder'!J594,IF($B$9="Male",'No Self Assessment feeder'!AP594,IF($B$9="All",'No Self Assessment feeder'!BV594)))</f>
        <v>18</v>
      </c>
      <c r="K605" s="120">
        <f>IF($B$9="Female",'No Self Assessment feeder'!K594,IF($B$9="Male",'No Self Assessment feeder'!AQ594,IF($B$9="All",'No Self Assessment feeder'!BW594)))</f>
        <v>57.3</v>
      </c>
      <c r="L605" s="120">
        <f>IF($B$9="Female",'No Self Assessment feeder'!L594,IF($B$9="Male",'No Self Assessment feeder'!AR594,IF($B$9="All",'No Self Assessment feeder'!BX594)))</f>
        <v>62.9</v>
      </c>
      <c r="M605" s="127">
        <f>IF($B$9="Female",'No Self Assessment feeder'!M594,IF($B$9="Male",'No Self Assessment feeder'!AS594,IF($B$9="All",'No Self Assessment feeder'!BY594)))</f>
        <v>67.3</v>
      </c>
      <c r="N605" s="81">
        <f>IF($B$9="Female",'No Self Assessment feeder'!N594,IF($B$9="Male",'No Self Assessment feeder'!AT594,IF($B$9="All",'No Self Assessment feeder'!BZ594)))</f>
        <v>2150</v>
      </c>
      <c r="O605" s="120">
        <f>IF($B$9="Female",'No Self Assessment feeder'!O594,IF($B$9="Male",'No Self Assessment feeder'!AU594,IF($B$9="All",'No Self Assessment feeder'!CA594)))</f>
        <v>3.7</v>
      </c>
      <c r="P605" s="79">
        <f>IF($B$9="Female",'No Self Assessment feeder'!P594,IF($B$9="Male",'No Self Assessment feeder'!AV594,IF($B$9="All",'No Self Assessment feeder'!CB594)))</f>
        <v>2070</v>
      </c>
      <c r="Q605" s="120">
        <f>IF($B$9="Female",'No Self Assessment feeder'!Q594,IF($B$9="Male",'No Self Assessment feeder'!AW594,IF($B$9="All",'No Self Assessment feeder'!CC594)))</f>
        <v>17.100000000000001</v>
      </c>
      <c r="R605" s="120">
        <f>IF($B$9="Female",'No Self Assessment feeder'!R594,IF($B$9="Male",'No Self Assessment feeder'!AX594,IF($B$9="All",'No Self Assessment feeder'!CD594)))</f>
        <v>12.9</v>
      </c>
      <c r="S605" s="120">
        <f>IF($B$9="Female",'No Self Assessment feeder'!S594,IF($B$9="Male",'No Self Assessment feeder'!AY594,IF($B$9="All",'No Self Assessment feeder'!CE594)))</f>
        <v>60.6</v>
      </c>
      <c r="T605" s="120">
        <f>IF($B$9="Female",'No Self Assessment feeder'!T594,IF($B$9="Male",'No Self Assessment feeder'!AZ594,IF($B$9="All",'No Self Assessment feeder'!CF594)))</f>
        <v>67.099999999999994</v>
      </c>
      <c r="U605" s="127">
        <f>IF($B$9="Female",'No Self Assessment feeder'!U594,IF($B$9="Male",'No Self Assessment feeder'!BA594,IF($B$9="All",'No Self Assessment feeder'!CG594)))</f>
        <v>70</v>
      </c>
      <c r="V605" s="81">
        <f>IF($B$9="Female",'No Self Assessment feeder'!V594,IF($B$9="Male",'No Self Assessment feeder'!BB594,IF($B$9="All",'No Self Assessment feeder'!CH594)))</f>
        <v>2150</v>
      </c>
      <c r="W605" s="120">
        <f>IF($B$9="Female",'No Self Assessment feeder'!W594,IF($B$9="Male",'No Self Assessment feeder'!BC594,IF($B$9="All",'No Self Assessment feeder'!CI594)))</f>
        <v>3.8</v>
      </c>
      <c r="X605" s="79">
        <f>IF($B$9="Female",'No Self Assessment feeder'!X594,IF($B$9="Male",'No Self Assessment feeder'!BD594,IF($B$9="All",'No Self Assessment feeder'!CJ594)))</f>
        <v>2070</v>
      </c>
      <c r="Y605" s="120">
        <f>IF($B$9="Female",'No Self Assessment feeder'!Y594,IF($B$9="Male",'No Self Assessment feeder'!BE594,IF($B$9="All",'No Self Assessment feeder'!CK594)))</f>
        <v>21.6</v>
      </c>
      <c r="Z605" s="120">
        <f>IF($B$9="Female",'No Self Assessment feeder'!Z594,IF($B$9="Male",'No Self Assessment feeder'!BF594,IF($B$9="All",'No Self Assessment feeder'!CL594)))</f>
        <v>12.2</v>
      </c>
      <c r="AA605" s="120">
        <f>IF($B$9="Female",'No Self Assessment feeder'!AA594,IF($B$9="Male",'No Self Assessment feeder'!BG594,IF($B$9="All",'No Self Assessment feeder'!CM594)))</f>
        <v>59.7</v>
      </c>
      <c r="AB605" s="120">
        <f>IF($B$9="Female",'No Self Assessment feeder'!AB594,IF($B$9="Male",'No Self Assessment feeder'!BH594,IF($B$9="All",'No Self Assessment feeder'!CN594)))</f>
        <v>63.9</v>
      </c>
      <c r="AC605" s="127">
        <f>IF($B$9="Female",'No Self Assessment feeder'!AC594,IF($B$9="Male",'No Self Assessment feeder'!BI594,IF($B$9="All",'No Self Assessment feeder'!CO594)))</f>
        <v>66.2</v>
      </c>
      <c r="CM605" s="29"/>
    </row>
    <row r="606" spans="1:91" ht="14.25" customHeight="1" x14ac:dyDescent="0.2">
      <c r="A606" s="159" t="s">
        <v>292</v>
      </c>
      <c r="B606" s="65" t="s">
        <v>158</v>
      </c>
      <c r="C606" s="66">
        <v>10007769</v>
      </c>
      <c r="D606" s="66" t="s">
        <v>491</v>
      </c>
      <c r="E606" s="162" t="s">
        <v>159</v>
      </c>
      <c r="F606" s="142" t="str">
        <f>IF($B$9="Female",'No Self Assessment feeder'!F595,IF($B$9="Male",'No Self Assessment feeder'!AL595,IF($B$9="All",'No Self Assessment feeder'!BR595)))</f>
        <v>.</v>
      </c>
      <c r="G606" s="120" t="str">
        <f>IF($B$9="Female",'No Self Assessment feeder'!G595,IF($B$9="Male",'No Self Assessment feeder'!AM595,IF($B$9="All",'No Self Assessment feeder'!BS595)))</f>
        <v>.</v>
      </c>
      <c r="H606" s="79" t="str">
        <f>IF($B$9="Female",'No Self Assessment feeder'!H595,IF($B$9="Male",'No Self Assessment feeder'!AN595,IF($B$9="All",'No Self Assessment feeder'!BT595)))</f>
        <v>.</v>
      </c>
      <c r="I606" s="120" t="str">
        <f>IF($B$9="Female",'No Self Assessment feeder'!I595,IF($B$9="Male",'No Self Assessment feeder'!AO595,IF($B$9="All",'No Self Assessment feeder'!BU595)))</f>
        <v>.</v>
      </c>
      <c r="J606" s="120" t="str">
        <f>IF($B$9="Female",'No Self Assessment feeder'!J595,IF($B$9="Male",'No Self Assessment feeder'!AP595,IF($B$9="All",'No Self Assessment feeder'!BV595)))</f>
        <v>.</v>
      </c>
      <c r="K606" s="120" t="str">
        <f>IF($B$9="Female",'No Self Assessment feeder'!K595,IF($B$9="Male",'No Self Assessment feeder'!AQ595,IF($B$9="All",'No Self Assessment feeder'!BW595)))</f>
        <v>.</v>
      </c>
      <c r="L606" s="120" t="str">
        <f>IF($B$9="Female",'No Self Assessment feeder'!L595,IF($B$9="Male",'No Self Assessment feeder'!AR595,IF($B$9="All",'No Self Assessment feeder'!BX595)))</f>
        <v>.</v>
      </c>
      <c r="M606" s="127" t="str">
        <f>IF($B$9="Female",'No Self Assessment feeder'!M595,IF($B$9="Male",'No Self Assessment feeder'!AS595,IF($B$9="All",'No Self Assessment feeder'!BY595)))</f>
        <v>.</v>
      </c>
      <c r="N606" s="81" t="str">
        <f>IF($B$9="Female",'No Self Assessment feeder'!N595,IF($B$9="Male",'No Self Assessment feeder'!AT595,IF($B$9="All",'No Self Assessment feeder'!BZ595)))</f>
        <v>.</v>
      </c>
      <c r="O606" s="120" t="str">
        <f>IF($B$9="Female",'No Self Assessment feeder'!O595,IF($B$9="Male",'No Self Assessment feeder'!AU595,IF($B$9="All",'No Self Assessment feeder'!CA595)))</f>
        <v>.</v>
      </c>
      <c r="P606" s="79" t="str">
        <f>IF($B$9="Female",'No Self Assessment feeder'!P595,IF($B$9="Male",'No Self Assessment feeder'!AV595,IF($B$9="All",'No Self Assessment feeder'!CB595)))</f>
        <v>.</v>
      </c>
      <c r="Q606" s="120" t="str">
        <f>IF($B$9="Female",'No Self Assessment feeder'!Q595,IF($B$9="Male",'No Self Assessment feeder'!AW595,IF($B$9="All",'No Self Assessment feeder'!CC595)))</f>
        <v>.</v>
      </c>
      <c r="R606" s="120" t="str">
        <f>IF($B$9="Female",'No Self Assessment feeder'!R595,IF($B$9="Male",'No Self Assessment feeder'!AX595,IF($B$9="All",'No Self Assessment feeder'!CD595)))</f>
        <v>.</v>
      </c>
      <c r="S606" s="120" t="str">
        <f>IF($B$9="Female",'No Self Assessment feeder'!S595,IF($B$9="Male",'No Self Assessment feeder'!AY595,IF($B$9="All",'No Self Assessment feeder'!CE595)))</f>
        <v>.</v>
      </c>
      <c r="T606" s="120" t="str">
        <f>IF($B$9="Female",'No Self Assessment feeder'!T595,IF($B$9="Male",'No Self Assessment feeder'!AZ595,IF($B$9="All",'No Self Assessment feeder'!CF595)))</f>
        <v>.</v>
      </c>
      <c r="U606" s="127" t="str">
        <f>IF($B$9="Female",'No Self Assessment feeder'!U595,IF($B$9="Male",'No Self Assessment feeder'!BA595,IF($B$9="All",'No Self Assessment feeder'!CG595)))</f>
        <v>.</v>
      </c>
      <c r="V606" s="81" t="str">
        <f>IF($B$9="Female",'No Self Assessment feeder'!V595,IF($B$9="Male",'No Self Assessment feeder'!BB595,IF($B$9="All",'No Self Assessment feeder'!CH595)))</f>
        <v>.</v>
      </c>
      <c r="W606" s="120" t="str">
        <f>IF($B$9="Female",'No Self Assessment feeder'!W595,IF($B$9="Male",'No Self Assessment feeder'!BC595,IF($B$9="All",'No Self Assessment feeder'!CI595)))</f>
        <v>.</v>
      </c>
      <c r="X606" s="79" t="str">
        <f>IF($B$9="Female",'No Self Assessment feeder'!X595,IF($B$9="Male",'No Self Assessment feeder'!BD595,IF($B$9="All",'No Self Assessment feeder'!CJ595)))</f>
        <v>.</v>
      </c>
      <c r="Y606" s="120" t="str">
        <f>IF($B$9="Female",'No Self Assessment feeder'!Y595,IF($B$9="Male",'No Self Assessment feeder'!BE595,IF($B$9="All",'No Self Assessment feeder'!CK595)))</f>
        <v>.</v>
      </c>
      <c r="Z606" s="120" t="str">
        <f>IF($B$9="Female",'No Self Assessment feeder'!Z595,IF($B$9="Male",'No Self Assessment feeder'!BF595,IF($B$9="All",'No Self Assessment feeder'!CL595)))</f>
        <v>.</v>
      </c>
      <c r="AA606" s="120" t="str">
        <f>IF($B$9="Female",'No Self Assessment feeder'!AA595,IF($B$9="Male",'No Self Assessment feeder'!BG595,IF($B$9="All",'No Self Assessment feeder'!CM595)))</f>
        <v>.</v>
      </c>
      <c r="AB606" s="120" t="str">
        <f>IF($B$9="Female",'No Self Assessment feeder'!AB595,IF($B$9="Male",'No Self Assessment feeder'!BH595,IF($B$9="All",'No Self Assessment feeder'!CN595)))</f>
        <v>.</v>
      </c>
      <c r="AC606" s="127" t="str">
        <f>IF($B$9="Female",'No Self Assessment feeder'!AC595,IF($B$9="Male",'No Self Assessment feeder'!BI595,IF($B$9="All",'No Self Assessment feeder'!CO595)))</f>
        <v>.</v>
      </c>
      <c r="CM606" s="29"/>
    </row>
    <row r="607" spans="1:91" ht="14.25" customHeight="1" x14ac:dyDescent="0.2">
      <c r="A607" s="159" t="s">
        <v>292</v>
      </c>
      <c r="B607" s="65" t="s">
        <v>160</v>
      </c>
      <c r="C607" s="66">
        <v>10007797</v>
      </c>
      <c r="D607" s="66" t="s">
        <v>491</v>
      </c>
      <c r="E607" s="162" t="s">
        <v>161</v>
      </c>
      <c r="F607" s="142" t="str">
        <f>IF($B$9="Female",'No Self Assessment feeder'!F596,IF($B$9="Male",'No Self Assessment feeder'!AL596,IF($B$9="All",'No Self Assessment feeder'!BR596)))</f>
        <v>.</v>
      </c>
      <c r="G607" s="120" t="str">
        <f>IF($B$9="Female",'No Self Assessment feeder'!G596,IF($B$9="Male",'No Self Assessment feeder'!AM596,IF($B$9="All",'No Self Assessment feeder'!BS596)))</f>
        <v>.</v>
      </c>
      <c r="H607" s="79" t="str">
        <f>IF($B$9="Female",'No Self Assessment feeder'!H596,IF($B$9="Male",'No Self Assessment feeder'!AN596,IF($B$9="All",'No Self Assessment feeder'!BT596)))</f>
        <v>.</v>
      </c>
      <c r="I607" s="120" t="str">
        <f>IF($B$9="Female",'No Self Assessment feeder'!I596,IF($B$9="Male",'No Self Assessment feeder'!AO596,IF($B$9="All",'No Self Assessment feeder'!BU596)))</f>
        <v>.</v>
      </c>
      <c r="J607" s="120" t="str">
        <f>IF($B$9="Female",'No Self Assessment feeder'!J596,IF($B$9="Male",'No Self Assessment feeder'!AP596,IF($B$9="All",'No Self Assessment feeder'!BV596)))</f>
        <v>.</v>
      </c>
      <c r="K607" s="120" t="str">
        <f>IF($B$9="Female",'No Self Assessment feeder'!K596,IF($B$9="Male",'No Self Assessment feeder'!AQ596,IF($B$9="All",'No Self Assessment feeder'!BW596)))</f>
        <v>.</v>
      </c>
      <c r="L607" s="120" t="str">
        <f>IF($B$9="Female",'No Self Assessment feeder'!L596,IF($B$9="Male",'No Self Assessment feeder'!AR596,IF($B$9="All",'No Self Assessment feeder'!BX596)))</f>
        <v>.</v>
      </c>
      <c r="M607" s="127" t="str">
        <f>IF($B$9="Female",'No Self Assessment feeder'!M596,IF($B$9="Male",'No Self Assessment feeder'!AS596,IF($B$9="All",'No Self Assessment feeder'!BY596)))</f>
        <v>.</v>
      </c>
      <c r="N607" s="81" t="str">
        <f>IF($B$9="Female",'No Self Assessment feeder'!N596,IF($B$9="Male",'No Self Assessment feeder'!AT596,IF($B$9="All",'No Self Assessment feeder'!BZ596)))</f>
        <v>.</v>
      </c>
      <c r="O607" s="120" t="str">
        <f>IF($B$9="Female",'No Self Assessment feeder'!O596,IF($B$9="Male",'No Self Assessment feeder'!AU596,IF($B$9="All",'No Self Assessment feeder'!CA596)))</f>
        <v>.</v>
      </c>
      <c r="P607" s="79" t="str">
        <f>IF($B$9="Female",'No Self Assessment feeder'!P596,IF($B$9="Male",'No Self Assessment feeder'!AV596,IF($B$9="All",'No Self Assessment feeder'!CB596)))</f>
        <v>.</v>
      </c>
      <c r="Q607" s="120" t="str">
        <f>IF($B$9="Female",'No Self Assessment feeder'!Q596,IF($B$9="Male",'No Self Assessment feeder'!AW596,IF($B$9="All",'No Self Assessment feeder'!CC596)))</f>
        <v>.</v>
      </c>
      <c r="R607" s="120" t="str">
        <f>IF($B$9="Female",'No Self Assessment feeder'!R596,IF($B$9="Male",'No Self Assessment feeder'!AX596,IF($B$9="All",'No Self Assessment feeder'!CD596)))</f>
        <v>.</v>
      </c>
      <c r="S607" s="120" t="str">
        <f>IF($B$9="Female",'No Self Assessment feeder'!S596,IF($B$9="Male",'No Self Assessment feeder'!AY596,IF($B$9="All",'No Self Assessment feeder'!CE596)))</f>
        <v>.</v>
      </c>
      <c r="T607" s="120" t="str">
        <f>IF($B$9="Female",'No Self Assessment feeder'!T596,IF($B$9="Male",'No Self Assessment feeder'!AZ596,IF($B$9="All",'No Self Assessment feeder'!CF596)))</f>
        <v>.</v>
      </c>
      <c r="U607" s="127" t="str">
        <f>IF($B$9="Female",'No Self Assessment feeder'!U596,IF($B$9="Male",'No Self Assessment feeder'!BA596,IF($B$9="All",'No Self Assessment feeder'!CG596)))</f>
        <v>.</v>
      </c>
      <c r="V607" s="81" t="str">
        <f>IF($B$9="Female",'No Self Assessment feeder'!V596,IF($B$9="Male",'No Self Assessment feeder'!BB596,IF($B$9="All",'No Self Assessment feeder'!CH596)))</f>
        <v>.</v>
      </c>
      <c r="W607" s="120" t="str">
        <f>IF($B$9="Female",'No Self Assessment feeder'!W596,IF($B$9="Male",'No Self Assessment feeder'!BC596,IF($B$9="All",'No Self Assessment feeder'!CI596)))</f>
        <v>.</v>
      </c>
      <c r="X607" s="79" t="str">
        <f>IF($B$9="Female",'No Self Assessment feeder'!X596,IF($B$9="Male",'No Self Assessment feeder'!BD596,IF($B$9="All",'No Self Assessment feeder'!CJ596)))</f>
        <v>.</v>
      </c>
      <c r="Y607" s="120" t="str">
        <f>IF($B$9="Female",'No Self Assessment feeder'!Y596,IF($B$9="Male",'No Self Assessment feeder'!BE596,IF($B$9="All",'No Self Assessment feeder'!CK596)))</f>
        <v>.</v>
      </c>
      <c r="Z607" s="120" t="str">
        <f>IF($B$9="Female",'No Self Assessment feeder'!Z596,IF($B$9="Male",'No Self Assessment feeder'!BF596,IF($B$9="All",'No Self Assessment feeder'!CL596)))</f>
        <v>.</v>
      </c>
      <c r="AA607" s="120" t="str">
        <f>IF($B$9="Female",'No Self Assessment feeder'!AA596,IF($B$9="Male",'No Self Assessment feeder'!BG596,IF($B$9="All",'No Self Assessment feeder'!CM596)))</f>
        <v>.</v>
      </c>
      <c r="AB607" s="120" t="str">
        <f>IF($B$9="Female",'No Self Assessment feeder'!AB596,IF($B$9="Male",'No Self Assessment feeder'!BH596,IF($B$9="All",'No Self Assessment feeder'!CN596)))</f>
        <v>.</v>
      </c>
      <c r="AC607" s="127" t="str">
        <f>IF($B$9="Female",'No Self Assessment feeder'!AC596,IF($B$9="Male",'No Self Assessment feeder'!BI596,IF($B$9="All",'No Self Assessment feeder'!CO596)))</f>
        <v>.</v>
      </c>
      <c r="CM607" s="29"/>
    </row>
    <row r="608" spans="1:91" ht="14.25" customHeight="1" x14ac:dyDescent="0.2">
      <c r="A608" s="159" t="s">
        <v>292</v>
      </c>
      <c r="B608" s="65" t="s">
        <v>162</v>
      </c>
      <c r="C608" s="66">
        <v>10004048</v>
      </c>
      <c r="D608" s="66" t="s">
        <v>491</v>
      </c>
      <c r="E608" s="162" t="s">
        <v>163</v>
      </c>
      <c r="F608" s="142">
        <f>IF($B$9="Female",'No Self Assessment feeder'!F597,IF($B$9="Male",'No Self Assessment feeder'!AL597,IF($B$9="All",'No Self Assessment feeder'!BR597)))</f>
        <v>2660</v>
      </c>
      <c r="G608" s="120">
        <f>IF($B$9="Female",'No Self Assessment feeder'!G597,IF($B$9="Male",'No Self Assessment feeder'!AM597,IF($B$9="All",'No Self Assessment feeder'!BS597)))</f>
        <v>6.5</v>
      </c>
      <c r="H608" s="79">
        <f>IF($B$9="Female",'No Self Assessment feeder'!H597,IF($B$9="Male",'No Self Assessment feeder'!AN597,IF($B$9="All",'No Self Assessment feeder'!BT597)))</f>
        <v>2490</v>
      </c>
      <c r="I608" s="120">
        <f>IF($B$9="Female",'No Self Assessment feeder'!I597,IF($B$9="Male",'No Self Assessment feeder'!AO597,IF($B$9="All",'No Self Assessment feeder'!BU597)))</f>
        <v>11.2</v>
      </c>
      <c r="J608" s="120">
        <f>IF($B$9="Female",'No Self Assessment feeder'!J597,IF($B$9="Male",'No Self Assessment feeder'!AP597,IF($B$9="All",'No Self Assessment feeder'!BV597)))</f>
        <v>16.5</v>
      </c>
      <c r="K608" s="120">
        <f>IF($B$9="Female",'No Self Assessment feeder'!K597,IF($B$9="Male",'No Self Assessment feeder'!AQ597,IF($B$9="All",'No Self Assessment feeder'!BW597)))</f>
        <v>51.7</v>
      </c>
      <c r="L608" s="120">
        <f>IF($B$9="Female",'No Self Assessment feeder'!L597,IF($B$9="Male",'No Self Assessment feeder'!AR597,IF($B$9="All",'No Self Assessment feeder'!BX597)))</f>
        <v>62.1</v>
      </c>
      <c r="M608" s="127">
        <f>IF($B$9="Female",'No Self Assessment feeder'!M597,IF($B$9="Male",'No Self Assessment feeder'!AS597,IF($B$9="All",'No Self Assessment feeder'!BY597)))</f>
        <v>72.3</v>
      </c>
      <c r="N608" s="81">
        <f>IF($B$9="Female",'No Self Assessment feeder'!N597,IF($B$9="Male",'No Self Assessment feeder'!AT597,IF($B$9="All",'No Self Assessment feeder'!BZ597)))</f>
        <v>2660</v>
      </c>
      <c r="O608" s="120">
        <f>IF($B$9="Female",'No Self Assessment feeder'!O597,IF($B$9="Male",'No Self Assessment feeder'!AU597,IF($B$9="All",'No Self Assessment feeder'!CA597)))</f>
        <v>7.4</v>
      </c>
      <c r="P608" s="79">
        <f>IF($B$9="Female",'No Self Assessment feeder'!P597,IF($B$9="Male",'No Self Assessment feeder'!AV597,IF($B$9="All",'No Self Assessment feeder'!CB597)))</f>
        <v>2465</v>
      </c>
      <c r="Q608" s="120">
        <f>IF($B$9="Female",'No Self Assessment feeder'!Q597,IF($B$9="Male",'No Self Assessment feeder'!AW597,IF($B$9="All",'No Self Assessment feeder'!CC597)))</f>
        <v>16.5</v>
      </c>
      <c r="R608" s="120">
        <f>IF($B$9="Female",'No Self Assessment feeder'!R597,IF($B$9="Male",'No Self Assessment feeder'!AX597,IF($B$9="All",'No Self Assessment feeder'!CD597)))</f>
        <v>13.3</v>
      </c>
      <c r="S608" s="120">
        <f>IF($B$9="Female",'No Self Assessment feeder'!S597,IF($B$9="Male",'No Self Assessment feeder'!AY597,IF($B$9="All",'No Self Assessment feeder'!CE597)))</f>
        <v>57.4</v>
      </c>
      <c r="T608" s="120">
        <f>IF($B$9="Female",'No Self Assessment feeder'!T597,IF($B$9="Male",'No Self Assessment feeder'!AZ597,IF($B$9="All",'No Self Assessment feeder'!CF597)))</f>
        <v>64.900000000000006</v>
      </c>
      <c r="U608" s="127">
        <f>IF($B$9="Female",'No Self Assessment feeder'!U597,IF($B$9="Male",'No Self Assessment feeder'!BA597,IF($B$9="All",'No Self Assessment feeder'!CG597)))</f>
        <v>70.099999999999994</v>
      </c>
      <c r="V608" s="81">
        <f>IF($B$9="Female",'No Self Assessment feeder'!V597,IF($B$9="Male",'No Self Assessment feeder'!BB597,IF($B$9="All",'No Self Assessment feeder'!CH597)))</f>
        <v>2660</v>
      </c>
      <c r="W608" s="120">
        <f>IF($B$9="Female",'No Self Assessment feeder'!W597,IF($B$9="Male",'No Self Assessment feeder'!BC597,IF($B$9="All",'No Self Assessment feeder'!CI597)))</f>
        <v>7.6</v>
      </c>
      <c r="X608" s="79">
        <f>IF($B$9="Female",'No Self Assessment feeder'!X597,IF($B$9="Male",'No Self Assessment feeder'!BD597,IF($B$9="All",'No Self Assessment feeder'!CJ597)))</f>
        <v>2460</v>
      </c>
      <c r="Y608" s="120">
        <f>IF($B$9="Female",'No Self Assessment feeder'!Y597,IF($B$9="Male",'No Self Assessment feeder'!BE597,IF($B$9="All",'No Self Assessment feeder'!CK597)))</f>
        <v>21.1</v>
      </c>
      <c r="Z608" s="120">
        <f>IF($B$9="Female",'No Self Assessment feeder'!Z597,IF($B$9="Male",'No Self Assessment feeder'!BF597,IF($B$9="All",'No Self Assessment feeder'!CL597)))</f>
        <v>12.1</v>
      </c>
      <c r="AA608" s="120">
        <f>IF($B$9="Female",'No Self Assessment feeder'!AA597,IF($B$9="Male",'No Self Assessment feeder'!BG597,IF($B$9="All",'No Self Assessment feeder'!CM597)))</f>
        <v>59.7</v>
      </c>
      <c r="AB608" s="120">
        <f>IF($B$9="Female",'No Self Assessment feeder'!AB597,IF($B$9="Male",'No Self Assessment feeder'!BH597,IF($B$9="All",'No Self Assessment feeder'!CN597)))</f>
        <v>64</v>
      </c>
      <c r="AC608" s="127">
        <f>IF($B$9="Female",'No Self Assessment feeder'!AC597,IF($B$9="Male",'No Self Assessment feeder'!BI597,IF($B$9="All",'No Self Assessment feeder'!CO597)))</f>
        <v>66.8</v>
      </c>
      <c r="CM608" s="29"/>
    </row>
    <row r="609" spans="1:91" ht="14.25" customHeight="1" x14ac:dyDescent="0.2">
      <c r="A609" s="159" t="s">
        <v>292</v>
      </c>
      <c r="B609" s="65" t="s">
        <v>164</v>
      </c>
      <c r="C609" s="66">
        <v>10004078</v>
      </c>
      <c r="D609" s="66" t="s">
        <v>491</v>
      </c>
      <c r="E609" s="162" t="s">
        <v>165</v>
      </c>
      <c r="F609" s="142">
        <f>IF($B$9="Female",'No Self Assessment feeder'!F598,IF($B$9="Male",'No Self Assessment feeder'!AL598,IF($B$9="All",'No Self Assessment feeder'!BR598)))</f>
        <v>1955</v>
      </c>
      <c r="G609" s="120">
        <f>IF($B$9="Female",'No Self Assessment feeder'!G598,IF($B$9="Male",'No Self Assessment feeder'!AM598,IF($B$9="All",'No Self Assessment feeder'!BS598)))</f>
        <v>7.2</v>
      </c>
      <c r="H609" s="79">
        <f>IF($B$9="Female",'No Self Assessment feeder'!H598,IF($B$9="Male",'No Self Assessment feeder'!AN598,IF($B$9="All",'No Self Assessment feeder'!BT598)))</f>
        <v>1815</v>
      </c>
      <c r="I609" s="120">
        <f>IF($B$9="Female",'No Self Assessment feeder'!I598,IF($B$9="Male",'No Self Assessment feeder'!AO598,IF($B$9="All",'No Self Assessment feeder'!BU598)))</f>
        <v>11.1</v>
      </c>
      <c r="J609" s="120">
        <f>IF($B$9="Female",'No Self Assessment feeder'!J598,IF($B$9="Male",'No Self Assessment feeder'!AP598,IF($B$9="All",'No Self Assessment feeder'!BV598)))</f>
        <v>13.4</v>
      </c>
      <c r="K609" s="120">
        <f>IF($B$9="Female",'No Self Assessment feeder'!K598,IF($B$9="Male",'No Self Assessment feeder'!AQ598,IF($B$9="All",'No Self Assessment feeder'!BW598)))</f>
        <v>49.7</v>
      </c>
      <c r="L609" s="120">
        <f>IF($B$9="Female",'No Self Assessment feeder'!L598,IF($B$9="Male",'No Self Assessment feeder'!AR598,IF($B$9="All",'No Self Assessment feeder'!BX598)))</f>
        <v>67.599999999999994</v>
      </c>
      <c r="M609" s="127">
        <f>IF($B$9="Female",'No Self Assessment feeder'!M598,IF($B$9="Male",'No Self Assessment feeder'!AS598,IF($B$9="All",'No Self Assessment feeder'!BY598)))</f>
        <v>75.5</v>
      </c>
      <c r="N609" s="81">
        <f>IF($B$9="Female",'No Self Assessment feeder'!N598,IF($B$9="Male",'No Self Assessment feeder'!AT598,IF($B$9="All",'No Self Assessment feeder'!BZ598)))</f>
        <v>1955</v>
      </c>
      <c r="O609" s="120">
        <f>IF($B$9="Female",'No Self Assessment feeder'!O598,IF($B$9="Male",'No Self Assessment feeder'!AU598,IF($B$9="All",'No Self Assessment feeder'!CA598)))</f>
        <v>7.9</v>
      </c>
      <c r="P609" s="79">
        <f>IF($B$9="Female",'No Self Assessment feeder'!P598,IF($B$9="Male",'No Self Assessment feeder'!AV598,IF($B$9="All",'No Self Assessment feeder'!CB598)))</f>
        <v>1800</v>
      </c>
      <c r="Q609" s="120">
        <f>IF($B$9="Female",'No Self Assessment feeder'!Q598,IF($B$9="Male",'No Self Assessment feeder'!AW598,IF($B$9="All",'No Self Assessment feeder'!CC598)))</f>
        <v>12</v>
      </c>
      <c r="R609" s="120">
        <f>IF($B$9="Female",'No Self Assessment feeder'!R598,IF($B$9="Male",'No Self Assessment feeder'!AX598,IF($B$9="All",'No Self Assessment feeder'!CD598)))</f>
        <v>10.7</v>
      </c>
      <c r="S609" s="120">
        <f>IF($B$9="Female",'No Self Assessment feeder'!S598,IF($B$9="Male",'No Self Assessment feeder'!AY598,IF($B$9="All",'No Self Assessment feeder'!CE598)))</f>
        <v>55.7</v>
      </c>
      <c r="T609" s="120">
        <f>IF($B$9="Female",'No Self Assessment feeder'!T598,IF($B$9="Male",'No Self Assessment feeder'!AZ598,IF($B$9="All",'No Self Assessment feeder'!CF598)))</f>
        <v>71</v>
      </c>
      <c r="U609" s="127">
        <f>IF($B$9="Female",'No Self Assessment feeder'!U598,IF($B$9="Male",'No Self Assessment feeder'!BA598,IF($B$9="All",'No Self Assessment feeder'!CG598)))</f>
        <v>77.3</v>
      </c>
      <c r="V609" s="81">
        <f>IF($B$9="Female",'No Self Assessment feeder'!V598,IF($B$9="Male",'No Self Assessment feeder'!BB598,IF($B$9="All",'No Self Assessment feeder'!CH598)))</f>
        <v>1955</v>
      </c>
      <c r="W609" s="120">
        <f>IF($B$9="Female",'No Self Assessment feeder'!W598,IF($B$9="Male",'No Self Assessment feeder'!BC598,IF($B$9="All",'No Self Assessment feeder'!CI598)))</f>
        <v>8.6</v>
      </c>
      <c r="X609" s="79">
        <f>IF($B$9="Female",'No Self Assessment feeder'!X598,IF($B$9="Male",'No Self Assessment feeder'!BD598,IF($B$9="All",'No Self Assessment feeder'!CJ598)))</f>
        <v>1785</v>
      </c>
      <c r="Y609" s="120">
        <f>IF($B$9="Female",'No Self Assessment feeder'!Y598,IF($B$9="Male",'No Self Assessment feeder'!BE598,IF($B$9="All",'No Self Assessment feeder'!CK598)))</f>
        <v>15</v>
      </c>
      <c r="Z609" s="120">
        <f>IF($B$9="Female",'No Self Assessment feeder'!Z598,IF($B$9="Male",'No Self Assessment feeder'!BF598,IF($B$9="All",'No Self Assessment feeder'!CL598)))</f>
        <v>10.5</v>
      </c>
      <c r="AA609" s="120">
        <f>IF($B$9="Female",'No Self Assessment feeder'!AA598,IF($B$9="Male",'No Self Assessment feeder'!BG598,IF($B$9="All",'No Self Assessment feeder'!CM598)))</f>
        <v>60.6</v>
      </c>
      <c r="AB609" s="120">
        <f>IF($B$9="Female",'No Self Assessment feeder'!AB598,IF($B$9="Male",'No Self Assessment feeder'!BH598,IF($B$9="All",'No Self Assessment feeder'!CN598)))</f>
        <v>71.900000000000006</v>
      </c>
      <c r="AC609" s="127">
        <f>IF($B$9="Female",'No Self Assessment feeder'!AC598,IF($B$9="Male",'No Self Assessment feeder'!BI598,IF($B$9="All",'No Self Assessment feeder'!CO598)))</f>
        <v>74.5</v>
      </c>
      <c r="CM609" s="29"/>
    </row>
    <row r="610" spans="1:91" ht="14.25" customHeight="1" x14ac:dyDescent="0.2">
      <c r="A610" s="159" t="s">
        <v>292</v>
      </c>
      <c r="B610" s="65" t="s">
        <v>166</v>
      </c>
      <c r="C610" s="66">
        <v>10004063</v>
      </c>
      <c r="D610" s="66" t="s">
        <v>491</v>
      </c>
      <c r="E610" s="162" t="s">
        <v>167</v>
      </c>
      <c r="F610" s="142">
        <f>IF($B$9="Female",'No Self Assessment feeder'!F599,IF($B$9="Male",'No Self Assessment feeder'!AL599,IF($B$9="All",'No Self Assessment feeder'!BR599)))</f>
        <v>585</v>
      </c>
      <c r="G610" s="120">
        <f>IF($B$9="Female",'No Self Assessment feeder'!G599,IF($B$9="Male",'No Self Assessment feeder'!AM599,IF($B$9="All",'No Self Assessment feeder'!BS599)))</f>
        <v>2.2000000000000002</v>
      </c>
      <c r="H610" s="79">
        <f>IF($B$9="Female",'No Self Assessment feeder'!H599,IF($B$9="Male",'No Self Assessment feeder'!AN599,IF($B$9="All",'No Self Assessment feeder'!BT599)))</f>
        <v>570</v>
      </c>
      <c r="I610" s="120">
        <f>IF($B$9="Female",'No Self Assessment feeder'!I599,IF($B$9="Male",'No Self Assessment feeder'!AO599,IF($B$9="All",'No Self Assessment feeder'!BU599)))</f>
        <v>11.7</v>
      </c>
      <c r="J610" s="120">
        <f>IF($B$9="Female",'No Self Assessment feeder'!J599,IF($B$9="Male",'No Self Assessment feeder'!AP599,IF($B$9="All",'No Self Assessment feeder'!BV599)))</f>
        <v>13.6</v>
      </c>
      <c r="K610" s="120">
        <f>IF($B$9="Female",'No Self Assessment feeder'!K599,IF($B$9="Male",'No Self Assessment feeder'!AQ599,IF($B$9="All",'No Self Assessment feeder'!BW599)))</f>
        <v>54.5</v>
      </c>
      <c r="L610" s="120">
        <f>IF($B$9="Female",'No Self Assessment feeder'!L599,IF($B$9="Male",'No Self Assessment feeder'!AR599,IF($B$9="All",'No Self Assessment feeder'!BX599)))</f>
        <v>63.8</v>
      </c>
      <c r="M610" s="127">
        <f>IF($B$9="Female",'No Self Assessment feeder'!M599,IF($B$9="Male",'No Self Assessment feeder'!AS599,IF($B$9="All",'No Self Assessment feeder'!BY599)))</f>
        <v>74.7</v>
      </c>
      <c r="N610" s="81">
        <f>IF($B$9="Female",'No Self Assessment feeder'!N599,IF($B$9="Male",'No Self Assessment feeder'!AT599,IF($B$9="All",'No Self Assessment feeder'!BZ599)))</f>
        <v>585</v>
      </c>
      <c r="O610" s="120">
        <f>IF($B$9="Female",'No Self Assessment feeder'!O599,IF($B$9="Male",'No Self Assessment feeder'!AU599,IF($B$9="All",'No Self Assessment feeder'!CA599)))</f>
        <v>2.4</v>
      </c>
      <c r="P610" s="79">
        <f>IF($B$9="Female",'No Self Assessment feeder'!P599,IF($B$9="Male",'No Self Assessment feeder'!AV599,IF($B$9="All",'No Self Assessment feeder'!CB599)))</f>
        <v>570</v>
      </c>
      <c r="Q610" s="120">
        <f>IF($B$9="Female",'No Self Assessment feeder'!Q599,IF($B$9="Male",'No Self Assessment feeder'!AW599,IF($B$9="All",'No Self Assessment feeder'!CC599)))</f>
        <v>16.3</v>
      </c>
      <c r="R610" s="120">
        <f>IF($B$9="Female",'No Self Assessment feeder'!R599,IF($B$9="Male",'No Self Assessment feeder'!AX599,IF($B$9="All",'No Self Assessment feeder'!CD599)))</f>
        <v>7.2</v>
      </c>
      <c r="S610" s="120">
        <f>IF($B$9="Female",'No Self Assessment feeder'!S599,IF($B$9="Male",'No Self Assessment feeder'!AY599,IF($B$9="All",'No Self Assessment feeder'!CE599)))</f>
        <v>65.3</v>
      </c>
      <c r="T610" s="120">
        <f>IF($B$9="Female",'No Self Assessment feeder'!T599,IF($B$9="Male",'No Self Assessment feeder'!AZ599,IF($B$9="All",'No Self Assessment feeder'!CF599)))</f>
        <v>72.3</v>
      </c>
      <c r="U610" s="127">
        <f>IF($B$9="Female",'No Self Assessment feeder'!U599,IF($B$9="Male",'No Self Assessment feeder'!BA599,IF($B$9="All",'No Self Assessment feeder'!CG599)))</f>
        <v>76.5</v>
      </c>
      <c r="V610" s="81">
        <f>IF($B$9="Female",'No Self Assessment feeder'!V599,IF($B$9="Male",'No Self Assessment feeder'!BB599,IF($B$9="All",'No Self Assessment feeder'!CH599)))</f>
        <v>585</v>
      </c>
      <c r="W610" s="120">
        <f>IF($B$9="Female",'No Self Assessment feeder'!W599,IF($B$9="Male",'No Self Assessment feeder'!BC599,IF($B$9="All",'No Self Assessment feeder'!CI599)))</f>
        <v>2.4</v>
      </c>
      <c r="X610" s="79">
        <f>IF($B$9="Female",'No Self Assessment feeder'!X599,IF($B$9="Male",'No Self Assessment feeder'!BD599,IF($B$9="All",'No Self Assessment feeder'!CJ599)))</f>
        <v>570</v>
      </c>
      <c r="Y610" s="120">
        <f>IF($B$9="Female",'No Self Assessment feeder'!Y599,IF($B$9="Male",'No Self Assessment feeder'!BE599,IF($B$9="All",'No Self Assessment feeder'!CK599)))</f>
        <v>20.7</v>
      </c>
      <c r="Z610" s="120">
        <f>IF($B$9="Female",'No Self Assessment feeder'!Z599,IF($B$9="Male",'No Self Assessment feeder'!BF599,IF($B$9="All",'No Self Assessment feeder'!CL599)))</f>
        <v>6.8</v>
      </c>
      <c r="AA610" s="120">
        <f>IF($B$9="Female",'No Self Assessment feeder'!AA599,IF($B$9="Male",'No Self Assessment feeder'!BG599,IF($B$9="All",'No Self Assessment feeder'!CM599)))</f>
        <v>65.3</v>
      </c>
      <c r="AB610" s="120">
        <f>IF($B$9="Female",'No Self Assessment feeder'!AB599,IF($B$9="Male",'No Self Assessment feeder'!BH599,IF($B$9="All",'No Self Assessment feeder'!CN599)))</f>
        <v>70.2</v>
      </c>
      <c r="AC610" s="127">
        <f>IF($B$9="Female",'No Self Assessment feeder'!AC599,IF($B$9="Male",'No Self Assessment feeder'!BI599,IF($B$9="All",'No Self Assessment feeder'!CO599)))</f>
        <v>72.5</v>
      </c>
      <c r="CM610" s="29"/>
    </row>
    <row r="611" spans="1:91" ht="14.25" customHeight="1" x14ac:dyDescent="0.2">
      <c r="A611" s="159" t="s">
        <v>292</v>
      </c>
      <c r="B611" s="65" t="s">
        <v>168</v>
      </c>
      <c r="C611" s="66">
        <v>10007771</v>
      </c>
      <c r="D611" s="66" t="s">
        <v>491</v>
      </c>
      <c r="E611" s="162" t="s">
        <v>169</v>
      </c>
      <c r="F611" s="142" t="str">
        <f>IF($B$9="Female",'No Self Assessment feeder'!F600,IF($B$9="Male",'No Self Assessment feeder'!AL600,IF($B$9="All",'No Self Assessment feeder'!BR600)))</f>
        <v>.</v>
      </c>
      <c r="G611" s="120" t="str">
        <f>IF($B$9="Female",'No Self Assessment feeder'!G600,IF($B$9="Male",'No Self Assessment feeder'!AM600,IF($B$9="All",'No Self Assessment feeder'!BS600)))</f>
        <v>.</v>
      </c>
      <c r="H611" s="79" t="str">
        <f>IF($B$9="Female",'No Self Assessment feeder'!H600,IF($B$9="Male",'No Self Assessment feeder'!AN600,IF($B$9="All",'No Self Assessment feeder'!BT600)))</f>
        <v>.</v>
      </c>
      <c r="I611" s="120" t="str">
        <f>IF($B$9="Female",'No Self Assessment feeder'!I600,IF($B$9="Male",'No Self Assessment feeder'!AO600,IF($B$9="All",'No Self Assessment feeder'!BU600)))</f>
        <v>.</v>
      </c>
      <c r="J611" s="120" t="str">
        <f>IF($B$9="Female",'No Self Assessment feeder'!J600,IF($B$9="Male",'No Self Assessment feeder'!AP600,IF($B$9="All",'No Self Assessment feeder'!BV600)))</f>
        <v>.</v>
      </c>
      <c r="K611" s="120" t="str">
        <f>IF($B$9="Female",'No Self Assessment feeder'!K600,IF($B$9="Male",'No Self Assessment feeder'!AQ600,IF($B$9="All",'No Self Assessment feeder'!BW600)))</f>
        <v>.</v>
      </c>
      <c r="L611" s="120" t="str">
        <f>IF($B$9="Female",'No Self Assessment feeder'!L600,IF($B$9="Male",'No Self Assessment feeder'!AR600,IF($B$9="All",'No Self Assessment feeder'!BX600)))</f>
        <v>.</v>
      </c>
      <c r="M611" s="127" t="str">
        <f>IF($B$9="Female",'No Self Assessment feeder'!M600,IF($B$9="Male",'No Self Assessment feeder'!AS600,IF($B$9="All",'No Self Assessment feeder'!BY600)))</f>
        <v>.</v>
      </c>
      <c r="N611" s="81" t="str">
        <f>IF($B$9="Female",'No Self Assessment feeder'!N600,IF($B$9="Male",'No Self Assessment feeder'!AT600,IF($B$9="All",'No Self Assessment feeder'!BZ600)))</f>
        <v>.</v>
      </c>
      <c r="O611" s="120" t="str">
        <f>IF($B$9="Female",'No Self Assessment feeder'!O600,IF($B$9="Male",'No Self Assessment feeder'!AU600,IF($B$9="All",'No Self Assessment feeder'!CA600)))</f>
        <v>.</v>
      </c>
      <c r="P611" s="79" t="str">
        <f>IF($B$9="Female",'No Self Assessment feeder'!P600,IF($B$9="Male",'No Self Assessment feeder'!AV600,IF($B$9="All",'No Self Assessment feeder'!CB600)))</f>
        <v>.</v>
      </c>
      <c r="Q611" s="120" t="str">
        <f>IF($B$9="Female",'No Self Assessment feeder'!Q600,IF($B$9="Male",'No Self Assessment feeder'!AW600,IF($B$9="All",'No Self Assessment feeder'!CC600)))</f>
        <v>.</v>
      </c>
      <c r="R611" s="120" t="str">
        <f>IF($B$9="Female",'No Self Assessment feeder'!R600,IF($B$9="Male",'No Self Assessment feeder'!AX600,IF($B$9="All",'No Self Assessment feeder'!CD600)))</f>
        <v>.</v>
      </c>
      <c r="S611" s="120" t="str">
        <f>IF($B$9="Female",'No Self Assessment feeder'!S600,IF($B$9="Male",'No Self Assessment feeder'!AY600,IF($B$9="All",'No Self Assessment feeder'!CE600)))</f>
        <v>.</v>
      </c>
      <c r="T611" s="120" t="str">
        <f>IF($B$9="Female",'No Self Assessment feeder'!T600,IF($B$9="Male",'No Self Assessment feeder'!AZ600,IF($B$9="All",'No Self Assessment feeder'!CF600)))</f>
        <v>.</v>
      </c>
      <c r="U611" s="127" t="str">
        <f>IF($B$9="Female",'No Self Assessment feeder'!U600,IF($B$9="Male",'No Self Assessment feeder'!BA600,IF($B$9="All",'No Self Assessment feeder'!CG600)))</f>
        <v>.</v>
      </c>
      <c r="V611" s="81" t="str">
        <f>IF($B$9="Female",'No Self Assessment feeder'!V600,IF($B$9="Male",'No Self Assessment feeder'!BB600,IF($B$9="All",'No Self Assessment feeder'!CH600)))</f>
        <v>.</v>
      </c>
      <c r="W611" s="120" t="str">
        <f>IF($B$9="Female",'No Self Assessment feeder'!W600,IF($B$9="Male",'No Self Assessment feeder'!BC600,IF($B$9="All",'No Self Assessment feeder'!CI600)))</f>
        <v>.</v>
      </c>
      <c r="X611" s="79" t="str">
        <f>IF($B$9="Female",'No Self Assessment feeder'!X600,IF($B$9="Male",'No Self Assessment feeder'!BD600,IF($B$9="All",'No Self Assessment feeder'!CJ600)))</f>
        <v>.</v>
      </c>
      <c r="Y611" s="120" t="str">
        <f>IF($B$9="Female",'No Self Assessment feeder'!Y600,IF($B$9="Male",'No Self Assessment feeder'!BE600,IF($B$9="All",'No Self Assessment feeder'!CK600)))</f>
        <v>.</v>
      </c>
      <c r="Z611" s="120" t="str">
        <f>IF($B$9="Female",'No Self Assessment feeder'!Z600,IF($B$9="Male",'No Self Assessment feeder'!BF600,IF($B$9="All",'No Self Assessment feeder'!CL600)))</f>
        <v>.</v>
      </c>
      <c r="AA611" s="120" t="str">
        <f>IF($B$9="Female",'No Self Assessment feeder'!AA600,IF($B$9="Male",'No Self Assessment feeder'!BG600,IF($B$9="All",'No Self Assessment feeder'!CM600)))</f>
        <v>.</v>
      </c>
      <c r="AB611" s="120" t="str">
        <f>IF($B$9="Female",'No Self Assessment feeder'!AB600,IF($B$9="Male",'No Self Assessment feeder'!BH600,IF($B$9="All",'No Self Assessment feeder'!CN600)))</f>
        <v>.</v>
      </c>
      <c r="AC611" s="127" t="str">
        <f>IF($B$9="Female",'No Self Assessment feeder'!AC600,IF($B$9="Male",'No Self Assessment feeder'!BI600,IF($B$9="All",'No Self Assessment feeder'!CO600)))</f>
        <v>.</v>
      </c>
      <c r="CM611" s="29"/>
    </row>
    <row r="612" spans="1:91" ht="14.25" customHeight="1" x14ac:dyDescent="0.2">
      <c r="A612" s="159" t="s">
        <v>292</v>
      </c>
      <c r="B612" s="65" t="s">
        <v>170</v>
      </c>
      <c r="C612" s="66">
        <v>10004113</v>
      </c>
      <c r="D612" s="66" t="s">
        <v>492</v>
      </c>
      <c r="E612" s="162" t="s">
        <v>171</v>
      </c>
      <c r="F612" s="142">
        <f>IF($B$9="Female",'No Self Assessment feeder'!F601,IF($B$9="Male",'No Self Assessment feeder'!AL601,IF($B$9="All",'No Self Assessment feeder'!BR601)))</f>
        <v>2500</v>
      </c>
      <c r="G612" s="120">
        <f>IF($B$9="Female",'No Self Assessment feeder'!G601,IF($B$9="Male",'No Self Assessment feeder'!AM601,IF($B$9="All",'No Self Assessment feeder'!BS601)))</f>
        <v>1.2</v>
      </c>
      <c r="H612" s="79">
        <f>IF($B$9="Female",'No Self Assessment feeder'!H601,IF($B$9="Male",'No Self Assessment feeder'!AN601,IF($B$9="All",'No Self Assessment feeder'!BT601)))</f>
        <v>2470</v>
      </c>
      <c r="I612" s="120">
        <f>IF($B$9="Female",'No Self Assessment feeder'!I601,IF($B$9="Male",'No Self Assessment feeder'!AO601,IF($B$9="All",'No Self Assessment feeder'!BU601)))</f>
        <v>8.5</v>
      </c>
      <c r="J612" s="120">
        <f>IF($B$9="Female",'No Self Assessment feeder'!J601,IF($B$9="Male",'No Self Assessment feeder'!AP601,IF($B$9="All",'No Self Assessment feeder'!BV601)))</f>
        <v>9.6</v>
      </c>
      <c r="K612" s="120">
        <f>IF($B$9="Female",'No Self Assessment feeder'!K601,IF($B$9="Male",'No Self Assessment feeder'!AQ601,IF($B$9="All",'No Self Assessment feeder'!BW601)))</f>
        <v>60.4</v>
      </c>
      <c r="L612" s="120">
        <f>IF($B$9="Female",'No Self Assessment feeder'!L601,IF($B$9="Male",'No Self Assessment feeder'!AR601,IF($B$9="All",'No Self Assessment feeder'!BX601)))</f>
        <v>74.099999999999994</v>
      </c>
      <c r="M612" s="127">
        <f>IF($B$9="Female",'No Self Assessment feeder'!M601,IF($B$9="Male",'No Self Assessment feeder'!AS601,IF($B$9="All",'No Self Assessment feeder'!BY601)))</f>
        <v>81.8</v>
      </c>
      <c r="N612" s="81">
        <f>IF($B$9="Female",'No Self Assessment feeder'!N601,IF($B$9="Male",'No Self Assessment feeder'!AT601,IF($B$9="All",'No Self Assessment feeder'!BZ601)))</f>
        <v>2500</v>
      </c>
      <c r="O612" s="120">
        <f>IF($B$9="Female",'No Self Assessment feeder'!O601,IF($B$9="Male",'No Self Assessment feeder'!AU601,IF($B$9="All",'No Self Assessment feeder'!CA601)))</f>
        <v>1.4</v>
      </c>
      <c r="P612" s="79">
        <f>IF($B$9="Female",'No Self Assessment feeder'!P601,IF($B$9="Male",'No Self Assessment feeder'!AV601,IF($B$9="All",'No Self Assessment feeder'!CB601)))</f>
        <v>2465</v>
      </c>
      <c r="Q612" s="120">
        <f>IF($B$9="Female",'No Self Assessment feeder'!Q601,IF($B$9="Male",'No Self Assessment feeder'!AW601,IF($B$9="All",'No Self Assessment feeder'!CC601)))</f>
        <v>9.6</v>
      </c>
      <c r="R612" s="120">
        <f>IF($B$9="Female",'No Self Assessment feeder'!R601,IF($B$9="Male",'No Self Assessment feeder'!AX601,IF($B$9="All",'No Self Assessment feeder'!CD601)))</f>
        <v>5.5</v>
      </c>
      <c r="S612" s="120">
        <f>IF($B$9="Female",'No Self Assessment feeder'!S601,IF($B$9="Male",'No Self Assessment feeder'!AY601,IF($B$9="All",'No Self Assessment feeder'!CE601)))</f>
        <v>69</v>
      </c>
      <c r="T612" s="120">
        <f>IF($B$9="Female",'No Self Assessment feeder'!T601,IF($B$9="Male",'No Self Assessment feeder'!AZ601,IF($B$9="All",'No Self Assessment feeder'!CF601)))</f>
        <v>80.8</v>
      </c>
      <c r="U612" s="127">
        <f>IF($B$9="Female",'No Self Assessment feeder'!U601,IF($B$9="Male",'No Self Assessment feeder'!BA601,IF($B$9="All",'No Self Assessment feeder'!CG601)))</f>
        <v>84.9</v>
      </c>
      <c r="V612" s="81">
        <f>IF($B$9="Female",'No Self Assessment feeder'!V601,IF($B$9="Male",'No Self Assessment feeder'!BB601,IF($B$9="All",'No Self Assessment feeder'!CH601)))</f>
        <v>2500</v>
      </c>
      <c r="W612" s="120">
        <f>IF($B$9="Female",'No Self Assessment feeder'!W601,IF($B$9="Male",'No Self Assessment feeder'!BC601,IF($B$9="All",'No Self Assessment feeder'!CI601)))</f>
        <v>1.5</v>
      </c>
      <c r="X612" s="79">
        <f>IF($B$9="Female",'No Self Assessment feeder'!X601,IF($B$9="Male",'No Self Assessment feeder'!BD601,IF($B$9="All",'No Self Assessment feeder'!CJ601)))</f>
        <v>2460</v>
      </c>
      <c r="Y612" s="120">
        <f>IF($B$9="Female",'No Self Assessment feeder'!Y601,IF($B$9="Male",'No Self Assessment feeder'!BE601,IF($B$9="All",'No Self Assessment feeder'!CK601)))</f>
        <v>13</v>
      </c>
      <c r="Z612" s="120">
        <f>IF($B$9="Female",'No Self Assessment feeder'!Z601,IF($B$9="Male",'No Self Assessment feeder'!BF601,IF($B$9="All",'No Self Assessment feeder'!CL601)))</f>
        <v>5</v>
      </c>
      <c r="AA612" s="120">
        <f>IF($B$9="Female",'No Self Assessment feeder'!AA601,IF($B$9="Male",'No Self Assessment feeder'!BG601,IF($B$9="All",'No Self Assessment feeder'!CM601)))</f>
        <v>72</v>
      </c>
      <c r="AB612" s="120">
        <f>IF($B$9="Female",'No Self Assessment feeder'!AB601,IF($B$9="Male",'No Self Assessment feeder'!BH601,IF($B$9="All",'No Self Assessment feeder'!CN601)))</f>
        <v>79.2</v>
      </c>
      <c r="AC612" s="127">
        <f>IF($B$9="Female",'No Self Assessment feeder'!AC601,IF($B$9="Male",'No Self Assessment feeder'!BI601,IF($B$9="All",'No Self Assessment feeder'!CO601)))</f>
        <v>81.900000000000006</v>
      </c>
      <c r="CM612" s="29"/>
    </row>
    <row r="613" spans="1:91" ht="14.25" customHeight="1" x14ac:dyDescent="0.2">
      <c r="A613" s="159" t="s">
        <v>292</v>
      </c>
      <c r="B613" s="65" t="s">
        <v>172</v>
      </c>
      <c r="C613" s="66">
        <v>10004180</v>
      </c>
      <c r="D613" s="66" t="s">
        <v>493</v>
      </c>
      <c r="E613" s="162" t="s">
        <v>173</v>
      </c>
      <c r="F613" s="142">
        <f>IF($B$9="Female",'No Self Assessment feeder'!F602,IF($B$9="Male",'No Self Assessment feeder'!AL602,IF($B$9="All",'No Self Assessment feeder'!BR602)))</f>
        <v>5600</v>
      </c>
      <c r="G613" s="120">
        <f>IF($B$9="Female",'No Self Assessment feeder'!G602,IF($B$9="Male",'No Self Assessment feeder'!AM602,IF($B$9="All",'No Self Assessment feeder'!BS602)))</f>
        <v>2.4</v>
      </c>
      <c r="H613" s="79">
        <f>IF($B$9="Female",'No Self Assessment feeder'!H602,IF($B$9="Male",'No Self Assessment feeder'!AN602,IF($B$9="All",'No Self Assessment feeder'!BT602)))</f>
        <v>5470</v>
      </c>
      <c r="I613" s="120">
        <f>IF($B$9="Female",'No Self Assessment feeder'!I602,IF($B$9="Male",'No Self Assessment feeder'!AO602,IF($B$9="All",'No Self Assessment feeder'!BU602)))</f>
        <v>8.1999999999999993</v>
      </c>
      <c r="J613" s="120">
        <f>IF($B$9="Female",'No Self Assessment feeder'!J602,IF($B$9="Male",'No Self Assessment feeder'!AP602,IF($B$9="All",'No Self Assessment feeder'!BV602)))</f>
        <v>11.2</v>
      </c>
      <c r="K613" s="120">
        <f>IF($B$9="Female",'No Self Assessment feeder'!K602,IF($B$9="Male",'No Self Assessment feeder'!AQ602,IF($B$9="All",'No Self Assessment feeder'!BW602)))</f>
        <v>58</v>
      </c>
      <c r="L613" s="120">
        <f>IF($B$9="Female",'No Self Assessment feeder'!L602,IF($B$9="Male",'No Self Assessment feeder'!AR602,IF($B$9="All",'No Self Assessment feeder'!BX602)))</f>
        <v>72.8</v>
      </c>
      <c r="M613" s="127">
        <f>IF($B$9="Female",'No Self Assessment feeder'!M602,IF($B$9="Male",'No Self Assessment feeder'!AS602,IF($B$9="All",'No Self Assessment feeder'!BY602)))</f>
        <v>80.7</v>
      </c>
      <c r="N613" s="81">
        <f>IF($B$9="Female",'No Self Assessment feeder'!N602,IF($B$9="Male",'No Self Assessment feeder'!AT602,IF($B$9="All",'No Self Assessment feeder'!BZ602)))</f>
        <v>5600</v>
      </c>
      <c r="O613" s="120">
        <f>IF($B$9="Female",'No Self Assessment feeder'!O602,IF($B$9="Male",'No Self Assessment feeder'!AU602,IF($B$9="All",'No Self Assessment feeder'!CA602)))</f>
        <v>2.6</v>
      </c>
      <c r="P613" s="79">
        <f>IF($B$9="Female",'No Self Assessment feeder'!P602,IF($B$9="Male",'No Self Assessment feeder'!AV602,IF($B$9="All",'No Self Assessment feeder'!CB602)))</f>
        <v>5455</v>
      </c>
      <c r="Q613" s="120">
        <f>IF($B$9="Female",'No Self Assessment feeder'!Q602,IF($B$9="Male",'No Self Assessment feeder'!AW602,IF($B$9="All",'No Self Assessment feeder'!CC602)))</f>
        <v>10.4</v>
      </c>
      <c r="R613" s="120">
        <f>IF($B$9="Female",'No Self Assessment feeder'!R602,IF($B$9="Male",'No Self Assessment feeder'!AX602,IF($B$9="All",'No Self Assessment feeder'!CD602)))</f>
        <v>8.3000000000000007</v>
      </c>
      <c r="S613" s="120">
        <f>IF($B$9="Female",'No Self Assessment feeder'!S602,IF($B$9="Male",'No Self Assessment feeder'!AY602,IF($B$9="All",'No Self Assessment feeder'!CE602)))</f>
        <v>65.7</v>
      </c>
      <c r="T613" s="120">
        <f>IF($B$9="Female",'No Self Assessment feeder'!T602,IF($B$9="Male",'No Self Assessment feeder'!AZ602,IF($B$9="All",'No Self Assessment feeder'!CF602)))</f>
        <v>77.2</v>
      </c>
      <c r="U613" s="127">
        <f>IF($B$9="Female",'No Self Assessment feeder'!U602,IF($B$9="Male",'No Self Assessment feeder'!BA602,IF($B$9="All",'No Self Assessment feeder'!CG602)))</f>
        <v>81.3</v>
      </c>
      <c r="V613" s="81">
        <f>IF($B$9="Female",'No Self Assessment feeder'!V602,IF($B$9="Male",'No Self Assessment feeder'!BB602,IF($B$9="All",'No Self Assessment feeder'!CH602)))</f>
        <v>5600</v>
      </c>
      <c r="W613" s="120">
        <f>IF($B$9="Female",'No Self Assessment feeder'!W602,IF($B$9="Male",'No Self Assessment feeder'!BC602,IF($B$9="All",'No Self Assessment feeder'!CI602)))</f>
        <v>2.8</v>
      </c>
      <c r="X613" s="79">
        <f>IF($B$9="Female",'No Self Assessment feeder'!X602,IF($B$9="Male",'No Self Assessment feeder'!BD602,IF($B$9="All",'No Self Assessment feeder'!CJ602)))</f>
        <v>5445</v>
      </c>
      <c r="Y613" s="120">
        <f>IF($B$9="Female",'No Self Assessment feeder'!Y602,IF($B$9="Male",'No Self Assessment feeder'!BE602,IF($B$9="All",'No Self Assessment feeder'!CK602)))</f>
        <v>13.6</v>
      </c>
      <c r="Z613" s="120">
        <f>IF($B$9="Female",'No Self Assessment feeder'!Z602,IF($B$9="Male",'No Self Assessment feeder'!BF602,IF($B$9="All",'No Self Assessment feeder'!CL602)))</f>
        <v>8.1</v>
      </c>
      <c r="AA613" s="120">
        <f>IF($B$9="Female",'No Self Assessment feeder'!AA602,IF($B$9="Male",'No Self Assessment feeder'!BG602,IF($B$9="All",'No Self Assessment feeder'!CM602)))</f>
        <v>68.400000000000006</v>
      </c>
      <c r="AB613" s="120">
        <f>IF($B$9="Female",'No Self Assessment feeder'!AB602,IF($B$9="Male",'No Self Assessment feeder'!BH602,IF($B$9="All",'No Self Assessment feeder'!CN602)))</f>
        <v>75.900000000000006</v>
      </c>
      <c r="AC613" s="127">
        <f>IF($B$9="Female",'No Self Assessment feeder'!AC602,IF($B$9="Male",'No Self Assessment feeder'!BI602,IF($B$9="All",'No Self Assessment feeder'!CO602)))</f>
        <v>78.3</v>
      </c>
      <c r="CM613" s="29"/>
    </row>
    <row r="614" spans="1:91" ht="14.25" customHeight="1" x14ac:dyDescent="0.2">
      <c r="A614" s="159" t="s">
        <v>292</v>
      </c>
      <c r="B614" s="65" t="s">
        <v>174</v>
      </c>
      <c r="C614" s="66">
        <v>10007798</v>
      </c>
      <c r="D614" s="66" t="s">
        <v>493</v>
      </c>
      <c r="E614" s="162" t="s">
        <v>175</v>
      </c>
      <c r="F614" s="142">
        <f>IF($B$9="Female",'No Self Assessment feeder'!F603,IF($B$9="Male",'No Self Assessment feeder'!AL603,IF($B$9="All",'No Self Assessment feeder'!BR603)))</f>
        <v>5355</v>
      </c>
      <c r="G614" s="120">
        <f>IF($B$9="Female",'No Self Assessment feeder'!G603,IF($B$9="Male",'No Self Assessment feeder'!AM603,IF($B$9="All",'No Self Assessment feeder'!BS603)))</f>
        <v>2.2999999999999998</v>
      </c>
      <c r="H614" s="79">
        <f>IF($B$9="Female",'No Self Assessment feeder'!H603,IF($B$9="Male",'No Self Assessment feeder'!AN603,IF($B$9="All",'No Self Assessment feeder'!BT603)))</f>
        <v>5230</v>
      </c>
      <c r="I614" s="120">
        <f>IF($B$9="Female",'No Self Assessment feeder'!I603,IF($B$9="Male",'No Self Assessment feeder'!AO603,IF($B$9="All",'No Self Assessment feeder'!BU603)))</f>
        <v>8.6</v>
      </c>
      <c r="J614" s="120">
        <f>IF($B$9="Female",'No Self Assessment feeder'!J603,IF($B$9="Male",'No Self Assessment feeder'!AP603,IF($B$9="All",'No Self Assessment feeder'!BV603)))</f>
        <v>11.1</v>
      </c>
      <c r="K614" s="120">
        <f>IF($B$9="Female",'No Self Assessment feeder'!K603,IF($B$9="Male",'No Self Assessment feeder'!AQ603,IF($B$9="All",'No Self Assessment feeder'!BW603)))</f>
        <v>52.4</v>
      </c>
      <c r="L614" s="120">
        <f>IF($B$9="Female",'No Self Assessment feeder'!L603,IF($B$9="Male",'No Self Assessment feeder'!AR603,IF($B$9="All",'No Self Assessment feeder'!BX603)))</f>
        <v>68.400000000000006</v>
      </c>
      <c r="M614" s="127">
        <f>IF($B$9="Female",'No Self Assessment feeder'!M603,IF($B$9="Male",'No Self Assessment feeder'!AS603,IF($B$9="All",'No Self Assessment feeder'!BY603)))</f>
        <v>80.3</v>
      </c>
      <c r="N614" s="81">
        <f>IF($B$9="Female",'No Self Assessment feeder'!N603,IF($B$9="Male",'No Self Assessment feeder'!AT603,IF($B$9="All",'No Self Assessment feeder'!BZ603)))</f>
        <v>5355</v>
      </c>
      <c r="O614" s="120">
        <f>IF($B$9="Female",'No Self Assessment feeder'!O603,IF($B$9="Male",'No Self Assessment feeder'!AU603,IF($B$9="All",'No Self Assessment feeder'!CA603)))</f>
        <v>2.6</v>
      </c>
      <c r="P614" s="79">
        <f>IF($B$9="Female",'No Self Assessment feeder'!P603,IF($B$9="Male",'No Self Assessment feeder'!AV603,IF($B$9="All",'No Self Assessment feeder'!CB603)))</f>
        <v>5220</v>
      </c>
      <c r="Q614" s="120">
        <f>IF($B$9="Female",'No Self Assessment feeder'!Q603,IF($B$9="Male",'No Self Assessment feeder'!AW603,IF($B$9="All",'No Self Assessment feeder'!CC603)))</f>
        <v>10.4</v>
      </c>
      <c r="R614" s="120">
        <f>IF($B$9="Female",'No Self Assessment feeder'!R603,IF($B$9="Male",'No Self Assessment feeder'!AX603,IF($B$9="All",'No Self Assessment feeder'!CD603)))</f>
        <v>6.6</v>
      </c>
      <c r="S614" s="120">
        <f>IF($B$9="Female",'No Self Assessment feeder'!S603,IF($B$9="Male",'No Self Assessment feeder'!AY603,IF($B$9="All",'No Self Assessment feeder'!CE603)))</f>
        <v>61.5</v>
      </c>
      <c r="T614" s="120">
        <f>IF($B$9="Female",'No Self Assessment feeder'!T603,IF($B$9="Male",'No Self Assessment feeder'!AZ603,IF($B$9="All",'No Self Assessment feeder'!CF603)))</f>
        <v>75.8</v>
      </c>
      <c r="U614" s="127">
        <f>IF($B$9="Female",'No Self Assessment feeder'!U603,IF($B$9="Male",'No Self Assessment feeder'!BA603,IF($B$9="All",'No Self Assessment feeder'!CG603)))</f>
        <v>82.9</v>
      </c>
      <c r="V614" s="81">
        <f>IF($B$9="Female",'No Self Assessment feeder'!V603,IF($B$9="Male",'No Self Assessment feeder'!BB603,IF($B$9="All",'No Self Assessment feeder'!CH603)))</f>
        <v>5355</v>
      </c>
      <c r="W614" s="120">
        <f>IF($B$9="Female",'No Self Assessment feeder'!W603,IF($B$9="Male",'No Self Assessment feeder'!BC603,IF($B$9="All",'No Self Assessment feeder'!CI603)))</f>
        <v>2.7</v>
      </c>
      <c r="X614" s="79">
        <f>IF($B$9="Female",'No Self Assessment feeder'!X603,IF($B$9="Male",'No Self Assessment feeder'!BD603,IF($B$9="All",'No Self Assessment feeder'!CJ603)))</f>
        <v>5210</v>
      </c>
      <c r="Y614" s="120">
        <f>IF($B$9="Female",'No Self Assessment feeder'!Y603,IF($B$9="Male",'No Self Assessment feeder'!BE603,IF($B$9="All",'No Self Assessment feeder'!CK603)))</f>
        <v>13.1</v>
      </c>
      <c r="Z614" s="120">
        <f>IF($B$9="Female",'No Self Assessment feeder'!Z603,IF($B$9="Male",'No Self Assessment feeder'!BF603,IF($B$9="All",'No Self Assessment feeder'!CL603)))</f>
        <v>6.8</v>
      </c>
      <c r="AA614" s="120">
        <f>IF($B$9="Female",'No Self Assessment feeder'!AA603,IF($B$9="Male",'No Self Assessment feeder'!BG603,IF($B$9="All",'No Self Assessment feeder'!CM603)))</f>
        <v>65.599999999999994</v>
      </c>
      <c r="AB614" s="120">
        <f>IF($B$9="Female",'No Self Assessment feeder'!AB603,IF($B$9="Male",'No Self Assessment feeder'!BH603,IF($B$9="All",'No Self Assessment feeder'!CN603)))</f>
        <v>76.3</v>
      </c>
      <c r="AC614" s="127">
        <f>IF($B$9="Female",'No Self Assessment feeder'!AC603,IF($B$9="Male",'No Self Assessment feeder'!BI603,IF($B$9="All",'No Self Assessment feeder'!CO603)))</f>
        <v>80.099999999999994</v>
      </c>
      <c r="CM614" s="29"/>
    </row>
    <row r="615" spans="1:91" ht="14.25" customHeight="1" x14ac:dyDescent="0.2">
      <c r="A615" s="159" t="s">
        <v>292</v>
      </c>
      <c r="B615" s="65" t="s">
        <v>176</v>
      </c>
      <c r="C615" s="66">
        <v>10004351</v>
      </c>
      <c r="D615" s="66" t="s">
        <v>491</v>
      </c>
      <c r="E615" s="162" t="s">
        <v>177</v>
      </c>
      <c r="F615" s="142">
        <f>IF($B$9="Female",'No Self Assessment feeder'!F604,IF($B$9="Male",'No Self Assessment feeder'!AL604,IF($B$9="All",'No Self Assessment feeder'!BR604)))</f>
        <v>2795</v>
      </c>
      <c r="G615" s="120">
        <f>IF($B$9="Female",'No Self Assessment feeder'!G604,IF($B$9="Male",'No Self Assessment feeder'!AM604,IF($B$9="All",'No Self Assessment feeder'!BS604)))</f>
        <v>4</v>
      </c>
      <c r="H615" s="79">
        <f>IF($B$9="Female",'No Self Assessment feeder'!H604,IF($B$9="Male",'No Self Assessment feeder'!AN604,IF($B$9="All",'No Self Assessment feeder'!BT604)))</f>
        <v>2685</v>
      </c>
      <c r="I615" s="120">
        <f>IF($B$9="Female",'No Self Assessment feeder'!I604,IF($B$9="Male",'No Self Assessment feeder'!AO604,IF($B$9="All",'No Self Assessment feeder'!BU604)))</f>
        <v>11.6</v>
      </c>
      <c r="J615" s="120">
        <f>IF($B$9="Female",'No Self Assessment feeder'!J604,IF($B$9="Male",'No Self Assessment feeder'!AP604,IF($B$9="All",'No Self Assessment feeder'!BV604)))</f>
        <v>15.8</v>
      </c>
      <c r="K615" s="120">
        <f>IF($B$9="Female",'No Self Assessment feeder'!K604,IF($B$9="Male",'No Self Assessment feeder'!AQ604,IF($B$9="All",'No Self Assessment feeder'!BW604)))</f>
        <v>57.2</v>
      </c>
      <c r="L615" s="120">
        <f>IF($B$9="Female",'No Self Assessment feeder'!L604,IF($B$9="Male",'No Self Assessment feeder'!AR604,IF($B$9="All",'No Self Assessment feeder'!BX604)))</f>
        <v>66.3</v>
      </c>
      <c r="M615" s="127">
        <f>IF($B$9="Female",'No Self Assessment feeder'!M604,IF($B$9="Male",'No Self Assessment feeder'!AS604,IF($B$9="All",'No Self Assessment feeder'!BY604)))</f>
        <v>72.599999999999994</v>
      </c>
      <c r="N615" s="81">
        <f>IF($B$9="Female",'No Self Assessment feeder'!N604,IF($B$9="Male",'No Self Assessment feeder'!AT604,IF($B$9="All",'No Self Assessment feeder'!BZ604)))</f>
        <v>2795</v>
      </c>
      <c r="O615" s="120">
        <f>IF($B$9="Female",'No Self Assessment feeder'!O604,IF($B$9="Male",'No Self Assessment feeder'!AU604,IF($B$9="All",'No Self Assessment feeder'!CA604)))</f>
        <v>4.7</v>
      </c>
      <c r="P615" s="79">
        <f>IF($B$9="Female",'No Self Assessment feeder'!P604,IF($B$9="Male",'No Self Assessment feeder'!AV604,IF($B$9="All",'No Self Assessment feeder'!CB604)))</f>
        <v>2665</v>
      </c>
      <c r="Q615" s="120">
        <f>IF($B$9="Female",'No Self Assessment feeder'!Q604,IF($B$9="Male",'No Self Assessment feeder'!AW604,IF($B$9="All",'No Self Assessment feeder'!CC604)))</f>
        <v>14.5</v>
      </c>
      <c r="R615" s="120">
        <f>IF($B$9="Female",'No Self Assessment feeder'!R604,IF($B$9="Male",'No Self Assessment feeder'!AX604,IF($B$9="All",'No Self Assessment feeder'!CD604)))</f>
        <v>12.8</v>
      </c>
      <c r="S615" s="120">
        <f>IF($B$9="Female",'No Self Assessment feeder'!S604,IF($B$9="Male",'No Self Assessment feeder'!AY604,IF($B$9="All",'No Self Assessment feeder'!CE604)))</f>
        <v>61.2</v>
      </c>
      <c r="T615" s="120">
        <f>IF($B$9="Female",'No Self Assessment feeder'!T604,IF($B$9="Male",'No Self Assessment feeder'!AZ604,IF($B$9="All",'No Self Assessment feeder'!CF604)))</f>
        <v>68.8</v>
      </c>
      <c r="U615" s="127">
        <f>IF($B$9="Female",'No Self Assessment feeder'!U604,IF($B$9="Male",'No Self Assessment feeder'!BA604,IF($B$9="All",'No Self Assessment feeder'!CG604)))</f>
        <v>72.7</v>
      </c>
      <c r="V615" s="81">
        <f>IF($B$9="Female",'No Self Assessment feeder'!V604,IF($B$9="Male",'No Self Assessment feeder'!BB604,IF($B$9="All",'No Self Assessment feeder'!CH604)))</f>
        <v>2795</v>
      </c>
      <c r="W615" s="120">
        <f>IF($B$9="Female",'No Self Assessment feeder'!W604,IF($B$9="Male",'No Self Assessment feeder'!BC604,IF($B$9="All",'No Self Assessment feeder'!CI604)))</f>
        <v>4.9000000000000004</v>
      </c>
      <c r="X615" s="79">
        <f>IF($B$9="Female",'No Self Assessment feeder'!X604,IF($B$9="Male",'No Self Assessment feeder'!BD604,IF($B$9="All",'No Self Assessment feeder'!CJ604)))</f>
        <v>2660</v>
      </c>
      <c r="Y615" s="120">
        <f>IF($B$9="Female",'No Self Assessment feeder'!Y604,IF($B$9="Male",'No Self Assessment feeder'!BE604,IF($B$9="All",'No Self Assessment feeder'!CK604)))</f>
        <v>17.8</v>
      </c>
      <c r="Z615" s="120">
        <f>IF($B$9="Female",'No Self Assessment feeder'!Z604,IF($B$9="Male",'No Self Assessment feeder'!BF604,IF($B$9="All",'No Self Assessment feeder'!CL604)))</f>
        <v>11.6</v>
      </c>
      <c r="AA615" s="120">
        <f>IF($B$9="Female",'No Self Assessment feeder'!AA604,IF($B$9="Male",'No Self Assessment feeder'!BG604,IF($B$9="All",'No Self Assessment feeder'!CM604)))</f>
        <v>62.3</v>
      </c>
      <c r="AB615" s="120">
        <f>IF($B$9="Female",'No Self Assessment feeder'!AB604,IF($B$9="Male",'No Self Assessment feeder'!BH604,IF($B$9="All",'No Self Assessment feeder'!CN604)))</f>
        <v>68.5</v>
      </c>
      <c r="AC615" s="127">
        <f>IF($B$9="Female",'No Self Assessment feeder'!AC604,IF($B$9="Male",'No Self Assessment feeder'!BI604,IF($B$9="All",'No Self Assessment feeder'!CO604)))</f>
        <v>70.599999999999994</v>
      </c>
      <c r="CM615" s="29"/>
    </row>
    <row r="616" spans="1:91" ht="14.25" customHeight="1" x14ac:dyDescent="0.2">
      <c r="A616" s="159" t="s">
        <v>292</v>
      </c>
      <c r="B616" s="65" t="s">
        <v>178</v>
      </c>
      <c r="C616" s="66">
        <v>10007799</v>
      </c>
      <c r="D616" s="66" t="s">
        <v>496</v>
      </c>
      <c r="E616" s="162" t="s">
        <v>179</v>
      </c>
      <c r="F616" s="142">
        <f>IF($B$9="Female",'No Self Assessment feeder'!F605,IF($B$9="Male",'No Self Assessment feeder'!AL605,IF($B$9="All",'No Self Assessment feeder'!BR605)))</f>
        <v>3475</v>
      </c>
      <c r="G616" s="120">
        <f>IF($B$9="Female",'No Self Assessment feeder'!G605,IF($B$9="Male",'No Self Assessment feeder'!AM605,IF($B$9="All",'No Self Assessment feeder'!BS605)))</f>
        <v>1.6</v>
      </c>
      <c r="H616" s="79">
        <f>IF($B$9="Female",'No Self Assessment feeder'!H605,IF($B$9="Male",'No Self Assessment feeder'!AN605,IF($B$9="All",'No Self Assessment feeder'!BT605)))</f>
        <v>3420</v>
      </c>
      <c r="I616" s="120">
        <f>IF($B$9="Female",'No Self Assessment feeder'!I605,IF($B$9="Male",'No Self Assessment feeder'!AO605,IF($B$9="All",'No Self Assessment feeder'!BU605)))</f>
        <v>8.1</v>
      </c>
      <c r="J616" s="120">
        <f>IF($B$9="Female",'No Self Assessment feeder'!J605,IF($B$9="Male",'No Self Assessment feeder'!AP605,IF($B$9="All",'No Self Assessment feeder'!BV605)))</f>
        <v>10</v>
      </c>
      <c r="K616" s="120">
        <f>IF($B$9="Female",'No Self Assessment feeder'!K605,IF($B$9="Male",'No Self Assessment feeder'!AQ605,IF($B$9="All",'No Self Assessment feeder'!BW605)))</f>
        <v>51.2</v>
      </c>
      <c r="L616" s="120">
        <f>IF($B$9="Female",'No Self Assessment feeder'!L605,IF($B$9="Male",'No Self Assessment feeder'!AR605,IF($B$9="All",'No Self Assessment feeder'!BX605)))</f>
        <v>68.7</v>
      </c>
      <c r="M616" s="127">
        <f>IF($B$9="Female",'No Self Assessment feeder'!M605,IF($B$9="Male",'No Self Assessment feeder'!AS605,IF($B$9="All",'No Self Assessment feeder'!BY605)))</f>
        <v>81.900000000000006</v>
      </c>
      <c r="N616" s="81">
        <f>IF($B$9="Female",'No Self Assessment feeder'!N605,IF($B$9="Male",'No Self Assessment feeder'!AT605,IF($B$9="All",'No Self Assessment feeder'!BZ605)))</f>
        <v>3475</v>
      </c>
      <c r="O616" s="120">
        <f>IF($B$9="Female",'No Self Assessment feeder'!O605,IF($B$9="Male",'No Self Assessment feeder'!AU605,IF($B$9="All",'No Self Assessment feeder'!CA605)))</f>
        <v>1.9</v>
      </c>
      <c r="P616" s="79">
        <f>IF($B$9="Female",'No Self Assessment feeder'!P605,IF($B$9="Male",'No Self Assessment feeder'!AV605,IF($B$9="All",'No Self Assessment feeder'!CB605)))</f>
        <v>3405</v>
      </c>
      <c r="Q616" s="120">
        <f>IF($B$9="Female",'No Self Assessment feeder'!Q605,IF($B$9="Male",'No Self Assessment feeder'!AW605,IF($B$9="All",'No Self Assessment feeder'!CC605)))</f>
        <v>10</v>
      </c>
      <c r="R616" s="120">
        <f>IF($B$9="Female",'No Self Assessment feeder'!R605,IF($B$9="Male",'No Self Assessment feeder'!AX605,IF($B$9="All",'No Self Assessment feeder'!CD605)))</f>
        <v>7.2</v>
      </c>
      <c r="S616" s="120">
        <f>IF($B$9="Female",'No Self Assessment feeder'!S605,IF($B$9="Male",'No Self Assessment feeder'!AY605,IF($B$9="All",'No Self Assessment feeder'!CE605)))</f>
        <v>60.9</v>
      </c>
      <c r="T616" s="120">
        <f>IF($B$9="Female",'No Self Assessment feeder'!T605,IF($B$9="Male",'No Self Assessment feeder'!AZ605,IF($B$9="All",'No Self Assessment feeder'!CF605)))</f>
        <v>76.3</v>
      </c>
      <c r="U616" s="127">
        <f>IF($B$9="Female",'No Self Assessment feeder'!U605,IF($B$9="Male",'No Self Assessment feeder'!BA605,IF($B$9="All",'No Self Assessment feeder'!CG605)))</f>
        <v>82.8</v>
      </c>
      <c r="V616" s="81">
        <f>IF($B$9="Female",'No Self Assessment feeder'!V605,IF($B$9="Male",'No Self Assessment feeder'!BB605,IF($B$9="All",'No Self Assessment feeder'!CH605)))</f>
        <v>3475</v>
      </c>
      <c r="W616" s="120">
        <f>IF($B$9="Female",'No Self Assessment feeder'!W605,IF($B$9="Male",'No Self Assessment feeder'!BC605,IF($B$9="All",'No Self Assessment feeder'!CI605)))</f>
        <v>2.1</v>
      </c>
      <c r="X616" s="79">
        <f>IF($B$9="Female",'No Self Assessment feeder'!X605,IF($B$9="Male",'No Self Assessment feeder'!BD605,IF($B$9="All",'No Self Assessment feeder'!CJ605)))</f>
        <v>3400</v>
      </c>
      <c r="Y616" s="120">
        <f>IF($B$9="Female",'No Self Assessment feeder'!Y605,IF($B$9="Male",'No Self Assessment feeder'!BE605,IF($B$9="All",'No Self Assessment feeder'!CK605)))</f>
        <v>12.3</v>
      </c>
      <c r="Z616" s="120">
        <f>IF($B$9="Female",'No Self Assessment feeder'!Z605,IF($B$9="Male",'No Self Assessment feeder'!BF605,IF($B$9="All",'No Self Assessment feeder'!CL605)))</f>
        <v>6.6</v>
      </c>
      <c r="AA616" s="120">
        <f>IF($B$9="Female",'No Self Assessment feeder'!AA605,IF($B$9="Male",'No Self Assessment feeder'!BG605,IF($B$9="All",'No Self Assessment feeder'!CM605)))</f>
        <v>67.099999999999994</v>
      </c>
      <c r="AB616" s="120">
        <f>IF($B$9="Female",'No Self Assessment feeder'!AB605,IF($B$9="Male",'No Self Assessment feeder'!BH605,IF($B$9="All",'No Self Assessment feeder'!CN605)))</f>
        <v>77.400000000000006</v>
      </c>
      <c r="AC616" s="127">
        <f>IF($B$9="Female",'No Self Assessment feeder'!AC605,IF($B$9="Male",'No Self Assessment feeder'!BI605,IF($B$9="All",'No Self Assessment feeder'!CO605)))</f>
        <v>81</v>
      </c>
      <c r="CM616" s="29"/>
    </row>
    <row r="617" spans="1:91" ht="14.25" customHeight="1" x14ac:dyDescent="0.2">
      <c r="A617" s="159" t="s">
        <v>292</v>
      </c>
      <c r="B617" s="65" t="s">
        <v>180</v>
      </c>
      <c r="C617" s="66">
        <v>10007832</v>
      </c>
      <c r="D617" s="66" t="s">
        <v>489</v>
      </c>
      <c r="E617" s="162" t="s">
        <v>181</v>
      </c>
      <c r="F617" s="142">
        <f>IF($B$9="Female",'No Self Assessment feeder'!F606,IF($B$9="Male",'No Self Assessment feeder'!AL606,IF($B$9="All",'No Self Assessment feeder'!BR606)))</f>
        <v>375</v>
      </c>
      <c r="G617" s="120">
        <f>IF($B$9="Female",'No Self Assessment feeder'!G606,IF($B$9="Male",'No Self Assessment feeder'!AM606,IF($B$9="All",'No Self Assessment feeder'!BS606)))</f>
        <v>2.4</v>
      </c>
      <c r="H617" s="79">
        <f>IF($B$9="Female",'No Self Assessment feeder'!H606,IF($B$9="Male",'No Self Assessment feeder'!AN606,IF($B$9="All",'No Self Assessment feeder'!BT606)))</f>
        <v>370</v>
      </c>
      <c r="I617" s="120">
        <f>IF($B$9="Female",'No Self Assessment feeder'!I606,IF($B$9="Male",'No Self Assessment feeder'!AO606,IF($B$9="All",'No Self Assessment feeder'!BU606)))</f>
        <v>8.4</v>
      </c>
      <c r="J617" s="120">
        <f>IF($B$9="Female",'No Self Assessment feeder'!J606,IF($B$9="Male",'No Self Assessment feeder'!AP606,IF($B$9="All",'No Self Assessment feeder'!BV606)))</f>
        <v>8.1999999999999993</v>
      </c>
      <c r="K617" s="120">
        <f>IF($B$9="Female",'No Self Assessment feeder'!K606,IF($B$9="Male",'No Self Assessment feeder'!AQ606,IF($B$9="All",'No Self Assessment feeder'!BW606)))</f>
        <v>59</v>
      </c>
      <c r="L617" s="120">
        <f>IF($B$9="Female",'No Self Assessment feeder'!L606,IF($B$9="Male",'No Self Assessment feeder'!AR606,IF($B$9="All",'No Self Assessment feeder'!BX606)))</f>
        <v>73.599999999999994</v>
      </c>
      <c r="M617" s="127">
        <f>IF($B$9="Female",'No Self Assessment feeder'!M606,IF($B$9="Male",'No Self Assessment feeder'!AS606,IF($B$9="All",'No Self Assessment feeder'!BY606)))</f>
        <v>83.4</v>
      </c>
      <c r="N617" s="81">
        <f>IF($B$9="Female",'No Self Assessment feeder'!N606,IF($B$9="Male",'No Self Assessment feeder'!AT606,IF($B$9="All",'No Self Assessment feeder'!BZ606)))</f>
        <v>375</v>
      </c>
      <c r="O617" s="120">
        <f>IF($B$9="Female",'No Self Assessment feeder'!O606,IF($B$9="Male",'No Self Assessment feeder'!AU606,IF($B$9="All",'No Self Assessment feeder'!CA606)))</f>
        <v>2.4</v>
      </c>
      <c r="P617" s="79">
        <f>IF($B$9="Female",'No Self Assessment feeder'!P606,IF($B$9="Male",'No Self Assessment feeder'!AV606,IF($B$9="All",'No Self Assessment feeder'!CB606)))</f>
        <v>370</v>
      </c>
      <c r="Q617" s="120">
        <f>IF($B$9="Female",'No Self Assessment feeder'!Q606,IF($B$9="Male",'No Self Assessment feeder'!AW606,IF($B$9="All",'No Self Assessment feeder'!CC606)))</f>
        <v>5.7</v>
      </c>
      <c r="R617" s="120">
        <f>IF($B$9="Female",'No Self Assessment feeder'!R606,IF($B$9="Male",'No Self Assessment feeder'!AX606,IF($B$9="All",'No Self Assessment feeder'!CD606)))</f>
        <v>9.5</v>
      </c>
      <c r="S617" s="120">
        <f>IF($B$9="Female",'No Self Assessment feeder'!S606,IF($B$9="Male",'No Self Assessment feeder'!AY606,IF($B$9="All",'No Self Assessment feeder'!CE606)))</f>
        <v>70.099999999999994</v>
      </c>
      <c r="T617" s="120">
        <f>IF($B$9="Female",'No Self Assessment feeder'!T606,IF($B$9="Male",'No Self Assessment feeder'!AZ606,IF($B$9="All",'No Self Assessment feeder'!CF606)))</f>
        <v>81.5</v>
      </c>
      <c r="U617" s="127">
        <f>IF($B$9="Female",'No Self Assessment feeder'!U606,IF($B$9="Male",'No Self Assessment feeder'!BA606,IF($B$9="All",'No Self Assessment feeder'!CG606)))</f>
        <v>84.8</v>
      </c>
      <c r="V617" s="81">
        <f>IF($B$9="Female",'No Self Assessment feeder'!V606,IF($B$9="Male",'No Self Assessment feeder'!BB606,IF($B$9="All",'No Self Assessment feeder'!CH606)))</f>
        <v>375</v>
      </c>
      <c r="W617" s="120">
        <f>IF($B$9="Female",'No Self Assessment feeder'!W606,IF($B$9="Male",'No Self Assessment feeder'!BC606,IF($B$9="All",'No Self Assessment feeder'!CI606)))</f>
        <v>2.7</v>
      </c>
      <c r="X617" s="79">
        <f>IF($B$9="Female",'No Self Assessment feeder'!X606,IF($B$9="Male",'No Self Assessment feeder'!BD606,IF($B$9="All",'No Self Assessment feeder'!CJ606)))</f>
        <v>365</v>
      </c>
      <c r="Y617" s="120">
        <f>IF($B$9="Female",'No Self Assessment feeder'!Y606,IF($B$9="Male",'No Self Assessment feeder'!BE606,IF($B$9="All",'No Self Assessment feeder'!CK606)))</f>
        <v>8.4</v>
      </c>
      <c r="Z617" s="120">
        <f>IF($B$9="Female",'No Self Assessment feeder'!Z606,IF($B$9="Male",'No Self Assessment feeder'!BF606,IF($B$9="All",'No Self Assessment feeder'!CL606)))</f>
        <v>6.3</v>
      </c>
      <c r="AA617" s="120" t="str">
        <f>IF($B$9="Female",'No Self Assessment feeder'!AA606,IF($B$9="Male",'No Self Assessment feeder'!BG606,IF($B$9="All",'No Self Assessment feeder'!CM606)))</f>
        <v>x</v>
      </c>
      <c r="AB617" s="120" t="str">
        <f>IF($B$9="Female",'No Self Assessment feeder'!AB606,IF($B$9="Male",'No Self Assessment feeder'!BH606,IF($B$9="All",'No Self Assessment feeder'!CN606)))</f>
        <v>x</v>
      </c>
      <c r="AC617" s="127">
        <f>IF($B$9="Female",'No Self Assessment feeder'!AC606,IF($B$9="Male",'No Self Assessment feeder'!BI606,IF($B$9="All",'No Self Assessment feeder'!CO606)))</f>
        <v>85.3</v>
      </c>
      <c r="CM617" s="29"/>
    </row>
    <row r="618" spans="1:91" ht="14.25" customHeight="1" x14ac:dyDescent="0.2">
      <c r="A618" s="159" t="s">
        <v>292</v>
      </c>
      <c r="B618" s="65" t="s">
        <v>182</v>
      </c>
      <c r="C618" s="66">
        <v>10007138</v>
      </c>
      <c r="D618" s="66" t="s">
        <v>492</v>
      </c>
      <c r="E618" s="162" t="s">
        <v>183</v>
      </c>
      <c r="F618" s="142">
        <f>IF($B$9="Female",'No Self Assessment feeder'!F607,IF($B$9="Male",'No Self Assessment feeder'!AL607,IF($B$9="All",'No Self Assessment feeder'!BR607)))</f>
        <v>1735</v>
      </c>
      <c r="G618" s="120">
        <f>IF($B$9="Female",'No Self Assessment feeder'!G607,IF($B$9="Male",'No Self Assessment feeder'!AM607,IF($B$9="All",'No Self Assessment feeder'!BS607)))</f>
        <v>3.3</v>
      </c>
      <c r="H618" s="79">
        <f>IF($B$9="Female",'No Self Assessment feeder'!H607,IF($B$9="Male",'No Self Assessment feeder'!AN607,IF($B$9="All",'No Self Assessment feeder'!BT607)))</f>
        <v>1680</v>
      </c>
      <c r="I618" s="120">
        <f>IF($B$9="Female",'No Self Assessment feeder'!I607,IF($B$9="Male",'No Self Assessment feeder'!AO607,IF($B$9="All",'No Self Assessment feeder'!BU607)))</f>
        <v>8.8000000000000007</v>
      </c>
      <c r="J618" s="120">
        <f>IF($B$9="Female",'No Self Assessment feeder'!J607,IF($B$9="Male",'No Self Assessment feeder'!AP607,IF($B$9="All",'No Self Assessment feeder'!BV607)))</f>
        <v>10.199999999999999</v>
      </c>
      <c r="K618" s="120">
        <f>IF($B$9="Female",'No Self Assessment feeder'!K607,IF($B$9="Male",'No Self Assessment feeder'!AQ607,IF($B$9="All",'No Self Assessment feeder'!BW607)))</f>
        <v>64.7</v>
      </c>
      <c r="L618" s="120">
        <f>IF($B$9="Female",'No Self Assessment feeder'!L607,IF($B$9="Male",'No Self Assessment feeder'!AR607,IF($B$9="All",'No Self Assessment feeder'!BX607)))</f>
        <v>75.099999999999994</v>
      </c>
      <c r="M618" s="127">
        <f>IF($B$9="Female",'No Self Assessment feeder'!M607,IF($B$9="Male",'No Self Assessment feeder'!AS607,IF($B$9="All",'No Self Assessment feeder'!BY607)))</f>
        <v>81</v>
      </c>
      <c r="N618" s="81">
        <f>IF($B$9="Female",'No Self Assessment feeder'!N607,IF($B$9="Male",'No Self Assessment feeder'!AT607,IF($B$9="All",'No Self Assessment feeder'!BZ607)))</f>
        <v>1735</v>
      </c>
      <c r="O618" s="120">
        <f>IF($B$9="Female",'No Self Assessment feeder'!O607,IF($B$9="Male",'No Self Assessment feeder'!AU607,IF($B$9="All",'No Self Assessment feeder'!CA607)))</f>
        <v>3.3</v>
      </c>
      <c r="P618" s="79">
        <f>IF($B$9="Female",'No Self Assessment feeder'!P607,IF($B$9="Male",'No Self Assessment feeder'!AV607,IF($B$9="All",'No Self Assessment feeder'!CB607)))</f>
        <v>1680</v>
      </c>
      <c r="Q618" s="120">
        <f>IF($B$9="Female",'No Self Assessment feeder'!Q607,IF($B$9="Male",'No Self Assessment feeder'!AW607,IF($B$9="All",'No Self Assessment feeder'!CC607)))</f>
        <v>9.5</v>
      </c>
      <c r="R618" s="120">
        <f>IF($B$9="Female",'No Self Assessment feeder'!R607,IF($B$9="Male",'No Self Assessment feeder'!AX607,IF($B$9="All",'No Self Assessment feeder'!CD607)))</f>
        <v>8.6999999999999993</v>
      </c>
      <c r="S618" s="120">
        <f>IF($B$9="Female",'No Self Assessment feeder'!S607,IF($B$9="Male",'No Self Assessment feeder'!AY607,IF($B$9="All",'No Self Assessment feeder'!CE607)))</f>
        <v>67.7</v>
      </c>
      <c r="T618" s="120">
        <f>IF($B$9="Female",'No Self Assessment feeder'!T607,IF($B$9="Male",'No Self Assessment feeder'!AZ607,IF($B$9="All",'No Self Assessment feeder'!CF607)))</f>
        <v>77.3</v>
      </c>
      <c r="U618" s="127">
        <f>IF($B$9="Female",'No Self Assessment feeder'!U607,IF($B$9="Male",'No Self Assessment feeder'!BA607,IF($B$9="All",'No Self Assessment feeder'!CG607)))</f>
        <v>81.8</v>
      </c>
      <c r="V618" s="81">
        <f>IF($B$9="Female",'No Self Assessment feeder'!V607,IF($B$9="Male",'No Self Assessment feeder'!BB607,IF($B$9="All",'No Self Assessment feeder'!CH607)))</f>
        <v>1735</v>
      </c>
      <c r="W618" s="120">
        <f>IF($B$9="Female",'No Self Assessment feeder'!W607,IF($B$9="Male",'No Self Assessment feeder'!BC607,IF($B$9="All",'No Self Assessment feeder'!CI607)))</f>
        <v>3.6</v>
      </c>
      <c r="X618" s="79">
        <f>IF($B$9="Female",'No Self Assessment feeder'!X607,IF($B$9="Male",'No Self Assessment feeder'!BD607,IF($B$9="All",'No Self Assessment feeder'!CJ607)))</f>
        <v>1675</v>
      </c>
      <c r="Y618" s="120">
        <f>IF($B$9="Female",'No Self Assessment feeder'!Y607,IF($B$9="Male",'No Self Assessment feeder'!BE607,IF($B$9="All",'No Self Assessment feeder'!CK607)))</f>
        <v>11.9</v>
      </c>
      <c r="Z618" s="120">
        <f>IF($B$9="Female",'No Self Assessment feeder'!Z607,IF($B$9="Male",'No Self Assessment feeder'!BF607,IF($B$9="All",'No Self Assessment feeder'!CL607)))</f>
        <v>7</v>
      </c>
      <c r="AA618" s="120">
        <f>IF($B$9="Female",'No Self Assessment feeder'!AA607,IF($B$9="Male",'No Self Assessment feeder'!BG607,IF($B$9="All",'No Self Assessment feeder'!CM607)))</f>
        <v>71.900000000000006</v>
      </c>
      <c r="AB618" s="120">
        <f>IF($B$9="Female",'No Self Assessment feeder'!AB607,IF($B$9="Male",'No Self Assessment feeder'!BH607,IF($B$9="All",'No Self Assessment feeder'!CN607)))</f>
        <v>79</v>
      </c>
      <c r="AC618" s="127">
        <f>IF($B$9="Female",'No Self Assessment feeder'!AC607,IF($B$9="Male",'No Self Assessment feeder'!BI607,IF($B$9="All",'No Self Assessment feeder'!CO607)))</f>
        <v>81.099999999999994</v>
      </c>
      <c r="CM618" s="29"/>
    </row>
    <row r="619" spans="1:91" ht="14.25" customHeight="1" x14ac:dyDescent="0.2">
      <c r="A619" s="159" t="s">
        <v>292</v>
      </c>
      <c r="B619" s="65" t="s">
        <v>184</v>
      </c>
      <c r="C619" s="66">
        <v>10001282</v>
      </c>
      <c r="D619" s="66" t="s">
        <v>496</v>
      </c>
      <c r="E619" s="162" t="s">
        <v>185</v>
      </c>
      <c r="F619" s="142">
        <f>IF($B$9="Female",'No Self Assessment feeder'!F608,IF($B$9="Male",'No Self Assessment feeder'!AL608,IF($B$9="All",'No Self Assessment feeder'!BR608)))</f>
        <v>3860</v>
      </c>
      <c r="G619" s="120">
        <f>IF($B$9="Female",'No Self Assessment feeder'!G608,IF($B$9="Male",'No Self Assessment feeder'!AM608,IF($B$9="All",'No Self Assessment feeder'!BS608)))</f>
        <v>2.6</v>
      </c>
      <c r="H619" s="79">
        <f>IF($B$9="Female",'No Self Assessment feeder'!H608,IF($B$9="Male",'No Self Assessment feeder'!AN608,IF($B$9="All",'No Self Assessment feeder'!BT608)))</f>
        <v>3760</v>
      </c>
      <c r="I619" s="120">
        <f>IF($B$9="Female",'No Self Assessment feeder'!I608,IF($B$9="Male",'No Self Assessment feeder'!AO608,IF($B$9="All",'No Self Assessment feeder'!BU608)))</f>
        <v>7.8</v>
      </c>
      <c r="J619" s="120">
        <f>IF($B$9="Female",'No Self Assessment feeder'!J608,IF($B$9="Male",'No Self Assessment feeder'!AP608,IF($B$9="All",'No Self Assessment feeder'!BV608)))</f>
        <v>9.8000000000000007</v>
      </c>
      <c r="K619" s="120">
        <f>IF($B$9="Female",'No Self Assessment feeder'!K608,IF($B$9="Male",'No Self Assessment feeder'!AQ608,IF($B$9="All",'No Self Assessment feeder'!BW608)))</f>
        <v>59.2</v>
      </c>
      <c r="L619" s="120">
        <f>IF($B$9="Female",'No Self Assessment feeder'!L608,IF($B$9="Male",'No Self Assessment feeder'!AR608,IF($B$9="All",'No Self Assessment feeder'!BX608)))</f>
        <v>75.3</v>
      </c>
      <c r="M619" s="127">
        <f>IF($B$9="Female",'No Self Assessment feeder'!M608,IF($B$9="Male",'No Self Assessment feeder'!AS608,IF($B$9="All",'No Self Assessment feeder'!BY608)))</f>
        <v>82.4</v>
      </c>
      <c r="N619" s="81">
        <f>IF($B$9="Female",'No Self Assessment feeder'!N608,IF($B$9="Male",'No Self Assessment feeder'!AT608,IF($B$9="All",'No Self Assessment feeder'!BZ608)))</f>
        <v>3860</v>
      </c>
      <c r="O619" s="120">
        <f>IF($B$9="Female",'No Self Assessment feeder'!O608,IF($B$9="Male",'No Self Assessment feeder'!AU608,IF($B$9="All",'No Self Assessment feeder'!CA608)))</f>
        <v>3.2</v>
      </c>
      <c r="P619" s="79">
        <f>IF($B$9="Female",'No Self Assessment feeder'!P608,IF($B$9="Male",'No Self Assessment feeder'!AV608,IF($B$9="All",'No Self Assessment feeder'!CB608)))</f>
        <v>3740</v>
      </c>
      <c r="Q619" s="120">
        <f>IF($B$9="Female",'No Self Assessment feeder'!Q608,IF($B$9="Male",'No Self Assessment feeder'!AW608,IF($B$9="All",'No Self Assessment feeder'!CC608)))</f>
        <v>9.6999999999999993</v>
      </c>
      <c r="R619" s="120">
        <f>IF($B$9="Female",'No Self Assessment feeder'!R608,IF($B$9="Male",'No Self Assessment feeder'!AX608,IF($B$9="All",'No Self Assessment feeder'!CD608)))</f>
        <v>7.5</v>
      </c>
      <c r="S619" s="120">
        <f>IF($B$9="Female",'No Self Assessment feeder'!S608,IF($B$9="Male",'No Self Assessment feeder'!AY608,IF($B$9="All",'No Self Assessment feeder'!CE608)))</f>
        <v>65.2</v>
      </c>
      <c r="T619" s="120">
        <f>IF($B$9="Female",'No Self Assessment feeder'!T608,IF($B$9="Male",'No Self Assessment feeder'!AZ608,IF($B$9="All",'No Self Assessment feeder'!CF608)))</f>
        <v>78.900000000000006</v>
      </c>
      <c r="U619" s="127">
        <f>IF($B$9="Female",'No Self Assessment feeder'!U608,IF($B$9="Male",'No Self Assessment feeder'!BA608,IF($B$9="All",'No Self Assessment feeder'!CG608)))</f>
        <v>82.9</v>
      </c>
      <c r="V619" s="81">
        <f>IF($B$9="Female",'No Self Assessment feeder'!V608,IF($B$9="Male",'No Self Assessment feeder'!BB608,IF($B$9="All",'No Self Assessment feeder'!CH608)))</f>
        <v>3860</v>
      </c>
      <c r="W619" s="120">
        <f>IF($B$9="Female",'No Self Assessment feeder'!W608,IF($B$9="Male",'No Self Assessment feeder'!BC608,IF($B$9="All",'No Self Assessment feeder'!CI608)))</f>
        <v>3.3</v>
      </c>
      <c r="X619" s="79">
        <f>IF($B$9="Female",'No Self Assessment feeder'!X608,IF($B$9="Male",'No Self Assessment feeder'!BD608,IF($B$9="All",'No Self Assessment feeder'!CJ608)))</f>
        <v>3735</v>
      </c>
      <c r="Y619" s="120">
        <f>IF($B$9="Female",'No Self Assessment feeder'!Y608,IF($B$9="Male",'No Self Assessment feeder'!BE608,IF($B$9="All",'No Self Assessment feeder'!CK608)))</f>
        <v>13.7</v>
      </c>
      <c r="Z619" s="120">
        <f>IF($B$9="Female",'No Self Assessment feeder'!Z608,IF($B$9="Male",'No Self Assessment feeder'!BF608,IF($B$9="All",'No Self Assessment feeder'!CL608)))</f>
        <v>5.9</v>
      </c>
      <c r="AA619" s="120">
        <f>IF($B$9="Female",'No Self Assessment feeder'!AA608,IF($B$9="Male",'No Self Assessment feeder'!BG608,IF($B$9="All",'No Self Assessment feeder'!CM608)))</f>
        <v>68.599999999999994</v>
      </c>
      <c r="AB619" s="120">
        <f>IF($B$9="Female",'No Self Assessment feeder'!AB608,IF($B$9="Male",'No Self Assessment feeder'!BH608,IF($B$9="All",'No Self Assessment feeder'!CN608)))</f>
        <v>78.2</v>
      </c>
      <c r="AC619" s="127">
        <f>IF($B$9="Female",'No Self Assessment feeder'!AC608,IF($B$9="Male",'No Self Assessment feeder'!BI608,IF($B$9="All",'No Self Assessment feeder'!CO608)))</f>
        <v>80.5</v>
      </c>
      <c r="CM619" s="29"/>
    </row>
    <row r="620" spans="1:91" ht="14.25" customHeight="1" x14ac:dyDescent="0.2">
      <c r="A620" s="159" t="s">
        <v>292</v>
      </c>
      <c r="B620" s="65" t="s">
        <v>186</v>
      </c>
      <c r="C620" s="66">
        <v>10004775</v>
      </c>
      <c r="D620" s="66" t="s">
        <v>488</v>
      </c>
      <c r="E620" s="162" t="s">
        <v>187</v>
      </c>
      <c r="F620" s="142">
        <f>IF($B$9="Female",'No Self Assessment feeder'!F609,IF($B$9="Male",'No Self Assessment feeder'!AL609,IF($B$9="All",'No Self Assessment feeder'!BR609)))</f>
        <v>290</v>
      </c>
      <c r="G620" s="120">
        <f>IF($B$9="Female",'No Self Assessment feeder'!G609,IF($B$9="Male",'No Self Assessment feeder'!AM609,IF($B$9="All",'No Self Assessment feeder'!BS609)))</f>
        <v>1.7</v>
      </c>
      <c r="H620" s="79">
        <f>IF($B$9="Female",'No Self Assessment feeder'!H609,IF($B$9="Male",'No Self Assessment feeder'!AN609,IF($B$9="All",'No Self Assessment feeder'!BT609)))</f>
        <v>285</v>
      </c>
      <c r="I620" s="120">
        <f>IF($B$9="Female",'No Self Assessment feeder'!I609,IF($B$9="Male",'No Self Assessment feeder'!AO609,IF($B$9="All",'No Self Assessment feeder'!BU609)))</f>
        <v>8.8000000000000007</v>
      </c>
      <c r="J620" s="120">
        <f>IF($B$9="Female",'No Self Assessment feeder'!J609,IF($B$9="Male",'No Self Assessment feeder'!AP609,IF($B$9="All",'No Self Assessment feeder'!BV609)))</f>
        <v>18.2</v>
      </c>
      <c r="K620" s="120">
        <f>IF($B$9="Female",'No Self Assessment feeder'!K609,IF($B$9="Male",'No Self Assessment feeder'!AQ609,IF($B$9="All",'No Self Assessment feeder'!BW609)))</f>
        <v>61.8</v>
      </c>
      <c r="L620" s="120">
        <f>IF($B$9="Female",'No Self Assessment feeder'!L609,IF($B$9="Male",'No Self Assessment feeder'!AR609,IF($B$9="All",'No Self Assessment feeder'!BX609)))</f>
        <v>69.099999999999994</v>
      </c>
      <c r="M620" s="127">
        <f>IF($B$9="Female",'No Self Assessment feeder'!M609,IF($B$9="Male",'No Self Assessment feeder'!AS609,IF($B$9="All",'No Self Assessment feeder'!BY609)))</f>
        <v>73</v>
      </c>
      <c r="N620" s="81">
        <f>IF($B$9="Female",'No Self Assessment feeder'!N609,IF($B$9="Male",'No Self Assessment feeder'!AT609,IF($B$9="All",'No Self Assessment feeder'!BZ609)))</f>
        <v>290</v>
      </c>
      <c r="O620" s="120">
        <f>IF($B$9="Female",'No Self Assessment feeder'!O609,IF($B$9="Male",'No Self Assessment feeder'!AU609,IF($B$9="All",'No Self Assessment feeder'!CA609)))</f>
        <v>2.1</v>
      </c>
      <c r="P620" s="79">
        <f>IF($B$9="Female",'No Self Assessment feeder'!P609,IF($B$9="Male",'No Self Assessment feeder'!AV609,IF($B$9="All",'No Self Assessment feeder'!CB609)))</f>
        <v>285</v>
      </c>
      <c r="Q620" s="120">
        <f>IF($B$9="Female",'No Self Assessment feeder'!Q609,IF($B$9="Male",'No Self Assessment feeder'!AW609,IF($B$9="All",'No Self Assessment feeder'!CC609)))</f>
        <v>11.3</v>
      </c>
      <c r="R620" s="120">
        <f>IF($B$9="Female",'No Self Assessment feeder'!R609,IF($B$9="Male",'No Self Assessment feeder'!AX609,IF($B$9="All",'No Self Assessment feeder'!CD609)))</f>
        <v>10.9</v>
      </c>
      <c r="S620" s="120">
        <f>IF($B$9="Female",'No Self Assessment feeder'!S609,IF($B$9="Male",'No Self Assessment feeder'!AY609,IF($B$9="All",'No Self Assessment feeder'!CE609)))</f>
        <v>67.599999999999994</v>
      </c>
      <c r="T620" s="120">
        <f>IF($B$9="Female",'No Self Assessment feeder'!T609,IF($B$9="Male",'No Self Assessment feeder'!AZ609,IF($B$9="All",'No Self Assessment feeder'!CF609)))</f>
        <v>73.900000000000006</v>
      </c>
      <c r="U620" s="127">
        <f>IF($B$9="Female",'No Self Assessment feeder'!U609,IF($B$9="Male",'No Self Assessment feeder'!BA609,IF($B$9="All",'No Self Assessment feeder'!CG609)))</f>
        <v>77.8</v>
      </c>
      <c r="V620" s="81">
        <f>IF($B$9="Female",'No Self Assessment feeder'!V609,IF($B$9="Male",'No Self Assessment feeder'!BB609,IF($B$9="All",'No Self Assessment feeder'!CH609)))</f>
        <v>290</v>
      </c>
      <c r="W620" s="120">
        <f>IF($B$9="Female",'No Self Assessment feeder'!W609,IF($B$9="Male",'No Self Assessment feeder'!BC609,IF($B$9="All",'No Self Assessment feeder'!CI609)))</f>
        <v>2.1</v>
      </c>
      <c r="X620" s="79">
        <f>IF($B$9="Female",'No Self Assessment feeder'!X609,IF($B$9="Male",'No Self Assessment feeder'!BD609,IF($B$9="All",'No Self Assessment feeder'!CJ609)))</f>
        <v>285</v>
      </c>
      <c r="Y620" s="120">
        <f>IF($B$9="Female",'No Self Assessment feeder'!Y609,IF($B$9="Male",'No Self Assessment feeder'!BE609,IF($B$9="All",'No Self Assessment feeder'!CK609)))</f>
        <v>14.4</v>
      </c>
      <c r="Z620" s="120">
        <f>IF($B$9="Female",'No Self Assessment feeder'!Z609,IF($B$9="Male",'No Self Assessment feeder'!BF609,IF($B$9="All",'No Self Assessment feeder'!CL609)))</f>
        <v>11.6</v>
      </c>
      <c r="AA620" s="120">
        <f>IF($B$9="Female",'No Self Assessment feeder'!AA609,IF($B$9="Male",'No Self Assessment feeder'!BG609,IF($B$9="All",'No Self Assessment feeder'!CM609)))</f>
        <v>69</v>
      </c>
      <c r="AB620" s="120">
        <f>IF($B$9="Female",'No Self Assessment feeder'!AB609,IF($B$9="Male",'No Self Assessment feeder'!BH609,IF($B$9="All",'No Self Assessment feeder'!CN609)))</f>
        <v>72.2</v>
      </c>
      <c r="AC620" s="127">
        <f>IF($B$9="Female",'No Self Assessment feeder'!AC609,IF($B$9="Male",'No Self Assessment feeder'!BI609,IF($B$9="All",'No Self Assessment feeder'!CO609)))</f>
        <v>73.900000000000006</v>
      </c>
      <c r="CM620" s="29"/>
    </row>
    <row r="621" spans="1:91" ht="14.25" customHeight="1" x14ac:dyDescent="0.2">
      <c r="A621" s="159" t="s">
        <v>292</v>
      </c>
      <c r="B621" s="65" t="s">
        <v>188</v>
      </c>
      <c r="C621" s="66">
        <v>10007154</v>
      </c>
      <c r="D621" s="66" t="s">
        <v>492</v>
      </c>
      <c r="E621" s="162" t="s">
        <v>189</v>
      </c>
      <c r="F621" s="142">
        <f>IF($B$9="Female",'No Self Assessment feeder'!F610,IF($B$9="Male",'No Self Assessment feeder'!AL610,IF($B$9="All",'No Self Assessment feeder'!BR610)))</f>
        <v>4225</v>
      </c>
      <c r="G621" s="120">
        <f>IF($B$9="Female",'No Self Assessment feeder'!G610,IF($B$9="Male",'No Self Assessment feeder'!AM610,IF($B$9="All",'No Self Assessment feeder'!BS610)))</f>
        <v>2.2000000000000002</v>
      </c>
      <c r="H621" s="79">
        <f>IF($B$9="Female",'No Self Assessment feeder'!H610,IF($B$9="Male",'No Self Assessment feeder'!AN610,IF($B$9="All",'No Self Assessment feeder'!BT610)))</f>
        <v>4130</v>
      </c>
      <c r="I621" s="120">
        <f>IF($B$9="Female",'No Self Assessment feeder'!I610,IF($B$9="Male",'No Self Assessment feeder'!AO610,IF($B$9="All",'No Self Assessment feeder'!BU610)))</f>
        <v>9.4</v>
      </c>
      <c r="J621" s="120">
        <f>IF($B$9="Female",'No Self Assessment feeder'!J610,IF($B$9="Male",'No Self Assessment feeder'!AP610,IF($B$9="All",'No Self Assessment feeder'!BV610)))</f>
        <v>10.1</v>
      </c>
      <c r="K621" s="120">
        <f>IF($B$9="Female",'No Self Assessment feeder'!K610,IF($B$9="Male",'No Self Assessment feeder'!AQ610,IF($B$9="All",'No Self Assessment feeder'!BW610)))</f>
        <v>52.8</v>
      </c>
      <c r="L621" s="120">
        <f>IF($B$9="Female",'No Self Assessment feeder'!L610,IF($B$9="Male",'No Self Assessment feeder'!AR610,IF($B$9="All",'No Self Assessment feeder'!BX610)))</f>
        <v>68.3</v>
      </c>
      <c r="M621" s="127">
        <f>IF($B$9="Female",'No Self Assessment feeder'!M610,IF($B$9="Male",'No Self Assessment feeder'!AS610,IF($B$9="All",'No Self Assessment feeder'!BY610)))</f>
        <v>80.5</v>
      </c>
      <c r="N621" s="81">
        <f>IF($B$9="Female",'No Self Assessment feeder'!N610,IF($B$9="Male",'No Self Assessment feeder'!AT610,IF($B$9="All",'No Self Assessment feeder'!BZ610)))</f>
        <v>4225</v>
      </c>
      <c r="O621" s="120">
        <f>IF($B$9="Female",'No Self Assessment feeder'!O610,IF($B$9="Male",'No Self Assessment feeder'!AU610,IF($B$9="All",'No Self Assessment feeder'!CA610)))</f>
        <v>2.5</v>
      </c>
      <c r="P621" s="79">
        <f>IF($B$9="Female",'No Self Assessment feeder'!P610,IF($B$9="Male",'No Self Assessment feeder'!AV610,IF($B$9="All",'No Self Assessment feeder'!CB610)))</f>
        <v>4120</v>
      </c>
      <c r="Q621" s="120">
        <f>IF($B$9="Female",'No Self Assessment feeder'!Q610,IF($B$9="Male",'No Self Assessment feeder'!AW610,IF($B$9="All",'No Self Assessment feeder'!CC610)))</f>
        <v>9.9</v>
      </c>
      <c r="R621" s="120">
        <f>IF($B$9="Female",'No Self Assessment feeder'!R610,IF($B$9="Male",'No Self Assessment feeder'!AX610,IF($B$9="All",'No Self Assessment feeder'!CD610)))</f>
        <v>6.2</v>
      </c>
      <c r="S621" s="120">
        <f>IF($B$9="Female",'No Self Assessment feeder'!S610,IF($B$9="Male",'No Self Assessment feeder'!AY610,IF($B$9="All",'No Self Assessment feeder'!CE610)))</f>
        <v>63.9</v>
      </c>
      <c r="T621" s="120">
        <f>IF($B$9="Female",'No Self Assessment feeder'!T610,IF($B$9="Male",'No Self Assessment feeder'!AZ610,IF($B$9="All",'No Self Assessment feeder'!CF610)))</f>
        <v>77.7</v>
      </c>
      <c r="U621" s="127">
        <f>IF($B$9="Female",'No Self Assessment feeder'!U610,IF($B$9="Male",'No Self Assessment feeder'!BA610,IF($B$9="All",'No Self Assessment feeder'!CG610)))</f>
        <v>83.9</v>
      </c>
      <c r="V621" s="81">
        <f>IF($B$9="Female",'No Self Assessment feeder'!V610,IF($B$9="Male",'No Self Assessment feeder'!BB610,IF($B$9="All",'No Self Assessment feeder'!CH610)))</f>
        <v>4225</v>
      </c>
      <c r="W621" s="120">
        <f>IF($B$9="Female",'No Self Assessment feeder'!W610,IF($B$9="Male",'No Self Assessment feeder'!BC610,IF($B$9="All",'No Self Assessment feeder'!CI610)))</f>
        <v>2.7</v>
      </c>
      <c r="X621" s="79">
        <f>IF($B$9="Female",'No Self Assessment feeder'!X610,IF($B$9="Male",'No Self Assessment feeder'!BD610,IF($B$9="All",'No Self Assessment feeder'!CJ610)))</f>
        <v>4110</v>
      </c>
      <c r="Y621" s="120">
        <f>IF($B$9="Female",'No Self Assessment feeder'!Y610,IF($B$9="Male",'No Self Assessment feeder'!BE610,IF($B$9="All",'No Self Assessment feeder'!CK610)))</f>
        <v>12.7</v>
      </c>
      <c r="Z621" s="120">
        <f>IF($B$9="Female",'No Self Assessment feeder'!Z610,IF($B$9="Male",'No Self Assessment feeder'!BF610,IF($B$9="All",'No Self Assessment feeder'!CL610)))</f>
        <v>6.6</v>
      </c>
      <c r="AA621" s="120">
        <f>IF($B$9="Female",'No Self Assessment feeder'!AA610,IF($B$9="Male",'No Self Assessment feeder'!BG610,IF($B$9="All",'No Self Assessment feeder'!CM610)))</f>
        <v>67.3</v>
      </c>
      <c r="AB621" s="120">
        <f>IF($B$9="Female",'No Self Assessment feeder'!AB610,IF($B$9="Male",'No Self Assessment feeder'!BH610,IF($B$9="All",'No Self Assessment feeder'!CN610)))</f>
        <v>76.900000000000006</v>
      </c>
      <c r="AC621" s="127">
        <f>IF($B$9="Female",'No Self Assessment feeder'!AC610,IF($B$9="Male",'No Self Assessment feeder'!BI610,IF($B$9="All",'No Self Assessment feeder'!CO610)))</f>
        <v>80.599999999999994</v>
      </c>
      <c r="CM621" s="29"/>
    </row>
    <row r="622" spans="1:91" ht="14.25" customHeight="1" x14ac:dyDescent="0.2">
      <c r="A622" s="159" t="s">
        <v>292</v>
      </c>
      <c r="B622" s="65" t="s">
        <v>190</v>
      </c>
      <c r="C622" s="66">
        <v>10004797</v>
      </c>
      <c r="D622" s="66" t="s">
        <v>492</v>
      </c>
      <c r="E622" s="162" t="s">
        <v>191</v>
      </c>
      <c r="F622" s="142">
        <f>IF($B$9="Female",'No Self Assessment feeder'!F611,IF($B$9="Male",'No Self Assessment feeder'!AL611,IF($B$9="All",'No Self Assessment feeder'!BR611)))</f>
        <v>3950</v>
      </c>
      <c r="G622" s="120">
        <f>IF($B$9="Female",'No Self Assessment feeder'!G611,IF($B$9="Male",'No Self Assessment feeder'!AM611,IF($B$9="All",'No Self Assessment feeder'!BS611)))</f>
        <v>1.7</v>
      </c>
      <c r="H622" s="79">
        <f>IF($B$9="Female",'No Self Assessment feeder'!H611,IF($B$9="Male",'No Self Assessment feeder'!AN611,IF($B$9="All",'No Self Assessment feeder'!BT611)))</f>
        <v>3880</v>
      </c>
      <c r="I622" s="120">
        <f>IF($B$9="Female",'No Self Assessment feeder'!I611,IF($B$9="Male",'No Self Assessment feeder'!AO611,IF($B$9="All",'No Self Assessment feeder'!BU611)))</f>
        <v>8.6999999999999993</v>
      </c>
      <c r="J622" s="120">
        <f>IF($B$9="Female",'No Self Assessment feeder'!J611,IF($B$9="Male",'No Self Assessment feeder'!AP611,IF($B$9="All",'No Self Assessment feeder'!BV611)))</f>
        <v>11.3</v>
      </c>
      <c r="K622" s="120">
        <f>IF($B$9="Female",'No Self Assessment feeder'!K611,IF($B$9="Male",'No Self Assessment feeder'!AQ611,IF($B$9="All",'No Self Assessment feeder'!BW611)))</f>
        <v>63.4</v>
      </c>
      <c r="L622" s="120">
        <f>IF($B$9="Female",'No Self Assessment feeder'!L611,IF($B$9="Male",'No Self Assessment feeder'!AR611,IF($B$9="All",'No Self Assessment feeder'!BX611)))</f>
        <v>74.2</v>
      </c>
      <c r="M622" s="127">
        <f>IF($B$9="Female",'No Self Assessment feeder'!M611,IF($B$9="Male",'No Self Assessment feeder'!AS611,IF($B$9="All",'No Self Assessment feeder'!BY611)))</f>
        <v>80</v>
      </c>
      <c r="N622" s="81">
        <f>IF($B$9="Female",'No Self Assessment feeder'!N611,IF($B$9="Male",'No Self Assessment feeder'!AT611,IF($B$9="All",'No Self Assessment feeder'!BZ611)))</f>
        <v>3950</v>
      </c>
      <c r="O622" s="120">
        <f>IF($B$9="Female",'No Self Assessment feeder'!O611,IF($B$9="Male",'No Self Assessment feeder'!AU611,IF($B$9="All",'No Self Assessment feeder'!CA611)))</f>
        <v>1.8</v>
      </c>
      <c r="P622" s="79">
        <f>IF($B$9="Female",'No Self Assessment feeder'!P611,IF($B$9="Male",'No Self Assessment feeder'!AV611,IF($B$9="All",'No Self Assessment feeder'!CB611)))</f>
        <v>3875</v>
      </c>
      <c r="Q622" s="120">
        <f>IF($B$9="Female",'No Self Assessment feeder'!Q611,IF($B$9="Male",'No Self Assessment feeder'!AW611,IF($B$9="All",'No Self Assessment feeder'!CC611)))</f>
        <v>9.1999999999999993</v>
      </c>
      <c r="R622" s="120">
        <f>IF($B$9="Female",'No Self Assessment feeder'!R611,IF($B$9="Male",'No Self Assessment feeder'!AX611,IF($B$9="All",'No Self Assessment feeder'!CD611)))</f>
        <v>7.5</v>
      </c>
      <c r="S622" s="120">
        <f>IF($B$9="Female",'No Self Assessment feeder'!S611,IF($B$9="Male",'No Self Assessment feeder'!AY611,IF($B$9="All",'No Self Assessment feeder'!CE611)))</f>
        <v>71.7</v>
      </c>
      <c r="T622" s="120">
        <f>IF($B$9="Female",'No Self Assessment feeder'!T611,IF($B$9="Male",'No Self Assessment feeder'!AZ611,IF($B$9="All",'No Self Assessment feeder'!CF611)))</f>
        <v>80.3</v>
      </c>
      <c r="U622" s="127">
        <f>IF($B$9="Female",'No Self Assessment feeder'!U611,IF($B$9="Male",'No Self Assessment feeder'!BA611,IF($B$9="All",'No Self Assessment feeder'!CG611)))</f>
        <v>83.2</v>
      </c>
      <c r="V622" s="81">
        <f>IF($B$9="Female",'No Self Assessment feeder'!V611,IF($B$9="Male",'No Self Assessment feeder'!BB611,IF($B$9="All",'No Self Assessment feeder'!CH611)))</f>
        <v>3950</v>
      </c>
      <c r="W622" s="120">
        <f>IF($B$9="Female",'No Self Assessment feeder'!W611,IF($B$9="Male",'No Self Assessment feeder'!BC611,IF($B$9="All",'No Self Assessment feeder'!CI611)))</f>
        <v>2</v>
      </c>
      <c r="X622" s="79">
        <f>IF($B$9="Female",'No Self Assessment feeder'!X611,IF($B$9="Male",'No Self Assessment feeder'!BD611,IF($B$9="All",'No Self Assessment feeder'!CJ611)))</f>
        <v>3870</v>
      </c>
      <c r="Y622" s="120">
        <f>IF($B$9="Female",'No Self Assessment feeder'!Y611,IF($B$9="Male",'No Self Assessment feeder'!BE611,IF($B$9="All",'No Self Assessment feeder'!CK611)))</f>
        <v>12.3</v>
      </c>
      <c r="Z622" s="120">
        <f>IF($B$9="Female",'No Self Assessment feeder'!Z611,IF($B$9="Male",'No Self Assessment feeder'!BF611,IF($B$9="All",'No Self Assessment feeder'!CL611)))</f>
        <v>6.5</v>
      </c>
      <c r="AA622" s="120">
        <f>IF($B$9="Female",'No Self Assessment feeder'!AA611,IF($B$9="Male",'No Self Assessment feeder'!BG611,IF($B$9="All",'No Self Assessment feeder'!CM611)))</f>
        <v>73.5</v>
      </c>
      <c r="AB622" s="120">
        <f>IF($B$9="Female",'No Self Assessment feeder'!AB611,IF($B$9="Male",'No Self Assessment feeder'!BH611,IF($B$9="All",'No Self Assessment feeder'!CN611)))</f>
        <v>79.7</v>
      </c>
      <c r="AC622" s="127">
        <f>IF($B$9="Female",'No Self Assessment feeder'!AC611,IF($B$9="Male",'No Self Assessment feeder'!BI611,IF($B$9="All",'No Self Assessment feeder'!CO611)))</f>
        <v>81.2</v>
      </c>
      <c r="CM622" s="29"/>
    </row>
    <row r="623" spans="1:91" ht="14.25" customHeight="1" x14ac:dyDescent="0.2">
      <c r="A623" s="159" t="s">
        <v>292</v>
      </c>
      <c r="B623" s="65" t="s">
        <v>192</v>
      </c>
      <c r="C623" s="66">
        <v>10007773</v>
      </c>
      <c r="D623" s="66" t="s">
        <v>495</v>
      </c>
      <c r="E623" s="162" t="s">
        <v>432</v>
      </c>
      <c r="F623" s="142">
        <f>IF($B$9="Female",'No Self Assessment feeder'!F612,IF($B$9="Male",'No Self Assessment feeder'!AL612,IF($B$9="All",'No Self Assessment feeder'!BR612)))</f>
        <v>8745</v>
      </c>
      <c r="G623" s="120">
        <f>IF($B$9="Female",'No Self Assessment feeder'!G612,IF($B$9="Male",'No Self Assessment feeder'!AM612,IF($B$9="All",'No Self Assessment feeder'!BS612)))</f>
        <v>4.2</v>
      </c>
      <c r="H623" s="79">
        <f>IF($B$9="Female",'No Self Assessment feeder'!H612,IF($B$9="Male",'No Self Assessment feeder'!AN612,IF($B$9="All",'No Self Assessment feeder'!BT612)))</f>
        <v>8380</v>
      </c>
      <c r="I623" s="120">
        <f>IF($B$9="Female",'No Self Assessment feeder'!I612,IF($B$9="Male",'No Self Assessment feeder'!AO612,IF($B$9="All",'No Self Assessment feeder'!BU612)))</f>
        <v>11.3</v>
      </c>
      <c r="J623" s="120">
        <f>IF($B$9="Female",'No Self Assessment feeder'!J612,IF($B$9="Male",'No Self Assessment feeder'!AP612,IF($B$9="All",'No Self Assessment feeder'!BV612)))</f>
        <v>5.4</v>
      </c>
      <c r="K623" s="120">
        <f>IF($B$9="Female",'No Self Assessment feeder'!K612,IF($B$9="Male",'No Self Assessment feeder'!AQ612,IF($B$9="All",'No Self Assessment feeder'!BW612)))</f>
        <v>43.7</v>
      </c>
      <c r="L623" s="120">
        <f>IF($B$9="Female",'No Self Assessment feeder'!L612,IF($B$9="Male",'No Self Assessment feeder'!AR612,IF($B$9="All",'No Self Assessment feeder'!BX612)))</f>
        <v>70.8</v>
      </c>
      <c r="M623" s="127">
        <f>IF($B$9="Female",'No Self Assessment feeder'!M612,IF($B$9="Male",'No Self Assessment feeder'!AS612,IF($B$9="All",'No Self Assessment feeder'!BY612)))</f>
        <v>83.3</v>
      </c>
      <c r="N623" s="81">
        <f>IF($B$9="Female",'No Self Assessment feeder'!N612,IF($B$9="Male",'No Self Assessment feeder'!AT612,IF($B$9="All",'No Self Assessment feeder'!BZ612)))</f>
        <v>8745</v>
      </c>
      <c r="O623" s="120">
        <f>IF($B$9="Female",'No Self Assessment feeder'!O612,IF($B$9="Male",'No Self Assessment feeder'!AU612,IF($B$9="All",'No Self Assessment feeder'!CA612)))</f>
        <v>4.9000000000000004</v>
      </c>
      <c r="P623" s="79">
        <f>IF($B$9="Female",'No Self Assessment feeder'!P612,IF($B$9="Male",'No Self Assessment feeder'!AV612,IF($B$9="All",'No Self Assessment feeder'!CB612)))</f>
        <v>8320</v>
      </c>
      <c r="Q623" s="120">
        <f>IF($B$9="Female",'No Self Assessment feeder'!Q612,IF($B$9="Male",'No Self Assessment feeder'!AW612,IF($B$9="All",'No Self Assessment feeder'!CC612)))</f>
        <v>14.9</v>
      </c>
      <c r="R623" s="120">
        <f>IF($B$9="Female",'No Self Assessment feeder'!R612,IF($B$9="Male",'No Self Assessment feeder'!AX612,IF($B$9="All",'No Self Assessment feeder'!CD612)))</f>
        <v>5.8</v>
      </c>
      <c r="S623" s="120">
        <f>IF($B$9="Female",'No Self Assessment feeder'!S612,IF($B$9="Male",'No Self Assessment feeder'!AY612,IF($B$9="All",'No Self Assessment feeder'!CE612)))</f>
        <v>52.6</v>
      </c>
      <c r="T623" s="120">
        <f>IF($B$9="Female",'No Self Assessment feeder'!T612,IF($B$9="Male",'No Self Assessment feeder'!AZ612,IF($B$9="All",'No Self Assessment feeder'!CF612)))</f>
        <v>71.2</v>
      </c>
      <c r="U623" s="127">
        <f>IF($B$9="Female",'No Self Assessment feeder'!U612,IF($B$9="Male",'No Self Assessment feeder'!BA612,IF($B$9="All",'No Self Assessment feeder'!CG612)))</f>
        <v>79.3</v>
      </c>
      <c r="V623" s="81">
        <f>IF($B$9="Female",'No Self Assessment feeder'!V612,IF($B$9="Male",'No Self Assessment feeder'!BB612,IF($B$9="All",'No Self Assessment feeder'!CH612)))</f>
        <v>8745</v>
      </c>
      <c r="W623" s="120">
        <f>IF($B$9="Female",'No Self Assessment feeder'!W612,IF($B$9="Male",'No Self Assessment feeder'!BC612,IF($B$9="All",'No Self Assessment feeder'!CI612)))</f>
        <v>5.3</v>
      </c>
      <c r="X623" s="79">
        <f>IF($B$9="Female",'No Self Assessment feeder'!X612,IF($B$9="Male",'No Self Assessment feeder'!BD612,IF($B$9="All",'No Self Assessment feeder'!CJ612)))</f>
        <v>8280</v>
      </c>
      <c r="Y623" s="120">
        <f>IF($B$9="Female",'No Self Assessment feeder'!Y612,IF($B$9="Male",'No Self Assessment feeder'!BE612,IF($B$9="All",'No Self Assessment feeder'!CK612)))</f>
        <v>18.600000000000001</v>
      </c>
      <c r="Z623" s="120">
        <f>IF($B$9="Female",'No Self Assessment feeder'!Z612,IF($B$9="Male",'No Self Assessment feeder'!BF612,IF($B$9="All",'No Self Assessment feeder'!CL612)))</f>
        <v>6.1</v>
      </c>
      <c r="AA623" s="120">
        <f>IF($B$9="Female",'No Self Assessment feeder'!AA612,IF($B$9="Male",'No Self Assessment feeder'!BG612,IF($B$9="All",'No Self Assessment feeder'!CM612)))</f>
        <v>60.6</v>
      </c>
      <c r="AB623" s="120">
        <f>IF($B$9="Female",'No Self Assessment feeder'!AB612,IF($B$9="Male",'No Self Assessment feeder'!BH612,IF($B$9="All",'No Self Assessment feeder'!CN612)))</f>
        <v>71.2</v>
      </c>
      <c r="AC623" s="127">
        <f>IF($B$9="Female",'No Self Assessment feeder'!AC612,IF($B$9="Male",'No Self Assessment feeder'!BI612,IF($B$9="All",'No Self Assessment feeder'!CO612)))</f>
        <v>75.3</v>
      </c>
      <c r="CM623" s="29"/>
    </row>
    <row r="624" spans="1:91" ht="14.25" customHeight="1" x14ac:dyDescent="0.2">
      <c r="A624" s="159" t="s">
        <v>292</v>
      </c>
      <c r="B624" s="65" t="s">
        <v>194</v>
      </c>
      <c r="C624" s="66">
        <v>10004930</v>
      </c>
      <c r="D624" s="66" t="s">
        <v>495</v>
      </c>
      <c r="E624" s="162" t="s">
        <v>195</v>
      </c>
      <c r="F624" s="142">
        <f>IF($B$9="Female",'No Self Assessment feeder'!F613,IF($B$9="Male",'No Self Assessment feeder'!AL613,IF($B$9="All",'No Self Assessment feeder'!BR613)))</f>
        <v>2435</v>
      </c>
      <c r="G624" s="120">
        <f>IF($B$9="Female",'No Self Assessment feeder'!G613,IF($B$9="Male",'No Self Assessment feeder'!AM613,IF($B$9="All",'No Self Assessment feeder'!BS613)))</f>
        <v>3</v>
      </c>
      <c r="H624" s="79">
        <f>IF($B$9="Female",'No Self Assessment feeder'!H613,IF($B$9="Male",'No Self Assessment feeder'!AN613,IF($B$9="All",'No Self Assessment feeder'!BT613)))</f>
        <v>2360</v>
      </c>
      <c r="I624" s="120">
        <f>IF($B$9="Female",'No Self Assessment feeder'!I613,IF($B$9="Male",'No Self Assessment feeder'!AO613,IF($B$9="All",'No Self Assessment feeder'!BU613)))</f>
        <v>10.5</v>
      </c>
      <c r="J624" s="120">
        <f>IF($B$9="Female",'No Self Assessment feeder'!J613,IF($B$9="Male",'No Self Assessment feeder'!AP613,IF($B$9="All",'No Self Assessment feeder'!BV613)))</f>
        <v>9.6999999999999993</v>
      </c>
      <c r="K624" s="120">
        <f>IF($B$9="Female",'No Self Assessment feeder'!K613,IF($B$9="Male",'No Self Assessment feeder'!AQ613,IF($B$9="All",'No Self Assessment feeder'!BW613)))</f>
        <v>58.8</v>
      </c>
      <c r="L624" s="120">
        <f>IF($B$9="Female",'No Self Assessment feeder'!L613,IF($B$9="Male",'No Self Assessment feeder'!AR613,IF($B$9="All",'No Self Assessment feeder'!BX613)))</f>
        <v>72.400000000000006</v>
      </c>
      <c r="M624" s="127">
        <f>IF($B$9="Female",'No Self Assessment feeder'!M613,IF($B$9="Male",'No Self Assessment feeder'!AS613,IF($B$9="All",'No Self Assessment feeder'!BY613)))</f>
        <v>79.8</v>
      </c>
      <c r="N624" s="81">
        <f>IF($B$9="Female",'No Self Assessment feeder'!N613,IF($B$9="Male",'No Self Assessment feeder'!AT613,IF($B$9="All",'No Self Assessment feeder'!BZ613)))</f>
        <v>2435</v>
      </c>
      <c r="O624" s="120">
        <f>IF($B$9="Female",'No Self Assessment feeder'!O613,IF($B$9="Male",'No Self Assessment feeder'!AU613,IF($B$9="All",'No Self Assessment feeder'!CA613)))</f>
        <v>3.1</v>
      </c>
      <c r="P624" s="79">
        <f>IF($B$9="Female",'No Self Assessment feeder'!P613,IF($B$9="Male",'No Self Assessment feeder'!AV613,IF($B$9="All",'No Self Assessment feeder'!CB613)))</f>
        <v>2360</v>
      </c>
      <c r="Q624" s="120">
        <f>IF($B$9="Female",'No Self Assessment feeder'!Q613,IF($B$9="Male",'No Self Assessment feeder'!AW613,IF($B$9="All",'No Self Assessment feeder'!CC613)))</f>
        <v>10.6</v>
      </c>
      <c r="R624" s="120">
        <f>IF($B$9="Female",'No Self Assessment feeder'!R613,IF($B$9="Male",'No Self Assessment feeder'!AX613,IF($B$9="All",'No Self Assessment feeder'!CD613)))</f>
        <v>7.7</v>
      </c>
      <c r="S624" s="120">
        <f>IF($B$9="Female",'No Self Assessment feeder'!S613,IF($B$9="Male",'No Self Assessment feeder'!AY613,IF($B$9="All",'No Self Assessment feeder'!CE613)))</f>
        <v>66.400000000000006</v>
      </c>
      <c r="T624" s="120">
        <f>IF($B$9="Female",'No Self Assessment feeder'!T613,IF($B$9="Male",'No Self Assessment feeder'!AZ613,IF($B$9="All",'No Self Assessment feeder'!CF613)))</f>
        <v>77.8</v>
      </c>
      <c r="U624" s="127">
        <f>IF($B$9="Female",'No Self Assessment feeder'!U613,IF($B$9="Male",'No Self Assessment feeder'!BA613,IF($B$9="All",'No Self Assessment feeder'!CG613)))</f>
        <v>81.7</v>
      </c>
      <c r="V624" s="81">
        <f>IF($B$9="Female",'No Self Assessment feeder'!V613,IF($B$9="Male",'No Self Assessment feeder'!BB613,IF($B$9="All",'No Self Assessment feeder'!CH613)))</f>
        <v>2435</v>
      </c>
      <c r="W624" s="120">
        <f>IF($B$9="Female",'No Self Assessment feeder'!W613,IF($B$9="Male",'No Self Assessment feeder'!BC613,IF($B$9="All",'No Self Assessment feeder'!CI613)))</f>
        <v>3.4</v>
      </c>
      <c r="X624" s="79">
        <f>IF($B$9="Female",'No Self Assessment feeder'!X613,IF($B$9="Male",'No Self Assessment feeder'!BD613,IF($B$9="All",'No Self Assessment feeder'!CJ613)))</f>
        <v>2355</v>
      </c>
      <c r="Y624" s="120">
        <f>IF($B$9="Female",'No Self Assessment feeder'!Y613,IF($B$9="Male",'No Self Assessment feeder'!BE613,IF($B$9="All",'No Self Assessment feeder'!CK613)))</f>
        <v>14.3</v>
      </c>
      <c r="Z624" s="120">
        <f>IF($B$9="Female",'No Self Assessment feeder'!Z613,IF($B$9="Male",'No Self Assessment feeder'!BF613,IF($B$9="All",'No Self Assessment feeder'!CL613)))</f>
        <v>6</v>
      </c>
      <c r="AA624" s="120">
        <f>IF($B$9="Female",'No Self Assessment feeder'!AA613,IF($B$9="Male",'No Self Assessment feeder'!BG613,IF($B$9="All",'No Self Assessment feeder'!CM613)))</f>
        <v>69.7</v>
      </c>
      <c r="AB624" s="120">
        <f>IF($B$9="Female",'No Self Assessment feeder'!AB613,IF($B$9="Male",'No Self Assessment feeder'!BH613,IF($B$9="All",'No Self Assessment feeder'!CN613)))</f>
        <v>77.400000000000006</v>
      </c>
      <c r="AC624" s="127">
        <f>IF($B$9="Female",'No Self Assessment feeder'!AC613,IF($B$9="Male",'No Self Assessment feeder'!BI613,IF($B$9="All",'No Self Assessment feeder'!CO613)))</f>
        <v>79.7</v>
      </c>
      <c r="CM624" s="29"/>
    </row>
    <row r="625" spans="1:91" ht="14.25" customHeight="1" x14ac:dyDescent="0.2">
      <c r="A625" s="159" t="s">
        <v>292</v>
      </c>
      <c r="B625" s="65" t="s">
        <v>196</v>
      </c>
      <c r="C625" s="66">
        <v>10007774</v>
      </c>
      <c r="D625" s="66" t="s">
        <v>495</v>
      </c>
      <c r="E625" s="162" t="s">
        <v>197</v>
      </c>
      <c r="F625" s="142">
        <f>IF($B$9="Female",'No Self Assessment feeder'!F614,IF($B$9="Male",'No Self Assessment feeder'!AL614,IF($B$9="All",'No Self Assessment feeder'!BR614)))</f>
        <v>2925</v>
      </c>
      <c r="G625" s="120">
        <f>IF($B$9="Female",'No Self Assessment feeder'!G614,IF($B$9="Male",'No Self Assessment feeder'!AM614,IF($B$9="All",'No Self Assessment feeder'!BS614)))</f>
        <v>1.9</v>
      </c>
      <c r="H625" s="79">
        <f>IF($B$9="Female",'No Self Assessment feeder'!H614,IF($B$9="Male",'No Self Assessment feeder'!AN614,IF($B$9="All",'No Self Assessment feeder'!BT614)))</f>
        <v>2865</v>
      </c>
      <c r="I625" s="120">
        <f>IF($B$9="Female",'No Self Assessment feeder'!I614,IF($B$9="Male",'No Self Assessment feeder'!AO614,IF($B$9="All",'No Self Assessment feeder'!BU614)))</f>
        <v>11.6</v>
      </c>
      <c r="J625" s="120">
        <f>IF($B$9="Female",'No Self Assessment feeder'!J614,IF($B$9="Male",'No Self Assessment feeder'!AP614,IF($B$9="All",'No Self Assessment feeder'!BV614)))</f>
        <v>10</v>
      </c>
      <c r="K625" s="120">
        <f>IF($B$9="Female",'No Self Assessment feeder'!K614,IF($B$9="Male",'No Self Assessment feeder'!AQ614,IF($B$9="All",'No Self Assessment feeder'!BW614)))</f>
        <v>39.799999999999997</v>
      </c>
      <c r="L625" s="120">
        <f>IF($B$9="Female",'No Self Assessment feeder'!L614,IF($B$9="Male",'No Self Assessment feeder'!AR614,IF($B$9="All",'No Self Assessment feeder'!BX614)))</f>
        <v>58</v>
      </c>
      <c r="M625" s="127">
        <f>IF($B$9="Female",'No Self Assessment feeder'!M614,IF($B$9="Male",'No Self Assessment feeder'!AS614,IF($B$9="All",'No Self Assessment feeder'!BY614)))</f>
        <v>78.400000000000006</v>
      </c>
      <c r="N625" s="81">
        <f>IF($B$9="Female",'No Self Assessment feeder'!N614,IF($B$9="Male",'No Self Assessment feeder'!AT614,IF($B$9="All",'No Self Assessment feeder'!BZ614)))</f>
        <v>2925</v>
      </c>
      <c r="O625" s="120">
        <f>IF($B$9="Female",'No Self Assessment feeder'!O614,IF($B$9="Male",'No Self Assessment feeder'!AU614,IF($B$9="All",'No Self Assessment feeder'!CA614)))</f>
        <v>2.2999999999999998</v>
      </c>
      <c r="P625" s="79">
        <f>IF($B$9="Female",'No Self Assessment feeder'!P614,IF($B$9="Male",'No Self Assessment feeder'!AV614,IF($B$9="All",'No Self Assessment feeder'!CB614)))</f>
        <v>2860</v>
      </c>
      <c r="Q625" s="120">
        <f>IF($B$9="Female",'No Self Assessment feeder'!Q614,IF($B$9="Male",'No Self Assessment feeder'!AW614,IF($B$9="All",'No Self Assessment feeder'!CC614)))</f>
        <v>10.9</v>
      </c>
      <c r="R625" s="120">
        <f>IF($B$9="Female",'No Self Assessment feeder'!R614,IF($B$9="Male",'No Self Assessment feeder'!AX614,IF($B$9="All",'No Self Assessment feeder'!CD614)))</f>
        <v>6.2</v>
      </c>
      <c r="S625" s="120">
        <f>IF($B$9="Female",'No Self Assessment feeder'!S614,IF($B$9="Male",'No Self Assessment feeder'!AY614,IF($B$9="All",'No Self Assessment feeder'!CE614)))</f>
        <v>52.9</v>
      </c>
      <c r="T625" s="120">
        <f>IF($B$9="Female",'No Self Assessment feeder'!T614,IF($B$9="Male",'No Self Assessment feeder'!AZ614,IF($B$9="All",'No Self Assessment feeder'!CF614)))</f>
        <v>72.400000000000006</v>
      </c>
      <c r="U625" s="127">
        <f>IF($B$9="Female",'No Self Assessment feeder'!U614,IF($B$9="Male",'No Self Assessment feeder'!BA614,IF($B$9="All",'No Self Assessment feeder'!CG614)))</f>
        <v>82.9</v>
      </c>
      <c r="V625" s="81">
        <f>IF($B$9="Female",'No Self Assessment feeder'!V614,IF($B$9="Male",'No Self Assessment feeder'!BB614,IF($B$9="All",'No Self Assessment feeder'!CH614)))</f>
        <v>2925</v>
      </c>
      <c r="W625" s="120">
        <f>IF($B$9="Female",'No Self Assessment feeder'!W614,IF($B$9="Male",'No Self Assessment feeder'!BC614,IF($B$9="All",'No Self Assessment feeder'!CI614)))</f>
        <v>2.5</v>
      </c>
      <c r="X625" s="79">
        <f>IF($B$9="Female",'No Self Assessment feeder'!X614,IF($B$9="Male",'No Self Assessment feeder'!BD614,IF($B$9="All",'No Self Assessment feeder'!CJ614)))</f>
        <v>2850</v>
      </c>
      <c r="Y625" s="120">
        <f>IF($B$9="Female",'No Self Assessment feeder'!Y614,IF($B$9="Male",'No Self Assessment feeder'!BE614,IF($B$9="All",'No Self Assessment feeder'!CK614)))</f>
        <v>15.1</v>
      </c>
      <c r="Z625" s="120">
        <f>IF($B$9="Female",'No Self Assessment feeder'!Z614,IF($B$9="Male",'No Self Assessment feeder'!BF614,IF($B$9="All",'No Self Assessment feeder'!CL614)))</f>
        <v>6.2</v>
      </c>
      <c r="AA625" s="120">
        <f>IF($B$9="Female",'No Self Assessment feeder'!AA614,IF($B$9="Male",'No Self Assessment feeder'!BG614,IF($B$9="All",'No Self Assessment feeder'!CM614)))</f>
        <v>60.7</v>
      </c>
      <c r="AB625" s="120">
        <f>IF($B$9="Female",'No Self Assessment feeder'!AB614,IF($B$9="Male",'No Self Assessment feeder'!BH614,IF($B$9="All",'No Self Assessment feeder'!CN614)))</f>
        <v>73.400000000000006</v>
      </c>
      <c r="AC625" s="127">
        <f>IF($B$9="Female",'No Self Assessment feeder'!AC614,IF($B$9="Male",'No Self Assessment feeder'!BI614,IF($B$9="All",'No Self Assessment feeder'!CO614)))</f>
        <v>78.7</v>
      </c>
      <c r="CM625" s="29"/>
    </row>
    <row r="626" spans="1:91" ht="14.25" customHeight="1" x14ac:dyDescent="0.2">
      <c r="A626" s="159" t="s">
        <v>292</v>
      </c>
      <c r="B626" s="65" t="s">
        <v>198</v>
      </c>
      <c r="C626" s="66">
        <v>10005127</v>
      </c>
      <c r="D626" s="66" t="s">
        <v>490</v>
      </c>
      <c r="E626" s="162" t="s">
        <v>431</v>
      </c>
      <c r="F626" s="142" t="str">
        <f>IF($B$9="Female",'No Self Assessment feeder'!F615,IF($B$9="Male",'No Self Assessment feeder'!AL615,IF($B$9="All",'No Self Assessment feeder'!BR615)))</f>
        <v>.</v>
      </c>
      <c r="G626" s="120" t="str">
        <f>IF($B$9="Female",'No Self Assessment feeder'!G615,IF($B$9="Male",'No Self Assessment feeder'!AM615,IF($B$9="All",'No Self Assessment feeder'!BS615)))</f>
        <v>.</v>
      </c>
      <c r="H626" s="79" t="str">
        <f>IF($B$9="Female",'No Self Assessment feeder'!H615,IF($B$9="Male",'No Self Assessment feeder'!AN615,IF($B$9="All",'No Self Assessment feeder'!BT615)))</f>
        <v>.</v>
      </c>
      <c r="I626" s="120" t="str">
        <f>IF($B$9="Female",'No Self Assessment feeder'!I615,IF($B$9="Male",'No Self Assessment feeder'!AO615,IF($B$9="All",'No Self Assessment feeder'!BU615)))</f>
        <v>.</v>
      </c>
      <c r="J626" s="120" t="str">
        <f>IF($B$9="Female",'No Self Assessment feeder'!J615,IF($B$9="Male",'No Self Assessment feeder'!AP615,IF($B$9="All",'No Self Assessment feeder'!BV615)))</f>
        <v>.</v>
      </c>
      <c r="K626" s="120" t="str">
        <f>IF($B$9="Female",'No Self Assessment feeder'!K615,IF($B$9="Male",'No Self Assessment feeder'!AQ615,IF($B$9="All",'No Self Assessment feeder'!BW615)))</f>
        <v>.</v>
      </c>
      <c r="L626" s="120" t="str">
        <f>IF($B$9="Female",'No Self Assessment feeder'!L615,IF($B$9="Male",'No Self Assessment feeder'!AR615,IF($B$9="All",'No Self Assessment feeder'!BX615)))</f>
        <v>.</v>
      </c>
      <c r="M626" s="127" t="str">
        <f>IF($B$9="Female",'No Self Assessment feeder'!M615,IF($B$9="Male",'No Self Assessment feeder'!AS615,IF($B$9="All",'No Self Assessment feeder'!BY615)))</f>
        <v>.</v>
      </c>
      <c r="N626" s="81" t="str">
        <f>IF($B$9="Female",'No Self Assessment feeder'!N615,IF($B$9="Male",'No Self Assessment feeder'!AT615,IF($B$9="All",'No Self Assessment feeder'!BZ615)))</f>
        <v>.</v>
      </c>
      <c r="O626" s="120" t="str">
        <f>IF($B$9="Female",'No Self Assessment feeder'!O615,IF($B$9="Male",'No Self Assessment feeder'!AU615,IF($B$9="All",'No Self Assessment feeder'!CA615)))</f>
        <v>.</v>
      </c>
      <c r="P626" s="79" t="str">
        <f>IF($B$9="Female",'No Self Assessment feeder'!P615,IF($B$9="Male",'No Self Assessment feeder'!AV615,IF($B$9="All",'No Self Assessment feeder'!CB615)))</f>
        <v>.</v>
      </c>
      <c r="Q626" s="120" t="str">
        <f>IF($B$9="Female",'No Self Assessment feeder'!Q615,IF($B$9="Male",'No Self Assessment feeder'!AW615,IF($B$9="All",'No Self Assessment feeder'!CC615)))</f>
        <v>.</v>
      </c>
      <c r="R626" s="120" t="str">
        <f>IF($B$9="Female",'No Self Assessment feeder'!R615,IF($B$9="Male",'No Self Assessment feeder'!AX615,IF($B$9="All",'No Self Assessment feeder'!CD615)))</f>
        <v>.</v>
      </c>
      <c r="S626" s="120" t="str">
        <f>IF($B$9="Female",'No Self Assessment feeder'!S615,IF($B$9="Male",'No Self Assessment feeder'!AY615,IF($B$9="All",'No Self Assessment feeder'!CE615)))</f>
        <v>.</v>
      </c>
      <c r="T626" s="120" t="str">
        <f>IF($B$9="Female",'No Self Assessment feeder'!T615,IF($B$9="Male",'No Self Assessment feeder'!AZ615,IF($B$9="All",'No Self Assessment feeder'!CF615)))</f>
        <v>.</v>
      </c>
      <c r="U626" s="127" t="str">
        <f>IF($B$9="Female",'No Self Assessment feeder'!U615,IF($B$9="Male",'No Self Assessment feeder'!BA615,IF($B$9="All",'No Self Assessment feeder'!CG615)))</f>
        <v>.</v>
      </c>
      <c r="V626" s="81" t="str">
        <f>IF($B$9="Female",'No Self Assessment feeder'!V615,IF($B$9="Male",'No Self Assessment feeder'!BB615,IF($B$9="All",'No Self Assessment feeder'!CH615)))</f>
        <v>.</v>
      </c>
      <c r="W626" s="120" t="str">
        <f>IF($B$9="Female",'No Self Assessment feeder'!W615,IF($B$9="Male",'No Self Assessment feeder'!BC615,IF($B$9="All",'No Self Assessment feeder'!CI615)))</f>
        <v>.</v>
      </c>
      <c r="X626" s="79" t="str">
        <f>IF($B$9="Female",'No Self Assessment feeder'!X615,IF($B$9="Male",'No Self Assessment feeder'!BD615,IF($B$9="All",'No Self Assessment feeder'!CJ615)))</f>
        <v>.</v>
      </c>
      <c r="Y626" s="120" t="str">
        <f>IF($B$9="Female",'No Self Assessment feeder'!Y615,IF($B$9="Male",'No Self Assessment feeder'!BE615,IF($B$9="All",'No Self Assessment feeder'!CK615)))</f>
        <v>.</v>
      </c>
      <c r="Z626" s="120" t="str">
        <f>IF($B$9="Female",'No Self Assessment feeder'!Z615,IF($B$9="Male",'No Self Assessment feeder'!BF615,IF($B$9="All",'No Self Assessment feeder'!CL615)))</f>
        <v>.</v>
      </c>
      <c r="AA626" s="120" t="str">
        <f>IF($B$9="Female",'No Self Assessment feeder'!AA615,IF($B$9="Male",'No Self Assessment feeder'!BG615,IF($B$9="All",'No Self Assessment feeder'!CM615)))</f>
        <v>.</v>
      </c>
      <c r="AB626" s="120" t="str">
        <f>IF($B$9="Female",'No Self Assessment feeder'!AB615,IF($B$9="Male",'No Self Assessment feeder'!BH615,IF($B$9="All",'No Self Assessment feeder'!CN615)))</f>
        <v>.</v>
      </c>
      <c r="AC626" s="127" t="str">
        <f>IF($B$9="Female",'No Self Assessment feeder'!AC615,IF($B$9="Male",'No Self Assessment feeder'!BI615,IF($B$9="All",'No Self Assessment feeder'!CO615)))</f>
        <v>.</v>
      </c>
      <c r="CM626" s="29"/>
    </row>
    <row r="627" spans="1:91" ht="14.25" customHeight="1" x14ac:dyDescent="0.2">
      <c r="A627" s="159" t="s">
        <v>292</v>
      </c>
      <c r="B627" s="65" t="s">
        <v>200</v>
      </c>
      <c r="C627" s="66">
        <v>10007801</v>
      </c>
      <c r="D627" s="66" t="s">
        <v>490</v>
      </c>
      <c r="E627" s="162" t="s">
        <v>201</v>
      </c>
      <c r="F627" s="142">
        <f>IF($B$9="Female",'No Self Assessment feeder'!F616,IF($B$9="Male",'No Self Assessment feeder'!AL616,IF($B$9="All",'No Self Assessment feeder'!BR616)))</f>
        <v>4300</v>
      </c>
      <c r="G627" s="120">
        <f>IF($B$9="Female",'No Self Assessment feeder'!G616,IF($B$9="Male",'No Self Assessment feeder'!AM616,IF($B$9="All",'No Self Assessment feeder'!BS616)))</f>
        <v>3</v>
      </c>
      <c r="H627" s="79">
        <f>IF($B$9="Female",'No Self Assessment feeder'!H616,IF($B$9="Male",'No Self Assessment feeder'!AN616,IF($B$9="All",'No Self Assessment feeder'!BT616)))</f>
        <v>4170</v>
      </c>
      <c r="I627" s="120">
        <f>IF($B$9="Female",'No Self Assessment feeder'!I616,IF($B$9="Male",'No Self Assessment feeder'!AO616,IF($B$9="All",'No Self Assessment feeder'!BU616)))</f>
        <v>8.8000000000000007</v>
      </c>
      <c r="J627" s="120">
        <f>IF($B$9="Female",'No Self Assessment feeder'!J616,IF($B$9="Male",'No Self Assessment feeder'!AP616,IF($B$9="All",'No Self Assessment feeder'!BV616)))</f>
        <v>9.6</v>
      </c>
      <c r="K627" s="120">
        <f>IF($B$9="Female",'No Self Assessment feeder'!K616,IF($B$9="Male",'No Self Assessment feeder'!AQ616,IF($B$9="All",'No Self Assessment feeder'!BW616)))</f>
        <v>58.6</v>
      </c>
      <c r="L627" s="120">
        <f>IF($B$9="Female",'No Self Assessment feeder'!L616,IF($B$9="Male",'No Self Assessment feeder'!AR616,IF($B$9="All",'No Self Assessment feeder'!BX616)))</f>
        <v>74.2</v>
      </c>
      <c r="M627" s="127">
        <f>IF($B$9="Female",'No Self Assessment feeder'!M616,IF($B$9="Male",'No Self Assessment feeder'!AS616,IF($B$9="All",'No Self Assessment feeder'!BY616)))</f>
        <v>81.599999999999994</v>
      </c>
      <c r="N627" s="81">
        <f>IF($B$9="Female",'No Self Assessment feeder'!N616,IF($B$9="Male",'No Self Assessment feeder'!AT616,IF($B$9="All",'No Self Assessment feeder'!BZ616)))</f>
        <v>4300</v>
      </c>
      <c r="O627" s="120">
        <f>IF($B$9="Female",'No Self Assessment feeder'!O616,IF($B$9="Male",'No Self Assessment feeder'!AU616,IF($B$9="All",'No Self Assessment feeder'!CA616)))</f>
        <v>3.2</v>
      </c>
      <c r="P627" s="79">
        <f>IF($B$9="Female",'No Self Assessment feeder'!P616,IF($B$9="Male",'No Self Assessment feeder'!AV616,IF($B$9="All",'No Self Assessment feeder'!CB616)))</f>
        <v>4160</v>
      </c>
      <c r="Q627" s="120">
        <f>IF($B$9="Female",'No Self Assessment feeder'!Q616,IF($B$9="Male",'No Self Assessment feeder'!AW616,IF($B$9="All",'No Self Assessment feeder'!CC616)))</f>
        <v>10.199999999999999</v>
      </c>
      <c r="R627" s="120">
        <f>IF($B$9="Female",'No Self Assessment feeder'!R616,IF($B$9="Male",'No Self Assessment feeder'!AX616,IF($B$9="All",'No Self Assessment feeder'!CD616)))</f>
        <v>7</v>
      </c>
      <c r="S627" s="120">
        <f>IF($B$9="Female",'No Self Assessment feeder'!S616,IF($B$9="Male",'No Self Assessment feeder'!AY616,IF($B$9="All",'No Self Assessment feeder'!CE616)))</f>
        <v>64.900000000000006</v>
      </c>
      <c r="T627" s="120">
        <f>IF($B$9="Female",'No Self Assessment feeder'!T616,IF($B$9="Male",'No Self Assessment feeder'!AZ616,IF($B$9="All",'No Self Assessment feeder'!CF616)))</f>
        <v>78.5</v>
      </c>
      <c r="U627" s="127">
        <f>IF($B$9="Female",'No Self Assessment feeder'!U616,IF($B$9="Male",'No Self Assessment feeder'!BA616,IF($B$9="All",'No Self Assessment feeder'!CG616)))</f>
        <v>82.8</v>
      </c>
      <c r="V627" s="81">
        <f>IF($B$9="Female",'No Self Assessment feeder'!V616,IF($B$9="Male",'No Self Assessment feeder'!BB616,IF($B$9="All",'No Self Assessment feeder'!CH616)))</f>
        <v>4300</v>
      </c>
      <c r="W627" s="120">
        <f>IF($B$9="Female",'No Self Assessment feeder'!W616,IF($B$9="Male",'No Self Assessment feeder'!BC616,IF($B$9="All",'No Self Assessment feeder'!CI616)))</f>
        <v>3.4</v>
      </c>
      <c r="X627" s="79">
        <f>IF($B$9="Female",'No Self Assessment feeder'!X616,IF($B$9="Male",'No Self Assessment feeder'!BD616,IF($B$9="All",'No Self Assessment feeder'!CJ616)))</f>
        <v>4150</v>
      </c>
      <c r="Y627" s="120">
        <f>IF($B$9="Female",'No Self Assessment feeder'!Y616,IF($B$9="Male",'No Self Assessment feeder'!BE616,IF($B$9="All",'No Self Assessment feeder'!CK616)))</f>
        <v>12.3</v>
      </c>
      <c r="Z627" s="120">
        <f>IF($B$9="Female",'No Self Assessment feeder'!Z616,IF($B$9="Male",'No Self Assessment feeder'!BF616,IF($B$9="All",'No Self Assessment feeder'!CL616)))</f>
        <v>6.6</v>
      </c>
      <c r="AA627" s="120">
        <f>IF($B$9="Female",'No Self Assessment feeder'!AA616,IF($B$9="Male",'No Self Assessment feeder'!BG616,IF($B$9="All",'No Self Assessment feeder'!CM616)))</f>
        <v>69.5</v>
      </c>
      <c r="AB627" s="120">
        <f>IF($B$9="Female",'No Self Assessment feeder'!AB616,IF($B$9="Male",'No Self Assessment feeder'!BH616,IF($B$9="All",'No Self Assessment feeder'!CN616)))</f>
        <v>78.599999999999994</v>
      </c>
      <c r="AC627" s="127">
        <f>IF($B$9="Female",'No Self Assessment feeder'!AC616,IF($B$9="Male",'No Self Assessment feeder'!BI616,IF($B$9="All",'No Self Assessment feeder'!CO616)))</f>
        <v>81.2</v>
      </c>
      <c r="CM627" s="29"/>
    </row>
    <row r="628" spans="1:91" ht="14.25" customHeight="1" x14ac:dyDescent="0.2">
      <c r="A628" s="159" t="s">
        <v>292</v>
      </c>
      <c r="B628" s="65" t="s">
        <v>202</v>
      </c>
      <c r="C628" s="66">
        <v>10007155</v>
      </c>
      <c r="D628" s="66" t="s">
        <v>495</v>
      </c>
      <c r="E628" s="162" t="s">
        <v>203</v>
      </c>
      <c r="F628" s="142">
        <f>IF($B$9="Female",'No Self Assessment feeder'!F617,IF($B$9="Male",'No Self Assessment feeder'!AL617,IF($B$9="All",'No Self Assessment feeder'!BR617)))</f>
        <v>3370</v>
      </c>
      <c r="G628" s="120">
        <f>IF($B$9="Female",'No Self Assessment feeder'!G617,IF($B$9="Male",'No Self Assessment feeder'!AM617,IF($B$9="All",'No Self Assessment feeder'!BS617)))</f>
        <v>2.2999999999999998</v>
      </c>
      <c r="H628" s="79">
        <f>IF($B$9="Female",'No Self Assessment feeder'!H617,IF($B$9="Male",'No Self Assessment feeder'!AN617,IF($B$9="All",'No Self Assessment feeder'!BT617)))</f>
        <v>3290</v>
      </c>
      <c r="I628" s="120">
        <f>IF($B$9="Female",'No Self Assessment feeder'!I617,IF($B$9="Male",'No Self Assessment feeder'!AO617,IF($B$9="All",'No Self Assessment feeder'!BU617)))</f>
        <v>8.6</v>
      </c>
      <c r="J628" s="120">
        <f>IF($B$9="Female",'No Self Assessment feeder'!J617,IF($B$9="Male",'No Self Assessment feeder'!AP617,IF($B$9="All",'No Self Assessment feeder'!BV617)))</f>
        <v>9.6</v>
      </c>
      <c r="K628" s="120">
        <f>IF($B$9="Female",'No Self Assessment feeder'!K617,IF($B$9="Male",'No Self Assessment feeder'!AQ617,IF($B$9="All",'No Self Assessment feeder'!BW617)))</f>
        <v>63</v>
      </c>
      <c r="L628" s="120">
        <f>IF($B$9="Female",'No Self Assessment feeder'!L617,IF($B$9="Male",'No Self Assessment feeder'!AR617,IF($B$9="All",'No Self Assessment feeder'!BX617)))</f>
        <v>75</v>
      </c>
      <c r="M628" s="127">
        <f>IF($B$9="Female",'No Self Assessment feeder'!M617,IF($B$9="Male",'No Self Assessment feeder'!AS617,IF($B$9="All",'No Self Assessment feeder'!BY617)))</f>
        <v>81.8</v>
      </c>
      <c r="N628" s="81">
        <f>IF($B$9="Female",'No Self Assessment feeder'!N617,IF($B$9="Male",'No Self Assessment feeder'!AT617,IF($B$9="All",'No Self Assessment feeder'!BZ617)))</f>
        <v>3370</v>
      </c>
      <c r="O628" s="120">
        <f>IF($B$9="Female",'No Self Assessment feeder'!O617,IF($B$9="Male",'No Self Assessment feeder'!AU617,IF($B$9="All",'No Self Assessment feeder'!CA617)))</f>
        <v>2.7</v>
      </c>
      <c r="P628" s="79">
        <f>IF($B$9="Female",'No Self Assessment feeder'!P617,IF($B$9="Male",'No Self Assessment feeder'!AV617,IF($B$9="All",'No Self Assessment feeder'!CB617)))</f>
        <v>3280</v>
      </c>
      <c r="Q628" s="120">
        <f>IF($B$9="Female",'No Self Assessment feeder'!Q617,IF($B$9="Male",'No Self Assessment feeder'!AW617,IF($B$9="All",'No Self Assessment feeder'!CC617)))</f>
        <v>9.5</v>
      </c>
      <c r="R628" s="120">
        <f>IF($B$9="Female",'No Self Assessment feeder'!R617,IF($B$9="Male",'No Self Assessment feeder'!AX617,IF($B$9="All",'No Self Assessment feeder'!CD617)))</f>
        <v>6.7</v>
      </c>
      <c r="S628" s="120">
        <f>IF($B$9="Female",'No Self Assessment feeder'!S617,IF($B$9="Male",'No Self Assessment feeder'!AY617,IF($B$9="All",'No Self Assessment feeder'!CE617)))</f>
        <v>69.5</v>
      </c>
      <c r="T628" s="120">
        <f>IF($B$9="Female",'No Self Assessment feeder'!T617,IF($B$9="Male",'No Self Assessment feeder'!AZ617,IF($B$9="All",'No Self Assessment feeder'!CF617)))</f>
        <v>80.400000000000006</v>
      </c>
      <c r="U628" s="127">
        <f>IF($B$9="Female",'No Self Assessment feeder'!U617,IF($B$9="Male",'No Self Assessment feeder'!BA617,IF($B$9="All",'No Self Assessment feeder'!CG617)))</f>
        <v>83.9</v>
      </c>
      <c r="V628" s="81">
        <f>IF($B$9="Female",'No Self Assessment feeder'!V617,IF($B$9="Male",'No Self Assessment feeder'!BB617,IF($B$9="All",'No Self Assessment feeder'!CH617)))</f>
        <v>3370</v>
      </c>
      <c r="W628" s="120">
        <f>IF($B$9="Female",'No Self Assessment feeder'!W617,IF($B$9="Male",'No Self Assessment feeder'!BC617,IF($B$9="All",'No Self Assessment feeder'!CI617)))</f>
        <v>2.8</v>
      </c>
      <c r="X628" s="79">
        <f>IF($B$9="Female",'No Self Assessment feeder'!X617,IF($B$9="Male",'No Self Assessment feeder'!BD617,IF($B$9="All",'No Self Assessment feeder'!CJ617)))</f>
        <v>3275</v>
      </c>
      <c r="Y628" s="120">
        <f>IF($B$9="Female",'No Self Assessment feeder'!Y617,IF($B$9="Male",'No Self Assessment feeder'!BE617,IF($B$9="All",'No Self Assessment feeder'!CK617)))</f>
        <v>11.5</v>
      </c>
      <c r="Z628" s="120">
        <f>IF($B$9="Female",'No Self Assessment feeder'!Z617,IF($B$9="Male",'No Self Assessment feeder'!BF617,IF($B$9="All",'No Self Assessment feeder'!CL617)))</f>
        <v>6</v>
      </c>
      <c r="AA628" s="120">
        <f>IF($B$9="Female",'No Self Assessment feeder'!AA617,IF($B$9="Male",'No Self Assessment feeder'!BG617,IF($B$9="All",'No Self Assessment feeder'!CM617)))</f>
        <v>73.5</v>
      </c>
      <c r="AB628" s="120">
        <f>IF($B$9="Female",'No Self Assessment feeder'!AB617,IF($B$9="Male",'No Self Assessment feeder'!BH617,IF($B$9="All",'No Self Assessment feeder'!CN617)))</f>
        <v>80.400000000000006</v>
      </c>
      <c r="AC628" s="127">
        <f>IF($B$9="Female",'No Self Assessment feeder'!AC617,IF($B$9="Male",'No Self Assessment feeder'!BI617,IF($B$9="All",'No Self Assessment feeder'!CO617)))</f>
        <v>82.5</v>
      </c>
      <c r="CM628" s="29"/>
    </row>
    <row r="629" spans="1:91" ht="14.25" customHeight="1" x14ac:dyDescent="0.2">
      <c r="A629" s="159" t="s">
        <v>292</v>
      </c>
      <c r="B629" s="65" t="s">
        <v>204</v>
      </c>
      <c r="C629" s="66">
        <v>10007775</v>
      </c>
      <c r="D629" s="66" t="s">
        <v>491</v>
      </c>
      <c r="E629" s="162" t="s">
        <v>205</v>
      </c>
      <c r="F629" s="142">
        <f>IF($B$9="Female",'No Self Assessment feeder'!F618,IF($B$9="Male",'No Self Assessment feeder'!AL618,IF($B$9="All",'No Self Assessment feeder'!BR618)))</f>
        <v>2000</v>
      </c>
      <c r="G629" s="120">
        <f>IF($B$9="Female",'No Self Assessment feeder'!G618,IF($B$9="Male",'No Self Assessment feeder'!AM618,IF($B$9="All",'No Self Assessment feeder'!BS618)))</f>
        <v>2.2999999999999998</v>
      </c>
      <c r="H629" s="79">
        <f>IF($B$9="Female",'No Self Assessment feeder'!H618,IF($B$9="Male",'No Self Assessment feeder'!AN618,IF($B$9="All",'No Self Assessment feeder'!BT618)))</f>
        <v>1955</v>
      </c>
      <c r="I629" s="120">
        <f>IF($B$9="Female",'No Self Assessment feeder'!I618,IF($B$9="Male",'No Self Assessment feeder'!AO618,IF($B$9="All",'No Self Assessment feeder'!BU618)))</f>
        <v>8.8000000000000007</v>
      </c>
      <c r="J629" s="120">
        <f>IF($B$9="Female",'No Self Assessment feeder'!J618,IF($B$9="Male",'No Self Assessment feeder'!AP618,IF($B$9="All",'No Self Assessment feeder'!BV618)))</f>
        <v>13.1</v>
      </c>
      <c r="K629" s="120">
        <f>IF($B$9="Female",'No Self Assessment feeder'!K618,IF($B$9="Male",'No Self Assessment feeder'!AQ618,IF($B$9="All",'No Self Assessment feeder'!BW618)))</f>
        <v>45.4</v>
      </c>
      <c r="L629" s="120">
        <f>IF($B$9="Female",'No Self Assessment feeder'!L618,IF($B$9="Male",'No Self Assessment feeder'!AR618,IF($B$9="All",'No Self Assessment feeder'!BX618)))</f>
        <v>63.6</v>
      </c>
      <c r="M629" s="127">
        <f>IF($B$9="Female",'No Self Assessment feeder'!M618,IF($B$9="Male",'No Self Assessment feeder'!AS618,IF($B$9="All",'No Self Assessment feeder'!BY618)))</f>
        <v>78.2</v>
      </c>
      <c r="N629" s="81">
        <f>IF($B$9="Female",'No Self Assessment feeder'!N618,IF($B$9="Male",'No Self Assessment feeder'!AT618,IF($B$9="All",'No Self Assessment feeder'!BZ618)))</f>
        <v>2000</v>
      </c>
      <c r="O629" s="120">
        <f>IF($B$9="Female",'No Self Assessment feeder'!O618,IF($B$9="Male",'No Self Assessment feeder'!AU618,IF($B$9="All",'No Self Assessment feeder'!CA618)))</f>
        <v>2.9</v>
      </c>
      <c r="P629" s="79">
        <f>IF($B$9="Female",'No Self Assessment feeder'!P618,IF($B$9="Male",'No Self Assessment feeder'!AV618,IF($B$9="All",'No Self Assessment feeder'!CB618)))</f>
        <v>1945</v>
      </c>
      <c r="Q629" s="120">
        <f>IF($B$9="Female",'No Self Assessment feeder'!Q618,IF($B$9="Male",'No Self Assessment feeder'!AW618,IF($B$9="All",'No Self Assessment feeder'!CC618)))</f>
        <v>11.5</v>
      </c>
      <c r="R629" s="120">
        <f>IF($B$9="Female",'No Self Assessment feeder'!R618,IF($B$9="Male",'No Self Assessment feeder'!AX618,IF($B$9="All",'No Self Assessment feeder'!CD618)))</f>
        <v>11.9</v>
      </c>
      <c r="S629" s="120">
        <f>IF($B$9="Female",'No Self Assessment feeder'!S618,IF($B$9="Male",'No Self Assessment feeder'!AY618,IF($B$9="All",'No Self Assessment feeder'!CE618)))</f>
        <v>59</v>
      </c>
      <c r="T629" s="120">
        <f>IF($B$9="Female",'No Self Assessment feeder'!T618,IF($B$9="Male",'No Self Assessment feeder'!AZ618,IF($B$9="All",'No Self Assessment feeder'!CF618)))</f>
        <v>69.599999999999994</v>
      </c>
      <c r="U629" s="127">
        <f>IF($B$9="Female",'No Self Assessment feeder'!U618,IF($B$9="Male",'No Self Assessment feeder'!BA618,IF($B$9="All",'No Self Assessment feeder'!CG618)))</f>
        <v>76.599999999999994</v>
      </c>
      <c r="V629" s="81">
        <f>IF($B$9="Female",'No Self Assessment feeder'!V618,IF($B$9="Male",'No Self Assessment feeder'!BB618,IF($B$9="All",'No Self Assessment feeder'!CH618)))</f>
        <v>2000</v>
      </c>
      <c r="W629" s="120">
        <f>IF($B$9="Female",'No Self Assessment feeder'!W618,IF($B$9="Male",'No Self Assessment feeder'!BC618,IF($B$9="All",'No Self Assessment feeder'!CI618)))</f>
        <v>3</v>
      </c>
      <c r="X629" s="79">
        <f>IF($B$9="Female",'No Self Assessment feeder'!X618,IF($B$9="Male",'No Self Assessment feeder'!BD618,IF($B$9="All",'No Self Assessment feeder'!CJ618)))</f>
        <v>1940</v>
      </c>
      <c r="Y629" s="120">
        <f>IF($B$9="Female",'No Self Assessment feeder'!Y618,IF($B$9="Male",'No Self Assessment feeder'!BE618,IF($B$9="All",'No Self Assessment feeder'!CK618)))</f>
        <v>13.8</v>
      </c>
      <c r="Z629" s="120">
        <f>IF($B$9="Female",'No Self Assessment feeder'!Z618,IF($B$9="Male",'No Self Assessment feeder'!BF618,IF($B$9="All",'No Self Assessment feeder'!CL618)))</f>
        <v>9.9</v>
      </c>
      <c r="AA629" s="120">
        <f>IF($B$9="Female",'No Self Assessment feeder'!AA618,IF($B$9="Male",'No Self Assessment feeder'!BG618,IF($B$9="All",'No Self Assessment feeder'!CM618)))</f>
        <v>62.8</v>
      </c>
      <c r="AB629" s="120">
        <f>IF($B$9="Female",'No Self Assessment feeder'!AB618,IF($B$9="Male",'No Self Assessment feeder'!BH618,IF($B$9="All",'No Self Assessment feeder'!CN618)))</f>
        <v>72</v>
      </c>
      <c r="AC629" s="127">
        <f>IF($B$9="Female",'No Self Assessment feeder'!AC618,IF($B$9="Male",'No Self Assessment feeder'!BI618,IF($B$9="All",'No Self Assessment feeder'!CO618)))</f>
        <v>76.2</v>
      </c>
      <c r="CM629" s="29"/>
    </row>
    <row r="630" spans="1:91" ht="14.25" customHeight="1" x14ac:dyDescent="0.2">
      <c r="A630" s="159" t="s">
        <v>292</v>
      </c>
      <c r="B630" s="65" t="s">
        <v>206</v>
      </c>
      <c r="C630" s="66">
        <v>10005389</v>
      </c>
      <c r="D630" s="66" t="s">
        <v>491</v>
      </c>
      <c r="E630" s="162" t="s">
        <v>207</v>
      </c>
      <c r="F630" s="142">
        <f>IF($B$9="Female",'No Self Assessment feeder'!F619,IF($B$9="Male",'No Self Assessment feeder'!AL619,IF($B$9="All",'No Self Assessment feeder'!BR619)))</f>
        <v>265</v>
      </c>
      <c r="G630" s="120">
        <f>IF($B$9="Female",'No Self Assessment feeder'!G619,IF($B$9="Male",'No Self Assessment feeder'!AM619,IF($B$9="All",'No Self Assessment feeder'!BS619)))</f>
        <v>3</v>
      </c>
      <c r="H630" s="79">
        <f>IF($B$9="Female",'No Self Assessment feeder'!H619,IF($B$9="Male",'No Self Assessment feeder'!AN619,IF($B$9="All",'No Self Assessment feeder'!BT619)))</f>
        <v>255</v>
      </c>
      <c r="I630" s="120">
        <f>IF($B$9="Female",'No Self Assessment feeder'!I619,IF($B$9="Male",'No Self Assessment feeder'!AO619,IF($B$9="All",'No Self Assessment feeder'!BU619)))</f>
        <v>9.3000000000000007</v>
      </c>
      <c r="J630" s="120">
        <f>IF($B$9="Female",'No Self Assessment feeder'!J619,IF($B$9="Male",'No Self Assessment feeder'!AP619,IF($B$9="All",'No Self Assessment feeder'!BV619)))</f>
        <v>21</v>
      </c>
      <c r="K630" s="120">
        <f>IF($B$9="Female",'No Self Assessment feeder'!K619,IF($B$9="Male",'No Self Assessment feeder'!AQ619,IF($B$9="All",'No Self Assessment feeder'!BW619)))</f>
        <v>66.099999999999994</v>
      </c>
      <c r="L630" s="120">
        <f>IF($B$9="Female",'No Self Assessment feeder'!L619,IF($B$9="Male",'No Self Assessment feeder'!AR619,IF($B$9="All",'No Self Assessment feeder'!BX619)))</f>
        <v>67.3</v>
      </c>
      <c r="M630" s="127">
        <f>IF($B$9="Female",'No Self Assessment feeder'!M619,IF($B$9="Male",'No Self Assessment feeder'!AS619,IF($B$9="All",'No Self Assessment feeder'!BY619)))</f>
        <v>69.599999999999994</v>
      </c>
      <c r="N630" s="81">
        <f>IF($B$9="Female",'No Self Assessment feeder'!N619,IF($B$9="Male",'No Self Assessment feeder'!AT619,IF($B$9="All",'No Self Assessment feeder'!BZ619)))</f>
        <v>265</v>
      </c>
      <c r="O630" s="120">
        <f>IF($B$9="Female",'No Self Assessment feeder'!O619,IF($B$9="Male",'No Self Assessment feeder'!AU619,IF($B$9="All",'No Self Assessment feeder'!CA619)))</f>
        <v>3</v>
      </c>
      <c r="P630" s="79">
        <f>IF($B$9="Female",'No Self Assessment feeder'!P619,IF($B$9="Male",'No Self Assessment feeder'!AV619,IF($B$9="All",'No Self Assessment feeder'!CB619)))</f>
        <v>255</v>
      </c>
      <c r="Q630" s="120">
        <f>IF($B$9="Female",'No Self Assessment feeder'!Q619,IF($B$9="Male",'No Self Assessment feeder'!AW619,IF($B$9="All",'No Self Assessment feeder'!CC619)))</f>
        <v>12.1</v>
      </c>
      <c r="R630" s="120">
        <f>IF($B$9="Female",'No Self Assessment feeder'!R619,IF($B$9="Male",'No Self Assessment feeder'!AX619,IF($B$9="All",'No Self Assessment feeder'!CD619)))</f>
        <v>16.7</v>
      </c>
      <c r="S630" s="120" t="str">
        <f>IF($B$9="Female",'No Self Assessment feeder'!S619,IF($B$9="Male",'No Self Assessment feeder'!AY619,IF($B$9="All",'No Self Assessment feeder'!CE619)))</f>
        <v>x</v>
      </c>
      <c r="T630" s="120" t="str">
        <f>IF($B$9="Female",'No Self Assessment feeder'!T619,IF($B$9="Male",'No Self Assessment feeder'!AZ619,IF($B$9="All",'No Self Assessment feeder'!CF619)))</f>
        <v>x</v>
      </c>
      <c r="U630" s="127">
        <f>IF($B$9="Female",'No Self Assessment feeder'!U619,IF($B$9="Male",'No Self Assessment feeder'!BA619,IF($B$9="All",'No Self Assessment feeder'!CG619)))</f>
        <v>71.2</v>
      </c>
      <c r="V630" s="81">
        <f>IF($B$9="Female",'No Self Assessment feeder'!V619,IF($B$9="Male",'No Self Assessment feeder'!BB619,IF($B$9="All",'No Self Assessment feeder'!CH619)))</f>
        <v>265</v>
      </c>
      <c r="W630" s="120">
        <f>IF($B$9="Female",'No Self Assessment feeder'!W619,IF($B$9="Male",'No Self Assessment feeder'!BC619,IF($B$9="All",'No Self Assessment feeder'!CI619)))</f>
        <v>3.4</v>
      </c>
      <c r="X630" s="79">
        <f>IF($B$9="Female",'No Self Assessment feeder'!X619,IF($B$9="Male",'No Self Assessment feeder'!BD619,IF($B$9="All",'No Self Assessment feeder'!CJ619)))</f>
        <v>255</v>
      </c>
      <c r="Y630" s="120">
        <f>IF($B$9="Female",'No Self Assessment feeder'!Y619,IF($B$9="Male",'No Self Assessment feeder'!BE619,IF($B$9="All",'No Self Assessment feeder'!CK619)))</f>
        <v>16.8</v>
      </c>
      <c r="Z630" s="120">
        <f>IF($B$9="Female",'No Self Assessment feeder'!Z619,IF($B$9="Male",'No Self Assessment feeder'!BF619,IF($B$9="All",'No Self Assessment feeder'!CL619)))</f>
        <v>13.3</v>
      </c>
      <c r="AA630" s="120" t="str">
        <f>IF($B$9="Female",'No Self Assessment feeder'!AA619,IF($B$9="Male",'No Self Assessment feeder'!BG619,IF($B$9="All",'No Self Assessment feeder'!CM619)))</f>
        <v>x</v>
      </c>
      <c r="AB630" s="120" t="str">
        <f>IF($B$9="Female",'No Self Assessment feeder'!AB619,IF($B$9="Male",'No Self Assessment feeder'!BH619,IF($B$9="All",'No Self Assessment feeder'!CN619)))</f>
        <v>x</v>
      </c>
      <c r="AC630" s="127">
        <f>IF($B$9="Female",'No Self Assessment feeder'!AC619,IF($B$9="Male",'No Self Assessment feeder'!BI619,IF($B$9="All",'No Self Assessment feeder'!CO619)))</f>
        <v>69.900000000000006</v>
      </c>
      <c r="CM630" s="29"/>
    </row>
    <row r="631" spans="1:91" ht="14.25" customHeight="1" x14ac:dyDescent="0.2">
      <c r="A631" s="159" t="s">
        <v>292</v>
      </c>
      <c r="B631" s="65" t="s">
        <v>208</v>
      </c>
      <c r="C631" s="66">
        <v>10007802</v>
      </c>
      <c r="D631" s="66" t="s">
        <v>495</v>
      </c>
      <c r="E631" s="162" t="s">
        <v>209</v>
      </c>
      <c r="F631" s="142">
        <f>IF($B$9="Female",'No Self Assessment feeder'!F620,IF($B$9="Male",'No Self Assessment feeder'!AL620,IF($B$9="All",'No Self Assessment feeder'!BR620)))</f>
        <v>2110</v>
      </c>
      <c r="G631" s="120">
        <f>IF($B$9="Female",'No Self Assessment feeder'!G620,IF($B$9="Male",'No Self Assessment feeder'!AM620,IF($B$9="All",'No Self Assessment feeder'!BS620)))</f>
        <v>1.9</v>
      </c>
      <c r="H631" s="79">
        <f>IF($B$9="Female",'No Self Assessment feeder'!H620,IF($B$9="Male",'No Self Assessment feeder'!AN620,IF($B$9="All",'No Self Assessment feeder'!BT620)))</f>
        <v>2070</v>
      </c>
      <c r="I631" s="120">
        <f>IF($B$9="Female",'No Self Assessment feeder'!I620,IF($B$9="Male",'No Self Assessment feeder'!AO620,IF($B$9="All",'No Self Assessment feeder'!BU620)))</f>
        <v>7.5</v>
      </c>
      <c r="J631" s="120">
        <f>IF($B$9="Female",'No Self Assessment feeder'!J620,IF($B$9="Male",'No Self Assessment feeder'!AP620,IF($B$9="All",'No Self Assessment feeder'!BV620)))</f>
        <v>9.6999999999999993</v>
      </c>
      <c r="K631" s="120">
        <f>IF($B$9="Female",'No Self Assessment feeder'!K620,IF($B$9="Male",'No Self Assessment feeder'!AQ620,IF($B$9="All",'No Self Assessment feeder'!BW620)))</f>
        <v>57.7</v>
      </c>
      <c r="L631" s="120">
        <f>IF($B$9="Female",'No Self Assessment feeder'!L620,IF($B$9="Male",'No Self Assessment feeder'!AR620,IF($B$9="All",'No Self Assessment feeder'!BX620)))</f>
        <v>72</v>
      </c>
      <c r="M631" s="127">
        <f>IF($B$9="Female",'No Self Assessment feeder'!M620,IF($B$9="Male",'No Self Assessment feeder'!AS620,IF($B$9="All",'No Self Assessment feeder'!BY620)))</f>
        <v>82.8</v>
      </c>
      <c r="N631" s="81">
        <f>IF($B$9="Female",'No Self Assessment feeder'!N620,IF($B$9="Male",'No Self Assessment feeder'!AT620,IF($B$9="All",'No Self Assessment feeder'!BZ620)))</f>
        <v>2110</v>
      </c>
      <c r="O631" s="120">
        <f>IF($B$9="Female",'No Self Assessment feeder'!O620,IF($B$9="Male",'No Self Assessment feeder'!AU620,IF($B$9="All",'No Self Assessment feeder'!CA620)))</f>
        <v>2.2000000000000002</v>
      </c>
      <c r="P631" s="79">
        <f>IF($B$9="Female",'No Self Assessment feeder'!P620,IF($B$9="Male",'No Self Assessment feeder'!AV620,IF($B$9="All",'No Self Assessment feeder'!CB620)))</f>
        <v>2065</v>
      </c>
      <c r="Q631" s="120">
        <f>IF($B$9="Female",'No Self Assessment feeder'!Q620,IF($B$9="Male",'No Self Assessment feeder'!AW620,IF($B$9="All",'No Self Assessment feeder'!CC620)))</f>
        <v>9.6</v>
      </c>
      <c r="R631" s="120">
        <f>IF($B$9="Female",'No Self Assessment feeder'!R620,IF($B$9="Male",'No Self Assessment feeder'!AX620,IF($B$9="All",'No Self Assessment feeder'!CD620)))</f>
        <v>5.2</v>
      </c>
      <c r="S631" s="120">
        <f>IF($B$9="Female",'No Self Assessment feeder'!S620,IF($B$9="Male",'No Self Assessment feeder'!AY620,IF($B$9="All",'No Self Assessment feeder'!CE620)))</f>
        <v>67</v>
      </c>
      <c r="T631" s="120">
        <f>IF($B$9="Female",'No Self Assessment feeder'!T620,IF($B$9="Male",'No Self Assessment feeder'!AZ620,IF($B$9="All",'No Self Assessment feeder'!CF620)))</f>
        <v>78.8</v>
      </c>
      <c r="U631" s="127">
        <f>IF($B$9="Female",'No Self Assessment feeder'!U620,IF($B$9="Male",'No Self Assessment feeder'!BA620,IF($B$9="All",'No Self Assessment feeder'!CG620)))</f>
        <v>85.2</v>
      </c>
      <c r="V631" s="81">
        <f>IF($B$9="Female",'No Self Assessment feeder'!V620,IF($B$9="Male",'No Self Assessment feeder'!BB620,IF($B$9="All",'No Self Assessment feeder'!CH620)))</f>
        <v>2110</v>
      </c>
      <c r="W631" s="120">
        <f>IF($B$9="Female",'No Self Assessment feeder'!W620,IF($B$9="Male",'No Self Assessment feeder'!BC620,IF($B$9="All",'No Self Assessment feeder'!CI620)))</f>
        <v>2.2999999999999998</v>
      </c>
      <c r="X631" s="79">
        <f>IF($B$9="Female",'No Self Assessment feeder'!X620,IF($B$9="Male",'No Self Assessment feeder'!BD620,IF($B$9="All",'No Self Assessment feeder'!CJ620)))</f>
        <v>2060</v>
      </c>
      <c r="Y631" s="120">
        <f>IF($B$9="Female",'No Self Assessment feeder'!Y620,IF($B$9="Male",'No Self Assessment feeder'!BE620,IF($B$9="All",'No Self Assessment feeder'!CK620)))</f>
        <v>11.6</v>
      </c>
      <c r="Z631" s="120">
        <f>IF($B$9="Female",'No Self Assessment feeder'!Z620,IF($B$9="Male",'No Self Assessment feeder'!BF620,IF($B$9="All",'No Self Assessment feeder'!CL620)))</f>
        <v>5.8</v>
      </c>
      <c r="AA631" s="120">
        <f>IF($B$9="Female",'No Self Assessment feeder'!AA620,IF($B$9="Male",'No Self Assessment feeder'!BG620,IF($B$9="All",'No Self Assessment feeder'!CM620)))</f>
        <v>70.599999999999994</v>
      </c>
      <c r="AB631" s="120">
        <f>IF($B$9="Female",'No Self Assessment feeder'!AB620,IF($B$9="Male",'No Self Assessment feeder'!BH620,IF($B$9="All",'No Self Assessment feeder'!CN620)))</f>
        <v>79</v>
      </c>
      <c r="AC631" s="127">
        <f>IF($B$9="Female",'No Self Assessment feeder'!AC620,IF($B$9="Male",'No Self Assessment feeder'!BI620,IF($B$9="All",'No Self Assessment feeder'!CO620)))</f>
        <v>82.7</v>
      </c>
      <c r="CM631" s="29"/>
    </row>
    <row r="632" spans="1:91" ht="14.25" customHeight="1" x14ac:dyDescent="0.2">
      <c r="A632" s="159" t="s">
        <v>292</v>
      </c>
      <c r="B632" s="65" t="s">
        <v>210</v>
      </c>
      <c r="C632" s="66">
        <v>10007776</v>
      </c>
      <c r="D632" s="66" t="s">
        <v>491</v>
      </c>
      <c r="E632" s="162" t="s">
        <v>211</v>
      </c>
      <c r="F632" s="142">
        <f>IF($B$9="Female",'No Self Assessment feeder'!F621,IF($B$9="Male",'No Self Assessment feeder'!AL621,IF($B$9="All",'No Self Assessment feeder'!BR621)))</f>
        <v>1630</v>
      </c>
      <c r="G632" s="120">
        <f>IF($B$9="Female",'No Self Assessment feeder'!G621,IF($B$9="Male",'No Self Assessment feeder'!AM621,IF($B$9="All",'No Self Assessment feeder'!BS621)))</f>
        <v>2.5</v>
      </c>
      <c r="H632" s="79">
        <f>IF($B$9="Female",'No Self Assessment feeder'!H621,IF($B$9="Male",'No Self Assessment feeder'!AN621,IF($B$9="All",'No Self Assessment feeder'!BT621)))</f>
        <v>1590</v>
      </c>
      <c r="I632" s="120">
        <f>IF($B$9="Female",'No Self Assessment feeder'!I621,IF($B$9="Male",'No Self Assessment feeder'!AO621,IF($B$9="All",'No Self Assessment feeder'!BU621)))</f>
        <v>8.6</v>
      </c>
      <c r="J632" s="120">
        <f>IF($B$9="Female",'No Self Assessment feeder'!J621,IF($B$9="Male",'No Self Assessment feeder'!AP621,IF($B$9="All",'No Self Assessment feeder'!BV621)))</f>
        <v>10.9</v>
      </c>
      <c r="K632" s="120">
        <f>IF($B$9="Female",'No Self Assessment feeder'!K621,IF($B$9="Male",'No Self Assessment feeder'!AQ621,IF($B$9="All",'No Self Assessment feeder'!BW621)))</f>
        <v>61.9</v>
      </c>
      <c r="L632" s="120">
        <f>IF($B$9="Female",'No Self Assessment feeder'!L621,IF($B$9="Male",'No Self Assessment feeder'!AR621,IF($B$9="All",'No Self Assessment feeder'!BX621)))</f>
        <v>73.3</v>
      </c>
      <c r="M632" s="127">
        <f>IF($B$9="Female",'No Self Assessment feeder'!M621,IF($B$9="Male",'No Self Assessment feeder'!AS621,IF($B$9="All",'No Self Assessment feeder'!BY621)))</f>
        <v>80.5</v>
      </c>
      <c r="N632" s="81">
        <f>IF($B$9="Female",'No Self Assessment feeder'!N621,IF($B$9="Male",'No Self Assessment feeder'!AT621,IF($B$9="All",'No Self Assessment feeder'!BZ621)))</f>
        <v>1630</v>
      </c>
      <c r="O632" s="120">
        <f>IF($B$9="Female",'No Self Assessment feeder'!O621,IF($B$9="Male",'No Self Assessment feeder'!AU621,IF($B$9="All",'No Self Assessment feeder'!CA621)))</f>
        <v>2.6</v>
      </c>
      <c r="P632" s="79">
        <f>IF($B$9="Female",'No Self Assessment feeder'!P621,IF($B$9="Male",'No Self Assessment feeder'!AV621,IF($B$9="All",'No Self Assessment feeder'!CB621)))</f>
        <v>1590</v>
      </c>
      <c r="Q632" s="120">
        <f>IF($B$9="Female",'No Self Assessment feeder'!Q621,IF($B$9="Male",'No Self Assessment feeder'!AW621,IF($B$9="All",'No Self Assessment feeder'!CC621)))</f>
        <v>9.6</v>
      </c>
      <c r="R632" s="120">
        <f>IF($B$9="Female",'No Self Assessment feeder'!R621,IF($B$9="Male",'No Self Assessment feeder'!AX621,IF($B$9="All",'No Self Assessment feeder'!CD621)))</f>
        <v>10.199999999999999</v>
      </c>
      <c r="S632" s="120">
        <f>IF($B$9="Female",'No Self Assessment feeder'!S621,IF($B$9="Male",'No Self Assessment feeder'!AY621,IF($B$9="All",'No Self Assessment feeder'!CE621)))</f>
        <v>65.599999999999994</v>
      </c>
      <c r="T632" s="120">
        <f>IF($B$9="Female",'No Self Assessment feeder'!T621,IF($B$9="Male",'No Self Assessment feeder'!AZ621,IF($B$9="All",'No Self Assessment feeder'!CF621)))</f>
        <v>76.2</v>
      </c>
      <c r="U632" s="127">
        <f>IF($B$9="Female",'No Self Assessment feeder'!U621,IF($B$9="Male",'No Self Assessment feeder'!BA621,IF($B$9="All",'No Self Assessment feeder'!CG621)))</f>
        <v>80.2</v>
      </c>
      <c r="V632" s="81">
        <f>IF($B$9="Female",'No Self Assessment feeder'!V621,IF($B$9="Male",'No Self Assessment feeder'!BB621,IF($B$9="All",'No Self Assessment feeder'!CH621)))</f>
        <v>1630</v>
      </c>
      <c r="W632" s="120">
        <f>IF($B$9="Female",'No Self Assessment feeder'!W621,IF($B$9="Male",'No Self Assessment feeder'!BC621,IF($B$9="All",'No Self Assessment feeder'!CI621)))</f>
        <v>2.9</v>
      </c>
      <c r="X632" s="79">
        <f>IF($B$9="Female",'No Self Assessment feeder'!X621,IF($B$9="Male",'No Self Assessment feeder'!BD621,IF($B$9="All",'No Self Assessment feeder'!CJ621)))</f>
        <v>1585</v>
      </c>
      <c r="Y632" s="120">
        <f>IF($B$9="Female",'No Self Assessment feeder'!Y621,IF($B$9="Male",'No Self Assessment feeder'!BE621,IF($B$9="All",'No Self Assessment feeder'!CK621)))</f>
        <v>12.7</v>
      </c>
      <c r="Z632" s="120">
        <f>IF($B$9="Female",'No Self Assessment feeder'!Z621,IF($B$9="Male",'No Self Assessment feeder'!BF621,IF($B$9="All",'No Self Assessment feeder'!CL621)))</f>
        <v>8.3000000000000007</v>
      </c>
      <c r="AA632" s="120">
        <f>IF($B$9="Female",'No Self Assessment feeder'!AA621,IF($B$9="Male",'No Self Assessment feeder'!BG621,IF($B$9="All",'No Self Assessment feeder'!CM621)))</f>
        <v>68.3</v>
      </c>
      <c r="AB632" s="120">
        <f>IF($B$9="Female",'No Self Assessment feeder'!AB621,IF($B$9="Male",'No Self Assessment feeder'!BH621,IF($B$9="All",'No Self Assessment feeder'!CN621)))</f>
        <v>75.8</v>
      </c>
      <c r="AC632" s="127">
        <f>IF($B$9="Female",'No Self Assessment feeder'!AC621,IF($B$9="Male",'No Self Assessment feeder'!BI621,IF($B$9="All",'No Self Assessment feeder'!CO621)))</f>
        <v>79</v>
      </c>
      <c r="CM632" s="29"/>
    </row>
    <row r="633" spans="1:91" ht="14.25" customHeight="1" x14ac:dyDescent="0.2">
      <c r="A633" s="159" t="s">
        <v>292</v>
      </c>
      <c r="B633" s="65" t="s">
        <v>212</v>
      </c>
      <c r="C633" s="66">
        <v>10005523</v>
      </c>
      <c r="D633" s="66" t="s">
        <v>491</v>
      </c>
      <c r="E633" s="162" t="s">
        <v>213</v>
      </c>
      <c r="F633" s="142">
        <f>IF($B$9="Female",'No Self Assessment feeder'!F622,IF($B$9="Male",'No Self Assessment feeder'!AL622,IF($B$9="All",'No Self Assessment feeder'!BR622)))</f>
        <v>185</v>
      </c>
      <c r="G633" s="120">
        <f>IF($B$9="Female",'No Self Assessment feeder'!G622,IF($B$9="Male",'No Self Assessment feeder'!AM622,IF($B$9="All",'No Self Assessment feeder'!BS622)))</f>
        <v>2.7</v>
      </c>
      <c r="H633" s="79">
        <f>IF($B$9="Female",'No Self Assessment feeder'!H622,IF($B$9="Male",'No Self Assessment feeder'!AN622,IF($B$9="All",'No Self Assessment feeder'!BT622)))</f>
        <v>180</v>
      </c>
      <c r="I633" s="120">
        <f>IF($B$9="Female",'No Self Assessment feeder'!I622,IF($B$9="Male",'No Self Assessment feeder'!AO622,IF($B$9="All",'No Self Assessment feeder'!BU622)))</f>
        <v>11.7</v>
      </c>
      <c r="J633" s="120">
        <f>IF($B$9="Female",'No Self Assessment feeder'!J622,IF($B$9="Male",'No Self Assessment feeder'!AP622,IF($B$9="All",'No Self Assessment feeder'!BV622)))</f>
        <v>16.8</v>
      </c>
      <c r="K633" s="120">
        <f>IF($B$9="Female",'No Self Assessment feeder'!K622,IF($B$9="Male",'No Self Assessment feeder'!AQ622,IF($B$9="All",'No Self Assessment feeder'!BW622)))</f>
        <v>63.7</v>
      </c>
      <c r="L633" s="120">
        <f>IF($B$9="Female",'No Self Assessment feeder'!L622,IF($B$9="Male",'No Self Assessment feeder'!AR622,IF($B$9="All",'No Self Assessment feeder'!BX622)))</f>
        <v>68.2</v>
      </c>
      <c r="M633" s="127">
        <f>IF($B$9="Female",'No Self Assessment feeder'!M622,IF($B$9="Male",'No Self Assessment feeder'!AS622,IF($B$9="All",'No Self Assessment feeder'!BY622)))</f>
        <v>71.5</v>
      </c>
      <c r="N633" s="81">
        <f>IF($B$9="Female",'No Self Assessment feeder'!N622,IF($B$9="Male",'No Self Assessment feeder'!AT622,IF($B$9="All",'No Self Assessment feeder'!BZ622)))</f>
        <v>185</v>
      </c>
      <c r="O633" s="120">
        <f>IF($B$9="Female",'No Self Assessment feeder'!O622,IF($B$9="Male",'No Self Assessment feeder'!AU622,IF($B$9="All",'No Self Assessment feeder'!CA622)))</f>
        <v>2.7</v>
      </c>
      <c r="P633" s="79">
        <f>IF($B$9="Female",'No Self Assessment feeder'!P622,IF($B$9="Male",'No Self Assessment feeder'!AV622,IF($B$9="All",'No Self Assessment feeder'!CB622)))</f>
        <v>180</v>
      </c>
      <c r="Q633" s="120">
        <f>IF($B$9="Female",'No Self Assessment feeder'!Q622,IF($B$9="Male",'No Self Assessment feeder'!AW622,IF($B$9="All",'No Self Assessment feeder'!CC622)))</f>
        <v>12.8</v>
      </c>
      <c r="R633" s="120">
        <f>IF($B$9="Female",'No Self Assessment feeder'!R622,IF($B$9="Male",'No Self Assessment feeder'!AX622,IF($B$9="All",'No Self Assessment feeder'!CD622)))</f>
        <v>14</v>
      </c>
      <c r="S633" s="120" t="str">
        <f>IF($B$9="Female",'No Self Assessment feeder'!S622,IF($B$9="Male",'No Self Assessment feeder'!AY622,IF($B$9="All",'No Self Assessment feeder'!CE622)))</f>
        <v>x</v>
      </c>
      <c r="T633" s="120" t="str">
        <f>IF($B$9="Female",'No Self Assessment feeder'!T622,IF($B$9="Male",'No Self Assessment feeder'!AZ622,IF($B$9="All",'No Self Assessment feeder'!CF622)))</f>
        <v>x</v>
      </c>
      <c r="U633" s="127">
        <f>IF($B$9="Female",'No Self Assessment feeder'!U622,IF($B$9="Male",'No Self Assessment feeder'!BA622,IF($B$9="All",'No Self Assessment feeder'!CG622)))</f>
        <v>73.2</v>
      </c>
      <c r="V633" s="81">
        <f>IF($B$9="Female",'No Self Assessment feeder'!V622,IF($B$9="Male",'No Self Assessment feeder'!BB622,IF($B$9="All",'No Self Assessment feeder'!CH622)))</f>
        <v>185</v>
      </c>
      <c r="W633" s="120">
        <f>IF($B$9="Female",'No Self Assessment feeder'!W622,IF($B$9="Male",'No Self Assessment feeder'!BC622,IF($B$9="All",'No Self Assessment feeder'!CI622)))</f>
        <v>2.7</v>
      </c>
      <c r="X633" s="79">
        <f>IF($B$9="Female",'No Self Assessment feeder'!X622,IF($B$9="Male",'No Self Assessment feeder'!BD622,IF($B$9="All",'No Self Assessment feeder'!CJ622)))</f>
        <v>180</v>
      </c>
      <c r="Y633" s="120">
        <f>IF($B$9="Female",'No Self Assessment feeder'!Y622,IF($B$9="Male",'No Self Assessment feeder'!BE622,IF($B$9="All",'No Self Assessment feeder'!CK622)))</f>
        <v>20.100000000000001</v>
      </c>
      <c r="Z633" s="120">
        <f>IF($B$9="Female",'No Self Assessment feeder'!Z622,IF($B$9="Male",'No Self Assessment feeder'!BF622,IF($B$9="All",'No Self Assessment feeder'!CL622)))</f>
        <v>10.1</v>
      </c>
      <c r="AA633" s="120" t="str">
        <f>IF($B$9="Female",'No Self Assessment feeder'!AA622,IF($B$9="Male",'No Self Assessment feeder'!BG622,IF($B$9="All",'No Self Assessment feeder'!CM622)))</f>
        <v>x</v>
      </c>
      <c r="AB633" s="120" t="str">
        <f>IF($B$9="Female",'No Self Assessment feeder'!AB622,IF($B$9="Male",'No Self Assessment feeder'!BH622,IF($B$9="All",'No Self Assessment feeder'!CN622)))</f>
        <v>x</v>
      </c>
      <c r="AC633" s="127">
        <f>IF($B$9="Female",'No Self Assessment feeder'!AC622,IF($B$9="Male",'No Self Assessment feeder'!BI622,IF($B$9="All",'No Self Assessment feeder'!CO622)))</f>
        <v>69.8</v>
      </c>
      <c r="CM633" s="29"/>
    </row>
    <row r="634" spans="1:91" ht="14.25" customHeight="1" x14ac:dyDescent="0.2">
      <c r="A634" s="159" t="s">
        <v>292</v>
      </c>
      <c r="B634" s="65" t="s">
        <v>214</v>
      </c>
      <c r="C634" s="66">
        <v>10007835</v>
      </c>
      <c r="D634" s="66" t="s">
        <v>491</v>
      </c>
      <c r="E634" s="162" t="s">
        <v>215</v>
      </c>
      <c r="F634" s="142">
        <f>IF($B$9="Female",'No Self Assessment feeder'!F623,IF($B$9="Male",'No Self Assessment feeder'!AL623,IF($B$9="All",'No Self Assessment feeder'!BR623)))</f>
        <v>45</v>
      </c>
      <c r="G634" s="120">
        <f>IF($B$9="Female",'No Self Assessment feeder'!G623,IF($B$9="Male",'No Self Assessment feeder'!AM623,IF($B$9="All",'No Self Assessment feeder'!BS623)))</f>
        <v>4.7</v>
      </c>
      <c r="H634" s="79">
        <f>IF($B$9="Female",'No Self Assessment feeder'!H623,IF($B$9="Male",'No Self Assessment feeder'!AN623,IF($B$9="All",'No Self Assessment feeder'!BT623)))</f>
        <v>40</v>
      </c>
      <c r="I634" s="120">
        <f>IF($B$9="Female",'No Self Assessment feeder'!I623,IF($B$9="Male",'No Self Assessment feeder'!AO623,IF($B$9="All",'No Self Assessment feeder'!BU623)))</f>
        <v>14.6</v>
      </c>
      <c r="J634" s="120">
        <f>IF($B$9="Female",'No Self Assessment feeder'!J623,IF($B$9="Male",'No Self Assessment feeder'!AP623,IF($B$9="All",'No Self Assessment feeder'!BV623)))</f>
        <v>7.3</v>
      </c>
      <c r="K634" s="120">
        <f>IF($B$9="Female",'No Self Assessment feeder'!K623,IF($B$9="Male",'No Self Assessment feeder'!AQ623,IF($B$9="All",'No Self Assessment feeder'!BW623)))</f>
        <v>19.5</v>
      </c>
      <c r="L634" s="120">
        <f>IF($B$9="Female",'No Self Assessment feeder'!L623,IF($B$9="Male",'No Self Assessment feeder'!AR623,IF($B$9="All",'No Self Assessment feeder'!BX623)))</f>
        <v>58.5</v>
      </c>
      <c r="M634" s="127">
        <f>IF($B$9="Female",'No Self Assessment feeder'!M623,IF($B$9="Male",'No Self Assessment feeder'!AS623,IF($B$9="All",'No Self Assessment feeder'!BY623)))</f>
        <v>78</v>
      </c>
      <c r="N634" s="81">
        <f>IF($B$9="Female",'No Self Assessment feeder'!N623,IF($B$9="Male",'No Self Assessment feeder'!AT623,IF($B$9="All",'No Self Assessment feeder'!BZ623)))</f>
        <v>45</v>
      </c>
      <c r="O634" s="120">
        <f>IF($B$9="Female",'No Self Assessment feeder'!O623,IF($B$9="Male",'No Self Assessment feeder'!AU623,IF($B$9="All",'No Self Assessment feeder'!CA623)))</f>
        <v>4.7</v>
      </c>
      <c r="P634" s="79">
        <f>IF($B$9="Female",'No Self Assessment feeder'!P623,IF($B$9="Male",'No Self Assessment feeder'!AV623,IF($B$9="All",'No Self Assessment feeder'!CB623)))</f>
        <v>40</v>
      </c>
      <c r="Q634" s="120">
        <f>IF($B$9="Female",'No Self Assessment feeder'!Q623,IF($B$9="Male",'No Self Assessment feeder'!AW623,IF($B$9="All",'No Self Assessment feeder'!CC623)))</f>
        <v>24.4</v>
      </c>
      <c r="R634" s="120">
        <f>IF($B$9="Female",'No Self Assessment feeder'!R623,IF($B$9="Male",'No Self Assessment feeder'!AX623,IF($B$9="All",'No Self Assessment feeder'!CD623)))</f>
        <v>9.8000000000000007</v>
      </c>
      <c r="S634" s="120" t="str">
        <f>IF($B$9="Female",'No Self Assessment feeder'!S623,IF($B$9="Male",'No Self Assessment feeder'!AY623,IF($B$9="All",'No Self Assessment feeder'!CE623)))</f>
        <v>x</v>
      </c>
      <c r="T634" s="120" t="str">
        <f>IF($B$9="Female",'No Self Assessment feeder'!T623,IF($B$9="Male",'No Self Assessment feeder'!AZ623,IF($B$9="All",'No Self Assessment feeder'!CF623)))</f>
        <v>x</v>
      </c>
      <c r="U634" s="127">
        <f>IF($B$9="Female",'No Self Assessment feeder'!U623,IF($B$9="Male",'No Self Assessment feeder'!BA623,IF($B$9="All",'No Self Assessment feeder'!CG623)))</f>
        <v>65.900000000000006</v>
      </c>
      <c r="V634" s="81">
        <f>IF($B$9="Female",'No Self Assessment feeder'!V623,IF($B$9="Male",'No Self Assessment feeder'!BB623,IF($B$9="All",'No Self Assessment feeder'!CH623)))</f>
        <v>45</v>
      </c>
      <c r="W634" s="120">
        <f>IF($B$9="Female",'No Self Assessment feeder'!W623,IF($B$9="Male",'No Self Assessment feeder'!BC623,IF($B$9="All",'No Self Assessment feeder'!CI623)))</f>
        <v>4.7</v>
      </c>
      <c r="X634" s="79">
        <f>IF($B$9="Female",'No Self Assessment feeder'!X623,IF($B$9="Male",'No Self Assessment feeder'!BD623,IF($B$9="All",'No Self Assessment feeder'!CJ623)))</f>
        <v>40</v>
      </c>
      <c r="Y634" s="120">
        <f>IF($B$9="Female",'No Self Assessment feeder'!Y623,IF($B$9="Male",'No Self Assessment feeder'!BE623,IF($B$9="All",'No Self Assessment feeder'!CK623)))</f>
        <v>29.3</v>
      </c>
      <c r="Z634" s="120">
        <f>IF($B$9="Female",'No Self Assessment feeder'!Z623,IF($B$9="Male",'No Self Assessment feeder'!BF623,IF($B$9="All",'No Self Assessment feeder'!CL623)))</f>
        <v>17.100000000000001</v>
      </c>
      <c r="AA634" s="120" t="str">
        <f>IF($B$9="Female",'No Self Assessment feeder'!AA623,IF($B$9="Male",'No Self Assessment feeder'!BG623,IF($B$9="All",'No Self Assessment feeder'!CM623)))</f>
        <v>x</v>
      </c>
      <c r="AB634" s="120" t="str">
        <f>IF($B$9="Female",'No Self Assessment feeder'!AB623,IF($B$9="Male",'No Self Assessment feeder'!BH623,IF($B$9="All",'No Self Assessment feeder'!CN623)))</f>
        <v>x</v>
      </c>
      <c r="AC634" s="127">
        <f>IF($B$9="Female",'No Self Assessment feeder'!AC623,IF($B$9="Male",'No Self Assessment feeder'!BI623,IF($B$9="All",'No Self Assessment feeder'!CO623)))</f>
        <v>53.7</v>
      </c>
      <c r="CM634" s="29"/>
    </row>
    <row r="635" spans="1:91" ht="14.25" customHeight="1" x14ac:dyDescent="0.2">
      <c r="A635" s="159" t="s">
        <v>292</v>
      </c>
      <c r="B635" s="65" t="s">
        <v>216</v>
      </c>
      <c r="C635" s="66">
        <v>10005545</v>
      </c>
      <c r="D635" s="66" t="s">
        <v>490</v>
      </c>
      <c r="E635" s="162" t="s">
        <v>217</v>
      </c>
      <c r="F635" s="142">
        <f>IF($B$9="Female",'No Self Assessment feeder'!F624,IF($B$9="Male",'No Self Assessment feeder'!AL624,IF($B$9="All",'No Self Assessment feeder'!BR624)))</f>
        <v>175</v>
      </c>
      <c r="G635" s="120">
        <f>IF($B$9="Female",'No Self Assessment feeder'!G624,IF($B$9="Male",'No Self Assessment feeder'!AM624,IF($B$9="All",'No Self Assessment feeder'!BS624)))</f>
        <v>3.5</v>
      </c>
      <c r="H635" s="79">
        <f>IF($B$9="Female",'No Self Assessment feeder'!H624,IF($B$9="Male",'No Self Assessment feeder'!AN624,IF($B$9="All",'No Self Assessment feeder'!BT624)))</f>
        <v>165</v>
      </c>
      <c r="I635" s="120">
        <f>IF($B$9="Female",'No Self Assessment feeder'!I624,IF($B$9="Male",'No Self Assessment feeder'!AO624,IF($B$9="All",'No Self Assessment feeder'!BU624)))</f>
        <v>13.8</v>
      </c>
      <c r="J635" s="120">
        <f>IF($B$9="Female",'No Self Assessment feeder'!J624,IF($B$9="Male",'No Self Assessment feeder'!AP624,IF($B$9="All",'No Self Assessment feeder'!BV624)))</f>
        <v>6.6</v>
      </c>
      <c r="K635" s="120">
        <f>IF($B$9="Female",'No Self Assessment feeder'!K624,IF($B$9="Male",'No Self Assessment feeder'!AQ624,IF($B$9="All",'No Self Assessment feeder'!BW624)))</f>
        <v>70.099999999999994</v>
      </c>
      <c r="L635" s="120">
        <f>IF($B$9="Female",'No Self Assessment feeder'!L624,IF($B$9="Male",'No Self Assessment feeder'!AR624,IF($B$9="All",'No Self Assessment feeder'!BX624)))</f>
        <v>74.900000000000006</v>
      </c>
      <c r="M635" s="127">
        <f>IF($B$9="Female",'No Self Assessment feeder'!M624,IF($B$9="Male",'No Self Assessment feeder'!AS624,IF($B$9="All",'No Self Assessment feeder'!BY624)))</f>
        <v>79.599999999999994</v>
      </c>
      <c r="N635" s="81">
        <f>IF($B$9="Female",'No Self Assessment feeder'!N624,IF($B$9="Male",'No Self Assessment feeder'!AT624,IF($B$9="All",'No Self Assessment feeder'!BZ624)))</f>
        <v>175</v>
      </c>
      <c r="O635" s="120">
        <f>IF($B$9="Female",'No Self Assessment feeder'!O624,IF($B$9="Male",'No Self Assessment feeder'!AU624,IF($B$9="All",'No Self Assessment feeder'!CA624)))</f>
        <v>4</v>
      </c>
      <c r="P635" s="79">
        <f>IF($B$9="Female",'No Self Assessment feeder'!P624,IF($B$9="Male",'No Self Assessment feeder'!AV624,IF($B$9="All",'No Self Assessment feeder'!CB624)))</f>
        <v>165</v>
      </c>
      <c r="Q635" s="120">
        <f>IF($B$9="Female",'No Self Assessment feeder'!Q624,IF($B$9="Male",'No Self Assessment feeder'!AW624,IF($B$9="All",'No Self Assessment feeder'!CC624)))</f>
        <v>13.9</v>
      </c>
      <c r="R635" s="120">
        <f>IF($B$9="Female",'No Self Assessment feeder'!R624,IF($B$9="Male",'No Self Assessment feeder'!AX624,IF($B$9="All",'No Self Assessment feeder'!CD624)))</f>
        <v>3</v>
      </c>
      <c r="S635" s="120" t="str">
        <f>IF($B$9="Female",'No Self Assessment feeder'!S624,IF($B$9="Male",'No Self Assessment feeder'!AY624,IF($B$9="All",'No Self Assessment feeder'!CE624)))</f>
        <v>x</v>
      </c>
      <c r="T635" s="120" t="str">
        <f>IF($B$9="Female",'No Self Assessment feeder'!T624,IF($B$9="Male",'No Self Assessment feeder'!AZ624,IF($B$9="All",'No Self Assessment feeder'!CF624)))</f>
        <v>x</v>
      </c>
      <c r="U635" s="127">
        <f>IF($B$9="Female",'No Self Assessment feeder'!U624,IF($B$9="Male",'No Self Assessment feeder'!BA624,IF($B$9="All",'No Self Assessment feeder'!CG624)))</f>
        <v>83.1</v>
      </c>
      <c r="V635" s="81">
        <f>IF($B$9="Female",'No Self Assessment feeder'!V624,IF($B$9="Male",'No Self Assessment feeder'!BB624,IF($B$9="All",'No Self Assessment feeder'!CH624)))</f>
        <v>175</v>
      </c>
      <c r="W635" s="120">
        <f>IF($B$9="Female",'No Self Assessment feeder'!W624,IF($B$9="Male",'No Self Assessment feeder'!BC624,IF($B$9="All",'No Self Assessment feeder'!CI624)))</f>
        <v>4</v>
      </c>
      <c r="X635" s="79">
        <f>IF($B$9="Female",'No Self Assessment feeder'!X624,IF($B$9="Male",'No Self Assessment feeder'!BD624,IF($B$9="All",'No Self Assessment feeder'!CJ624)))</f>
        <v>165</v>
      </c>
      <c r="Y635" s="120">
        <f>IF($B$9="Female",'No Self Assessment feeder'!Y624,IF($B$9="Male",'No Self Assessment feeder'!BE624,IF($B$9="All",'No Self Assessment feeder'!CK624)))</f>
        <v>15.1</v>
      </c>
      <c r="Z635" s="120">
        <f>IF($B$9="Female",'No Self Assessment feeder'!Z624,IF($B$9="Male",'No Self Assessment feeder'!BF624,IF($B$9="All",'No Self Assessment feeder'!CL624)))</f>
        <v>6.6</v>
      </c>
      <c r="AA635" s="120" t="str">
        <f>IF($B$9="Female",'No Self Assessment feeder'!AA624,IF($B$9="Male",'No Self Assessment feeder'!BG624,IF($B$9="All",'No Self Assessment feeder'!CM624)))</f>
        <v>x</v>
      </c>
      <c r="AB635" s="120" t="str">
        <f>IF($B$9="Female",'No Self Assessment feeder'!AB624,IF($B$9="Male",'No Self Assessment feeder'!BH624,IF($B$9="All",'No Self Assessment feeder'!CN624)))</f>
        <v>x</v>
      </c>
      <c r="AC635" s="127">
        <f>IF($B$9="Female",'No Self Assessment feeder'!AC624,IF($B$9="Male",'No Self Assessment feeder'!BI624,IF($B$9="All",'No Self Assessment feeder'!CO624)))</f>
        <v>78.3</v>
      </c>
      <c r="CM635" s="29"/>
    </row>
    <row r="636" spans="1:91" ht="14.25" customHeight="1" x14ac:dyDescent="0.2">
      <c r="A636" s="159" t="s">
        <v>292</v>
      </c>
      <c r="B636" s="65" t="s">
        <v>218</v>
      </c>
      <c r="C636" s="66">
        <v>10007777</v>
      </c>
      <c r="D636" s="66" t="s">
        <v>491</v>
      </c>
      <c r="E636" s="162" t="s">
        <v>219</v>
      </c>
      <c r="F636" s="142" t="str">
        <f>IF($B$9="Female",'No Self Assessment feeder'!F625,IF($B$9="Male",'No Self Assessment feeder'!AL625,IF($B$9="All",'No Self Assessment feeder'!BR625)))</f>
        <v>.</v>
      </c>
      <c r="G636" s="120" t="str">
        <f>IF($B$9="Female",'No Self Assessment feeder'!G625,IF($B$9="Male",'No Self Assessment feeder'!AM625,IF($B$9="All",'No Self Assessment feeder'!BS625)))</f>
        <v>.</v>
      </c>
      <c r="H636" s="79" t="str">
        <f>IF($B$9="Female",'No Self Assessment feeder'!H625,IF($B$9="Male",'No Self Assessment feeder'!AN625,IF($B$9="All",'No Self Assessment feeder'!BT625)))</f>
        <v>.</v>
      </c>
      <c r="I636" s="120" t="str">
        <f>IF($B$9="Female",'No Self Assessment feeder'!I625,IF($B$9="Male",'No Self Assessment feeder'!AO625,IF($B$9="All",'No Self Assessment feeder'!BU625)))</f>
        <v>.</v>
      </c>
      <c r="J636" s="120" t="str">
        <f>IF($B$9="Female",'No Self Assessment feeder'!J625,IF($B$9="Male",'No Self Assessment feeder'!AP625,IF($B$9="All",'No Self Assessment feeder'!BV625)))</f>
        <v>.</v>
      </c>
      <c r="K636" s="120" t="str">
        <f>IF($B$9="Female",'No Self Assessment feeder'!K625,IF($B$9="Male",'No Self Assessment feeder'!AQ625,IF($B$9="All",'No Self Assessment feeder'!BW625)))</f>
        <v>.</v>
      </c>
      <c r="L636" s="120" t="str">
        <f>IF($B$9="Female",'No Self Assessment feeder'!L625,IF($B$9="Male",'No Self Assessment feeder'!AR625,IF($B$9="All",'No Self Assessment feeder'!BX625)))</f>
        <v>.</v>
      </c>
      <c r="M636" s="127" t="str">
        <f>IF($B$9="Female",'No Self Assessment feeder'!M625,IF($B$9="Male",'No Self Assessment feeder'!AS625,IF($B$9="All",'No Self Assessment feeder'!BY625)))</f>
        <v>.</v>
      </c>
      <c r="N636" s="81" t="str">
        <f>IF($B$9="Female",'No Self Assessment feeder'!N625,IF($B$9="Male",'No Self Assessment feeder'!AT625,IF($B$9="All",'No Self Assessment feeder'!BZ625)))</f>
        <v>.</v>
      </c>
      <c r="O636" s="120" t="str">
        <f>IF($B$9="Female",'No Self Assessment feeder'!O625,IF($B$9="Male",'No Self Assessment feeder'!AU625,IF($B$9="All",'No Self Assessment feeder'!CA625)))</f>
        <v>.</v>
      </c>
      <c r="P636" s="79" t="str">
        <f>IF($B$9="Female",'No Self Assessment feeder'!P625,IF($B$9="Male",'No Self Assessment feeder'!AV625,IF($B$9="All",'No Self Assessment feeder'!CB625)))</f>
        <v>.</v>
      </c>
      <c r="Q636" s="120" t="str">
        <f>IF($B$9="Female",'No Self Assessment feeder'!Q625,IF($B$9="Male",'No Self Assessment feeder'!AW625,IF($B$9="All",'No Self Assessment feeder'!CC625)))</f>
        <v>.</v>
      </c>
      <c r="R636" s="120" t="str">
        <f>IF($B$9="Female",'No Self Assessment feeder'!R625,IF($B$9="Male",'No Self Assessment feeder'!AX625,IF($B$9="All",'No Self Assessment feeder'!CD625)))</f>
        <v>.</v>
      </c>
      <c r="S636" s="120" t="str">
        <f>IF($B$9="Female",'No Self Assessment feeder'!S625,IF($B$9="Male",'No Self Assessment feeder'!AY625,IF($B$9="All",'No Self Assessment feeder'!CE625)))</f>
        <v>.</v>
      </c>
      <c r="T636" s="120" t="str">
        <f>IF($B$9="Female",'No Self Assessment feeder'!T625,IF($B$9="Male",'No Self Assessment feeder'!AZ625,IF($B$9="All",'No Self Assessment feeder'!CF625)))</f>
        <v>.</v>
      </c>
      <c r="U636" s="127" t="str">
        <f>IF($B$9="Female",'No Self Assessment feeder'!U625,IF($B$9="Male",'No Self Assessment feeder'!BA625,IF($B$9="All",'No Self Assessment feeder'!CG625)))</f>
        <v>.</v>
      </c>
      <c r="V636" s="81" t="str">
        <f>IF($B$9="Female",'No Self Assessment feeder'!V625,IF($B$9="Male",'No Self Assessment feeder'!BB625,IF($B$9="All",'No Self Assessment feeder'!CH625)))</f>
        <v>.</v>
      </c>
      <c r="W636" s="120" t="str">
        <f>IF($B$9="Female",'No Self Assessment feeder'!W625,IF($B$9="Male",'No Self Assessment feeder'!BC625,IF($B$9="All",'No Self Assessment feeder'!CI625)))</f>
        <v>.</v>
      </c>
      <c r="X636" s="79" t="str">
        <f>IF($B$9="Female",'No Self Assessment feeder'!X625,IF($B$9="Male",'No Self Assessment feeder'!BD625,IF($B$9="All",'No Self Assessment feeder'!CJ625)))</f>
        <v>.</v>
      </c>
      <c r="Y636" s="120" t="str">
        <f>IF($B$9="Female",'No Self Assessment feeder'!Y625,IF($B$9="Male",'No Self Assessment feeder'!BE625,IF($B$9="All",'No Self Assessment feeder'!CK625)))</f>
        <v>.</v>
      </c>
      <c r="Z636" s="120" t="str">
        <f>IF($B$9="Female",'No Self Assessment feeder'!Z625,IF($B$9="Male",'No Self Assessment feeder'!BF625,IF($B$9="All",'No Self Assessment feeder'!CL625)))</f>
        <v>.</v>
      </c>
      <c r="AA636" s="120" t="str">
        <f>IF($B$9="Female",'No Self Assessment feeder'!AA625,IF($B$9="Male",'No Self Assessment feeder'!BG625,IF($B$9="All",'No Self Assessment feeder'!CM625)))</f>
        <v>.</v>
      </c>
      <c r="AB636" s="120" t="str">
        <f>IF($B$9="Female",'No Self Assessment feeder'!AB625,IF($B$9="Male",'No Self Assessment feeder'!BH625,IF($B$9="All",'No Self Assessment feeder'!CN625)))</f>
        <v>.</v>
      </c>
      <c r="AC636" s="127" t="str">
        <f>IF($B$9="Female",'No Self Assessment feeder'!AC625,IF($B$9="Male",'No Self Assessment feeder'!BI625,IF($B$9="All",'No Self Assessment feeder'!CO625)))</f>
        <v>.</v>
      </c>
      <c r="CM636" s="29"/>
    </row>
    <row r="637" spans="1:91" ht="14.25" customHeight="1" x14ac:dyDescent="0.2">
      <c r="A637" s="159" t="s">
        <v>292</v>
      </c>
      <c r="B637" s="65" t="s">
        <v>220</v>
      </c>
      <c r="C637" s="66">
        <v>10007778</v>
      </c>
      <c r="D637" s="66" t="s">
        <v>491</v>
      </c>
      <c r="E637" s="162" t="s">
        <v>221</v>
      </c>
      <c r="F637" s="142">
        <f>IF($B$9="Female",'No Self Assessment feeder'!F626,IF($B$9="Male",'No Self Assessment feeder'!AL626,IF($B$9="All",'No Self Assessment feeder'!BR626)))</f>
        <v>40</v>
      </c>
      <c r="G637" s="120">
        <f>IF($B$9="Female",'No Self Assessment feeder'!G626,IF($B$9="Male",'No Self Assessment feeder'!AM626,IF($B$9="All",'No Self Assessment feeder'!BS626)))</f>
        <v>0</v>
      </c>
      <c r="H637" s="79">
        <f>IF($B$9="Female",'No Self Assessment feeder'!H626,IF($B$9="Male",'No Self Assessment feeder'!AN626,IF($B$9="All",'No Self Assessment feeder'!BT626)))</f>
        <v>40</v>
      </c>
      <c r="I637" s="120" t="str">
        <f>IF($B$9="Female",'No Self Assessment feeder'!I626,IF($B$9="Male",'No Self Assessment feeder'!AO626,IF($B$9="All",'No Self Assessment feeder'!BU626)))</f>
        <v>x</v>
      </c>
      <c r="J637" s="120" t="str">
        <f>IF($B$9="Female",'No Self Assessment feeder'!J626,IF($B$9="Male",'No Self Assessment feeder'!AP626,IF($B$9="All",'No Self Assessment feeder'!BV626)))</f>
        <v>x</v>
      </c>
      <c r="K637" s="120">
        <f>IF($B$9="Female",'No Self Assessment feeder'!K626,IF($B$9="Male",'No Self Assessment feeder'!AQ626,IF($B$9="All",'No Self Assessment feeder'!BW626)))</f>
        <v>26.3</v>
      </c>
      <c r="L637" s="120">
        <f>IF($B$9="Female",'No Self Assessment feeder'!L626,IF($B$9="Male",'No Self Assessment feeder'!AR626,IF($B$9="All",'No Self Assessment feeder'!BX626)))</f>
        <v>60.5</v>
      </c>
      <c r="M637" s="127">
        <f>IF($B$9="Female",'No Self Assessment feeder'!M626,IF($B$9="Male",'No Self Assessment feeder'!AS626,IF($B$9="All",'No Self Assessment feeder'!BY626)))</f>
        <v>76.3</v>
      </c>
      <c r="N637" s="81">
        <f>IF($B$9="Female",'No Self Assessment feeder'!N626,IF($B$9="Male",'No Self Assessment feeder'!AT626,IF($B$9="All",'No Self Assessment feeder'!BZ626)))</f>
        <v>40</v>
      </c>
      <c r="O637" s="120">
        <f>IF($B$9="Female",'No Self Assessment feeder'!O626,IF($B$9="Male",'No Self Assessment feeder'!AU626,IF($B$9="All",'No Self Assessment feeder'!CA626)))</f>
        <v>2.6</v>
      </c>
      <c r="P637" s="79">
        <f>IF($B$9="Female",'No Self Assessment feeder'!P626,IF($B$9="Male",'No Self Assessment feeder'!AV626,IF($B$9="All",'No Self Assessment feeder'!CB626)))</f>
        <v>35</v>
      </c>
      <c r="Q637" s="120">
        <f>IF($B$9="Female",'No Self Assessment feeder'!Q626,IF($B$9="Male",'No Self Assessment feeder'!AW626,IF($B$9="All",'No Self Assessment feeder'!CC626)))</f>
        <v>8.1</v>
      </c>
      <c r="R637" s="120">
        <f>IF($B$9="Female",'No Self Assessment feeder'!R626,IF($B$9="Male",'No Self Assessment feeder'!AX626,IF($B$9="All",'No Self Assessment feeder'!CD626)))</f>
        <v>8.1</v>
      </c>
      <c r="S637" s="120" t="str">
        <f>IF($B$9="Female",'No Self Assessment feeder'!S626,IF($B$9="Male",'No Self Assessment feeder'!AY626,IF($B$9="All",'No Self Assessment feeder'!CE626)))</f>
        <v>x</v>
      </c>
      <c r="T637" s="120" t="str">
        <f>IF($B$9="Female",'No Self Assessment feeder'!T626,IF($B$9="Male",'No Self Assessment feeder'!AZ626,IF($B$9="All",'No Self Assessment feeder'!CF626)))</f>
        <v>x</v>
      </c>
      <c r="U637" s="127">
        <f>IF($B$9="Female",'No Self Assessment feeder'!U626,IF($B$9="Male",'No Self Assessment feeder'!BA626,IF($B$9="All",'No Self Assessment feeder'!CG626)))</f>
        <v>83.8</v>
      </c>
      <c r="V637" s="81">
        <f>IF($B$9="Female",'No Self Assessment feeder'!V626,IF($B$9="Male",'No Self Assessment feeder'!BB626,IF($B$9="All",'No Self Assessment feeder'!CH626)))</f>
        <v>40</v>
      </c>
      <c r="W637" s="120">
        <f>IF($B$9="Female",'No Self Assessment feeder'!W626,IF($B$9="Male",'No Self Assessment feeder'!BC626,IF($B$9="All",'No Self Assessment feeder'!CI626)))</f>
        <v>2.6</v>
      </c>
      <c r="X637" s="79">
        <f>IF($B$9="Female",'No Self Assessment feeder'!X626,IF($B$9="Male",'No Self Assessment feeder'!BD626,IF($B$9="All",'No Self Assessment feeder'!CJ626)))</f>
        <v>35</v>
      </c>
      <c r="Y637" s="120">
        <f>IF($B$9="Female",'No Self Assessment feeder'!Y626,IF($B$9="Male",'No Self Assessment feeder'!BE626,IF($B$9="All",'No Self Assessment feeder'!CK626)))</f>
        <v>24.3</v>
      </c>
      <c r="Z637" s="120">
        <f>IF($B$9="Female",'No Self Assessment feeder'!Z626,IF($B$9="Male",'No Self Assessment feeder'!BF626,IF($B$9="All",'No Self Assessment feeder'!CL626)))</f>
        <v>10.8</v>
      </c>
      <c r="AA637" s="120" t="str">
        <f>IF($B$9="Female",'No Self Assessment feeder'!AA626,IF($B$9="Male",'No Self Assessment feeder'!BG626,IF($B$9="All",'No Self Assessment feeder'!CM626)))</f>
        <v>x</v>
      </c>
      <c r="AB637" s="120" t="str">
        <f>IF($B$9="Female",'No Self Assessment feeder'!AB626,IF($B$9="Male",'No Self Assessment feeder'!BH626,IF($B$9="All",'No Self Assessment feeder'!CN626)))</f>
        <v>x</v>
      </c>
      <c r="AC637" s="127">
        <f>IF($B$9="Female",'No Self Assessment feeder'!AC626,IF($B$9="Male",'No Self Assessment feeder'!BI626,IF($B$9="All",'No Self Assessment feeder'!CO626)))</f>
        <v>64.900000000000006</v>
      </c>
      <c r="CM637" s="29"/>
    </row>
    <row r="638" spans="1:91" ht="14.25" customHeight="1" x14ac:dyDescent="0.2">
      <c r="A638" s="159" t="s">
        <v>292</v>
      </c>
      <c r="B638" s="65" t="s">
        <v>222</v>
      </c>
      <c r="C638" s="66">
        <v>10007816</v>
      </c>
      <c r="D638" s="66" t="s">
        <v>491</v>
      </c>
      <c r="E638" s="162" t="s">
        <v>453</v>
      </c>
      <c r="F638" s="142">
        <f>IF($B$9="Female",'No Self Assessment feeder'!F627,IF($B$9="Male",'No Self Assessment feeder'!AL627,IF($B$9="All",'No Self Assessment feeder'!BR627)))</f>
        <v>205</v>
      </c>
      <c r="G638" s="120">
        <f>IF($B$9="Female",'No Self Assessment feeder'!G627,IF($B$9="Male",'No Self Assessment feeder'!AM627,IF($B$9="All",'No Self Assessment feeder'!BS627)))</f>
        <v>2</v>
      </c>
      <c r="H638" s="79">
        <f>IF($B$9="Female",'No Self Assessment feeder'!H627,IF($B$9="Male",'No Self Assessment feeder'!AN627,IF($B$9="All",'No Self Assessment feeder'!BT627)))</f>
        <v>200</v>
      </c>
      <c r="I638" s="120">
        <f>IF($B$9="Female",'No Self Assessment feeder'!I627,IF($B$9="Male",'No Self Assessment feeder'!AO627,IF($B$9="All",'No Self Assessment feeder'!BU627)))</f>
        <v>12.1</v>
      </c>
      <c r="J638" s="120">
        <f>IF($B$9="Female",'No Self Assessment feeder'!J627,IF($B$9="Male",'No Self Assessment feeder'!AP627,IF($B$9="All",'No Self Assessment feeder'!BV627)))</f>
        <v>11.1</v>
      </c>
      <c r="K638" s="120">
        <f>IF($B$9="Female",'No Self Assessment feeder'!K627,IF($B$9="Male",'No Self Assessment feeder'!AQ627,IF($B$9="All",'No Self Assessment feeder'!BW627)))</f>
        <v>69.3</v>
      </c>
      <c r="L638" s="120">
        <f>IF($B$9="Female",'No Self Assessment feeder'!L627,IF($B$9="Male",'No Self Assessment feeder'!AR627,IF($B$9="All",'No Self Assessment feeder'!BX627)))</f>
        <v>74.400000000000006</v>
      </c>
      <c r="M638" s="127">
        <f>IF($B$9="Female",'No Self Assessment feeder'!M627,IF($B$9="Male",'No Self Assessment feeder'!AS627,IF($B$9="All",'No Self Assessment feeder'!BY627)))</f>
        <v>76.900000000000006</v>
      </c>
      <c r="N638" s="81">
        <f>IF($B$9="Female",'No Self Assessment feeder'!N627,IF($B$9="Male",'No Self Assessment feeder'!AT627,IF($B$9="All",'No Self Assessment feeder'!BZ627)))</f>
        <v>205</v>
      </c>
      <c r="O638" s="120">
        <f>IF($B$9="Female",'No Self Assessment feeder'!O627,IF($B$9="Male",'No Self Assessment feeder'!AU627,IF($B$9="All",'No Self Assessment feeder'!CA627)))</f>
        <v>2</v>
      </c>
      <c r="P638" s="79">
        <f>IF($B$9="Female",'No Self Assessment feeder'!P627,IF($B$9="Male",'No Self Assessment feeder'!AV627,IF($B$9="All",'No Self Assessment feeder'!CB627)))</f>
        <v>200</v>
      </c>
      <c r="Q638" s="120">
        <f>IF($B$9="Female",'No Self Assessment feeder'!Q627,IF($B$9="Male",'No Self Assessment feeder'!AW627,IF($B$9="All",'No Self Assessment feeder'!CC627)))</f>
        <v>9</v>
      </c>
      <c r="R638" s="120">
        <f>IF($B$9="Female",'No Self Assessment feeder'!R627,IF($B$9="Male",'No Self Assessment feeder'!AX627,IF($B$9="All",'No Self Assessment feeder'!CD627)))</f>
        <v>13.1</v>
      </c>
      <c r="S638" s="120">
        <f>IF($B$9="Female",'No Self Assessment feeder'!S627,IF($B$9="Male",'No Self Assessment feeder'!AY627,IF($B$9="All",'No Self Assessment feeder'!CE627)))</f>
        <v>69.3</v>
      </c>
      <c r="T638" s="120">
        <f>IF($B$9="Female",'No Self Assessment feeder'!T627,IF($B$9="Male",'No Self Assessment feeder'!AZ627,IF($B$9="All",'No Self Assessment feeder'!CF627)))</f>
        <v>74.400000000000006</v>
      </c>
      <c r="U638" s="127">
        <f>IF($B$9="Female",'No Self Assessment feeder'!U627,IF($B$9="Male",'No Self Assessment feeder'!BA627,IF($B$9="All",'No Self Assessment feeder'!CG627)))</f>
        <v>77.900000000000006</v>
      </c>
      <c r="V638" s="81">
        <f>IF($B$9="Female",'No Self Assessment feeder'!V627,IF($B$9="Male",'No Self Assessment feeder'!BB627,IF($B$9="All",'No Self Assessment feeder'!CH627)))</f>
        <v>205</v>
      </c>
      <c r="W638" s="120">
        <f>IF($B$9="Female",'No Self Assessment feeder'!W627,IF($B$9="Male",'No Self Assessment feeder'!BC627,IF($B$9="All",'No Self Assessment feeder'!CI627)))</f>
        <v>3</v>
      </c>
      <c r="X638" s="79">
        <f>IF($B$9="Female",'No Self Assessment feeder'!X627,IF($B$9="Male",'No Self Assessment feeder'!BD627,IF($B$9="All",'No Self Assessment feeder'!CJ627)))</f>
        <v>195</v>
      </c>
      <c r="Y638" s="120">
        <f>IF($B$9="Female",'No Self Assessment feeder'!Y627,IF($B$9="Male",'No Self Assessment feeder'!BE627,IF($B$9="All",'No Self Assessment feeder'!CK627)))</f>
        <v>14.2</v>
      </c>
      <c r="Z638" s="120">
        <f>IF($B$9="Female",'No Self Assessment feeder'!Z627,IF($B$9="Male",'No Self Assessment feeder'!BF627,IF($B$9="All",'No Self Assessment feeder'!CL627)))</f>
        <v>13.7</v>
      </c>
      <c r="AA638" s="120">
        <f>IF($B$9="Female",'No Self Assessment feeder'!AA627,IF($B$9="Male",'No Self Assessment feeder'!BG627,IF($B$9="All",'No Self Assessment feeder'!CM627)))</f>
        <v>66</v>
      </c>
      <c r="AB638" s="120">
        <f>IF($B$9="Female",'No Self Assessment feeder'!AB627,IF($B$9="Male",'No Self Assessment feeder'!BH627,IF($B$9="All",'No Self Assessment feeder'!CN627)))</f>
        <v>70.599999999999994</v>
      </c>
      <c r="AC638" s="127">
        <f>IF($B$9="Female",'No Self Assessment feeder'!AC627,IF($B$9="Male",'No Self Assessment feeder'!BI627,IF($B$9="All",'No Self Assessment feeder'!CO627)))</f>
        <v>72.099999999999994</v>
      </c>
      <c r="CM638" s="29"/>
    </row>
    <row r="639" spans="1:91" ht="14.25" customHeight="1" x14ac:dyDescent="0.2">
      <c r="A639" s="159" t="s">
        <v>292</v>
      </c>
      <c r="B639" s="65" t="s">
        <v>224</v>
      </c>
      <c r="C639" s="66">
        <v>10005553</v>
      </c>
      <c r="D639" s="66" t="s">
        <v>495</v>
      </c>
      <c r="E639" s="162" t="s">
        <v>225</v>
      </c>
      <c r="F639" s="142">
        <f>IF($B$9="Female",'No Self Assessment feeder'!F628,IF($B$9="Male",'No Self Assessment feeder'!AL628,IF($B$9="All",'No Self Assessment feeder'!BR628)))</f>
        <v>1210</v>
      </c>
      <c r="G639" s="120">
        <f>IF($B$9="Female",'No Self Assessment feeder'!G628,IF($B$9="Male",'No Self Assessment feeder'!AM628,IF($B$9="All",'No Self Assessment feeder'!BS628)))</f>
        <v>2.2000000000000002</v>
      </c>
      <c r="H639" s="79">
        <f>IF($B$9="Female",'No Self Assessment feeder'!H628,IF($B$9="Male",'No Self Assessment feeder'!AN628,IF($B$9="All",'No Self Assessment feeder'!BT628)))</f>
        <v>1185</v>
      </c>
      <c r="I639" s="120">
        <f>IF($B$9="Female",'No Self Assessment feeder'!I628,IF($B$9="Male",'No Self Assessment feeder'!AO628,IF($B$9="All",'No Self Assessment feeder'!BU628)))</f>
        <v>10.3</v>
      </c>
      <c r="J639" s="120">
        <f>IF($B$9="Female",'No Self Assessment feeder'!J628,IF($B$9="Male",'No Self Assessment feeder'!AP628,IF($B$9="All",'No Self Assessment feeder'!BV628)))</f>
        <v>10</v>
      </c>
      <c r="K639" s="120">
        <f>IF($B$9="Female",'No Self Assessment feeder'!K628,IF($B$9="Male",'No Self Assessment feeder'!AQ628,IF($B$9="All",'No Self Assessment feeder'!BW628)))</f>
        <v>47.8</v>
      </c>
      <c r="L639" s="120">
        <f>IF($B$9="Female",'No Self Assessment feeder'!L628,IF($B$9="Male",'No Self Assessment feeder'!AR628,IF($B$9="All",'No Self Assessment feeder'!BX628)))</f>
        <v>67.099999999999994</v>
      </c>
      <c r="M639" s="127">
        <f>IF($B$9="Female",'No Self Assessment feeder'!M628,IF($B$9="Male",'No Self Assessment feeder'!AS628,IF($B$9="All",'No Self Assessment feeder'!BY628)))</f>
        <v>79.7</v>
      </c>
      <c r="N639" s="81">
        <f>IF($B$9="Female",'No Self Assessment feeder'!N628,IF($B$9="Male",'No Self Assessment feeder'!AT628,IF($B$9="All",'No Self Assessment feeder'!BZ628)))</f>
        <v>1210</v>
      </c>
      <c r="O639" s="120">
        <f>IF($B$9="Female",'No Self Assessment feeder'!O628,IF($B$9="Male",'No Self Assessment feeder'!AU628,IF($B$9="All",'No Self Assessment feeder'!CA628)))</f>
        <v>2.4</v>
      </c>
      <c r="P639" s="79">
        <f>IF($B$9="Female",'No Self Assessment feeder'!P628,IF($B$9="Male",'No Self Assessment feeder'!AV628,IF($B$9="All",'No Self Assessment feeder'!CB628)))</f>
        <v>1180</v>
      </c>
      <c r="Q639" s="120">
        <f>IF($B$9="Female",'No Self Assessment feeder'!Q628,IF($B$9="Male",'No Self Assessment feeder'!AW628,IF($B$9="All",'No Self Assessment feeder'!CC628)))</f>
        <v>10.9</v>
      </c>
      <c r="R639" s="120">
        <f>IF($B$9="Female",'No Self Assessment feeder'!R628,IF($B$9="Male",'No Self Assessment feeder'!AX628,IF($B$9="All",'No Self Assessment feeder'!CD628)))</f>
        <v>7.5</v>
      </c>
      <c r="S639" s="120">
        <f>IF($B$9="Female",'No Self Assessment feeder'!S628,IF($B$9="Male",'No Self Assessment feeder'!AY628,IF($B$9="All",'No Self Assessment feeder'!CE628)))</f>
        <v>62.1</v>
      </c>
      <c r="T639" s="120">
        <f>IF($B$9="Female",'No Self Assessment feeder'!T628,IF($B$9="Male",'No Self Assessment feeder'!AZ628,IF($B$9="All",'No Self Assessment feeder'!CF628)))</f>
        <v>74.2</v>
      </c>
      <c r="U639" s="127">
        <f>IF($B$9="Female",'No Self Assessment feeder'!U628,IF($B$9="Male",'No Self Assessment feeder'!BA628,IF($B$9="All",'No Self Assessment feeder'!CG628)))</f>
        <v>81.599999999999994</v>
      </c>
      <c r="V639" s="81">
        <f>IF($B$9="Female",'No Self Assessment feeder'!V628,IF($B$9="Male",'No Self Assessment feeder'!BB628,IF($B$9="All",'No Self Assessment feeder'!CH628)))</f>
        <v>1210</v>
      </c>
      <c r="W639" s="120">
        <f>IF($B$9="Female",'No Self Assessment feeder'!W628,IF($B$9="Male",'No Self Assessment feeder'!BC628,IF($B$9="All",'No Self Assessment feeder'!CI628)))</f>
        <v>2.6</v>
      </c>
      <c r="X639" s="79">
        <f>IF($B$9="Female",'No Self Assessment feeder'!X628,IF($B$9="Male",'No Self Assessment feeder'!BD628,IF($B$9="All",'No Self Assessment feeder'!CJ628)))</f>
        <v>1180</v>
      </c>
      <c r="Y639" s="120">
        <f>IF($B$9="Female",'No Self Assessment feeder'!Y628,IF($B$9="Male",'No Self Assessment feeder'!BE628,IF($B$9="All",'No Self Assessment feeder'!CK628)))</f>
        <v>14</v>
      </c>
      <c r="Z639" s="120">
        <f>IF($B$9="Female",'No Self Assessment feeder'!Z628,IF($B$9="Male",'No Self Assessment feeder'!BF628,IF($B$9="All",'No Self Assessment feeder'!CL628)))</f>
        <v>7.6</v>
      </c>
      <c r="AA639" s="120">
        <f>IF($B$9="Female",'No Self Assessment feeder'!AA628,IF($B$9="Male",'No Self Assessment feeder'!BG628,IF($B$9="All",'No Self Assessment feeder'!CM628)))</f>
        <v>65.099999999999994</v>
      </c>
      <c r="AB639" s="120">
        <f>IF($B$9="Female",'No Self Assessment feeder'!AB628,IF($B$9="Male",'No Self Assessment feeder'!BH628,IF($B$9="All",'No Self Assessment feeder'!CN628)))</f>
        <v>75.099999999999994</v>
      </c>
      <c r="AC639" s="127">
        <f>IF($B$9="Female",'No Self Assessment feeder'!AC628,IF($B$9="Male",'No Self Assessment feeder'!BI628,IF($B$9="All",'No Self Assessment feeder'!CO628)))</f>
        <v>78.400000000000006</v>
      </c>
      <c r="CM639" s="29"/>
    </row>
    <row r="640" spans="1:91" ht="14.25" customHeight="1" x14ac:dyDescent="0.2">
      <c r="A640" s="159" t="s">
        <v>292</v>
      </c>
      <c r="B640" s="65" t="s">
        <v>226</v>
      </c>
      <c r="C640" s="66">
        <v>10007837</v>
      </c>
      <c r="D640" s="66" t="s">
        <v>493</v>
      </c>
      <c r="E640" s="162" t="s">
        <v>227</v>
      </c>
      <c r="F640" s="142">
        <f>IF($B$9="Female",'No Self Assessment feeder'!F629,IF($B$9="Male",'No Self Assessment feeder'!AL629,IF($B$9="All",'No Self Assessment feeder'!BR629)))</f>
        <v>65</v>
      </c>
      <c r="G640" s="120">
        <f>IF($B$9="Female",'No Self Assessment feeder'!G629,IF($B$9="Male",'No Self Assessment feeder'!AM629,IF($B$9="All",'No Self Assessment feeder'!BS629)))</f>
        <v>1.5</v>
      </c>
      <c r="H640" s="79">
        <f>IF($B$9="Female",'No Self Assessment feeder'!H629,IF($B$9="Male",'No Self Assessment feeder'!AN629,IF($B$9="All",'No Self Assessment feeder'!BT629)))</f>
        <v>65</v>
      </c>
      <c r="I640" s="120">
        <f>IF($B$9="Female",'No Self Assessment feeder'!I629,IF($B$9="Male",'No Self Assessment feeder'!AO629,IF($B$9="All",'No Self Assessment feeder'!BU629)))</f>
        <v>10.9</v>
      </c>
      <c r="J640" s="120">
        <f>IF($B$9="Female",'No Self Assessment feeder'!J629,IF($B$9="Male",'No Self Assessment feeder'!AP629,IF($B$9="All",'No Self Assessment feeder'!BV629)))</f>
        <v>6.3</v>
      </c>
      <c r="K640" s="120">
        <f>IF($B$9="Female",'No Self Assessment feeder'!K629,IF($B$9="Male",'No Self Assessment feeder'!AQ629,IF($B$9="All",'No Self Assessment feeder'!BW629)))</f>
        <v>20.3</v>
      </c>
      <c r="L640" s="120">
        <f>IF($B$9="Female",'No Self Assessment feeder'!L629,IF($B$9="Male",'No Self Assessment feeder'!AR629,IF($B$9="All",'No Self Assessment feeder'!BX629)))</f>
        <v>60.9</v>
      </c>
      <c r="M640" s="127">
        <f>IF($B$9="Female",'No Self Assessment feeder'!M629,IF($B$9="Male",'No Self Assessment feeder'!AS629,IF($B$9="All",'No Self Assessment feeder'!BY629)))</f>
        <v>82.8</v>
      </c>
      <c r="N640" s="81">
        <f>IF($B$9="Female",'No Self Assessment feeder'!N629,IF($B$9="Male",'No Self Assessment feeder'!AT629,IF($B$9="All",'No Self Assessment feeder'!BZ629)))</f>
        <v>65</v>
      </c>
      <c r="O640" s="120">
        <f>IF($B$9="Female",'No Self Assessment feeder'!O629,IF($B$9="Male",'No Self Assessment feeder'!AU629,IF($B$9="All",'No Self Assessment feeder'!CA629)))</f>
        <v>3.1</v>
      </c>
      <c r="P640" s="79">
        <f>IF($B$9="Female",'No Self Assessment feeder'!P629,IF($B$9="Male",'No Self Assessment feeder'!AV629,IF($B$9="All",'No Self Assessment feeder'!CB629)))</f>
        <v>65</v>
      </c>
      <c r="Q640" s="120">
        <f>IF($B$9="Female",'No Self Assessment feeder'!Q629,IF($B$9="Male",'No Self Assessment feeder'!AW629,IF($B$9="All",'No Self Assessment feeder'!CC629)))</f>
        <v>19</v>
      </c>
      <c r="R640" s="120">
        <f>IF($B$9="Female",'No Self Assessment feeder'!R629,IF($B$9="Male",'No Self Assessment feeder'!AX629,IF($B$9="All",'No Self Assessment feeder'!CD629)))</f>
        <v>9.5</v>
      </c>
      <c r="S640" s="120">
        <f>IF($B$9="Female",'No Self Assessment feeder'!S629,IF($B$9="Male",'No Self Assessment feeder'!AY629,IF($B$9="All",'No Self Assessment feeder'!CE629)))</f>
        <v>52.4</v>
      </c>
      <c r="T640" s="120">
        <f>IF($B$9="Female",'No Self Assessment feeder'!T629,IF($B$9="Male",'No Self Assessment feeder'!AZ629,IF($B$9="All",'No Self Assessment feeder'!CF629)))</f>
        <v>61.9</v>
      </c>
      <c r="U640" s="127">
        <f>IF($B$9="Female",'No Self Assessment feeder'!U629,IF($B$9="Male",'No Self Assessment feeder'!BA629,IF($B$9="All",'No Self Assessment feeder'!CG629)))</f>
        <v>71.400000000000006</v>
      </c>
      <c r="V640" s="81">
        <f>IF($B$9="Female",'No Self Assessment feeder'!V629,IF($B$9="Male",'No Self Assessment feeder'!BB629,IF($B$9="All",'No Self Assessment feeder'!CH629)))</f>
        <v>65</v>
      </c>
      <c r="W640" s="120">
        <f>IF($B$9="Female",'No Self Assessment feeder'!W629,IF($B$9="Male",'No Self Assessment feeder'!BC629,IF($B$9="All",'No Self Assessment feeder'!CI629)))</f>
        <v>3.1</v>
      </c>
      <c r="X640" s="79">
        <f>IF($B$9="Female",'No Self Assessment feeder'!X629,IF($B$9="Male",'No Self Assessment feeder'!BD629,IF($B$9="All",'No Self Assessment feeder'!CJ629)))</f>
        <v>65</v>
      </c>
      <c r="Y640" s="120">
        <f>IF($B$9="Female",'No Self Assessment feeder'!Y629,IF($B$9="Male",'No Self Assessment feeder'!BE629,IF($B$9="All",'No Self Assessment feeder'!CK629)))</f>
        <v>30.2</v>
      </c>
      <c r="Z640" s="120">
        <f>IF($B$9="Female",'No Self Assessment feeder'!Z629,IF($B$9="Male",'No Self Assessment feeder'!BF629,IF($B$9="All",'No Self Assessment feeder'!CL629)))</f>
        <v>12.7</v>
      </c>
      <c r="AA640" s="120" t="str">
        <f>IF($B$9="Female",'No Self Assessment feeder'!AA629,IF($B$9="Male",'No Self Assessment feeder'!BG629,IF($B$9="All",'No Self Assessment feeder'!CM629)))</f>
        <v>x</v>
      </c>
      <c r="AB640" s="120" t="str">
        <f>IF($B$9="Female",'No Self Assessment feeder'!AB629,IF($B$9="Male",'No Self Assessment feeder'!BH629,IF($B$9="All",'No Self Assessment feeder'!CN629)))</f>
        <v>x</v>
      </c>
      <c r="AC640" s="127">
        <f>IF($B$9="Female",'No Self Assessment feeder'!AC629,IF($B$9="Male",'No Self Assessment feeder'!BI629,IF($B$9="All",'No Self Assessment feeder'!CO629)))</f>
        <v>57.1</v>
      </c>
      <c r="CM640" s="29"/>
    </row>
    <row r="641" spans="1:91" ht="14.25" customHeight="1" x14ac:dyDescent="0.2">
      <c r="A641" s="159" t="s">
        <v>292</v>
      </c>
      <c r="B641" s="65" t="s">
        <v>228</v>
      </c>
      <c r="C641" s="66">
        <v>10007779</v>
      </c>
      <c r="D641" s="66" t="s">
        <v>491</v>
      </c>
      <c r="E641" s="162" t="s">
        <v>229</v>
      </c>
      <c r="F641" s="142">
        <f>IF($B$9="Female",'No Self Assessment feeder'!F630,IF($B$9="Male",'No Self Assessment feeder'!AL630,IF($B$9="All",'No Self Assessment feeder'!BR630)))</f>
        <v>250</v>
      </c>
      <c r="G641" s="120">
        <f>IF($B$9="Female",'No Self Assessment feeder'!G630,IF($B$9="Male",'No Self Assessment feeder'!AM630,IF($B$9="All",'No Self Assessment feeder'!BS630)))</f>
        <v>2.8</v>
      </c>
      <c r="H641" s="79">
        <f>IF($B$9="Female",'No Self Assessment feeder'!H630,IF($B$9="Male",'No Self Assessment feeder'!AN630,IF($B$9="All",'No Self Assessment feeder'!BT630)))</f>
        <v>240</v>
      </c>
      <c r="I641" s="120">
        <f>IF($B$9="Female",'No Self Assessment feeder'!I630,IF($B$9="Male",'No Self Assessment feeder'!AO630,IF($B$9="All",'No Self Assessment feeder'!BU630)))</f>
        <v>7.9</v>
      </c>
      <c r="J641" s="120">
        <f>IF($B$9="Female",'No Self Assessment feeder'!J630,IF($B$9="Male",'No Self Assessment feeder'!AP630,IF($B$9="All",'No Self Assessment feeder'!BV630)))</f>
        <v>6.2</v>
      </c>
      <c r="K641" s="120">
        <f>IF($B$9="Female",'No Self Assessment feeder'!K630,IF($B$9="Male",'No Self Assessment feeder'!AQ630,IF($B$9="All",'No Self Assessment feeder'!BW630)))</f>
        <v>58.5</v>
      </c>
      <c r="L641" s="120">
        <f>IF($B$9="Female",'No Self Assessment feeder'!L630,IF($B$9="Male",'No Self Assessment feeder'!AR630,IF($B$9="All",'No Self Assessment feeder'!BX630)))</f>
        <v>72.2</v>
      </c>
      <c r="M641" s="127">
        <f>IF($B$9="Female",'No Self Assessment feeder'!M630,IF($B$9="Male",'No Self Assessment feeder'!AS630,IF($B$9="All",'No Self Assessment feeder'!BY630)))</f>
        <v>85.9</v>
      </c>
      <c r="N641" s="81">
        <f>IF($B$9="Female",'No Self Assessment feeder'!N630,IF($B$9="Male",'No Self Assessment feeder'!AT630,IF($B$9="All",'No Self Assessment feeder'!BZ630)))</f>
        <v>250</v>
      </c>
      <c r="O641" s="120">
        <f>IF($B$9="Female",'No Self Assessment feeder'!O630,IF($B$9="Male",'No Self Assessment feeder'!AU630,IF($B$9="All",'No Self Assessment feeder'!CA630)))</f>
        <v>2.8</v>
      </c>
      <c r="P641" s="79">
        <f>IF($B$9="Female",'No Self Assessment feeder'!P630,IF($B$9="Male",'No Self Assessment feeder'!AV630,IF($B$9="All",'No Self Assessment feeder'!CB630)))</f>
        <v>240</v>
      </c>
      <c r="Q641" s="120">
        <f>IF($B$9="Female",'No Self Assessment feeder'!Q630,IF($B$9="Male",'No Self Assessment feeder'!AW630,IF($B$9="All",'No Self Assessment feeder'!CC630)))</f>
        <v>10</v>
      </c>
      <c r="R641" s="120">
        <f>IF($B$9="Female",'No Self Assessment feeder'!R630,IF($B$9="Male",'No Self Assessment feeder'!AX630,IF($B$9="All",'No Self Assessment feeder'!CD630)))</f>
        <v>6.6</v>
      </c>
      <c r="S641" s="120">
        <f>IF($B$9="Female",'No Self Assessment feeder'!S630,IF($B$9="Male",'No Self Assessment feeder'!AY630,IF($B$9="All",'No Self Assessment feeder'!CE630)))</f>
        <v>56.4</v>
      </c>
      <c r="T641" s="120">
        <f>IF($B$9="Female",'No Self Assessment feeder'!T630,IF($B$9="Male",'No Self Assessment feeder'!AZ630,IF($B$9="All",'No Self Assessment feeder'!CF630)))</f>
        <v>73.900000000000006</v>
      </c>
      <c r="U641" s="127">
        <f>IF($B$9="Female",'No Self Assessment feeder'!U630,IF($B$9="Male",'No Self Assessment feeder'!BA630,IF($B$9="All",'No Self Assessment feeder'!CG630)))</f>
        <v>83.4</v>
      </c>
      <c r="V641" s="81">
        <f>IF($B$9="Female",'No Self Assessment feeder'!V630,IF($B$9="Male",'No Self Assessment feeder'!BB630,IF($B$9="All",'No Self Assessment feeder'!CH630)))</f>
        <v>250</v>
      </c>
      <c r="W641" s="120">
        <f>IF($B$9="Female",'No Self Assessment feeder'!W630,IF($B$9="Male",'No Self Assessment feeder'!BC630,IF($B$9="All",'No Self Assessment feeder'!CI630)))</f>
        <v>3.2</v>
      </c>
      <c r="X641" s="79">
        <f>IF($B$9="Female",'No Self Assessment feeder'!X630,IF($B$9="Male",'No Self Assessment feeder'!BD630,IF($B$9="All",'No Self Assessment feeder'!CJ630)))</f>
        <v>240</v>
      </c>
      <c r="Y641" s="120">
        <f>IF($B$9="Female",'No Self Assessment feeder'!Y630,IF($B$9="Male",'No Self Assessment feeder'!BE630,IF($B$9="All",'No Self Assessment feeder'!CK630)))</f>
        <v>13.3</v>
      </c>
      <c r="Z641" s="120">
        <f>IF($B$9="Female",'No Self Assessment feeder'!Z630,IF($B$9="Male",'No Self Assessment feeder'!BF630,IF($B$9="All",'No Self Assessment feeder'!CL630)))</f>
        <v>5.4</v>
      </c>
      <c r="AA641" s="120">
        <f>IF($B$9="Female",'No Self Assessment feeder'!AA630,IF($B$9="Male",'No Self Assessment feeder'!BG630,IF($B$9="All",'No Self Assessment feeder'!CM630)))</f>
        <v>61.3</v>
      </c>
      <c r="AB641" s="120">
        <f>IF($B$9="Female",'No Self Assessment feeder'!AB630,IF($B$9="Male",'No Self Assessment feeder'!BH630,IF($B$9="All",'No Self Assessment feeder'!CN630)))</f>
        <v>77.900000000000006</v>
      </c>
      <c r="AC641" s="127">
        <f>IF($B$9="Female",'No Self Assessment feeder'!AC630,IF($B$9="Male",'No Self Assessment feeder'!BI630,IF($B$9="All",'No Self Assessment feeder'!CO630)))</f>
        <v>81.3</v>
      </c>
      <c r="CM641" s="29"/>
    </row>
    <row r="642" spans="1:91" ht="14.25" customHeight="1" x14ac:dyDescent="0.2">
      <c r="A642" s="159" t="s">
        <v>292</v>
      </c>
      <c r="B642" s="65" t="s">
        <v>230</v>
      </c>
      <c r="C642" s="66">
        <v>10007782</v>
      </c>
      <c r="D642" s="66" t="s">
        <v>491</v>
      </c>
      <c r="E642" s="162" t="s">
        <v>231</v>
      </c>
      <c r="F642" s="142">
        <f>IF($B$9="Female",'No Self Assessment feeder'!F631,IF($B$9="Male",'No Self Assessment feeder'!AL631,IF($B$9="All",'No Self Assessment feeder'!BR631)))</f>
        <v>435</v>
      </c>
      <c r="G642" s="120">
        <f>IF($B$9="Female",'No Self Assessment feeder'!G631,IF($B$9="Male",'No Self Assessment feeder'!AM631,IF($B$9="All",'No Self Assessment feeder'!BS631)))</f>
        <v>1.6</v>
      </c>
      <c r="H642" s="79">
        <f>IF($B$9="Female",'No Self Assessment feeder'!H631,IF($B$9="Male",'No Self Assessment feeder'!AN631,IF($B$9="All",'No Self Assessment feeder'!BT631)))</f>
        <v>430</v>
      </c>
      <c r="I642" s="120">
        <f>IF($B$9="Female",'No Self Assessment feeder'!I631,IF($B$9="Male",'No Self Assessment feeder'!AO631,IF($B$9="All",'No Self Assessment feeder'!BU631)))</f>
        <v>8.1</v>
      </c>
      <c r="J642" s="120">
        <f>IF($B$9="Female",'No Self Assessment feeder'!J631,IF($B$9="Male",'No Self Assessment feeder'!AP631,IF($B$9="All",'No Self Assessment feeder'!BV631)))</f>
        <v>7</v>
      </c>
      <c r="K642" s="120">
        <f>IF($B$9="Female",'No Self Assessment feeder'!K631,IF($B$9="Male",'No Self Assessment feeder'!AQ631,IF($B$9="All",'No Self Assessment feeder'!BW631)))</f>
        <v>63.3</v>
      </c>
      <c r="L642" s="120">
        <f>IF($B$9="Female",'No Self Assessment feeder'!L631,IF($B$9="Male",'No Self Assessment feeder'!AR631,IF($B$9="All",'No Self Assessment feeder'!BX631)))</f>
        <v>76.3</v>
      </c>
      <c r="M642" s="127">
        <f>IF($B$9="Female",'No Self Assessment feeder'!M631,IF($B$9="Male",'No Self Assessment feeder'!AS631,IF($B$9="All",'No Self Assessment feeder'!BY631)))</f>
        <v>84.9</v>
      </c>
      <c r="N642" s="81">
        <f>IF($B$9="Female",'No Self Assessment feeder'!N631,IF($B$9="Male",'No Self Assessment feeder'!AT631,IF($B$9="All",'No Self Assessment feeder'!BZ631)))</f>
        <v>435</v>
      </c>
      <c r="O642" s="120">
        <f>IF($B$9="Female",'No Self Assessment feeder'!O631,IF($B$9="Male",'No Self Assessment feeder'!AU631,IF($B$9="All",'No Self Assessment feeder'!CA631)))</f>
        <v>1.6</v>
      </c>
      <c r="P642" s="79">
        <f>IF($B$9="Female",'No Self Assessment feeder'!P631,IF($B$9="Male",'No Self Assessment feeder'!AV631,IF($B$9="All",'No Self Assessment feeder'!CB631)))</f>
        <v>430</v>
      </c>
      <c r="Q642" s="120">
        <f>IF($B$9="Female",'No Self Assessment feeder'!Q631,IF($B$9="Male",'No Self Assessment feeder'!AW631,IF($B$9="All",'No Self Assessment feeder'!CC631)))</f>
        <v>6.5</v>
      </c>
      <c r="R642" s="120">
        <f>IF($B$9="Female",'No Self Assessment feeder'!R631,IF($B$9="Male",'No Self Assessment feeder'!AX631,IF($B$9="All",'No Self Assessment feeder'!CD631)))</f>
        <v>8.1</v>
      </c>
      <c r="S642" s="120">
        <f>IF($B$9="Female",'No Self Assessment feeder'!S631,IF($B$9="Male",'No Self Assessment feeder'!AY631,IF($B$9="All",'No Self Assessment feeder'!CE631)))</f>
        <v>59.1</v>
      </c>
      <c r="T642" s="120">
        <f>IF($B$9="Female",'No Self Assessment feeder'!T631,IF($B$9="Male",'No Self Assessment feeder'!AZ631,IF($B$9="All",'No Self Assessment feeder'!CF631)))</f>
        <v>79.3</v>
      </c>
      <c r="U642" s="127">
        <f>IF($B$9="Female",'No Self Assessment feeder'!U631,IF($B$9="Male",'No Self Assessment feeder'!BA631,IF($B$9="All",'No Self Assessment feeder'!CG631)))</f>
        <v>85.3</v>
      </c>
      <c r="V642" s="81">
        <f>IF($B$9="Female",'No Self Assessment feeder'!V631,IF($B$9="Male",'No Self Assessment feeder'!BB631,IF($B$9="All",'No Self Assessment feeder'!CH631)))</f>
        <v>435</v>
      </c>
      <c r="W642" s="120">
        <f>IF($B$9="Female",'No Self Assessment feeder'!W631,IF($B$9="Male",'No Self Assessment feeder'!BC631,IF($B$9="All",'No Self Assessment feeder'!CI631)))</f>
        <v>1.6</v>
      </c>
      <c r="X642" s="79">
        <f>IF($B$9="Female",'No Self Assessment feeder'!X631,IF($B$9="Male",'No Self Assessment feeder'!BD631,IF($B$9="All",'No Self Assessment feeder'!CJ631)))</f>
        <v>430</v>
      </c>
      <c r="Y642" s="120">
        <f>IF($B$9="Female",'No Self Assessment feeder'!Y631,IF($B$9="Male",'No Self Assessment feeder'!BE631,IF($B$9="All",'No Self Assessment feeder'!CK631)))</f>
        <v>10.199999999999999</v>
      </c>
      <c r="Z642" s="120">
        <f>IF($B$9="Female",'No Self Assessment feeder'!Z631,IF($B$9="Male",'No Self Assessment feeder'!BF631,IF($B$9="All",'No Self Assessment feeder'!CL631)))</f>
        <v>10</v>
      </c>
      <c r="AA642" s="120">
        <f>IF($B$9="Female",'No Self Assessment feeder'!AA631,IF($B$9="Male",'No Self Assessment feeder'!BG631,IF($B$9="All",'No Self Assessment feeder'!CM631)))</f>
        <v>62.1</v>
      </c>
      <c r="AB642" s="120">
        <f>IF($B$9="Female",'No Self Assessment feeder'!AB631,IF($B$9="Male",'No Self Assessment feeder'!BH631,IF($B$9="All",'No Self Assessment feeder'!CN631)))</f>
        <v>76</v>
      </c>
      <c r="AC642" s="127">
        <f>IF($B$9="Female",'No Self Assessment feeder'!AC631,IF($B$9="Male",'No Self Assessment feeder'!BI631,IF($B$9="All",'No Self Assessment feeder'!CO631)))</f>
        <v>79.8</v>
      </c>
      <c r="CM642" s="29"/>
    </row>
    <row r="643" spans="1:91" ht="14.25" customHeight="1" x14ac:dyDescent="0.2">
      <c r="A643" s="159" t="s">
        <v>292</v>
      </c>
      <c r="B643" s="65" t="s">
        <v>232</v>
      </c>
      <c r="C643" s="66">
        <v>10007843</v>
      </c>
      <c r="D643" s="66" t="s">
        <v>491</v>
      </c>
      <c r="E643" s="162" t="s">
        <v>233</v>
      </c>
      <c r="F643" s="142">
        <f>IF($B$9="Female",'No Self Assessment feeder'!F632,IF($B$9="Male",'No Self Assessment feeder'!AL632,IF($B$9="All",'No Self Assessment feeder'!BR632)))</f>
        <v>785</v>
      </c>
      <c r="G643" s="120">
        <f>IF($B$9="Female",'No Self Assessment feeder'!G632,IF($B$9="Male",'No Self Assessment feeder'!AM632,IF($B$9="All",'No Self Assessment feeder'!BS632)))</f>
        <v>1.9</v>
      </c>
      <c r="H643" s="79">
        <f>IF($B$9="Female",'No Self Assessment feeder'!H632,IF($B$9="Male",'No Self Assessment feeder'!AN632,IF($B$9="All",'No Self Assessment feeder'!BT632)))</f>
        <v>770</v>
      </c>
      <c r="I643" s="120">
        <f>IF($B$9="Female",'No Self Assessment feeder'!I632,IF($B$9="Male",'No Self Assessment feeder'!AO632,IF($B$9="All",'No Self Assessment feeder'!BU632)))</f>
        <v>8.9</v>
      </c>
      <c r="J643" s="120">
        <f>IF($B$9="Female",'No Self Assessment feeder'!J632,IF($B$9="Male",'No Self Assessment feeder'!AP632,IF($B$9="All",'No Self Assessment feeder'!BV632)))</f>
        <v>10.7</v>
      </c>
      <c r="K643" s="120">
        <f>IF($B$9="Female",'No Self Assessment feeder'!K632,IF($B$9="Male",'No Self Assessment feeder'!AQ632,IF($B$9="All",'No Self Assessment feeder'!BW632)))</f>
        <v>51</v>
      </c>
      <c r="L643" s="120">
        <f>IF($B$9="Female",'No Self Assessment feeder'!L632,IF($B$9="Male",'No Self Assessment feeder'!AR632,IF($B$9="All",'No Self Assessment feeder'!BX632)))</f>
        <v>74.099999999999994</v>
      </c>
      <c r="M643" s="127">
        <f>IF($B$9="Female",'No Self Assessment feeder'!M632,IF($B$9="Male",'No Self Assessment feeder'!AS632,IF($B$9="All",'No Self Assessment feeder'!BY632)))</f>
        <v>80.5</v>
      </c>
      <c r="N643" s="81">
        <f>IF($B$9="Female",'No Self Assessment feeder'!N632,IF($B$9="Male",'No Self Assessment feeder'!AT632,IF($B$9="All",'No Self Assessment feeder'!BZ632)))</f>
        <v>785</v>
      </c>
      <c r="O643" s="120">
        <f>IF($B$9="Female",'No Self Assessment feeder'!O632,IF($B$9="Male",'No Self Assessment feeder'!AU632,IF($B$9="All",'No Self Assessment feeder'!CA632)))</f>
        <v>2.7</v>
      </c>
      <c r="P643" s="79">
        <f>IF($B$9="Female",'No Self Assessment feeder'!P632,IF($B$9="Male",'No Self Assessment feeder'!AV632,IF($B$9="All",'No Self Assessment feeder'!CB632)))</f>
        <v>760</v>
      </c>
      <c r="Q643" s="120">
        <f>IF($B$9="Female",'No Self Assessment feeder'!Q632,IF($B$9="Male",'No Self Assessment feeder'!AW632,IF($B$9="All",'No Self Assessment feeder'!CC632)))</f>
        <v>9.3000000000000007</v>
      </c>
      <c r="R643" s="120">
        <f>IF($B$9="Female",'No Self Assessment feeder'!R632,IF($B$9="Male",'No Self Assessment feeder'!AX632,IF($B$9="All",'No Self Assessment feeder'!CD632)))</f>
        <v>7.6</v>
      </c>
      <c r="S643" s="120">
        <f>IF($B$9="Female",'No Self Assessment feeder'!S632,IF($B$9="Male",'No Self Assessment feeder'!AY632,IF($B$9="All",'No Self Assessment feeder'!CE632)))</f>
        <v>67.099999999999994</v>
      </c>
      <c r="T643" s="120">
        <f>IF($B$9="Female",'No Self Assessment feeder'!T632,IF($B$9="Male",'No Self Assessment feeder'!AZ632,IF($B$9="All",'No Self Assessment feeder'!CF632)))</f>
        <v>79.5</v>
      </c>
      <c r="U643" s="127">
        <f>IF($B$9="Female",'No Self Assessment feeder'!U632,IF($B$9="Male",'No Self Assessment feeder'!BA632,IF($B$9="All",'No Self Assessment feeder'!CG632)))</f>
        <v>83.1</v>
      </c>
      <c r="V643" s="81">
        <f>IF($B$9="Female",'No Self Assessment feeder'!V632,IF($B$9="Male",'No Self Assessment feeder'!BB632,IF($B$9="All",'No Self Assessment feeder'!CH632)))</f>
        <v>785</v>
      </c>
      <c r="W643" s="120">
        <f>IF($B$9="Female",'No Self Assessment feeder'!W632,IF($B$9="Male",'No Self Assessment feeder'!BC632,IF($B$9="All",'No Self Assessment feeder'!CI632)))</f>
        <v>2.8</v>
      </c>
      <c r="X643" s="79">
        <f>IF($B$9="Female",'No Self Assessment feeder'!X632,IF($B$9="Male",'No Self Assessment feeder'!BD632,IF($B$9="All",'No Self Assessment feeder'!CJ632)))</f>
        <v>760</v>
      </c>
      <c r="Y643" s="120">
        <f>IF($B$9="Female",'No Self Assessment feeder'!Y632,IF($B$9="Male",'No Self Assessment feeder'!BE632,IF($B$9="All",'No Self Assessment feeder'!CK632)))</f>
        <v>12.5</v>
      </c>
      <c r="Z643" s="120">
        <f>IF($B$9="Female",'No Self Assessment feeder'!Z632,IF($B$9="Male",'No Self Assessment feeder'!BF632,IF($B$9="All",'No Self Assessment feeder'!CL632)))</f>
        <v>7.2</v>
      </c>
      <c r="AA643" s="120">
        <f>IF($B$9="Female",'No Self Assessment feeder'!AA632,IF($B$9="Male",'No Self Assessment feeder'!BG632,IF($B$9="All",'No Self Assessment feeder'!CM632)))</f>
        <v>69.900000000000006</v>
      </c>
      <c r="AB643" s="120">
        <f>IF($B$9="Female",'No Self Assessment feeder'!AB632,IF($B$9="Male",'No Self Assessment feeder'!BH632,IF($B$9="All",'No Self Assessment feeder'!CN632)))</f>
        <v>78.400000000000006</v>
      </c>
      <c r="AC643" s="127">
        <f>IF($B$9="Female",'No Self Assessment feeder'!AC632,IF($B$9="Male",'No Self Assessment feeder'!BI632,IF($B$9="All",'No Self Assessment feeder'!CO632)))</f>
        <v>80.3</v>
      </c>
      <c r="CM643" s="29"/>
    </row>
    <row r="644" spans="1:91" ht="14.25" customHeight="1" x14ac:dyDescent="0.2">
      <c r="A644" s="159" t="s">
        <v>292</v>
      </c>
      <c r="B644" s="65" t="s">
        <v>234</v>
      </c>
      <c r="C644" s="66">
        <v>10007156</v>
      </c>
      <c r="D644" s="66" t="s">
        <v>493</v>
      </c>
      <c r="E644" s="162" t="s">
        <v>235</v>
      </c>
      <c r="F644" s="142">
        <f>IF($B$9="Female",'No Self Assessment feeder'!F633,IF($B$9="Male",'No Self Assessment feeder'!AL633,IF($B$9="All",'No Self Assessment feeder'!BR633)))</f>
        <v>2925</v>
      </c>
      <c r="G644" s="120">
        <f>IF($B$9="Female",'No Self Assessment feeder'!G633,IF($B$9="Male",'No Self Assessment feeder'!AM633,IF($B$9="All",'No Self Assessment feeder'!BS633)))</f>
        <v>2.9</v>
      </c>
      <c r="H644" s="79">
        <f>IF($B$9="Female",'No Self Assessment feeder'!H633,IF($B$9="Male",'No Self Assessment feeder'!AN633,IF($B$9="All",'No Self Assessment feeder'!BT633)))</f>
        <v>2840</v>
      </c>
      <c r="I644" s="120">
        <f>IF($B$9="Female",'No Self Assessment feeder'!I633,IF($B$9="Male",'No Self Assessment feeder'!AO633,IF($B$9="All",'No Self Assessment feeder'!BU633)))</f>
        <v>8.9</v>
      </c>
      <c r="J644" s="120">
        <f>IF($B$9="Female",'No Self Assessment feeder'!J633,IF($B$9="Male",'No Self Assessment feeder'!AP633,IF($B$9="All",'No Self Assessment feeder'!BV633)))</f>
        <v>12.5</v>
      </c>
      <c r="K644" s="120">
        <f>IF($B$9="Female",'No Self Assessment feeder'!K633,IF($B$9="Male",'No Self Assessment feeder'!AQ633,IF($B$9="All",'No Self Assessment feeder'!BW633)))</f>
        <v>61.3</v>
      </c>
      <c r="L644" s="120">
        <f>IF($B$9="Female",'No Self Assessment feeder'!L633,IF($B$9="Male",'No Self Assessment feeder'!AR633,IF($B$9="All",'No Self Assessment feeder'!BX633)))</f>
        <v>72.3</v>
      </c>
      <c r="M644" s="127">
        <f>IF($B$9="Female",'No Self Assessment feeder'!M633,IF($B$9="Male",'No Self Assessment feeder'!AS633,IF($B$9="All",'No Self Assessment feeder'!BY633)))</f>
        <v>78.5</v>
      </c>
      <c r="N644" s="81">
        <f>IF($B$9="Female",'No Self Assessment feeder'!N633,IF($B$9="Male",'No Self Assessment feeder'!AT633,IF($B$9="All",'No Self Assessment feeder'!BZ633)))</f>
        <v>2925</v>
      </c>
      <c r="O644" s="120">
        <f>IF($B$9="Female",'No Self Assessment feeder'!O633,IF($B$9="Male",'No Self Assessment feeder'!AU633,IF($B$9="All",'No Self Assessment feeder'!CA633)))</f>
        <v>3.2</v>
      </c>
      <c r="P644" s="79">
        <f>IF($B$9="Female",'No Self Assessment feeder'!P633,IF($B$9="Male",'No Self Assessment feeder'!AV633,IF($B$9="All",'No Self Assessment feeder'!CB633)))</f>
        <v>2830</v>
      </c>
      <c r="Q644" s="120">
        <f>IF($B$9="Female",'No Self Assessment feeder'!Q633,IF($B$9="Male",'No Self Assessment feeder'!AW633,IF($B$9="All",'No Self Assessment feeder'!CC633)))</f>
        <v>11.1</v>
      </c>
      <c r="R644" s="120">
        <f>IF($B$9="Female",'No Self Assessment feeder'!R633,IF($B$9="Male",'No Self Assessment feeder'!AX633,IF($B$9="All",'No Self Assessment feeder'!CD633)))</f>
        <v>8.4</v>
      </c>
      <c r="S644" s="120">
        <f>IF($B$9="Female",'No Self Assessment feeder'!S633,IF($B$9="Male",'No Self Assessment feeder'!AY633,IF($B$9="All",'No Self Assessment feeder'!CE633)))</f>
        <v>64.3</v>
      </c>
      <c r="T644" s="120">
        <f>IF($B$9="Female",'No Self Assessment feeder'!T633,IF($B$9="Male",'No Self Assessment feeder'!AZ633,IF($B$9="All",'No Self Assessment feeder'!CF633)))</f>
        <v>75.8</v>
      </c>
      <c r="U644" s="127">
        <f>IF($B$9="Female",'No Self Assessment feeder'!U633,IF($B$9="Male",'No Self Assessment feeder'!BA633,IF($B$9="All",'No Self Assessment feeder'!CG633)))</f>
        <v>80.5</v>
      </c>
      <c r="V644" s="81">
        <f>IF($B$9="Female",'No Self Assessment feeder'!V633,IF($B$9="Male",'No Self Assessment feeder'!BB633,IF($B$9="All",'No Self Assessment feeder'!CH633)))</f>
        <v>2925</v>
      </c>
      <c r="W644" s="120">
        <f>IF($B$9="Female",'No Self Assessment feeder'!W633,IF($B$9="Male",'No Self Assessment feeder'!BC633,IF($B$9="All",'No Self Assessment feeder'!CI633)))</f>
        <v>3.4</v>
      </c>
      <c r="X644" s="79">
        <f>IF($B$9="Female",'No Self Assessment feeder'!X633,IF($B$9="Male",'No Self Assessment feeder'!BD633,IF($B$9="All",'No Self Assessment feeder'!CJ633)))</f>
        <v>2825</v>
      </c>
      <c r="Y644" s="120">
        <f>IF($B$9="Female",'No Self Assessment feeder'!Y633,IF($B$9="Male",'No Self Assessment feeder'!BE633,IF($B$9="All",'No Self Assessment feeder'!CK633)))</f>
        <v>13.9</v>
      </c>
      <c r="Z644" s="120">
        <f>IF($B$9="Female",'No Self Assessment feeder'!Z633,IF($B$9="Male",'No Self Assessment feeder'!BF633,IF($B$9="All",'No Self Assessment feeder'!CL633)))</f>
        <v>8.1</v>
      </c>
      <c r="AA644" s="120">
        <f>IF($B$9="Female",'No Self Assessment feeder'!AA633,IF($B$9="Male",'No Self Assessment feeder'!BG633,IF($B$9="All",'No Self Assessment feeder'!CM633)))</f>
        <v>67.7</v>
      </c>
      <c r="AB644" s="120">
        <f>IF($B$9="Female",'No Self Assessment feeder'!AB633,IF($B$9="Male",'No Self Assessment feeder'!BH633,IF($B$9="All",'No Self Assessment feeder'!CN633)))</f>
        <v>75.7</v>
      </c>
      <c r="AC644" s="127">
        <f>IF($B$9="Female",'No Self Assessment feeder'!AC633,IF($B$9="Male",'No Self Assessment feeder'!BI633,IF($B$9="All",'No Self Assessment feeder'!CO633)))</f>
        <v>78</v>
      </c>
      <c r="CM644" s="29"/>
    </row>
    <row r="645" spans="1:91" ht="14.25" customHeight="1" x14ac:dyDescent="0.2">
      <c r="A645" s="159" t="s">
        <v>292</v>
      </c>
      <c r="B645" s="65" t="s">
        <v>236</v>
      </c>
      <c r="C645" s="66">
        <v>10007780</v>
      </c>
      <c r="D645" s="66" t="s">
        <v>491</v>
      </c>
      <c r="E645" s="162" t="s">
        <v>237</v>
      </c>
      <c r="F645" s="142">
        <f>IF($B$9="Female",'No Self Assessment feeder'!F634,IF($B$9="Male",'No Self Assessment feeder'!AL634,IF($B$9="All",'No Self Assessment feeder'!BR634)))</f>
        <v>425</v>
      </c>
      <c r="G645" s="120">
        <f>IF($B$9="Female",'No Self Assessment feeder'!G634,IF($B$9="Male",'No Self Assessment feeder'!AM634,IF($B$9="All",'No Self Assessment feeder'!BS634)))</f>
        <v>3.1</v>
      </c>
      <c r="H645" s="79">
        <f>IF($B$9="Female",'No Self Assessment feeder'!H634,IF($B$9="Male",'No Self Assessment feeder'!AN634,IF($B$9="All",'No Self Assessment feeder'!BT634)))</f>
        <v>415</v>
      </c>
      <c r="I645" s="120">
        <f>IF($B$9="Female",'No Self Assessment feeder'!I634,IF($B$9="Male",'No Self Assessment feeder'!AO634,IF($B$9="All",'No Self Assessment feeder'!BU634)))</f>
        <v>18.600000000000001</v>
      </c>
      <c r="J645" s="120">
        <f>IF($B$9="Female",'No Self Assessment feeder'!J634,IF($B$9="Male",'No Self Assessment feeder'!AP634,IF($B$9="All",'No Self Assessment feeder'!BV634)))</f>
        <v>15.3</v>
      </c>
      <c r="K645" s="120">
        <f>IF($B$9="Female",'No Self Assessment feeder'!K634,IF($B$9="Male",'No Self Assessment feeder'!AQ634,IF($B$9="All",'No Self Assessment feeder'!BW634)))</f>
        <v>35.799999999999997</v>
      </c>
      <c r="L645" s="120">
        <f>IF($B$9="Female",'No Self Assessment feeder'!L634,IF($B$9="Male",'No Self Assessment feeder'!AR634,IF($B$9="All",'No Self Assessment feeder'!BX634)))</f>
        <v>49.4</v>
      </c>
      <c r="M645" s="127">
        <f>IF($B$9="Female",'No Self Assessment feeder'!M634,IF($B$9="Male",'No Self Assessment feeder'!AS634,IF($B$9="All",'No Self Assessment feeder'!BY634)))</f>
        <v>66.099999999999994</v>
      </c>
      <c r="N645" s="81">
        <f>IF($B$9="Female",'No Self Assessment feeder'!N634,IF($B$9="Male",'No Self Assessment feeder'!AT634,IF($B$9="All",'No Self Assessment feeder'!BZ634)))</f>
        <v>425</v>
      </c>
      <c r="O645" s="120">
        <f>IF($B$9="Female",'No Self Assessment feeder'!O634,IF($B$9="Male",'No Self Assessment feeder'!AU634,IF($B$9="All",'No Self Assessment feeder'!CA634)))</f>
        <v>4.2</v>
      </c>
      <c r="P645" s="79">
        <f>IF($B$9="Female",'No Self Assessment feeder'!P634,IF($B$9="Male",'No Self Assessment feeder'!AV634,IF($B$9="All",'No Self Assessment feeder'!CB634)))</f>
        <v>410</v>
      </c>
      <c r="Q645" s="120">
        <f>IF($B$9="Female",'No Self Assessment feeder'!Q634,IF($B$9="Male",'No Self Assessment feeder'!AW634,IF($B$9="All",'No Self Assessment feeder'!CC634)))</f>
        <v>22.8</v>
      </c>
      <c r="R645" s="120">
        <f>IF($B$9="Female",'No Self Assessment feeder'!R634,IF($B$9="Male",'No Self Assessment feeder'!AX634,IF($B$9="All",'No Self Assessment feeder'!CD634)))</f>
        <v>12.7</v>
      </c>
      <c r="S645" s="120">
        <f>IF($B$9="Female",'No Self Assessment feeder'!S634,IF($B$9="Male",'No Self Assessment feeder'!AY634,IF($B$9="All",'No Self Assessment feeder'!CE634)))</f>
        <v>46.1</v>
      </c>
      <c r="T645" s="120">
        <f>IF($B$9="Female",'No Self Assessment feeder'!T634,IF($B$9="Male",'No Self Assessment feeder'!AZ634,IF($B$9="All",'No Self Assessment feeder'!CF634)))</f>
        <v>56.1</v>
      </c>
      <c r="U645" s="127">
        <f>IF($B$9="Female",'No Self Assessment feeder'!U634,IF($B$9="Male",'No Self Assessment feeder'!BA634,IF($B$9="All",'No Self Assessment feeder'!CG634)))</f>
        <v>64.5</v>
      </c>
      <c r="V645" s="81">
        <f>IF($B$9="Female",'No Self Assessment feeder'!V634,IF($B$9="Male",'No Self Assessment feeder'!BB634,IF($B$9="All",'No Self Assessment feeder'!CH634)))</f>
        <v>425</v>
      </c>
      <c r="W645" s="120">
        <f>IF($B$9="Female",'No Self Assessment feeder'!W634,IF($B$9="Male",'No Self Assessment feeder'!BC634,IF($B$9="All",'No Self Assessment feeder'!CI634)))</f>
        <v>4.7</v>
      </c>
      <c r="X645" s="79">
        <f>IF($B$9="Female",'No Self Assessment feeder'!X634,IF($B$9="Male",'No Self Assessment feeder'!BD634,IF($B$9="All",'No Self Assessment feeder'!CJ634)))</f>
        <v>405</v>
      </c>
      <c r="Y645" s="120">
        <f>IF($B$9="Female",'No Self Assessment feeder'!Y634,IF($B$9="Male",'No Self Assessment feeder'!BE634,IF($B$9="All",'No Self Assessment feeder'!CK634)))</f>
        <v>24.4</v>
      </c>
      <c r="Z645" s="120">
        <f>IF($B$9="Female",'No Self Assessment feeder'!Z634,IF($B$9="Male",'No Self Assessment feeder'!BF634,IF($B$9="All",'No Self Assessment feeder'!CL634)))</f>
        <v>9.9</v>
      </c>
      <c r="AA645" s="120">
        <f>IF($B$9="Female",'No Self Assessment feeder'!AA634,IF($B$9="Male",'No Self Assessment feeder'!BG634,IF($B$9="All",'No Self Assessment feeder'!CM634)))</f>
        <v>52</v>
      </c>
      <c r="AB645" s="120">
        <f>IF($B$9="Female",'No Self Assessment feeder'!AB634,IF($B$9="Male",'No Self Assessment feeder'!BH634,IF($B$9="All",'No Self Assessment feeder'!CN634)))</f>
        <v>59.1</v>
      </c>
      <c r="AC645" s="127">
        <f>IF($B$9="Female",'No Self Assessment feeder'!AC634,IF($B$9="Male",'No Self Assessment feeder'!BI634,IF($B$9="All",'No Self Assessment feeder'!CO634)))</f>
        <v>65.8</v>
      </c>
      <c r="CM645" s="29"/>
    </row>
    <row r="646" spans="1:91" ht="14.25" customHeight="1" x14ac:dyDescent="0.2">
      <c r="A646" s="159" t="s">
        <v>292</v>
      </c>
      <c r="B646" s="65" t="s">
        <v>238</v>
      </c>
      <c r="C646" s="66">
        <v>10005790</v>
      </c>
      <c r="D646" s="66" t="s">
        <v>494</v>
      </c>
      <c r="E646" s="162" t="s">
        <v>239</v>
      </c>
      <c r="F646" s="142">
        <f>IF($B$9="Female",'No Self Assessment feeder'!F635,IF($B$9="Male",'No Self Assessment feeder'!AL635,IF($B$9="All",'No Self Assessment feeder'!BR635)))</f>
        <v>4595</v>
      </c>
      <c r="G646" s="120">
        <f>IF($B$9="Female",'No Self Assessment feeder'!G635,IF($B$9="Male",'No Self Assessment feeder'!AM635,IF($B$9="All",'No Self Assessment feeder'!BS635)))</f>
        <v>1.8</v>
      </c>
      <c r="H646" s="79">
        <f>IF($B$9="Female",'No Self Assessment feeder'!H635,IF($B$9="Male",'No Self Assessment feeder'!AN635,IF($B$9="All",'No Self Assessment feeder'!BT635)))</f>
        <v>4510</v>
      </c>
      <c r="I646" s="120">
        <f>IF($B$9="Female",'No Self Assessment feeder'!I635,IF($B$9="Male",'No Self Assessment feeder'!AO635,IF($B$9="All",'No Self Assessment feeder'!BU635)))</f>
        <v>8.1</v>
      </c>
      <c r="J646" s="120">
        <f>IF($B$9="Female",'No Self Assessment feeder'!J635,IF($B$9="Male",'No Self Assessment feeder'!AP635,IF($B$9="All",'No Self Assessment feeder'!BV635)))</f>
        <v>10</v>
      </c>
      <c r="K646" s="120">
        <f>IF($B$9="Female",'No Self Assessment feeder'!K635,IF($B$9="Male",'No Self Assessment feeder'!AQ635,IF($B$9="All",'No Self Assessment feeder'!BW635)))</f>
        <v>62.8</v>
      </c>
      <c r="L646" s="120">
        <f>IF($B$9="Female",'No Self Assessment feeder'!L635,IF($B$9="Male",'No Self Assessment feeder'!AR635,IF($B$9="All",'No Self Assessment feeder'!BX635)))</f>
        <v>75.8</v>
      </c>
      <c r="M646" s="127">
        <f>IF($B$9="Female",'No Self Assessment feeder'!M635,IF($B$9="Male",'No Self Assessment feeder'!AS635,IF($B$9="All",'No Self Assessment feeder'!BY635)))</f>
        <v>82</v>
      </c>
      <c r="N646" s="81">
        <f>IF($B$9="Female",'No Self Assessment feeder'!N635,IF($B$9="Male",'No Self Assessment feeder'!AT635,IF($B$9="All",'No Self Assessment feeder'!BZ635)))</f>
        <v>4595</v>
      </c>
      <c r="O646" s="120">
        <f>IF($B$9="Female",'No Self Assessment feeder'!O635,IF($B$9="Male",'No Self Assessment feeder'!AU635,IF($B$9="All",'No Self Assessment feeder'!CA635)))</f>
        <v>2.1</v>
      </c>
      <c r="P646" s="79">
        <f>IF($B$9="Female",'No Self Assessment feeder'!P635,IF($B$9="Male",'No Self Assessment feeder'!AV635,IF($B$9="All",'No Self Assessment feeder'!CB635)))</f>
        <v>4500</v>
      </c>
      <c r="Q646" s="120">
        <f>IF($B$9="Female",'No Self Assessment feeder'!Q635,IF($B$9="Male",'No Self Assessment feeder'!AW635,IF($B$9="All",'No Self Assessment feeder'!CC635)))</f>
        <v>8.6</v>
      </c>
      <c r="R646" s="120">
        <f>IF($B$9="Female",'No Self Assessment feeder'!R635,IF($B$9="Male",'No Self Assessment feeder'!AX635,IF($B$9="All",'No Self Assessment feeder'!CD635)))</f>
        <v>6.9</v>
      </c>
      <c r="S646" s="120">
        <f>IF($B$9="Female",'No Self Assessment feeder'!S635,IF($B$9="Male",'No Self Assessment feeder'!AY635,IF($B$9="All",'No Self Assessment feeder'!CE635)))</f>
        <v>68.8</v>
      </c>
      <c r="T646" s="120">
        <f>IF($B$9="Female",'No Self Assessment feeder'!T635,IF($B$9="Male",'No Self Assessment feeder'!AZ635,IF($B$9="All",'No Self Assessment feeder'!CF635)))</f>
        <v>80.900000000000006</v>
      </c>
      <c r="U646" s="127">
        <f>IF($B$9="Female",'No Self Assessment feeder'!U635,IF($B$9="Male",'No Self Assessment feeder'!BA635,IF($B$9="All",'No Self Assessment feeder'!CG635)))</f>
        <v>84.4</v>
      </c>
      <c r="V646" s="81">
        <f>IF($B$9="Female",'No Self Assessment feeder'!V635,IF($B$9="Male",'No Self Assessment feeder'!BB635,IF($B$9="All",'No Self Assessment feeder'!CH635)))</f>
        <v>4595</v>
      </c>
      <c r="W646" s="120">
        <f>IF($B$9="Female",'No Self Assessment feeder'!W635,IF($B$9="Male",'No Self Assessment feeder'!BC635,IF($B$9="All",'No Self Assessment feeder'!CI635)))</f>
        <v>2.1</v>
      </c>
      <c r="X646" s="79">
        <f>IF($B$9="Female",'No Self Assessment feeder'!X635,IF($B$9="Male",'No Self Assessment feeder'!BD635,IF($B$9="All",'No Self Assessment feeder'!CJ635)))</f>
        <v>4500</v>
      </c>
      <c r="Y646" s="120">
        <f>IF($B$9="Female",'No Self Assessment feeder'!Y635,IF($B$9="Male",'No Self Assessment feeder'!BE635,IF($B$9="All",'No Self Assessment feeder'!CK635)))</f>
        <v>11.3</v>
      </c>
      <c r="Z646" s="120">
        <f>IF($B$9="Female",'No Self Assessment feeder'!Z635,IF($B$9="Male",'No Self Assessment feeder'!BF635,IF($B$9="All",'No Self Assessment feeder'!CL635)))</f>
        <v>6.6</v>
      </c>
      <c r="AA646" s="120">
        <f>IF($B$9="Female",'No Self Assessment feeder'!AA635,IF($B$9="Male",'No Self Assessment feeder'!BG635,IF($B$9="All",'No Self Assessment feeder'!CM635)))</f>
        <v>72.900000000000006</v>
      </c>
      <c r="AB646" s="120">
        <f>IF($B$9="Female",'No Self Assessment feeder'!AB635,IF($B$9="Male",'No Self Assessment feeder'!BH635,IF($B$9="All",'No Self Assessment feeder'!CN635)))</f>
        <v>80.3</v>
      </c>
      <c r="AC646" s="127">
        <f>IF($B$9="Female",'No Self Assessment feeder'!AC635,IF($B$9="Male",'No Self Assessment feeder'!BI635,IF($B$9="All",'No Self Assessment feeder'!CO635)))</f>
        <v>82.1</v>
      </c>
      <c r="CM646" s="29"/>
    </row>
    <row r="647" spans="1:91" ht="14.25" customHeight="1" x14ac:dyDescent="0.2">
      <c r="A647" s="159" t="s">
        <v>292</v>
      </c>
      <c r="B647" s="65" t="s">
        <v>240</v>
      </c>
      <c r="C647" s="66">
        <v>10007157</v>
      </c>
      <c r="D647" s="66" t="s">
        <v>494</v>
      </c>
      <c r="E647" s="162" t="s">
        <v>241</v>
      </c>
      <c r="F647" s="142">
        <f>IF($B$9="Female",'No Self Assessment feeder'!F636,IF($B$9="Male",'No Self Assessment feeder'!AL636,IF($B$9="All",'No Self Assessment feeder'!BR636)))</f>
        <v>4025</v>
      </c>
      <c r="G647" s="120">
        <f>IF($B$9="Female",'No Self Assessment feeder'!G636,IF($B$9="Male",'No Self Assessment feeder'!AM636,IF($B$9="All",'No Self Assessment feeder'!BS636)))</f>
        <v>1.8</v>
      </c>
      <c r="H647" s="79">
        <f>IF($B$9="Female",'No Self Assessment feeder'!H636,IF($B$9="Male",'No Self Assessment feeder'!AN636,IF($B$9="All",'No Self Assessment feeder'!BT636)))</f>
        <v>3955</v>
      </c>
      <c r="I647" s="120">
        <f>IF($B$9="Female",'No Self Assessment feeder'!I636,IF($B$9="Male",'No Self Assessment feeder'!AO636,IF($B$9="All",'No Self Assessment feeder'!BU636)))</f>
        <v>7.7</v>
      </c>
      <c r="J647" s="120">
        <f>IF($B$9="Female",'No Self Assessment feeder'!J636,IF($B$9="Male",'No Self Assessment feeder'!AP636,IF($B$9="All",'No Self Assessment feeder'!BV636)))</f>
        <v>10.3</v>
      </c>
      <c r="K647" s="120">
        <f>IF($B$9="Female",'No Self Assessment feeder'!K636,IF($B$9="Male",'No Self Assessment feeder'!AQ636,IF($B$9="All",'No Self Assessment feeder'!BW636)))</f>
        <v>50.4</v>
      </c>
      <c r="L647" s="120">
        <f>IF($B$9="Female",'No Self Assessment feeder'!L636,IF($B$9="Male",'No Self Assessment feeder'!AR636,IF($B$9="All",'No Self Assessment feeder'!BX636)))</f>
        <v>68.7</v>
      </c>
      <c r="M647" s="127">
        <f>IF($B$9="Female",'No Self Assessment feeder'!M636,IF($B$9="Male",'No Self Assessment feeder'!AS636,IF($B$9="All",'No Self Assessment feeder'!BY636)))</f>
        <v>82</v>
      </c>
      <c r="N647" s="81">
        <f>IF($B$9="Female",'No Self Assessment feeder'!N636,IF($B$9="Male",'No Self Assessment feeder'!AT636,IF($B$9="All",'No Self Assessment feeder'!BZ636)))</f>
        <v>4025</v>
      </c>
      <c r="O647" s="120">
        <f>IF($B$9="Female",'No Self Assessment feeder'!O636,IF($B$9="Male",'No Self Assessment feeder'!AU636,IF($B$9="All",'No Self Assessment feeder'!CA636)))</f>
        <v>2.2999999999999998</v>
      </c>
      <c r="P647" s="79">
        <f>IF($B$9="Female",'No Self Assessment feeder'!P636,IF($B$9="Male",'No Self Assessment feeder'!AV636,IF($B$9="All",'No Self Assessment feeder'!CB636)))</f>
        <v>3935</v>
      </c>
      <c r="Q647" s="120">
        <f>IF($B$9="Female",'No Self Assessment feeder'!Q636,IF($B$9="Male",'No Self Assessment feeder'!AW636,IF($B$9="All",'No Self Assessment feeder'!CC636)))</f>
        <v>9.1</v>
      </c>
      <c r="R647" s="120">
        <f>IF($B$9="Female",'No Self Assessment feeder'!R636,IF($B$9="Male",'No Self Assessment feeder'!AX636,IF($B$9="All",'No Self Assessment feeder'!CD636)))</f>
        <v>6.8</v>
      </c>
      <c r="S647" s="120">
        <f>IF($B$9="Female",'No Self Assessment feeder'!S636,IF($B$9="Male",'No Self Assessment feeder'!AY636,IF($B$9="All",'No Self Assessment feeder'!CE636)))</f>
        <v>60.3</v>
      </c>
      <c r="T647" s="120">
        <f>IF($B$9="Female",'No Self Assessment feeder'!T636,IF($B$9="Male",'No Self Assessment feeder'!AZ636,IF($B$9="All",'No Self Assessment feeder'!CF636)))</f>
        <v>76</v>
      </c>
      <c r="U647" s="127">
        <f>IF($B$9="Female",'No Self Assessment feeder'!U636,IF($B$9="Male",'No Self Assessment feeder'!BA636,IF($B$9="All",'No Self Assessment feeder'!CG636)))</f>
        <v>84.2</v>
      </c>
      <c r="V647" s="81">
        <f>IF($B$9="Female",'No Self Assessment feeder'!V636,IF($B$9="Male",'No Self Assessment feeder'!BB636,IF($B$9="All",'No Self Assessment feeder'!CH636)))</f>
        <v>4025</v>
      </c>
      <c r="W647" s="120">
        <f>IF($B$9="Female",'No Self Assessment feeder'!W636,IF($B$9="Male",'No Self Assessment feeder'!BC636,IF($B$9="All",'No Self Assessment feeder'!CI636)))</f>
        <v>2.4</v>
      </c>
      <c r="X647" s="79">
        <f>IF($B$9="Female",'No Self Assessment feeder'!X636,IF($B$9="Male",'No Self Assessment feeder'!BD636,IF($B$9="All",'No Self Assessment feeder'!CJ636)))</f>
        <v>3930</v>
      </c>
      <c r="Y647" s="120">
        <f>IF($B$9="Female",'No Self Assessment feeder'!Y636,IF($B$9="Male",'No Self Assessment feeder'!BE636,IF($B$9="All",'No Self Assessment feeder'!CK636)))</f>
        <v>12.2</v>
      </c>
      <c r="Z647" s="120">
        <f>IF($B$9="Female",'No Self Assessment feeder'!Z636,IF($B$9="Male",'No Self Assessment feeder'!BF636,IF($B$9="All",'No Self Assessment feeder'!CL636)))</f>
        <v>5.6</v>
      </c>
      <c r="AA647" s="120">
        <f>IF($B$9="Female",'No Self Assessment feeder'!AA636,IF($B$9="Male",'No Self Assessment feeder'!BG636,IF($B$9="All",'No Self Assessment feeder'!CM636)))</f>
        <v>66.099999999999994</v>
      </c>
      <c r="AB647" s="120">
        <f>IF($B$9="Female",'No Self Assessment feeder'!AB636,IF($B$9="Male",'No Self Assessment feeder'!BH636,IF($B$9="All",'No Self Assessment feeder'!CN636)))</f>
        <v>77.900000000000006</v>
      </c>
      <c r="AC647" s="127">
        <f>IF($B$9="Female",'No Self Assessment feeder'!AC636,IF($B$9="Male",'No Self Assessment feeder'!BI636,IF($B$9="All",'No Self Assessment feeder'!CO636)))</f>
        <v>82.3</v>
      </c>
      <c r="CM647" s="29"/>
    </row>
    <row r="648" spans="1:91" ht="14.25" customHeight="1" x14ac:dyDescent="0.2">
      <c r="A648" s="159" t="s">
        <v>292</v>
      </c>
      <c r="B648" s="65" t="s">
        <v>242</v>
      </c>
      <c r="C648" s="66">
        <v>10006022</v>
      </c>
      <c r="D648" s="66" t="s">
        <v>495</v>
      </c>
      <c r="E648" s="162" t="s">
        <v>243</v>
      </c>
      <c r="F648" s="142">
        <f>IF($B$9="Female",'No Self Assessment feeder'!F637,IF($B$9="Male",'No Self Assessment feeder'!AL637,IF($B$9="All",'No Self Assessment feeder'!BR637)))</f>
        <v>1850</v>
      </c>
      <c r="G648" s="120">
        <f>IF($B$9="Female",'No Self Assessment feeder'!G637,IF($B$9="Male",'No Self Assessment feeder'!AM637,IF($B$9="All",'No Self Assessment feeder'!BS637)))</f>
        <v>2</v>
      </c>
      <c r="H648" s="79">
        <f>IF($B$9="Female",'No Self Assessment feeder'!H637,IF($B$9="Male",'No Self Assessment feeder'!AN637,IF($B$9="All",'No Self Assessment feeder'!BT637)))</f>
        <v>1815</v>
      </c>
      <c r="I648" s="120">
        <f>IF($B$9="Female",'No Self Assessment feeder'!I637,IF($B$9="Male",'No Self Assessment feeder'!AO637,IF($B$9="All",'No Self Assessment feeder'!BU637)))</f>
        <v>9.5</v>
      </c>
      <c r="J648" s="120">
        <f>IF($B$9="Female",'No Self Assessment feeder'!J637,IF($B$9="Male",'No Self Assessment feeder'!AP637,IF($B$9="All",'No Self Assessment feeder'!BV637)))</f>
        <v>13</v>
      </c>
      <c r="K648" s="120">
        <f>IF($B$9="Female",'No Self Assessment feeder'!K637,IF($B$9="Male",'No Self Assessment feeder'!AQ637,IF($B$9="All",'No Self Assessment feeder'!BW637)))</f>
        <v>70.400000000000006</v>
      </c>
      <c r="L648" s="120">
        <f>IF($B$9="Female",'No Self Assessment feeder'!L637,IF($B$9="Male",'No Self Assessment feeder'!AR637,IF($B$9="All",'No Self Assessment feeder'!BX637)))</f>
        <v>75</v>
      </c>
      <c r="M648" s="127">
        <f>IF($B$9="Female",'No Self Assessment feeder'!M637,IF($B$9="Male",'No Self Assessment feeder'!AS637,IF($B$9="All",'No Self Assessment feeder'!BY637)))</f>
        <v>77.5</v>
      </c>
      <c r="N648" s="81">
        <f>IF($B$9="Female",'No Self Assessment feeder'!N637,IF($B$9="Male",'No Self Assessment feeder'!AT637,IF($B$9="All",'No Self Assessment feeder'!BZ637)))</f>
        <v>1850</v>
      </c>
      <c r="O648" s="120">
        <f>IF($B$9="Female",'No Self Assessment feeder'!O637,IF($B$9="Male",'No Self Assessment feeder'!AU637,IF($B$9="All",'No Self Assessment feeder'!CA637)))</f>
        <v>2.1</v>
      </c>
      <c r="P648" s="79">
        <f>IF($B$9="Female",'No Self Assessment feeder'!P637,IF($B$9="Male",'No Self Assessment feeder'!AV637,IF($B$9="All",'No Self Assessment feeder'!CB637)))</f>
        <v>1815</v>
      </c>
      <c r="Q648" s="120">
        <f>IF($B$9="Female",'No Self Assessment feeder'!Q637,IF($B$9="Male",'No Self Assessment feeder'!AW637,IF($B$9="All",'No Self Assessment feeder'!CC637)))</f>
        <v>11.1</v>
      </c>
      <c r="R648" s="120">
        <f>IF($B$9="Female",'No Self Assessment feeder'!R637,IF($B$9="Male",'No Self Assessment feeder'!AX637,IF($B$9="All",'No Self Assessment feeder'!CD637)))</f>
        <v>9</v>
      </c>
      <c r="S648" s="120">
        <f>IF($B$9="Female",'No Self Assessment feeder'!S637,IF($B$9="Male",'No Self Assessment feeder'!AY637,IF($B$9="All",'No Self Assessment feeder'!CE637)))</f>
        <v>72.400000000000006</v>
      </c>
      <c r="T648" s="120">
        <f>IF($B$9="Female",'No Self Assessment feeder'!T637,IF($B$9="Male",'No Self Assessment feeder'!AZ637,IF($B$9="All",'No Self Assessment feeder'!CF637)))</f>
        <v>77.900000000000006</v>
      </c>
      <c r="U648" s="127">
        <f>IF($B$9="Female",'No Self Assessment feeder'!U637,IF($B$9="Male",'No Self Assessment feeder'!BA637,IF($B$9="All",'No Self Assessment feeder'!CG637)))</f>
        <v>79.900000000000006</v>
      </c>
      <c r="V648" s="81">
        <f>IF($B$9="Female",'No Self Assessment feeder'!V637,IF($B$9="Male",'No Self Assessment feeder'!BB637,IF($B$9="All",'No Self Assessment feeder'!CH637)))</f>
        <v>1850</v>
      </c>
      <c r="W648" s="120">
        <f>IF($B$9="Female",'No Self Assessment feeder'!W637,IF($B$9="Male",'No Self Assessment feeder'!BC637,IF($B$9="All",'No Self Assessment feeder'!CI637)))</f>
        <v>2.2000000000000002</v>
      </c>
      <c r="X648" s="79">
        <f>IF($B$9="Female",'No Self Assessment feeder'!X637,IF($B$9="Male",'No Self Assessment feeder'!BD637,IF($B$9="All",'No Self Assessment feeder'!CJ637)))</f>
        <v>1810</v>
      </c>
      <c r="Y648" s="120">
        <f>IF($B$9="Female",'No Self Assessment feeder'!Y637,IF($B$9="Male",'No Self Assessment feeder'!BE637,IF($B$9="All",'No Self Assessment feeder'!CK637)))</f>
        <v>13.7</v>
      </c>
      <c r="Z648" s="120">
        <f>IF($B$9="Female",'No Self Assessment feeder'!Z637,IF($B$9="Male",'No Self Assessment feeder'!BF637,IF($B$9="All",'No Self Assessment feeder'!CL637)))</f>
        <v>7.9</v>
      </c>
      <c r="AA648" s="120">
        <f>IF($B$9="Female",'No Self Assessment feeder'!AA637,IF($B$9="Male",'No Self Assessment feeder'!BG637,IF($B$9="All",'No Self Assessment feeder'!CM637)))</f>
        <v>74</v>
      </c>
      <c r="AB648" s="120">
        <f>IF($B$9="Female",'No Self Assessment feeder'!AB637,IF($B$9="Male",'No Self Assessment feeder'!BH637,IF($B$9="All",'No Self Assessment feeder'!CN637)))</f>
        <v>77.3</v>
      </c>
      <c r="AC648" s="127">
        <f>IF($B$9="Female",'No Self Assessment feeder'!AC637,IF($B$9="Male",'No Self Assessment feeder'!BI637,IF($B$9="All",'No Self Assessment feeder'!CO637)))</f>
        <v>78.400000000000006</v>
      </c>
      <c r="CM648" s="29"/>
    </row>
    <row r="649" spans="1:91" ht="14.25" customHeight="1" x14ac:dyDescent="0.2">
      <c r="A649" s="159" t="s">
        <v>292</v>
      </c>
      <c r="B649" s="65" t="s">
        <v>244</v>
      </c>
      <c r="C649" s="66">
        <v>10007158</v>
      </c>
      <c r="D649" s="66" t="s">
        <v>495</v>
      </c>
      <c r="E649" s="162" t="s">
        <v>245</v>
      </c>
      <c r="F649" s="142">
        <f>IF($B$9="Female",'No Self Assessment feeder'!F638,IF($B$9="Male",'No Self Assessment feeder'!AL638,IF($B$9="All",'No Self Assessment feeder'!BR638)))</f>
        <v>3910</v>
      </c>
      <c r="G649" s="120">
        <f>IF($B$9="Female",'No Self Assessment feeder'!G638,IF($B$9="Male",'No Self Assessment feeder'!AM638,IF($B$9="All",'No Self Assessment feeder'!BS638)))</f>
        <v>4.5999999999999996</v>
      </c>
      <c r="H649" s="79">
        <f>IF($B$9="Female",'No Self Assessment feeder'!H638,IF($B$9="Male",'No Self Assessment feeder'!AN638,IF($B$9="All",'No Self Assessment feeder'!BT638)))</f>
        <v>3730</v>
      </c>
      <c r="I649" s="120">
        <f>IF($B$9="Female",'No Self Assessment feeder'!I638,IF($B$9="Male",'No Self Assessment feeder'!AO638,IF($B$9="All",'No Self Assessment feeder'!BU638)))</f>
        <v>10</v>
      </c>
      <c r="J649" s="120">
        <f>IF($B$9="Female",'No Self Assessment feeder'!J638,IF($B$9="Male",'No Self Assessment feeder'!AP638,IF($B$9="All",'No Self Assessment feeder'!BV638)))</f>
        <v>7.6</v>
      </c>
      <c r="K649" s="120">
        <f>IF($B$9="Female",'No Self Assessment feeder'!K638,IF($B$9="Male",'No Self Assessment feeder'!AQ638,IF($B$9="All",'No Self Assessment feeder'!BW638)))</f>
        <v>54.9</v>
      </c>
      <c r="L649" s="120">
        <f>IF($B$9="Female",'No Self Assessment feeder'!L638,IF($B$9="Male",'No Self Assessment feeder'!AR638,IF($B$9="All",'No Self Assessment feeder'!BX638)))</f>
        <v>71.099999999999994</v>
      </c>
      <c r="M649" s="127">
        <f>IF($B$9="Female",'No Self Assessment feeder'!M638,IF($B$9="Male",'No Self Assessment feeder'!AS638,IF($B$9="All",'No Self Assessment feeder'!BY638)))</f>
        <v>82.4</v>
      </c>
      <c r="N649" s="81">
        <f>IF($B$9="Female",'No Self Assessment feeder'!N638,IF($B$9="Male",'No Self Assessment feeder'!AT638,IF($B$9="All",'No Self Assessment feeder'!BZ638)))</f>
        <v>3910</v>
      </c>
      <c r="O649" s="120">
        <f>IF($B$9="Female",'No Self Assessment feeder'!O638,IF($B$9="Male",'No Self Assessment feeder'!AU638,IF($B$9="All",'No Self Assessment feeder'!CA638)))</f>
        <v>5</v>
      </c>
      <c r="P649" s="79">
        <f>IF($B$9="Female",'No Self Assessment feeder'!P638,IF($B$9="Male",'No Self Assessment feeder'!AV638,IF($B$9="All",'No Self Assessment feeder'!CB638)))</f>
        <v>3715</v>
      </c>
      <c r="Q649" s="120">
        <f>IF($B$9="Female",'No Self Assessment feeder'!Q638,IF($B$9="Male",'No Self Assessment feeder'!AW638,IF($B$9="All",'No Self Assessment feeder'!CC638)))</f>
        <v>9.9</v>
      </c>
      <c r="R649" s="120">
        <f>IF($B$9="Female",'No Self Assessment feeder'!R638,IF($B$9="Male",'No Self Assessment feeder'!AX638,IF($B$9="All",'No Self Assessment feeder'!CD638)))</f>
        <v>7.5</v>
      </c>
      <c r="S649" s="120">
        <f>IF($B$9="Female",'No Self Assessment feeder'!S638,IF($B$9="Male",'No Self Assessment feeder'!AY638,IF($B$9="All",'No Self Assessment feeder'!CE638)))</f>
        <v>59.8</v>
      </c>
      <c r="T649" s="120">
        <f>IF($B$9="Female",'No Self Assessment feeder'!T638,IF($B$9="Male",'No Self Assessment feeder'!AZ638,IF($B$9="All",'No Self Assessment feeder'!CF638)))</f>
        <v>74.7</v>
      </c>
      <c r="U649" s="127">
        <f>IF($B$9="Female",'No Self Assessment feeder'!U638,IF($B$9="Male",'No Self Assessment feeder'!BA638,IF($B$9="All",'No Self Assessment feeder'!CG638)))</f>
        <v>82.7</v>
      </c>
      <c r="V649" s="81">
        <f>IF($B$9="Female",'No Self Assessment feeder'!V638,IF($B$9="Male",'No Self Assessment feeder'!BB638,IF($B$9="All",'No Self Assessment feeder'!CH638)))</f>
        <v>3910</v>
      </c>
      <c r="W649" s="120">
        <f>IF($B$9="Female",'No Self Assessment feeder'!W638,IF($B$9="Male",'No Self Assessment feeder'!BC638,IF($B$9="All",'No Self Assessment feeder'!CI638)))</f>
        <v>5.5</v>
      </c>
      <c r="X649" s="79">
        <f>IF($B$9="Female",'No Self Assessment feeder'!X638,IF($B$9="Male",'No Self Assessment feeder'!BD638,IF($B$9="All",'No Self Assessment feeder'!CJ638)))</f>
        <v>3695</v>
      </c>
      <c r="Y649" s="120">
        <f>IF($B$9="Female",'No Self Assessment feeder'!Y638,IF($B$9="Male",'No Self Assessment feeder'!BE638,IF($B$9="All",'No Self Assessment feeder'!CK638)))</f>
        <v>12.5</v>
      </c>
      <c r="Z649" s="120">
        <f>IF($B$9="Female",'No Self Assessment feeder'!Z638,IF($B$9="Male",'No Self Assessment feeder'!BF638,IF($B$9="All",'No Self Assessment feeder'!CL638)))</f>
        <v>5.4</v>
      </c>
      <c r="AA649" s="120">
        <f>IF($B$9="Female",'No Self Assessment feeder'!AA638,IF($B$9="Male",'No Self Assessment feeder'!BG638,IF($B$9="All",'No Self Assessment feeder'!CM638)))</f>
        <v>65.2</v>
      </c>
      <c r="AB649" s="120">
        <f>IF($B$9="Female",'No Self Assessment feeder'!AB638,IF($B$9="Male",'No Self Assessment feeder'!BH638,IF($B$9="All",'No Self Assessment feeder'!CN638)))</f>
        <v>78.2</v>
      </c>
      <c r="AC649" s="127">
        <f>IF($B$9="Female",'No Self Assessment feeder'!AC638,IF($B$9="Male",'No Self Assessment feeder'!BI638,IF($B$9="All",'No Self Assessment feeder'!CO638)))</f>
        <v>82.1</v>
      </c>
      <c r="CM649" s="29"/>
    </row>
    <row r="650" spans="1:91" ht="14.25" customHeight="1" x14ac:dyDescent="0.2">
      <c r="A650" s="159" t="s">
        <v>292</v>
      </c>
      <c r="B650" s="65" t="s">
        <v>246</v>
      </c>
      <c r="C650" s="66">
        <v>10006299</v>
      </c>
      <c r="D650" s="66" t="s">
        <v>489</v>
      </c>
      <c r="E650" s="162" t="s">
        <v>247</v>
      </c>
      <c r="F650" s="142">
        <f>IF($B$9="Female",'No Self Assessment feeder'!F639,IF($B$9="Male",'No Self Assessment feeder'!AL639,IF($B$9="All",'No Self Assessment feeder'!BR639)))</f>
        <v>2115</v>
      </c>
      <c r="G650" s="120">
        <f>IF($B$9="Female",'No Self Assessment feeder'!G639,IF($B$9="Male",'No Self Assessment feeder'!AM639,IF($B$9="All",'No Self Assessment feeder'!BS639)))</f>
        <v>2.1</v>
      </c>
      <c r="H650" s="79">
        <f>IF($B$9="Female",'No Self Assessment feeder'!H639,IF($B$9="Male",'No Self Assessment feeder'!AN639,IF($B$9="All",'No Self Assessment feeder'!BT639)))</f>
        <v>2070</v>
      </c>
      <c r="I650" s="120">
        <f>IF($B$9="Female",'No Self Assessment feeder'!I639,IF($B$9="Male",'No Self Assessment feeder'!AO639,IF($B$9="All",'No Self Assessment feeder'!BU639)))</f>
        <v>7.3</v>
      </c>
      <c r="J650" s="120">
        <f>IF($B$9="Female",'No Self Assessment feeder'!J639,IF($B$9="Male",'No Self Assessment feeder'!AP639,IF($B$9="All",'No Self Assessment feeder'!BV639)))</f>
        <v>12</v>
      </c>
      <c r="K650" s="120">
        <f>IF($B$9="Female",'No Self Assessment feeder'!K639,IF($B$9="Male",'No Self Assessment feeder'!AQ639,IF($B$9="All",'No Self Assessment feeder'!BW639)))</f>
        <v>60.9</v>
      </c>
      <c r="L650" s="120">
        <f>IF($B$9="Female",'No Self Assessment feeder'!L639,IF($B$9="Male",'No Self Assessment feeder'!AR639,IF($B$9="All",'No Self Assessment feeder'!BX639)))</f>
        <v>74.2</v>
      </c>
      <c r="M650" s="127">
        <f>IF($B$9="Female",'No Self Assessment feeder'!M639,IF($B$9="Male",'No Self Assessment feeder'!AS639,IF($B$9="All",'No Self Assessment feeder'!BY639)))</f>
        <v>80.7</v>
      </c>
      <c r="N650" s="81">
        <f>IF($B$9="Female",'No Self Assessment feeder'!N639,IF($B$9="Male",'No Self Assessment feeder'!AT639,IF($B$9="All",'No Self Assessment feeder'!BZ639)))</f>
        <v>2115</v>
      </c>
      <c r="O650" s="120">
        <f>IF($B$9="Female",'No Self Assessment feeder'!O639,IF($B$9="Male",'No Self Assessment feeder'!AU639,IF($B$9="All",'No Self Assessment feeder'!CA639)))</f>
        <v>2.2999999999999998</v>
      </c>
      <c r="P650" s="79">
        <f>IF($B$9="Female",'No Self Assessment feeder'!P639,IF($B$9="Male",'No Self Assessment feeder'!AV639,IF($B$9="All",'No Self Assessment feeder'!CB639)))</f>
        <v>2070</v>
      </c>
      <c r="Q650" s="120">
        <f>IF($B$9="Female",'No Self Assessment feeder'!Q639,IF($B$9="Male",'No Self Assessment feeder'!AW639,IF($B$9="All",'No Self Assessment feeder'!CC639)))</f>
        <v>9.1999999999999993</v>
      </c>
      <c r="R650" s="120">
        <f>IF($B$9="Female",'No Self Assessment feeder'!R639,IF($B$9="Male",'No Self Assessment feeder'!AX639,IF($B$9="All",'No Self Assessment feeder'!CD639)))</f>
        <v>7.2</v>
      </c>
      <c r="S650" s="120">
        <f>IF($B$9="Female",'No Self Assessment feeder'!S639,IF($B$9="Male",'No Self Assessment feeder'!AY639,IF($B$9="All",'No Self Assessment feeder'!CE639)))</f>
        <v>68.3</v>
      </c>
      <c r="T650" s="120">
        <f>IF($B$9="Female",'No Self Assessment feeder'!T639,IF($B$9="Male",'No Self Assessment feeder'!AZ639,IF($B$9="All",'No Self Assessment feeder'!CF639)))</f>
        <v>79.5</v>
      </c>
      <c r="U650" s="127">
        <f>IF($B$9="Female",'No Self Assessment feeder'!U639,IF($B$9="Male",'No Self Assessment feeder'!BA639,IF($B$9="All",'No Self Assessment feeder'!CG639)))</f>
        <v>83.6</v>
      </c>
      <c r="V650" s="81">
        <f>IF($B$9="Female",'No Self Assessment feeder'!V639,IF($B$9="Male",'No Self Assessment feeder'!BB639,IF($B$9="All",'No Self Assessment feeder'!CH639)))</f>
        <v>2115</v>
      </c>
      <c r="W650" s="120">
        <f>IF($B$9="Female",'No Self Assessment feeder'!W639,IF($B$9="Male",'No Self Assessment feeder'!BC639,IF($B$9="All",'No Self Assessment feeder'!CI639)))</f>
        <v>2.4</v>
      </c>
      <c r="X650" s="79">
        <f>IF($B$9="Female",'No Self Assessment feeder'!X639,IF($B$9="Male",'No Self Assessment feeder'!BD639,IF($B$9="All",'No Self Assessment feeder'!CJ639)))</f>
        <v>2065</v>
      </c>
      <c r="Y650" s="120">
        <f>IF($B$9="Female",'No Self Assessment feeder'!Y639,IF($B$9="Male",'No Self Assessment feeder'!BE639,IF($B$9="All",'No Self Assessment feeder'!CK639)))</f>
        <v>12.2</v>
      </c>
      <c r="Z650" s="120">
        <f>IF($B$9="Female",'No Self Assessment feeder'!Z639,IF($B$9="Male",'No Self Assessment feeder'!BF639,IF($B$9="All",'No Self Assessment feeder'!CL639)))</f>
        <v>6.5</v>
      </c>
      <c r="AA650" s="120">
        <f>IF($B$9="Female",'No Self Assessment feeder'!AA639,IF($B$9="Male",'No Self Assessment feeder'!BG639,IF($B$9="All",'No Self Assessment feeder'!CM639)))</f>
        <v>70.3</v>
      </c>
      <c r="AB650" s="120">
        <f>IF($B$9="Female",'No Self Assessment feeder'!AB639,IF($B$9="Male",'No Self Assessment feeder'!BH639,IF($B$9="All",'No Self Assessment feeder'!CN639)))</f>
        <v>78.900000000000006</v>
      </c>
      <c r="AC650" s="127">
        <f>IF($B$9="Female",'No Self Assessment feeder'!AC639,IF($B$9="Male",'No Self Assessment feeder'!BI639,IF($B$9="All",'No Self Assessment feeder'!CO639)))</f>
        <v>81.3</v>
      </c>
      <c r="CM650" s="29"/>
    </row>
    <row r="651" spans="1:91" ht="14.25" customHeight="1" x14ac:dyDescent="0.2">
      <c r="A651" s="159" t="s">
        <v>292</v>
      </c>
      <c r="B651" s="65" t="s">
        <v>248</v>
      </c>
      <c r="C651" s="65">
        <v>10037449</v>
      </c>
      <c r="D651" s="66" t="s">
        <v>490</v>
      </c>
      <c r="E651" s="162" t="s">
        <v>249</v>
      </c>
      <c r="F651" s="142">
        <f>IF($B$9="Female",'No Self Assessment feeder'!F640,IF($B$9="Male",'No Self Assessment feeder'!AL640,IF($B$9="All",'No Self Assessment feeder'!BR640)))</f>
        <v>515</v>
      </c>
      <c r="G651" s="120">
        <f>IF($B$9="Female",'No Self Assessment feeder'!G640,IF($B$9="Male",'No Self Assessment feeder'!AM640,IF($B$9="All",'No Self Assessment feeder'!BS640)))</f>
        <v>2.7</v>
      </c>
      <c r="H651" s="79">
        <f>IF($B$9="Female",'No Self Assessment feeder'!H640,IF($B$9="Male",'No Self Assessment feeder'!AN640,IF($B$9="All",'No Self Assessment feeder'!BT640)))</f>
        <v>500</v>
      </c>
      <c r="I651" s="120">
        <f>IF($B$9="Female",'No Self Assessment feeder'!I640,IF($B$9="Male",'No Self Assessment feeder'!AO640,IF($B$9="All",'No Self Assessment feeder'!BU640)))</f>
        <v>5.4</v>
      </c>
      <c r="J651" s="120">
        <f>IF($B$9="Female",'No Self Assessment feeder'!J640,IF($B$9="Male",'No Self Assessment feeder'!AP640,IF($B$9="All",'No Self Assessment feeder'!BV640)))</f>
        <v>7.4</v>
      </c>
      <c r="K651" s="120">
        <f>IF($B$9="Female",'No Self Assessment feeder'!K640,IF($B$9="Male",'No Self Assessment feeder'!AQ640,IF($B$9="All",'No Self Assessment feeder'!BW640)))</f>
        <v>43</v>
      </c>
      <c r="L651" s="120">
        <f>IF($B$9="Female",'No Self Assessment feeder'!L640,IF($B$9="Male",'No Self Assessment feeder'!AR640,IF($B$9="All",'No Self Assessment feeder'!BX640)))</f>
        <v>76.2</v>
      </c>
      <c r="M651" s="127">
        <f>IF($B$9="Female",'No Self Assessment feeder'!M640,IF($B$9="Male",'No Self Assessment feeder'!AS640,IF($B$9="All",'No Self Assessment feeder'!BY640)))</f>
        <v>87.2</v>
      </c>
      <c r="N651" s="81">
        <f>IF($B$9="Female",'No Self Assessment feeder'!N640,IF($B$9="Male",'No Self Assessment feeder'!AT640,IF($B$9="All",'No Self Assessment feeder'!BZ640)))</f>
        <v>515</v>
      </c>
      <c r="O651" s="120">
        <f>IF($B$9="Female",'No Self Assessment feeder'!O640,IF($B$9="Male",'No Self Assessment feeder'!AU640,IF($B$9="All",'No Self Assessment feeder'!CA640)))</f>
        <v>2.9</v>
      </c>
      <c r="P651" s="79">
        <f>IF($B$9="Female",'No Self Assessment feeder'!P640,IF($B$9="Male",'No Self Assessment feeder'!AV640,IF($B$9="All",'No Self Assessment feeder'!CB640)))</f>
        <v>500</v>
      </c>
      <c r="Q651" s="120">
        <f>IF($B$9="Female",'No Self Assessment feeder'!Q640,IF($B$9="Male",'No Self Assessment feeder'!AW640,IF($B$9="All",'No Self Assessment feeder'!CC640)))</f>
        <v>9.8000000000000007</v>
      </c>
      <c r="R651" s="120">
        <f>IF($B$9="Female",'No Self Assessment feeder'!R640,IF($B$9="Male",'No Self Assessment feeder'!AX640,IF($B$9="All",'No Self Assessment feeder'!CD640)))</f>
        <v>5.4</v>
      </c>
      <c r="S651" s="120">
        <f>IF($B$9="Female",'No Self Assessment feeder'!S640,IF($B$9="Male",'No Self Assessment feeder'!AY640,IF($B$9="All",'No Self Assessment feeder'!CE640)))</f>
        <v>68.099999999999994</v>
      </c>
      <c r="T651" s="120">
        <f>IF($B$9="Female",'No Self Assessment feeder'!T640,IF($B$9="Male",'No Self Assessment feeder'!AZ640,IF($B$9="All",'No Self Assessment feeder'!CF640)))</f>
        <v>80.400000000000006</v>
      </c>
      <c r="U651" s="127">
        <f>IF($B$9="Female",'No Self Assessment feeder'!U640,IF($B$9="Male",'No Self Assessment feeder'!BA640,IF($B$9="All",'No Self Assessment feeder'!CG640)))</f>
        <v>84.8</v>
      </c>
      <c r="V651" s="81">
        <f>IF($B$9="Female",'No Self Assessment feeder'!V640,IF($B$9="Male",'No Self Assessment feeder'!BB640,IF($B$9="All",'No Self Assessment feeder'!CH640)))</f>
        <v>515</v>
      </c>
      <c r="W651" s="120">
        <f>IF($B$9="Female",'No Self Assessment feeder'!W640,IF($B$9="Male",'No Self Assessment feeder'!BC640,IF($B$9="All",'No Self Assessment feeder'!CI640)))</f>
        <v>3.3</v>
      </c>
      <c r="X651" s="79">
        <f>IF($B$9="Female",'No Self Assessment feeder'!X640,IF($B$9="Male",'No Self Assessment feeder'!BD640,IF($B$9="All",'No Self Assessment feeder'!CJ640)))</f>
        <v>495</v>
      </c>
      <c r="Y651" s="120">
        <f>IF($B$9="Female",'No Self Assessment feeder'!Y640,IF($B$9="Male",'No Self Assessment feeder'!BE640,IF($B$9="All",'No Self Assessment feeder'!CK640)))</f>
        <v>12.1</v>
      </c>
      <c r="Z651" s="120">
        <f>IF($B$9="Female",'No Self Assessment feeder'!Z640,IF($B$9="Male",'No Self Assessment feeder'!BF640,IF($B$9="All",'No Self Assessment feeder'!CL640)))</f>
        <v>6.6</v>
      </c>
      <c r="AA651" s="120">
        <f>IF($B$9="Female",'No Self Assessment feeder'!AA640,IF($B$9="Male",'No Self Assessment feeder'!BG640,IF($B$9="All",'No Self Assessment feeder'!CM640)))</f>
        <v>73.2</v>
      </c>
      <c r="AB651" s="120">
        <f>IF($B$9="Female",'No Self Assessment feeder'!AB640,IF($B$9="Male",'No Self Assessment feeder'!BH640,IF($B$9="All",'No Self Assessment feeder'!CN640)))</f>
        <v>79.099999999999994</v>
      </c>
      <c r="AC651" s="127">
        <f>IF($B$9="Female",'No Self Assessment feeder'!AC640,IF($B$9="Male",'No Self Assessment feeder'!BI640,IF($B$9="All",'No Self Assessment feeder'!CO640)))</f>
        <v>81.3</v>
      </c>
      <c r="CM651" s="29"/>
    </row>
    <row r="652" spans="1:91" ht="14.25" customHeight="1" x14ac:dyDescent="0.2">
      <c r="A652" s="159" t="s">
        <v>292</v>
      </c>
      <c r="B652" s="65" t="s">
        <v>250</v>
      </c>
      <c r="C652" s="66">
        <v>10014001</v>
      </c>
      <c r="D652" s="66" t="s">
        <v>488</v>
      </c>
      <c r="E652" s="162" t="s">
        <v>251</v>
      </c>
      <c r="F652" s="142">
        <f>IF($B$9="Female",'No Self Assessment feeder'!F641,IF($B$9="Male",'No Self Assessment feeder'!AL641,IF($B$9="All",'No Self Assessment feeder'!BR641)))</f>
        <v>450</v>
      </c>
      <c r="G652" s="120">
        <f>IF($B$9="Female",'No Self Assessment feeder'!G641,IF($B$9="Male",'No Self Assessment feeder'!AM641,IF($B$9="All",'No Self Assessment feeder'!BS641)))</f>
        <v>3.8</v>
      </c>
      <c r="H652" s="79">
        <f>IF($B$9="Female",'No Self Assessment feeder'!H641,IF($B$9="Male",'No Self Assessment feeder'!AN641,IF($B$9="All",'No Self Assessment feeder'!BT641)))</f>
        <v>435</v>
      </c>
      <c r="I652" s="120">
        <f>IF($B$9="Female",'No Self Assessment feeder'!I641,IF($B$9="Male",'No Self Assessment feeder'!AO641,IF($B$9="All",'No Self Assessment feeder'!BU641)))</f>
        <v>8.5</v>
      </c>
      <c r="J652" s="120">
        <f>IF($B$9="Female",'No Self Assessment feeder'!J641,IF($B$9="Male",'No Self Assessment feeder'!AP641,IF($B$9="All",'No Self Assessment feeder'!BV641)))</f>
        <v>7.8</v>
      </c>
      <c r="K652" s="120">
        <f>IF($B$9="Female",'No Self Assessment feeder'!K641,IF($B$9="Male",'No Self Assessment feeder'!AQ641,IF($B$9="All",'No Self Assessment feeder'!BW641)))</f>
        <v>63</v>
      </c>
      <c r="L652" s="120">
        <f>IF($B$9="Female",'No Self Assessment feeder'!L641,IF($B$9="Male",'No Self Assessment feeder'!AR641,IF($B$9="All",'No Self Assessment feeder'!BX641)))</f>
        <v>78.2</v>
      </c>
      <c r="M652" s="127">
        <f>IF($B$9="Female",'No Self Assessment feeder'!M641,IF($B$9="Male",'No Self Assessment feeder'!AS641,IF($B$9="All",'No Self Assessment feeder'!BY641)))</f>
        <v>83.7</v>
      </c>
      <c r="N652" s="81">
        <f>IF($B$9="Female",'No Self Assessment feeder'!N641,IF($B$9="Male",'No Self Assessment feeder'!AT641,IF($B$9="All",'No Self Assessment feeder'!BZ641)))</f>
        <v>450</v>
      </c>
      <c r="O652" s="120">
        <f>IF($B$9="Female",'No Self Assessment feeder'!O641,IF($B$9="Male",'No Self Assessment feeder'!AU641,IF($B$9="All",'No Self Assessment feeder'!CA641)))</f>
        <v>4.5999999999999996</v>
      </c>
      <c r="P652" s="79">
        <f>IF($B$9="Female",'No Self Assessment feeder'!P641,IF($B$9="Male",'No Self Assessment feeder'!AV641,IF($B$9="All",'No Self Assessment feeder'!CB641)))</f>
        <v>430</v>
      </c>
      <c r="Q652" s="120">
        <f>IF($B$9="Female",'No Self Assessment feeder'!Q641,IF($B$9="Male",'No Self Assessment feeder'!AW641,IF($B$9="All",'No Self Assessment feeder'!CC641)))</f>
        <v>9.5</v>
      </c>
      <c r="R652" s="120">
        <f>IF($B$9="Female",'No Self Assessment feeder'!R641,IF($B$9="Male",'No Self Assessment feeder'!AX641,IF($B$9="All",'No Self Assessment feeder'!CD641)))</f>
        <v>9.3000000000000007</v>
      </c>
      <c r="S652" s="120">
        <f>IF($B$9="Female",'No Self Assessment feeder'!S641,IF($B$9="Male",'No Self Assessment feeder'!AY641,IF($B$9="All",'No Self Assessment feeder'!CE641)))</f>
        <v>65.2</v>
      </c>
      <c r="T652" s="120">
        <f>IF($B$9="Female",'No Self Assessment feeder'!T641,IF($B$9="Male",'No Self Assessment feeder'!AZ641,IF($B$9="All",'No Self Assessment feeder'!CF641)))</f>
        <v>76.8</v>
      </c>
      <c r="U652" s="127">
        <f>IF($B$9="Female",'No Self Assessment feeder'!U641,IF($B$9="Male",'No Self Assessment feeder'!BA641,IF($B$9="All",'No Self Assessment feeder'!CG641)))</f>
        <v>81.2</v>
      </c>
      <c r="V652" s="81">
        <f>IF($B$9="Female",'No Self Assessment feeder'!V641,IF($B$9="Male",'No Self Assessment feeder'!BB641,IF($B$9="All",'No Self Assessment feeder'!CH641)))</f>
        <v>450</v>
      </c>
      <c r="W652" s="120">
        <f>IF($B$9="Female",'No Self Assessment feeder'!W641,IF($B$9="Male",'No Self Assessment feeder'!BC641,IF($B$9="All",'No Self Assessment feeder'!CI641)))</f>
        <v>4.5999999999999996</v>
      </c>
      <c r="X652" s="79">
        <f>IF($B$9="Female",'No Self Assessment feeder'!X641,IF($B$9="Male",'No Self Assessment feeder'!BD641,IF($B$9="All",'No Self Assessment feeder'!CJ641)))</f>
        <v>430</v>
      </c>
      <c r="Y652" s="120">
        <f>IF($B$9="Female",'No Self Assessment feeder'!Y641,IF($B$9="Male",'No Self Assessment feeder'!BE641,IF($B$9="All",'No Self Assessment feeder'!CK641)))</f>
        <v>15.3</v>
      </c>
      <c r="Z652" s="120">
        <f>IF($B$9="Female",'No Self Assessment feeder'!Z641,IF($B$9="Male",'No Self Assessment feeder'!BF641,IF($B$9="All",'No Self Assessment feeder'!CL641)))</f>
        <v>6</v>
      </c>
      <c r="AA652" s="120">
        <f>IF($B$9="Female",'No Self Assessment feeder'!AA641,IF($B$9="Male",'No Self Assessment feeder'!BG641,IF($B$9="All",'No Self Assessment feeder'!CM641)))</f>
        <v>66.8</v>
      </c>
      <c r="AB652" s="120">
        <f>IF($B$9="Female",'No Self Assessment feeder'!AB641,IF($B$9="Male",'No Self Assessment feeder'!BH641,IF($B$9="All",'No Self Assessment feeder'!CN641)))</f>
        <v>75.900000000000006</v>
      </c>
      <c r="AC652" s="127">
        <f>IF($B$9="Female",'No Self Assessment feeder'!AC641,IF($B$9="Male",'No Self Assessment feeder'!BI641,IF($B$9="All",'No Self Assessment feeder'!CO641)))</f>
        <v>78.7</v>
      </c>
      <c r="CM652" s="29"/>
    </row>
    <row r="653" spans="1:91" ht="14.25" customHeight="1" x14ac:dyDescent="0.2">
      <c r="A653" s="159" t="s">
        <v>292</v>
      </c>
      <c r="B653" s="65" t="s">
        <v>252</v>
      </c>
      <c r="C653" s="66">
        <v>10007159</v>
      </c>
      <c r="D653" s="66" t="s">
        <v>496</v>
      </c>
      <c r="E653" s="162" t="s">
        <v>253</v>
      </c>
      <c r="F653" s="142">
        <f>IF($B$9="Female",'No Self Assessment feeder'!F642,IF($B$9="Male",'No Self Assessment feeder'!AL642,IF($B$9="All",'No Self Assessment feeder'!BR642)))</f>
        <v>1745</v>
      </c>
      <c r="G653" s="120">
        <f>IF($B$9="Female",'No Self Assessment feeder'!G642,IF($B$9="Male",'No Self Assessment feeder'!AM642,IF($B$9="All",'No Self Assessment feeder'!BS642)))</f>
        <v>2.7</v>
      </c>
      <c r="H653" s="79">
        <f>IF($B$9="Female",'No Self Assessment feeder'!H642,IF($B$9="Male",'No Self Assessment feeder'!AN642,IF($B$9="All",'No Self Assessment feeder'!BT642)))</f>
        <v>1700</v>
      </c>
      <c r="I653" s="120">
        <f>IF($B$9="Female",'No Self Assessment feeder'!I642,IF($B$9="Male",'No Self Assessment feeder'!AO642,IF($B$9="All",'No Self Assessment feeder'!BU642)))</f>
        <v>8.1</v>
      </c>
      <c r="J653" s="120">
        <f>IF($B$9="Female",'No Self Assessment feeder'!J642,IF($B$9="Male",'No Self Assessment feeder'!AP642,IF($B$9="All",'No Self Assessment feeder'!BV642)))</f>
        <v>10.6</v>
      </c>
      <c r="K653" s="120">
        <f>IF($B$9="Female",'No Self Assessment feeder'!K642,IF($B$9="Male",'No Self Assessment feeder'!AQ642,IF($B$9="All",'No Self Assessment feeder'!BW642)))</f>
        <v>58.5</v>
      </c>
      <c r="L653" s="120">
        <f>IF($B$9="Female",'No Self Assessment feeder'!L642,IF($B$9="Male",'No Self Assessment feeder'!AR642,IF($B$9="All",'No Self Assessment feeder'!BX642)))</f>
        <v>73.7</v>
      </c>
      <c r="M653" s="127">
        <f>IF($B$9="Female",'No Self Assessment feeder'!M642,IF($B$9="Male",'No Self Assessment feeder'!AS642,IF($B$9="All",'No Self Assessment feeder'!BY642)))</f>
        <v>81.3</v>
      </c>
      <c r="N653" s="81">
        <f>IF($B$9="Female",'No Self Assessment feeder'!N642,IF($B$9="Male",'No Self Assessment feeder'!AT642,IF($B$9="All",'No Self Assessment feeder'!BZ642)))</f>
        <v>1745</v>
      </c>
      <c r="O653" s="120">
        <f>IF($B$9="Female",'No Self Assessment feeder'!O642,IF($B$9="Male",'No Self Assessment feeder'!AU642,IF($B$9="All",'No Self Assessment feeder'!CA642)))</f>
        <v>3.1</v>
      </c>
      <c r="P653" s="79">
        <f>IF($B$9="Female",'No Self Assessment feeder'!P642,IF($B$9="Male",'No Self Assessment feeder'!AV642,IF($B$9="All",'No Self Assessment feeder'!CB642)))</f>
        <v>1690</v>
      </c>
      <c r="Q653" s="120">
        <f>IF($B$9="Female",'No Self Assessment feeder'!Q642,IF($B$9="Male",'No Self Assessment feeder'!AW642,IF($B$9="All",'No Self Assessment feeder'!CC642)))</f>
        <v>9.9</v>
      </c>
      <c r="R653" s="120">
        <f>IF($B$9="Female",'No Self Assessment feeder'!R642,IF($B$9="Male",'No Self Assessment feeder'!AX642,IF($B$9="All",'No Self Assessment feeder'!CD642)))</f>
        <v>9.3000000000000007</v>
      </c>
      <c r="S653" s="120">
        <f>IF($B$9="Female",'No Self Assessment feeder'!S642,IF($B$9="Male",'No Self Assessment feeder'!AY642,IF($B$9="All",'No Self Assessment feeder'!CE642)))</f>
        <v>65.2</v>
      </c>
      <c r="T653" s="120">
        <f>IF($B$9="Female",'No Self Assessment feeder'!T642,IF($B$9="Male",'No Self Assessment feeder'!AZ642,IF($B$9="All",'No Self Assessment feeder'!CF642)))</f>
        <v>77.599999999999994</v>
      </c>
      <c r="U653" s="127">
        <f>IF($B$9="Female",'No Self Assessment feeder'!U642,IF($B$9="Male",'No Self Assessment feeder'!BA642,IF($B$9="All",'No Self Assessment feeder'!CG642)))</f>
        <v>80.8</v>
      </c>
      <c r="V653" s="81">
        <f>IF($B$9="Female",'No Self Assessment feeder'!V642,IF($B$9="Male",'No Self Assessment feeder'!BB642,IF($B$9="All",'No Self Assessment feeder'!CH642)))</f>
        <v>1745</v>
      </c>
      <c r="W653" s="120">
        <f>IF($B$9="Female",'No Self Assessment feeder'!W642,IF($B$9="Male",'No Self Assessment feeder'!BC642,IF($B$9="All",'No Self Assessment feeder'!CI642)))</f>
        <v>3.3</v>
      </c>
      <c r="X653" s="79">
        <f>IF($B$9="Female",'No Self Assessment feeder'!X642,IF($B$9="Male",'No Self Assessment feeder'!BD642,IF($B$9="All",'No Self Assessment feeder'!CJ642)))</f>
        <v>1690</v>
      </c>
      <c r="Y653" s="120">
        <f>IF($B$9="Female",'No Self Assessment feeder'!Y642,IF($B$9="Male",'No Self Assessment feeder'!BE642,IF($B$9="All",'No Self Assessment feeder'!CK642)))</f>
        <v>12.5</v>
      </c>
      <c r="Z653" s="120">
        <f>IF($B$9="Female",'No Self Assessment feeder'!Z642,IF($B$9="Male",'No Self Assessment feeder'!BF642,IF($B$9="All",'No Self Assessment feeder'!CL642)))</f>
        <v>7.9</v>
      </c>
      <c r="AA653" s="120">
        <f>IF($B$9="Female",'No Self Assessment feeder'!AA642,IF($B$9="Male",'No Self Assessment feeder'!BG642,IF($B$9="All",'No Self Assessment feeder'!CM642)))</f>
        <v>70.8</v>
      </c>
      <c r="AB653" s="120">
        <f>IF($B$9="Female",'No Self Assessment feeder'!AB642,IF($B$9="Male",'No Self Assessment feeder'!BH642,IF($B$9="All",'No Self Assessment feeder'!CN642)))</f>
        <v>78.099999999999994</v>
      </c>
      <c r="AC653" s="127">
        <f>IF($B$9="Female",'No Self Assessment feeder'!AC642,IF($B$9="Male",'No Self Assessment feeder'!BI642,IF($B$9="All",'No Self Assessment feeder'!CO642)))</f>
        <v>79.599999999999994</v>
      </c>
      <c r="CM653" s="29"/>
    </row>
    <row r="654" spans="1:91" ht="14.25" customHeight="1" x14ac:dyDescent="0.2">
      <c r="A654" s="159" t="s">
        <v>292</v>
      </c>
      <c r="B654" s="65" t="s">
        <v>254</v>
      </c>
      <c r="C654" s="66">
        <v>10007160</v>
      </c>
      <c r="D654" s="66" t="s">
        <v>495</v>
      </c>
      <c r="E654" s="162" t="s">
        <v>255</v>
      </c>
      <c r="F654" s="142">
        <f>IF($B$9="Female",'No Self Assessment feeder'!F643,IF($B$9="Male",'No Self Assessment feeder'!AL643,IF($B$9="All",'No Self Assessment feeder'!BR643)))</f>
        <v>1360</v>
      </c>
      <c r="G654" s="120">
        <f>IF($B$9="Female",'No Self Assessment feeder'!G643,IF($B$9="Male",'No Self Assessment feeder'!AM643,IF($B$9="All",'No Self Assessment feeder'!BS643)))</f>
        <v>2.5</v>
      </c>
      <c r="H654" s="79">
        <f>IF($B$9="Female",'No Self Assessment feeder'!H643,IF($B$9="Male",'No Self Assessment feeder'!AN643,IF($B$9="All",'No Self Assessment feeder'!BT643)))</f>
        <v>1325</v>
      </c>
      <c r="I654" s="120">
        <f>IF($B$9="Female",'No Self Assessment feeder'!I643,IF($B$9="Male",'No Self Assessment feeder'!AO643,IF($B$9="All",'No Self Assessment feeder'!BU643)))</f>
        <v>9</v>
      </c>
      <c r="J654" s="120">
        <f>IF($B$9="Female",'No Self Assessment feeder'!J643,IF($B$9="Male",'No Self Assessment feeder'!AP643,IF($B$9="All",'No Self Assessment feeder'!BV643)))</f>
        <v>7.9</v>
      </c>
      <c r="K654" s="120">
        <f>IF($B$9="Female",'No Self Assessment feeder'!K643,IF($B$9="Male",'No Self Assessment feeder'!AQ643,IF($B$9="All",'No Self Assessment feeder'!BW643)))</f>
        <v>55.8</v>
      </c>
      <c r="L654" s="120">
        <f>IF($B$9="Female",'No Self Assessment feeder'!L643,IF($B$9="Male",'No Self Assessment feeder'!AR643,IF($B$9="All",'No Self Assessment feeder'!BX643)))</f>
        <v>73.2</v>
      </c>
      <c r="M654" s="127">
        <f>IF($B$9="Female",'No Self Assessment feeder'!M643,IF($B$9="Male",'No Self Assessment feeder'!AS643,IF($B$9="All",'No Self Assessment feeder'!BY643)))</f>
        <v>83.1</v>
      </c>
      <c r="N654" s="81">
        <f>IF($B$9="Female",'No Self Assessment feeder'!N643,IF($B$9="Male",'No Self Assessment feeder'!AT643,IF($B$9="All",'No Self Assessment feeder'!BZ643)))</f>
        <v>1360</v>
      </c>
      <c r="O654" s="120">
        <f>IF($B$9="Female",'No Self Assessment feeder'!O643,IF($B$9="Male",'No Self Assessment feeder'!AU643,IF($B$9="All",'No Self Assessment feeder'!CA643)))</f>
        <v>2.9</v>
      </c>
      <c r="P654" s="79">
        <f>IF($B$9="Female",'No Self Assessment feeder'!P643,IF($B$9="Male",'No Self Assessment feeder'!AV643,IF($B$9="All",'No Self Assessment feeder'!CB643)))</f>
        <v>1320</v>
      </c>
      <c r="Q654" s="120">
        <f>IF($B$9="Female",'No Self Assessment feeder'!Q643,IF($B$9="Male",'No Self Assessment feeder'!AW643,IF($B$9="All",'No Self Assessment feeder'!CC643)))</f>
        <v>10.1</v>
      </c>
      <c r="R654" s="120">
        <f>IF($B$9="Female",'No Self Assessment feeder'!R643,IF($B$9="Male",'No Self Assessment feeder'!AX643,IF($B$9="All",'No Self Assessment feeder'!CD643)))</f>
        <v>6.1</v>
      </c>
      <c r="S654" s="120">
        <f>IF($B$9="Female",'No Self Assessment feeder'!S643,IF($B$9="Male",'No Self Assessment feeder'!AY643,IF($B$9="All",'No Self Assessment feeder'!CE643)))</f>
        <v>67.099999999999994</v>
      </c>
      <c r="T654" s="120">
        <f>IF($B$9="Female",'No Self Assessment feeder'!T643,IF($B$9="Male",'No Self Assessment feeder'!AZ643,IF($B$9="All",'No Self Assessment feeder'!CF643)))</f>
        <v>78.8</v>
      </c>
      <c r="U654" s="127">
        <f>IF($B$9="Female",'No Self Assessment feeder'!U643,IF($B$9="Male",'No Self Assessment feeder'!BA643,IF($B$9="All",'No Self Assessment feeder'!CG643)))</f>
        <v>83.9</v>
      </c>
      <c r="V654" s="81">
        <f>IF($B$9="Female",'No Self Assessment feeder'!V643,IF($B$9="Male",'No Self Assessment feeder'!BB643,IF($B$9="All",'No Self Assessment feeder'!CH643)))</f>
        <v>1360</v>
      </c>
      <c r="W654" s="120">
        <f>IF($B$9="Female",'No Self Assessment feeder'!W643,IF($B$9="Male",'No Self Assessment feeder'!BC643,IF($B$9="All",'No Self Assessment feeder'!CI643)))</f>
        <v>3.3</v>
      </c>
      <c r="X654" s="79">
        <f>IF($B$9="Female",'No Self Assessment feeder'!X643,IF($B$9="Male",'No Self Assessment feeder'!BD643,IF($B$9="All",'No Self Assessment feeder'!CJ643)))</f>
        <v>1315</v>
      </c>
      <c r="Y654" s="120">
        <f>IF($B$9="Female",'No Self Assessment feeder'!Y643,IF($B$9="Male",'No Self Assessment feeder'!BE643,IF($B$9="All",'No Self Assessment feeder'!CK643)))</f>
        <v>13.7</v>
      </c>
      <c r="Z654" s="120">
        <f>IF($B$9="Female",'No Self Assessment feeder'!Z643,IF($B$9="Male",'No Self Assessment feeder'!BF643,IF($B$9="All",'No Self Assessment feeder'!CL643)))</f>
        <v>6.1</v>
      </c>
      <c r="AA654" s="120">
        <f>IF($B$9="Female",'No Self Assessment feeder'!AA643,IF($B$9="Male",'No Self Assessment feeder'!BG643,IF($B$9="All",'No Self Assessment feeder'!CM643)))</f>
        <v>70.3</v>
      </c>
      <c r="AB654" s="120">
        <f>IF($B$9="Female",'No Self Assessment feeder'!AB643,IF($B$9="Male",'No Self Assessment feeder'!BH643,IF($B$9="All",'No Self Assessment feeder'!CN643)))</f>
        <v>77.900000000000006</v>
      </c>
      <c r="AC654" s="127">
        <f>IF($B$9="Female",'No Self Assessment feeder'!AC643,IF($B$9="Male",'No Self Assessment feeder'!BI643,IF($B$9="All",'No Self Assessment feeder'!CO643)))</f>
        <v>80.2</v>
      </c>
      <c r="CM654" s="29"/>
    </row>
    <row r="655" spans="1:91" ht="14.25" customHeight="1" x14ac:dyDescent="0.2">
      <c r="A655" s="159" t="s">
        <v>292</v>
      </c>
      <c r="B655" s="65" t="s">
        <v>256</v>
      </c>
      <c r="C655" s="66">
        <v>10007806</v>
      </c>
      <c r="D655" s="66" t="s">
        <v>495</v>
      </c>
      <c r="E655" s="162" t="s">
        <v>257</v>
      </c>
      <c r="F655" s="142">
        <f>IF($B$9="Female",'No Self Assessment feeder'!F644,IF($B$9="Male",'No Self Assessment feeder'!AL644,IF($B$9="All",'No Self Assessment feeder'!BR644)))</f>
        <v>1815</v>
      </c>
      <c r="G655" s="120">
        <f>IF($B$9="Female",'No Self Assessment feeder'!G644,IF($B$9="Male",'No Self Assessment feeder'!AM644,IF($B$9="All",'No Self Assessment feeder'!BS644)))</f>
        <v>1.8</v>
      </c>
      <c r="H655" s="79">
        <f>IF($B$9="Female",'No Self Assessment feeder'!H644,IF($B$9="Male",'No Self Assessment feeder'!AN644,IF($B$9="All",'No Self Assessment feeder'!BT644)))</f>
        <v>1780</v>
      </c>
      <c r="I655" s="120">
        <f>IF($B$9="Female",'No Self Assessment feeder'!I644,IF($B$9="Male",'No Self Assessment feeder'!AO644,IF($B$9="All",'No Self Assessment feeder'!BU644)))</f>
        <v>8.3000000000000007</v>
      </c>
      <c r="J655" s="120">
        <f>IF($B$9="Female",'No Self Assessment feeder'!J644,IF($B$9="Male",'No Self Assessment feeder'!AP644,IF($B$9="All",'No Self Assessment feeder'!BV644)))</f>
        <v>12.4</v>
      </c>
      <c r="K655" s="120">
        <f>IF($B$9="Female",'No Self Assessment feeder'!K644,IF($B$9="Male",'No Self Assessment feeder'!AQ644,IF($B$9="All",'No Self Assessment feeder'!BW644)))</f>
        <v>52.6</v>
      </c>
      <c r="L655" s="120">
        <f>IF($B$9="Female",'No Self Assessment feeder'!L644,IF($B$9="Male",'No Self Assessment feeder'!AR644,IF($B$9="All",'No Self Assessment feeder'!BX644)))</f>
        <v>69.5</v>
      </c>
      <c r="M655" s="127">
        <f>IF($B$9="Female",'No Self Assessment feeder'!M644,IF($B$9="Male",'No Self Assessment feeder'!AS644,IF($B$9="All",'No Self Assessment feeder'!BY644)))</f>
        <v>79.3</v>
      </c>
      <c r="N655" s="81">
        <f>IF($B$9="Female",'No Self Assessment feeder'!N644,IF($B$9="Male",'No Self Assessment feeder'!AT644,IF($B$9="All",'No Self Assessment feeder'!BZ644)))</f>
        <v>1815</v>
      </c>
      <c r="O655" s="120">
        <f>IF($B$9="Female",'No Self Assessment feeder'!O644,IF($B$9="Male",'No Self Assessment feeder'!AU644,IF($B$9="All",'No Self Assessment feeder'!CA644)))</f>
        <v>2.2999999999999998</v>
      </c>
      <c r="P655" s="79">
        <f>IF($B$9="Female",'No Self Assessment feeder'!P644,IF($B$9="Male",'No Self Assessment feeder'!AV644,IF($B$9="All",'No Self Assessment feeder'!CB644)))</f>
        <v>1770</v>
      </c>
      <c r="Q655" s="120">
        <f>IF($B$9="Female",'No Self Assessment feeder'!Q644,IF($B$9="Male",'No Self Assessment feeder'!AW644,IF($B$9="All",'No Self Assessment feeder'!CC644)))</f>
        <v>10</v>
      </c>
      <c r="R655" s="120">
        <f>IF($B$9="Female",'No Self Assessment feeder'!R644,IF($B$9="Male",'No Self Assessment feeder'!AX644,IF($B$9="All",'No Self Assessment feeder'!CD644)))</f>
        <v>9</v>
      </c>
      <c r="S655" s="120">
        <f>IF($B$9="Female",'No Self Assessment feeder'!S644,IF($B$9="Male",'No Self Assessment feeder'!AY644,IF($B$9="All",'No Self Assessment feeder'!CE644)))</f>
        <v>59.7</v>
      </c>
      <c r="T655" s="120">
        <f>IF($B$9="Female",'No Self Assessment feeder'!T644,IF($B$9="Male",'No Self Assessment feeder'!AZ644,IF($B$9="All",'No Self Assessment feeder'!CF644)))</f>
        <v>74.7</v>
      </c>
      <c r="U655" s="127">
        <f>IF($B$9="Female",'No Self Assessment feeder'!U644,IF($B$9="Male",'No Self Assessment feeder'!BA644,IF($B$9="All",'No Self Assessment feeder'!CG644)))</f>
        <v>81</v>
      </c>
      <c r="V655" s="81">
        <f>IF($B$9="Female",'No Self Assessment feeder'!V644,IF($B$9="Male",'No Self Assessment feeder'!BB644,IF($B$9="All",'No Self Assessment feeder'!CH644)))</f>
        <v>1815</v>
      </c>
      <c r="W655" s="120">
        <f>IF($B$9="Female",'No Self Assessment feeder'!W644,IF($B$9="Male",'No Self Assessment feeder'!BC644,IF($B$9="All",'No Self Assessment feeder'!CI644)))</f>
        <v>2.4</v>
      </c>
      <c r="X655" s="79">
        <f>IF($B$9="Female",'No Self Assessment feeder'!X644,IF($B$9="Male",'No Self Assessment feeder'!BD644,IF($B$9="All",'No Self Assessment feeder'!CJ644)))</f>
        <v>1770</v>
      </c>
      <c r="Y655" s="120">
        <f>IF($B$9="Female",'No Self Assessment feeder'!Y644,IF($B$9="Male",'No Self Assessment feeder'!BE644,IF($B$9="All",'No Self Assessment feeder'!CK644)))</f>
        <v>13.2</v>
      </c>
      <c r="Z655" s="120">
        <f>IF($B$9="Female",'No Self Assessment feeder'!Z644,IF($B$9="Male",'No Self Assessment feeder'!BF644,IF($B$9="All",'No Self Assessment feeder'!CL644)))</f>
        <v>8.3000000000000007</v>
      </c>
      <c r="AA655" s="120">
        <f>IF($B$9="Female",'No Self Assessment feeder'!AA644,IF($B$9="Male",'No Self Assessment feeder'!BG644,IF($B$9="All",'No Self Assessment feeder'!CM644)))</f>
        <v>63.1</v>
      </c>
      <c r="AB655" s="120">
        <f>IF($B$9="Female",'No Self Assessment feeder'!AB644,IF($B$9="Male",'No Self Assessment feeder'!BH644,IF($B$9="All",'No Self Assessment feeder'!CN644)))</f>
        <v>73.7</v>
      </c>
      <c r="AC655" s="127">
        <f>IF($B$9="Female",'No Self Assessment feeder'!AC644,IF($B$9="Male",'No Self Assessment feeder'!BI644,IF($B$9="All",'No Self Assessment feeder'!CO644)))</f>
        <v>78.5</v>
      </c>
      <c r="CM655" s="29"/>
    </row>
    <row r="656" spans="1:91" ht="14.25" customHeight="1" x14ac:dyDescent="0.2">
      <c r="A656" s="159" t="s">
        <v>292</v>
      </c>
      <c r="B656" s="65" t="s">
        <v>258</v>
      </c>
      <c r="C656" s="66">
        <v>10007161</v>
      </c>
      <c r="D656" s="66" t="s">
        <v>496</v>
      </c>
      <c r="E656" s="162" t="s">
        <v>259</v>
      </c>
      <c r="F656" s="142">
        <f>IF($B$9="Female",'No Self Assessment feeder'!F645,IF($B$9="Male",'No Self Assessment feeder'!AL645,IF($B$9="All",'No Self Assessment feeder'!BR645)))</f>
        <v>2100</v>
      </c>
      <c r="G656" s="120">
        <f>IF($B$9="Female",'No Self Assessment feeder'!G645,IF($B$9="Male",'No Self Assessment feeder'!AM645,IF($B$9="All",'No Self Assessment feeder'!BS645)))</f>
        <v>2.4</v>
      </c>
      <c r="H656" s="79">
        <f>IF($B$9="Female",'No Self Assessment feeder'!H645,IF($B$9="Male",'No Self Assessment feeder'!AN645,IF($B$9="All",'No Self Assessment feeder'!BT645)))</f>
        <v>2050</v>
      </c>
      <c r="I656" s="120">
        <f>IF($B$9="Female",'No Self Assessment feeder'!I645,IF($B$9="Male",'No Self Assessment feeder'!AO645,IF($B$9="All",'No Self Assessment feeder'!BU645)))</f>
        <v>6.9</v>
      </c>
      <c r="J656" s="120">
        <f>IF($B$9="Female",'No Self Assessment feeder'!J645,IF($B$9="Male",'No Self Assessment feeder'!AP645,IF($B$9="All",'No Self Assessment feeder'!BV645)))</f>
        <v>10.4</v>
      </c>
      <c r="K656" s="120">
        <f>IF($B$9="Female",'No Self Assessment feeder'!K645,IF($B$9="Male",'No Self Assessment feeder'!AQ645,IF($B$9="All",'No Self Assessment feeder'!BW645)))</f>
        <v>54.7</v>
      </c>
      <c r="L656" s="120">
        <f>IF($B$9="Female",'No Self Assessment feeder'!L645,IF($B$9="Male",'No Self Assessment feeder'!AR645,IF($B$9="All",'No Self Assessment feeder'!BX645)))</f>
        <v>75.7</v>
      </c>
      <c r="M656" s="127">
        <f>IF($B$9="Female",'No Self Assessment feeder'!M645,IF($B$9="Male",'No Self Assessment feeder'!AS645,IF($B$9="All",'No Self Assessment feeder'!BY645)))</f>
        <v>82.7</v>
      </c>
      <c r="N656" s="81">
        <f>IF($B$9="Female",'No Self Assessment feeder'!N645,IF($B$9="Male",'No Self Assessment feeder'!AT645,IF($B$9="All",'No Self Assessment feeder'!BZ645)))</f>
        <v>2100</v>
      </c>
      <c r="O656" s="120">
        <f>IF($B$9="Female",'No Self Assessment feeder'!O645,IF($B$9="Male",'No Self Assessment feeder'!AU645,IF($B$9="All",'No Self Assessment feeder'!CA645)))</f>
        <v>2.8</v>
      </c>
      <c r="P656" s="79">
        <f>IF($B$9="Female",'No Self Assessment feeder'!P645,IF($B$9="Male",'No Self Assessment feeder'!AV645,IF($B$9="All",'No Self Assessment feeder'!CB645)))</f>
        <v>2040</v>
      </c>
      <c r="Q656" s="120">
        <f>IF($B$9="Female",'No Self Assessment feeder'!Q645,IF($B$9="Male",'No Self Assessment feeder'!AW645,IF($B$9="All",'No Self Assessment feeder'!CC645)))</f>
        <v>8.6999999999999993</v>
      </c>
      <c r="R656" s="120">
        <f>IF($B$9="Female",'No Self Assessment feeder'!R645,IF($B$9="Male",'No Self Assessment feeder'!AX645,IF($B$9="All",'No Self Assessment feeder'!CD645)))</f>
        <v>7.8</v>
      </c>
      <c r="S656" s="120">
        <f>IF($B$9="Female",'No Self Assessment feeder'!S645,IF($B$9="Male",'No Self Assessment feeder'!AY645,IF($B$9="All",'No Self Assessment feeder'!CE645)))</f>
        <v>60.2</v>
      </c>
      <c r="T656" s="120">
        <f>IF($B$9="Female",'No Self Assessment feeder'!T645,IF($B$9="Male",'No Self Assessment feeder'!AZ645,IF($B$9="All",'No Self Assessment feeder'!CF645)))</f>
        <v>77.900000000000006</v>
      </c>
      <c r="U656" s="127">
        <f>IF($B$9="Female",'No Self Assessment feeder'!U645,IF($B$9="Male",'No Self Assessment feeder'!BA645,IF($B$9="All",'No Self Assessment feeder'!CG645)))</f>
        <v>83.5</v>
      </c>
      <c r="V656" s="81">
        <f>IF($B$9="Female",'No Self Assessment feeder'!V645,IF($B$9="Male",'No Self Assessment feeder'!BB645,IF($B$9="All",'No Self Assessment feeder'!CH645)))</f>
        <v>2100</v>
      </c>
      <c r="W656" s="120">
        <f>IF($B$9="Female",'No Self Assessment feeder'!W645,IF($B$9="Male",'No Self Assessment feeder'!BC645,IF($B$9="All",'No Self Assessment feeder'!CI645)))</f>
        <v>3.4</v>
      </c>
      <c r="X656" s="79">
        <f>IF($B$9="Female",'No Self Assessment feeder'!X645,IF($B$9="Male",'No Self Assessment feeder'!BD645,IF($B$9="All",'No Self Assessment feeder'!CJ645)))</f>
        <v>2025</v>
      </c>
      <c r="Y656" s="120">
        <f>IF($B$9="Female",'No Self Assessment feeder'!Y645,IF($B$9="Male",'No Self Assessment feeder'!BE645,IF($B$9="All",'No Self Assessment feeder'!CK645)))</f>
        <v>11.4</v>
      </c>
      <c r="Z656" s="120">
        <f>IF($B$9="Female",'No Self Assessment feeder'!Z645,IF($B$9="Male",'No Self Assessment feeder'!BF645,IF($B$9="All",'No Self Assessment feeder'!CL645)))</f>
        <v>6.9</v>
      </c>
      <c r="AA656" s="120">
        <f>IF($B$9="Female",'No Self Assessment feeder'!AA645,IF($B$9="Male",'No Self Assessment feeder'!BG645,IF($B$9="All",'No Self Assessment feeder'!CM645)))</f>
        <v>67.400000000000006</v>
      </c>
      <c r="AB656" s="120">
        <f>IF($B$9="Female",'No Self Assessment feeder'!AB645,IF($B$9="Male",'No Self Assessment feeder'!BH645,IF($B$9="All",'No Self Assessment feeder'!CN645)))</f>
        <v>79.3</v>
      </c>
      <c r="AC656" s="127">
        <f>IF($B$9="Female",'No Self Assessment feeder'!AC645,IF($B$9="Male",'No Self Assessment feeder'!BI645,IF($B$9="All",'No Self Assessment feeder'!CO645)))</f>
        <v>81.7</v>
      </c>
      <c r="CM656" s="29"/>
    </row>
    <row r="657" spans="1:91" ht="14.25" customHeight="1" x14ac:dyDescent="0.2">
      <c r="A657" s="159" t="s">
        <v>292</v>
      </c>
      <c r="B657" s="65" t="s">
        <v>260</v>
      </c>
      <c r="C657" s="66">
        <v>10008017</v>
      </c>
      <c r="D657" s="66" t="s">
        <v>491</v>
      </c>
      <c r="E657" s="162" t="s">
        <v>261</v>
      </c>
      <c r="F657" s="142">
        <f>IF($B$9="Female",'No Self Assessment feeder'!F646,IF($B$9="Male",'No Self Assessment feeder'!AL646,IF($B$9="All",'No Self Assessment feeder'!BR646)))</f>
        <v>130</v>
      </c>
      <c r="G657" s="120">
        <f>IF($B$9="Female",'No Self Assessment feeder'!G646,IF($B$9="Male",'No Self Assessment feeder'!AM646,IF($B$9="All",'No Self Assessment feeder'!BS646)))</f>
        <v>3.1</v>
      </c>
      <c r="H657" s="79">
        <f>IF($B$9="Female",'No Self Assessment feeder'!H646,IF($B$9="Male",'No Self Assessment feeder'!AN646,IF($B$9="All",'No Self Assessment feeder'!BT646)))</f>
        <v>125</v>
      </c>
      <c r="I657" s="120">
        <f>IF($B$9="Female",'No Self Assessment feeder'!I646,IF($B$9="Male",'No Self Assessment feeder'!AO646,IF($B$9="All",'No Self Assessment feeder'!BU646)))</f>
        <v>7.9</v>
      </c>
      <c r="J657" s="120">
        <f>IF($B$9="Female",'No Self Assessment feeder'!J646,IF($B$9="Male",'No Self Assessment feeder'!AP646,IF($B$9="All",'No Self Assessment feeder'!BV646)))</f>
        <v>7.9</v>
      </c>
      <c r="K657" s="120">
        <f>IF($B$9="Female",'No Self Assessment feeder'!K646,IF($B$9="Male",'No Self Assessment feeder'!AQ646,IF($B$9="All",'No Self Assessment feeder'!BW646)))</f>
        <v>46</v>
      </c>
      <c r="L657" s="120">
        <f>IF($B$9="Female",'No Self Assessment feeder'!L646,IF($B$9="Male",'No Self Assessment feeder'!AR646,IF($B$9="All",'No Self Assessment feeder'!BX646)))</f>
        <v>71.400000000000006</v>
      </c>
      <c r="M657" s="127">
        <f>IF($B$9="Female",'No Self Assessment feeder'!M646,IF($B$9="Male",'No Self Assessment feeder'!AS646,IF($B$9="All",'No Self Assessment feeder'!BY646)))</f>
        <v>84.1</v>
      </c>
      <c r="N657" s="81">
        <f>IF($B$9="Female",'No Self Assessment feeder'!N646,IF($B$9="Male",'No Self Assessment feeder'!AT646,IF($B$9="All",'No Self Assessment feeder'!BZ646)))</f>
        <v>130</v>
      </c>
      <c r="O657" s="120">
        <f>IF($B$9="Female",'No Self Assessment feeder'!O646,IF($B$9="Male",'No Self Assessment feeder'!AU646,IF($B$9="All",'No Self Assessment feeder'!CA646)))</f>
        <v>3.8</v>
      </c>
      <c r="P657" s="79">
        <f>IF($B$9="Female",'No Self Assessment feeder'!P646,IF($B$9="Male",'No Self Assessment feeder'!AV646,IF($B$9="All",'No Self Assessment feeder'!CB646)))</f>
        <v>125</v>
      </c>
      <c r="Q657" s="120">
        <f>IF($B$9="Female",'No Self Assessment feeder'!Q646,IF($B$9="Male",'No Self Assessment feeder'!AW646,IF($B$9="All",'No Self Assessment feeder'!CC646)))</f>
        <v>12</v>
      </c>
      <c r="R657" s="120">
        <f>IF($B$9="Female",'No Self Assessment feeder'!R646,IF($B$9="Male",'No Self Assessment feeder'!AX646,IF($B$9="All",'No Self Assessment feeder'!CD646)))</f>
        <v>8.8000000000000007</v>
      </c>
      <c r="S657" s="120">
        <f>IF($B$9="Female",'No Self Assessment feeder'!S646,IF($B$9="Male",'No Self Assessment feeder'!AY646,IF($B$9="All",'No Self Assessment feeder'!CE646)))</f>
        <v>59.2</v>
      </c>
      <c r="T657" s="120">
        <f>IF($B$9="Female",'No Self Assessment feeder'!T646,IF($B$9="Male",'No Self Assessment feeder'!AZ646,IF($B$9="All",'No Self Assessment feeder'!CF646)))</f>
        <v>73.599999999999994</v>
      </c>
      <c r="U657" s="127">
        <f>IF($B$9="Female",'No Self Assessment feeder'!U646,IF($B$9="Male",'No Self Assessment feeder'!BA646,IF($B$9="All",'No Self Assessment feeder'!CG646)))</f>
        <v>79.2</v>
      </c>
      <c r="V657" s="81">
        <f>IF($B$9="Female",'No Self Assessment feeder'!V646,IF($B$9="Male",'No Self Assessment feeder'!BB646,IF($B$9="All",'No Self Assessment feeder'!CH646)))</f>
        <v>130</v>
      </c>
      <c r="W657" s="120">
        <f>IF($B$9="Female",'No Self Assessment feeder'!W646,IF($B$9="Male",'No Self Assessment feeder'!BC646,IF($B$9="All",'No Self Assessment feeder'!CI646)))</f>
        <v>4.5999999999999996</v>
      </c>
      <c r="X657" s="79">
        <f>IF($B$9="Female",'No Self Assessment feeder'!X646,IF($B$9="Male",'No Self Assessment feeder'!BD646,IF($B$9="All",'No Self Assessment feeder'!CJ646)))</f>
        <v>125</v>
      </c>
      <c r="Y657" s="120">
        <f>IF($B$9="Female",'No Self Assessment feeder'!Y646,IF($B$9="Male",'No Self Assessment feeder'!BE646,IF($B$9="All",'No Self Assessment feeder'!CK646)))</f>
        <v>17.7</v>
      </c>
      <c r="Z657" s="120">
        <f>IF($B$9="Female",'No Self Assessment feeder'!Z646,IF($B$9="Male",'No Self Assessment feeder'!BF646,IF($B$9="All",'No Self Assessment feeder'!CL646)))</f>
        <v>8.1</v>
      </c>
      <c r="AA657" s="120" t="str">
        <f>IF($B$9="Female",'No Self Assessment feeder'!AA646,IF($B$9="Male",'No Self Assessment feeder'!BG646,IF($B$9="All",'No Self Assessment feeder'!CM646)))</f>
        <v>x</v>
      </c>
      <c r="AB657" s="120" t="str">
        <f>IF($B$9="Female",'No Self Assessment feeder'!AB646,IF($B$9="Male",'No Self Assessment feeder'!BH646,IF($B$9="All",'No Self Assessment feeder'!CN646)))</f>
        <v>x</v>
      </c>
      <c r="AC657" s="127">
        <f>IF($B$9="Female",'No Self Assessment feeder'!AC646,IF($B$9="Male",'No Self Assessment feeder'!BI646,IF($B$9="All",'No Self Assessment feeder'!CO646)))</f>
        <v>74.2</v>
      </c>
      <c r="CM657" s="29"/>
    </row>
    <row r="658" spans="1:91" ht="14.25" customHeight="1" x14ac:dyDescent="0.2">
      <c r="A658" s="159" t="s">
        <v>292</v>
      </c>
      <c r="B658" s="65" t="s">
        <v>262</v>
      </c>
      <c r="C658" s="66">
        <v>10007784</v>
      </c>
      <c r="D658" s="66" t="s">
        <v>491</v>
      </c>
      <c r="E658" s="162" t="s">
        <v>433</v>
      </c>
      <c r="F658" s="142">
        <f>IF($B$9="Female",'No Self Assessment feeder'!F647,IF($B$9="Male",'No Self Assessment feeder'!AL647,IF($B$9="All",'No Self Assessment feeder'!BR647)))</f>
        <v>2515</v>
      </c>
      <c r="G658" s="120">
        <f>IF($B$9="Female",'No Self Assessment feeder'!G647,IF($B$9="Male",'No Self Assessment feeder'!AM647,IF($B$9="All",'No Self Assessment feeder'!BS647)))</f>
        <v>1.9</v>
      </c>
      <c r="H658" s="79">
        <f>IF($B$9="Female",'No Self Assessment feeder'!H647,IF($B$9="Male",'No Self Assessment feeder'!AN647,IF($B$9="All",'No Self Assessment feeder'!BT647)))</f>
        <v>2465</v>
      </c>
      <c r="I658" s="120">
        <f>IF($B$9="Female",'No Self Assessment feeder'!I647,IF($B$9="Male",'No Self Assessment feeder'!AO647,IF($B$9="All",'No Self Assessment feeder'!BU647)))</f>
        <v>9.1999999999999993</v>
      </c>
      <c r="J658" s="120">
        <f>IF($B$9="Female",'No Self Assessment feeder'!J647,IF($B$9="Male",'No Self Assessment feeder'!AP647,IF($B$9="All",'No Self Assessment feeder'!BV647)))</f>
        <v>9.6999999999999993</v>
      </c>
      <c r="K658" s="120">
        <f>IF($B$9="Female",'No Self Assessment feeder'!K647,IF($B$9="Male",'No Self Assessment feeder'!AQ647,IF($B$9="All",'No Self Assessment feeder'!BW647)))</f>
        <v>43.4</v>
      </c>
      <c r="L658" s="120">
        <f>IF($B$9="Female",'No Self Assessment feeder'!L647,IF($B$9="Male",'No Self Assessment feeder'!AR647,IF($B$9="All",'No Self Assessment feeder'!BX647)))</f>
        <v>60.4</v>
      </c>
      <c r="M658" s="127">
        <f>IF($B$9="Female",'No Self Assessment feeder'!M647,IF($B$9="Male",'No Self Assessment feeder'!AS647,IF($B$9="All",'No Self Assessment feeder'!BY647)))</f>
        <v>81.099999999999994</v>
      </c>
      <c r="N658" s="81">
        <f>IF($B$9="Female",'No Self Assessment feeder'!N647,IF($B$9="Male",'No Self Assessment feeder'!AT647,IF($B$9="All",'No Self Assessment feeder'!BZ647)))</f>
        <v>2515</v>
      </c>
      <c r="O658" s="120">
        <f>IF($B$9="Female",'No Self Assessment feeder'!O647,IF($B$9="Male",'No Self Assessment feeder'!AU647,IF($B$9="All",'No Self Assessment feeder'!CA647)))</f>
        <v>2.2999999999999998</v>
      </c>
      <c r="P658" s="79">
        <f>IF($B$9="Female",'No Self Assessment feeder'!P647,IF($B$9="Male",'No Self Assessment feeder'!AV647,IF($B$9="All",'No Self Assessment feeder'!CB647)))</f>
        <v>2455</v>
      </c>
      <c r="Q658" s="120">
        <f>IF($B$9="Female",'No Self Assessment feeder'!Q647,IF($B$9="Male",'No Self Assessment feeder'!AW647,IF($B$9="All",'No Self Assessment feeder'!CC647)))</f>
        <v>10.6</v>
      </c>
      <c r="R658" s="120">
        <f>IF($B$9="Female",'No Self Assessment feeder'!R647,IF($B$9="Male",'No Self Assessment feeder'!AX647,IF($B$9="All",'No Self Assessment feeder'!CD647)))</f>
        <v>7.9</v>
      </c>
      <c r="S658" s="120">
        <f>IF($B$9="Female",'No Self Assessment feeder'!S647,IF($B$9="Male",'No Self Assessment feeder'!AY647,IF($B$9="All",'No Self Assessment feeder'!CE647)))</f>
        <v>49.7</v>
      </c>
      <c r="T658" s="120">
        <f>IF($B$9="Female",'No Self Assessment feeder'!T647,IF($B$9="Male",'No Self Assessment feeder'!AZ647,IF($B$9="All",'No Self Assessment feeder'!CF647)))</f>
        <v>70.099999999999994</v>
      </c>
      <c r="U658" s="127">
        <f>IF($B$9="Female",'No Self Assessment feeder'!U647,IF($B$9="Male",'No Self Assessment feeder'!BA647,IF($B$9="All",'No Self Assessment feeder'!CG647)))</f>
        <v>81.5</v>
      </c>
      <c r="V658" s="81">
        <f>IF($B$9="Female",'No Self Assessment feeder'!V647,IF($B$9="Male",'No Self Assessment feeder'!BB647,IF($B$9="All",'No Self Assessment feeder'!CH647)))</f>
        <v>2515</v>
      </c>
      <c r="W658" s="120">
        <f>IF($B$9="Female",'No Self Assessment feeder'!W647,IF($B$9="Male",'No Self Assessment feeder'!BC647,IF($B$9="All",'No Self Assessment feeder'!CI647)))</f>
        <v>2.7</v>
      </c>
      <c r="X658" s="79">
        <f>IF($B$9="Female",'No Self Assessment feeder'!X647,IF($B$9="Male",'No Self Assessment feeder'!BD647,IF($B$9="All",'No Self Assessment feeder'!CJ647)))</f>
        <v>2445</v>
      </c>
      <c r="Y658" s="120">
        <f>IF($B$9="Female",'No Self Assessment feeder'!Y647,IF($B$9="Male",'No Self Assessment feeder'!BE647,IF($B$9="All",'No Self Assessment feeder'!CK647)))</f>
        <v>13.8</v>
      </c>
      <c r="Z658" s="120">
        <f>IF($B$9="Female",'No Self Assessment feeder'!Z647,IF($B$9="Male",'No Self Assessment feeder'!BF647,IF($B$9="All",'No Self Assessment feeder'!CL647)))</f>
        <v>7.8</v>
      </c>
      <c r="AA658" s="120">
        <f>IF($B$9="Female",'No Self Assessment feeder'!AA647,IF($B$9="Male",'No Self Assessment feeder'!BG647,IF($B$9="All",'No Self Assessment feeder'!CM647)))</f>
        <v>60.7</v>
      </c>
      <c r="AB658" s="120">
        <f>IF($B$9="Female",'No Self Assessment feeder'!AB647,IF($B$9="Male",'No Self Assessment feeder'!BH647,IF($B$9="All",'No Self Assessment feeder'!CN647)))</f>
        <v>73.2</v>
      </c>
      <c r="AC658" s="127">
        <f>IF($B$9="Female",'No Self Assessment feeder'!AC647,IF($B$9="Male",'No Self Assessment feeder'!BI647,IF($B$9="All",'No Self Assessment feeder'!CO647)))</f>
        <v>78.5</v>
      </c>
      <c r="CM658" s="29"/>
    </row>
    <row r="659" spans="1:91" ht="14.25" customHeight="1" x14ac:dyDescent="0.2">
      <c r="A659" s="159" t="s">
        <v>292</v>
      </c>
      <c r="B659" s="65" t="s">
        <v>264</v>
      </c>
      <c r="C659" s="66">
        <v>10007163</v>
      </c>
      <c r="D659" s="66" t="s">
        <v>489</v>
      </c>
      <c r="E659" s="162" t="s">
        <v>265</v>
      </c>
      <c r="F659" s="142">
        <f>IF($B$9="Female",'No Self Assessment feeder'!F648,IF($B$9="Male",'No Self Assessment feeder'!AL648,IF($B$9="All",'No Self Assessment feeder'!BR648)))</f>
        <v>2390</v>
      </c>
      <c r="G659" s="120">
        <f>IF($B$9="Female",'No Self Assessment feeder'!G648,IF($B$9="Male",'No Self Assessment feeder'!AM648,IF($B$9="All",'No Self Assessment feeder'!BS648)))</f>
        <v>1.3</v>
      </c>
      <c r="H659" s="79">
        <f>IF($B$9="Female",'No Self Assessment feeder'!H648,IF($B$9="Male",'No Self Assessment feeder'!AN648,IF($B$9="All",'No Self Assessment feeder'!BT648)))</f>
        <v>2360</v>
      </c>
      <c r="I659" s="120">
        <f>IF($B$9="Female",'No Self Assessment feeder'!I648,IF($B$9="Male",'No Self Assessment feeder'!AO648,IF($B$9="All",'No Self Assessment feeder'!BU648)))</f>
        <v>8.6999999999999993</v>
      </c>
      <c r="J659" s="120">
        <f>IF($B$9="Female",'No Self Assessment feeder'!J648,IF($B$9="Male",'No Self Assessment feeder'!AP648,IF($B$9="All",'No Self Assessment feeder'!BV648)))</f>
        <v>8.8000000000000007</v>
      </c>
      <c r="K659" s="120">
        <f>IF($B$9="Female",'No Self Assessment feeder'!K648,IF($B$9="Male",'No Self Assessment feeder'!AQ648,IF($B$9="All",'No Self Assessment feeder'!BW648)))</f>
        <v>51.2</v>
      </c>
      <c r="L659" s="120">
        <f>IF($B$9="Female",'No Self Assessment feeder'!L648,IF($B$9="Male",'No Self Assessment feeder'!AR648,IF($B$9="All",'No Self Assessment feeder'!BX648)))</f>
        <v>69.900000000000006</v>
      </c>
      <c r="M659" s="127">
        <f>IF($B$9="Female",'No Self Assessment feeder'!M648,IF($B$9="Male",'No Self Assessment feeder'!AS648,IF($B$9="All",'No Self Assessment feeder'!BY648)))</f>
        <v>82.5</v>
      </c>
      <c r="N659" s="81">
        <f>IF($B$9="Female",'No Self Assessment feeder'!N648,IF($B$9="Male",'No Self Assessment feeder'!AT648,IF($B$9="All",'No Self Assessment feeder'!BZ648)))</f>
        <v>2390</v>
      </c>
      <c r="O659" s="120">
        <f>IF($B$9="Female",'No Self Assessment feeder'!O648,IF($B$9="Male",'No Self Assessment feeder'!AU648,IF($B$9="All",'No Self Assessment feeder'!CA648)))</f>
        <v>1.4</v>
      </c>
      <c r="P659" s="79">
        <f>IF($B$9="Female",'No Self Assessment feeder'!P648,IF($B$9="Male",'No Self Assessment feeder'!AV648,IF($B$9="All",'No Self Assessment feeder'!CB648)))</f>
        <v>2355</v>
      </c>
      <c r="Q659" s="120">
        <f>IF($B$9="Female",'No Self Assessment feeder'!Q648,IF($B$9="Male",'No Self Assessment feeder'!AW648,IF($B$9="All",'No Self Assessment feeder'!CC648)))</f>
        <v>9.9</v>
      </c>
      <c r="R659" s="120">
        <f>IF($B$9="Female",'No Self Assessment feeder'!R648,IF($B$9="Male",'No Self Assessment feeder'!AX648,IF($B$9="All",'No Self Assessment feeder'!CD648)))</f>
        <v>5.9</v>
      </c>
      <c r="S659" s="120">
        <f>IF($B$9="Female",'No Self Assessment feeder'!S648,IF($B$9="Male",'No Self Assessment feeder'!AY648,IF($B$9="All",'No Self Assessment feeder'!CE648)))</f>
        <v>64.2</v>
      </c>
      <c r="T659" s="120">
        <f>IF($B$9="Female",'No Self Assessment feeder'!T648,IF($B$9="Male",'No Self Assessment feeder'!AZ648,IF($B$9="All",'No Self Assessment feeder'!CF648)))</f>
        <v>77.099999999999994</v>
      </c>
      <c r="U659" s="127">
        <f>IF($B$9="Female",'No Self Assessment feeder'!U648,IF($B$9="Male",'No Self Assessment feeder'!BA648,IF($B$9="All",'No Self Assessment feeder'!CG648)))</f>
        <v>84.2</v>
      </c>
      <c r="V659" s="81">
        <f>IF($B$9="Female",'No Self Assessment feeder'!V648,IF($B$9="Male",'No Self Assessment feeder'!BB648,IF($B$9="All",'No Self Assessment feeder'!CH648)))</f>
        <v>2390</v>
      </c>
      <c r="W659" s="120">
        <f>IF($B$9="Female",'No Self Assessment feeder'!W648,IF($B$9="Male",'No Self Assessment feeder'!BC648,IF($B$9="All",'No Self Assessment feeder'!CI648)))</f>
        <v>1.7</v>
      </c>
      <c r="X659" s="79">
        <f>IF($B$9="Female",'No Self Assessment feeder'!X648,IF($B$9="Male",'No Self Assessment feeder'!BD648,IF($B$9="All",'No Self Assessment feeder'!CJ648)))</f>
        <v>2350</v>
      </c>
      <c r="Y659" s="120">
        <f>IF($B$9="Female",'No Self Assessment feeder'!Y648,IF($B$9="Male",'No Self Assessment feeder'!BE648,IF($B$9="All",'No Self Assessment feeder'!CK648)))</f>
        <v>12</v>
      </c>
      <c r="Z659" s="120">
        <f>IF($B$9="Female",'No Self Assessment feeder'!Z648,IF($B$9="Male",'No Self Assessment feeder'!BF648,IF($B$9="All",'No Self Assessment feeder'!CL648)))</f>
        <v>5.8</v>
      </c>
      <c r="AA659" s="120">
        <f>IF($B$9="Female",'No Self Assessment feeder'!AA648,IF($B$9="Male",'No Self Assessment feeder'!BG648,IF($B$9="All",'No Self Assessment feeder'!CM648)))</f>
        <v>69.5</v>
      </c>
      <c r="AB659" s="120">
        <f>IF($B$9="Female",'No Self Assessment feeder'!AB648,IF($B$9="Male",'No Self Assessment feeder'!BH648,IF($B$9="All",'No Self Assessment feeder'!CN648)))</f>
        <v>78.900000000000006</v>
      </c>
      <c r="AC659" s="127">
        <f>IF($B$9="Female",'No Self Assessment feeder'!AC648,IF($B$9="Male",'No Self Assessment feeder'!BI648,IF($B$9="All",'No Self Assessment feeder'!CO648)))</f>
        <v>82.2</v>
      </c>
      <c r="CM659" s="29"/>
    </row>
    <row r="660" spans="1:91" ht="14.25" customHeight="1" x14ac:dyDescent="0.2">
      <c r="A660" s="159" t="s">
        <v>292</v>
      </c>
      <c r="B660" s="65" t="s">
        <v>266</v>
      </c>
      <c r="C660" s="66">
        <v>10007164</v>
      </c>
      <c r="D660" s="66" t="s">
        <v>490</v>
      </c>
      <c r="E660" s="162" t="s">
        <v>267</v>
      </c>
      <c r="F660" s="142">
        <f>IF($B$9="Female",'No Self Assessment feeder'!F649,IF($B$9="Male",'No Self Assessment feeder'!AL649,IF($B$9="All",'No Self Assessment feeder'!BR649)))</f>
        <v>4155</v>
      </c>
      <c r="G660" s="120">
        <f>IF($B$9="Female",'No Self Assessment feeder'!G649,IF($B$9="Male",'No Self Assessment feeder'!AM649,IF($B$9="All",'No Self Assessment feeder'!BS649)))</f>
        <v>2.9</v>
      </c>
      <c r="H660" s="79">
        <f>IF($B$9="Female",'No Self Assessment feeder'!H649,IF($B$9="Male",'No Self Assessment feeder'!AN649,IF($B$9="All",'No Self Assessment feeder'!BT649)))</f>
        <v>4035</v>
      </c>
      <c r="I660" s="120">
        <f>IF($B$9="Female",'No Self Assessment feeder'!I649,IF($B$9="Male",'No Self Assessment feeder'!AO649,IF($B$9="All",'No Self Assessment feeder'!BU649)))</f>
        <v>8.3000000000000007</v>
      </c>
      <c r="J660" s="120">
        <f>IF($B$9="Female",'No Self Assessment feeder'!J649,IF($B$9="Male",'No Self Assessment feeder'!AP649,IF($B$9="All",'No Self Assessment feeder'!BV649)))</f>
        <v>10.7</v>
      </c>
      <c r="K660" s="120">
        <f>IF($B$9="Female",'No Self Assessment feeder'!K649,IF($B$9="Male",'No Self Assessment feeder'!AQ649,IF($B$9="All",'No Self Assessment feeder'!BW649)))</f>
        <v>59.5</v>
      </c>
      <c r="L660" s="120">
        <f>IF($B$9="Female",'No Self Assessment feeder'!L649,IF($B$9="Male",'No Self Assessment feeder'!AR649,IF($B$9="All",'No Self Assessment feeder'!BX649)))</f>
        <v>74.3</v>
      </c>
      <c r="M660" s="127">
        <f>IF($B$9="Female",'No Self Assessment feeder'!M649,IF($B$9="Male",'No Self Assessment feeder'!AS649,IF($B$9="All",'No Self Assessment feeder'!BY649)))</f>
        <v>81</v>
      </c>
      <c r="N660" s="81">
        <f>IF($B$9="Female",'No Self Assessment feeder'!N649,IF($B$9="Male",'No Self Assessment feeder'!AT649,IF($B$9="All",'No Self Assessment feeder'!BZ649)))</f>
        <v>4155</v>
      </c>
      <c r="O660" s="120">
        <f>IF($B$9="Female",'No Self Assessment feeder'!O649,IF($B$9="Male",'No Self Assessment feeder'!AU649,IF($B$9="All",'No Self Assessment feeder'!CA649)))</f>
        <v>3.1</v>
      </c>
      <c r="P660" s="79">
        <f>IF($B$9="Female",'No Self Assessment feeder'!P649,IF($B$9="Male",'No Self Assessment feeder'!AV649,IF($B$9="All",'No Self Assessment feeder'!CB649)))</f>
        <v>4030</v>
      </c>
      <c r="Q660" s="120">
        <f>IF($B$9="Female",'No Self Assessment feeder'!Q649,IF($B$9="Male",'No Self Assessment feeder'!AW649,IF($B$9="All",'No Self Assessment feeder'!CC649)))</f>
        <v>9.4</v>
      </c>
      <c r="R660" s="120">
        <f>IF($B$9="Female",'No Self Assessment feeder'!R649,IF($B$9="Male",'No Self Assessment feeder'!AX649,IF($B$9="All",'No Self Assessment feeder'!CD649)))</f>
        <v>7.9</v>
      </c>
      <c r="S660" s="120">
        <f>IF($B$9="Female",'No Self Assessment feeder'!S649,IF($B$9="Male",'No Self Assessment feeder'!AY649,IF($B$9="All",'No Self Assessment feeder'!CE649)))</f>
        <v>63.9</v>
      </c>
      <c r="T660" s="120">
        <f>IF($B$9="Female",'No Self Assessment feeder'!T649,IF($B$9="Male",'No Self Assessment feeder'!AZ649,IF($B$9="All",'No Self Assessment feeder'!CF649)))</f>
        <v>77.599999999999994</v>
      </c>
      <c r="U660" s="127">
        <f>IF($B$9="Female",'No Self Assessment feeder'!U649,IF($B$9="Male",'No Self Assessment feeder'!BA649,IF($B$9="All",'No Self Assessment feeder'!CG649)))</f>
        <v>82.6</v>
      </c>
      <c r="V660" s="81">
        <f>IF($B$9="Female",'No Self Assessment feeder'!V649,IF($B$9="Male",'No Self Assessment feeder'!BB649,IF($B$9="All",'No Self Assessment feeder'!CH649)))</f>
        <v>4155</v>
      </c>
      <c r="W660" s="120">
        <f>IF($B$9="Female",'No Self Assessment feeder'!W649,IF($B$9="Male",'No Self Assessment feeder'!BC649,IF($B$9="All",'No Self Assessment feeder'!CI649)))</f>
        <v>3.4</v>
      </c>
      <c r="X660" s="79">
        <f>IF($B$9="Female",'No Self Assessment feeder'!X649,IF($B$9="Male",'No Self Assessment feeder'!BD649,IF($B$9="All",'No Self Assessment feeder'!CJ649)))</f>
        <v>4015</v>
      </c>
      <c r="Y660" s="120">
        <f>IF($B$9="Female",'No Self Assessment feeder'!Y649,IF($B$9="Male",'No Self Assessment feeder'!BE649,IF($B$9="All",'No Self Assessment feeder'!CK649)))</f>
        <v>13.4</v>
      </c>
      <c r="Z660" s="120">
        <f>IF($B$9="Female",'No Self Assessment feeder'!Z649,IF($B$9="Male",'No Self Assessment feeder'!BF649,IF($B$9="All",'No Self Assessment feeder'!CL649)))</f>
        <v>6.8</v>
      </c>
      <c r="AA660" s="120">
        <f>IF($B$9="Female",'No Self Assessment feeder'!AA649,IF($B$9="Male",'No Self Assessment feeder'!BG649,IF($B$9="All",'No Self Assessment feeder'!CM649)))</f>
        <v>69.099999999999994</v>
      </c>
      <c r="AB660" s="120">
        <f>IF($B$9="Female",'No Self Assessment feeder'!AB649,IF($B$9="Male",'No Self Assessment feeder'!BH649,IF($B$9="All",'No Self Assessment feeder'!CN649)))</f>
        <v>77.400000000000006</v>
      </c>
      <c r="AC660" s="127">
        <f>IF($B$9="Female",'No Self Assessment feeder'!AC649,IF($B$9="Male",'No Self Assessment feeder'!BI649,IF($B$9="All",'No Self Assessment feeder'!CO649)))</f>
        <v>79.8</v>
      </c>
      <c r="CM660" s="29"/>
    </row>
    <row r="661" spans="1:91" ht="14.25" customHeight="1" x14ac:dyDescent="0.2">
      <c r="A661" s="159" t="s">
        <v>292</v>
      </c>
      <c r="B661" s="65" t="s">
        <v>268</v>
      </c>
      <c r="C661" s="66">
        <v>10006566</v>
      </c>
      <c r="D661" s="66" t="s">
        <v>491</v>
      </c>
      <c r="E661" s="162" t="s">
        <v>269</v>
      </c>
      <c r="F661" s="142">
        <f>IF($B$9="Female",'No Self Assessment feeder'!F650,IF($B$9="Male",'No Self Assessment feeder'!AL650,IF($B$9="All",'No Self Assessment feeder'!BR650)))</f>
        <v>1150</v>
      </c>
      <c r="G661" s="120">
        <f>IF($B$9="Female",'No Self Assessment feeder'!G650,IF($B$9="Male",'No Self Assessment feeder'!AM650,IF($B$9="All",'No Self Assessment feeder'!BS650)))</f>
        <v>4.4000000000000004</v>
      </c>
      <c r="H661" s="79">
        <f>IF($B$9="Female",'No Self Assessment feeder'!H650,IF($B$9="Male",'No Self Assessment feeder'!AN650,IF($B$9="All",'No Self Assessment feeder'!BT650)))</f>
        <v>1100</v>
      </c>
      <c r="I661" s="120">
        <f>IF($B$9="Female",'No Self Assessment feeder'!I650,IF($B$9="Male",'No Self Assessment feeder'!AO650,IF($B$9="All",'No Self Assessment feeder'!BU650)))</f>
        <v>12.3</v>
      </c>
      <c r="J661" s="120">
        <f>IF($B$9="Female",'No Self Assessment feeder'!J650,IF($B$9="Male",'No Self Assessment feeder'!AP650,IF($B$9="All",'No Self Assessment feeder'!BV650)))</f>
        <v>13.6</v>
      </c>
      <c r="K661" s="120">
        <f>IF($B$9="Female",'No Self Assessment feeder'!K650,IF($B$9="Male",'No Self Assessment feeder'!AQ650,IF($B$9="All",'No Self Assessment feeder'!BW650)))</f>
        <v>52.2</v>
      </c>
      <c r="L661" s="120">
        <f>IF($B$9="Female",'No Self Assessment feeder'!L650,IF($B$9="Male",'No Self Assessment feeder'!AR650,IF($B$9="All",'No Self Assessment feeder'!BX650)))</f>
        <v>65.099999999999994</v>
      </c>
      <c r="M661" s="127">
        <f>IF($B$9="Female",'No Self Assessment feeder'!M650,IF($B$9="Male",'No Self Assessment feeder'!AS650,IF($B$9="All",'No Self Assessment feeder'!BY650)))</f>
        <v>74.099999999999994</v>
      </c>
      <c r="N661" s="81">
        <f>IF($B$9="Female",'No Self Assessment feeder'!N650,IF($B$9="Male",'No Self Assessment feeder'!AT650,IF($B$9="All",'No Self Assessment feeder'!BZ650)))</f>
        <v>1150</v>
      </c>
      <c r="O661" s="120">
        <f>IF($B$9="Female",'No Self Assessment feeder'!O650,IF($B$9="Male",'No Self Assessment feeder'!AU650,IF($B$9="All",'No Self Assessment feeder'!CA650)))</f>
        <v>5.6</v>
      </c>
      <c r="P661" s="79">
        <f>IF($B$9="Female",'No Self Assessment feeder'!P650,IF($B$9="Male",'No Self Assessment feeder'!AV650,IF($B$9="All",'No Self Assessment feeder'!CB650)))</f>
        <v>1085</v>
      </c>
      <c r="Q661" s="120">
        <f>IF($B$9="Female",'No Self Assessment feeder'!Q650,IF($B$9="Male",'No Self Assessment feeder'!AW650,IF($B$9="All",'No Self Assessment feeder'!CC650)))</f>
        <v>15.4</v>
      </c>
      <c r="R661" s="120">
        <f>IF($B$9="Female",'No Self Assessment feeder'!R650,IF($B$9="Male",'No Self Assessment feeder'!AX650,IF($B$9="All",'No Self Assessment feeder'!CD650)))</f>
        <v>10.9</v>
      </c>
      <c r="S661" s="120">
        <f>IF($B$9="Female",'No Self Assessment feeder'!S650,IF($B$9="Male",'No Self Assessment feeder'!AY650,IF($B$9="All",'No Self Assessment feeder'!CE650)))</f>
        <v>59.9</v>
      </c>
      <c r="T661" s="120">
        <f>IF($B$9="Female",'No Self Assessment feeder'!T650,IF($B$9="Male",'No Self Assessment feeder'!AZ650,IF($B$9="All",'No Self Assessment feeder'!CF650)))</f>
        <v>69.099999999999994</v>
      </c>
      <c r="U661" s="127">
        <f>IF($B$9="Female",'No Self Assessment feeder'!U650,IF($B$9="Male",'No Self Assessment feeder'!BA650,IF($B$9="All",'No Self Assessment feeder'!CG650)))</f>
        <v>73.8</v>
      </c>
      <c r="V661" s="81">
        <f>IF($B$9="Female",'No Self Assessment feeder'!V650,IF($B$9="Male",'No Self Assessment feeder'!BB650,IF($B$9="All",'No Self Assessment feeder'!CH650)))</f>
        <v>1150</v>
      </c>
      <c r="W661" s="120">
        <f>IF($B$9="Female",'No Self Assessment feeder'!W650,IF($B$9="Male",'No Self Assessment feeder'!BC650,IF($B$9="All",'No Self Assessment feeder'!CI650)))</f>
        <v>5.8</v>
      </c>
      <c r="X661" s="79">
        <f>IF($B$9="Female",'No Self Assessment feeder'!X650,IF($B$9="Male",'No Self Assessment feeder'!BD650,IF($B$9="All",'No Self Assessment feeder'!CJ650)))</f>
        <v>1085</v>
      </c>
      <c r="Y661" s="120">
        <f>IF($B$9="Female",'No Self Assessment feeder'!Y650,IF($B$9="Male",'No Self Assessment feeder'!BE650,IF($B$9="All",'No Self Assessment feeder'!CK650)))</f>
        <v>20.8</v>
      </c>
      <c r="Z661" s="120">
        <f>IF($B$9="Female",'No Self Assessment feeder'!Z650,IF($B$9="Male",'No Self Assessment feeder'!BF650,IF($B$9="All",'No Self Assessment feeder'!CL650)))</f>
        <v>8.6999999999999993</v>
      </c>
      <c r="AA661" s="120">
        <f>IF($B$9="Female",'No Self Assessment feeder'!AA650,IF($B$9="Male",'No Self Assessment feeder'!BG650,IF($B$9="All",'No Self Assessment feeder'!CM650)))</f>
        <v>61.6</v>
      </c>
      <c r="AB661" s="120">
        <f>IF($B$9="Female",'No Self Assessment feeder'!AB650,IF($B$9="Male",'No Self Assessment feeder'!BH650,IF($B$9="All",'No Self Assessment feeder'!CN650)))</f>
        <v>68.3</v>
      </c>
      <c r="AC661" s="127">
        <f>IF($B$9="Female",'No Self Assessment feeder'!AC650,IF($B$9="Male",'No Self Assessment feeder'!BI650,IF($B$9="All",'No Self Assessment feeder'!CO650)))</f>
        <v>70.599999999999994</v>
      </c>
      <c r="CM661" s="29"/>
    </row>
    <row r="662" spans="1:91" ht="14.25" customHeight="1" x14ac:dyDescent="0.2">
      <c r="A662" s="159" t="s">
        <v>292</v>
      </c>
      <c r="B662" s="65" t="s">
        <v>270</v>
      </c>
      <c r="C662" s="66">
        <v>10007165</v>
      </c>
      <c r="D662" s="66" t="s">
        <v>491</v>
      </c>
      <c r="E662" s="162" t="s">
        <v>271</v>
      </c>
      <c r="F662" s="142">
        <f>IF($B$9="Female",'No Self Assessment feeder'!F651,IF($B$9="Male",'No Self Assessment feeder'!AL651,IF($B$9="All",'No Self Assessment feeder'!BR651)))</f>
        <v>2710</v>
      </c>
      <c r="G662" s="120">
        <f>IF($B$9="Female",'No Self Assessment feeder'!G651,IF($B$9="Male",'No Self Assessment feeder'!AM651,IF($B$9="All",'No Self Assessment feeder'!BS651)))</f>
        <v>4.2</v>
      </c>
      <c r="H662" s="79">
        <f>IF($B$9="Female",'No Self Assessment feeder'!H651,IF($B$9="Male",'No Self Assessment feeder'!AN651,IF($B$9="All",'No Self Assessment feeder'!BT651)))</f>
        <v>2595</v>
      </c>
      <c r="I662" s="120">
        <f>IF($B$9="Female",'No Self Assessment feeder'!I651,IF($B$9="Male",'No Self Assessment feeder'!AO651,IF($B$9="All",'No Self Assessment feeder'!BU651)))</f>
        <v>10.9</v>
      </c>
      <c r="J662" s="120">
        <f>IF($B$9="Female",'No Self Assessment feeder'!J651,IF($B$9="Male",'No Self Assessment feeder'!AP651,IF($B$9="All",'No Self Assessment feeder'!BV651)))</f>
        <v>16.600000000000001</v>
      </c>
      <c r="K662" s="120">
        <f>IF($B$9="Female",'No Self Assessment feeder'!K651,IF($B$9="Male",'No Self Assessment feeder'!AQ651,IF($B$9="All",'No Self Assessment feeder'!BW651)))</f>
        <v>54.6</v>
      </c>
      <c r="L662" s="120">
        <f>IF($B$9="Female",'No Self Assessment feeder'!L651,IF($B$9="Male",'No Self Assessment feeder'!AR651,IF($B$9="All",'No Self Assessment feeder'!BX651)))</f>
        <v>64</v>
      </c>
      <c r="M662" s="127">
        <f>IF($B$9="Female",'No Self Assessment feeder'!M651,IF($B$9="Male",'No Self Assessment feeder'!AS651,IF($B$9="All",'No Self Assessment feeder'!BY651)))</f>
        <v>72.599999999999994</v>
      </c>
      <c r="N662" s="81">
        <f>IF($B$9="Female",'No Self Assessment feeder'!N651,IF($B$9="Male",'No Self Assessment feeder'!AT651,IF($B$9="All",'No Self Assessment feeder'!BZ651)))</f>
        <v>2710</v>
      </c>
      <c r="O662" s="120">
        <f>IF($B$9="Female",'No Self Assessment feeder'!O651,IF($B$9="Male",'No Self Assessment feeder'!AU651,IF($B$9="All",'No Self Assessment feeder'!CA651)))</f>
        <v>4.5</v>
      </c>
      <c r="P662" s="79">
        <f>IF($B$9="Female",'No Self Assessment feeder'!P651,IF($B$9="Male",'No Self Assessment feeder'!AV651,IF($B$9="All",'No Self Assessment feeder'!CB651)))</f>
        <v>2585</v>
      </c>
      <c r="Q662" s="120">
        <f>IF($B$9="Female",'No Self Assessment feeder'!Q651,IF($B$9="Male",'No Self Assessment feeder'!AW651,IF($B$9="All",'No Self Assessment feeder'!CC651)))</f>
        <v>13.9</v>
      </c>
      <c r="R662" s="120">
        <f>IF($B$9="Female",'No Self Assessment feeder'!R651,IF($B$9="Male",'No Self Assessment feeder'!AX651,IF($B$9="All",'No Self Assessment feeder'!CD651)))</f>
        <v>11.4</v>
      </c>
      <c r="S662" s="120">
        <f>IF($B$9="Female",'No Self Assessment feeder'!S651,IF($B$9="Male",'No Self Assessment feeder'!AY651,IF($B$9="All",'No Self Assessment feeder'!CE651)))</f>
        <v>61.8</v>
      </c>
      <c r="T662" s="120">
        <f>IF($B$9="Female",'No Self Assessment feeder'!T651,IF($B$9="Male",'No Self Assessment feeder'!AZ651,IF($B$9="All",'No Self Assessment feeder'!CF651)))</f>
        <v>70.3</v>
      </c>
      <c r="U662" s="127">
        <f>IF($B$9="Female",'No Self Assessment feeder'!U651,IF($B$9="Male",'No Self Assessment feeder'!BA651,IF($B$9="All",'No Self Assessment feeder'!CG651)))</f>
        <v>74.7</v>
      </c>
      <c r="V662" s="81">
        <f>IF($B$9="Female",'No Self Assessment feeder'!V651,IF($B$9="Male",'No Self Assessment feeder'!BB651,IF($B$9="All",'No Self Assessment feeder'!CH651)))</f>
        <v>2710</v>
      </c>
      <c r="W662" s="120">
        <f>IF($B$9="Female",'No Self Assessment feeder'!W651,IF($B$9="Male",'No Self Assessment feeder'!BC651,IF($B$9="All",'No Self Assessment feeder'!CI651)))</f>
        <v>4.7</v>
      </c>
      <c r="X662" s="79">
        <f>IF($B$9="Female",'No Self Assessment feeder'!X651,IF($B$9="Male",'No Self Assessment feeder'!BD651,IF($B$9="All",'No Self Assessment feeder'!CJ651)))</f>
        <v>2585</v>
      </c>
      <c r="Y662" s="120">
        <f>IF($B$9="Female",'No Self Assessment feeder'!Y651,IF($B$9="Male",'No Self Assessment feeder'!BE651,IF($B$9="All",'No Self Assessment feeder'!CK651)))</f>
        <v>17.7</v>
      </c>
      <c r="Z662" s="120">
        <f>IF($B$9="Female",'No Self Assessment feeder'!Z651,IF($B$9="Male",'No Self Assessment feeder'!BF651,IF($B$9="All",'No Self Assessment feeder'!CL651)))</f>
        <v>9.9</v>
      </c>
      <c r="AA662" s="120">
        <f>IF($B$9="Female",'No Self Assessment feeder'!AA651,IF($B$9="Male",'No Self Assessment feeder'!BG651,IF($B$9="All",'No Self Assessment feeder'!CM651)))</f>
        <v>63.9</v>
      </c>
      <c r="AB662" s="120">
        <f>IF($B$9="Female",'No Self Assessment feeder'!AB651,IF($B$9="Male",'No Self Assessment feeder'!BH651,IF($B$9="All",'No Self Assessment feeder'!CN651)))</f>
        <v>70</v>
      </c>
      <c r="AC662" s="127">
        <f>IF($B$9="Female",'No Self Assessment feeder'!AC651,IF($B$9="Male",'No Self Assessment feeder'!BI651,IF($B$9="All",'No Self Assessment feeder'!CO651)))</f>
        <v>72.400000000000006</v>
      </c>
      <c r="CM662" s="29"/>
    </row>
    <row r="663" spans="1:91" ht="14.25" customHeight="1" x14ac:dyDescent="0.2">
      <c r="A663" s="159" t="s">
        <v>292</v>
      </c>
      <c r="B663" s="65" t="s">
        <v>272</v>
      </c>
      <c r="C663" s="66">
        <v>10003614</v>
      </c>
      <c r="D663" s="66" t="s">
        <v>495</v>
      </c>
      <c r="E663" s="162" t="s">
        <v>273</v>
      </c>
      <c r="F663" s="142">
        <f>IF($B$9="Female",'No Self Assessment feeder'!F652,IF($B$9="Male",'No Self Assessment feeder'!AL652,IF($B$9="All",'No Self Assessment feeder'!BR652)))</f>
        <v>985</v>
      </c>
      <c r="G663" s="120">
        <f>IF($B$9="Female",'No Self Assessment feeder'!G652,IF($B$9="Male",'No Self Assessment feeder'!AM652,IF($B$9="All",'No Self Assessment feeder'!BS652)))</f>
        <v>1.9</v>
      </c>
      <c r="H663" s="79">
        <f>IF($B$9="Female",'No Self Assessment feeder'!H652,IF($B$9="Male",'No Self Assessment feeder'!AN652,IF($B$9="All",'No Self Assessment feeder'!BT652)))</f>
        <v>965</v>
      </c>
      <c r="I663" s="120">
        <f>IF($B$9="Female",'No Self Assessment feeder'!I652,IF($B$9="Male",'No Self Assessment feeder'!AO652,IF($B$9="All",'No Self Assessment feeder'!BU652)))</f>
        <v>8.3000000000000007</v>
      </c>
      <c r="J663" s="120">
        <f>IF($B$9="Female",'No Self Assessment feeder'!J652,IF($B$9="Male",'No Self Assessment feeder'!AP652,IF($B$9="All",'No Self Assessment feeder'!BV652)))</f>
        <v>11.7</v>
      </c>
      <c r="K663" s="120">
        <f>IF($B$9="Female",'No Self Assessment feeder'!K652,IF($B$9="Male",'No Self Assessment feeder'!AQ652,IF($B$9="All",'No Self Assessment feeder'!BW652)))</f>
        <v>62.7</v>
      </c>
      <c r="L663" s="120">
        <f>IF($B$9="Female",'No Self Assessment feeder'!L652,IF($B$9="Male",'No Self Assessment feeder'!AR652,IF($B$9="All",'No Self Assessment feeder'!BX652)))</f>
        <v>75.3</v>
      </c>
      <c r="M663" s="127">
        <f>IF($B$9="Female",'No Self Assessment feeder'!M652,IF($B$9="Male",'No Self Assessment feeder'!AS652,IF($B$9="All",'No Self Assessment feeder'!BY652)))</f>
        <v>80</v>
      </c>
      <c r="N663" s="81">
        <f>IF($B$9="Female",'No Self Assessment feeder'!N652,IF($B$9="Male",'No Self Assessment feeder'!AT652,IF($B$9="All",'No Self Assessment feeder'!BZ652)))</f>
        <v>985</v>
      </c>
      <c r="O663" s="120">
        <f>IF($B$9="Female",'No Self Assessment feeder'!O652,IF($B$9="Male",'No Self Assessment feeder'!AU652,IF($B$9="All",'No Self Assessment feeder'!CA652)))</f>
        <v>2.1</v>
      </c>
      <c r="P663" s="79">
        <f>IF($B$9="Female",'No Self Assessment feeder'!P652,IF($B$9="Male",'No Self Assessment feeder'!AV652,IF($B$9="All",'No Self Assessment feeder'!CB652)))</f>
        <v>965</v>
      </c>
      <c r="Q663" s="120">
        <f>IF($B$9="Female",'No Self Assessment feeder'!Q652,IF($B$9="Male",'No Self Assessment feeder'!AW652,IF($B$9="All",'No Self Assessment feeder'!CC652)))</f>
        <v>10.1</v>
      </c>
      <c r="R663" s="120">
        <f>IF($B$9="Female",'No Self Assessment feeder'!R652,IF($B$9="Male",'No Self Assessment feeder'!AX652,IF($B$9="All",'No Self Assessment feeder'!CD652)))</f>
        <v>7.6</v>
      </c>
      <c r="S663" s="120">
        <f>IF($B$9="Female",'No Self Assessment feeder'!S652,IF($B$9="Male",'No Self Assessment feeder'!AY652,IF($B$9="All",'No Self Assessment feeder'!CE652)))</f>
        <v>68.5</v>
      </c>
      <c r="T663" s="120">
        <f>IF($B$9="Female",'No Self Assessment feeder'!T652,IF($B$9="Male",'No Self Assessment feeder'!AZ652,IF($B$9="All",'No Self Assessment feeder'!CF652)))</f>
        <v>78.8</v>
      </c>
      <c r="U663" s="127">
        <f>IF($B$9="Female",'No Self Assessment feeder'!U652,IF($B$9="Male",'No Self Assessment feeder'!BA652,IF($B$9="All",'No Self Assessment feeder'!CG652)))</f>
        <v>82.3</v>
      </c>
      <c r="V663" s="81">
        <f>IF($B$9="Female",'No Self Assessment feeder'!V652,IF($B$9="Male",'No Self Assessment feeder'!BB652,IF($B$9="All",'No Self Assessment feeder'!CH652)))</f>
        <v>985</v>
      </c>
      <c r="W663" s="120">
        <f>IF($B$9="Female",'No Self Assessment feeder'!W652,IF($B$9="Male",'No Self Assessment feeder'!BC652,IF($B$9="All",'No Self Assessment feeder'!CI652)))</f>
        <v>2.1</v>
      </c>
      <c r="X663" s="79">
        <f>IF($B$9="Female",'No Self Assessment feeder'!X652,IF($B$9="Male",'No Self Assessment feeder'!BD652,IF($B$9="All",'No Self Assessment feeder'!CJ652)))</f>
        <v>965</v>
      </c>
      <c r="Y663" s="120">
        <f>IF($B$9="Female",'No Self Assessment feeder'!Y652,IF($B$9="Male",'No Self Assessment feeder'!BE652,IF($B$9="All",'No Self Assessment feeder'!CK652)))</f>
        <v>12.3</v>
      </c>
      <c r="Z663" s="120">
        <f>IF($B$9="Female",'No Self Assessment feeder'!Z652,IF($B$9="Male",'No Self Assessment feeder'!BF652,IF($B$9="All",'No Self Assessment feeder'!CL652)))</f>
        <v>6.6</v>
      </c>
      <c r="AA663" s="120">
        <f>IF($B$9="Female",'No Self Assessment feeder'!AA652,IF($B$9="Male",'No Self Assessment feeder'!BG652,IF($B$9="All",'No Self Assessment feeder'!CM652)))</f>
        <v>71.3</v>
      </c>
      <c r="AB663" s="120">
        <f>IF($B$9="Female",'No Self Assessment feeder'!AB652,IF($B$9="Male",'No Self Assessment feeder'!BH652,IF($B$9="All",'No Self Assessment feeder'!CN652)))</f>
        <v>79.2</v>
      </c>
      <c r="AC663" s="127">
        <f>IF($B$9="Female",'No Self Assessment feeder'!AC652,IF($B$9="Male",'No Self Assessment feeder'!BI652,IF($B$9="All",'No Self Assessment feeder'!CO652)))</f>
        <v>81.099999999999994</v>
      </c>
      <c r="CM663" s="29"/>
    </row>
    <row r="664" spans="1:91" ht="14.25" customHeight="1" x14ac:dyDescent="0.2">
      <c r="A664" s="159" t="s">
        <v>292</v>
      </c>
      <c r="B664" s="65" t="s">
        <v>274</v>
      </c>
      <c r="C664" s="66">
        <v>10007166</v>
      </c>
      <c r="D664" s="66" t="s">
        <v>489</v>
      </c>
      <c r="E664" s="162" t="s">
        <v>275</v>
      </c>
      <c r="F664" s="142">
        <f>IF($B$9="Female",'No Self Assessment feeder'!F653,IF($B$9="Male",'No Self Assessment feeder'!AL653,IF($B$9="All",'No Self Assessment feeder'!BR653)))</f>
        <v>2805</v>
      </c>
      <c r="G664" s="120">
        <f>IF($B$9="Female",'No Self Assessment feeder'!G653,IF($B$9="Male",'No Self Assessment feeder'!AM653,IF($B$9="All",'No Self Assessment feeder'!BS653)))</f>
        <v>2.7</v>
      </c>
      <c r="H664" s="79">
        <f>IF($B$9="Female",'No Self Assessment feeder'!H653,IF($B$9="Male",'No Self Assessment feeder'!AN653,IF($B$9="All",'No Self Assessment feeder'!BT653)))</f>
        <v>2730</v>
      </c>
      <c r="I664" s="120">
        <f>IF($B$9="Female",'No Self Assessment feeder'!I653,IF($B$9="Male",'No Self Assessment feeder'!AO653,IF($B$9="All",'No Self Assessment feeder'!BU653)))</f>
        <v>7.4</v>
      </c>
      <c r="J664" s="120">
        <f>IF($B$9="Female",'No Self Assessment feeder'!J653,IF($B$9="Male",'No Self Assessment feeder'!AP653,IF($B$9="All",'No Self Assessment feeder'!BV653)))</f>
        <v>11.7</v>
      </c>
      <c r="K664" s="120">
        <f>IF($B$9="Female",'No Self Assessment feeder'!K653,IF($B$9="Male",'No Self Assessment feeder'!AQ653,IF($B$9="All",'No Self Assessment feeder'!BW653)))</f>
        <v>57.4</v>
      </c>
      <c r="L664" s="120">
        <f>IF($B$9="Female",'No Self Assessment feeder'!L653,IF($B$9="Male",'No Self Assessment feeder'!AR653,IF($B$9="All",'No Self Assessment feeder'!BX653)))</f>
        <v>73.599999999999994</v>
      </c>
      <c r="M664" s="127">
        <f>IF($B$9="Female",'No Self Assessment feeder'!M653,IF($B$9="Male",'No Self Assessment feeder'!AS653,IF($B$9="All",'No Self Assessment feeder'!BY653)))</f>
        <v>80.900000000000006</v>
      </c>
      <c r="N664" s="81">
        <f>IF($B$9="Female",'No Self Assessment feeder'!N653,IF($B$9="Male",'No Self Assessment feeder'!AT653,IF($B$9="All",'No Self Assessment feeder'!BZ653)))</f>
        <v>2805</v>
      </c>
      <c r="O664" s="120">
        <f>IF($B$9="Female",'No Self Assessment feeder'!O653,IF($B$9="Male",'No Self Assessment feeder'!AU653,IF($B$9="All",'No Self Assessment feeder'!CA653)))</f>
        <v>3.2</v>
      </c>
      <c r="P664" s="79">
        <f>IF($B$9="Female",'No Self Assessment feeder'!P653,IF($B$9="Male",'No Self Assessment feeder'!AV653,IF($B$9="All",'No Self Assessment feeder'!CB653)))</f>
        <v>2715</v>
      </c>
      <c r="Q664" s="120">
        <f>IF($B$9="Female",'No Self Assessment feeder'!Q653,IF($B$9="Male",'No Self Assessment feeder'!AW653,IF($B$9="All",'No Self Assessment feeder'!CC653)))</f>
        <v>9.1</v>
      </c>
      <c r="R664" s="120">
        <f>IF($B$9="Female",'No Self Assessment feeder'!R653,IF($B$9="Male",'No Self Assessment feeder'!AX653,IF($B$9="All",'No Self Assessment feeder'!CD653)))</f>
        <v>9.1999999999999993</v>
      </c>
      <c r="S664" s="120">
        <f>IF($B$9="Female",'No Self Assessment feeder'!S653,IF($B$9="Male",'No Self Assessment feeder'!AY653,IF($B$9="All",'No Self Assessment feeder'!CE653)))</f>
        <v>66.2</v>
      </c>
      <c r="T664" s="120">
        <f>IF($B$9="Female",'No Self Assessment feeder'!T653,IF($B$9="Male",'No Self Assessment feeder'!AZ653,IF($B$9="All",'No Self Assessment feeder'!CF653)))</f>
        <v>77.7</v>
      </c>
      <c r="U664" s="127">
        <f>IF($B$9="Female",'No Self Assessment feeder'!U653,IF($B$9="Male",'No Self Assessment feeder'!BA653,IF($B$9="All",'No Self Assessment feeder'!CG653)))</f>
        <v>81.7</v>
      </c>
      <c r="V664" s="81">
        <f>IF($B$9="Female",'No Self Assessment feeder'!V653,IF($B$9="Male",'No Self Assessment feeder'!BB653,IF($B$9="All",'No Self Assessment feeder'!CH653)))</f>
        <v>2805</v>
      </c>
      <c r="W664" s="120">
        <f>IF($B$9="Female",'No Self Assessment feeder'!W653,IF($B$9="Male",'No Self Assessment feeder'!BC653,IF($B$9="All",'No Self Assessment feeder'!CI653)))</f>
        <v>3.5</v>
      </c>
      <c r="X664" s="79">
        <f>IF($B$9="Female",'No Self Assessment feeder'!X653,IF($B$9="Male",'No Self Assessment feeder'!BD653,IF($B$9="All",'No Self Assessment feeder'!CJ653)))</f>
        <v>2705</v>
      </c>
      <c r="Y664" s="120">
        <f>IF($B$9="Female",'No Self Assessment feeder'!Y653,IF($B$9="Male",'No Self Assessment feeder'!BE653,IF($B$9="All",'No Self Assessment feeder'!CK653)))</f>
        <v>11.6</v>
      </c>
      <c r="Z664" s="120">
        <f>IF($B$9="Female",'No Self Assessment feeder'!Z653,IF($B$9="Male",'No Self Assessment feeder'!BF653,IF($B$9="All",'No Self Assessment feeder'!CL653)))</f>
        <v>7.4</v>
      </c>
      <c r="AA664" s="120">
        <f>IF($B$9="Female",'No Self Assessment feeder'!AA653,IF($B$9="Male",'No Self Assessment feeder'!BG653,IF($B$9="All",'No Self Assessment feeder'!CM653)))</f>
        <v>70.900000000000006</v>
      </c>
      <c r="AB664" s="120">
        <f>IF($B$9="Female",'No Self Assessment feeder'!AB653,IF($B$9="Male",'No Self Assessment feeder'!BH653,IF($B$9="All",'No Self Assessment feeder'!CN653)))</f>
        <v>78.400000000000006</v>
      </c>
      <c r="AC664" s="127">
        <f>IF($B$9="Female",'No Self Assessment feeder'!AC653,IF($B$9="Male",'No Self Assessment feeder'!BI653,IF($B$9="All",'No Self Assessment feeder'!CO653)))</f>
        <v>81</v>
      </c>
      <c r="CM664" s="29"/>
    </row>
    <row r="665" spans="1:91" ht="14.25" customHeight="1" x14ac:dyDescent="0.2">
      <c r="A665" s="159" t="s">
        <v>292</v>
      </c>
      <c r="B665" s="65" t="s">
        <v>276</v>
      </c>
      <c r="C665" s="66">
        <v>10007139</v>
      </c>
      <c r="D665" s="66" t="s">
        <v>489</v>
      </c>
      <c r="E665" s="162" t="s">
        <v>277</v>
      </c>
      <c r="F665" s="142">
        <f>IF($B$9="Female",'No Self Assessment feeder'!F654,IF($B$9="Male",'No Self Assessment feeder'!AL654,IF($B$9="All",'No Self Assessment feeder'!BR654)))</f>
        <v>930</v>
      </c>
      <c r="G665" s="120">
        <f>IF($B$9="Female",'No Self Assessment feeder'!G654,IF($B$9="Male",'No Self Assessment feeder'!AM654,IF($B$9="All",'No Self Assessment feeder'!BS654)))</f>
        <v>2.1</v>
      </c>
      <c r="H665" s="79">
        <f>IF($B$9="Female",'No Self Assessment feeder'!H654,IF($B$9="Male",'No Self Assessment feeder'!AN654,IF($B$9="All",'No Self Assessment feeder'!BT654)))</f>
        <v>910</v>
      </c>
      <c r="I665" s="120">
        <f>IF($B$9="Female",'No Self Assessment feeder'!I654,IF($B$9="Male",'No Self Assessment feeder'!AO654,IF($B$9="All",'No Self Assessment feeder'!BU654)))</f>
        <v>8.3000000000000007</v>
      </c>
      <c r="J665" s="120">
        <f>IF($B$9="Female",'No Self Assessment feeder'!J654,IF($B$9="Male",'No Self Assessment feeder'!AP654,IF($B$9="All",'No Self Assessment feeder'!BV654)))</f>
        <v>9.1999999999999993</v>
      </c>
      <c r="K665" s="120">
        <f>IF($B$9="Female",'No Self Assessment feeder'!K654,IF($B$9="Male",'No Self Assessment feeder'!AQ654,IF($B$9="All",'No Self Assessment feeder'!BW654)))</f>
        <v>57.9</v>
      </c>
      <c r="L665" s="120">
        <f>IF($B$9="Female",'No Self Assessment feeder'!L654,IF($B$9="Male",'No Self Assessment feeder'!AR654,IF($B$9="All",'No Self Assessment feeder'!BX654)))</f>
        <v>74.7</v>
      </c>
      <c r="M665" s="127">
        <f>IF($B$9="Female",'No Self Assessment feeder'!M654,IF($B$9="Male",'No Self Assessment feeder'!AS654,IF($B$9="All",'No Self Assessment feeder'!BY654)))</f>
        <v>82.5</v>
      </c>
      <c r="N665" s="81">
        <f>IF($B$9="Female",'No Self Assessment feeder'!N654,IF($B$9="Male",'No Self Assessment feeder'!AT654,IF($B$9="All",'No Self Assessment feeder'!BZ654)))</f>
        <v>930</v>
      </c>
      <c r="O665" s="120">
        <f>IF($B$9="Female",'No Self Assessment feeder'!O654,IF($B$9="Male",'No Self Assessment feeder'!AU654,IF($B$9="All",'No Self Assessment feeder'!CA654)))</f>
        <v>2.6</v>
      </c>
      <c r="P665" s="79">
        <f>IF($B$9="Female",'No Self Assessment feeder'!P654,IF($B$9="Male",'No Self Assessment feeder'!AV654,IF($B$9="All",'No Self Assessment feeder'!CB654)))</f>
        <v>910</v>
      </c>
      <c r="Q665" s="120">
        <f>IF($B$9="Female",'No Self Assessment feeder'!Q654,IF($B$9="Male",'No Self Assessment feeder'!AW654,IF($B$9="All",'No Self Assessment feeder'!CC654)))</f>
        <v>11.3</v>
      </c>
      <c r="R665" s="120">
        <f>IF($B$9="Female",'No Self Assessment feeder'!R654,IF($B$9="Male",'No Self Assessment feeder'!AX654,IF($B$9="All",'No Self Assessment feeder'!CD654)))</f>
        <v>7.2</v>
      </c>
      <c r="S665" s="120">
        <f>IF($B$9="Female",'No Self Assessment feeder'!S654,IF($B$9="Male",'No Self Assessment feeder'!AY654,IF($B$9="All",'No Self Assessment feeder'!CE654)))</f>
        <v>62.9</v>
      </c>
      <c r="T665" s="120">
        <f>IF($B$9="Female",'No Self Assessment feeder'!T654,IF($B$9="Male",'No Self Assessment feeder'!AZ654,IF($B$9="All",'No Self Assessment feeder'!CF654)))</f>
        <v>77.5</v>
      </c>
      <c r="U665" s="127">
        <f>IF($B$9="Female",'No Self Assessment feeder'!U654,IF($B$9="Male",'No Self Assessment feeder'!BA654,IF($B$9="All",'No Self Assessment feeder'!CG654)))</f>
        <v>81.5</v>
      </c>
      <c r="V665" s="81">
        <f>IF($B$9="Female",'No Self Assessment feeder'!V654,IF($B$9="Male",'No Self Assessment feeder'!BB654,IF($B$9="All",'No Self Assessment feeder'!CH654)))</f>
        <v>930</v>
      </c>
      <c r="W665" s="120">
        <f>IF($B$9="Female",'No Self Assessment feeder'!W654,IF($B$9="Male",'No Self Assessment feeder'!BC654,IF($B$9="All",'No Self Assessment feeder'!CI654)))</f>
        <v>3.2</v>
      </c>
      <c r="X665" s="79">
        <f>IF($B$9="Female",'No Self Assessment feeder'!X654,IF($B$9="Male",'No Self Assessment feeder'!BD654,IF($B$9="All",'No Self Assessment feeder'!CJ654)))</f>
        <v>900</v>
      </c>
      <c r="Y665" s="120">
        <f>IF($B$9="Female",'No Self Assessment feeder'!Y654,IF($B$9="Male",'No Self Assessment feeder'!BE654,IF($B$9="All",'No Self Assessment feeder'!CK654)))</f>
        <v>13.6</v>
      </c>
      <c r="Z665" s="120">
        <f>IF($B$9="Female",'No Self Assessment feeder'!Z654,IF($B$9="Male",'No Self Assessment feeder'!BF654,IF($B$9="All",'No Self Assessment feeder'!CL654)))</f>
        <v>4.3</v>
      </c>
      <c r="AA665" s="120">
        <f>IF($B$9="Female",'No Self Assessment feeder'!AA654,IF($B$9="Male",'No Self Assessment feeder'!BG654,IF($B$9="All",'No Self Assessment feeder'!CM654)))</f>
        <v>71.8</v>
      </c>
      <c r="AB665" s="120">
        <f>IF($B$9="Female",'No Self Assessment feeder'!AB654,IF($B$9="Male",'No Self Assessment feeder'!BH654,IF($B$9="All",'No Self Assessment feeder'!CN654)))</f>
        <v>79.8</v>
      </c>
      <c r="AC665" s="127">
        <f>IF($B$9="Female",'No Self Assessment feeder'!AC654,IF($B$9="Male",'No Self Assessment feeder'!BI654,IF($B$9="All",'No Self Assessment feeder'!CO654)))</f>
        <v>82</v>
      </c>
      <c r="CM665" s="29"/>
    </row>
    <row r="666" spans="1:91" ht="14.25" customHeight="1" x14ac:dyDescent="0.2">
      <c r="A666" s="159" t="s">
        <v>292</v>
      </c>
      <c r="B666" s="65" t="s">
        <v>278</v>
      </c>
      <c r="C666" s="66">
        <v>10007657</v>
      </c>
      <c r="D666" s="66" t="s">
        <v>488</v>
      </c>
      <c r="E666" s="162" t="s">
        <v>279</v>
      </c>
      <c r="F666" s="142">
        <f>IF($B$9="Female",'No Self Assessment feeder'!F655,IF($B$9="Male",'No Self Assessment feeder'!AL655,IF($B$9="All",'No Self Assessment feeder'!BR655)))</f>
        <v>190</v>
      </c>
      <c r="G666" s="120">
        <f>IF($B$9="Female",'No Self Assessment feeder'!G655,IF($B$9="Male",'No Self Assessment feeder'!AM655,IF($B$9="All",'No Self Assessment feeder'!BS655)))</f>
        <v>3.7</v>
      </c>
      <c r="H666" s="79">
        <f>IF($B$9="Female",'No Self Assessment feeder'!H655,IF($B$9="Male",'No Self Assessment feeder'!AN655,IF($B$9="All",'No Self Assessment feeder'!BT655)))</f>
        <v>185</v>
      </c>
      <c r="I666" s="120">
        <f>IF($B$9="Female",'No Self Assessment feeder'!I655,IF($B$9="Male",'No Self Assessment feeder'!AO655,IF($B$9="All",'No Self Assessment feeder'!BU655)))</f>
        <v>10.4</v>
      </c>
      <c r="J666" s="120">
        <f>IF($B$9="Female",'No Self Assessment feeder'!J655,IF($B$9="Male",'No Self Assessment feeder'!AP655,IF($B$9="All",'No Self Assessment feeder'!BV655)))</f>
        <v>15.3</v>
      </c>
      <c r="K666" s="120">
        <f>IF($B$9="Female",'No Self Assessment feeder'!K655,IF($B$9="Male",'No Self Assessment feeder'!AQ655,IF($B$9="All",'No Self Assessment feeder'!BW655)))</f>
        <v>61.2</v>
      </c>
      <c r="L666" s="120">
        <f>IF($B$9="Female",'No Self Assessment feeder'!L655,IF($B$9="Male",'No Self Assessment feeder'!AR655,IF($B$9="All",'No Self Assessment feeder'!BX655)))</f>
        <v>67.2</v>
      </c>
      <c r="M666" s="127">
        <f>IF($B$9="Female",'No Self Assessment feeder'!M655,IF($B$9="Male",'No Self Assessment feeder'!AS655,IF($B$9="All",'No Self Assessment feeder'!BY655)))</f>
        <v>74.3</v>
      </c>
      <c r="N666" s="81">
        <f>IF($B$9="Female",'No Self Assessment feeder'!N655,IF($B$9="Male",'No Self Assessment feeder'!AT655,IF($B$9="All",'No Self Assessment feeder'!BZ655)))</f>
        <v>190</v>
      </c>
      <c r="O666" s="120">
        <f>IF($B$9="Female",'No Self Assessment feeder'!O655,IF($B$9="Male",'No Self Assessment feeder'!AU655,IF($B$9="All",'No Self Assessment feeder'!CA655)))</f>
        <v>3.2</v>
      </c>
      <c r="P666" s="79">
        <f>IF($B$9="Female",'No Self Assessment feeder'!P655,IF($B$9="Male",'No Self Assessment feeder'!AV655,IF($B$9="All",'No Self Assessment feeder'!CB655)))</f>
        <v>185</v>
      </c>
      <c r="Q666" s="120">
        <f>IF($B$9="Female",'No Self Assessment feeder'!Q655,IF($B$9="Male",'No Self Assessment feeder'!AW655,IF($B$9="All",'No Self Assessment feeder'!CC655)))</f>
        <v>12.5</v>
      </c>
      <c r="R666" s="120">
        <f>IF($B$9="Female",'No Self Assessment feeder'!R655,IF($B$9="Male",'No Self Assessment feeder'!AX655,IF($B$9="All",'No Self Assessment feeder'!CD655)))</f>
        <v>7.6</v>
      </c>
      <c r="S666" s="120">
        <f>IF($B$9="Female",'No Self Assessment feeder'!S655,IF($B$9="Male",'No Self Assessment feeder'!AY655,IF($B$9="All",'No Self Assessment feeder'!CE655)))</f>
        <v>65.8</v>
      </c>
      <c r="T666" s="120">
        <f>IF($B$9="Female",'No Self Assessment feeder'!T655,IF($B$9="Male",'No Self Assessment feeder'!AZ655,IF($B$9="All",'No Self Assessment feeder'!CF655)))</f>
        <v>76.599999999999994</v>
      </c>
      <c r="U666" s="127">
        <f>IF($B$9="Female",'No Self Assessment feeder'!U655,IF($B$9="Male",'No Self Assessment feeder'!BA655,IF($B$9="All",'No Self Assessment feeder'!CG655)))</f>
        <v>79.900000000000006</v>
      </c>
      <c r="V666" s="81">
        <f>IF($B$9="Female",'No Self Assessment feeder'!V655,IF($B$9="Male",'No Self Assessment feeder'!BB655,IF($B$9="All",'No Self Assessment feeder'!CH655)))</f>
        <v>190</v>
      </c>
      <c r="W666" s="120">
        <f>IF($B$9="Female",'No Self Assessment feeder'!W655,IF($B$9="Male",'No Self Assessment feeder'!BC655,IF($B$9="All",'No Self Assessment feeder'!CI655)))</f>
        <v>3.7</v>
      </c>
      <c r="X666" s="79">
        <f>IF($B$9="Female",'No Self Assessment feeder'!X655,IF($B$9="Male",'No Self Assessment feeder'!BD655,IF($B$9="All",'No Self Assessment feeder'!CJ655)))</f>
        <v>185</v>
      </c>
      <c r="Y666" s="120">
        <f>IF($B$9="Female",'No Self Assessment feeder'!Y655,IF($B$9="Male",'No Self Assessment feeder'!BE655,IF($B$9="All",'No Self Assessment feeder'!CK655)))</f>
        <v>16.899999999999999</v>
      </c>
      <c r="Z666" s="120">
        <f>IF($B$9="Female",'No Self Assessment feeder'!Z655,IF($B$9="Male",'No Self Assessment feeder'!BF655,IF($B$9="All",'No Self Assessment feeder'!CL655)))</f>
        <v>5.5</v>
      </c>
      <c r="AA666" s="120" t="str">
        <f>IF($B$9="Female",'No Self Assessment feeder'!AA655,IF($B$9="Male",'No Self Assessment feeder'!BG655,IF($B$9="All",'No Self Assessment feeder'!CM655)))</f>
        <v>x</v>
      </c>
      <c r="AB666" s="120" t="str">
        <f>IF($B$9="Female",'No Self Assessment feeder'!AB655,IF($B$9="Male",'No Self Assessment feeder'!BH655,IF($B$9="All",'No Self Assessment feeder'!CN655)))</f>
        <v>x</v>
      </c>
      <c r="AC666" s="127">
        <f>IF($B$9="Female",'No Self Assessment feeder'!AC655,IF($B$9="Male",'No Self Assessment feeder'!BI655,IF($B$9="All",'No Self Assessment feeder'!CO655)))</f>
        <v>77.599999999999994</v>
      </c>
      <c r="CM666" s="29"/>
    </row>
    <row r="667" spans="1:91" ht="14.25" customHeight="1" x14ac:dyDescent="0.2">
      <c r="A667" s="159" t="s">
        <v>292</v>
      </c>
      <c r="B667" s="65" t="s">
        <v>280</v>
      </c>
      <c r="C667" s="66">
        <v>10007713</v>
      </c>
      <c r="D667" s="66" t="s">
        <v>494</v>
      </c>
      <c r="E667" s="162" t="s">
        <v>281</v>
      </c>
      <c r="F667" s="142">
        <f>IF($B$9="Female",'No Self Assessment feeder'!F656,IF($B$9="Male",'No Self Assessment feeder'!AL656,IF($B$9="All",'No Self Assessment feeder'!BR656)))</f>
        <v>1090</v>
      </c>
      <c r="G667" s="120">
        <f>IF($B$9="Female",'No Self Assessment feeder'!G656,IF($B$9="Male",'No Self Assessment feeder'!AM656,IF($B$9="All",'No Self Assessment feeder'!BS656)))</f>
        <v>1.6</v>
      </c>
      <c r="H667" s="79">
        <f>IF($B$9="Female",'No Self Assessment feeder'!H656,IF($B$9="Male",'No Self Assessment feeder'!AN656,IF($B$9="All",'No Self Assessment feeder'!BT656)))</f>
        <v>1070</v>
      </c>
      <c r="I667" s="120">
        <f>IF($B$9="Female",'No Self Assessment feeder'!I656,IF($B$9="Male",'No Self Assessment feeder'!AO656,IF($B$9="All",'No Self Assessment feeder'!BU656)))</f>
        <v>8.1</v>
      </c>
      <c r="J667" s="120">
        <f>IF($B$9="Female",'No Self Assessment feeder'!J656,IF($B$9="Male",'No Self Assessment feeder'!AP656,IF($B$9="All",'No Self Assessment feeder'!BV656)))</f>
        <v>10.4</v>
      </c>
      <c r="K667" s="120">
        <f>IF($B$9="Female",'No Self Assessment feeder'!K656,IF($B$9="Male",'No Self Assessment feeder'!AQ656,IF($B$9="All",'No Self Assessment feeder'!BW656)))</f>
        <v>62.1</v>
      </c>
      <c r="L667" s="120">
        <f>IF($B$9="Female",'No Self Assessment feeder'!L656,IF($B$9="Male",'No Self Assessment feeder'!AR656,IF($B$9="All",'No Self Assessment feeder'!BX656)))</f>
        <v>76.3</v>
      </c>
      <c r="M667" s="127">
        <f>IF($B$9="Female",'No Self Assessment feeder'!M656,IF($B$9="Male",'No Self Assessment feeder'!AS656,IF($B$9="All",'No Self Assessment feeder'!BY656)))</f>
        <v>81.5</v>
      </c>
      <c r="N667" s="81">
        <f>IF($B$9="Female",'No Self Assessment feeder'!N656,IF($B$9="Male",'No Self Assessment feeder'!AT656,IF($B$9="All",'No Self Assessment feeder'!BZ656)))</f>
        <v>1090</v>
      </c>
      <c r="O667" s="120">
        <f>IF($B$9="Female",'No Self Assessment feeder'!O656,IF($B$9="Male",'No Self Assessment feeder'!AU656,IF($B$9="All",'No Self Assessment feeder'!CA656)))</f>
        <v>1.7</v>
      </c>
      <c r="P667" s="79">
        <f>IF($B$9="Female",'No Self Assessment feeder'!P656,IF($B$9="Male",'No Self Assessment feeder'!AV656,IF($B$9="All",'No Self Assessment feeder'!CB656)))</f>
        <v>1070</v>
      </c>
      <c r="Q667" s="120">
        <f>IF($B$9="Female",'No Self Assessment feeder'!Q656,IF($B$9="Male",'No Self Assessment feeder'!AW656,IF($B$9="All",'No Self Assessment feeder'!CC656)))</f>
        <v>8.6</v>
      </c>
      <c r="R667" s="120">
        <f>IF($B$9="Female",'No Self Assessment feeder'!R656,IF($B$9="Male",'No Self Assessment feeder'!AX656,IF($B$9="All",'No Self Assessment feeder'!CD656)))</f>
        <v>6.4</v>
      </c>
      <c r="S667" s="120">
        <f>IF($B$9="Female",'No Self Assessment feeder'!S656,IF($B$9="Male",'No Self Assessment feeder'!AY656,IF($B$9="All",'No Self Assessment feeder'!CE656)))</f>
        <v>67.2</v>
      </c>
      <c r="T667" s="120">
        <f>IF($B$9="Female",'No Self Assessment feeder'!T656,IF($B$9="Male",'No Self Assessment feeder'!AZ656,IF($B$9="All",'No Self Assessment feeder'!CF656)))</f>
        <v>80.900000000000006</v>
      </c>
      <c r="U667" s="127">
        <f>IF($B$9="Female",'No Self Assessment feeder'!U656,IF($B$9="Male",'No Self Assessment feeder'!BA656,IF($B$9="All",'No Self Assessment feeder'!CG656)))</f>
        <v>85</v>
      </c>
      <c r="V667" s="81">
        <f>IF($B$9="Female",'No Self Assessment feeder'!V656,IF($B$9="Male",'No Self Assessment feeder'!BB656,IF($B$9="All",'No Self Assessment feeder'!CH656)))</f>
        <v>1090</v>
      </c>
      <c r="W667" s="120">
        <f>IF($B$9="Female",'No Self Assessment feeder'!W656,IF($B$9="Male",'No Self Assessment feeder'!BC656,IF($B$9="All",'No Self Assessment feeder'!CI656)))</f>
        <v>1.8</v>
      </c>
      <c r="X667" s="79">
        <f>IF($B$9="Female",'No Self Assessment feeder'!X656,IF($B$9="Male",'No Self Assessment feeder'!BD656,IF($B$9="All",'No Self Assessment feeder'!CJ656)))</f>
        <v>1070</v>
      </c>
      <c r="Y667" s="120">
        <f>IF($B$9="Female",'No Self Assessment feeder'!Y656,IF($B$9="Male",'No Self Assessment feeder'!BE656,IF($B$9="All",'No Self Assessment feeder'!CK656)))</f>
        <v>11.7</v>
      </c>
      <c r="Z667" s="120">
        <f>IF($B$9="Female",'No Self Assessment feeder'!Z656,IF($B$9="Male",'No Self Assessment feeder'!BF656,IF($B$9="All",'No Self Assessment feeder'!CL656)))</f>
        <v>5.9</v>
      </c>
      <c r="AA667" s="120">
        <f>IF($B$9="Female",'No Self Assessment feeder'!AA656,IF($B$9="Male",'No Self Assessment feeder'!BG656,IF($B$9="All",'No Self Assessment feeder'!CM656)))</f>
        <v>70.3</v>
      </c>
      <c r="AB667" s="120">
        <f>IF($B$9="Female",'No Self Assessment feeder'!AB656,IF($B$9="Male",'No Self Assessment feeder'!BH656,IF($B$9="All",'No Self Assessment feeder'!CN656)))</f>
        <v>79</v>
      </c>
      <c r="AC667" s="127">
        <f>IF($B$9="Female",'No Self Assessment feeder'!AC656,IF($B$9="Male",'No Self Assessment feeder'!BI656,IF($B$9="All",'No Self Assessment feeder'!CO656)))</f>
        <v>82.4</v>
      </c>
      <c r="CM667" s="29"/>
    </row>
    <row r="668" spans="1:91" ht="14.25" customHeight="1" x14ac:dyDescent="0.2">
      <c r="A668" s="159" t="s">
        <v>292</v>
      </c>
      <c r="B668" s="65" t="s">
        <v>282</v>
      </c>
      <c r="C668" s="66">
        <v>10007167</v>
      </c>
      <c r="D668" s="66" t="s">
        <v>494</v>
      </c>
      <c r="E668" s="162" t="s">
        <v>283</v>
      </c>
      <c r="F668" s="142">
        <f>IF($B$9="Female",'No Self Assessment feeder'!F657,IF($B$9="Male",'No Self Assessment feeder'!AL657,IF($B$9="All",'No Self Assessment feeder'!BR657)))</f>
        <v>1905</v>
      </c>
      <c r="G668" s="120">
        <f>IF($B$9="Female",'No Self Assessment feeder'!G657,IF($B$9="Male",'No Self Assessment feeder'!AM657,IF($B$9="All",'No Self Assessment feeder'!BS657)))</f>
        <v>2</v>
      </c>
      <c r="H668" s="79">
        <f>IF($B$9="Female",'No Self Assessment feeder'!H657,IF($B$9="Male",'No Self Assessment feeder'!AN657,IF($B$9="All",'No Self Assessment feeder'!BT657)))</f>
        <v>1865</v>
      </c>
      <c r="I668" s="120">
        <f>IF($B$9="Female",'No Self Assessment feeder'!I657,IF($B$9="Male",'No Self Assessment feeder'!AO657,IF($B$9="All",'No Self Assessment feeder'!BU657)))</f>
        <v>7.4</v>
      </c>
      <c r="J668" s="120">
        <f>IF($B$9="Female",'No Self Assessment feeder'!J657,IF($B$9="Male",'No Self Assessment feeder'!AP657,IF($B$9="All",'No Self Assessment feeder'!BV657)))</f>
        <v>9.9</v>
      </c>
      <c r="K668" s="120">
        <f>IF($B$9="Female",'No Self Assessment feeder'!K657,IF($B$9="Male",'No Self Assessment feeder'!AQ657,IF($B$9="All",'No Self Assessment feeder'!BW657)))</f>
        <v>45.8</v>
      </c>
      <c r="L668" s="120">
        <f>IF($B$9="Female",'No Self Assessment feeder'!L657,IF($B$9="Male",'No Self Assessment feeder'!AR657,IF($B$9="All",'No Self Assessment feeder'!BX657)))</f>
        <v>67.3</v>
      </c>
      <c r="M668" s="127">
        <f>IF($B$9="Female",'No Self Assessment feeder'!M657,IF($B$9="Male",'No Self Assessment feeder'!AS657,IF($B$9="All",'No Self Assessment feeder'!BY657)))</f>
        <v>82.7</v>
      </c>
      <c r="N668" s="81">
        <f>IF($B$9="Female",'No Self Assessment feeder'!N657,IF($B$9="Male",'No Self Assessment feeder'!AT657,IF($B$9="All",'No Self Assessment feeder'!BZ657)))</f>
        <v>1905</v>
      </c>
      <c r="O668" s="120">
        <f>IF($B$9="Female",'No Self Assessment feeder'!O657,IF($B$9="Male",'No Self Assessment feeder'!AU657,IF($B$9="All",'No Self Assessment feeder'!CA657)))</f>
        <v>2.5</v>
      </c>
      <c r="P668" s="79">
        <f>IF($B$9="Female",'No Self Assessment feeder'!P657,IF($B$9="Male",'No Self Assessment feeder'!AV657,IF($B$9="All",'No Self Assessment feeder'!CB657)))</f>
        <v>1860</v>
      </c>
      <c r="Q668" s="120">
        <f>IF($B$9="Female",'No Self Assessment feeder'!Q657,IF($B$9="Male",'No Self Assessment feeder'!AW657,IF($B$9="All",'No Self Assessment feeder'!CC657)))</f>
        <v>8.9</v>
      </c>
      <c r="R668" s="120">
        <f>IF($B$9="Female",'No Self Assessment feeder'!R657,IF($B$9="Male",'No Self Assessment feeder'!AX657,IF($B$9="All",'No Self Assessment feeder'!CD657)))</f>
        <v>6.2</v>
      </c>
      <c r="S668" s="120">
        <f>IF($B$9="Female",'No Self Assessment feeder'!S657,IF($B$9="Male",'No Self Assessment feeder'!AY657,IF($B$9="All",'No Self Assessment feeder'!CE657)))</f>
        <v>58.8</v>
      </c>
      <c r="T668" s="120">
        <f>IF($B$9="Female",'No Self Assessment feeder'!T657,IF($B$9="Male",'No Self Assessment feeder'!AZ657,IF($B$9="All",'No Self Assessment feeder'!CF657)))</f>
        <v>76.099999999999994</v>
      </c>
      <c r="U668" s="127">
        <f>IF($B$9="Female",'No Self Assessment feeder'!U657,IF($B$9="Male",'No Self Assessment feeder'!BA657,IF($B$9="All",'No Self Assessment feeder'!CG657)))</f>
        <v>84.9</v>
      </c>
      <c r="V668" s="81">
        <f>IF($B$9="Female",'No Self Assessment feeder'!V657,IF($B$9="Male",'No Self Assessment feeder'!BB657,IF($B$9="All",'No Self Assessment feeder'!CH657)))</f>
        <v>1905</v>
      </c>
      <c r="W668" s="120">
        <f>IF($B$9="Female",'No Self Assessment feeder'!W657,IF($B$9="Male",'No Self Assessment feeder'!BC657,IF($B$9="All",'No Self Assessment feeder'!CI657)))</f>
        <v>2.6</v>
      </c>
      <c r="X668" s="79">
        <f>IF($B$9="Female",'No Self Assessment feeder'!X657,IF($B$9="Male",'No Self Assessment feeder'!BD657,IF($B$9="All",'No Self Assessment feeder'!CJ657)))</f>
        <v>1855</v>
      </c>
      <c r="Y668" s="120">
        <f>IF($B$9="Female",'No Self Assessment feeder'!Y657,IF($B$9="Male",'No Self Assessment feeder'!BE657,IF($B$9="All",'No Self Assessment feeder'!CK657)))</f>
        <v>11.6</v>
      </c>
      <c r="Z668" s="120">
        <f>IF($B$9="Female",'No Self Assessment feeder'!Z657,IF($B$9="Male",'No Self Assessment feeder'!BF657,IF($B$9="All",'No Self Assessment feeder'!CL657)))</f>
        <v>6.5</v>
      </c>
      <c r="AA668" s="120">
        <f>IF($B$9="Female",'No Self Assessment feeder'!AA657,IF($B$9="Male",'No Self Assessment feeder'!BG657,IF($B$9="All",'No Self Assessment feeder'!CM657)))</f>
        <v>64.5</v>
      </c>
      <c r="AB668" s="120">
        <f>IF($B$9="Female",'No Self Assessment feeder'!AB657,IF($B$9="Male",'No Self Assessment feeder'!BH657,IF($B$9="All",'No Self Assessment feeder'!CN657)))</f>
        <v>77.7</v>
      </c>
      <c r="AC668" s="127">
        <f>IF($B$9="Female",'No Self Assessment feeder'!AC657,IF($B$9="Male",'No Self Assessment feeder'!BI657,IF($B$9="All",'No Self Assessment feeder'!CO657)))</f>
        <v>81.900000000000006</v>
      </c>
      <c r="CM668" s="29"/>
    </row>
    <row r="669" spans="1:91" ht="14.25" customHeight="1" x14ac:dyDescent="0.2">
      <c r="A669" s="159" t="s">
        <v>293</v>
      </c>
      <c r="B669" s="65" t="s">
        <v>10</v>
      </c>
      <c r="C669" s="66">
        <v>10000291</v>
      </c>
      <c r="D669" s="66" t="s">
        <v>488</v>
      </c>
      <c r="E669" s="162" t="s">
        <v>12</v>
      </c>
      <c r="F669" s="142">
        <f>IF($B$9="Female",'No Self Assessment feeder'!F658,IF($B$9="Male",'No Self Assessment feeder'!AL658,IF($B$9="All",'No Self Assessment feeder'!BR658)))</f>
        <v>2075</v>
      </c>
      <c r="G669" s="120">
        <f>IF($B$9="Female",'No Self Assessment feeder'!G658,IF($B$9="Male",'No Self Assessment feeder'!AM658,IF($B$9="All",'No Self Assessment feeder'!BS658)))</f>
        <v>3.3</v>
      </c>
      <c r="H669" s="79">
        <f>IF($B$9="Female",'No Self Assessment feeder'!H658,IF($B$9="Male",'No Self Assessment feeder'!AN658,IF($B$9="All",'No Self Assessment feeder'!BT658)))</f>
        <v>2010</v>
      </c>
      <c r="I669" s="120">
        <f>IF($B$9="Female",'No Self Assessment feeder'!I658,IF($B$9="Male",'No Self Assessment feeder'!AO658,IF($B$9="All",'No Self Assessment feeder'!BU658)))</f>
        <v>7.3</v>
      </c>
      <c r="J669" s="120">
        <f>IF($B$9="Female",'No Self Assessment feeder'!J658,IF($B$9="Male",'No Self Assessment feeder'!AP658,IF($B$9="All",'No Self Assessment feeder'!BV658)))</f>
        <v>8.1999999999999993</v>
      </c>
      <c r="K669" s="120">
        <f>IF($B$9="Female",'No Self Assessment feeder'!K658,IF($B$9="Male",'No Self Assessment feeder'!AQ658,IF($B$9="All",'No Self Assessment feeder'!BW658)))</f>
        <v>62</v>
      </c>
      <c r="L669" s="120">
        <f>IF($B$9="Female",'No Self Assessment feeder'!L658,IF($B$9="Male",'No Self Assessment feeder'!AR658,IF($B$9="All",'No Self Assessment feeder'!BX658)))</f>
        <v>78.900000000000006</v>
      </c>
      <c r="M669" s="127">
        <f>IF($B$9="Female",'No Self Assessment feeder'!M658,IF($B$9="Male",'No Self Assessment feeder'!AS658,IF($B$9="All",'No Self Assessment feeder'!BY658)))</f>
        <v>84.5</v>
      </c>
      <c r="N669" s="81">
        <f>IF($B$9="Female",'No Self Assessment feeder'!N658,IF($B$9="Male",'No Self Assessment feeder'!AT658,IF($B$9="All",'No Self Assessment feeder'!BZ658)))</f>
        <v>2075</v>
      </c>
      <c r="O669" s="120">
        <f>IF($B$9="Female",'No Self Assessment feeder'!O658,IF($B$9="Male",'No Self Assessment feeder'!AU658,IF($B$9="All",'No Self Assessment feeder'!CA658)))</f>
        <v>3.6</v>
      </c>
      <c r="P669" s="79">
        <f>IF($B$9="Female",'No Self Assessment feeder'!P658,IF($B$9="Male",'No Self Assessment feeder'!AV658,IF($B$9="All",'No Self Assessment feeder'!CB658)))</f>
        <v>2000</v>
      </c>
      <c r="Q669" s="120">
        <f>IF($B$9="Female",'No Self Assessment feeder'!Q658,IF($B$9="Male",'No Self Assessment feeder'!AW658,IF($B$9="All",'No Self Assessment feeder'!CC658)))</f>
        <v>10.199999999999999</v>
      </c>
      <c r="R669" s="120">
        <f>IF($B$9="Female",'No Self Assessment feeder'!R658,IF($B$9="Male",'No Self Assessment feeder'!AX658,IF($B$9="All",'No Self Assessment feeder'!CD658)))</f>
        <v>8.1</v>
      </c>
      <c r="S669" s="120">
        <f>IF($B$9="Female",'No Self Assessment feeder'!S658,IF($B$9="Male",'No Self Assessment feeder'!AY658,IF($B$9="All",'No Self Assessment feeder'!CE658)))</f>
        <v>67.2</v>
      </c>
      <c r="T669" s="120">
        <f>IF($B$9="Female",'No Self Assessment feeder'!T658,IF($B$9="Male",'No Self Assessment feeder'!AZ658,IF($B$9="All",'No Self Assessment feeder'!CF658)))</f>
        <v>78.400000000000006</v>
      </c>
      <c r="U669" s="127">
        <f>IF($B$9="Female",'No Self Assessment feeder'!U658,IF($B$9="Male",'No Self Assessment feeder'!BA658,IF($B$9="All",'No Self Assessment feeder'!CG658)))</f>
        <v>81.599999999999994</v>
      </c>
      <c r="V669" s="81">
        <f>IF($B$9="Female",'No Self Assessment feeder'!V658,IF($B$9="Male",'No Self Assessment feeder'!BB658,IF($B$9="All",'No Self Assessment feeder'!CH658)))</f>
        <v>2075</v>
      </c>
      <c r="W669" s="120">
        <f>IF($B$9="Female",'No Self Assessment feeder'!W658,IF($B$9="Male",'No Self Assessment feeder'!BC658,IF($B$9="All",'No Self Assessment feeder'!CI658)))</f>
        <v>3.7</v>
      </c>
      <c r="X669" s="79">
        <f>IF($B$9="Female",'No Self Assessment feeder'!X658,IF($B$9="Male",'No Self Assessment feeder'!BD658,IF($B$9="All",'No Self Assessment feeder'!CJ658)))</f>
        <v>2000</v>
      </c>
      <c r="Y669" s="120">
        <f>IF($B$9="Female",'No Self Assessment feeder'!Y658,IF($B$9="Male",'No Self Assessment feeder'!BE658,IF($B$9="All",'No Self Assessment feeder'!CK658)))</f>
        <v>13.2</v>
      </c>
      <c r="Z669" s="120">
        <f>IF($B$9="Female",'No Self Assessment feeder'!Z658,IF($B$9="Male",'No Self Assessment feeder'!BF658,IF($B$9="All",'No Self Assessment feeder'!CL658)))</f>
        <v>7.5</v>
      </c>
      <c r="AA669" s="120">
        <f>IF($B$9="Female",'No Self Assessment feeder'!AA658,IF($B$9="Male",'No Self Assessment feeder'!BG658,IF($B$9="All",'No Self Assessment feeder'!CM658)))</f>
        <v>68.7</v>
      </c>
      <c r="AB669" s="120">
        <f>IF($B$9="Female",'No Self Assessment feeder'!AB658,IF($B$9="Male",'No Self Assessment feeder'!BH658,IF($B$9="All",'No Self Assessment feeder'!CN658)))</f>
        <v>76.7</v>
      </c>
      <c r="AC669" s="127">
        <f>IF($B$9="Female",'No Self Assessment feeder'!AC658,IF($B$9="Male",'No Self Assessment feeder'!BI658,IF($B$9="All",'No Self Assessment feeder'!CO658)))</f>
        <v>79.3</v>
      </c>
      <c r="CM669" s="29"/>
    </row>
    <row r="670" spans="1:91" ht="14.25" customHeight="1" x14ac:dyDescent="0.2">
      <c r="A670" s="159" t="s">
        <v>293</v>
      </c>
      <c r="B670" s="65" t="s">
        <v>15</v>
      </c>
      <c r="C670" s="66">
        <v>10007759</v>
      </c>
      <c r="D670" s="66" t="s">
        <v>489</v>
      </c>
      <c r="E670" s="162" t="s">
        <v>17</v>
      </c>
      <c r="F670" s="142">
        <f>IF($B$9="Female",'No Self Assessment feeder'!F659,IF($B$9="Male",'No Self Assessment feeder'!AL659,IF($B$9="All",'No Self Assessment feeder'!BR659)))</f>
        <v>1460</v>
      </c>
      <c r="G670" s="120">
        <f>IF($B$9="Female",'No Self Assessment feeder'!G659,IF($B$9="Male",'No Self Assessment feeder'!AM659,IF($B$9="All",'No Self Assessment feeder'!BS659)))</f>
        <v>1.9</v>
      </c>
      <c r="H670" s="79">
        <f>IF($B$9="Female",'No Self Assessment feeder'!H659,IF($B$9="Male",'No Self Assessment feeder'!AN659,IF($B$9="All",'No Self Assessment feeder'!BT659)))</f>
        <v>1430</v>
      </c>
      <c r="I670" s="120">
        <f>IF($B$9="Female",'No Self Assessment feeder'!I659,IF($B$9="Male",'No Self Assessment feeder'!AO659,IF($B$9="All",'No Self Assessment feeder'!BU659)))</f>
        <v>6.3</v>
      </c>
      <c r="J670" s="120">
        <f>IF($B$9="Female",'No Self Assessment feeder'!J659,IF($B$9="Male",'No Self Assessment feeder'!AP659,IF($B$9="All",'No Self Assessment feeder'!BV659)))</f>
        <v>10.7</v>
      </c>
      <c r="K670" s="120">
        <f>IF($B$9="Female",'No Self Assessment feeder'!K659,IF($B$9="Male",'No Self Assessment feeder'!AQ659,IF($B$9="All",'No Self Assessment feeder'!BW659)))</f>
        <v>60.8</v>
      </c>
      <c r="L670" s="120">
        <f>IF($B$9="Female",'No Self Assessment feeder'!L659,IF($B$9="Male",'No Self Assessment feeder'!AR659,IF($B$9="All",'No Self Assessment feeder'!BX659)))</f>
        <v>73.8</v>
      </c>
      <c r="M670" s="127">
        <f>IF($B$9="Female",'No Self Assessment feeder'!M659,IF($B$9="Male",'No Self Assessment feeder'!AS659,IF($B$9="All",'No Self Assessment feeder'!BY659)))</f>
        <v>83</v>
      </c>
      <c r="N670" s="81">
        <f>IF($B$9="Female",'No Self Assessment feeder'!N659,IF($B$9="Male",'No Self Assessment feeder'!AT659,IF($B$9="All",'No Self Assessment feeder'!BZ659)))</f>
        <v>1460</v>
      </c>
      <c r="O670" s="120">
        <f>IF($B$9="Female",'No Self Assessment feeder'!O659,IF($B$9="Male",'No Self Assessment feeder'!AU659,IF($B$9="All",'No Self Assessment feeder'!CA659)))</f>
        <v>2.2999999999999998</v>
      </c>
      <c r="P670" s="79">
        <f>IF($B$9="Female",'No Self Assessment feeder'!P659,IF($B$9="Male",'No Self Assessment feeder'!AV659,IF($B$9="All",'No Self Assessment feeder'!CB659)))</f>
        <v>1425</v>
      </c>
      <c r="Q670" s="120">
        <f>IF($B$9="Female",'No Self Assessment feeder'!Q659,IF($B$9="Male",'No Self Assessment feeder'!AW659,IF($B$9="All",'No Self Assessment feeder'!CC659)))</f>
        <v>10.7</v>
      </c>
      <c r="R670" s="120">
        <f>IF($B$9="Female",'No Self Assessment feeder'!R659,IF($B$9="Male",'No Self Assessment feeder'!AX659,IF($B$9="All",'No Self Assessment feeder'!CD659)))</f>
        <v>8.4</v>
      </c>
      <c r="S670" s="120">
        <f>IF($B$9="Female",'No Self Assessment feeder'!S659,IF($B$9="Male",'No Self Assessment feeder'!AY659,IF($B$9="All",'No Self Assessment feeder'!CE659)))</f>
        <v>67.7</v>
      </c>
      <c r="T670" s="120">
        <f>IF($B$9="Female",'No Self Assessment feeder'!T659,IF($B$9="Male",'No Self Assessment feeder'!AZ659,IF($B$9="All",'No Self Assessment feeder'!CF659)))</f>
        <v>77.099999999999994</v>
      </c>
      <c r="U670" s="127">
        <f>IF($B$9="Female",'No Self Assessment feeder'!U659,IF($B$9="Male",'No Self Assessment feeder'!BA659,IF($B$9="All",'No Self Assessment feeder'!CG659)))</f>
        <v>80.900000000000006</v>
      </c>
      <c r="V670" s="81">
        <f>IF($B$9="Female",'No Self Assessment feeder'!V659,IF($B$9="Male",'No Self Assessment feeder'!BB659,IF($B$9="All",'No Self Assessment feeder'!CH659)))</f>
        <v>1460</v>
      </c>
      <c r="W670" s="120">
        <f>IF($B$9="Female",'No Self Assessment feeder'!W659,IF($B$9="Male",'No Self Assessment feeder'!BC659,IF($B$9="All",'No Self Assessment feeder'!CI659)))</f>
        <v>2.2000000000000002</v>
      </c>
      <c r="X670" s="79">
        <f>IF($B$9="Female",'No Self Assessment feeder'!X659,IF($B$9="Male",'No Self Assessment feeder'!BD659,IF($B$9="All",'No Self Assessment feeder'!CJ659)))</f>
        <v>1430</v>
      </c>
      <c r="Y670" s="120">
        <f>IF($B$9="Female",'No Self Assessment feeder'!Y659,IF($B$9="Male",'No Self Assessment feeder'!BE659,IF($B$9="All",'No Self Assessment feeder'!CK659)))</f>
        <v>14.6</v>
      </c>
      <c r="Z670" s="120">
        <f>IF($B$9="Female",'No Self Assessment feeder'!Z659,IF($B$9="Male",'No Self Assessment feeder'!BF659,IF($B$9="All",'No Self Assessment feeder'!CL659)))</f>
        <v>7.1</v>
      </c>
      <c r="AA670" s="120">
        <f>IF($B$9="Female",'No Self Assessment feeder'!AA659,IF($B$9="Male",'No Self Assessment feeder'!BG659,IF($B$9="All",'No Self Assessment feeder'!CM659)))</f>
        <v>68.2</v>
      </c>
      <c r="AB670" s="120">
        <f>IF($B$9="Female",'No Self Assessment feeder'!AB659,IF($B$9="Male",'No Self Assessment feeder'!BH659,IF($B$9="All",'No Self Assessment feeder'!CN659)))</f>
        <v>76.099999999999994</v>
      </c>
      <c r="AC670" s="127">
        <f>IF($B$9="Female",'No Self Assessment feeder'!AC659,IF($B$9="Male",'No Self Assessment feeder'!BI659,IF($B$9="All",'No Self Assessment feeder'!CO659)))</f>
        <v>78.3</v>
      </c>
      <c r="CM670" s="29"/>
    </row>
    <row r="671" spans="1:91" ht="14.25" customHeight="1" x14ac:dyDescent="0.2">
      <c r="A671" s="159" t="s">
        <v>293</v>
      </c>
      <c r="B671" s="65" t="s">
        <v>18</v>
      </c>
      <c r="C671" s="66">
        <v>10000571</v>
      </c>
      <c r="D671" s="66" t="s">
        <v>490</v>
      </c>
      <c r="E671" s="162" t="s">
        <v>20</v>
      </c>
      <c r="F671" s="142">
        <f>IF($B$9="Female",'No Self Assessment feeder'!F660,IF($B$9="Male",'No Self Assessment feeder'!AL660,IF($B$9="All",'No Self Assessment feeder'!BR660)))</f>
        <v>1195</v>
      </c>
      <c r="G671" s="120">
        <f>IF($B$9="Female",'No Self Assessment feeder'!G660,IF($B$9="Male",'No Self Assessment feeder'!AM660,IF($B$9="All",'No Self Assessment feeder'!BS660)))</f>
        <v>2.2999999999999998</v>
      </c>
      <c r="H671" s="79">
        <f>IF($B$9="Female",'No Self Assessment feeder'!H660,IF($B$9="Male",'No Self Assessment feeder'!AN660,IF($B$9="All",'No Self Assessment feeder'!BT660)))</f>
        <v>1170</v>
      </c>
      <c r="I671" s="120">
        <f>IF($B$9="Female",'No Self Assessment feeder'!I660,IF($B$9="Male",'No Self Assessment feeder'!AO660,IF($B$9="All",'No Self Assessment feeder'!BU660)))</f>
        <v>7.1</v>
      </c>
      <c r="J671" s="120">
        <f>IF($B$9="Female",'No Self Assessment feeder'!J660,IF($B$9="Male",'No Self Assessment feeder'!AP660,IF($B$9="All",'No Self Assessment feeder'!BV660)))</f>
        <v>13.5</v>
      </c>
      <c r="K671" s="120">
        <f>IF($B$9="Female",'No Self Assessment feeder'!K660,IF($B$9="Male",'No Self Assessment feeder'!AQ660,IF($B$9="All",'No Self Assessment feeder'!BW660)))</f>
        <v>56.5</v>
      </c>
      <c r="L671" s="120">
        <f>IF($B$9="Female",'No Self Assessment feeder'!L660,IF($B$9="Male",'No Self Assessment feeder'!AR660,IF($B$9="All",'No Self Assessment feeder'!BX660)))</f>
        <v>72.599999999999994</v>
      </c>
      <c r="M671" s="127">
        <f>IF($B$9="Female",'No Self Assessment feeder'!M660,IF($B$9="Male",'No Self Assessment feeder'!AS660,IF($B$9="All",'No Self Assessment feeder'!BY660)))</f>
        <v>79.400000000000006</v>
      </c>
      <c r="N671" s="81">
        <f>IF($B$9="Female",'No Self Assessment feeder'!N660,IF($B$9="Male",'No Self Assessment feeder'!AT660,IF($B$9="All",'No Self Assessment feeder'!BZ660)))</f>
        <v>1195</v>
      </c>
      <c r="O671" s="120">
        <f>IF($B$9="Female",'No Self Assessment feeder'!O660,IF($B$9="Male",'No Self Assessment feeder'!AU660,IF($B$9="All",'No Self Assessment feeder'!CA660)))</f>
        <v>2.8</v>
      </c>
      <c r="P671" s="79">
        <f>IF($B$9="Female",'No Self Assessment feeder'!P660,IF($B$9="Male",'No Self Assessment feeder'!AV660,IF($B$9="All",'No Self Assessment feeder'!CB660)))</f>
        <v>1165</v>
      </c>
      <c r="Q671" s="120">
        <f>IF($B$9="Female",'No Self Assessment feeder'!Q660,IF($B$9="Male",'No Self Assessment feeder'!AW660,IF($B$9="All",'No Self Assessment feeder'!CC660)))</f>
        <v>9.9</v>
      </c>
      <c r="R671" s="120">
        <f>IF($B$9="Female",'No Self Assessment feeder'!R660,IF($B$9="Male",'No Self Assessment feeder'!AX660,IF($B$9="All",'No Self Assessment feeder'!CD660)))</f>
        <v>11.1</v>
      </c>
      <c r="S671" s="120">
        <f>IF($B$9="Female",'No Self Assessment feeder'!S660,IF($B$9="Male",'No Self Assessment feeder'!AY660,IF($B$9="All",'No Self Assessment feeder'!CE660)))</f>
        <v>65.3</v>
      </c>
      <c r="T671" s="120">
        <f>IF($B$9="Female",'No Self Assessment feeder'!T660,IF($B$9="Male",'No Self Assessment feeder'!AZ660,IF($B$9="All",'No Self Assessment feeder'!CF660)))</f>
        <v>75.3</v>
      </c>
      <c r="U671" s="127">
        <f>IF($B$9="Female",'No Self Assessment feeder'!U660,IF($B$9="Male",'No Self Assessment feeder'!BA660,IF($B$9="All",'No Self Assessment feeder'!CG660)))</f>
        <v>79</v>
      </c>
      <c r="V671" s="81">
        <f>IF($B$9="Female",'No Self Assessment feeder'!V660,IF($B$9="Male",'No Self Assessment feeder'!BB660,IF($B$9="All",'No Self Assessment feeder'!CH660)))</f>
        <v>1195</v>
      </c>
      <c r="W671" s="120">
        <f>IF($B$9="Female",'No Self Assessment feeder'!W660,IF($B$9="Male",'No Self Assessment feeder'!BC660,IF($B$9="All",'No Self Assessment feeder'!CI660)))</f>
        <v>2.8</v>
      </c>
      <c r="X671" s="79">
        <f>IF($B$9="Female",'No Self Assessment feeder'!X660,IF($B$9="Male",'No Self Assessment feeder'!BD660,IF($B$9="All",'No Self Assessment feeder'!CJ660)))</f>
        <v>1165</v>
      </c>
      <c r="Y671" s="120">
        <f>IF($B$9="Female",'No Self Assessment feeder'!Y660,IF($B$9="Male",'No Self Assessment feeder'!BE660,IF($B$9="All",'No Self Assessment feeder'!CK660)))</f>
        <v>14.3</v>
      </c>
      <c r="Z671" s="120">
        <f>IF($B$9="Female",'No Self Assessment feeder'!Z660,IF($B$9="Male",'No Self Assessment feeder'!BF660,IF($B$9="All",'No Self Assessment feeder'!CL660)))</f>
        <v>9.3000000000000007</v>
      </c>
      <c r="AA671" s="120">
        <f>IF($B$9="Female",'No Self Assessment feeder'!AA660,IF($B$9="Male",'No Self Assessment feeder'!BG660,IF($B$9="All",'No Self Assessment feeder'!CM660)))</f>
        <v>68.400000000000006</v>
      </c>
      <c r="AB671" s="120">
        <f>IF($B$9="Female",'No Self Assessment feeder'!AB660,IF($B$9="Male",'No Self Assessment feeder'!BH660,IF($B$9="All",'No Self Assessment feeder'!CN660)))</f>
        <v>73.900000000000006</v>
      </c>
      <c r="AC671" s="127">
        <f>IF($B$9="Female",'No Self Assessment feeder'!AC660,IF($B$9="Male",'No Self Assessment feeder'!BI660,IF($B$9="All",'No Self Assessment feeder'!CO660)))</f>
        <v>76.400000000000006</v>
      </c>
      <c r="CM671" s="29"/>
    </row>
    <row r="672" spans="1:91" ht="14.25" customHeight="1" x14ac:dyDescent="0.2">
      <c r="A672" s="159" t="s">
        <v>293</v>
      </c>
      <c r="B672" s="65" t="s">
        <v>22</v>
      </c>
      <c r="C672" s="66">
        <v>10007850</v>
      </c>
      <c r="D672" s="66" t="s">
        <v>490</v>
      </c>
      <c r="E672" s="162" t="s">
        <v>23</v>
      </c>
      <c r="F672" s="142">
        <f>IF($B$9="Female",'No Self Assessment feeder'!F661,IF($B$9="Male",'No Self Assessment feeder'!AL661,IF($B$9="All",'No Self Assessment feeder'!BR661)))</f>
        <v>1670</v>
      </c>
      <c r="G672" s="120">
        <f>IF($B$9="Female",'No Self Assessment feeder'!G661,IF($B$9="Male",'No Self Assessment feeder'!AM661,IF($B$9="All",'No Self Assessment feeder'!BS661)))</f>
        <v>2.2999999999999998</v>
      </c>
      <c r="H672" s="79">
        <f>IF($B$9="Female",'No Self Assessment feeder'!H661,IF($B$9="Male",'No Self Assessment feeder'!AN661,IF($B$9="All",'No Self Assessment feeder'!BT661)))</f>
        <v>1630</v>
      </c>
      <c r="I672" s="120">
        <f>IF($B$9="Female",'No Self Assessment feeder'!I661,IF($B$9="Male",'No Self Assessment feeder'!AO661,IF($B$9="All",'No Self Assessment feeder'!BU661)))</f>
        <v>8.5</v>
      </c>
      <c r="J672" s="120">
        <f>IF($B$9="Female",'No Self Assessment feeder'!J661,IF($B$9="Male",'No Self Assessment feeder'!AP661,IF($B$9="All",'No Self Assessment feeder'!BV661)))</f>
        <v>8.6</v>
      </c>
      <c r="K672" s="120">
        <f>IF($B$9="Female",'No Self Assessment feeder'!K661,IF($B$9="Male",'No Self Assessment feeder'!AQ661,IF($B$9="All",'No Self Assessment feeder'!BW661)))</f>
        <v>53.7</v>
      </c>
      <c r="L672" s="120">
        <f>IF($B$9="Female",'No Self Assessment feeder'!L661,IF($B$9="Male",'No Self Assessment feeder'!AR661,IF($B$9="All",'No Self Assessment feeder'!BX661)))</f>
        <v>71.900000000000006</v>
      </c>
      <c r="M672" s="127">
        <f>IF($B$9="Female",'No Self Assessment feeder'!M661,IF($B$9="Male",'No Self Assessment feeder'!AS661,IF($B$9="All",'No Self Assessment feeder'!BY661)))</f>
        <v>82.8</v>
      </c>
      <c r="N672" s="81">
        <f>IF($B$9="Female",'No Self Assessment feeder'!N661,IF($B$9="Male",'No Self Assessment feeder'!AT661,IF($B$9="All",'No Self Assessment feeder'!BZ661)))</f>
        <v>1670</v>
      </c>
      <c r="O672" s="120">
        <f>IF($B$9="Female",'No Self Assessment feeder'!O661,IF($B$9="Male",'No Self Assessment feeder'!AU661,IF($B$9="All",'No Self Assessment feeder'!CA661)))</f>
        <v>3.1</v>
      </c>
      <c r="P672" s="79">
        <f>IF($B$9="Female",'No Self Assessment feeder'!P661,IF($B$9="Male",'No Self Assessment feeder'!AV661,IF($B$9="All",'No Self Assessment feeder'!CB661)))</f>
        <v>1620</v>
      </c>
      <c r="Q672" s="120">
        <f>IF($B$9="Female",'No Self Assessment feeder'!Q661,IF($B$9="Male",'No Self Assessment feeder'!AW661,IF($B$9="All",'No Self Assessment feeder'!CC661)))</f>
        <v>10.3</v>
      </c>
      <c r="R672" s="120">
        <f>IF($B$9="Female",'No Self Assessment feeder'!R661,IF($B$9="Male",'No Self Assessment feeder'!AX661,IF($B$9="All",'No Self Assessment feeder'!CD661)))</f>
        <v>5.8</v>
      </c>
      <c r="S672" s="120">
        <f>IF($B$9="Female",'No Self Assessment feeder'!S661,IF($B$9="Male",'No Self Assessment feeder'!AY661,IF($B$9="All",'No Self Assessment feeder'!CE661)))</f>
        <v>62.4</v>
      </c>
      <c r="T672" s="120">
        <f>IF($B$9="Female",'No Self Assessment feeder'!T661,IF($B$9="Male",'No Self Assessment feeder'!AZ661,IF($B$9="All",'No Self Assessment feeder'!CF661)))</f>
        <v>77.3</v>
      </c>
      <c r="U672" s="127">
        <f>IF($B$9="Female",'No Self Assessment feeder'!U661,IF($B$9="Male",'No Self Assessment feeder'!BA661,IF($B$9="All",'No Self Assessment feeder'!CG661)))</f>
        <v>83.9</v>
      </c>
      <c r="V672" s="81">
        <f>IF($B$9="Female",'No Self Assessment feeder'!V661,IF($B$9="Male",'No Self Assessment feeder'!BB661,IF($B$9="All",'No Self Assessment feeder'!CH661)))</f>
        <v>1670</v>
      </c>
      <c r="W672" s="120">
        <f>IF($B$9="Female",'No Self Assessment feeder'!W661,IF($B$9="Male",'No Self Assessment feeder'!BC661,IF($B$9="All",'No Self Assessment feeder'!CI661)))</f>
        <v>3.3</v>
      </c>
      <c r="X672" s="79">
        <f>IF($B$9="Female",'No Self Assessment feeder'!X661,IF($B$9="Male",'No Self Assessment feeder'!BD661,IF($B$9="All",'No Self Assessment feeder'!CJ661)))</f>
        <v>1615</v>
      </c>
      <c r="Y672" s="120">
        <f>IF($B$9="Female",'No Self Assessment feeder'!Y661,IF($B$9="Male",'No Self Assessment feeder'!BE661,IF($B$9="All",'No Self Assessment feeder'!CK661)))</f>
        <v>12.9</v>
      </c>
      <c r="Z672" s="120">
        <f>IF($B$9="Female",'No Self Assessment feeder'!Z661,IF($B$9="Male",'No Self Assessment feeder'!BF661,IF($B$9="All",'No Self Assessment feeder'!CL661)))</f>
        <v>5.6</v>
      </c>
      <c r="AA672" s="120">
        <f>IF($B$9="Female",'No Self Assessment feeder'!AA661,IF($B$9="Male",'No Self Assessment feeder'!BG661,IF($B$9="All",'No Self Assessment feeder'!CM661)))</f>
        <v>66.8</v>
      </c>
      <c r="AB672" s="120">
        <f>IF($B$9="Female",'No Self Assessment feeder'!AB661,IF($B$9="Male",'No Self Assessment feeder'!BH661,IF($B$9="All",'No Self Assessment feeder'!CN661)))</f>
        <v>77.099999999999994</v>
      </c>
      <c r="AC672" s="127">
        <f>IF($B$9="Female",'No Self Assessment feeder'!AC661,IF($B$9="Male",'No Self Assessment feeder'!BI661,IF($B$9="All",'No Self Assessment feeder'!CO661)))</f>
        <v>81.599999999999994</v>
      </c>
      <c r="CM672" s="29"/>
    </row>
    <row r="673" spans="1:91" ht="14.25" customHeight="1" x14ac:dyDescent="0.2">
      <c r="A673" s="159" t="s">
        <v>293</v>
      </c>
      <c r="B673" s="65" t="s">
        <v>24</v>
      </c>
      <c r="C673" s="66">
        <v>10007152</v>
      </c>
      <c r="D673" s="66" t="s">
        <v>488</v>
      </c>
      <c r="E673" s="162" t="s">
        <v>25</v>
      </c>
      <c r="F673" s="142">
        <f>IF($B$9="Female",'No Self Assessment feeder'!F662,IF($B$9="Male",'No Self Assessment feeder'!AL662,IF($B$9="All",'No Self Assessment feeder'!BR662)))</f>
        <v>1495</v>
      </c>
      <c r="G673" s="120">
        <f>IF($B$9="Female",'No Self Assessment feeder'!G662,IF($B$9="Male",'No Self Assessment feeder'!AM662,IF($B$9="All",'No Self Assessment feeder'!BS662)))</f>
        <v>2.8</v>
      </c>
      <c r="H673" s="79">
        <f>IF($B$9="Female",'No Self Assessment feeder'!H662,IF($B$9="Male",'No Self Assessment feeder'!AN662,IF($B$9="All",'No Self Assessment feeder'!BT662)))</f>
        <v>1455</v>
      </c>
      <c r="I673" s="120">
        <f>IF($B$9="Female",'No Self Assessment feeder'!I662,IF($B$9="Male",'No Self Assessment feeder'!AO662,IF($B$9="All",'No Self Assessment feeder'!BU662)))</f>
        <v>9.8000000000000007</v>
      </c>
      <c r="J673" s="120">
        <f>IF($B$9="Female",'No Self Assessment feeder'!J662,IF($B$9="Male",'No Self Assessment feeder'!AP662,IF($B$9="All",'No Self Assessment feeder'!BV662)))</f>
        <v>11.8</v>
      </c>
      <c r="K673" s="120">
        <f>IF($B$9="Female",'No Self Assessment feeder'!K662,IF($B$9="Male",'No Self Assessment feeder'!AQ662,IF($B$9="All",'No Self Assessment feeder'!BW662)))</f>
        <v>60.2</v>
      </c>
      <c r="L673" s="120">
        <f>IF($B$9="Female",'No Self Assessment feeder'!L662,IF($B$9="Male",'No Self Assessment feeder'!AR662,IF($B$9="All",'No Self Assessment feeder'!BX662)))</f>
        <v>74</v>
      </c>
      <c r="M673" s="127">
        <f>IF($B$9="Female",'No Self Assessment feeder'!M662,IF($B$9="Male",'No Self Assessment feeder'!AS662,IF($B$9="All",'No Self Assessment feeder'!BY662)))</f>
        <v>78.400000000000006</v>
      </c>
      <c r="N673" s="81">
        <f>IF($B$9="Female",'No Self Assessment feeder'!N662,IF($B$9="Male",'No Self Assessment feeder'!AT662,IF($B$9="All",'No Self Assessment feeder'!BZ662)))</f>
        <v>1495</v>
      </c>
      <c r="O673" s="120">
        <f>IF($B$9="Female",'No Self Assessment feeder'!O662,IF($B$9="Male",'No Self Assessment feeder'!AU662,IF($B$9="All",'No Self Assessment feeder'!CA662)))</f>
        <v>3</v>
      </c>
      <c r="P673" s="79">
        <f>IF($B$9="Female",'No Self Assessment feeder'!P662,IF($B$9="Male",'No Self Assessment feeder'!AV662,IF($B$9="All",'No Self Assessment feeder'!CB662)))</f>
        <v>1450</v>
      </c>
      <c r="Q673" s="120">
        <f>IF($B$9="Female",'No Self Assessment feeder'!Q662,IF($B$9="Male",'No Self Assessment feeder'!AW662,IF($B$9="All",'No Self Assessment feeder'!CC662)))</f>
        <v>11.7</v>
      </c>
      <c r="R673" s="120">
        <f>IF($B$9="Female",'No Self Assessment feeder'!R662,IF($B$9="Male",'No Self Assessment feeder'!AX662,IF($B$9="All",'No Self Assessment feeder'!CD662)))</f>
        <v>11.6</v>
      </c>
      <c r="S673" s="120">
        <f>IF($B$9="Female",'No Self Assessment feeder'!S662,IF($B$9="Male",'No Self Assessment feeder'!AY662,IF($B$9="All",'No Self Assessment feeder'!CE662)))</f>
        <v>62</v>
      </c>
      <c r="T673" s="120">
        <f>IF($B$9="Female",'No Self Assessment feeder'!T662,IF($B$9="Male",'No Self Assessment feeder'!AZ662,IF($B$9="All",'No Self Assessment feeder'!CF662)))</f>
        <v>74.400000000000006</v>
      </c>
      <c r="U673" s="127">
        <f>IF($B$9="Female",'No Self Assessment feeder'!U662,IF($B$9="Male",'No Self Assessment feeder'!BA662,IF($B$9="All",'No Self Assessment feeder'!CG662)))</f>
        <v>76.7</v>
      </c>
      <c r="V673" s="81">
        <f>IF($B$9="Female",'No Self Assessment feeder'!V662,IF($B$9="Male",'No Self Assessment feeder'!BB662,IF($B$9="All",'No Self Assessment feeder'!CH662)))</f>
        <v>1495</v>
      </c>
      <c r="W673" s="120">
        <f>IF($B$9="Female",'No Self Assessment feeder'!W662,IF($B$9="Male",'No Self Assessment feeder'!BC662,IF($B$9="All",'No Self Assessment feeder'!CI662)))</f>
        <v>3.1</v>
      </c>
      <c r="X673" s="79">
        <f>IF($B$9="Female",'No Self Assessment feeder'!X662,IF($B$9="Male",'No Self Assessment feeder'!BD662,IF($B$9="All",'No Self Assessment feeder'!CJ662)))</f>
        <v>1450</v>
      </c>
      <c r="Y673" s="120">
        <f>IF($B$9="Female",'No Self Assessment feeder'!Y662,IF($B$9="Male",'No Self Assessment feeder'!BE662,IF($B$9="All",'No Self Assessment feeder'!CK662)))</f>
        <v>15.5</v>
      </c>
      <c r="Z673" s="120">
        <f>IF($B$9="Female",'No Self Assessment feeder'!Z662,IF($B$9="Male",'No Self Assessment feeder'!BF662,IF($B$9="All",'No Self Assessment feeder'!CL662)))</f>
        <v>8.9</v>
      </c>
      <c r="AA673" s="120">
        <f>IF($B$9="Female",'No Self Assessment feeder'!AA662,IF($B$9="Male",'No Self Assessment feeder'!BG662,IF($B$9="All",'No Self Assessment feeder'!CM662)))</f>
        <v>66</v>
      </c>
      <c r="AB673" s="120">
        <f>IF($B$9="Female",'No Self Assessment feeder'!AB662,IF($B$9="Male",'No Self Assessment feeder'!BH662,IF($B$9="All",'No Self Assessment feeder'!CN662)))</f>
        <v>73</v>
      </c>
      <c r="AC673" s="127">
        <f>IF($B$9="Female",'No Self Assessment feeder'!AC662,IF($B$9="Male",'No Self Assessment feeder'!BI662,IF($B$9="All",'No Self Assessment feeder'!CO662)))</f>
        <v>75.599999999999994</v>
      </c>
      <c r="CM673" s="29"/>
    </row>
    <row r="674" spans="1:91" ht="14.25" customHeight="1" x14ac:dyDescent="0.2">
      <c r="A674" s="159" t="s">
        <v>293</v>
      </c>
      <c r="B674" s="65" t="s">
        <v>26</v>
      </c>
      <c r="C674" s="66">
        <v>10007760</v>
      </c>
      <c r="D674" s="66" t="s">
        <v>491</v>
      </c>
      <c r="E674" s="162" t="s">
        <v>28</v>
      </c>
      <c r="F674" s="142">
        <f>IF($B$9="Female",'No Self Assessment feeder'!F663,IF($B$9="Male",'No Self Assessment feeder'!AL663,IF($B$9="All",'No Self Assessment feeder'!BR663)))</f>
        <v>600</v>
      </c>
      <c r="G674" s="120">
        <f>IF($B$9="Female",'No Self Assessment feeder'!G663,IF($B$9="Male",'No Self Assessment feeder'!AM663,IF($B$9="All",'No Self Assessment feeder'!BS663)))</f>
        <v>8.6999999999999993</v>
      </c>
      <c r="H674" s="79">
        <f>IF($B$9="Female",'No Self Assessment feeder'!H663,IF($B$9="Male",'No Self Assessment feeder'!AN663,IF($B$9="All",'No Self Assessment feeder'!BT663)))</f>
        <v>545</v>
      </c>
      <c r="I674" s="120">
        <f>IF($B$9="Female",'No Self Assessment feeder'!I663,IF($B$9="Male",'No Self Assessment feeder'!AO663,IF($B$9="All",'No Self Assessment feeder'!BU663)))</f>
        <v>14.5</v>
      </c>
      <c r="J674" s="120">
        <f>IF($B$9="Female",'No Self Assessment feeder'!J663,IF($B$9="Male",'No Self Assessment feeder'!AP663,IF($B$9="All",'No Self Assessment feeder'!BV663)))</f>
        <v>7</v>
      </c>
      <c r="K674" s="120">
        <f>IF($B$9="Female",'No Self Assessment feeder'!K663,IF($B$9="Male",'No Self Assessment feeder'!AQ663,IF($B$9="All",'No Self Assessment feeder'!BW663)))</f>
        <v>41.6</v>
      </c>
      <c r="L674" s="120">
        <f>IF($B$9="Female",'No Self Assessment feeder'!L663,IF($B$9="Male",'No Self Assessment feeder'!AR663,IF($B$9="All",'No Self Assessment feeder'!BX663)))</f>
        <v>63.2</v>
      </c>
      <c r="M674" s="127">
        <f>IF($B$9="Female",'No Self Assessment feeder'!M663,IF($B$9="Male",'No Self Assessment feeder'!AS663,IF($B$9="All",'No Self Assessment feeder'!BY663)))</f>
        <v>78.599999999999994</v>
      </c>
      <c r="N674" s="81">
        <f>IF($B$9="Female",'No Self Assessment feeder'!N663,IF($B$9="Male",'No Self Assessment feeder'!AT663,IF($B$9="All",'No Self Assessment feeder'!BZ663)))</f>
        <v>600</v>
      </c>
      <c r="O674" s="120">
        <f>IF($B$9="Female",'No Self Assessment feeder'!O663,IF($B$9="Male",'No Self Assessment feeder'!AU663,IF($B$9="All",'No Self Assessment feeder'!CA663)))</f>
        <v>9.6999999999999993</v>
      </c>
      <c r="P674" s="79">
        <f>IF($B$9="Female",'No Self Assessment feeder'!P663,IF($B$9="Male",'No Self Assessment feeder'!AV663,IF($B$9="All",'No Self Assessment feeder'!CB663)))</f>
        <v>540</v>
      </c>
      <c r="Q674" s="120">
        <f>IF($B$9="Female",'No Self Assessment feeder'!Q663,IF($B$9="Male",'No Self Assessment feeder'!AW663,IF($B$9="All",'No Self Assessment feeder'!CC663)))</f>
        <v>17.2</v>
      </c>
      <c r="R674" s="120">
        <f>IF($B$9="Female",'No Self Assessment feeder'!R663,IF($B$9="Male",'No Self Assessment feeder'!AX663,IF($B$9="All",'No Self Assessment feeder'!CD663)))</f>
        <v>10.199999999999999</v>
      </c>
      <c r="S674" s="120">
        <f>IF($B$9="Female",'No Self Assessment feeder'!S663,IF($B$9="Male",'No Self Assessment feeder'!AY663,IF($B$9="All",'No Self Assessment feeder'!CE663)))</f>
        <v>46.7</v>
      </c>
      <c r="T674" s="120">
        <f>IF($B$9="Female",'No Self Assessment feeder'!T663,IF($B$9="Male",'No Self Assessment feeder'!AZ663,IF($B$9="All",'No Self Assessment feeder'!CF663)))</f>
        <v>63</v>
      </c>
      <c r="U674" s="127">
        <f>IF($B$9="Female",'No Self Assessment feeder'!U663,IF($B$9="Male",'No Self Assessment feeder'!BA663,IF($B$9="All",'No Self Assessment feeder'!CG663)))</f>
        <v>72.599999999999994</v>
      </c>
      <c r="V674" s="81">
        <f>IF($B$9="Female",'No Self Assessment feeder'!V663,IF($B$9="Male",'No Self Assessment feeder'!BB663,IF($B$9="All",'No Self Assessment feeder'!CH663)))</f>
        <v>600</v>
      </c>
      <c r="W674" s="120">
        <f>IF($B$9="Female",'No Self Assessment feeder'!W663,IF($B$9="Male",'No Self Assessment feeder'!BC663,IF($B$9="All",'No Self Assessment feeder'!CI663)))</f>
        <v>9.9</v>
      </c>
      <c r="X674" s="79">
        <f>IF($B$9="Female",'No Self Assessment feeder'!X663,IF($B$9="Male",'No Self Assessment feeder'!BD663,IF($B$9="All",'No Self Assessment feeder'!CJ663)))</f>
        <v>540</v>
      </c>
      <c r="Y674" s="120">
        <f>IF($B$9="Female",'No Self Assessment feeder'!Y663,IF($B$9="Male",'No Self Assessment feeder'!BE663,IF($B$9="All",'No Self Assessment feeder'!CK663)))</f>
        <v>23</v>
      </c>
      <c r="Z674" s="120">
        <f>IF($B$9="Female",'No Self Assessment feeder'!Z663,IF($B$9="Male",'No Self Assessment feeder'!BF663,IF($B$9="All",'No Self Assessment feeder'!CL663)))</f>
        <v>8.9</v>
      </c>
      <c r="AA674" s="120">
        <f>IF($B$9="Female",'No Self Assessment feeder'!AA663,IF($B$9="Male",'No Self Assessment feeder'!BG663,IF($B$9="All",'No Self Assessment feeder'!CM663)))</f>
        <v>52.1</v>
      </c>
      <c r="AB674" s="120">
        <f>IF($B$9="Female",'No Self Assessment feeder'!AB663,IF($B$9="Male",'No Self Assessment feeder'!BH663,IF($B$9="All",'No Self Assessment feeder'!CN663)))</f>
        <v>61.4</v>
      </c>
      <c r="AC674" s="127">
        <f>IF($B$9="Female",'No Self Assessment feeder'!AC663,IF($B$9="Male",'No Self Assessment feeder'!BI663,IF($B$9="All",'No Self Assessment feeder'!CO663)))</f>
        <v>68.099999999999994</v>
      </c>
      <c r="CM674" s="29"/>
    </row>
    <row r="675" spans="1:91" ht="14.25" customHeight="1" x14ac:dyDescent="0.2">
      <c r="A675" s="159" t="s">
        <v>293</v>
      </c>
      <c r="B675" s="65" t="s">
        <v>29</v>
      </c>
      <c r="C675" s="66">
        <v>10007140</v>
      </c>
      <c r="D675" s="66" t="s">
        <v>489</v>
      </c>
      <c r="E675" s="162" t="s">
        <v>30</v>
      </c>
      <c r="F675" s="142">
        <f>IF($B$9="Female",'No Self Assessment feeder'!F664,IF($B$9="Male",'No Self Assessment feeder'!AL664,IF($B$9="All",'No Self Assessment feeder'!BR664)))</f>
        <v>3130</v>
      </c>
      <c r="G675" s="120">
        <f>IF($B$9="Female",'No Self Assessment feeder'!G664,IF($B$9="Male",'No Self Assessment feeder'!AM664,IF($B$9="All",'No Self Assessment feeder'!BS664)))</f>
        <v>3</v>
      </c>
      <c r="H675" s="79">
        <f>IF($B$9="Female",'No Self Assessment feeder'!H664,IF($B$9="Male",'No Self Assessment feeder'!AN664,IF($B$9="All",'No Self Assessment feeder'!BT664)))</f>
        <v>3040</v>
      </c>
      <c r="I675" s="120">
        <f>IF($B$9="Female",'No Self Assessment feeder'!I664,IF($B$9="Male",'No Self Assessment feeder'!AO664,IF($B$9="All",'No Self Assessment feeder'!BU664)))</f>
        <v>7.9</v>
      </c>
      <c r="J675" s="120">
        <f>IF($B$9="Female",'No Self Assessment feeder'!J664,IF($B$9="Male",'No Self Assessment feeder'!AP664,IF($B$9="All",'No Self Assessment feeder'!BV664)))</f>
        <v>10.199999999999999</v>
      </c>
      <c r="K675" s="120">
        <f>IF($B$9="Female",'No Self Assessment feeder'!K664,IF($B$9="Male",'No Self Assessment feeder'!AQ664,IF($B$9="All",'No Self Assessment feeder'!BW664)))</f>
        <v>58.5</v>
      </c>
      <c r="L675" s="120">
        <f>IF($B$9="Female",'No Self Assessment feeder'!L664,IF($B$9="Male",'No Self Assessment feeder'!AR664,IF($B$9="All",'No Self Assessment feeder'!BX664)))</f>
        <v>74.599999999999994</v>
      </c>
      <c r="M675" s="127">
        <f>IF($B$9="Female",'No Self Assessment feeder'!M664,IF($B$9="Male",'No Self Assessment feeder'!AS664,IF($B$9="All",'No Self Assessment feeder'!BY664)))</f>
        <v>81.900000000000006</v>
      </c>
      <c r="N675" s="81">
        <f>IF($B$9="Female",'No Self Assessment feeder'!N664,IF($B$9="Male",'No Self Assessment feeder'!AT664,IF($B$9="All",'No Self Assessment feeder'!BZ664)))</f>
        <v>3130</v>
      </c>
      <c r="O675" s="120">
        <f>IF($B$9="Female",'No Self Assessment feeder'!O664,IF($B$9="Male",'No Self Assessment feeder'!AU664,IF($B$9="All",'No Self Assessment feeder'!CA664)))</f>
        <v>3.6</v>
      </c>
      <c r="P675" s="79">
        <f>IF($B$9="Female",'No Self Assessment feeder'!P664,IF($B$9="Male",'No Self Assessment feeder'!AV664,IF($B$9="All",'No Self Assessment feeder'!CB664)))</f>
        <v>3020</v>
      </c>
      <c r="Q675" s="120">
        <f>IF($B$9="Female",'No Self Assessment feeder'!Q664,IF($B$9="Male",'No Self Assessment feeder'!AW664,IF($B$9="All",'No Self Assessment feeder'!CC664)))</f>
        <v>10.7</v>
      </c>
      <c r="R675" s="120">
        <f>IF($B$9="Female",'No Self Assessment feeder'!R664,IF($B$9="Male",'No Self Assessment feeder'!AX664,IF($B$9="All",'No Self Assessment feeder'!CD664)))</f>
        <v>8.8000000000000007</v>
      </c>
      <c r="S675" s="120">
        <f>IF($B$9="Female",'No Self Assessment feeder'!S664,IF($B$9="Male",'No Self Assessment feeder'!AY664,IF($B$9="All",'No Self Assessment feeder'!CE664)))</f>
        <v>67.8</v>
      </c>
      <c r="T675" s="120">
        <f>IF($B$9="Female",'No Self Assessment feeder'!T664,IF($B$9="Male",'No Self Assessment feeder'!AZ664,IF($B$9="All",'No Self Assessment feeder'!CF664)))</f>
        <v>77.5</v>
      </c>
      <c r="U675" s="127">
        <f>IF($B$9="Female",'No Self Assessment feeder'!U664,IF($B$9="Male",'No Self Assessment feeder'!BA664,IF($B$9="All",'No Self Assessment feeder'!CG664)))</f>
        <v>80.5</v>
      </c>
      <c r="V675" s="81">
        <f>IF($B$9="Female",'No Self Assessment feeder'!V664,IF($B$9="Male",'No Self Assessment feeder'!BB664,IF($B$9="All",'No Self Assessment feeder'!CH664)))</f>
        <v>3130</v>
      </c>
      <c r="W675" s="120">
        <f>IF($B$9="Female",'No Self Assessment feeder'!W664,IF($B$9="Male",'No Self Assessment feeder'!BC664,IF($B$9="All",'No Self Assessment feeder'!CI664)))</f>
        <v>3.7</v>
      </c>
      <c r="X675" s="79">
        <f>IF($B$9="Female",'No Self Assessment feeder'!X664,IF($B$9="Male",'No Self Assessment feeder'!BD664,IF($B$9="All",'No Self Assessment feeder'!CJ664)))</f>
        <v>3015</v>
      </c>
      <c r="Y675" s="120">
        <f>IF($B$9="Female",'No Self Assessment feeder'!Y664,IF($B$9="Male",'No Self Assessment feeder'!BE664,IF($B$9="All",'No Self Assessment feeder'!CK664)))</f>
        <v>13.2</v>
      </c>
      <c r="Z675" s="120">
        <f>IF($B$9="Female",'No Self Assessment feeder'!Z664,IF($B$9="Male",'No Self Assessment feeder'!BF664,IF($B$9="All",'No Self Assessment feeder'!CL664)))</f>
        <v>7.8</v>
      </c>
      <c r="AA675" s="120">
        <f>IF($B$9="Female",'No Self Assessment feeder'!AA664,IF($B$9="Male",'No Self Assessment feeder'!BG664,IF($B$9="All",'No Self Assessment feeder'!CM664)))</f>
        <v>69.900000000000006</v>
      </c>
      <c r="AB675" s="120">
        <f>IF($B$9="Female",'No Self Assessment feeder'!AB664,IF($B$9="Male",'No Self Assessment feeder'!BH664,IF($B$9="All",'No Self Assessment feeder'!CN664)))</f>
        <v>77.099999999999994</v>
      </c>
      <c r="AC675" s="127">
        <f>IF($B$9="Female",'No Self Assessment feeder'!AC664,IF($B$9="Male",'No Self Assessment feeder'!BI664,IF($B$9="All",'No Self Assessment feeder'!CO664)))</f>
        <v>78.900000000000006</v>
      </c>
      <c r="CM675" s="29"/>
    </row>
    <row r="676" spans="1:91" ht="14.25" customHeight="1" x14ac:dyDescent="0.2">
      <c r="A676" s="159" t="s">
        <v>293</v>
      </c>
      <c r="B676" s="65" t="s">
        <v>31</v>
      </c>
      <c r="C676" s="66">
        <v>10006840</v>
      </c>
      <c r="D676" s="66" t="s">
        <v>489</v>
      </c>
      <c r="E676" s="162" t="s">
        <v>32</v>
      </c>
      <c r="F676" s="142">
        <f>IF($B$9="Female",'No Self Assessment feeder'!F665,IF($B$9="Male",'No Self Assessment feeder'!AL665,IF($B$9="All",'No Self Assessment feeder'!BR665)))</f>
        <v>3955</v>
      </c>
      <c r="G676" s="120">
        <f>IF($B$9="Female",'No Self Assessment feeder'!G665,IF($B$9="Male",'No Self Assessment feeder'!AM665,IF($B$9="All",'No Self Assessment feeder'!BS665)))</f>
        <v>1.4</v>
      </c>
      <c r="H676" s="79">
        <f>IF($B$9="Female",'No Self Assessment feeder'!H665,IF($B$9="Male",'No Self Assessment feeder'!AN665,IF($B$9="All",'No Self Assessment feeder'!BT665)))</f>
        <v>3900</v>
      </c>
      <c r="I676" s="120">
        <f>IF($B$9="Female",'No Self Assessment feeder'!I665,IF($B$9="Male",'No Self Assessment feeder'!AO665,IF($B$9="All",'No Self Assessment feeder'!BU665)))</f>
        <v>6.9</v>
      </c>
      <c r="J676" s="120">
        <f>IF($B$9="Female",'No Self Assessment feeder'!J665,IF($B$9="Male",'No Self Assessment feeder'!AP665,IF($B$9="All",'No Self Assessment feeder'!BV665)))</f>
        <v>10.5</v>
      </c>
      <c r="K676" s="120">
        <f>IF($B$9="Female",'No Self Assessment feeder'!K665,IF($B$9="Male",'No Self Assessment feeder'!AQ665,IF($B$9="All",'No Self Assessment feeder'!BW665)))</f>
        <v>52.5</v>
      </c>
      <c r="L676" s="120">
        <f>IF($B$9="Female",'No Self Assessment feeder'!L665,IF($B$9="Male",'No Self Assessment feeder'!AR665,IF($B$9="All",'No Self Assessment feeder'!BX665)))</f>
        <v>71</v>
      </c>
      <c r="M676" s="127">
        <f>IF($B$9="Female",'No Self Assessment feeder'!M665,IF($B$9="Male",'No Self Assessment feeder'!AS665,IF($B$9="All",'No Self Assessment feeder'!BY665)))</f>
        <v>82.6</v>
      </c>
      <c r="N676" s="81">
        <f>IF($B$9="Female",'No Self Assessment feeder'!N665,IF($B$9="Male",'No Self Assessment feeder'!AT665,IF($B$9="All",'No Self Assessment feeder'!BZ665)))</f>
        <v>3955</v>
      </c>
      <c r="O676" s="120">
        <f>IF($B$9="Female",'No Self Assessment feeder'!O665,IF($B$9="Male",'No Self Assessment feeder'!AU665,IF($B$9="All",'No Self Assessment feeder'!CA665)))</f>
        <v>1.6</v>
      </c>
      <c r="P676" s="79">
        <f>IF($B$9="Female",'No Self Assessment feeder'!P665,IF($B$9="Male",'No Self Assessment feeder'!AV665,IF($B$9="All",'No Self Assessment feeder'!CB665)))</f>
        <v>3895</v>
      </c>
      <c r="Q676" s="120">
        <f>IF($B$9="Female",'No Self Assessment feeder'!Q665,IF($B$9="Male",'No Self Assessment feeder'!AW665,IF($B$9="All",'No Self Assessment feeder'!CC665)))</f>
        <v>9.6</v>
      </c>
      <c r="R676" s="120">
        <f>IF($B$9="Female",'No Self Assessment feeder'!R665,IF($B$9="Male",'No Self Assessment feeder'!AX665,IF($B$9="All",'No Self Assessment feeder'!CD665)))</f>
        <v>8</v>
      </c>
      <c r="S676" s="120">
        <f>IF($B$9="Female",'No Self Assessment feeder'!S665,IF($B$9="Male",'No Self Assessment feeder'!AY665,IF($B$9="All",'No Self Assessment feeder'!CE665)))</f>
        <v>62.2</v>
      </c>
      <c r="T676" s="120">
        <f>IF($B$9="Female",'No Self Assessment feeder'!T665,IF($B$9="Male",'No Self Assessment feeder'!AZ665,IF($B$9="All",'No Self Assessment feeder'!CF665)))</f>
        <v>76.400000000000006</v>
      </c>
      <c r="U676" s="127">
        <f>IF($B$9="Female",'No Self Assessment feeder'!U665,IF($B$9="Male",'No Self Assessment feeder'!BA665,IF($B$9="All",'No Self Assessment feeder'!CG665)))</f>
        <v>82.4</v>
      </c>
      <c r="V676" s="81">
        <f>IF($B$9="Female",'No Self Assessment feeder'!V665,IF($B$9="Male",'No Self Assessment feeder'!BB665,IF($B$9="All",'No Self Assessment feeder'!CH665)))</f>
        <v>3955</v>
      </c>
      <c r="W676" s="120">
        <f>IF($B$9="Female",'No Self Assessment feeder'!W665,IF($B$9="Male",'No Self Assessment feeder'!BC665,IF($B$9="All",'No Self Assessment feeder'!CI665)))</f>
        <v>1.6</v>
      </c>
      <c r="X676" s="79">
        <f>IF($B$9="Female",'No Self Assessment feeder'!X665,IF($B$9="Male",'No Self Assessment feeder'!BD665,IF($B$9="All",'No Self Assessment feeder'!CJ665)))</f>
        <v>3895</v>
      </c>
      <c r="Y676" s="120">
        <f>IF($B$9="Female",'No Self Assessment feeder'!Y665,IF($B$9="Male",'No Self Assessment feeder'!BE665,IF($B$9="All",'No Self Assessment feeder'!CK665)))</f>
        <v>12.9</v>
      </c>
      <c r="Z676" s="120">
        <f>IF($B$9="Female",'No Self Assessment feeder'!Z665,IF($B$9="Male",'No Self Assessment feeder'!BF665,IF($B$9="All",'No Self Assessment feeder'!CL665)))</f>
        <v>8.1999999999999993</v>
      </c>
      <c r="AA676" s="120">
        <f>IF($B$9="Female",'No Self Assessment feeder'!AA665,IF($B$9="Male",'No Self Assessment feeder'!BG665,IF($B$9="All",'No Self Assessment feeder'!CM665)))</f>
        <v>64.400000000000006</v>
      </c>
      <c r="AB676" s="120">
        <f>IF($B$9="Female",'No Self Assessment feeder'!AB665,IF($B$9="Male",'No Self Assessment feeder'!BH665,IF($B$9="All",'No Self Assessment feeder'!CN665)))</f>
        <v>75</v>
      </c>
      <c r="AC676" s="127">
        <f>IF($B$9="Female",'No Self Assessment feeder'!AC665,IF($B$9="Male",'No Self Assessment feeder'!BI665,IF($B$9="All",'No Self Assessment feeder'!CO665)))</f>
        <v>78.900000000000006</v>
      </c>
      <c r="CM676" s="29"/>
    </row>
    <row r="677" spans="1:91" ht="14.25" customHeight="1" x14ac:dyDescent="0.2">
      <c r="A677" s="159" t="s">
        <v>293</v>
      </c>
      <c r="B677" s="65" t="s">
        <v>33</v>
      </c>
      <c r="C677" s="66">
        <v>10000712</v>
      </c>
      <c r="D677" s="66" t="s">
        <v>489</v>
      </c>
      <c r="E677" s="162" t="s">
        <v>34</v>
      </c>
      <c r="F677" s="142">
        <f>IF($B$9="Female",'No Self Assessment feeder'!F666,IF($B$9="Male",'No Self Assessment feeder'!AL666,IF($B$9="All",'No Self Assessment feeder'!BR666)))</f>
        <v>480</v>
      </c>
      <c r="G677" s="120">
        <f>IF($B$9="Female",'No Self Assessment feeder'!G666,IF($B$9="Male",'No Self Assessment feeder'!AM666,IF($B$9="All",'No Self Assessment feeder'!BS666)))</f>
        <v>1.5</v>
      </c>
      <c r="H677" s="79">
        <f>IF($B$9="Female",'No Self Assessment feeder'!H666,IF($B$9="Male",'No Self Assessment feeder'!AN666,IF($B$9="All",'No Self Assessment feeder'!BT666)))</f>
        <v>475</v>
      </c>
      <c r="I677" s="120">
        <f>IF($B$9="Female",'No Self Assessment feeder'!I666,IF($B$9="Male",'No Self Assessment feeder'!AO666,IF($B$9="All",'No Self Assessment feeder'!BU666)))</f>
        <v>9.9</v>
      </c>
      <c r="J677" s="120">
        <f>IF($B$9="Female",'No Self Assessment feeder'!J666,IF($B$9="Male",'No Self Assessment feeder'!AP666,IF($B$9="All",'No Self Assessment feeder'!BV666)))</f>
        <v>13.1</v>
      </c>
      <c r="K677" s="120">
        <f>IF($B$9="Female",'No Self Assessment feeder'!K666,IF($B$9="Male",'No Self Assessment feeder'!AQ666,IF($B$9="All",'No Self Assessment feeder'!BW666)))</f>
        <v>65.099999999999994</v>
      </c>
      <c r="L677" s="120">
        <f>IF($B$9="Female",'No Self Assessment feeder'!L666,IF($B$9="Male",'No Self Assessment feeder'!AR666,IF($B$9="All",'No Self Assessment feeder'!BX666)))</f>
        <v>73.7</v>
      </c>
      <c r="M677" s="127">
        <f>IF($B$9="Female",'No Self Assessment feeder'!M666,IF($B$9="Male",'No Self Assessment feeder'!AS666,IF($B$9="All",'No Self Assessment feeder'!BY666)))</f>
        <v>77.099999999999994</v>
      </c>
      <c r="N677" s="81">
        <f>IF($B$9="Female",'No Self Assessment feeder'!N666,IF($B$9="Male",'No Self Assessment feeder'!AT666,IF($B$9="All",'No Self Assessment feeder'!BZ666)))</f>
        <v>480</v>
      </c>
      <c r="O677" s="120">
        <f>IF($B$9="Female",'No Self Assessment feeder'!O666,IF($B$9="Male",'No Self Assessment feeder'!AU666,IF($B$9="All",'No Self Assessment feeder'!CA666)))</f>
        <v>1.7</v>
      </c>
      <c r="P677" s="79">
        <f>IF($B$9="Female",'No Self Assessment feeder'!P666,IF($B$9="Male",'No Self Assessment feeder'!AV666,IF($B$9="All",'No Self Assessment feeder'!CB666)))</f>
        <v>475</v>
      </c>
      <c r="Q677" s="120">
        <f>IF($B$9="Female",'No Self Assessment feeder'!Q666,IF($B$9="Male",'No Self Assessment feeder'!AW666,IF($B$9="All",'No Self Assessment feeder'!CC666)))</f>
        <v>9.5</v>
      </c>
      <c r="R677" s="120">
        <f>IF($B$9="Female",'No Self Assessment feeder'!R666,IF($B$9="Male",'No Self Assessment feeder'!AX666,IF($B$9="All",'No Self Assessment feeder'!CD666)))</f>
        <v>11</v>
      </c>
      <c r="S677" s="120">
        <f>IF($B$9="Female",'No Self Assessment feeder'!S666,IF($B$9="Male",'No Self Assessment feeder'!AY666,IF($B$9="All",'No Self Assessment feeder'!CE666)))</f>
        <v>70.5</v>
      </c>
      <c r="T677" s="120">
        <f>IF($B$9="Female",'No Self Assessment feeder'!T666,IF($B$9="Male",'No Self Assessment feeder'!AZ666,IF($B$9="All",'No Self Assessment feeder'!CF666)))</f>
        <v>76.2</v>
      </c>
      <c r="U677" s="127">
        <f>IF($B$9="Female",'No Self Assessment feeder'!U666,IF($B$9="Male",'No Self Assessment feeder'!BA666,IF($B$9="All",'No Self Assessment feeder'!CG666)))</f>
        <v>79.5</v>
      </c>
      <c r="V677" s="81">
        <f>IF($B$9="Female",'No Self Assessment feeder'!V666,IF($B$9="Male",'No Self Assessment feeder'!BB666,IF($B$9="All",'No Self Assessment feeder'!CH666)))</f>
        <v>480</v>
      </c>
      <c r="W677" s="120">
        <f>IF($B$9="Female",'No Self Assessment feeder'!W666,IF($B$9="Male",'No Self Assessment feeder'!BC666,IF($B$9="All",'No Self Assessment feeder'!CI666)))</f>
        <v>1.9</v>
      </c>
      <c r="X677" s="79">
        <f>IF($B$9="Female",'No Self Assessment feeder'!X666,IF($B$9="Male",'No Self Assessment feeder'!BD666,IF($B$9="All",'No Self Assessment feeder'!CJ666)))</f>
        <v>475</v>
      </c>
      <c r="Y677" s="120">
        <f>IF($B$9="Female",'No Self Assessment feeder'!Y666,IF($B$9="Male",'No Self Assessment feeder'!BE666,IF($B$9="All",'No Self Assessment feeder'!CK666)))</f>
        <v>14.6</v>
      </c>
      <c r="Z677" s="120">
        <f>IF($B$9="Female",'No Self Assessment feeder'!Z666,IF($B$9="Male",'No Self Assessment feeder'!BF666,IF($B$9="All",'No Self Assessment feeder'!CL666)))</f>
        <v>8.1999999999999993</v>
      </c>
      <c r="AA677" s="120">
        <f>IF($B$9="Female",'No Self Assessment feeder'!AA666,IF($B$9="Male",'No Self Assessment feeder'!BG666,IF($B$9="All",'No Self Assessment feeder'!CM666)))</f>
        <v>71.5</v>
      </c>
      <c r="AB677" s="120">
        <f>IF($B$9="Female",'No Self Assessment feeder'!AB666,IF($B$9="Male",'No Self Assessment feeder'!BH666,IF($B$9="All",'No Self Assessment feeder'!CN666)))</f>
        <v>76.3</v>
      </c>
      <c r="AC677" s="127">
        <f>IF($B$9="Female",'No Self Assessment feeder'!AC666,IF($B$9="Male",'No Self Assessment feeder'!BI666,IF($B$9="All",'No Self Assessment feeder'!CO666)))</f>
        <v>77.2</v>
      </c>
      <c r="CM677" s="29"/>
    </row>
    <row r="678" spans="1:91" ht="14.25" customHeight="1" x14ac:dyDescent="0.2">
      <c r="A678" s="159" t="s">
        <v>293</v>
      </c>
      <c r="B678" s="65" t="s">
        <v>35</v>
      </c>
      <c r="C678" s="66">
        <v>10007811</v>
      </c>
      <c r="D678" s="66" t="s">
        <v>492</v>
      </c>
      <c r="E678" s="162" t="s">
        <v>37</v>
      </c>
      <c r="F678" s="142">
        <f>IF($B$9="Female",'No Self Assessment feeder'!F667,IF($B$9="Male",'No Self Assessment feeder'!AL667,IF($B$9="All",'No Self Assessment feeder'!BR667)))</f>
        <v>385</v>
      </c>
      <c r="G678" s="120">
        <f>IF($B$9="Female",'No Self Assessment feeder'!G667,IF($B$9="Male",'No Self Assessment feeder'!AM667,IF($B$9="All",'No Self Assessment feeder'!BS667)))</f>
        <v>2.2999999999999998</v>
      </c>
      <c r="H678" s="79">
        <f>IF($B$9="Female",'No Self Assessment feeder'!H667,IF($B$9="Male",'No Self Assessment feeder'!AN667,IF($B$9="All",'No Self Assessment feeder'!BT667)))</f>
        <v>380</v>
      </c>
      <c r="I678" s="120">
        <f>IF($B$9="Female",'No Self Assessment feeder'!I667,IF($B$9="Male",'No Self Assessment feeder'!AO667,IF($B$9="All",'No Self Assessment feeder'!BU667)))</f>
        <v>5.8</v>
      </c>
      <c r="J678" s="120">
        <f>IF($B$9="Female",'No Self Assessment feeder'!J667,IF($B$9="Male",'No Self Assessment feeder'!AP667,IF($B$9="All",'No Self Assessment feeder'!BV667)))</f>
        <v>5.3</v>
      </c>
      <c r="K678" s="120">
        <f>IF($B$9="Female",'No Self Assessment feeder'!K667,IF($B$9="Male",'No Self Assessment feeder'!AQ667,IF($B$9="All",'No Self Assessment feeder'!BW667)))</f>
        <v>61.9</v>
      </c>
      <c r="L678" s="120">
        <f>IF($B$9="Female",'No Self Assessment feeder'!L667,IF($B$9="Male",'No Self Assessment feeder'!AR667,IF($B$9="All",'No Self Assessment feeder'!BX667)))</f>
        <v>83.9</v>
      </c>
      <c r="M678" s="127">
        <f>IF($B$9="Female",'No Self Assessment feeder'!M667,IF($B$9="Male",'No Self Assessment feeder'!AS667,IF($B$9="All",'No Self Assessment feeder'!BY667)))</f>
        <v>88.9</v>
      </c>
      <c r="N678" s="81">
        <f>IF($B$9="Female",'No Self Assessment feeder'!N667,IF($B$9="Male",'No Self Assessment feeder'!AT667,IF($B$9="All",'No Self Assessment feeder'!BZ667)))</f>
        <v>385</v>
      </c>
      <c r="O678" s="120">
        <f>IF($B$9="Female",'No Self Assessment feeder'!O667,IF($B$9="Male",'No Self Assessment feeder'!AU667,IF($B$9="All",'No Self Assessment feeder'!CA667)))</f>
        <v>2.1</v>
      </c>
      <c r="P678" s="79">
        <f>IF($B$9="Female",'No Self Assessment feeder'!P667,IF($B$9="Male",'No Self Assessment feeder'!AV667,IF($B$9="All",'No Self Assessment feeder'!CB667)))</f>
        <v>380</v>
      </c>
      <c r="Q678" s="120">
        <f>IF($B$9="Female",'No Self Assessment feeder'!Q667,IF($B$9="Male",'No Self Assessment feeder'!AW667,IF($B$9="All",'No Self Assessment feeder'!CC667)))</f>
        <v>6.6</v>
      </c>
      <c r="R678" s="120">
        <f>IF($B$9="Female",'No Self Assessment feeder'!R667,IF($B$9="Male",'No Self Assessment feeder'!AX667,IF($B$9="All",'No Self Assessment feeder'!CD667)))</f>
        <v>6.6</v>
      </c>
      <c r="S678" s="120">
        <f>IF($B$9="Female",'No Self Assessment feeder'!S667,IF($B$9="Male",'No Self Assessment feeder'!AY667,IF($B$9="All",'No Self Assessment feeder'!CE667)))</f>
        <v>76.3</v>
      </c>
      <c r="T678" s="120">
        <f>IF($B$9="Female",'No Self Assessment feeder'!T667,IF($B$9="Male",'No Self Assessment feeder'!AZ667,IF($B$9="All",'No Self Assessment feeder'!CF667)))</f>
        <v>84.2</v>
      </c>
      <c r="U678" s="127">
        <f>IF($B$9="Female",'No Self Assessment feeder'!U667,IF($B$9="Male",'No Self Assessment feeder'!BA667,IF($B$9="All",'No Self Assessment feeder'!CG667)))</f>
        <v>86.8</v>
      </c>
      <c r="V678" s="81">
        <f>IF($B$9="Female",'No Self Assessment feeder'!V667,IF($B$9="Male",'No Self Assessment feeder'!BB667,IF($B$9="All",'No Self Assessment feeder'!CH667)))</f>
        <v>385</v>
      </c>
      <c r="W678" s="120">
        <f>IF($B$9="Female",'No Self Assessment feeder'!W667,IF($B$9="Male",'No Self Assessment feeder'!BC667,IF($B$9="All",'No Self Assessment feeder'!CI667)))</f>
        <v>2.2999999999999998</v>
      </c>
      <c r="X678" s="79">
        <f>IF($B$9="Female",'No Self Assessment feeder'!X667,IF($B$9="Male",'No Self Assessment feeder'!BD667,IF($B$9="All",'No Self Assessment feeder'!CJ667)))</f>
        <v>380</v>
      </c>
      <c r="Y678" s="120">
        <f>IF($B$9="Female",'No Self Assessment feeder'!Y667,IF($B$9="Male",'No Self Assessment feeder'!BE667,IF($B$9="All",'No Self Assessment feeder'!CK667)))</f>
        <v>8.5</v>
      </c>
      <c r="Z678" s="120">
        <f>IF($B$9="Female",'No Self Assessment feeder'!Z667,IF($B$9="Male",'No Self Assessment feeder'!BF667,IF($B$9="All",'No Self Assessment feeder'!CL667)))</f>
        <v>11.6</v>
      </c>
      <c r="AA678" s="120">
        <f>IF($B$9="Female",'No Self Assessment feeder'!AA667,IF($B$9="Male",'No Self Assessment feeder'!BG667,IF($B$9="All",'No Self Assessment feeder'!CM667)))</f>
        <v>73.3</v>
      </c>
      <c r="AB678" s="120">
        <f>IF($B$9="Female",'No Self Assessment feeder'!AB667,IF($B$9="Male",'No Self Assessment feeder'!BH667,IF($B$9="All",'No Self Assessment feeder'!CN667)))</f>
        <v>77.8</v>
      </c>
      <c r="AC678" s="127">
        <f>IF($B$9="Female",'No Self Assessment feeder'!AC667,IF($B$9="Male",'No Self Assessment feeder'!BI667,IF($B$9="All",'No Self Assessment feeder'!CO667)))</f>
        <v>79.900000000000006</v>
      </c>
      <c r="CM678" s="29"/>
    </row>
    <row r="679" spans="1:91" ht="14.25" customHeight="1" x14ac:dyDescent="0.2">
      <c r="A679" s="159" t="s">
        <v>293</v>
      </c>
      <c r="B679" s="65" t="s">
        <v>38</v>
      </c>
      <c r="C679" s="66">
        <v>10006841</v>
      </c>
      <c r="D679" s="66" t="s">
        <v>493</v>
      </c>
      <c r="E679" s="162" t="s">
        <v>40</v>
      </c>
      <c r="F679" s="142">
        <f>IF($B$9="Female",'No Self Assessment feeder'!F668,IF($B$9="Male",'No Self Assessment feeder'!AL668,IF($B$9="All",'No Self Assessment feeder'!BR668)))</f>
        <v>745</v>
      </c>
      <c r="G679" s="120">
        <f>IF($B$9="Female",'No Self Assessment feeder'!G668,IF($B$9="Male",'No Self Assessment feeder'!AM668,IF($B$9="All",'No Self Assessment feeder'!BS668)))</f>
        <v>2.2000000000000002</v>
      </c>
      <c r="H679" s="79">
        <f>IF($B$9="Female",'No Self Assessment feeder'!H668,IF($B$9="Male",'No Self Assessment feeder'!AN668,IF($B$9="All",'No Self Assessment feeder'!BT668)))</f>
        <v>725</v>
      </c>
      <c r="I679" s="120">
        <f>IF($B$9="Female",'No Self Assessment feeder'!I668,IF($B$9="Male",'No Self Assessment feeder'!AO668,IF($B$9="All",'No Self Assessment feeder'!BU668)))</f>
        <v>8.9</v>
      </c>
      <c r="J679" s="120">
        <f>IF($B$9="Female",'No Self Assessment feeder'!J668,IF($B$9="Male",'No Self Assessment feeder'!AP668,IF($B$9="All",'No Self Assessment feeder'!BV668)))</f>
        <v>10.5</v>
      </c>
      <c r="K679" s="120">
        <f>IF($B$9="Female",'No Self Assessment feeder'!K668,IF($B$9="Male",'No Self Assessment feeder'!AQ668,IF($B$9="All",'No Self Assessment feeder'!BW668)))</f>
        <v>54.6</v>
      </c>
      <c r="L679" s="120">
        <f>IF($B$9="Female",'No Self Assessment feeder'!L668,IF($B$9="Male",'No Self Assessment feeder'!AR668,IF($B$9="All",'No Self Assessment feeder'!BX668)))</f>
        <v>72.900000000000006</v>
      </c>
      <c r="M679" s="127">
        <f>IF($B$9="Female",'No Self Assessment feeder'!M668,IF($B$9="Male",'No Self Assessment feeder'!AS668,IF($B$9="All",'No Self Assessment feeder'!BY668)))</f>
        <v>80.599999999999994</v>
      </c>
      <c r="N679" s="81">
        <f>IF($B$9="Female",'No Self Assessment feeder'!N668,IF($B$9="Male",'No Self Assessment feeder'!AT668,IF($B$9="All",'No Self Assessment feeder'!BZ668)))</f>
        <v>745</v>
      </c>
      <c r="O679" s="120">
        <f>IF($B$9="Female",'No Self Assessment feeder'!O668,IF($B$9="Male",'No Self Assessment feeder'!AU668,IF($B$9="All",'No Self Assessment feeder'!CA668)))</f>
        <v>2.7</v>
      </c>
      <c r="P679" s="79">
        <f>IF($B$9="Female",'No Self Assessment feeder'!P668,IF($B$9="Male",'No Self Assessment feeder'!AV668,IF($B$9="All",'No Self Assessment feeder'!CB668)))</f>
        <v>725</v>
      </c>
      <c r="Q679" s="120">
        <f>IF($B$9="Female",'No Self Assessment feeder'!Q668,IF($B$9="Male",'No Self Assessment feeder'!AW668,IF($B$9="All",'No Self Assessment feeder'!CC668)))</f>
        <v>10.9</v>
      </c>
      <c r="R679" s="120">
        <f>IF($B$9="Female",'No Self Assessment feeder'!R668,IF($B$9="Male",'No Self Assessment feeder'!AX668,IF($B$9="All",'No Self Assessment feeder'!CD668)))</f>
        <v>10.1</v>
      </c>
      <c r="S679" s="120">
        <f>IF($B$9="Female",'No Self Assessment feeder'!S668,IF($B$9="Male",'No Self Assessment feeder'!AY668,IF($B$9="All",'No Self Assessment feeder'!CE668)))</f>
        <v>64</v>
      </c>
      <c r="T679" s="120">
        <f>IF($B$9="Female",'No Self Assessment feeder'!T668,IF($B$9="Male",'No Self Assessment feeder'!AZ668,IF($B$9="All",'No Self Assessment feeder'!CF668)))</f>
        <v>75.5</v>
      </c>
      <c r="U679" s="127">
        <f>IF($B$9="Female",'No Self Assessment feeder'!U668,IF($B$9="Male",'No Self Assessment feeder'!BA668,IF($B$9="All",'No Self Assessment feeder'!CG668)))</f>
        <v>79</v>
      </c>
      <c r="V679" s="81">
        <f>IF($B$9="Female",'No Self Assessment feeder'!V668,IF($B$9="Male",'No Self Assessment feeder'!BB668,IF($B$9="All",'No Self Assessment feeder'!CH668)))</f>
        <v>745</v>
      </c>
      <c r="W679" s="120">
        <f>IF($B$9="Female",'No Self Assessment feeder'!W668,IF($B$9="Male",'No Self Assessment feeder'!BC668,IF($B$9="All",'No Self Assessment feeder'!CI668)))</f>
        <v>2.8</v>
      </c>
      <c r="X679" s="79">
        <f>IF($B$9="Female",'No Self Assessment feeder'!X668,IF($B$9="Male",'No Self Assessment feeder'!BD668,IF($B$9="All",'No Self Assessment feeder'!CJ668)))</f>
        <v>720</v>
      </c>
      <c r="Y679" s="120">
        <f>IF($B$9="Female",'No Self Assessment feeder'!Y668,IF($B$9="Male",'No Self Assessment feeder'!BE668,IF($B$9="All",'No Self Assessment feeder'!CK668)))</f>
        <v>13.6</v>
      </c>
      <c r="Z679" s="120">
        <f>IF($B$9="Female",'No Self Assessment feeder'!Z668,IF($B$9="Male",'No Self Assessment feeder'!BF668,IF($B$9="All",'No Self Assessment feeder'!CL668)))</f>
        <v>8.1999999999999993</v>
      </c>
      <c r="AA679" s="120">
        <f>IF($B$9="Female",'No Self Assessment feeder'!AA668,IF($B$9="Male",'No Self Assessment feeder'!BG668,IF($B$9="All",'No Self Assessment feeder'!CM668)))</f>
        <v>70.8</v>
      </c>
      <c r="AB679" s="120">
        <f>IF($B$9="Female",'No Self Assessment feeder'!AB668,IF($B$9="Male",'No Self Assessment feeder'!BH668,IF($B$9="All",'No Self Assessment feeder'!CN668)))</f>
        <v>77</v>
      </c>
      <c r="AC679" s="127">
        <f>IF($B$9="Female",'No Self Assessment feeder'!AC668,IF($B$9="Male",'No Self Assessment feeder'!BI668,IF($B$9="All",'No Self Assessment feeder'!CO668)))</f>
        <v>78.3</v>
      </c>
      <c r="CM679" s="29"/>
    </row>
    <row r="680" spans="1:91" ht="14.25" customHeight="1" x14ac:dyDescent="0.2">
      <c r="A680" s="159" t="s">
        <v>293</v>
      </c>
      <c r="B680" s="65" t="s">
        <v>41</v>
      </c>
      <c r="C680" s="66">
        <v>10000385</v>
      </c>
      <c r="D680" s="66" t="s">
        <v>490</v>
      </c>
      <c r="E680" s="162" t="s">
        <v>42</v>
      </c>
      <c r="F680" s="142">
        <f>IF($B$9="Female",'No Self Assessment feeder'!F669,IF($B$9="Male",'No Self Assessment feeder'!AL669,IF($B$9="All",'No Self Assessment feeder'!BR669)))</f>
        <v>440</v>
      </c>
      <c r="G680" s="120">
        <f>IF($B$9="Female",'No Self Assessment feeder'!G669,IF($B$9="Male",'No Self Assessment feeder'!AM669,IF($B$9="All",'No Self Assessment feeder'!BS669)))</f>
        <v>2.2999999999999998</v>
      </c>
      <c r="H680" s="79">
        <f>IF($B$9="Female",'No Self Assessment feeder'!H669,IF($B$9="Male",'No Self Assessment feeder'!AN669,IF($B$9="All",'No Self Assessment feeder'!BT669)))</f>
        <v>430</v>
      </c>
      <c r="I680" s="120">
        <f>IF($B$9="Female",'No Self Assessment feeder'!I669,IF($B$9="Male",'No Self Assessment feeder'!AO669,IF($B$9="All",'No Self Assessment feeder'!BU669)))</f>
        <v>11.4</v>
      </c>
      <c r="J680" s="120">
        <f>IF($B$9="Female",'No Self Assessment feeder'!J669,IF($B$9="Male",'No Self Assessment feeder'!AP669,IF($B$9="All",'No Self Assessment feeder'!BV669)))</f>
        <v>17.5</v>
      </c>
      <c r="K680" s="120">
        <f>IF($B$9="Female",'No Self Assessment feeder'!K669,IF($B$9="Male",'No Self Assessment feeder'!AQ669,IF($B$9="All",'No Self Assessment feeder'!BW669)))</f>
        <v>65.400000000000006</v>
      </c>
      <c r="L680" s="120">
        <f>IF($B$9="Female",'No Self Assessment feeder'!L669,IF($B$9="Male",'No Self Assessment feeder'!AR669,IF($B$9="All",'No Self Assessment feeder'!BX669)))</f>
        <v>69.2</v>
      </c>
      <c r="M680" s="127">
        <f>IF($B$9="Female",'No Self Assessment feeder'!M669,IF($B$9="Male",'No Self Assessment feeder'!AS669,IF($B$9="All",'No Self Assessment feeder'!BY669)))</f>
        <v>71</v>
      </c>
      <c r="N680" s="81">
        <f>IF($B$9="Female",'No Self Assessment feeder'!N669,IF($B$9="Male",'No Self Assessment feeder'!AT669,IF($B$9="All",'No Self Assessment feeder'!BZ669)))</f>
        <v>440</v>
      </c>
      <c r="O680" s="120">
        <f>IF($B$9="Female",'No Self Assessment feeder'!O669,IF($B$9="Male",'No Self Assessment feeder'!AU669,IF($B$9="All",'No Self Assessment feeder'!CA669)))</f>
        <v>2.2999999999999998</v>
      </c>
      <c r="P680" s="79">
        <f>IF($B$9="Female",'No Self Assessment feeder'!P669,IF($B$9="Male",'No Self Assessment feeder'!AV669,IF($B$9="All",'No Self Assessment feeder'!CB669)))</f>
        <v>430</v>
      </c>
      <c r="Q680" s="120">
        <f>IF($B$9="Female",'No Self Assessment feeder'!Q669,IF($B$9="Male",'No Self Assessment feeder'!AW669,IF($B$9="All",'No Self Assessment feeder'!CC669)))</f>
        <v>15.2</v>
      </c>
      <c r="R680" s="120">
        <f>IF($B$9="Female",'No Self Assessment feeder'!R669,IF($B$9="Male",'No Self Assessment feeder'!AX669,IF($B$9="All",'No Self Assessment feeder'!CD669)))</f>
        <v>15</v>
      </c>
      <c r="S680" s="120" t="str">
        <f>IF($B$9="Female",'No Self Assessment feeder'!S669,IF($B$9="Male",'No Self Assessment feeder'!AY669,IF($B$9="All",'No Self Assessment feeder'!CE669)))</f>
        <v>x</v>
      </c>
      <c r="T680" s="120" t="str">
        <f>IF($B$9="Female",'No Self Assessment feeder'!T669,IF($B$9="Male",'No Self Assessment feeder'!AZ669,IF($B$9="All",'No Self Assessment feeder'!CF669)))</f>
        <v>x</v>
      </c>
      <c r="U680" s="127">
        <f>IF($B$9="Female",'No Self Assessment feeder'!U669,IF($B$9="Male",'No Self Assessment feeder'!BA669,IF($B$9="All",'No Self Assessment feeder'!CG669)))</f>
        <v>69.900000000000006</v>
      </c>
      <c r="V680" s="81">
        <f>IF($B$9="Female",'No Self Assessment feeder'!V669,IF($B$9="Male",'No Self Assessment feeder'!BB669,IF($B$9="All",'No Self Assessment feeder'!CH669)))</f>
        <v>440</v>
      </c>
      <c r="W680" s="120">
        <f>IF($B$9="Female",'No Self Assessment feeder'!W669,IF($B$9="Male",'No Self Assessment feeder'!BC669,IF($B$9="All",'No Self Assessment feeder'!CI669)))</f>
        <v>2.2999999999999998</v>
      </c>
      <c r="X680" s="79">
        <f>IF($B$9="Female",'No Self Assessment feeder'!X669,IF($B$9="Male",'No Self Assessment feeder'!BD669,IF($B$9="All",'No Self Assessment feeder'!CJ669)))</f>
        <v>430</v>
      </c>
      <c r="Y680" s="120">
        <f>IF($B$9="Female",'No Self Assessment feeder'!Y669,IF($B$9="Male",'No Self Assessment feeder'!BE669,IF($B$9="All",'No Self Assessment feeder'!CK669)))</f>
        <v>16.600000000000001</v>
      </c>
      <c r="Z680" s="120">
        <f>IF($B$9="Female",'No Self Assessment feeder'!Z669,IF($B$9="Male",'No Self Assessment feeder'!BF669,IF($B$9="All",'No Self Assessment feeder'!CL669)))</f>
        <v>12.9</v>
      </c>
      <c r="AA680" s="120" t="str">
        <f>IF($B$9="Female",'No Self Assessment feeder'!AA669,IF($B$9="Male",'No Self Assessment feeder'!BG669,IF($B$9="All",'No Self Assessment feeder'!CM669)))</f>
        <v>x</v>
      </c>
      <c r="AB680" s="120" t="str">
        <f>IF($B$9="Female",'No Self Assessment feeder'!AB669,IF($B$9="Male",'No Self Assessment feeder'!BH669,IF($B$9="All",'No Self Assessment feeder'!CN669)))</f>
        <v>x</v>
      </c>
      <c r="AC680" s="127">
        <f>IF($B$9="Female",'No Self Assessment feeder'!AC669,IF($B$9="Male",'No Self Assessment feeder'!BI669,IF($B$9="All",'No Self Assessment feeder'!CO669)))</f>
        <v>70.599999999999994</v>
      </c>
      <c r="CM680" s="29"/>
    </row>
    <row r="681" spans="1:91" ht="14.25" customHeight="1" x14ac:dyDescent="0.2">
      <c r="A681" s="159" t="s">
        <v>293</v>
      </c>
      <c r="B681" s="65" t="s">
        <v>43</v>
      </c>
      <c r="C681" s="66">
        <v>10000824</v>
      </c>
      <c r="D681" s="66" t="s">
        <v>490</v>
      </c>
      <c r="E681" s="162" t="s">
        <v>44</v>
      </c>
      <c r="F681" s="142">
        <f>IF($B$9="Female",'No Self Assessment feeder'!F670,IF($B$9="Male",'No Self Assessment feeder'!AL670,IF($B$9="All",'No Self Assessment feeder'!BR670)))</f>
        <v>2430</v>
      </c>
      <c r="G681" s="120">
        <f>IF($B$9="Female",'No Self Assessment feeder'!G670,IF($B$9="Male",'No Self Assessment feeder'!AM670,IF($B$9="All",'No Self Assessment feeder'!BS670)))</f>
        <v>2.4</v>
      </c>
      <c r="H681" s="79">
        <f>IF($B$9="Female",'No Self Assessment feeder'!H670,IF($B$9="Male",'No Self Assessment feeder'!AN670,IF($B$9="All",'No Self Assessment feeder'!BT670)))</f>
        <v>2370</v>
      </c>
      <c r="I681" s="120">
        <f>IF($B$9="Female",'No Self Assessment feeder'!I670,IF($B$9="Male",'No Self Assessment feeder'!AO670,IF($B$9="All",'No Self Assessment feeder'!BU670)))</f>
        <v>7.9</v>
      </c>
      <c r="J681" s="120">
        <f>IF($B$9="Female",'No Self Assessment feeder'!J670,IF($B$9="Male",'No Self Assessment feeder'!AP670,IF($B$9="All",'No Self Assessment feeder'!BV670)))</f>
        <v>10.6</v>
      </c>
      <c r="K681" s="120">
        <f>IF($B$9="Female",'No Self Assessment feeder'!K670,IF($B$9="Male",'No Self Assessment feeder'!AQ670,IF($B$9="All",'No Self Assessment feeder'!BW670)))</f>
        <v>66.7</v>
      </c>
      <c r="L681" s="120">
        <f>IF($B$9="Female",'No Self Assessment feeder'!L670,IF($B$9="Male",'No Self Assessment feeder'!AR670,IF($B$9="All",'No Self Assessment feeder'!BX670)))</f>
        <v>76.7</v>
      </c>
      <c r="M681" s="127">
        <f>IF($B$9="Female",'No Self Assessment feeder'!M670,IF($B$9="Male",'No Self Assessment feeder'!AS670,IF($B$9="All",'No Self Assessment feeder'!BY670)))</f>
        <v>81.5</v>
      </c>
      <c r="N681" s="81">
        <f>IF($B$9="Female",'No Self Assessment feeder'!N670,IF($B$9="Male",'No Self Assessment feeder'!AT670,IF($B$9="All",'No Self Assessment feeder'!BZ670)))</f>
        <v>2430</v>
      </c>
      <c r="O681" s="120">
        <f>IF($B$9="Female",'No Self Assessment feeder'!O670,IF($B$9="Male",'No Self Assessment feeder'!AU670,IF($B$9="All",'No Self Assessment feeder'!CA670)))</f>
        <v>2.6</v>
      </c>
      <c r="P681" s="79">
        <f>IF($B$9="Female",'No Self Assessment feeder'!P670,IF($B$9="Male",'No Self Assessment feeder'!AV670,IF($B$9="All",'No Self Assessment feeder'!CB670)))</f>
        <v>2365</v>
      </c>
      <c r="Q681" s="120">
        <f>IF($B$9="Female",'No Self Assessment feeder'!Q670,IF($B$9="Male",'No Self Assessment feeder'!AW670,IF($B$9="All",'No Self Assessment feeder'!CC670)))</f>
        <v>12.1</v>
      </c>
      <c r="R681" s="120">
        <f>IF($B$9="Female",'No Self Assessment feeder'!R670,IF($B$9="Male",'No Self Assessment feeder'!AX670,IF($B$9="All",'No Self Assessment feeder'!CD670)))</f>
        <v>7.9</v>
      </c>
      <c r="S681" s="120">
        <f>IF($B$9="Female",'No Self Assessment feeder'!S670,IF($B$9="Male",'No Self Assessment feeder'!AY670,IF($B$9="All",'No Self Assessment feeder'!CE670)))</f>
        <v>71.5</v>
      </c>
      <c r="T681" s="120">
        <f>IF($B$9="Female",'No Self Assessment feeder'!T670,IF($B$9="Male",'No Self Assessment feeder'!AZ670,IF($B$9="All",'No Self Assessment feeder'!CF670)))</f>
        <v>78.099999999999994</v>
      </c>
      <c r="U681" s="127">
        <f>IF($B$9="Female",'No Self Assessment feeder'!U670,IF($B$9="Male",'No Self Assessment feeder'!BA670,IF($B$9="All",'No Self Assessment feeder'!CG670)))</f>
        <v>80.099999999999994</v>
      </c>
      <c r="V681" s="81">
        <f>IF($B$9="Female",'No Self Assessment feeder'!V670,IF($B$9="Male",'No Self Assessment feeder'!BB670,IF($B$9="All",'No Self Assessment feeder'!CH670)))</f>
        <v>2430</v>
      </c>
      <c r="W681" s="120">
        <f>IF($B$9="Female",'No Self Assessment feeder'!W670,IF($B$9="Male",'No Self Assessment feeder'!BC670,IF($B$9="All",'No Self Assessment feeder'!CI670)))</f>
        <v>2.8</v>
      </c>
      <c r="X681" s="79">
        <f>IF($B$9="Female",'No Self Assessment feeder'!X670,IF($B$9="Male",'No Self Assessment feeder'!BD670,IF($B$9="All",'No Self Assessment feeder'!CJ670)))</f>
        <v>2360</v>
      </c>
      <c r="Y681" s="120">
        <f>IF($B$9="Female",'No Self Assessment feeder'!Y670,IF($B$9="Male",'No Self Assessment feeder'!BE670,IF($B$9="All",'No Self Assessment feeder'!CK670)))</f>
        <v>14.3</v>
      </c>
      <c r="Z681" s="120">
        <f>IF($B$9="Female",'No Self Assessment feeder'!Z670,IF($B$9="Male",'No Self Assessment feeder'!BF670,IF($B$9="All",'No Self Assessment feeder'!CL670)))</f>
        <v>7.8</v>
      </c>
      <c r="AA681" s="120">
        <f>IF($B$9="Female",'No Self Assessment feeder'!AA670,IF($B$9="Male",'No Self Assessment feeder'!BG670,IF($B$9="All",'No Self Assessment feeder'!CM670)))</f>
        <v>71.7</v>
      </c>
      <c r="AB681" s="120">
        <f>IF($B$9="Female",'No Self Assessment feeder'!AB670,IF($B$9="Male",'No Self Assessment feeder'!BH670,IF($B$9="All",'No Self Assessment feeder'!CN670)))</f>
        <v>76.7</v>
      </c>
      <c r="AC681" s="127">
        <f>IF($B$9="Female",'No Self Assessment feeder'!AC670,IF($B$9="Male",'No Self Assessment feeder'!BI670,IF($B$9="All",'No Self Assessment feeder'!CO670)))</f>
        <v>77.900000000000006</v>
      </c>
      <c r="CM681" s="29"/>
    </row>
    <row r="682" spans="1:91" ht="14.25" customHeight="1" x14ac:dyDescent="0.2">
      <c r="A682" s="159" t="s">
        <v>293</v>
      </c>
      <c r="B682" s="65" t="s">
        <v>45</v>
      </c>
      <c r="C682" s="66">
        <v>10007785</v>
      </c>
      <c r="D682" s="66" t="s">
        <v>494</v>
      </c>
      <c r="E682" s="162" t="s">
        <v>47</v>
      </c>
      <c r="F682" s="142">
        <f>IF($B$9="Female",'No Self Assessment feeder'!F671,IF($B$9="Male",'No Self Assessment feeder'!AL671,IF($B$9="All",'No Self Assessment feeder'!BR671)))</f>
        <v>1580</v>
      </c>
      <c r="G682" s="120">
        <f>IF($B$9="Female",'No Self Assessment feeder'!G671,IF($B$9="Male",'No Self Assessment feeder'!AM671,IF($B$9="All",'No Self Assessment feeder'!BS671)))</f>
        <v>2.6</v>
      </c>
      <c r="H682" s="79">
        <f>IF($B$9="Female",'No Self Assessment feeder'!H671,IF($B$9="Male",'No Self Assessment feeder'!AN671,IF($B$9="All",'No Self Assessment feeder'!BT671)))</f>
        <v>1535</v>
      </c>
      <c r="I682" s="120">
        <f>IF($B$9="Female",'No Self Assessment feeder'!I671,IF($B$9="Male",'No Self Assessment feeder'!AO671,IF($B$9="All",'No Self Assessment feeder'!BU671)))</f>
        <v>8.8000000000000007</v>
      </c>
      <c r="J682" s="120">
        <f>IF($B$9="Female",'No Self Assessment feeder'!J671,IF($B$9="Male",'No Self Assessment feeder'!AP671,IF($B$9="All",'No Self Assessment feeder'!BV671)))</f>
        <v>12.2</v>
      </c>
      <c r="K682" s="120">
        <f>IF($B$9="Female",'No Self Assessment feeder'!K671,IF($B$9="Male",'No Self Assessment feeder'!AQ671,IF($B$9="All",'No Self Assessment feeder'!BW671)))</f>
        <v>51.5</v>
      </c>
      <c r="L682" s="120">
        <f>IF($B$9="Female",'No Self Assessment feeder'!L671,IF($B$9="Male",'No Self Assessment feeder'!AR671,IF($B$9="All",'No Self Assessment feeder'!BX671)))</f>
        <v>69.7</v>
      </c>
      <c r="M682" s="127">
        <f>IF($B$9="Female",'No Self Assessment feeder'!M671,IF($B$9="Male",'No Self Assessment feeder'!AS671,IF($B$9="All",'No Self Assessment feeder'!BY671)))</f>
        <v>79</v>
      </c>
      <c r="N682" s="81">
        <f>IF($B$9="Female",'No Self Assessment feeder'!N671,IF($B$9="Male",'No Self Assessment feeder'!AT671,IF($B$9="All",'No Self Assessment feeder'!BZ671)))</f>
        <v>1580</v>
      </c>
      <c r="O682" s="120">
        <f>IF($B$9="Female",'No Self Assessment feeder'!O671,IF($B$9="Male",'No Self Assessment feeder'!AU671,IF($B$9="All",'No Self Assessment feeder'!CA671)))</f>
        <v>2.7</v>
      </c>
      <c r="P682" s="79">
        <f>IF($B$9="Female",'No Self Assessment feeder'!P671,IF($B$9="Male",'No Self Assessment feeder'!AV671,IF($B$9="All",'No Self Assessment feeder'!CB671)))</f>
        <v>1535</v>
      </c>
      <c r="Q682" s="120">
        <f>IF($B$9="Female",'No Self Assessment feeder'!Q671,IF($B$9="Male",'No Self Assessment feeder'!AW671,IF($B$9="All",'No Self Assessment feeder'!CC671)))</f>
        <v>13.9</v>
      </c>
      <c r="R682" s="120">
        <f>IF($B$9="Female",'No Self Assessment feeder'!R671,IF($B$9="Male",'No Self Assessment feeder'!AX671,IF($B$9="All",'No Self Assessment feeder'!CD671)))</f>
        <v>9.3000000000000007</v>
      </c>
      <c r="S682" s="120">
        <f>IF($B$9="Female",'No Self Assessment feeder'!S671,IF($B$9="Male",'No Self Assessment feeder'!AY671,IF($B$9="All",'No Self Assessment feeder'!CE671)))</f>
        <v>60.2</v>
      </c>
      <c r="T682" s="120">
        <f>IF($B$9="Female",'No Self Assessment feeder'!T671,IF($B$9="Male",'No Self Assessment feeder'!AZ671,IF($B$9="All",'No Self Assessment feeder'!CF671)))</f>
        <v>72.2</v>
      </c>
      <c r="U682" s="127">
        <f>IF($B$9="Female",'No Self Assessment feeder'!U671,IF($B$9="Male",'No Self Assessment feeder'!BA671,IF($B$9="All",'No Self Assessment feeder'!CG671)))</f>
        <v>76.8</v>
      </c>
      <c r="V682" s="81">
        <f>IF($B$9="Female",'No Self Assessment feeder'!V671,IF($B$9="Male",'No Self Assessment feeder'!BB671,IF($B$9="All",'No Self Assessment feeder'!CH671)))</f>
        <v>1580</v>
      </c>
      <c r="W682" s="120">
        <f>IF($B$9="Female",'No Self Assessment feeder'!W671,IF($B$9="Male",'No Self Assessment feeder'!BC671,IF($B$9="All",'No Self Assessment feeder'!CI671)))</f>
        <v>2.9</v>
      </c>
      <c r="X682" s="79">
        <f>IF($B$9="Female",'No Self Assessment feeder'!X671,IF($B$9="Male",'No Self Assessment feeder'!BD671,IF($B$9="All",'No Self Assessment feeder'!CJ671)))</f>
        <v>1530</v>
      </c>
      <c r="Y682" s="120">
        <f>IF($B$9="Female",'No Self Assessment feeder'!Y671,IF($B$9="Male",'No Self Assessment feeder'!BE671,IF($B$9="All",'No Self Assessment feeder'!CK671)))</f>
        <v>17.100000000000001</v>
      </c>
      <c r="Z682" s="120">
        <f>IF($B$9="Female",'No Self Assessment feeder'!Z671,IF($B$9="Male",'No Self Assessment feeder'!BF671,IF($B$9="All",'No Self Assessment feeder'!CL671)))</f>
        <v>8.4</v>
      </c>
      <c r="AA682" s="120">
        <f>IF($B$9="Female",'No Self Assessment feeder'!AA671,IF($B$9="Male",'No Self Assessment feeder'!BG671,IF($B$9="All",'No Self Assessment feeder'!CM671)))</f>
        <v>61.7</v>
      </c>
      <c r="AB682" s="120">
        <f>IF($B$9="Female",'No Self Assessment feeder'!AB671,IF($B$9="Male",'No Self Assessment feeder'!BH671,IF($B$9="All",'No Self Assessment feeder'!CN671)))</f>
        <v>71.3</v>
      </c>
      <c r="AC682" s="127">
        <f>IF($B$9="Female",'No Self Assessment feeder'!AC671,IF($B$9="Male",'No Self Assessment feeder'!BI671,IF($B$9="All",'No Self Assessment feeder'!CO671)))</f>
        <v>74.5</v>
      </c>
      <c r="CM682" s="29"/>
    </row>
    <row r="683" spans="1:91" ht="14.25" customHeight="1" x14ac:dyDescent="0.2">
      <c r="A683" s="159" t="s">
        <v>293</v>
      </c>
      <c r="B683" s="65" t="s">
        <v>48</v>
      </c>
      <c r="C683" s="66">
        <v>10000886</v>
      </c>
      <c r="D683" s="66" t="s">
        <v>495</v>
      </c>
      <c r="E683" s="162" t="s">
        <v>50</v>
      </c>
      <c r="F683" s="142">
        <f>IF($B$9="Female",'No Self Assessment feeder'!F672,IF($B$9="Male",'No Self Assessment feeder'!AL672,IF($B$9="All",'No Self Assessment feeder'!BR672)))</f>
        <v>2805</v>
      </c>
      <c r="G683" s="120">
        <f>IF($B$9="Female",'No Self Assessment feeder'!G672,IF($B$9="Male",'No Self Assessment feeder'!AM672,IF($B$9="All",'No Self Assessment feeder'!BS672)))</f>
        <v>3</v>
      </c>
      <c r="H683" s="79">
        <f>IF($B$9="Female",'No Self Assessment feeder'!H672,IF($B$9="Male",'No Self Assessment feeder'!AN672,IF($B$9="All",'No Self Assessment feeder'!BT672)))</f>
        <v>2720</v>
      </c>
      <c r="I683" s="120">
        <f>IF($B$9="Female",'No Self Assessment feeder'!I672,IF($B$9="Male",'No Self Assessment feeder'!AO672,IF($B$9="All",'No Self Assessment feeder'!BU672)))</f>
        <v>8.3000000000000007</v>
      </c>
      <c r="J683" s="120">
        <f>IF($B$9="Female",'No Self Assessment feeder'!J672,IF($B$9="Male",'No Self Assessment feeder'!AP672,IF($B$9="All",'No Self Assessment feeder'!BV672)))</f>
        <v>11.7</v>
      </c>
      <c r="K683" s="120">
        <f>IF($B$9="Female",'No Self Assessment feeder'!K672,IF($B$9="Male",'No Self Assessment feeder'!AQ672,IF($B$9="All",'No Self Assessment feeder'!BW672)))</f>
        <v>63.4</v>
      </c>
      <c r="L683" s="120">
        <f>IF($B$9="Female",'No Self Assessment feeder'!L672,IF($B$9="Male",'No Self Assessment feeder'!AR672,IF($B$9="All",'No Self Assessment feeder'!BX672)))</f>
        <v>73.3</v>
      </c>
      <c r="M683" s="127">
        <f>IF($B$9="Female",'No Self Assessment feeder'!M672,IF($B$9="Male",'No Self Assessment feeder'!AS672,IF($B$9="All",'No Self Assessment feeder'!BY672)))</f>
        <v>80</v>
      </c>
      <c r="N683" s="81">
        <f>IF($B$9="Female",'No Self Assessment feeder'!N672,IF($B$9="Male",'No Self Assessment feeder'!AT672,IF($B$9="All",'No Self Assessment feeder'!BZ672)))</f>
        <v>2805</v>
      </c>
      <c r="O683" s="120">
        <f>IF($B$9="Female",'No Self Assessment feeder'!O672,IF($B$9="Male",'No Self Assessment feeder'!AU672,IF($B$9="All",'No Self Assessment feeder'!CA672)))</f>
        <v>3.4</v>
      </c>
      <c r="P683" s="79">
        <f>IF($B$9="Female",'No Self Assessment feeder'!P672,IF($B$9="Male",'No Self Assessment feeder'!AV672,IF($B$9="All",'No Self Assessment feeder'!CB672)))</f>
        <v>2710</v>
      </c>
      <c r="Q683" s="120">
        <f>IF($B$9="Female",'No Self Assessment feeder'!Q672,IF($B$9="Male",'No Self Assessment feeder'!AW672,IF($B$9="All",'No Self Assessment feeder'!CC672)))</f>
        <v>11.8</v>
      </c>
      <c r="R683" s="120">
        <f>IF($B$9="Female",'No Self Assessment feeder'!R672,IF($B$9="Male",'No Self Assessment feeder'!AX672,IF($B$9="All",'No Self Assessment feeder'!CD672)))</f>
        <v>8.5</v>
      </c>
      <c r="S683" s="120">
        <f>IF($B$9="Female",'No Self Assessment feeder'!S672,IF($B$9="Male",'No Self Assessment feeder'!AY672,IF($B$9="All",'No Self Assessment feeder'!CE672)))</f>
        <v>66.099999999999994</v>
      </c>
      <c r="T683" s="120">
        <f>IF($B$9="Female",'No Self Assessment feeder'!T672,IF($B$9="Male",'No Self Assessment feeder'!AZ672,IF($B$9="All",'No Self Assessment feeder'!CF672)))</f>
        <v>75.900000000000006</v>
      </c>
      <c r="U683" s="127">
        <f>IF($B$9="Female",'No Self Assessment feeder'!U672,IF($B$9="Male",'No Self Assessment feeder'!BA672,IF($B$9="All",'No Self Assessment feeder'!CG672)))</f>
        <v>79.7</v>
      </c>
      <c r="V683" s="81">
        <f>IF($B$9="Female",'No Self Assessment feeder'!V672,IF($B$9="Male",'No Self Assessment feeder'!BB672,IF($B$9="All",'No Self Assessment feeder'!CH672)))</f>
        <v>2805</v>
      </c>
      <c r="W683" s="120">
        <f>IF($B$9="Female",'No Self Assessment feeder'!W672,IF($B$9="Male",'No Self Assessment feeder'!BC672,IF($B$9="All",'No Self Assessment feeder'!CI672)))</f>
        <v>3.4</v>
      </c>
      <c r="X683" s="79">
        <f>IF($B$9="Female",'No Self Assessment feeder'!X672,IF($B$9="Male",'No Self Assessment feeder'!BD672,IF($B$9="All",'No Self Assessment feeder'!CJ672)))</f>
        <v>2710</v>
      </c>
      <c r="Y683" s="120">
        <f>IF($B$9="Female",'No Self Assessment feeder'!Y672,IF($B$9="Male",'No Self Assessment feeder'!BE672,IF($B$9="All",'No Self Assessment feeder'!CK672)))</f>
        <v>15.7</v>
      </c>
      <c r="Z683" s="120">
        <f>IF($B$9="Female",'No Self Assessment feeder'!Z672,IF($B$9="Male",'No Self Assessment feeder'!BF672,IF($B$9="All",'No Self Assessment feeder'!CL672)))</f>
        <v>7.9</v>
      </c>
      <c r="AA683" s="120">
        <f>IF($B$9="Female",'No Self Assessment feeder'!AA672,IF($B$9="Male",'No Self Assessment feeder'!BG672,IF($B$9="All",'No Self Assessment feeder'!CM672)))</f>
        <v>67.3</v>
      </c>
      <c r="AB683" s="120">
        <f>IF($B$9="Female",'No Self Assessment feeder'!AB672,IF($B$9="Male",'No Self Assessment feeder'!BH672,IF($B$9="All",'No Self Assessment feeder'!CN672)))</f>
        <v>74.599999999999994</v>
      </c>
      <c r="AC683" s="127">
        <f>IF($B$9="Female",'No Self Assessment feeder'!AC672,IF($B$9="Male",'No Self Assessment feeder'!BI672,IF($B$9="All",'No Self Assessment feeder'!CO672)))</f>
        <v>76.5</v>
      </c>
      <c r="CM683" s="29"/>
    </row>
    <row r="684" spans="1:91" ht="14.25" customHeight="1" x14ac:dyDescent="0.2">
      <c r="A684" s="159" t="s">
        <v>293</v>
      </c>
      <c r="B684" s="65" t="s">
        <v>51</v>
      </c>
      <c r="C684" s="66">
        <v>10007786</v>
      </c>
      <c r="D684" s="66" t="s">
        <v>490</v>
      </c>
      <c r="E684" s="162" t="s">
        <v>52</v>
      </c>
      <c r="F684" s="142">
        <f>IF($B$9="Female",'No Self Assessment feeder'!F673,IF($B$9="Male",'No Self Assessment feeder'!AL673,IF($B$9="All",'No Self Assessment feeder'!BR673)))</f>
        <v>2915</v>
      </c>
      <c r="G684" s="120">
        <f>IF($B$9="Female",'No Self Assessment feeder'!G673,IF($B$9="Male",'No Self Assessment feeder'!AM673,IF($B$9="All",'No Self Assessment feeder'!BS673)))</f>
        <v>1.6</v>
      </c>
      <c r="H684" s="79">
        <f>IF($B$9="Female",'No Self Assessment feeder'!H673,IF($B$9="Male",'No Self Assessment feeder'!AN673,IF($B$9="All",'No Self Assessment feeder'!BT673)))</f>
        <v>2870</v>
      </c>
      <c r="I684" s="120">
        <f>IF($B$9="Female",'No Self Assessment feeder'!I673,IF($B$9="Male",'No Self Assessment feeder'!AO673,IF($B$9="All",'No Self Assessment feeder'!BU673)))</f>
        <v>7.9</v>
      </c>
      <c r="J684" s="120">
        <f>IF($B$9="Female",'No Self Assessment feeder'!J673,IF($B$9="Male",'No Self Assessment feeder'!AP673,IF($B$9="All",'No Self Assessment feeder'!BV673)))</f>
        <v>10.6</v>
      </c>
      <c r="K684" s="120">
        <f>IF($B$9="Female",'No Self Assessment feeder'!K673,IF($B$9="Male",'No Self Assessment feeder'!AQ673,IF($B$9="All",'No Self Assessment feeder'!BW673)))</f>
        <v>47.7</v>
      </c>
      <c r="L684" s="120">
        <f>IF($B$9="Female",'No Self Assessment feeder'!L673,IF($B$9="Male",'No Self Assessment feeder'!AR673,IF($B$9="All",'No Self Assessment feeder'!BX673)))</f>
        <v>66.400000000000006</v>
      </c>
      <c r="M684" s="127">
        <f>IF($B$9="Female",'No Self Assessment feeder'!M673,IF($B$9="Male",'No Self Assessment feeder'!AS673,IF($B$9="All",'No Self Assessment feeder'!BY673)))</f>
        <v>81.5</v>
      </c>
      <c r="N684" s="81">
        <f>IF($B$9="Female",'No Self Assessment feeder'!N673,IF($B$9="Male",'No Self Assessment feeder'!AT673,IF($B$9="All",'No Self Assessment feeder'!BZ673)))</f>
        <v>2915</v>
      </c>
      <c r="O684" s="120">
        <f>IF($B$9="Female",'No Self Assessment feeder'!O673,IF($B$9="Male",'No Self Assessment feeder'!AU673,IF($B$9="All",'No Self Assessment feeder'!CA673)))</f>
        <v>1.9</v>
      </c>
      <c r="P684" s="79">
        <f>IF($B$9="Female",'No Self Assessment feeder'!P673,IF($B$9="Male",'No Self Assessment feeder'!AV673,IF($B$9="All",'No Self Assessment feeder'!CB673)))</f>
        <v>2860</v>
      </c>
      <c r="Q684" s="120">
        <f>IF($B$9="Female",'No Self Assessment feeder'!Q673,IF($B$9="Male",'No Self Assessment feeder'!AW673,IF($B$9="All",'No Self Assessment feeder'!CC673)))</f>
        <v>10.199999999999999</v>
      </c>
      <c r="R684" s="120">
        <f>IF($B$9="Female",'No Self Assessment feeder'!R673,IF($B$9="Male",'No Self Assessment feeder'!AX673,IF($B$9="All",'No Self Assessment feeder'!CD673)))</f>
        <v>6.8</v>
      </c>
      <c r="S684" s="120">
        <f>IF($B$9="Female",'No Self Assessment feeder'!S673,IF($B$9="Male",'No Self Assessment feeder'!AY673,IF($B$9="All",'No Self Assessment feeder'!CE673)))</f>
        <v>58.9</v>
      </c>
      <c r="T684" s="120">
        <f>IF($B$9="Female",'No Self Assessment feeder'!T673,IF($B$9="Male",'No Self Assessment feeder'!AZ673,IF($B$9="All",'No Self Assessment feeder'!CF673)))</f>
        <v>74.8</v>
      </c>
      <c r="U684" s="127">
        <f>IF($B$9="Female",'No Self Assessment feeder'!U673,IF($B$9="Male",'No Self Assessment feeder'!BA673,IF($B$9="All",'No Self Assessment feeder'!CG673)))</f>
        <v>83</v>
      </c>
      <c r="V684" s="81">
        <f>IF($B$9="Female",'No Self Assessment feeder'!V673,IF($B$9="Male",'No Self Assessment feeder'!BB673,IF($B$9="All",'No Self Assessment feeder'!CH673)))</f>
        <v>2915</v>
      </c>
      <c r="W684" s="120">
        <f>IF($B$9="Female",'No Self Assessment feeder'!W673,IF($B$9="Male",'No Self Assessment feeder'!BC673,IF($B$9="All",'No Self Assessment feeder'!CI673)))</f>
        <v>2</v>
      </c>
      <c r="X684" s="79">
        <f>IF($B$9="Female",'No Self Assessment feeder'!X673,IF($B$9="Male",'No Self Assessment feeder'!BD673,IF($B$9="All",'No Self Assessment feeder'!CJ673)))</f>
        <v>2855</v>
      </c>
      <c r="Y684" s="120">
        <f>IF($B$9="Female",'No Self Assessment feeder'!Y673,IF($B$9="Male",'No Self Assessment feeder'!BE673,IF($B$9="All",'No Self Assessment feeder'!CK673)))</f>
        <v>13.8</v>
      </c>
      <c r="Z684" s="120">
        <f>IF($B$9="Female",'No Self Assessment feeder'!Z673,IF($B$9="Male",'No Self Assessment feeder'!BF673,IF($B$9="All",'No Self Assessment feeder'!CL673)))</f>
        <v>8.1999999999999993</v>
      </c>
      <c r="AA684" s="120">
        <f>IF($B$9="Female",'No Self Assessment feeder'!AA673,IF($B$9="Male",'No Self Assessment feeder'!BG673,IF($B$9="All",'No Self Assessment feeder'!CM673)))</f>
        <v>62</v>
      </c>
      <c r="AB684" s="120">
        <f>IF($B$9="Female",'No Self Assessment feeder'!AB673,IF($B$9="Male",'No Self Assessment feeder'!BH673,IF($B$9="All",'No Self Assessment feeder'!CN673)))</f>
        <v>73.3</v>
      </c>
      <c r="AC684" s="127">
        <f>IF($B$9="Female",'No Self Assessment feeder'!AC673,IF($B$9="Male",'No Self Assessment feeder'!BI673,IF($B$9="All",'No Self Assessment feeder'!CO673)))</f>
        <v>78.099999999999994</v>
      </c>
      <c r="CM684" s="29"/>
    </row>
    <row r="685" spans="1:91" ht="14.25" customHeight="1" x14ac:dyDescent="0.2">
      <c r="A685" s="159" t="s">
        <v>293</v>
      </c>
      <c r="B685" s="65" t="s">
        <v>53</v>
      </c>
      <c r="C685" s="66">
        <v>10000961</v>
      </c>
      <c r="D685" s="66" t="s">
        <v>491</v>
      </c>
      <c r="E685" s="162" t="s">
        <v>54</v>
      </c>
      <c r="F685" s="142">
        <f>IF($B$9="Female",'No Self Assessment feeder'!F674,IF($B$9="Male",'No Self Assessment feeder'!AL674,IF($B$9="All",'No Self Assessment feeder'!BR674)))</f>
        <v>2280</v>
      </c>
      <c r="G685" s="120">
        <f>IF($B$9="Female",'No Self Assessment feeder'!G674,IF($B$9="Male",'No Self Assessment feeder'!AM674,IF($B$9="All",'No Self Assessment feeder'!BS674)))</f>
        <v>1.8</v>
      </c>
      <c r="H685" s="79">
        <f>IF($B$9="Female",'No Self Assessment feeder'!H674,IF($B$9="Male",'No Self Assessment feeder'!AN674,IF($B$9="All",'No Self Assessment feeder'!BT674)))</f>
        <v>2240</v>
      </c>
      <c r="I685" s="120">
        <f>IF($B$9="Female",'No Self Assessment feeder'!I674,IF($B$9="Male",'No Self Assessment feeder'!AO674,IF($B$9="All",'No Self Assessment feeder'!BU674)))</f>
        <v>8.8000000000000007</v>
      </c>
      <c r="J685" s="120">
        <f>IF($B$9="Female",'No Self Assessment feeder'!J674,IF($B$9="Male",'No Self Assessment feeder'!AP674,IF($B$9="All",'No Self Assessment feeder'!BV674)))</f>
        <v>11.9</v>
      </c>
      <c r="K685" s="120">
        <f>IF($B$9="Female",'No Self Assessment feeder'!K674,IF($B$9="Male",'No Self Assessment feeder'!AQ674,IF($B$9="All",'No Self Assessment feeder'!BW674)))</f>
        <v>58.9</v>
      </c>
      <c r="L685" s="120">
        <f>IF($B$9="Female",'No Self Assessment feeder'!L674,IF($B$9="Male",'No Self Assessment feeder'!AR674,IF($B$9="All",'No Self Assessment feeder'!BX674)))</f>
        <v>71.2</v>
      </c>
      <c r="M685" s="127">
        <f>IF($B$9="Female",'No Self Assessment feeder'!M674,IF($B$9="Male",'No Self Assessment feeder'!AS674,IF($B$9="All",'No Self Assessment feeder'!BY674)))</f>
        <v>79.3</v>
      </c>
      <c r="N685" s="81">
        <f>IF($B$9="Female",'No Self Assessment feeder'!N674,IF($B$9="Male",'No Self Assessment feeder'!AT674,IF($B$9="All",'No Self Assessment feeder'!BZ674)))</f>
        <v>2280</v>
      </c>
      <c r="O685" s="120">
        <f>IF($B$9="Female",'No Self Assessment feeder'!O674,IF($B$9="Male",'No Self Assessment feeder'!AU674,IF($B$9="All",'No Self Assessment feeder'!CA674)))</f>
        <v>2.4</v>
      </c>
      <c r="P685" s="79">
        <f>IF($B$9="Female",'No Self Assessment feeder'!P674,IF($B$9="Male",'No Self Assessment feeder'!AV674,IF($B$9="All",'No Self Assessment feeder'!CB674)))</f>
        <v>2225</v>
      </c>
      <c r="Q685" s="120">
        <f>IF($B$9="Female",'No Self Assessment feeder'!Q674,IF($B$9="Male",'No Self Assessment feeder'!AW674,IF($B$9="All",'No Self Assessment feeder'!CC674)))</f>
        <v>10.3</v>
      </c>
      <c r="R685" s="120">
        <f>IF($B$9="Female",'No Self Assessment feeder'!R674,IF($B$9="Male",'No Self Assessment feeder'!AX674,IF($B$9="All",'No Self Assessment feeder'!CD674)))</f>
        <v>10.7</v>
      </c>
      <c r="S685" s="120">
        <f>IF($B$9="Female",'No Self Assessment feeder'!S674,IF($B$9="Male",'No Self Assessment feeder'!AY674,IF($B$9="All",'No Self Assessment feeder'!CE674)))</f>
        <v>66.8</v>
      </c>
      <c r="T685" s="120">
        <f>IF($B$9="Female",'No Self Assessment feeder'!T674,IF($B$9="Male",'No Self Assessment feeder'!AZ674,IF($B$9="All",'No Self Assessment feeder'!CF674)))</f>
        <v>75.5</v>
      </c>
      <c r="U685" s="127">
        <f>IF($B$9="Female",'No Self Assessment feeder'!U674,IF($B$9="Male",'No Self Assessment feeder'!BA674,IF($B$9="All",'No Self Assessment feeder'!CG674)))</f>
        <v>79</v>
      </c>
      <c r="V685" s="81">
        <f>IF($B$9="Female",'No Self Assessment feeder'!V674,IF($B$9="Male",'No Self Assessment feeder'!BB674,IF($B$9="All",'No Self Assessment feeder'!CH674)))</f>
        <v>2280</v>
      </c>
      <c r="W685" s="120">
        <f>IF($B$9="Female",'No Self Assessment feeder'!W674,IF($B$9="Male",'No Self Assessment feeder'!BC674,IF($B$9="All",'No Self Assessment feeder'!CI674)))</f>
        <v>2.5</v>
      </c>
      <c r="X685" s="79">
        <f>IF($B$9="Female",'No Self Assessment feeder'!X674,IF($B$9="Male",'No Self Assessment feeder'!BD674,IF($B$9="All",'No Self Assessment feeder'!CJ674)))</f>
        <v>2225</v>
      </c>
      <c r="Y685" s="120">
        <f>IF($B$9="Female",'No Self Assessment feeder'!Y674,IF($B$9="Male",'No Self Assessment feeder'!BE674,IF($B$9="All",'No Self Assessment feeder'!CK674)))</f>
        <v>13</v>
      </c>
      <c r="Z685" s="120">
        <f>IF($B$9="Female",'No Self Assessment feeder'!Z674,IF($B$9="Male",'No Self Assessment feeder'!BF674,IF($B$9="All",'No Self Assessment feeder'!CL674)))</f>
        <v>9.8000000000000007</v>
      </c>
      <c r="AA685" s="120">
        <f>IF($B$9="Female",'No Self Assessment feeder'!AA674,IF($B$9="Male",'No Self Assessment feeder'!BG674,IF($B$9="All",'No Self Assessment feeder'!CM674)))</f>
        <v>68.5</v>
      </c>
      <c r="AB685" s="120">
        <f>IF($B$9="Female",'No Self Assessment feeder'!AB674,IF($B$9="Male",'No Self Assessment feeder'!BH674,IF($B$9="All",'No Self Assessment feeder'!CN674)))</f>
        <v>74.8</v>
      </c>
      <c r="AC685" s="127">
        <f>IF($B$9="Female",'No Self Assessment feeder'!AC674,IF($B$9="Male",'No Self Assessment feeder'!BI674,IF($B$9="All",'No Self Assessment feeder'!CO674)))</f>
        <v>77.2</v>
      </c>
      <c r="CM685" s="29"/>
    </row>
    <row r="686" spans="1:91" ht="14.25" customHeight="1" x14ac:dyDescent="0.2">
      <c r="A686" s="159" t="s">
        <v>293</v>
      </c>
      <c r="B686" s="65" t="s">
        <v>55</v>
      </c>
      <c r="C686" s="66">
        <v>10000975</v>
      </c>
      <c r="D686" s="66" t="s">
        <v>495</v>
      </c>
      <c r="E686" s="162" t="s">
        <v>56</v>
      </c>
      <c r="F686" s="142">
        <f>IF($B$9="Female",'No Self Assessment feeder'!F675,IF($B$9="Male",'No Self Assessment feeder'!AL675,IF($B$9="All",'No Self Assessment feeder'!BR675)))</f>
        <v>1130</v>
      </c>
      <c r="G686" s="120">
        <f>IF($B$9="Female",'No Self Assessment feeder'!G675,IF($B$9="Male",'No Self Assessment feeder'!AM675,IF($B$9="All",'No Self Assessment feeder'!BS675)))</f>
        <v>2.7</v>
      </c>
      <c r="H686" s="79">
        <f>IF($B$9="Female",'No Self Assessment feeder'!H675,IF($B$9="Male",'No Self Assessment feeder'!AN675,IF($B$9="All",'No Self Assessment feeder'!BT675)))</f>
        <v>1100</v>
      </c>
      <c r="I686" s="120">
        <f>IF($B$9="Female",'No Self Assessment feeder'!I675,IF($B$9="Male",'No Self Assessment feeder'!AO675,IF($B$9="All",'No Self Assessment feeder'!BU675)))</f>
        <v>11.3</v>
      </c>
      <c r="J686" s="120">
        <f>IF($B$9="Female",'No Self Assessment feeder'!J675,IF($B$9="Male",'No Self Assessment feeder'!AP675,IF($B$9="All",'No Self Assessment feeder'!BV675)))</f>
        <v>13.5</v>
      </c>
      <c r="K686" s="120">
        <f>IF($B$9="Female",'No Self Assessment feeder'!K675,IF($B$9="Male",'No Self Assessment feeder'!AQ675,IF($B$9="All",'No Self Assessment feeder'!BW675)))</f>
        <v>61.5</v>
      </c>
      <c r="L686" s="120">
        <f>IF($B$9="Female",'No Self Assessment feeder'!L675,IF($B$9="Male",'No Self Assessment feeder'!AR675,IF($B$9="All",'No Self Assessment feeder'!BX675)))</f>
        <v>71.5</v>
      </c>
      <c r="M686" s="127">
        <f>IF($B$9="Female",'No Self Assessment feeder'!M675,IF($B$9="Male",'No Self Assessment feeder'!AS675,IF($B$9="All",'No Self Assessment feeder'!BY675)))</f>
        <v>75.2</v>
      </c>
      <c r="N686" s="81">
        <f>IF($B$9="Female",'No Self Assessment feeder'!N675,IF($B$9="Male",'No Self Assessment feeder'!AT675,IF($B$9="All",'No Self Assessment feeder'!BZ675)))</f>
        <v>1130</v>
      </c>
      <c r="O686" s="120">
        <f>IF($B$9="Female",'No Self Assessment feeder'!O675,IF($B$9="Male",'No Self Assessment feeder'!AU675,IF($B$9="All",'No Self Assessment feeder'!CA675)))</f>
        <v>2.7</v>
      </c>
      <c r="P686" s="79">
        <f>IF($B$9="Female",'No Self Assessment feeder'!P675,IF($B$9="Male",'No Self Assessment feeder'!AV675,IF($B$9="All",'No Self Assessment feeder'!CB675)))</f>
        <v>1095</v>
      </c>
      <c r="Q686" s="120">
        <f>IF($B$9="Female",'No Self Assessment feeder'!Q675,IF($B$9="Male",'No Self Assessment feeder'!AW675,IF($B$9="All",'No Self Assessment feeder'!CC675)))</f>
        <v>13.5</v>
      </c>
      <c r="R686" s="120">
        <f>IF($B$9="Female",'No Self Assessment feeder'!R675,IF($B$9="Male",'No Self Assessment feeder'!AX675,IF($B$9="All",'No Self Assessment feeder'!CD675)))</f>
        <v>12.5</v>
      </c>
      <c r="S686" s="120">
        <f>IF($B$9="Female",'No Self Assessment feeder'!S675,IF($B$9="Male",'No Self Assessment feeder'!AY675,IF($B$9="All",'No Self Assessment feeder'!CE675)))</f>
        <v>64.900000000000006</v>
      </c>
      <c r="T686" s="120">
        <f>IF($B$9="Female",'No Self Assessment feeder'!T675,IF($B$9="Male",'No Self Assessment feeder'!AZ675,IF($B$9="All",'No Self Assessment feeder'!CF675)))</f>
        <v>71.8</v>
      </c>
      <c r="U686" s="127">
        <f>IF($B$9="Female",'No Self Assessment feeder'!U675,IF($B$9="Male",'No Self Assessment feeder'!BA675,IF($B$9="All",'No Self Assessment feeder'!CG675)))</f>
        <v>74</v>
      </c>
      <c r="V686" s="81">
        <f>IF($B$9="Female",'No Self Assessment feeder'!V675,IF($B$9="Male",'No Self Assessment feeder'!BB675,IF($B$9="All",'No Self Assessment feeder'!CH675)))</f>
        <v>1130</v>
      </c>
      <c r="W686" s="120">
        <f>IF($B$9="Female",'No Self Assessment feeder'!W675,IF($B$9="Male",'No Self Assessment feeder'!BC675,IF($B$9="All",'No Self Assessment feeder'!CI675)))</f>
        <v>2.9</v>
      </c>
      <c r="X686" s="79">
        <f>IF($B$9="Female",'No Self Assessment feeder'!X675,IF($B$9="Male",'No Self Assessment feeder'!BD675,IF($B$9="All",'No Self Assessment feeder'!CJ675)))</f>
        <v>1095</v>
      </c>
      <c r="Y686" s="120">
        <f>IF($B$9="Female",'No Self Assessment feeder'!Y675,IF($B$9="Male",'No Self Assessment feeder'!BE675,IF($B$9="All",'No Self Assessment feeder'!CK675)))</f>
        <v>16.600000000000001</v>
      </c>
      <c r="Z686" s="120">
        <f>IF($B$9="Female",'No Self Assessment feeder'!Z675,IF($B$9="Male",'No Self Assessment feeder'!BF675,IF($B$9="All",'No Self Assessment feeder'!CL675)))</f>
        <v>7.7</v>
      </c>
      <c r="AA686" s="120">
        <f>IF($B$9="Female",'No Self Assessment feeder'!AA675,IF($B$9="Male",'No Self Assessment feeder'!BG675,IF($B$9="All",'No Self Assessment feeder'!CM675)))</f>
        <v>69.8</v>
      </c>
      <c r="AB686" s="120">
        <f>IF($B$9="Female",'No Self Assessment feeder'!AB675,IF($B$9="Male",'No Self Assessment feeder'!BH675,IF($B$9="All",'No Self Assessment feeder'!CN675)))</f>
        <v>74.2</v>
      </c>
      <c r="AC686" s="127">
        <f>IF($B$9="Female",'No Self Assessment feeder'!AC675,IF($B$9="Male",'No Self Assessment feeder'!BI675,IF($B$9="All",'No Self Assessment feeder'!CO675)))</f>
        <v>75.7</v>
      </c>
      <c r="CM686" s="29"/>
    </row>
    <row r="687" spans="1:91" ht="14.25" customHeight="1" x14ac:dyDescent="0.2">
      <c r="A687" s="159" t="s">
        <v>293</v>
      </c>
      <c r="B687" s="65" t="s">
        <v>57</v>
      </c>
      <c r="C687" s="66">
        <v>10007787</v>
      </c>
      <c r="D687" s="66" t="s">
        <v>495</v>
      </c>
      <c r="E687" s="162" t="s">
        <v>58</v>
      </c>
      <c r="F687" s="142">
        <f>IF($B$9="Female",'No Self Assessment feeder'!F676,IF($B$9="Male",'No Self Assessment feeder'!AL676,IF($B$9="All",'No Self Assessment feeder'!BR676)))</f>
        <v>80</v>
      </c>
      <c r="G687" s="120">
        <f>IF($B$9="Female",'No Self Assessment feeder'!G676,IF($B$9="Male",'No Self Assessment feeder'!AM676,IF($B$9="All",'No Self Assessment feeder'!BS676)))</f>
        <v>7.7</v>
      </c>
      <c r="H687" s="79">
        <f>IF($B$9="Female",'No Self Assessment feeder'!H676,IF($B$9="Male",'No Self Assessment feeder'!AN676,IF($B$9="All",'No Self Assessment feeder'!BT676)))</f>
        <v>70</v>
      </c>
      <c r="I687" s="120">
        <f>IF($B$9="Female",'No Self Assessment feeder'!I676,IF($B$9="Male",'No Self Assessment feeder'!AO676,IF($B$9="All",'No Self Assessment feeder'!BU676)))</f>
        <v>8.3000000000000007</v>
      </c>
      <c r="J687" s="120">
        <f>IF($B$9="Female",'No Self Assessment feeder'!J676,IF($B$9="Male",'No Self Assessment feeder'!AP676,IF($B$9="All",'No Self Assessment feeder'!BV676)))</f>
        <v>8.3000000000000007</v>
      </c>
      <c r="K687" s="120">
        <f>IF($B$9="Female",'No Self Assessment feeder'!K676,IF($B$9="Male",'No Self Assessment feeder'!AQ676,IF($B$9="All",'No Self Assessment feeder'!BW676)))</f>
        <v>52.8</v>
      </c>
      <c r="L687" s="120">
        <f>IF($B$9="Female",'No Self Assessment feeder'!L676,IF($B$9="Male",'No Self Assessment feeder'!AR676,IF($B$9="All",'No Self Assessment feeder'!BX676)))</f>
        <v>66.7</v>
      </c>
      <c r="M687" s="127">
        <f>IF($B$9="Female",'No Self Assessment feeder'!M676,IF($B$9="Male",'No Self Assessment feeder'!AS676,IF($B$9="All",'No Self Assessment feeder'!BY676)))</f>
        <v>83.3</v>
      </c>
      <c r="N687" s="81">
        <f>IF($B$9="Female",'No Self Assessment feeder'!N676,IF($B$9="Male",'No Self Assessment feeder'!AT676,IF($B$9="All",'No Self Assessment feeder'!BZ676)))</f>
        <v>80</v>
      </c>
      <c r="O687" s="120">
        <f>IF($B$9="Female",'No Self Assessment feeder'!O676,IF($B$9="Male",'No Self Assessment feeder'!AU676,IF($B$9="All",'No Self Assessment feeder'!CA676)))</f>
        <v>10.3</v>
      </c>
      <c r="P687" s="79">
        <f>IF($B$9="Female",'No Self Assessment feeder'!P676,IF($B$9="Male",'No Self Assessment feeder'!AV676,IF($B$9="All",'No Self Assessment feeder'!CB676)))</f>
        <v>70</v>
      </c>
      <c r="Q687" s="120">
        <f>IF($B$9="Female",'No Self Assessment feeder'!Q676,IF($B$9="Male",'No Self Assessment feeder'!AW676,IF($B$9="All",'No Self Assessment feeder'!CC676)))</f>
        <v>17.100000000000001</v>
      </c>
      <c r="R687" s="120">
        <f>IF($B$9="Female",'No Self Assessment feeder'!R676,IF($B$9="Male",'No Self Assessment feeder'!AX676,IF($B$9="All",'No Self Assessment feeder'!CD676)))</f>
        <v>10</v>
      </c>
      <c r="S687" s="120">
        <f>IF($B$9="Female",'No Self Assessment feeder'!S676,IF($B$9="Male",'No Self Assessment feeder'!AY676,IF($B$9="All",'No Self Assessment feeder'!CE676)))</f>
        <v>55.7</v>
      </c>
      <c r="T687" s="120">
        <f>IF($B$9="Female",'No Self Assessment feeder'!T676,IF($B$9="Male",'No Self Assessment feeder'!AZ676,IF($B$9="All",'No Self Assessment feeder'!CF676)))</f>
        <v>67.099999999999994</v>
      </c>
      <c r="U687" s="127">
        <f>IF($B$9="Female",'No Self Assessment feeder'!U676,IF($B$9="Male",'No Self Assessment feeder'!BA676,IF($B$9="All",'No Self Assessment feeder'!CG676)))</f>
        <v>72.900000000000006</v>
      </c>
      <c r="V687" s="81">
        <f>IF($B$9="Female",'No Self Assessment feeder'!V676,IF($B$9="Male",'No Self Assessment feeder'!BB676,IF($B$9="All",'No Self Assessment feeder'!CH676)))</f>
        <v>80</v>
      </c>
      <c r="W687" s="120">
        <f>IF($B$9="Female",'No Self Assessment feeder'!W676,IF($B$9="Male",'No Self Assessment feeder'!BC676,IF($B$9="All",'No Self Assessment feeder'!CI676)))</f>
        <v>10.3</v>
      </c>
      <c r="X687" s="79">
        <f>IF($B$9="Female",'No Self Assessment feeder'!X676,IF($B$9="Male",'No Self Assessment feeder'!BD676,IF($B$9="All",'No Self Assessment feeder'!CJ676)))</f>
        <v>70</v>
      </c>
      <c r="Y687" s="120">
        <f>IF($B$9="Female",'No Self Assessment feeder'!Y676,IF($B$9="Male",'No Self Assessment feeder'!BE676,IF($B$9="All",'No Self Assessment feeder'!CK676)))</f>
        <v>20</v>
      </c>
      <c r="Z687" s="120">
        <f>IF($B$9="Female",'No Self Assessment feeder'!Z676,IF($B$9="Male",'No Self Assessment feeder'!BF676,IF($B$9="All",'No Self Assessment feeder'!CL676)))</f>
        <v>10</v>
      </c>
      <c r="AA687" s="120">
        <f>IF($B$9="Female",'No Self Assessment feeder'!AA676,IF($B$9="Male",'No Self Assessment feeder'!BG676,IF($B$9="All",'No Self Assessment feeder'!CM676)))</f>
        <v>58.6</v>
      </c>
      <c r="AB687" s="120">
        <f>IF($B$9="Female",'No Self Assessment feeder'!AB676,IF($B$9="Male",'No Self Assessment feeder'!BH676,IF($B$9="All",'No Self Assessment feeder'!CN676)))</f>
        <v>65.7</v>
      </c>
      <c r="AC687" s="127">
        <f>IF($B$9="Female",'No Self Assessment feeder'!AC676,IF($B$9="Male",'No Self Assessment feeder'!BI676,IF($B$9="All",'No Self Assessment feeder'!CO676)))</f>
        <v>70</v>
      </c>
      <c r="CM687" s="29"/>
    </row>
    <row r="688" spans="1:91" ht="14.25" customHeight="1" x14ac:dyDescent="0.2">
      <c r="A688" s="159" t="s">
        <v>293</v>
      </c>
      <c r="B688" s="65" t="s">
        <v>59</v>
      </c>
      <c r="C688" s="66">
        <v>10007788</v>
      </c>
      <c r="D688" s="66" t="s">
        <v>488</v>
      </c>
      <c r="E688" s="162" t="s">
        <v>60</v>
      </c>
      <c r="F688" s="142">
        <f>IF($B$9="Female",'No Self Assessment feeder'!F677,IF($B$9="Male",'No Self Assessment feeder'!AL677,IF($B$9="All",'No Self Assessment feeder'!BR677)))</f>
        <v>2720</v>
      </c>
      <c r="G688" s="120">
        <f>IF($B$9="Female",'No Self Assessment feeder'!G677,IF($B$9="Male",'No Self Assessment feeder'!AM677,IF($B$9="All",'No Self Assessment feeder'!BS677)))</f>
        <v>1.4</v>
      </c>
      <c r="H688" s="79">
        <f>IF($B$9="Female",'No Self Assessment feeder'!H677,IF($B$9="Male",'No Self Assessment feeder'!AN677,IF($B$9="All",'No Self Assessment feeder'!BT677)))</f>
        <v>2680</v>
      </c>
      <c r="I688" s="120">
        <f>IF($B$9="Female",'No Self Assessment feeder'!I677,IF($B$9="Male",'No Self Assessment feeder'!AO677,IF($B$9="All",'No Self Assessment feeder'!BU677)))</f>
        <v>10.5</v>
      </c>
      <c r="J688" s="120">
        <f>IF($B$9="Female",'No Self Assessment feeder'!J677,IF($B$9="Male",'No Self Assessment feeder'!AP677,IF($B$9="All",'No Self Assessment feeder'!BV677)))</f>
        <v>7.5</v>
      </c>
      <c r="K688" s="120">
        <f>IF($B$9="Female",'No Self Assessment feeder'!K677,IF($B$9="Male",'No Self Assessment feeder'!AQ677,IF($B$9="All",'No Self Assessment feeder'!BW677)))</f>
        <v>42.3</v>
      </c>
      <c r="L688" s="120">
        <f>IF($B$9="Female",'No Self Assessment feeder'!L677,IF($B$9="Male",'No Self Assessment feeder'!AR677,IF($B$9="All",'No Self Assessment feeder'!BX677)))</f>
        <v>60.5</v>
      </c>
      <c r="M688" s="127">
        <f>IF($B$9="Female",'No Self Assessment feeder'!M677,IF($B$9="Male",'No Self Assessment feeder'!AS677,IF($B$9="All",'No Self Assessment feeder'!BY677)))</f>
        <v>82</v>
      </c>
      <c r="N688" s="81">
        <f>IF($B$9="Female",'No Self Assessment feeder'!N677,IF($B$9="Male",'No Self Assessment feeder'!AT677,IF($B$9="All",'No Self Assessment feeder'!BZ677)))</f>
        <v>2720</v>
      </c>
      <c r="O688" s="120">
        <f>IF($B$9="Female",'No Self Assessment feeder'!O677,IF($B$9="Male",'No Self Assessment feeder'!AU677,IF($B$9="All",'No Self Assessment feeder'!CA677)))</f>
        <v>2.1</v>
      </c>
      <c r="P688" s="79">
        <f>IF($B$9="Female",'No Self Assessment feeder'!P677,IF($B$9="Male",'No Self Assessment feeder'!AV677,IF($B$9="All",'No Self Assessment feeder'!CB677)))</f>
        <v>2665</v>
      </c>
      <c r="Q688" s="120">
        <f>IF($B$9="Female",'No Self Assessment feeder'!Q677,IF($B$9="Male",'No Self Assessment feeder'!AW677,IF($B$9="All",'No Self Assessment feeder'!CC677)))</f>
        <v>11</v>
      </c>
      <c r="R688" s="120">
        <f>IF($B$9="Female",'No Self Assessment feeder'!R677,IF($B$9="Male",'No Self Assessment feeder'!AX677,IF($B$9="All",'No Self Assessment feeder'!CD677)))</f>
        <v>7.3</v>
      </c>
      <c r="S688" s="120">
        <f>IF($B$9="Female",'No Self Assessment feeder'!S677,IF($B$9="Male",'No Self Assessment feeder'!AY677,IF($B$9="All",'No Self Assessment feeder'!CE677)))</f>
        <v>51.7</v>
      </c>
      <c r="T688" s="120">
        <f>IF($B$9="Female",'No Self Assessment feeder'!T677,IF($B$9="Male",'No Self Assessment feeder'!AZ677,IF($B$9="All",'No Self Assessment feeder'!CF677)))</f>
        <v>69.3</v>
      </c>
      <c r="U688" s="127">
        <f>IF($B$9="Female",'No Self Assessment feeder'!U677,IF($B$9="Male",'No Self Assessment feeder'!BA677,IF($B$9="All",'No Self Assessment feeder'!CG677)))</f>
        <v>81.8</v>
      </c>
      <c r="V688" s="81">
        <f>IF($B$9="Female",'No Self Assessment feeder'!V677,IF($B$9="Male",'No Self Assessment feeder'!BB677,IF($B$9="All",'No Self Assessment feeder'!CH677)))</f>
        <v>2720</v>
      </c>
      <c r="W688" s="120">
        <f>IF($B$9="Female",'No Self Assessment feeder'!W677,IF($B$9="Male",'No Self Assessment feeder'!BC677,IF($B$9="All",'No Self Assessment feeder'!CI677)))</f>
        <v>2.2999999999999998</v>
      </c>
      <c r="X688" s="79">
        <f>IF($B$9="Female",'No Self Assessment feeder'!X677,IF($B$9="Male",'No Self Assessment feeder'!BD677,IF($B$9="All",'No Self Assessment feeder'!CJ677)))</f>
        <v>2660</v>
      </c>
      <c r="Y688" s="120">
        <f>IF($B$9="Female",'No Self Assessment feeder'!Y677,IF($B$9="Male",'No Self Assessment feeder'!BE677,IF($B$9="All",'No Self Assessment feeder'!CK677)))</f>
        <v>16.2</v>
      </c>
      <c r="Z688" s="120">
        <f>IF($B$9="Female",'No Self Assessment feeder'!Z677,IF($B$9="Male",'No Self Assessment feeder'!BF677,IF($B$9="All",'No Self Assessment feeder'!CL677)))</f>
        <v>7.6</v>
      </c>
      <c r="AA688" s="120">
        <f>IF($B$9="Female",'No Self Assessment feeder'!AA677,IF($B$9="Male",'No Self Assessment feeder'!BG677,IF($B$9="All",'No Self Assessment feeder'!CM677)))</f>
        <v>57.9</v>
      </c>
      <c r="AB688" s="120">
        <f>IF($B$9="Female",'No Self Assessment feeder'!AB677,IF($B$9="Male",'No Self Assessment feeder'!BH677,IF($B$9="All",'No Self Assessment feeder'!CN677)))</f>
        <v>69.900000000000006</v>
      </c>
      <c r="AC688" s="127">
        <f>IF($B$9="Female",'No Self Assessment feeder'!AC677,IF($B$9="Male",'No Self Assessment feeder'!BI677,IF($B$9="All",'No Self Assessment feeder'!CO677)))</f>
        <v>76.099999999999994</v>
      </c>
      <c r="CM688" s="29"/>
    </row>
    <row r="689" spans="1:91" ht="14.25" customHeight="1" x14ac:dyDescent="0.2">
      <c r="A689" s="159" t="s">
        <v>293</v>
      </c>
      <c r="B689" s="65" t="s">
        <v>61</v>
      </c>
      <c r="C689" s="66">
        <v>10003324</v>
      </c>
      <c r="D689" s="66" t="s">
        <v>491</v>
      </c>
      <c r="E689" s="162" t="s">
        <v>62</v>
      </c>
      <c r="F689" s="142" t="str">
        <f>IF($B$9="Female",'No Self Assessment feeder'!F678,IF($B$9="Male",'No Self Assessment feeder'!AL678,IF($B$9="All",'No Self Assessment feeder'!BR678)))</f>
        <v>.</v>
      </c>
      <c r="G689" s="120" t="str">
        <f>IF($B$9="Female",'No Self Assessment feeder'!G678,IF($B$9="Male",'No Self Assessment feeder'!AM678,IF($B$9="All",'No Self Assessment feeder'!BS678)))</f>
        <v>.</v>
      </c>
      <c r="H689" s="79" t="str">
        <f>IF($B$9="Female",'No Self Assessment feeder'!H678,IF($B$9="Male",'No Self Assessment feeder'!AN678,IF($B$9="All",'No Self Assessment feeder'!BT678)))</f>
        <v>.</v>
      </c>
      <c r="I689" s="120" t="str">
        <f>IF($B$9="Female",'No Self Assessment feeder'!I678,IF($B$9="Male",'No Self Assessment feeder'!AO678,IF($B$9="All",'No Self Assessment feeder'!BU678)))</f>
        <v>.</v>
      </c>
      <c r="J689" s="120" t="str">
        <f>IF($B$9="Female",'No Self Assessment feeder'!J678,IF($B$9="Male",'No Self Assessment feeder'!AP678,IF($B$9="All",'No Self Assessment feeder'!BV678)))</f>
        <v>.</v>
      </c>
      <c r="K689" s="120" t="str">
        <f>IF($B$9="Female",'No Self Assessment feeder'!K678,IF($B$9="Male",'No Self Assessment feeder'!AQ678,IF($B$9="All",'No Self Assessment feeder'!BW678)))</f>
        <v>.</v>
      </c>
      <c r="L689" s="120" t="str">
        <f>IF($B$9="Female",'No Self Assessment feeder'!L678,IF($B$9="Male",'No Self Assessment feeder'!AR678,IF($B$9="All",'No Self Assessment feeder'!BX678)))</f>
        <v>.</v>
      </c>
      <c r="M689" s="127" t="str">
        <f>IF($B$9="Female",'No Self Assessment feeder'!M678,IF($B$9="Male",'No Self Assessment feeder'!AS678,IF($B$9="All",'No Self Assessment feeder'!BY678)))</f>
        <v>.</v>
      </c>
      <c r="N689" s="81" t="str">
        <f>IF($B$9="Female",'No Self Assessment feeder'!N678,IF($B$9="Male",'No Self Assessment feeder'!AT678,IF($B$9="All",'No Self Assessment feeder'!BZ678)))</f>
        <v>.</v>
      </c>
      <c r="O689" s="120" t="str">
        <f>IF($B$9="Female",'No Self Assessment feeder'!O678,IF($B$9="Male",'No Self Assessment feeder'!AU678,IF($B$9="All",'No Self Assessment feeder'!CA678)))</f>
        <v>.</v>
      </c>
      <c r="P689" s="79" t="str">
        <f>IF($B$9="Female",'No Self Assessment feeder'!P678,IF($B$9="Male",'No Self Assessment feeder'!AV678,IF($B$9="All",'No Self Assessment feeder'!CB678)))</f>
        <v>.</v>
      </c>
      <c r="Q689" s="120" t="str">
        <f>IF($B$9="Female",'No Self Assessment feeder'!Q678,IF($B$9="Male",'No Self Assessment feeder'!AW678,IF($B$9="All",'No Self Assessment feeder'!CC678)))</f>
        <v>.</v>
      </c>
      <c r="R689" s="120" t="str">
        <f>IF($B$9="Female",'No Self Assessment feeder'!R678,IF($B$9="Male",'No Self Assessment feeder'!AX678,IF($B$9="All",'No Self Assessment feeder'!CD678)))</f>
        <v>.</v>
      </c>
      <c r="S689" s="120" t="str">
        <f>IF($B$9="Female",'No Self Assessment feeder'!S678,IF($B$9="Male",'No Self Assessment feeder'!AY678,IF($B$9="All",'No Self Assessment feeder'!CE678)))</f>
        <v>.</v>
      </c>
      <c r="T689" s="120" t="str">
        <f>IF($B$9="Female",'No Self Assessment feeder'!T678,IF($B$9="Male",'No Self Assessment feeder'!AZ678,IF($B$9="All",'No Self Assessment feeder'!CF678)))</f>
        <v>.</v>
      </c>
      <c r="U689" s="127" t="str">
        <f>IF($B$9="Female",'No Self Assessment feeder'!U678,IF($B$9="Male",'No Self Assessment feeder'!BA678,IF($B$9="All",'No Self Assessment feeder'!CG678)))</f>
        <v>.</v>
      </c>
      <c r="V689" s="81" t="str">
        <f>IF($B$9="Female",'No Self Assessment feeder'!V678,IF($B$9="Male",'No Self Assessment feeder'!BB678,IF($B$9="All",'No Self Assessment feeder'!CH678)))</f>
        <v>.</v>
      </c>
      <c r="W689" s="120" t="str">
        <f>IF($B$9="Female",'No Self Assessment feeder'!W678,IF($B$9="Male",'No Self Assessment feeder'!BC678,IF($B$9="All",'No Self Assessment feeder'!CI678)))</f>
        <v>.</v>
      </c>
      <c r="X689" s="79" t="str">
        <f>IF($B$9="Female",'No Self Assessment feeder'!X678,IF($B$9="Male",'No Self Assessment feeder'!BD678,IF($B$9="All",'No Self Assessment feeder'!CJ678)))</f>
        <v>.</v>
      </c>
      <c r="Y689" s="120" t="str">
        <f>IF($B$9="Female",'No Self Assessment feeder'!Y678,IF($B$9="Male",'No Self Assessment feeder'!BE678,IF($B$9="All",'No Self Assessment feeder'!CK678)))</f>
        <v>.</v>
      </c>
      <c r="Z689" s="120" t="str">
        <f>IF($B$9="Female",'No Self Assessment feeder'!Z678,IF($B$9="Male",'No Self Assessment feeder'!BF678,IF($B$9="All",'No Self Assessment feeder'!CL678)))</f>
        <v>.</v>
      </c>
      <c r="AA689" s="120" t="str">
        <f>IF($B$9="Female",'No Self Assessment feeder'!AA678,IF($B$9="Male",'No Self Assessment feeder'!BG678,IF($B$9="All",'No Self Assessment feeder'!CM678)))</f>
        <v>.</v>
      </c>
      <c r="AB689" s="120" t="str">
        <f>IF($B$9="Female",'No Self Assessment feeder'!AB678,IF($B$9="Male",'No Self Assessment feeder'!BH678,IF($B$9="All",'No Self Assessment feeder'!CN678)))</f>
        <v>.</v>
      </c>
      <c r="AC689" s="127" t="str">
        <f>IF($B$9="Female",'No Self Assessment feeder'!AC678,IF($B$9="Male",'No Self Assessment feeder'!BI678,IF($B$9="All",'No Self Assessment feeder'!CO678)))</f>
        <v>.</v>
      </c>
      <c r="CM689" s="29"/>
    </row>
    <row r="690" spans="1:91" ht="14.25" customHeight="1" x14ac:dyDescent="0.2">
      <c r="A690" s="159" t="s">
        <v>293</v>
      </c>
      <c r="B690" s="65" t="s">
        <v>63</v>
      </c>
      <c r="C690" s="66">
        <v>10001143</v>
      </c>
      <c r="D690" s="66" t="s">
        <v>495</v>
      </c>
      <c r="E690" s="162" t="s">
        <v>64</v>
      </c>
      <c r="F690" s="142">
        <f>IF($B$9="Female",'No Self Assessment feeder'!F679,IF($B$9="Male",'No Self Assessment feeder'!AL679,IF($B$9="All",'No Self Assessment feeder'!BR679)))</f>
        <v>1710</v>
      </c>
      <c r="G690" s="120">
        <f>IF($B$9="Female",'No Self Assessment feeder'!G679,IF($B$9="Male",'No Self Assessment feeder'!AM679,IF($B$9="All",'No Self Assessment feeder'!BS679)))</f>
        <v>2.2999999999999998</v>
      </c>
      <c r="H690" s="79">
        <f>IF($B$9="Female",'No Self Assessment feeder'!H679,IF($B$9="Male",'No Self Assessment feeder'!AN679,IF($B$9="All",'No Self Assessment feeder'!BT679)))</f>
        <v>1670</v>
      </c>
      <c r="I690" s="120">
        <f>IF($B$9="Female",'No Self Assessment feeder'!I679,IF($B$9="Male",'No Self Assessment feeder'!AO679,IF($B$9="All",'No Self Assessment feeder'!BU679)))</f>
        <v>8.3000000000000007</v>
      </c>
      <c r="J690" s="120">
        <f>IF($B$9="Female",'No Self Assessment feeder'!J679,IF($B$9="Male",'No Self Assessment feeder'!AP679,IF($B$9="All",'No Self Assessment feeder'!BV679)))</f>
        <v>7.9</v>
      </c>
      <c r="K690" s="120">
        <f>IF($B$9="Female",'No Self Assessment feeder'!K679,IF($B$9="Male",'No Self Assessment feeder'!AQ679,IF($B$9="All",'No Self Assessment feeder'!BW679)))</f>
        <v>63.5</v>
      </c>
      <c r="L690" s="120">
        <f>IF($B$9="Female",'No Self Assessment feeder'!L679,IF($B$9="Male",'No Self Assessment feeder'!AR679,IF($B$9="All",'No Self Assessment feeder'!BX679)))</f>
        <v>78.7</v>
      </c>
      <c r="M690" s="127">
        <f>IF($B$9="Female",'No Self Assessment feeder'!M679,IF($B$9="Male",'No Self Assessment feeder'!AS679,IF($B$9="All",'No Self Assessment feeder'!BY679)))</f>
        <v>83.8</v>
      </c>
      <c r="N690" s="81">
        <f>IF($B$9="Female",'No Self Assessment feeder'!N679,IF($B$9="Male",'No Self Assessment feeder'!AT679,IF($B$9="All",'No Self Assessment feeder'!BZ679)))</f>
        <v>1710</v>
      </c>
      <c r="O690" s="120">
        <f>IF($B$9="Female",'No Self Assessment feeder'!O679,IF($B$9="Male",'No Self Assessment feeder'!AU679,IF($B$9="All",'No Self Assessment feeder'!CA679)))</f>
        <v>2.5</v>
      </c>
      <c r="P690" s="79">
        <f>IF($B$9="Female",'No Self Assessment feeder'!P679,IF($B$9="Male",'No Self Assessment feeder'!AV679,IF($B$9="All",'No Self Assessment feeder'!CB679)))</f>
        <v>1670</v>
      </c>
      <c r="Q690" s="120">
        <f>IF($B$9="Female",'No Self Assessment feeder'!Q679,IF($B$9="Male",'No Self Assessment feeder'!AW679,IF($B$9="All",'No Self Assessment feeder'!CC679)))</f>
        <v>10.3</v>
      </c>
      <c r="R690" s="120">
        <f>IF($B$9="Female",'No Self Assessment feeder'!R679,IF($B$9="Male",'No Self Assessment feeder'!AX679,IF($B$9="All",'No Self Assessment feeder'!CD679)))</f>
        <v>6.7</v>
      </c>
      <c r="S690" s="120">
        <f>IF($B$9="Female",'No Self Assessment feeder'!S679,IF($B$9="Male",'No Self Assessment feeder'!AY679,IF($B$9="All",'No Self Assessment feeder'!CE679)))</f>
        <v>69.099999999999994</v>
      </c>
      <c r="T690" s="120">
        <f>IF($B$9="Female",'No Self Assessment feeder'!T679,IF($B$9="Male",'No Self Assessment feeder'!AZ679,IF($B$9="All",'No Self Assessment feeder'!CF679)))</f>
        <v>81</v>
      </c>
      <c r="U690" s="127">
        <f>IF($B$9="Female",'No Self Assessment feeder'!U679,IF($B$9="Male",'No Self Assessment feeder'!BA679,IF($B$9="All",'No Self Assessment feeder'!CG679)))</f>
        <v>83</v>
      </c>
      <c r="V690" s="81">
        <f>IF($B$9="Female",'No Self Assessment feeder'!V679,IF($B$9="Male",'No Self Assessment feeder'!BB679,IF($B$9="All",'No Self Assessment feeder'!CH679)))</f>
        <v>1710</v>
      </c>
      <c r="W690" s="120">
        <f>IF($B$9="Female",'No Self Assessment feeder'!W679,IF($B$9="Male",'No Self Assessment feeder'!BC679,IF($B$9="All",'No Self Assessment feeder'!CI679)))</f>
        <v>2.6</v>
      </c>
      <c r="X690" s="79">
        <f>IF($B$9="Female",'No Self Assessment feeder'!X679,IF($B$9="Male",'No Self Assessment feeder'!BD679,IF($B$9="All",'No Self Assessment feeder'!CJ679)))</f>
        <v>1665</v>
      </c>
      <c r="Y690" s="120">
        <f>IF($B$9="Female",'No Self Assessment feeder'!Y679,IF($B$9="Male",'No Self Assessment feeder'!BE679,IF($B$9="All",'No Self Assessment feeder'!CK679)))</f>
        <v>12.2</v>
      </c>
      <c r="Z690" s="120">
        <f>IF($B$9="Female",'No Self Assessment feeder'!Z679,IF($B$9="Male",'No Self Assessment feeder'!BF679,IF($B$9="All",'No Self Assessment feeder'!CL679)))</f>
        <v>7.3</v>
      </c>
      <c r="AA690" s="120">
        <f>IF($B$9="Female",'No Self Assessment feeder'!AA679,IF($B$9="Male",'No Self Assessment feeder'!BG679,IF($B$9="All",'No Self Assessment feeder'!CM679)))</f>
        <v>69.599999999999994</v>
      </c>
      <c r="AB690" s="120">
        <f>IF($B$9="Female",'No Self Assessment feeder'!AB679,IF($B$9="Male",'No Self Assessment feeder'!BH679,IF($B$9="All",'No Self Assessment feeder'!CN679)))</f>
        <v>78.599999999999994</v>
      </c>
      <c r="AC690" s="127">
        <f>IF($B$9="Female",'No Self Assessment feeder'!AC679,IF($B$9="Male",'No Self Assessment feeder'!BI679,IF($B$9="All",'No Self Assessment feeder'!CO679)))</f>
        <v>80.5</v>
      </c>
      <c r="CM690" s="29"/>
    </row>
    <row r="691" spans="1:91" ht="14.25" customHeight="1" x14ac:dyDescent="0.2">
      <c r="A691" s="159" t="s">
        <v>293</v>
      </c>
      <c r="B691" s="65" t="s">
        <v>65</v>
      </c>
      <c r="C691" s="66">
        <v>10007141</v>
      </c>
      <c r="D691" s="66" t="s">
        <v>493</v>
      </c>
      <c r="E691" s="162" t="s">
        <v>66</v>
      </c>
      <c r="F691" s="142">
        <f>IF($B$9="Female",'No Self Assessment feeder'!F680,IF($B$9="Male",'No Self Assessment feeder'!AL680,IF($B$9="All",'No Self Assessment feeder'!BR680)))</f>
        <v>3435</v>
      </c>
      <c r="G691" s="120">
        <f>IF($B$9="Female",'No Self Assessment feeder'!G680,IF($B$9="Male",'No Self Assessment feeder'!AM680,IF($B$9="All",'No Self Assessment feeder'!BS680)))</f>
        <v>1.7</v>
      </c>
      <c r="H691" s="79">
        <f>IF($B$9="Female",'No Self Assessment feeder'!H680,IF($B$9="Male",'No Self Assessment feeder'!AN680,IF($B$9="All",'No Self Assessment feeder'!BT680)))</f>
        <v>3375</v>
      </c>
      <c r="I691" s="120">
        <f>IF($B$9="Female",'No Self Assessment feeder'!I680,IF($B$9="Male",'No Self Assessment feeder'!AO680,IF($B$9="All",'No Self Assessment feeder'!BU680)))</f>
        <v>6.6</v>
      </c>
      <c r="J691" s="120">
        <f>IF($B$9="Female",'No Self Assessment feeder'!J680,IF($B$9="Male",'No Self Assessment feeder'!AP680,IF($B$9="All",'No Self Assessment feeder'!BV680)))</f>
        <v>10.199999999999999</v>
      </c>
      <c r="K691" s="120">
        <f>IF($B$9="Female",'No Self Assessment feeder'!K680,IF($B$9="Male",'No Self Assessment feeder'!AQ680,IF($B$9="All",'No Self Assessment feeder'!BW680)))</f>
        <v>62.3</v>
      </c>
      <c r="L691" s="120">
        <f>IF($B$9="Female",'No Self Assessment feeder'!L680,IF($B$9="Male",'No Self Assessment feeder'!AR680,IF($B$9="All",'No Self Assessment feeder'!BX680)))</f>
        <v>77.8</v>
      </c>
      <c r="M691" s="127">
        <f>IF($B$9="Female",'No Self Assessment feeder'!M680,IF($B$9="Male",'No Self Assessment feeder'!AS680,IF($B$9="All",'No Self Assessment feeder'!BY680)))</f>
        <v>83.2</v>
      </c>
      <c r="N691" s="81">
        <f>IF($B$9="Female",'No Self Assessment feeder'!N680,IF($B$9="Male",'No Self Assessment feeder'!AT680,IF($B$9="All",'No Self Assessment feeder'!BZ680)))</f>
        <v>3435</v>
      </c>
      <c r="O691" s="120">
        <f>IF($B$9="Female",'No Self Assessment feeder'!O680,IF($B$9="Male",'No Self Assessment feeder'!AU680,IF($B$9="All",'No Self Assessment feeder'!CA680)))</f>
        <v>2.1</v>
      </c>
      <c r="P691" s="79">
        <f>IF($B$9="Female",'No Self Assessment feeder'!P680,IF($B$9="Male",'No Self Assessment feeder'!AV680,IF($B$9="All",'No Self Assessment feeder'!CB680)))</f>
        <v>3360</v>
      </c>
      <c r="Q691" s="120">
        <f>IF($B$9="Female",'No Self Assessment feeder'!Q680,IF($B$9="Male",'No Self Assessment feeder'!AW680,IF($B$9="All",'No Self Assessment feeder'!CC680)))</f>
        <v>9</v>
      </c>
      <c r="R691" s="120">
        <f>IF($B$9="Female",'No Self Assessment feeder'!R680,IF($B$9="Male",'No Self Assessment feeder'!AX680,IF($B$9="All",'No Self Assessment feeder'!CD680)))</f>
        <v>9.5</v>
      </c>
      <c r="S691" s="120">
        <f>IF($B$9="Female",'No Self Assessment feeder'!S680,IF($B$9="Male",'No Self Assessment feeder'!AY680,IF($B$9="All",'No Self Assessment feeder'!CE680)))</f>
        <v>67</v>
      </c>
      <c r="T691" s="120">
        <f>IF($B$9="Female",'No Self Assessment feeder'!T680,IF($B$9="Male",'No Self Assessment feeder'!AZ680,IF($B$9="All",'No Self Assessment feeder'!CF680)))</f>
        <v>78.2</v>
      </c>
      <c r="U691" s="127">
        <f>IF($B$9="Female",'No Self Assessment feeder'!U680,IF($B$9="Male",'No Self Assessment feeder'!BA680,IF($B$9="All",'No Self Assessment feeder'!CG680)))</f>
        <v>81.400000000000006</v>
      </c>
      <c r="V691" s="81">
        <f>IF($B$9="Female",'No Self Assessment feeder'!V680,IF($B$9="Male",'No Self Assessment feeder'!BB680,IF($B$9="All",'No Self Assessment feeder'!CH680)))</f>
        <v>3435</v>
      </c>
      <c r="W691" s="120">
        <f>IF($B$9="Female",'No Self Assessment feeder'!W680,IF($B$9="Male",'No Self Assessment feeder'!BC680,IF($B$9="All",'No Self Assessment feeder'!CI680)))</f>
        <v>2.1</v>
      </c>
      <c r="X691" s="79">
        <f>IF($B$9="Female",'No Self Assessment feeder'!X680,IF($B$9="Male",'No Self Assessment feeder'!BD680,IF($B$9="All",'No Self Assessment feeder'!CJ680)))</f>
        <v>3360</v>
      </c>
      <c r="Y691" s="120">
        <f>IF($B$9="Female",'No Self Assessment feeder'!Y680,IF($B$9="Male",'No Self Assessment feeder'!BE680,IF($B$9="All",'No Self Assessment feeder'!CK680)))</f>
        <v>12.4</v>
      </c>
      <c r="Z691" s="120">
        <f>IF($B$9="Female",'No Self Assessment feeder'!Z680,IF($B$9="Male",'No Self Assessment feeder'!BF680,IF($B$9="All",'No Self Assessment feeder'!CL680)))</f>
        <v>7.9</v>
      </c>
      <c r="AA691" s="120">
        <f>IF($B$9="Female",'No Self Assessment feeder'!AA680,IF($B$9="Male",'No Self Assessment feeder'!BG680,IF($B$9="All",'No Self Assessment feeder'!CM680)))</f>
        <v>69.5</v>
      </c>
      <c r="AB691" s="120">
        <f>IF($B$9="Female",'No Self Assessment feeder'!AB680,IF($B$9="Male",'No Self Assessment feeder'!BH680,IF($B$9="All",'No Self Assessment feeder'!CN680)))</f>
        <v>77.5</v>
      </c>
      <c r="AC691" s="127">
        <f>IF($B$9="Female",'No Self Assessment feeder'!AC680,IF($B$9="Male",'No Self Assessment feeder'!BI680,IF($B$9="All",'No Self Assessment feeder'!CO680)))</f>
        <v>79.599999999999994</v>
      </c>
      <c r="CM691" s="29"/>
    </row>
    <row r="692" spans="1:91" ht="14.25" customHeight="1" x14ac:dyDescent="0.2">
      <c r="A692" s="159" t="s">
        <v>293</v>
      </c>
      <c r="B692" s="65" t="s">
        <v>67</v>
      </c>
      <c r="C692" s="66">
        <v>10007848</v>
      </c>
      <c r="D692" s="66" t="s">
        <v>493</v>
      </c>
      <c r="E692" s="162" t="s">
        <v>68</v>
      </c>
      <c r="F692" s="142">
        <f>IF($B$9="Female",'No Self Assessment feeder'!F681,IF($B$9="Male",'No Self Assessment feeder'!AL681,IF($B$9="All",'No Self Assessment feeder'!BR681)))</f>
        <v>1745</v>
      </c>
      <c r="G692" s="120">
        <f>IF($B$9="Female",'No Self Assessment feeder'!G681,IF($B$9="Male",'No Self Assessment feeder'!AM681,IF($B$9="All",'No Self Assessment feeder'!BS681)))</f>
        <v>3.4</v>
      </c>
      <c r="H692" s="79">
        <f>IF($B$9="Female",'No Self Assessment feeder'!H681,IF($B$9="Male",'No Self Assessment feeder'!AN681,IF($B$9="All",'No Self Assessment feeder'!BT681)))</f>
        <v>1685</v>
      </c>
      <c r="I692" s="120">
        <f>IF($B$9="Female",'No Self Assessment feeder'!I681,IF($B$9="Male",'No Self Assessment feeder'!AO681,IF($B$9="All",'No Self Assessment feeder'!BU681)))</f>
        <v>5.6</v>
      </c>
      <c r="J692" s="120">
        <f>IF($B$9="Female",'No Self Assessment feeder'!J681,IF($B$9="Male",'No Self Assessment feeder'!AP681,IF($B$9="All",'No Self Assessment feeder'!BV681)))</f>
        <v>8.6</v>
      </c>
      <c r="K692" s="120">
        <f>IF($B$9="Female",'No Self Assessment feeder'!K681,IF($B$9="Male",'No Self Assessment feeder'!AQ681,IF($B$9="All",'No Self Assessment feeder'!BW681)))</f>
        <v>56.7</v>
      </c>
      <c r="L692" s="120">
        <f>IF($B$9="Female",'No Self Assessment feeder'!L681,IF($B$9="Male",'No Self Assessment feeder'!AR681,IF($B$9="All",'No Self Assessment feeder'!BX681)))</f>
        <v>77.5</v>
      </c>
      <c r="M692" s="127">
        <f>IF($B$9="Female",'No Self Assessment feeder'!M681,IF($B$9="Male",'No Self Assessment feeder'!AS681,IF($B$9="All",'No Self Assessment feeder'!BY681)))</f>
        <v>85.8</v>
      </c>
      <c r="N692" s="81">
        <f>IF($B$9="Female",'No Self Assessment feeder'!N681,IF($B$9="Male",'No Self Assessment feeder'!AT681,IF($B$9="All",'No Self Assessment feeder'!BZ681)))</f>
        <v>1745</v>
      </c>
      <c r="O692" s="120">
        <f>IF($B$9="Female",'No Self Assessment feeder'!O681,IF($B$9="Male",'No Self Assessment feeder'!AU681,IF($B$9="All",'No Self Assessment feeder'!CA681)))</f>
        <v>4</v>
      </c>
      <c r="P692" s="79">
        <f>IF($B$9="Female",'No Self Assessment feeder'!P681,IF($B$9="Male",'No Self Assessment feeder'!AV681,IF($B$9="All",'No Self Assessment feeder'!CB681)))</f>
        <v>1675</v>
      </c>
      <c r="Q692" s="120">
        <f>IF($B$9="Female",'No Self Assessment feeder'!Q681,IF($B$9="Male",'No Self Assessment feeder'!AW681,IF($B$9="All",'No Self Assessment feeder'!CC681)))</f>
        <v>7.4</v>
      </c>
      <c r="R692" s="120">
        <f>IF($B$9="Female",'No Self Assessment feeder'!R681,IF($B$9="Male",'No Self Assessment feeder'!AX681,IF($B$9="All",'No Self Assessment feeder'!CD681)))</f>
        <v>7.5</v>
      </c>
      <c r="S692" s="120">
        <f>IF($B$9="Female",'No Self Assessment feeder'!S681,IF($B$9="Male",'No Self Assessment feeder'!AY681,IF($B$9="All",'No Self Assessment feeder'!CE681)))</f>
        <v>66.599999999999994</v>
      </c>
      <c r="T692" s="120">
        <f>IF($B$9="Female",'No Self Assessment feeder'!T681,IF($B$9="Male",'No Self Assessment feeder'!AZ681,IF($B$9="All",'No Self Assessment feeder'!CF681)))</f>
        <v>80.2</v>
      </c>
      <c r="U692" s="127">
        <f>IF($B$9="Female",'No Self Assessment feeder'!U681,IF($B$9="Male",'No Self Assessment feeder'!BA681,IF($B$9="All",'No Self Assessment feeder'!CG681)))</f>
        <v>85.1</v>
      </c>
      <c r="V692" s="81">
        <f>IF($B$9="Female",'No Self Assessment feeder'!V681,IF($B$9="Male",'No Self Assessment feeder'!BB681,IF($B$9="All",'No Self Assessment feeder'!CH681)))</f>
        <v>1745</v>
      </c>
      <c r="W692" s="120">
        <f>IF($B$9="Female",'No Self Assessment feeder'!W681,IF($B$9="Male",'No Self Assessment feeder'!BC681,IF($B$9="All",'No Self Assessment feeder'!CI681)))</f>
        <v>4.0999999999999996</v>
      </c>
      <c r="X692" s="79">
        <f>IF($B$9="Female",'No Self Assessment feeder'!X681,IF($B$9="Male",'No Self Assessment feeder'!BD681,IF($B$9="All",'No Self Assessment feeder'!CJ681)))</f>
        <v>1675</v>
      </c>
      <c r="Y692" s="120">
        <f>IF($B$9="Female",'No Self Assessment feeder'!Y681,IF($B$9="Male",'No Self Assessment feeder'!BE681,IF($B$9="All",'No Self Assessment feeder'!CK681)))</f>
        <v>10.8</v>
      </c>
      <c r="Z692" s="120">
        <f>IF($B$9="Female",'No Self Assessment feeder'!Z681,IF($B$9="Male",'No Self Assessment feeder'!BF681,IF($B$9="All",'No Self Assessment feeder'!CL681)))</f>
        <v>6.3</v>
      </c>
      <c r="AA692" s="120">
        <f>IF($B$9="Female",'No Self Assessment feeder'!AA681,IF($B$9="Male",'No Self Assessment feeder'!BG681,IF($B$9="All",'No Self Assessment feeder'!CM681)))</f>
        <v>70.099999999999994</v>
      </c>
      <c r="AB692" s="120">
        <f>IF($B$9="Female",'No Self Assessment feeder'!AB681,IF($B$9="Male",'No Self Assessment feeder'!BH681,IF($B$9="All",'No Self Assessment feeder'!CN681)))</f>
        <v>79.900000000000006</v>
      </c>
      <c r="AC692" s="127">
        <f>IF($B$9="Female",'No Self Assessment feeder'!AC681,IF($B$9="Male",'No Self Assessment feeder'!BI681,IF($B$9="All",'No Self Assessment feeder'!CO681)))</f>
        <v>83</v>
      </c>
      <c r="CM692" s="29"/>
    </row>
    <row r="693" spans="1:91" ht="14.25" customHeight="1" x14ac:dyDescent="0.2">
      <c r="A693" s="159" t="s">
        <v>293</v>
      </c>
      <c r="B693" s="65" t="s">
        <v>69</v>
      </c>
      <c r="C693" s="66">
        <v>10007137</v>
      </c>
      <c r="D693" s="66" t="s">
        <v>495</v>
      </c>
      <c r="E693" s="162" t="s">
        <v>70</v>
      </c>
      <c r="F693" s="142">
        <f>IF($B$9="Female",'No Self Assessment feeder'!F682,IF($B$9="Male",'No Self Assessment feeder'!AL682,IF($B$9="All",'No Self Assessment feeder'!BR682)))</f>
        <v>840</v>
      </c>
      <c r="G693" s="120">
        <f>IF($B$9="Female",'No Self Assessment feeder'!G682,IF($B$9="Male",'No Self Assessment feeder'!AM682,IF($B$9="All",'No Self Assessment feeder'!BS682)))</f>
        <v>2</v>
      </c>
      <c r="H693" s="79">
        <f>IF($B$9="Female",'No Self Assessment feeder'!H682,IF($B$9="Male",'No Self Assessment feeder'!AN682,IF($B$9="All",'No Self Assessment feeder'!BT682)))</f>
        <v>825</v>
      </c>
      <c r="I693" s="120">
        <f>IF($B$9="Female",'No Self Assessment feeder'!I682,IF($B$9="Male",'No Self Assessment feeder'!AO682,IF($B$9="All",'No Self Assessment feeder'!BU682)))</f>
        <v>9.1</v>
      </c>
      <c r="J693" s="120">
        <f>IF($B$9="Female",'No Self Assessment feeder'!J682,IF($B$9="Male",'No Self Assessment feeder'!AP682,IF($B$9="All",'No Self Assessment feeder'!BV682)))</f>
        <v>10.6</v>
      </c>
      <c r="K693" s="120">
        <f>IF($B$9="Female",'No Self Assessment feeder'!K682,IF($B$9="Male",'No Self Assessment feeder'!AQ682,IF($B$9="All",'No Self Assessment feeder'!BW682)))</f>
        <v>59.8</v>
      </c>
      <c r="L693" s="120">
        <f>IF($B$9="Female",'No Self Assessment feeder'!L682,IF($B$9="Male",'No Self Assessment feeder'!AR682,IF($B$9="All",'No Self Assessment feeder'!BX682)))</f>
        <v>75.099999999999994</v>
      </c>
      <c r="M693" s="127">
        <f>IF($B$9="Female",'No Self Assessment feeder'!M682,IF($B$9="Male",'No Self Assessment feeder'!AS682,IF($B$9="All",'No Self Assessment feeder'!BY682)))</f>
        <v>80.3</v>
      </c>
      <c r="N693" s="81">
        <f>IF($B$9="Female",'No Self Assessment feeder'!N682,IF($B$9="Male",'No Self Assessment feeder'!AT682,IF($B$9="All",'No Self Assessment feeder'!BZ682)))</f>
        <v>840</v>
      </c>
      <c r="O693" s="120">
        <f>IF($B$9="Female",'No Self Assessment feeder'!O682,IF($B$9="Male",'No Self Assessment feeder'!AU682,IF($B$9="All",'No Self Assessment feeder'!CA682)))</f>
        <v>2.1</v>
      </c>
      <c r="P693" s="79">
        <f>IF($B$9="Female",'No Self Assessment feeder'!P682,IF($B$9="Male",'No Self Assessment feeder'!AV682,IF($B$9="All",'No Self Assessment feeder'!CB682)))</f>
        <v>820</v>
      </c>
      <c r="Q693" s="120">
        <f>IF($B$9="Female",'No Self Assessment feeder'!Q682,IF($B$9="Male",'No Self Assessment feeder'!AW682,IF($B$9="All",'No Self Assessment feeder'!CC682)))</f>
        <v>10</v>
      </c>
      <c r="R693" s="120">
        <f>IF($B$9="Female",'No Self Assessment feeder'!R682,IF($B$9="Male",'No Self Assessment feeder'!AX682,IF($B$9="All",'No Self Assessment feeder'!CD682)))</f>
        <v>9.1999999999999993</v>
      </c>
      <c r="S693" s="120">
        <f>IF($B$9="Female",'No Self Assessment feeder'!S682,IF($B$9="Male",'No Self Assessment feeder'!AY682,IF($B$9="All",'No Self Assessment feeder'!CE682)))</f>
        <v>67.5</v>
      </c>
      <c r="T693" s="120">
        <f>IF($B$9="Female",'No Self Assessment feeder'!T682,IF($B$9="Male",'No Self Assessment feeder'!AZ682,IF($B$9="All",'No Self Assessment feeder'!CF682)))</f>
        <v>77.5</v>
      </c>
      <c r="U693" s="127">
        <f>IF($B$9="Female",'No Self Assessment feeder'!U682,IF($B$9="Male",'No Self Assessment feeder'!BA682,IF($B$9="All",'No Self Assessment feeder'!CG682)))</f>
        <v>80.8</v>
      </c>
      <c r="V693" s="81">
        <f>IF($B$9="Female",'No Self Assessment feeder'!V682,IF($B$9="Male",'No Self Assessment feeder'!BB682,IF($B$9="All",'No Self Assessment feeder'!CH682)))</f>
        <v>840</v>
      </c>
      <c r="W693" s="120">
        <f>IF($B$9="Female",'No Self Assessment feeder'!W682,IF($B$9="Male",'No Self Assessment feeder'!BC682,IF($B$9="All",'No Self Assessment feeder'!CI682)))</f>
        <v>2.4</v>
      </c>
      <c r="X693" s="79">
        <f>IF($B$9="Female",'No Self Assessment feeder'!X682,IF($B$9="Male",'No Self Assessment feeder'!BD682,IF($B$9="All",'No Self Assessment feeder'!CJ682)))</f>
        <v>820</v>
      </c>
      <c r="Y693" s="120">
        <f>IF($B$9="Female",'No Self Assessment feeder'!Y682,IF($B$9="Male",'No Self Assessment feeder'!BE682,IF($B$9="All",'No Self Assessment feeder'!CK682)))</f>
        <v>13.8</v>
      </c>
      <c r="Z693" s="120">
        <f>IF($B$9="Female",'No Self Assessment feeder'!Z682,IF($B$9="Male",'No Self Assessment feeder'!BF682,IF($B$9="All",'No Self Assessment feeder'!CL682)))</f>
        <v>6.3</v>
      </c>
      <c r="AA693" s="120">
        <f>IF($B$9="Female",'No Self Assessment feeder'!AA682,IF($B$9="Male",'No Self Assessment feeder'!BG682,IF($B$9="All",'No Self Assessment feeder'!CM682)))</f>
        <v>71.3</v>
      </c>
      <c r="AB693" s="120">
        <f>IF($B$9="Female",'No Self Assessment feeder'!AB682,IF($B$9="Male",'No Self Assessment feeder'!BH682,IF($B$9="All",'No Self Assessment feeder'!CN682)))</f>
        <v>77.7</v>
      </c>
      <c r="AC693" s="127">
        <f>IF($B$9="Female",'No Self Assessment feeder'!AC682,IF($B$9="Male",'No Self Assessment feeder'!BI682,IF($B$9="All",'No Self Assessment feeder'!CO682)))</f>
        <v>79.900000000000006</v>
      </c>
      <c r="CM693" s="29"/>
    </row>
    <row r="694" spans="1:91" ht="14.25" customHeight="1" x14ac:dyDescent="0.2">
      <c r="A694" s="159" t="s">
        <v>293</v>
      </c>
      <c r="B694" s="65" t="s">
        <v>71</v>
      </c>
      <c r="C694" s="66">
        <v>10001478</v>
      </c>
      <c r="D694" s="66" t="s">
        <v>491</v>
      </c>
      <c r="E694" s="162" t="s">
        <v>72</v>
      </c>
      <c r="F694" s="142">
        <f>IF($B$9="Female",'No Self Assessment feeder'!F683,IF($B$9="Male",'No Self Assessment feeder'!AL683,IF($B$9="All",'No Self Assessment feeder'!BR683)))</f>
        <v>1270</v>
      </c>
      <c r="G694" s="120">
        <f>IF($B$9="Female",'No Self Assessment feeder'!G683,IF($B$9="Male",'No Self Assessment feeder'!AM683,IF($B$9="All",'No Self Assessment feeder'!BS683)))</f>
        <v>3.4</v>
      </c>
      <c r="H694" s="79">
        <f>IF($B$9="Female",'No Self Assessment feeder'!H683,IF($B$9="Male",'No Self Assessment feeder'!AN683,IF($B$9="All",'No Self Assessment feeder'!BT683)))</f>
        <v>1225</v>
      </c>
      <c r="I694" s="120">
        <f>IF($B$9="Female",'No Self Assessment feeder'!I683,IF($B$9="Male",'No Self Assessment feeder'!AO683,IF($B$9="All",'No Self Assessment feeder'!BU683)))</f>
        <v>9.5</v>
      </c>
      <c r="J694" s="120">
        <f>IF($B$9="Female",'No Self Assessment feeder'!J683,IF($B$9="Male",'No Self Assessment feeder'!AP683,IF($B$9="All",'No Self Assessment feeder'!BV683)))</f>
        <v>11.7</v>
      </c>
      <c r="K694" s="120">
        <f>IF($B$9="Female",'No Self Assessment feeder'!K683,IF($B$9="Male",'No Self Assessment feeder'!AQ683,IF($B$9="All",'No Self Assessment feeder'!BW683)))</f>
        <v>58.2</v>
      </c>
      <c r="L694" s="120">
        <f>IF($B$9="Female",'No Self Assessment feeder'!L683,IF($B$9="Male",'No Self Assessment feeder'!AR683,IF($B$9="All",'No Self Assessment feeder'!BX683)))</f>
        <v>70.099999999999994</v>
      </c>
      <c r="M694" s="127">
        <f>IF($B$9="Female",'No Self Assessment feeder'!M683,IF($B$9="Male",'No Self Assessment feeder'!AS683,IF($B$9="All",'No Self Assessment feeder'!BY683)))</f>
        <v>78.8</v>
      </c>
      <c r="N694" s="81">
        <f>IF($B$9="Female",'No Self Assessment feeder'!N683,IF($B$9="Male",'No Self Assessment feeder'!AT683,IF($B$9="All",'No Self Assessment feeder'!BZ683)))</f>
        <v>1270</v>
      </c>
      <c r="O694" s="120">
        <f>IF($B$9="Female",'No Self Assessment feeder'!O683,IF($B$9="Male",'No Self Assessment feeder'!AU683,IF($B$9="All",'No Self Assessment feeder'!CA683)))</f>
        <v>3.6</v>
      </c>
      <c r="P694" s="79">
        <f>IF($B$9="Female",'No Self Assessment feeder'!P683,IF($B$9="Male",'No Self Assessment feeder'!AV683,IF($B$9="All",'No Self Assessment feeder'!CB683)))</f>
        <v>1225</v>
      </c>
      <c r="Q694" s="120">
        <f>IF($B$9="Female",'No Self Assessment feeder'!Q683,IF($B$9="Male",'No Self Assessment feeder'!AW683,IF($B$9="All",'No Self Assessment feeder'!CC683)))</f>
        <v>10.9</v>
      </c>
      <c r="R694" s="120">
        <f>IF($B$9="Female",'No Self Assessment feeder'!R683,IF($B$9="Male",'No Self Assessment feeder'!AX683,IF($B$9="All",'No Self Assessment feeder'!CD683)))</f>
        <v>10</v>
      </c>
      <c r="S694" s="120">
        <f>IF($B$9="Female",'No Self Assessment feeder'!S683,IF($B$9="Male",'No Self Assessment feeder'!AY683,IF($B$9="All",'No Self Assessment feeder'!CE683)))</f>
        <v>63</v>
      </c>
      <c r="T694" s="120">
        <f>IF($B$9="Female",'No Self Assessment feeder'!T683,IF($B$9="Male",'No Self Assessment feeder'!AZ683,IF($B$9="All",'No Self Assessment feeder'!CF683)))</f>
        <v>74</v>
      </c>
      <c r="U694" s="127">
        <f>IF($B$9="Female",'No Self Assessment feeder'!U683,IF($B$9="Male",'No Self Assessment feeder'!BA683,IF($B$9="All",'No Self Assessment feeder'!CG683)))</f>
        <v>79.099999999999994</v>
      </c>
      <c r="V694" s="81">
        <f>IF($B$9="Female",'No Self Assessment feeder'!V683,IF($B$9="Male",'No Self Assessment feeder'!BB683,IF($B$9="All",'No Self Assessment feeder'!CH683)))</f>
        <v>1270</v>
      </c>
      <c r="W694" s="120">
        <f>IF($B$9="Female",'No Self Assessment feeder'!W683,IF($B$9="Male",'No Self Assessment feeder'!BC683,IF($B$9="All",'No Self Assessment feeder'!CI683)))</f>
        <v>3.8</v>
      </c>
      <c r="X694" s="79">
        <f>IF($B$9="Female",'No Self Assessment feeder'!X683,IF($B$9="Male",'No Self Assessment feeder'!BD683,IF($B$9="All",'No Self Assessment feeder'!CJ683)))</f>
        <v>1220</v>
      </c>
      <c r="Y694" s="120">
        <f>IF($B$9="Female",'No Self Assessment feeder'!Y683,IF($B$9="Male",'No Self Assessment feeder'!BE683,IF($B$9="All",'No Self Assessment feeder'!CK683)))</f>
        <v>14.3</v>
      </c>
      <c r="Z694" s="120">
        <f>IF($B$9="Female",'No Self Assessment feeder'!Z683,IF($B$9="Male",'No Self Assessment feeder'!BF683,IF($B$9="All",'No Self Assessment feeder'!CL683)))</f>
        <v>7.7</v>
      </c>
      <c r="AA694" s="120">
        <f>IF($B$9="Female",'No Self Assessment feeder'!AA683,IF($B$9="Male",'No Self Assessment feeder'!BG683,IF($B$9="All",'No Self Assessment feeder'!CM683)))</f>
        <v>68.400000000000006</v>
      </c>
      <c r="AB694" s="120">
        <f>IF($B$9="Female",'No Self Assessment feeder'!AB683,IF($B$9="Male",'No Self Assessment feeder'!BH683,IF($B$9="All",'No Self Assessment feeder'!CN683)))</f>
        <v>75.599999999999994</v>
      </c>
      <c r="AC694" s="127">
        <f>IF($B$9="Female",'No Self Assessment feeder'!AC683,IF($B$9="Male",'No Self Assessment feeder'!BI683,IF($B$9="All",'No Self Assessment feeder'!CO683)))</f>
        <v>78</v>
      </c>
      <c r="CM694" s="29"/>
    </row>
    <row r="695" spans="1:91" ht="14.25" customHeight="1" x14ac:dyDescent="0.2">
      <c r="A695" s="159" t="s">
        <v>293</v>
      </c>
      <c r="B695" s="65" t="s">
        <v>73</v>
      </c>
      <c r="C695" s="66">
        <v>10001653</v>
      </c>
      <c r="D695" s="66" t="s">
        <v>491</v>
      </c>
      <c r="E695" s="162" t="s">
        <v>74</v>
      </c>
      <c r="F695" s="142">
        <f>IF($B$9="Female",'No Self Assessment feeder'!F684,IF($B$9="Male",'No Self Assessment feeder'!AL684,IF($B$9="All",'No Self Assessment feeder'!BR684)))</f>
        <v>185</v>
      </c>
      <c r="G695" s="120">
        <f>IF($B$9="Female",'No Self Assessment feeder'!G684,IF($B$9="Male",'No Self Assessment feeder'!AM684,IF($B$9="All",'No Self Assessment feeder'!BS684)))</f>
        <v>4.3</v>
      </c>
      <c r="H695" s="79">
        <f>IF($B$9="Female",'No Self Assessment feeder'!H684,IF($B$9="Male",'No Self Assessment feeder'!AN684,IF($B$9="All",'No Self Assessment feeder'!BT684)))</f>
        <v>180</v>
      </c>
      <c r="I695" s="120">
        <f>IF($B$9="Female",'No Self Assessment feeder'!I684,IF($B$9="Male",'No Self Assessment feeder'!AO684,IF($B$9="All",'No Self Assessment feeder'!BU684)))</f>
        <v>9.6</v>
      </c>
      <c r="J695" s="120">
        <f>IF($B$9="Female",'No Self Assessment feeder'!J684,IF($B$9="Male",'No Self Assessment feeder'!AP684,IF($B$9="All",'No Self Assessment feeder'!BV684)))</f>
        <v>9.6</v>
      </c>
      <c r="K695" s="120">
        <f>IF($B$9="Female",'No Self Assessment feeder'!K684,IF($B$9="Male",'No Self Assessment feeder'!AQ684,IF($B$9="All",'No Self Assessment feeder'!BW684)))</f>
        <v>68</v>
      </c>
      <c r="L695" s="120">
        <f>IF($B$9="Female",'No Self Assessment feeder'!L684,IF($B$9="Male",'No Self Assessment feeder'!AR684,IF($B$9="All",'No Self Assessment feeder'!BX684)))</f>
        <v>77.5</v>
      </c>
      <c r="M695" s="127">
        <f>IF($B$9="Female",'No Self Assessment feeder'!M684,IF($B$9="Male",'No Self Assessment feeder'!AS684,IF($B$9="All",'No Self Assessment feeder'!BY684)))</f>
        <v>80.900000000000006</v>
      </c>
      <c r="N695" s="81">
        <f>IF($B$9="Female",'No Self Assessment feeder'!N684,IF($B$9="Male",'No Self Assessment feeder'!AT684,IF($B$9="All",'No Self Assessment feeder'!BZ684)))</f>
        <v>185</v>
      </c>
      <c r="O695" s="120">
        <f>IF($B$9="Female",'No Self Assessment feeder'!O684,IF($B$9="Male",'No Self Assessment feeder'!AU684,IF($B$9="All",'No Self Assessment feeder'!CA684)))</f>
        <v>4.3</v>
      </c>
      <c r="P695" s="79">
        <f>IF($B$9="Female",'No Self Assessment feeder'!P684,IF($B$9="Male",'No Self Assessment feeder'!AV684,IF($B$9="All",'No Self Assessment feeder'!CB684)))</f>
        <v>180</v>
      </c>
      <c r="Q695" s="120">
        <f>IF($B$9="Female",'No Self Assessment feeder'!Q684,IF($B$9="Male",'No Self Assessment feeder'!AW684,IF($B$9="All",'No Self Assessment feeder'!CC684)))</f>
        <v>13.5</v>
      </c>
      <c r="R695" s="120">
        <f>IF($B$9="Female",'No Self Assessment feeder'!R684,IF($B$9="Male",'No Self Assessment feeder'!AX684,IF($B$9="All",'No Self Assessment feeder'!CD684)))</f>
        <v>23</v>
      </c>
      <c r="S695" s="120" t="str">
        <f>IF($B$9="Female",'No Self Assessment feeder'!S684,IF($B$9="Male",'No Self Assessment feeder'!AY684,IF($B$9="All",'No Self Assessment feeder'!CE684)))</f>
        <v>x</v>
      </c>
      <c r="T695" s="120" t="str">
        <f>IF($B$9="Female",'No Self Assessment feeder'!T684,IF($B$9="Male",'No Self Assessment feeder'!AZ684,IF($B$9="All",'No Self Assessment feeder'!CF684)))</f>
        <v>x</v>
      </c>
      <c r="U695" s="127">
        <f>IF($B$9="Female",'No Self Assessment feeder'!U684,IF($B$9="Male",'No Self Assessment feeder'!BA684,IF($B$9="All",'No Self Assessment feeder'!CG684)))</f>
        <v>63.5</v>
      </c>
      <c r="V695" s="81">
        <f>IF($B$9="Female",'No Self Assessment feeder'!V684,IF($B$9="Male",'No Self Assessment feeder'!BB684,IF($B$9="All",'No Self Assessment feeder'!CH684)))</f>
        <v>185</v>
      </c>
      <c r="W695" s="120">
        <f>IF($B$9="Female",'No Self Assessment feeder'!W684,IF($B$9="Male",'No Self Assessment feeder'!BC684,IF($B$9="All",'No Self Assessment feeder'!CI684)))</f>
        <v>4.3</v>
      </c>
      <c r="X695" s="79">
        <f>IF($B$9="Female",'No Self Assessment feeder'!X684,IF($B$9="Male",'No Self Assessment feeder'!BD684,IF($B$9="All",'No Self Assessment feeder'!CJ684)))</f>
        <v>180</v>
      </c>
      <c r="Y695" s="120">
        <f>IF($B$9="Female",'No Self Assessment feeder'!Y684,IF($B$9="Male",'No Self Assessment feeder'!BE684,IF($B$9="All",'No Self Assessment feeder'!CK684)))</f>
        <v>25.3</v>
      </c>
      <c r="Z695" s="120">
        <f>IF($B$9="Female",'No Self Assessment feeder'!Z684,IF($B$9="Male",'No Self Assessment feeder'!BF684,IF($B$9="All",'No Self Assessment feeder'!CL684)))</f>
        <v>21.9</v>
      </c>
      <c r="AA695" s="120">
        <f>IF($B$9="Female",'No Self Assessment feeder'!AA684,IF($B$9="Male",'No Self Assessment feeder'!BG684,IF($B$9="All",'No Self Assessment feeder'!CM684)))</f>
        <v>48.9</v>
      </c>
      <c r="AB695" s="120">
        <f>IF($B$9="Female",'No Self Assessment feeder'!AB684,IF($B$9="Male",'No Self Assessment feeder'!BH684,IF($B$9="All",'No Self Assessment feeder'!CN684)))</f>
        <v>51.1</v>
      </c>
      <c r="AC695" s="127">
        <f>IF($B$9="Female",'No Self Assessment feeder'!AC684,IF($B$9="Male",'No Self Assessment feeder'!BI684,IF($B$9="All",'No Self Assessment feeder'!CO684)))</f>
        <v>52.8</v>
      </c>
      <c r="CM695" s="29"/>
    </row>
    <row r="696" spans="1:91" ht="14.25" customHeight="1" x14ac:dyDescent="0.2">
      <c r="A696" s="159" t="s">
        <v>293</v>
      </c>
      <c r="B696" s="65" t="s">
        <v>75</v>
      </c>
      <c r="C696" s="66">
        <v>10007761</v>
      </c>
      <c r="D696" s="66" t="s">
        <v>491</v>
      </c>
      <c r="E696" s="162" t="s">
        <v>76</v>
      </c>
      <c r="F696" s="142">
        <f>IF($B$9="Female",'No Self Assessment feeder'!F685,IF($B$9="Male",'No Self Assessment feeder'!AL685,IF($B$9="All",'No Self Assessment feeder'!BR685)))</f>
        <v>45</v>
      </c>
      <c r="G696" s="120">
        <f>IF($B$9="Female",'No Self Assessment feeder'!G685,IF($B$9="Male",'No Self Assessment feeder'!AM685,IF($B$9="All",'No Self Assessment feeder'!BS685)))</f>
        <v>2.1</v>
      </c>
      <c r="H696" s="79">
        <f>IF($B$9="Female",'No Self Assessment feeder'!H685,IF($B$9="Male",'No Self Assessment feeder'!AN685,IF($B$9="All",'No Self Assessment feeder'!BT685)))</f>
        <v>45</v>
      </c>
      <c r="I696" s="120" t="str">
        <f>IF($B$9="Female",'No Self Assessment feeder'!I685,IF($B$9="Male",'No Self Assessment feeder'!AO685,IF($B$9="All",'No Self Assessment feeder'!BU685)))</f>
        <v>x</v>
      </c>
      <c r="J696" s="120" t="str">
        <f>IF($B$9="Female",'No Self Assessment feeder'!J685,IF($B$9="Male",'No Self Assessment feeder'!AP685,IF($B$9="All",'No Self Assessment feeder'!BV685)))</f>
        <v>x</v>
      </c>
      <c r="K696" s="120">
        <f>IF($B$9="Female",'No Self Assessment feeder'!K685,IF($B$9="Male",'No Self Assessment feeder'!AQ685,IF($B$9="All",'No Self Assessment feeder'!BW685)))</f>
        <v>45.7</v>
      </c>
      <c r="L696" s="120">
        <f>IF($B$9="Female",'No Self Assessment feeder'!L685,IF($B$9="Male",'No Self Assessment feeder'!AR685,IF($B$9="All",'No Self Assessment feeder'!BX685)))</f>
        <v>69.599999999999994</v>
      </c>
      <c r="M696" s="127">
        <f>IF($B$9="Female",'No Self Assessment feeder'!M685,IF($B$9="Male",'No Self Assessment feeder'!AS685,IF($B$9="All",'No Self Assessment feeder'!BY685)))</f>
        <v>84.8</v>
      </c>
      <c r="N696" s="81">
        <f>IF($B$9="Female",'No Self Assessment feeder'!N685,IF($B$9="Male",'No Self Assessment feeder'!AT685,IF($B$9="All",'No Self Assessment feeder'!BZ685)))</f>
        <v>45</v>
      </c>
      <c r="O696" s="120">
        <f>IF($B$9="Female",'No Self Assessment feeder'!O685,IF($B$9="Male",'No Self Assessment feeder'!AU685,IF($B$9="All",'No Self Assessment feeder'!CA685)))</f>
        <v>4.3</v>
      </c>
      <c r="P696" s="79">
        <f>IF($B$9="Female",'No Self Assessment feeder'!P685,IF($B$9="Male",'No Self Assessment feeder'!AV685,IF($B$9="All",'No Self Assessment feeder'!CB685)))</f>
        <v>45</v>
      </c>
      <c r="Q696" s="120">
        <f>IF($B$9="Female",'No Self Assessment feeder'!Q685,IF($B$9="Male",'No Self Assessment feeder'!AW685,IF($B$9="All",'No Self Assessment feeder'!CC685)))</f>
        <v>13.3</v>
      </c>
      <c r="R696" s="120">
        <f>IF($B$9="Female",'No Self Assessment feeder'!R685,IF($B$9="Male",'No Self Assessment feeder'!AX685,IF($B$9="All",'No Self Assessment feeder'!CD685)))</f>
        <v>15.6</v>
      </c>
      <c r="S696" s="120" t="str">
        <f>IF($B$9="Female",'No Self Assessment feeder'!S685,IF($B$9="Male",'No Self Assessment feeder'!AY685,IF($B$9="All",'No Self Assessment feeder'!CE685)))</f>
        <v>x</v>
      </c>
      <c r="T696" s="120" t="str">
        <f>IF($B$9="Female",'No Self Assessment feeder'!T685,IF($B$9="Male",'No Self Assessment feeder'!AZ685,IF($B$9="All",'No Self Assessment feeder'!CF685)))</f>
        <v>x</v>
      </c>
      <c r="U696" s="127">
        <f>IF($B$9="Female",'No Self Assessment feeder'!U685,IF($B$9="Male",'No Self Assessment feeder'!BA685,IF($B$9="All",'No Self Assessment feeder'!CG685)))</f>
        <v>71.099999999999994</v>
      </c>
      <c r="V696" s="81">
        <f>IF($B$9="Female",'No Self Assessment feeder'!V685,IF($B$9="Male",'No Self Assessment feeder'!BB685,IF($B$9="All",'No Self Assessment feeder'!CH685)))</f>
        <v>45</v>
      </c>
      <c r="W696" s="120">
        <f>IF($B$9="Female",'No Self Assessment feeder'!W685,IF($B$9="Male",'No Self Assessment feeder'!BC685,IF($B$9="All",'No Self Assessment feeder'!CI685)))</f>
        <v>4.3</v>
      </c>
      <c r="X696" s="79">
        <f>IF($B$9="Female",'No Self Assessment feeder'!X685,IF($B$9="Male",'No Self Assessment feeder'!BD685,IF($B$9="All",'No Self Assessment feeder'!CJ685)))</f>
        <v>45</v>
      </c>
      <c r="Y696" s="120">
        <f>IF($B$9="Female",'No Self Assessment feeder'!Y685,IF($B$9="Male",'No Self Assessment feeder'!BE685,IF($B$9="All",'No Self Assessment feeder'!CK685)))</f>
        <v>17.8</v>
      </c>
      <c r="Z696" s="120">
        <f>IF($B$9="Female",'No Self Assessment feeder'!Z685,IF($B$9="Male",'No Self Assessment feeder'!BF685,IF($B$9="All",'No Self Assessment feeder'!CL685)))</f>
        <v>11.1</v>
      </c>
      <c r="AA696" s="120" t="str">
        <f>IF($B$9="Female",'No Self Assessment feeder'!AA685,IF($B$9="Male",'No Self Assessment feeder'!BG685,IF($B$9="All",'No Self Assessment feeder'!CM685)))</f>
        <v>x</v>
      </c>
      <c r="AB696" s="120" t="str">
        <f>IF($B$9="Female",'No Self Assessment feeder'!AB685,IF($B$9="Male",'No Self Assessment feeder'!BH685,IF($B$9="All",'No Self Assessment feeder'!CN685)))</f>
        <v>x</v>
      </c>
      <c r="AC696" s="127">
        <f>IF($B$9="Female",'No Self Assessment feeder'!AC685,IF($B$9="Male",'No Self Assessment feeder'!BI685,IF($B$9="All",'No Self Assessment feeder'!CO685)))</f>
        <v>71.099999999999994</v>
      </c>
      <c r="CM696" s="29"/>
    </row>
    <row r="697" spans="1:91" ht="14.25" customHeight="1" x14ac:dyDescent="0.2">
      <c r="A697" s="159" t="s">
        <v>293</v>
      </c>
      <c r="B697" s="65" t="s">
        <v>77</v>
      </c>
      <c r="C697" s="66">
        <v>10001726</v>
      </c>
      <c r="D697" s="66" t="s">
        <v>489</v>
      </c>
      <c r="E697" s="162" t="s">
        <v>78</v>
      </c>
      <c r="F697" s="142">
        <f>IF($B$9="Female",'No Self Assessment feeder'!F686,IF($B$9="Male",'No Self Assessment feeder'!AL686,IF($B$9="All",'No Self Assessment feeder'!BR686)))</f>
        <v>2400</v>
      </c>
      <c r="G697" s="120">
        <f>IF($B$9="Female",'No Self Assessment feeder'!G686,IF($B$9="Male",'No Self Assessment feeder'!AM686,IF($B$9="All",'No Self Assessment feeder'!BS686)))</f>
        <v>2.5</v>
      </c>
      <c r="H697" s="79">
        <f>IF($B$9="Female",'No Self Assessment feeder'!H686,IF($B$9="Male",'No Self Assessment feeder'!AN686,IF($B$9="All",'No Self Assessment feeder'!BT686)))</f>
        <v>2340</v>
      </c>
      <c r="I697" s="120">
        <f>IF($B$9="Female",'No Self Assessment feeder'!I686,IF($B$9="Male",'No Self Assessment feeder'!AO686,IF($B$9="All",'No Self Assessment feeder'!BU686)))</f>
        <v>7.3</v>
      </c>
      <c r="J697" s="120">
        <f>IF($B$9="Female",'No Self Assessment feeder'!J686,IF($B$9="Male",'No Self Assessment feeder'!AP686,IF($B$9="All",'No Self Assessment feeder'!BV686)))</f>
        <v>10.6</v>
      </c>
      <c r="K697" s="120">
        <f>IF($B$9="Female",'No Self Assessment feeder'!K686,IF($B$9="Male",'No Self Assessment feeder'!AQ686,IF($B$9="All",'No Self Assessment feeder'!BW686)))</f>
        <v>61.3</v>
      </c>
      <c r="L697" s="120">
        <f>IF($B$9="Female",'No Self Assessment feeder'!L686,IF($B$9="Male",'No Self Assessment feeder'!AR686,IF($B$9="All",'No Self Assessment feeder'!BX686)))</f>
        <v>75.7</v>
      </c>
      <c r="M697" s="127">
        <f>IF($B$9="Female",'No Self Assessment feeder'!M686,IF($B$9="Male",'No Self Assessment feeder'!AS686,IF($B$9="All",'No Self Assessment feeder'!BY686)))</f>
        <v>82.1</v>
      </c>
      <c r="N697" s="81">
        <f>IF($B$9="Female",'No Self Assessment feeder'!N686,IF($B$9="Male",'No Self Assessment feeder'!AT686,IF($B$9="All",'No Self Assessment feeder'!BZ686)))</f>
        <v>2400</v>
      </c>
      <c r="O697" s="120">
        <f>IF($B$9="Female",'No Self Assessment feeder'!O686,IF($B$9="Male",'No Self Assessment feeder'!AU686,IF($B$9="All",'No Self Assessment feeder'!CA686)))</f>
        <v>2.8</v>
      </c>
      <c r="P697" s="79">
        <f>IF($B$9="Female",'No Self Assessment feeder'!P686,IF($B$9="Male",'No Self Assessment feeder'!AV686,IF($B$9="All",'No Self Assessment feeder'!CB686)))</f>
        <v>2335</v>
      </c>
      <c r="Q697" s="120">
        <f>IF($B$9="Female",'No Self Assessment feeder'!Q686,IF($B$9="Male",'No Self Assessment feeder'!AW686,IF($B$9="All",'No Self Assessment feeder'!CC686)))</f>
        <v>10.199999999999999</v>
      </c>
      <c r="R697" s="120">
        <f>IF($B$9="Female",'No Self Assessment feeder'!R686,IF($B$9="Male",'No Self Assessment feeder'!AX686,IF($B$9="All",'No Self Assessment feeder'!CD686)))</f>
        <v>9.1</v>
      </c>
      <c r="S697" s="120">
        <f>IF($B$9="Female",'No Self Assessment feeder'!S686,IF($B$9="Male",'No Self Assessment feeder'!AY686,IF($B$9="All",'No Self Assessment feeder'!CE686)))</f>
        <v>66.900000000000006</v>
      </c>
      <c r="T697" s="120">
        <f>IF($B$9="Female",'No Self Assessment feeder'!T686,IF($B$9="Male",'No Self Assessment feeder'!AZ686,IF($B$9="All",'No Self Assessment feeder'!CF686)))</f>
        <v>77.400000000000006</v>
      </c>
      <c r="U697" s="127">
        <f>IF($B$9="Female",'No Self Assessment feeder'!U686,IF($B$9="Male",'No Self Assessment feeder'!BA686,IF($B$9="All",'No Self Assessment feeder'!CG686)))</f>
        <v>80.8</v>
      </c>
      <c r="V697" s="81">
        <f>IF($B$9="Female",'No Self Assessment feeder'!V686,IF($B$9="Male",'No Self Assessment feeder'!BB686,IF($B$9="All",'No Self Assessment feeder'!CH686)))</f>
        <v>2400</v>
      </c>
      <c r="W697" s="120">
        <f>IF($B$9="Female",'No Self Assessment feeder'!W686,IF($B$9="Male",'No Self Assessment feeder'!BC686,IF($B$9="All",'No Self Assessment feeder'!CI686)))</f>
        <v>2.9</v>
      </c>
      <c r="X697" s="79">
        <f>IF($B$9="Female",'No Self Assessment feeder'!X686,IF($B$9="Male",'No Self Assessment feeder'!BD686,IF($B$9="All",'No Self Assessment feeder'!CJ686)))</f>
        <v>2330</v>
      </c>
      <c r="Y697" s="120">
        <f>IF($B$9="Female",'No Self Assessment feeder'!Y686,IF($B$9="Male",'No Self Assessment feeder'!BE686,IF($B$9="All",'No Self Assessment feeder'!CK686)))</f>
        <v>12.7</v>
      </c>
      <c r="Z697" s="120">
        <f>IF($B$9="Female",'No Self Assessment feeder'!Z686,IF($B$9="Male",'No Self Assessment feeder'!BF686,IF($B$9="All",'No Self Assessment feeder'!CL686)))</f>
        <v>7.6</v>
      </c>
      <c r="AA697" s="120">
        <f>IF($B$9="Female",'No Self Assessment feeder'!AA686,IF($B$9="Male",'No Self Assessment feeder'!BG686,IF($B$9="All",'No Self Assessment feeder'!CM686)))</f>
        <v>70.900000000000006</v>
      </c>
      <c r="AB697" s="120">
        <f>IF($B$9="Female",'No Self Assessment feeder'!AB686,IF($B$9="Male",'No Self Assessment feeder'!BH686,IF($B$9="All",'No Self Assessment feeder'!CN686)))</f>
        <v>77.3</v>
      </c>
      <c r="AC697" s="127">
        <f>IF($B$9="Female",'No Self Assessment feeder'!AC686,IF($B$9="Male",'No Self Assessment feeder'!BI686,IF($B$9="All",'No Self Assessment feeder'!CO686)))</f>
        <v>79.8</v>
      </c>
      <c r="CM697" s="29"/>
    </row>
    <row r="698" spans="1:91" ht="14.25" customHeight="1" x14ac:dyDescent="0.2">
      <c r="A698" s="159" t="s">
        <v>293</v>
      </c>
      <c r="B698" s="65" t="s">
        <v>79</v>
      </c>
      <c r="C698" s="68">
        <v>10007822</v>
      </c>
      <c r="D698" s="68" t="s">
        <v>488</v>
      </c>
      <c r="E698" s="162" t="s">
        <v>80</v>
      </c>
      <c r="F698" s="142" t="str">
        <f>IF($B$9="Female",'No Self Assessment feeder'!F687,IF($B$9="Male",'No Self Assessment feeder'!AL687,IF($B$9="All",'No Self Assessment feeder'!BR687)))</f>
        <v>.</v>
      </c>
      <c r="G698" s="120" t="str">
        <f>IF($B$9="Female",'No Self Assessment feeder'!G687,IF($B$9="Male",'No Self Assessment feeder'!AM687,IF($B$9="All",'No Self Assessment feeder'!BS687)))</f>
        <v>.</v>
      </c>
      <c r="H698" s="79" t="str">
        <f>IF($B$9="Female",'No Self Assessment feeder'!H687,IF($B$9="Male",'No Self Assessment feeder'!AN687,IF($B$9="All",'No Self Assessment feeder'!BT687)))</f>
        <v>.</v>
      </c>
      <c r="I698" s="120" t="str">
        <f>IF($B$9="Female",'No Self Assessment feeder'!I687,IF($B$9="Male",'No Self Assessment feeder'!AO687,IF($B$9="All",'No Self Assessment feeder'!BU687)))</f>
        <v>.</v>
      </c>
      <c r="J698" s="120" t="str">
        <f>IF($B$9="Female",'No Self Assessment feeder'!J687,IF($B$9="Male",'No Self Assessment feeder'!AP687,IF($B$9="All",'No Self Assessment feeder'!BV687)))</f>
        <v>.</v>
      </c>
      <c r="K698" s="120" t="str">
        <f>IF($B$9="Female",'No Self Assessment feeder'!K687,IF($B$9="Male",'No Self Assessment feeder'!AQ687,IF($B$9="All",'No Self Assessment feeder'!BW687)))</f>
        <v>.</v>
      </c>
      <c r="L698" s="120" t="str">
        <f>IF($B$9="Female",'No Self Assessment feeder'!L687,IF($B$9="Male",'No Self Assessment feeder'!AR687,IF($B$9="All",'No Self Assessment feeder'!BX687)))</f>
        <v>.</v>
      </c>
      <c r="M698" s="127" t="str">
        <f>IF($B$9="Female",'No Self Assessment feeder'!M687,IF($B$9="Male",'No Self Assessment feeder'!AS687,IF($B$9="All",'No Self Assessment feeder'!BY687)))</f>
        <v>.</v>
      </c>
      <c r="N698" s="81" t="str">
        <f>IF($B$9="Female",'No Self Assessment feeder'!N687,IF($B$9="Male",'No Self Assessment feeder'!AT687,IF($B$9="All",'No Self Assessment feeder'!BZ687)))</f>
        <v>.</v>
      </c>
      <c r="O698" s="120" t="str">
        <f>IF($B$9="Female",'No Self Assessment feeder'!O687,IF($B$9="Male",'No Self Assessment feeder'!AU687,IF($B$9="All",'No Self Assessment feeder'!CA687)))</f>
        <v>.</v>
      </c>
      <c r="P698" s="79" t="str">
        <f>IF($B$9="Female",'No Self Assessment feeder'!P687,IF($B$9="Male",'No Self Assessment feeder'!AV687,IF($B$9="All",'No Self Assessment feeder'!CB687)))</f>
        <v>.</v>
      </c>
      <c r="Q698" s="120" t="str">
        <f>IF($B$9="Female",'No Self Assessment feeder'!Q687,IF($B$9="Male",'No Self Assessment feeder'!AW687,IF($B$9="All",'No Self Assessment feeder'!CC687)))</f>
        <v>.</v>
      </c>
      <c r="R698" s="120" t="str">
        <f>IF($B$9="Female",'No Self Assessment feeder'!R687,IF($B$9="Male",'No Self Assessment feeder'!AX687,IF($B$9="All",'No Self Assessment feeder'!CD687)))</f>
        <v>.</v>
      </c>
      <c r="S698" s="120" t="str">
        <f>IF($B$9="Female",'No Self Assessment feeder'!S687,IF($B$9="Male",'No Self Assessment feeder'!AY687,IF($B$9="All",'No Self Assessment feeder'!CE687)))</f>
        <v>.</v>
      </c>
      <c r="T698" s="120" t="str">
        <f>IF($B$9="Female",'No Self Assessment feeder'!T687,IF($B$9="Male",'No Self Assessment feeder'!AZ687,IF($B$9="All",'No Self Assessment feeder'!CF687)))</f>
        <v>.</v>
      </c>
      <c r="U698" s="127" t="str">
        <f>IF($B$9="Female",'No Self Assessment feeder'!U687,IF($B$9="Male",'No Self Assessment feeder'!BA687,IF($B$9="All",'No Self Assessment feeder'!CG687)))</f>
        <v>.</v>
      </c>
      <c r="V698" s="81" t="str">
        <f>IF($B$9="Female",'No Self Assessment feeder'!V687,IF($B$9="Male",'No Self Assessment feeder'!BB687,IF($B$9="All",'No Self Assessment feeder'!CH687)))</f>
        <v>.</v>
      </c>
      <c r="W698" s="120" t="str">
        <f>IF($B$9="Female",'No Self Assessment feeder'!W687,IF($B$9="Male",'No Self Assessment feeder'!BC687,IF($B$9="All",'No Self Assessment feeder'!CI687)))</f>
        <v>.</v>
      </c>
      <c r="X698" s="79" t="str">
        <f>IF($B$9="Female",'No Self Assessment feeder'!X687,IF($B$9="Male",'No Self Assessment feeder'!BD687,IF($B$9="All",'No Self Assessment feeder'!CJ687)))</f>
        <v>.</v>
      </c>
      <c r="Y698" s="120" t="str">
        <f>IF($B$9="Female",'No Self Assessment feeder'!Y687,IF($B$9="Male",'No Self Assessment feeder'!BE687,IF($B$9="All",'No Self Assessment feeder'!CK687)))</f>
        <v>.</v>
      </c>
      <c r="Z698" s="120" t="str">
        <f>IF($B$9="Female",'No Self Assessment feeder'!Z687,IF($B$9="Male",'No Self Assessment feeder'!BF687,IF($B$9="All",'No Self Assessment feeder'!CL687)))</f>
        <v>.</v>
      </c>
      <c r="AA698" s="120" t="str">
        <f>IF($B$9="Female",'No Self Assessment feeder'!AA687,IF($B$9="Male",'No Self Assessment feeder'!BG687,IF($B$9="All",'No Self Assessment feeder'!CM687)))</f>
        <v>.</v>
      </c>
      <c r="AB698" s="120" t="str">
        <f>IF($B$9="Female",'No Self Assessment feeder'!AB687,IF($B$9="Male",'No Self Assessment feeder'!BH687,IF($B$9="All",'No Self Assessment feeder'!CN687)))</f>
        <v>.</v>
      </c>
      <c r="AC698" s="127" t="str">
        <f>IF($B$9="Female",'No Self Assessment feeder'!AC687,IF($B$9="Male",'No Self Assessment feeder'!BI687,IF($B$9="All",'No Self Assessment feeder'!CO687)))</f>
        <v>.</v>
      </c>
      <c r="CM698" s="29"/>
    </row>
    <row r="699" spans="1:91" ht="14.25" customHeight="1" x14ac:dyDescent="0.2">
      <c r="A699" s="159" t="s">
        <v>293</v>
      </c>
      <c r="B699" s="65" t="s">
        <v>81</v>
      </c>
      <c r="C699" s="66">
        <v>10006427</v>
      </c>
      <c r="D699" s="66" t="s">
        <v>495</v>
      </c>
      <c r="E699" s="162" t="s">
        <v>82</v>
      </c>
      <c r="F699" s="142">
        <f>IF($B$9="Female",'No Self Assessment feeder'!F688,IF($B$9="Male",'No Self Assessment feeder'!AL688,IF($B$9="All",'No Self Assessment feeder'!BR688)))</f>
        <v>1170</v>
      </c>
      <c r="G699" s="120">
        <f>IF($B$9="Female",'No Self Assessment feeder'!G688,IF($B$9="Male",'No Self Assessment feeder'!AM688,IF($B$9="All",'No Self Assessment feeder'!BS688)))</f>
        <v>2.6</v>
      </c>
      <c r="H699" s="79">
        <f>IF($B$9="Female",'No Self Assessment feeder'!H688,IF($B$9="Male",'No Self Assessment feeder'!AN688,IF($B$9="All",'No Self Assessment feeder'!BT688)))</f>
        <v>1140</v>
      </c>
      <c r="I699" s="120">
        <f>IF($B$9="Female",'No Self Assessment feeder'!I688,IF($B$9="Male",'No Self Assessment feeder'!AO688,IF($B$9="All",'No Self Assessment feeder'!BU688)))</f>
        <v>8.3000000000000007</v>
      </c>
      <c r="J699" s="120">
        <f>IF($B$9="Female",'No Self Assessment feeder'!J688,IF($B$9="Male",'No Self Assessment feeder'!AP688,IF($B$9="All",'No Self Assessment feeder'!BV688)))</f>
        <v>17</v>
      </c>
      <c r="K699" s="120">
        <f>IF($B$9="Female",'No Self Assessment feeder'!K688,IF($B$9="Male",'No Self Assessment feeder'!AQ688,IF($B$9="All",'No Self Assessment feeder'!BW688)))</f>
        <v>65.599999999999994</v>
      </c>
      <c r="L699" s="120">
        <f>IF($B$9="Female",'No Self Assessment feeder'!L688,IF($B$9="Male",'No Self Assessment feeder'!AR688,IF($B$9="All",'No Self Assessment feeder'!BX688)))</f>
        <v>71.099999999999994</v>
      </c>
      <c r="M699" s="127">
        <f>IF($B$9="Female",'No Self Assessment feeder'!M688,IF($B$9="Male",'No Self Assessment feeder'!AS688,IF($B$9="All",'No Self Assessment feeder'!BY688)))</f>
        <v>74.7</v>
      </c>
      <c r="N699" s="81">
        <f>IF($B$9="Female",'No Self Assessment feeder'!N688,IF($B$9="Male",'No Self Assessment feeder'!AT688,IF($B$9="All",'No Self Assessment feeder'!BZ688)))</f>
        <v>1170</v>
      </c>
      <c r="O699" s="120">
        <f>IF($B$9="Female",'No Self Assessment feeder'!O688,IF($B$9="Male",'No Self Assessment feeder'!AU688,IF($B$9="All",'No Self Assessment feeder'!CA688)))</f>
        <v>2.7</v>
      </c>
      <c r="P699" s="79">
        <f>IF($B$9="Female",'No Self Assessment feeder'!P688,IF($B$9="Male",'No Self Assessment feeder'!AV688,IF($B$9="All",'No Self Assessment feeder'!CB688)))</f>
        <v>1135</v>
      </c>
      <c r="Q699" s="120">
        <f>IF($B$9="Female",'No Self Assessment feeder'!Q688,IF($B$9="Male",'No Self Assessment feeder'!AW688,IF($B$9="All",'No Self Assessment feeder'!CC688)))</f>
        <v>11.9</v>
      </c>
      <c r="R699" s="120">
        <f>IF($B$9="Female",'No Self Assessment feeder'!R688,IF($B$9="Male",'No Self Assessment feeder'!AX688,IF($B$9="All",'No Self Assessment feeder'!CD688)))</f>
        <v>13.6</v>
      </c>
      <c r="S699" s="120">
        <f>IF($B$9="Female",'No Self Assessment feeder'!S688,IF($B$9="Male",'No Self Assessment feeder'!AY688,IF($B$9="All",'No Self Assessment feeder'!CE688)))</f>
        <v>68.8</v>
      </c>
      <c r="T699" s="120">
        <f>IF($B$9="Female",'No Self Assessment feeder'!T688,IF($B$9="Male",'No Self Assessment feeder'!AZ688,IF($B$9="All",'No Self Assessment feeder'!CF688)))</f>
        <v>72.599999999999994</v>
      </c>
      <c r="U699" s="127">
        <f>IF($B$9="Female",'No Self Assessment feeder'!U688,IF($B$9="Male",'No Self Assessment feeder'!BA688,IF($B$9="All",'No Self Assessment feeder'!CG688)))</f>
        <v>74.5</v>
      </c>
      <c r="V699" s="81">
        <f>IF($B$9="Female",'No Self Assessment feeder'!V688,IF($B$9="Male",'No Self Assessment feeder'!BB688,IF($B$9="All",'No Self Assessment feeder'!CH688)))</f>
        <v>1170</v>
      </c>
      <c r="W699" s="120">
        <f>IF($B$9="Female",'No Self Assessment feeder'!W688,IF($B$9="Male",'No Self Assessment feeder'!BC688,IF($B$9="All",'No Self Assessment feeder'!CI688)))</f>
        <v>2.8</v>
      </c>
      <c r="X699" s="79">
        <f>IF($B$9="Female",'No Self Assessment feeder'!X688,IF($B$9="Male",'No Self Assessment feeder'!BD688,IF($B$9="All",'No Self Assessment feeder'!CJ688)))</f>
        <v>1135</v>
      </c>
      <c r="Y699" s="120">
        <f>IF($B$9="Female",'No Self Assessment feeder'!Y688,IF($B$9="Male",'No Self Assessment feeder'!BE688,IF($B$9="All",'No Self Assessment feeder'!CK688)))</f>
        <v>16.3</v>
      </c>
      <c r="Z699" s="120">
        <f>IF($B$9="Female",'No Self Assessment feeder'!Z688,IF($B$9="Male",'No Self Assessment feeder'!BF688,IF($B$9="All",'No Self Assessment feeder'!CL688)))</f>
        <v>10.7</v>
      </c>
      <c r="AA699" s="120">
        <f>IF($B$9="Female",'No Self Assessment feeder'!AA688,IF($B$9="Male",'No Self Assessment feeder'!BG688,IF($B$9="All",'No Self Assessment feeder'!CM688)))</f>
        <v>68.900000000000006</v>
      </c>
      <c r="AB699" s="120">
        <f>IF($B$9="Female",'No Self Assessment feeder'!AB688,IF($B$9="Male",'No Self Assessment feeder'!BH688,IF($B$9="All",'No Self Assessment feeder'!CN688)))</f>
        <v>71.900000000000006</v>
      </c>
      <c r="AC699" s="127">
        <f>IF($B$9="Female",'No Self Assessment feeder'!AC688,IF($B$9="Male",'No Self Assessment feeder'!BI688,IF($B$9="All",'No Self Assessment feeder'!CO688)))</f>
        <v>73</v>
      </c>
      <c r="CM699" s="29"/>
    </row>
    <row r="700" spans="1:91" ht="14.25" customHeight="1" x14ac:dyDescent="0.2">
      <c r="A700" s="159" t="s">
        <v>293</v>
      </c>
      <c r="B700" s="65" t="s">
        <v>83</v>
      </c>
      <c r="C700" s="66">
        <v>10007842</v>
      </c>
      <c r="D700" s="66" t="s">
        <v>493</v>
      </c>
      <c r="E700" s="162" t="s">
        <v>84</v>
      </c>
      <c r="F700" s="142">
        <f>IF($B$9="Female",'No Self Assessment feeder'!F689,IF($B$9="Male",'No Self Assessment feeder'!AL689,IF($B$9="All",'No Self Assessment feeder'!BR689)))</f>
        <v>1455</v>
      </c>
      <c r="G700" s="120">
        <f>IF($B$9="Female",'No Self Assessment feeder'!G689,IF($B$9="Male",'No Self Assessment feeder'!AM689,IF($B$9="All",'No Self Assessment feeder'!BS689)))</f>
        <v>3.2</v>
      </c>
      <c r="H700" s="79">
        <f>IF($B$9="Female",'No Self Assessment feeder'!H689,IF($B$9="Male",'No Self Assessment feeder'!AN689,IF($B$9="All",'No Self Assessment feeder'!BT689)))</f>
        <v>1405</v>
      </c>
      <c r="I700" s="120">
        <f>IF($B$9="Female",'No Self Assessment feeder'!I689,IF($B$9="Male",'No Self Assessment feeder'!AO689,IF($B$9="All",'No Self Assessment feeder'!BU689)))</f>
        <v>7</v>
      </c>
      <c r="J700" s="120">
        <f>IF($B$9="Female",'No Self Assessment feeder'!J689,IF($B$9="Male",'No Self Assessment feeder'!AP689,IF($B$9="All",'No Self Assessment feeder'!BV689)))</f>
        <v>9.5</v>
      </c>
      <c r="K700" s="120">
        <f>IF($B$9="Female",'No Self Assessment feeder'!K689,IF($B$9="Male",'No Self Assessment feeder'!AQ689,IF($B$9="All",'No Self Assessment feeder'!BW689)))</f>
        <v>65.099999999999994</v>
      </c>
      <c r="L700" s="120">
        <f>IF($B$9="Female",'No Self Assessment feeder'!L689,IF($B$9="Male",'No Self Assessment feeder'!AR689,IF($B$9="All",'No Self Assessment feeder'!BX689)))</f>
        <v>78.8</v>
      </c>
      <c r="M700" s="127">
        <f>IF($B$9="Female",'No Self Assessment feeder'!M689,IF($B$9="Male",'No Self Assessment feeder'!AS689,IF($B$9="All",'No Self Assessment feeder'!BY689)))</f>
        <v>83.5</v>
      </c>
      <c r="N700" s="81">
        <f>IF($B$9="Female",'No Self Assessment feeder'!N689,IF($B$9="Male",'No Self Assessment feeder'!AT689,IF($B$9="All",'No Self Assessment feeder'!BZ689)))</f>
        <v>1455</v>
      </c>
      <c r="O700" s="120">
        <f>IF($B$9="Female",'No Self Assessment feeder'!O689,IF($B$9="Male",'No Self Assessment feeder'!AU689,IF($B$9="All",'No Self Assessment feeder'!CA689)))</f>
        <v>3.9</v>
      </c>
      <c r="P700" s="79">
        <f>IF($B$9="Female",'No Self Assessment feeder'!P689,IF($B$9="Male",'No Self Assessment feeder'!AV689,IF($B$9="All",'No Self Assessment feeder'!CB689)))</f>
        <v>1395</v>
      </c>
      <c r="Q700" s="120">
        <f>IF($B$9="Female",'No Self Assessment feeder'!Q689,IF($B$9="Male",'No Self Assessment feeder'!AW689,IF($B$9="All",'No Self Assessment feeder'!CC689)))</f>
        <v>9.4</v>
      </c>
      <c r="R700" s="120">
        <f>IF($B$9="Female",'No Self Assessment feeder'!R689,IF($B$9="Male",'No Self Assessment feeder'!AX689,IF($B$9="All",'No Self Assessment feeder'!CD689)))</f>
        <v>9.6</v>
      </c>
      <c r="S700" s="120">
        <f>IF($B$9="Female",'No Self Assessment feeder'!S689,IF($B$9="Male",'No Self Assessment feeder'!AY689,IF($B$9="All",'No Self Assessment feeder'!CE689)))</f>
        <v>69.400000000000006</v>
      </c>
      <c r="T700" s="120">
        <f>IF($B$9="Female",'No Self Assessment feeder'!T689,IF($B$9="Male",'No Self Assessment feeder'!AZ689,IF($B$9="All",'No Self Assessment feeder'!CF689)))</f>
        <v>78.400000000000006</v>
      </c>
      <c r="U700" s="127">
        <f>IF($B$9="Female",'No Self Assessment feeder'!U689,IF($B$9="Male",'No Self Assessment feeder'!BA689,IF($B$9="All",'No Self Assessment feeder'!CG689)))</f>
        <v>81</v>
      </c>
      <c r="V700" s="81">
        <f>IF($B$9="Female",'No Self Assessment feeder'!V689,IF($B$9="Male",'No Self Assessment feeder'!BB689,IF($B$9="All",'No Self Assessment feeder'!CH689)))</f>
        <v>1455</v>
      </c>
      <c r="W700" s="120">
        <f>IF($B$9="Female",'No Self Assessment feeder'!W689,IF($B$9="Male",'No Self Assessment feeder'!BC689,IF($B$9="All",'No Self Assessment feeder'!CI689)))</f>
        <v>3.9</v>
      </c>
      <c r="X700" s="79">
        <f>IF($B$9="Female",'No Self Assessment feeder'!X689,IF($B$9="Male",'No Self Assessment feeder'!BD689,IF($B$9="All",'No Self Assessment feeder'!CJ689)))</f>
        <v>1395</v>
      </c>
      <c r="Y700" s="120">
        <f>IF($B$9="Female",'No Self Assessment feeder'!Y689,IF($B$9="Male",'No Self Assessment feeder'!BE689,IF($B$9="All",'No Self Assessment feeder'!CK689)))</f>
        <v>13.7</v>
      </c>
      <c r="Z700" s="120">
        <f>IF($B$9="Female",'No Self Assessment feeder'!Z689,IF($B$9="Male",'No Self Assessment feeder'!BF689,IF($B$9="All",'No Self Assessment feeder'!CL689)))</f>
        <v>6.4</v>
      </c>
      <c r="AA700" s="120">
        <f>IF($B$9="Female",'No Self Assessment feeder'!AA689,IF($B$9="Male",'No Self Assessment feeder'!BG689,IF($B$9="All",'No Self Assessment feeder'!CM689)))</f>
        <v>71.099999999999994</v>
      </c>
      <c r="AB700" s="120">
        <f>IF($B$9="Female",'No Self Assessment feeder'!AB689,IF($B$9="Male",'No Self Assessment feeder'!BH689,IF($B$9="All",'No Self Assessment feeder'!CN689)))</f>
        <v>78.099999999999994</v>
      </c>
      <c r="AC700" s="127">
        <f>IF($B$9="Female",'No Self Assessment feeder'!AC689,IF($B$9="Male",'No Self Assessment feeder'!BI689,IF($B$9="All",'No Self Assessment feeder'!CO689)))</f>
        <v>79.900000000000006</v>
      </c>
      <c r="CM700" s="29"/>
    </row>
    <row r="701" spans="1:91" ht="14.25" customHeight="1" x14ac:dyDescent="0.2">
      <c r="A701" s="159" t="s">
        <v>293</v>
      </c>
      <c r="B701" s="65" t="s">
        <v>85</v>
      </c>
      <c r="C701" s="66">
        <v>10001883</v>
      </c>
      <c r="D701" s="66" t="s">
        <v>492</v>
      </c>
      <c r="E701" s="162" t="s">
        <v>86</v>
      </c>
      <c r="F701" s="142">
        <f>IF($B$9="Female",'No Self Assessment feeder'!F690,IF($B$9="Male",'No Self Assessment feeder'!AL690,IF($B$9="All",'No Self Assessment feeder'!BR690)))</f>
        <v>3150</v>
      </c>
      <c r="G701" s="120">
        <f>IF($B$9="Female",'No Self Assessment feeder'!G690,IF($B$9="Male",'No Self Assessment feeder'!AM690,IF($B$9="All",'No Self Assessment feeder'!BS690)))</f>
        <v>1.7</v>
      </c>
      <c r="H701" s="79">
        <f>IF($B$9="Female",'No Self Assessment feeder'!H690,IF($B$9="Male",'No Self Assessment feeder'!AN690,IF($B$9="All",'No Self Assessment feeder'!BT690)))</f>
        <v>3100</v>
      </c>
      <c r="I701" s="120">
        <f>IF($B$9="Female",'No Self Assessment feeder'!I690,IF($B$9="Male",'No Self Assessment feeder'!AO690,IF($B$9="All",'No Self Assessment feeder'!BU690)))</f>
        <v>6.6</v>
      </c>
      <c r="J701" s="120">
        <f>IF($B$9="Female",'No Self Assessment feeder'!J690,IF($B$9="Male",'No Self Assessment feeder'!AP690,IF($B$9="All",'No Self Assessment feeder'!BV690)))</f>
        <v>11.8</v>
      </c>
      <c r="K701" s="120">
        <f>IF($B$9="Female",'No Self Assessment feeder'!K690,IF($B$9="Male",'No Self Assessment feeder'!AQ690,IF($B$9="All",'No Self Assessment feeder'!BW690)))</f>
        <v>62.4</v>
      </c>
      <c r="L701" s="120">
        <f>IF($B$9="Female",'No Self Assessment feeder'!L690,IF($B$9="Male",'No Self Assessment feeder'!AR690,IF($B$9="All",'No Self Assessment feeder'!BX690)))</f>
        <v>74.900000000000006</v>
      </c>
      <c r="M701" s="127">
        <f>IF($B$9="Female",'No Self Assessment feeder'!M690,IF($B$9="Male",'No Self Assessment feeder'!AS690,IF($B$9="All",'No Self Assessment feeder'!BY690)))</f>
        <v>81.5</v>
      </c>
      <c r="N701" s="81">
        <f>IF($B$9="Female",'No Self Assessment feeder'!N690,IF($B$9="Male",'No Self Assessment feeder'!AT690,IF($B$9="All",'No Self Assessment feeder'!BZ690)))</f>
        <v>3150</v>
      </c>
      <c r="O701" s="120">
        <f>IF($B$9="Female",'No Self Assessment feeder'!O690,IF($B$9="Male",'No Self Assessment feeder'!AU690,IF($B$9="All",'No Self Assessment feeder'!CA690)))</f>
        <v>1.9</v>
      </c>
      <c r="P701" s="79">
        <f>IF($B$9="Female",'No Self Assessment feeder'!P690,IF($B$9="Male",'No Self Assessment feeder'!AV690,IF($B$9="All",'No Self Assessment feeder'!CB690)))</f>
        <v>3090</v>
      </c>
      <c r="Q701" s="120">
        <f>IF($B$9="Female",'No Self Assessment feeder'!Q690,IF($B$9="Male",'No Self Assessment feeder'!AW690,IF($B$9="All",'No Self Assessment feeder'!CC690)))</f>
        <v>10</v>
      </c>
      <c r="R701" s="120">
        <f>IF($B$9="Female",'No Self Assessment feeder'!R690,IF($B$9="Male",'No Self Assessment feeder'!AX690,IF($B$9="All",'No Self Assessment feeder'!CD690)))</f>
        <v>9.4</v>
      </c>
      <c r="S701" s="120">
        <f>IF($B$9="Female",'No Self Assessment feeder'!S690,IF($B$9="Male",'No Self Assessment feeder'!AY690,IF($B$9="All",'No Self Assessment feeder'!CE690)))</f>
        <v>69.8</v>
      </c>
      <c r="T701" s="120">
        <f>IF($B$9="Female",'No Self Assessment feeder'!T690,IF($B$9="Male",'No Self Assessment feeder'!AZ690,IF($B$9="All",'No Self Assessment feeder'!CF690)))</f>
        <v>78</v>
      </c>
      <c r="U701" s="127">
        <f>IF($B$9="Female",'No Self Assessment feeder'!U690,IF($B$9="Male",'No Self Assessment feeder'!BA690,IF($B$9="All",'No Self Assessment feeder'!CG690)))</f>
        <v>80.7</v>
      </c>
      <c r="V701" s="81">
        <f>IF($B$9="Female",'No Self Assessment feeder'!V690,IF($B$9="Male",'No Self Assessment feeder'!BB690,IF($B$9="All",'No Self Assessment feeder'!CH690)))</f>
        <v>3150</v>
      </c>
      <c r="W701" s="120">
        <f>IF($B$9="Female",'No Self Assessment feeder'!W690,IF($B$9="Male",'No Self Assessment feeder'!BC690,IF($B$9="All",'No Self Assessment feeder'!CI690)))</f>
        <v>1.9</v>
      </c>
      <c r="X701" s="79">
        <f>IF($B$9="Female",'No Self Assessment feeder'!X690,IF($B$9="Male",'No Self Assessment feeder'!BD690,IF($B$9="All",'No Self Assessment feeder'!CJ690)))</f>
        <v>3090</v>
      </c>
      <c r="Y701" s="120">
        <f>IF($B$9="Female",'No Self Assessment feeder'!Y690,IF($B$9="Male",'No Self Assessment feeder'!BE690,IF($B$9="All",'No Self Assessment feeder'!CK690)))</f>
        <v>11.6</v>
      </c>
      <c r="Z701" s="120">
        <f>IF($B$9="Female",'No Self Assessment feeder'!Z690,IF($B$9="Male",'No Self Assessment feeder'!BF690,IF($B$9="All",'No Self Assessment feeder'!CL690)))</f>
        <v>9.1</v>
      </c>
      <c r="AA701" s="120">
        <f>IF($B$9="Female",'No Self Assessment feeder'!AA690,IF($B$9="Male",'No Self Assessment feeder'!BG690,IF($B$9="All",'No Self Assessment feeder'!CM690)))</f>
        <v>71.5</v>
      </c>
      <c r="AB701" s="120">
        <f>IF($B$9="Female",'No Self Assessment feeder'!AB690,IF($B$9="Male",'No Self Assessment feeder'!BH690,IF($B$9="All",'No Self Assessment feeder'!CN690)))</f>
        <v>77.400000000000006</v>
      </c>
      <c r="AC701" s="127">
        <f>IF($B$9="Female",'No Self Assessment feeder'!AC690,IF($B$9="Male",'No Self Assessment feeder'!BI690,IF($B$9="All",'No Self Assessment feeder'!CO690)))</f>
        <v>79.2</v>
      </c>
      <c r="CM701" s="29"/>
    </row>
    <row r="702" spans="1:91" ht="14.25" customHeight="1" x14ac:dyDescent="0.2">
      <c r="A702" s="159" t="s">
        <v>293</v>
      </c>
      <c r="B702" s="65" t="s">
        <v>87</v>
      </c>
      <c r="C702" s="66">
        <v>10007851</v>
      </c>
      <c r="D702" s="66" t="s">
        <v>492</v>
      </c>
      <c r="E702" s="162" t="s">
        <v>88</v>
      </c>
      <c r="F702" s="142">
        <f>IF($B$9="Female",'No Self Assessment feeder'!F691,IF($B$9="Male",'No Self Assessment feeder'!AL691,IF($B$9="All",'No Self Assessment feeder'!BR691)))</f>
        <v>1920</v>
      </c>
      <c r="G702" s="120">
        <f>IF($B$9="Female",'No Self Assessment feeder'!G691,IF($B$9="Male",'No Self Assessment feeder'!AM691,IF($B$9="All",'No Self Assessment feeder'!BS691)))</f>
        <v>3.3</v>
      </c>
      <c r="H702" s="79">
        <f>IF($B$9="Female",'No Self Assessment feeder'!H691,IF($B$9="Male",'No Self Assessment feeder'!AN691,IF($B$9="All",'No Self Assessment feeder'!BT691)))</f>
        <v>1855</v>
      </c>
      <c r="I702" s="120">
        <f>IF($B$9="Female",'No Self Assessment feeder'!I691,IF($B$9="Male",'No Self Assessment feeder'!AO691,IF($B$9="All",'No Self Assessment feeder'!BU691)))</f>
        <v>7.4</v>
      </c>
      <c r="J702" s="120">
        <f>IF($B$9="Female",'No Self Assessment feeder'!J691,IF($B$9="Male",'No Self Assessment feeder'!AP691,IF($B$9="All",'No Self Assessment feeder'!BV691)))</f>
        <v>10.9</v>
      </c>
      <c r="K702" s="120">
        <f>IF($B$9="Female",'No Self Assessment feeder'!K691,IF($B$9="Male",'No Self Assessment feeder'!AQ691,IF($B$9="All",'No Self Assessment feeder'!BW691)))</f>
        <v>64.099999999999994</v>
      </c>
      <c r="L702" s="120">
        <f>IF($B$9="Female",'No Self Assessment feeder'!L691,IF($B$9="Male",'No Self Assessment feeder'!AR691,IF($B$9="All",'No Self Assessment feeder'!BX691)))</f>
        <v>76.2</v>
      </c>
      <c r="M702" s="127">
        <f>IF($B$9="Female",'No Self Assessment feeder'!M691,IF($B$9="Male",'No Self Assessment feeder'!AS691,IF($B$9="All",'No Self Assessment feeder'!BY691)))</f>
        <v>81.7</v>
      </c>
      <c r="N702" s="81">
        <f>IF($B$9="Female",'No Self Assessment feeder'!N691,IF($B$9="Male",'No Self Assessment feeder'!AT691,IF($B$9="All",'No Self Assessment feeder'!BZ691)))</f>
        <v>1920</v>
      </c>
      <c r="O702" s="120">
        <f>IF($B$9="Female",'No Self Assessment feeder'!O691,IF($B$9="Male",'No Self Assessment feeder'!AU691,IF($B$9="All",'No Self Assessment feeder'!CA691)))</f>
        <v>3.6</v>
      </c>
      <c r="P702" s="79">
        <f>IF($B$9="Female",'No Self Assessment feeder'!P691,IF($B$9="Male",'No Self Assessment feeder'!AV691,IF($B$9="All",'No Self Assessment feeder'!CB691)))</f>
        <v>1850</v>
      </c>
      <c r="Q702" s="120">
        <f>IF($B$9="Female",'No Self Assessment feeder'!Q691,IF($B$9="Male",'No Self Assessment feeder'!AW691,IF($B$9="All",'No Self Assessment feeder'!CC691)))</f>
        <v>10.9</v>
      </c>
      <c r="R702" s="120">
        <f>IF($B$9="Female",'No Self Assessment feeder'!R691,IF($B$9="Male",'No Self Assessment feeder'!AX691,IF($B$9="All",'No Self Assessment feeder'!CD691)))</f>
        <v>8.1</v>
      </c>
      <c r="S702" s="120">
        <f>IF($B$9="Female",'No Self Assessment feeder'!S691,IF($B$9="Male",'No Self Assessment feeder'!AY691,IF($B$9="All",'No Self Assessment feeder'!CE691)))</f>
        <v>68.5</v>
      </c>
      <c r="T702" s="120">
        <f>IF($B$9="Female",'No Self Assessment feeder'!T691,IF($B$9="Male",'No Self Assessment feeder'!AZ691,IF($B$9="All",'No Self Assessment feeder'!CF691)))</f>
        <v>77.8</v>
      </c>
      <c r="U702" s="127">
        <f>IF($B$9="Female",'No Self Assessment feeder'!U691,IF($B$9="Male",'No Self Assessment feeder'!BA691,IF($B$9="All",'No Self Assessment feeder'!CG691)))</f>
        <v>81</v>
      </c>
      <c r="V702" s="81">
        <f>IF($B$9="Female",'No Self Assessment feeder'!V691,IF($B$9="Male",'No Self Assessment feeder'!BB691,IF($B$9="All",'No Self Assessment feeder'!CH691)))</f>
        <v>1920</v>
      </c>
      <c r="W702" s="120">
        <f>IF($B$9="Female",'No Self Assessment feeder'!W691,IF($B$9="Male",'No Self Assessment feeder'!BC691,IF($B$9="All",'No Self Assessment feeder'!CI691)))</f>
        <v>3.8</v>
      </c>
      <c r="X702" s="79">
        <f>IF($B$9="Female",'No Self Assessment feeder'!X691,IF($B$9="Male",'No Self Assessment feeder'!BD691,IF($B$9="All",'No Self Assessment feeder'!CJ691)))</f>
        <v>1845</v>
      </c>
      <c r="Y702" s="120">
        <f>IF($B$9="Female",'No Self Assessment feeder'!Y691,IF($B$9="Male",'No Self Assessment feeder'!BE691,IF($B$9="All",'No Self Assessment feeder'!CK691)))</f>
        <v>13.3</v>
      </c>
      <c r="Z702" s="120">
        <f>IF($B$9="Female",'No Self Assessment feeder'!Z691,IF($B$9="Male",'No Self Assessment feeder'!BF691,IF($B$9="All",'No Self Assessment feeder'!CL691)))</f>
        <v>6.9</v>
      </c>
      <c r="AA702" s="120">
        <f>IF($B$9="Female",'No Self Assessment feeder'!AA691,IF($B$9="Male",'No Self Assessment feeder'!BG691,IF($B$9="All",'No Self Assessment feeder'!CM691)))</f>
        <v>70.400000000000006</v>
      </c>
      <c r="AB702" s="120">
        <f>IF($B$9="Female",'No Self Assessment feeder'!AB691,IF($B$9="Male",'No Self Assessment feeder'!BH691,IF($B$9="All",'No Self Assessment feeder'!CN691)))</f>
        <v>77.7</v>
      </c>
      <c r="AC702" s="127">
        <f>IF($B$9="Female",'No Self Assessment feeder'!AC691,IF($B$9="Male",'No Self Assessment feeder'!BI691,IF($B$9="All",'No Self Assessment feeder'!CO691)))</f>
        <v>79.900000000000006</v>
      </c>
      <c r="CM702" s="29"/>
    </row>
    <row r="703" spans="1:91" ht="14.25" customHeight="1" x14ac:dyDescent="0.2">
      <c r="A703" s="159" t="s">
        <v>293</v>
      </c>
      <c r="B703" s="65" t="s">
        <v>89</v>
      </c>
      <c r="C703" s="66">
        <v>10007143</v>
      </c>
      <c r="D703" s="66" t="s">
        <v>496</v>
      </c>
      <c r="E703" s="162" t="s">
        <v>91</v>
      </c>
      <c r="F703" s="142">
        <f>IF($B$9="Female",'No Self Assessment feeder'!F692,IF($B$9="Male",'No Self Assessment feeder'!AL692,IF($B$9="All",'No Self Assessment feeder'!BR692)))</f>
        <v>2955</v>
      </c>
      <c r="G703" s="120">
        <f>IF($B$9="Female",'No Self Assessment feeder'!G692,IF($B$9="Male",'No Self Assessment feeder'!AM692,IF($B$9="All",'No Self Assessment feeder'!BS692)))</f>
        <v>1.7</v>
      </c>
      <c r="H703" s="79">
        <f>IF($B$9="Female",'No Self Assessment feeder'!H692,IF($B$9="Male",'No Self Assessment feeder'!AN692,IF($B$9="All",'No Self Assessment feeder'!BT692)))</f>
        <v>2905</v>
      </c>
      <c r="I703" s="120">
        <f>IF($B$9="Female",'No Self Assessment feeder'!I692,IF($B$9="Male",'No Self Assessment feeder'!AO692,IF($B$9="All",'No Self Assessment feeder'!BU692)))</f>
        <v>8.6</v>
      </c>
      <c r="J703" s="120">
        <f>IF($B$9="Female",'No Self Assessment feeder'!J692,IF($B$9="Male",'No Self Assessment feeder'!AP692,IF($B$9="All",'No Self Assessment feeder'!BV692)))</f>
        <v>8.3000000000000007</v>
      </c>
      <c r="K703" s="120">
        <f>IF($B$9="Female",'No Self Assessment feeder'!K692,IF($B$9="Male",'No Self Assessment feeder'!AQ692,IF($B$9="All",'No Self Assessment feeder'!BW692)))</f>
        <v>45.3</v>
      </c>
      <c r="L703" s="120">
        <f>IF($B$9="Female",'No Self Assessment feeder'!L692,IF($B$9="Male",'No Self Assessment feeder'!AR692,IF($B$9="All",'No Self Assessment feeder'!BX692)))</f>
        <v>68.599999999999994</v>
      </c>
      <c r="M703" s="127">
        <f>IF($B$9="Female",'No Self Assessment feeder'!M692,IF($B$9="Male",'No Self Assessment feeder'!AS692,IF($B$9="All",'No Self Assessment feeder'!BY692)))</f>
        <v>83.1</v>
      </c>
      <c r="N703" s="81">
        <f>IF($B$9="Female",'No Self Assessment feeder'!N692,IF($B$9="Male",'No Self Assessment feeder'!AT692,IF($B$9="All",'No Self Assessment feeder'!BZ692)))</f>
        <v>2955</v>
      </c>
      <c r="O703" s="120">
        <f>IF($B$9="Female",'No Self Assessment feeder'!O692,IF($B$9="Male",'No Self Assessment feeder'!AU692,IF($B$9="All",'No Self Assessment feeder'!CA692)))</f>
        <v>2</v>
      </c>
      <c r="P703" s="79">
        <f>IF($B$9="Female",'No Self Assessment feeder'!P692,IF($B$9="Male",'No Self Assessment feeder'!AV692,IF($B$9="All",'No Self Assessment feeder'!CB692)))</f>
        <v>2895</v>
      </c>
      <c r="Q703" s="120">
        <f>IF($B$9="Female",'No Self Assessment feeder'!Q692,IF($B$9="Male",'No Self Assessment feeder'!AW692,IF($B$9="All",'No Self Assessment feeder'!CC692)))</f>
        <v>9.4</v>
      </c>
      <c r="R703" s="120">
        <f>IF($B$9="Female",'No Self Assessment feeder'!R692,IF($B$9="Male",'No Self Assessment feeder'!AX692,IF($B$9="All",'No Self Assessment feeder'!CD692)))</f>
        <v>6.1</v>
      </c>
      <c r="S703" s="120">
        <f>IF($B$9="Female",'No Self Assessment feeder'!S692,IF($B$9="Male",'No Self Assessment feeder'!AY692,IF($B$9="All",'No Self Assessment feeder'!CE692)))</f>
        <v>63.5</v>
      </c>
      <c r="T703" s="120">
        <f>IF($B$9="Female",'No Self Assessment feeder'!T692,IF($B$9="Male",'No Self Assessment feeder'!AZ692,IF($B$9="All",'No Self Assessment feeder'!CF692)))</f>
        <v>78</v>
      </c>
      <c r="U703" s="127">
        <f>IF($B$9="Female",'No Self Assessment feeder'!U692,IF($B$9="Male",'No Self Assessment feeder'!BA692,IF($B$9="All",'No Self Assessment feeder'!CG692)))</f>
        <v>84.5</v>
      </c>
      <c r="V703" s="81">
        <f>IF($B$9="Female",'No Self Assessment feeder'!V692,IF($B$9="Male",'No Self Assessment feeder'!BB692,IF($B$9="All",'No Self Assessment feeder'!CH692)))</f>
        <v>2955</v>
      </c>
      <c r="W703" s="120">
        <f>IF($B$9="Female",'No Self Assessment feeder'!W692,IF($B$9="Male",'No Self Assessment feeder'!BC692,IF($B$9="All",'No Self Assessment feeder'!CI692)))</f>
        <v>2.1</v>
      </c>
      <c r="X703" s="79">
        <f>IF($B$9="Female",'No Self Assessment feeder'!X692,IF($B$9="Male",'No Self Assessment feeder'!BD692,IF($B$9="All",'No Self Assessment feeder'!CJ692)))</f>
        <v>2895</v>
      </c>
      <c r="Y703" s="120">
        <f>IF($B$9="Female",'No Self Assessment feeder'!Y692,IF($B$9="Male",'No Self Assessment feeder'!BE692,IF($B$9="All",'No Self Assessment feeder'!CK692)))</f>
        <v>13.5</v>
      </c>
      <c r="Z703" s="120">
        <f>IF($B$9="Female",'No Self Assessment feeder'!Z692,IF($B$9="Male",'No Self Assessment feeder'!BF692,IF($B$9="All",'No Self Assessment feeder'!CL692)))</f>
        <v>6.3</v>
      </c>
      <c r="AA703" s="120">
        <f>IF($B$9="Female",'No Self Assessment feeder'!AA692,IF($B$9="Male",'No Self Assessment feeder'!BG692,IF($B$9="All",'No Self Assessment feeder'!CM692)))</f>
        <v>67.099999999999994</v>
      </c>
      <c r="AB703" s="120">
        <f>IF($B$9="Female",'No Self Assessment feeder'!AB692,IF($B$9="Male",'No Self Assessment feeder'!BH692,IF($B$9="All",'No Self Assessment feeder'!CN692)))</f>
        <v>76.400000000000006</v>
      </c>
      <c r="AC703" s="127">
        <f>IF($B$9="Female",'No Self Assessment feeder'!AC692,IF($B$9="Male",'No Self Assessment feeder'!BI692,IF($B$9="All",'No Self Assessment feeder'!CO692)))</f>
        <v>80.2</v>
      </c>
      <c r="CM703" s="29"/>
    </row>
    <row r="704" spans="1:91" ht="14.25" customHeight="1" x14ac:dyDescent="0.2">
      <c r="A704" s="159" t="s">
        <v>293</v>
      </c>
      <c r="B704" s="65" t="s">
        <v>92</v>
      </c>
      <c r="C704" s="66">
        <v>10007789</v>
      </c>
      <c r="D704" s="66" t="s">
        <v>488</v>
      </c>
      <c r="E704" s="162" t="s">
        <v>93</v>
      </c>
      <c r="F704" s="142">
        <f>IF($B$9="Female",'No Self Assessment feeder'!F693,IF($B$9="Male",'No Self Assessment feeder'!AL693,IF($B$9="All",'No Self Assessment feeder'!BR693)))</f>
        <v>2220</v>
      </c>
      <c r="G704" s="120">
        <f>IF($B$9="Female",'No Self Assessment feeder'!G693,IF($B$9="Male",'No Self Assessment feeder'!AM693,IF($B$9="All",'No Self Assessment feeder'!BS693)))</f>
        <v>3</v>
      </c>
      <c r="H704" s="79">
        <f>IF($B$9="Female",'No Self Assessment feeder'!H693,IF($B$9="Male",'No Self Assessment feeder'!AN693,IF($B$9="All",'No Self Assessment feeder'!BT693)))</f>
        <v>2150</v>
      </c>
      <c r="I704" s="120">
        <f>IF($B$9="Female",'No Self Assessment feeder'!I693,IF($B$9="Male",'No Self Assessment feeder'!AO693,IF($B$9="All",'No Self Assessment feeder'!BU693)))</f>
        <v>7.3</v>
      </c>
      <c r="J704" s="120">
        <f>IF($B$9="Female",'No Self Assessment feeder'!J693,IF($B$9="Male",'No Self Assessment feeder'!AP693,IF($B$9="All",'No Self Assessment feeder'!BV693)))</f>
        <v>10.1</v>
      </c>
      <c r="K704" s="120">
        <f>IF($B$9="Female",'No Self Assessment feeder'!K693,IF($B$9="Male",'No Self Assessment feeder'!AQ693,IF($B$9="All",'No Self Assessment feeder'!BW693)))</f>
        <v>53.2</v>
      </c>
      <c r="L704" s="120">
        <f>IF($B$9="Female",'No Self Assessment feeder'!L693,IF($B$9="Male",'No Self Assessment feeder'!AR693,IF($B$9="All",'No Self Assessment feeder'!BX693)))</f>
        <v>73.3</v>
      </c>
      <c r="M704" s="127">
        <f>IF($B$9="Female",'No Self Assessment feeder'!M693,IF($B$9="Male",'No Self Assessment feeder'!AS693,IF($B$9="All",'No Self Assessment feeder'!BY693)))</f>
        <v>82.6</v>
      </c>
      <c r="N704" s="81">
        <f>IF($B$9="Female",'No Self Assessment feeder'!N693,IF($B$9="Male",'No Self Assessment feeder'!AT693,IF($B$9="All",'No Self Assessment feeder'!BZ693)))</f>
        <v>2220</v>
      </c>
      <c r="O704" s="120">
        <f>IF($B$9="Female",'No Self Assessment feeder'!O693,IF($B$9="Male",'No Self Assessment feeder'!AU693,IF($B$9="All",'No Self Assessment feeder'!CA693)))</f>
        <v>3</v>
      </c>
      <c r="P704" s="79">
        <f>IF($B$9="Female",'No Self Assessment feeder'!P693,IF($B$9="Male",'No Self Assessment feeder'!AV693,IF($B$9="All",'No Self Assessment feeder'!CB693)))</f>
        <v>2150</v>
      </c>
      <c r="Q704" s="120">
        <f>IF($B$9="Female",'No Self Assessment feeder'!Q693,IF($B$9="Male",'No Self Assessment feeder'!AW693,IF($B$9="All",'No Self Assessment feeder'!CC693)))</f>
        <v>8.6999999999999993</v>
      </c>
      <c r="R704" s="120">
        <f>IF($B$9="Female",'No Self Assessment feeder'!R693,IF($B$9="Male",'No Self Assessment feeder'!AX693,IF($B$9="All",'No Self Assessment feeder'!CD693)))</f>
        <v>8.6</v>
      </c>
      <c r="S704" s="120">
        <f>IF($B$9="Female",'No Self Assessment feeder'!S693,IF($B$9="Male",'No Self Assessment feeder'!AY693,IF($B$9="All",'No Self Assessment feeder'!CE693)))</f>
        <v>65.599999999999994</v>
      </c>
      <c r="T704" s="120">
        <f>IF($B$9="Female",'No Self Assessment feeder'!T693,IF($B$9="Male",'No Self Assessment feeder'!AZ693,IF($B$9="All",'No Self Assessment feeder'!CF693)))</f>
        <v>78.099999999999994</v>
      </c>
      <c r="U704" s="127">
        <f>IF($B$9="Female",'No Self Assessment feeder'!U693,IF($B$9="Male",'No Self Assessment feeder'!BA693,IF($B$9="All",'No Self Assessment feeder'!CG693)))</f>
        <v>82.7</v>
      </c>
      <c r="V704" s="81">
        <f>IF($B$9="Female",'No Self Assessment feeder'!V693,IF($B$9="Male",'No Self Assessment feeder'!BB693,IF($B$9="All",'No Self Assessment feeder'!CH693)))</f>
        <v>2220</v>
      </c>
      <c r="W704" s="120">
        <f>IF($B$9="Female",'No Self Assessment feeder'!W693,IF($B$9="Male",'No Self Assessment feeder'!BC693,IF($B$9="All",'No Self Assessment feeder'!CI693)))</f>
        <v>3.2</v>
      </c>
      <c r="X704" s="79">
        <f>IF($B$9="Female",'No Self Assessment feeder'!X693,IF($B$9="Male",'No Self Assessment feeder'!BD693,IF($B$9="All",'No Self Assessment feeder'!CJ693)))</f>
        <v>2145</v>
      </c>
      <c r="Y704" s="120">
        <f>IF($B$9="Female",'No Self Assessment feeder'!Y693,IF($B$9="Male",'No Self Assessment feeder'!BE693,IF($B$9="All",'No Self Assessment feeder'!CK693)))</f>
        <v>11.7</v>
      </c>
      <c r="Z704" s="120">
        <f>IF($B$9="Female",'No Self Assessment feeder'!Z693,IF($B$9="Male",'No Self Assessment feeder'!BF693,IF($B$9="All",'No Self Assessment feeder'!CL693)))</f>
        <v>7.5</v>
      </c>
      <c r="AA704" s="120">
        <f>IF($B$9="Female",'No Self Assessment feeder'!AA693,IF($B$9="Male",'No Self Assessment feeder'!BG693,IF($B$9="All",'No Self Assessment feeder'!CM693)))</f>
        <v>69.2</v>
      </c>
      <c r="AB704" s="120">
        <f>IF($B$9="Female",'No Self Assessment feeder'!AB693,IF($B$9="Male",'No Self Assessment feeder'!BH693,IF($B$9="All",'No Self Assessment feeder'!CN693)))</f>
        <v>78.2</v>
      </c>
      <c r="AC704" s="127">
        <f>IF($B$9="Female",'No Self Assessment feeder'!AC693,IF($B$9="Male",'No Self Assessment feeder'!BI693,IF($B$9="All",'No Self Assessment feeder'!CO693)))</f>
        <v>80.8</v>
      </c>
      <c r="CM704" s="29"/>
    </row>
    <row r="705" spans="1:91" ht="14.25" customHeight="1" x14ac:dyDescent="0.2">
      <c r="A705" s="159" t="s">
        <v>293</v>
      </c>
      <c r="B705" s="65" t="s">
        <v>94</v>
      </c>
      <c r="C705" s="66">
        <v>10007144</v>
      </c>
      <c r="D705" s="66" t="s">
        <v>491</v>
      </c>
      <c r="E705" s="162" t="s">
        <v>95</v>
      </c>
      <c r="F705" s="142">
        <f>IF($B$9="Female",'No Self Assessment feeder'!F694,IF($B$9="Male",'No Self Assessment feeder'!AL694,IF($B$9="All",'No Self Assessment feeder'!BR694)))</f>
        <v>2115</v>
      </c>
      <c r="G705" s="120">
        <f>IF($B$9="Female",'No Self Assessment feeder'!G694,IF($B$9="Male",'No Self Assessment feeder'!AM694,IF($B$9="All",'No Self Assessment feeder'!BS694)))</f>
        <v>4.8</v>
      </c>
      <c r="H705" s="79">
        <f>IF($B$9="Female",'No Self Assessment feeder'!H694,IF($B$9="Male",'No Self Assessment feeder'!AN694,IF($B$9="All",'No Self Assessment feeder'!BT694)))</f>
        <v>2015</v>
      </c>
      <c r="I705" s="120">
        <f>IF($B$9="Female",'No Self Assessment feeder'!I694,IF($B$9="Male",'No Self Assessment feeder'!AO694,IF($B$9="All",'No Self Assessment feeder'!BU694)))</f>
        <v>10.6</v>
      </c>
      <c r="J705" s="120">
        <f>IF($B$9="Female",'No Self Assessment feeder'!J694,IF($B$9="Male",'No Self Assessment feeder'!AP694,IF($B$9="All",'No Self Assessment feeder'!BV694)))</f>
        <v>16.2</v>
      </c>
      <c r="K705" s="120">
        <f>IF($B$9="Female",'No Self Assessment feeder'!K694,IF($B$9="Male",'No Self Assessment feeder'!AQ694,IF($B$9="All",'No Self Assessment feeder'!BW694)))</f>
        <v>53.8</v>
      </c>
      <c r="L705" s="120">
        <f>IF($B$9="Female",'No Self Assessment feeder'!L694,IF($B$9="Male",'No Self Assessment feeder'!AR694,IF($B$9="All",'No Self Assessment feeder'!BX694)))</f>
        <v>64.900000000000006</v>
      </c>
      <c r="M705" s="127">
        <f>IF($B$9="Female",'No Self Assessment feeder'!M694,IF($B$9="Male",'No Self Assessment feeder'!AS694,IF($B$9="All",'No Self Assessment feeder'!BY694)))</f>
        <v>73.2</v>
      </c>
      <c r="N705" s="81">
        <f>IF($B$9="Female",'No Self Assessment feeder'!N694,IF($B$9="Male",'No Self Assessment feeder'!AT694,IF($B$9="All",'No Self Assessment feeder'!BZ694)))</f>
        <v>2115</v>
      </c>
      <c r="O705" s="120">
        <f>IF($B$9="Female",'No Self Assessment feeder'!O694,IF($B$9="Male",'No Self Assessment feeder'!AU694,IF($B$9="All",'No Self Assessment feeder'!CA694)))</f>
        <v>5.5</v>
      </c>
      <c r="P705" s="79">
        <f>IF($B$9="Female",'No Self Assessment feeder'!P694,IF($B$9="Male",'No Self Assessment feeder'!AV694,IF($B$9="All",'No Self Assessment feeder'!CB694)))</f>
        <v>2000</v>
      </c>
      <c r="Q705" s="120">
        <f>IF($B$9="Female",'No Self Assessment feeder'!Q694,IF($B$9="Male",'No Self Assessment feeder'!AW694,IF($B$9="All",'No Self Assessment feeder'!CC694)))</f>
        <v>14.9</v>
      </c>
      <c r="R705" s="120">
        <f>IF($B$9="Female",'No Self Assessment feeder'!R694,IF($B$9="Male",'No Self Assessment feeder'!AX694,IF($B$9="All",'No Self Assessment feeder'!CD694)))</f>
        <v>15.2</v>
      </c>
      <c r="S705" s="120">
        <f>IF($B$9="Female",'No Self Assessment feeder'!S694,IF($B$9="Male",'No Self Assessment feeder'!AY694,IF($B$9="All",'No Self Assessment feeder'!CE694)))</f>
        <v>56.8</v>
      </c>
      <c r="T705" s="120">
        <f>IF($B$9="Female",'No Self Assessment feeder'!T694,IF($B$9="Male",'No Self Assessment feeder'!AZ694,IF($B$9="All",'No Self Assessment feeder'!CF694)))</f>
        <v>64.7</v>
      </c>
      <c r="U705" s="127">
        <f>IF($B$9="Female",'No Self Assessment feeder'!U694,IF($B$9="Male",'No Self Assessment feeder'!BA694,IF($B$9="All",'No Self Assessment feeder'!CG694)))</f>
        <v>69.900000000000006</v>
      </c>
      <c r="V705" s="81">
        <f>IF($B$9="Female",'No Self Assessment feeder'!V694,IF($B$9="Male",'No Self Assessment feeder'!BB694,IF($B$9="All",'No Self Assessment feeder'!CH694)))</f>
        <v>2115</v>
      </c>
      <c r="W705" s="120">
        <f>IF($B$9="Female",'No Self Assessment feeder'!W694,IF($B$9="Male",'No Self Assessment feeder'!BC694,IF($B$9="All",'No Self Assessment feeder'!CI694)))</f>
        <v>5.5</v>
      </c>
      <c r="X705" s="79">
        <f>IF($B$9="Female",'No Self Assessment feeder'!X694,IF($B$9="Male",'No Self Assessment feeder'!BD694,IF($B$9="All",'No Self Assessment feeder'!CJ694)))</f>
        <v>2000</v>
      </c>
      <c r="Y705" s="120">
        <f>IF($B$9="Female",'No Self Assessment feeder'!Y694,IF($B$9="Male",'No Self Assessment feeder'!BE694,IF($B$9="All",'No Self Assessment feeder'!CK694)))</f>
        <v>18.600000000000001</v>
      </c>
      <c r="Z705" s="120">
        <f>IF($B$9="Female",'No Self Assessment feeder'!Z694,IF($B$9="Male",'No Self Assessment feeder'!BF694,IF($B$9="All",'No Self Assessment feeder'!CL694)))</f>
        <v>13.3</v>
      </c>
      <c r="AA705" s="120">
        <f>IF($B$9="Female",'No Self Assessment feeder'!AA694,IF($B$9="Male",'No Self Assessment feeder'!BG694,IF($B$9="All",'No Self Assessment feeder'!CM694)))</f>
        <v>60</v>
      </c>
      <c r="AB705" s="120">
        <f>IF($B$9="Female",'No Self Assessment feeder'!AB694,IF($B$9="Male",'No Self Assessment feeder'!BH694,IF($B$9="All",'No Self Assessment feeder'!CN694)))</f>
        <v>64.900000000000006</v>
      </c>
      <c r="AC705" s="127">
        <f>IF($B$9="Female",'No Self Assessment feeder'!AC694,IF($B$9="Male",'No Self Assessment feeder'!BI694,IF($B$9="All",'No Self Assessment feeder'!CO694)))</f>
        <v>68.099999999999994</v>
      </c>
      <c r="CM705" s="29"/>
    </row>
    <row r="706" spans="1:91" ht="14.25" customHeight="1" x14ac:dyDescent="0.2">
      <c r="A706" s="159" t="s">
        <v>293</v>
      </c>
      <c r="B706" s="65" t="s">
        <v>96</v>
      </c>
      <c r="C706" s="66">
        <v>10007823</v>
      </c>
      <c r="D706" s="66" t="s">
        <v>493</v>
      </c>
      <c r="E706" s="162" t="s">
        <v>97</v>
      </c>
      <c r="F706" s="142">
        <f>IF($B$9="Female",'No Self Assessment feeder'!F695,IF($B$9="Male",'No Self Assessment feeder'!AL695,IF($B$9="All",'No Self Assessment feeder'!BR695)))</f>
        <v>1390</v>
      </c>
      <c r="G706" s="120">
        <f>IF($B$9="Female",'No Self Assessment feeder'!G695,IF($B$9="Male",'No Self Assessment feeder'!AM695,IF($B$9="All",'No Self Assessment feeder'!BS695)))</f>
        <v>1.1000000000000001</v>
      </c>
      <c r="H706" s="79">
        <f>IF($B$9="Female",'No Self Assessment feeder'!H695,IF($B$9="Male",'No Self Assessment feeder'!AN695,IF($B$9="All",'No Self Assessment feeder'!BT695)))</f>
        <v>1375</v>
      </c>
      <c r="I706" s="120">
        <f>IF($B$9="Female",'No Self Assessment feeder'!I695,IF($B$9="Male",'No Self Assessment feeder'!AO695,IF($B$9="All",'No Self Assessment feeder'!BU695)))</f>
        <v>5.2</v>
      </c>
      <c r="J706" s="120">
        <f>IF($B$9="Female",'No Self Assessment feeder'!J695,IF($B$9="Male",'No Self Assessment feeder'!AP695,IF($B$9="All",'No Self Assessment feeder'!BV695)))</f>
        <v>8.6</v>
      </c>
      <c r="K706" s="120">
        <f>IF($B$9="Female",'No Self Assessment feeder'!K695,IF($B$9="Male",'No Self Assessment feeder'!AQ695,IF($B$9="All",'No Self Assessment feeder'!BW695)))</f>
        <v>58.4</v>
      </c>
      <c r="L706" s="120">
        <f>IF($B$9="Female",'No Self Assessment feeder'!L695,IF($B$9="Male",'No Self Assessment feeder'!AR695,IF($B$9="All",'No Self Assessment feeder'!BX695)))</f>
        <v>79.5</v>
      </c>
      <c r="M706" s="127">
        <f>IF($B$9="Female",'No Self Assessment feeder'!M695,IF($B$9="Male",'No Self Assessment feeder'!AS695,IF($B$9="All",'No Self Assessment feeder'!BY695)))</f>
        <v>86.2</v>
      </c>
      <c r="N706" s="81">
        <f>IF($B$9="Female",'No Self Assessment feeder'!N695,IF($B$9="Male",'No Self Assessment feeder'!AT695,IF($B$9="All",'No Self Assessment feeder'!BZ695)))</f>
        <v>1390</v>
      </c>
      <c r="O706" s="120">
        <f>IF($B$9="Female",'No Self Assessment feeder'!O695,IF($B$9="Male",'No Self Assessment feeder'!AU695,IF($B$9="All",'No Self Assessment feeder'!CA695)))</f>
        <v>1.2</v>
      </c>
      <c r="P706" s="79">
        <f>IF($B$9="Female",'No Self Assessment feeder'!P695,IF($B$9="Male",'No Self Assessment feeder'!AV695,IF($B$9="All",'No Self Assessment feeder'!CB695)))</f>
        <v>1375</v>
      </c>
      <c r="Q706" s="120">
        <f>IF($B$9="Female",'No Self Assessment feeder'!Q695,IF($B$9="Male",'No Self Assessment feeder'!AW695,IF($B$9="All",'No Self Assessment feeder'!CC695)))</f>
        <v>7.1</v>
      </c>
      <c r="R706" s="120">
        <f>IF($B$9="Female",'No Self Assessment feeder'!R695,IF($B$9="Male",'No Self Assessment feeder'!AX695,IF($B$9="All",'No Self Assessment feeder'!CD695)))</f>
        <v>7.2</v>
      </c>
      <c r="S706" s="120">
        <f>IF($B$9="Female",'No Self Assessment feeder'!S695,IF($B$9="Male",'No Self Assessment feeder'!AY695,IF($B$9="All",'No Self Assessment feeder'!CE695)))</f>
        <v>68.8</v>
      </c>
      <c r="T706" s="120">
        <f>IF($B$9="Female",'No Self Assessment feeder'!T695,IF($B$9="Male",'No Self Assessment feeder'!AZ695,IF($B$9="All",'No Self Assessment feeder'!CF695)))</f>
        <v>81.900000000000006</v>
      </c>
      <c r="U706" s="127">
        <f>IF($B$9="Female",'No Self Assessment feeder'!U695,IF($B$9="Male",'No Self Assessment feeder'!BA695,IF($B$9="All",'No Self Assessment feeder'!CG695)))</f>
        <v>85.7</v>
      </c>
      <c r="V706" s="81">
        <f>IF($B$9="Female",'No Self Assessment feeder'!V695,IF($B$9="Male",'No Self Assessment feeder'!BB695,IF($B$9="All",'No Self Assessment feeder'!CH695)))</f>
        <v>1390</v>
      </c>
      <c r="W706" s="120">
        <f>IF($B$9="Female",'No Self Assessment feeder'!W695,IF($B$9="Male",'No Self Assessment feeder'!BC695,IF($B$9="All",'No Self Assessment feeder'!CI695)))</f>
        <v>1.4</v>
      </c>
      <c r="X706" s="79">
        <f>IF($B$9="Female",'No Self Assessment feeder'!X695,IF($B$9="Male",'No Self Assessment feeder'!BD695,IF($B$9="All",'No Self Assessment feeder'!CJ695)))</f>
        <v>1370</v>
      </c>
      <c r="Y706" s="120">
        <f>IF($B$9="Female",'No Self Assessment feeder'!Y695,IF($B$9="Male",'No Self Assessment feeder'!BE695,IF($B$9="All",'No Self Assessment feeder'!CK695)))</f>
        <v>10.7</v>
      </c>
      <c r="Z706" s="120">
        <f>IF($B$9="Female",'No Self Assessment feeder'!Z695,IF($B$9="Male",'No Self Assessment feeder'!BF695,IF($B$9="All",'No Self Assessment feeder'!CL695)))</f>
        <v>7.2</v>
      </c>
      <c r="AA706" s="120">
        <f>IF($B$9="Female",'No Self Assessment feeder'!AA695,IF($B$9="Male",'No Self Assessment feeder'!BG695,IF($B$9="All",'No Self Assessment feeder'!CM695)))</f>
        <v>72.900000000000006</v>
      </c>
      <c r="AB706" s="120">
        <f>IF($B$9="Female",'No Self Assessment feeder'!AB695,IF($B$9="Male",'No Self Assessment feeder'!BH695,IF($B$9="All",'No Self Assessment feeder'!CN695)))</f>
        <v>80.400000000000006</v>
      </c>
      <c r="AC706" s="127">
        <f>IF($B$9="Female",'No Self Assessment feeder'!AC695,IF($B$9="Male",'No Self Assessment feeder'!BI695,IF($B$9="All",'No Self Assessment feeder'!CO695)))</f>
        <v>82.1</v>
      </c>
      <c r="CM706" s="29"/>
    </row>
    <row r="707" spans="1:91" ht="14.25" customHeight="1" x14ac:dyDescent="0.2">
      <c r="A707" s="159" t="s">
        <v>293</v>
      </c>
      <c r="B707" s="65" t="s">
        <v>98</v>
      </c>
      <c r="C707" s="66">
        <v>10007791</v>
      </c>
      <c r="D707" s="66" t="s">
        <v>488</v>
      </c>
      <c r="E707" s="162" t="s">
        <v>99</v>
      </c>
      <c r="F707" s="142">
        <f>IF($B$9="Female",'No Self Assessment feeder'!F696,IF($B$9="Male",'No Self Assessment feeder'!AL696,IF($B$9="All",'No Self Assessment feeder'!BR696)))</f>
        <v>1550</v>
      </c>
      <c r="G707" s="120">
        <f>IF($B$9="Female",'No Self Assessment feeder'!G696,IF($B$9="Male",'No Self Assessment feeder'!AM696,IF($B$9="All",'No Self Assessment feeder'!BS696)))</f>
        <v>2.2999999999999998</v>
      </c>
      <c r="H707" s="79">
        <f>IF($B$9="Female",'No Self Assessment feeder'!H696,IF($B$9="Male",'No Self Assessment feeder'!AN696,IF($B$9="All",'No Self Assessment feeder'!BT696)))</f>
        <v>1515</v>
      </c>
      <c r="I707" s="120">
        <f>IF($B$9="Female",'No Self Assessment feeder'!I696,IF($B$9="Male",'No Self Assessment feeder'!AO696,IF($B$9="All",'No Self Assessment feeder'!BU696)))</f>
        <v>6.3</v>
      </c>
      <c r="J707" s="120">
        <f>IF($B$9="Female",'No Self Assessment feeder'!J696,IF($B$9="Male",'No Self Assessment feeder'!AP696,IF($B$9="All",'No Self Assessment feeder'!BV696)))</f>
        <v>11.4</v>
      </c>
      <c r="K707" s="120">
        <f>IF($B$9="Female",'No Self Assessment feeder'!K696,IF($B$9="Male",'No Self Assessment feeder'!AQ696,IF($B$9="All",'No Self Assessment feeder'!BW696)))</f>
        <v>56.2</v>
      </c>
      <c r="L707" s="120">
        <f>IF($B$9="Female",'No Self Assessment feeder'!L696,IF($B$9="Male",'No Self Assessment feeder'!AR696,IF($B$9="All",'No Self Assessment feeder'!BX696)))</f>
        <v>72.400000000000006</v>
      </c>
      <c r="M707" s="127">
        <f>IF($B$9="Female",'No Self Assessment feeder'!M696,IF($B$9="Male",'No Self Assessment feeder'!AS696,IF($B$9="All",'No Self Assessment feeder'!BY696)))</f>
        <v>82.3</v>
      </c>
      <c r="N707" s="81">
        <f>IF($B$9="Female",'No Self Assessment feeder'!N696,IF($B$9="Male",'No Self Assessment feeder'!AT696,IF($B$9="All",'No Self Assessment feeder'!BZ696)))</f>
        <v>1550</v>
      </c>
      <c r="O707" s="120">
        <f>IF($B$9="Female",'No Self Assessment feeder'!O696,IF($B$9="Male",'No Self Assessment feeder'!AU696,IF($B$9="All",'No Self Assessment feeder'!CA696)))</f>
        <v>2.5</v>
      </c>
      <c r="P707" s="79">
        <f>IF($B$9="Female",'No Self Assessment feeder'!P696,IF($B$9="Male",'No Self Assessment feeder'!AV696,IF($B$9="All",'No Self Assessment feeder'!CB696)))</f>
        <v>1510</v>
      </c>
      <c r="Q707" s="120">
        <f>IF($B$9="Female",'No Self Assessment feeder'!Q696,IF($B$9="Male",'No Self Assessment feeder'!AW696,IF($B$9="All",'No Self Assessment feeder'!CC696)))</f>
        <v>9</v>
      </c>
      <c r="R707" s="120">
        <f>IF($B$9="Female",'No Self Assessment feeder'!R696,IF($B$9="Male",'No Self Assessment feeder'!AX696,IF($B$9="All",'No Self Assessment feeder'!CD696)))</f>
        <v>10.3</v>
      </c>
      <c r="S707" s="120">
        <f>IF($B$9="Female",'No Self Assessment feeder'!S696,IF($B$9="Male",'No Self Assessment feeder'!AY696,IF($B$9="All",'No Self Assessment feeder'!CE696)))</f>
        <v>67.3</v>
      </c>
      <c r="T707" s="120">
        <f>IF($B$9="Female",'No Self Assessment feeder'!T696,IF($B$9="Male",'No Self Assessment feeder'!AZ696,IF($B$9="All",'No Self Assessment feeder'!CF696)))</f>
        <v>76.8</v>
      </c>
      <c r="U707" s="127">
        <f>IF($B$9="Female",'No Self Assessment feeder'!U696,IF($B$9="Male",'No Self Assessment feeder'!BA696,IF($B$9="All",'No Self Assessment feeder'!CG696)))</f>
        <v>80.7</v>
      </c>
      <c r="V707" s="81">
        <f>IF($B$9="Female",'No Self Assessment feeder'!V696,IF($B$9="Male",'No Self Assessment feeder'!BB696,IF($B$9="All",'No Self Assessment feeder'!CH696)))</f>
        <v>1550</v>
      </c>
      <c r="W707" s="120">
        <f>IF($B$9="Female",'No Self Assessment feeder'!W696,IF($B$9="Male",'No Self Assessment feeder'!BC696,IF($B$9="All",'No Self Assessment feeder'!CI696)))</f>
        <v>2.5</v>
      </c>
      <c r="X707" s="79">
        <f>IF($B$9="Female",'No Self Assessment feeder'!X696,IF($B$9="Male",'No Self Assessment feeder'!BD696,IF($B$9="All",'No Self Assessment feeder'!CJ696)))</f>
        <v>1510</v>
      </c>
      <c r="Y707" s="120">
        <f>IF($B$9="Female",'No Self Assessment feeder'!Y696,IF($B$9="Male",'No Self Assessment feeder'!BE696,IF($B$9="All",'No Self Assessment feeder'!CK696)))</f>
        <v>12.5</v>
      </c>
      <c r="Z707" s="120">
        <f>IF($B$9="Female",'No Self Assessment feeder'!Z696,IF($B$9="Male",'No Self Assessment feeder'!BF696,IF($B$9="All",'No Self Assessment feeder'!CL696)))</f>
        <v>9.1</v>
      </c>
      <c r="AA707" s="120">
        <f>IF($B$9="Female",'No Self Assessment feeder'!AA696,IF($B$9="Male",'No Self Assessment feeder'!BG696,IF($B$9="All",'No Self Assessment feeder'!CM696)))</f>
        <v>68.400000000000006</v>
      </c>
      <c r="AB707" s="120">
        <f>IF($B$9="Female",'No Self Assessment feeder'!AB696,IF($B$9="Male",'No Self Assessment feeder'!BH696,IF($B$9="All",'No Self Assessment feeder'!CN696)))</f>
        <v>75</v>
      </c>
      <c r="AC707" s="127">
        <f>IF($B$9="Female",'No Self Assessment feeder'!AC696,IF($B$9="Male",'No Self Assessment feeder'!BI696,IF($B$9="All",'No Self Assessment feeder'!CO696)))</f>
        <v>78.400000000000006</v>
      </c>
      <c r="CM707" s="29"/>
    </row>
    <row r="708" spans="1:91" ht="14.25" customHeight="1" x14ac:dyDescent="0.2">
      <c r="A708" s="159" t="s">
        <v>293</v>
      </c>
      <c r="B708" s="65" t="s">
        <v>100</v>
      </c>
      <c r="C708" s="66">
        <v>10007792</v>
      </c>
      <c r="D708" s="66" t="s">
        <v>490</v>
      </c>
      <c r="E708" s="162" t="s">
        <v>101</v>
      </c>
      <c r="F708" s="142">
        <f>IF($B$9="Female",'No Self Assessment feeder'!F697,IF($B$9="Male",'No Self Assessment feeder'!AL697,IF($B$9="All",'No Self Assessment feeder'!BR697)))</f>
        <v>2540</v>
      </c>
      <c r="G708" s="120">
        <f>IF($B$9="Female",'No Self Assessment feeder'!G697,IF($B$9="Male",'No Self Assessment feeder'!AM697,IF($B$9="All",'No Self Assessment feeder'!BS697)))</f>
        <v>2</v>
      </c>
      <c r="H708" s="79">
        <f>IF($B$9="Female",'No Self Assessment feeder'!H697,IF($B$9="Male",'No Self Assessment feeder'!AN697,IF($B$9="All",'No Self Assessment feeder'!BT697)))</f>
        <v>2490</v>
      </c>
      <c r="I708" s="120">
        <f>IF($B$9="Female",'No Self Assessment feeder'!I697,IF($B$9="Male",'No Self Assessment feeder'!AO697,IF($B$9="All",'No Self Assessment feeder'!BU697)))</f>
        <v>8.1</v>
      </c>
      <c r="J708" s="120">
        <f>IF($B$9="Female",'No Self Assessment feeder'!J697,IF($B$9="Male",'No Self Assessment feeder'!AP697,IF($B$9="All",'No Self Assessment feeder'!BV697)))</f>
        <v>9.5</v>
      </c>
      <c r="K708" s="120">
        <f>IF($B$9="Female",'No Self Assessment feeder'!K697,IF($B$9="Male",'No Self Assessment feeder'!AQ697,IF($B$9="All",'No Self Assessment feeder'!BW697)))</f>
        <v>49.1</v>
      </c>
      <c r="L708" s="120">
        <f>IF($B$9="Female",'No Self Assessment feeder'!L697,IF($B$9="Male",'No Self Assessment feeder'!AR697,IF($B$9="All",'No Self Assessment feeder'!BX697)))</f>
        <v>70.3</v>
      </c>
      <c r="M708" s="127">
        <f>IF($B$9="Female",'No Self Assessment feeder'!M697,IF($B$9="Male",'No Self Assessment feeder'!AS697,IF($B$9="All",'No Self Assessment feeder'!BY697)))</f>
        <v>82.4</v>
      </c>
      <c r="N708" s="81">
        <f>IF($B$9="Female",'No Self Assessment feeder'!N697,IF($B$9="Male",'No Self Assessment feeder'!AT697,IF($B$9="All",'No Self Assessment feeder'!BZ697)))</f>
        <v>2540</v>
      </c>
      <c r="O708" s="120">
        <f>IF($B$9="Female",'No Self Assessment feeder'!O697,IF($B$9="Male",'No Self Assessment feeder'!AU697,IF($B$9="All",'No Self Assessment feeder'!CA697)))</f>
        <v>2.4</v>
      </c>
      <c r="P708" s="79">
        <f>IF($B$9="Female",'No Self Assessment feeder'!P697,IF($B$9="Male",'No Self Assessment feeder'!AV697,IF($B$9="All",'No Self Assessment feeder'!CB697)))</f>
        <v>2480</v>
      </c>
      <c r="Q708" s="120">
        <f>IF($B$9="Female",'No Self Assessment feeder'!Q697,IF($B$9="Male",'No Self Assessment feeder'!AW697,IF($B$9="All",'No Self Assessment feeder'!CC697)))</f>
        <v>10.6</v>
      </c>
      <c r="R708" s="120">
        <f>IF($B$9="Female",'No Self Assessment feeder'!R697,IF($B$9="Male",'No Self Assessment feeder'!AX697,IF($B$9="All",'No Self Assessment feeder'!CD697)))</f>
        <v>8.9</v>
      </c>
      <c r="S708" s="120">
        <f>IF($B$9="Female",'No Self Assessment feeder'!S697,IF($B$9="Male",'No Self Assessment feeder'!AY697,IF($B$9="All",'No Self Assessment feeder'!CE697)))</f>
        <v>63.9</v>
      </c>
      <c r="T708" s="120">
        <f>IF($B$9="Female",'No Self Assessment feeder'!T697,IF($B$9="Male",'No Self Assessment feeder'!AZ697,IF($B$9="All",'No Self Assessment feeder'!CF697)))</f>
        <v>75.3</v>
      </c>
      <c r="U708" s="127">
        <f>IF($B$9="Female",'No Self Assessment feeder'!U697,IF($B$9="Male",'No Self Assessment feeder'!BA697,IF($B$9="All",'No Self Assessment feeder'!CG697)))</f>
        <v>80.5</v>
      </c>
      <c r="V708" s="81">
        <f>IF($B$9="Female",'No Self Assessment feeder'!V697,IF($B$9="Male",'No Self Assessment feeder'!BB697,IF($B$9="All",'No Self Assessment feeder'!CH697)))</f>
        <v>2540</v>
      </c>
      <c r="W708" s="120">
        <f>IF($B$9="Female",'No Self Assessment feeder'!W697,IF($B$9="Male",'No Self Assessment feeder'!BC697,IF($B$9="All",'No Self Assessment feeder'!CI697)))</f>
        <v>2.4</v>
      </c>
      <c r="X708" s="79">
        <f>IF($B$9="Female",'No Self Assessment feeder'!X697,IF($B$9="Male",'No Self Assessment feeder'!BD697,IF($B$9="All",'No Self Assessment feeder'!CJ697)))</f>
        <v>2480</v>
      </c>
      <c r="Y708" s="120">
        <f>IF($B$9="Female",'No Self Assessment feeder'!Y697,IF($B$9="Male",'No Self Assessment feeder'!BE697,IF($B$9="All",'No Self Assessment feeder'!CK697)))</f>
        <v>14.3</v>
      </c>
      <c r="Z708" s="120">
        <f>IF($B$9="Female",'No Self Assessment feeder'!Z697,IF($B$9="Male",'No Self Assessment feeder'!BF697,IF($B$9="All",'No Self Assessment feeder'!CL697)))</f>
        <v>7.1</v>
      </c>
      <c r="AA708" s="120">
        <f>IF($B$9="Female",'No Self Assessment feeder'!AA697,IF($B$9="Male",'No Self Assessment feeder'!BG697,IF($B$9="All",'No Self Assessment feeder'!CM697)))</f>
        <v>68.099999999999994</v>
      </c>
      <c r="AB708" s="120">
        <f>IF($B$9="Female",'No Self Assessment feeder'!AB697,IF($B$9="Male",'No Self Assessment feeder'!BH697,IF($B$9="All",'No Self Assessment feeder'!CN697)))</f>
        <v>75.599999999999994</v>
      </c>
      <c r="AC708" s="127">
        <f>IF($B$9="Female",'No Self Assessment feeder'!AC697,IF($B$9="Male",'No Self Assessment feeder'!BI697,IF($B$9="All",'No Self Assessment feeder'!CO697)))</f>
        <v>78.5</v>
      </c>
      <c r="CM708" s="29"/>
    </row>
    <row r="709" spans="1:91" ht="14.25" customHeight="1" x14ac:dyDescent="0.2">
      <c r="A709" s="159" t="s">
        <v>293</v>
      </c>
      <c r="B709" s="65" t="s">
        <v>102</v>
      </c>
      <c r="C709" s="66">
        <v>10008640</v>
      </c>
      <c r="D709" s="66" t="s">
        <v>490</v>
      </c>
      <c r="E709" s="162" t="s">
        <v>103</v>
      </c>
      <c r="F709" s="142">
        <f>IF($B$9="Female",'No Self Assessment feeder'!F698,IF($B$9="Male",'No Self Assessment feeder'!AL698,IF($B$9="All",'No Self Assessment feeder'!BR698)))</f>
        <v>700</v>
      </c>
      <c r="G709" s="120">
        <f>IF($B$9="Female",'No Self Assessment feeder'!G698,IF($B$9="Male",'No Self Assessment feeder'!AM698,IF($B$9="All",'No Self Assessment feeder'!BS698)))</f>
        <v>2.6</v>
      </c>
      <c r="H709" s="79">
        <f>IF($B$9="Female",'No Self Assessment feeder'!H698,IF($B$9="Male",'No Self Assessment feeder'!AN698,IF($B$9="All",'No Self Assessment feeder'!BT698)))</f>
        <v>680</v>
      </c>
      <c r="I709" s="120">
        <f>IF($B$9="Female",'No Self Assessment feeder'!I698,IF($B$9="Male",'No Self Assessment feeder'!AO698,IF($B$9="All",'No Self Assessment feeder'!BU698)))</f>
        <v>9</v>
      </c>
      <c r="J709" s="120">
        <f>IF($B$9="Female",'No Self Assessment feeder'!J698,IF($B$9="Male",'No Self Assessment feeder'!AP698,IF($B$9="All",'No Self Assessment feeder'!BV698)))</f>
        <v>19.3</v>
      </c>
      <c r="K709" s="120">
        <f>IF($B$9="Female",'No Self Assessment feeder'!K698,IF($B$9="Male",'No Self Assessment feeder'!AQ698,IF($B$9="All",'No Self Assessment feeder'!BW698)))</f>
        <v>60.3</v>
      </c>
      <c r="L709" s="120">
        <f>IF($B$9="Female",'No Self Assessment feeder'!L698,IF($B$9="Male",'No Self Assessment feeder'!AR698,IF($B$9="All",'No Self Assessment feeder'!BX698)))</f>
        <v>67.099999999999994</v>
      </c>
      <c r="M709" s="127">
        <f>IF($B$9="Female",'No Self Assessment feeder'!M698,IF($B$9="Male",'No Self Assessment feeder'!AS698,IF($B$9="All",'No Self Assessment feeder'!BY698)))</f>
        <v>71.8</v>
      </c>
      <c r="N709" s="81">
        <f>IF($B$9="Female",'No Self Assessment feeder'!N698,IF($B$9="Male",'No Self Assessment feeder'!AT698,IF($B$9="All",'No Self Assessment feeder'!BZ698)))</f>
        <v>700</v>
      </c>
      <c r="O709" s="120">
        <f>IF($B$9="Female",'No Self Assessment feeder'!O698,IF($B$9="Male",'No Self Assessment feeder'!AU698,IF($B$9="All",'No Self Assessment feeder'!CA698)))</f>
        <v>2.4</v>
      </c>
      <c r="P709" s="79">
        <f>IF($B$9="Female",'No Self Assessment feeder'!P698,IF($B$9="Male",'No Self Assessment feeder'!AV698,IF($B$9="All",'No Self Assessment feeder'!CB698)))</f>
        <v>680</v>
      </c>
      <c r="Q709" s="120">
        <f>IF($B$9="Female",'No Self Assessment feeder'!Q698,IF($B$9="Male",'No Self Assessment feeder'!AW698,IF($B$9="All",'No Self Assessment feeder'!CC698)))</f>
        <v>14.8</v>
      </c>
      <c r="R709" s="120">
        <f>IF($B$9="Female",'No Self Assessment feeder'!R698,IF($B$9="Male",'No Self Assessment feeder'!AX698,IF($B$9="All",'No Self Assessment feeder'!CD698)))</f>
        <v>15.1</v>
      </c>
      <c r="S709" s="120">
        <f>IF($B$9="Female",'No Self Assessment feeder'!S698,IF($B$9="Male",'No Self Assessment feeder'!AY698,IF($B$9="All",'No Self Assessment feeder'!CE698)))</f>
        <v>62.6</v>
      </c>
      <c r="T709" s="120">
        <f>IF($B$9="Female",'No Self Assessment feeder'!T698,IF($B$9="Male",'No Self Assessment feeder'!AZ698,IF($B$9="All",'No Self Assessment feeder'!CF698)))</f>
        <v>67</v>
      </c>
      <c r="U709" s="127">
        <f>IF($B$9="Female",'No Self Assessment feeder'!U698,IF($B$9="Male",'No Self Assessment feeder'!BA698,IF($B$9="All",'No Self Assessment feeder'!CG698)))</f>
        <v>70</v>
      </c>
      <c r="V709" s="81">
        <f>IF($B$9="Female",'No Self Assessment feeder'!V698,IF($B$9="Male",'No Self Assessment feeder'!BB698,IF($B$9="All",'No Self Assessment feeder'!CH698)))</f>
        <v>700</v>
      </c>
      <c r="W709" s="120">
        <f>IF($B$9="Female",'No Self Assessment feeder'!W698,IF($B$9="Male",'No Self Assessment feeder'!BC698,IF($B$9="All",'No Self Assessment feeder'!CI698)))</f>
        <v>2.6</v>
      </c>
      <c r="X709" s="79">
        <f>IF($B$9="Female",'No Self Assessment feeder'!X698,IF($B$9="Male",'No Self Assessment feeder'!BD698,IF($B$9="All",'No Self Assessment feeder'!CJ698)))</f>
        <v>680</v>
      </c>
      <c r="Y709" s="120">
        <f>IF($B$9="Female",'No Self Assessment feeder'!Y698,IF($B$9="Male",'No Self Assessment feeder'!BE698,IF($B$9="All",'No Self Assessment feeder'!CK698)))</f>
        <v>18.7</v>
      </c>
      <c r="Z709" s="120">
        <f>IF($B$9="Female",'No Self Assessment feeder'!Z698,IF($B$9="Male",'No Self Assessment feeder'!BF698,IF($B$9="All",'No Self Assessment feeder'!CL698)))</f>
        <v>13.7</v>
      </c>
      <c r="AA709" s="120">
        <f>IF($B$9="Female",'No Self Assessment feeder'!AA698,IF($B$9="Male",'No Self Assessment feeder'!BG698,IF($B$9="All",'No Self Assessment feeder'!CM698)))</f>
        <v>60.1</v>
      </c>
      <c r="AB709" s="120">
        <f>IF($B$9="Female",'No Self Assessment feeder'!AB698,IF($B$9="Male",'No Self Assessment feeder'!BH698,IF($B$9="All",'No Self Assessment feeder'!CN698)))</f>
        <v>65.599999999999994</v>
      </c>
      <c r="AC709" s="127">
        <f>IF($B$9="Female",'No Self Assessment feeder'!AC698,IF($B$9="Male",'No Self Assessment feeder'!BI698,IF($B$9="All",'No Self Assessment feeder'!CO698)))</f>
        <v>67.599999999999994</v>
      </c>
      <c r="CM709" s="29"/>
    </row>
    <row r="710" spans="1:91" ht="14.25" customHeight="1" x14ac:dyDescent="0.2">
      <c r="A710" s="159" t="s">
        <v>293</v>
      </c>
      <c r="B710" s="65" t="s">
        <v>104</v>
      </c>
      <c r="C710" s="66">
        <v>10004511</v>
      </c>
      <c r="D710" s="66" t="s">
        <v>495</v>
      </c>
      <c r="E710" s="162" t="s">
        <v>434</v>
      </c>
      <c r="F710" s="142" t="str">
        <f>IF($B$9="Female",'No Self Assessment feeder'!F699,IF($B$9="Male",'No Self Assessment feeder'!AL699,IF($B$9="All",'No Self Assessment feeder'!BR699)))</f>
        <v>.</v>
      </c>
      <c r="G710" s="120" t="str">
        <f>IF($B$9="Female",'No Self Assessment feeder'!G699,IF($B$9="Male",'No Self Assessment feeder'!AM699,IF($B$9="All",'No Self Assessment feeder'!BS699)))</f>
        <v>.</v>
      </c>
      <c r="H710" s="79" t="str">
        <f>IF($B$9="Female",'No Self Assessment feeder'!H699,IF($B$9="Male",'No Self Assessment feeder'!AN699,IF($B$9="All",'No Self Assessment feeder'!BT699)))</f>
        <v>.</v>
      </c>
      <c r="I710" s="120" t="str">
        <f>IF($B$9="Female",'No Self Assessment feeder'!I699,IF($B$9="Male",'No Self Assessment feeder'!AO699,IF($B$9="All",'No Self Assessment feeder'!BU699)))</f>
        <v>.</v>
      </c>
      <c r="J710" s="120" t="str">
        <f>IF($B$9="Female",'No Self Assessment feeder'!J699,IF($B$9="Male",'No Self Assessment feeder'!AP699,IF($B$9="All",'No Self Assessment feeder'!BV699)))</f>
        <v>.</v>
      </c>
      <c r="K710" s="120" t="str">
        <f>IF($B$9="Female",'No Self Assessment feeder'!K699,IF($B$9="Male",'No Self Assessment feeder'!AQ699,IF($B$9="All",'No Self Assessment feeder'!BW699)))</f>
        <v>.</v>
      </c>
      <c r="L710" s="120" t="str">
        <f>IF($B$9="Female",'No Self Assessment feeder'!L699,IF($B$9="Male",'No Self Assessment feeder'!AR699,IF($B$9="All",'No Self Assessment feeder'!BX699)))</f>
        <v>.</v>
      </c>
      <c r="M710" s="127" t="str">
        <f>IF($B$9="Female",'No Self Assessment feeder'!M699,IF($B$9="Male",'No Self Assessment feeder'!AS699,IF($B$9="All",'No Self Assessment feeder'!BY699)))</f>
        <v>.</v>
      </c>
      <c r="N710" s="81" t="str">
        <f>IF($B$9="Female",'No Self Assessment feeder'!N699,IF($B$9="Male",'No Self Assessment feeder'!AT699,IF($B$9="All",'No Self Assessment feeder'!BZ699)))</f>
        <v>.</v>
      </c>
      <c r="O710" s="120" t="str">
        <f>IF($B$9="Female",'No Self Assessment feeder'!O699,IF($B$9="Male",'No Self Assessment feeder'!AU699,IF($B$9="All",'No Self Assessment feeder'!CA699)))</f>
        <v>.</v>
      </c>
      <c r="P710" s="79" t="str">
        <f>IF($B$9="Female",'No Self Assessment feeder'!P699,IF($B$9="Male",'No Self Assessment feeder'!AV699,IF($B$9="All",'No Self Assessment feeder'!CB699)))</f>
        <v>.</v>
      </c>
      <c r="Q710" s="120" t="str">
        <f>IF($B$9="Female",'No Self Assessment feeder'!Q699,IF($B$9="Male",'No Self Assessment feeder'!AW699,IF($B$9="All",'No Self Assessment feeder'!CC699)))</f>
        <v>.</v>
      </c>
      <c r="R710" s="120" t="str">
        <f>IF($B$9="Female",'No Self Assessment feeder'!R699,IF($B$9="Male",'No Self Assessment feeder'!AX699,IF($B$9="All",'No Self Assessment feeder'!CD699)))</f>
        <v>.</v>
      </c>
      <c r="S710" s="120" t="str">
        <f>IF($B$9="Female",'No Self Assessment feeder'!S699,IF($B$9="Male",'No Self Assessment feeder'!AY699,IF($B$9="All",'No Self Assessment feeder'!CE699)))</f>
        <v>.</v>
      </c>
      <c r="T710" s="120" t="str">
        <f>IF($B$9="Female",'No Self Assessment feeder'!T699,IF($B$9="Male",'No Self Assessment feeder'!AZ699,IF($B$9="All",'No Self Assessment feeder'!CF699)))</f>
        <v>.</v>
      </c>
      <c r="U710" s="127" t="str">
        <f>IF($B$9="Female",'No Self Assessment feeder'!U699,IF($B$9="Male",'No Self Assessment feeder'!BA699,IF($B$9="All",'No Self Assessment feeder'!CG699)))</f>
        <v>.</v>
      </c>
      <c r="V710" s="81" t="str">
        <f>IF($B$9="Female",'No Self Assessment feeder'!V699,IF($B$9="Male",'No Self Assessment feeder'!BB699,IF($B$9="All",'No Self Assessment feeder'!CH699)))</f>
        <v>.</v>
      </c>
      <c r="W710" s="120" t="str">
        <f>IF($B$9="Female",'No Self Assessment feeder'!W699,IF($B$9="Male",'No Self Assessment feeder'!BC699,IF($B$9="All",'No Self Assessment feeder'!CI699)))</f>
        <v>.</v>
      </c>
      <c r="X710" s="79" t="str">
        <f>IF($B$9="Female",'No Self Assessment feeder'!X699,IF($B$9="Male",'No Self Assessment feeder'!BD699,IF($B$9="All",'No Self Assessment feeder'!CJ699)))</f>
        <v>.</v>
      </c>
      <c r="Y710" s="120" t="str">
        <f>IF($B$9="Female",'No Self Assessment feeder'!Y699,IF($B$9="Male",'No Self Assessment feeder'!BE699,IF($B$9="All",'No Self Assessment feeder'!CK699)))</f>
        <v>.</v>
      </c>
      <c r="Z710" s="120" t="str">
        <f>IF($B$9="Female",'No Self Assessment feeder'!Z699,IF($B$9="Male",'No Self Assessment feeder'!BF699,IF($B$9="All",'No Self Assessment feeder'!CL699)))</f>
        <v>.</v>
      </c>
      <c r="AA710" s="120" t="str">
        <f>IF($B$9="Female",'No Self Assessment feeder'!AA699,IF($B$9="Male",'No Self Assessment feeder'!BG699,IF($B$9="All",'No Self Assessment feeder'!CM699)))</f>
        <v>.</v>
      </c>
      <c r="AB710" s="120" t="str">
        <f>IF($B$9="Female",'No Self Assessment feeder'!AB699,IF($B$9="Male",'No Self Assessment feeder'!BH699,IF($B$9="All",'No Self Assessment feeder'!CN699)))</f>
        <v>.</v>
      </c>
      <c r="AC710" s="127" t="str">
        <f>IF($B$9="Female",'No Self Assessment feeder'!AC699,IF($B$9="Male",'No Self Assessment feeder'!BI699,IF($B$9="All",'No Self Assessment feeder'!CO699)))</f>
        <v>.</v>
      </c>
      <c r="CM710" s="29"/>
    </row>
    <row r="711" spans="1:91" ht="14.25" customHeight="1" x14ac:dyDescent="0.2">
      <c r="A711" s="159" t="s">
        <v>293</v>
      </c>
      <c r="B711" s="65" t="s">
        <v>106</v>
      </c>
      <c r="C711" s="66">
        <v>10007145</v>
      </c>
      <c r="D711" s="66" t="s">
        <v>490</v>
      </c>
      <c r="E711" s="162" t="s">
        <v>107</v>
      </c>
      <c r="F711" s="142">
        <f>IF($B$9="Female",'No Self Assessment feeder'!F700,IF($B$9="Male",'No Self Assessment feeder'!AL700,IF($B$9="All",'No Self Assessment feeder'!BR700)))</f>
        <v>1495</v>
      </c>
      <c r="G711" s="120">
        <f>IF($B$9="Female",'No Self Assessment feeder'!G700,IF($B$9="Male",'No Self Assessment feeder'!AM700,IF($B$9="All",'No Self Assessment feeder'!BS700)))</f>
        <v>2.1</v>
      </c>
      <c r="H711" s="79">
        <f>IF($B$9="Female",'No Self Assessment feeder'!H700,IF($B$9="Male",'No Self Assessment feeder'!AN700,IF($B$9="All",'No Self Assessment feeder'!BT700)))</f>
        <v>1460</v>
      </c>
      <c r="I711" s="120">
        <f>IF($B$9="Female",'No Self Assessment feeder'!I700,IF($B$9="Male",'No Self Assessment feeder'!AO700,IF($B$9="All",'No Self Assessment feeder'!BU700)))</f>
        <v>7.4</v>
      </c>
      <c r="J711" s="120">
        <f>IF($B$9="Female",'No Self Assessment feeder'!J700,IF($B$9="Male",'No Self Assessment feeder'!AP700,IF($B$9="All",'No Self Assessment feeder'!BV700)))</f>
        <v>11</v>
      </c>
      <c r="K711" s="120">
        <f>IF($B$9="Female",'No Self Assessment feeder'!K700,IF($B$9="Male",'No Self Assessment feeder'!AQ700,IF($B$9="All",'No Self Assessment feeder'!BW700)))</f>
        <v>61.5</v>
      </c>
      <c r="L711" s="120">
        <f>IF($B$9="Female",'No Self Assessment feeder'!L700,IF($B$9="Male",'No Self Assessment feeder'!AR700,IF($B$9="All",'No Self Assessment feeder'!BX700)))</f>
        <v>75.400000000000006</v>
      </c>
      <c r="M711" s="127">
        <f>IF($B$9="Female",'No Self Assessment feeder'!M700,IF($B$9="Male",'No Self Assessment feeder'!AS700,IF($B$9="All",'No Self Assessment feeder'!BY700)))</f>
        <v>81.7</v>
      </c>
      <c r="N711" s="81">
        <f>IF($B$9="Female",'No Self Assessment feeder'!N700,IF($B$9="Male",'No Self Assessment feeder'!AT700,IF($B$9="All",'No Self Assessment feeder'!BZ700)))</f>
        <v>1495</v>
      </c>
      <c r="O711" s="120">
        <f>IF($B$9="Female",'No Self Assessment feeder'!O700,IF($B$9="Male",'No Self Assessment feeder'!AU700,IF($B$9="All",'No Self Assessment feeder'!CA700)))</f>
        <v>2.4</v>
      </c>
      <c r="P711" s="79">
        <f>IF($B$9="Female",'No Self Assessment feeder'!P700,IF($B$9="Male",'No Self Assessment feeder'!AV700,IF($B$9="All",'No Self Assessment feeder'!CB700)))</f>
        <v>1455</v>
      </c>
      <c r="Q711" s="120">
        <f>IF($B$9="Female",'No Self Assessment feeder'!Q700,IF($B$9="Male",'No Self Assessment feeder'!AW700,IF($B$9="All",'No Self Assessment feeder'!CC700)))</f>
        <v>11.1</v>
      </c>
      <c r="R711" s="120">
        <f>IF($B$9="Female",'No Self Assessment feeder'!R700,IF($B$9="Male",'No Self Assessment feeder'!AX700,IF($B$9="All",'No Self Assessment feeder'!CD700)))</f>
        <v>8.5</v>
      </c>
      <c r="S711" s="120">
        <f>IF($B$9="Female",'No Self Assessment feeder'!S700,IF($B$9="Male",'No Self Assessment feeder'!AY700,IF($B$9="All",'No Self Assessment feeder'!CE700)))</f>
        <v>69</v>
      </c>
      <c r="T711" s="120">
        <f>IF($B$9="Female",'No Self Assessment feeder'!T700,IF($B$9="Male",'No Self Assessment feeder'!AZ700,IF($B$9="All",'No Self Assessment feeder'!CF700)))</f>
        <v>77.2</v>
      </c>
      <c r="U711" s="127">
        <f>IF($B$9="Female",'No Self Assessment feeder'!U700,IF($B$9="Male",'No Self Assessment feeder'!BA700,IF($B$9="All",'No Self Assessment feeder'!CG700)))</f>
        <v>80.400000000000006</v>
      </c>
      <c r="V711" s="81">
        <f>IF($B$9="Female",'No Self Assessment feeder'!V700,IF($B$9="Male",'No Self Assessment feeder'!BB700,IF($B$9="All",'No Self Assessment feeder'!CH700)))</f>
        <v>1495</v>
      </c>
      <c r="W711" s="120">
        <f>IF($B$9="Female",'No Self Assessment feeder'!W700,IF($B$9="Male",'No Self Assessment feeder'!BC700,IF($B$9="All",'No Self Assessment feeder'!CI700)))</f>
        <v>2.6</v>
      </c>
      <c r="X711" s="79">
        <f>IF($B$9="Female",'No Self Assessment feeder'!X700,IF($B$9="Male",'No Self Assessment feeder'!BD700,IF($B$9="All",'No Self Assessment feeder'!CJ700)))</f>
        <v>1455</v>
      </c>
      <c r="Y711" s="120">
        <f>IF($B$9="Female",'No Self Assessment feeder'!Y700,IF($B$9="Male",'No Self Assessment feeder'!BE700,IF($B$9="All",'No Self Assessment feeder'!CK700)))</f>
        <v>14.4</v>
      </c>
      <c r="Z711" s="120">
        <f>IF($B$9="Female",'No Self Assessment feeder'!Z700,IF($B$9="Male",'No Self Assessment feeder'!BF700,IF($B$9="All",'No Self Assessment feeder'!CL700)))</f>
        <v>6.6</v>
      </c>
      <c r="AA711" s="120">
        <f>IF($B$9="Female",'No Self Assessment feeder'!AA700,IF($B$9="Male",'No Self Assessment feeder'!BG700,IF($B$9="All",'No Self Assessment feeder'!CM700)))</f>
        <v>71.400000000000006</v>
      </c>
      <c r="AB711" s="120">
        <f>IF($B$9="Female",'No Self Assessment feeder'!AB700,IF($B$9="Male",'No Self Assessment feeder'!BH700,IF($B$9="All",'No Self Assessment feeder'!CN700)))</f>
        <v>77</v>
      </c>
      <c r="AC711" s="127">
        <f>IF($B$9="Female",'No Self Assessment feeder'!AC700,IF($B$9="Male",'No Self Assessment feeder'!BI700,IF($B$9="All",'No Self Assessment feeder'!CO700)))</f>
        <v>79</v>
      </c>
      <c r="CM711" s="29"/>
    </row>
    <row r="712" spans="1:91" ht="14.25" customHeight="1" x14ac:dyDescent="0.2">
      <c r="A712" s="159" t="s">
        <v>293</v>
      </c>
      <c r="B712" s="65" t="s">
        <v>108</v>
      </c>
      <c r="C712" s="66">
        <v>10002718</v>
      </c>
      <c r="D712" s="66" t="s">
        <v>491</v>
      </c>
      <c r="E712" s="162" t="s">
        <v>109</v>
      </c>
      <c r="F712" s="142">
        <f>IF($B$9="Female",'No Self Assessment feeder'!F701,IF($B$9="Male",'No Self Assessment feeder'!AL701,IF($B$9="All",'No Self Assessment feeder'!BR701)))</f>
        <v>955</v>
      </c>
      <c r="G712" s="120">
        <f>IF($B$9="Female",'No Self Assessment feeder'!G701,IF($B$9="Male",'No Self Assessment feeder'!AM701,IF($B$9="All",'No Self Assessment feeder'!BS701)))</f>
        <v>2.1</v>
      </c>
      <c r="H712" s="79">
        <f>IF($B$9="Female",'No Self Assessment feeder'!H701,IF($B$9="Male",'No Self Assessment feeder'!AN701,IF($B$9="All",'No Self Assessment feeder'!BT701)))</f>
        <v>935</v>
      </c>
      <c r="I712" s="120">
        <f>IF($B$9="Female",'No Self Assessment feeder'!I701,IF($B$9="Male",'No Self Assessment feeder'!AO701,IF($B$9="All",'No Self Assessment feeder'!BU701)))</f>
        <v>7.8</v>
      </c>
      <c r="J712" s="120">
        <f>IF($B$9="Female",'No Self Assessment feeder'!J701,IF($B$9="Male",'No Self Assessment feeder'!AP701,IF($B$9="All",'No Self Assessment feeder'!BV701)))</f>
        <v>15.6</v>
      </c>
      <c r="K712" s="120">
        <f>IF($B$9="Female",'No Self Assessment feeder'!K701,IF($B$9="Male",'No Self Assessment feeder'!AQ701,IF($B$9="All",'No Self Assessment feeder'!BW701)))</f>
        <v>52.1</v>
      </c>
      <c r="L712" s="120">
        <f>IF($B$9="Female",'No Self Assessment feeder'!L701,IF($B$9="Male",'No Self Assessment feeder'!AR701,IF($B$9="All",'No Self Assessment feeder'!BX701)))</f>
        <v>66.099999999999994</v>
      </c>
      <c r="M712" s="127">
        <f>IF($B$9="Female",'No Self Assessment feeder'!M701,IF($B$9="Male",'No Self Assessment feeder'!AS701,IF($B$9="All",'No Self Assessment feeder'!BY701)))</f>
        <v>76.5</v>
      </c>
      <c r="N712" s="81">
        <f>IF($B$9="Female",'No Self Assessment feeder'!N701,IF($B$9="Male",'No Self Assessment feeder'!AT701,IF($B$9="All",'No Self Assessment feeder'!BZ701)))</f>
        <v>955</v>
      </c>
      <c r="O712" s="120">
        <f>IF($B$9="Female",'No Self Assessment feeder'!O701,IF($B$9="Male",'No Self Assessment feeder'!AU701,IF($B$9="All",'No Self Assessment feeder'!CA701)))</f>
        <v>3</v>
      </c>
      <c r="P712" s="79">
        <f>IF($B$9="Female",'No Self Assessment feeder'!P701,IF($B$9="Male",'No Self Assessment feeder'!AV701,IF($B$9="All",'No Self Assessment feeder'!CB701)))</f>
        <v>925</v>
      </c>
      <c r="Q712" s="120">
        <f>IF($B$9="Female",'No Self Assessment feeder'!Q701,IF($B$9="Male",'No Self Assessment feeder'!AW701,IF($B$9="All",'No Self Assessment feeder'!CC701)))</f>
        <v>12.1</v>
      </c>
      <c r="R712" s="120">
        <f>IF($B$9="Female",'No Self Assessment feeder'!R701,IF($B$9="Male",'No Self Assessment feeder'!AX701,IF($B$9="All",'No Self Assessment feeder'!CD701)))</f>
        <v>13.5</v>
      </c>
      <c r="S712" s="120">
        <f>IF($B$9="Female",'No Self Assessment feeder'!S701,IF($B$9="Male",'No Self Assessment feeder'!AY701,IF($B$9="All",'No Self Assessment feeder'!CE701)))</f>
        <v>57.8</v>
      </c>
      <c r="T712" s="120">
        <f>IF($B$9="Female",'No Self Assessment feeder'!T701,IF($B$9="Male",'No Self Assessment feeder'!AZ701,IF($B$9="All",'No Self Assessment feeder'!CF701)))</f>
        <v>67.599999999999994</v>
      </c>
      <c r="U712" s="127">
        <f>IF($B$9="Female",'No Self Assessment feeder'!U701,IF($B$9="Male",'No Self Assessment feeder'!BA701,IF($B$9="All",'No Self Assessment feeder'!CG701)))</f>
        <v>74.400000000000006</v>
      </c>
      <c r="V712" s="81">
        <f>IF($B$9="Female",'No Self Assessment feeder'!V701,IF($B$9="Male",'No Self Assessment feeder'!BB701,IF($B$9="All",'No Self Assessment feeder'!CH701)))</f>
        <v>955</v>
      </c>
      <c r="W712" s="120">
        <f>IF($B$9="Female",'No Self Assessment feeder'!W701,IF($B$9="Male",'No Self Assessment feeder'!BC701,IF($B$9="All",'No Self Assessment feeder'!CI701)))</f>
        <v>3.1</v>
      </c>
      <c r="X712" s="79">
        <f>IF($B$9="Female",'No Self Assessment feeder'!X701,IF($B$9="Male",'No Self Assessment feeder'!BD701,IF($B$9="All",'No Self Assessment feeder'!CJ701)))</f>
        <v>925</v>
      </c>
      <c r="Y712" s="120">
        <f>IF($B$9="Female",'No Self Assessment feeder'!Y701,IF($B$9="Male",'No Self Assessment feeder'!BE701,IF($B$9="All",'No Self Assessment feeder'!CK701)))</f>
        <v>15.7</v>
      </c>
      <c r="Z712" s="120">
        <f>IF($B$9="Female",'No Self Assessment feeder'!Z701,IF($B$9="Male",'No Self Assessment feeder'!BF701,IF($B$9="All",'No Self Assessment feeder'!CL701)))</f>
        <v>10.3</v>
      </c>
      <c r="AA712" s="120">
        <f>IF($B$9="Female",'No Self Assessment feeder'!AA701,IF($B$9="Male",'No Self Assessment feeder'!BG701,IF($B$9="All",'No Self Assessment feeder'!CM701)))</f>
        <v>62</v>
      </c>
      <c r="AB712" s="120">
        <f>IF($B$9="Female",'No Self Assessment feeder'!AB701,IF($B$9="Male",'No Self Assessment feeder'!BH701,IF($B$9="All",'No Self Assessment feeder'!CN701)))</f>
        <v>69.7</v>
      </c>
      <c r="AC712" s="127">
        <f>IF($B$9="Female",'No Self Assessment feeder'!AC701,IF($B$9="Male",'No Self Assessment feeder'!BI701,IF($B$9="All",'No Self Assessment feeder'!CO701)))</f>
        <v>74</v>
      </c>
      <c r="CM712" s="29"/>
    </row>
    <row r="713" spans="1:91" ht="14.25" customHeight="1" x14ac:dyDescent="0.2">
      <c r="A713" s="159" t="s">
        <v>293</v>
      </c>
      <c r="B713" s="65" t="s">
        <v>110</v>
      </c>
      <c r="C713" s="66">
        <v>10007146</v>
      </c>
      <c r="D713" s="66" t="s">
        <v>491</v>
      </c>
      <c r="E713" s="162" t="s">
        <v>111</v>
      </c>
      <c r="F713" s="142">
        <f>IF($B$9="Female",'No Self Assessment feeder'!F702,IF($B$9="Male",'No Self Assessment feeder'!AL702,IF($B$9="All",'No Self Assessment feeder'!BR702)))</f>
        <v>2730</v>
      </c>
      <c r="G713" s="120">
        <f>IF($B$9="Female",'No Self Assessment feeder'!G702,IF($B$9="Male",'No Self Assessment feeder'!AM702,IF($B$9="All",'No Self Assessment feeder'!BS702)))</f>
        <v>4.4000000000000004</v>
      </c>
      <c r="H713" s="79">
        <f>IF($B$9="Female",'No Self Assessment feeder'!H702,IF($B$9="Male",'No Self Assessment feeder'!AN702,IF($B$9="All",'No Self Assessment feeder'!BT702)))</f>
        <v>2615</v>
      </c>
      <c r="I713" s="120">
        <f>IF($B$9="Female",'No Self Assessment feeder'!I702,IF($B$9="Male",'No Self Assessment feeder'!AO702,IF($B$9="All",'No Self Assessment feeder'!BU702)))</f>
        <v>10</v>
      </c>
      <c r="J713" s="120">
        <f>IF($B$9="Female",'No Self Assessment feeder'!J702,IF($B$9="Male",'No Self Assessment feeder'!AP702,IF($B$9="All",'No Self Assessment feeder'!BV702)))</f>
        <v>13.3</v>
      </c>
      <c r="K713" s="120">
        <f>IF($B$9="Female",'No Self Assessment feeder'!K702,IF($B$9="Male",'No Self Assessment feeder'!AQ702,IF($B$9="All",'No Self Assessment feeder'!BW702)))</f>
        <v>57.8</v>
      </c>
      <c r="L713" s="120">
        <f>IF($B$9="Female",'No Self Assessment feeder'!L702,IF($B$9="Male",'No Self Assessment feeder'!AR702,IF($B$9="All",'No Self Assessment feeder'!BX702)))</f>
        <v>70.400000000000006</v>
      </c>
      <c r="M713" s="127">
        <f>IF($B$9="Female",'No Self Assessment feeder'!M702,IF($B$9="Male",'No Self Assessment feeder'!AS702,IF($B$9="All",'No Self Assessment feeder'!BY702)))</f>
        <v>76.8</v>
      </c>
      <c r="N713" s="81">
        <f>IF($B$9="Female",'No Self Assessment feeder'!N702,IF($B$9="Male",'No Self Assessment feeder'!AT702,IF($B$9="All",'No Self Assessment feeder'!BZ702)))</f>
        <v>2730</v>
      </c>
      <c r="O713" s="120">
        <f>IF($B$9="Female",'No Self Assessment feeder'!O702,IF($B$9="Male",'No Self Assessment feeder'!AU702,IF($B$9="All",'No Self Assessment feeder'!CA702)))</f>
        <v>5.2</v>
      </c>
      <c r="P713" s="79">
        <f>IF($B$9="Female",'No Self Assessment feeder'!P702,IF($B$9="Male",'No Self Assessment feeder'!AV702,IF($B$9="All",'No Self Assessment feeder'!CB702)))</f>
        <v>2590</v>
      </c>
      <c r="Q713" s="120">
        <f>IF($B$9="Female",'No Self Assessment feeder'!Q702,IF($B$9="Male",'No Self Assessment feeder'!AW702,IF($B$9="All",'No Self Assessment feeder'!CC702)))</f>
        <v>13.2</v>
      </c>
      <c r="R713" s="120">
        <f>IF($B$9="Female",'No Self Assessment feeder'!R702,IF($B$9="Male",'No Self Assessment feeder'!AX702,IF($B$9="All",'No Self Assessment feeder'!CD702)))</f>
        <v>11.7</v>
      </c>
      <c r="S713" s="120">
        <f>IF($B$9="Female",'No Self Assessment feeder'!S702,IF($B$9="Male",'No Self Assessment feeder'!AY702,IF($B$9="All",'No Self Assessment feeder'!CE702)))</f>
        <v>63.7</v>
      </c>
      <c r="T713" s="120">
        <f>IF($B$9="Female",'No Self Assessment feeder'!T702,IF($B$9="Male",'No Self Assessment feeder'!AZ702,IF($B$9="All",'No Self Assessment feeder'!CF702)))</f>
        <v>71.900000000000006</v>
      </c>
      <c r="U713" s="127">
        <f>IF($B$9="Female",'No Self Assessment feeder'!U702,IF($B$9="Male",'No Self Assessment feeder'!BA702,IF($B$9="All",'No Self Assessment feeder'!CG702)))</f>
        <v>75.099999999999994</v>
      </c>
      <c r="V713" s="81">
        <f>IF($B$9="Female",'No Self Assessment feeder'!V702,IF($B$9="Male",'No Self Assessment feeder'!BB702,IF($B$9="All",'No Self Assessment feeder'!CH702)))</f>
        <v>2730</v>
      </c>
      <c r="W713" s="120">
        <f>IF($B$9="Female",'No Self Assessment feeder'!W702,IF($B$9="Male",'No Self Assessment feeder'!BC702,IF($B$9="All",'No Self Assessment feeder'!CI702)))</f>
        <v>5.4</v>
      </c>
      <c r="X713" s="79">
        <f>IF($B$9="Female",'No Self Assessment feeder'!X702,IF($B$9="Male",'No Self Assessment feeder'!BD702,IF($B$9="All",'No Self Assessment feeder'!CJ702)))</f>
        <v>2585</v>
      </c>
      <c r="Y713" s="120">
        <f>IF($B$9="Female",'No Self Assessment feeder'!Y702,IF($B$9="Male",'No Self Assessment feeder'!BE702,IF($B$9="All",'No Self Assessment feeder'!CK702)))</f>
        <v>17.3</v>
      </c>
      <c r="Z713" s="120">
        <f>IF($B$9="Female",'No Self Assessment feeder'!Z702,IF($B$9="Male",'No Self Assessment feeder'!BF702,IF($B$9="All",'No Self Assessment feeder'!CL702)))</f>
        <v>10.1</v>
      </c>
      <c r="AA713" s="120">
        <f>IF($B$9="Female",'No Self Assessment feeder'!AA702,IF($B$9="Male",'No Self Assessment feeder'!BG702,IF($B$9="All",'No Self Assessment feeder'!CM702)))</f>
        <v>64.900000000000006</v>
      </c>
      <c r="AB713" s="120">
        <f>IF($B$9="Female",'No Self Assessment feeder'!AB702,IF($B$9="Male",'No Self Assessment feeder'!BH702,IF($B$9="All",'No Self Assessment feeder'!CN702)))</f>
        <v>70.599999999999994</v>
      </c>
      <c r="AC713" s="127">
        <f>IF($B$9="Female",'No Self Assessment feeder'!AC702,IF($B$9="Male",'No Self Assessment feeder'!BI702,IF($B$9="All",'No Self Assessment feeder'!CO702)))</f>
        <v>72.599999999999994</v>
      </c>
      <c r="CM713" s="29"/>
    </row>
    <row r="714" spans="1:91" ht="14.25" customHeight="1" x14ac:dyDescent="0.2">
      <c r="A714" s="159" t="s">
        <v>293</v>
      </c>
      <c r="B714" s="65" t="s">
        <v>112</v>
      </c>
      <c r="C714" s="66">
        <v>10007825</v>
      </c>
      <c r="D714" s="66" t="s">
        <v>491</v>
      </c>
      <c r="E714" s="162" t="s">
        <v>113</v>
      </c>
      <c r="F714" s="142">
        <f>IF($B$9="Female",'No Self Assessment feeder'!F703,IF($B$9="Male",'No Self Assessment feeder'!AL703,IF($B$9="All",'No Self Assessment feeder'!BR703)))</f>
        <v>95</v>
      </c>
      <c r="G714" s="120">
        <f>IF($B$9="Female",'No Self Assessment feeder'!G703,IF($B$9="Male",'No Self Assessment feeder'!AM703,IF($B$9="All",'No Self Assessment feeder'!BS703)))</f>
        <v>2.1</v>
      </c>
      <c r="H714" s="79">
        <f>IF($B$9="Female",'No Self Assessment feeder'!H703,IF($B$9="Male",'No Self Assessment feeder'!AN703,IF($B$9="All",'No Self Assessment feeder'!BT703)))</f>
        <v>90</v>
      </c>
      <c r="I714" s="120">
        <f>IF($B$9="Female",'No Self Assessment feeder'!I703,IF($B$9="Male",'No Self Assessment feeder'!AO703,IF($B$9="All",'No Self Assessment feeder'!BU703)))</f>
        <v>20.7</v>
      </c>
      <c r="J714" s="120">
        <f>IF($B$9="Female",'No Self Assessment feeder'!J703,IF($B$9="Male",'No Self Assessment feeder'!AP703,IF($B$9="All",'No Self Assessment feeder'!BV703)))</f>
        <v>10.9</v>
      </c>
      <c r="K714" s="120">
        <f>IF($B$9="Female",'No Self Assessment feeder'!K703,IF($B$9="Male",'No Self Assessment feeder'!AQ703,IF($B$9="All",'No Self Assessment feeder'!BW703)))</f>
        <v>41.3</v>
      </c>
      <c r="L714" s="120">
        <f>IF($B$9="Female",'No Self Assessment feeder'!L703,IF($B$9="Male",'No Self Assessment feeder'!AR703,IF($B$9="All",'No Self Assessment feeder'!BX703)))</f>
        <v>59.8</v>
      </c>
      <c r="M714" s="127">
        <f>IF($B$9="Female",'No Self Assessment feeder'!M703,IF($B$9="Male",'No Self Assessment feeder'!AS703,IF($B$9="All",'No Self Assessment feeder'!BY703)))</f>
        <v>68.5</v>
      </c>
      <c r="N714" s="81">
        <f>IF($B$9="Female",'No Self Assessment feeder'!N703,IF($B$9="Male",'No Self Assessment feeder'!AT703,IF($B$9="All",'No Self Assessment feeder'!BZ703)))</f>
        <v>95</v>
      </c>
      <c r="O714" s="120">
        <f>IF($B$9="Female",'No Self Assessment feeder'!O703,IF($B$9="Male",'No Self Assessment feeder'!AU703,IF($B$9="All",'No Self Assessment feeder'!CA703)))</f>
        <v>4.3</v>
      </c>
      <c r="P714" s="79">
        <f>IF($B$9="Female",'No Self Assessment feeder'!P703,IF($B$9="Male",'No Self Assessment feeder'!AV703,IF($B$9="All",'No Self Assessment feeder'!CB703)))</f>
        <v>90</v>
      </c>
      <c r="Q714" s="120">
        <f>IF($B$9="Female",'No Self Assessment feeder'!Q703,IF($B$9="Male",'No Self Assessment feeder'!AW703,IF($B$9="All",'No Self Assessment feeder'!CC703)))</f>
        <v>17.8</v>
      </c>
      <c r="R714" s="120">
        <f>IF($B$9="Female",'No Self Assessment feeder'!R703,IF($B$9="Male",'No Self Assessment feeder'!AX703,IF($B$9="All",'No Self Assessment feeder'!CD703)))</f>
        <v>14.4</v>
      </c>
      <c r="S714" s="120">
        <f>IF($B$9="Female",'No Self Assessment feeder'!S703,IF($B$9="Male",'No Self Assessment feeder'!AY703,IF($B$9="All",'No Self Assessment feeder'!CE703)))</f>
        <v>56.7</v>
      </c>
      <c r="T714" s="120">
        <f>IF($B$9="Female",'No Self Assessment feeder'!T703,IF($B$9="Male",'No Self Assessment feeder'!AZ703,IF($B$9="All",'No Self Assessment feeder'!CF703)))</f>
        <v>62.2</v>
      </c>
      <c r="U714" s="127">
        <f>IF($B$9="Female",'No Self Assessment feeder'!U703,IF($B$9="Male",'No Self Assessment feeder'!BA703,IF($B$9="All",'No Self Assessment feeder'!CG703)))</f>
        <v>67.8</v>
      </c>
      <c r="V714" s="81">
        <f>IF($B$9="Female",'No Self Assessment feeder'!V703,IF($B$9="Male",'No Self Assessment feeder'!BB703,IF($B$9="All",'No Self Assessment feeder'!CH703)))</f>
        <v>95</v>
      </c>
      <c r="W714" s="120">
        <f>IF($B$9="Female",'No Self Assessment feeder'!W703,IF($B$9="Male",'No Self Assessment feeder'!BC703,IF($B$9="All",'No Self Assessment feeder'!CI703)))</f>
        <v>4.3</v>
      </c>
      <c r="X714" s="79">
        <f>IF($B$9="Female",'No Self Assessment feeder'!X703,IF($B$9="Male",'No Self Assessment feeder'!BD703,IF($B$9="All",'No Self Assessment feeder'!CJ703)))</f>
        <v>90</v>
      </c>
      <c r="Y714" s="120">
        <f>IF($B$9="Female",'No Self Assessment feeder'!Y703,IF($B$9="Male",'No Self Assessment feeder'!BE703,IF($B$9="All",'No Self Assessment feeder'!CK703)))</f>
        <v>26.7</v>
      </c>
      <c r="Z714" s="120">
        <f>IF($B$9="Female",'No Self Assessment feeder'!Z703,IF($B$9="Male",'No Self Assessment feeder'!BF703,IF($B$9="All",'No Self Assessment feeder'!CL703)))</f>
        <v>18.899999999999999</v>
      </c>
      <c r="AA714" s="120" t="str">
        <f>IF($B$9="Female",'No Self Assessment feeder'!AA703,IF($B$9="Male",'No Self Assessment feeder'!BG703,IF($B$9="All",'No Self Assessment feeder'!CM703)))</f>
        <v>x</v>
      </c>
      <c r="AB714" s="120" t="str">
        <f>IF($B$9="Female",'No Self Assessment feeder'!AB703,IF($B$9="Male",'No Self Assessment feeder'!BH703,IF($B$9="All",'No Self Assessment feeder'!CN703)))</f>
        <v>x</v>
      </c>
      <c r="AC714" s="127">
        <f>IF($B$9="Female",'No Self Assessment feeder'!AC703,IF($B$9="Male",'No Self Assessment feeder'!BI703,IF($B$9="All",'No Self Assessment feeder'!CO703)))</f>
        <v>54.4</v>
      </c>
      <c r="CM714" s="29"/>
    </row>
    <row r="715" spans="1:91" ht="14.25" customHeight="1" x14ac:dyDescent="0.2">
      <c r="A715" s="159" t="s">
        <v>293</v>
      </c>
      <c r="B715" s="65" t="s">
        <v>114</v>
      </c>
      <c r="C715" s="65">
        <v>10040812</v>
      </c>
      <c r="D715" s="66" t="s">
        <v>489</v>
      </c>
      <c r="E715" s="162" t="s">
        <v>115</v>
      </c>
      <c r="F715" s="142">
        <f>IF($B$9="Female",'No Self Assessment feeder'!F704,IF($B$9="Male",'No Self Assessment feeder'!AL704,IF($B$9="All",'No Self Assessment feeder'!BR704)))</f>
        <v>255</v>
      </c>
      <c r="G715" s="120">
        <f>IF($B$9="Female",'No Self Assessment feeder'!G704,IF($B$9="Male",'No Self Assessment feeder'!AM704,IF($B$9="All",'No Self Assessment feeder'!BS704)))</f>
        <v>2.4</v>
      </c>
      <c r="H715" s="79">
        <f>IF($B$9="Female",'No Self Assessment feeder'!H704,IF($B$9="Male",'No Self Assessment feeder'!AN704,IF($B$9="All",'No Self Assessment feeder'!BT704)))</f>
        <v>250</v>
      </c>
      <c r="I715" s="120">
        <f>IF($B$9="Female",'No Self Assessment feeder'!I704,IF($B$9="Male",'No Self Assessment feeder'!AO704,IF($B$9="All",'No Self Assessment feeder'!BU704)))</f>
        <v>11.3</v>
      </c>
      <c r="J715" s="120">
        <f>IF($B$9="Female",'No Self Assessment feeder'!J704,IF($B$9="Male",'No Self Assessment feeder'!AP704,IF($B$9="All",'No Self Assessment feeder'!BV704)))</f>
        <v>11.3</v>
      </c>
      <c r="K715" s="120">
        <f>IF($B$9="Female",'No Self Assessment feeder'!K704,IF($B$9="Male",'No Self Assessment feeder'!AQ704,IF($B$9="All",'No Self Assessment feeder'!BW704)))</f>
        <v>66.5</v>
      </c>
      <c r="L715" s="120">
        <f>IF($B$9="Female",'No Self Assessment feeder'!L704,IF($B$9="Male",'No Self Assessment feeder'!AR704,IF($B$9="All",'No Self Assessment feeder'!BX704)))</f>
        <v>73.8</v>
      </c>
      <c r="M715" s="127">
        <f>IF($B$9="Female",'No Self Assessment feeder'!M704,IF($B$9="Male",'No Self Assessment feeder'!AS704,IF($B$9="All",'No Self Assessment feeder'!BY704)))</f>
        <v>77.400000000000006</v>
      </c>
      <c r="N715" s="81">
        <f>IF($B$9="Female",'No Self Assessment feeder'!N704,IF($B$9="Male",'No Self Assessment feeder'!AT704,IF($B$9="All",'No Self Assessment feeder'!BZ704)))</f>
        <v>255</v>
      </c>
      <c r="O715" s="120">
        <f>IF($B$9="Female",'No Self Assessment feeder'!O704,IF($B$9="Male",'No Self Assessment feeder'!AU704,IF($B$9="All",'No Self Assessment feeder'!CA704)))</f>
        <v>2.8</v>
      </c>
      <c r="P715" s="79">
        <f>IF($B$9="Female",'No Self Assessment feeder'!P704,IF($B$9="Male",'No Self Assessment feeder'!AV704,IF($B$9="All",'No Self Assessment feeder'!CB704)))</f>
        <v>245</v>
      </c>
      <c r="Q715" s="120">
        <f>IF($B$9="Female",'No Self Assessment feeder'!Q704,IF($B$9="Male",'No Self Assessment feeder'!AW704,IF($B$9="All",'No Self Assessment feeder'!CC704)))</f>
        <v>12.1</v>
      </c>
      <c r="R715" s="120">
        <f>IF($B$9="Female",'No Self Assessment feeder'!R704,IF($B$9="Male",'No Self Assessment feeder'!AX704,IF($B$9="All",'No Self Assessment feeder'!CD704)))</f>
        <v>7.3</v>
      </c>
      <c r="S715" s="120">
        <f>IF($B$9="Female",'No Self Assessment feeder'!S704,IF($B$9="Male",'No Self Assessment feeder'!AY704,IF($B$9="All",'No Self Assessment feeder'!CE704)))</f>
        <v>66.400000000000006</v>
      </c>
      <c r="T715" s="120">
        <f>IF($B$9="Female",'No Self Assessment feeder'!T704,IF($B$9="Male",'No Self Assessment feeder'!AZ704,IF($B$9="All",'No Self Assessment feeder'!CF704)))</f>
        <v>77.7</v>
      </c>
      <c r="U715" s="127">
        <f>IF($B$9="Female",'No Self Assessment feeder'!U704,IF($B$9="Male",'No Self Assessment feeder'!BA704,IF($B$9="All",'No Self Assessment feeder'!CG704)))</f>
        <v>80.599999999999994</v>
      </c>
      <c r="V715" s="81">
        <f>IF($B$9="Female",'No Self Assessment feeder'!V704,IF($B$9="Male",'No Self Assessment feeder'!BB704,IF($B$9="All",'No Self Assessment feeder'!CH704)))</f>
        <v>255</v>
      </c>
      <c r="W715" s="120">
        <f>IF($B$9="Female",'No Self Assessment feeder'!W704,IF($B$9="Male",'No Self Assessment feeder'!BC704,IF($B$9="All",'No Self Assessment feeder'!CI704)))</f>
        <v>3.1</v>
      </c>
      <c r="X715" s="79">
        <f>IF($B$9="Female",'No Self Assessment feeder'!X704,IF($B$9="Male",'No Self Assessment feeder'!BD704,IF($B$9="All",'No Self Assessment feeder'!CJ704)))</f>
        <v>245</v>
      </c>
      <c r="Y715" s="120">
        <f>IF($B$9="Female",'No Self Assessment feeder'!Y704,IF($B$9="Male",'No Self Assessment feeder'!BE704,IF($B$9="All",'No Self Assessment feeder'!CK704)))</f>
        <v>14.2</v>
      </c>
      <c r="Z715" s="120">
        <f>IF($B$9="Female",'No Self Assessment feeder'!Z704,IF($B$9="Male",'No Self Assessment feeder'!BF704,IF($B$9="All",'No Self Assessment feeder'!CL704)))</f>
        <v>5.7</v>
      </c>
      <c r="AA715" s="120" t="str">
        <f>IF($B$9="Female",'No Self Assessment feeder'!AA704,IF($B$9="Male",'No Self Assessment feeder'!BG704,IF($B$9="All",'No Self Assessment feeder'!CM704)))</f>
        <v>x</v>
      </c>
      <c r="AB715" s="120" t="str">
        <f>IF($B$9="Female",'No Self Assessment feeder'!AB704,IF($B$9="Male",'No Self Assessment feeder'!BH704,IF($B$9="All",'No Self Assessment feeder'!CN704)))</f>
        <v>x</v>
      </c>
      <c r="AC715" s="127">
        <f>IF($B$9="Female",'No Self Assessment feeder'!AC704,IF($B$9="Male",'No Self Assessment feeder'!BI704,IF($B$9="All",'No Self Assessment feeder'!CO704)))</f>
        <v>80.099999999999994</v>
      </c>
      <c r="CM715" s="29"/>
    </row>
    <row r="716" spans="1:91" ht="14.25" customHeight="1" x14ac:dyDescent="0.2">
      <c r="A716" s="159" t="s">
        <v>293</v>
      </c>
      <c r="B716" s="65" t="s">
        <v>116</v>
      </c>
      <c r="C716" s="66">
        <v>10007147</v>
      </c>
      <c r="D716" s="66" t="s">
        <v>488</v>
      </c>
      <c r="E716" s="162" t="s">
        <v>117</v>
      </c>
      <c r="F716" s="142">
        <f>IF($B$9="Female",'No Self Assessment feeder'!F705,IF($B$9="Male",'No Self Assessment feeder'!AL705,IF($B$9="All",'No Self Assessment feeder'!BR705)))</f>
        <v>3450</v>
      </c>
      <c r="G716" s="120">
        <f>IF($B$9="Female",'No Self Assessment feeder'!G705,IF($B$9="Male",'No Self Assessment feeder'!AM705,IF($B$9="All",'No Self Assessment feeder'!BS705)))</f>
        <v>2.1</v>
      </c>
      <c r="H716" s="79">
        <f>IF($B$9="Female",'No Self Assessment feeder'!H705,IF($B$9="Male",'No Self Assessment feeder'!AN705,IF($B$9="All",'No Self Assessment feeder'!BT705)))</f>
        <v>3380</v>
      </c>
      <c r="I716" s="120">
        <f>IF($B$9="Female",'No Self Assessment feeder'!I705,IF($B$9="Male",'No Self Assessment feeder'!AO705,IF($B$9="All",'No Self Assessment feeder'!BU705)))</f>
        <v>7</v>
      </c>
      <c r="J716" s="120">
        <f>IF($B$9="Female",'No Self Assessment feeder'!J705,IF($B$9="Male",'No Self Assessment feeder'!AP705,IF($B$9="All",'No Self Assessment feeder'!BV705)))</f>
        <v>10.5</v>
      </c>
      <c r="K716" s="120">
        <f>IF($B$9="Female",'No Self Assessment feeder'!K705,IF($B$9="Male",'No Self Assessment feeder'!AQ705,IF($B$9="All",'No Self Assessment feeder'!BW705)))</f>
        <v>64</v>
      </c>
      <c r="L716" s="120">
        <f>IF($B$9="Female",'No Self Assessment feeder'!L705,IF($B$9="Male",'No Self Assessment feeder'!AR705,IF($B$9="All",'No Self Assessment feeder'!BX705)))</f>
        <v>76.8</v>
      </c>
      <c r="M716" s="127">
        <f>IF($B$9="Female",'No Self Assessment feeder'!M705,IF($B$9="Male",'No Self Assessment feeder'!AS705,IF($B$9="All",'No Self Assessment feeder'!BY705)))</f>
        <v>82.5</v>
      </c>
      <c r="N716" s="81">
        <f>IF($B$9="Female",'No Self Assessment feeder'!N705,IF($B$9="Male",'No Self Assessment feeder'!AT705,IF($B$9="All",'No Self Assessment feeder'!BZ705)))</f>
        <v>3450</v>
      </c>
      <c r="O716" s="120">
        <f>IF($B$9="Female",'No Self Assessment feeder'!O705,IF($B$9="Male",'No Self Assessment feeder'!AU705,IF($B$9="All",'No Self Assessment feeder'!CA705)))</f>
        <v>2.2999999999999998</v>
      </c>
      <c r="P716" s="79">
        <f>IF($B$9="Female",'No Self Assessment feeder'!P705,IF($B$9="Male",'No Self Assessment feeder'!AV705,IF($B$9="All",'No Self Assessment feeder'!CB705)))</f>
        <v>3370</v>
      </c>
      <c r="Q716" s="120">
        <f>IF($B$9="Female",'No Self Assessment feeder'!Q705,IF($B$9="Male",'No Self Assessment feeder'!AW705,IF($B$9="All",'No Self Assessment feeder'!CC705)))</f>
        <v>10.3</v>
      </c>
      <c r="R716" s="120">
        <f>IF($B$9="Female",'No Self Assessment feeder'!R705,IF($B$9="Male",'No Self Assessment feeder'!AX705,IF($B$9="All",'No Self Assessment feeder'!CD705)))</f>
        <v>9.1999999999999993</v>
      </c>
      <c r="S716" s="120">
        <f>IF($B$9="Female",'No Self Assessment feeder'!S705,IF($B$9="Male",'No Self Assessment feeder'!AY705,IF($B$9="All",'No Self Assessment feeder'!CE705)))</f>
        <v>67.7</v>
      </c>
      <c r="T716" s="120">
        <f>IF($B$9="Female",'No Self Assessment feeder'!T705,IF($B$9="Male",'No Self Assessment feeder'!AZ705,IF($B$9="All",'No Self Assessment feeder'!CF705)))</f>
        <v>77.099999999999994</v>
      </c>
      <c r="U716" s="127">
        <f>IF($B$9="Female",'No Self Assessment feeder'!U705,IF($B$9="Male",'No Self Assessment feeder'!BA705,IF($B$9="All",'No Self Assessment feeder'!CG705)))</f>
        <v>80.599999999999994</v>
      </c>
      <c r="V716" s="81">
        <f>IF($B$9="Female",'No Self Assessment feeder'!V705,IF($B$9="Male",'No Self Assessment feeder'!BB705,IF($B$9="All",'No Self Assessment feeder'!CH705)))</f>
        <v>3450</v>
      </c>
      <c r="W716" s="120">
        <f>IF($B$9="Female",'No Self Assessment feeder'!W705,IF($B$9="Male",'No Self Assessment feeder'!BC705,IF($B$9="All",'No Self Assessment feeder'!CI705)))</f>
        <v>2.2999999999999998</v>
      </c>
      <c r="X716" s="79">
        <f>IF($B$9="Female",'No Self Assessment feeder'!X705,IF($B$9="Male",'No Self Assessment feeder'!BD705,IF($B$9="All",'No Self Assessment feeder'!CJ705)))</f>
        <v>3370</v>
      </c>
      <c r="Y716" s="120">
        <f>IF($B$9="Female",'No Self Assessment feeder'!Y705,IF($B$9="Male",'No Self Assessment feeder'!BE705,IF($B$9="All",'No Self Assessment feeder'!CK705)))</f>
        <v>12.6</v>
      </c>
      <c r="Z716" s="120">
        <f>IF($B$9="Female",'No Self Assessment feeder'!Z705,IF($B$9="Male",'No Self Assessment feeder'!BF705,IF($B$9="All",'No Self Assessment feeder'!CL705)))</f>
        <v>8.8000000000000007</v>
      </c>
      <c r="AA716" s="120">
        <f>IF($B$9="Female",'No Self Assessment feeder'!AA705,IF($B$9="Male",'No Self Assessment feeder'!BG705,IF($B$9="All",'No Self Assessment feeder'!CM705)))</f>
        <v>70</v>
      </c>
      <c r="AB716" s="120">
        <f>IF($B$9="Female",'No Self Assessment feeder'!AB705,IF($B$9="Male",'No Self Assessment feeder'!BH705,IF($B$9="All",'No Self Assessment feeder'!CN705)))</f>
        <v>76.7</v>
      </c>
      <c r="AC716" s="127">
        <f>IF($B$9="Female",'No Self Assessment feeder'!AC705,IF($B$9="Male",'No Self Assessment feeder'!BI705,IF($B$9="All",'No Self Assessment feeder'!CO705)))</f>
        <v>78.599999999999994</v>
      </c>
      <c r="CM716" s="29"/>
    </row>
    <row r="717" spans="1:91" ht="14.25" customHeight="1" x14ac:dyDescent="0.2">
      <c r="A717" s="159" t="s">
        <v>293</v>
      </c>
      <c r="B717" s="65" t="s">
        <v>118</v>
      </c>
      <c r="C717" s="66">
        <v>10007765</v>
      </c>
      <c r="D717" s="66" t="s">
        <v>491</v>
      </c>
      <c r="E717" s="162" t="s">
        <v>119</v>
      </c>
      <c r="F717" s="142">
        <f>IF($B$9="Female",'No Self Assessment feeder'!F706,IF($B$9="Male",'No Self Assessment feeder'!AL706,IF($B$9="All",'No Self Assessment feeder'!BR706)))</f>
        <v>85</v>
      </c>
      <c r="G717" s="120">
        <f>IF($B$9="Female",'No Self Assessment feeder'!G706,IF($B$9="Male",'No Self Assessment feeder'!AM706,IF($B$9="All",'No Self Assessment feeder'!BS706)))</f>
        <v>3.5</v>
      </c>
      <c r="H717" s="79">
        <f>IF($B$9="Female",'No Self Assessment feeder'!H706,IF($B$9="Male",'No Self Assessment feeder'!AN706,IF($B$9="All",'No Self Assessment feeder'!BT706)))</f>
        <v>80</v>
      </c>
      <c r="I717" s="120">
        <f>IF($B$9="Female",'No Self Assessment feeder'!I706,IF($B$9="Male",'No Self Assessment feeder'!AO706,IF($B$9="All",'No Self Assessment feeder'!BU706)))</f>
        <v>15.9</v>
      </c>
      <c r="J717" s="120">
        <f>IF($B$9="Female",'No Self Assessment feeder'!J706,IF($B$9="Male",'No Self Assessment feeder'!AP706,IF($B$9="All",'No Self Assessment feeder'!BV706)))</f>
        <v>11</v>
      </c>
      <c r="K717" s="120">
        <f>IF($B$9="Female",'No Self Assessment feeder'!K706,IF($B$9="Male",'No Self Assessment feeder'!AQ706,IF($B$9="All",'No Self Assessment feeder'!BW706)))</f>
        <v>36.6</v>
      </c>
      <c r="L717" s="120">
        <f>IF($B$9="Female",'No Self Assessment feeder'!L706,IF($B$9="Male",'No Self Assessment feeder'!AR706,IF($B$9="All",'No Self Assessment feeder'!BX706)))</f>
        <v>59.8</v>
      </c>
      <c r="M717" s="127">
        <f>IF($B$9="Female",'No Self Assessment feeder'!M706,IF($B$9="Male",'No Self Assessment feeder'!AS706,IF($B$9="All",'No Self Assessment feeder'!BY706)))</f>
        <v>73.2</v>
      </c>
      <c r="N717" s="81">
        <f>IF($B$9="Female",'No Self Assessment feeder'!N706,IF($B$9="Male",'No Self Assessment feeder'!AT706,IF($B$9="All",'No Self Assessment feeder'!BZ706)))</f>
        <v>85</v>
      </c>
      <c r="O717" s="120">
        <f>IF($B$9="Female",'No Self Assessment feeder'!O706,IF($B$9="Male",'No Self Assessment feeder'!AU706,IF($B$9="All",'No Self Assessment feeder'!CA706)))</f>
        <v>3.5</v>
      </c>
      <c r="P717" s="79">
        <f>IF($B$9="Female",'No Self Assessment feeder'!P706,IF($B$9="Male",'No Self Assessment feeder'!AV706,IF($B$9="All",'No Self Assessment feeder'!CB706)))</f>
        <v>80</v>
      </c>
      <c r="Q717" s="120">
        <f>IF($B$9="Female",'No Self Assessment feeder'!Q706,IF($B$9="Male",'No Self Assessment feeder'!AW706,IF($B$9="All",'No Self Assessment feeder'!CC706)))</f>
        <v>18.3</v>
      </c>
      <c r="R717" s="120">
        <f>IF($B$9="Female",'No Self Assessment feeder'!R706,IF($B$9="Male",'No Self Assessment feeder'!AX706,IF($B$9="All",'No Self Assessment feeder'!CD706)))</f>
        <v>8.5</v>
      </c>
      <c r="S717" s="120">
        <f>IF($B$9="Female",'No Self Assessment feeder'!S706,IF($B$9="Male",'No Self Assessment feeder'!AY706,IF($B$9="All",'No Self Assessment feeder'!CE706)))</f>
        <v>54.9</v>
      </c>
      <c r="T717" s="120">
        <f>IF($B$9="Female",'No Self Assessment feeder'!T706,IF($B$9="Male",'No Self Assessment feeder'!AZ706,IF($B$9="All",'No Self Assessment feeder'!CF706)))</f>
        <v>68.3</v>
      </c>
      <c r="U717" s="127">
        <f>IF($B$9="Female",'No Self Assessment feeder'!U706,IF($B$9="Male",'No Self Assessment feeder'!BA706,IF($B$9="All",'No Self Assessment feeder'!CG706)))</f>
        <v>73.2</v>
      </c>
      <c r="V717" s="81">
        <f>IF($B$9="Female",'No Self Assessment feeder'!V706,IF($B$9="Male",'No Self Assessment feeder'!BB706,IF($B$9="All",'No Self Assessment feeder'!CH706)))</f>
        <v>85</v>
      </c>
      <c r="W717" s="120">
        <f>IF($B$9="Female",'No Self Assessment feeder'!W706,IF($B$9="Male",'No Self Assessment feeder'!BC706,IF($B$9="All",'No Self Assessment feeder'!CI706)))</f>
        <v>3.5</v>
      </c>
      <c r="X717" s="79">
        <f>IF($B$9="Female",'No Self Assessment feeder'!X706,IF($B$9="Male",'No Self Assessment feeder'!BD706,IF($B$9="All",'No Self Assessment feeder'!CJ706)))</f>
        <v>80</v>
      </c>
      <c r="Y717" s="120">
        <f>IF($B$9="Female",'No Self Assessment feeder'!Y706,IF($B$9="Male",'No Self Assessment feeder'!BE706,IF($B$9="All",'No Self Assessment feeder'!CK706)))</f>
        <v>17.100000000000001</v>
      </c>
      <c r="Z717" s="120">
        <f>IF($B$9="Female",'No Self Assessment feeder'!Z706,IF($B$9="Male",'No Self Assessment feeder'!BF706,IF($B$9="All",'No Self Assessment feeder'!CL706)))</f>
        <v>14.6</v>
      </c>
      <c r="AA717" s="120">
        <f>IF($B$9="Female",'No Self Assessment feeder'!AA706,IF($B$9="Male",'No Self Assessment feeder'!BG706,IF($B$9="All",'No Self Assessment feeder'!CM706)))</f>
        <v>53.7</v>
      </c>
      <c r="AB717" s="120">
        <f>IF($B$9="Female",'No Self Assessment feeder'!AB706,IF($B$9="Male",'No Self Assessment feeder'!BH706,IF($B$9="All",'No Self Assessment feeder'!CN706)))</f>
        <v>63.4</v>
      </c>
      <c r="AC717" s="127">
        <f>IF($B$9="Female",'No Self Assessment feeder'!AC706,IF($B$9="Male",'No Self Assessment feeder'!BI706,IF($B$9="All",'No Self Assessment feeder'!CO706)))</f>
        <v>68.3</v>
      </c>
      <c r="CM717" s="29"/>
    </row>
    <row r="718" spans="1:91" ht="14.25" customHeight="1" x14ac:dyDescent="0.2">
      <c r="A718" s="159" t="s">
        <v>293</v>
      </c>
      <c r="B718" s="65" t="s">
        <v>120</v>
      </c>
      <c r="C718" s="66">
        <v>10007148</v>
      </c>
      <c r="D718" s="66" t="s">
        <v>494</v>
      </c>
      <c r="E718" s="162" t="s">
        <v>121</v>
      </c>
      <c r="F718" s="142">
        <f>IF($B$9="Female",'No Self Assessment feeder'!F707,IF($B$9="Male",'No Self Assessment feeder'!AL707,IF($B$9="All",'No Self Assessment feeder'!BR707)))</f>
        <v>2630</v>
      </c>
      <c r="G718" s="120">
        <f>IF($B$9="Female",'No Self Assessment feeder'!G707,IF($B$9="Male",'No Self Assessment feeder'!AM707,IF($B$9="All",'No Self Assessment feeder'!BS707)))</f>
        <v>2.5</v>
      </c>
      <c r="H718" s="79">
        <f>IF($B$9="Female",'No Self Assessment feeder'!H707,IF($B$9="Male",'No Self Assessment feeder'!AN707,IF($B$9="All",'No Self Assessment feeder'!BT707)))</f>
        <v>2565</v>
      </c>
      <c r="I718" s="120">
        <f>IF($B$9="Female",'No Self Assessment feeder'!I707,IF($B$9="Male",'No Self Assessment feeder'!AO707,IF($B$9="All",'No Self Assessment feeder'!BU707)))</f>
        <v>6.4</v>
      </c>
      <c r="J718" s="120">
        <f>IF($B$9="Female",'No Self Assessment feeder'!J707,IF($B$9="Male",'No Self Assessment feeder'!AP707,IF($B$9="All",'No Self Assessment feeder'!BV707)))</f>
        <v>11.5</v>
      </c>
      <c r="K718" s="120">
        <f>IF($B$9="Female",'No Self Assessment feeder'!K707,IF($B$9="Male",'No Self Assessment feeder'!AQ707,IF($B$9="All",'No Self Assessment feeder'!BW707)))</f>
        <v>61.4</v>
      </c>
      <c r="L718" s="120">
        <f>IF($B$9="Female",'No Self Assessment feeder'!L707,IF($B$9="Male",'No Self Assessment feeder'!AR707,IF($B$9="All",'No Self Assessment feeder'!BX707)))</f>
        <v>75.599999999999994</v>
      </c>
      <c r="M718" s="127">
        <f>IF($B$9="Female",'No Self Assessment feeder'!M707,IF($B$9="Male",'No Self Assessment feeder'!AS707,IF($B$9="All",'No Self Assessment feeder'!BY707)))</f>
        <v>82.2</v>
      </c>
      <c r="N718" s="81">
        <f>IF($B$9="Female",'No Self Assessment feeder'!N707,IF($B$9="Male",'No Self Assessment feeder'!AT707,IF($B$9="All",'No Self Assessment feeder'!BZ707)))</f>
        <v>2630</v>
      </c>
      <c r="O718" s="120">
        <f>IF($B$9="Female",'No Self Assessment feeder'!O707,IF($B$9="Male",'No Self Assessment feeder'!AU707,IF($B$9="All",'No Self Assessment feeder'!CA707)))</f>
        <v>2.7</v>
      </c>
      <c r="P718" s="79">
        <f>IF($B$9="Female",'No Self Assessment feeder'!P707,IF($B$9="Male",'No Self Assessment feeder'!AV707,IF($B$9="All",'No Self Assessment feeder'!CB707)))</f>
        <v>2560</v>
      </c>
      <c r="Q718" s="120">
        <f>IF($B$9="Female",'No Self Assessment feeder'!Q707,IF($B$9="Male",'No Self Assessment feeder'!AW707,IF($B$9="All",'No Self Assessment feeder'!CC707)))</f>
        <v>9.1999999999999993</v>
      </c>
      <c r="R718" s="120">
        <f>IF($B$9="Female",'No Self Assessment feeder'!R707,IF($B$9="Male",'No Self Assessment feeder'!AX707,IF($B$9="All",'No Self Assessment feeder'!CD707)))</f>
        <v>9</v>
      </c>
      <c r="S718" s="120">
        <f>IF($B$9="Female",'No Self Assessment feeder'!S707,IF($B$9="Male",'No Self Assessment feeder'!AY707,IF($B$9="All",'No Self Assessment feeder'!CE707)))</f>
        <v>66.599999999999994</v>
      </c>
      <c r="T718" s="120">
        <f>IF($B$9="Female",'No Self Assessment feeder'!T707,IF($B$9="Male",'No Self Assessment feeder'!AZ707,IF($B$9="All",'No Self Assessment feeder'!CF707)))</f>
        <v>77.8</v>
      </c>
      <c r="U718" s="127">
        <f>IF($B$9="Female",'No Self Assessment feeder'!U707,IF($B$9="Male",'No Self Assessment feeder'!BA707,IF($B$9="All",'No Self Assessment feeder'!CG707)))</f>
        <v>81.8</v>
      </c>
      <c r="V718" s="81">
        <f>IF($B$9="Female",'No Self Assessment feeder'!V707,IF($B$9="Male",'No Self Assessment feeder'!BB707,IF($B$9="All",'No Self Assessment feeder'!CH707)))</f>
        <v>2630</v>
      </c>
      <c r="W718" s="120">
        <f>IF($B$9="Female",'No Self Assessment feeder'!W707,IF($B$9="Male",'No Self Assessment feeder'!BC707,IF($B$9="All",'No Self Assessment feeder'!CI707)))</f>
        <v>2.9</v>
      </c>
      <c r="X718" s="79">
        <f>IF($B$9="Female",'No Self Assessment feeder'!X707,IF($B$9="Male",'No Self Assessment feeder'!BD707,IF($B$9="All",'No Self Assessment feeder'!CJ707)))</f>
        <v>2555</v>
      </c>
      <c r="Y718" s="120">
        <f>IF($B$9="Female",'No Self Assessment feeder'!Y707,IF($B$9="Male",'No Self Assessment feeder'!BE707,IF($B$9="All",'No Self Assessment feeder'!CK707)))</f>
        <v>11.3</v>
      </c>
      <c r="Z718" s="120">
        <f>IF($B$9="Female",'No Self Assessment feeder'!Z707,IF($B$9="Male",'No Self Assessment feeder'!BF707,IF($B$9="All",'No Self Assessment feeder'!CL707)))</f>
        <v>7.9</v>
      </c>
      <c r="AA718" s="120">
        <f>IF($B$9="Female",'No Self Assessment feeder'!AA707,IF($B$9="Male",'No Self Assessment feeder'!BG707,IF($B$9="All",'No Self Assessment feeder'!CM707)))</f>
        <v>71</v>
      </c>
      <c r="AB718" s="120">
        <f>IF($B$9="Female",'No Self Assessment feeder'!AB707,IF($B$9="Male",'No Self Assessment feeder'!BH707,IF($B$9="All",'No Self Assessment feeder'!CN707)))</f>
        <v>78.599999999999994</v>
      </c>
      <c r="AC718" s="127">
        <f>IF($B$9="Female",'No Self Assessment feeder'!AC707,IF($B$9="Male",'No Self Assessment feeder'!BI707,IF($B$9="All",'No Self Assessment feeder'!CO707)))</f>
        <v>80.8</v>
      </c>
      <c r="CM718" s="29"/>
    </row>
    <row r="719" spans="1:91" ht="14.25" customHeight="1" x14ac:dyDescent="0.2">
      <c r="A719" s="159" t="s">
        <v>293</v>
      </c>
      <c r="B719" s="65" t="s">
        <v>122</v>
      </c>
      <c r="C719" s="66">
        <v>10007149</v>
      </c>
      <c r="D719" s="66" t="s">
        <v>494</v>
      </c>
      <c r="E719" s="162" t="s">
        <v>123</v>
      </c>
      <c r="F719" s="142">
        <f>IF($B$9="Female",'No Self Assessment feeder'!F708,IF($B$9="Male",'No Self Assessment feeder'!AL708,IF($B$9="All",'No Self Assessment feeder'!BR708)))</f>
        <v>2580</v>
      </c>
      <c r="G719" s="120">
        <f>IF($B$9="Female",'No Self Assessment feeder'!G708,IF($B$9="Male",'No Self Assessment feeder'!AM708,IF($B$9="All",'No Self Assessment feeder'!BS708)))</f>
        <v>1.7</v>
      </c>
      <c r="H719" s="79">
        <f>IF($B$9="Female",'No Self Assessment feeder'!H708,IF($B$9="Male",'No Self Assessment feeder'!AN708,IF($B$9="All",'No Self Assessment feeder'!BT708)))</f>
        <v>2535</v>
      </c>
      <c r="I719" s="120">
        <f>IF($B$9="Female",'No Self Assessment feeder'!I708,IF($B$9="Male",'No Self Assessment feeder'!AO708,IF($B$9="All",'No Self Assessment feeder'!BU708)))</f>
        <v>5.9</v>
      </c>
      <c r="J719" s="120">
        <f>IF($B$9="Female",'No Self Assessment feeder'!J708,IF($B$9="Male",'No Self Assessment feeder'!AP708,IF($B$9="All",'No Self Assessment feeder'!BV708)))</f>
        <v>10</v>
      </c>
      <c r="K719" s="120">
        <f>IF($B$9="Female",'No Self Assessment feeder'!K708,IF($B$9="Male",'No Self Assessment feeder'!AQ708,IF($B$9="All",'No Self Assessment feeder'!BW708)))</f>
        <v>54.9</v>
      </c>
      <c r="L719" s="120">
        <f>IF($B$9="Female",'No Self Assessment feeder'!L708,IF($B$9="Male",'No Self Assessment feeder'!AR708,IF($B$9="All",'No Self Assessment feeder'!BX708)))</f>
        <v>75</v>
      </c>
      <c r="M719" s="127">
        <f>IF($B$9="Female",'No Self Assessment feeder'!M708,IF($B$9="Male",'No Self Assessment feeder'!AS708,IF($B$9="All",'No Self Assessment feeder'!BY708)))</f>
        <v>84.2</v>
      </c>
      <c r="N719" s="81">
        <f>IF($B$9="Female",'No Self Assessment feeder'!N708,IF($B$9="Male",'No Self Assessment feeder'!AT708,IF($B$9="All",'No Self Assessment feeder'!BZ708)))</f>
        <v>2580</v>
      </c>
      <c r="O719" s="120">
        <f>IF($B$9="Female",'No Self Assessment feeder'!O708,IF($B$9="Male",'No Self Assessment feeder'!AU708,IF($B$9="All",'No Self Assessment feeder'!CA708)))</f>
        <v>2.1</v>
      </c>
      <c r="P719" s="79">
        <f>IF($B$9="Female",'No Self Assessment feeder'!P708,IF($B$9="Male",'No Self Assessment feeder'!AV708,IF($B$9="All",'No Self Assessment feeder'!CB708)))</f>
        <v>2525</v>
      </c>
      <c r="Q719" s="120">
        <f>IF($B$9="Female",'No Self Assessment feeder'!Q708,IF($B$9="Male",'No Self Assessment feeder'!AW708,IF($B$9="All",'No Self Assessment feeder'!CC708)))</f>
        <v>8.1</v>
      </c>
      <c r="R719" s="120">
        <f>IF($B$9="Female",'No Self Assessment feeder'!R708,IF($B$9="Male",'No Self Assessment feeder'!AX708,IF($B$9="All",'No Self Assessment feeder'!CD708)))</f>
        <v>7.4</v>
      </c>
      <c r="S719" s="120">
        <f>IF($B$9="Female",'No Self Assessment feeder'!S708,IF($B$9="Male",'No Self Assessment feeder'!AY708,IF($B$9="All",'No Self Assessment feeder'!CE708)))</f>
        <v>65.7</v>
      </c>
      <c r="T719" s="120">
        <f>IF($B$9="Female",'No Self Assessment feeder'!T708,IF($B$9="Male",'No Self Assessment feeder'!AZ708,IF($B$9="All",'No Self Assessment feeder'!CF708)))</f>
        <v>79.599999999999994</v>
      </c>
      <c r="U719" s="127">
        <f>IF($B$9="Female",'No Self Assessment feeder'!U708,IF($B$9="Male",'No Self Assessment feeder'!BA708,IF($B$9="All",'No Self Assessment feeder'!CG708)))</f>
        <v>84.5</v>
      </c>
      <c r="V719" s="81">
        <f>IF($B$9="Female",'No Self Assessment feeder'!V708,IF($B$9="Male",'No Self Assessment feeder'!BB708,IF($B$9="All",'No Self Assessment feeder'!CH708)))</f>
        <v>2580</v>
      </c>
      <c r="W719" s="120">
        <f>IF($B$9="Female",'No Self Assessment feeder'!W708,IF($B$9="Male",'No Self Assessment feeder'!BC708,IF($B$9="All",'No Self Assessment feeder'!CI708)))</f>
        <v>2.2000000000000002</v>
      </c>
      <c r="X719" s="79">
        <f>IF($B$9="Female",'No Self Assessment feeder'!X708,IF($B$9="Male",'No Self Assessment feeder'!BD708,IF($B$9="All",'No Self Assessment feeder'!CJ708)))</f>
        <v>2525</v>
      </c>
      <c r="Y719" s="120">
        <f>IF($B$9="Female",'No Self Assessment feeder'!Y708,IF($B$9="Male",'No Self Assessment feeder'!BE708,IF($B$9="All",'No Self Assessment feeder'!CK708)))</f>
        <v>10.4</v>
      </c>
      <c r="Z719" s="120">
        <f>IF($B$9="Female",'No Self Assessment feeder'!Z708,IF($B$9="Male",'No Self Assessment feeder'!BF708,IF($B$9="All",'No Self Assessment feeder'!CL708)))</f>
        <v>7</v>
      </c>
      <c r="AA719" s="120">
        <f>IF($B$9="Female",'No Self Assessment feeder'!AA708,IF($B$9="Male",'No Self Assessment feeder'!BG708,IF($B$9="All",'No Self Assessment feeder'!CM708)))</f>
        <v>69.5</v>
      </c>
      <c r="AB719" s="120">
        <f>IF($B$9="Female",'No Self Assessment feeder'!AB708,IF($B$9="Male",'No Self Assessment feeder'!BH708,IF($B$9="All",'No Self Assessment feeder'!CN708)))</f>
        <v>79.5</v>
      </c>
      <c r="AC719" s="127">
        <f>IF($B$9="Female",'No Self Assessment feeder'!AC708,IF($B$9="Male",'No Self Assessment feeder'!BI708,IF($B$9="All",'No Self Assessment feeder'!CO708)))</f>
        <v>82.6</v>
      </c>
      <c r="CM719" s="29"/>
    </row>
    <row r="720" spans="1:91" ht="14.25" customHeight="1" x14ac:dyDescent="0.2">
      <c r="A720" s="159" t="s">
        <v>293</v>
      </c>
      <c r="B720" s="65" t="s">
        <v>124</v>
      </c>
      <c r="C720" s="66">
        <v>10003270</v>
      </c>
      <c r="D720" s="66" t="s">
        <v>491</v>
      </c>
      <c r="E720" s="162" t="s">
        <v>125</v>
      </c>
      <c r="F720" s="142">
        <f>IF($B$9="Female",'No Self Assessment feeder'!F709,IF($B$9="Male",'No Self Assessment feeder'!AL709,IF($B$9="All",'No Self Assessment feeder'!BR709)))</f>
        <v>1480</v>
      </c>
      <c r="G720" s="120">
        <f>IF($B$9="Female",'No Self Assessment feeder'!G709,IF($B$9="Male",'No Self Assessment feeder'!AM709,IF($B$9="All",'No Self Assessment feeder'!BS709)))</f>
        <v>1.8</v>
      </c>
      <c r="H720" s="79">
        <f>IF($B$9="Female",'No Self Assessment feeder'!H709,IF($B$9="Male",'No Self Assessment feeder'!AN709,IF($B$9="All",'No Self Assessment feeder'!BT709)))</f>
        <v>1455</v>
      </c>
      <c r="I720" s="120">
        <f>IF($B$9="Female",'No Self Assessment feeder'!I709,IF($B$9="Male",'No Self Assessment feeder'!AO709,IF($B$9="All",'No Self Assessment feeder'!BU709)))</f>
        <v>6.9</v>
      </c>
      <c r="J720" s="120">
        <f>IF($B$9="Female",'No Self Assessment feeder'!J709,IF($B$9="Male",'No Self Assessment feeder'!AP709,IF($B$9="All",'No Self Assessment feeder'!BV709)))</f>
        <v>5.2</v>
      </c>
      <c r="K720" s="120">
        <f>IF($B$9="Female",'No Self Assessment feeder'!K709,IF($B$9="Male",'No Self Assessment feeder'!AQ709,IF($B$9="All",'No Self Assessment feeder'!BW709)))</f>
        <v>41.6</v>
      </c>
      <c r="L720" s="120">
        <f>IF($B$9="Female",'No Self Assessment feeder'!L709,IF($B$9="Male",'No Self Assessment feeder'!AR709,IF($B$9="All",'No Self Assessment feeder'!BX709)))</f>
        <v>65.900000000000006</v>
      </c>
      <c r="M720" s="127">
        <f>IF($B$9="Female",'No Self Assessment feeder'!M709,IF($B$9="Male",'No Self Assessment feeder'!AS709,IF($B$9="All",'No Self Assessment feeder'!BY709)))</f>
        <v>88</v>
      </c>
      <c r="N720" s="81">
        <f>IF($B$9="Female",'No Self Assessment feeder'!N709,IF($B$9="Male",'No Self Assessment feeder'!AT709,IF($B$9="All",'No Self Assessment feeder'!BZ709)))</f>
        <v>1480</v>
      </c>
      <c r="O720" s="120">
        <f>IF($B$9="Female",'No Self Assessment feeder'!O709,IF($B$9="Male",'No Self Assessment feeder'!AU709,IF($B$9="All",'No Self Assessment feeder'!CA709)))</f>
        <v>2.2999999999999998</v>
      </c>
      <c r="P720" s="79">
        <f>IF($B$9="Female",'No Self Assessment feeder'!P709,IF($B$9="Male",'No Self Assessment feeder'!AV709,IF($B$9="All",'No Self Assessment feeder'!CB709)))</f>
        <v>1445</v>
      </c>
      <c r="Q720" s="120">
        <f>IF($B$9="Female",'No Self Assessment feeder'!Q709,IF($B$9="Male",'No Self Assessment feeder'!AW709,IF($B$9="All",'No Self Assessment feeder'!CC709)))</f>
        <v>10.1</v>
      </c>
      <c r="R720" s="120">
        <f>IF($B$9="Female",'No Self Assessment feeder'!R709,IF($B$9="Male",'No Self Assessment feeder'!AX709,IF($B$9="All",'No Self Assessment feeder'!CD709)))</f>
        <v>6.1</v>
      </c>
      <c r="S720" s="120">
        <f>IF($B$9="Female",'No Self Assessment feeder'!S709,IF($B$9="Male",'No Self Assessment feeder'!AY709,IF($B$9="All",'No Self Assessment feeder'!CE709)))</f>
        <v>60.8</v>
      </c>
      <c r="T720" s="120">
        <f>IF($B$9="Female",'No Self Assessment feeder'!T709,IF($B$9="Male",'No Self Assessment feeder'!AZ709,IF($B$9="All",'No Self Assessment feeder'!CF709)))</f>
        <v>74</v>
      </c>
      <c r="U720" s="127">
        <f>IF($B$9="Female",'No Self Assessment feeder'!U709,IF($B$9="Male",'No Self Assessment feeder'!BA709,IF($B$9="All",'No Self Assessment feeder'!CG709)))</f>
        <v>83.8</v>
      </c>
      <c r="V720" s="81">
        <f>IF($B$9="Female",'No Self Assessment feeder'!V709,IF($B$9="Male",'No Self Assessment feeder'!BB709,IF($B$9="All",'No Self Assessment feeder'!CH709)))</f>
        <v>1480</v>
      </c>
      <c r="W720" s="120">
        <f>IF($B$9="Female",'No Self Assessment feeder'!W709,IF($B$9="Male",'No Self Assessment feeder'!BC709,IF($B$9="All",'No Self Assessment feeder'!CI709)))</f>
        <v>2.4</v>
      </c>
      <c r="X720" s="79">
        <f>IF($B$9="Female",'No Self Assessment feeder'!X709,IF($B$9="Male",'No Self Assessment feeder'!BD709,IF($B$9="All",'No Self Assessment feeder'!CJ709)))</f>
        <v>1445</v>
      </c>
      <c r="Y720" s="120">
        <f>IF($B$9="Female",'No Self Assessment feeder'!Y709,IF($B$9="Male",'No Self Assessment feeder'!BE709,IF($B$9="All",'No Self Assessment feeder'!CK709)))</f>
        <v>13.2</v>
      </c>
      <c r="Z720" s="120">
        <f>IF($B$9="Female",'No Self Assessment feeder'!Z709,IF($B$9="Male",'No Self Assessment feeder'!BF709,IF($B$9="All",'No Self Assessment feeder'!CL709)))</f>
        <v>10.1</v>
      </c>
      <c r="AA720" s="120">
        <f>IF($B$9="Female",'No Self Assessment feeder'!AA709,IF($B$9="Male",'No Self Assessment feeder'!BG709,IF($B$9="All",'No Self Assessment feeder'!CM709)))</f>
        <v>60.4</v>
      </c>
      <c r="AB720" s="120">
        <f>IF($B$9="Female",'No Self Assessment feeder'!AB709,IF($B$9="Male",'No Self Assessment feeder'!BH709,IF($B$9="All",'No Self Assessment feeder'!CN709)))</f>
        <v>71.5</v>
      </c>
      <c r="AC720" s="127">
        <f>IF($B$9="Female",'No Self Assessment feeder'!AC709,IF($B$9="Male",'No Self Assessment feeder'!BI709,IF($B$9="All",'No Self Assessment feeder'!CO709)))</f>
        <v>76.599999999999994</v>
      </c>
      <c r="CM720" s="29"/>
    </row>
    <row r="721" spans="1:91" ht="14.25" customHeight="1" x14ac:dyDescent="0.2">
      <c r="A721" s="159" t="s">
        <v>293</v>
      </c>
      <c r="B721" s="65" t="s">
        <v>126</v>
      </c>
      <c r="C721" s="66">
        <v>10007767</v>
      </c>
      <c r="D721" s="66" t="s">
        <v>489</v>
      </c>
      <c r="E721" s="162" t="s">
        <v>127</v>
      </c>
      <c r="F721" s="142">
        <f>IF($B$9="Female",'No Self Assessment feeder'!F710,IF($B$9="Male",'No Self Assessment feeder'!AL710,IF($B$9="All",'No Self Assessment feeder'!BR710)))</f>
        <v>1300</v>
      </c>
      <c r="G721" s="120">
        <f>IF($B$9="Female",'No Self Assessment feeder'!G710,IF($B$9="Male",'No Self Assessment feeder'!AM710,IF($B$9="All",'No Self Assessment feeder'!BS710)))</f>
        <v>1.8</v>
      </c>
      <c r="H721" s="79">
        <f>IF($B$9="Female",'No Self Assessment feeder'!H710,IF($B$9="Male",'No Self Assessment feeder'!AN710,IF($B$9="All",'No Self Assessment feeder'!BT710)))</f>
        <v>1280</v>
      </c>
      <c r="I721" s="120">
        <f>IF($B$9="Female",'No Self Assessment feeder'!I710,IF($B$9="Male",'No Self Assessment feeder'!AO710,IF($B$9="All",'No Self Assessment feeder'!BU710)))</f>
        <v>6.3</v>
      </c>
      <c r="J721" s="120">
        <f>IF($B$9="Female",'No Self Assessment feeder'!J710,IF($B$9="Male",'No Self Assessment feeder'!AP710,IF($B$9="All",'No Self Assessment feeder'!BV710)))</f>
        <v>8.6</v>
      </c>
      <c r="K721" s="120">
        <f>IF($B$9="Female",'No Self Assessment feeder'!K710,IF($B$9="Male",'No Self Assessment feeder'!AQ710,IF($B$9="All",'No Self Assessment feeder'!BW710)))</f>
        <v>50.4</v>
      </c>
      <c r="L721" s="120">
        <f>IF($B$9="Female",'No Self Assessment feeder'!L710,IF($B$9="Male",'No Self Assessment feeder'!AR710,IF($B$9="All",'No Self Assessment feeder'!BX710)))</f>
        <v>73.2</v>
      </c>
      <c r="M721" s="127">
        <f>IF($B$9="Female",'No Self Assessment feeder'!M710,IF($B$9="Male",'No Self Assessment feeder'!AS710,IF($B$9="All",'No Self Assessment feeder'!BY710)))</f>
        <v>85.1</v>
      </c>
      <c r="N721" s="81">
        <f>IF($B$9="Female",'No Self Assessment feeder'!N710,IF($B$9="Male",'No Self Assessment feeder'!AT710,IF($B$9="All",'No Self Assessment feeder'!BZ710)))</f>
        <v>1300</v>
      </c>
      <c r="O721" s="120">
        <f>IF($B$9="Female",'No Self Assessment feeder'!O710,IF($B$9="Male",'No Self Assessment feeder'!AU710,IF($B$9="All",'No Self Assessment feeder'!CA710)))</f>
        <v>2.4</v>
      </c>
      <c r="P721" s="79">
        <f>IF($B$9="Female",'No Self Assessment feeder'!P710,IF($B$9="Male",'No Self Assessment feeder'!AV710,IF($B$9="All",'No Self Assessment feeder'!CB710)))</f>
        <v>1270</v>
      </c>
      <c r="Q721" s="120">
        <f>IF($B$9="Female",'No Self Assessment feeder'!Q710,IF($B$9="Male",'No Self Assessment feeder'!AW710,IF($B$9="All",'No Self Assessment feeder'!CC710)))</f>
        <v>8.3000000000000007</v>
      </c>
      <c r="R721" s="120">
        <f>IF($B$9="Female",'No Self Assessment feeder'!R710,IF($B$9="Male",'No Self Assessment feeder'!AX710,IF($B$9="All",'No Self Assessment feeder'!CD710)))</f>
        <v>7.3</v>
      </c>
      <c r="S721" s="120">
        <f>IF($B$9="Female",'No Self Assessment feeder'!S710,IF($B$9="Male",'No Self Assessment feeder'!AY710,IF($B$9="All",'No Self Assessment feeder'!CE710)))</f>
        <v>63.3</v>
      </c>
      <c r="T721" s="120">
        <f>IF($B$9="Female",'No Self Assessment feeder'!T710,IF($B$9="Male",'No Self Assessment feeder'!AZ710,IF($B$9="All",'No Self Assessment feeder'!CF710)))</f>
        <v>79.5</v>
      </c>
      <c r="U721" s="127">
        <f>IF($B$9="Female",'No Self Assessment feeder'!U710,IF($B$9="Male",'No Self Assessment feeder'!BA710,IF($B$9="All",'No Self Assessment feeder'!CG710)))</f>
        <v>84.4</v>
      </c>
      <c r="V721" s="81">
        <f>IF($B$9="Female",'No Self Assessment feeder'!V710,IF($B$9="Male",'No Self Assessment feeder'!BB710,IF($B$9="All",'No Self Assessment feeder'!CH710)))</f>
        <v>1300</v>
      </c>
      <c r="W721" s="120">
        <f>IF($B$9="Female",'No Self Assessment feeder'!W710,IF($B$9="Male",'No Self Assessment feeder'!BC710,IF($B$9="All",'No Self Assessment feeder'!CI710)))</f>
        <v>2.7</v>
      </c>
      <c r="X721" s="79">
        <f>IF($B$9="Female",'No Self Assessment feeder'!X710,IF($B$9="Male",'No Self Assessment feeder'!BD710,IF($B$9="All",'No Self Assessment feeder'!CJ710)))</f>
        <v>1265</v>
      </c>
      <c r="Y721" s="120">
        <f>IF($B$9="Female",'No Self Assessment feeder'!Y710,IF($B$9="Male",'No Self Assessment feeder'!BE710,IF($B$9="All",'No Self Assessment feeder'!CK710)))</f>
        <v>11.7</v>
      </c>
      <c r="Z721" s="120">
        <f>IF($B$9="Female",'No Self Assessment feeder'!Z710,IF($B$9="Male",'No Self Assessment feeder'!BF710,IF($B$9="All",'No Self Assessment feeder'!CL710)))</f>
        <v>6.2</v>
      </c>
      <c r="AA721" s="120">
        <f>IF($B$9="Female",'No Self Assessment feeder'!AA710,IF($B$9="Male",'No Self Assessment feeder'!BG710,IF($B$9="All",'No Self Assessment feeder'!CM710)))</f>
        <v>66.8</v>
      </c>
      <c r="AB721" s="120">
        <f>IF($B$9="Female",'No Self Assessment feeder'!AB710,IF($B$9="Male",'No Self Assessment feeder'!BH710,IF($B$9="All",'No Self Assessment feeder'!CN710)))</f>
        <v>78.5</v>
      </c>
      <c r="AC721" s="127">
        <f>IF($B$9="Female",'No Self Assessment feeder'!AC710,IF($B$9="Male",'No Self Assessment feeder'!BI710,IF($B$9="All",'No Self Assessment feeder'!CO710)))</f>
        <v>82.1</v>
      </c>
      <c r="CM721" s="29"/>
    </row>
    <row r="722" spans="1:91" ht="14.25" customHeight="1" x14ac:dyDescent="0.2">
      <c r="A722" s="159" t="s">
        <v>293</v>
      </c>
      <c r="B722" s="65" t="s">
        <v>128</v>
      </c>
      <c r="C722" s="66">
        <v>10007150</v>
      </c>
      <c r="D722" s="66" t="s">
        <v>495</v>
      </c>
      <c r="E722" s="162" t="s">
        <v>129</v>
      </c>
      <c r="F722" s="142">
        <f>IF($B$9="Female",'No Self Assessment feeder'!F711,IF($B$9="Male",'No Self Assessment feeder'!AL711,IF($B$9="All",'No Self Assessment feeder'!BR711)))</f>
        <v>2595</v>
      </c>
      <c r="G722" s="120">
        <f>IF($B$9="Female",'No Self Assessment feeder'!G711,IF($B$9="Male",'No Self Assessment feeder'!AM711,IF($B$9="All",'No Self Assessment feeder'!BS711)))</f>
        <v>1.7</v>
      </c>
      <c r="H722" s="79">
        <f>IF($B$9="Female",'No Self Assessment feeder'!H711,IF($B$9="Male",'No Self Assessment feeder'!AN711,IF($B$9="All",'No Self Assessment feeder'!BT711)))</f>
        <v>2555</v>
      </c>
      <c r="I722" s="120">
        <f>IF($B$9="Female",'No Self Assessment feeder'!I711,IF($B$9="Male",'No Self Assessment feeder'!AO711,IF($B$9="All",'No Self Assessment feeder'!BU711)))</f>
        <v>8.3000000000000007</v>
      </c>
      <c r="J722" s="120">
        <f>IF($B$9="Female",'No Self Assessment feeder'!J711,IF($B$9="Male",'No Self Assessment feeder'!AP711,IF($B$9="All",'No Self Assessment feeder'!BV711)))</f>
        <v>11.6</v>
      </c>
      <c r="K722" s="120">
        <f>IF($B$9="Female",'No Self Assessment feeder'!K711,IF($B$9="Male",'No Self Assessment feeder'!AQ711,IF($B$9="All",'No Self Assessment feeder'!BW711)))</f>
        <v>53.5</v>
      </c>
      <c r="L722" s="120">
        <f>IF($B$9="Female",'No Self Assessment feeder'!L711,IF($B$9="Male",'No Self Assessment feeder'!AR711,IF($B$9="All",'No Self Assessment feeder'!BX711)))</f>
        <v>70.2</v>
      </c>
      <c r="M722" s="127">
        <f>IF($B$9="Female",'No Self Assessment feeder'!M711,IF($B$9="Male",'No Self Assessment feeder'!AS711,IF($B$9="All",'No Self Assessment feeder'!BY711)))</f>
        <v>80</v>
      </c>
      <c r="N722" s="81">
        <f>IF($B$9="Female",'No Self Assessment feeder'!N711,IF($B$9="Male",'No Self Assessment feeder'!AT711,IF($B$9="All",'No Self Assessment feeder'!BZ711)))</f>
        <v>2595</v>
      </c>
      <c r="O722" s="120">
        <f>IF($B$9="Female",'No Self Assessment feeder'!O711,IF($B$9="Male",'No Self Assessment feeder'!AU711,IF($B$9="All",'No Self Assessment feeder'!CA711)))</f>
        <v>2</v>
      </c>
      <c r="P722" s="79">
        <f>IF($B$9="Female",'No Self Assessment feeder'!P711,IF($B$9="Male",'No Self Assessment feeder'!AV711,IF($B$9="All",'No Self Assessment feeder'!CB711)))</f>
        <v>2545</v>
      </c>
      <c r="Q722" s="120">
        <f>IF($B$9="Female",'No Self Assessment feeder'!Q711,IF($B$9="Male",'No Self Assessment feeder'!AW711,IF($B$9="All",'No Self Assessment feeder'!CC711)))</f>
        <v>10.5</v>
      </c>
      <c r="R722" s="120">
        <f>IF($B$9="Female",'No Self Assessment feeder'!R711,IF($B$9="Male",'No Self Assessment feeder'!AX711,IF($B$9="All",'No Self Assessment feeder'!CD711)))</f>
        <v>9.6</v>
      </c>
      <c r="S722" s="120">
        <f>IF($B$9="Female",'No Self Assessment feeder'!S711,IF($B$9="Male",'No Self Assessment feeder'!AY711,IF($B$9="All",'No Self Assessment feeder'!CE711)))</f>
        <v>64.099999999999994</v>
      </c>
      <c r="T722" s="120">
        <f>IF($B$9="Female",'No Self Assessment feeder'!T711,IF($B$9="Male",'No Self Assessment feeder'!AZ711,IF($B$9="All",'No Self Assessment feeder'!CF711)))</f>
        <v>75.2</v>
      </c>
      <c r="U722" s="127">
        <f>IF($B$9="Female",'No Self Assessment feeder'!U711,IF($B$9="Male",'No Self Assessment feeder'!BA711,IF($B$9="All",'No Self Assessment feeder'!CG711)))</f>
        <v>79.900000000000006</v>
      </c>
      <c r="V722" s="81">
        <f>IF($B$9="Female",'No Self Assessment feeder'!V711,IF($B$9="Male",'No Self Assessment feeder'!BB711,IF($B$9="All",'No Self Assessment feeder'!CH711)))</f>
        <v>2595</v>
      </c>
      <c r="W722" s="120">
        <f>IF($B$9="Female",'No Self Assessment feeder'!W711,IF($B$9="Male",'No Self Assessment feeder'!BC711,IF($B$9="All",'No Self Assessment feeder'!CI711)))</f>
        <v>2.2999999999999998</v>
      </c>
      <c r="X722" s="79">
        <f>IF($B$9="Female",'No Self Assessment feeder'!X711,IF($B$9="Male",'No Self Assessment feeder'!BD711,IF($B$9="All",'No Self Assessment feeder'!CJ711)))</f>
        <v>2535</v>
      </c>
      <c r="Y722" s="120">
        <f>IF($B$9="Female",'No Self Assessment feeder'!Y711,IF($B$9="Male",'No Self Assessment feeder'!BE711,IF($B$9="All",'No Self Assessment feeder'!CK711)))</f>
        <v>14.1</v>
      </c>
      <c r="Z722" s="120">
        <f>IF($B$9="Female",'No Self Assessment feeder'!Z711,IF($B$9="Male",'No Self Assessment feeder'!BF711,IF($B$9="All",'No Self Assessment feeder'!CL711)))</f>
        <v>8.5</v>
      </c>
      <c r="AA722" s="120">
        <f>IF($B$9="Female",'No Self Assessment feeder'!AA711,IF($B$9="Male",'No Self Assessment feeder'!BG711,IF($B$9="All",'No Self Assessment feeder'!CM711)))</f>
        <v>66.8</v>
      </c>
      <c r="AB722" s="120">
        <f>IF($B$9="Female",'No Self Assessment feeder'!AB711,IF($B$9="Male",'No Self Assessment feeder'!BH711,IF($B$9="All",'No Self Assessment feeder'!CN711)))</f>
        <v>74.8</v>
      </c>
      <c r="AC722" s="127">
        <f>IF($B$9="Female",'No Self Assessment feeder'!AC711,IF($B$9="Male",'No Self Assessment feeder'!BI711,IF($B$9="All",'No Self Assessment feeder'!CO711)))</f>
        <v>77.400000000000006</v>
      </c>
      <c r="CM722" s="29"/>
    </row>
    <row r="723" spans="1:91" ht="14.25" customHeight="1" x14ac:dyDescent="0.2">
      <c r="A723" s="159" t="s">
        <v>293</v>
      </c>
      <c r="B723" s="65" t="s">
        <v>130</v>
      </c>
      <c r="C723" s="66">
        <v>10003645</v>
      </c>
      <c r="D723" s="66" t="s">
        <v>491</v>
      </c>
      <c r="E723" s="162" t="s">
        <v>131</v>
      </c>
      <c r="F723" s="142">
        <f>IF($B$9="Female",'No Self Assessment feeder'!F712,IF($B$9="Male",'No Self Assessment feeder'!AL712,IF($B$9="All",'No Self Assessment feeder'!BR712)))</f>
        <v>2550</v>
      </c>
      <c r="G723" s="120">
        <f>IF($B$9="Female",'No Self Assessment feeder'!G712,IF($B$9="Male",'No Self Assessment feeder'!AM712,IF($B$9="All",'No Self Assessment feeder'!BS712)))</f>
        <v>2.6</v>
      </c>
      <c r="H723" s="79">
        <f>IF($B$9="Female",'No Self Assessment feeder'!H712,IF($B$9="Male",'No Self Assessment feeder'!AN712,IF($B$9="All",'No Self Assessment feeder'!BT712)))</f>
        <v>2485</v>
      </c>
      <c r="I723" s="120">
        <f>IF($B$9="Female",'No Self Assessment feeder'!I712,IF($B$9="Male",'No Self Assessment feeder'!AO712,IF($B$9="All",'No Self Assessment feeder'!BU712)))</f>
        <v>8.5</v>
      </c>
      <c r="J723" s="120">
        <f>IF($B$9="Female",'No Self Assessment feeder'!J712,IF($B$9="Male",'No Self Assessment feeder'!AP712,IF($B$9="All",'No Self Assessment feeder'!BV712)))</f>
        <v>11.2</v>
      </c>
      <c r="K723" s="120">
        <f>IF($B$9="Female",'No Self Assessment feeder'!K712,IF($B$9="Male",'No Self Assessment feeder'!AQ712,IF($B$9="All",'No Self Assessment feeder'!BW712)))</f>
        <v>44.5</v>
      </c>
      <c r="L723" s="120">
        <f>IF($B$9="Female",'No Self Assessment feeder'!L712,IF($B$9="Male",'No Self Assessment feeder'!AR712,IF($B$9="All",'No Self Assessment feeder'!BX712)))</f>
        <v>62.2</v>
      </c>
      <c r="M723" s="127">
        <f>IF($B$9="Female",'No Self Assessment feeder'!M712,IF($B$9="Male",'No Self Assessment feeder'!AS712,IF($B$9="All",'No Self Assessment feeder'!BY712)))</f>
        <v>80.400000000000006</v>
      </c>
      <c r="N723" s="81">
        <f>IF($B$9="Female",'No Self Assessment feeder'!N712,IF($B$9="Male",'No Self Assessment feeder'!AT712,IF($B$9="All",'No Self Assessment feeder'!BZ712)))</f>
        <v>2550</v>
      </c>
      <c r="O723" s="120">
        <f>IF($B$9="Female",'No Self Assessment feeder'!O712,IF($B$9="Male",'No Self Assessment feeder'!AU712,IF($B$9="All",'No Self Assessment feeder'!CA712)))</f>
        <v>2.7</v>
      </c>
      <c r="P723" s="79">
        <f>IF($B$9="Female",'No Self Assessment feeder'!P712,IF($B$9="Male",'No Self Assessment feeder'!AV712,IF($B$9="All",'No Self Assessment feeder'!CB712)))</f>
        <v>2480</v>
      </c>
      <c r="Q723" s="120">
        <f>IF($B$9="Female",'No Self Assessment feeder'!Q712,IF($B$9="Male",'No Self Assessment feeder'!AW712,IF($B$9="All",'No Self Assessment feeder'!CC712)))</f>
        <v>13.9</v>
      </c>
      <c r="R723" s="120">
        <f>IF($B$9="Female",'No Self Assessment feeder'!R712,IF($B$9="Male",'No Self Assessment feeder'!AX712,IF($B$9="All",'No Self Assessment feeder'!CD712)))</f>
        <v>9</v>
      </c>
      <c r="S723" s="120">
        <f>IF($B$9="Female",'No Self Assessment feeder'!S712,IF($B$9="Male",'No Self Assessment feeder'!AY712,IF($B$9="All",'No Self Assessment feeder'!CE712)))</f>
        <v>51.3</v>
      </c>
      <c r="T723" s="120">
        <f>IF($B$9="Female",'No Self Assessment feeder'!T712,IF($B$9="Male",'No Self Assessment feeder'!AZ712,IF($B$9="All",'No Self Assessment feeder'!CF712)))</f>
        <v>68.599999999999994</v>
      </c>
      <c r="U723" s="127">
        <f>IF($B$9="Female",'No Self Assessment feeder'!U712,IF($B$9="Male",'No Self Assessment feeder'!BA712,IF($B$9="All",'No Self Assessment feeder'!CG712)))</f>
        <v>77.099999999999994</v>
      </c>
      <c r="V723" s="81">
        <f>IF($B$9="Female",'No Self Assessment feeder'!V712,IF($B$9="Male",'No Self Assessment feeder'!BB712,IF($B$9="All",'No Self Assessment feeder'!CH712)))</f>
        <v>2550</v>
      </c>
      <c r="W723" s="120">
        <f>IF($B$9="Female",'No Self Assessment feeder'!W712,IF($B$9="Male",'No Self Assessment feeder'!BC712,IF($B$9="All",'No Self Assessment feeder'!CI712)))</f>
        <v>3.1</v>
      </c>
      <c r="X723" s="79">
        <f>IF($B$9="Female",'No Self Assessment feeder'!X712,IF($B$9="Male",'No Self Assessment feeder'!BD712,IF($B$9="All",'No Self Assessment feeder'!CJ712)))</f>
        <v>2470</v>
      </c>
      <c r="Y723" s="120">
        <f>IF($B$9="Female",'No Self Assessment feeder'!Y712,IF($B$9="Male",'No Self Assessment feeder'!BE712,IF($B$9="All",'No Self Assessment feeder'!CK712)))</f>
        <v>16.399999999999999</v>
      </c>
      <c r="Z723" s="120">
        <f>IF($B$9="Female",'No Self Assessment feeder'!Z712,IF($B$9="Male",'No Self Assessment feeder'!BF712,IF($B$9="All",'No Self Assessment feeder'!CL712)))</f>
        <v>9.4</v>
      </c>
      <c r="AA723" s="120">
        <f>IF($B$9="Female",'No Self Assessment feeder'!AA712,IF($B$9="Male",'No Self Assessment feeder'!BG712,IF($B$9="All",'No Self Assessment feeder'!CM712)))</f>
        <v>57.3</v>
      </c>
      <c r="AB723" s="120">
        <f>IF($B$9="Female",'No Self Assessment feeder'!AB712,IF($B$9="Male",'No Self Assessment feeder'!BH712,IF($B$9="All",'No Self Assessment feeder'!CN712)))</f>
        <v>67.8</v>
      </c>
      <c r="AC723" s="127">
        <f>IF($B$9="Female",'No Self Assessment feeder'!AC712,IF($B$9="Male",'No Self Assessment feeder'!BI712,IF($B$9="All",'No Self Assessment feeder'!CO712)))</f>
        <v>74.2</v>
      </c>
      <c r="CM723" s="29"/>
    </row>
    <row r="724" spans="1:91" ht="14.25" customHeight="1" x14ac:dyDescent="0.2">
      <c r="A724" s="159" t="s">
        <v>293</v>
      </c>
      <c r="B724" s="65" t="s">
        <v>132</v>
      </c>
      <c r="C724" s="66">
        <v>10003678</v>
      </c>
      <c r="D724" s="66" t="s">
        <v>491</v>
      </c>
      <c r="E724" s="162" t="s">
        <v>133</v>
      </c>
      <c r="F724" s="142">
        <f>IF($B$9="Female",'No Self Assessment feeder'!F713,IF($B$9="Male",'No Self Assessment feeder'!AL713,IF($B$9="All",'No Self Assessment feeder'!BR713)))</f>
        <v>3445</v>
      </c>
      <c r="G724" s="120">
        <f>IF($B$9="Female",'No Self Assessment feeder'!G713,IF($B$9="Male",'No Self Assessment feeder'!AM713,IF($B$9="All",'No Self Assessment feeder'!BS713)))</f>
        <v>3.1</v>
      </c>
      <c r="H724" s="79">
        <f>IF($B$9="Female",'No Self Assessment feeder'!H713,IF($B$9="Male",'No Self Assessment feeder'!AN713,IF($B$9="All",'No Self Assessment feeder'!BT713)))</f>
        <v>3335</v>
      </c>
      <c r="I724" s="120">
        <f>IF($B$9="Female",'No Self Assessment feeder'!I713,IF($B$9="Male",'No Self Assessment feeder'!AO713,IF($B$9="All",'No Self Assessment feeder'!BU713)))</f>
        <v>8</v>
      </c>
      <c r="J724" s="120">
        <f>IF($B$9="Female",'No Self Assessment feeder'!J713,IF($B$9="Male",'No Self Assessment feeder'!AP713,IF($B$9="All",'No Self Assessment feeder'!BV713)))</f>
        <v>13.7</v>
      </c>
      <c r="K724" s="120">
        <f>IF($B$9="Female",'No Self Assessment feeder'!K713,IF($B$9="Male",'No Self Assessment feeder'!AQ713,IF($B$9="All",'No Self Assessment feeder'!BW713)))</f>
        <v>57.4</v>
      </c>
      <c r="L724" s="120">
        <f>IF($B$9="Female",'No Self Assessment feeder'!L713,IF($B$9="Male",'No Self Assessment feeder'!AR713,IF($B$9="All",'No Self Assessment feeder'!BX713)))</f>
        <v>70.5</v>
      </c>
      <c r="M724" s="127">
        <f>IF($B$9="Female",'No Self Assessment feeder'!M713,IF($B$9="Male",'No Self Assessment feeder'!AS713,IF($B$9="All",'No Self Assessment feeder'!BY713)))</f>
        <v>78.3</v>
      </c>
      <c r="N724" s="81">
        <f>IF($B$9="Female",'No Self Assessment feeder'!N713,IF($B$9="Male",'No Self Assessment feeder'!AT713,IF($B$9="All",'No Self Assessment feeder'!BZ713)))</f>
        <v>3445</v>
      </c>
      <c r="O724" s="120">
        <f>IF($B$9="Female",'No Self Assessment feeder'!O713,IF($B$9="Male",'No Self Assessment feeder'!AU713,IF($B$9="All",'No Self Assessment feeder'!CA713)))</f>
        <v>3.4</v>
      </c>
      <c r="P724" s="79">
        <f>IF($B$9="Female",'No Self Assessment feeder'!P713,IF($B$9="Male",'No Self Assessment feeder'!AV713,IF($B$9="All",'No Self Assessment feeder'!CB713)))</f>
        <v>3325</v>
      </c>
      <c r="Q724" s="120">
        <f>IF($B$9="Female",'No Self Assessment feeder'!Q713,IF($B$9="Male",'No Self Assessment feeder'!AW713,IF($B$9="All",'No Self Assessment feeder'!CC713)))</f>
        <v>11.9</v>
      </c>
      <c r="R724" s="120">
        <f>IF($B$9="Female",'No Self Assessment feeder'!R713,IF($B$9="Male",'No Self Assessment feeder'!AX713,IF($B$9="All",'No Self Assessment feeder'!CD713)))</f>
        <v>11.1</v>
      </c>
      <c r="S724" s="120">
        <f>IF($B$9="Female",'No Self Assessment feeder'!S713,IF($B$9="Male",'No Self Assessment feeder'!AY713,IF($B$9="All",'No Self Assessment feeder'!CE713)))</f>
        <v>65.2</v>
      </c>
      <c r="T724" s="120">
        <f>IF($B$9="Female",'No Self Assessment feeder'!T713,IF($B$9="Male",'No Self Assessment feeder'!AZ713,IF($B$9="All",'No Self Assessment feeder'!CF713)))</f>
        <v>72.7</v>
      </c>
      <c r="U724" s="127">
        <f>IF($B$9="Female",'No Self Assessment feeder'!U713,IF($B$9="Male",'No Self Assessment feeder'!BA713,IF($B$9="All",'No Self Assessment feeder'!CG713)))</f>
        <v>77</v>
      </c>
      <c r="V724" s="81">
        <f>IF($B$9="Female",'No Self Assessment feeder'!V713,IF($B$9="Male",'No Self Assessment feeder'!BB713,IF($B$9="All",'No Self Assessment feeder'!CH713)))</f>
        <v>3445</v>
      </c>
      <c r="W724" s="120">
        <f>IF($B$9="Female",'No Self Assessment feeder'!W713,IF($B$9="Male",'No Self Assessment feeder'!BC713,IF($B$9="All",'No Self Assessment feeder'!CI713)))</f>
        <v>3.6</v>
      </c>
      <c r="X724" s="79">
        <f>IF($B$9="Female",'No Self Assessment feeder'!X713,IF($B$9="Male",'No Self Assessment feeder'!BD713,IF($B$9="All",'No Self Assessment feeder'!CJ713)))</f>
        <v>3320</v>
      </c>
      <c r="Y724" s="120">
        <f>IF($B$9="Female",'No Self Assessment feeder'!Y713,IF($B$9="Male",'No Self Assessment feeder'!BE713,IF($B$9="All",'No Self Assessment feeder'!CK713)))</f>
        <v>16.2</v>
      </c>
      <c r="Z724" s="120">
        <f>IF($B$9="Female",'No Self Assessment feeder'!Z713,IF($B$9="Male",'No Self Assessment feeder'!BF713,IF($B$9="All",'No Self Assessment feeder'!CL713)))</f>
        <v>9.5</v>
      </c>
      <c r="AA724" s="120">
        <f>IF($B$9="Female",'No Self Assessment feeder'!AA713,IF($B$9="Male",'No Self Assessment feeder'!BG713,IF($B$9="All",'No Self Assessment feeder'!CM713)))</f>
        <v>67.2</v>
      </c>
      <c r="AB724" s="120">
        <f>IF($B$9="Female",'No Self Assessment feeder'!AB713,IF($B$9="Male",'No Self Assessment feeder'!BH713,IF($B$9="All",'No Self Assessment feeder'!CN713)))</f>
        <v>72.400000000000006</v>
      </c>
      <c r="AC724" s="127">
        <f>IF($B$9="Female",'No Self Assessment feeder'!AC713,IF($B$9="Male",'No Self Assessment feeder'!BI713,IF($B$9="All",'No Self Assessment feeder'!CO713)))</f>
        <v>74.3</v>
      </c>
      <c r="CM724" s="29"/>
    </row>
    <row r="725" spans="1:91" ht="14.25" customHeight="1" x14ac:dyDescent="0.2">
      <c r="A725" s="159" t="s">
        <v>293</v>
      </c>
      <c r="B725" s="65" t="s">
        <v>134</v>
      </c>
      <c r="C725" s="66">
        <v>10007768</v>
      </c>
      <c r="D725" s="66" t="s">
        <v>493</v>
      </c>
      <c r="E725" s="162" t="s">
        <v>135</v>
      </c>
      <c r="F725" s="142">
        <f>IF($B$9="Female",'No Self Assessment feeder'!F714,IF($B$9="Male",'No Self Assessment feeder'!AL714,IF($B$9="All",'No Self Assessment feeder'!BR714)))</f>
        <v>1975</v>
      </c>
      <c r="G725" s="120">
        <f>IF($B$9="Female",'No Self Assessment feeder'!G714,IF($B$9="Male",'No Self Assessment feeder'!AM714,IF($B$9="All",'No Self Assessment feeder'!BS714)))</f>
        <v>1.4</v>
      </c>
      <c r="H725" s="79">
        <f>IF($B$9="Female",'No Self Assessment feeder'!H714,IF($B$9="Male",'No Self Assessment feeder'!AN714,IF($B$9="All",'No Self Assessment feeder'!BT714)))</f>
        <v>1945</v>
      </c>
      <c r="I725" s="120">
        <f>IF($B$9="Female",'No Self Assessment feeder'!I714,IF($B$9="Male",'No Self Assessment feeder'!AO714,IF($B$9="All",'No Self Assessment feeder'!BU714)))</f>
        <v>6.4</v>
      </c>
      <c r="J725" s="120">
        <f>IF($B$9="Female",'No Self Assessment feeder'!J714,IF($B$9="Male",'No Self Assessment feeder'!AP714,IF($B$9="All",'No Self Assessment feeder'!BV714)))</f>
        <v>9.5</v>
      </c>
      <c r="K725" s="120">
        <f>IF($B$9="Female",'No Self Assessment feeder'!K714,IF($B$9="Male",'No Self Assessment feeder'!AQ714,IF($B$9="All",'No Self Assessment feeder'!BW714)))</f>
        <v>50.3</v>
      </c>
      <c r="L725" s="120">
        <f>IF($B$9="Female",'No Self Assessment feeder'!L714,IF($B$9="Male",'No Self Assessment feeder'!AR714,IF($B$9="All",'No Self Assessment feeder'!BX714)))</f>
        <v>71.3</v>
      </c>
      <c r="M725" s="127">
        <f>IF($B$9="Female",'No Self Assessment feeder'!M714,IF($B$9="Male",'No Self Assessment feeder'!AS714,IF($B$9="All",'No Self Assessment feeder'!BY714)))</f>
        <v>84.2</v>
      </c>
      <c r="N725" s="81">
        <f>IF($B$9="Female",'No Self Assessment feeder'!N714,IF($B$9="Male",'No Self Assessment feeder'!AT714,IF($B$9="All",'No Self Assessment feeder'!BZ714)))</f>
        <v>1975</v>
      </c>
      <c r="O725" s="120">
        <f>IF($B$9="Female",'No Self Assessment feeder'!O714,IF($B$9="Male",'No Self Assessment feeder'!AU714,IF($B$9="All",'No Self Assessment feeder'!CA714)))</f>
        <v>1.7</v>
      </c>
      <c r="P725" s="79">
        <f>IF($B$9="Female",'No Self Assessment feeder'!P714,IF($B$9="Male",'No Self Assessment feeder'!AV714,IF($B$9="All",'No Self Assessment feeder'!CB714)))</f>
        <v>1940</v>
      </c>
      <c r="Q725" s="120">
        <f>IF($B$9="Female",'No Self Assessment feeder'!Q714,IF($B$9="Male",'No Self Assessment feeder'!AW714,IF($B$9="All",'No Self Assessment feeder'!CC714)))</f>
        <v>8.6999999999999993</v>
      </c>
      <c r="R725" s="120">
        <f>IF($B$9="Female",'No Self Assessment feeder'!R714,IF($B$9="Male",'No Self Assessment feeder'!AX714,IF($B$9="All",'No Self Assessment feeder'!CD714)))</f>
        <v>8.1</v>
      </c>
      <c r="S725" s="120">
        <f>IF($B$9="Female",'No Self Assessment feeder'!S714,IF($B$9="Male",'No Self Assessment feeder'!AY714,IF($B$9="All",'No Self Assessment feeder'!CE714)))</f>
        <v>64.099999999999994</v>
      </c>
      <c r="T725" s="120">
        <f>IF($B$9="Female",'No Self Assessment feeder'!T714,IF($B$9="Male",'No Self Assessment feeder'!AZ714,IF($B$9="All",'No Self Assessment feeder'!CF714)))</f>
        <v>78.7</v>
      </c>
      <c r="U725" s="127">
        <f>IF($B$9="Female",'No Self Assessment feeder'!U714,IF($B$9="Male",'No Self Assessment feeder'!BA714,IF($B$9="All",'No Self Assessment feeder'!CG714)))</f>
        <v>83.2</v>
      </c>
      <c r="V725" s="81">
        <f>IF($B$9="Female",'No Self Assessment feeder'!V714,IF($B$9="Male",'No Self Assessment feeder'!BB714,IF($B$9="All",'No Self Assessment feeder'!CH714)))</f>
        <v>1975</v>
      </c>
      <c r="W725" s="120">
        <f>IF($B$9="Female",'No Self Assessment feeder'!W714,IF($B$9="Male",'No Self Assessment feeder'!BC714,IF($B$9="All",'No Self Assessment feeder'!CI714)))</f>
        <v>1.8</v>
      </c>
      <c r="X725" s="79">
        <f>IF($B$9="Female",'No Self Assessment feeder'!X714,IF($B$9="Male",'No Self Assessment feeder'!BD714,IF($B$9="All",'No Self Assessment feeder'!CJ714)))</f>
        <v>1940</v>
      </c>
      <c r="Y725" s="120">
        <f>IF($B$9="Female",'No Self Assessment feeder'!Y714,IF($B$9="Male",'No Self Assessment feeder'!BE714,IF($B$9="All",'No Self Assessment feeder'!CK714)))</f>
        <v>12.3</v>
      </c>
      <c r="Z725" s="120">
        <f>IF($B$9="Female",'No Self Assessment feeder'!Z714,IF($B$9="Male",'No Self Assessment feeder'!BF714,IF($B$9="All",'No Self Assessment feeder'!CL714)))</f>
        <v>6.1</v>
      </c>
      <c r="AA725" s="120">
        <f>IF($B$9="Female",'No Self Assessment feeder'!AA714,IF($B$9="Male",'No Self Assessment feeder'!BG714,IF($B$9="All",'No Self Assessment feeder'!CM714)))</f>
        <v>68.5</v>
      </c>
      <c r="AB725" s="120">
        <f>IF($B$9="Female",'No Self Assessment feeder'!AB714,IF($B$9="Male",'No Self Assessment feeder'!BH714,IF($B$9="All",'No Self Assessment feeder'!CN714)))</f>
        <v>78.2</v>
      </c>
      <c r="AC725" s="127">
        <f>IF($B$9="Female",'No Self Assessment feeder'!AC714,IF($B$9="Male",'No Self Assessment feeder'!BI714,IF($B$9="All",'No Self Assessment feeder'!CO714)))</f>
        <v>81.599999999999994</v>
      </c>
      <c r="CM725" s="29"/>
    </row>
    <row r="726" spans="1:91" ht="14.25" customHeight="1" x14ac:dyDescent="0.2">
      <c r="A726" s="159" t="s">
        <v>293</v>
      </c>
      <c r="B726" s="65" t="s">
        <v>136</v>
      </c>
      <c r="C726" s="66">
        <v>10003854</v>
      </c>
      <c r="D726" s="66" t="s">
        <v>494</v>
      </c>
      <c r="E726" s="162" t="s">
        <v>137</v>
      </c>
      <c r="F726" s="142" t="str">
        <f>IF($B$9="Female",'No Self Assessment feeder'!F715,IF($B$9="Male",'No Self Assessment feeder'!AL715,IF($B$9="All",'No Self Assessment feeder'!BR715)))</f>
        <v>.</v>
      </c>
      <c r="G726" s="120" t="str">
        <f>IF($B$9="Female",'No Self Assessment feeder'!G715,IF($B$9="Male",'No Self Assessment feeder'!AM715,IF($B$9="All",'No Self Assessment feeder'!BS715)))</f>
        <v>.</v>
      </c>
      <c r="H726" s="79" t="str">
        <f>IF($B$9="Female",'No Self Assessment feeder'!H715,IF($B$9="Male",'No Self Assessment feeder'!AN715,IF($B$9="All",'No Self Assessment feeder'!BT715)))</f>
        <v>.</v>
      </c>
      <c r="I726" s="120" t="str">
        <f>IF($B$9="Female",'No Self Assessment feeder'!I715,IF($B$9="Male",'No Self Assessment feeder'!AO715,IF($B$9="All",'No Self Assessment feeder'!BU715)))</f>
        <v>.</v>
      </c>
      <c r="J726" s="120" t="str">
        <f>IF($B$9="Female",'No Self Assessment feeder'!J715,IF($B$9="Male",'No Self Assessment feeder'!AP715,IF($B$9="All",'No Self Assessment feeder'!BV715)))</f>
        <v>.</v>
      </c>
      <c r="K726" s="120" t="str">
        <f>IF($B$9="Female",'No Self Assessment feeder'!K715,IF($B$9="Male",'No Self Assessment feeder'!AQ715,IF($B$9="All",'No Self Assessment feeder'!BW715)))</f>
        <v>.</v>
      </c>
      <c r="L726" s="120" t="str">
        <f>IF($B$9="Female",'No Self Assessment feeder'!L715,IF($B$9="Male",'No Self Assessment feeder'!AR715,IF($B$9="All",'No Self Assessment feeder'!BX715)))</f>
        <v>.</v>
      </c>
      <c r="M726" s="127" t="str">
        <f>IF($B$9="Female",'No Self Assessment feeder'!M715,IF($B$9="Male",'No Self Assessment feeder'!AS715,IF($B$9="All",'No Self Assessment feeder'!BY715)))</f>
        <v>.</v>
      </c>
      <c r="N726" s="81" t="str">
        <f>IF($B$9="Female",'No Self Assessment feeder'!N715,IF($B$9="Male",'No Self Assessment feeder'!AT715,IF($B$9="All",'No Self Assessment feeder'!BZ715)))</f>
        <v>.</v>
      </c>
      <c r="O726" s="120" t="str">
        <f>IF($B$9="Female",'No Self Assessment feeder'!O715,IF($B$9="Male",'No Self Assessment feeder'!AU715,IF($B$9="All",'No Self Assessment feeder'!CA715)))</f>
        <v>.</v>
      </c>
      <c r="P726" s="79" t="str">
        <f>IF($B$9="Female",'No Self Assessment feeder'!P715,IF($B$9="Male",'No Self Assessment feeder'!AV715,IF($B$9="All",'No Self Assessment feeder'!CB715)))</f>
        <v>.</v>
      </c>
      <c r="Q726" s="120" t="str">
        <f>IF($B$9="Female",'No Self Assessment feeder'!Q715,IF($B$9="Male",'No Self Assessment feeder'!AW715,IF($B$9="All",'No Self Assessment feeder'!CC715)))</f>
        <v>.</v>
      </c>
      <c r="R726" s="120" t="str">
        <f>IF($B$9="Female",'No Self Assessment feeder'!R715,IF($B$9="Male",'No Self Assessment feeder'!AX715,IF($B$9="All",'No Self Assessment feeder'!CD715)))</f>
        <v>.</v>
      </c>
      <c r="S726" s="120" t="str">
        <f>IF($B$9="Female",'No Self Assessment feeder'!S715,IF($B$9="Male",'No Self Assessment feeder'!AY715,IF($B$9="All",'No Self Assessment feeder'!CE715)))</f>
        <v>.</v>
      </c>
      <c r="T726" s="120" t="str">
        <f>IF($B$9="Female",'No Self Assessment feeder'!T715,IF($B$9="Male",'No Self Assessment feeder'!AZ715,IF($B$9="All",'No Self Assessment feeder'!CF715)))</f>
        <v>.</v>
      </c>
      <c r="U726" s="127" t="str">
        <f>IF($B$9="Female",'No Self Assessment feeder'!U715,IF($B$9="Male",'No Self Assessment feeder'!BA715,IF($B$9="All",'No Self Assessment feeder'!CG715)))</f>
        <v>.</v>
      </c>
      <c r="V726" s="81" t="str">
        <f>IF($B$9="Female",'No Self Assessment feeder'!V715,IF($B$9="Male",'No Self Assessment feeder'!BB715,IF($B$9="All",'No Self Assessment feeder'!CH715)))</f>
        <v>.</v>
      </c>
      <c r="W726" s="120" t="str">
        <f>IF($B$9="Female",'No Self Assessment feeder'!W715,IF($B$9="Male",'No Self Assessment feeder'!BC715,IF($B$9="All",'No Self Assessment feeder'!CI715)))</f>
        <v>.</v>
      </c>
      <c r="X726" s="79" t="str">
        <f>IF($B$9="Female",'No Self Assessment feeder'!X715,IF($B$9="Male",'No Self Assessment feeder'!BD715,IF($B$9="All",'No Self Assessment feeder'!CJ715)))</f>
        <v>.</v>
      </c>
      <c r="Y726" s="120" t="str">
        <f>IF($B$9="Female",'No Self Assessment feeder'!Y715,IF($B$9="Male",'No Self Assessment feeder'!BE715,IF($B$9="All",'No Self Assessment feeder'!CK715)))</f>
        <v>.</v>
      </c>
      <c r="Z726" s="120" t="str">
        <f>IF($B$9="Female",'No Self Assessment feeder'!Z715,IF($B$9="Male",'No Self Assessment feeder'!BF715,IF($B$9="All",'No Self Assessment feeder'!CL715)))</f>
        <v>.</v>
      </c>
      <c r="AA726" s="120" t="str">
        <f>IF($B$9="Female",'No Self Assessment feeder'!AA715,IF($B$9="Male",'No Self Assessment feeder'!BG715,IF($B$9="All",'No Self Assessment feeder'!CM715)))</f>
        <v>.</v>
      </c>
      <c r="AB726" s="120" t="str">
        <f>IF($B$9="Female",'No Self Assessment feeder'!AB715,IF($B$9="Male",'No Self Assessment feeder'!BH715,IF($B$9="All",'No Self Assessment feeder'!CN715)))</f>
        <v>.</v>
      </c>
      <c r="AC726" s="127" t="str">
        <f>IF($B$9="Female",'No Self Assessment feeder'!AC715,IF($B$9="Male",'No Self Assessment feeder'!BI715,IF($B$9="All",'No Self Assessment feeder'!CO715)))</f>
        <v>.</v>
      </c>
      <c r="CM726" s="29"/>
    </row>
    <row r="727" spans="1:91" ht="14.25" customHeight="1" x14ac:dyDescent="0.2">
      <c r="A727" s="159" t="s">
        <v>293</v>
      </c>
      <c r="B727" s="65" t="s">
        <v>138</v>
      </c>
      <c r="C727" s="66">
        <v>10003861</v>
      </c>
      <c r="D727" s="66" t="s">
        <v>494</v>
      </c>
      <c r="E727" s="162" t="s">
        <v>139</v>
      </c>
      <c r="F727" s="142">
        <f>IF($B$9="Female",'No Self Assessment feeder'!F716,IF($B$9="Male",'No Self Assessment feeder'!AL716,IF($B$9="All",'No Self Assessment feeder'!BR716)))</f>
        <v>4595</v>
      </c>
      <c r="G727" s="120">
        <f>IF($B$9="Female",'No Self Assessment feeder'!G716,IF($B$9="Male",'No Self Assessment feeder'!AM716,IF($B$9="All",'No Self Assessment feeder'!BS716)))</f>
        <v>2.6</v>
      </c>
      <c r="H727" s="79">
        <f>IF($B$9="Female",'No Self Assessment feeder'!H716,IF($B$9="Male",'No Self Assessment feeder'!AN716,IF($B$9="All",'No Self Assessment feeder'!BT716)))</f>
        <v>4475</v>
      </c>
      <c r="I727" s="120">
        <f>IF($B$9="Female",'No Self Assessment feeder'!I716,IF($B$9="Male",'No Self Assessment feeder'!AO716,IF($B$9="All",'No Self Assessment feeder'!BU716)))</f>
        <v>7.2</v>
      </c>
      <c r="J727" s="120">
        <f>IF($B$9="Female",'No Self Assessment feeder'!J716,IF($B$9="Male",'No Self Assessment feeder'!AP716,IF($B$9="All",'No Self Assessment feeder'!BV716)))</f>
        <v>11.7</v>
      </c>
      <c r="K727" s="120">
        <f>IF($B$9="Female",'No Self Assessment feeder'!K716,IF($B$9="Male",'No Self Assessment feeder'!AQ716,IF($B$9="All",'No Self Assessment feeder'!BW716)))</f>
        <v>63.1</v>
      </c>
      <c r="L727" s="120">
        <f>IF($B$9="Female",'No Self Assessment feeder'!L716,IF($B$9="Male",'No Self Assessment feeder'!AR716,IF($B$9="All",'No Self Assessment feeder'!BX716)))</f>
        <v>75</v>
      </c>
      <c r="M727" s="127">
        <f>IF($B$9="Female",'No Self Assessment feeder'!M716,IF($B$9="Male",'No Self Assessment feeder'!AS716,IF($B$9="All",'No Self Assessment feeder'!BY716)))</f>
        <v>81.099999999999994</v>
      </c>
      <c r="N727" s="81">
        <f>IF($B$9="Female",'No Self Assessment feeder'!N716,IF($B$9="Male",'No Self Assessment feeder'!AT716,IF($B$9="All",'No Self Assessment feeder'!BZ716)))</f>
        <v>4595</v>
      </c>
      <c r="O727" s="120">
        <f>IF($B$9="Female",'No Self Assessment feeder'!O716,IF($B$9="Male",'No Self Assessment feeder'!AU716,IF($B$9="All",'No Self Assessment feeder'!CA716)))</f>
        <v>3</v>
      </c>
      <c r="P727" s="79">
        <f>IF($B$9="Female",'No Self Assessment feeder'!P716,IF($B$9="Male",'No Self Assessment feeder'!AV716,IF($B$9="All",'No Self Assessment feeder'!CB716)))</f>
        <v>4455</v>
      </c>
      <c r="Q727" s="120">
        <f>IF($B$9="Female",'No Self Assessment feeder'!Q716,IF($B$9="Male",'No Self Assessment feeder'!AW716,IF($B$9="All",'No Self Assessment feeder'!CC716)))</f>
        <v>9.8000000000000007</v>
      </c>
      <c r="R727" s="120">
        <f>IF($B$9="Female",'No Self Assessment feeder'!R716,IF($B$9="Male",'No Self Assessment feeder'!AX716,IF($B$9="All",'No Self Assessment feeder'!CD716)))</f>
        <v>9.6</v>
      </c>
      <c r="S727" s="120">
        <f>IF($B$9="Female",'No Self Assessment feeder'!S716,IF($B$9="Male",'No Self Assessment feeder'!AY716,IF($B$9="All",'No Self Assessment feeder'!CE716)))</f>
        <v>68.5</v>
      </c>
      <c r="T727" s="120">
        <f>IF($B$9="Female",'No Self Assessment feeder'!T716,IF($B$9="Male",'No Self Assessment feeder'!AZ716,IF($B$9="All",'No Self Assessment feeder'!CF716)))</f>
        <v>77.400000000000006</v>
      </c>
      <c r="U727" s="127">
        <f>IF($B$9="Female",'No Self Assessment feeder'!U716,IF($B$9="Male",'No Self Assessment feeder'!BA716,IF($B$9="All",'No Self Assessment feeder'!CG716)))</f>
        <v>80.599999999999994</v>
      </c>
      <c r="V727" s="81">
        <f>IF($B$9="Female",'No Self Assessment feeder'!V716,IF($B$9="Male",'No Self Assessment feeder'!BB716,IF($B$9="All",'No Self Assessment feeder'!CH716)))</f>
        <v>4595</v>
      </c>
      <c r="W727" s="120">
        <f>IF($B$9="Female",'No Self Assessment feeder'!W716,IF($B$9="Male",'No Self Assessment feeder'!BC716,IF($B$9="All",'No Self Assessment feeder'!CI716)))</f>
        <v>3.1</v>
      </c>
      <c r="X727" s="79">
        <f>IF($B$9="Female",'No Self Assessment feeder'!X716,IF($B$9="Male",'No Self Assessment feeder'!BD716,IF($B$9="All",'No Self Assessment feeder'!CJ716)))</f>
        <v>4450</v>
      </c>
      <c r="Y727" s="120">
        <f>IF($B$9="Female",'No Self Assessment feeder'!Y716,IF($B$9="Male",'No Self Assessment feeder'!BE716,IF($B$9="All",'No Self Assessment feeder'!CK716)))</f>
        <v>13</v>
      </c>
      <c r="Z727" s="120">
        <f>IF($B$9="Female",'No Self Assessment feeder'!Z716,IF($B$9="Male",'No Self Assessment feeder'!BF716,IF($B$9="All",'No Self Assessment feeder'!CL716)))</f>
        <v>8</v>
      </c>
      <c r="AA727" s="120">
        <f>IF($B$9="Female",'No Self Assessment feeder'!AA716,IF($B$9="Male",'No Self Assessment feeder'!BG716,IF($B$9="All",'No Self Assessment feeder'!CM716)))</f>
        <v>71.3</v>
      </c>
      <c r="AB727" s="120">
        <f>IF($B$9="Female",'No Self Assessment feeder'!AB716,IF($B$9="Male",'No Self Assessment feeder'!BH716,IF($B$9="All",'No Self Assessment feeder'!CN716)))</f>
        <v>77.5</v>
      </c>
      <c r="AC727" s="127">
        <f>IF($B$9="Female",'No Self Assessment feeder'!AC716,IF($B$9="Male",'No Self Assessment feeder'!BI716,IF($B$9="All",'No Self Assessment feeder'!CO716)))</f>
        <v>79</v>
      </c>
      <c r="CM727" s="29"/>
    </row>
    <row r="728" spans="1:91" ht="14.25" customHeight="1" x14ac:dyDescent="0.2">
      <c r="A728" s="159" t="s">
        <v>293</v>
      </c>
      <c r="B728" s="65" t="s">
        <v>140</v>
      </c>
      <c r="C728" s="66">
        <v>10007795</v>
      </c>
      <c r="D728" s="66" t="s">
        <v>494</v>
      </c>
      <c r="E728" s="162" t="s">
        <v>141</v>
      </c>
      <c r="F728" s="142">
        <f>IF($B$9="Female",'No Self Assessment feeder'!F717,IF($B$9="Male",'No Self Assessment feeder'!AL717,IF($B$9="All",'No Self Assessment feeder'!BR717)))</f>
        <v>5290</v>
      </c>
      <c r="G728" s="120">
        <f>IF($B$9="Female",'No Self Assessment feeder'!G717,IF($B$9="Male",'No Self Assessment feeder'!AM717,IF($B$9="All",'No Self Assessment feeder'!BS717)))</f>
        <v>1.3</v>
      </c>
      <c r="H728" s="79">
        <f>IF($B$9="Female",'No Self Assessment feeder'!H717,IF($B$9="Male",'No Self Assessment feeder'!AN717,IF($B$9="All",'No Self Assessment feeder'!BT717)))</f>
        <v>5220</v>
      </c>
      <c r="I728" s="120">
        <f>IF($B$9="Female",'No Self Assessment feeder'!I717,IF($B$9="Male",'No Self Assessment feeder'!AO717,IF($B$9="All",'No Self Assessment feeder'!BU717)))</f>
        <v>7.5</v>
      </c>
      <c r="J728" s="120">
        <f>IF($B$9="Female",'No Self Assessment feeder'!J717,IF($B$9="Male",'No Self Assessment feeder'!AP717,IF($B$9="All",'No Self Assessment feeder'!BV717)))</f>
        <v>11</v>
      </c>
      <c r="K728" s="120">
        <f>IF($B$9="Female",'No Self Assessment feeder'!K717,IF($B$9="Male",'No Self Assessment feeder'!AQ717,IF($B$9="All",'No Self Assessment feeder'!BW717)))</f>
        <v>52.8</v>
      </c>
      <c r="L728" s="120">
        <f>IF($B$9="Female",'No Self Assessment feeder'!L717,IF($B$9="Male",'No Self Assessment feeder'!AR717,IF($B$9="All",'No Self Assessment feeder'!BX717)))</f>
        <v>70.099999999999994</v>
      </c>
      <c r="M728" s="127">
        <f>IF($B$9="Female",'No Self Assessment feeder'!M717,IF($B$9="Male",'No Self Assessment feeder'!AS717,IF($B$9="All",'No Self Assessment feeder'!BY717)))</f>
        <v>81.5</v>
      </c>
      <c r="N728" s="81">
        <f>IF($B$9="Female",'No Self Assessment feeder'!N717,IF($B$9="Male",'No Self Assessment feeder'!AT717,IF($B$9="All",'No Self Assessment feeder'!BZ717)))</f>
        <v>5290</v>
      </c>
      <c r="O728" s="120">
        <f>IF($B$9="Female",'No Self Assessment feeder'!O717,IF($B$9="Male",'No Self Assessment feeder'!AU717,IF($B$9="All",'No Self Assessment feeder'!CA717)))</f>
        <v>1.5</v>
      </c>
      <c r="P728" s="79">
        <f>IF($B$9="Female",'No Self Assessment feeder'!P717,IF($B$9="Male",'No Self Assessment feeder'!AV717,IF($B$9="All",'No Self Assessment feeder'!CB717)))</f>
        <v>5210</v>
      </c>
      <c r="Q728" s="120">
        <f>IF($B$9="Female",'No Self Assessment feeder'!Q717,IF($B$9="Male",'No Self Assessment feeder'!AW717,IF($B$9="All",'No Self Assessment feeder'!CC717)))</f>
        <v>10.5</v>
      </c>
      <c r="R728" s="120">
        <f>IF($B$9="Female",'No Self Assessment feeder'!R717,IF($B$9="Male",'No Self Assessment feeder'!AX717,IF($B$9="All",'No Self Assessment feeder'!CD717)))</f>
        <v>8.4</v>
      </c>
      <c r="S728" s="120">
        <f>IF($B$9="Female",'No Self Assessment feeder'!S717,IF($B$9="Male",'No Self Assessment feeder'!AY717,IF($B$9="All",'No Self Assessment feeder'!CE717)))</f>
        <v>63.1</v>
      </c>
      <c r="T728" s="120">
        <f>IF($B$9="Female",'No Self Assessment feeder'!T717,IF($B$9="Male",'No Self Assessment feeder'!AZ717,IF($B$9="All",'No Self Assessment feeder'!CF717)))</f>
        <v>76.3</v>
      </c>
      <c r="U728" s="127">
        <f>IF($B$9="Female",'No Self Assessment feeder'!U717,IF($B$9="Male",'No Self Assessment feeder'!BA717,IF($B$9="All",'No Self Assessment feeder'!CG717)))</f>
        <v>81.099999999999994</v>
      </c>
      <c r="V728" s="81">
        <f>IF($B$9="Female",'No Self Assessment feeder'!V717,IF($B$9="Male",'No Self Assessment feeder'!BB717,IF($B$9="All",'No Self Assessment feeder'!CH717)))</f>
        <v>5290</v>
      </c>
      <c r="W728" s="120">
        <f>IF($B$9="Female",'No Self Assessment feeder'!W717,IF($B$9="Male",'No Self Assessment feeder'!BC717,IF($B$9="All",'No Self Assessment feeder'!CI717)))</f>
        <v>1.6</v>
      </c>
      <c r="X728" s="79">
        <f>IF($B$9="Female",'No Self Assessment feeder'!X717,IF($B$9="Male",'No Self Assessment feeder'!BD717,IF($B$9="All",'No Self Assessment feeder'!CJ717)))</f>
        <v>5205</v>
      </c>
      <c r="Y728" s="120">
        <f>IF($B$9="Female",'No Self Assessment feeder'!Y717,IF($B$9="Male",'No Self Assessment feeder'!BE717,IF($B$9="All",'No Self Assessment feeder'!CK717)))</f>
        <v>14.1</v>
      </c>
      <c r="Z728" s="120">
        <f>IF($B$9="Female",'No Self Assessment feeder'!Z717,IF($B$9="Male",'No Self Assessment feeder'!BF717,IF($B$9="All",'No Self Assessment feeder'!CL717)))</f>
        <v>7.2</v>
      </c>
      <c r="AA728" s="120">
        <f>IF($B$9="Female",'No Self Assessment feeder'!AA717,IF($B$9="Male",'No Self Assessment feeder'!BG717,IF($B$9="All",'No Self Assessment feeder'!CM717)))</f>
        <v>66.3</v>
      </c>
      <c r="AB728" s="120">
        <f>IF($B$9="Female",'No Self Assessment feeder'!AB717,IF($B$9="Male",'No Self Assessment feeder'!BH717,IF($B$9="All",'No Self Assessment feeder'!CN717)))</f>
        <v>75.7</v>
      </c>
      <c r="AC728" s="127">
        <f>IF($B$9="Female",'No Self Assessment feeder'!AC717,IF($B$9="Male",'No Self Assessment feeder'!BI717,IF($B$9="All",'No Self Assessment feeder'!CO717)))</f>
        <v>78.7</v>
      </c>
      <c r="CM728" s="29"/>
    </row>
    <row r="729" spans="1:91" ht="14.25" customHeight="1" x14ac:dyDescent="0.2">
      <c r="A729" s="159" t="s">
        <v>293</v>
      </c>
      <c r="B729" s="65" t="s">
        <v>142</v>
      </c>
      <c r="C729" s="66">
        <v>10003863</v>
      </c>
      <c r="D729" s="66" t="s">
        <v>494</v>
      </c>
      <c r="E729" s="162" t="s">
        <v>143</v>
      </c>
      <c r="F729" s="142">
        <f>IF($B$9="Female",'No Self Assessment feeder'!F718,IF($B$9="Male",'No Self Assessment feeder'!AL718,IF($B$9="All",'No Self Assessment feeder'!BR718)))</f>
        <v>545</v>
      </c>
      <c r="G729" s="120">
        <f>IF($B$9="Female",'No Self Assessment feeder'!G718,IF($B$9="Male",'No Self Assessment feeder'!AM718,IF($B$9="All",'No Self Assessment feeder'!BS718)))</f>
        <v>1.3</v>
      </c>
      <c r="H729" s="79">
        <f>IF($B$9="Female",'No Self Assessment feeder'!H718,IF($B$9="Male",'No Self Assessment feeder'!AN718,IF($B$9="All",'No Self Assessment feeder'!BT718)))</f>
        <v>540</v>
      </c>
      <c r="I729" s="120">
        <f>IF($B$9="Female",'No Self Assessment feeder'!I718,IF($B$9="Male",'No Self Assessment feeder'!AO718,IF($B$9="All",'No Self Assessment feeder'!BU718)))</f>
        <v>6.7</v>
      </c>
      <c r="J729" s="120">
        <f>IF($B$9="Female",'No Self Assessment feeder'!J718,IF($B$9="Male",'No Self Assessment feeder'!AP718,IF($B$9="All",'No Self Assessment feeder'!BV718)))</f>
        <v>10.199999999999999</v>
      </c>
      <c r="K729" s="120">
        <f>IF($B$9="Female",'No Self Assessment feeder'!K718,IF($B$9="Male",'No Self Assessment feeder'!AQ718,IF($B$9="All",'No Self Assessment feeder'!BW718)))</f>
        <v>69.599999999999994</v>
      </c>
      <c r="L729" s="120">
        <f>IF($B$9="Female",'No Self Assessment feeder'!L718,IF($B$9="Male",'No Self Assessment feeder'!AR718,IF($B$9="All",'No Self Assessment feeder'!BX718)))</f>
        <v>78.900000000000006</v>
      </c>
      <c r="M729" s="127">
        <f>IF($B$9="Female",'No Self Assessment feeder'!M718,IF($B$9="Male",'No Self Assessment feeder'!AS718,IF($B$9="All",'No Self Assessment feeder'!BY718)))</f>
        <v>83.1</v>
      </c>
      <c r="N729" s="81">
        <f>IF($B$9="Female",'No Self Assessment feeder'!N718,IF($B$9="Male",'No Self Assessment feeder'!AT718,IF($B$9="All",'No Self Assessment feeder'!BZ718)))</f>
        <v>545</v>
      </c>
      <c r="O729" s="120">
        <f>IF($B$9="Female",'No Self Assessment feeder'!O718,IF($B$9="Male",'No Self Assessment feeder'!AU718,IF($B$9="All",'No Self Assessment feeder'!CA718)))</f>
        <v>1.3</v>
      </c>
      <c r="P729" s="79">
        <f>IF($B$9="Female",'No Self Assessment feeder'!P718,IF($B$9="Male",'No Self Assessment feeder'!AV718,IF($B$9="All",'No Self Assessment feeder'!CB718)))</f>
        <v>540</v>
      </c>
      <c r="Q729" s="120">
        <f>IF($B$9="Female",'No Self Assessment feeder'!Q718,IF($B$9="Male",'No Self Assessment feeder'!AW718,IF($B$9="All",'No Self Assessment feeder'!CC718)))</f>
        <v>9.4</v>
      </c>
      <c r="R729" s="120">
        <f>IF($B$9="Female",'No Self Assessment feeder'!R718,IF($B$9="Male",'No Self Assessment feeder'!AX718,IF($B$9="All",'No Self Assessment feeder'!CD718)))</f>
        <v>8.5</v>
      </c>
      <c r="S729" s="120">
        <f>IF($B$9="Female",'No Self Assessment feeder'!S718,IF($B$9="Male",'No Self Assessment feeder'!AY718,IF($B$9="All",'No Self Assessment feeder'!CE718)))</f>
        <v>69.8</v>
      </c>
      <c r="T729" s="120">
        <f>IF($B$9="Female",'No Self Assessment feeder'!T718,IF($B$9="Male",'No Self Assessment feeder'!AZ718,IF($B$9="All",'No Self Assessment feeder'!CF718)))</f>
        <v>78.7</v>
      </c>
      <c r="U729" s="127">
        <f>IF($B$9="Female",'No Self Assessment feeder'!U718,IF($B$9="Male",'No Self Assessment feeder'!BA718,IF($B$9="All",'No Self Assessment feeder'!CG718)))</f>
        <v>82</v>
      </c>
      <c r="V729" s="81">
        <f>IF($B$9="Female",'No Self Assessment feeder'!V718,IF($B$9="Male",'No Self Assessment feeder'!BB718,IF($B$9="All",'No Self Assessment feeder'!CH718)))</f>
        <v>545</v>
      </c>
      <c r="W729" s="120">
        <f>IF($B$9="Female",'No Self Assessment feeder'!W718,IF($B$9="Male",'No Self Assessment feeder'!BC718,IF($B$9="All",'No Self Assessment feeder'!CI718)))</f>
        <v>1.3</v>
      </c>
      <c r="X729" s="79">
        <f>IF($B$9="Female",'No Self Assessment feeder'!X718,IF($B$9="Male",'No Self Assessment feeder'!BD718,IF($B$9="All",'No Self Assessment feeder'!CJ718)))</f>
        <v>540</v>
      </c>
      <c r="Y729" s="120">
        <f>IF($B$9="Female",'No Self Assessment feeder'!Y718,IF($B$9="Male",'No Self Assessment feeder'!BE718,IF($B$9="All",'No Self Assessment feeder'!CK718)))</f>
        <v>11.1</v>
      </c>
      <c r="Z729" s="120">
        <f>IF($B$9="Female",'No Self Assessment feeder'!Z718,IF($B$9="Male",'No Self Assessment feeder'!BF718,IF($B$9="All",'No Self Assessment feeder'!CL718)))</f>
        <v>8.5</v>
      </c>
      <c r="AA729" s="120">
        <f>IF($B$9="Female",'No Self Assessment feeder'!AA718,IF($B$9="Male",'No Self Assessment feeder'!BG718,IF($B$9="All",'No Self Assessment feeder'!CM718)))</f>
        <v>74.099999999999994</v>
      </c>
      <c r="AB729" s="120">
        <f>IF($B$9="Female",'No Self Assessment feeder'!AB718,IF($B$9="Male",'No Self Assessment feeder'!BH718,IF($B$9="All",'No Self Assessment feeder'!CN718)))</f>
        <v>79.8</v>
      </c>
      <c r="AC729" s="127">
        <f>IF($B$9="Female",'No Self Assessment feeder'!AC718,IF($B$9="Male",'No Self Assessment feeder'!BI718,IF($B$9="All",'No Self Assessment feeder'!CO718)))</f>
        <v>80.400000000000006</v>
      </c>
      <c r="CM729" s="29"/>
    </row>
    <row r="730" spans="1:91" ht="14.25" customHeight="1" x14ac:dyDescent="0.2">
      <c r="A730" s="159" t="s">
        <v>293</v>
      </c>
      <c r="B730" s="65" t="s">
        <v>144</v>
      </c>
      <c r="C730" s="66">
        <v>10007796</v>
      </c>
      <c r="D730" s="66" t="s">
        <v>492</v>
      </c>
      <c r="E730" s="162" t="s">
        <v>145</v>
      </c>
      <c r="F730" s="142">
        <f>IF($B$9="Female",'No Self Assessment feeder'!F719,IF($B$9="Male",'No Self Assessment feeder'!AL719,IF($B$9="All",'No Self Assessment feeder'!BR719)))</f>
        <v>1710</v>
      </c>
      <c r="G730" s="120">
        <f>IF($B$9="Female",'No Self Assessment feeder'!G719,IF($B$9="Male",'No Self Assessment feeder'!AM719,IF($B$9="All",'No Self Assessment feeder'!BS719)))</f>
        <v>1.8</v>
      </c>
      <c r="H730" s="79">
        <f>IF($B$9="Female",'No Self Assessment feeder'!H719,IF($B$9="Male",'No Self Assessment feeder'!AN719,IF($B$9="All",'No Self Assessment feeder'!BT719)))</f>
        <v>1675</v>
      </c>
      <c r="I730" s="120">
        <f>IF($B$9="Female",'No Self Assessment feeder'!I719,IF($B$9="Male",'No Self Assessment feeder'!AO719,IF($B$9="All",'No Self Assessment feeder'!BU719)))</f>
        <v>6.1</v>
      </c>
      <c r="J730" s="120">
        <f>IF($B$9="Female",'No Self Assessment feeder'!J719,IF($B$9="Male",'No Self Assessment feeder'!AP719,IF($B$9="All",'No Self Assessment feeder'!BV719)))</f>
        <v>9.4</v>
      </c>
      <c r="K730" s="120">
        <f>IF($B$9="Female",'No Self Assessment feeder'!K719,IF($B$9="Male",'No Self Assessment feeder'!AQ719,IF($B$9="All",'No Self Assessment feeder'!BW719)))</f>
        <v>48.8</v>
      </c>
      <c r="L730" s="120">
        <f>IF($B$9="Female",'No Self Assessment feeder'!L719,IF($B$9="Male",'No Self Assessment feeder'!AR719,IF($B$9="All",'No Self Assessment feeder'!BX719)))</f>
        <v>70.099999999999994</v>
      </c>
      <c r="M730" s="127">
        <f>IF($B$9="Female",'No Self Assessment feeder'!M719,IF($B$9="Male",'No Self Assessment feeder'!AS719,IF($B$9="All",'No Self Assessment feeder'!BY719)))</f>
        <v>84.5</v>
      </c>
      <c r="N730" s="81">
        <f>IF($B$9="Female",'No Self Assessment feeder'!N719,IF($B$9="Male",'No Self Assessment feeder'!AT719,IF($B$9="All",'No Self Assessment feeder'!BZ719)))</f>
        <v>1710</v>
      </c>
      <c r="O730" s="120">
        <f>IF($B$9="Female",'No Self Assessment feeder'!O719,IF($B$9="Male",'No Self Assessment feeder'!AU719,IF($B$9="All",'No Self Assessment feeder'!CA719)))</f>
        <v>2.1</v>
      </c>
      <c r="P730" s="79">
        <f>IF($B$9="Female",'No Self Assessment feeder'!P719,IF($B$9="Male",'No Self Assessment feeder'!AV719,IF($B$9="All",'No Self Assessment feeder'!CB719)))</f>
        <v>1670</v>
      </c>
      <c r="Q730" s="120">
        <f>IF($B$9="Female",'No Self Assessment feeder'!Q719,IF($B$9="Male",'No Self Assessment feeder'!AW719,IF($B$9="All",'No Self Assessment feeder'!CC719)))</f>
        <v>7.4</v>
      </c>
      <c r="R730" s="120">
        <f>IF($B$9="Female",'No Self Assessment feeder'!R719,IF($B$9="Male",'No Self Assessment feeder'!AX719,IF($B$9="All",'No Self Assessment feeder'!CD719)))</f>
        <v>9.1999999999999993</v>
      </c>
      <c r="S730" s="120">
        <f>IF($B$9="Female",'No Self Assessment feeder'!S719,IF($B$9="Male",'No Self Assessment feeder'!AY719,IF($B$9="All",'No Self Assessment feeder'!CE719)))</f>
        <v>63.8</v>
      </c>
      <c r="T730" s="120">
        <f>IF($B$9="Female",'No Self Assessment feeder'!T719,IF($B$9="Male",'No Self Assessment feeder'!AZ719,IF($B$9="All",'No Self Assessment feeder'!CF719)))</f>
        <v>77</v>
      </c>
      <c r="U730" s="127">
        <f>IF($B$9="Female",'No Self Assessment feeder'!U719,IF($B$9="Male",'No Self Assessment feeder'!BA719,IF($B$9="All",'No Self Assessment feeder'!CG719)))</f>
        <v>83.4</v>
      </c>
      <c r="V730" s="81">
        <f>IF($B$9="Female",'No Self Assessment feeder'!V719,IF($B$9="Male",'No Self Assessment feeder'!BB719,IF($B$9="All",'No Self Assessment feeder'!CH719)))</f>
        <v>1710</v>
      </c>
      <c r="W730" s="120">
        <f>IF($B$9="Female",'No Self Assessment feeder'!W719,IF($B$9="Male",'No Self Assessment feeder'!BC719,IF($B$9="All",'No Self Assessment feeder'!CI719)))</f>
        <v>2.2999999999999998</v>
      </c>
      <c r="X730" s="79">
        <f>IF($B$9="Female",'No Self Assessment feeder'!X719,IF($B$9="Male",'No Self Assessment feeder'!BD719,IF($B$9="All",'No Self Assessment feeder'!CJ719)))</f>
        <v>1670</v>
      </c>
      <c r="Y730" s="120">
        <f>IF($B$9="Female",'No Self Assessment feeder'!Y719,IF($B$9="Male",'No Self Assessment feeder'!BE719,IF($B$9="All",'No Self Assessment feeder'!CK719)))</f>
        <v>10.8</v>
      </c>
      <c r="Z730" s="120">
        <f>IF($B$9="Female",'No Self Assessment feeder'!Z719,IF($B$9="Male",'No Self Assessment feeder'!BF719,IF($B$9="All",'No Self Assessment feeder'!CL719)))</f>
        <v>8.1</v>
      </c>
      <c r="AA730" s="120">
        <f>IF($B$9="Female",'No Self Assessment feeder'!AA719,IF($B$9="Male",'No Self Assessment feeder'!BG719,IF($B$9="All",'No Self Assessment feeder'!CM719)))</f>
        <v>66.5</v>
      </c>
      <c r="AB730" s="120">
        <f>IF($B$9="Female",'No Self Assessment feeder'!AB719,IF($B$9="Male",'No Self Assessment feeder'!BH719,IF($B$9="All",'No Self Assessment feeder'!CN719)))</f>
        <v>76.8</v>
      </c>
      <c r="AC730" s="127">
        <f>IF($B$9="Female",'No Self Assessment feeder'!AC719,IF($B$9="Male",'No Self Assessment feeder'!BI719,IF($B$9="All",'No Self Assessment feeder'!CO719)))</f>
        <v>81.099999999999994</v>
      </c>
      <c r="CM730" s="29"/>
    </row>
    <row r="731" spans="1:91" ht="14.25" customHeight="1" x14ac:dyDescent="0.2">
      <c r="A731" s="159" t="s">
        <v>293</v>
      </c>
      <c r="B731" s="65" t="s">
        <v>146</v>
      </c>
      <c r="C731" s="66">
        <v>10007151</v>
      </c>
      <c r="D731" s="66" t="s">
        <v>492</v>
      </c>
      <c r="E731" s="162" t="s">
        <v>147</v>
      </c>
      <c r="F731" s="142">
        <f>IF($B$9="Female",'No Self Assessment feeder'!F720,IF($B$9="Male",'No Self Assessment feeder'!AL720,IF($B$9="All",'No Self Assessment feeder'!BR720)))</f>
        <v>2360</v>
      </c>
      <c r="G731" s="120">
        <f>IF($B$9="Female",'No Self Assessment feeder'!G720,IF($B$9="Male",'No Self Assessment feeder'!AM720,IF($B$9="All",'No Self Assessment feeder'!BS720)))</f>
        <v>1.7</v>
      </c>
      <c r="H731" s="79">
        <f>IF($B$9="Female",'No Self Assessment feeder'!H720,IF($B$9="Male",'No Self Assessment feeder'!AN720,IF($B$9="All",'No Self Assessment feeder'!BT720)))</f>
        <v>2320</v>
      </c>
      <c r="I731" s="120">
        <f>IF($B$9="Female",'No Self Assessment feeder'!I720,IF($B$9="Male",'No Self Assessment feeder'!AO720,IF($B$9="All",'No Self Assessment feeder'!BU720)))</f>
        <v>5.6</v>
      </c>
      <c r="J731" s="120">
        <f>IF($B$9="Female",'No Self Assessment feeder'!J720,IF($B$9="Male",'No Self Assessment feeder'!AP720,IF($B$9="All",'No Self Assessment feeder'!BV720)))</f>
        <v>12.3</v>
      </c>
      <c r="K731" s="120">
        <f>IF($B$9="Female",'No Self Assessment feeder'!K720,IF($B$9="Male",'No Self Assessment feeder'!AQ720,IF($B$9="All",'No Self Assessment feeder'!BW720)))</f>
        <v>64.8</v>
      </c>
      <c r="L731" s="120">
        <f>IF($B$9="Female",'No Self Assessment feeder'!L720,IF($B$9="Male",'No Self Assessment feeder'!AR720,IF($B$9="All",'No Self Assessment feeder'!BX720)))</f>
        <v>76</v>
      </c>
      <c r="M731" s="127">
        <f>IF($B$9="Female",'No Self Assessment feeder'!M720,IF($B$9="Male",'No Self Assessment feeder'!AS720,IF($B$9="All",'No Self Assessment feeder'!BY720)))</f>
        <v>82.1</v>
      </c>
      <c r="N731" s="81">
        <f>IF($B$9="Female",'No Self Assessment feeder'!N720,IF($B$9="Male",'No Self Assessment feeder'!AT720,IF($B$9="All",'No Self Assessment feeder'!BZ720)))</f>
        <v>2360</v>
      </c>
      <c r="O731" s="120">
        <f>IF($B$9="Female",'No Self Assessment feeder'!O720,IF($B$9="Male",'No Self Assessment feeder'!AU720,IF($B$9="All",'No Self Assessment feeder'!CA720)))</f>
        <v>1.9</v>
      </c>
      <c r="P731" s="79">
        <f>IF($B$9="Female",'No Self Assessment feeder'!P720,IF($B$9="Male",'No Self Assessment feeder'!AV720,IF($B$9="All",'No Self Assessment feeder'!CB720)))</f>
        <v>2315</v>
      </c>
      <c r="Q731" s="120">
        <f>IF($B$9="Female",'No Self Assessment feeder'!Q720,IF($B$9="Male",'No Self Assessment feeder'!AW720,IF($B$9="All",'No Self Assessment feeder'!CC720)))</f>
        <v>8.9</v>
      </c>
      <c r="R731" s="120">
        <f>IF($B$9="Female",'No Self Assessment feeder'!R720,IF($B$9="Male",'No Self Assessment feeder'!AX720,IF($B$9="All",'No Self Assessment feeder'!CD720)))</f>
        <v>10.3</v>
      </c>
      <c r="S731" s="120">
        <f>IF($B$9="Female",'No Self Assessment feeder'!S720,IF($B$9="Male",'No Self Assessment feeder'!AY720,IF($B$9="All",'No Self Assessment feeder'!CE720)))</f>
        <v>66.400000000000006</v>
      </c>
      <c r="T731" s="120">
        <f>IF($B$9="Female",'No Self Assessment feeder'!T720,IF($B$9="Male",'No Self Assessment feeder'!AZ720,IF($B$9="All",'No Self Assessment feeder'!CF720)))</f>
        <v>77.2</v>
      </c>
      <c r="U731" s="127">
        <f>IF($B$9="Female",'No Self Assessment feeder'!U720,IF($B$9="Male",'No Self Assessment feeder'!BA720,IF($B$9="All",'No Self Assessment feeder'!CG720)))</f>
        <v>80.8</v>
      </c>
      <c r="V731" s="81">
        <f>IF($B$9="Female",'No Self Assessment feeder'!V720,IF($B$9="Male",'No Self Assessment feeder'!BB720,IF($B$9="All",'No Self Assessment feeder'!CH720)))</f>
        <v>2360</v>
      </c>
      <c r="W731" s="120">
        <f>IF($B$9="Female",'No Self Assessment feeder'!W720,IF($B$9="Male",'No Self Assessment feeder'!BC720,IF($B$9="All",'No Self Assessment feeder'!CI720)))</f>
        <v>2</v>
      </c>
      <c r="X731" s="79">
        <f>IF($B$9="Female",'No Self Assessment feeder'!X720,IF($B$9="Male",'No Self Assessment feeder'!BD720,IF($B$9="All",'No Self Assessment feeder'!CJ720)))</f>
        <v>2315</v>
      </c>
      <c r="Y731" s="120">
        <f>IF($B$9="Female",'No Self Assessment feeder'!Y720,IF($B$9="Male",'No Self Assessment feeder'!BE720,IF($B$9="All",'No Self Assessment feeder'!CK720)))</f>
        <v>10.8</v>
      </c>
      <c r="Z731" s="120">
        <f>IF($B$9="Female",'No Self Assessment feeder'!Z720,IF($B$9="Male",'No Self Assessment feeder'!BF720,IF($B$9="All",'No Self Assessment feeder'!CL720)))</f>
        <v>7.9</v>
      </c>
      <c r="AA731" s="120">
        <f>IF($B$9="Female",'No Self Assessment feeder'!AA720,IF($B$9="Male",'No Self Assessment feeder'!BG720,IF($B$9="All",'No Self Assessment feeder'!CM720)))</f>
        <v>72</v>
      </c>
      <c r="AB731" s="120">
        <f>IF($B$9="Female",'No Self Assessment feeder'!AB720,IF($B$9="Male",'No Self Assessment feeder'!BH720,IF($B$9="All",'No Self Assessment feeder'!CN720)))</f>
        <v>79.599999999999994</v>
      </c>
      <c r="AC731" s="127">
        <f>IF($B$9="Female",'No Self Assessment feeder'!AC720,IF($B$9="Male",'No Self Assessment feeder'!BI720,IF($B$9="All",'No Self Assessment feeder'!CO720)))</f>
        <v>81.3</v>
      </c>
      <c r="CM731" s="29"/>
    </row>
    <row r="732" spans="1:91" ht="14.25" customHeight="1" x14ac:dyDescent="0.2">
      <c r="A732" s="159" t="s">
        <v>293</v>
      </c>
      <c r="B732" s="65" t="s">
        <v>148</v>
      </c>
      <c r="C732" s="66">
        <v>10003956</v>
      </c>
      <c r="D732" s="66" t="s">
        <v>493</v>
      </c>
      <c r="E732" s="162" t="s">
        <v>149</v>
      </c>
      <c r="F732" s="142">
        <f>IF($B$9="Female",'No Self Assessment feeder'!F721,IF($B$9="Male",'No Self Assessment feeder'!AL721,IF($B$9="All",'No Self Assessment feeder'!BR721)))</f>
        <v>1240</v>
      </c>
      <c r="G732" s="120">
        <f>IF($B$9="Female",'No Self Assessment feeder'!G721,IF($B$9="Male",'No Self Assessment feeder'!AM721,IF($B$9="All",'No Self Assessment feeder'!BS721)))</f>
        <v>2.4</v>
      </c>
      <c r="H732" s="79">
        <f>IF($B$9="Female",'No Self Assessment feeder'!H721,IF($B$9="Male",'No Self Assessment feeder'!AN721,IF($B$9="All",'No Self Assessment feeder'!BT721)))</f>
        <v>1210</v>
      </c>
      <c r="I732" s="120">
        <f>IF($B$9="Female",'No Self Assessment feeder'!I721,IF($B$9="Male",'No Self Assessment feeder'!AO721,IF($B$9="All",'No Self Assessment feeder'!BU721)))</f>
        <v>5.8</v>
      </c>
      <c r="J732" s="120">
        <f>IF($B$9="Female",'No Self Assessment feeder'!J721,IF($B$9="Male",'No Self Assessment feeder'!AP721,IF($B$9="All",'No Self Assessment feeder'!BV721)))</f>
        <v>9.6999999999999993</v>
      </c>
      <c r="K732" s="120">
        <f>IF($B$9="Female",'No Self Assessment feeder'!K721,IF($B$9="Male",'No Self Assessment feeder'!AQ721,IF($B$9="All",'No Self Assessment feeder'!BW721)))</f>
        <v>58.1</v>
      </c>
      <c r="L732" s="120">
        <f>IF($B$9="Female",'No Self Assessment feeder'!L721,IF($B$9="Male",'No Self Assessment feeder'!AR721,IF($B$9="All",'No Self Assessment feeder'!BX721)))</f>
        <v>76.3</v>
      </c>
      <c r="M732" s="127">
        <f>IF($B$9="Female",'No Self Assessment feeder'!M721,IF($B$9="Male",'No Self Assessment feeder'!AS721,IF($B$9="All",'No Self Assessment feeder'!BY721)))</f>
        <v>84.5</v>
      </c>
      <c r="N732" s="81">
        <f>IF($B$9="Female",'No Self Assessment feeder'!N721,IF($B$9="Male",'No Self Assessment feeder'!AT721,IF($B$9="All",'No Self Assessment feeder'!BZ721)))</f>
        <v>1240</v>
      </c>
      <c r="O732" s="120">
        <f>IF($B$9="Female",'No Self Assessment feeder'!O721,IF($B$9="Male",'No Self Assessment feeder'!AU721,IF($B$9="All",'No Self Assessment feeder'!CA721)))</f>
        <v>2.5</v>
      </c>
      <c r="P732" s="79">
        <f>IF($B$9="Female",'No Self Assessment feeder'!P721,IF($B$9="Male",'No Self Assessment feeder'!AV721,IF($B$9="All",'No Self Assessment feeder'!CB721)))</f>
        <v>1210</v>
      </c>
      <c r="Q732" s="120">
        <f>IF($B$9="Female",'No Self Assessment feeder'!Q721,IF($B$9="Male",'No Self Assessment feeder'!AW721,IF($B$9="All",'No Self Assessment feeder'!CC721)))</f>
        <v>8</v>
      </c>
      <c r="R732" s="120">
        <f>IF($B$9="Female",'No Self Assessment feeder'!R721,IF($B$9="Male",'No Self Assessment feeder'!AX721,IF($B$9="All",'No Self Assessment feeder'!CD721)))</f>
        <v>10.1</v>
      </c>
      <c r="S732" s="120">
        <f>IF($B$9="Female",'No Self Assessment feeder'!S721,IF($B$9="Male",'No Self Assessment feeder'!AY721,IF($B$9="All",'No Self Assessment feeder'!CE721)))</f>
        <v>67.3</v>
      </c>
      <c r="T732" s="120">
        <f>IF($B$9="Female",'No Self Assessment feeder'!T721,IF($B$9="Male",'No Self Assessment feeder'!AZ721,IF($B$9="All",'No Self Assessment feeder'!CF721)))</f>
        <v>78.099999999999994</v>
      </c>
      <c r="U732" s="127">
        <f>IF($B$9="Female",'No Self Assessment feeder'!U721,IF($B$9="Male",'No Self Assessment feeder'!BA721,IF($B$9="All",'No Self Assessment feeder'!CG721)))</f>
        <v>81.900000000000006</v>
      </c>
      <c r="V732" s="81">
        <f>IF($B$9="Female",'No Self Assessment feeder'!V721,IF($B$9="Male",'No Self Assessment feeder'!BB721,IF($B$9="All",'No Self Assessment feeder'!CH721)))</f>
        <v>1240</v>
      </c>
      <c r="W732" s="120">
        <f>IF($B$9="Female",'No Self Assessment feeder'!W721,IF($B$9="Male",'No Self Assessment feeder'!BC721,IF($B$9="All",'No Self Assessment feeder'!CI721)))</f>
        <v>2.7</v>
      </c>
      <c r="X732" s="79">
        <f>IF($B$9="Female",'No Self Assessment feeder'!X721,IF($B$9="Male",'No Self Assessment feeder'!BD721,IF($B$9="All",'No Self Assessment feeder'!CJ721)))</f>
        <v>1205</v>
      </c>
      <c r="Y732" s="120">
        <f>IF($B$9="Female",'No Self Assessment feeder'!Y721,IF($B$9="Male",'No Self Assessment feeder'!BE721,IF($B$9="All",'No Self Assessment feeder'!CK721)))</f>
        <v>12.4</v>
      </c>
      <c r="Z732" s="120">
        <f>IF($B$9="Female",'No Self Assessment feeder'!Z721,IF($B$9="Male",'No Self Assessment feeder'!BF721,IF($B$9="All",'No Self Assessment feeder'!CL721)))</f>
        <v>8.8000000000000007</v>
      </c>
      <c r="AA732" s="120">
        <f>IF($B$9="Female",'No Self Assessment feeder'!AA721,IF($B$9="Male",'No Self Assessment feeder'!BG721,IF($B$9="All",'No Self Assessment feeder'!CM721)))</f>
        <v>70.7</v>
      </c>
      <c r="AB732" s="120">
        <f>IF($B$9="Female",'No Self Assessment feeder'!AB721,IF($B$9="Male",'No Self Assessment feeder'!BH721,IF($B$9="All",'No Self Assessment feeder'!CN721)))</f>
        <v>77</v>
      </c>
      <c r="AC732" s="127">
        <f>IF($B$9="Female",'No Self Assessment feeder'!AC721,IF($B$9="Male",'No Self Assessment feeder'!BI721,IF($B$9="All",'No Self Assessment feeder'!CO721)))</f>
        <v>78.8</v>
      </c>
      <c r="CM732" s="29"/>
    </row>
    <row r="733" spans="1:91" ht="14.25" customHeight="1" x14ac:dyDescent="0.2">
      <c r="A733" s="159" t="s">
        <v>293</v>
      </c>
      <c r="B733" s="65" t="s">
        <v>150</v>
      </c>
      <c r="C733" s="66">
        <v>10003957</v>
      </c>
      <c r="D733" s="66" t="s">
        <v>493</v>
      </c>
      <c r="E733" s="162" t="s">
        <v>151</v>
      </c>
      <c r="F733" s="142">
        <f>IF($B$9="Female",'No Self Assessment feeder'!F722,IF($B$9="Male",'No Self Assessment feeder'!AL722,IF($B$9="All",'No Self Assessment feeder'!BR722)))</f>
        <v>3555</v>
      </c>
      <c r="G733" s="120">
        <f>IF($B$9="Female",'No Self Assessment feeder'!G722,IF($B$9="Male",'No Self Assessment feeder'!AM722,IF($B$9="All",'No Self Assessment feeder'!BS722)))</f>
        <v>2.4</v>
      </c>
      <c r="H733" s="79">
        <f>IF($B$9="Female",'No Self Assessment feeder'!H722,IF($B$9="Male",'No Self Assessment feeder'!AN722,IF($B$9="All",'No Self Assessment feeder'!BT722)))</f>
        <v>3470</v>
      </c>
      <c r="I733" s="120">
        <f>IF($B$9="Female",'No Self Assessment feeder'!I722,IF($B$9="Male",'No Self Assessment feeder'!AO722,IF($B$9="All",'No Self Assessment feeder'!BU722)))</f>
        <v>7.4</v>
      </c>
      <c r="J733" s="120">
        <f>IF($B$9="Female",'No Self Assessment feeder'!J722,IF($B$9="Male",'No Self Assessment feeder'!AP722,IF($B$9="All",'No Self Assessment feeder'!BV722)))</f>
        <v>12.1</v>
      </c>
      <c r="K733" s="120">
        <f>IF($B$9="Female",'No Self Assessment feeder'!K722,IF($B$9="Male",'No Self Assessment feeder'!AQ722,IF($B$9="All",'No Self Assessment feeder'!BW722)))</f>
        <v>59.7</v>
      </c>
      <c r="L733" s="120">
        <f>IF($B$9="Female",'No Self Assessment feeder'!L722,IF($B$9="Male",'No Self Assessment feeder'!AR722,IF($B$9="All",'No Self Assessment feeder'!BX722)))</f>
        <v>74.2</v>
      </c>
      <c r="M733" s="127">
        <f>IF($B$9="Female",'No Self Assessment feeder'!M722,IF($B$9="Male",'No Self Assessment feeder'!AS722,IF($B$9="All",'No Self Assessment feeder'!BY722)))</f>
        <v>80.5</v>
      </c>
      <c r="N733" s="81">
        <f>IF($B$9="Female",'No Self Assessment feeder'!N722,IF($B$9="Male",'No Self Assessment feeder'!AT722,IF($B$9="All",'No Self Assessment feeder'!BZ722)))</f>
        <v>3555</v>
      </c>
      <c r="O733" s="120">
        <f>IF($B$9="Female",'No Self Assessment feeder'!O722,IF($B$9="Male",'No Self Assessment feeder'!AU722,IF($B$9="All",'No Self Assessment feeder'!CA722)))</f>
        <v>2.6</v>
      </c>
      <c r="P733" s="79">
        <f>IF($B$9="Female",'No Self Assessment feeder'!P722,IF($B$9="Male",'No Self Assessment feeder'!AV722,IF($B$9="All",'No Self Assessment feeder'!CB722)))</f>
        <v>3460</v>
      </c>
      <c r="Q733" s="120">
        <f>IF($B$9="Female",'No Self Assessment feeder'!Q722,IF($B$9="Male",'No Self Assessment feeder'!AW722,IF($B$9="All",'No Self Assessment feeder'!CC722)))</f>
        <v>10</v>
      </c>
      <c r="R733" s="120">
        <f>IF($B$9="Female",'No Self Assessment feeder'!R722,IF($B$9="Male",'No Self Assessment feeder'!AX722,IF($B$9="All",'No Self Assessment feeder'!CD722)))</f>
        <v>8.4</v>
      </c>
      <c r="S733" s="120">
        <f>IF($B$9="Female",'No Self Assessment feeder'!S722,IF($B$9="Male",'No Self Assessment feeder'!AY722,IF($B$9="All",'No Self Assessment feeder'!CE722)))</f>
        <v>66.099999999999994</v>
      </c>
      <c r="T733" s="120">
        <f>IF($B$9="Female",'No Self Assessment feeder'!T722,IF($B$9="Male",'No Self Assessment feeder'!AZ722,IF($B$9="All",'No Self Assessment feeder'!CF722)))</f>
        <v>77.5</v>
      </c>
      <c r="U733" s="127">
        <f>IF($B$9="Female",'No Self Assessment feeder'!U722,IF($B$9="Male",'No Self Assessment feeder'!BA722,IF($B$9="All",'No Self Assessment feeder'!CG722)))</f>
        <v>81.599999999999994</v>
      </c>
      <c r="V733" s="81">
        <f>IF($B$9="Female",'No Self Assessment feeder'!V722,IF($B$9="Male",'No Self Assessment feeder'!BB722,IF($B$9="All",'No Self Assessment feeder'!CH722)))</f>
        <v>3555</v>
      </c>
      <c r="W733" s="120">
        <f>IF($B$9="Female",'No Self Assessment feeder'!W722,IF($B$9="Male",'No Self Assessment feeder'!BC722,IF($B$9="All",'No Self Assessment feeder'!CI722)))</f>
        <v>2.7</v>
      </c>
      <c r="X733" s="79">
        <f>IF($B$9="Female",'No Self Assessment feeder'!X722,IF($B$9="Male",'No Self Assessment feeder'!BD722,IF($B$9="All",'No Self Assessment feeder'!CJ722)))</f>
        <v>3455</v>
      </c>
      <c r="Y733" s="120">
        <f>IF($B$9="Female",'No Self Assessment feeder'!Y722,IF($B$9="Male",'No Self Assessment feeder'!BE722,IF($B$9="All",'No Self Assessment feeder'!CK722)))</f>
        <v>13.3</v>
      </c>
      <c r="Z733" s="120">
        <f>IF($B$9="Female",'No Self Assessment feeder'!Z722,IF($B$9="Male",'No Self Assessment feeder'!BF722,IF($B$9="All",'No Self Assessment feeder'!CL722)))</f>
        <v>8.1</v>
      </c>
      <c r="AA733" s="120">
        <f>IF($B$9="Female",'No Self Assessment feeder'!AA722,IF($B$9="Male",'No Self Assessment feeder'!BG722,IF($B$9="All",'No Self Assessment feeder'!CM722)))</f>
        <v>68.2</v>
      </c>
      <c r="AB733" s="120">
        <f>IF($B$9="Female",'No Self Assessment feeder'!AB722,IF($B$9="Male",'No Self Assessment feeder'!BH722,IF($B$9="All",'No Self Assessment feeder'!CN722)))</f>
        <v>76.3</v>
      </c>
      <c r="AC733" s="127">
        <f>IF($B$9="Female",'No Self Assessment feeder'!AC722,IF($B$9="Male",'No Self Assessment feeder'!BI722,IF($B$9="All",'No Self Assessment feeder'!CO722)))</f>
        <v>78.599999999999994</v>
      </c>
      <c r="CM733" s="29"/>
    </row>
    <row r="734" spans="1:91" ht="14.25" customHeight="1" x14ac:dyDescent="0.2">
      <c r="A734" s="159" t="s">
        <v>293</v>
      </c>
      <c r="B734" s="65" t="s">
        <v>152</v>
      </c>
      <c r="C734" s="66">
        <v>10003945</v>
      </c>
      <c r="D734" s="66" t="s">
        <v>493</v>
      </c>
      <c r="E734" s="162" t="s">
        <v>153</v>
      </c>
      <c r="F734" s="142">
        <f>IF($B$9="Female",'No Self Assessment feeder'!F723,IF($B$9="Male",'No Self Assessment feeder'!AL723,IF($B$9="All",'No Self Assessment feeder'!BR723)))</f>
        <v>150</v>
      </c>
      <c r="G734" s="120">
        <f>IF($B$9="Female",'No Self Assessment feeder'!G723,IF($B$9="Male",'No Self Assessment feeder'!AM723,IF($B$9="All",'No Self Assessment feeder'!BS723)))</f>
        <v>0</v>
      </c>
      <c r="H734" s="79">
        <f>IF($B$9="Female",'No Self Assessment feeder'!H723,IF($B$9="Male",'No Self Assessment feeder'!AN723,IF($B$9="All",'No Self Assessment feeder'!BT723)))</f>
        <v>150</v>
      </c>
      <c r="I734" s="120">
        <f>IF($B$9="Female",'No Self Assessment feeder'!I723,IF($B$9="Male",'No Self Assessment feeder'!AO723,IF($B$9="All",'No Self Assessment feeder'!BU723)))</f>
        <v>8.8000000000000007</v>
      </c>
      <c r="J734" s="120">
        <f>IF($B$9="Female",'No Self Assessment feeder'!J723,IF($B$9="Male",'No Self Assessment feeder'!AP723,IF($B$9="All",'No Self Assessment feeder'!BV723)))</f>
        <v>20.9</v>
      </c>
      <c r="K734" s="120">
        <f>IF($B$9="Female",'No Self Assessment feeder'!K723,IF($B$9="Male",'No Self Assessment feeder'!AQ723,IF($B$9="All",'No Self Assessment feeder'!BW723)))</f>
        <v>64.900000000000006</v>
      </c>
      <c r="L734" s="120">
        <f>IF($B$9="Female",'No Self Assessment feeder'!L723,IF($B$9="Male",'No Self Assessment feeder'!AR723,IF($B$9="All",'No Self Assessment feeder'!BX723)))</f>
        <v>66.900000000000006</v>
      </c>
      <c r="M734" s="127">
        <f>IF($B$9="Female",'No Self Assessment feeder'!M723,IF($B$9="Male",'No Self Assessment feeder'!AS723,IF($B$9="All",'No Self Assessment feeder'!BY723)))</f>
        <v>70.3</v>
      </c>
      <c r="N734" s="81">
        <f>IF($B$9="Female",'No Self Assessment feeder'!N723,IF($B$9="Male",'No Self Assessment feeder'!AT723,IF($B$9="All",'No Self Assessment feeder'!BZ723)))</f>
        <v>150</v>
      </c>
      <c r="O734" s="120">
        <f>IF($B$9="Female",'No Self Assessment feeder'!O723,IF($B$9="Male",'No Self Assessment feeder'!AU723,IF($B$9="All",'No Self Assessment feeder'!CA723)))</f>
        <v>0</v>
      </c>
      <c r="P734" s="79">
        <f>IF($B$9="Female",'No Self Assessment feeder'!P723,IF($B$9="Male",'No Self Assessment feeder'!AV723,IF($B$9="All",'No Self Assessment feeder'!CB723)))</f>
        <v>150</v>
      </c>
      <c r="Q734" s="120">
        <f>IF($B$9="Female",'No Self Assessment feeder'!Q723,IF($B$9="Male",'No Self Assessment feeder'!AW723,IF($B$9="All",'No Self Assessment feeder'!CC723)))</f>
        <v>13.5</v>
      </c>
      <c r="R734" s="120">
        <f>IF($B$9="Female",'No Self Assessment feeder'!R723,IF($B$9="Male",'No Self Assessment feeder'!AX723,IF($B$9="All",'No Self Assessment feeder'!CD723)))</f>
        <v>20.9</v>
      </c>
      <c r="S734" s="120">
        <f>IF($B$9="Female",'No Self Assessment feeder'!S723,IF($B$9="Male",'No Self Assessment feeder'!AY723,IF($B$9="All",'No Self Assessment feeder'!CE723)))</f>
        <v>61.5</v>
      </c>
      <c r="T734" s="120">
        <f>IF($B$9="Female",'No Self Assessment feeder'!T723,IF($B$9="Male",'No Self Assessment feeder'!AZ723,IF($B$9="All",'No Self Assessment feeder'!CF723)))</f>
        <v>63.5</v>
      </c>
      <c r="U734" s="127">
        <f>IF($B$9="Female",'No Self Assessment feeder'!U723,IF($B$9="Male",'No Self Assessment feeder'!BA723,IF($B$9="All",'No Self Assessment feeder'!CG723)))</f>
        <v>65.5</v>
      </c>
      <c r="V734" s="81">
        <f>IF($B$9="Female",'No Self Assessment feeder'!V723,IF($B$9="Male",'No Self Assessment feeder'!BB723,IF($B$9="All",'No Self Assessment feeder'!CH723)))</f>
        <v>150</v>
      </c>
      <c r="W734" s="120">
        <f>IF($B$9="Female",'No Self Assessment feeder'!W723,IF($B$9="Male",'No Self Assessment feeder'!BC723,IF($B$9="All",'No Self Assessment feeder'!CI723)))</f>
        <v>0.7</v>
      </c>
      <c r="X734" s="79">
        <f>IF($B$9="Female",'No Self Assessment feeder'!X723,IF($B$9="Male",'No Self Assessment feeder'!BD723,IF($B$9="All",'No Self Assessment feeder'!CJ723)))</f>
        <v>145</v>
      </c>
      <c r="Y734" s="120">
        <f>IF($B$9="Female",'No Self Assessment feeder'!Y723,IF($B$9="Male",'No Self Assessment feeder'!BE723,IF($B$9="All",'No Self Assessment feeder'!CK723)))</f>
        <v>23.1</v>
      </c>
      <c r="Z734" s="120">
        <f>IF($B$9="Female",'No Self Assessment feeder'!Z723,IF($B$9="Male",'No Self Assessment feeder'!BF723,IF($B$9="All",'No Self Assessment feeder'!CL723)))</f>
        <v>12.2</v>
      </c>
      <c r="AA734" s="120">
        <f>IF($B$9="Female",'No Self Assessment feeder'!AA723,IF($B$9="Male",'No Self Assessment feeder'!BG723,IF($B$9="All",'No Self Assessment feeder'!CM723)))</f>
        <v>59.2</v>
      </c>
      <c r="AB734" s="120">
        <f>IF($B$9="Female",'No Self Assessment feeder'!AB723,IF($B$9="Male",'No Self Assessment feeder'!BH723,IF($B$9="All",'No Self Assessment feeder'!CN723)))</f>
        <v>62.6</v>
      </c>
      <c r="AC734" s="127">
        <f>IF($B$9="Female",'No Self Assessment feeder'!AC723,IF($B$9="Male",'No Self Assessment feeder'!BI723,IF($B$9="All",'No Self Assessment feeder'!CO723)))</f>
        <v>64.599999999999994</v>
      </c>
      <c r="CM734" s="29"/>
    </row>
    <row r="735" spans="1:91" ht="14.25" customHeight="1" x14ac:dyDescent="0.2">
      <c r="A735" s="159" t="s">
        <v>293</v>
      </c>
      <c r="B735" s="65" t="s">
        <v>154</v>
      </c>
      <c r="C735" s="66">
        <v>10006842</v>
      </c>
      <c r="D735" s="66" t="s">
        <v>493</v>
      </c>
      <c r="E735" s="162" t="s">
        <v>155</v>
      </c>
      <c r="F735" s="142">
        <f>IF($B$9="Female",'No Self Assessment feeder'!F724,IF($B$9="Male",'No Self Assessment feeder'!AL724,IF($B$9="All",'No Self Assessment feeder'!BR724)))</f>
        <v>3045</v>
      </c>
      <c r="G735" s="120">
        <f>IF($B$9="Female",'No Self Assessment feeder'!G724,IF($B$9="Male",'No Self Assessment feeder'!AM724,IF($B$9="All",'No Self Assessment feeder'!BS724)))</f>
        <v>1.5</v>
      </c>
      <c r="H735" s="79">
        <f>IF($B$9="Female",'No Self Assessment feeder'!H724,IF($B$9="Male",'No Self Assessment feeder'!AN724,IF($B$9="All",'No Self Assessment feeder'!BT724)))</f>
        <v>3000</v>
      </c>
      <c r="I735" s="120">
        <f>IF($B$9="Female",'No Self Assessment feeder'!I724,IF($B$9="Male",'No Self Assessment feeder'!AO724,IF($B$9="All",'No Self Assessment feeder'!BU724)))</f>
        <v>6.2</v>
      </c>
      <c r="J735" s="120">
        <f>IF($B$9="Female",'No Self Assessment feeder'!J724,IF($B$9="Male",'No Self Assessment feeder'!AP724,IF($B$9="All",'No Self Assessment feeder'!BV724)))</f>
        <v>10</v>
      </c>
      <c r="K735" s="120">
        <f>IF($B$9="Female",'No Self Assessment feeder'!K724,IF($B$9="Male",'No Self Assessment feeder'!AQ724,IF($B$9="All",'No Self Assessment feeder'!BW724)))</f>
        <v>52.1</v>
      </c>
      <c r="L735" s="120">
        <f>IF($B$9="Female",'No Self Assessment feeder'!L724,IF($B$9="Male",'No Self Assessment feeder'!AR724,IF($B$9="All",'No Self Assessment feeder'!BX724)))</f>
        <v>71.400000000000006</v>
      </c>
      <c r="M735" s="127">
        <f>IF($B$9="Female",'No Self Assessment feeder'!M724,IF($B$9="Male",'No Self Assessment feeder'!AS724,IF($B$9="All",'No Self Assessment feeder'!BY724)))</f>
        <v>83.8</v>
      </c>
      <c r="N735" s="81">
        <f>IF($B$9="Female",'No Self Assessment feeder'!N724,IF($B$9="Male",'No Self Assessment feeder'!AT724,IF($B$9="All",'No Self Assessment feeder'!BZ724)))</f>
        <v>3045</v>
      </c>
      <c r="O735" s="120">
        <f>IF($B$9="Female",'No Self Assessment feeder'!O724,IF($B$9="Male",'No Self Assessment feeder'!AU724,IF($B$9="All",'No Self Assessment feeder'!CA724)))</f>
        <v>1.6</v>
      </c>
      <c r="P735" s="79">
        <f>IF($B$9="Female",'No Self Assessment feeder'!P724,IF($B$9="Male",'No Self Assessment feeder'!AV724,IF($B$9="All",'No Self Assessment feeder'!CB724)))</f>
        <v>3000</v>
      </c>
      <c r="Q735" s="120">
        <f>IF($B$9="Female",'No Self Assessment feeder'!Q724,IF($B$9="Male",'No Self Assessment feeder'!AW724,IF($B$9="All",'No Self Assessment feeder'!CC724)))</f>
        <v>9.6</v>
      </c>
      <c r="R735" s="120">
        <f>IF($B$9="Female",'No Self Assessment feeder'!R724,IF($B$9="Male",'No Self Assessment feeder'!AX724,IF($B$9="All",'No Self Assessment feeder'!CD724)))</f>
        <v>8.4</v>
      </c>
      <c r="S735" s="120">
        <f>IF($B$9="Female",'No Self Assessment feeder'!S724,IF($B$9="Male",'No Self Assessment feeder'!AY724,IF($B$9="All",'No Self Assessment feeder'!CE724)))</f>
        <v>59.3</v>
      </c>
      <c r="T735" s="120">
        <f>IF($B$9="Female",'No Self Assessment feeder'!T724,IF($B$9="Male",'No Self Assessment feeder'!AZ724,IF($B$9="All",'No Self Assessment feeder'!CF724)))</f>
        <v>74</v>
      </c>
      <c r="U735" s="127">
        <f>IF($B$9="Female",'No Self Assessment feeder'!U724,IF($B$9="Male",'No Self Assessment feeder'!BA724,IF($B$9="All",'No Self Assessment feeder'!CG724)))</f>
        <v>81.900000000000006</v>
      </c>
      <c r="V735" s="81">
        <f>IF($B$9="Female",'No Self Assessment feeder'!V724,IF($B$9="Male",'No Self Assessment feeder'!BB724,IF($B$9="All",'No Self Assessment feeder'!CH724)))</f>
        <v>3045</v>
      </c>
      <c r="W735" s="120">
        <f>IF($B$9="Female",'No Self Assessment feeder'!W724,IF($B$9="Male",'No Self Assessment feeder'!BC724,IF($B$9="All",'No Self Assessment feeder'!CI724)))</f>
        <v>1.7</v>
      </c>
      <c r="X735" s="79">
        <f>IF($B$9="Female",'No Self Assessment feeder'!X724,IF($B$9="Male",'No Self Assessment feeder'!BD724,IF($B$9="All",'No Self Assessment feeder'!CJ724)))</f>
        <v>2995</v>
      </c>
      <c r="Y735" s="120">
        <f>IF($B$9="Female",'No Self Assessment feeder'!Y724,IF($B$9="Male",'No Self Assessment feeder'!BE724,IF($B$9="All",'No Self Assessment feeder'!CK724)))</f>
        <v>12.2</v>
      </c>
      <c r="Z735" s="120">
        <f>IF($B$9="Female",'No Self Assessment feeder'!Z724,IF($B$9="Male",'No Self Assessment feeder'!BF724,IF($B$9="All",'No Self Assessment feeder'!CL724)))</f>
        <v>7.1</v>
      </c>
      <c r="AA735" s="120">
        <f>IF($B$9="Female",'No Self Assessment feeder'!AA724,IF($B$9="Male",'No Self Assessment feeder'!BG724,IF($B$9="All",'No Self Assessment feeder'!CM724)))</f>
        <v>65.8</v>
      </c>
      <c r="AB735" s="120">
        <f>IF($B$9="Female",'No Self Assessment feeder'!AB724,IF($B$9="Male",'No Self Assessment feeder'!BH724,IF($B$9="All",'No Self Assessment feeder'!CN724)))</f>
        <v>76.599999999999994</v>
      </c>
      <c r="AC735" s="127">
        <f>IF($B$9="Female",'No Self Assessment feeder'!AC724,IF($B$9="Male",'No Self Assessment feeder'!BI724,IF($B$9="All",'No Self Assessment feeder'!CO724)))</f>
        <v>80.8</v>
      </c>
      <c r="CM735" s="29"/>
    </row>
    <row r="736" spans="1:91" ht="14.25" customHeight="1" x14ac:dyDescent="0.2">
      <c r="A736" s="159" t="s">
        <v>293</v>
      </c>
      <c r="B736" s="65" t="s">
        <v>156</v>
      </c>
      <c r="C736" s="66">
        <v>10007162</v>
      </c>
      <c r="D736" s="66" t="s">
        <v>491</v>
      </c>
      <c r="E736" s="162" t="s">
        <v>157</v>
      </c>
      <c r="F736" s="142">
        <f>IF($B$9="Female",'No Self Assessment feeder'!F725,IF($B$9="Male",'No Self Assessment feeder'!AL725,IF($B$9="All",'No Self Assessment feeder'!BR725)))</f>
        <v>2110</v>
      </c>
      <c r="G736" s="120">
        <f>IF($B$9="Female",'No Self Assessment feeder'!G725,IF($B$9="Male",'No Self Assessment feeder'!AM725,IF($B$9="All",'No Self Assessment feeder'!BS725)))</f>
        <v>3.1</v>
      </c>
      <c r="H736" s="79">
        <f>IF($B$9="Female",'No Self Assessment feeder'!H725,IF($B$9="Male",'No Self Assessment feeder'!AN725,IF($B$9="All",'No Self Assessment feeder'!BT725)))</f>
        <v>2045</v>
      </c>
      <c r="I736" s="120">
        <f>IF($B$9="Female",'No Self Assessment feeder'!I725,IF($B$9="Male",'No Self Assessment feeder'!AO725,IF($B$9="All",'No Self Assessment feeder'!BU725)))</f>
        <v>13.5</v>
      </c>
      <c r="J736" s="120">
        <f>IF($B$9="Female",'No Self Assessment feeder'!J725,IF($B$9="Male",'No Self Assessment feeder'!AP725,IF($B$9="All",'No Self Assessment feeder'!BV725)))</f>
        <v>19.8</v>
      </c>
      <c r="K736" s="120">
        <f>IF($B$9="Female",'No Self Assessment feeder'!K725,IF($B$9="Male",'No Self Assessment feeder'!AQ725,IF($B$9="All",'No Self Assessment feeder'!BW725)))</f>
        <v>58.5</v>
      </c>
      <c r="L736" s="120">
        <f>IF($B$9="Female",'No Self Assessment feeder'!L725,IF($B$9="Male",'No Self Assessment feeder'!AR725,IF($B$9="All",'No Self Assessment feeder'!BX725)))</f>
        <v>62.6</v>
      </c>
      <c r="M736" s="127">
        <f>IF($B$9="Female",'No Self Assessment feeder'!M725,IF($B$9="Male",'No Self Assessment feeder'!AS725,IF($B$9="All",'No Self Assessment feeder'!BY725)))</f>
        <v>66.7</v>
      </c>
      <c r="N736" s="81">
        <f>IF($B$9="Female",'No Self Assessment feeder'!N725,IF($B$9="Male",'No Self Assessment feeder'!AT725,IF($B$9="All",'No Self Assessment feeder'!BZ725)))</f>
        <v>2110</v>
      </c>
      <c r="O736" s="120">
        <f>IF($B$9="Female",'No Self Assessment feeder'!O725,IF($B$9="Male",'No Self Assessment feeder'!AU725,IF($B$9="All",'No Self Assessment feeder'!CA725)))</f>
        <v>3.2</v>
      </c>
      <c r="P736" s="79">
        <f>IF($B$9="Female",'No Self Assessment feeder'!P725,IF($B$9="Male",'No Self Assessment feeder'!AV725,IF($B$9="All",'No Self Assessment feeder'!CB725)))</f>
        <v>2045</v>
      </c>
      <c r="Q736" s="120">
        <f>IF($B$9="Female",'No Self Assessment feeder'!Q725,IF($B$9="Male",'No Self Assessment feeder'!AW725,IF($B$9="All",'No Self Assessment feeder'!CC725)))</f>
        <v>19.100000000000001</v>
      </c>
      <c r="R736" s="120">
        <f>IF($B$9="Female",'No Self Assessment feeder'!R725,IF($B$9="Male",'No Self Assessment feeder'!AX725,IF($B$9="All",'No Self Assessment feeder'!CD725)))</f>
        <v>15.9</v>
      </c>
      <c r="S736" s="120">
        <f>IF($B$9="Female",'No Self Assessment feeder'!S725,IF($B$9="Male",'No Self Assessment feeder'!AY725,IF($B$9="All",'No Self Assessment feeder'!CE725)))</f>
        <v>57.9</v>
      </c>
      <c r="T736" s="120">
        <f>IF($B$9="Female",'No Self Assessment feeder'!T725,IF($B$9="Male",'No Self Assessment feeder'!AZ725,IF($B$9="All",'No Self Assessment feeder'!CF725)))</f>
        <v>62.1</v>
      </c>
      <c r="U736" s="127">
        <f>IF($B$9="Female",'No Self Assessment feeder'!U725,IF($B$9="Male",'No Self Assessment feeder'!BA725,IF($B$9="All",'No Self Assessment feeder'!CG725)))</f>
        <v>65</v>
      </c>
      <c r="V736" s="81">
        <f>IF($B$9="Female",'No Self Assessment feeder'!V725,IF($B$9="Male",'No Self Assessment feeder'!BB725,IF($B$9="All",'No Self Assessment feeder'!CH725)))</f>
        <v>2110</v>
      </c>
      <c r="W736" s="120">
        <f>IF($B$9="Female",'No Self Assessment feeder'!W725,IF($B$9="Male",'No Self Assessment feeder'!BC725,IF($B$9="All",'No Self Assessment feeder'!CI725)))</f>
        <v>3.2</v>
      </c>
      <c r="X736" s="79">
        <f>IF($B$9="Female",'No Self Assessment feeder'!X725,IF($B$9="Male",'No Self Assessment feeder'!BD725,IF($B$9="All",'No Self Assessment feeder'!CJ725)))</f>
        <v>2045</v>
      </c>
      <c r="Y736" s="120">
        <f>IF($B$9="Female",'No Self Assessment feeder'!Y725,IF($B$9="Male",'No Self Assessment feeder'!BE725,IF($B$9="All",'No Self Assessment feeder'!CK725)))</f>
        <v>25.3</v>
      </c>
      <c r="Z736" s="120">
        <f>IF($B$9="Female",'No Self Assessment feeder'!Z725,IF($B$9="Male",'No Self Assessment feeder'!BF725,IF($B$9="All",'No Self Assessment feeder'!CL725)))</f>
        <v>12.1</v>
      </c>
      <c r="AA736" s="120">
        <f>IF($B$9="Female",'No Self Assessment feeder'!AA725,IF($B$9="Male",'No Self Assessment feeder'!BG725,IF($B$9="All",'No Self Assessment feeder'!CM725)))</f>
        <v>57.3</v>
      </c>
      <c r="AB736" s="120">
        <f>IF($B$9="Female",'No Self Assessment feeder'!AB725,IF($B$9="Male",'No Self Assessment feeder'!BH725,IF($B$9="All",'No Self Assessment feeder'!CN725)))</f>
        <v>60.6</v>
      </c>
      <c r="AC736" s="127">
        <f>IF($B$9="Female",'No Self Assessment feeder'!AC725,IF($B$9="Male",'No Self Assessment feeder'!BI725,IF($B$9="All",'No Self Assessment feeder'!CO725)))</f>
        <v>62.7</v>
      </c>
      <c r="CM736" s="29"/>
    </row>
    <row r="737" spans="1:91" ht="14.25" customHeight="1" x14ac:dyDescent="0.2">
      <c r="A737" s="159" t="s">
        <v>293</v>
      </c>
      <c r="B737" s="65" t="s">
        <v>158</v>
      </c>
      <c r="C737" s="66">
        <v>10007769</v>
      </c>
      <c r="D737" s="66" t="s">
        <v>491</v>
      </c>
      <c r="E737" s="162" t="s">
        <v>159</v>
      </c>
      <c r="F737" s="142" t="str">
        <f>IF($B$9="Female",'No Self Assessment feeder'!F726,IF($B$9="Male",'No Self Assessment feeder'!AL726,IF($B$9="All",'No Self Assessment feeder'!BR726)))</f>
        <v>.</v>
      </c>
      <c r="G737" s="120" t="str">
        <f>IF($B$9="Female",'No Self Assessment feeder'!G726,IF($B$9="Male",'No Self Assessment feeder'!AM726,IF($B$9="All",'No Self Assessment feeder'!BS726)))</f>
        <v>.</v>
      </c>
      <c r="H737" s="79" t="str">
        <f>IF($B$9="Female",'No Self Assessment feeder'!H726,IF($B$9="Male",'No Self Assessment feeder'!AN726,IF($B$9="All",'No Self Assessment feeder'!BT726)))</f>
        <v>.</v>
      </c>
      <c r="I737" s="120" t="str">
        <f>IF($B$9="Female",'No Self Assessment feeder'!I726,IF($B$9="Male",'No Self Assessment feeder'!AO726,IF($B$9="All",'No Self Assessment feeder'!BU726)))</f>
        <v>.</v>
      </c>
      <c r="J737" s="120" t="str">
        <f>IF($B$9="Female",'No Self Assessment feeder'!J726,IF($B$9="Male",'No Self Assessment feeder'!AP726,IF($B$9="All",'No Self Assessment feeder'!BV726)))</f>
        <v>.</v>
      </c>
      <c r="K737" s="120" t="str">
        <f>IF($B$9="Female",'No Self Assessment feeder'!K726,IF($B$9="Male",'No Self Assessment feeder'!AQ726,IF($B$9="All",'No Self Assessment feeder'!BW726)))</f>
        <v>.</v>
      </c>
      <c r="L737" s="120" t="str">
        <f>IF($B$9="Female",'No Self Assessment feeder'!L726,IF($B$9="Male",'No Self Assessment feeder'!AR726,IF($B$9="All",'No Self Assessment feeder'!BX726)))</f>
        <v>.</v>
      </c>
      <c r="M737" s="127" t="str">
        <f>IF($B$9="Female",'No Self Assessment feeder'!M726,IF($B$9="Male",'No Self Assessment feeder'!AS726,IF($B$9="All",'No Self Assessment feeder'!BY726)))</f>
        <v>.</v>
      </c>
      <c r="N737" s="81" t="str">
        <f>IF($B$9="Female",'No Self Assessment feeder'!N726,IF($B$9="Male",'No Self Assessment feeder'!AT726,IF($B$9="All",'No Self Assessment feeder'!BZ726)))</f>
        <v>.</v>
      </c>
      <c r="O737" s="120" t="str">
        <f>IF($B$9="Female",'No Self Assessment feeder'!O726,IF($B$9="Male",'No Self Assessment feeder'!AU726,IF($B$9="All",'No Self Assessment feeder'!CA726)))</f>
        <v>.</v>
      </c>
      <c r="P737" s="79" t="str">
        <f>IF($B$9="Female",'No Self Assessment feeder'!P726,IF($B$9="Male",'No Self Assessment feeder'!AV726,IF($B$9="All",'No Self Assessment feeder'!CB726)))</f>
        <v>.</v>
      </c>
      <c r="Q737" s="120" t="str">
        <f>IF($B$9="Female",'No Self Assessment feeder'!Q726,IF($B$9="Male",'No Self Assessment feeder'!AW726,IF($B$9="All",'No Self Assessment feeder'!CC726)))</f>
        <v>.</v>
      </c>
      <c r="R737" s="120" t="str">
        <f>IF($B$9="Female",'No Self Assessment feeder'!R726,IF($B$9="Male",'No Self Assessment feeder'!AX726,IF($B$9="All",'No Self Assessment feeder'!CD726)))</f>
        <v>.</v>
      </c>
      <c r="S737" s="120" t="str">
        <f>IF($B$9="Female",'No Self Assessment feeder'!S726,IF($B$9="Male",'No Self Assessment feeder'!AY726,IF($B$9="All",'No Self Assessment feeder'!CE726)))</f>
        <v>.</v>
      </c>
      <c r="T737" s="120" t="str">
        <f>IF($B$9="Female",'No Self Assessment feeder'!T726,IF($B$9="Male",'No Self Assessment feeder'!AZ726,IF($B$9="All",'No Self Assessment feeder'!CF726)))</f>
        <v>.</v>
      </c>
      <c r="U737" s="127" t="str">
        <f>IF($B$9="Female",'No Self Assessment feeder'!U726,IF($B$9="Male",'No Self Assessment feeder'!BA726,IF($B$9="All",'No Self Assessment feeder'!CG726)))</f>
        <v>.</v>
      </c>
      <c r="V737" s="81" t="str">
        <f>IF($B$9="Female",'No Self Assessment feeder'!V726,IF($B$9="Male",'No Self Assessment feeder'!BB726,IF($B$9="All",'No Self Assessment feeder'!CH726)))</f>
        <v>.</v>
      </c>
      <c r="W737" s="120" t="str">
        <f>IF($B$9="Female",'No Self Assessment feeder'!W726,IF($B$9="Male",'No Self Assessment feeder'!BC726,IF($B$9="All",'No Self Assessment feeder'!CI726)))</f>
        <v>.</v>
      </c>
      <c r="X737" s="79" t="str">
        <f>IF($B$9="Female",'No Self Assessment feeder'!X726,IF($B$9="Male",'No Self Assessment feeder'!BD726,IF($B$9="All",'No Self Assessment feeder'!CJ726)))</f>
        <v>.</v>
      </c>
      <c r="Y737" s="120" t="str">
        <f>IF($B$9="Female",'No Self Assessment feeder'!Y726,IF($B$9="Male",'No Self Assessment feeder'!BE726,IF($B$9="All",'No Self Assessment feeder'!CK726)))</f>
        <v>.</v>
      </c>
      <c r="Z737" s="120" t="str">
        <f>IF($B$9="Female",'No Self Assessment feeder'!Z726,IF($B$9="Male",'No Self Assessment feeder'!BF726,IF($B$9="All",'No Self Assessment feeder'!CL726)))</f>
        <v>.</v>
      </c>
      <c r="AA737" s="120" t="str">
        <f>IF($B$9="Female",'No Self Assessment feeder'!AA726,IF($B$9="Male",'No Self Assessment feeder'!BG726,IF($B$9="All",'No Self Assessment feeder'!CM726)))</f>
        <v>.</v>
      </c>
      <c r="AB737" s="120" t="str">
        <f>IF($B$9="Female",'No Self Assessment feeder'!AB726,IF($B$9="Male",'No Self Assessment feeder'!BH726,IF($B$9="All",'No Self Assessment feeder'!CN726)))</f>
        <v>.</v>
      </c>
      <c r="AC737" s="127" t="str">
        <f>IF($B$9="Female",'No Self Assessment feeder'!AC726,IF($B$9="Male",'No Self Assessment feeder'!BI726,IF($B$9="All",'No Self Assessment feeder'!CO726)))</f>
        <v>.</v>
      </c>
      <c r="CM737" s="29"/>
    </row>
    <row r="738" spans="1:91" ht="14.25" customHeight="1" x14ac:dyDescent="0.2">
      <c r="A738" s="159" t="s">
        <v>293</v>
      </c>
      <c r="B738" s="65" t="s">
        <v>160</v>
      </c>
      <c r="C738" s="66">
        <v>10007797</v>
      </c>
      <c r="D738" s="66" t="s">
        <v>491</v>
      </c>
      <c r="E738" s="162" t="s">
        <v>161</v>
      </c>
      <c r="F738" s="142" t="str">
        <f>IF($B$9="Female",'No Self Assessment feeder'!F727,IF($B$9="Male",'No Self Assessment feeder'!AL727,IF($B$9="All",'No Self Assessment feeder'!BR727)))</f>
        <v>.</v>
      </c>
      <c r="G738" s="120" t="str">
        <f>IF($B$9="Female",'No Self Assessment feeder'!G727,IF($B$9="Male",'No Self Assessment feeder'!AM727,IF($B$9="All",'No Self Assessment feeder'!BS727)))</f>
        <v>.</v>
      </c>
      <c r="H738" s="79" t="str">
        <f>IF($B$9="Female",'No Self Assessment feeder'!H727,IF($B$9="Male",'No Self Assessment feeder'!AN727,IF($B$9="All",'No Self Assessment feeder'!BT727)))</f>
        <v>.</v>
      </c>
      <c r="I738" s="120" t="str">
        <f>IF($B$9="Female",'No Self Assessment feeder'!I727,IF($B$9="Male",'No Self Assessment feeder'!AO727,IF($B$9="All",'No Self Assessment feeder'!BU727)))</f>
        <v>.</v>
      </c>
      <c r="J738" s="120" t="str">
        <f>IF($B$9="Female",'No Self Assessment feeder'!J727,IF($B$9="Male",'No Self Assessment feeder'!AP727,IF($B$9="All",'No Self Assessment feeder'!BV727)))</f>
        <v>.</v>
      </c>
      <c r="K738" s="120" t="str">
        <f>IF($B$9="Female",'No Self Assessment feeder'!K727,IF($B$9="Male",'No Self Assessment feeder'!AQ727,IF($B$9="All",'No Self Assessment feeder'!BW727)))</f>
        <v>.</v>
      </c>
      <c r="L738" s="120" t="str">
        <f>IF($B$9="Female",'No Self Assessment feeder'!L727,IF($B$9="Male",'No Self Assessment feeder'!AR727,IF($B$9="All",'No Self Assessment feeder'!BX727)))</f>
        <v>.</v>
      </c>
      <c r="M738" s="127" t="str">
        <f>IF($B$9="Female",'No Self Assessment feeder'!M727,IF($B$9="Male",'No Self Assessment feeder'!AS727,IF($B$9="All",'No Self Assessment feeder'!BY727)))</f>
        <v>.</v>
      </c>
      <c r="N738" s="81" t="str">
        <f>IF($B$9="Female",'No Self Assessment feeder'!N727,IF($B$9="Male",'No Self Assessment feeder'!AT727,IF($B$9="All",'No Self Assessment feeder'!BZ727)))</f>
        <v>.</v>
      </c>
      <c r="O738" s="120" t="str">
        <f>IF($B$9="Female",'No Self Assessment feeder'!O727,IF($B$9="Male",'No Self Assessment feeder'!AU727,IF($B$9="All",'No Self Assessment feeder'!CA727)))</f>
        <v>.</v>
      </c>
      <c r="P738" s="79" t="str">
        <f>IF($B$9="Female",'No Self Assessment feeder'!P727,IF($B$9="Male",'No Self Assessment feeder'!AV727,IF($B$9="All",'No Self Assessment feeder'!CB727)))</f>
        <v>.</v>
      </c>
      <c r="Q738" s="120" t="str">
        <f>IF($B$9="Female",'No Self Assessment feeder'!Q727,IF($B$9="Male",'No Self Assessment feeder'!AW727,IF($B$9="All",'No Self Assessment feeder'!CC727)))</f>
        <v>.</v>
      </c>
      <c r="R738" s="120" t="str">
        <f>IF($B$9="Female",'No Self Assessment feeder'!R727,IF($B$9="Male",'No Self Assessment feeder'!AX727,IF($B$9="All",'No Self Assessment feeder'!CD727)))</f>
        <v>.</v>
      </c>
      <c r="S738" s="120" t="str">
        <f>IF($B$9="Female",'No Self Assessment feeder'!S727,IF($B$9="Male",'No Self Assessment feeder'!AY727,IF($B$9="All",'No Self Assessment feeder'!CE727)))</f>
        <v>.</v>
      </c>
      <c r="T738" s="120" t="str">
        <f>IF($B$9="Female",'No Self Assessment feeder'!T727,IF($B$9="Male",'No Self Assessment feeder'!AZ727,IF($B$9="All",'No Self Assessment feeder'!CF727)))</f>
        <v>.</v>
      </c>
      <c r="U738" s="127" t="str">
        <f>IF($B$9="Female",'No Self Assessment feeder'!U727,IF($B$9="Male",'No Self Assessment feeder'!BA727,IF($B$9="All",'No Self Assessment feeder'!CG727)))</f>
        <v>.</v>
      </c>
      <c r="V738" s="81" t="str">
        <f>IF($B$9="Female",'No Self Assessment feeder'!V727,IF($B$9="Male",'No Self Assessment feeder'!BB727,IF($B$9="All",'No Self Assessment feeder'!CH727)))</f>
        <v>.</v>
      </c>
      <c r="W738" s="120" t="str">
        <f>IF($B$9="Female",'No Self Assessment feeder'!W727,IF($B$9="Male",'No Self Assessment feeder'!BC727,IF($B$9="All",'No Self Assessment feeder'!CI727)))</f>
        <v>.</v>
      </c>
      <c r="X738" s="79" t="str">
        <f>IF($B$9="Female",'No Self Assessment feeder'!X727,IF($B$9="Male",'No Self Assessment feeder'!BD727,IF($B$9="All",'No Self Assessment feeder'!CJ727)))</f>
        <v>.</v>
      </c>
      <c r="Y738" s="120" t="str">
        <f>IF($B$9="Female",'No Self Assessment feeder'!Y727,IF($B$9="Male",'No Self Assessment feeder'!BE727,IF($B$9="All",'No Self Assessment feeder'!CK727)))</f>
        <v>.</v>
      </c>
      <c r="Z738" s="120" t="str">
        <f>IF($B$9="Female",'No Self Assessment feeder'!Z727,IF($B$9="Male",'No Self Assessment feeder'!BF727,IF($B$9="All",'No Self Assessment feeder'!CL727)))</f>
        <v>.</v>
      </c>
      <c r="AA738" s="120" t="str">
        <f>IF($B$9="Female",'No Self Assessment feeder'!AA727,IF($B$9="Male",'No Self Assessment feeder'!BG727,IF($B$9="All",'No Self Assessment feeder'!CM727)))</f>
        <v>.</v>
      </c>
      <c r="AB738" s="120" t="str">
        <f>IF($B$9="Female",'No Self Assessment feeder'!AB727,IF($B$9="Male",'No Self Assessment feeder'!BH727,IF($B$9="All",'No Self Assessment feeder'!CN727)))</f>
        <v>.</v>
      </c>
      <c r="AC738" s="127" t="str">
        <f>IF($B$9="Female",'No Self Assessment feeder'!AC727,IF($B$9="Male",'No Self Assessment feeder'!BI727,IF($B$9="All",'No Self Assessment feeder'!CO727)))</f>
        <v>.</v>
      </c>
      <c r="CM738" s="29"/>
    </row>
    <row r="739" spans="1:91" ht="14.25" customHeight="1" x14ac:dyDescent="0.2">
      <c r="A739" s="159" t="s">
        <v>293</v>
      </c>
      <c r="B739" s="65" t="s">
        <v>162</v>
      </c>
      <c r="C739" s="66">
        <v>10004048</v>
      </c>
      <c r="D739" s="66" t="s">
        <v>491</v>
      </c>
      <c r="E739" s="162" t="s">
        <v>163</v>
      </c>
      <c r="F739" s="142">
        <f>IF($B$9="Female",'No Self Assessment feeder'!F728,IF($B$9="Male",'No Self Assessment feeder'!AL728,IF($B$9="All",'No Self Assessment feeder'!BR728)))</f>
        <v>2695</v>
      </c>
      <c r="G739" s="120">
        <f>IF($B$9="Female",'No Self Assessment feeder'!G728,IF($B$9="Male",'No Self Assessment feeder'!AM728,IF($B$9="All",'No Self Assessment feeder'!BS728)))</f>
        <v>6.3</v>
      </c>
      <c r="H739" s="79">
        <f>IF($B$9="Female",'No Self Assessment feeder'!H728,IF($B$9="Male",'No Self Assessment feeder'!AN728,IF($B$9="All",'No Self Assessment feeder'!BT728)))</f>
        <v>2525</v>
      </c>
      <c r="I739" s="120">
        <f>IF($B$9="Female",'No Self Assessment feeder'!I728,IF($B$9="Male",'No Self Assessment feeder'!AO728,IF($B$9="All",'No Self Assessment feeder'!BU728)))</f>
        <v>12.4</v>
      </c>
      <c r="J739" s="120">
        <f>IF($B$9="Female",'No Self Assessment feeder'!J728,IF($B$9="Male",'No Self Assessment feeder'!AP728,IF($B$9="All",'No Self Assessment feeder'!BV728)))</f>
        <v>18.600000000000001</v>
      </c>
      <c r="K739" s="120">
        <f>IF($B$9="Female",'No Self Assessment feeder'!K728,IF($B$9="Male",'No Self Assessment feeder'!AQ728,IF($B$9="All",'No Self Assessment feeder'!BW728)))</f>
        <v>50.8</v>
      </c>
      <c r="L739" s="120">
        <f>IF($B$9="Female",'No Self Assessment feeder'!L728,IF($B$9="Male",'No Self Assessment feeder'!AR728,IF($B$9="All",'No Self Assessment feeder'!BX728)))</f>
        <v>59.8</v>
      </c>
      <c r="M739" s="127">
        <f>IF($B$9="Female",'No Self Assessment feeder'!M728,IF($B$9="Male",'No Self Assessment feeder'!AS728,IF($B$9="All",'No Self Assessment feeder'!BY728)))</f>
        <v>69</v>
      </c>
      <c r="N739" s="81">
        <f>IF($B$9="Female",'No Self Assessment feeder'!N728,IF($B$9="Male",'No Self Assessment feeder'!AT728,IF($B$9="All",'No Self Assessment feeder'!BZ728)))</f>
        <v>2695</v>
      </c>
      <c r="O739" s="120">
        <f>IF($B$9="Female",'No Self Assessment feeder'!O728,IF($B$9="Male",'No Self Assessment feeder'!AU728,IF($B$9="All",'No Self Assessment feeder'!CA728)))</f>
        <v>6.9</v>
      </c>
      <c r="P739" s="79">
        <f>IF($B$9="Female",'No Self Assessment feeder'!P728,IF($B$9="Male",'No Self Assessment feeder'!AV728,IF($B$9="All",'No Self Assessment feeder'!CB728)))</f>
        <v>2510</v>
      </c>
      <c r="Q739" s="120">
        <f>IF($B$9="Female",'No Self Assessment feeder'!Q728,IF($B$9="Male",'No Self Assessment feeder'!AW728,IF($B$9="All",'No Self Assessment feeder'!CC728)))</f>
        <v>16.899999999999999</v>
      </c>
      <c r="R739" s="120">
        <f>IF($B$9="Female",'No Self Assessment feeder'!R728,IF($B$9="Male",'No Self Assessment feeder'!AX728,IF($B$9="All",'No Self Assessment feeder'!CD728)))</f>
        <v>16.8</v>
      </c>
      <c r="S739" s="120">
        <f>IF($B$9="Female",'No Self Assessment feeder'!S728,IF($B$9="Male",'No Self Assessment feeder'!AY728,IF($B$9="All",'No Self Assessment feeder'!CE728)))</f>
        <v>54.8</v>
      </c>
      <c r="T739" s="120">
        <f>IF($B$9="Female",'No Self Assessment feeder'!T728,IF($B$9="Male",'No Self Assessment feeder'!AZ728,IF($B$9="All",'No Self Assessment feeder'!CF728)))</f>
        <v>61.6</v>
      </c>
      <c r="U739" s="127">
        <f>IF($B$9="Female",'No Self Assessment feeder'!U728,IF($B$9="Male",'No Self Assessment feeder'!BA728,IF($B$9="All",'No Self Assessment feeder'!CG728)))</f>
        <v>66.3</v>
      </c>
      <c r="V739" s="81">
        <f>IF($B$9="Female",'No Self Assessment feeder'!V728,IF($B$9="Male",'No Self Assessment feeder'!BB728,IF($B$9="All",'No Self Assessment feeder'!CH728)))</f>
        <v>2695</v>
      </c>
      <c r="W739" s="120">
        <f>IF($B$9="Female",'No Self Assessment feeder'!W728,IF($B$9="Male",'No Self Assessment feeder'!BC728,IF($B$9="All",'No Self Assessment feeder'!CI728)))</f>
        <v>6.9</v>
      </c>
      <c r="X739" s="79">
        <f>IF($B$9="Female",'No Self Assessment feeder'!X728,IF($B$9="Male",'No Self Assessment feeder'!BD728,IF($B$9="All",'No Self Assessment feeder'!CJ728)))</f>
        <v>2510</v>
      </c>
      <c r="Y739" s="120">
        <f>IF($B$9="Female",'No Self Assessment feeder'!Y728,IF($B$9="Male",'No Self Assessment feeder'!BE728,IF($B$9="All",'No Self Assessment feeder'!CK728)))</f>
        <v>22</v>
      </c>
      <c r="Z739" s="120">
        <f>IF($B$9="Female",'No Self Assessment feeder'!Z728,IF($B$9="Male",'No Self Assessment feeder'!BF728,IF($B$9="All",'No Self Assessment feeder'!CL728)))</f>
        <v>14.5</v>
      </c>
      <c r="AA739" s="120">
        <f>IF($B$9="Female",'No Self Assessment feeder'!AA728,IF($B$9="Male",'No Self Assessment feeder'!BG728,IF($B$9="All",'No Self Assessment feeder'!CM728)))</f>
        <v>56.1</v>
      </c>
      <c r="AB739" s="120">
        <f>IF($B$9="Female",'No Self Assessment feeder'!AB728,IF($B$9="Male",'No Self Assessment feeder'!BH728,IF($B$9="All",'No Self Assessment feeder'!CN728)))</f>
        <v>61.1</v>
      </c>
      <c r="AC739" s="127">
        <f>IF($B$9="Female",'No Self Assessment feeder'!AC728,IF($B$9="Male",'No Self Assessment feeder'!BI728,IF($B$9="All",'No Self Assessment feeder'!CO728)))</f>
        <v>63.5</v>
      </c>
      <c r="CM739" s="29"/>
    </row>
    <row r="740" spans="1:91" ht="14.25" customHeight="1" x14ac:dyDescent="0.2">
      <c r="A740" s="159" t="s">
        <v>293</v>
      </c>
      <c r="B740" s="65" t="s">
        <v>164</v>
      </c>
      <c r="C740" s="66">
        <v>10004078</v>
      </c>
      <c r="D740" s="66" t="s">
        <v>491</v>
      </c>
      <c r="E740" s="162" t="s">
        <v>165</v>
      </c>
      <c r="F740" s="142">
        <f>IF($B$9="Female",'No Self Assessment feeder'!F729,IF($B$9="Male",'No Self Assessment feeder'!AL729,IF($B$9="All",'No Self Assessment feeder'!BR729)))</f>
        <v>1700</v>
      </c>
      <c r="G740" s="120">
        <f>IF($B$9="Female",'No Self Assessment feeder'!G729,IF($B$9="Male",'No Self Assessment feeder'!AM729,IF($B$9="All",'No Self Assessment feeder'!BS729)))</f>
        <v>7.6</v>
      </c>
      <c r="H740" s="79">
        <f>IF($B$9="Female",'No Self Assessment feeder'!H729,IF($B$9="Male",'No Self Assessment feeder'!AN729,IF($B$9="All",'No Self Assessment feeder'!BT729)))</f>
        <v>1570</v>
      </c>
      <c r="I740" s="120">
        <f>IF($B$9="Female",'No Self Assessment feeder'!I729,IF($B$9="Male",'No Self Assessment feeder'!AO729,IF($B$9="All",'No Self Assessment feeder'!BU729)))</f>
        <v>11.1</v>
      </c>
      <c r="J740" s="120">
        <f>IF($B$9="Female",'No Self Assessment feeder'!J729,IF($B$9="Male",'No Self Assessment feeder'!AP729,IF($B$9="All",'No Self Assessment feeder'!BV729)))</f>
        <v>15.9</v>
      </c>
      <c r="K740" s="120">
        <f>IF($B$9="Female",'No Self Assessment feeder'!K729,IF($B$9="Male",'No Self Assessment feeder'!AQ729,IF($B$9="All",'No Self Assessment feeder'!BW729)))</f>
        <v>50.5</v>
      </c>
      <c r="L740" s="120">
        <f>IF($B$9="Female",'No Self Assessment feeder'!L729,IF($B$9="Male",'No Self Assessment feeder'!AR729,IF($B$9="All",'No Self Assessment feeder'!BX729)))</f>
        <v>63.5</v>
      </c>
      <c r="M740" s="127">
        <f>IF($B$9="Female",'No Self Assessment feeder'!M729,IF($B$9="Male",'No Self Assessment feeder'!AS729,IF($B$9="All",'No Self Assessment feeder'!BY729)))</f>
        <v>73</v>
      </c>
      <c r="N740" s="81">
        <f>IF($B$9="Female",'No Self Assessment feeder'!N729,IF($B$9="Male",'No Self Assessment feeder'!AT729,IF($B$9="All",'No Self Assessment feeder'!BZ729)))</f>
        <v>1700</v>
      </c>
      <c r="O740" s="120">
        <f>IF($B$9="Female",'No Self Assessment feeder'!O729,IF($B$9="Male",'No Self Assessment feeder'!AU729,IF($B$9="All",'No Self Assessment feeder'!CA729)))</f>
        <v>8.5</v>
      </c>
      <c r="P740" s="79">
        <f>IF($B$9="Female",'No Self Assessment feeder'!P729,IF($B$9="Male",'No Self Assessment feeder'!AV729,IF($B$9="All",'No Self Assessment feeder'!CB729)))</f>
        <v>1560</v>
      </c>
      <c r="Q740" s="120">
        <f>IF($B$9="Female",'No Self Assessment feeder'!Q729,IF($B$9="Male",'No Self Assessment feeder'!AW729,IF($B$9="All",'No Self Assessment feeder'!CC729)))</f>
        <v>15.1</v>
      </c>
      <c r="R740" s="120">
        <f>IF($B$9="Female",'No Self Assessment feeder'!R729,IF($B$9="Male",'No Self Assessment feeder'!AX729,IF($B$9="All",'No Self Assessment feeder'!CD729)))</f>
        <v>14.1</v>
      </c>
      <c r="S740" s="120">
        <f>IF($B$9="Female",'No Self Assessment feeder'!S729,IF($B$9="Male",'No Self Assessment feeder'!AY729,IF($B$9="All",'No Self Assessment feeder'!CE729)))</f>
        <v>55.2</v>
      </c>
      <c r="T740" s="120">
        <f>IF($B$9="Female",'No Self Assessment feeder'!T729,IF($B$9="Male",'No Self Assessment feeder'!AZ729,IF($B$9="All",'No Self Assessment feeder'!CF729)))</f>
        <v>65.599999999999994</v>
      </c>
      <c r="U740" s="127">
        <f>IF($B$9="Female",'No Self Assessment feeder'!U729,IF($B$9="Male",'No Self Assessment feeder'!BA729,IF($B$9="All",'No Self Assessment feeder'!CG729)))</f>
        <v>70.8</v>
      </c>
      <c r="V740" s="81">
        <f>IF($B$9="Female",'No Self Assessment feeder'!V729,IF($B$9="Male",'No Self Assessment feeder'!BB729,IF($B$9="All",'No Self Assessment feeder'!CH729)))</f>
        <v>1700</v>
      </c>
      <c r="W740" s="120">
        <f>IF($B$9="Female",'No Self Assessment feeder'!W729,IF($B$9="Male",'No Self Assessment feeder'!BC729,IF($B$9="All",'No Self Assessment feeder'!CI729)))</f>
        <v>8.5</v>
      </c>
      <c r="X740" s="79">
        <f>IF($B$9="Female",'No Self Assessment feeder'!X729,IF($B$9="Male",'No Self Assessment feeder'!BD729,IF($B$9="All",'No Self Assessment feeder'!CJ729)))</f>
        <v>1555</v>
      </c>
      <c r="Y740" s="120">
        <f>IF($B$9="Female",'No Self Assessment feeder'!Y729,IF($B$9="Male",'No Self Assessment feeder'!BE729,IF($B$9="All",'No Self Assessment feeder'!CK729)))</f>
        <v>19.5</v>
      </c>
      <c r="Z740" s="120">
        <f>IF($B$9="Female",'No Self Assessment feeder'!Z729,IF($B$9="Male",'No Self Assessment feeder'!BF729,IF($B$9="All",'No Self Assessment feeder'!CL729)))</f>
        <v>11.7</v>
      </c>
      <c r="AA740" s="120">
        <f>IF($B$9="Female",'No Self Assessment feeder'!AA729,IF($B$9="Male",'No Self Assessment feeder'!BG729,IF($B$9="All",'No Self Assessment feeder'!CM729)))</f>
        <v>60.2</v>
      </c>
      <c r="AB740" s="120">
        <f>IF($B$9="Female",'No Self Assessment feeder'!AB729,IF($B$9="Male",'No Self Assessment feeder'!BH729,IF($B$9="All",'No Self Assessment feeder'!CN729)))</f>
        <v>66.3</v>
      </c>
      <c r="AC740" s="127">
        <f>IF($B$9="Female",'No Self Assessment feeder'!AC729,IF($B$9="Male",'No Self Assessment feeder'!BI729,IF($B$9="All",'No Self Assessment feeder'!CO729)))</f>
        <v>68.900000000000006</v>
      </c>
      <c r="CM740" s="29"/>
    </row>
    <row r="741" spans="1:91" ht="14.25" customHeight="1" x14ac:dyDescent="0.2">
      <c r="A741" s="159" t="s">
        <v>293</v>
      </c>
      <c r="B741" s="65" t="s">
        <v>166</v>
      </c>
      <c r="C741" s="66">
        <v>10004063</v>
      </c>
      <c r="D741" s="66" t="s">
        <v>491</v>
      </c>
      <c r="E741" s="162" t="s">
        <v>167</v>
      </c>
      <c r="F741" s="142">
        <f>IF($B$9="Female",'No Self Assessment feeder'!F730,IF($B$9="Male",'No Self Assessment feeder'!AL730,IF($B$9="All",'No Self Assessment feeder'!BR730)))</f>
        <v>605</v>
      </c>
      <c r="G741" s="120">
        <f>IF($B$9="Female",'No Self Assessment feeder'!G730,IF($B$9="Male",'No Self Assessment feeder'!AM730,IF($B$9="All",'No Self Assessment feeder'!BS730)))</f>
        <v>2</v>
      </c>
      <c r="H741" s="79">
        <f>IF($B$9="Female",'No Self Assessment feeder'!H730,IF($B$9="Male",'No Self Assessment feeder'!AN730,IF($B$9="All",'No Self Assessment feeder'!BT730)))</f>
        <v>595</v>
      </c>
      <c r="I741" s="120">
        <f>IF($B$9="Female",'No Self Assessment feeder'!I730,IF($B$9="Male",'No Self Assessment feeder'!AO730,IF($B$9="All",'No Self Assessment feeder'!BU730)))</f>
        <v>12.6</v>
      </c>
      <c r="J741" s="120">
        <f>IF($B$9="Female",'No Self Assessment feeder'!J730,IF($B$9="Male",'No Self Assessment feeder'!AP730,IF($B$9="All",'No Self Assessment feeder'!BV730)))</f>
        <v>11.1</v>
      </c>
      <c r="K741" s="120">
        <f>IF($B$9="Female",'No Self Assessment feeder'!K730,IF($B$9="Male",'No Self Assessment feeder'!AQ730,IF($B$9="All",'No Self Assessment feeder'!BW730)))</f>
        <v>52.4</v>
      </c>
      <c r="L741" s="120">
        <f>IF($B$9="Female",'No Self Assessment feeder'!L730,IF($B$9="Male",'No Self Assessment feeder'!AR730,IF($B$9="All",'No Self Assessment feeder'!BX730)))</f>
        <v>65.900000000000006</v>
      </c>
      <c r="M741" s="127">
        <f>IF($B$9="Female",'No Self Assessment feeder'!M730,IF($B$9="Male",'No Self Assessment feeder'!AS730,IF($B$9="All",'No Self Assessment feeder'!BY730)))</f>
        <v>76.2</v>
      </c>
      <c r="N741" s="81">
        <f>IF($B$9="Female",'No Self Assessment feeder'!N730,IF($B$9="Male",'No Self Assessment feeder'!AT730,IF($B$9="All",'No Self Assessment feeder'!BZ730)))</f>
        <v>605</v>
      </c>
      <c r="O741" s="120">
        <f>IF($B$9="Female",'No Self Assessment feeder'!O730,IF($B$9="Male",'No Self Assessment feeder'!AU730,IF($B$9="All",'No Self Assessment feeder'!CA730)))</f>
        <v>2.2999999999999998</v>
      </c>
      <c r="P741" s="79">
        <f>IF($B$9="Female",'No Self Assessment feeder'!P730,IF($B$9="Male",'No Self Assessment feeder'!AV730,IF($B$9="All",'No Self Assessment feeder'!CB730)))</f>
        <v>590</v>
      </c>
      <c r="Q741" s="120">
        <f>IF($B$9="Female",'No Self Assessment feeder'!Q730,IF($B$9="Male",'No Self Assessment feeder'!AW730,IF($B$9="All",'No Self Assessment feeder'!CC730)))</f>
        <v>13.2</v>
      </c>
      <c r="R741" s="120">
        <f>IF($B$9="Female",'No Self Assessment feeder'!R730,IF($B$9="Male",'No Self Assessment feeder'!AX730,IF($B$9="All",'No Self Assessment feeder'!CD730)))</f>
        <v>9.5</v>
      </c>
      <c r="S741" s="120">
        <f>IF($B$9="Female",'No Self Assessment feeder'!S730,IF($B$9="Male",'No Self Assessment feeder'!AY730,IF($B$9="All",'No Self Assessment feeder'!CE730)))</f>
        <v>67.2</v>
      </c>
      <c r="T741" s="120">
        <f>IF($B$9="Female",'No Self Assessment feeder'!T730,IF($B$9="Male",'No Self Assessment feeder'!AZ730,IF($B$9="All",'No Self Assessment feeder'!CF730)))</f>
        <v>73.099999999999994</v>
      </c>
      <c r="U741" s="127">
        <f>IF($B$9="Female",'No Self Assessment feeder'!U730,IF($B$9="Male",'No Self Assessment feeder'!BA730,IF($B$9="All",'No Self Assessment feeder'!CG730)))</f>
        <v>77.3</v>
      </c>
      <c r="V741" s="81">
        <f>IF($B$9="Female",'No Self Assessment feeder'!V730,IF($B$9="Male",'No Self Assessment feeder'!BB730,IF($B$9="All",'No Self Assessment feeder'!CH730)))</f>
        <v>605</v>
      </c>
      <c r="W741" s="120">
        <f>IF($B$9="Female",'No Self Assessment feeder'!W730,IF($B$9="Male",'No Self Assessment feeder'!BC730,IF($B$9="All",'No Self Assessment feeder'!CI730)))</f>
        <v>2.5</v>
      </c>
      <c r="X741" s="79">
        <f>IF($B$9="Female",'No Self Assessment feeder'!X730,IF($B$9="Male",'No Self Assessment feeder'!BD730,IF($B$9="All",'No Self Assessment feeder'!CJ730)))</f>
        <v>590</v>
      </c>
      <c r="Y741" s="120">
        <f>IF($B$9="Female",'No Self Assessment feeder'!Y730,IF($B$9="Male",'No Self Assessment feeder'!BE730,IF($B$9="All",'No Self Assessment feeder'!CK730)))</f>
        <v>14.9</v>
      </c>
      <c r="Z741" s="120">
        <f>IF($B$9="Female",'No Self Assessment feeder'!Z730,IF($B$9="Male",'No Self Assessment feeder'!BF730,IF($B$9="All",'No Self Assessment feeder'!CL730)))</f>
        <v>10.8</v>
      </c>
      <c r="AA741" s="120">
        <f>IF($B$9="Female",'No Self Assessment feeder'!AA730,IF($B$9="Male",'No Self Assessment feeder'!BG730,IF($B$9="All",'No Self Assessment feeder'!CM730)))</f>
        <v>68</v>
      </c>
      <c r="AB741" s="120">
        <f>IF($B$9="Female",'No Self Assessment feeder'!AB730,IF($B$9="Male",'No Self Assessment feeder'!BH730,IF($B$9="All",'No Self Assessment feeder'!CN730)))</f>
        <v>70.5</v>
      </c>
      <c r="AC741" s="127">
        <f>IF($B$9="Female",'No Self Assessment feeder'!AC730,IF($B$9="Male",'No Self Assessment feeder'!BI730,IF($B$9="All",'No Self Assessment feeder'!CO730)))</f>
        <v>74.2</v>
      </c>
      <c r="CM741" s="29"/>
    </row>
    <row r="742" spans="1:91" ht="14.25" customHeight="1" x14ac:dyDescent="0.2">
      <c r="A742" s="159" t="s">
        <v>293</v>
      </c>
      <c r="B742" s="65" t="s">
        <v>168</v>
      </c>
      <c r="C742" s="66">
        <v>10007771</v>
      </c>
      <c r="D742" s="66" t="s">
        <v>491</v>
      </c>
      <c r="E742" s="162" t="s">
        <v>169</v>
      </c>
      <c r="F742" s="142" t="str">
        <f>IF($B$9="Female",'No Self Assessment feeder'!F731,IF($B$9="Male",'No Self Assessment feeder'!AL731,IF($B$9="All",'No Self Assessment feeder'!BR731)))</f>
        <v>.</v>
      </c>
      <c r="G742" s="120" t="str">
        <f>IF($B$9="Female",'No Self Assessment feeder'!G731,IF($B$9="Male",'No Self Assessment feeder'!AM731,IF($B$9="All",'No Self Assessment feeder'!BS731)))</f>
        <v>.</v>
      </c>
      <c r="H742" s="79" t="str">
        <f>IF($B$9="Female",'No Self Assessment feeder'!H731,IF($B$9="Male",'No Self Assessment feeder'!AN731,IF($B$9="All",'No Self Assessment feeder'!BT731)))</f>
        <v>.</v>
      </c>
      <c r="I742" s="120" t="str">
        <f>IF($B$9="Female",'No Self Assessment feeder'!I731,IF($B$9="Male",'No Self Assessment feeder'!AO731,IF($B$9="All",'No Self Assessment feeder'!BU731)))</f>
        <v>.</v>
      </c>
      <c r="J742" s="120" t="str">
        <f>IF($B$9="Female",'No Self Assessment feeder'!J731,IF($B$9="Male",'No Self Assessment feeder'!AP731,IF($B$9="All",'No Self Assessment feeder'!BV731)))</f>
        <v>.</v>
      </c>
      <c r="K742" s="120" t="str">
        <f>IF($B$9="Female",'No Self Assessment feeder'!K731,IF($B$9="Male",'No Self Assessment feeder'!AQ731,IF($B$9="All",'No Self Assessment feeder'!BW731)))</f>
        <v>.</v>
      </c>
      <c r="L742" s="120" t="str">
        <f>IF($B$9="Female",'No Self Assessment feeder'!L731,IF($B$9="Male",'No Self Assessment feeder'!AR731,IF($B$9="All",'No Self Assessment feeder'!BX731)))</f>
        <v>.</v>
      </c>
      <c r="M742" s="127" t="str">
        <f>IF($B$9="Female",'No Self Assessment feeder'!M731,IF($B$9="Male",'No Self Assessment feeder'!AS731,IF($B$9="All",'No Self Assessment feeder'!BY731)))</f>
        <v>.</v>
      </c>
      <c r="N742" s="81" t="str">
        <f>IF($B$9="Female",'No Self Assessment feeder'!N731,IF($B$9="Male",'No Self Assessment feeder'!AT731,IF($B$9="All",'No Self Assessment feeder'!BZ731)))</f>
        <v>.</v>
      </c>
      <c r="O742" s="120" t="str">
        <f>IF($B$9="Female",'No Self Assessment feeder'!O731,IF($B$9="Male",'No Self Assessment feeder'!AU731,IF($B$9="All",'No Self Assessment feeder'!CA731)))</f>
        <v>.</v>
      </c>
      <c r="P742" s="79" t="str">
        <f>IF($B$9="Female",'No Self Assessment feeder'!P731,IF($B$9="Male",'No Self Assessment feeder'!AV731,IF($B$9="All",'No Self Assessment feeder'!CB731)))</f>
        <v>.</v>
      </c>
      <c r="Q742" s="120" t="str">
        <f>IF($B$9="Female",'No Self Assessment feeder'!Q731,IF($B$9="Male",'No Self Assessment feeder'!AW731,IF($B$9="All",'No Self Assessment feeder'!CC731)))</f>
        <v>.</v>
      </c>
      <c r="R742" s="120" t="str">
        <f>IF($B$9="Female",'No Self Assessment feeder'!R731,IF($B$9="Male",'No Self Assessment feeder'!AX731,IF($B$9="All",'No Self Assessment feeder'!CD731)))</f>
        <v>.</v>
      </c>
      <c r="S742" s="120" t="str">
        <f>IF($B$9="Female",'No Self Assessment feeder'!S731,IF($B$9="Male",'No Self Assessment feeder'!AY731,IF($B$9="All",'No Self Assessment feeder'!CE731)))</f>
        <v>.</v>
      </c>
      <c r="T742" s="120" t="str">
        <f>IF($B$9="Female",'No Self Assessment feeder'!T731,IF($B$9="Male",'No Self Assessment feeder'!AZ731,IF($B$9="All",'No Self Assessment feeder'!CF731)))</f>
        <v>.</v>
      </c>
      <c r="U742" s="127" t="str">
        <f>IF($B$9="Female",'No Self Assessment feeder'!U731,IF($B$9="Male",'No Self Assessment feeder'!BA731,IF($B$9="All",'No Self Assessment feeder'!CG731)))</f>
        <v>.</v>
      </c>
      <c r="V742" s="81" t="str">
        <f>IF($B$9="Female",'No Self Assessment feeder'!V731,IF($B$9="Male",'No Self Assessment feeder'!BB731,IF($B$9="All",'No Self Assessment feeder'!CH731)))</f>
        <v>.</v>
      </c>
      <c r="W742" s="120" t="str">
        <f>IF($B$9="Female",'No Self Assessment feeder'!W731,IF($B$9="Male",'No Self Assessment feeder'!BC731,IF($B$9="All",'No Self Assessment feeder'!CI731)))</f>
        <v>.</v>
      </c>
      <c r="X742" s="79" t="str">
        <f>IF($B$9="Female",'No Self Assessment feeder'!X731,IF($B$9="Male",'No Self Assessment feeder'!BD731,IF($B$9="All",'No Self Assessment feeder'!CJ731)))</f>
        <v>.</v>
      </c>
      <c r="Y742" s="120" t="str">
        <f>IF($B$9="Female",'No Self Assessment feeder'!Y731,IF($B$9="Male",'No Self Assessment feeder'!BE731,IF($B$9="All",'No Self Assessment feeder'!CK731)))</f>
        <v>.</v>
      </c>
      <c r="Z742" s="120" t="str">
        <f>IF($B$9="Female",'No Self Assessment feeder'!Z731,IF($B$9="Male",'No Self Assessment feeder'!BF731,IF($B$9="All",'No Self Assessment feeder'!CL731)))</f>
        <v>.</v>
      </c>
      <c r="AA742" s="120" t="str">
        <f>IF($B$9="Female",'No Self Assessment feeder'!AA731,IF($B$9="Male",'No Self Assessment feeder'!BG731,IF($B$9="All",'No Self Assessment feeder'!CM731)))</f>
        <v>.</v>
      </c>
      <c r="AB742" s="120" t="str">
        <f>IF($B$9="Female",'No Self Assessment feeder'!AB731,IF($B$9="Male",'No Self Assessment feeder'!BH731,IF($B$9="All",'No Self Assessment feeder'!CN731)))</f>
        <v>.</v>
      </c>
      <c r="AC742" s="127" t="str">
        <f>IF($B$9="Female",'No Self Assessment feeder'!AC731,IF($B$9="Male",'No Self Assessment feeder'!BI731,IF($B$9="All",'No Self Assessment feeder'!CO731)))</f>
        <v>.</v>
      </c>
      <c r="CM742" s="29"/>
    </row>
    <row r="743" spans="1:91" ht="14.25" customHeight="1" x14ac:dyDescent="0.2">
      <c r="A743" s="159" t="s">
        <v>293</v>
      </c>
      <c r="B743" s="65" t="s">
        <v>170</v>
      </c>
      <c r="C743" s="66">
        <v>10004113</v>
      </c>
      <c r="D743" s="66" t="s">
        <v>492</v>
      </c>
      <c r="E743" s="162" t="s">
        <v>171</v>
      </c>
      <c r="F743" s="142">
        <f>IF($B$9="Female",'No Self Assessment feeder'!F732,IF($B$9="Male",'No Self Assessment feeder'!AL732,IF($B$9="All",'No Self Assessment feeder'!BR732)))</f>
        <v>2650</v>
      </c>
      <c r="G743" s="120">
        <f>IF($B$9="Female",'No Self Assessment feeder'!G732,IF($B$9="Male",'No Self Assessment feeder'!AM732,IF($B$9="All",'No Self Assessment feeder'!BS732)))</f>
        <v>1.4</v>
      </c>
      <c r="H743" s="79">
        <f>IF($B$9="Female",'No Self Assessment feeder'!H732,IF($B$9="Male",'No Self Assessment feeder'!AN732,IF($B$9="All",'No Self Assessment feeder'!BT732)))</f>
        <v>2615</v>
      </c>
      <c r="I743" s="120">
        <f>IF($B$9="Female",'No Self Assessment feeder'!I732,IF($B$9="Male",'No Self Assessment feeder'!AO732,IF($B$9="All",'No Self Assessment feeder'!BU732)))</f>
        <v>7.4</v>
      </c>
      <c r="J743" s="120">
        <f>IF($B$9="Female",'No Self Assessment feeder'!J732,IF($B$9="Male",'No Self Assessment feeder'!AP732,IF($B$9="All",'No Self Assessment feeder'!BV732)))</f>
        <v>9</v>
      </c>
      <c r="K743" s="120">
        <f>IF($B$9="Female",'No Self Assessment feeder'!K732,IF($B$9="Male",'No Self Assessment feeder'!AQ732,IF($B$9="All",'No Self Assessment feeder'!BW732)))</f>
        <v>58.6</v>
      </c>
      <c r="L743" s="120">
        <f>IF($B$9="Female",'No Self Assessment feeder'!L732,IF($B$9="Male",'No Self Assessment feeder'!AR732,IF($B$9="All",'No Self Assessment feeder'!BX732)))</f>
        <v>75.099999999999994</v>
      </c>
      <c r="M743" s="127">
        <f>IF($B$9="Female",'No Self Assessment feeder'!M732,IF($B$9="Male",'No Self Assessment feeder'!AS732,IF($B$9="All",'No Self Assessment feeder'!BY732)))</f>
        <v>83.6</v>
      </c>
      <c r="N743" s="81">
        <f>IF($B$9="Female",'No Self Assessment feeder'!N732,IF($B$9="Male",'No Self Assessment feeder'!AT732,IF($B$9="All",'No Self Assessment feeder'!BZ732)))</f>
        <v>2650</v>
      </c>
      <c r="O743" s="120">
        <f>IF($B$9="Female",'No Self Assessment feeder'!O732,IF($B$9="Male",'No Self Assessment feeder'!AU732,IF($B$9="All",'No Self Assessment feeder'!CA732)))</f>
        <v>1.5</v>
      </c>
      <c r="P743" s="79">
        <f>IF($B$9="Female",'No Self Assessment feeder'!P732,IF($B$9="Male",'No Self Assessment feeder'!AV732,IF($B$9="All",'No Self Assessment feeder'!CB732)))</f>
        <v>2610</v>
      </c>
      <c r="Q743" s="120">
        <f>IF($B$9="Female",'No Self Assessment feeder'!Q732,IF($B$9="Male",'No Self Assessment feeder'!AW732,IF($B$9="All",'No Self Assessment feeder'!CC732)))</f>
        <v>9.6999999999999993</v>
      </c>
      <c r="R743" s="120">
        <f>IF($B$9="Female",'No Self Assessment feeder'!R732,IF($B$9="Male",'No Self Assessment feeder'!AX732,IF($B$9="All",'No Self Assessment feeder'!CD732)))</f>
        <v>6.1</v>
      </c>
      <c r="S743" s="120">
        <f>IF($B$9="Female",'No Self Assessment feeder'!S732,IF($B$9="Male",'No Self Assessment feeder'!AY732,IF($B$9="All",'No Self Assessment feeder'!CE732)))</f>
        <v>68.8</v>
      </c>
      <c r="T743" s="120">
        <f>IF($B$9="Female",'No Self Assessment feeder'!T732,IF($B$9="Male",'No Self Assessment feeder'!AZ732,IF($B$9="All",'No Self Assessment feeder'!CF732)))</f>
        <v>80.099999999999994</v>
      </c>
      <c r="U743" s="127">
        <f>IF($B$9="Female",'No Self Assessment feeder'!U732,IF($B$9="Male",'No Self Assessment feeder'!BA732,IF($B$9="All",'No Self Assessment feeder'!CG732)))</f>
        <v>84.2</v>
      </c>
      <c r="V743" s="81">
        <f>IF($B$9="Female",'No Self Assessment feeder'!V732,IF($B$9="Male",'No Self Assessment feeder'!BB732,IF($B$9="All",'No Self Assessment feeder'!CH732)))</f>
        <v>2650</v>
      </c>
      <c r="W743" s="120">
        <f>IF($B$9="Female",'No Self Assessment feeder'!W732,IF($B$9="Male",'No Self Assessment feeder'!BC732,IF($B$9="All",'No Self Assessment feeder'!CI732)))</f>
        <v>1.6</v>
      </c>
      <c r="X743" s="79">
        <f>IF($B$9="Female",'No Self Assessment feeder'!X732,IF($B$9="Male",'No Self Assessment feeder'!BD732,IF($B$9="All",'No Self Assessment feeder'!CJ732)))</f>
        <v>2610</v>
      </c>
      <c r="Y743" s="120">
        <f>IF($B$9="Female",'No Self Assessment feeder'!Y732,IF($B$9="Male",'No Self Assessment feeder'!BE732,IF($B$9="All",'No Self Assessment feeder'!CK732)))</f>
        <v>12.6</v>
      </c>
      <c r="Z743" s="120">
        <f>IF($B$9="Female",'No Self Assessment feeder'!Z732,IF($B$9="Male",'No Self Assessment feeder'!BF732,IF($B$9="All",'No Self Assessment feeder'!CL732)))</f>
        <v>6.8</v>
      </c>
      <c r="AA743" s="120">
        <f>IF($B$9="Female",'No Self Assessment feeder'!AA732,IF($B$9="Male",'No Self Assessment feeder'!BG732,IF($B$9="All",'No Self Assessment feeder'!CM732)))</f>
        <v>71.2</v>
      </c>
      <c r="AB743" s="120">
        <f>IF($B$9="Female",'No Self Assessment feeder'!AB732,IF($B$9="Male",'No Self Assessment feeder'!BH732,IF($B$9="All",'No Self Assessment feeder'!CN732)))</f>
        <v>78.2</v>
      </c>
      <c r="AC743" s="127">
        <f>IF($B$9="Female",'No Self Assessment feeder'!AC732,IF($B$9="Male",'No Self Assessment feeder'!BI732,IF($B$9="All",'No Self Assessment feeder'!CO732)))</f>
        <v>80.599999999999994</v>
      </c>
      <c r="CM743" s="29"/>
    </row>
    <row r="744" spans="1:91" ht="14.25" customHeight="1" x14ac:dyDescent="0.2">
      <c r="A744" s="159" t="s">
        <v>293</v>
      </c>
      <c r="B744" s="65" t="s">
        <v>172</v>
      </c>
      <c r="C744" s="66">
        <v>10004180</v>
      </c>
      <c r="D744" s="66" t="s">
        <v>493</v>
      </c>
      <c r="E744" s="162" t="s">
        <v>173</v>
      </c>
      <c r="F744" s="142">
        <f>IF($B$9="Female",'No Self Assessment feeder'!F733,IF($B$9="Male",'No Self Assessment feeder'!AL733,IF($B$9="All",'No Self Assessment feeder'!BR733)))</f>
        <v>5665</v>
      </c>
      <c r="G744" s="120">
        <f>IF($B$9="Female",'No Self Assessment feeder'!G733,IF($B$9="Male",'No Self Assessment feeder'!AM733,IF($B$9="All",'No Self Assessment feeder'!BS733)))</f>
        <v>2</v>
      </c>
      <c r="H744" s="79">
        <f>IF($B$9="Female",'No Self Assessment feeder'!H733,IF($B$9="Male",'No Self Assessment feeder'!AN733,IF($B$9="All",'No Self Assessment feeder'!BT733)))</f>
        <v>5555</v>
      </c>
      <c r="I744" s="120">
        <f>IF($B$9="Female",'No Self Assessment feeder'!I733,IF($B$9="Male",'No Self Assessment feeder'!AO733,IF($B$9="All",'No Self Assessment feeder'!BU733)))</f>
        <v>7.5</v>
      </c>
      <c r="J744" s="120">
        <f>IF($B$9="Female",'No Self Assessment feeder'!J733,IF($B$9="Male",'No Self Assessment feeder'!AP733,IF($B$9="All",'No Self Assessment feeder'!BV733)))</f>
        <v>10.9</v>
      </c>
      <c r="K744" s="120">
        <f>IF($B$9="Female",'No Self Assessment feeder'!K733,IF($B$9="Male",'No Self Assessment feeder'!AQ733,IF($B$9="All",'No Self Assessment feeder'!BW733)))</f>
        <v>60.3</v>
      </c>
      <c r="L744" s="120">
        <f>IF($B$9="Female",'No Self Assessment feeder'!L733,IF($B$9="Male",'No Self Assessment feeder'!AR733,IF($B$9="All",'No Self Assessment feeder'!BX733)))</f>
        <v>74.8</v>
      </c>
      <c r="M744" s="127">
        <f>IF($B$9="Female",'No Self Assessment feeder'!M733,IF($B$9="Male",'No Self Assessment feeder'!AS733,IF($B$9="All",'No Self Assessment feeder'!BY733)))</f>
        <v>81.599999999999994</v>
      </c>
      <c r="N744" s="81">
        <f>IF($B$9="Female",'No Self Assessment feeder'!N733,IF($B$9="Male",'No Self Assessment feeder'!AT733,IF($B$9="All",'No Self Assessment feeder'!BZ733)))</f>
        <v>5665</v>
      </c>
      <c r="O744" s="120">
        <f>IF($B$9="Female",'No Self Assessment feeder'!O733,IF($B$9="Male",'No Self Assessment feeder'!AU733,IF($B$9="All",'No Self Assessment feeder'!CA733)))</f>
        <v>2.2999999999999998</v>
      </c>
      <c r="P744" s="79">
        <f>IF($B$9="Female",'No Self Assessment feeder'!P733,IF($B$9="Male",'No Self Assessment feeder'!AV733,IF($B$9="All",'No Self Assessment feeder'!CB733)))</f>
        <v>5535</v>
      </c>
      <c r="Q744" s="120">
        <f>IF($B$9="Female",'No Self Assessment feeder'!Q733,IF($B$9="Male",'No Self Assessment feeder'!AW733,IF($B$9="All",'No Self Assessment feeder'!CC733)))</f>
        <v>9.1</v>
      </c>
      <c r="R744" s="120">
        <f>IF($B$9="Female",'No Self Assessment feeder'!R733,IF($B$9="Male",'No Self Assessment feeder'!AX733,IF($B$9="All",'No Self Assessment feeder'!CD733)))</f>
        <v>10</v>
      </c>
      <c r="S744" s="120">
        <f>IF($B$9="Female",'No Self Assessment feeder'!S733,IF($B$9="Male",'No Self Assessment feeder'!AY733,IF($B$9="All",'No Self Assessment feeder'!CE733)))</f>
        <v>66.3</v>
      </c>
      <c r="T744" s="120">
        <f>IF($B$9="Female",'No Self Assessment feeder'!T733,IF($B$9="Male",'No Self Assessment feeder'!AZ733,IF($B$9="All",'No Self Assessment feeder'!CF733)))</f>
        <v>76.900000000000006</v>
      </c>
      <c r="U744" s="127">
        <f>IF($B$9="Female",'No Self Assessment feeder'!U733,IF($B$9="Male",'No Self Assessment feeder'!BA733,IF($B$9="All",'No Self Assessment feeder'!CG733)))</f>
        <v>80.900000000000006</v>
      </c>
      <c r="V744" s="81">
        <f>IF($B$9="Female",'No Self Assessment feeder'!V733,IF($B$9="Male",'No Self Assessment feeder'!BB733,IF($B$9="All",'No Self Assessment feeder'!CH733)))</f>
        <v>5665</v>
      </c>
      <c r="W744" s="120">
        <f>IF($B$9="Female",'No Self Assessment feeder'!W733,IF($B$9="Male",'No Self Assessment feeder'!BC733,IF($B$9="All",'No Self Assessment feeder'!CI733)))</f>
        <v>2.4</v>
      </c>
      <c r="X744" s="79">
        <f>IF($B$9="Female",'No Self Assessment feeder'!X733,IF($B$9="Male",'No Self Assessment feeder'!BD733,IF($B$9="All",'No Self Assessment feeder'!CJ733)))</f>
        <v>5530</v>
      </c>
      <c r="Y744" s="120">
        <f>IF($B$9="Female",'No Self Assessment feeder'!Y733,IF($B$9="Male",'No Self Assessment feeder'!BE733,IF($B$9="All",'No Self Assessment feeder'!CK733)))</f>
        <v>12.6</v>
      </c>
      <c r="Z744" s="120">
        <f>IF($B$9="Female",'No Self Assessment feeder'!Z733,IF($B$9="Male",'No Self Assessment feeder'!BF733,IF($B$9="All",'No Self Assessment feeder'!CL733)))</f>
        <v>8.6</v>
      </c>
      <c r="AA744" s="120">
        <f>IF($B$9="Female",'No Self Assessment feeder'!AA733,IF($B$9="Male",'No Self Assessment feeder'!BG733,IF($B$9="All",'No Self Assessment feeder'!CM733)))</f>
        <v>70.599999999999994</v>
      </c>
      <c r="AB744" s="120">
        <f>IF($B$9="Female",'No Self Assessment feeder'!AB733,IF($B$9="Male",'No Self Assessment feeder'!BH733,IF($B$9="All",'No Self Assessment feeder'!CN733)))</f>
        <v>77</v>
      </c>
      <c r="AC744" s="127">
        <f>IF($B$9="Female",'No Self Assessment feeder'!AC733,IF($B$9="Male",'No Self Assessment feeder'!BI733,IF($B$9="All",'No Self Assessment feeder'!CO733)))</f>
        <v>78.8</v>
      </c>
      <c r="CM744" s="29"/>
    </row>
    <row r="745" spans="1:91" ht="14.25" customHeight="1" x14ac:dyDescent="0.2">
      <c r="A745" s="159" t="s">
        <v>293</v>
      </c>
      <c r="B745" s="65" t="s">
        <v>174</v>
      </c>
      <c r="C745" s="66">
        <v>10007798</v>
      </c>
      <c r="D745" s="66" t="s">
        <v>493</v>
      </c>
      <c r="E745" s="162" t="s">
        <v>175</v>
      </c>
      <c r="F745" s="142">
        <f>IF($B$9="Female",'No Self Assessment feeder'!F734,IF($B$9="Male",'No Self Assessment feeder'!AL734,IF($B$9="All",'No Self Assessment feeder'!BR734)))</f>
        <v>5295</v>
      </c>
      <c r="G745" s="120">
        <f>IF($B$9="Female",'No Self Assessment feeder'!G734,IF($B$9="Male",'No Self Assessment feeder'!AM734,IF($B$9="All",'No Self Assessment feeder'!BS734)))</f>
        <v>1.9</v>
      </c>
      <c r="H745" s="79">
        <f>IF($B$9="Female",'No Self Assessment feeder'!H734,IF($B$9="Male",'No Self Assessment feeder'!AN734,IF($B$9="All",'No Self Assessment feeder'!BT734)))</f>
        <v>5195</v>
      </c>
      <c r="I745" s="120">
        <f>IF($B$9="Female",'No Self Assessment feeder'!I734,IF($B$9="Male",'No Self Assessment feeder'!AO734,IF($B$9="All",'No Self Assessment feeder'!BU734)))</f>
        <v>7.8</v>
      </c>
      <c r="J745" s="120">
        <f>IF($B$9="Female",'No Self Assessment feeder'!J734,IF($B$9="Male",'No Self Assessment feeder'!AP734,IF($B$9="All",'No Self Assessment feeder'!BV734)))</f>
        <v>10.8</v>
      </c>
      <c r="K745" s="120">
        <f>IF($B$9="Female",'No Self Assessment feeder'!K734,IF($B$9="Male",'No Self Assessment feeder'!AQ734,IF($B$9="All",'No Self Assessment feeder'!BW734)))</f>
        <v>53.4</v>
      </c>
      <c r="L745" s="120">
        <f>IF($B$9="Female",'No Self Assessment feeder'!L734,IF($B$9="Male",'No Self Assessment feeder'!AR734,IF($B$9="All",'No Self Assessment feeder'!BX734)))</f>
        <v>70.400000000000006</v>
      </c>
      <c r="M745" s="127">
        <f>IF($B$9="Female",'No Self Assessment feeder'!M734,IF($B$9="Male",'No Self Assessment feeder'!AS734,IF($B$9="All",'No Self Assessment feeder'!BY734)))</f>
        <v>81.400000000000006</v>
      </c>
      <c r="N745" s="81">
        <f>IF($B$9="Female",'No Self Assessment feeder'!N734,IF($B$9="Male",'No Self Assessment feeder'!AT734,IF($B$9="All",'No Self Assessment feeder'!BZ734)))</f>
        <v>5295</v>
      </c>
      <c r="O745" s="120">
        <f>IF($B$9="Female",'No Self Assessment feeder'!O734,IF($B$9="Male",'No Self Assessment feeder'!AU734,IF($B$9="All",'No Self Assessment feeder'!CA734)))</f>
        <v>2.1</v>
      </c>
      <c r="P745" s="79">
        <f>IF($B$9="Female",'No Self Assessment feeder'!P734,IF($B$9="Male",'No Self Assessment feeder'!AV734,IF($B$9="All",'No Self Assessment feeder'!CB734)))</f>
        <v>5185</v>
      </c>
      <c r="Q745" s="120">
        <f>IF($B$9="Female",'No Self Assessment feeder'!Q734,IF($B$9="Male",'No Self Assessment feeder'!AW734,IF($B$9="All",'No Self Assessment feeder'!CC734)))</f>
        <v>11.1</v>
      </c>
      <c r="R745" s="120">
        <f>IF($B$9="Female",'No Self Assessment feeder'!R734,IF($B$9="Male",'No Self Assessment feeder'!AX734,IF($B$9="All",'No Self Assessment feeder'!CD734)))</f>
        <v>7.4</v>
      </c>
      <c r="S745" s="120">
        <f>IF($B$9="Female",'No Self Assessment feeder'!S734,IF($B$9="Male",'No Self Assessment feeder'!AY734,IF($B$9="All",'No Self Assessment feeder'!CE734)))</f>
        <v>61.3</v>
      </c>
      <c r="T745" s="120">
        <f>IF($B$9="Female",'No Self Assessment feeder'!T734,IF($B$9="Male",'No Self Assessment feeder'!AZ734,IF($B$9="All",'No Self Assessment feeder'!CF734)))</f>
        <v>75.099999999999994</v>
      </c>
      <c r="U745" s="127">
        <f>IF($B$9="Female",'No Self Assessment feeder'!U734,IF($B$9="Male",'No Self Assessment feeder'!BA734,IF($B$9="All",'No Self Assessment feeder'!CG734)))</f>
        <v>81.400000000000006</v>
      </c>
      <c r="V745" s="81">
        <f>IF($B$9="Female",'No Self Assessment feeder'!V734,IF($B$9="Male",'No Self Assessment feeder'!BB734,IF($B$9="All",'No Self Assessment feeder'!CH734)))</f>
        <v>5295</v>
      </c>
      <c r="W745" s="120">
        <f>IF($B$9="Female",'No Self Assessment feeder'!W734,IF($B$9="Male",'No Self Assessment feeder'!BC734,IF($B$9="All",'No Self Assessment feeder'!CI734)))</f>
        <v>2.2999999999999998</v>
      </c>
      <c r="X745" s="79">
        <f>IF($B$9="Female",'No Self Assessment feeder'!X734,IF($B$9="Male",'No Self Assessment feeder'!BD734,IF($B$9="All",'No Self Assessment feeder'!CJ734)))</f>
        <v>5175</v>
      </c>
      <c r="Y745" s="120">
        <f>IF($B$9="Female",'No Self Assessment feeder'!Y734,IF($B$9="Male",'No Self Assessment feeder'!BE734,IF($B$9="All",'No Self Assessment feeder'!CK734)))</f>
        <v>13.5</v>
      </c>
      <c r="Z745" s="120">
        <f>IF($B$9="Female",'No Self Assessment feeder'!Z734,IF($B$9="Male",'No Self Assessment feeder'!BF734,IF($B$9="All",'No Self Assessment feeder'!CL734)))</f>
        <v>7.5</v>
      </c>
      <c r="AA745" s="120">
        <f>IF($B$9="Female",'No Self Assessment feeder'!AA734,IF($B$9="Male",'No Self Assessment feeder'!BG734,IF($B$9="All",'No Self Assessment feeder'!CM734)))</f>
        <v>64.8</v>
      </c>
      <c r="AB745" s="120">
        <f>IF($B$9="Female",'No Self Assessment feeder'!AB734,IF($B$9="Male",'No Self Assessment feeder'!BH734,IF($B$9="All",'No Self Assessment feeder'!CN734)))</f>
        <v>74.900000000000006</v>
      </c>
      <c r="AC745" s="127">
        <f>IF($B$9="Female",'No Self Assessment feeder'!AC734,IF($B$9="Male",'No Self Assessment feeder'!BI734,IF($B$9="All",'No Self Assessment feeder'!CO734)))</f>
        <v>79</v>
      </c>
      <c r="CM745" s="29"/>
    </row>
    <row r="746" spans="1:91" ht="14.25" customHeight="1" x14ac:dyDescent="0.2">
      <c r="A746" s="159" t="s">
        <v>293</v>
      </c>
      <c r="B746" s="65" t="s">
        <v>176</v>
      </c>
      <c r="C746" s="66">
        <v>10004351</v>
      </c>
      <c r="D746" s="66" t="s">
        <v>491</v>
      </c>
      <c r="E746" s="162" t="s">
        <v>177</v>
      </c>
      <c r="F746" s="142">
        <f>IF($B$9="Female",'No Self Assessment feeder'!F735,IF($B$9="Male",'No Self Assessment feeder'!AL735,IF($B$9="All",'No Self Assessment feeder'!BR735)))</f>
        <v>2755</v>
      </c>
      <c r="G746" s="120">
        <f>IF($B$9="Female",'No Self Assessment feeder'!G735,IF($B$9="Male",'No Self Assessment feeder'!AM735,IF($B$9="All",'No Self Assessment feeder'!BS735)))</f>
        <v>4.4000000000000004</v>
      </c>
      <c r="H746" s="79">
        <f>IF($B$9="Female",'No Self Assessment feeder'!H735,IF($B$9="Male",'No Self Assessment feeder'!AN735,IF($B$9="All",'No Self Assessment feeder'!BT735)))</f>
        <v>2635</v>
      </c>
      <c r="I746" s="120">
        <f>IF($B$9="Female",'No Self Assessment feeder'!I735,IF($B$9="Male",'No Self Assessment feeder'!AO735,IF($B$9="All",'No Self Assessment feeder'!BU735)))</f>
        <v>9.9</v>
      </c>
      <c r="J746" s="120">
        <f>IF($B$9="Female",'No Self Assessment feeder'!J735,IF($B$9="Male",'No Self Assessment feeder'!AP735,IF($B$9="All",'No Self Assessment feeder'!BV735)))</f>
        <v>15.6</v>
      </c>
      <c r="K746" s="120">
        <f>IF($B$9="Female",'No Self Assessment feeder'!K735,IF($B$9="Male",'No Self Assessment feeder'!AQ735,IF($B$9="All",'No Self Assessment feeder'!BW735)))</f>
        <v>58.6</v>
      </c>
      <c r="L746" s="120">
        <f>IF($B$9="Female",'No Self Assessment feeder'!L735,IF($B$9="Male",'No Self Assessment feeder'!AR735,IF($B$9="All",'No Self Assessment feeder'!BX735)))</f>
        <v>68.7</v>
      </c>
      <c r="M746" s="127">
        <f>IF($B$9="Female",'No Self Assessment feeder'!M735,IF($B$9="Male",'No Self Assessment feeder'!AS735,IF($B$9="All",'No Self Assessment feeder'!BY735)))</f>
        <v>74.400000000000006</v>
      </c>
      <c r="N746" s="81">
        <f>IF($B$9="Female",'No Self Assessment feeder'!N735,IF($B$9="Male",'No Self Assessment feeder'!AT735,IF($B$9="All",'No Self Assessment feeder'!BZ735)))</f>
        <v>2755</v>
      </c>
      <c r="O746" s="120">
        <f>IF($B$9="Female",'No Self Assessment feeder'!O735,IF($B$9="Male",'No Self Assessment feeder'!AU735,IF($B$9="All",'No Self Assessment feeder'!CA735)))</f>
        <v>4.9000000000000004</v>
      </c>
      <c r="P746" s="79">
        <f>IF($B$9="Female",'No Self Assessment feeder'!P735,IF($B$9="Male",'No Self Assessment feeder'!AV735,IF($B$9="All",'No Self Assessment feeder'!CB735)))</f>
        <v>2620</v>
      </c>
      <c r="Q746" s="120">
        <f>IF($B$9="Female",'No Self Assessment feeder'!Q735,IF($B$9="Male",'No Self Assessment feeder'!AW735,IF($B$9="All",'No Self Assessment feeder'!CC735)))</f>
        <v>13.7</v>
      </c>
      <c r="R746" s="120">
        <f>IF($B$9="Female",'No Self Assessment feeder'!R735,IF($B$9="Male",'No Self Assessment feeder'!AX735,IF($B$9="All",'No Self Assessment feeder'!CD735)))</f>
        <v>13</v>
      </c>
      <c r="S746" s="120">
        <f>IF($B$9="Female",'No Self Assessment feeder'!S735,IF($B$9="Male",'No Self Assessment feeder'!AY735,IF($B$9="All",'No Self Assessment feeder'!CE735)))</f>
        <v>63.6</v>
      </c>
      <c r="T746" s="120">
        <f>IF($B$9="Female",'No Self Assessment feeder'!T735,IF($B$9="Male",'No Self Assessment feeder'!AZ735,IF($B$9="All",'No Self Assessment feeder'!CF735)))</f>
        <v>70.2</v>
      </c>
      <c r="U746" s="127">
        <f>IF($B$9="Female",'No Self Assessment feeder'!U735,IF($B$9="Male",'No Self Assessment feeder'!BA735,IF($B$9="All",'No Self Assessment feeder'!CG735)))</f>
        <v>73.3</v>
      </c>
      <c r="V746" s="81">
        <f>IF($B$9="Female",'No Self Assessment feeder'!V735,IF($B$9="Male",'No Self Assessment feeder'!BB735,IF($B$9="All",'No Self Assessment feeder'!CH735)))</f>
        <v>2755</v>
      </c>
      <c r="W746" s="120">
        <f>IF($B$9="Female",'No Self Assessment feeder'!W735,IF($B$9="Male",'No Self Assessment feeder'!BC735,IF($B$9="All",'No Self Assessment feeder'!CI735)))</f>
        <v>5</v>
      </c>
      <c r="X746" s="79">
        <f>IF($B$9="Female",'No Self Assessment feeder'!X735,IF($B$9="Male",'No Self Assessment feeder'!BD735,IF($B$9="All",'No Self Assessment feeder'!CJ735)))</f>
        <v>2615</v>
      </c>
      <c r="Y746" s="120">
        <f>IF($B$9="Female",'No Self Assessment feeder'!Y735,IF($B$9="Male",'No Self Assessment feeder'!BE735,IF($B$9="All",'No Self Assessment feeder'!CK735)))</f>
        <v>17.7</v>
      </c>
      <c r="Z746" s="120">
        <f>IF($B$9="Female",'No Self Assessment feeder'!Z735,IF($B$9="Male",'No Self Assessment feeder'!BF735,IF($B$9="All",'No Self Assessment feeder'!CL735)))</f>
        <v>11.3</v>
      </c>
      <c r="AA746" s="120">
        <f>IF($B$9="Female",'No Self Assessment feeder'!AA735,IF($B$9="Male",'No Self Assessment feeder'!BG735,IF($B$9="All",'No Self Assessment feeder'!CM735)))</f>
        <v>63.8</v>
      </c>
      <c r="AB746" s="120">
        <f>IF($B$9="Female",'No Self Assessment feeder'!AB735,IF($B$9="Male",'No Self Assessment feeder'!BH735,IF($B$9="All",'No Self Assessment feeder'!CN735)))</f>
        <v>68.900000000000006</v>
      </c>
      <c r="AC746" s="127">
        <f>IF($B$9="Female",'No Self Assessment feeder'!AC735,IF($B$9="Male",'No Self Assessment feeder'!BI735,IF($B$9="All",'No Self Assessment feeder'!CO735)))</f>
        <v>71</v>
      </c>
      <c r="CM746" s="29"/>
    </row>
    <row r="747" spans="1:91" ht="14.25" customHeight="1" x14ac:dyDescent="0.2">
      <c r="A747" s="159" t="s">
        <v>293</v>
      </c>
      <c r="B747" s="65" t="s">
        <v>178</v>
      </c>
      <c r="C747" s="66">
        <v>10007799</v>
      </c>
      <c r="D747" s="66" t="s">
        <v>496</v>
      </c>
      <c r="E747" s="162" t="s">
        <v>179</v>
      </c>
      <c r="F747" s="142">
        <f>IF($B$9="Female",'No Self Assessment feeder'!F736,IF($B$9="Male",'No Self Assessment feeder'!AL736,IF($B$9="All",'No Self Assessment feeder'!BR736)))</f>
        <v>3405</v>
      </c>
      <c r="G747" s="120">
        <f>IF($B$9="Female",'No Self Assessment feeder'!G736,IF($B$9="Male",'No Self Assessment feeder'!AM736,IF($B$9="All",'No Self Assessment feeder'!BS736)))</f>
        <v>1.6</v>
      </c>
      <c r="H747" s="79">
        <f>IF($B$9="Female",'No Self Assessment feeder'!H736,IF($B$9="Male",'No Self Assessment feeder'!AN736,IF($B$9="All",'No Self Assessment feeder'!BT736)))</f>
        <v>3355</v>
      </c>
      <c r="I747" s="120">
        <f>IF($B$9="Female",'No Self Assessment feeder'!I736,IF($B$9="Male",'No Self Assessment feeder'!AO736,IF($B$9="All",'No Self Assessment feeder'!BU736)))</f>
        <v>6.9</v>
      </c>
      <c r="J747" s="120">
        <f>IF($B$9="Female",'No Self Assessment feeder'!J736,IF($B$9="Male",'No Self Assessment feeder'!AP736,IF($B$9="All",'No Self Assessment feeder'!BV736)))</f>
        <v>11.2</v>
      </c>
      <c r="K747" s="120">
        <f>IF($B$9="Female",'No Self Assessment feeder'!K736,IF($B$9="Male",'No Self Assessment feeder'!AQ736,IF($B$9="All",'No Self Assessment feeder'!BW736)))</f>
        <v>53.1</v>
      </c>
      <c r="L747" s="120">
        <f>IF($B$9="Female",'No Self Assessment feeder'!L736,IF($B$9="Male",'No Self Assessment feeder'!AR736,IF($B$9="All",'No Self Assessment feeder'!BX736)))</f>
        <v>70.7</v>
      </c>
      <c r="M747" s="127">
        <f>IF($B$9="Female",'No Self Assessment feeder'!M736,IF($B$9="Male",'No Self Assessment feeder'!AS736,IF($B$9="All",'No Self Assessment feeder'!BY736)))</f>
        <v>81.900000000000006</v>
      </c>
      <c r="N747" s="81">
        <f>IF($B$9="Female",'No Self Assessment feeder'!N736,IF($B$9="Male",'No Self Assessment feeder'!AT736,IF($B$9="All",'No Self Assessment feeder'!BZ736)))</f>
        <v>3405</v>
      </c>
      <c r="O747" s="120">
        <f>IF($B$9="Female",'No Self Assessment feeder'!O736,IF($B$9="Male",'No Self Assessment feeder'!AU736,IF($B$9="All",'No Self Assessment feeder'!CA736)))</f>
        <v>2</v>
      </c>
      <c r="P747" s="79">
        <f>IF($B$9="Female",'No Self Assessment feeder'!P736,IF($B$9="Male",'No Self Assessment feeder'!AV736,IF($B$9="All",'No Self Assessment feeder'!CB736)))</f>
        <v>3340</v>
      </c>
      <c r="Q747" s="120">
        <f>IF($B$9="Female",'No Self Assessment feeder'!Q736,IF($B$9="Male",'No Self Assessment feeder'!AW736,IF($B$9="All",'No Self Assessment feeder'!CC736)))</f>
        <v>11.7</v>
      </c>
      <c r="R747" s="120">
        <f>IF($B$9="Female",'No Self Assessment feeder'!R736,IF($B$9="Male",'No Self Assessment feeder'!AX736,IF($B$9="All",'No Self Assessment feeder'!CD736)))</f>
        <v>7.8</v>
      </c>
      <c r="S747" s="120">
        <f>IF($B$9="Female",'No Self Assessment feeder'!S736,IF($B$9="Male",'No Self Assessment feeder'!AY736,IF($B$9="All",'No Self Assessment feeder'!CE736)))</f>
        <v>62.4</v>
      </c>
      <c r="T747" s="120">
        <f>IF($B$9="Female",'No Self Assessment feeder'!T736,IF($B$9="Male",'No Self Assessment feeder'!AZ736,IF($B$9="All",'No Self Assessment feeder'!CF736)))</f>
        <v>74.3</v>
      </c>
      <c r="U747" s="127">
        <f>IF($B$9="Female",'No Self Assessment feeder'!U736,IF($B$9="Male",'No Self Assessment feeder'!BA736,IF($B$9="All",'No Self Assessment feeder'!CG736)))</f>
        <v>80.5</v>
      </c>
      <c r="V747" s="81">
        <f>IF($B$9="Female",'No Self Assessment feeder'!V736,IF($B$9="Male",'No Self Assessment feeder'!BB736,IF($B$9="All",'No Self Assessment feeder'!CH736)))</f>
        <v>3405</v>
      </c>
      <c r="W747" s="120">
        <f>IF($B$9="Female",'No Self Assessment feeder'!W736,IF($B$9="Male",'No Self Assessment feeder'!BC736,IF($B$9="All",'No Self Assessment feeder'!CI736)))</f>
        <v>1.9</v>
      </c>
      <c r="X747" s="79">
        <f>IF($B$9="Female",'No Self Assessment feeder'!X736,IF($B$9="Male",'No Self Assessment feeder'!BD736,IF($B$9="All",'No Self Assessment feeder'!CJ736)))</f>
        <v>3340</v>
      </c>
      <c r="Y747" s="120">
        <f>IF($B$9="Female",'No Self Assessment feeder'!Y736,IF($B$9="Male",'No Self Assessment feeder'!BE736,IF($B$9="All",'No Self Assessment feeder'!CK736)))</f>
        <v>14.2</v>
      </c>
      <c r="Z747" s="120">
        <f>IF($B$9="Female",'No Self Assessment feeder'!Z736,IF($B$9="Male",'No Self Assessment feeder'!BF736,IF($B$9="All",'No Self Assessment feeder'!CL736)))</f>
        <v>7.9</v>
      </c>
      <c r="AA747" s="120">
        <f>IF($B$9="Female",'No Self Assessment feeder'!AA736,IF($B$9="Male",'No Self Assessment feeder'!BG736,IF($B$9="All",'No Self Assessment feeder'!CM736)))</f>
        <v>64.400000000000006</v>
      </c>
      <c r="AB747" s="120">
        <f>IF($B$9="Female",'No Self Assessment feeder'!AB736,IF($B$9="Male",'No Self Assessment feeder'!BH736,IF($B$9="All",'No Self Assessment feeder'!CN736)))</f>
        <v>74.400000000000006</v>
      </c>
      <c r="AC747" s="127">
        <f>IF($B$9="Female",'No Self Assessment feeder'!AC736,IF($B$9="Male",'No Self Assessment feeder'!BI736,IF($B$9="All",'No Self Assessment feeder'!CO736)))</f>
        <v>77.900000000000006</v>
      </c>
      <c r="CM747" s="29"/>
    </row>
    <row r="748" spans="1:91" ht="14.25" customHeight="1" x14ac:dyDescent="0.2">
      <c r="A748" s="159" t="s">
        <v>293</v>
      </c>
      <c r="B748" s="65" t="s">
        <v>180</v>
      </c>
      <c r="C748" s="66">
        <v>10007832</v>
      </c>
      <c r="D748" s="66" t="s">
        <v>489</v>
      </c>
      <c r="E748" s="162" t="s">
        <v>181</v>
      </c>
      <c r="F748" s="142">
        <f>IF($B$9="Female",'No Self Assessment feeder'!F737,IF($B$9="Male",'No Self Assessment feeder'!AL737,IF($B$9="All",'No Self Assessment feeder'!BR737)))</f>
        <v>390</v>
      </c>
      <c r="G748" s="120">
        <f>IF($B$9="Female",'No Self Assessment feeder'!G737,IF($B$9="Male",'No Self Assessment feeder'!AM737,IF($B$9="All",'No Self Assessment feeder'!BS737)))</f>
        <v>3.1</v>
      </c>
      <c r="H748" s="79">
        <f>IF($B$9="Female",'No Self Assessment feeder'!H737,IF($B$9="Male",'No Self Assessment feeder'!AN737,IF($B$9="All",'No Self Assessment feeder'!BT737)))</f>
        <v>380</v>
      </c>
      <c r="I748" s="120">
        <f>IF($B$9="Female",'No Self Assessment feeder'!I737,IF($B$9="Male",'No Self Assessment feeder'!AO737,IF($B$9="All",'No Self Assessment feeder'!BU737)))</f>
        <v>9.6999999999999993</v>
      </c>
      <c r="J748" s="120">
        <f>IF($B$9="Female",'No Self Assessment feeder'!J737,IF($B$9="Male",'No Self Assessment feeder'!AP737,IF($B$9="All",'No Self Assessment feeder'!BV737)))</f>
        <v>9.6999999999999993</v>
      </c>
      <c r="K748" s="120">
        <f>IF($B$9="Female",'No Self Assessment feeder'!K737,IF($B$9="Male",'No Self Assessment feeder'!AQ737,IF($B$9="All",'No Self Assessment feeder'!BW737)))</f>
        <v>50</v>
      </c>
      <c r="L748" s="120">
        <f>IF($B$9="Female",'No Self Assessment feeder'!L737,IF($B$9="Male",'No Self Assessment feeder'!AR737,IF($B$9="All",'No Self Assessment feeder'!BX737)))</f>
        <v>71.3</v>
      </c>
      <c r="M748" s="127">
        <f>IF($B$9="Female",'No Self Assessment feeder'!M737,IF($B$9="Male",'No Self Assessment feeder'!AS737,IF($B$9="All",'No Self Assessment feeder'!BY737)))</f>
        <v>80.5</v>
      </c>
      <c r="N748" s="81">
        <f>IF($B$9="Female",'No Self Assessment feeder'!N737,IF($B$9="Male",'No Self Assessment feeder'!AT737,IF($B$9="All",'No Self Assessment feeder'!BZ737)))</f>
        <v>390</v>
      </c>
      <c r="O748" s="120">
        <f>IF($B$9="Female",'No Self Assessment feeder'!O737,IF($B$9="Male",'No Self Assessment feeder'!AU737,IF($B$9="All",'No Self Assessment feeder'!CA737)))</f>
        <v>3.3</v>
      </c>
      <c r="P748" s="79">
        <f>IF($B$9="Female",'No Self Assessment feeder'!P737,IF($B$9="Male",'No Self Assessment feeder'!AV737,IF($B$9="All",'No Self Assessment feeder'!CB737)))</f>
        <v>380</v>
      </c>
      <c r="Q748" s="120">
        <f>IF($B$9="Female",'No Self Assessment feeder'!Q737,IF($B$9="Male",'No Self Assessment feeder'!AW737,IF($B$9="All",'No Self Assessment feeder'!CC737)))</f>
        <v>9.8000000000000007</v>
      </c>
      <c r="R748" s="120">
        <f>IF($B$9="Female",'No Self Assessment feeder'!R737,IF($B$9="Male",'No Self Assessment feeder'!AX737,IF($B$9="All",'No Self Assessment feeder'!CD737)))</f>
        <v>7.7</v>
      </c>
      <c r="S748" s="120">
        <f>IF($B$9="Female",'No Self Assessment feeder'!S737,IF($B$9="Male",'No Self Assessment feeder'!AY737,IF($B$9="All",'No Self Assessment feeder'!CE737)))</f>
        <v>68.599999999999994</v>
      </c>
      <c r="T748" s="120">
        <f>IF($B$9="Female",'No Self Assessment feeder'!T737,IF($B$9="Male",'No Self Assessment feeder'!AZ737,IF($B$9="All",'No Self Assessment feeder'!CF737)))</f>
        <v>78.900000000000006</v>
      </c>
      <c r="U748" s="127">
        <f>IF($B$9="Female",'No Self Assessment feeder'!U737,IF($B$9="Male",'No Self Assessment feeder'!BA737,IF($B$9="All",'No Self Assessment feeder'!CG737)))</f>
        <v>82.6</v>
      </c>
      <c r="V748" s="81">
        <f>IF($B$9="Female",'No Self Assessment feeder'!V737,IF($B$9="Male",'No Self Assessment feeder'!BB737,IF($B$9="All",'No Self Assessment feeder'!CH737)))</f>
        <v>390</v>
      </c>
      <c r="W748" s="120">
        <f>IF($B$9="Female",'No Self Assessment feeder'!W737,IF($B$9="Male",'No Self Assessment feeder'!BC737,IF($B$9="All",'No Self Assessment feeder'!CI737)))</f>
        <v>4.0999999999999996</v>
      </c>
      <c r="X748" s="79">
        <f>IF($B$9="Female",'No Self Assessment feeder'!X737,IF($B$9="Male",'No Self Assessment feeder'!BD737,IF($B$9="All",'No Self Assessment feeder'!CJ737)))</f>
        <v>375</v>
      </c>
      <c r="Y748" s="120">
        <f>IF($B$9="Female",'No Self Assessment feeder'!Y737,IF($B$9="Male",'No Self Assessment feeder'!BE737,IF($B$9="All",'No Self Assessment feeder'!CK737)))</f>
        <v>12.8</v>
      </c>
      <c r="Z748" s="120">
        <f>IF($B$9="Female",'No Self Assessment feeder'!Z737,IF($B$9="Male",'No Self Assessment feeder'!BF737,IF($B$9="All",'No Self Assessment feeder'!CL737)))</f>
        <v>5.9</v>
      </c>
      <c r="AA748" s="120">
        <f>IF($B$9="Female",'No Self Assessment feeder'!AA737,IF($B$9="Male",'No Self Assessment feeder'!BG737,IF($B$9="All",'No Self Assessment feeder'!CM737)))</f>
        <v>72.099999999999994</v>
      </c>
      <c r="AB748" s="120">
        <f>IF($B$9="Female",'No Self Assessment feeder'!AB737,IF($B$9="Male",'No Self Assessment feeder'!BH737,IF($B$9="All",'No Self Assessment feeder'!CN737)))</f>
        <v>79.3</v>
      </c>
      <c r="AC748" s="127">
        <f>IF($B$9="Female",'No Self Assessment feeder'!AC737,IF($B$9="Male",'No Self Assessment feeder'!BI737,IF($B$9="All",'No Self Assessment feeder'!CO737)))</f>
        <v>81.400000000000006</v>
      </c>
      <c r="CM748" s="29"/>
    </row>
    <row r="749" spans="1:91" ht="14.25" customHeight="1" x14ac:dyDescent="0.2">
      <c r="A749" s="159" t="s">
        <v>293</v>
      </c>
      <c r="B749" s="65" t="s">
        <v>182</v>
      </c>
      <c r="C749" s="66">
        <v>10007138</v>
      </c>
      <c r="D749" s="66" t="s">
        <v>492</v>
      </c>
      <c r="E749" s="162" t="s">
        <v>183</v>
      </c>
      <c r="F749" s="142">
        <f>IF($B$9="Female",'No Self Assessment feeder'!F738,IF($B$9="Male",'No Self Assessment feeder'!AL738,IF($B$9="All",'No Self Assessment feeder'!BR738)))</f>
        <v>1530</v>
      </c>
      <c r="G749" s="120">
        <f>IF($B$9="Female",'No Self Assessment feeder'!G738,IF($B$9="Male",'No Self Assessment feeder'!AM738,IF($B$9="All",'No Self Assessment feeder'!BS738)))</f>
        <v>2.2999999999999998</v>
      </c>
      <c r="H749" s="79">
        <f>IF($B$9="Female",'No Self Assessment feeder'!H738,IF($B$9="Male",'No Self Assessment feeder'!AN738,IF($B$9="All",'No Self Assessment feeder'!BT738)))</f>
        <v>1495</v>
      </c>
      <c r="I749" s="120">
        <f>IF($B$9="Female",'No Self Assessment feeder'!I738,IF($B$9="Male",'No Self Assessment feeder'!AO738,IF($B$9="All",'No Self Assessment feeder'!BU738)))</f>
        <v>7</v>
      </c>
      <c r="J749" s="120">
        <f>IF($B$9="Female",'No Self Assessment feeder'!J738,IF($B$9="Male",'No Self Assessment feeder'!AP738,IF($B$9="All",'No Self Assessment feeder'!BV738)))</f>
        <v>9.1</v>
      </c>
      <c r="K749" s="120">
        <f>IF($B$9="Female",'No Self Assessment feeder'!K738,IF($B$9="Male",'No Self Assessment feeder'!AQ738,IF($B$9="All",'No Self Assessment feeder'!BW738)))</f>
        <v>64.900000000000006</v>
      </c>
      <c r="L749" s="120">
        <f>IF($B$9="Female",'No Self Assessment feeder'!L738,IF($B$9="Male",'No Self Assessment feeder'!AR738,IF($B$9="All",'No Self Assessment feeder'!BX738)))</f>
        <v>79.099999999999994</v>
      </c>
      <c r="M749" s="127">
        <f>IF($B$9="Female",'No Self Assessment feeder'!M738,IF($B$9="Male",'No Self Assessment feeder'!AS738,IF($B$9="All",'No Self Assessment feeder'!BY738)))</f>
        <v>83.9</v>
      </c>
      <c r="N749" s="81">
        <f>IF($B$9="Female",'No Self Assessment feeder'!N738,IF($B$9="Male",'No Self Assessment feeder'!AT738,IF($B$9="All",'No Self Assessment feeder'!BZ738)))</f>
        <v>1530</v>
      </c>
      <c r="O749" s="120">
        <f>IF($B$9="Female",'No Self Assessment feeder'!O738,IF($B$9="Male",'No Self Assessment feeder'!AU738,IF($B$9="All",'No Self Assessment feeder'!CA738)))</f>
        <v>2.7</v>
      </c>
      <c r="P749" s="79">
        <f>IF($B$9="Female",'No Self Assessment feeder'!P738,IF($B$9="Male",'No Self Assessment feeder'!AV738,IF($B$9="All",'No Self Assessment feeder'!CB738)))</f>
        <v>1490</v>
      </c>
      <c r="Q749" s="120">
        <f>IF($B$9="Female",'No Self Assessment feeder'!Q738,IF($B$9="Male",'No Self Assessment feeder'!AW738,IF($B$9="All",'No Self Assessment feeder'!CC738)))</f>
        <v>8</v>
      </c>
      <c r="R749" s="120">
        <f>IF($B$9="Female",'No Self Assessment feeder'!R738,IF($B$9="Male",'No Self Assessment feeder'!AX738,IF($B$9="All",'No Self Assessment feeder'!CD738)))</f>
        <v>8.6999999999999993</v>
      </c>
      <c r="S749" s="120">
        <f>IF($B$9="Female",'No Self Assessment feeder'!S738,IF($B$9="Male",'No Self Assessment feeder'!AY738,IF($B$9="All",'No Self Assessment feeder'!CE738)))</f>
        <v>68.099999999999994</v>
      </c>
      <c r="T749" s="120">
        <f>IF($B$9="Female",'No Self Assessment feeder'!T738,IF($B$9="Male",'No Self Assessment feeder'!AZ738,IF($B$9="All",'No Self Assessment feeder'!CF738)))</f>
        <v>80.099999999999994</v>
      </c>
      <c r="U749" s="127">
        <f>IF($B$9="Female",'No Self Assessment feeder'!U738,IF($B$9="Male",'No Self Assessment feeder'!BA738,IF($B$9="All",'No Self Assessment feeder'!CG738)))</f>
        <v>83.3</v>
      </c>
      <c r="V749" s="81">
        <f>IF($B$9="Female",'No Self Assessment feeder'!V738,IF($B$9="Male",'No Self Assessment feeder'!BB738,IF($B$9="All",'No Self Assessment feeder'!CH738)))</f>
        <v>1530</v>
      </c>
      <c r="W749" s="120">
        <f>IF($B$9="Female",'No Self Assessment feeder'!W738,IF($B$9="Male",'No Self Assessment feeder'!BC738,IF($B$9="All",'No Self Assessment feeder'!CI738)))</f>
        <v>2.6</v>
      </c>
      <c r="X749" s="79">
        <f>IF($B$9="Female",'No Self Assessment feeder'!X738,IF($B$9="Male",'No Self Assessment feeder'!BD738,IF($B$9="All",'No Self Assessment feeder'!CJ738)))</f>
        <v>1490</v>
      </c>
      <c r="Y749" s="120">
        <f>IF($B$9="Female",'No Self Assessment feeder'!Y738,IF($B$9="Male",'No Self Assessment feeder'!BE738,IF($B$9="All",'No Self Assessment feeder'!CK738)))</f>
        <v>10.7</v>
      </c>
      <c r="Z749" s="120">
        <f>IF($B$9="Female",'No Self Assessment feeder'!Z738,IF($B$9="Male",'No Self Assessment feeder'!BF738,IF($B$9="All",'No Self Assessment feeder'!CL738)))</f>
        <v>7.6</v>
      </c>
      <c r="AA749" s="120">
        <f>IF($B$9="Female",'No Self Assessment feeder'!AA738,IF($B$9="Male",'No Self Assessment feeder'!BG738,IF($B$9="All",'No Self Assessment feeder'!CM738)))</f>
        <v>72.8</v>
      </c>
      <c r="AB749" s="120">
        <f>IF($B$9="Female",'No Self Assessment feeder'!AB738,IF($B$9="Male",'No Self Assessment feeder'!BH738,IF($B$9="All",'No Self Assessment feeder'!CN738)))</f>
        <v>80</v>
      </c>
      <c r="AC749" s="127">
        <f>IF($B$9="Female",'No Self Assessment feeder'!AC738,IF($B$9="Male",'No Self Assessment feeder'!BI738,IF($B$9="All",'No Self Assessment feeder'!CO738)))</f>
        <v>81.599999999999994</v>
      </c>
      <c r="CM749" s="29"/>
    </row>
    <row r="750" spans="1:91" ht="14.25" customHeight="1" x14ac:dyDescent="0.2">
      <c r="A750" s="159" t="s">
        <v>293</v>
      </c>
      <c r="B750" s="65" t="s">
        <v>184</v>
      </c>
      <c r="C750" s="66">
        <v>10001282</v>
      </c>
      <c r="D750" s="66" t="s">
        <v>496</v>
      </c>
      <c r="E750" s="162" t="s">
        <v>185</v>
      </c>
      <c r="F750" s="142">
        <f>IF($B$9="Female",'No Self Assessment feeder'!F739,IF($B$9="Male",'No Self Assessment feeder'!AL739,IF($B$9="All",'No Self Assessment feeder'!BR739)))</f>
        <v>3935</v>
      </c>
      <c r="G750" s="120">
        <f>IF($B$9="Female",'No Self Assessment feeder'!G739,IF($B$9="Male",'No Self Assessment feeder'!AM739,IF($B$9="All",'No Self Assessment feeder'!BS739)))</f>
        <v>2.8</v>
      </c>
      <c r="H750" s="79">
        <f>IF($B$9="Female",'No Self Assessment feeder'!H739,IF($B$9="Male",'No Self Assessment feeder'!AN739,IF($B$9="All",'No Self Assessment feeder'!BT739)))</f>
        <v>3825</v>
      </c>
      <c r="I750" s="120">
        <f>IF($B$9="Female",'No Self Assessment feeder'!I739,IF($B$9="Male",'No Self Assessment feeder'!AO739,IF($B$9="All",'No Self Assessment feeder'!BU739)))</f>
        <v>7.1</v>
      </c>
      <c r="J750" s="120">
        <f>IF($B$9="Female",'No Self Assessment feeder'!J739,IF($B$9="Male",'No Self Assessment feeder'!AP739,IF($B$9="All",'No Self Assessment feeder'!BV739)))</f>
        <v>9.5</v>
      </c>
      <c r="K750" s="120">
        <f>IF($B$9="Female",'No Self Assessment feeder'!K739,IF($B$9="Male",'No Self Assessment feeder'!AQ739,IF($B$9="All",'No Self Assessment feeder'!BW739)))</f>
        <v>61.1</v>
      </c>
      <c r="L750" s="120">
        <f>IF($B$9="Female",'No Self Assessment feeder'!L739,IF($B$9="Male",'No Self Assessment feeder'!AR739,IF($B$9="All",'No Self Assessment feeder'!BX739)))</f>
        <v>76.400000000000006</v>
      </c>
      <c r="M750" s="127">
        <f>IF($B$9="Female",'No Self Assessment feeder'!M739,IF($B$9="Male",'No Self Assessment feeder'!AS739,IF($B$9="All",'No Self Assessment feeder'!BY739)))</f>
        <v>83.4</v>
      </c>
      <c r="N750" s="81">
        <f>IF($B$9="Female",'No Self Assessment feeder'!N739,IF($B$9="Male",'No Self Assessment feeder'!AT739,IF($B$9="All",'No Self Assessment feeder'!BZ739)))</f>
        <v>3935</v>
      </c>
      <c r="O750" s="120">
        <f>IF($B$9="Female",'No Self Assessment feeder'!O739,IF($B$9="Male",'No Self Assessment feeder'!AU739,IF($B$9="All",'No Self Assessment feeder'!CA739)))</f>
        <v>3.1</v>
      </c>
      <c r="P750" s="79">
        <f>IF($B$9="Female",'No Self Assessment feeder'!P739,IF($B$9="Male",'No Self Assessment feeder'!AV739,IF($B$9="All",'No Self Assessment feeder'!CB739)))</f>
        <v>3815</v>
      </c>
      <c r="Q750" s="120">
        <f>IF($B$9="Female",'No Self Assessment feeder'!Q739,IF($B$9="Male",'No Self Assessment feeder'!AW739,IF($B$9="All",'No Self Assessment feeder'!CC739)))</f>
        <v>9.6</v>
      </c>
      <c r="R750" s="120">
        <f>IF($B$9="Female",'No Self Assessment feeder'!R739,IF($B$9="Male",'No Self Assessment feeder'!AX739,IF($B$9="All",'No Self Assessment feeder'!CD739)))</f>
        <v>7.6</v>
      </c>
      <c r="S750" s="120">
        <f>IF($B$9="Female",'No Self Assessment feeder'!S739,IF($B$9="Male",'No Self Assessment feeder'!AY739,IF($B$9="All",'No Self Assessment feeder'!CE739)))</f>
        <v>67.599999999999994</v>
      </c>
      <c r="T750" s="120">
        <f>IF($B$9="Female",'No Self Assessment feeder'!T739,IF($B$9="Male",'No Self Assessment feeder'!AZ739,IF($B$9="All",'No Self Assessment feeder'!CF739)))</f>
        <v>79</v>
      </c>
      <c r="U750" s="127">
        <f>IF($B$9="Female",'No Self Assessment feeder'!U739,IF($B$9="Male",'No Self Assessment feeder'!BA739,IF($B$9="All",'No Self Assessment feeder'!CG739)))</f>
        <v>82.8</v>
      </c>
      <c r="V750" s="81">
        <f>IF($B$9="Female",'No Self Assessment feeder'!V739,IF($B$9="Male",'No Self Assessment feeder'!BB739,IF($B$9="All",'No Self Assessment feeder'!CH739)))</f>
        <v>3935</v>
      </c>
      <c r="W750" s="120">
        <f>IF($B$9="Female",'No Self Assessment feeder'!W739,IF($B$9="Male",'No Self Assessment feeder'!BC739,IF($B$9="All",'No Self Assessment feeder'!CI739)))</f>
        <v>3.3</v>
      </c>
      <c r="X750" s="79">
        <f>IF($B$9="Female",'No Self Assessment feeder'!X739,IF($B$9="Male",'No Self Assessment feeder'!BD739,IF($B$9="All",'No Self Assessment feeder'!CJ739)))</f>
        <v>3805</v>
      </c>
      <c r="Y750" s="120">
        <f>IF($B$9="Female",'No Self Assessment feeder'!Y739,IF($B$9="Male",'No Self Assessment feeder'!BE739,IF($B$9="All",'No Self Assessment feeder'!CK739)))</f>
        <v>13.3</v>
      </c>
      <c r="Z750" s="120">
        <f>IF($B$9="Female",'No Self Assessment feeder'!Z739,IF($B$9="Male",'No Self Assessment feeder'!BF739,IF($B$9="All",'No Self Assessment feeder'!CL739)))</f>
        <v>6.7</v>
      </c>
      <c r="AA750" s="120">
        <f>IF($B$9="Female",'No Self Assessment feeder'!AA739,IF($B$9="Male",'No Self Assessment feeder'!BG739,IF($B$9="All",'No Self Assessment feeder'!CM739)))</f>
        <v>69.2</v>
      </c>
      <c r="AB750" s="120">
        <f>IF($B$9="Female",'No Self Assessment feeder'!AB739,IF($B$9="Male",'No Self Assessment feeder'!BH739,IF($B$9="All",'No Self Assessment feeder'!CN739)))</f>
        <v>77.599999999999994</v>
      </c>
      <c r="AC750" s="127">
        <f>IF($B$9="Female",'No Self Assessment feeder'!AC739,IF($B$9="Male",'No Self Assessment feeder'!BI739,IF($B$9="All",'No Self Assessment feeder'!CO739)))</f>
        <v>79.900000000000006</v>
      </c>
      <c r="CM750" s="29"/>
    </row>
    <row r="751" spans="1:91" ht="14.25" customHeight="1" x14ac:dyDescent="0.2">
      <c r="A751" s="159" t="s">
        <v>293</v>
      </c>
      <c r="B751" s="65" t="s">
        <v>186</v>
      </c>
      <c r="C751" s="66">
        <v>10004775</v>
      </c>
      <c r="D751" s="66" t="s">
        <v>488</v>
      </c>
      <c r="E751" s="162" t="s">
        <v>187</v>
      </c>
      <c r="F751" s="142">
        <f>IF($B$9="Female",'No Self Assessment feeder'!F740,IF($B$9="Male",'No Self Assessment feeder'!AL740,IF($B$9="All",'No Self Assessment feeder'!BR740)))</f>
        <v>305</v>
      </c>
      <c r="G751" s="120">
        <f>IF($B$9="Female",'No Self Assessment feeder'!G740,IF($B$9="Male",'No Self Assessment feeder'!AM740,IF($B$9="All",'No Self Assessment feeder'!BS740)))</f>
        <v>2</v>
      </c>
      <c r="H751" s="79">
        <f>IF($B$9="Female",'No Self Assessment feeder'!H740,IF($B$9="Male",'No Self Assessment feeder'!AN740,IF($B$9="All",'No Self Assessment feeder'!BT740)))</f>
        <v>295</v>
      </c>
      <c r="I751" s="120">
        <f>IF($B$9="Female",'No Self Assessment feeder'!I740,IF($B$9="Male",'No Self Assessment feeder'!AO740,IF($B$9="All",'No Self Assessment feeder'!BU740)))</f>
        <v>7.4</v>
      </c>
      <c r="J751" s="120">
        <f>IF($B$9="Female",'No Self Assessment feeder'!J740,IF($B$9="Male",'No Self Assessment feeder'!AP740,IF($B$9="All",'No Self Assessment feeder'!BV740)))</f>
        <v>16.8</v>
      </c>
      <c r="K751" s="120">
        <f>IF($B$9="Female",'No Self Assessment feeder'!K740,IF($B$9="Male",'No Self Assessment feeder'!AQ740,IF($B$9="All",'No Self Assessment feeder'!BW740)))</f>
        <v>67</v>
      </c>
      <c r="L751" s="120">
        <f>IF($B$9="Female",'No Self Assessment feeder'!L740,IF($B$9="Male",'No Self Assessment feeder'!AR740,IF($B$9="All",'No Self Assessment feeder'!BX740)))</f>
        <v>73.400000000000006</v>
      </c>
      <c r="M751" s="127">
        <f>IF($B$9="Female",'No Self Assessment feeder'!M740,IF($B$9="Male",'No Self Assessment feeder'!AS740,IF($B$9="All",'No Self Assessment feeder'!BY740)))</f>
        <v>75.8</v>
      </c>
      <c r="N751" s="81">
        <f>IF($B$9="Female",'No Self Assessment feeder'!N740,IF($B$9="Male",'No Self Assessment feeder'!AT740,IF($B$9="All",'No Self Assessment feeder'!BZ740)))</f>
        <v>305</v>
      </c>
      <c r="O751" s="120">
        <f>IF($B$9="Female",'No Self Assessment feeder'!O740,IF($B$9="Male",'No Self Assessment feeder'!AU740,IF($B$9="All",'No Self Assessment feeder'!CA740)))</f>
        <v>1.7</v>
      </c>
      <c r="P751" s="79">
        <f>IF($B$9="Female",'No Self Assessment feeder'!P740,IF($B$9="Male",'No Self Assessment feeder'!AV740,IF($B$9="All",'No Self Assessment feeder'!CB740)))</f>
        <v>300</v>
      </c>
      <c r="Q751" s="120">
        <f>IF($B$9="Female",'No Self Assessment feeder'!Q740,IF($B$9="Male",'No Self Assessment feeder'!AW740,IF($B$9="All",'No Self Assessment feeder'!CC740)))</f>
        <v>12.1</v>
      </c>
      <c r="R751" s="120">
        <f>IF($B$9="Female",'No Self Assessment feeder'!R740,IF($B$9="Male",'No Self Assessment feeder'!AX740,IF($B$9="All",'No Self Assessment feeder'!CD740)))</f>
        <v>19.100000000000001</v>
      </c>
      <c r="S751" s="120">
        <f>IF($B$9="Female",'No Self Assessment feeder'!S740,IF($B$9="Male",'No Self Assessment feeder'!AY740,IF($B$9="All",'No Self Assessment feeder'!CE740)))</f>
        <v>61.1</v>
      </c>
      <c r="T751" s="120">
        <f>IF($B$9="Female",'No Self Assessment feeder'!T740,IF($B$9="Male",'No Self Assessment feeder'!AZ740,IF($B$9="All",'No Self Assessment feeder'!CF740)))</f>
        <v>66.099999999999994</v>
      </c>
      <c r="U751" s="127">
        <f>IF($B$9="Female",'No Self Assessment feeder'!U740,IF($B$9="Male",'No Self Assessment feeder'!BA740,IF($B$9="All",'No Self Assessment feeder'!CG740)))</f>
        <v>68.8</v>
      </c>
      <c r="V751" s="81">
        <f>IF($B$9="Female",'No Self Assessment feeder'!V740,IF($B$9="Male",'No Self Assessment feeder'!BB740,IF($B$9="All",'No Self Assessment feeder'!CH740)))</f>
        <v>305</v>
      </c>
      <c r="W751" s="120">
        <f>IF($B$9="Female",'No Self Assessment feeder'!W740,IF($B$9="Male",'No Self Assessment feeder'!BC740,IF($B$9="All",'No Self Assessment feeder'!CI740)))</f>
        <v>2</v>
      </c>
      <c r="X751" s="79">
        <f>IF($B$9="Female",'No Self Assessment feeder'!X740,IF($B$9="Male",'No Self Assessment feeder'!BD740,IF($B$9="All",'No Self Assessment feeder'!CJ740)))</f>
        <v>295</v>
      </c>
      <c r="Y751" s="120">
        <f>IF($B$9="Female",'No Self Assessment feeder'!Y740,IF($B$9="Male",'No Self Assessment feeder'!BE740,IF($B$9="All",'No Self Assessment feeder'!CK740)))</f>
        <v>17.5</v>
      </c>
      <c r="Z751" s="120">
        <f>IF($B$9="Female",'No Self Assessment feeder'!Z740,IF($B$9="Male",'No Self Assessment feeder'!BF740,IF($B$9="All",'No Self Assessment feeder'!CL740)))</f>
        <v>15.8</v>
      </c>
      <c r="AA751" s="120" t="str">
        <f>IF($B$9="Female",'No Self Assessment feeder'!AA740,IF($B$9="Male",'No Self Assessment feeder'!BG740,IF($B$9="All",'No Self Assessment feeder'!CM740)))</f>
        <v>x</v>
      </c>
      <c r="AB751" s="120" t="str">
        <f>IF($B$9="Female",'No Self Assessment feeder'!AB740,IF($B$9="Male",'No Self Assessment feeder'!BH740,IF($B$9="All",'No Self Assessment feeder'!CN740)))</f>
        <v>x</v>
      </c>
      <c r="AC751" s="127">
        <f>IF($B$9="Female",'No Self Assessment feeder'!AC740,IF($B$9="Male",'No Self Assessment feeder'!BI740,IF($B$9="All",'No Self Assessment feeder'!CO740)))</f>
        <v>66.7</v>
      </c>
      <c r="CM751" s="29"/>
    </row>
    <row r="752" spans="1:91" ht="14.25" customHeight="1" x14ac:dyDescent="0.2">
      <c r="A752" s="159" t="s">
        <v>293</v>
      </c>
      <c r="B752" s="65" t="s">
        <v>188</v>
      </c>
      <c r="C752" s="66">
        <v>10007154</v>
      </c>
      <c r="D752" s="66" t="s">
        <v>492</v>
      </c>
      <c r="E752" s="162" t="s">
        <v>189</v>
      </c>
      <c r="F752" s="142">
        <f>IF($B$9="Female",'No Self Assessment feeder'!F741,IF($B$9="Male",'No Self Assessment feeder'!AL741,IF($B$9="All",'No Self Assessment feeder'!BR741)))</f>
        <v>4190</v>
      </c>
      <c r="G752" s="120">
        <f>IF($B$9="Female",'No Self Assessment feeder'!G741,IF($B$9="Male",'No Self Assessment feeder'!AM741,IF($B$9="All",'No Self Assessment feeder'!BS741)))</f>
        <v>1.6</v>
      </c>
      <c r="H752" s="79">
        <f>IF($B$9="Female",'No Self Assessment feeder'!H741,IF($B$9="Male",'No Self Assessment feeder'!AN741,IF($B$9="All",'No Self Assessment feeder'!BT741)))</f>
        <v>4120</v>
      </c>
      <c r="I752" s="120">
        <f>IF($B$9="Female",'No Self Assessment feeder'!I741,IF($B$9="Male",'No Self Assessment feeder'!AO741,IF($B$9="All",'No Self Assessment feeder'!BU741)))</f>
        <v>7.7</v>
      </c>
      <c r="J752" s="120">
        <f>IF($B$9="Female",'No Self Assessment feeder'!J741,IF($B$9="Male",'No Self Assessment feeder'!AP741,IF($B$9="All",'No Self Assessment feeder'!BV741)))</f>
        <v>9.1999999999999993</v>
      </c>
      <c r="K752" s="120">
        <f>IF($B$9="Female",'No Self Assessment feeder'!K741,IF($B$9="Male",'No Self Assessment feeder'!AQ741,IF($B$9="All",'No Self Assessment feeder'!BW741)))</f>
        <v>53.5</v>
      </c>
      <c r="L752" s="120">
        <f>IF($B$9="Female",'No Self Assessment feeder'!L741,IF($B$9="Male",'No Self Assessment feeder'!AR741,IF($B$9="All",'No Self Assessment feeder'!BX741)))</f>
        <v>70.8</v>
      </c>
      <c r="M752" s="127">
        <f>IF($B$9="Female",'No Self Assessment feeder'!M741,IF($B$9="Male",'No Self Assessment feeder'!AS741,IF($B$9="All",'No Self Assessment feeder'!BY741)))</f>
        <v>83.1</v>
      </c>
      <c r="N752" s="81">
        <f>IF($B$9="Female",'No Self Assessment feeder'!N741,IF($B$9="Male",'No Self Assessment feeder'!AT741,IF($B$9="All",'No Self Assessment feeder'!BZ741)))</f>
        <v>4190</v>
      </c>
      <c r="O752" s="120">
        <f>IF($B$9="Female",'No Self Assessment feeder'!O741,IF($B$9="Male",'No Self Assessment feeder'!AU741,IF($B$9="All",'No Self Assessment feeder'!CA741)))</f>
        <v>1.9</v>
      </c>
      <c r="P752" s="79">
        <f>IF($B$9="Female",'No Self Assessment feeder'!P741,IF($B$9="Male",'No Self Assessment feeder'!AV741,IF($B$9="All",'No Self Assessment feeder'!CB741)))</f>
        <v>4110</v>
      </c>
      <c r="Q752" s="120">
        <f>IF($B$9="Female",'No Self Assessment feeder'!Q741,IF($B$9="Male",'No Self Assessment feeder'!AW741,IF($B$9="All",'No Self Assessment feeder'!CC741)))</f>
        <v>9.1999999999999993</v>
      </c>
      <c r="R752" s="120">
        <f>IF($B$9="Female",'No Self Assessment feeder'!R741,IF($B$9="Male",'No Self Assessment feeder'!AX741,IF($B$9="All",'No Self Assessment feeder'!CD741)))</f>
        <v>8</v>
      </c>
      <c r="S752" s="120">
        <f>IF($B$9="Female",'No Self Assessment feeder'!S741,IF($B$9="Male",'No Self Assessment feeder'!AY741,IF($B$9="All",'No Self Assessment feeder'!CE741)))</f>
        <v>64.900000000000006</v>
      </c>
      <c r="T752" s="120">
        <f>IF($B$9="Female",'No Self Assessment feeder'!T741,IF($B$9="Male",'No Self Assessment feeder'!AZ741,IF($B$9="All",'No Self Assessment feeder'!CF741)))</f>
        <v>77</v>
      </c>
      <c r="U752" s="127">
        <f>IF($B$9="Female",'No Self Assessment feeder'!U741,IF($B$9="Male",'No Self Assessment feeder'!BA741,IF($B$9="All",'No Self Assessment feeder'!CG741)))</f>
        <v>82.8</v>
      </c>
      <c r="V752" s="81">
        <f>IF($B$9="Female",'No Self Assessment feeder'!V741,IF($B$9="Male",'No Self Assessment feeder'!BB741,IF($B$9="All",'No Self Assessment feeder'!CH741)))</f>
        <v>4190</v>
      </c>
      <c r="W752" s="120">
        <f>IF($B$9="Female",'No Self Assessment feeder'!W741,IF($B$9="Male",'No Self Assessment feeder'!BC741,IF($B$9="All",'No Self Assessment feeder'!CI741)))</f>
        <v>1.9</v>
      </c>
      <c r="X752" s="79">
        <f>IF($B$9="Female",'No Self Assessment feeder'!X741,IF($B$9="Male",'No Self Assessment feeder'!BD741,IF($B$9="All",'No Self Assessment feeder'!CJ741)))</f>
        <v>4110</v>
      </c>
      <c r="Y752" s="120">
        <f>IF($B$9="Female",'No Self Assessment feeder'!Y741,IF($B$9="Male",'No Self Assessment feeder'!BE741,IF($B$9="All",'No Self Assessment feeder'!CK741)))</f>
        <v>13</v>
      </c>
      <c r="Z752" s="120">
        <f>IF($B$9="Female",'No Self Assessment feeder'!Z741,IF($B$9="Male",'No Self Assessment feeder'!BF741,IF($B$9="All",'No Self Assessment feeder'!CL741)))</f>
        <v>7.7</v>
      </c>
      <c r="AA752" s="120">
        <f>IF($B$9="Female",'No Self Assessment feeder'!AA741,IF($B$9="Male",'No Self Assessment feeder'!BG741,IF($B$9="All",'No Self Assessment feeder'!CM741)))</f>
        <v>66.900000000000006</v>
      </c>
      <c r="AB752" s="120">
        <f>IF($B$9="Female",'No Self Assessment feeder'!AB741,IF($B$9="Male",'No Self Assessment feeder'!BH741,IF($B$9="All",'No Self Assessment feeder'!CN741)))</f>
        <v>76.400000000000006</v>
      </c>
      <c r="AC752" s="127">
        <f>IF($B$9="Female",'No Self Assessment feeder'!AC741,IF($B$9="Male",'No Self Assessment feeder'!BI741,IF($B$9="All",'No Self Assessment feeder'!CO741)))</f>
        <v>79.3</v>
      </c>
      <c r="CM752" s="29"/>
    </row>
    <row r="753" spans="1:91" ht="14.25" customHeight="1" x14ac:dyDescent="0.2">
      <c r="A753" s="159" t="s">
        <v>293</v>
      </c>
      <c r="B753" s="65" t="s">
        <v>190</v>
      </c>
      <c r="C753" s="66">
        <v>10004797</v>
      </c>
      <c r="D753" s="66" t="s">
        <v>492</v>
      </c>
      <c r="E753" s="162" t="s">
        <v>191</v>
      </c>
      <c r="F753" s="142">
        <f>IF($B$9="Female",'No Self Assessment feeder'!F742,IF($B$9="Male",'No Self Assessment feeder'!AL742,IF($B$9="All",'No Self Assessment feeder'!BR742)))</f>
        <v>3745</v>
      </c>
      <c r="G753" s="120">
        <f>IF($B$9="Female",'No Self Assessment feeder'!G742,IF($B$9="Male",'No Self Assessment feeder'!AM742,IF($B$9="All",'No Self Assessment feeder'!BS742)))</f>
        <v>2</v>
      </c>
      <c r="H753" s="79">
        <f>IF($B$9="Female",'No Self Assessment feeder'!H742,IF($B$9="Male",'No Self Assessment feeder'!AN742,IF($B$9="All",'No Self Assessment feeder'!BT742)))</f>
        <v>3670</v>
      </c>
      <c r="I753" s="120">
        <f>IF($B$9="Female",'No Self Assessment feeder'!I742,IF($B$9="Male",'No Self Assessment feeder'!AO742,IF($B$9="All",'No Self Assessment feeder'!BU742)))</f>
        <v>6.7</v>
      </c>
      <c r="J753" s="120">
        <f>IF($B$9="Female",'No Self Assessment feeder'!J742,IF($B$9="Male",'No Self Assessment feeder'!AP742,IF($B$9="All",'No Self Assessment feeder'!BV742)))</f>
        <v>10.8</v>
      </c>
      <c r="K753" s="120">
        <f>IF($B$9="Female",'No Self Assessment feeder'!K742,IF($B$9="Male",'No Self Assessment feeder'!AQ742,IF($B$9="All",'No Self Assessment feeder'!BW742)))</f>
        <v>64.400000000000006</v>
      </c>
      <c r="L753" s="120">
        <f>IF($B$9="Female",'No Self Assessment feeder'!L742,IF($B$9="Male",'No Self Assessment feeder'!AR742,IF($B$9="All",'No Self Assessment feeder'!BX742)))</f>
        <v>76.900000000000006</v>
      </c>
      <c r="M753" s="127">
        <f>IF($B$9="Female",'No Self Assessment feeder'!M742,IF($B$9="Male",'No Self Assessment feeder'!AS742,IF($B$9="All",'No Self Assessment feeder'!BY742)))</f>
        <v>82.5</v>
      </c>
      <c r="N753" s="81">
        <f>IF($B$9="Female",'No Self Assessment feeder'!N742,IF($B$9="Male",'No Self Assessment feeder'!AT742,IF($B$9="All",'No Self Assessment feeder'!BZ742)))</f>
        <v>3745</v>
      </c>
      <c r="O753" s="120">
        <f>IF($B$9="Female",'No Self Assessment feeder'!O742,IF($B$9="Male",'No Self Assessment feeder'!AU742,IF($B$9="All",'No Self Assessment feeder'!CA742)))</f>
        <v>2.1</v>
      </c>
      <c r="P753" s="79">
        <f>IF($B$9="Female",'No Self Assessment feeder'!P742,IF($B$9="Male",'No Self Assessment feeder'!AV742,IF($B$9="All",'No Self Assessment feeder'!CB742)))</f>
        <v>3665</v>
      </c>
      <c r="Q753" s="120">
        <f>IF($B$9="Female",'No Self Assessment feeder'!Q742,IF($B$9="Male",'No Self Assessment feeder'!AW742,IF($B$9="All",'No Self Assessment feeder'!CC742)))</f>
        <v>8.6999999999999993</v>
      </c>
      <c r="R753" s="120">
        <f>IF($B$9="Female",'No Self Assessment feeder'!R742,IF($B$9="Male",'No Self Assessment feeder'!AX742,IF($B$9="All",'No Self Assessment feeder'!CD742)))</f>
        <v>8.5</v>
      </c>
      <c r="S753" s="120">
        <f>IF($B$9="Female",'No Self Assessment feeder'!S742,IF($B$9="Male",'No Self Assessment feeder'!AY742,IF($B$9="All",'No Self Assessment feeder'!CE742)))</f>
        <v>70.7</v>
      </c>
      <c r="T753" s="120">
        <f>IF($B$9="Female",'No Self Assessment feeder'!T742,IF($B$9="Male",'No Self Assessment feeder'!AZ742,IF($B$9="All",'No Self Assessment feeder'!CF742)))</f>
        <v>79.7</v>
      </c>
      <c r="U753" s="127">
        <f>IF($B$9="Female",'No Self Assessment feeder'!U742,IF($B$9="Male",'No Self Assessment feeder'!BA742,IF($B$9="All",'No Self Assessment feeder'!CG742)))</f>
        <v>82.8</v>
      </c>
      <c r="V753" s="81">
        <f>IF($B$9="Female",'No Self Assessment feeder'!V742,IF($B$9="Male",'No Self Assessment feeder'!BB742,IF($B$9="All",'No Self Assessment feeder'!CH742)))</f>
        <v>3745</v>
      </c>
      <c r="W753" s="120">
        <f>IF($B$9="Female",'No Self Assessment feeder'!W742,IF($B$9="Male",'No Self Assessment feeder'!BC742,IF($B$9="All",'No Self Assessment feeder'!CI742)))</f>
        <v>2.2000000000000002</v>
      </c>
      <c r="X753" s="79">
        <f>IF($B$9="Female",'No Self Assessment feeder'!X742,IF($B$9="Male",'No Self Assessment feeder'!BD742,IF($B$9="All",'No Self Assessment feeder'!CJ742)))</f>
        <v>3660</v>
      </c>
      <c r="Y753" s="120">
        <f>IF($B$9="Female",'No Self Assessment feeder'!Y742,IF($B$9="Male",'No Self Assessment feeder'!BE742,IF($B$9="All",'No Self Assessment feeder'!CK742)))</f>
        <v>12</v>
      </c>
      <c r="Z753" s="120">
        <f>IF($B$9="Female",'No Self Assessment feeder'!Z742,IF($B$9="Male",'No Self Assessment feeder'!BF742,IF($B$9="All",'No Self Assessment feeder'!CL742)))</f>
        <v>7.7</v>
      </c>
      <c r="AA753" s="120">
        <f>IF($B$9="Female",'No Self Assessment feeder'!AA742,IF($B$9="Male",'No Self Assessment feeder'!BG742,IF($B$9="All",'No Self Assessment feeder'!CM742)))</f>
        <v>73</v>
      </c>
      <c r="AB753" s="120">
        <f>IF($B$9="Female",'No Self Assessment feeder'!AB742,IF($B$9="Male",'No Self Assessment feeder'!BH742,IF($B$9="All",'No Self Assessment feeder'!CN742)))</f>
        <v>78.5</v>
      </c>
      <c r="AC753" s="127">
        <f>IF($B$9="Female",'No Self Assessment feeder'!AC742,IF($B$9="Male",'No Self Assessment feeder'!BI742,IF($B$9="All",'No Self Assessment feeder'!CO742)))</f>
        <v>80.3</v>
      </c>
      <c r="CM753" s="29"/>
    </row>
    <row r="754" spans="1:91" ht="14.25" customHeight="1" x14ac:dyDescent="0.2">
      <c r="A754" s="159" t="s">
        <v>293</v>
      </c>
      <c r="B754" s="65" t="s">
        <v>192</v>
      </c>
      <c r="C754" s="66">
        <v>10007773</v>
      </c>
      <c r="D754" s="66" t="s">
        <v>495</v>
      </c>
      <c r="E754" s="162" t="s">
        <v>432</v>
      </c>
      <c r="F754" s="142">
        <f>IF($B$9="Female",'No Self Assessment feeder'!F743,IF($B$9="Male",'No Self Assessment feeder'!AL743,IF($B$9="All",'No Self Assessment feeder'!BR743)))</f>
        <v>8485</v>
      </c>
      <c r="G754" s="120">
        <f>IF($B$9="Female",'No Self Assessment feeder'!G743,IF($B$9="Male",'No Self Assessment feeder'!AM743,IF($B$9="All",'No Self Assessment feeder'!BS743)))</f>
        <v>4.8</v>
      </c>
      <c r="H754" s="79">
        <f>IF($B$9="Female",'No Self Assessment feeder'!H743,IF($B$9="Male",'No Self Assessment feeder'!AN743,IF($B$9="All",'No Self Assessment feeder'!BT743)))</f>
        <v>8080</v>
      </c>
      <c r="I754" s="120">
        <f>IF($B$9="Female",'No Self Assessment feeder'!I743,IF($B$9="Male",'No Self Assessment feeder'!AO743,IF($B$9="All",'No Self Assessment feeder'!BU743)))</f>
        <v>12.2</v>
      </c>
      <c r="J754" s="120">
        <f>IF($B$9="Female",'No Self Assessment feeder'!J743,IF($B$9="Male",'No Self Assessment feeder'!AP743,IF($B$9="All",'No Self Assessment feeder'!BV743)))</f>
        <v>4.9000000000000004</v>
      </c>
      <c r="K754" s="120">
        <f>IF($B$9="Female",'No Self Assessment feeder'!K743,IF($B$9="Male",'No Self Assessment feeder'!AQ743,IF($B$9="All",'No Self Assessment feeder'!BW743)))</f>
        <v>44.3</v>
      </c>
      <c r="L754" s="120">
        <f>IF($B$9="Female",'No Self Assessment feeder'!L743,IF($B$9="Male",'No Self Assessment feeder'!AR743,IF($B$9="All",'No Self Assessment feeder'!BX743)))</f>
        <v>70.900000000000006</v>
      </c>
      <c r="M754" s="127">
        <f>IF($B$9="Female",'No Self Assessment feeder'!M743,IF($B$9="Male",'No Self Assessment feeder'!AS743,IF($B$9="All",'No Self Assessment feeder'!BY743)))</f>
        <v>83</v>
      </c>
      <c r="N754" s="81">
        <f>IF($B$9="Female",'No Self Assessment feeder'!N743,IF($B$9="Male",'No Self Assessment feeder'!AT743,IF($B$9="All",'No Self Assessment feeder'!BZ743)))</f>
        <v>8485</v>
      </c>
      <c r="O754" s="120">
        <f>IF($B$9="Female",'No Self Assessment feeder'!O743,IF($B$9="Male",'No Self Assessment feeder'!AU743,IF($B$9="All",'No Self Assessment feeder'!CA743)))</f>
        <v>5.8</v>
      </c>
      <c r="P754" s="79">
        <f>IF($B$9="Female",'No Self Assessment feeder'!P743,IF($B$9="Male",'No Self Assessment feeder'!AV743,IF($B$9="All",'No Self Assessment feeder'!CB743)))</f>
        <v>7995</v>
      </c>
      <c r="Q754" s="120">
        <f>IF($B$9="Female",'No Self Assessment feeder'!Q743,IF($B$9="Male",'No Self Assessment feeder'!AW743,IF($B$9="All",'No Self Assessment feeder'!CC743)))</f>
        <v>15.3</v>
      </c>
      <c r="R754" s="120">
        <f>IF($B$9="Female",'No Self Assessment feeder'!R743,IF($B$9="Male",'No Self Assessment feeder'!AX743,IF($B$9="All",'No Self Assessment feeder'!CD743)))</f>
        <v>6.1</v>
      </c>
      <c r="S754" s="120">
        <f>IF($B$9="Female",'No Self Assessment feeder'!S743,IF($B$9="Male",'No Self Assessment feeder'!AY743,IF($B$9="All",'No Self Assessment feeder'!CE743)))</f>
        <v>54.2</v>
      </c>
      <c r="T754" s="120">
        <f>IF($B$9="Female",'No Self Assessment feeder'!T743,IF($B$9="Male",'No Self Assessment feeder'!AZ743,IF($B$9="All",'No Self Assessment feeder'!CF743)))</f>
        <v>71.7</v>
      </c>
      <c r="U754" s="127">
        <f>IF($B$9="Female",'No Self Assessment feeder'!U743,IF($B$9="Male",'No Self Assessment feeder'!BA743,IF($B$9="All",'No Self Assessment feeder'!CG743)))</f>
        <v>78.599999999999994</v>
      </c>
      <c r="V754" s="81">
        <f>IF($B$9="Female",'No Self Assessment feeder'!V743,IF($B$9="Male",'No Self Assessment feeder'!BB743,IF($B$9="All",'No Self Assessment feeder'!CH743)))</f>
        <v>8485</v>
      </c>
      <c r="W754" s="120">
        <f>IF($B$9="Female",'No Self Assessment feeder'!W743,IF($B$9="Male",'No Self Assessment feeder'!BC743,IF($B$9="All",'No Self Assessment feeder'!CI743)))</f>
        <v>6.2</v>
      </c>
      <c r="X754" s="79">
        <f>IF($B$9="Female",'No Self Assessment feeder'!X743,IF($B$9="Male",'No Self Assessment feeder'!BD743,IF($B$9="All",'No Self Assessment feeder'!CJ743)))</f>
        <v>7960</v>
      </c>
      <c r="Y754" s="120">
        <f>IF($B$9="Female",'No Self Assessment feeder'!Y743,IF($B$9="Male",'No Self Assessment feeder'!BE743,IF($B$9="All",'No Self Assessment feeder'!CK743)))</f>
        <v>18.600000000000001</v>
      </c>
      <c r="Z754" s="120">
        <f>IF($B$9="Female",'No Self Assessment feeder'!Z743,IF($B$9="Male",'No Self Assessment feeder'!BF743,IF($B$9="All",'No Self Assessment feeder'!CL743)))</f>
        <v>6.8</v>
      </c>
      <c r="AA754" s="120">
        <f>IF($B$9="Female",'No Self Assessment feeder'!AA743,IF($B$9="Male",'No Self Assessment feeder'!BG743,IF($B$9="All",'No Self Assessment feeder'!CM743)))</f>
        <v>60.8</v>
      </c>
      <c r="AB754" s="120">
        <f>IF($B$9="Female",'No Self Assessment feeder'!AB743,IF($B$9="Male",'No Self Assessment feeder'!BH743,IF($B$9="All",'No Self Assessment feeder'!CN743)))</f>
        <v>70.8</v>
      </c>
      <c r="AC754" s="127">
        <f>IF($B$9="Female",'No Self Assessment feeder'!AC743,IF($B$9="Male",'No Self Assessment feeder'!BI743,IF($B$9="All",'No Self Assessment feeder'!CO743)))</f>
        <v>74.599999999999994</v>
      </c>
      <c r="CM754" s="29"/>
    </row>
    <row r="755" spans="1:91" ht="14.25" customHeight="1" x14ac:dyDescent="0.2">
      <c r="A755" s="159" t="s">
        <v>293</v>
      </c>
      <c r="B755" s="65" t="s">
        <v>194</v>
      </c>
      <c r="C755" s="66">
        <v>10004930</v>
      </c>
      <c r="D755" s="66" t="s">
        <v>495</v>
      </c>
      <c r="E755" s="162" t="s">
        <v>195</v>
      </c>
      <c r="F755" s="142">
        <f>IF($B$9="Female",'No Self Assessment feeder'!F744,IF($B$9="Male",'No Self Assessment feeder'!AL744,IF($B$9="All",'No Self Assessment feeder'!BR744)))</f>
        <v>2460</v>
      </c>
      <c r="G755" s="120">
        <f>IF($B$9="Female",'No Self Assessment feeder'!G744,IF($B$9="Male",'No Self Assessment feeder'!AM744,IF($B$9="All",'No Self Assessment feeder'!BS744)))</f>
        <v>3</v>
      </c>
      <c r="H755" s="79">
        <f>IF($B$9="Female",'No Self Assessment feeder'!H744,IF($B$9="Male",'No Self Assessment feeder'!AN744,IF($B$9="All",'No Self Assessment feeder'!BT744)))</f>
        <v>2390</v>
      </c>
      <c r="I755" s="120">
        <f>IF($B$9="Female",'No Self Assessment feeder'!I744,IF($B$9="Male",'No Self Assessment feeder'!AO744,IF($B$9="All",'No Self Assessment feeder'!BU744)))</f>
        <v>9.6999999999999993</v>
      </c>
      <c r="J755" s="120">
        <f>IF($B$9="Female",'No Self Assessment feeder'!J744,IF($B$9="Male",'No Self Assessment feeder'!AP744,IF($B$9="All",'No Self Assessment feeder'!BV744)))</f>
        <v>9.8000000000000007</v>
      </c>
      <c r="K755" s="120">
        <f>IF($B$9="Female",'No Self Assessment feeder'!K744,IF($B$9="Male",'No Self Assessment feeder'!AQ744,IF($B$9="All",'No Self Assessment feeder'!BW744)))</f>
        <v>61.3</v>
      </c>
      <c r="L755" s="120">
        <f>IF($B$9="Female",'No Self Assessment feeder'!L744,IF($B$9="Male",'No Self Assessment feeder'!AR744,IF($B$9="All",'No Self Assessment feeder'!BX744)))</f>
        <v>73.3</v>
      </c>
      <c r="M755" s="127">
        <f>IF($B$9="Female",'No Self Assessment feeder'!M744,IF($B$9="Male",'No Self Assessment feeder'!AS744,IF($B$9="All",'No Self Assessment feeder'!BY744)))</f>
        <v>80.5</v>
      </c>
      <c r="N755" s="81">
        <f>IF($B$9="Female",'No Self Assessment feeder'!N744,IF($B$9="Male",'No Self Assessment feeder'!AT744,IF($B$9="All",'No Self Assessment feeder'!BZ744)))</f>
        <v>2460</v>
      </c>
      <c r="O755" s="120">
        <f>IF($B$9="Female",'No Self Assessment feeder'!O744,IF($B$9="Male",'No Self Assessment feeder'!AU744,IF($B$9="All",'No Self Assessment feeder'!CA744)))</f>
        <v>3.4</v>
      </c>
      <c r="P755" s="79">
        <f>IF($B$9="Female",'No Self Assessment feeder'!P744,IF($B$9="Male",'No Self Assessment feeder'!AV744,IF($B$9="All",'No Self Assessment feeder'!CB744)))</f>
        <v>2380</v>
      </c>
      <c r="Q755" s="120">
        <f>IF($B$9="Female",'No Self Assessment feeder'!Q744,IF($B$9="Male",'No Self Assessment feeder'!AW744,IF($B$9="All",'No Self Assessment feeder'!CC744)))</f>
        <v>11.9</v>
      </c>
      <c r="R755" s="120">
        <f>IF($B$9="Female",'No Self Assessment feeder'!R744,IF($B$9="Male",'No Self Assessment feeder'!AX744,IF($B$9="All",'No Self Assessment feeder'!CD744)))</f>
        <v>7.7</v>
      </c>
      <c r="S755" s="120">
        <f>IF($B$9="Female",'No Self Assessment feeder'!S744,IF($B$9="Male",'No Self Assessment feeder'!AY744,IF($B$9="All",'No Self Assessment feeder'!CE744)))</f>
        <v>66.400000000000006</v>
      </c>
      <c r="T755" s="120">
        <f>IF($B$9="Female",'No Self Assessment feeder'!T744,IF($B$9="Male",'No Self Assessment feeder'!AZ744,IF($B$9="All",'No Self Assessment feeder'!CF744)))</f>
        <v>75.7</v>
      </c>
      <c r="U755" s="127">
        <f>IF($B$9="Female",'No Self Assessment feeder'!U744,IF($B$9="Male",'No Self Assessment feeder'!BA744,IF($B$9="All",'No Self Assessment feeder'!CG744)))</f>
        <v>80.3</v>
      </c>
      <c r="V755" s="81">
        <f>IF($B$9="Female",'No Self Assessment feeder'!V744,IF($B$9="Male",'No Self Assessment feeder'!BB744,IF($B$9="All",'No Self Assessment feeder'!CH744)))</f>
        <v>2460</v>
      </c>
      <c r="W755" s="120">
        <f>IF($B$9="Female",'No Self Assessment feeder'!W744,IF($B$9="Male",'No Self Assessment feeder'!BC744,IF($B$9="All",'No Self Assessment feeder'!CI744)))</f>
        <v>3.5</v>
      </c>
      <c r="X755" s="79">
        <f>IF($B$9="Female",'No Self Assessment feeder'!X744,IF($B$9="Male",'No Self Assessment feeder'!BD744,IF($B$9="All",'No Self Assessment feeder'!CJ744)))</f>
        <v>2375</v>
      </c>
      <c r="Y755" s="120">
        <f>IF($B$9="Female",'No Self Assessment feeder'!Y744,IF($B$9="Male",'No Self Assessment feeder'!BE744,IF($B$9="All",'No Self Assessment feeder'!CK744)))</f>
        <v>15.7</v>
      </c>
      <c r="Z755" s="120">
        <f>IF($B$9="Female",'No Self Assessment feeder'!Z744,IF($B$9="Male",'No Self Assessment feeder'!BF744,IF($B$9="All",'No Self Assessment feeder'!CL744)))</f>
        <v>7.2</v>
      </c>
      <c r="AA755" s="120">
        <f>IF($B$9="Female",'No Self Assessment feeder'!AA744,IF($B$9="Male",'No Self Assessment feeder'!BG744,IF($B$9="All",'No Self Assessment feeder'!CM744)))</f>
        <v>68.3</v>
      </c>
      <c r="AB755" s="120">
        <f>IF($B$9="Female",'No Self Assessment feeder'!AB744,IF($B$9="Male",'No Self Assessment feeder'!BH744,IF($B$9="All",'No Self Assessment feeder'!CN744)))</f>
        <v>75</v>
      </c>
      <c r="AC755" s="127">
        <f>IF($B$9="Female",'No Self Assessment feeder'!AC744,IF($B$9="Male",'No Self Assessment feeder'!BI744,IF($B$9="All",'No Self Assessment feeder'!CO744)))</f>
        <v>77.099999999999994</v>
      </c>
      <c r="CM755" s="29"/>
    </row>
    <row r="756" spans="1:91" ht="14.25" customHeight="1" x14ac:dyDescent="0.2">
      <c r="A756" s="159" t="s">
        <v>293</v>
      </c>
      <c r="B756" s="65" t="s">
        <v>196</v>
      </c>
      <c r="C756" s="66">
        <v>10007774</v>
      </c>
      <c r="D756" s="66" t="s">
        <v>495</v>
      </c>
      <c r="E756" s="162" t="s">
        <v>197</v>
      </c>
      <c r="F756" s="142">
        <f>IF($B$9="Female",'No Self Assessment feeder'!F745,IF($B$9="Male",'No Self Assessment feeder'!AL745,IF($B$9="All",'No Self Assessment feeder'!BR745)))</f>
        <v>2850</v>
      </c>
      <c r="G756" s="120">
        <f>IF($B$9="Female",'No Self Assessment feeder'!G745,IF($B$9="Male",'No Self Assessment feeder'!AM745,IF($B$9="All",'No Self Assessment feeder'!BS745)))</f>
        <v>1.8</v>
      </c>
      <c r="H756" s="79">
        <f>IF($B$9="Female",'No Self Assessment feeder'!H745,IF($B$9="Male",'No Self Assessment feeder'!AN745,IF($B$9="All",'No Self Assessment feeder'!BT745)))</f>
        <v>2800</v>
      </c>
      <c r="I756" s="120">
        <f>IF($B$9="Female",'No Self Assessment feeder'!I745,IF($B$9="Male",'No Self Assessment feeder'!AO745,IF($B$9="All",'No Self Assessment feeder'!BU745)))</f>
        <v>10</v>
      </c>
      <c r="J756" s="120">
        <f>IF($B$9="Female",'No Self Assessment feeder'!J745,IF($B$9="Male",'No Self Assessment feeder'!AP745,IF($B$9="All",'No Self Assessment feeder'!BV745)))</f>
        <v>8.8000000000000007</v>
      </c>
      <c r="K756" s="120">
        <f>IF($B$9="Female",'No Self Assessment feeder'!K745,IF($B$9="Male",'No Self Assessment feeder'!AQ745,IF($B$9="All",'No Self Assessment feeder'!BW745)))</f>
        <v>42.4</v>
      </c>
      <c r="L756" s="120">
        <f>IF($B$9="Female",'No Self Assessment feeder'!L745,IF($B$9="Male",'No Self Assessment feeder'!AR745,IF($B$9="All",'No Self Assessment feeder'!BX745)))</f>
        <v>61.6</v>
      </c>
      <c r="M756" s="127">
        <f>IF($B$9="Female",'No Self Assessment feeder'!M745,IF($B$9="Male",'No Self Assessment feeder'!AS745,IF($B$9="All",'No Self Assessment feeder'!BY745)))</f>
        <v>81.3</v>
      </c>
      <c r="N756" s="81">
        <f>IF($B$9="Female",'No Self Assessment feeder'!N745,IF($B$9="Male",'No Self Assessment feeder'!AT745,IF($B$9="All",'No Self Assessment feeder'!BZ745)))</f>
        <v>2850</v>
      </c>
      <c r="O756" s="120">
        <f>IF($B$9="Female",'No Self Assessment feeder'!O745,IF($B$9="Male",'No Self Assessment feeder'!AU745,IF($B$9="All",'No Self Assessment feeder'!CA745)))</f>
        <v>1.9</v>
      </c>
      <c r="P756" s="79">
        <f>IF($B$9="Female",'No Self Assessment feeder'!P745,IF($B$9="Male",'No Self Assessment feeder'!AV745,IF($B$9="All",'No Self Assessment feeder'!CB745)))</f>
        <v>2795</v>
      </c>
      <c r="Q756" s="120">
        <f>IF($B$9="Female",'No Self Assessment feeder'!Q745,IF($B$9="Male",'No Self Assessment feeder'!AW745,IF($B$9="All",'No Self Assessment feeder'!CC745)))</f>
        <v>11.1</v>
      </c>
      <c r="R756" s="120">
        <f>IF($B$9="Female",'No Self Assessment feeder'!R745,IF($B$9="Male",'No Self Assessment feeder'!AX745,IF($B$9="All",'No Self Assessment feeder'!CD745)))</f>
        <v>7.5</v>
      </c>
      <c r="S756" s="120">
        <f>IF($B$9="Female",'No Self Assessment feeder'!S745,IF($B$9="Male",'No Self Assessment feeder'!AY745,IF($B$9="All",'No Self Assessment feeder'!CE745)))</f>
        <v>52.8</v>
      </c>
      <c r="T756" s="120">
        <f>IF($B$9="Female",'No Self Assessment feeder'!T745,IF($B$9="Male",'No Self Assessment feeder'!AZ745,IF($B$9="All",'No Self Assessment feeder'!CF745)))</f>
        <v>71.7</v>
      </c>
      <c r="U756" s="127">
        <f>IF($B$9="Female",'No Self Assessment feeder'!U745,IF($B$9="Male",'No Self Assessment feeder'!BA745,IF($B$9="All",'No Self Assessment feeder'!CG745)))</f>
        <v>81.400000000000006</v>
      </c>
      <c r="V756" s="81">
        <f>IF($B$9="Female",'No Self Assessment feeder'!V745,IF($B$9="Male",'No Self Assessment feeder'!BB745,IF($B$9="All",'No Self Assessment feeder'!CH745)))</f>
        <v>2850</v>
      </c>
      <c r="W756" s="120">
        <f>IF($B$9="Female",'No Self Assessment feeder'!W745,IF($B$9="Male",'No Self Assessment feeder'!BC745,IF($B$9="All",'No Self Assessment feeder'!CI745)))</f>
        <v>2.1</v>
      </c>
      <c r="X756" s="79">
        <f>IF($B$9="Female",'No Self Assessment feeder'!X745,IF($B$9="Male",'No Self Assessment feeder'!BD745,IF($B$9="All",'No Self Assessment feeder'!CJ745)))</f>
        <v>2790</v>
      </c>
      <c r="Y756" s="120">
        <f>IF($B$9="Female",'No Self Assessment feeder'!Y745,IF($B$9="Male",'No Self Assessment feeder'!BE745,IF($B$9="All",'No Self Assessment feeder'!CK745)))</f>
        <v>14.7</v>
      </c>
      <c r="Z756" s="120">
        <f>IF($B$9="Female",'No Self Assessment feeder'!Z745,IF($B$9="Male",'No Self Assessment feeder'!BF745,IF($B$9="All",'No Self Assessment feeder'!CL745)))</f>
        <v>8.3000000000000007</v>
      </c>
      <c r="AA756" s="120">
        <f>IF($B$9="Female",'No Self Assessment feeder'!AA745,IF($B$9="Male",'No Self Assessment feeder'!BG745,IF($B$9="All",'No Self Assessment feeder'!CM745)))</f>
        <v>59.9</v>
      </c>
      <c r="AB756" s="120">
        <f>IF($B$9="Female",'No Self Assessment feeder'!AB745,IF($B$9="Male",'No Self Assessment feeder'!BH745,IF($B$9="All",'No Self Assessment feeder'!CN745)))</f>
        <v>71.599999999999994</v>
      </c>
      <c r="AC756" s="127">
        <f>IF($B$9="Female",'No Self Assessment feeder'!AC745,IF($B$9="Male",'No Self Assessment feeder'!BI745,IF($B$9="All",'No Self Assessment feeder'!CO745)))</f>
        <v>77</v>
      </c>
      <c r="CM756" s="29"/>
    </row>
    <row r="757" spans="1:91" ht="14.25" customHeight="1" x14ac:dyDescent="0.2">
      <c r="A757" s="159" t="s">
        <v>293</v>
      </c>
      <c r="B757" s="65" t="s">
        <v>198</v>
      </c>
      <c r="C757" s="66">
        <v>10005127</v>
      </c>
      <c r="D757" s="66" t="s">
        <v>490</v>
      </c>
      <c r="E757" s="162" t="s">
        <v>431</v>
      </c>
      <c r="F757" s="142" t="str">
        <f>IF($B$9="Female",'No Self Assessment feeder'!F746,IF($B$9="Male",'No Self Assessment feeder'!AL746,IF($B$9="All",'No Self Assessment feeder'!BR746)))</f>
        <v>.</v>
      </c>
      <c r="G757" s="120" t="str">
        <f>IF($B$9="Female",'No Self Assessment feeder'!G746,IF($B$9="Male",'No Self Assessment feeder'!AM746,IF($B$9="All",'No Self Assessment feeder'!BS746)))</f>
        <v>.</v>
      </c>
      <c r="H757" s="79" t="str">
        <f>IF($B$9="Female",'No Self Assessment feeder'!H746,IF($B$9="Male",'No Self Assessment feeder'!AN746,IF($B$9="All",'No Self Assessment feeder'!BT746)))</f>
        <v>.</v>
      </c>
      <c r="I757" s="120" t="str">
        <f>IF($B$9="Female",'No Self Assessment feeder'!I746,IF($B$9="Male",'No Self Assessment feeder'!AO746,IF($B$9="All",'No Self Assessment feeder'!BU746)))</f>
        <v>.</v>
      </c>
      <c r="J757" s="120" t="str">
        <f>IF($B$9="Female",'No Self Assessment feeder'!J746,IF($B$9="Male",'No Self Assessment feeder'!AP746,IF($B$9="All",'No Self Assessment feeder'!BV746)))</f>
        <v>.</v>
      </c>
      <c r="K757" s="120" t="str">
        <f>IF($B$9="Female",'No Self Assessment feeder'!K746,IF($B$9="Male",'No Self Assessment feeder'!AQ746,IF($B$9="All",'No Self Assessment feeder'!BW746)))</f>
        <v>.</v>
      </c>
      <c r="L757" s="120" t="str">
        <f>IF($B$9="Female",'No Self Assessment feeder'!L746,IF($B$9="Male",'No Self Assessment feeder'!AR746,IF($B$9="All",'No Self Assessment feeder'!BX746)))</f>
        <v>.</v>
      </c>
      <c r="M757" s="127" t="str">
        <f>IF($B$9="Female",'No Self Assessment feeder'!M746,IF($B$9="Male",'No Self Assessment feeder'!AS746,IF($B$9="All",'No Self Assessment feeder'!BY746)))</f>
        <v>.</v>
      </c>
      <c r="N757" s="81" t="str">
        <f>IF($B$9="Female",'No Self Assessment feeder'!N746,IF($B$9="Male",'No Self Assessment feeder'!AT746,IF($B$9="All",'No Self Assessment feeder'!BZ746)))</f>
        <v>.</v>
      </c>
      <c r="O757" s="120" t="str">
        <f>IF($B$9="Female",'No Self Assessment feeder'!O746,IF($B$9="Male",'No Self Assessment feeder'!AU746,IF($B$9="All",'No Self Assessment feeder'!CA746)))</f>
        <v>.</v>
      </c>
      <c r="P757" s="79" t="str">
        <f>IF($B$9="Female",'No Self Assessment feeder'!P746,IF($B$9="Male",'No Self Assessment feeder'!AV746,IF($B$9="All",'No Self Assessment feeder'!CB746)))</f>
        <v>.</v>
      </c>
      <c r="Q757" s="120" t="str">
        <f>IF($B$9="Female",'No Self Assessment feeder'!Q746,IF($B$9="Male",'No Self Assessment feeder'!AW746,IF($B$9="All",'No Self Assessment feeder'!CC746)))</f>
        <v>.</v>
      </c>
      <c r="R757" s="120" t="str">
        <f>IF($B$9="Female",'No Self Assessment feeder'!R746,IF($B$9="Male",'No Self Assessment feeder'!AX746,IF($B$9="All",'No Self Assessment feeder'!CD746)))</f>
        <v>.</v>
      </c>
      <c r="S757" s="120" t="str">
        <f>IF($B$9="Female",'No Self Assessment feeder'!S746,IF($B$9="Male",'No Self Assessment feeder'!AY746,IF($B$9="All",'No Self Assessment feeder'!CE746)))</f>
        <v>.</v>
      </c>
      <c r="T757" s="120" t="str">
        <f>IF($B$9="Female",'No Self Assessment feeder'!T746,IF($B$9="Male",'No Self Assessment feeder'!AZ746,IF($B$9="All",'No Self Assessment feeder'!CF746)))</f>
        <v>.</v>
      </c>
      <c r="U757" s="127" t="str">
        <f>IF($B$9="Female",'No Self Assessment feeder'!U746,IF($B$9="Male",'No Self Assessment feeder'!BA746,IF($B$9="All",'No Self Assessment feeder'!CG746)))</f>
        <v>.</v>
      </c>
      <c r="V757" s="81" t="str">
        <f>IF($B$9="Female",'No Self Assessment feeder'!V746,IF($B$9="Male",'No Self Assessment feeder'!BB746,IF($B$9="All",'No Self Assessment feeder'!CH746)))</f>
        <v>.</v>
      </c>
      <c r="W757" s="120" t="str">
        <f>IF($B$9="Female",'No Self Assessment feeder'!W746,IF($B$9="Male",'No Self Assessment feeder'!BC746,IF($B$9="All",'No Self Assessment feeder'!CI746)))</f>
        <v>.</v>
      </c>
      <c r="X757" s="79" t="str">
        <f>IF($B$9="Female",'No Self Assessment feeder'!X746,IF($B$9="Male",'No Self Assessment feeder'!BD746,IF($B$9="All",'No Self Assessment feeder'!CJ746)))</f>
        <v>.</v>
      </c>
      <c r="Y757" s="120" t="str">
        <f>IF($B$9="Female",'No Self Assessment feeder'!Y746,IF($B$9="Male",'No Self Assessment feeder'!BE746,IF($B$9="All",'No Self Assessment feeder'!CK746)))</f>
        <v>.</v>
      </c>
      <c r="Z757" s="120" t="str">
        <f>IF($B$9="Female",'No Self Assessment feeder'!Z746,IF($B$9="Male",'No Self Assessment feeder'!BF746,IF($B$9="All",'No Self Assessment feeder'!CL746)))</f>
        <v>.</v>
      </c>
      <c r="AA757" s="120" t="str">
        <f>IF($B$9="Female",'No Self Assessment feeder'!AA746,IF($B$9="Male",'No Self Assessment feeder'!BG746,IF($B$9="All",'No Self Assessment feeder'!CM746)))</f>
        <v>.</v>
      </c>
      <c r="AB757" s="120" t="str">
        <f>IF($B$9="Female",'No Self Assessment feeder'!AB746,IF($B$9="Male",'No Self Assessment feeder'!BH746,IF($B$9="All",'No Self Assessment feeder'!CN746)))</f>
        <v>.</v>
      </c>
      <c r="AC757" s="127" t="str">
        <f>IF($B$9="Female",'No Self Assessment feeder'!AC746,IF($B$9="Male",'No Self Assessment feeder'!BI746,IF($B$9="All",'No Self Assessment feeder'!CO746)))</f>
        <v>.</v>
      </c>
      <c r="CM757" s="29"/>
    </row>
    <row r="758" spans="1:91" ht="14.25" customHeight="1" x14ac:dyDescent="0.2">
      <c r="A758" s="159" t="s">
        <v>293</v>
      </c>
      <c r="B758" s="65" t="s">
        <v>200</v>
      </c>
      <c r="C758" s="66">
        <v>10007801</v>
      </c>
      <c r="D758" s="66" t="s">
        <v>490</v>
      </c>
      <c r="E758" s="162" t="s">
        <v>201</v>
      </c>
      <c r="F758" s="142">
        <f>IF($B$9="Female",'No Self Assessment feeder'!F747,IF($B$9="Male",'No Self Assessment feeder'!AL747,IF($B$9="All",'No Self Assessment feeder'!BR747)))</f>
        <v>3595</v>
      </c>
      <c r="G758" s="120">
        <f>IF($B$9="Female",'No Self Assessment feeder'!G747,IF($B$9="Male",'No Self Assessment feeder'!AM747,IF($B$9="All",'No Self Assessment feeder'!BS747)))</f>
        <v>1.9</v>
      </c>
      <c r="H758" s="79">
        <f>IF($B$9="Female",'No Self Assessment feeder'!H747,IF($B$9="Male",'No Self Assessment feeder'!AN747,IF($B$9="All",'No Self Assessment feeder'!BT747)))</f>
        <v>3525</v>
      </c>
      <c r="I758" s="120">
        <f>IF($B$9="Female",'No Self Assessment feeder'!I747,IF($B$9="Male",'No Self Assessment feeder'!AO747,IF($B$9="All",'No Self Assessment feeder'!BU747)))</f>
        <v>7.2</v>
      </c>
      <c r="J758" s="120">
        <f>IF($B$9="Female",'No Self Assessment feeder'!J747,IF($B$9="Male",'No Self Assessment feeder'!AP747,IF($B$9="All",'No Self Assessment feeder'!BV747)))</f>
        <v>11</v>
      </c>
      <c r="K758" s="120">
        <f>IF($B$9="Female",'No Self Assessment feeder'!K747,IF($B$9="Male",'No Self Assessment feeder'!AQ747,IF($B$9="All",'No Self Assessment feeder'!BW747)))</f>
        <v>60.1</v>
      </c>
      <c r="L758" s="120">
        <f>IF($B$9="Female",'No Self Assessment feeder'!L747,IF($B$9="Male",'No Self Assessment feeder'!AR747,IF($B$9="All",'No Self Assessment feeder'!BX747)))</f>
        <v>74.599999999999994</v>
      </c>
      <c r="M758" s="127">
        <f>IF($B$9="Female",'No Self Assessment feeder'!M747,IF($B$9="Male",'No Self Assessment feeder'!AS747,IF($B$9="All",'No Self Assessment feeder'!BY747)))</f>
        <v>81.8</v>
      </c>
      <c r="N758" s="81">
        <f>IF($B$9="Female",'No Self Assessment feeder'!N747,IF($B$9="Male",'No Self Assessment feeder'!AT747,IF($B$9="All",'No Self Assessment feeder'!BZ747)))</f>
        <v>3595</v>
      </c>
      <c r="O758" s="120">
        <f>IF($B$9="Female",'No Self Assessment feeder'!O747,IF($B$9="Male",'No Self Assessment feeder'!AU747,IF($B$9="All",'No Self Assessment feeder'!CA747)))</f>
        <v>2.2000000000000002</v>
      </c>
      <c r="P758" s="79">
        <f>IF($B$9="Female",'No Self Assessment feeder'!P747,IF($B$9="Male",'No Self Assessment feeder'!AV747,IF($B$9="All",'No Self Assessment feeder'!CB747)))</f>
        <v>3515</v>
      </c>
      <c r="Q758" s="120">
        <f>IF($B$9="Female",'No Self Assessment feeder'!Q747,IF($B$9="Male",'No Self Assessment feeder'!AW747,IF($B$9="All",'No Self Assessment feeder'!CC747)))</f>
        <v>10.4</v>
      </c>
      <c r="R758" s="120">
        <f>IF($B$9="Female",'No Self Assessment feeder'!R747,IF($B$9="Male",'No Self Assessment feeder'!AX747,IF($B$9="All",'No Self Assessment feeder'!CD747)))</f>
        <v>8.4</v>
      </c>
      <c r="S758" s="120">
        <f>IF($B$9="Female",'No Self Assessment feeder'!S747,IF($B$9="Male",'No Self Assessment feeder'!AY747,IF($B$9="All",'No Self Assessment feeder'!CE747)))</f>
        <v>65.400000000000006</v>
      </c>
      <c r="T758" s="120">
        <f>IF($B$9="Female",'No Self Assessment feeder'!T747,IF($B$9="Male",'No Self Assessment feeder'!AZ747,IF($B$9="All",'No Self Assessment feeder'!CF747)))</f>
        <v>77</v>
      </c>
      <c r="U758" s="127">
        <f>IF($B$9="Female",'No Self Assessment feeder'!U747,IF($B$9="Male",'No Self Assessment feeder'!BA747,IF($B$9="All",'No Self Assessment feeder'!CG747)))</f>
        <v>81.099999999999994</v>
      </c>
      <c r="V758" s="81">
        <f>IF($B$9="Female",'No Self Assessment feeder'!V747,IF($B$9="Male",'No Self Assessment feeder'!BB747,IF($B$9="All",'No Self Assessment feeder'!CH747)))</f>
        <v>3595</v>
      </c>
      <c r="W758" s="120">
        <f>IF($B$9="Female",'No Self Assessment feeder'!W747,IF($B$9="Male",'No Self Assessment feeder'!BC747,IF($B$9="All",'No Self Assessment feeder'!CI747)))</f>
        <v>2.2999999999999998</v>
      </c>
      <c r="X758" s="79">
        <f>IF($B$9="Female",'No Self Assessment feeder'!X747,IF($B$9="Male",'No Self Assessment feeder'!BD747,IF($B$9="All",'No Self Assessment feeder'!CJ747)))</f>
        <v>3515</v>
      </c>
      <c r="Y758" s="120">
        <f>IF($B$9="Female",'No Self Assessment feeder'!Y747,IF($B$9="Male",'No Self Assessment feeder'!BE747,IF($B$9="All",'No Self Assessment feeder'!CK747)))</f>
        <v>13.2</v>
      </c>
      <c r="Z758" s="120">
        <f>IF($B$9="Female",'No Self Assessment feeder'!Z747,IF($B$9="Male",'No Self Assessment feeder'!BF747,IF($B$9="All",'No Self Assessment feeder'!CL747)))</f>
        <v>7.4</v>
      </c>
      <c r="AA758" s="120">
        <f>IF($B$9="Female",'No Self Assessment feeder'!AA747,IF($B$9="Male",'No Self Assessment feeder'!BG747,IF($B$9="All",'No Self Assessment feeder'!CM747)))</f>
        <v>68.900000000000006</v>
      </c>
      <c r="AB758" s="120">
        <f>IF($B$9="Female",'No Self Assessment feeder'!AB747,IF($B$9="Male",'No Self Assessment feeder'!BH747,IF($B$9="All",'No Self Assessment feeder'!CN747)))</f>
        <v>77.099999999999994</v>
      </c>
      <c r="AC758" s="127">
        <f>IF($B$9="Female",'No Self Assessment feeder'!AC747,IF($B$9="Male",'No Self Assessment feeder'!BI747,IF($B$9="All",'No Self Assessment feeder'!CO747)))</f>
        <v>79.3</v>
      </c>
      <c r="CM758" s="29"/>
    </row>
    <row r="759" spans="1:91" ht="14.25" customHeight="1" x14ac:dyDescent="0.2">
      <c r="A759" s="159" t="s">
        <v>293</v>
      </c>
      <c r="B759" s="65" t="s">
        <v>202</v>
      </c>
      <c r="C759" s="66">
        <v>10007155</v>
      </c>
      <c r="D759" s="66" t="s">
        <v>495</v>
      </c>
      <c r="E759" s="162" t="s">
        <v>203</v>
      </c>
      <c r="F759" s="142">
        <f>IF($B$9="Female",'No Self Assessment feeder'!F748,IF($B$9="Male",'No Self Assessment feeder'!AL748,IF($B$9="All",'No Self Assessment feeder'!BR748)))</f>
        <v>3505</v>
      </c>
      <c r="G759" s="120">
        <f>IF($B$9="Female",'No Self Assessment feeder'!G748,IF($B$9="Male",'No Self Assessment feeder'!AM748,IF($B$9="All",'No Self Assessment feeder'!BS748)))</f>
        <v>1.9</v>
      </c>
      <c r="H759" s="79">
        <f>IF($B$9="Female",'No Self Assessment feeder'!H748,IF($B$9="Male",'No Self Assessment feeder'!AN748,IF($B$9="All",'No Self Assessment feeder'!BT748)))</f>
        <v>3440</v>
      </c>
      <c r="I759" s="120">
        <f>IF($B$9="Female",'No Self Assessment feeder'!I748,IF($B$9="Male",'No Self Assessment feeder'!AO748,IF($B$9="All",'No Self Assessment feeder'!BU748)))</f>
        <v>7</v>
      </c>
      <c r="J759" s="120">
        <f>IF($B$9="Female",'No Self Assessment feeder'!J748,IF($B$9="Male",'No Self Assessment feeder'!AP748,IF($B$9="All",'No Self Assessment feeder'!BV748)))</f>
        <v>9.8000000000000007</v>
      </c>
      <c r="K759" s="120">
        <f>IF($B$9="Female",'No Self Assessment feeder'!K748,IF($B$9="Male",'No Self Assessment feeder'!AQ748,IF($B$9="All",'No Self Assessment feeder'!BW748)))</f>
        <v>62.5</v>
      </c>
      <c r="L759" s="120">
        <f>IF($B$9="Female",'No Self Assessment feeder'!L748,IF($B$9="Male",'No Self Assessment feeder'!AR748,IF($B$9="All",'No Self Assessment feeder'!BX748)))</f>
        <v>75.3</v>
      </c>
      <c r="M759" s="127">
        <f>IF($B$9="Female",'No Self Assessment feeder'!M748,IF($B$9="Male",'No Self Assessment feeder'!AS748,IF($B$9="All",'No Self Assessment feeder'!BY748)))</f>
        <v>83.2</v>
      </c>
      <c r="N759" s="81">
        <f>IF($B$9="Female",'No Self Assessment feeder'!N748,IF($B$9="Male",'No Self Assessment feeder'!AT748,IF($B$9="All",'No Self Assessment feeder'!BZ748)))</f>
        <v>3505</v>
      </c>
      <c r="O759" s="120">
        <f>IF($B$9="Female",'No Self Assessment feeder'!O748,IF($B$9="Male",'No Self Assessment feeder'!AU748,IF($B$9="All",'No Self Assessment feeder'!CA748)))</f>
        <v>2.1</v>
      </c>
      <c r="P759" s="79">
        <f>IF($B$9="Female",'No Self Assessment feeder'!P748,IF($B$9="Male",'No Self Assessment feeder'!AV748,IF($B$9="All",'No Self Assessment feeder'!CB748)))</f>
        <v>3430</v>
      </c>
      <c r="Q759" s="120">
        <f>IF($B$9="Female",'No Self Assessment feeder'!Q748,IF($B$9="Male",'No Self Assessment feeder'!AW748,IF($B$9="All",'No Self Assessment feeder'!CC748)))</f>
        <v>9.8000000000000007</v>
      </c>
      <c r="R759" s="120">
        <f>IF($B$9="Female",'No Self Assessment feeder'!R748,IF($B$9="Male",'No Self Assessment feeder'!AX748,IF($B$9="All",'No Self Assessment feeder'!CD748)))</f>
        <v>7.9</v>
      </c>
      <c r="S759" s="120">
        <f>IF($B$9="Female",'No Self Assessment feeder'!S748,IF($B$9="Male",'No Self Assessment feeder'!AY748,IF($B$9="All",'No Self Assessment feeder'!CE748)))</f>
        <v>69.900000000000006</v>
      </c>
      <c r="T759" s="120">
        <f>IF($B$9="Female",'No Self Assessment feeder'!T748,IF($B$9="Male",'No Self Assessment feeder'!AZ748,IF($B$9="All",'No Self Assessment feeder'!CF748)))</f>
        <v>78.7</v>
      </c>
      <c r="U759" s="127">
        <f>IF($B$9="Female",'No Self Assessment feeder'!U748,IF($B$9="Male",'No Self Assessment feeder'!BA748,IF($B$9="All",'No Self Assessment feeder'!CG748)))</f>
        <v>82.3</v>
      </c>
      <c r="V759" s="81">
        <f>IF($B$9="Female",'No Self Assessment feeder'!V748,IF($B$9="Male",'No Self Assessment feeder'!BB748,IF($B$9="All",'No Self Assessment feeder'!CH748)))</f>
        <v>3505</v>
      </c>
      <c r="W759" s="120">
        <f>IF($B$9="Female",'No Self Assessment feeder'!W748,IF($B$9="Male",'No Self Assessment feeder'!BC748,IF($B$9="All",'No Self Assessment feeder'!CI748)))</f>
        <v>2.2999999999999998</v>
      </c>
      <c r="X759" s="79">
        <f>IF($B$9="Female",'No Self Assessment feeder'!X748,IF($B$9="Male",'No Self Assessment feeder'!BD748,IF($B$9="All",'No Self Assessment feeder'!CJ748)))</f>
        <v>3425</v>
      </c>
      <c r="Y759" s="120">
        <f>IF($B$9="Female",'No Self Assessment feeder'!Y748,IF($B$9="Male",'No Self Assessment feeder'!BE748,IF($B$9="All",'No Self Assessment feeder'!CK748)))</f>
        <v>12.1</v>
      </c>
      <c r="Z759" s="120">
        <f>IF($B$9="Female",'No Self Assessment feeder'!Z748,IF($B$9="Male",'No Self Assessment feeder'!BF748,IF($B$9="All",'No Self Assessment feeder'!CL748)))</f>
        <v>7.6</v>
      </c>
      <c r="AA759" s="120">
        <f>IF($B$9="Female",'No Self Assessment feeder'!AA748,IF($B$9="Male",'No Self Assessment feeder'!BG748,IF($B$9="All",'No Self Assessment feeder'!CM748)))</f>
        <v>72.3</v>
      </c>
      <c r="AB759" s="120">
        <f>IF($B$9="Female",'No Self Assessment feeder'!AB748,IF($B$9="Male",'No Self Assessment feeder'!BH748,IF($B$9="All",'No Self Assessment feeder'!CN748)))</f>
        <v>78.5</v>
      </c>
      <c r="AC759" s="127">
        <f>IF($B$9="Female",'No Self Assessment feeder'!AC748,IF($B$9="Male",'No Self Assessment feeder'!BI748,IF($B$9="All",'No Self Assessment feeder'!CO748)))</f>
        <v>80.3</v>
      </c>
      <c r="CM759" s="29"/>
    </row>
    <row r="760" spans="1:91" ht="14.25" customHeight="1" x14ac:dyDescent="0.2">
      <c r="A760" s="159" t="s">
        <v>293</v>
      </c>
      <c r="B760" s="65" t="s">
        <v>204</v>
      </c>
      <c r="C760" s="66">
        <v>10007775</v>
      </c>
      <c r="D760" s="66" t="s">
        <v>491</v>
      </c>
      <c r="E760" s="162" t="s">
        <v>205</v>
      </c>
      <c r="F760" s="142">
        <f>IF($B$9="Female",'No Self Assessment feeder'!F749,IF($B$9="Male",'No Self Assessment feeder'!AL749,IF($B$9="All",'No Self Assessment feeder'!BR749)))</f>
        <v>2420</v>
      </c>
      <c r="G760" s="120">
        <f>IF($B$9="Female",'No Self Assessment feeder'!G749,IF($B$9="Male",'No Self Assessment feeder'!AM749,IF($B$9="All",'No Self Assessment feeder'!BS749)))</f>
        <v>2.1</v>
      </c>
      <c r="H760" s="79">
        <f>IF($B$9="Female",'No Self Assessment feeder'!H749,IF($B$9="Male",'No Self Assessment feeder'!AN749,IF($B$9="All",'No Self Assessment feeder'!BT749)))</f>
        <v>2370</v>
      </c>
      <c r="I760" s="120">
        <f>IF($B$9="Female",'No Self Assessment feeder'!I749,IF($B$9="Male",'No Self Assessment feeder'!AO749,IF($B$9="All",'No Self Assessment feeder'!BU749)))</f>
        <v>7.8</v>
      </c>
      <c r="J760" s="120">
        <f>IF($B$9="Female",'No Self Assessment feeder'!J749,IF($B$9="Male",'No Self Assessment feeder'!AP749,IF($B$9="All",'No Self Assessment feeder'!BV749)))</f>
        <v>12</v>
      </c>
      <c r="K760" s="120">
        <f>IF($B$9="Female",'No Self Assessment feeder'!K749,IF($B$9="Male",'No Self Assessment feeder'!AQ749,IF($B$9="All",'No Self Assessment feeder'!BW749)))</f>
        <v>45.7</v>
      </c>
      <c r="L760" s="120">
        <f>IF($B$9="Female",'No Self Assessment feeder'!L749,IF($B$9="Male",'No Self Assessment feeder'!AR749,IF($B$9="All",'No Self Assessment feeder'!BX749)))</f>
        <v>64.900000000000006</v>
      </c>
      <c r="M760" s="127">
        <f>IF($B$9="Female",'No Self Assessment feeder'!M749,IF($B$9="Male",'No Self Assessment feeder'!AS749,IF($B$9="All",'No Self Assessment feeder'!BY749)))</f>
        <v>80.2</v>
      </c>
      <c r="N760" s="81">
        <f>IF($B$9="Female",'No Self Assessment feeder'!N749,IF($B$9="Male",'No Self Assessment feeder'!AT749,IF($B$9="All",'No Self Assessment feeder'!BZ749)))</f>
        <v>2420</v>
      </c>
      <c r="O760" s="120">
        <f>IF($B$9="Female",'No Self Assessment feeder'!O749,IF($B$9="Male",'No Self Assessment feeder'!AU749,IF($B$9="All",'No Self Assessment feeder'!CA749)))</f>
        <v>2.6</v>
      </c>
      <c r="P760" s="79">
        <f>IF($B$9="Female",'No Self Assessment feeder'!P749,IF($B$9="Male",'No Self Assessment feeder'!AV749,IF($B$9="All",'No Self Assessment feeder'!CB749)))</f>
        <v>2360</v>
      </c>
      <c r="Q760" s="120">
        <f>IF($B$9="Female",'No Self Assessment feeder'!Q749,IF($B$9="Male",'No Self Assessment feeder'!AW749,IF($B$9="All",'No Self Assessment feeder'!CC749)))</f>
        <v>10.6</v>
      </c>
      <c r="R760" s="120">
        <f>IF($B$9="Female",'No Self Assessment feeder'!R749,IF($B$9="Male",'No Self Assessment feeder'!AX749,IF($B$9="All",'No Self Assessment feeder'!CD749)))</f>
        <v>11</v>
      </c>
      <c r="S760" s="120">
        <f>IF($B$9="Female",'No Self Assessment feeder'!S749,IF($B$9="Male",'No Self Assessment feeder'!AY749,IF($B$9="All",'No Self Assessment feeder'!CE749)))</f>
        <v>61.5</v>
      </c>
      <c r="T760" s="120">
        <f>IF($B$9="Female",'No Self Assessment feeder'!T749,IF($B$9="Male",'No Self Assessment feeder'!AZ749,IF($B$9="All",'No Self Assessment feeder'!CF749)))</f>
        <v>71.8</v>
      </c>
      <c r="U760" s="127">
        <f>IF($B$9="Female",'No Self Assessment feeder'!U749,IF($B$9="Male",'No Self Assessment feeder'!BA749,IF($B$9="All",'No Self Assessment feeder'!CG749)))</f>
        <v>78.400000000000006</v>
      </c>
      <c r="V760" s="81">
        <f>IF($B$9="Female",'No Self Assessment feeder'!V749,IF($B$9="Male",'No Self Assessment feeder'!BB749,IF($B$9="All",'No Self Assessment feeder'!CH749)))</f>
        <v>2420</v>
      </c>
      <c r="W760" s="120">
        <f>IF($B$9="Female",'No Self Assessment feeder'!W749,IF($B$9="Male",'No Self Assessment feeder'!BC749,IF($B$9="All",'No Self Assessment feeder'!CI749)))</f>
        <v>2.7</v>
      </c>
      <c r="X760" s="79">
        <f>IF($B$9="Female",'No Self Assessment feeder'!X749,IF($B$9="Male",'No Self Assessment feeder'!BD749,IF($B$9="All",'No Self Assessment feeder'!CJ749)))</f>
        <v>2355</v>
      </c>
      <c r="Y760" s="120">
        <f>IF($B$9="Female",'No Self Assessment feeder'!Y749,IF($B$9="Male",'No Self Assessment feeder'!BE749,IF($B$9="All",'No Self Assessment feeder'!CK749)))</f>
        <v>14.3</v>
      </c>
      <c r="Z760" s="120">
        <f>IF($B$9="Female",'No Self Assessment feeder'!Z749,IF($B$9="Male",'No Self Assessment feeder'!BF749,IF($B$9="All",'No Self Assessment feeder'!CL749)))</f>
        <v>11</v>
      </c>
      <c r="AA760" s="120">
        <f>IF($B$9="Female",'No Self Assessment feeder'!AA749,IF($B$9="Male",'No Self Assessment feeder'!BG749,IF($B$9="All",'No Self Assessment feeder'!CM749)))</f>
        <v>62.3</v>
      </c>
      <c r="AB760" s="120">
        <f>IF($B$9="Female",'No Self Assessment feeder'!AB749,IF($B$9="Male",'No Self Assessment feeder'!BH749,IF($B$9="All",'No Self Assessment feeder'!CN749)))</f>
        <v>71.099999999999994</v>
      </c>
      <c r="AC760" s="127">
        <f>IF($B$9="Female",'No Self Assessment feeder'!AC749,IF($B$9="Male",'No Self Assessment feeder'!BI749,IF($B$9="All",'No Self Assessment feeder'!CO749)))</f>
        <v>74.7</v>
      </c>
      <c r="CM760" s="29"/>
    </row>
    <row r="761" spans="1:91" ht="14.25" customHeight="1" x14ac:dyDescent="0.2">
      <c r="A761" s="159" t="s">
        <v>293</v>
      </c>
      <c r="B761" s="65" t="s">
        <v>206</v>
      </c>
      <c r="C761" s="66">
        <v>10005389</v>
      </c>
      <c r="D761" s="66" t="s">
        <v>491</v>
      </c>
      <c r="E761" s="162" t="s">
        <v>207</v>
      </c>
      <c r="F761" s="142">
        <f>IF($B$9="Female",'No Self Assessment feeder'!F750,IF($B$9="Male",'No Self Assessment feeder'!AL750,IF($B$9="All",'No Self Assessment feeder'!BR750)))</f>
        <v>255</v>
      </c>
      <c r="G761" s="120">
        <f>IF($B$9="Female",'No Self Assessment feeder'!G750,IF($B$9="Male",'No Self Assessment feeder'!AM750,IF($B$9="All",'No Self Assessment feeder'!BS750)))</f>
        <v>3.1</v>
      </c>
      <c r="H761" s="79">
        <f>IF($B$9="Female",'No Self Assessment feeder'!H750,IF($B$9="Male",'No Self Assessment feeder'!AN750,IF($B$9="All",'No Self Assessment feeder'!BT750)))</f>
        <v>250</v>
      </c>
      <c r="I761" s="120">
        <f>IF($B$9="Female",'No Self Assessment feeder'!I750,IF($B$9="Male",'No Self Assessment feeder'!AO750,IF($B$9="All",'No Self Assessment feeder'!BU750)))</f>
        <v>7.2</v>
      </c>
      <c r="J761" s="120">
        <f>IF($B$9="Female",'No Self Assessment feeder'!J750,IF($B$9="Male",'No Self Assessment feeder'!AP750,IF($B$9="All",'No Self Assessment feeder'!BV750)))</f>
        <v>21.3</v>
      </c>
      <c r="K761" s="120">
        <f>IF($B$9="Female",'No Self Assessment feeder'!K750,IF($B$9="Male",'No Self Assessment feeder'!AQ750,IF($B$9="All",'No Self Assessment feeder'!BW750)))</f>
        <v>64.3</v>
      </c>
      <c r="L761" s="120">
        <f>IF($B$9="Female",'No Self Assessment feeder'!L750,IF($B$9="Male",'No Self Assessment feeder'!AR750,IF($B$9="All",'No Self Assessment feeder'!BX750)))</f>
        <v>68.3</v>
      </c>
      <c r="M761" s="127">
        <f>IF($B$9="Female",'No Self Assessment feeder'!M750,IF($B$9="Male",'No Self Assessment feeder'!AS750,IF($B$9="All",'No Self Assessment feeder'!BY750)))</f>
        <v>71.5</v>
      </c>
      <c r="N761" s="81">
        <f>IF($B$9="Female",'No Self Assessment feeder'!N750,IF($B$9="Male",'No Self Assessment feeder'!AT750,IF($B$9="All",'No Self Assessment feeder'!BZ750)))</f>
        <v>255</v>
      </c>
      <c r="O761" s="120">
        <f>IF($B$9="Female",'No Self Assessment feeder'!O750,IF($B$9="Male",'No Self Assessment feeder'!AU750,IF($B$9="All",'No Self Assessment feeder'!CA750)))</f>
        <v>3.1</v>
      </c>
      <c r="P761" s="79">
        <f>IF($B$9="Female",'No Self Assessment feeder'!P750,IF($B$9="Male",'No Self Assessment feeder'!AV750,IF($B$9="All",'No Self Assessment feeder'!CB750)))</f>
        <v>250</v>
      </c>
      <c r="Q761" s="120">
        <f>IF($B$9="Female",'No Self Assessment feeder'!Q750,IF($B$9="Male",'No Self Assessment feeder'!AW750,IF($B$9="All",'No Self Assessment feeder'!CC750)))</f>
        <v>9.1999999999999993</v>
      </c>
      <c r="R761" s="120">
        <f>IF($B$9="Female",'No Self Assessment feeder'!R750,IF($B$9="Male",'No Self Assessment feeder'!AX750,IF($B$9="All",'No Self Assessment feeder'!CD750)))</f>
        <v>14.9</v>
      </c>
      <c r="S761" s="120" t="str">
        <f>IF($B$9="Female",'No Self Assessment feeder'!S750,IF($B$9="Male",'No Self Assessment feeder'!AY750,IF($B$9="All",'No Self Assessment feeder'!CE750)))</f>
        <v>x</v>
      </c>
      <c r="T761" s="120" t="str">
        <f>IF($B$9="Female",'No Self Assessment feeder'!T750,IF($B$9="Male",'No Self Assessment feeder'!AZ750,IF($B$9="All",'No Self Assessment feeder'!CF750)))</f>
        <v>x</v>
      </c>
      <c r="U761" s="127">
        <f>IF($B$9="Female",'No Self Assessment feeder'!U750,IF($B$9="Male",'No Self Assessment feeder'!BA750,IF($B$9="All",'No Self Assessment feeder'!CG750)))</f>
        <v>75.900000000000006</v>
      </c>
      <c r="V761" s="81">
        <f>IF($B$9="Female",'No Self Assessment feeder'!V750,IF($B$9="Male",'No Self Assessment feeder'!BB750,IF($B$9="All",'No Self Assessment feeder'!CH750)))</f>
        <v>255</v>
      </c>
      <c r="W761" s="120">
        <f>IF($B$9="Female",'No Self Assessment feeder'!W750,IF($B$9="Male",'No Self Assessment feeder'!BC750,IF($B$9="All",'No Self Assessment feeder'!CI750)))</f>
        <v>3.1</v>
      </c>
      <c r="X761" s="79">
        <f>IF($B$9="Female",'No Self Assessment feeder'!X750,IF($B$9="Male",'No Self Assessment feeder'!BD750,IF($B$9="All",'No Self Assessment feeder'!CJ750)))</f>
        <v>250</v>
      </c>
      <c r="Y761" s="120">
        <f>IF($B$9="Female",'No Self Assessment feeder'!Y750,IF($B$9="Male",'No Self Assessment feeder'!BE750,IF($B$9="All",'No Self Assessment feeder'!CK750)))</f>
        <v>11.6</v>
      </c>
      <c r="Z761" s="120">
        <f>IF($B$9="Female",'No Self Assessment feeder'!Z750,IF($B$9="Male",'No Self Assessment feeder'!BF750,IF($B$9="All",'No Self Assessment feeder'!CL750)))</f>
        <v>11.6</v>
      </c>
      <c r="AA761" s="120" t="str">
        <f>IF($B$9="Female",'No Self Assessment feeder'!AA750,IF($B$9="Male",'No Self Assessment feeder'!BG750,IF($B$9="All",'No Self Assessment feeder'!CM750)))</f>
        <v>x</v>
      </c>
      <c r="AB761" s="120" t="str">
        <f>IF($B$9="Female",'No Self Assessment feeder'!AB750,IF($B$9="Male",'No Self Assessment feeder'!BH750,IF($B$9="All",'No Self Assessment feeder'!CN750)))</f>
        <v>x</v>
      </c>
      <c r="AC761" s="127">
        <f>IF($B$9="Female",'No Self Assessment feeder'!AC750,IF($B$9="Male",'No Self Assessment feeder'!BI750,IF($B$9="All",'No Self Assessment feeder'!CO750)))</f>
        <v>76.7</v>
      </c>
      <c r="CM761" s="29"/>
    </row>
    <row r="762" spans="1:91" ht="14.25" customHeight="1" x14ac:dyDescent="0.2">
      <c r="A762" s="159" t="s">
        <v>293</v>
      </c>
      <c r="B762" s="65" t="s">
        <v>208</v>
      </c>
      <c r="C762" s="66">
        <v>10007802</v>
      </c>
      <c r="D762" s="66" t="s">
        <v>495</v>
      </c>
      <c r="E762" s="162" t="s">
        <v>209</v>
      </c>
      <c r="F762" s="142">
        <f>IF($B$9="Female",'No Self Assessment feeder'!F751,IF($B$9="Male",'No Self Assessment feeder'!AL751,IF($B$9="All",'No Self Assessment feeder'!BR751)))</f>
        <v>2275</v>
      </c>
      <c r="G762" s="120">
        <f>IF($B$9="Female",'No Self Assessment feeder'!G751,IF($B$9="Male",'No Self Assessment feeder'!AM751,IF($B$9="All",'No Self Assessment feeder'!BS751)))</f>
        <v>2.2999999999999998</v>
      </c>
      <c r="H762" s="79">
        <f>IF($B$9="Female",'No Self Assessment feeder'!H751,IF($B$9="Male",'No Self Assessment feeder'!AN751,IF($B$9="All",'No Self Assessment feeder'!BT751)))</f>
        <v>2225</v>
      </c>
      <c r="I762" s="120">
        <f>IF($B$9="Female",'No Self Assessment feeder'!I751,IF($B$9="Male",'No Self Assessment feeder'!AO751,IF($B$9="All",'No Self Assessment feeder'!BU751)))</f>
        <v>6.5</v>
      </c>
      <c r="J762" s="120">
        <f>IF($B$9="Female",'No Self Assessment feeder'!J751,IF($B$9="Male",'No Self Assessment feeder'!AP751,IF($B$9="All",'No Self Assessment feeder'!BV751)))</f>
        <v>10.199999999999999</v>
      </c>
      <c r="K762" s="120">
        <f>IF($B$9="Female",'No Self Assessment feeder'!K751,IF($B$9="Male",'No Self Assessment feeder'!AQ751,IF($B$9="All",'No Self Assessment feeder'!BW751)))</f>
        <v>57.6</v>
      </c>
      <c r="L762" s="120">
        <f>IF($B$9="Female",'No Self Assessment feeder'!L751,IF($B$9="Male",'No Self Assessment feeder'!AR751,IF($B$9="All",'No Self Assessment feeder'!BX751)))</f>
        <v>73.8</v>
      </c>
      <c r="M762" s="127">
        <f>IF($B$9="Female",'No Self Assessment feeder'!M751,IF($B$9="Male",'No Self Assessment feeder'!AS751,IF($B$9="All",'No Self Assessment feeder'!BY751)))</f>
        <v>83.3</v>
      </c>
      <c r="N762" s="81">
        <f>IF($B$9="Female",'No Self Assessment feeder'!N751,IF($B$9="Male",'No Self Assessment feeder'!AT751,IF($B$9="All",'No Self Assessment feeder'!BZ751)))</f>
        <v>2275</v>
      </c>
      <c r="O762" s="120">
        <f>IF($B$9="Female",'No Self Assessment feeder'!O751,IF($B$9="Male",'No Self Assessment feeder'!AU751,IF($B$9="All",'No Self Assessment feeder'!CA751)))</f>
        <v>2.6</v>
      </c>
      <c r="P762" s="79">
        <f>IF($B$9="Female",'No Self Assessment feeder'!P751,IF($B$9="Male",'No Self Assessment feeder'!AV751,IF($B$9="All",'No Self Assessment feeder'!CB751)))</f>
        <v>2220</v>
      </c>
      <c r="Q762" s="120">
        <f>IF($B$9="Female",'No Self Assessment feeder'!Q751,IF($B$9="Male",'No Self Assessment feeder'!AW751,IF($B$9="All",'No Self Assessment feeder'!CC751)))</f>
        <v>9.6999999999999993</v>
      </c>
      <c r="R762" s="120">
        <f>IF($B$9="Female",'No Self Assessment feeder'!R751,IF($B$9="Male",'No Self Assessment feeder'!AX751,IF($B$9="All",'No Self Assessment feeder'!CD751)))</f>
        <v>8.8000000000000007</v>
      </c>
      <c r="S762" s="120">
        <f>IF($B$9="Female",'No Self Assessment feeder'!S751,IF($B$9="Male",'No Self Assessment feeder'!AY751,IF($B$9="All",'No Self Assessment feeder'!CE751)))</f>
        <v>65.099999999999994</v>
      </c>
      <c r="T762" s="120">
        <f>IF($B$9="Female",'No Self Assessment feeder'!T751,IF($B$9="Male",'No Self Assessment feeder'!AZ751,IF($B$9="All",'No Self Assessment feeder'!CF751)))</f>
        <v>76.5</v>
      </c>
      <c r="U762" s="127">
        <f>IF($B$9="Female",'No Self Assessment feeder'!U751,IF($B$9="Male",'No Self Assessment feeder'!BA751,IF($B$9="All",'No Self Assessment feeder'!CG751)))</f>
        <v>81.5</v>
      </c>
      <c r="V762" s="81">
        <f>IF($B$9="Female",'No Self Assessment feeder'!V751,IF($B$9="Male",'No Self Assessment feeder'!BB751,IF($B$9="All",'No Self Assessment feeder'!CH751)))</f>
        <v>2275</v>
      </c>
      <c r="W762" s="120">
        <f>IF($B$9="Female",'No Self Assessment feeder'!W751,IF($B$9="Male",'No Self Assessment feeder'!BC751,IF($B$9="All",'No Self Assessment feeder'!CI751)))</f>
        <v>2.7</v>
      </c>
      <c r="X762" s="79">
        <f>IF($B$9="Female",'No Self Assessment feeder'!X751,IF($B$9="Male",'No Self Assessment feeder'!BD751,IF($B$9="All",'No Self Assessment feeder'!CJ751)))</f>
        <v>2215</v>
      </c>
      <c r="Y762" s="120">
        <f>IF($B$9="Female",'No Self Assessment feeder'!Y751,IF($B$9="Male",'No Self Assessment feeder'!BE751,IF($B$9="All",'No Self Assessment feeder'!CK751)))</f>
        <v>12.2</v>
      </c>
      <c r="Z762" s="120">
        <f>IF($B$9="Female",'No Self Assessment feeder'!Z751,IF($B$9="Male",'No Self Assessment feeder'!BF751,IF($B$9="All",'No Self Assessment feeder'!CL751)))</f>
        <v>7</v>
      </c>
      <c r="AA762" s="120">
        <f>IF($B$9="Female",'No Self Assessment feeder'!AA751,IF($B$9="Male",'No Self Assessment feeder'!BG751,IF($B$9="All",'No Self Assessment feeder'!CM751)))</f>
        <v>70</v>
      </c>
      <c r="AB762" s="120">
        <f>IF($B$9="Female",'No Self Assessment feeder'!AB751,IF($B$9="Male",'No Self Assessment feeder'!BH751,IF($B$9="All",'No Self Assessment feeder'!CN751)))</f>
        <v>78.2</v>
      </c>
      <c r="AC762" s="127">
        <f>IF($B$9="Female",'No Self Assessment feeder'!AC751,IF($B$9="Male",'No Self Assessment feeder'!BI751,IF($B$9="All",'No Self Assessment feeder'!CO751)))</f>
        <v>80.8</v>
      </c>
      <c r="CM762" s="29"/>
    </row>
    <row r="763" spans="1:91" ht="14.25" customHeight="1" x14ac:dyDescent="0.2">
      <c r="A763" s="159" t="s">
        <v>293</v>
      </c>
      <c r="B763" s="65" t="s">
        <v>210</v>
      </c>
      <c r="C763" s="66">
        <v>10007776</v>
      </c>
      <c r="D763" s="66" t="s">
        <v>491</v>
      </c>
      <c r="E763" s="162" t="s">
        <v>211</v>
      </c>
      <c r="F763" s="142">
        <f>IF($B$9="Female",'No Self Assessment feeder'!F752,IF($B$9="Male",'No Self Assessment feeder'!AL752,IF($B$9="All",'No Self Assessment feeder'!BR752)))</f>
        <v>1580</v>
      </c>
      <c r="G763" s="120">
        <f>IF($B$9="Female",'No Self Assessment feeder'!G752,IF($B$9="Male",'No Self Assessment feeder'!AM752,IF($B$9="All",'No Self Assessment feeder'!BS752)))</f>
        <v>2.6</v>
      </c>
      <c r="H763" s="79">
        <f>IF($B$9="Female",'No Self Assessment feeder'!H752,IF($B$9="Male",'No Self Assessment feeder'!AN752,IF($B$9="All",'No Self Assessment feeder'!BT752)))</f>
        <v>1540</v>
      </c>
      <c r="I763" s="120">
        <f>IF($B$9="Female",'No Self Assessment feeder'!I752,IF($B$9="Male",'No Self Assessment feeder'!AO752,IF($B$9="All",'No Self Assessment feeder'!BU752)))</f>
        <v>7.4</v>
      </c>
      <c r="J763" s="120">
        <f>IF($B$9="Female",'No Self Assessment feeder'!J752,IF($B$9="Male",'No Self Assessment feeder'!AP752,IF($B$9="All",'No Self Assessment feeder'!BV752)))</f>
        <v>12.6</v>
      </c>
      <c r="K763" s="120">
        <f>IF($B$9="Female",'No Self Assessment feeder'!K752,IF($B$9="Male",'No Self Assessment feeder'!AQ752,IF($B$9="All",'No Self Assessment feeder'!BW752)))</f>
        <v>61.7</v>
      </c>
      <c r="L763" s="120">
        <f>IF($B$9="Female",'No Self Assessment feeder'!L752,IF($B$9="Male",'No Self Assessment feeder'!AR752,IF($B$9="All",'No Self Assessment feeder'!BX752)))</f>
        <v>73.7</v>
      </c>
      <c r="M763" s="127">
        <f>IF($B$9="Female",'No Self Assessment feeder'!M752,IF($B$9="Male",'No Self Assessment feeder'!AS752,IF($B$9="All",'No Self Assessment feeder'!BY752)))</f>
        <v>80</v>
      </c>
      <c r="N763" s="81">
        <f>IF($B$9="Female",'No Self Assessment feeder'!N752,IF($B$9="Male",'No Self Assessment feeder'!AT752,IF($B$9="All",'No Self Assessment feeder'!BZ752)))</f>
        <v>1580</v>
      </c>
      <c r="O763" s="120">
        <f>IF($B$9="Female",'No Self Assessment feeder'!O752,IF($B$9="Male",'No Self Assessment feeder'!AU752,IF($B$9="All",'No Self Assessment feeder'!CA752)))</f>
        <v>3</v>
      </c>
      <c r="P763" s="79">
        <f>IF($B$9="Female",'No Self Assessment feeder'!P752,IF($B$9="Male",'No Self Assessment feeder'!AV752,IF($B$9="All",'No Self Assessment feeder'!CB752)))</f>
        <v>1535</v>
      </c>
      <c r="Q763" s="120">
        <f>IF($B$9="Female",'No Self Assessment feeder'!Q752,IF($B$9="Male",'No Self Assessment feeder'!AW752,IF($B$9="All",'No Self Assessment feeder'!CC752)))</f>
        <v>10.6</v>
      </c>
      <c r="R763" s="120">
        <f>IF($B$9="Female",'No Self Assessment feeder'!R752,IF($B$9="Male",'No Self Assessment feeder'!AX752,IF($B$9="All",'No Self Assessment feeder'!CD752)))</f>
        <v>11.4</v>
      </c>
      <c r="S763" s="120">
        <f>IF($B$9="Female",'No Self Assessment feeder'!S752,IF($B$9="Male",'No Self Assessment feeder'!AY752,IF($B$9="All",'No Self Assessment feeder'!CE752)))</f>
        <v>66.7</v>
      </c>
      <c r="T763" s="120">
        <f>IF($B$9="Female",'No Self Assessment feeder'!T752,IF($B$9="Male",'No Self Assessment feeder'!AZ752,IF($B$9="All",'No Self Assessment feeder'!CF752)))</f>
        <v>74.400000000000006</v>
      </c>
      <c r="U763" s="127">
        <f>IF($B$9="Female",'No Self Assessment feeder'!U752,IF($B$9="Male",'No Self Assessment feeder'!BA752,IF($B$9="All",'No Self Assessment feeder'!CG752)))</f>
        <v>78</v>
      </c>
      <c r="V763" s="81">
        <f>IF($B$9="Female",'No Self Assessment feeder'!V752,IF($B$9="Male",'No Self Assessment feeder'!BB752,IF($B$9="All",'No Self Assessment feeder'!CH752)))</f>
        <v>1580</v>
      </c>
      <c r="W763" s="120">
        <f>IF($B$9="Female",'No Self Assessment feeder'!W752,IF($B$9="Male",'No Self Assessment feeder'!BC752,IF($B$9="All",'No Self Assessment feeder'!CI752)))</f>
        <v>3</v>
      </c>
      <c r="X763" s="79">
        <f>IF($B$9="Female",'No Self Assessment feeder'!X752,IF($B$9="Male",'No Self Assessment feeder'!BD752,IF($B$9="All",'No Self Assessment feeder'!CJ752)))</f>
        <v>1535</v>
      </c>
      <c r="Y763" s="120">
        <f>IF($B$9="Female",'No Self Assessment feeder'!Y752,IF($B$9="Male",'No Self Assessment feeder'!BE752,IF($B$9="All",'No Self Assessment feeder'!CK752)))</f>
        <v>13.6</v>
      </c>
      <c r="Z763" s="120">
        <f>IF($B$9="Female",'No Self Assessment feeder'!Z752,IF($B$9="Male",'No Self Assessment feeder'!BF752,IF($B$9="All",'No Self Assessment feeder'!CL752)))</f>
        <v>10.3</v>
      </c>
      <c r="AA763" s="120">
        <f>IF($B$9="Female",'No Self Assessment feeder'!AA752,IF($B$9="Male",'No Self Assessment feeder'!BG752,IF($B$9="All",'No Self Assessment feeder'!CM752)))</f>
        <v>68.8</v>
      </c>
      <c r="AB763" s="120">
        <f>IF($B$9="Female",'No Self Assessment feeder'!AB752,IF($B$9="Male",'No Self Assessment feeder'!BH752,IF($B$9="All",'No Self Assessment feeder'!CN752)))</f>
        <v>73.8</v>
      </c>
      <c r="AC763" s="127">
        <f>IF($B$9="Female",'No Self Assessment feeder'!AC752,IF($B$9="Male",'No Self Assessment feeder'!BI752,IF($B$9="All",'No Self Assessment feeder'!CO752)))</f>
        <v>76.099999999999994</v>
      </c>
      <c r="CM763" s="29"/>
    </row>
    <row r="764" spans="1:91" ht="14.25" customHeight="1" x14ac:dyDescent="0.2">
      <c r="A764" s="159" t="s">
        <v>293</v>
      </c>
      <c r="B764" s="65" t="s">
        <v>212</v>
      </c>
      <c r="C764" s="66">
        <v>10005523</v>
      </c>
      <c r="D764" s="66" t="s">
        <v>491</v>
      </c>
      <c r="E764" s="162" t="s">
        <v>213</v>
      </c>
      <c r="F764" s="142">
        <f>IF($B$9="Female",'No Self Assessment feeder'!F753,IF($B$9="Male",'No Self Assessment feeder'!AL753,IF($B$9="All",'No Self Assessment feeder'!BR753)))</f>
        <v>190</v>
      </c>
      <c r="G764" s="120">
        <f>IF($B$9="Female",'No Self Assessment feeder'!G753,IF($B$9="Male",'No Self Assessment feeder'!AM753,IF($B$9="All",'No Self Assessment feeder'!BS753)))</f>
        <v>3.7</v>
      </c>
      <c r="H764" s="79">
        <f>IF($B$9="Female",'No Self Assessment feeder'!H753,IF($B$9="Male",'No Self Assessment feeder'!AN753,IF($B$9="All",'No Self Assessment feeder'!BT753)))</f>
        <v>180</v>
      </c>
      <c r="I764" s="120">
        <f>IF($B$9="Female",'No Self Assessment feeder'!I753,IF($B$9="Male",'No Self Assessment feeder'!AO753,IF($B$9="All",'No Self Assessment feeder'!BU753)))</f>
        <v>9.9</v>
      </c>
      <c r="J764" s="120">
        <f>IF($B$9="Female",'No Self Assessment feeder'!J753,IF($B$9="Male",'No Self Assessment feeder'!AP753,IF($B$9="All",'No Self Assessment feeder'!BV753)))</f>
        <v>16.5</v>
      </c>
      <c r="K764" s="120">
        <f>IF($B$9="Female",'No Self Assessment feeder'!K753,IF($B$9="Male",'No Self Assessment feeder'!AQ753,IF($B$9="All",'No Self Assessment feeder'!BW753)))</f>
        <v>65.900000000000006</v>
      </c>
      <c r="L764" s="120">
        <f>IF($B$9="Female",'No Self Assessment feeder'!L753,IF($B$9="Male",'No Self Assessment feeder'!AR753,IF($B$9="All",'No Self Assessment feeder'!BX753)))</f>
        <v>70.900000000000006</v>
      </c>
      <c r="M764" s="127">
        <f>IF($B$9="Female",'No Self Assessment feeder'!M753,IF($B$9="Male",'No Self Assessment feeder'!AS753,IF($B$9="All",'No Self Assessment feeder'!BY753)))</f>
        <v>73.599999999999994</v>
      </c>
      <c r="N764" s="81">
        <f>IF($B$9="Female",'No Self Assessment feeder'!N753,IF($B$9="Male",'No Self Assessment feeder'!AT753,IF($B$9="All",'No Self Assessment feeder'!BZ753)))</f>
        <v>190</v>
      </c>
      <c r="O764" s="120">
        <f>IF($B$9="Female",'No Self Assessment feeder'!O753,IF($B$9="Male",'No Self Assessment feeder'!AU753,IF($B$9="All",'No Self Assessment feeder'!CA753)))</f>
        <v>3.7</v>
      </c>
      <c r="P764" s="79">
        <f>IF($B$9="Female",'No Self Assessment feeder'!P753,IF($B$9="Male",'No Self Assessment feeder'!AV753,IF($B$9="All",'No Self Assessment feeder'!CB753)))</f>
        <v>180</v>
      </c>
      <c r="Q764" s="120">
        <f>IF($B$9="Female",'No Self Assessment feeder'!Q753,IF($B$9="Male",'No Self Assessment feeder'!AW753,IF($B$9="All",'No Self Assessment feeder'!CC753)))</f>
        <v>11</v>
      </c>
      <c r="R764" s="120">
        <f>IF($B$9="Female",'No Self Assessment feeder'!R753,IF($B$9="Male",'No Self Assessment feeder'!AX753,IF($B$9="All",'No Self Assessment feeder'!CD753)))</f>
        <v>18.7</v>
      </c>
      <c r="S764" s="120">
        <f>IF($B$9="Female",'No Self Assessment feeder'!S753,IF($B$9="Male",'No Self Assessment feeder'!AY753,IF($B$9="All",'No Self Assessment feeder'!CE753)))</f>
        <v>63.2</v>
      </c>
      <c r="T764" s="120">
        <f>IF($B$9="Female",'No Self Assessment feeder'!T753,IF($B$9="Male",'No Self Assessment feeder'!AZ753,IF($B$9="All",'No Self Assessment feeder'!CF753)))</f>
        <v>68.099999999999994</v>
      </c>
      <c r="U764" s="127">
        <f>IF($B$9="Female",'No Self Assessment feeder'!U753,IF($B$9="Male",'No Self Assessment feeder'!BA753,IF($B$9="All",'No Self Assessment feeder'!CG753)))</f>
        <v>70.3</v>
      </c>
      <c r="V764" s="81">
        <f>IF($B$9="Female",'No Self Assessment feeder'!V753,IF($B$9="Male",'No Self Assessment feeder'!BB753,IF($B$9="All",'No Self Assessment feeder'!CH753)))</f>
        <v>190</v>
      </c>
      <c r="W764" s="120">
        <f>IF($B$9="Female",'No Self Assessment feeder'!W753,IF($B$9="Male",'No Self Assessment feeder'!BC753,IF($B$9="All",'No Self Assessment feeder'!CI753)))</f>
        <v>3.7</v>
      </c>
      <c r="X764" s="79">
        <f>IF($B$9="Female",'No Self Assessment feeder'!X753,IF($B$9="Male",'No Self Assessment feeder'!BD753,IF($B$9="All",'No Self Assessment feeder'!CJ753)))</f>
        <v>180</v>
      </c>
      <c r="Y764" s="120">
        <f>IF($B$9="Female",'No Self Assessment feeder'!Y753,IF($B$9="Male",'No Self Assessment feeder'!BE753,IF($B$9="All",'No Self Assessment feeder'!CK753)))</f>
        <v>15.9</v>
      </c>
      <c r="Z764" s="120">
        <f>IF($B$9="Female",'No Self Assessment feeder'!Z753,IF($B$9="Male",'No Self Assessment feeder'!BF753,IF($B$9="All",'No Self Assessment feeder'!CL753)))</f>
        <v>13.7</v>
      </c>
      <c r="AA764" s="120">
        <f>IF($B$9="Female",'No Self Assessment feeder'!AA753,IF($B$9="Male",'No Self Assessment feeder'!BG753,IF($B$9="All",'No Self Assessment feeder'!CM753)))</f>
        <v>63.2</v>
      </c>
      <c r="AB764" s="120">
        <f>IF($B$9="Female",'No Self Assessment feeder'!AB753,IF($B$9="Male",'No Self Assessment feeder'!BH753,IF($B$9="All",'No Self Assessment feeder'!CN753)))</f>
        <v>66.5</v>
      </c>
      <c r="AC764" s="127">
        <f>IF($B$9="Female",'No Self Assessment feeder'!AC753,IF($B$9="Male",'No Self Assessment feeder'!BI753,IF($B$9="All",'No Self Assessment feeder'!CO753)))</f>
        <v>70.3</v>
      </c>
      <c r="CM764" s="29"/>
    </row>
    <row r="765" spans="1:91" ht="14.25" customHeight="1" x14ac:dyDescent="0.2">
      <c r="A765" s="159" t="s">
        <v>293</v>
      </c>
      <c r="B765" s="65" t="s">
        <v>214</v>
      </c>
      <c r="C765" s="66">
        <v>10007835</v>
      </c>
      <c r="D765" s="66" t="s">
        <v>491</v>
      </c>
      <c r="E765" s="162" t="s">
        <v>215</v>
      </c>
      <c r="F765" s="142">
        <f>IF($B$9="Female",'No Self Assessment feeder'!F754,IF($B$9="Male",'No Self Assessment feeder'!AL754,IF($B$9="All",'No Self Assessment feeder'!BR754)))</f>
        <v>40</v>
      </c>
      <c r="G765" s="120">
        <f>IF($B$9="Female",'No Self Assessment feeder'!G754,IF($B$9="Male",'No Self Assessment feeder'!AM754,IF($B$9="All",'No Self Assessment feeder'!BS754)))</f>
        <v>7.3</v>
      </c>
      <c r="H765" s="79">
        <f>IF($B$9="Female",'No Self Assessment feeder'!H754,IF($B$9="Male",'No Self Assessment feeder'!AN754,IF($B$9="All",'No Self Assessment feeder'!BT754)))</f>
        <v>40</v>
      </c>
      <c r="I765" s="120" t="str">
        <f>IF($B$9="Female",'No Self Assessment feeder'!I754,IF($B$9="Male",'No Self Assessment feeder'!AO754,IF($B$9="All",'No Self Assessment feeder'!BU754)))</f>
        <v>x</v>
      </c>
      <c r="J765" s="120" t="str">
        <f>IF($B$9="Female",'No Self Assessment feeder'!J754,IF($B$9="Male",'No Self Assessment feeder'!AP754,IF($B$9="All",'No Self Assessment feeder'!BV754)))</f>
        <v>x</v>
      </c>
      <c r="K765" s="120">
        <f>IF($B$9="Female",'No Self Assessment feeder'!K754,IF($B$9="Male",'No Self Assessment feeder'!AQ754,IF($B$9="All",'No Self Assessment feeder'!BW754)))</f>
        <v>31.6</v>
      </c>
      <c r="L765" s="120">
        <f>IF($B$9="Female",'No Self Assessment feeder'!L754,IF($B$9="Male",'No Self Assessment feeder'!AR754,IF($B$9="All",'No Self Assessment feeder'!BX754)))</f>
        <v>47.4</v>
      </c>
      <c r="M765" s="127">
        <f>IF($B$9="Female",'No Self Assessment feeder'!M754,IF($B$9="Male",'No Self Assessment feeder'!AS754,IF($B$9="All",'No Self Assessment feeder'!BY754)))</f>
        <v>78.900000000000006</v>
      </c>
      <c r="N765" s="81">
        <f>IF($B$9="Female",'No Self Assessment feeder'!N754,IF($B$9="Male",'No Self Assessment feeder'!AT754,IF($B$9="All",'No Self Assessment feeder'!BZ754)))</f>
        <v>40</v>
      </c>
      <c r="O765" s="120">
        <f>IF($B$9="Female",'No Self Assessment feeder'!O754,IF($B$9="Male",'No Self Assessment feeder'!AU754,IF($B$9="All",'No Self Assessment feeder'!CA754)))</f>
        <v>9.8000000000000007</v>
      </c>
      <c r="P765" s="79">
        <f>IF($B$9="Female",'No Self Assessment feeder'!P754,IF($B$9="Male",'No Self Assessment feeder'!AV754,IF($B$9="All",'No Self Assessment feeder'!CB754)))</f>
        <v>35</v>
      </c>
      <c r="Q765" s="120">
        <f>IF($B$9="Female",'No Self Assessment feeder'!Q754,IF($B$9="Male",'No Self Assessment feeder'!AW754,IF($B$9="All",'No Self Assessment feeder'!CC754)))</f>
        <v>27</v>
      </c>
      <c r="R765" s="120">
        <f>IF($B$9="Female",'No Self Assessment feeder'!R754,IF($B$9="Male",'No Self Assessment feeder'!AX754,IF($B$9="All",'No Self Assessment feeder'!CD754)))</f>
        <v>10.8</v>
      </c>
      <c r="S765" s="120">
        <f>IF($B$9="Female",'No Self Assessment feeder'!S754,IF($B$9="Male",'No Self Assessment feeder'!AY754,IF($B$9="All",'No Self Assessment feeder'!CE754)))</f>
        <v>37.799999999999997</v>
      </c>
      <c r="T765" s="120">
        <f>IF($B$9="Female",'No Self Assessment feeder'!T754,IF($B$9="Male",'No Self Assessment feeder'!AZ754,IF($B$9="All",'No Self Assessment feeder'!CF754)))</f>
        <v>51.4</v>
      </c>
      <c r="U765" s="127">
        <f>IF($B$9="Female",'No Self Assessment feeder'!U754,IF($B$9="Male",'No Self Assessment feeder'!BA754,IF($B$9="All",'No Self Assessment feeder'!CG754)))</f>
        <v>62.2</v>
      </c>
      <c r="V765" s="81">
        <f>IF($B$9="Female",'No Self Assessment feeder'!V754,IF($B$9="Male",'No Self Assessment feeder'!BB754,IF($B$9="All",'No Self Assessment feeder'!CH754)))</f>
        <v>40</v>
      </c>
      <c r="W765" s="120">
        <f>IF($B$9="Female",'No Self Assessment feeder'!W754,IF($B$9="Male",'No Self Assessment feeder'!BC754,IF($B$9="All",'No Self Assessment feeder'!CI754)))</f>
        <v>9.8000000000000007</v>
      </c>
      <c r="X765" s="79">
        <f>IF($B$9="Female",'No Self Assessment feeder'!X754,IF($B$9="Male",'No Self Assessment feeder'!BD754,IF($B$9="All",'No Self Assessment feeder'!CJ754)))</f>
        <v>35</v>
      </c>
      <c r="Y765" s="120" t="str">
        <f>IF($B$9="Female",'No Self Assessment feeder'!Y754,IF($B$9="Male",'No Self Assessment feeder'!BE754,IF($B$9="All",'No Self Assessment feeder'!CK754)))</f>
        <v>x</v>
      </c>
      <c r="Z765" s="120" t="str">
        <f>IF($B$9="Female",'No Self Assessment feeder'!Z754,IF($B$9="Male",'No Self Assessment feeder'!BF754,IF($B$9="All",'No Self Assessment feeder'!CL754)))</f>
        <v>x</v>
      </c>
      <c r="AA765" s="120" t="str">
        <f>IF($B$9="Female",'No Self Assessment feeder'!AA754,IF($B$9="Male",'No Self Assessment feeder'!BG754,IF($B$9="All",'No Self Assessment feeder'!CM754)))</f>
        <v>x</v>
      </c>
      <c r="AB765" s="120" t="str">
        <f>IF($B$9="Female",'No Self Assessment feeder'!AB754,IF($B$9="Male",'No Self Assessment feeder'!BH754,IF($B$9="All",'No Self Assessment feeder'!CN754)))</f>
        <v>x</v>
      </c>
      <c r="AC765" s="127">
        <f>IF($B$9="Female",'No Self Assessment feeder'!AC754,IF($B$9="Male",'No Self Assessment feeder'!BI754,IF($B$9="All",'No Self Assessment feeder'!CO754)))</f>
        <v>67.599999999999994</v>
      </c>
      <c r="CM765" s="29"/>
    </row>
    <row r="766" spans="1:91" ht="14.25" customHeight="1" x14ac:dyDescent="0.2">
      <c r="A766" s="159" t="s">
        <v>293</v>
      </c>
      <c r="B766" s="65" t="s">
        <v>216</v>
      </c>
      <c r="C766" s="66">
        <v>10005545</v>
      </c>
      <c r="D766" s="66" t="s">
        <v>490</v>
      </c>
      <c r="E766" s="162" t="s">
        <v>217</v>
      </c>
      <c r="F766" s="142">
        <f>IF($B$9="Female",'No Self Assessment feeder'!F755,IF($B$9="Male",'No Self Assessment feeder'!AL755,IF($B$9="All",'No Self Assessment feeder'!BR755)))</f>
        <v>155</v>
      </c>
      <c r="G766" s="120">
        <f>IF($B$9="Female",'No Self Assessment feeder'!G755,IF($B$9="Male",'No Self Assessment feeder'!AM755,IF($B$9="All",'No Self Assessment feeder'!BS755)))</f>
        <v>1.3</v>
      </c>
      <c r="H766" s="79">
        <f>IF($B$9="Female",'No Self Assessment feeder'!H755,IF($B$9="Male",'No Self Assessment feeder'!AN755,IF($B$9="All",'No Self Assessment feeder'!BT755)))</f>
        <v>150</v>
      </c>
      <c r="I766" s="120">
        <f>IF($B$9="Female",'No Self Assessment feeder'!I755,IF($B$9="Male",'No Self Assessment feeder'!AO755,IF($B$9="All",'No Self Assessment feeder'!BU755)))</f>
        <v>13.2</v>
      </c>
      <c r="J766" s="120">
        <f>IF($B$9="Female",'No Self Assessment feeder'!J755,IF($B$9="Male",'No Self Assessment feeder'!AP755,IF($B$9="All",'No Self Assessment feeder'!BV755)))</f>
        <v>9.9</v>
      </c>
      <c r="K766" s="120">
        <f>IF($B$9="Female",'No Self Assessment feeder'!K755,IF($B$9="Male",'No Self Assessment feeder'!AQ755,IF($B$9="All",'No Self Assessment feeder'!BW755)))</f>
        <v>66.900000000000006</v>
      </c>
      <c r="L766" s="120">
        <f>IF($B$9="Female",'No Self Assessment feeder'!L755,IF($B$9="Male",'No Self Assessment feeder'!AR755,IF($B$9="All",'No Self Assessment feeder'!BX755)))</f>
        <v>74.8</v>
      </c>
      <c r="M766" s="127">
        <f>IF($B$9="Female",'No Self Assessment feeder'!M755,IF($B$9="Male",'No Self Assessment feeder'!AS755,IF($B$9="All",'No Self Assessment feeder'!BY755)))</f>
        <v>76.8</v>
      </c>
      <c r="N766" s="81">
        <f>IF($B$9="Female",'No Self Assessment feeder'!N755,IF($B$9="Male",'No Self Assessment feeder'!AT755,IF($B$9="All",'No Self Assessment feeder'!BZ755)))</f>
        <v>155</v>
      </c>
      <c r="O766" s="120">
        <f>IF($B$9="Female",'No Self Assessment feeder'!O755,IF($B$9="Male",'No Self Assessment feeder'!AU755,IF($B$9="All",'No Self Assessment feeder'!CA755)))</f>
        <v>1.3</v>
      </c>
      <c r="P766" s="79">
        <f>IF($B$9="Female",'No Self Assessment feeder'!P755,IF($B$9="Male",'No Self Assessment feeder'!AV755,IF($B$9="All",'No Self Assessment feeder'!CB755)))</f>
        <v>150</v>
      </c>
      <c r="Q766" s="120">
        <f>IF($B$9="Female",'No Self Assessment feeder'!Q755,IF($B$9="Male",'No Self Assessment feeder'!AW755,IF($B$9="All",'No Self Assessment feeder'!CC755)))</f>
        <v>13.9</v>
      </c>
      <c r="R766" s="120">
        <f>IF($B$9="Female",'No Self Assessment feeder'!R755,IF($B$9="Male",'No Self Assessment feeder'!AX755,IF($B$9="All",'No Self Assessment feeder'!CD755)))</f>
        <v>11.3</v>
      </c>
      <c r="S766" s="120">
        <f>IF($B$9="Female",'No Self Assessment feeder'!S755,IF($B$9="Male",'No Self Assessment feeder'!AY755,IF($B$9="All",'No Self Assessment feeder'!CE755)))</f>
        <v>65.599999999999994</v>
      </c>
      <c r="T766" s="120">
        <f>IF($B$9="Female",'No Self Assessment feeder'!T755,IF($B$9="Male",'No Self Assessment feeder'!AZ755,IF($B$9="All",'No Self Assessment feeder'!CF755)))</f>
        <v>72.2</v>
      </c>
      <c r="U766" s="127">
        <f>IF($B$9="Female",'No Self Assessment feeder'!U755,IF($B$9="Male",'No Self Assessment feeder'!BA755,IF($B$9="All",'No Self Assessment feeder'!CG755)))</f>
        <v>74.8</v>
      </c>
      <c r="V766" s="81">
        <f>IF($B$9="Female",'No Self Assessment feeder'!V755,IF($B$9="Male",'No Self Assessment feeder'!BB755,IF($B$9="All",'No Self Assessment feeder'!CH755)))</f>
        <v>155</v>
      </c>
      <c r="W766" s="120">
        <f>IF($B$9="Female",'No Self Assessment feeder'!W755,IF($B$9="Male",'No Self Assessment feeder'!BC755,IF($B$9="All",'No Self Assessment feeder'!CI755)))</f>
        <v>1.3</v>
      </c>
      <c r="X766" s="79">
        <f>IF($B$9="Female",'No Self Assessment feeder'!X755,IF($B$9="Male",'No Self Assessment feeder'!BD755,IF($B$9="All",'No Self Assessment feeder'!CJ755)))</f>
        <v>150</v>
      </c>
      <c r="Y766" s="120">
        <f>IF($B$9="Female",'No Self Assessment feeder'!Y755,IF($B$9="Male",'No Self Assessment feeder'!BE755,IF($B$9="All",'No Self Assessment feeder'!CK755)))</f>
        <v>23.2</v>
      </c>
      <c r="Z766" s="120">
        <f>IF($B$9="Female",'No Self Assessment feeder'!Z755,IF($B$9="Male",'No Self Assessment feeder'!BF755,IF($B$9="All",'No Self Assessment feeder'!CL755)))</f>
        <v>6</v>
      </c>
      <c r="AA766" s="120" t="str">
        <f>IF($B$9="Female",'No Self Assessment feeder'!AA755,IF($B$9="Male",'No Self Assessment feeder'!BG755,IF($B$9="All",'No Self Assessment feeder'!CM755)))</f>
        <v>x</v>
      </c>
      <c r="AB766" s="120" t="str">
        <f>IF($B$9="Female",'No Self Assessment feeder'!AB755,IF($B$9="Male",'No Self Assessment feeder'!BH755,IF($B$9="All",'No Self Assessment feeder'!CN755)))</f>
        <v>x</v>
      </c>
      <c r="AC766" s="127">
        <f>IF($B$9="Female",'No Self Assessment feeder'!AC755,IF($B$9="Male",'No Self Assessment feeder'!BI755,IF($B$9="All",'No Self Assessment feeder'!CO755)))</f>
        <v>70.900000000000006</v>
      </c>
      <c r="CM766" s="29"/>
    </row>
    <row r="767" spans="1:91" ht="14.25" customHeight="1" x14ac:dyDescent="0.2">
      <c r="A767" s="159" t="s">
        <v>293</v>
      </c>
      <c r="B767" s="65" t="s">
        <v>218</v>
      </c>
      <c r="C767" s="66">
        <v>10007777</v>
      </c>
      <c r="D767" s="66" t="s">
        <v>491</v>
      </c>
      <c r="E767" s="162" t="s">
        <v>219</v>
      </c>
      <c r="F767" s="142" t="str">
        <f>IF($B$9="Female",'No Self Assessment feeder'!F756,IF($B$9="Male",'No Self Assessment feeder'!AL756,IF($B$9="All",'No Self Assessment feeder'!BR756)))</f>
        <v>.</v>
      </c>
      <c r="G767" s="120" t="str">
        <f>IF($B$9="Female",'No Self Assessment feeder'!G756,IF($B$9="Male",'No Self Assessment feeder'!AM756,IF($B$9="All",'No Self Assessment feeder'!BS756)))</f>
        <v>.</v>
      </c>
      <c r="H767" s="79" t="str">
        <f>IF($B$9="Female",'No Self Assessment feeder'!H756,IF($B$9="Male",'No Self Assessment feeder'!AN756,IF($B$9="All",'No Self Assessment feeder'!BT756)))</f>
        <v>.</v>
      </c>
      <c r="I767" s="120" t="str">
        <f>IF($B$9="Female",'No Self Assessment feeder'!I756,IF($B$9="Male",'No Self Assessment feeder'!AO756,IF($B$9="All",'No Self Assessment feeder'!BU756)))</f>
        <v>.</v>
      </c>
      <c r="J767" s="120" t="str">
        <f>IF($B$9="Female",'No Self Assessment feeder'!J756,IF($B$9="Male",'No Self Assessment feeder'!AP756,IF($B$9="All",'No Self Assessment feeder'!BV756)))</f>
        <v>.</v>
      </c>
      <c r="K767" s="120" t="str">
        <f>IF($B$9="Female",'No Self Assessment feeder'!K756,IF($B$9="Male",'No Self Assessment feeder'!AQ756,IF($B$9="All",'No Self Assessment feeder'!BW756)))</f>
        <v>.</v>
      </c>
      <c r="L767" s="120" t="str">
        <f>IF($B$9="Female",'No Self Assessment feeder'!L756,IF($B$9="Male",'No Self Assessment feeder'!AR756,IF($B$9="All",'No Self Assessment feeder'!BX756)))</f>
        <v>.</v>
      </c>
      <c r="M767" s="127" t="str">
        <f>IF($B$9="Female",'No Self Assessment feeder'!M756,IF($B$9="Male",'No Self Assessment feeder'!AS756,IF($B$9="All",'No Self Assessment feeder'!BY756)))</f>
        <v>.</v>
      </c>
      <c r="N767" s="81" t="str">
        <f>IF($B$9="Female",'No Self Assessment feeder'!N756,IF($B$9="Male",'No Self Assessment feeder'!AT756,IF($B$9="All",'No Self Assessment feeder'!BZ756)))</f>
        <v>.</v>
      </c>
      <c r="O767" s="120" t="str">
        <f>IF($B$9="Female",'No Self Assessment feeder'!O756,IF($B$9="Male",'No Self Assessment feeder'!AU756,IF($B$9="All",'No Self Assessment feeder'!CA756)))</f>
        <v>.</v>
      </c>
      <c r="P767" s="79" t="str">
        <f>IF($B$9="Female",'No Self Assessment feeder'!P756,IF($B$9="Male",'No Self Assessment feeder'!AV756,IF($B$9="All",'No Self Assessment feeder'!CB756)))</f>
        <v>.</v>
      </c>
      <c r="Q767" s="120" t="str">
        <f>IF($B$9="Female",'No Self Assessment feeder'!Q756,IF($B$9="Male",'No Self Assessment feeder'!AW756,IF($B$9="All",'No Self Assessment feeder'!CC756)))</f>
        <v>.</v>
      </c>
      <c r="R767" s="120" t="str">
        <f>IF($B$9="Female",'No Self Assessment feeder'!R756,IF($B$9="Male",'No Self Assessment feeder'!AX756,IF($B$9="All",'No Self Assessment feeder'!CD756)))</f>
        <v>.</v>
      </c>
      <c r="S767" s="120" t="str">
        <f>IF($B$9="Female",'No Self Assessment feeder'!S756,IF($B$9="Male",'No Self Assessment feeder'!AY756,IF($B$9="All",'No Self Assessment feeder'!CE756)))</f>
        <v>.</v>
      </c>
      <c r="T767" s="120" t="str">
        <f>IF($B$9="Female",'No Self Assessment feeder'!T756,IF($B$9="Male",'No Self Assessment feeder'!AZ756,IF($B$9="All",'No Self Assessment feeder'!CF756)))</f>
        <v>.</v>
      </c>
      <c r="U767" s="127" t="str">
        <f>IF($B$9="Female",'No Self Assessment feeder'!U756,IF($B$9="Male",'No Self Assessment feeder'!BA756,IF($B$9="All",'No Self Assessment feeder'!CG756)))</f>
        <v>.</v>
      </c>
      <c r="V767" s="81" t="str">
        <f>IF($B$9="Female",'No Self Assessment feeder'!V756,IF($B$9="Male",'No Self Assessment feeder'!BB756,IF($B$9="All",'No Self Assessment feeder'!CH756)))</f>
        <v>.</v>
      </c>
      <c r="W767" s="120" t="str">
        <f>IF($B$9="Female",'No Self Assessment feeder'!W756,IF($B$9="Male",'No Self Assessment feeder'!BC756,IF($B$9="All",'No Self Assessment feeder'!CI756)))</f>
        <v>.</v>
      </c>
      <c r="X767" s="79" t="str">
        <f>IF($B$9="Female",'No Self Assessment feeder'!X756,IF($B$9="Male",'No Self Assessment feeder'!BD756,IF($B$9="All",'No Self Assessment feeder'!CJ756)))</f>
        <v>.</v>
      </c>
      <c r="Y767" s="120" t="str">
        <f>IF($B$9="Female",'No Self Assessment feeder'!Y756,IF($B$9="Male",'No Self Assessment feeder'!BE756,IF($B$9="All",'No Self Assessment feeder'!CK756)))</f>
        <v>.</v>
      </c>
      <c r="Z767" s="120" t="str">
        <f>IF($B$9="Female",'No Self Assessment feeder'!Z756,IF($B$9="Male",'No Self Assessment feeder'!BF756,IF($B$9="All",'No Self Assessment feeder'!CL756)))</f>
        <v>.</v>
      </c>
      <c r="AA767" s="120" t="str">
        <f>IF($B$9="Female",'No Self Assessment feeder'!AA756,IF($B$9="Male",'No Self Assessment feeder'!BG756,IF($B$9="All",'No Self Assessment feeder'!CM756)))</f>
        <v>.</v>
      </c>
      <c r="AB767" s="120" t="str">
        <f>IF($B$9="Female",'No Self Assessment feeder'!AB756,IF($B$9="Male",'No Self Assessment feeder'!BH756,IF($B$9="All",'No Self Assessment feeder'!CN756)))</f>
        <v>.</v>
      </c>
      <c r="AC767" s="127" t="str">
        <f>IF($B$9="Female",'No Self Assessment feeder'!AC756,IF($B$9="Male",'No Self Assessment feeder'!BI756,IF($B$9="All",'No Self Assessment feeder'!CO756)))</f>
        <v>.</v>
      </c>
      <c r="CM767" s="29"/>
    </row>
    <row r="768" spans="1:91" ht="14.25" customHeight="1" x14ac:dyDescent="0.2">
      <c r="A768" s="159" t="s">
        <v>293</v>
      </c>
      <c r="B768" s="65" t="s">
        <v>220</v>
      </c>
      <c r="C768" s="66">
        <v>10007778</v>
      </c>
      <c r="D768" s="66" t="s">
        <v>491</v>
      </c>
      <c r="E768" s="162" t="s">
        <v>221</v>
      </c>
      <c r="F768" s="142">
        <f>IF($B$9="Female",'No Self Assessment feeder'!F757,IF($B$9="Male",'No Self Assessment feeder'!AL757,IF($B$9="All",'No Self Assessment feeder'!BR757)))</f>
        <v>60</v>
      </c>
      <c r="G768" s="120">
        <f>IF($B$9="Female",'No Self Assessment feeder'!G757,IF($B$9="Male",'No Self Assessment feeder'!AM757,IF($B$9="All",'No Self Assessment feeder'!BS757)))</f>
        <v>3.3</v>
      </c>
      <c r="H768" s="79">
        <f>IF($B$9="Female",'No Self Assessment feeder'!H757,IF($B$9="Male",'No Self Assessment feeder'!AN757,IF($B$9="All",'No Self Assessment feeder'!BT757)))</f>
        <v>60</v>
      </c>
      <c r="I768" s="120" t="str">
        <f>IF($B$9="Female",'No Self Assessment feeder'!I757,IF($B$9="Male",'No Self Assessment feeder'!AO757,IF($B$9="All",'No Self Assessment feeder'!BU757)))</f>
        <v>x</v>
      </c>
      <c r="J768" s="120" t="str">
        <f>IF($B$9="Female",'No Self Assessment feeder'!J757,IF($B$9="Male",'No Self Assessment feeder'!AP757,IF($B$9="All",'No Self Assessment feeder'!BV757)))</f>
        <v>x</v>
      </c>
      <c r="K768" s="120">
        <f>IF($B$9="Female",'No Self Assessment feeder'!K757,IF($B$9="Male",'No Self Assessment feeder'!AQ757,IF($B$9="All",'No Self Assessment feeder'!BW757)))</f>
        <v>19</v>
      </c>
      <c r="L768" s="120">
        <f>IF($B$9="Female",'No Self Assessment feeder'!L757,IF($B$9="Male",'No Self Assessment feeder'!AR757,IF($B$9="All",'No Self Assessment feeder'!BX757)))</f>
        <v>50</v>
      </c>
      <c r="M768" s="127">
        <f>IF($B$9="Female",'No Self Assessment feeder'!M757,IF($B$9="Male",'No Self Assessment feeder'!AS757,IF($B$9="All",'No Self Assessment feeder'!BY757)))</f>
        <v>82.8</v>
      </c>
      <c r="N768" s="81">
        <f>IF($B$9="Female",'No Self Assessment feeder'!N757,IF($B$9="Male",'No Self Assessment feeder'!AT757,IF($B$9="All",'No Self Assessment feeder'!BZ757)))</f>
        <v>60</v>
      </c>
      <c r="O768" s="120">
        <f>IF($B$9="Female",'No Self Assessment feeder'!O757,IF($B$9="Male",'No Self Assessment feeder'!AU757,IF($B$9="All",'No Self Assessment feeder'!CA757)))</f>
        <v>3.3</v>
      </c>
      <c r="P768" s="79">
        <f>IF($B$9="Female",'No Self Assessment feeder'!P757,IF($B$9="Male",'No Self Assessment feeder'!AV757,IF($B$9="All",'No Self Assessment feeder'!CB757)))</f>
        <v>60</v>
      </c>
      <c r="Q768" s="120">
        <f>IF($B$9="Female",'No Self Assessment feeder'!Q757,IF($B$9="Male",'No Self Assessment feeder'!AW757,IF($B$9="All",'No Self Assessment feeder'!CC757)))</f>
        <v>25.9</v>
      </c>
      <c r="R768" s="120">
        <f>IF($B$9="Female",'No Self Assessment feeder'!R757,IF($B$9="Male",'No Self Assessment feeder'!AX757,IF($B$9="All",'No Self Assessment feeder'!CD757)))</f>
        <v>8.6</v>
      </c>
      <c r="S768" s="120">
        <f>IF($B$9="Female",'No Self Assessment feeder'!S757,IF($B$9="Male",'No Self Assessment feeder'!AY757,IF($B$9="All",'No Self Assessment feeder'!CE757)))</f>
        <v>48.3</v>
      </c>
      <c r="T768" s="120">
        <f>IF($B$9="Female",'No Self Assessment feeder'!T757,IF($B$9="Male",'No Self Assessment feeder'!AZ757,IF($B$9="All",'No Self Assessment feeder'!CF757)))</f>
        <v>55.2</v>
      </c>
      <c r="U768" s="127">
        <f>IF($B$9="Female",'No Self Assessment feeder'!U757,IF($B$9="Male",'No Self Assessment feeder'!BA757,IF($B$9="All",'No Self Assessment feeder'!CG757)))</f>
        <v>65.5</v>
      </c>
      <c r="V768" s="81">
        <f>IF($B$9="Female",'No Self Assessment feeder'!V757,IF($B$9="Male",'No Self Assessment feeder'!BB757,IF($B$9="All",'No Self Assessment feeder'!CH757)))</f>
        <v>60</v>
      </c>
      <c r="W768" s="120">
        <f>IF($B$9="Female",'No Self Assessment feeder'!W757,IF($B$9="Male",'No Self Assessment feeder'!BC757,IF($B$9="All",'No Self Assessment feeder'!CI757)))</f>
        <v>3.3</v>
      </c>
      <c r="X768" s="79">
        <f>IF($B$9="Female",'No Self Assessment feeder'!X757,IF($B$9="Male",'No Self Assessment feeder'!BD757,IF($B$9="All",'No Self Assessment feeder'!CJ757)))</f>
        <v>60</v>
      </c>
      <c r="Y768" s="120">
        <f>IF($B$9="Female",'No Self Assessment feeder'!Y757,IF($B$9="Male",'No Self Assessment feeder'!BE757,IF($B$9="All",'No Self Assessment feeder'!CK757)))</f>
        <v>36.200000000000003</v>
      </c>
      <c r="Z768" s="120">
        <f>IF($B$9="Female",'No Self Assessment feeder'!Z757,IF($B$9="Male",'No Self Assessment feeder'!BF757,IF($B$9="All",'No Self Assessment feeder'!CL757)))</f>
        <v>8.6</v>
      </c>
      <c r="AA768" s="120">
        <f>IF($B$9="Female",'No Self Assessment feeder'!AA757,IF($B$9="Male",'No Self Assessment feeder'!BG757,IF($B$9="All",'No Self Assessment feeder'!CM757)))</f>
        <v>43.1</v>
      </c>
      <c r="AB768" s="120">
        <f>IF($B$9="Female",'No Self Assessment feeder'!AB757,IF($B$9="Male",'No Self Assessment feeder'!BH757,IF($B$9="All",'No Self Assessment feeder'!CN757)))</f>
        <v>48.3</v>
      </c>
      <c r="AC768" s="127">
        <f>IF($B$9="Female",'No Self Assessment feeder'!AC757,IF($B$9="Male",'No Self Assessment feeder'!BI757,IF($B$9="All",'No Self Assessment feeder'!CO757)))</f>
        <v>55.2</v>
      </c>
      <c r="CM768" s="29"/>
    </row>
    <row r="769" spans="1:91" ht="14.25" customHeight="1" x14ac:dyDescent="0.2">
      <c r="A769" s="159" t="s">
        <v>293</v>
      </c>
      <c r="B769" s="65" t="s">
        <v>222</v>
      </c>
      <c r="C769" s="66">
        <v>10007816</v>
      </c>
      <c r="D769" s="66" t="s">
        <v>491</v>
      </c>
      <c r="E769" s="162" t="s">
        <v>453</v>
      </c>
      <c r="F769" s="142">
        <f>IF($B$9="Female",'No Self Assessment feeder'!F758,IF($B$9="Male",'No Self Assessment feeder'!AL758,IF($B$9="All",'No Self Assessment feeder'!BR758)))</f>
        <v>145</v>
      </c>
      <c r="G769" s="120">
        <f>IF($B$9="Female",'No Self Assessment feeder'!G758,IF($B$9="Male",'No Self Assessment feeder'!AM758,IF($B$9="All",'No Self Assessment feeder'!BS758)))</f>
        <v>2.7</v>
      </c>
      <c r="H769" s="79">
        <f>IF($B$9="Female",'No Self Assessment feeder'!H758,IF($B$9="Male",'No Self Assessment feeder'!AN758,IF($B$9="All",'No Self Assessment feeder'!BT758)))</f>
        <v>145</v>
      </c>
      <c r="I769" s="120">
        <f>IF($B$9="Female",'No Self Assessment feeder'!I758,IF($B$9="Male",'No Self Assessment feeder'!AO758,IF($B$9="All",'No Self Assessment feeder'!BU758)))</f>
        <v>10.5</v>
      </c>
      <c r="J769" s="120">
        <f>IF($B$9="Female",'No Self Assessment feeder'!J758,IF($B$9="Male",'No Self Assessment feeder'!AP758,IF($B$9="All",'No Self Assessment feeder'!BV758)))</f>
        <v>14.7</v>
      </c>
      <c r="K769" s="120">
        <f>IF($B$9="Female",'No Self Assessment feeder'!K758,IF($B$9="Male",'No Self Assessment feeder'!AQ758,IF($B$9="All",'No Self Assessment feeder'!BW758)))</f>
        <v>65</v>
      </c>
      <c r="L769" s="120">
        <f>IF($B$9="Female",'No Self Assessment feeder'!L758,IF($B$9="Male",'No Self Assessment feeder'!AR758,IF($B$9="All",'No Self Assessment feeder'!BX758)))</f>
        <v>70.599999999999994</v>
      </c>
      <c r="M769" s="127">
        <f>IF($B$9="Female",'No Self Assessment feeder'!M758,IF($B$9="Male",'No Self Assessment feeder'!AS758,IF($B$9="All",'No Self Assessment feeder'!BY758)))</f>
        <v>74.8</v>
      </c>
      <c r="N769" s="81">
        <f>IF($B$9="Female",'No Self Assessment feeder'!N758,IF($B$9="Male",'No Self Assessment feeder'!AT758,IF($B$9="All",'No Self Assessment feeder'!BZ758)))</f>
        <v>145</v>
      </c>
      <c r="O769" s="120">
        <f>IF($B$9="Female",'No Self Assessment feeder'!O758,IF($B$9="Male",'No Self Assessment feeder'!AU758,IF($B$9="All",'No Self Assessment feeder'!CA758)))</f>
        <v>2.7</v>
      </c>
      <c r="P769" s="79">
        <f>IF($B$9="Female",'No Self Assessment feeder'!P758,IF($B$9="Male",'No Self Assessment feeder'!AV758,IF($B$9="All",'No Self Assessment feeder'!CB758)))</f>
        <v>145</v>
      </c>
      <c r="Q769" s="120">
        <f>IF($B$9="Female",'No Self Assessment feeder'!Q758,IF($B$9="Male",'No Self Assessment feeder'!AW758,IF($B$9="All",'No Self Assessment feeder'!CC758)))</f>
        <v>11.9</v>
      </c>
      <c r="R769" s="120">
        <f>IF($B$9="Female",'No Self Assessment feeder'!R758,IF($B$9="Male",'No Self Assessment feeder'!AX758,IF($B$9="All",'No Self Assessment feeder'!CD758)))</f>
        <v>16.8</v>
      </c>
      <c r="S769" s="120">
        <f>IF($B$9="Female",'No Self Assessment feeder'!S758,IF($B$9="Male",'No Self Assessment feeder'!AY758,IF($B$9="All",'No Self Assessment feeder'!CE758)))</f>
        <v>58.7</v>
      </c>
      <c r="T769" s="120">
        <f>IF($B$9="Female",'No Self Assessment feeder'!T758,IF($B$9="Male",'No Self Assessment feeder'!AZ758,IF($B$9="All",'No Self Assessment feeder'!CF758)))</f>
        <v>67.099999999999994</v>
      </c>
      <c r="U769" s="127">
        <f>IF($B$9="Female",'No Self Assessment feeder'!U758,IF($B$9="Male",'No Self Assessment feeder'!BA758,IF($B$9="All",'No Self Assessment feeder'!CG758)))</f>
        <v>71.3</v>
      </c>
      <c r="V769" s="81">
        <f>IF($B$9="Female",'No Self Assessment feeder'!V758,IF($B$9="Male",'No Self Assessment feeder'!BB758,IF($B$9="All",'No Self Assessment feeder'!CH758)))</f>
        <v>145</v>
      </c>
      <c r="W769" s="120">
        <f>IF($B$9="Female",'No Self Assessment feeder'!W758,IF($B$9="Male",'No Self Assessment feeder'!BC758,IF($B$9="All",'No Self Assessment feeder'!CI758)))</f>
        <v>3.4</v>
      </c>
      <c r="X769" s="79">
        <f>IF($B$9="Female",'No Self Assessment feeder'!X758,IF($B$9="Male",'No Self Assessment feeder'!BD758,IF($B$9="All",'No Self Assessment feeder'!CJ758)))</f>
        <v>140</v>
      </c>
      <c r="Y769" s="120">
        <f>IF($B$9="Female",'No Self Assessment feeder'!Y758,IF($B$9="Male",'No Self Assessment feeder'!BE758,IF($B$9="All",'No Self Assessment feeder'!CK758)))</f>
        <v>19.7</v>
      </c>
      <c r="Z769" s="120">
        <f>IF($B$9="Female",'No Self Assessment feeder'!Z758,IF($B$9="Male",'No Self Assessment feeder'!BF758,IF($B$9="All",'No Self Assessment feeder'!CL758)))</f>
        <v>13.4</v>
      </c>
      <c r="AA769" s="120" t="str">
        <f>IF($B$9="Female",'No Self Assessment feeder'!AA758,IF($B$9="Male",'No Self Assessment feeder'!BG758,IF($B$9="All",'No Self Assessment feeder'!CM758)))</f>
        <v>x</v>
      </c>
      <c r="AB769" s="120" t="str">
        <f>IF($B$9="Female",'No Self Assessment feeder'!AB758,IF($B$9="Male",'No Self Assessment feeder'!BH758,IF($B$9="All",'No Self Assessment feeder'!CN758)))</f>
        <v>x</v>
      </c>
      <c r="AC769" s="127">
        <f>IF($B$9="Female",'No Self Assessment feeder'!AC758,IF($B$9="Male",'No Self Assessment feeder'!BI758,IF($B$9="All",'No Self Assessment feeder'!CO758)))</f>
        <v>66.900000000000006</v>
      </c>
      <c r="CM769" s="29"/>
    </row>
    <row r="770" spans="1:91" ht="14.25" customHeight="1" x14ac:dyDescent="0.2">
      <c r="A770" s="159" t="s">
        <v>293</v>
      </c>
      <c r="B770" s="65" t="s">
        <v>224</v>
      </c>
      <c r="C770" s="66">
        <v>10005553</v>
      </c>
      <c r="D770" s="66" t="s">
        <v>495</v>
      </c>
      <c r="E770" s="162" t="s">
        <v>225</v>
      </c>
      <c r="F770" s="142">
        <f>IF($B$9="Female",'No Self Assessment feeder'!F759,IF($B$9="Male",'No Self Assessment feeder'!AL759,IF($B$9="All",'No Self Assessment feeder'!BR759)))</f>
        <v>1260</v>
      </c>
      <c r="G770" s="120">
        <f>IF($B$9="Female",'No Self Assessment feeder'!G759,IF($B$9="Male",'No Self Assessment feeder'!AM759,IF($B$9="All",'No Self Assessment feeder'!BS759)))</f>
        <v>1.7</v>
      </c>
      <c r="H770" s="79">
        <f>IF($B$9="Female",'No Self Assessment feeder'!H759,IF($B$9="Male",'No Self Assessment feeder'!AN759,IF($B$9="All",'No Self Assessment feeder'!BT759)))</f>
        <v>1240</v>
      </c>
      <c r="I770" s="120">
        <f>IF($B$9="Female",'No Self Assessment feeder'!I759,IF($B$9="Male",'No Self Assessment feeder'!AO759,IF($B$9="All",'No Self Assessment feeder'!BU759)))</f>
        <v>9</v>
      </c>
      <c r="J770" s="120">
        <f>IF($B$9="Female",'No Self Assessment feeder'!J759,IF($B$9="Male",'No Self Assessment feeder'!AP759,IF($B$9="All",'No Self Assessment feeder'!BV759)))</f>
        <v>10.7</v>
      </c>
      <c r="K770" s="120">
        <f>IF($B$9="Female",'No Self Assessment feeder'!K759,IF($B$9="Male",'No Self Assessment feeder'!AQ759,IF($B$9="All",'No Self Assessment feeder'!BW759)))</f>
        <v>47.5</v>
      </c>
      <c r="L770" s="120">
        <f>IF($B$9="Female",'No Self Assessment feeder'!L759,IF($B$9="Male",'No Self Assessment feeder'!AR759,IF($B$9="All",'No Self Assessment feeder'!BX759)))</f>
        <v>66</v>
      </c>
      <c r="M770" s="127">
        <f>IF($B$9="Female",'No Self Assessment feeder'!M759,IF($B$9="Male",'No Self Assessment feeder'!AS759,IF($B$9="All",'No Self Assessment feeder'!BY759)))</f>
        <v>80.400000000000006</v>
      </c>
      <c r="N770" s="81">
        <f>IF($B$9="Female",'No Self Assessment feeder'!N759,IF($B$9="Male",'No Self Assessment feeder'!AT759,IF($B$9="All",'No Self Assessment feeder'!BZ759)))</f>
        <v>1260</v>
      </c>
      <c r="O770" s="120">
        <f>IF($B$9="Female",'No Self Assessment feeder'!O759,IF($B$9="Male",'No Self Assessment feeder'!AU759,IF($B$9="All",'No Self Assessment feeder'!CA759)))</f>
        <v>1.7</v>
      </c>
      <c r="P770" s="79">
        <f>IF($B$9="Female",'No Self Assessment feeder'!P759,IF($B$9="Male",'No Self Assessment feeder'!AV759,IF($B$9="All",'No Self Assessment feeder'!CB759)))</f>
        <v>1235</v>
      </c>
      <c r="Q770" s="120">
        <f>IF($B$9="Female",'No Self Assessment feeder'!Q759,IF($B$9="Male",'No Self Assessment feeder'!AW759,IF($B$9="All",'No Self Assessment feeder'!CC759)))</f>
        <v>10.8</v>
      </c>
      <c r="R770" s="120">
        <f>IF($B$9="Female",'No Self Assessment feeder'!R759,IF($B$9="Male",'No Self Assessment feeder'!AX759,IF($B$9="All",'No Self Assessment feeder'!CD759)))</f>
        <v>9.1</v>
      </c>
      <c r="S770" s="120">
        <f>IF($B$9="Female",'No Self Assessment feeder'!S759,IF($B$9="Male",'No Self Assessment feeder'!AY759,IF($B$9="All",'No Self Assessment feeder'!CE759)))</f>
        <v>61.8</v>
      </c>
      <c r="T770" s="120">
        <f>IF($B$9="Female",'No Self Assessment feeder'!T759,IF($B$9="Male",'No Self Assessment feeder'!AZ759,IF($B$9="All",'No Self Assessment feeder'!CF759)))</f>
        <v>73.2</v>
      </c>
      <c r="U770" s="127">
        <f>IF($B$9="Female",'No Self Assessment feeder'!U759,IF($B$9="Male",'No Self Assessment feeder'!BA759,IF($B$9="All",'No Self Assessment feeder'!CG759)))</f>
        <v>80.099999999999994</v>
      </c>
      <c r="V770" s="81">
        <f>IF($B$9="Female",'No Self Assessment feeder'!V759,IF($B$9="Male",'No Self Assessment feeder'!BB759,IF($B$9="All",'No Self Assessment feeder'!CH759)))</f>
        <v>1260</v>
      </c>
      <c r="W770" s="120">
        <f>IF($B$9="Female",'No Self Assessment feeder'!W759,IF($B$9="Male",'No Self Assessment feeder'!BC759,IF($B$9="All",'No Self Assessment feeder'!CI759)))</f>
        <v>2.1</v>
      </c>
      <c r="X770" s="79">
        <f>IF($B$9="Female",'No Self Assessment feeder'!X759,IF($B$9="Male",'No Self Assessment feeder'!BD759,IF($B$9="All",'No Self Assessment feeder'!CJ759)))</f>
        <v>1230</v>
      </c>
      <c r="Y770" s="120">
        <f>IF($B$9="Female",'No Self Assessment feeder'!Y759,IF($B$9="Male",'No Self Assessment feeder'!BE759,IF($B$9="All",'No Self Assessment feeder'!CK759)))</f>
        <v>14.1</v>
      </c>
      <c r="Z770" s="120">
        <f>IF($B$9="Female",'No Self Assessment feeder'!Z759,IF($B$9="Male",'No Self Assessment feeder'!BF759,IF($B$9="All",'No Self Assessment feeder'!CL759)))</f>
        <v>9.3000000000000007</v>
      </c>
      <c r="AA770" s="120">
        <f>IF($B$9="Female",'No Self Assessment feeder'!AA759,IF($B$9="Male",'No Self Assessment feeder'!BG759,IF($B$9="All",'No Self Assessment feeder'!CM759)))</f>
        <v>63.7</v>
      </c>
      <c r="AB770" s="120">
        <f>IF($B$9="Female",'No Self Assessment feeder'!AB759,IF($B$9="Male",'No Self Assessment feeder'!BH759,IF($B$9="All",'No Self Assessment feeder'!CN759)))</f>
        <v>72.8</v>
      </c>
      <c r="AC770" s="127">
        <f>IF($B$9="Female",'No Self Assessment feeder'!AC759,IF($B$9="Male",'No Self Assessment feeder'!BI759,IF($B$9="All",'No Self Assessment feeder'!CO759)))</f>
        <v>76.5</v>
      </c>
      <c r="CM770" s="29"/>
    </row>
    <row r="771" spans="1:91" ht="14.25" customHeight="1" x14ac:dyDescent="0.2">
      <c r="A771" s="159" t="s">
        <v>293</v>
      </c>
      <c r="B771" s="65" t="s">
        <v>226</v>
      </c>
      <c r="C771" s="66">
        <v>10007837</v>
      </c>
      <c r="D771" s="66" t="s">
        <v>493</v>
      </c>
      <c r="E771" s="162" t="s">
        <v>227</v>
      </c>
      <c r="F771" s="142">
        <f>IF($B$9="Female",'No Self Assessment feeder'!F760,IF($B$9="Male",'No Self Assessment feeder'!AL760,IF($B$9="All",'No Self Assessment feeder'!BR760)))</f>
        <v>110</v>
      </c>
      <c r="G771" s="120">
        <f>IF($B$9="Female",'No Self Assessment feeder'!G760,IF($B$9="Male",'No Self Assessment feeder'!AM760,IF($B$9="All",'No Self Assessment feeder'!BS760)))</f>
        <v>2.7</v>
      </c>
      <c r="H771" s="79">
        <f>IF($B$9="Female",'No Self Assessment feeder'!H760,IF($B$9="Male",'No Self Assessment feeder'!AN760,IF($B$9="All",'No Self Assessment feeder'!BT760)))</f>
        <v>110</v>
      </c>
      <c r="I771" s="120">
        <f>IF($B$9="Female",'No Self Assessment feeder'!I760,IF($B$9="Male",'No Self Assessment feeder'!AO760,IF($B$9="All",'No Self Assessment feeder'!BU760)))</f>
        <v>15.6</v>
      </c>
      <c r="J771" s="120">
        <f>IF($B$9="Female",'No Self Assessment feeder'!J760,IF($B$9="Male",'No Self Assessment feeder'!AP760,IF($B$9="All",'No Self Assessment feeder'!BV760)))</f>
        <v>6.4</v>
      </c>
      <c r="K771" s="120">
        <f>IF($B$9="Female",'No Self Assessment feeder'!K760,IF($B$9="Male",'No Self Assessment feeder'!AQ760,IF($B$9="All",'No Self Assessment feeder'!BW760)))</f>
        <v>29.4</v>
      </c>
      <c r="L771" s="120">
        <f>IF($B$9="Female",'No Self Assessment feeder'!L760,IF($B$9="Male",'No Self Assessment feeder'!AR760,IF($B$9="All",'No Self Assessment feeder'!BX760)))</f>
        <v>61.5</v>
      </c>
      <c r="M771" s="127">
        <f>IF($B$9="Female",'No Self Assessment feeder'!M760,IF($B$9="Male",'No Self Assessment feeder'!AS760,IF($B$9="All",'No Self Assessment feeder'!BY760)))</f>
        <v>78</v>
      </c>
      <c r="N771" s="81">
        <f>IF($B$9="Female",'No Self Assessment feeder'!N760,IF($B$9="Male",'No Self Assessment feeder'!AT760,IF($B$9="All",'No Self Assessment feeder'!BZ760)))</f>
        <v>110</v>
      </c>
      <c r="O771" s="120">
        <f>IF($B$9="Female",'No Self Assessment feeder'!O760,IF($B$9="Male",'No Self Assessment feeder'!AU760,IF($B$9="All",'No Self Assessment feeder'!CA760)))</f>
        <v>3.6</v>
      </c>
      <c r="P771" s="79">
        <f>IF($B$9="Female",'No Self Assessment feeder'!P760,IF($B$9="Male",'No Self Assessment feeder'!AV760,IF($B$9="All",'No Self Assessment feeder'!CB760)))</f>
        <v>110</v>
      </c>
      <c r="Q771" s="120">
        <f>IF($B$9="Female",'No Self Assessment feeder'!Q760,IF($B$9="Male",'No Self Assessment feeder'!AW760,IF($B$9="All",'No Self Assessment feeder'!CC760)))</f>
        <v>22.2</v>
      </c>
      <c r="R771" s="120">
        <f>IF($B$9="Female",'No Self Assessment feeder'!R760,IF($B$9="Male",'No Self Assessment feeder'!AX760,IF($B$9="All",'No Self Assessment feeder'!CD760)))</f>
        <v>10.199999999999999</v>
      </c>
      <c r="S771" s="120">
        <f>IF($B$9="Female",'No Self Assessment feeder'!S760,IF($B$9="Male",'No Self Assessment feeder'!AY760,IF($B$9="All",'No Self Assessment feeder'!CE760)))</f>
        <v>57.4</v>
      </c>
      <c r="T771" s="120">
        <f>IF($B$9="Female",'No Self Assessment feeder'!T760,IF($B$9="Male",'No Self Assessment feeder'!AZ760,IF($B$9="All",'No Self Assessment feeder'!CF760)))</f>
        <v>63.9</v>
      </c>
      <c r="U771" s="127">
        <f>IF($B$9="Female",'No Self Assessment feeder'!U760,IF($B$9="Male",'No Self Assessment feeder'!BA760,IF($B$9="All",'No Self Assessment feeder'!CG760)))</f>
        <v>67.599999999999994</v>
      </c>
      <c r="V771" s="81">
        <f>IF($B$9="Female",'No Self Assessment feeder'!V760,IF($B$9="Male",'No Self Assessment feeder'!BB760,IF($B$9="All",'No Self Assessment feeder'!CH760)))</f>
        <v>110</v>
      </c>
      <c r="W771" s="120">
        <f>IF($B$9="Female",'No Self Assessment feeder'!W760,IF($B$9="Male",'No Self Assessment feeder'!BC760,IF($B$9="All",'No Self Assessment feeder'!CI760)))</f>
        <v>3.6</v>
      </c>
      <c r="X771" s="79">
        <f>IF($B$9="Female",'No Self Assessment feeder'!X760,IF($B$9="Male",'No Self Assessment feeder'!BD760,IF($B$9="All",'No Self Assessment feeder'!CJ760)))</f>
        <v>110</v>
      </c>
      <c r="Y771" s="120">
        <f>IF($B$9="Female",'No Self Assessment feeder'!Y760,IF($B$9="Male",'No Self Assessment feeder'!BE760,IF($B$9="All",'No Self Assessment feeder'!CK760)))</f>
        <v>25.9</v>
      </c>
      <c r="Z771" s="120">
        <f>IF($B$9="Female",'No Self Assessment feeder'!Z760,IF($B$9="Male",'No Self Assessment feeder'!BF760,IF($B$9="All",'No Self Assessment feeder'!CL760)))</f>
        <v>12</v>
      </c>
      <c r="AA771" s="120" t="str">
        <f>IF($B$9="Female",'No Self Assessment feeder'!AA760,IF($B$9="Male",'No Self Assessment feeder'!BG760,IF($B$9="All",'No Self Assessment feeder'!CM760)))</f>
        <v>x</v>
      </c>
      <c r="AB771" s="120" t="str">
        <f>IF($B$9="Female",'No Self Assessment feeder'!AB760,IF($B$9="Male",'No Self Assessment feeder'!BH760,IF($B$9="All",'No Self Assessment feeder'!CN760)))</f>
        <v>x</v>
      </c>
      <c r="AC771" s="127">
        <f>IF($B$9="Female",'No Self Assessment feeder'!AC760,IF($B$9="Male",'No Self Assessment feeder'!BI760,IF($B$9="All",'No Self Assessment feeder'!CO760)))</f>
        <v>62</v>
      </c>
      <c r="CM771" s="29"/>
    </row>
    <row r="772" spans="1:91" ht="14.25" customHeight="1" x14ac:dyDescent="0.2">
      <c r="A772" s="159" t="s">
        <v>293</v>
      </c>
      <c r="B772" s="65" t="s">
        <v>228</v>
      </c>
      <c r="C772" s="66">
        <v>10007779</v>
      </c>
      <c r="D772" s="66" t="s">
        <v>491</v>
      </c>
      <c r="E772" s="162" t="s">
        <v>229</v>
      </c>
      <c r="F772" s="142">
        <f>IF($B$9="Female",'No Self Assessment feeder'!F761,IF($B$9="Male",'No Self Assessment feeder'!AL761,IF($B$9="All",'No Self Assessment feeder'!BR761)))</f>
        <v>290</v>
      </c>
      <c r="G772" s="120">
        <f>IF($B$9="Female",'No Self Assessment feeder'!G761,IF($B$9="Male",'No Self Assessment feeder'!AM761,IF($B$9="All",'No Self Assessment feeder'!BS761)))</f>
        <v>1.7</v>
      </c>
      <c r="H772" s="79">
        <f>IF($B$9="Female",'No Self Assessment feeder'!H761,IF($B$9="Male",'No Self Assessment feeder'!AN761,IF($B$9="All",'No Self Assessment feeder'!BT761)))</f>
        <v>285</v>
      </c>
      <c r="I772" s="120">
        <f>IF($B$9="Female",'No Self Assessment feeder'!I761,IF($B$9="Male",'No Self Assessment feeder'!AO761,IF($B$9="All",'No Self Assessment feeder'!BU761)))</f>
        <v>7.4</v>
      </c>
      <c r="J772" s="120">
        <f>IF($B$9="Female",'No Self Assessment feeder'!J761,IF($B$9="Male",'No Self Assessment feeder'!AP761,IF($B$9="All",'No Self Assessment feeder'!BV761)))</f>
        <v>11.2</v>
      </c>
      <c r="K772" s="120">
        <f>IF($B$9="Female",'No Self Assessment feeder'!K761,IF($B$9="Male",'No Self Assessment feeder'!AQ761,IF($B$9="All",'No Self Assessment feeder'!BW761)))</f>
        <v>61.1</v>
      </c>
      <c r="L772" s="120">
        <f>IF($B$9="Female",'No Self Assessment feeder'!L761,IF($B$9="Male",'No Self Assessment feeder'!AR761,IF($B$9="All",'No Self Assessment feeder'!BX761)))</f>
        <v>74.400000000000006</v>
      </c>
      <c r="M772" s="127">
        <f>IF($B$9="Female",'No Self Assessment feeder'!M761,IF($B$9="Male",'No Self Assessment feeder'!AS761,IF($B$9="All",'No Self Assessment feeder'!BY761)))</f>
        <v>81.400000000000006</v>
      </c>
      <c r="N772" s="81">
        <f>IF($B$9="Female",'No Self Assessment feeder'!N761,IF($B$9="Male",'No Self Assessment feeder'!AT761,IF($B$9="All",'No Self Assessment feeder'!BZ761)))</f>
        <v>290</v>
      </c>
      <c r="O772" s="120">
        <f>IF($B$9="Female",'No Self Assessment feeder'!O761,IF($B$9="Male",'No Self Assessment feeder'!AU761,IF($B$9="All",'No Self Assessment feeder'!CA761)))</f>
        <v>2.1</v>
      </c>
      <c r="P772" s="79">
        <f>IF($B$9="Female",'No Self Assessment feeder'!P761,IF($B$9="Male",'No Self Assessment feeder'!AV761,IF($B$9="All",'No Self Assessment feeder'!CB761)))</f>
        <v>285</v>
      </c>
      <c r="Q772" s="120">
        <f>IF($B$9="Female",'No Self Assessment feeder'!Q761,IF($B$9="Male",'No Self Assessment feeder'!AW761,IF($B$9="All",'No Self Assessment feeder'!CC761)))</f>
        <v>8.8000000000000007</v>
      </c>
      <c r="R772" s="120">
        <f>IF($B$9="Female",'No Self Assessment feeder'!R761,IF($B$9="Male",'No Self Assessment feeder'!AX761,IF($B$9="All",'No Self Assessment feeder'!CD761)))</f>
        <v>10.9</v>
      </c>
      <c r="S772" s="120">
        <f>IF($B$9="Female",'No Self Assessment feeder'!S761,IF($B$9="Male",'No Self Assessment feeder'!AY761,IF($B$9="All",'No Self Assessment feeder'!CE761)))</f>
        <v>56.7</v>
      </c>
      <c r="T772" s="120">
        <f>IF($B$9="Female",'No Self Assessment feeder'!T761,IF($B$9="Male",'No Self Assessment feeder'!AZ761,IF($B$9="All",'No Self Assessment feeder'!CF761)))</f>
        <v>74.3</v>
      </c>
      <c r="U772" s="127">
        <f>IF($B$9="Female",'No Self Assessment feeder'!U761,IF($B$9="Male",'No Self Assessment feeder'!BA761,IF($B$9="All",'No Self Assessment feeder'!CG761)))</f>
        <v>80.3</v>
      </c>
      <c r="V772" s="81">
        <f>IF($B$9="Female",'No Self Assessment feeder'!V761,IF($B$9="Male",'No Self Assessment feeder'!BB761,IF($B$9="All",'No Self Assessment feeder'!CH761)))</f>
        <v>290</v>
      </c>
      <c r="W772" s="120">
        <f>IF($B$9="Female",'No Self Assessment feeder'!W761,IF($B$9="Male",'No Self Assessment feeder'!BC761,IF($B$9="All",'No Self Assessment feeder'!CI761)))</f>
        <v>2.1</v>
      </c>
      <c r="X772" s="79">
        <f>IF($B$9="Female",'No Self Assessment feeder'!X761,IF($B$9="Male",'No Self Assessment feeder'!BD761,IF($B$9="All",'No Self Assessment feeder'!CJ761)))</f>
        <v>285</v>
      </c>
      <c r="Y772" s="120">
        <f>IF($B$9="Female",'No Self Assessment feeder'!Y761,IF($B$9="Male",'No Self Assessment feeder'!BE761,IF($B$9="All",'No Self Assessment feeder'!CK761)))</f>
        <v>13</v>
      </c>
      <c r="Z772" s="120">
        <f>IF($B$9="Female",'No Self Assessment feeder'!Z761,IF($B$9="Male",'No Self Assessment feeder'!BF761,IF($B$9="All",'No Self Assessment feeder'!CL761)))</f>
        <v>4.5999999999999996</v>
      </c>
      <c r="AA772" s="120">
        <f>IF($B$9="Female",'No Self Assessment feeder'!AA761,IF($B$9="Male",'No Self Assessment feeder'!BG761,IF($B$9="All",'No Self Assessment feeder'!CM761)))</f>
        <v>59.2</v>
      </c>
      <c r="AB772" s="120">
        <f>IF($B$9="Female",'No Self Assessment feeder'!AB761,IF($B$9="Male",'No Self Assessment feeder'!BH761,IF($B$9="All",'No Self Assessment feeder'!CN761)))</f>
        <v>79.2</v>
      </c>
      <c r="AC772" s="127">
        <f>IF($B$9="Female",'No Self Assessment feeder'!AC761,IF($B$9="Male",'No Self Assessment feeder'!BI761,IF($B$9="All",'No Self Assessment feeder'!CO761)))</f>
        <v>82.4</v>
      </c>
      <c r="CM772" s="29"/>
    </row>
    <row r="773" spans="1:91" ht="14.25" customHeight="1" x14ac:dyDescent="0.2">
      <c r="A773" s="159" t="s">
        <v>293</v>
      </c>
      <c r="B773" s="65" t="s">
        <v>230</v>
      </c>
      <c r="C773" s="66">
        <v>10007782</v>
      </c>
      <c r="D773" s="66" t="s">
        <v>491</v>
      </c>
      <c r="E773" s="162" t="s">
        <v>231</v>
      </c>
      <c r="F773" s="142">
        <f>IF($B$9="Female",'No Self Assessment feeder'!F762,IF($B$9="Male",'No Self Assessment feeder'!AL762,IF($B$9="All",'No Self Assessment feeder'!BR762)))</f>
        <v>480</v>
      </c>
      <c r="G773" s="120">
        <f>IF($B$9="Female",'No Self Assessment feeder'!G762,IF($B$9="Male",'No Self Assessment feeder'!AM762,IF($B$9="All",'No Self Assessment feeder'!BS762)))</f>
        <v>2.7</v>
      </c>
      <c r="H773" s="79">
        <f>IF($B$9="Female",'No Self Assessment feeder'!H762,IF($B$9="Male",'No Self Assessment feeder'!AN762,IF($B$9="All",'No Self Assessment feeder'!BT762)))</f>
        <v>465</v>
      </c>
      <c r="I773" s="120">
        <f>IF($B$9="Female",'No Self Assessment feeder'!I762,IF($B$9="Male",'No Self Assessment feeder'!AO762,IF($B$9="All",'No Self Assessment feeder'!BU762)))</f>
        <v>7.7</v>
      </c>
      <c r="J773" s="120">
        <f>IF($B$9="Female",'No Self Assessment feeder'!J762,IF($B$9="Male",'No Self Assessment feeder'!AP762,IF($B$9="All",'No Self Assessment feeder'!BV762)))</f>
        <v>6</v>
      </c>
      <c r="K773" s="120">
        <f>IF($B$9="Female",'No Self Assessment feeder'!K762,IF($B$9="Male",'No Self Assessment feeder'!AQ762,IF($B$9="All",'No Self Assessment feeder'!BW762)))</f>
        <v>58.5</v>
      </c>
      <c r="L773" s="120">
        <f>IF($B$9="Female",'No Self Assessment feeder'!L762,IF($B$9="Male",'No Self Assessment feeder'!AR762,IF($B$9="All",'No Self Assessment feeder'!BX762)))</f>
        <v>74.099999999999994</v>
      </c>
      <c r="M773" s="127">
        <f>IF($B$9="Female",'No Self Assessment feeder'!M762,IF($B$9="Male",'No Self Assessment feeder'!AS762,IF($B$9="All",'No Self Assessment feeder'!BY762)))</f>
        <v>86.3</v>
      </c>
      <c r="N773" s="81">
        <f>IF($B$9="Female",'No Self Assessment feeder'!N762,IF($B$9="Male",'No Self Assessment feeder'!AT762,IF($B$9="All",'No Self Assessment feeder'!BZ762)))</f>
        <v>480</v>
      </c>
      <c r="O773" s="120">
        <f>IF($B$9="Female",'No Self Assessment feeder'!O762,IF($B$9="Male",'No Self Assessment feeder'!AU762,IF($B$9="All",'No Self Assessment feeder'!CA762)))</f>
        <v>2.9</v>
      </c>
      <c r="P773" s="79">
        <f>IF($B$9="Female",'No Self Assessment feeder'!P762,IF($B$9="Male",'No Self Assessment feeder'!AV762,IF($B$9="All",'No Self Assessment feeder'!CB762)))</f>
        <v>465</v>
      </c>
      <c r="Q773" s="120">
        <f>IF($B$9="Female",'No Self Assessment feeder'!Q762,IF($B$9="Male",'No Self Assessment feeder'!AW762,IF($B$9="All",'No Self Assessment feeder'!CC762)))</f>
        <v>10.3</v>
      </c>
      <c r="R773" s="120">
        <f>IF($B$9="Female",'No Self Assessment feeder'!R762,IF($B$9="Male",'No Self Assessment feeder'!AX762,IF($B$9="All",'No Self Assessment feeder'!CD762)))</f>
        <v>8.4</v>
      </c>
      <c r="S773" s="120">
        <f>IF($B$9="Female",'No Self Assessment feeder'!S762,IF($B$9="Male",'No Self Assessment feeder'!AY762,IF($B$9="All",'No Self Assessment feeder'!CE762)))</f>
        <v>56.2</v>
      </c>
      <c r="T773" s="120">
        <f>IF($B$9="Female",'No Self Assessment feeder'!T762,IF($B$9="Male",'No Self Assessment feeder'!AZ762,IF($B$9="All",'No Self Assessment feeder'!CF762)))</f>
        <v>75.3</v>
      </c>
      <c r="U773" s="127">
        <f>IF($B$9="Female",'No Self Assessment feeder'!U762,IF($B$9="Male",'No Self Assessment feeder'!BA762,IF($B$9="All",'No Self Assessment feeder'!CG762)))</f>
        <v>81.3</v>
      </c>
      <c r="V773" s="81">
        <f>IF($B$9="Female",'No Self Assessment feeder'!V762,IF($B$9="Male",'No Self Assessment feeder'!BB762,IF($B$9="All",'No Self Assessment feeder'!CH762)))</f>
        <v>480</v>
      </c>
      <c r="W773" s="120">
        <f>IF($B$9="Female",'No Self Assessment feeder'!W762,IF($B$9="Male",'No Self Assessment feeder'!BC762,IF($B$9="All",'No Self Assessment feeder'!CI762)))</f>
        <v>2.9</v>
      </c>
      <c r="X773" s="79">
        <f>IF($B$9="Female",'No Self Assessment feeder'!X762,IF($B$9="Male",'No Self Assessment feeder'!BD762,IF($B$9="All",'No Self Assessment feeder'!CJ762)))</f>
        <v>465</v>
      </c>
      <c r="Y773" s="120">
        <f>IF($B$9="Female",'No Self Assessment feeder'!Y762,IF($B$9="Male",'No Self Assessment feeder'!BE762,IF($B$9="All",'No Self Assessment feeder'!CK762)))</f>
        <v>10.1</v>
      </c>
      <c r="Z773" s="120">
        <f>IF($B$9="Female",'No Self Assessment feeder'!Z762,IF($B$9="Male",'No Self Assessment feeder'!BF762,IF($B$9="All",'No Self Assessment feeder'!CL762)))</f>
        <v>11.6</v>
      </c>
      <c r="AA773" s="120">
        <f>IF($B$9="Female",'No Self Assessment feeder'!AA762,IF($B$9="Male",'No Self Assessment feeder'!BG762,IF($B$9="All",'No Self Assessment feeder'!CM762)))</f>
        <v>57.7</v>
      </c>
      <c r="AB773" s="120">
        <f>IF($B$9="Female",'No Self Assessment feeder'!AB762,IF($B$9="Male",'No Self Assessment feeder'!BH762,IF($B$9="All",'No Self Assessment feeder'!CN762)))</f>
        <v>72.3</v>
      </c>
      <c r="AC773" s="127">
        <f>IF($B$9="Female",'No Self Assessment feeder'!AC762,IF($B$9="Male",'No Self Assessment feeder'!BI762,IF($B$9="All",'No Self Assessment feeder'!CO762)))</f>
        <v>78.3</v>
      </c>
      <c r="CM773" s="29"/>
    </row>
    <row r="774" spans="1:91" ht="14.25" customHeight="1" x14ac:dyDescent="0.2">
      <c r="A774" s="159" t="s">
        <v>293</v>
      </c>
      <c r="B774" s="65" t="s">
        <v>232</v>
      </c>
      <c r="C774" s="66">
        <v>10007843</v>
      </c>
      <c r="D774" s="66" t="s">
        <v>491</v>
      </c>
      <c r="E774" s="162" t="s">
        <v>233</v>
      </c>
      <c r="F774" s="142">
        <f>IF($B$9="Female",'No Self Assessment feeder'!F763,IF($B$9="Male",'No Self Assessment feeder'!AL763,IF($B$9="All",'No Self Assessment feeder'!BR763)))</f>
        <v>675</v>
      </c>
      <c r="G774" s="120">
        <f>IF($B$9="Female",'No Self Assessment feeder'!G763,IF($B$9="Male",'No Self Assessment feeder'!AM763,IF($B$9="All",'No Self Assessment feeder'!BS763)))</f>
        <v>3.3</v>
      </c>
      <c r="H774" s="79">
        <f>IF($B$9="Female",'No Self Assessment feeder'!H763,IF($B$9="Male",'No Self Assessment feeder'!AN763,IF($B$9="All",'No Self Assessment feeder'!BT763)))</f>
        <v>655</v>
      </c>
      <c r="I774" s="120">
        <f>IF($B$9="Female",'No Self Assessment feeder'!I763,IF($B$9="Male",'No Self Assessment feeder'!AO763,IF($B$9="All",'No Self Assessment feeder'!BU763)))</f>
        <v>7.7</v>
      </c>
      <c r="J774" s="120">
        <f>IF($B$9="Female",'No Self Assessment feeder'!J763,IF($B$9="Male",'No Self Assessment feeder'!AP763,IF($B$9="All",'No Self Assessment feeder'!BV763)))</f>
        <v>9.3000000000000007</v>
      </c>
      <c r="K774" s="120">
        <f>IF($B$9="Female",'No Self Assessment feeder'!K763,IF($B$9="Male",'No Self Assessment feeder'!AQ763,IF($B$9="All",'No Self Assessment feeder'!BW763)))</f>
        <v>66.3</v>
      </c>
      <c r="L774" s="120">
        <f>IF($B$9="Female",'No Self Assessment feeder'!L763,IF($B$9="Male",'No Self Assessment feeder'!AR763,IF($B$9="All",'No Self Assessment feeder'!BX763)))</f>
        <v>78.599999999999994</v>
      </c>
      <c r="M774" s="127">
        <f>IF($B$9="Female",'No Self Assessment feeder'!M763,IF($B$9="Male",'No Self Assessment feeder'!AS763,IF($B$9="All",'No Self Assessment feeder'!BY763)))</f>
        <v>83</v>
      </c>
      <c r="N774" s="81">
        <f>IF($B$9="Female",'No Self Assessment feeder'!N763,IF($B$9="Male",'No Self Assessment feeder'!AT763,IF($B$9="All",'No Self Assessment feeder'!BZ763)))</f>
        <v>675</v>
      </c>
      <c r="O774" s="120">
        <f>IF($B$9="Female",'No Self Assessment feeder'!O763,IF($B$9="Male",'No Self Assessment feeder'!AU763,IF($B$9="All",'No Self Assessment feeder'!CA763)))</f>
        <v>3.3</v>
      </c>
      <c r="P774" s="79">
        <f>IF($B$9="Female",'No Self Assessment feeder'!P763,IF($B$9="Male",'No Self Assessment feeder'!AV763,IF($B$9="All",'No Self Assessment feeder'!CB763)))</f>
        <v>655</v>
      </c>
      <c r="Q774" s="120">
        <f>IF($B$9="Female",'No Self Assessment feeder'!Q763,IF($B$9="Male",'No Self Assessment feeder'!AW763,IF($B$9="All",'No Self Assessment feeder'!CC763)))</f>
        <v>11</v>
      </c>
      <c r="R774" s="120">
        <f>IF($B$9="Female",'No Self Assessment feeder'!R763,IF($B$9="Male",'No Self Assessment feeder'!AX763,IF($B$9="All",'No Self Assessment feeder'!CD763)))</f>
        <v>7.7</v>
      </c>
      <c r="S774" s="120">
        <f>IF($B$9="Female",'No Self Assessment feeder'!S763,IF($B$9="Male",'No Self Assessment feeder'!AY763,IF($B$9="All",'No Self Assessment feeder'!CE763)))</f>
        <v>68.099999999999994</v>
      </c>
      <c r="T774" s="120">
        <f>IF($B$9="Female",'No Self Assessment feeder'!T763,IF($B$9="Male",'No Self Assessment feeder'!AZ763,IF($B$9="All",'No Self Assessment feeder'!CF763)))</f>
        <v>78.099999999999994</v>
      </c>
      <c r="U774" s="127">
        <f>IF($B$9="Female",'No Self Assessment feeder'!U763,IF($B$9="Male",'No Self Assessment feeder'!BA763,IF($B$9="All",'No Self Assessment feeder'!CG763)))</f>
        <v>81.3</v>
      </c>
      <c r="V774" s="81">
        <f>IF($B$9="Female",'No Self Assessment feeder'!V763,IF($B$9="Male",'No Self Assessment feeder'!BB763,IF($B$9="All",'No Self Assessment feeder'!CH763)))</f>
        <v>675</v>
      </c>
      <c r="W774" s="120">
        <f>IF($B$9="Female",'No Self Assessment feeder'!W763,IF($B$9="Male",'No Self Assessment feeder'!BC763,IF($B$9="All",'No Self Assessment feeder'!CI763)))</f>
        <v>3.3</v>
      </c>
      <c r="X774" s="79">
        <f>IF($B$9="Female",'No Self Assessment feeder'!X763,IF($B$9="Male",'No Self Assessment feeder'!BD763,IF($B$9="All",'No Self Assessment feeder'!CJ763)))</f>
        <v>655</v>
      </c>
      <c r="Y774" s="120">
        <f>IF($B$9="Female",'No Self Assessment feeder'!Y763,IF($B$9="Male",'No Self Assessment feeder'!BE763,IF($B$9="All",'No Self Assessment feeder'!CK763)))</f>
        <v>14.2</v>
      </c>
      <c r="Z774" s="120">
        <f>IF($B$9="Female",'No Self Assessment feeder'!Z763,IF($B$9="Male",'No Self Assessment feeder'!BF763,IF($B$9="All",'No Self Assessment feeder'!CL763)))</f>
        <v>6.6</v>
      </c>
      <c r="AA774" s="120">
        <f>IF($B$9="Female",'No Self Assessment feeder'!AA763,IF($B$9="Male",'No Self Assessment feeder'!BG763,IF($B$9="All",'No Self Assessment feeder'!CM763)))</f>
        <v>71.7</v>
      </c>
      <c r="AB774" s="120">
        <f>IF($B$9="Female",'No Self Assessment feeder'!AB763,IF($B$9="Male",'No Self Assessment feeder'!BH763,IF($B$9="All",'No Self Assessment feeder'!CN763)))</f>
        <v>76.900000000000006</v>
      </c>
      <c r="AC774" s="127">
        <f>IF($B$9="Female",'No Self Assessment feeder'!AC763,IF($B$9="Male",'No Self Assessment feeder'!BI763,IF($B$9="All",'No Self Assessment feeder'!CO763)))</f>
        <v>79.2</v>
      </c>
      <c r="CM774" s="29"/>
    </row>
    <row r="775" spans="1:91" ht="14.25" customHeight="1" x14ac:dyDescent="0.2">
      <c r="A775" s="159" t="s">
        <v>293</v>
      </c>
      <c r="B775" s="65" t="s">
        <v>234</v>
      </c>
      <c r="C775" s="66">
        <v>10007156</v>
      </c>
      <c r="D775" s="66" t="s">
        <v>493</v>
      </c>
      <c r="E775" s="162" t="s">
        <v>235</v>
      </c>
      <c r="F775" s="142">
        <f>IF($B$9="Female",'No Self Assessment feeder'!F764,IF($B$9="Male",'No Self Assessment feeder'!AL764,IF($B$9="All",'No Self Assessment feeder'!BR764)))</f>
        <v>2915</v>
      </c>
      <c r="G775" s="120">
        <f>IF($B$9="Female",'No Self Assessment feeder'!G764,IF($B$9="Male",'No Self Assessment feeder'!AM764,IF($B$9="All",'No Self Assessment feeder'!BS764)))</f>
        <v>3</v>
      </c>
      <c r="H775" s="79">
        <f>IF($B$9="Female",'No Self Assessment feeder'!H764,IF($B$9="Male",'No Self Assessment feeder'!AN764,IF($B$9="All",'No Self Assessment feeder'!BT764)))</f>
        <v>2830</v>
      </c>
      <c r="I775" s="120">
        <f>IF($B$9="Female",'No Self Assessment feeder'!I764,IF($B$9="Male",'No Self Assessment feeder'!AO764,IF($B$9="All",'No Self Assessment feeder'!BU764)))</f>
        <v>9</v>
      </c>
      <c r="J775" s="120">
        <f>IF($B$9="Female",'No Self Assessment feeder'!J764,IF($B$9="Male",'No Self Assessment feeder'!AP764,IF($B$9="All",'No Self Assessment feeder'!BV764)))</f>
        <v>10.4</v>
      </c>
      <c r="K775" s="120">
        <f>IF($B$9="Female",'No Self Assessment feeder'!K764,IF($B$9="Male",'No Self Assessment feeder'!AQ764,IF($B$9="All",'No Self Assessment feeder'!BW764)))</f>
        <v>62.1</v>
      </c>
      <c r="L775" s="120">
        <f>IF($B$9="Female",'No Self Assessment feeder'!L764,IF($B$9="Male",'No Self Assessment feeder'!AR764,IF($B$9="All",'No Self Assessment feeder'!BX764)))</f>
        <v>74.8</v>
      </c>
      <c r="M775" s="127">
        <f>IF($B$9="Female",'No Self Assessment feeder'!M764,IF($B$9="Male",'No Self Assessment feeder'!AS764,IF($B$9="All",'No Self Assessment feeder'!BY764)))</f>
        <v>80.599999999999994</v>
      </c>
      <c r="N775" s="81">
        <f>IF($B$9="Female",'No Self Assessment feeder'!N764,IF($B$9="Male",'No Self Assessment feeder'!AT764,IF($B$9="All",'No Self Assessment feeder'!BZ764)))</f>
        <v>2915</v>
      </c>
      <c r="O775" s="120">
        <f>IF($B$9="Female",'No Self Assessment feeder'!O764,IF($B$9="Male",'No Self Assessment feeder'!AU764,IF($B$9="All",'No Self Assessment feeder'!CA764)))</f>
        <v>3.1</v>
      </c>
      <c r="P775" s="79">
        <f>IF($B$9="Female",'No Self Assessment feeder'!P764,IF($B$9="Male",'No Self Assessment feeder'!AV764,IF($B$9="All",'No Self Assessment feeder'!CB764)))</f>
        <v>2825</v>
      </c>
      <c r="Q775" s="120">
        <f>IF($B$9="Female",'No Self Assessment feeder'!Q764,IF($B$9="Male",'No Self Assessment feeder'!AW764,IF($B$9="All",'No Self Assessment feeder'!CC764)))</f>
        <v>11.5</v>
      </c>
      <c r="R775" s="120">
        <f>IF($B$9="Female",'No Self Assessment feeder'!R764,IF($B$9="Male",'No Self Assessment feeder'!AX764,IF($B$9="All",'No Self Assessment feeder'!CD764)))</f>
        <v>8.9</v>
      </c>
      <c r="S775" s="120">
        <f>IF($B$9="Female",'No Self Assessment feeder'!S764,IF($B$9="Male",'No Self Assessment feeder'!AY764,IF($B$9="All",'No Self Assessment feeder'!CE764)))</f>
        <v>65.099999999999994</v>
      </c>
      <c r="T775" s="120">
        <f>IF($B$9="Female",'No Self Assessment feeder'!T764,IF($B$9="Male",'No Self Assessment feeder'!AZ764,IF($B$9="All",'No Self Assessment feeder'!CF764)))</f>
        <v>76.3</v>
      </c>
      <c r="U775" s="127">
        <f>IF($B$9="Female",'No Self Assessment feeder'!U764,IF($B$9="Male",'No Self Assessment feeder'!BA764,IF($B$9="All",'No Self Assessment feeder'!CG764)))</f>
        <v>79.599999999999994</v>
      </c>
      <c r="V775" s="81">
        <f>IF($B$9="Female",'No Self Assessment feeder'!V764,IF($B$9="Male",'No Self Assessment feeder'!BB764,IF($B$9="All",'No Self Assessment feeder'!CH764)))</f>
        <v>2915</v>
      </c>
      <c r="W775" s="120">
        <f>IF($B$9="Female",'No Self Assessment feeder'!W764,IF($B$9="Male",'No Self Assessment feeder'!BC764,IF($B$9="All",'No Self Assessment feeder'!CI764)))</f>
        <v>3.3</v>
      </c>
      <c r="X775" s="79">
        <f>IF($B$9="Female",'No Self Assessment feeder'!X764,IF($B$9="Male",'No Self Assessment feeder'!BD764,IF($B$9="All",'No Self Assessment feeder'!CJ764)))</f>
        <v>2820</v>
      </c>
      <c r="Y775" s="120">
        <f>IF($B$9="Female",'No Self Assessment feeder'!Y764,IF($B$9="Male",'No Self Assessment feeder'!BE764,IF($B$9="All",'No Self Assessment feeder'!CK764)))</f>
        <v>14.3</v>
      </c>
      <c r="Z775" s="120">
        <f>IF($B$9="Female",'No Self Assessment feeder'!Z764,IF($B$9="Male",'No Self Assessment feeder'!BF764,IF($B$9="All",'No Self Assessment feeder'!CL764)))</f>
        <v>8.3000000000000007</v>
      </c>
      <c r="AA775" s="120">
        <f>IF($B$9="Female",'No Self Assessment feeder'!AA764,IF($B$9="Male",'No Self Assessment feeder'!BG764,IF($B$9="All",'No Self Assessment feeder'!CM764)))</f>
        <v>67.7</v>
      </c>
      <c r="AB775" s="120">
        <f>IF($B$9="Female",'No Self Assessment feeder'!AB764,IF($B$9="Male",'No Self Assessment feeder'!BH764,IF($B$9="All",'No Self Assessment feeder'!CN764)))</f>
        <v>75.2</v>
      </c>
      <c r="AC775" s="127">
        <f>IF($B$9="Female",'No Self Assessment feeder'!AC764,IF($B$9="Male",'No Self Assessment feeder'!BI764,IF($B$9="All",'No Self Assessment feeder'!CO764)))</f>
        <v>77.400000000000006</v>
      </c>
      <c r="CM775" s="29"/>
    </row>
    <row r="776" spans="1:91" ht="14.25" customHeight="1" x14ac:dyDescent="0.2">
      <c r="A776" s="159" t="s">
        <v>293</v>
      </c>
      <c r="B776" s="65" t="s">
        <v>236</v>
      </c>
      <c r="C776" s="66">
        <v>10007780</v>
      </c>
      <c r="D776" s="66" t="s">
        <v>491</v>
      </c>
      <c r="E776" s="162" t="s">
        <v>237</v>
      </c>
      <c r="F776" s="142">
        <f>IF($B$9="Female",'No Self Assessment feeder'!F765,IF($B$9="Male",'No Self Assessment feeder'!AL765,IF($B$9="All",'No Self Assessment feeder'!BR765)))</f>
        <v>380</v>
      </c>
      <c r="G776" s="120">
        <f>IF($B$9="Female",'No Self Assessment feeder'!G765,IF($B$9="Male",'No Self Assessment feeder'!AM765,IF($B$9="All",'No Self Assessment feeder'!BS765)))</f>
        <v>1.3</v>
      </c>
      <c r="H776" s="79">
        <f>IF($B$9="Female",'No Self Assessment feeder'!H765,IF($B$9="Male",'No Self Assessment feeder'!AN765,IF($B$9="All",'No Self Assessment feeder'!BT765)))</f>
        <v>375</v>
      </c>
      <c r="I776" s="120">
        <f>IF($B$9="Female",'No Self Assessment feeder'!I765,IF($B$9="Male",'No Self Assessment feeder'!AO765,IF($B$9="All",'No Self Assessment feeder'!BU765)))</f>
        <v>16.2</v>
      </c>
      <c r="J776" s="120">
        <f>IF($B$9="Female",'No Self Assessment feeder'!J765,IF($B$9="Male",'No Self Assessment feeder'!AP765,IF($B$9="All",'No Self Assessment feeder'!BV765)))</f>
        <v>17.5</v>
      </c>
      <c r="K776" s="120">
        <f>IF($B$9="Female",'No Self Assessment feeder'!K765,IF($B$9="Male",'No Self Assessment feeder'!AQ765,IF($B$9="All",'No Self Assessment feeder'!BW765)))</f>
        <v>42.2</v>
      </c>
      <c r="L776" s="120">
        <f>IF($B$9="Female",'No Self Assessment feeder'!L765,IF($B$9="Male",'No Self Assessment feeder'!AR765,IF($B$9="All",'No Self Assessment feeder'!BX765)))</f>
        <v>52.8</v>
      </c>
      <c r="M776" s="127">
        <f>IF($B$9="Female",'No Self Assessment feeder'!M765,IF($B$9="Male",'No Self Assessment feeder'!AS765,IF($B$9="All",'No Self Assessment feeder'!BY765)))</f>
        <v>66.3</v>
      </c>
      <c r="N776" s="81">
        <f>IF($B$9="Female",'No Self Assessment feeder'!N765,IF($B$9="Male",'No Self Assessment feeder'!AT765,IF($B$9="All",'No Self Assessment feeder'!BZ765)))</f>
        <v>380</v>
      </c>
      <c r="O776" s="120">
        <f>IF($B$9="Female",'No Self Assessment feeder'!O765,IF($B$9="Male",'No Self Assessment feeder'!AU765,IF($B$9="All",'No Self Assessment feeder'!CA765)))</f>
        <v>1.8</v>
      </c>
      <c r="P776" s="79">
        <f>IF($B$9="Female",'No Self Assessment feeder'!P765,IF($B$9="Male",'No Self Assessment feeder'!AV765,IF($B$9="All",'No Self Assessment feeder'!CB765)))</f>
        <v>375</v>
      </c>
      <c r="Q776" s="120">
        <f>IF($B$9="Female",'No Self Assessment feeder'!Q765,IF($B$9="Male",'No Self Assessment feeder'!AW765,IF($B$9="All",'No Self Assessment feeder'!CC765)))</f>
        <v>21.3</v>
      </c>
      <c r="R776" s="120">
        <f>IF($B$9="Female",'No Self Assessment feeder'!R765,IF($B$9="Male",'No Self Assessment feeder'!AX765,IF($B$9="All",'No Self Assessment feeder'!CD765)))</f>
        <v>14.9</v>
      </c>
      <c r="S776" s="120">
        <f>IF($B$9="Female",'No Self Assessment feeder'!S765,IF($B$9="Male",'No Self Assessment feeder'!AY765,IF($B$9="All",'No Self Assessment feeder'!CE765)))</f>
        <v>45.6</v>
      </c>
      <c r="T776" s="120">
        <f>IF($B$9="Female",'No Self Assessment feeder'!T765,IF($B$9="Male",'No Self Assessment feeder'!AZ765,IF($B$9="All",'No Self Assessment feeder'!CF765)))</f>
        <v>54.7</v>
      </c>
      <c r="U776" s="127">
        <f>IF($B$9="Female",'No Self Assessment feeder'!U765,IF($B$9="Male",'No Self Assessment feeder'!BA765,IF($B$9="All",'No Self Assessment feeder'!CG765)))</f>
        <v>63.7</v>
      </c>
      <c r="V776" s="81">
        <f>IF($B$9="Female",'No Self Assessment feeder'!V765,IF($B$9="Male",'No Self Assessment feeder'!BB765,IF($B$9="All",'No Self Assessment feeder'!CH765)))</f>
        <v>380</v>
      </c>
      <c r="W776" s="120">
        <f>IF($B$9="Female",'No Self Assessment feeder'!W765,IF($B$9="Male",'No Self Assessment feeder'!BC765,IF($B$9="All",'No Self Assessment feeder'!CI765)))</f>
        <v>1.8</v>
      </c>
      <c r="X776" s="79">
        <f>IF($B$9="Female",'No Self Assessment feeder'!X765,IF($B$9="Male",'No Self Assessment feeder'!BD765,IF($B$9="All",'No Self Assessment feeder'!CJ765)))</f>
        <v>375</v>
      </c>
      <c r="Y776" s="120">
        <f>IF($B$9="Female",'No Self Assessment feeder'!Y765,IF($B$9="Male",'No Self Assessment feeder'!BE765,IF($B$9="All",'No Self Assessment feeder'!CK765)))</f>
        <v>27.5</v>
      </c>
      <c r="Z776" s="120">
        <f>IF($B$9="Female",'No Self Assessment feeder'!Z765,IF($B$9="Male",'No Self Assessment feeder'!BF765,IF($B$9="All",'No Self Assessment feeder'!CL765)))</f>
        <v>11.2</v>
      </c>
      <c r="AA776" s="120">
        <f>IF($B$9="Female",'No Self Assessment feeder'!AA765,IF($B$9="Male",'No Self Assessment feeder'!BG765,IF($B$9="All",'No Self Assessment feeder'!CM765)))</f>
        <v>50.7</v>
      </c>
      <c r="AB776" s="120">
        <f>IF($B$9="Female",'No Self Assessment feeder'!AB765,IF($B$9="Male",'No Self Assessment feeder'!BH765,IF($B$9="All",'No Self Assessment feeder'!CN765)))</f>
        <v>57.3</v>
      </c>
      <c r="AC776" s="127">
        <f>IF($B$9="Female",'No Self Assessment feeder'!AC765,IF($B$9="Male",'No Self Assessment feeder'!BI765,IF($B$9="All",'No Self Assessment feeder'!CO765)))</f>
        <v>61.3</v>
      </c>
      <c r="CM776" s="29"/>
    </row>
    <row r="777" spans="1:91" ht="14.25" customHeight="1" x14ac:dyDescent="0.2">
      <c r="A777" s="159" t="s">
        <v>293</v>
      </c>
      <c r="B777" s="65" t="s">
        <v>238</v>
      </c>
      <c r="C777" s="66">
        <v>10005790</v>
      </c>
      <c r="D777" s="66" t="s">
        <v>494</v>
      </c>
      <c r="E777" s="162" t="s">
        <v>239</v>
      </c>
      <c r="F777" s="142">
        <f>IF($B$9="Female",'No Self Assessment feeder'!F766,IF($B$9="Male",'No Self Assessment feeder'!AL766,IF($B$9="All",'No Self Assessment feeder'!BR766)))</f>
        <v>4450</v>
      </c>
      <c r="G777" s="120">
        <f>IF($B$9="Female",'No Self Assessment feeder'!G766,IF($B$9="Male",'No Self Assessment feeder'!AM766,IF($B$9="All",'No Self Assessment feeder'!BS766)))</f>
        <v>1.8</v>
      </c>
      <c r="H777" s="79">
        <f>IF($B$9="Female",'No Self Assessment feeder'!H766,IF($B$9="Male",'No Self Assessment feeder'!AN766,IF($B$9="All",'No Self Assessment feeder'!BT766)))</f>
        <v>4375</v>
      </c>
      <c r="I777" s="120">
        <f>IF($B$9="Female",'No Self Assessment feeder'!I766,IF($B$9="Male",'No Self Assessment feeder'!AO766,IF($B$9="All",'No Self Assessment feeder'!BU766)))</f>
        <v>7.2</v>
      </c>
      <c r="J777" s="120">
        <f>IF($B$9="Female",'No Self Assessment feeder'!J766,IF($B$9="Male",'No Self Assessment feeder'!AP766,IF($B$9="All",'No Self Assessment feeder'!BV766)))</f>
        <v>9.6999999999999993</v>
      </c>
      <c r="K777" s="120">
        <f>IF($B$9="Female",'No Self Assessment feeder'!K766,IF($B$9="Male",'No Self Assessment feeder'!AQ766,IF($B$9="All",'No Self Assessment feeder'!BW766)))</f>
        <v>63.8</v>
      </c>
      <c r="L777" s="120">
        <f>IF($B$9="Female",'No Self Assessment feeder'!L766,IF($B$9="Male",'No Self Assessment feeder'!AR766,IF($B$9="All",'No Self Assessment feeder'!BX766)))</f>
        <v>77.7</v>
      </c>
      <c r="M777" s="127">
        <f>IF($B$9="Female",'No Self Assessment feeder'!M766,IF($B$9="Male",'No Self Assessment feeder'!AS766,IF($B$9="All",'No Self Assessment feeder'!BY766)))</f>
        <v>83.1</v>
      </c>
      <c r="N777" s="81">
        <f>IF($B$9="Female",'No Self Assessment feeder'!N766,IF($B$9="Male",'No Self Assessment feeder'!AT766,IF($B$9="All",'No Self Assessment feeder'!BZ766)))</f>
        <v>4450</v>
      </c>
      <c r="O777" s="120">
        <f>IF($B$9="Female",'No Self Assessment feeder'!O766,IF($B$9="Male",'No Self Assessment feeder'!AU766,IF($B$9="All",'No Self Assessment feeder'!CA766)))</f>
        <v>1.9</v>
      </c>
      <c r="P777" s="79">
        <f>IF($B$9="Female",'No Self Assessment feeder'!P766,IF($B$9="Male",'No Self Assessment feeder'!AV766,IF($B$9="All",'No Self Assessment feeder'!CB766)))</f>
        <v>4370</v>
      </c>
      <c r="Q777" s="120">
        <f>IF($B$9="Female",'No Self Assessment feeder'!Q766,IF($B$9="Male",'No Self Assessment feeder'!AW766,IF($B$9="All",'No Self Assessment feeder'!CC766)))</f>
        <v>9.4</v>
      </c>
      <c r="R777" s="120">
        <f>IF($B$9="Female",'No Self Assessment feeder'!R766,IF($B$9="Male",'No Self Assessment feeder'!AX766,IF($B$9="All",'No Self Assessment feeder'!CD766)))</f>
        <v>7.3</v>
      </c>
      <c r="S777" s="120">
        <f>IF($B$9="Female",'No Self Assessment feeder'!S766,IF($B$9="Male",'No Self Assessment feeder'!AY766,IF($B$9="All",'No Self Assessment feeder'!CE766)))</f>
        <v>70.400000000000006</v>
      </c>
      <c r="T777" s="120">
        <f>IF($B$9="Female",'No Self Assessment feeder'!T766,IF($B$9="Male",'No Self Assessment feeder'!AZ766,IF($B$9="All",'No Self Assessment feeder'!CF766)))</f>
        <v>79.8</v>
      </c>
      <c r="U777" s="127">
        <f>IF($B$9="Female",'No Self Assessment feeder'!U766,IF($B$9="Male",'No Self Assessment feeder'!BA766,IF($B$9="All",'No Self Assessment feeder'!CG766)))</f>
        <v>83.3</v>
      </c>
      <c r="V777" s="81">
        <f>IF($B$9="Female",'No Self Assessment feeder'!V766,IF($B$9="Male",'No Self Assessment feeder'!BB766,IF($B$9="All",'No Self Assessment feeder'!CH766)))</f>
        <v>4450</v>
      </c>
      <c r="W777" s="120">
        <f>IF($B$9="Female",'No Self Assessment feeder'!W766,IF($B$9="Male",'No Self Assessment feeder'!BC766,IF($B$9="All",'No Self Assessment feeder'!CI766)))</f>
        <v>2</v>
      </c>
      <c r="X777" s="79">
        <f>IF($B$9="Female",'No Self Assessment feeder'!X766,IF($B$9="Male",'No Self Assessment feeder'!BD766,IF($B$9="All",'No Self Assessment feeder'!CJ766)))</f>
        <v>4365</v>
      </c>
      <c r="Y777" s="120">
        <f>IF($B$9="Female",'No Self Assessment feeder'!Y766,IF($B$9="Male",'No Self Assessment feeder'!BE766,IF($B$9="All",'No Self Assessment feeder'!CK766)))</f>
        <v>11.5</v>
      </c>
      <c r="Z777" s="120">
        <f>IF($B$9="Female",'No Self Assessment feeder'!Z766,IF($B$9="Male",'No Self Assessment feeder'!BF766,IF($B$9="All",'No Self Assessment feeder'!CL766)))</f>
        <v>6.7</v>
      </c>
      <c r="AA777" s="120">
        <f>IF($B$9="Female",'No Self Assessment feeder'!AA766,IF($B$9="Male",'No Self Assessment feeder'!BG766,IF($B$9="All",'No Self Assessment feeder'!CM766)))</f>
        <v>72.599999999999994</v>
      </c>
      <c r="AB777" s="120">
        <f>IF($B$9="Female",'No Self Assessment feeder'!AB766,IF($B$9="Male",'No Self Assessment feeder'!BH766,IF($B$9="All",'No Self Assessment feeder'!CN766)))</f>
        <v>79.900000000000006</v>
      </c>
      <c r="AC777" s="127">
        <f>IF($B$9="Female",'No Self Assessment feeder'!AC766,IF($B$9="Male",'No Self Assessment feeder'!BI766,IF($B$9="All",'No Self Assessment feeder'!CO766)))</f>
        <v>81.8</v>
      </c>
      <c r="CM777" s="29"/>
    </row>
    <row r="778" spans="1:91" ht="14.25" customHeight="1" x14ac:dyDescent="0.2">
      <c r="A778" s="159" t="s">
        <v>293</v>
      </c>
      <c r="B778" s="65" t="s">
        <v>240</v>
      </c>
      <c r="C778" s="66">
        <v>10007157</v>
      </c>
      <c r="D778" s="66" t="s">
        <v>494</v>
      </c>
      <c r="E778" s="162" t="s">
        <v>241</v>
      </c>
      <c r="F778" s="142">
        <f>IF($B$9="Female",'No Self Assessment feeder'!F767,IF($B$9="Male",'No Self Assessment feeder'!AL767,IF($B$9="All",'No Self Assessment feeder'!BR767)))</f>
        <v>3765</v>
      </c>
      <c r="G778" s="120">
        <f>IF($B$9="Female",'No Self Assessment feeder'!G767,IF($B$9="Male",'No Self Assessment feeder'!AM767,IF($B$9="All",'No Self Assessment feeder'!BS767)))</f>
        <v>1.5</v>
      </c>
      <c r="H778" s="79">
        <f>IF($B$9="Female",'No Self Assessment feeder'!H767,IF($B$9="Male",'No Self Assessment feeder'!AN767,IF($B$9="All",'No Self Assessment feeder'!BT767)))</f>
        <v>3705</v>
      </c>
      <c r="I778" s="120">
        <f>IF($B$9="Female",'No Self Assessment feeder'!I767,IF($B$9="Male",'No Self Assessment feeder'!AO767,IF($B$9="All",'No Self Assessment feeder'!BU767)))</f>
        <v>6.6</v>
      </c>
      <c r="J778" s="120">
        <f>IF($B$9="Female",'No Self Assessment feeder'!J767,IF($B$9="Male",'No Self Assessment feeder'!AP767,IF($B$9="All",'No Self Assessment feeder'!BV767)))</f>
        <v>9.3000000000000007</v>
      </c>
      <c r="K778" s="120">
        <f>IF($B$9="Female",'No Self Assessment feeder'!K767,IF($B$9="Male",'No Self Assessment feeder'!AQ767,IF($B$9="All",'No Self Assessment feeder'!BW767)))</f>
        <v>48.3</v>
      </c>
      <c r="L778" s="120">
        <f>IF($B$9="Female",'No Self Assessment feeder'!L767,IF($B$9="Male",'No Self Assessment feeder'!AR767,IF($B$9="All",'No Self Assessment feeder'!BX767)))</f>
        <v>69.8</v>
      </c>
      <c r="M778" s="127">
        <f>IF($B$9="Female",'No Self Assessment feeder'!M767,IF($B$9="Male",'No Self Assessment feeder'!AS767,IF($B$9="All",'No Self Assessment feeder'!BY767)))</f>
        <v>84.1</v>
      </c>
      <c r="N778" s="81">
        <f>IF($B$9="Female",'No Self Assessment feeder'!N767,IF($B$9="Male",'No Self Assessment feeder'!AT767,IF($B$9="All",'No Self Assessment feeder'!BZ767)))</f>
        <v>3765</v>
      </c>
      <c r="O778" s="120">
        <f>IF($B$9="Female",'No Self Assessment feeder'!O767,IF($B$9="Male",'No Self Assessment feeder'!AU767,IF($B$9="All",'No Self Assessment feeder'!CA767)))</f>
        <v>1.8</v>
      </c>
      <c r="P778" s="79">
        <f>IF($B$9="Female",'No Self Assessment feeder'!P767,IF($B$9="Male",'No Self Assessment feeder'!AV767,IF($B$9="All",'No Self Assessment feeder'!CB767)))</f>
        <v>3695</v>
      </c>
      <c r="Q778" s="120">
        <f>IF($B$9="Female",'No Self Assessment feeder'!Q767,IF($B$9="Male",'No Self Assessment feeder'!AW767,IF($B$9="All",'No Self Assessment feeder'!CC767)))</f>
        <v>9.8000000000000007</v>
      </c>
      <c r="R778" s="120">
        <f>IF($B$9="Female",'No Self Assessment feeder'!R767,IF($B$9="Male",'No Self Assessment feeder'!AX767,IF($B$9="All",'No Self Assessment feeder'!CD767)))</f>
        <v>6.3</v>
      </c>
      <c r="S778" s="120">
        <f>IF($B$9="Female",'No Self Assessment feeder'!S767,IF($B$9="Male",'No Self Assessment feeder'!AY767,IF($B$9="All",'No Self Assessment feeder'!CE767)))</f>
        <v>60.8</v>
      </c>
      <c r="T778" s="120">
        <f>IF($B$9="Female",'No Self Assessment feeder'!T767,IF($B$9="Male",'No Self Assessment feeder'!AZ767,IF($B$9="All",'No Self Assessment feeder'!CF767)))</f>
        <v>76.3</v>
      </c>
      <c r="U778" s="127">
        <f>IF($B$9="Female",'No Self Assessment feeder'!U767,IF($B$9="Male",'No Self Assessment feeder'!BA767,IF($B$9="All",'No Self Assessment feeder'!CG767)))</f>
        <v>83.9</v>
      </c>
      <c r="V778" s="81">
        <f>IF($B$9="Female",'No Self Assessment feeder'!V767,IF($B$9="Male",'No Self Assessment feeder'!BB767,IF($B$9="All",'No Self Assessment feeder'!CH767)))</f>
        <v>3765</v>
      </c>
      <c r="W778" s="120">
        <f>IF($B$9="Female",'No Self Assessment feeder'!W767,IF($B$9="Male",'No Self Assessment feeder'!BC767,IF($B$9="All",'No Self Assessment feeder'!CI767)))</f>
        <v>2.1</v>
      </c>
      <c r="X778" s="79">
        <f>IF($B$9="Female",'No Self Assessment feeder'!X767,IF($B$9="Male",'No Self Assessment feeder'!BD767,IF($B$9="All",'No Self Assessment feeder'!CJ767)))</f>
        <v>3685</v>
      </c>
      <c r="Y778" s="120">
        <f>IF($B$9="Female",'No Self Assessment feeder'!Y767,IF($B$9="Male",'No Self Assessment feeder'!BE767,IF($B$9="All",'No Self Assessment feeder'!CK767)))</f>
        <v>11.9</v>
      </c>
      <c r="Z778" s="120">
        <f>IF($B$9="Female",'No Self Assessment feeder'!Z767,IF($B$9="Male",'No Self Assessment feeder'!BF767,IF($B$9="All",'No Self Assessment feeder'!CL767)))</f>
        <v>7.1</v>
      </c>
      <c r="AA778" s="120">
        <f>IF($B$9="Female",'No Self Assessment feeder'!AA767,IF($B$9="Male",'No Self Assessment feeder'!BG767,IF($B$9="All",'No Self Assessment feeder'!CM767)))</f>
        <v>65.2</v>
      </c>
      <c r="AB778" s="120">
        <f>IF($B$9="Female",'No Self Assessment feeder'!AB767,IF($B$9="Male",'No Self Assessment feeder'!BH767,IF($B$9="All",'No Self Assessment feeder'!CN767)))</f>
        <v>76.8</v>
      </c>
      <c r="AC778" s="127">
        <f>IF($B$9="Female",'No Self Assessment feeder'!AC767,IF($B$9="Male",'No Self Assessment feeder'!BI767,IF($B$9="All",'No Self Assessment feeder'!CO767)))</f>
        <v>81</v>
      </c>
      <c r="CM778" s="29"/>
    </row>
    <row r="779" spans="1:91" ht="14.25" customHeight="1" x14ac:dyDescent="0.2">
      <c r="A779" s="159" t="s">
        <v>293</v>
      </c>
      <c r="B779" s="65" t="s">
        <v>242</v>
      </c>
      <c r="C779" s="66">
        <v>10006022</v>
      </c>
      <c r="D779" s="66" t="s">
        <v>495</v>
      </c>
      <c r="E779" s="162" t="s">
        <v>243</v>
      </c>
      <c r="F779" s="142">
        <f>IF($B$9="Female",'No Self Assessment feeder'!F768,IF($B$9="Male",'No Self Assessment feeder'!AL768,IF($B$9="All",'No Self Assessment feeder'!BR768)))</f>
        <v>1720</v>
      </c>
      <c r="G779" s="120">
        <f>IF($B$9="Female",'No Self Assessment feeder'!G768,IF($B$9="Male",'No Self Assessment feeder'!AM768,IF($B$9="All",'No Self Assessment feeder'!BS768)))</f>
        <v>2.4</v>
      </c>
      <c r="H779" s="79">
        <f>IF($B$9="Female",'No Self Assessment feeder'!H768,IF($B$9="Male",'No Self Assessment feeder'!AN768,IF($B$9="All",'No Self Assessment feeder'!BT768)))</f>
        <v>1675</v>
      </c>
      <c r="I779" s="120">
        <f>IF($B$9="Female",'No Self Assessment feeder'!I768,IF($B$9="Male",'No Self Assessment feeder'!AO768,IF($B$9="All",'No Self Assessment feeder'!BU768)))</f>
        <v>8.9</v>
      </c>
      <c r="J779" s="120">
        <f>IF($B$9="Female",'No Self Assessment feeder'!J768,IF($B$9="Male",'No Self Assessment feeder'!AP768,IF($B$9="All",'No Self Assessment feeder'!BV768)))</f>
        <v>14</v>
      </c>
      <c r="K779" s="120">
        <f>IF($B$9="Female",'No Self Assessment feeder'!K768,IF($B$9="Male",'No Self Assessment feeder'!AQ768,IF($B$9="All",'No Self Assessment feeder'!BW768)))</f>
        <v>67.5</v>
      </c>
      <c r="L779" s="120">
        <f>IF($B$9="Female",'No Self Assessment feeder'!L768,IF($B$9="Male",'No Self Assessment feeder'!AR768,IF($B$9="All",'No Self Assessment feeder'!BX768)))</f>
        <v>73.2</v>
      </c>
      <c r="M779" s="127">
        <f>IF($B$9="Female",'No Self Assessment feeder'!M768,IF($B$9="Male",'No Self Assessment feeder'!AS768,IF($B$9="All",'No Self Assessment feeder'!BY768)))</f>
        <v>77.099999999999994</v>
      </c>
      <c r="N779" s="81">
        <f>IF($B$9="Female",'No Self Assessment feeder'!N768,IF($B$9="Male",'No Self Assessment feeder'!AT768,IF($B$9="All",'No Self Assessment feeder'!BZ768)))</f>
        <v>1720</v>
      </c>
      <c r="O779" s="120">
        <f>IF($B$9="Female",'No Self Assessment feeder'!O768,IF($B$9="Male",'No Self Assessment feeder'!AU768,IF($B$9="All",'No Self Assessment feeder'!CA768)))</f>
        <v>2.6</v>
      </c>
      <c r="P779" s="79">
        <f>IF($B$9="Female",'No Self Assessment feeder'!P768,IF($B$9="Male",'No Self Assessment feeder'!AV768,IF($B$9="All",'No Self Assessment feeder'!CB768)))</f>
        <v>1675</v>
      </c>
      <c r="Q779" s="120">
        <f>IF($B$9="Female",'No Self Assessment feeder'!Q768,IF($B$9="Male",'No Self Assessment feeder'!AW768,IF($B$9="All",'No Self Assessment feeder'!CC768)))</f>
        <v>10.7</v>
      </c>
      <c r="R779" s="120">
        <f>IF($B$9="Female",'No Self Assessment feeder'!R768,IF($B$9="Male",'No Self Assessment feeder'!AX768,IF($B$9="All",'No Self Assessment feeder'!CD768)))</f>
        <v>11.1</v>
      </c>
      <c r="S779" s="120">
        <f>IF($B$9="Female",'No Self Assessment feeder'!S768,IF($B$9="Male",'No Self Assessment feeder'!AY768,IF($B$9="All",'No Self Assessment feeder'!CE768)))</f>
        <v>72.3</v>
      </c>
      <c r="T779" s="120">
        <f>IF($B$9="Female",'No Self Assessment feeder'!T768,IF($B$9="Male",'No Self Assessment feeder'!AZ768,IF($B$9="All",'No Self Assessment feeder'!CF768)))</f>
        <v>76.8</v>
      </c>
      <c r="U779" s="127">
        <f>IF($B$9="Female",'No Self Assessment feeder'!U768,IF($B$9="Male",'No Self Assessment feeder'!BA768,IF($B$9="All",'No Self Assessment feeder'!CG768)))</f>
        <v>78.3</v>
      </c>
      <c r="V779" s="81">
        <f>IF($B$9="Female",'No Self Assessment feeder'!V768,IF($B$9="Male",'No Self Assessment feeder'!BB768,IF($B$9="All",'No Self Assessment feeder'!CH768)))</f>
        <v>1720</v>
      </c>
      <c r="W779" s="120">
        <f>IF($B$9="Female",'No Self Assessment feeder'!W768,IF($B$9="Male",'No Self Assessment feeder'!BC768,IF($B$9="All",'No Self Assessment feeder'!CI768)))</f>
        <v>2.6</v>
      </c>
      <c r="X779" s="79">
        <f>IF($B$9="Female",'No Self Assessment feeder'!X768,IF($B$9="Male",'No Self Assessment feeder'!BD768,IF($B$9="All",'No Self Assessment feeder'!CJ768)))</f>
        <v>1675</v>
      </c>
      <c r="Y779" s="120">
        <f>IF($B$9="Female",'No Self Assessment feeder'!Y768,IF($B$9="Male",'No Self Assessment feeder'!BE768,IF($B$9="All",'No Self Assessment feeder'!CK768)))</f>
        <v>14.8</v>
      </c>
      <c r="Z779" s="120">
        <f>IF($B$9="Female",'No Self Assessment feeder'!Z768,IF($B$9="Male",'No Self Assessment feeder'!BF768,IF($B$9="All",'No Self Assessment feeder'!CL768)))</f>
        <v>9.4</v>
      </c>
      <c r="AA779" s="120">
        <f>IF($B$9="Female",'No Self Assessment feeder'!AA768,IF($B$9="Male",'No Self Assessment feeder'!BG768,IF($B$9="All",'No Self Assessment feeder'!CM768)))</f>
        <v>71.099999999999994</v>
      </c>
      <c r="AB779" s="120">
        <f>IF($B$9="Female",'No Self Assessment feeder'!AB768,IF($B$9="Male",'No Self Assessment feeder'!BH768,IF($B$9="All",'No Self Assessment feeder'!CN768)))</f>
        <v>74.8</v>
      </c>
      <c r="AC779" s="127">
        <f>IF($B$9="Female",'No Self Assessment feeder'!AC768,IF($B$9="Male",'No Self Assessment feeder'!BI768,IF($B$9="All",'No Self Assessment feeder'!CO768)))</f>
        <v>75.7</v>
      </c>
      <c r="CM779" s="29"/>
    </row>
    <row r="780" spans="1:91" ht="14.25" customHeight="1" x14ac:dyDescent="0.2">
      <c r="A780" s="159" t="s">
        <v>293</v>
      </c>
      <c r="B780" s="65" t="s">
        <v>244</v>
      </c>
      <c r="C780" s="66">
        <v>10007158</v>
      </c>
      <c r="D780" s="66" t="s">
        <v>495</v>
      </c>
      <c r="E780" s="162" t="s">
        <v>245</v>
      </c>
      <c r="F780" s="142">
        <f>IF($B$9="Female",'No Self Assessment feeder'!F769,IF($B$9="Male",'No Self Assessment feeder'!AL769,IF($B$9="All",'No Self Assessment feeder'!BR769)))</f>
        <v>3235</v>
      </c>
      <c r="G780" s="120">
        <f>IF($B$9="Female",'No Self Assessment feeder'!G769,IF($B$9="Male",'No Self Assessment feeder'!AM769,IF($B$9="All",'No Self Assessment feeder'!BS769)))</f>
        <v>2.2999999999999998</v>
      </c>
      <c r="H780" s="79">
        <f>IF($B$9="Female",'No Self Assessment feeder'!H769,IF($B$9="Male",'No Self Assessment feeder'!AN769,IF($B$9="All",'No Self Assessment feeder'!BT769)))</f>
        <v>3160</v>
      </c>
      <c r="I780" s="120">
        <f>IF($B$9="Female",'No Self Assessment feeder'!I769,IF($B$9="Male",'No Self Assessment feeder'!AO769,IF($B$9="All",'No Self Assessment feeder'!BU769)))</f>
        <v>8.8000000000000007</v>
      </c>
      <c r="J780" s="120">
        <f>IF($B$9="Female",'No Self Assessment feeder'!J769,IF($B$9="Male",'No Self Assessment feeder'!AP769,IF($B$9="All",'No Self Assessment feeder'!BV769)))</f>
        <v>9.1</v>
      </c>
      <c r="K780" s="120">
        <f>IF($B$9="Female",'No Self Assessment feeder'!K769,IF($B$9="Male",'No Self Assessment feeder'!AQ769,IF($B$9="All",'No Self Assessment feeder'!BW769)))</f>
        <v>54.8</v>
      </c>
      <c r="L780" s="120">
        <f>IF($B$9="Female",'No Self Assessment feeder'!L769,IF($B$9="Male",'No Self Assessment feeder'!AR769,IF($B$9="All",'No Self Assessment feeder'!BX769)))</f>
        <v>71.8</v>
      </c>
      <c r="M780" s="127">
        <f>IF($B$9="Female",'No Self Assessment feeder'!M769,IF($B$9="Male",'No Self Assessment feeder'!AS769,IF($B$9="All",'No Self Assessment feeder'!BY769)))</f>
        <v>82.1</v>
      </c>
      <c r="N780" s="81">
        <f>IF($B$9="Female",'No Self Assessment feeder'!N769,IF($B$9="Male",'No Self Assessment feeder'!AT769,IF($B$9="All",'No Self Assessment feeder'!BZ769)))</f>
        <v>3235</v>
      </c>
      <c r="O780" s="120">
        <f>IF($B$9="Female",'No Self Assessment feeder'!O769,IF($B$9="Male",'No Self Assessment feeder'!AU769,IF($B$9="All",'No Self Assessment feeder'!CA769)))</f>
        <v>2.5</v>
      </c>
      <c r="P780" s="79">
        <f>IF($B$9="Female",'No Self Assessment feeder'!P769,IF($B$9="Male",'No Self Assessment feeder'!AV769,IF($B$9="All",'No Self Assessment feeder'!CB769)))</f>
        <v>3150</v>
      </c>
      <c r="Q780" s="120">
        <f>IF($B$9="Female",'No Self Assessment feeder'!Q769,IF($B$9="Male",'No Self Assessment feeder'!AW769,IF($B$9="All",'No Self Assessment feeder'!CC769)))</f>
        <v>10.8</v>
      </c>
      <c r="R780" s="120">
        <f>IF($B$9="Female",'No Self Assessment feeder'!R769,IF($B$9="Male",'No Self Assessment feeder'!AX769,IF($B$9="All",'No Self Assessment feeder'!CD769)))</f>
        <v>8.1</v>
      </c>
      <c r="S780" s="120">
        <f>IF($B$9="Female",'No Self Assessment feeder'!S769,IF($B$9="Male",'No Self Assessment feeder'!AY769,IF($B$9="All",'No Self Assessment feeder'!CE769)))</f>
        <v>64.3</v>
      </c>
      <c r="T780" s="120">
        <f>IF($B$9="Female",'No Self Assessment feeder'!T769,IF($B$9="Male",'No Self Assessment feeder'!AZ769,IF($B$9="All",'No Self Assessment feeder'!CF769)))</f>
        <v>76.2</v>
      </c>
      <c r="U780" s="127">
        <f>IF($B$9="Female",'No Self Assessment feeder'!U769,IF($B$9="Male",'No Self Assessment feeder'!BA769,IF($B$9="All",'No Self Assessment feeder'!CG769)))</f>
        <v>81.2</v>
      </c>
      <c r="V780" s="81">
        <f>IF($B$9="Female",'No Self Assessment feeder'!V769,IF($B$9="Male",'No Self Assessment feeder'!BB769,IF($B$9="All",'No Self Assessment feeder'!CH769)))</f>
        <v>3235</v>
      </c>
      <c r="W780" s="120">
        <f>IF($B$9="Female",'No Self Assessment feeder'!W769,IF($B$9="Male",'No Self Assessment feeder'!BC769,IF($B$9="All",'No Self Assessment feeder'!CI769)))</f>
        <v>2.7</v>
      </c>
      <c r="X780" s="79">
        <f>IF($B$9="Female",'No Self Assessment feeder'!X769,IF($B$9="Male",'No Self Assessment feeder'!BD769,IF($B$9="All",'No Self Assessment feeder'!CJ769)))</f>
        <v>3145</v>
      </c>
      <c r="Y780" s="120">
        <f>IF($B$9="Female",'No Self Assessment feeder'!Y769,IF($B$9="Male",'No Self Assessment feeder'!BE769,IF($B$9="All",'No Self Assessment feeder'!CK769)))</f>
        <v>13.5</v>
      </c>
      <c r="Z780" s="120">
        <f>IF($B$9="Female",'No Self Assessment feeder'!Z769,IF($B$9="Male",'No Self Assessment feeder'!BF769,IF($B$9="All",'No Self Assessment feeder'!CL769)))</f>
        <v>7</v>
      </c>
      <c r="AA780" s="120">
        <f>IF($B$9="Female",'No Self Assessment feeder'!AA769,IF($B$9="Male",'No Self Assessment feeder'!BG769,IF($B$9="All",'No Self Assessment feeder'!CM769)))</f>
        <v>67</v>
      </c>
      <c r="AB780" s="120">
        <f>IF($B$9="Female",'No Self Assessment feeder'!AB769,IF($B$9="Male",'No Self Assessment feeder'!BH769,IF($B$9="All",'No Self Assessment feeder'!CN769)))</f>
        <v>76</v>
      </c>
      <c r="AC780" s="127">
        <f>IF($B$9="Female",'No Self Assessment feeder'!AC769,IF($B$9="Male",'No Self Assessment feeder'!BI769,IF($B$9="All",'No Self Assessment feeder'!CO769)))</f>
        <v>79.599999999999994</v>
      </c>
      <c r="CM780" s="29"/>
    </row>
    <row r="781" spans="1:91" ht="14.25" customHeight="1" x14ac:dyDescent="0.2">
      <c r="A781" s="159" t="s">
        <v>293</v>
      </c>
      <c r="B781" s="65" t="s">
        <v>246</v>
      </c>
      <c r="C781" s="66">
        <v>10006299</v>
      </c>
      <c r="D781" s="66" t="s">
        <v>489</v>
      </c>
      <c r="E781" s="162" t="s">
        <v>247</v>
      </c>
      <c r="F781" s="142">
        <f>IF($B$9="Female",'No Self Assessment feeder'!F770,IF($B$9="Male",'No Self Assessment feeder'!AL770,IF($B$9="All",'No Self Assessment feeder'!BR770)))</f>
        <v>2110</v>
      </c>
      <c r="G781" s="120">
        <f>IF($B$9="Female",'No Self Assessment feeder'!G770,IF($B$9="Male",'No Self Assessment feeder'!AM770,IF($B$9="All",'No Self Assessment feeder'!BS770)))</f>
        <v>2.5</v>
      </c>
      <c r="H781" s="79">
        <f>IF($B$9="Female",'No Self Assessment feeder'!H770,IF($B$9="Male",'No Self Assessment feeder'!AN770,IF($B$9="All",'No Self Assessment feeder'!BT770)))</f>
        <v>2060</v>
      </c>
      <c r="I781" s="120">
        <f>IF($B$9="Female",'No Self Assessment feeder'!I770,IF($B$9="Male",'No Self Assessment feeder'!AO770,IF($B$9="All",'No Self Assessment feeder'!BU770)))</f>
        <v>7</v>
      </c>
      <c r="J781" s="120">
        <f>IF($B$9="Female",'No Self Assessment feeder'!J770,IF($B$9="Male",'No Self Assessment feeder'!AP770,IF($B$9="All",'No Self Assessment feeder'!BV770)))</f>
        <v>12</v>
      </c>
      <c r="K781" s="120">
        <f>IF($B$9="Female",'No Self Assessment feeder'!K770,IF($B$9="Male",'No Self Assessment feeder'!AQ770,IF($B$9="All",'No Self Assessment feeder'!BW770)))</f>
        <v>60.9</v>
      </c>
      <c r="L781" s="120">
        <f>IF($B$9="Female",'No Self Assessment feeder'!L770,IF($B$9="Male",'No Self Assessment feeder'!AR770,IF($B$9="All",'No Self Assessment feeder'!BX770)))</f>
        <v>73.8</v>
      </c>
      <c r="M781" s="127">
        <f>IF($B$9="Female",'No Self Assessment feeder'!M770,IF($B$9="Male",'No Self Assessment feeder'!AS770,IF($B$9="All",'No Self Assessment feeder'!BY770)))</f>
        <v>80.900000000000006</v>
      </c>
      <c r="N781" s="81">
        <f>IF($B$9="Female",'No Self Assessment feeder'!N770,IF($B$9="Male",'No Self Assessment feeder'!AT770,IF($B$9="All",'No Self Assessment feeder'!BZ770)))</f>
        <v>2110</v>
      </c>
      <c r="O781" s="120">
        <f>IF($B$9="Female",'No Self Assessment feeder'!O770,IF($B$9="Male",'No Self Assessment feeder'!AU770,IF($B$9="All",'No Self Assessment feeder'!CA770)))</f>
        <v>2.6</v>
      </c>
      <c r="P781" s="79">
        <f>IF($B$9="Female",'No Self Assessment feeder'!P770,IF($B$9="Male",'No Self Assessment feeder'!AV770,IF($B$9="All",'No Self Assessment feeder'!CB770)))</f>
        <v>2060</v>
      </c>
      <c r="Q781" s="120">
        <f>IF($B$9="Female",'No Self Assessment feeder'!Q770,IF($B$9="Male",'No Self Assessment feeder'!AW770,IF($B$9="All",'No Self Assessment feeder'!CC770)))</f>
        <v>8.9</v>
      </c>
      <c r="R781" s="120">
        <f>IF($B$9="Female",'No Self Assessment feeder'!R770,IF($B$9="Male",'No Self Assessment feeder'!AX770,IF($B$9="All",'No Self Assessment feeder'!CD770)))</f>
        <v>9.6</v>
      </c>
      <c r="S781" s="120">
        <f>IF($B$9="Female",'No Self Assessment feeder'!S770,IF($B$9="Male",'No Self Assessment feeder'!AY770,IF($B$9="All",'No Self Assessment feeder'!CE770)))</f>
        <v>69.2</v>
      </c>
      <c r="T781" s="120">
        <f>IF($B$9="Female",'No Self Assessment feeder'!T770,IF($B$9="Male",'No Self Assessment feeder'!AZ770,IF($B$9="All",'No Self Assessment feeder'!CF770)))</f>
        <v>77.900000000000006</v>
      </c>
      <c r="U781" s="127">
        <f>IF($B$9="Female",'No Self Assessment feeder'!U770,IF($B$9="Male",'No Self Assessment feeder'!BA770,IF($B$9="All",'No Self Assessment feeder'!CG770)))</f>
        <v>81.5</v>
      </c>
      <c r="V781" s="81">
        <f>IF($B$9="Female",'No Self Assessment feeder'!V770,IF($B$9="Male",'No Self Assessment feeder'!BB770,IF($B$9="All",'No Self Assessment feeder'!CH770)))</f>
        <v>2110</v>
      </c>
      <c r="W781" s="120">
        <f>IF($B$9="Female",'No Self Assessment feeder'!W770,IF($B$9="Male",'No Self Assessment feeder'!BC770,IF($B$9="All",'No Self Assessment feeder'!CI770)))</f>
        <v>2.7</v>
      </c>
      <c r="X781" s="79">
        <f>IF($B$9="Female",'No Self Assessment feeder'!X770,IF($B$9="Male",'No Self Assessment feeder'!BD770,IF($B$9="All",'No Self Assessment feeder'!CJ770)))</f>
        <v>2055</v>
      </c>
      <c r="Y781" s="120">
        <f>IF($B$9="Female",'No Self Assessment feeder'!Y770,IF($B$9="Male",'No Self Assessment feeder'!BE770,IF($B$9="All",'No Self Assessment feeder'!CK770)))</f>
        <v>11.5</v>
      </c>
      <c r="Z781" s="120">
        <f>IF($B$9="Female",'No Self Assessment feeder'!Z770,IF($B$9="Male",'No Self Assessment feeder'!BF770,IF($B$9="All",'No Self Assessment feeder'!CL770)))</f>
        <v>7.8</v>
      </c>
      <c r="AA781" s="120">
        <f>IF($B$9="Female",'No Self Assessment feeder'!AA770,IF($B$9="Male",'No Self Assessment feeder'!BG770,IF($B$9="All",'No Self Assessment feeder'!CM770)))</f>
        <v>72.7</v>
      </c>
      <c r="AB781" s="120">
        <f>IF($B$9="Female",'No Self Assessment feeder'!AB770,IF($B$9="Male",'No Self Assessment feeder'!BH770,IF($B$9="All",'No Self Assessment feeder'!CN770)))</f>
        <v>78.8</v>
      </c>
      <c r="AC781" s="127">
        <f>IF($B$9="Female",'No Self Assessment feeder'!AC770,IF($B$9="Male",'No Self Assessment feeder'!BI770,IF($B$9="All",'No Self Assessment feeder'!CO770)))</f>
        <v>80.599999999999994</v>
      </c>
      <c r="CM781" s="29"/>
    </row>
    <row r="782" spans="1:91" ht="14.25" customHeight="1" x14ac:dyDescent="0.2">
      <c r="A782" s="159" t="s">
        <v>293</v>
      </c>
      <c r="B782" s="65" t="s">
        <v>248</v>
      </c>
      <c r="C782" s="65">
        <v>10037449</v>
      </c>
      <c r="D782" s="66" t="s">
        <v>490</v>
      </c>
      <c r="E782" s="162" t="s">
        <v>249</v>
      </c>
      <c r="F782" s="142">
        <f>IF($B$9="Female",'No Self Assessment feeder'!F771,IF($B$9="Male",'No Self Assessment feeder'!AL771,IF($B$9="All",'No Self Assessment feeder'!BR771)))</f>
        <v>660</v>
      </c>
      <c r="G782" s="120">
        <f>IF($B$9="Female",'No Self Assessment feeder'!G771,IF($B$9="Male",'No Self Assessment feeder'!AM771,IF($B$9="All",'No Self Assessment feeder'!BS771)))</f>
        <v>1.8</v>
      </c>
      <c r="H782" s="79">
        <f>IF($B$9="Female",'No Self Assessment feeder'!H771,IF($B$9="Male",'No Self Assessment feeder'!AN771,IF($B$9="All",'No Self Assessment feeder'!BT771)))</f>
        <v>650</v>
      </c>
      <c r="I782" s="120">
        <f>IF($B$9="Female",'No Self Assessment feeder'!I771,IF($B$9="Male",'No Self Assessment feeder'!AO771,IF($B$9="All",'No Self Assessment feeder'!BU771)))</f>
        <v>5.5</v>
      </c>
      <c r="J782" s="120">
        <f>IF($B$9="Female",'No Self Assessment feeder'!J771,IF($B$9="Male",'No Self Assessment feeder'!AP771,IF($B$9="All",'No Self Assessment feeder'!BV771)))</f>
        <v>6.5</v>
      </c>
      <c r="K782" s="120">
        <f>IF($B$9="Female",'No Self Assessment feeder'!K771,IF($B$9="Male",'No Self Assessment feeder'!AQ771,IF($B$9="All",'No Self Assessment feeder'!BW771)))</f>
        <v>43.7</v>
      </c>
      <c r="L782" s="120">
        <f>IF($B$9="Female",'No Self Assessment feeder'!L771,IF($B$9="Male",'No Self Assessment feeder'!AR771,IF($B$9="All",'No Self Assessment feeder'!BX771)))</f>
        <v>80.2</v>
      </c>
      <c r="M782" s="127">
        <f>IF($B$9="Female",'No Self Assessment feeder'!M771,IF($B$9="Male",'No Self Assessment feeder'!AS771,IF($B$9="All",'No Self Assessment feeder'!BY771)))</f>
        <v>88</v>
      </c>
      <c r="N782" s="81">
        <f>IF($B$9="Female",'No Self Assessment feeder'!N771,IF($B$9="Male",'No Self Assessment feeder'!AT771,IF($B$9="All",'No Self Assessment feeder'!BZ771)))</f>
        <v>660</v>
      </c>
      <c r="O782" s="120">
        <f>IF($B$9="Female",'No Self Assessment feeder'!O771,IF($B$9="Male",'No Self Assessment feeder'!AU771,IF($B$9="All",'No Self Assessment feeder'!CA771)))</f>
        <v>2.9</v>
      </c>
      <c r="P782" s="79">
        <f>IF($B$9="Female",'No Self Assessment feeder'!P771,IF($B$9="Male",'No Self Assessment feeder'!AV771,IF($B$9="All",'No Self Assessment feeder'!CB771)))</f>
        <v>645</v>
      </c>
      <c r="Q782" s="120">
        <f>IF($B$9="Female",'No Self Assessment feeder'!Q771,IF($B$9="Male",'No Self Assessment feeder'!AW771,IF($B$9="All",'No Self Assessment feeder'!CC771)))</f>
        <v>8.4</v>
      </c>
      <c r="R782" s="120">
        <f>IF($B$9="Female",'No Self Assessment feeder'!R771,IF($B$9="Male",'No Self Assessment feeder'!AX771,IF($B$9="All",'No Self Assessment feeder'!CD771)))</f>
        <v>7</v>
      </c>
      <c r="S782" s="120">
        <f>IF($B$9="Female",'No Self Assessment feeder'!S771,IF($B$9="Male",'No Self Assessment feeder'!AY771,IF($B$9="All",'No Self Assessment feeder'!CE771)))</f>
        <v>70.900000000000006</v>
      </c>
      <c r="T782" s="120">
        <f>IF($B$9="Female",'No Self Assessment feeder'!T771,IF($B$9="Male",'No Self Assessment feeder'!AZ771,IF($B$9="All",'No Self Assessment feeder'!CF771)))</f>
        <v>82</v>
      </c>
      <c r="U782" s="127">
        <f>IF($B$9="Female",'No Self Assessment feeder'!U771,IF($B$9="Male",'No Self Assessment feeder'!BA771,IF($B$9="All",'No Self Assessment feeder'!CG771)))</f>
        <v>84.6</v>
      </c>
      <c r="V782" s="81">
        <f>IF($B$9="Female",'No Self Assessment feeder'!V771,IF($B$9="Male",'No Self Assessment feeder'!BB771,IF($B$9="All",'No Self Assessment feeder'!CH771)))</f>
        <v>660</v>
      </c>
      <c r="W782" s="120">
        <f>IF($B$9="Female",'No Self Assessment feeder'!W771,IF($B$9="Male",'No Self Assessment feeder'!BC771,IF($B$9="All",'No Self Assessment feeder'!CI771)))</f>
        <v>2.9</v>
      </c>
      <c r="X782" s="79">
        <f>IF($B$9="Female",'No Self Assessment feeder'!X771,IF($B$9="Male",'No Self Assessment feeder'!BD771,IF($B$9="All",'No Self Assessment feeder'!CJ771)))</f>
        <v>645</v>
      </c>
      <c r="Y782" s="120">
        <f>IF($B$9="Female",'No Self Assessment feeder'!Y771,IF($B$9="Male",'No Self Assessment feeder'!BE771,IF($B$9="All",'No Self Assessment feeder'!CK771)))</f>
        <v>12.1</v>
      </c>
      <c r="Z782" s="120">
        <f>IF($B$9="Female",'No Self Assessment feeder'!Z771,IF($B$9="Male",'No Self Assessment feeder'!BF771,IF($B$9="All",'No Self Assessment feeder'!CL771)))</f>
        <v>6.4</v>
      </c>
      <c r="AA782" s="120">
        <f>IF($B$9="Female",'No Self Assessment feeder'!AA771,IF($B$9="Male",'No Self Assessment feeder'!BG771,IF($B$9="All",'No Self Assessment feeder'!CM771)))</f>
        <v>72.3</v>
      </c>
      <c r="AB782" s="120">
        <f>IF($B$9="Female",'No Self Assessment feeder'!AB771,IF($B$9="Male",'No Self Assessment feeder'!BH771,IF($B$9="All",'No Self Assessment feeder'!CN771)))</f>
        <v>78.7</v>
      </c>
      <c r="AC782" s="127">
        <f>IF($B$9="Female",'No Self Assessment feeder'!AC771,IF($B$9="Male",'No Self Assessment feeder'!BI771,IF($B$9="All",'No Self Assessment feeder'!CO771)))</f>
        <v>81.5</v>
      </c>
      <c r="CM782" s="29"/>
    </row>
    <row r="783" spans="1:91" ht="14.25" customHeight="1" x14ac:dyDescent="0.2">
      <c r="A783" s="159" t="s">
        <v>293</v>
      </c>
      <c r="B783" s="65" t="s">
        <v>250</v>
      </c>
      <c r="C783" s="66">
        <v>10014001</v>
      </c>
      <c r="D783" s="66" t="s">
        <v>488</v>
      </c>
      <c r="E783" s="162" t="s">
        <v>251</v>
      </c>
      <c r="F783" s="142">
        <f>IF($B$9="Female",'No Self Assessment feeder'!F772,IF($B$9="Male",'No Self Assessment feeder'!AL772,IF($B$9="All",'No Self Assessment feeder'!BR772)))</f>
        <v>520</v>
      </c>
      <c r="G783" s="120">
        <f>IF($B$9="Female",'No Self Assessment feeder'!G772,IF($B$9="Male",'No Self Assessment feeder'!AM772,IF($B$9="All",'No Self Assessment feeder'!BS772)))</f>
        <v>2.5</v>
      </c>
      <c r="H783" s="79">
        <f>IF($B$9="Female",'No Self Assessment feeder'!H772,IF($B$9="Male",'No Self Assessment feeder'!AN772,IF($B$9="All",'No Self Assessment feeder'!BT772)))</f>
        <v>505</v>
      </c>
      <c r="I783" s="120">
        <f>IF($B$9="Female",'No Self Assessment feeder'!I772,IF($B$9="Male",'No Self Assessment feeder'!AO772,IF($B$9="All",'No Self Assessment feeder'!BU772)))</f>
        <v>10.9</v>
      </c>
      <c r="J783" s="120">
        <f>IF($B$9="Female",'No Self Assessment feeder'!J772,IF($B$9="Male",'No Self Assessment feeder'!AP772,IF($B$9="All",'No Self Assessment feeder'!BV772)))</f>
        <v>11.3</v>
      </c>
      <c r="K783" s="120">
        <f>IF($B$9="Female",'No Self Assessment feeder'!K772,IF($B$9="Male",'No Self Assessment feeder'!AQ772,IF($B$9="All",'No Self Assessment feeder'!BW772)))</f>
        <v>60.6</v>
      </c>
      <c r="L783" s="120">
        <f>IF($B$9="Female",'No Self Assessment feeder'!L772,IF($B$9="Male",'No Self Assessment feeder'!AR772,IF($B$9="All",'No Self Assessment feeder'!BX772)))</f>
        <v>72.3</v>
      </c>
      <c r="M783" s="127">
        <f>IF($B$9="Female",'No Self Assessment feeder'!M772,IF($B$9="Male",'No Self Assessment feeder'!AS772,IF($B$9="All",'No Self Assessment feeder'!BY772)))</f>
        <v>77.8</v>
      </c>
      <c r="N783" s="81">
        <f>IF($B$9="Female",'No Self Assessment feeder'!N772,IF($B$9="Male",'No Self Assessment feeder'!AT772,IF($B$9="All",'No Self Assessment feeder'!BZ772)))</f>
        <v>520</v>
      </c>
      <c r="O783" s="120">
        <f>IF($B$9="Female",'No Self Assessment feeder'!O772,IF($B$9="Male",'No Self Assessment feeder'!AU772,IF($B$9="All",'No Self Assessment feeder'!CA772)))</f>
        <v>3.1</v>
      </c>
      <c r="P783" s="79">
        <f>IF($B$9="Female",'No Self Assessment feeder'!P772,IF($B$9="Male",'No Self Assessment feeder'!AV772,IF($B$9="All",'No Self Assessment feeder'!CB772)))</f>
        <v>500</v>
      </c>
      <c r="Q783" s="120">
        <f>IF($B$9="Female",'No Self Assessment feeder'!Q772,IF($B$9="Male",'No Self Assessment feeder'!AW772,IF($B$9="All",'No Self Assessment feeder'!CC772)))</f>
        <v>14.3</v>
      </c>
      <c r="R783" s="120">
        <f>IF($B$9="Female",'No Self Assessment feeder'!R772,IF($B$9="Male",'No Self Assessment feeder'!AX772,IF($B$9="All",'No Self Assessment feeder'!CD772)))</f>
        <v>9.8000000000000007</v>
      </c>
      <c r="S783" s="120">
        <f>IF($B$9="Female",'No Self Assessment feeder'!S772,IF($B$9="Male",'No Self Assessment feeder'!AY772,IF($B$9="All",'No Self Assessment feeder'!CE772)))</f>
        <v>63.1</v>
      </c>
      <c r="T783" s="120">
        <f>IF($B$9="Female",'No Self Assessment feeder'!T772,IF($B$9="Male",'No Self Assessment feeder'!AZ772,IF($B$9="All",'No Self Assessment feeder'!CF772)))</f>
        <v>73.3</v>
      </c>
      <c r="U783" s="127">
        <f>IF($B$9="Female",'No Self Assessment feeder'!U772,IF($B$9="Male",'No Self Assessment feeder'!BA772,IF($B$9="All",'No Self Assessment feeder'!CG772)))</f>
        <v>75.900000000000006</v>
      </c>
      <c r="V783" s="81">
        <f>IF($B$9="Female",'No Self Assessment feeder'!V772,IF($B$9="Male",'No Self Assessment feeder'!BB772,IF($B$9="All",'No Self Assessment feeder'!CH772)))</f>
        <v>520</v>
      </c>
      <c r="W783" s="120">
        <f>IF($B$9="Female",'No Self Assessment feeder'!W772,IF($B$9="Male",'No Self Assessment feeder'!BC772,IF($B$9="All",'No Self Assessment feeder'!CI772)))</f>
        <v>3.3</v>
      </c>
      <c r="X783" s="79">
        <f>IF($B$9="Female",'No Self Assessment feeder'!X772,IF($B$9="Male",'No Self Assessment feeder'!BD772,IF($B$9="All",'No Self Assessment feeder'!CJ772)))</f>
        <v>500</v>
      </c>
      <c r="Y783" s="120">
        <f>IF($B$9="Female",'No Self Assessment feeder'!Y772,IF($B$9="Male",'No Self Assessment feeder'!BE772,IF($B$9="All",'No Self Assessment feeder'!CK772)))</f>
        <v>17</v>
      </c>
      <c r="Z783" s="120">
        <f>IF($B$9="Female",'No Self Assessment feeder'!Z772,IF($B$9="Male",'No Self Assessment feeder'!BF772,IF($B$9="All",'No Self Assessment feeder'!CL772)))</f>
        <v>9.8000000000000007</v>
      </c>
      <c r="AA783" s="120">
        <f>IF($B$9="Female",'No Self Assessment feeder'!AA772,IF($B$9="Male",'No Self Assessment feeder'!BG772,IF($B$9="All",'No Self Assessment feeder'!CM772)))</f>
        <v>62.3</v>
      </c>
      <c r="AB783" s="120">
        <f>IF($B$9="Female",'No Self Assessment feeder'!AB772,IF($B$9="Male",'No Self Assessment feeder'!BH772,IF($B$9="All",'No Self Assessment feeder'!CN772)))</f>
        <v>71.3</v>
      </c>
      <c r="AC783" s="127">
        <f>IF($B$9="Female",'No Self Assessment feeder'!AC772,IF($B$9="Male",'No Self Assessment feeder'!BI772,IF($B$9="All",'No Self Assessment feeder'!CO772)))</f>
        <v>73.3</v>
      </c>
      <c r="CM783" s="29"/>
    </row>
    <row r="784" spans="1:91" ht="14.25" customHeight="1" x14ac:dyDescent="0.2">
      <c r="A784" s="159" t="s">
        <v>293</v>
      </c>
      <c r="B784" s="65" t="s">
        <v>252</v>
      </c>
      <c r="C784" s="66">
        <v>10007159</v>
      </c>
      <c r="D784" s="66" t="s">
        <v>496</v>
      </c>
      <c r="E784" s="162" t="s">
        <v>253</v>
      </c>
      <c r="F784" s="142">
        <f>IF($B$9="Female",'No Self Assessment feeder'!F773,IF($B$9="Male",'No Self Assessment feeder'!AL773,IF($B$9="All",'No Self Assessment feeder'!BR773)))</f>
        <v>2020</v>
      </c>
      <c r="G784" s="120">
        <f>IF($B$9="Female",'No Self Assessment feeder'!G773,IF($B$9="Male",'No Self Assessment feeder'!AM773,IF($B$9="All",'No Self Assessment feeder'!BS773)))</f>
        <v>3.7</v>
      </c>
      <c r="H784" s="79">
        <f>IF($B$9="Female",'No Self Assessment feeder'!H773,IF($B$9="Male",'No Self Assessment feeder'!AN773,IF($B$9="All",'No Self Assessment feeder'!BT773)))</f>
        <v>1945</v>
      </c>
      <c r="I784" s="120">
        <f>IF($B$9="Female",'No Self Assessment feeder'!I773,IF($B$9="Male",'No Self Assessment feeder'!AO773,IF($B$9="All",'No Self Assessment feeder'!BU773)))</f>
        <v>8.1</v>
      </c>
      <c r="J784" s="120">
        <f>IF($B$9="Female",'No Self Assessment feeder'!J773,IF($B$9="Male",'No Self Assessment feeder'!AP773,IF($B$9="All",'No Self Assessment feeder'!BV773)))</f>
        <v>10.4</v>
      </c>
      <c r="K784" s="120">
        <f>IF($B$9="Female",'No Self Assessment feeder'!K773,IF($B$9="Male",'No Self Assessment feeder'!AQ773,IF($B$9="All",'No Self Assessment feeder'!BW773)))</f>
        <v>59.6</v>
      </c>
      <c r="L784" s="120">
        <f>IF($B$9="Female",'No Self Assessment feeder'!L773,IF($B$9="Male",'No Self Assessment feeder'!AR773,IF($B$9="All",'No Self Assessment feeder'!BX773)))</f>
        <v>74.7</v>
      </c>
      <c r="M784" s="127">
        <f>IF($B$9="Female",'No Self Assessment feeder'!M773,IF($B$9="Male",'No Self Assessment feeder'!AS773,IF($B$9="All",'No Self Assessment feeder'!BY773)))</f>
        <v>81.599999999999994</v>
      </c>
      <c r="N784" s="81">
        <f>IF($B$9="Female",'No Self Assessment feeder'!N773,IF($B$9="Male",'No Self Assessment feeder'!AT773,IF($B$9="All",'No Self Assessment feeder'!BZ773)))</f>
        <v>2020</v>
      </c>
      <c r="O784" s="120">
        <f>IF($B$9="Female",'No Self Assessment feeder'!O773,IF($B$9="Male",'No Self Assessment feeder'!AU773,IF($B$9="All",'No Self Assessment feeder'!CA773)))</f>
        <v>4.2</v>
      </c>
      <c r="P784" s="79">
        <f>IF($B$9="Female",'No Self Assessment feeder'!P773,IF($B$9="Male",'No Self Assessment feeder'!AV773,IF($B$9="All",'No Self Assessment feeder'!CB773)))</f>
        <v>1940</v>
      </c>
      <c r="Q784" s="120">
        <f>IF($B$9="Female",'No Self Assessment feeder'!Q773,IF($B$9="Male",'No Self Assessment feeder'!AW773,IF($B$9="All",'No Self Assessment feeder'!CC773)))</f>
        <v>11.2</v>
      </c>
      <c r="R784" s="120">
        <f>IF($B$9="Female",'No Self Assessment feeder'!R773,IF($B$9="Male",'No Self Assessment feeder'!AX773,IF($B$9="All",'No Self Assessment feeder'!CD773)))</f>
        <v>9</v>
      </c>
      <c r="S784" s="120">
        <f>IF($B$9="Female",'No Self Assessment feeder'!S773,IF($B$9="Male",'No Self Assessment feeder'!AY773,IF($B$9="All",'No Self Assessment feeder'!CE773)))</f>
        <v>66.2</v>
      </c>
      <c r="T784" s="120">
        <f>IF($B$9="Female",'No Self Assessment feeder'!T773,IF($B$9="Male",'No Self Assessment feeder'!AZ773,IF($B$9="All",'No Self Assessment feeder'!CF773)))</f>
        <v>76.3</v>
      </c>
      <c r="U784" s="127">
        <f>IF($B$9="Female",'No Self Assessment feeder'!U773,IF($B$9="Male",'No Self Assessment feeder'!BA773,IF($B$9="All",'No Self Assessment feeder'!CG773)))</f>
        <v>79.8</v>
      </c>
      <c r="V784" s="81">
        <f>IF($B$9="Female",'No Self Assessment feeder'!V773,IF($B$9="Male",'No Self Assessment feeder'!BB773,IF($B$9="All",'No Self Assessment feeder'!CH773)))</f>
        <v>2020</v>
      </c>
      <c r="W784" s="120">
        <f>IF($B$9="Female",'No Self Assessment feeder'!W773,IF($B$9="Male",'No Self Assessment feeder'!BC773,IF($B$9="All",'No Self Assessment feeder'!CI773)))</f>
        <v>4.4000000000000004</v>
      </c>
      <c r="X784" s="79">
        <f>IF($B$9="Female",'No Self Assessment feeder'!X773,IF($B$9="Male",'No Self Assessment feeder'!BD773,IF($B$9="All",'No Self Assessment feeder'!CJ773)))</f>
        <v>1935</v>
      </c>
      <c r="Y784" s="120">
        <f>IF($B$9="Female",'No Self Assessment feeder'!Y773,IF($B$9="Male",'No Self Assessment feeder'!BE773,IF($B$9="All",'No Self Assessment feeder'!CK773)))</f>
        <v>13.6</v>
      </c>
      <c r="Z784" s="120">
        <f>IF($B$9="Female",'No Self Assessment feeder'!Z773,IF($B$9="Male",'No Self Assessment feeder'!BF773,IF($B$9="All",'No Self Assessment feeder'!CL773)))</f>
        <v>7.4</v>
      </c>
      <c r="AA784" s="120">
        <f>IF($B$9="Female",'No Self Assessment feeder'!AA773,IF($B$9="Male",'No Self Assessment feeder'!BG773,IF($B$9="All",'No Self Assessment feeder'!CM773)))</f>
        <v>69.900000000000006</v>
      </c>
      <c r="AB784" s="120">
        <f>IF($B$9="Female",'No Self Assessment feeder'!AB773,IF($B$9="Male",'No Self Assessment feeder'!BH773,IF($B$9="All",'No Self Assessment feeder'!CN773)))</f>
        <v>77</v>
      </c>
      <c r="AC784" s="127">
        <f>IF($B$9="Female",'No Self Assessment feeder'!AC773,IF($B$9="Male",'No Self Assessment feeder'!BI773,IF($B$9="All",'No Self Assessment feeder'!CO773)))</f>
        <v>79</v>
      </c>
      <c r="CM784" s="29"/>
    </row>
    <row r="785" spans="1:91" ht="14.25" customHeight="1" x14ac:dyDescent="0.2">
      <c r="A785" s="159" t="s">
        <v>293</v>
      </c>
      <c r="B785" s="65" t="s">
        <v>254</v>
      </c>
      <c r="C785" s="66">
        <v>10007160</v>
      </c>
      <c r="D785" s="66" t="s">
        <v>495</v>
      </c>
      <c r="E785" s="162" t="s">
        <v>255</v>
      </c>
      <c r="F785" s="142">
        <f>IF($B$9="Female",'No Self Assessment feeder'!F774,IF($B$9="Male",'No Self Assessment feeder'!AL774,IF($B$9="All",'No Self Assessment feeder'!BR774)))</f>
        <v>1305</v>
      </c>
      <c r="G785" s="120">
        <f>IF($B$9="Female",'No Self Assessment feeder'!G774,IF($B$9="Male",'No Self Assessment feeder'!AM774,IF($B$9="All",'No Self Assessment feeder'!BS774)))</f>
        <v>3.1</v>
      </c>
      <c r="H785" s="79">
        <f>IF($B$9="Female",'No Self Assessment feeder'!H774,IF($B$9="Male",'No Self Assessment feeder'!AN774,IF($B$9="All",'No Self Assessment feeder'!BT774)))</f>
        <v>1265</v>
      </c>
      <c r="I785" s="120">
        <f>IF($B$9="Female",'No Self Assessment feeder'!I774,IF($B$9="Male",'No Self Assessment feeder'!AO774,IF($B$9="All",'No Self Assessment feeder'!BU774)))</f>
        <v>9.3000000000000007</v>
      </c>
      <c r="J785" s="120">
        <f>IF($B$9="Female",'No Self Assessment feeder'!J774,IF($B$9="Male",'No Self Assessment feeder'!AP774,IF($B$9="All",'No Self Assessment feeder'!BV774)))</f>
        <v>8</v>
      </c>
      <c r="K785" s="120">
        <f>IF($B$9="Female",'No Self Assessment feeder'!K774,IF($B$9="Male",'No Self Assessment feeder'!AQ774,IF($B$9="All",'No Self Assessment feeder'!BW774)))</f>
        <v>55.5</v>
      </c>
      <c r="L785" s="120">
        <f>IF($B$9="Female",'No Self Assessment feeder'!L774,IF($B$9="Male",'No Self Assessment feeder'!AR774,IF($B$9="All",'No Self Assessment feeder'!BX774)))</f>
        <v>72.5</v>
      </c>
      <c r="M785" s="127">
        <f>IF($B$9="Female",'No Self Assessment feeder'!M774,IF($B$9="Male",'No Self Assessment feeder'!AS774,IF($B$9="All",'No Self Assessment feeder'!BY774)))</f>
        <v>82.7</v>
      </c>
      <c r="N785" s="81">
        <f>IF($B$9="Female",'No Self Assessment feeder'!N774,IF($B$9="Male",'No Self Assessment feeder'!AT774,IF($B$9="All",'No Self Assessment feeder'!BZ774)))</f>
        <v>1305</v>
      </c>
      <c r="O785" s="120">
        <f>IF($B$9="Female",'No Self Assessment feeder'!O774,IF($B$9="Male",'No Self Assessment feeder'!AU774,IF($B$9="All",'No Self Assessment feeder'!CA774)))</f>
        <v>3.6</v>
      </c>
      <c r="P785" s="79">
        <f>IF($B$9="Female",'No Self Assessment feeder'!P774,IF($B$9="Male",'No Self Assessment feeder'!AV774,IF($B$9="All",'No Self Assessment feeder'!CB774)))</f>
        <v>1260</v>
      </c>
      <c r="Q785" s="120">
        <f>IF($B$9="Female",'No Self Assessment feeder'!Q774,IF($B$9="Male",'No Self Assessment feeder'!AW774,IF($B$9="All",'No Self Assessment feeder'!CC774)))</f>
        <v>10.6</v>
      </c>
      <c r="R785" s="120">
        <f>IF($B$9="Female",'No Self Assessment feeder'!R774,IF($B$9="Male",'No Self Assessment feeder'!AX774,IF($B$9="All",'No Self Assessment feeder'!CD774)))</f>
        <v>6.7</v>
      </c>
      <c r="S785" s="120">
        <f>IF($B$9="Female",'No Self Assessment feeder'!S774,IF($B$9="Male",'No Self Assessment feeder'!AY774,IF($B$9="All",'No Self Assessment feeder'!CE774)))</f>
        <v>63.7</v>
      </c>
      <c r="T785" s="120">
        <f>IF($B$9="Female",'No Self Assessment feeder'!T774,IF($B$9="Male",'No Self Assessment feeder'!AZ774,IF($B$9="All",'No Self Assessment feeder'!CF774)))</f>
        <v>76.3</v>
      </c>
      <c r="U785" s="127">
        <f>IF($B$9="Female",'No Self Assessment feeder'!U774,IF($B$9="Male",'No Self Assessment feeder'!BA774,IF($B$9="All",'No Self Assessment feeder'!CG774)))</f>
        <v>82.7</v>
      </c>
      <c r="V785" s="81">
        <f>IF($B$9="Female",'No Self Assessment feeder'!V774,IF($B$9="Male",'No Self Assessment feeder'!BB774,IF($B$9="All",'No Self Assessment feeder'!CH774)))</f>
        <v>1305</v>
      </c>
      <c r="W785" s="120">
        <f>IF($B$9="Female",'No Self Assessment feeder'!W774,IF($B$9="Male",'No Self Assessment feeder'!BC774,IF($B$9="All",'No Self Assessment feeder'!CI774)))</f>
        <v>3.5</v>
      </c>
      <c r="X785" s="79">
        <f>IF($B$9="Female",'No Self Assessment feeder'!X774,IF($B$9="Male",'No Self Assessment feeder'!BD774,IF($B$9="All",'No Self Assessment feeder'!CJ774)))</f>
        <v>1260</v>
      </c>
      <c r="Y785" s="120">
        <f>IF($B$9="Female",'No Self Assessment feeder'!Y774,IF($B$9="Male",'No Self Assessment feeder'!BE774,IF($B$9="All",'No Self Assessment feeder'!CK774)))</f>
        <v>14.8</v>
      </c>
      <c r="Z785" s="120">
        <f>IF($B$9="Female",'No Self Assessment feeder'!Z774,IF($B$9="Male",'No Self Assessment feeder'!BF774,IF($B$9="All",'No Self Assessment feeder'!CL774)))</f>
        <v>6.7</v>
      </c>
      <c r="AA785" s="120">
        <f>IF($B$9="Female",'No Self Assessment feeder'!AA774,IF($B$9="Male",'No Self Assessment feeder'!BG774,IF($B$9="All",'No Self Assessment feeder'!CM774)))</f>
        <v>64.8</v>
      </c>
      <c r="AB785" s="120">
        <f>IF($B$9="Female",'No Self Assessment feeder'!AB774,IF($B$9="Male",'No Self Assessment feeder'!BH774,IF($B$9="All",'No Self Assessment feeder'!CN774)))</f>
        <v>75</v>
      </c>
      <c r="AC785" s="127">
        <f>IF($B$9="Female",'No Self Assessment feeder'!AC774,IF($B$9="Male",'No Self Assessment feeder'!BI774,IF($B$9="All",'No Self Assessment feeder'!CO774)))</f>
        <v>78.599999999999994</v>
      </c>
      <c r="CM785" s="29"/>
    </row>
    <row r="786" spans="1:91" ht="14.25" customHeight="1" x14ac:dyDescent="0.2">
      <c r="A786" s="159" t="s">
        <v>293</v>
      </c>
      <c r="B786" s="65" t="s">
        <v>256</v>
      </c>
      <c r="C786" s="66">
        <v>10007806</v>
      </c>
      <c r="D786" s="66" t="s">
        <v>495</v>
      </c>
      <c r="E786" s="162" t="s">
        <v>257</v>
      </c>
      <c r="F786" s="142">
        <f>IF($B$9="Female",'No Self Assessment feeder'!F775,IF($B$9="Male",'No Self Assessment feeder'!AL775,IF($B$9="All",'No Self Assessment feeder'!BR775)))</f>
        <v>1885</v>
      </c>
      <c r="G786" s="120">
        <f>IF($B$9="Female",'No Self Assessment feeder'!G775,IF($B$9="Male",'No Self Assessment feeder'!AM775,IF($B$9="All",'No Self Assessment feeder'!BS775)))</f>
        <v>1.5</v>
      </c>
      <c r="H786" s="79">
        <f>IF($B$9="Female",'No Self Assessment feeder'!H775,IF($B$9="Male",'No Self Assessment feeder'!AN775,IF($B$9="All",'No Self Assessment feeder'!BT775)))</f>
        <v>1860</v>
      </c>
      <c r="I786" s="120">
        <f>IF($B$9="Female",'No Self Assessment feeder'!I775,IF($B$9="Male",'No Self Assessment feeder'!AO775,IF($B$9="All",'No Self Assessment feeder'!BU775)))</f>
        <v>6.9</v>
      </c>
      <c r="J786" s="120">
        <f>IF($B$9="Female",'No Self Assessment feeder'!J775,IF($B$9="Male",'No Self Assessment feeder'!AP775,IF($B$9="All",'No Self Assessment feeder'!BV775)))</f>
        <v>13.2</v>
      </c>
      <c r="K786" s="120">
        <f>IF($B$9="Female",'No Self Assessment feeder'!K775,IF($B$9="Male",'No Self Assessment feeder'!AQ775,IF($B$9="All",'No Self Assessment feeder'!BW775)))</f>
        <v>51.4</v>
      </c>
      <c r="L786" s="120">
        <f>IF($B$9="Female",'No Self Assessment feeder'!L775,IF($B$9="Male",'No Self Assessment feeder'!AR775,IF($B$9="All",'No Self Assessment feeder'!BX775)))</f>
        <v>68.2</v>
      </c>
      <c r="M786" s="127">
        <f>IF($B$9="Female",'No Self Assessment feeder'!M775,IF($B$9="Male",'No Self Assessment feeder'!AS775,IF($B$9="All",'No Self Assessment feeder'!BY775)))</f>
        <v>79.900000000000006</v>
      </c>
      <c r="N786" s="81">
        <f>IF($B$9="Female",'No Self Assessment feeder'!N775,IF($B$9="Male",'No Self Assessment feeder'!AT775,IF($B$9="All",'No Self Assessment feeder'!BZ775)))</f>
        <v>1885</v>
      </c>
      <c r="O786" s="120">
        <f>IF($B$9="Female",'No Self Assessment feeder'!O775,IF($B$9="Male",'No Self Assessment feeder'!AU775,IF($B$9="All",'No Self Assessment feeder'!CA775)))</f>
        <v>1.7</v>
      </c>
      <c r="P786" s="79">
        <f>IF($B$9="Female",'No Self Assessment feeder'!P775,IF($B$9="Male",'No Self Assessment feeder'!AV775,IF($B$9="All",'No Self Assessment feeder'!CB775)))</f>
        <v>1855</v>
      </c>
      <c r="Q786" s="120">
        <f>IF($B$9="Female",'No Self Assessment feeder'!Q775,IF($B$9="Male",'No Self Assessment feeder'!AW775,IF($B$9="All",'No Self Assessment feeder'!CC775)))</f>
        <v>8.8000000000000007</v>
      </c>
      <c r="R786" s="120">
        <f>IF($B$9="Female",'No Self Assessment feeder'!R775,IF($B$9="Male",'No Self Assessment feeder'!AX775,IF($B$9="All",'No Self Assessment feeder'!CD775)))</f>
        <v>10.4</v>
      </c>
      <c r="S786" s="120">
        <f>IF($B$9="Female",'No Self Assessment feeder'!S775,IF($B$9="Male",'No Self Assessment feeder'!AY775,IF($B$9="All",'No Self Assessment feeder'!CE775)))</f>
        <v>61.3</v>
      </c>
      <c r="T786" s="120">
        <f>IF($B$9="Female",'No Self Assessment feeder'!T775,IF($B$9="Male",'No Self Assessment feeder'!AZ775,IF($B$9="All",'No Self Assessment feeder'!CF775)))</f>
        <v>74.900000000000006</v>
      </c>
      <c r="U786" s="127">
        <f>IF($B$9="Female",'No Self Assessment feeder'!U775,IF($B$9="Male",'No Self Assessment feeder'!BA775,IF($B$9="All",'No Self Assessment feeder'!CG775)))</f>
        <v>80.8</v>
      </c>
      <c r="V786" s="81">
        <f>IF($B$9="Female",'No Self Assessment feeder'!V775,IF($B$9="Male",'No Self Assessment feeder'!BB775,IF($B$9="All",'No Self Assessment feeder'!CH775)))</f>
        <v>1885</v>
      </c>
      <c r="W786" s="120">
        <f>IF($B$9="Female",'No Self Assessment feeder'!W775,IF($B$9="Male",'No Self Assessment feeder'!BC775,IF($B$9="All",'No Self Assessment feeder'!CI775)))</f>
        <v>1.6</v>
      </c>
      <c r="X786" s="79">
        <f>IF($B$9="Female",'No Self Assessment feeder'!X775,IF($B$9="Male",'No Self Assessment feeder'!BD775,IF($B$9="All",'No Self Assessment feeder'!CJ775)))</f>
        <v>1855</v>
      </c>
      <c r="Y786" s="120">
        <f>IF($B$9="Female",'No Self Assessment feeder'!Y775,IF($B$9="Male",'No Self Assessment feeder'!BE775,IF($B$9="All",'No Self Assessment feeder'!CK775)))</f>
        <v>11.6</v>
      </c>
      <c r="Z786" s="120">
        <f>IF($B$9="Female",'No Self Assessment feeder'!Z775,IF($B$9="Male",'No Self Assessment feeder'!BF775,IF($B$9="All",'No Self Assessment feeder'!CL775)))</f>
        <v>8.4</v>
      </c>
      <c r="AA786" s="120">
        <f>IF($B$9="Female",'No Self Assessment feeder'!AA775,IF($B$9="Male",'No Self Assessment feeder'!BG775,IF($B$9="All",'No Self Assessment feeder'!CM775)))</f>
        <v>64.3</v>
      </c>
      <c r="AB786" s="120">
        <f>IF($B$9="Female",'No Self Assessment feeder'!AB775,IF($B$9="Male",'No Self Assessment feeder'!BH775,IF($B$9="All",'No Self Assessment feeder'!CN775)))</f>
        <v>75.8</v>
      </c>
      <c r="AC786" s="127">
        <f>IF($B$9="Female",'No Self Assessment feeder'!AC775,IF($B$9="Male",'No Self Assessment feeder'!BI775,IF($B$9="All",'No Self Assessment feeder'!CO775)))</f>
        <v>80</v>
      </c>
      <c r="CM786" s="29"/>
    </row>
    <row r="787" spans="1:91" ht="14.25" customHeight="1" x14ac:dyDescent="0.2">
      <c r="A787" s="159" t="s">
        <v>293</v>
      </c>
      <c r="B787" s="65" t="s">
        <v>258</v>
      </c>
      <c r="C787" s="66">
        <v>10007161</v>
      </c>
      <c r="D787" s="66" t="s">
        <v>496</v>
      </c>
      <c r="E787" s="162" t="s">
        <v>259</v>
      </c>
      <c r="F787" s="142">
        <f>IF($B$9="Female",'No Self Assessment feeder'!F776,IF($B$9="Male",'No Self Assessment feeder'!AL776,IF($B$9="All",'No Self Assessment feeder'!BR776)))</f>
        <v>2090</v>
      </c>
      <c r="G787" s="120">
        <f>IF($B$9="Female",'No Self Assessment feeder'!G776,IF($B$9="Male",'No Self Assessment feeder'!AM776,IF($B$9="All",'No Self Assessment feeder'!BS776)))</f>
        <v>2.5</v>
      </c>
      <c r="H787" s="79">
        <f>IF($B$9="Female",'No Self Assessment feeder'!H776,IF($B$9="Male",'No Self Assessment feeder'!AN776,IF($B$9="All",'No Self Assessment feeder'!BT776)))</f>
        <v>2035</v>
      </c>
      <c r="I787" s="120">
        <f>IF($B$9="Female",'No Self Assessment feeder'!I776,IF($B$9="Male",'No Self Assessment feeder'!AO776,IF($B$9="All",'No Self Assessment feeder'!BU776)))</f>
        <v>6.5</v>
      </c>
      <c r="J787" s="120">
        <f>IF($B$9="Female",'No Self Assessment feeder'!J776,IF($B$9="Male",'No Self Assessment feeder'!AP776,IF($B$9="All",'No Self Assessment feeder'!BV776)))</f>
        <v>9.6</v>
      </c>
      <c r="K787" s="120">
        <f>IF($B$9="Female",'No Self Assessment feeder'!K776,IF($B$9="Male",'No Self Assessment feeder'!AQ776,IF($B$9="All",'No Self Assessment feeder'!BW776)))</f>
        <v>54.1</v>
      </c>
      <c r="L787" s="120">
        <f>IF($B$9="Female",'No Self Assessment feeder'!L776,IF($B$9="Male",'No Self Assessment feeder'!AR776,IF($B$9="All",'No Self Assessment feeder'!BX776)))</f>
        <v>76</v>
      </c>
      <c r="M787" s="127">
        <f>IF($B$9="Female",'No Self Assessment feeder'!M776,IF($B$9="Male",'No Self Assessment feeder'!AS776,IF($B$9="All",'No Self Assessment feeder'!BY776)))</f>
        <v>83.9</v>
      </c>
      <c r="N787" s="81">
        <f>IF($B$9="Female",'No Self Assessment feeder'!N776,IF($B$9="Male",'No Self Assessment feeder'!AT776,IF($B$9="All",'No Self Assessment feeder'!BZ776)))</f>
        <v>2090</v>
      </c>
      <c r="O787" s="120">
        <f>IF($B$9="Female",'No Self Assessment feeder'!O776,IF($B$9="Male",'No Self Assessment feeder'!AU776,IF($B$9="All",'No Self Assessment feeder'!CA776)))</f>
        <v>3.2</v>
      </c>
      <c r="P787" s="79">
        <f>IF($B$9="Female",'No Self Assessment feeder'!P776,IF($B$9="Male",'No Self Assessment feeder'!AV776,IF($B$9="All",'No Self Assessment feeder'!CB776)))</f>
        <v>2020</v>
      </c>
      <c r="Q787" s="120">
        <f>IF($B$9="Female",'No Self Assessment feeder'!Q776,IF($B$9="Male",'No Self Assessment feeder'!AW776,IF($B$9="All",'No Self Assessment feeder'!CC776)))</f>
        <v>9.3000000000000007</v>
      </c>
      <c r="R787" s="120">
        <f>IF($B$9="Female",'No Self Assessment feeder'!R776,IF($B$9="Male",'No Self Assessment feeder'!AX776,IF($B$9="All",'No Self Assessment feeder'!CD776)))</f>
        <v>7.9</v>
      </c>
      <c r="S787" s="120">
        <f>IF($B$9="Female",'No Self Assessment feeder'!S776,IF($B$9="Male",'No Self Assessment feeder'!AY776,IF($B$9="All",'No Self Assessment feeder'!CE776)))</f>
        <v>62.3</v>
      </c>
      <c r="T787" s="120">
        <f>IF($B$9="Female",'No Self Assessment feeder'!T776,IF($B$9="Male",'No Self Assessment feeder'!AZ776,IF($B$9="All",'No Self Assessment feeder'!CF776)))</f>
        <v>78.900000000000006</v>
      </c>
      <c r="U787" s="127">
        <f>IF($B$9="Female",'No Self Assessment feeder'!U776,IF($B$9="Male",'No Self Assessment feeder'!BA776,IF($B$9="All",'No Self Assessment feeder'!CG776)))</f>
        <v>82.8</v>
      </c>
      <c r="V787" s="81">
        <f>IF($B$9="Female",'No Self Assessment feeder'!V776,IF($B$9="Male",'No Self Assessment feeder'!BB776,IF($B$9="All",'No Self Assessment feeder'!CH776)))</f>
        <v>2090</v>
      </c>
      <c r="W787" s="120">
        <f>IF($B$9="Female",'No Self Assessment feeder'!W776,IF($B$9="Male",'No Self Assessment feeder'!BC776,IF($B$9="All",'No Self Assessment feeder'!CI776)))</f>
        <v>3.4</v>
      </c>
      <c r="X787" s="79">
        <f>IF($B$9="Female",'No Self Assessment feeder'!X776,IF($B$9="Male",'No Self Assessment feeder'!BD776,IF($B$9="All",'No Self Assessment feeder'!CJ776)))</f>
        <v>2020</v>
      </c>
      <c r="Y787" s="120">
        <f>IF($B$9="Female",'No Self Assessment feeder'!Y776,IF($B$9="Male",'No Self Assessment feeder'!BE776,IF($B$9="All",'No Self Assessment feeder'!CK776)))</f>
        <v>11.4</v>
      </c>
      <c r="Z787" s="120">
        <f>IF($B$9="Female",'No Self Assessment feeder'!Z776,IF($B$9="Male",'No Self Assessment feeder'!BF776,IF($B$9="All",'No Self Assessment feeder'!CL776)))</f>
        <v>6.6</v>
      </c>
      <c r="AA787" s="120">
        <f>IF($B$9="Female",'No Self Assessment feeder'!AA776,IF($B$9="Male",'No Self Assessment feeder'!BG776,IF($B$9="All",'No Self Assessment feeder'!CM776)))</f>
        <v>68.599999999999994</v>
      </c>
      <c r="AB787" s="120">
        <f>IF($B$9="Female",'No Self Assessment feeder'!AB776,IF($B$9="Male",'No Self Assessment feeder'!BH776,IF($B$9="All",'No Self Assessment feeder'!CN776)))</f>
        <v>79.2</v>
      </c>
      <c r="AC787" s="127">
        <f>IF($B$9="Female",'No Self Assessment feeder'!AC776,IF($B$9="Male",'No Self Assessment feeder'!BI776,IF($B$9="All",'No Self Assessment feeder'!CO776)))</f>
        <v>82</v>
      </c>
      <c r="CM787" s="29"/>
    </row>
    <row r="788" spans="1:91" ht="14.25" customHeight="1" x14ac:dyDescent="0.2">
      <c r="A788" s="159" t="s">
        <v>293</v>
      </c>
      <c r="B788" s="65" t="s">
        <v>260</v>
      </c>
      <c r="C788" s="66">
        <v>10008017</v>
      </c>
      <c r="D788" s="66" t="s">
        <v>491</v>
      </c>
      <c r="E788" s="162" t="s">
        <v>261</v>
      </c>
      <c r="F788" s="142">
        <f>IF($B$9="Female",'No Self Assessment feeder'!F777,IF($B$9="Male",'No Self Assessment feeder'!AL777,IF($B$9="All",'No Self Assessment feeder'!BR777)))</f>
        <v>115</v>
      </c>
      <c r="G788" s="120">
        <f>IF($B$9="Female",'No Self Assessment feeder'!G777,IF($B$9="Male",'No Self Assessment feeder'!AM777,IF($B$9="All",'No Self Assessment feeder'!BS777)))</f>
        <v>0.9</v>
      </c>
      <c r="H788" s="79">
        <f>IF($B$9="Female",'No Self Assessment feeder'!H777,IF($B$9="Male",'No Self Assessment feeder'!AN777,IF($B$9="All",'No Self Assessment feeder'!BT777)))</f>
        <v>115</v>
      </c>
      <c r="I788" s="120">
        <f>IF($B$9="Female",'No Self Assessment feeder'!I777,IF($B$9="Male",'No Self Assessment feeder'!AO777,IF($B$9="All",'No Self Assessment feeder'!BU777)))</f>
        <v>15.5</v>
      </c>
      <c r="J788" s="120">
        <f>IF($B$9="Female",'No Self Assessment feeder'!J777,IF($B$9="Male",'No Self Assessment feeder'!AP777,IF($B$9="All",'No Self Assessment feeder'!BV777)))</f>
        <v>11.2</v>
      </c>
      <c r="K788" s="120">
        <f>IF($B$9="Female",'No Self Assessment feeder'!K777,IF($B$9="Male",'No Self Assessment feeder'!AQ777,IF($B$9="All",'No Self Assessment feeder'!BW777)))</f>
        <v>33.6</v>
      </c>
      <c r="L788" s="120">
        <f>IF($B$9="Female",'No Self Assessment feeder'!L777,IF($B$9="Male",'No Self Assessment feeder'!AR777,IF($B$9="All",'No Self Assessment feeder'!BX777)))</f>
        <v>58.6</v>
      </c>
      <c r="M788" s="127">
        <f>IF($B$9="Female",'No Self Assessment feeder'!M777,IF($B$9="Male",'No Self Assessment feeder'!AS777,IF($B$9="All",'No Self Assessment feeder'!BY777)))</f>
        <v>73.3</v>
      </c>
      <c r="N788" s="81">
        <f>IF($B$9="Female",'No Self Assessment feeder'!N777,IF($B$9="Male",'No Self Assessment feeder'!AT777,IF($B$9="All",'No Self Assessment feeder'!BZ777)))</f>
        <v>115</v>
      </c>
      <c r="O788" s="120">
        <f>IF($B$9="Female",'No Self Assessment feeder'!O777,IF($B$9="Male",'No Self Assessment feeder'!AU777,IF($B$9="All",'No Self Assessment feeder'!CA777)))</f>
        <v>0.9</v>
      </c>
      <c r="P788" s="79">
        <f>IF($B$9="Female",'No Self Assessment feeder'!P777,IF($B$9="Male",'No Self Assessment feeder'!AV777,IF($B$9="All",'No Self Assessment feeder'!CB777)))</f>
        <v>115</v>
      </c>
      <c r="Q788" s="120">
        <f>IF($B$9="Female",'No Self Assessment feeder'!Q777,IF($B$9="Male",'No Self Assessment feeder'!AW777,IF($B$9="All",'No Self Assessment feeder'!CC777)))</f>
        <v>19</v>
      </c>
      <c r="R788" s="120">
        <f>IF($B$9="Female",'No Self Assessment feeder'!R777,IF($B$9="Male",'No Self Assessment feeder'!AX777,IF($B$9="All",'No Self Assessment feeder'!CD777)))</f>
        <v>20.7</v>
      </c>
      <c r="S788" s="120">
        <f>IF($B$9="Female",'No Self Assessment feeder'!S777,IF($B$9="Male",'No Self Assessment feeder'!AY777,IF($B$9="All",'No Self Assessment feeder'!CE777)))</f>
        <v>46.6</v>
      </c>
      <c r="T788" s="120">
        <f>IF($B$9="Female",'No Self Assessment feeder'!T777,IF($B$9="Male",'No Self Assessment feeder'!AZ777,IF($B$9="All",'No Self Assessment feeder'!CF777)))</f>
        <v>54.3</v>
      </c>
      <c r="U788" s="127">
        <f>IF($B$9="Female",'No Self Assessment feeder'!U777,IF($B$9="Male",'No Self Assessment feeder'!BA777,IF($B$9="All",'No Self Assessment feeder'!CG777)))</f>
        <v>60.3</v>
      </c>
      <c r="V788" s="81">
        <f>IF($B$9="Female",'No Self Assessment feeder'!V777,IF($B$9="Male",'No Self Assessment feeder'!BB777,IF($B$9="All",'No Self Assessment feeder'!CH777)))</f>
        <v>115</v>
      </c>
      <c r="W788" s="120">
        <f>IF($B$9="Female",'No Self Assessment feeder'!W777,IF($B$9="Male",'No Self Assessment feeder'!BC777,IF($B$9="All",'No Self Assessment feeder'!CI777)))</f>
        <v>1.7</v>
      </c>
      <c r="X788" s="79">
        <f>IF($B$9="Female",'No Self Assessment feeder'!X777,IF($B$9="Male",'No Self Assessment feeder'!BD777,IF($B$9="All",'No Self Assessment feeder'!CJ777)))</f>
        <v>115</v>
      </c>
      <c r="Y788" s="120">
        <f>IF($B$9="Female",'No Self Assessment feeder'!Y777,IF($B$9="Male",'No Self Assessment feeder'!BE777,IF($B$9="All",'No Self Assessment feeder'!CK777)))</f>
        <v>31.3</v>
      </c>
      <c r="Z788" s="120">
        <f>IF($B$9="Female",'No Self Assessment feeder'!Z777,IF($B$9="Male",'No Self Assessment feeder'!BF777,IF($B$9="All",'No Self Assessment feeder'!CL777)))</f>
        <v>11.3</v>
      </c>
      <c r="AA788" s="120" t="str">
        <f>IF($B$9="Female",'No Self Assessment feeder'!AA777,IF($B$9="Male",'No Self Assessment feeder'!BG777,IF($B$9="All",'No Self Assessment feeder'!CM777)))</f>
        <v>x</v>
      </c>
      <c r="AB788" s="120" t="str">
        <f>IF($B$9="Female",'No Self Assessment feeder'!AB777,IF($B$9="Male",'No Self Assessment feeder'!BH777,IF($B$9="All",'No Self Assessment feeder'!CN777)))</f>
        <v>x</v>
      </c>
      <c r="AC788" s="127">
        <f>IF($B$9="Female",'No Self Assessment feeder'!AC777,IF($B$9="Male",'No Self Assessment feeder'!BI777,IF($B$9="All",'No Self Assessment feeder'!CO777)))</f>
        <v>57.4</v>
      </c>
      <c r="CM788" s="29"/>
    </row>
    <row r="789" spans="1:91" ht="14.25" customHeight="1" x14ac:dyDescent="0.2">
      <c r="A789" s="159" t="s">
        <v>293</v>
      </c>
      <c r="B789" s="65" t="s">
        <v>262</v>
      </c>
      <c r="C789" s="66">
        <v>10007784</v>
      </c>
      <c r="D789" s="66" t="s">
        <v>491</v>
      </c>
      <c r="E789" s="162" t="s">
        <v>433</v>
      </c>
      <c r="F789" s="142">
        <f>IF($B$9="Female",'No Self Assessment feeder'!F778,IF($B$9="Male",'No Self Assessment feeder'!AL778,IF($B$9="All",'No Self Assessment feeder'!BR778)))</f>
        <v>2520</v>
      </c>
      <c r="G789" s="120">
        <f>IF($B$9="Female",'No Self Assessment feeder'!G778,IF($B$9="Male",'No Self Assessment feeder'!AM778,IF($B$9="All",'No Self Assessment feeder'!BS778)))</f>
        <v>2.2000000000000002</v>
      </c>
      <c r="H789" s="79">
        <f>IF($B$9="Female",'No Self Assessment feeder'!H778,IF($B$9="Male",'No Self Assessment feeder'!AN778,IF($B$9="All",'No Self Assessment feeder'!BT778)))</f>
        <v>2465</v>
      </c>
      <c r="I789" s="120">
        <f>IF($B$9="Female",'No Self Assessment feeder'!I778,IF($B$9="Male",'No Self Assessment feeder'!AO778,IF($B$9="All",'No Self Assessment feeder'!BU778)))</f>
        <v>8</v>
      </c>
      <c r="J789" s="120">
        <f>IF($B$9="Female",'No Self Assessment feeder'!J778,IF($B$9="Male",'No Self Assessment feeder'!AP778,IF($B$9="All",'No Self Assessment feeder'!BV778)))</f>
        <v>9.6999999999999993</v>
      </c>
      <c r="K789" s="120">
        <f>IF($B$9="Female",'No Self Assessment feeder'!K778,IF($B$9="Male",'No Self Assessment feeder'!AQ778,IF($B$9="All",'No Self Assessment feeder'!BW778)))</f>
        <v>43</v>
      </c>
      <c r="L789" s="120">
        <f>IF($B$9="Female",'No Self Assessment feeder'!L778,IF($B$9="Male",'No Self Assessment feeder'!AR778,IF($B$9="All",'No Self Assessment feeder'!BX778)))</f>
        <v>60.6</v>
      </c>
      <c r="M789" s="127">
        <f>IF($B$9="Female",'No Self Assessment feeder'!M778,IF($B$9="Male",'No Self Assessment feeder'!AS778,IF($B$9="All",'No Self Assessment feeder'!BY778)))</f>
        <v>82.3</v>
      </c>
      <c r="N789" s="81">
        <f>IF($B$9="Female",'No Self Assessment feeder'!N778,IF($B$9="Male",'No Self Assessment feeder'!AT778,IF($B$9="All",'No Self Assessment feeder'!BZ778)))</f>
        <v>2520</v>
      </c>
      <c r="O789" s="120">
        <f>IF($B$9="Female",'No Self Assessment feeder'!O778,IF($B$9="Male",'No Self Assessment feeder'!AU778,IF($B$9="All",'No Self Assessment feeder'!CA778)))</f>
        <v>2.5</v>
      </c>
      <c r="P789" s="79">
        <f>IF($B$9="Female",'No Self Assessment feeder'!P778,IF($B$9="Male",'No Self Assessment feeder'!AV778,IF($B$9="All",'No Self Assessment feeder'!CB778)))</f>
        <v>2460</v>
      </c>
      <c r="Q789" s="120">
        <f>IF($B$9="Female",'No Self Assessment feeder'!Q778,IF($B$9="Male",'No Self Assessment feeder'!AW778,IF($B$9="All",'No Self Assessment feeder'!CC778)))</f>
        <v>11.1</v>
      </c>
      <c r="R789" s="120">
        <f>IF($B$9="Female",'No Self Assessment feeder'!R778,IF($B$9="Male",'No Self Assessment feeder'!AX778,IF($B$9="All",'No Self Assessment feeder'!CD778)))</f>
        <v>6.8</v>
      </c>
      <c r="S789" s="120">
        <f>IF($B$9="Female",'No Self Assessment feeder'!S778,IF($B$9="Male",'No Self Assessment feeder'!AY778,IF($B$9="All",'No Self Assessment feeder'!CE778)))</f>
        <v>53.2</v>
      </c>
      <c r="T789" s="120">
        <f>IF($B$9="Female",'No Self Assessment feeder'!T778,IF($B$9="Male",'No Self Assessment feeder'!AZ778,IF($B$9="All",'No Self Assessment feeder'!CF778)))</f>
        <v>72.3</v>
      </c>
      <c r="U789" s="127">
        <f>IF($B$9="Female",'No Self Assessment feeder'!U778,IF($B$9="Male",'No Self Assessment feeder'!BA778,IF($B$9="All",'No Self Assessment feeder'!CG778)))</f>
        <v>82.1</v>
      </c>
      <c r="V789" s="81">
        <f>IF($B$9="Female",'No Self Assessment feeder'!V778,IF($B$9="Male",'No Self Assessment feeder'!BB778,IF($B$9="All",'No Self Assessment feeder'!CH778)))</f>
        <v>2520</v>
      </c>
      <c r="W789" s="120">
        <f>IF($B$9="Female",'No Self Assessment feeder'!W778,IF($B$9="Male",'No Self Assessment feeder'!BC778,IF($B$9="All",'No Self Assessment feeder'!CI778)))</f>
        <v>2.7</v>
      </c>
      <c r="X789" s="79">
        <f>IF($B$9="Female",'No Self Assessment feeder'!X778,IF($B$9="Male",'No Self Assessment feeder'!BD778,IF($B$9="All",'No Self Assessment feeder'!CJ778)))</f>
        <v>2450</v>
      </c>
      <c r="Y789" s="120">
        <f>IF($B$9="Female",'No Self Assessment feeder'!Y778,IF($B$9="Male",'No Self Assessment feeder'!BE778,IF($B$9="All",'No Self Assessment feeder'!CK778)))</f>
        <v>12.9</v>
      </c>
      <c r="Z789" s="120">
        <f>IF($B$9="Female",'No Self Assessment feeder'!Z778,IF($B$9="Male",'No Self Assessment feeder'!BF778,IF($B$9="All",'No Self Assessment feeder'!CL778)))</f>
        <v>9.6999999999999993</v>
      </c>
      <c r="AA789" s="120">
        <f>IF($B$9="Female",'No Self Assessment feeder'!AA778,IF($B$9="Male",'No Self Assessment feeder'!BG778,IF($B$9="All",'No Self Assessment feeder'!CM778)))</f>
        <v>59.6</v>
      </c>
      <c r="AB789" s="120">
        <f>IF($B$9="Female",'No Self Assessment feeder'!AB778,IF($B$9="Male",'No Self Assessment feeder'!BH778,IF($B$9="All",'No Self Assessment feeder'!CN778)))</f>
        <v>71</v>
      </c>
      <c r="AC789" s="127">
        <f>IF($B$9="Female",'No Self Assessment feeder'!AC778,IF($B$9="Male",'No Self Assessment feeder'!BI778,IF($B$9="All",'No Self Assessment feeder'!CO778)))</f>
        <v>77.3</v>
      </c>
      <c r="CM789" s="29"/>
    </row>
    <row r="790" spans="1:91" ht="14.25" customHeight="1" x14ac:dyDescent="0.2">
      <c r="A790" s="159" t="s">
        <v>293</v>
      </c>
      <c r="B790" s="65" t="s">
        <v>264</v>
      </c>
      <c r="C790" s="66">
        <v>10007163</v>
      </c>
      <c r="D790" s="66" t="s">
        <v>489</v>
      </c>
      <c r="E790" s="162" t="s">
        <v>265</v>
      </c>
      <c r="F790" s="142">
        <f>IF($B$9="Female",'No Self Assessment feeder'!F779,IF($B$9="Male",'No Self Assessment feeder'!AL779,IF($B$9="All",'No Self Assessment feeder'!BR779)))</f>
        <v>2410</v>
      </c>
      <c r="G790" s="120">
        <f>IF($B$9="Female",'No Self Assessment feeder'!G779,IF($B$9="Male",'No Self Assessment feeder'!AM779,IF($B$9="All",'No Self Assessment feeder'!BS779)))</f>
        <v>1.2</v>
      </c>
      <c r="H790" s="79">
        <f>IF($B$9="Female",'No Self Assessment feeder'!H779,IF($B$9="Male",'No Self Assessment feeder'!AN779,IF($B$9="All",'No Self Assessment feeder'!BT779)))</f>
        <v>2380</v>
      </c>
      <c r="I790" s="120">
        <f>IF($B$9="Female",'No Self Assessment feeder'!I779,IF($B$9="Male",'No Self Assessment feeder'!AO779,IF($B$9="All",'No Self Assessment feeder'!BU779)))</f>
        <v>7.5</v>
      </c>
      <c r="J790" s="120">
        <f>IF($B$9="Female",'No Self Assessment feeder'!J779,IF($B$9="Male",'No Self Assessment feeder'!AP779,IF($B$9="All",'No Self Assessment feeder'!BV779)))</f>
        <v>9.3000000000000007</v>
      </c>
      <c r="K790" s="120">
        <f>IF($B$9="Female",'No Self Assessment feeder'!K779,IF($B$9="Male",'No Self Assessment feeder'!AQ779,IF($B$9="All",'No Self Assessment feeder'!BW779)))</f>
        <v>51.2</v>
      </c>
      <c r="L790" s="120">
        <f>IF($B$9="Female",'No Self Assessment feeder'!L779,IF($B$9="Male",'No Self Assessment feeder'!AR779,IF($B$9="All",'No Self Assessment feeder'!BX779)))</f>
        <v>69.7</v>
      </c>
      <c r="M790" s="127">
        <f>IF($B$9="Female",'No Self Assessment feeder'!M779,IF($B$9="Male",'No Self Assessment feeder'!AS779,IF($B$9="All",'No Self Assessment feeder'!BY779)))</f>
        <v>83.2</v>
      </c>
      <c r="N790" s="81">
        <f>IF($B$9="Female",'No Self Assessment feeder'!N779,IF($B$9="Male",'No Self Assessment feeder'!AT779,IF($B$9="All",'No Self Assessment feeder'!BZ779)))</f>
        <v>2410</v>
      </c>
      <c r="O790" s="120">
        <f>IF($B$9="Female",'No Self Assessment feeder'!O779,IF($B$9="Male",'No Self Assessment feeder'!AU779,IF($B$9="All",'No Self Assessment feeder'!CA779)))</f>
        <v>1.6</v>
      </c>
      <c r="P790" s="79">
        <f>IF($B$9="Female",'No Self Assessment feeder'!P779,IF($B$9="Male",'No Self Assessment feeder'!AV779,IF($B$9="All",'No Self Assessment feeder'!CB779)))</f>
        <v>2370</v>
      </c>
      <c r="Q790" s="120">
        <f>IF($B$9="Female",'No Self Assessment feeder'!Q779,IF($B$9="Male",'No Self Assessment feeder'!AW779,IF($B$9="All",'No Self Assessment feeder'!CC779)))</f>
        <v>9.4</v>
      </c>
      <c r="R790" s="120">
        <f>IF($B$9="Female",'No Self Assessment feeder'!R779,IF($B$9="Male",'No Self Assessment feeder'!AX779,IF($B$9="All",'No Self Assessment feeder'!CD779)))</f>
        <v>8.4</v>
      </c>
      <c r="S790" s="120">
        <f>IF($B$9="Female",'No Self Assessment feeder'!S779,IF($B$9="Male",'No Self Assessment feeder'!AY779,IF($B$9="All",'No Self Assessment feeder'!CE779)))</f>
        <v>63.2</v>
      </c>
      <c r="T790" s="120">
        <f>IF($B$9="Female",'No Self Assessment feeder'!T779,IF($B$9="Male",'No Self Assessment feeder'!AZ779,IF($B$9="All",'No Self Assessment feeder'!CF779)))</f>
        <v>75.599999999999994</v>
      </c>
      <c r="U790" s="127">
        <f>IF($B$9="Female",'No Self Assessment feeder'!U779,IF($B$9="Male",'No Self Assessment feeder'!BA779,IF($B$9="All",'No Self Assessment feeder'!CG779)))</f>
        <v>82.2</v>
      </c>
      <c r="V790" s="81">
        <f>IF($B$9="Female",'No Self Assessment feeder'!V779,IF($B$9="Male",'No Self Assessment feeder'!BB779,IF($B$9="All",'No Self Assessment feeder'!CH779)))</f>
        <v>2410</v>
      </c>
      <c r="W790" s="120">
        <f>IF($B$9="Female",'No Self Assessment feeder'!W779,IF($B$9="Male",'No Self Assessment feeder'!BC779,IF($B$9="All",'No Self Assessment feeder'!CI779)))</f>
        <v>1.7</v>
      </c>
      <c r="X790" s="79">
        <f>IF($B$9="Female",'No Self Assessment feeder'!X779,IF($B$9="Male",'No Self Assessment feeder'!BD779,IF($B$9="All",'No Self Assessment feeder'!CJ779)))</f>
        <v>2365</v>
      </c>
      <c r="Y790" s="120">
        <f>IF($B$9="Female",'No Self Assessment feeder'!Y779,IF($B$9="Male",'No Self Assessment feeder'!BE779,IF($B$9="All",'No Self Assessment feeder'!CK779)))</f>
        <v>12.8</v>
      </c>
      <c r="Z790" s="120">
        <f>IF($B$9="Female",'No Self Assessment feeder'!Z779,IF($B$9="Male",'No Self Assessment feeder'!BF779,IF($B$9="All",'No Self Assessment feeder'!CL779)))</f>
        <v>7.2</v>
      </c>
      <c r="AA790" s="120">
        <f>IF($B$9="Female",'No Self Assessment feeder'!AA779,IF($B$9="Male",'No Self Assessment feeder'!BG779,IF($B$9="All",'No Self Assessment feeder'!CM779)))</f>
        <v>67.5</v>
      </c>
      <c r="AB790" s="120">
        <f>IF($B$9="Female",'No Self Assessment feeder'!AB779,IF($B$9="Male",'No Self Assessment feeder'!BH779,IF($B$9="All",'No Self Assessment feeder'!CN779)))</f>
        <v>76.2</v>
      </c>
      <c r="AC790" s="127">
        <f>IF($B$9="Female",'No Self Assessment feeder'!AC779,IF($B$9="Male",'No Self Assessment feeder'!BI779,IF($B$9="All",'No Self Assessment feeder'!CO779)))</f>
        <v>80</v>
      </c>
      <c r="CM790" s="29"/>
    </row>
    <row r="791" spans="1:91" ht="14.25" customHeight="1" x14ac:dyDescent="0.2">
      <c r="A791" s="159" t="s">
        <v>293</v>
      </c>
      <c r="B791" s="65" t="s">
        <v>266</v>
      </c>
      <c r="C791" s="66">
        <v>10007164</v>
      </c>
      <c r="D791" s="66" t="s">
        <v>490</v>
      </c>
      <c r="E791" s="162" t="s">
        <v>267</v>
      </c>
      <c r="F791" s="142">
        <f>IF($B$9="Female",'No Self Assessment feeder'!F780,IF($B$9="Male",'No Self Assessment feeder'!AL780,IF($B$9="All",'No Self Assessment feeder'!BR780)))</f>
        <v>4185</v>
      </c>
      <c r="G791" s="120">
        <f>IF($B$9="Female",'No Self Assessment feeder'!G780,IF($B$9="Male",'No Self Assessment feeder'!AM780,IF($B$9="All",'No Self Assessment feeder'!BS780)))</f>
        <v>2.8</v>
      </c>
      <c r="H791" s="79">
        <f>IF($B$9="Female",'No Self Assessment feeder'!H780,IF($B$9="Male",'No Self Assessment feeder'!AN780,IF($B$9="All",'No Self Assessment feeder'!BT780)))</f>
        <v>4065</v>
      </c>
      <c r="I791" s="120">
        <f>IF($B$9="Female",'No Self Assessment feeder'!I780,IF($B$9="Male",'No Self Assessment feeder'!AO780,IF($B$9="All",'No Self Assessment feeder'!BU780)))</f>
        <v>8.1</v>
      </c>
      <c r="J791" s="120">
        <f>IF($B$9="Female",'No Self Assessment feeder'!J780,IF($B$9="Male",'No Self Assessment feeder'!AP780,IF($B$9="All",'No Self Assessment feeder'!BV780)))</f>
        <v>9.8000000000000007</v>
      </c>
      <c r="K791" s="120">
        <f>IF($B$9="Female",'No Self Assessment feeder'!K780,IF($B$9="Male",'No Self Assessment feeder'!AQ780,IF($B$9="All",'No Self Assessment feeder'!BW780)))</f>
        <v>61.6</v>
      </c>
      <c r="L791" s="120">
        <f>IF($B$9="Female",'No Self Assessment feeder'!L780,IF($B$9="Male",'No Self Assessment feeder'!AR780,IF($B$9="All",'No Self Assessment feeder'!BX780)))</f>
        <v>75.2</v>
      </c>
      <c r="M791" s="127">
        <f>IF($B$9="Female",'No Self Assessment feeder'!M780,IF($B$9="Male",'No Self Assessment feeder'!AS780,IF($B$9="All",'No Self Assessment feeder'!BY780)))</f>
        <v>82.1</v>
      </c>
      <c r="N791" s="81">
        <f>IF($B$9="Female",'No Self Assessment feeder'!N780,IF($B$9="Male",'No Self Assessment feeder'!AT780,IF($B$9="All",'No Self Assessment feeder'!BZ780)))</f>
        <v>4185</v>
      </c>
      <c r="O791" s="120">
        <f>IF($B$9="Female",'No Self Assessment feeder'!O780,IF($B$9="Male",'No Self Assessment feeder'!AU780,IF($B$9="All",'No Self Assessment feeder'!CA780)))</f>
        <v>3.2</v>
      </c>
      <c r="P791" s="79">
        <f>IF($B$9="Female",'No Self Assessment feeder'!P780,IF($B$9="Male",'No Self Assessment feeder'!AV780,IF($B$9="All",'No Self Assessment feeder'!CB780)))</f>
        <v>4050</v>
      </c>
      <c r="Q791" s="120">
        <f>IF($B$9="Female",'No Self Assessment feeder'!Q780,IF($B$9="Male",'No Self Assessment feeder'!AW780,IF($B$9="All",'No Self Assessment feeder'!CC780)))</f>
        <v>10.199999999999999</v>
      </c>
      <c r="R791" s="120">
        <f>IF($B$9="Female",'No Self Assessment feeder'!R780,IF($B$9="Male",'No Self Assessment feeder'!AX780,IF($B$9="All",'No Self Assessment feeder'!CD780)))</f>
        <v>8.6999999999999993</v>
      </c>
      <c r="S791" s="120">
        <f>IF($B$9="Female",'No Self Assessment feeder'!S780,IF($B$9="Male",'No Self Assessment feeder'!AY780,IF($B$9="All",'No Self Assessment feeder'!CE780)))</f>
        <v>64.2</v>
      </c>
      <c r="T791" s="120">
        <f>IF($B$9="Female",'No Self Assessment feeder'!T780,IF($B$9="Male",'No Self Assessment feeder'!AZ780,IF($B$9="All",'No Self Assessment feeder'!CF780)))</f>
        <v>76.5</v>
      </c>
      <c r="U791" s="127">
        <f>IF($B$9="Female",'No Self Assessment feeder'!U780,IF($B$9="Male",'No Self Assessment feeder'!BA780,IF($B$9="All",'No Self Assessment feeder'!CG780)))</f>
        <v>81.099999999999994</v>
      </c>
      <c r="V791" s="81">
        <f>IF($B$9="Female",'No Self Assessment feeder'!V780,IF($B$9="Male",'No Self Assessment feeder'!BB780,IF($B$9="All",'No Self Assessment feeder'!CH780)))</f>
        <v>4185</v>
      </c>
      <c r="W791" s="120">
        <f>IF($B$9="Female",'No Self Assessment feeder'!W780,IF($B$9="Male",'No Self Assessment feeder'!BC780,IF($B$9="All",'No Self Assessment feeder'!CI780)))</f>
        <v>3.4</v>
      </c>
      <c r="X791" s="79">
        <f>IF($B$9="Female",'No Self Assessment feeder'!X780,IF($B$9="Male",'No Self Assessment feeder'!BD780,IF($B$9="All",'No Self Assessment feeder'!CJ780)))</f>
        <v>4040</v>
      </c>
      <c r="Y791" s="120">
        <f>IF($B$9="Female",'No Self Assessment feeder'!Y780,IF($B$9="Male",'No Self Assessment feeder'!BE780,IF($B$9="All",'No Self Assessment feeder'!CK780)))</f>
        <v>13.8</v>
      </c>
      <c r="Z791" s="120">
        <f>IF($B$9="Female",'No Self Assessment feeder'!Z780,IF($B$9="Male",'No Self Assessment feeder'!BF780,IF($B$9="All",'No Self Assessment feeder'!CL780)))</f>
        <v>7.9</v>
      </c>
      <c r="AA791" s="120">
        <f>IF($B$9="Female",'No Self Assessment feeder'!AA780,IF($B$9="Male",'No Self Assessment feeder'!BG780,IF($B$9="All",'No Self Assessment feeder'!CM780)))</f>
        <v>68</v>
      </c>
      <c r="AB791" s="120">
        <f>IF($B$9="Female",'No Self Assessment feeder'!AB780,IF($B$9="Male",'No Self Assessment feeder'!BH780,IF($B$9="All",'No Self Assessment feeder'!CN780)))</f>
        <v>76</v>
      </c>
      <c r="AC791" s="127">
        <f>IF($B$9="Female",'No Self Assessment feeder'!AC780,IF($B$9="Male",'No Self Assessment feeder'!BI780,IF($B$9="All",'No Self Assessment feeder'!CO780)))</f>
        <v>78.3</v>
      </c>
      <c r="CM791" s="29"/>
    </row>
    <row r="792" spans="1:91" ht="14.25" customHeight="1" x14ac:dyDescent="0.2">
      <c r="A792" s="159" t="s">
        <v>293</v>
      </c>
      <c r="B792" s="65" t="s">
        <v>268</v>
      </c>
      <c r="C792" s="66">
        <v>10006566</v>
      </c>
      <c r="D792" s="66" t="s">
        <v>491</v>
      </c>
      <c r="E792" s="162" t="s">
        <v>269</v>
      </c>
      <c r="F792" s="142">
        <f>IF($B$9="Female",'No Self Assessment feeder'!F781,IF($B$9="Male",'No Self Assessment feeder'!AL781,IF($B$9="All",'No Self Assessment feeder'!BR781)))</f>
        <v>1320</v>
      </c>
      <c r="G792" s="120">
        <f>IF($B$9="Female",'No Self Assessment feeder'!G781,IF($B$9="Male",'No Self Assessment feeder'!AM781,IF($B$9="All",'No Self Assessment feeder'!BS781)))</f>
        <v>5.0999999999999996</v>
      </c>
      <c r="H792" s="79">
        <f>IF($B$9="Female",'No Self Assessment feeder'!H781,IF($B$9="Male",'No Self Assessment feeder'!AN781,IF($B$9="All",'No Self Assessment feeder'!BT781)))</f>
        <v>1250</v>
      </c>
      <c r="I792" s="120">
        <f>IF($B$9="Female",'No Self Assessment feeder'!I781,IF($B$9="Male",'No Self Assessment feeder'!AO781,IF($B$9="All",'No Self Assessment feeder'!BU781)))</f>
        <v>11.2</v>
      </c>
      <c r="J792" s="120">
        <f>IF($B$9="Female",'No Self Assessment feeder'!J781,IF($B$9="Male",'No Self Assessment feeder'!AP781,IF($B$9="All",'No Self Assessment feeder'!BV781)))</f>
        <v>14.7</v>
      </c>
      <c r="K792" s="120">
        <f>IF($B$9="Female",'No Self Assessment feeder'!K781,IF($B$9="Male",'No Self Assessment feeder'!AQ781,IF($B$9="All",'No Self Assessment feeder'!BW781)))</f>
        <v>52.8</v>
      </c>
      <c r="L792" s="120">
        <f>IF($B$9="Female",'No Self Assessment feeder'!L781,IF($B$9="Male",'No Self Assessment feeder'!AR781,IF($B$9="All",'No Self Assessment feeder'!BX781)))</f>
        <v>66.2</v>
      </c>
      <c r="M792" s="127">
        <f>IF($B$9="Female",'No Self Assessment feeder'!M781,IF($B$9="Male",'No Self Assessment feeder'!AS781,IF($B$9="All",'No Self Assessment feeder'!BY781)))</f>
        <v>74.099999999999994</v>
      </c>
      <c r="N792" s="81">
        <f>IF($B$9="Female",'No Self Assessment feeder'!N781,IF($B$9="Male",'No Self Assessment feeder'!AT781,IF($B$9="All",'No Self Assessment feeder'!BZ781)))</f>
        <v>1320</v>
      </c>
      <c r="O792" s="120">
        <f>IF($B$9="Female",'No Self Assessment feeder'!O781,IF($B$9="Male",'No Self Assessment feeder'!AU781,IF($B$9="All",'No Self Assessment feeder'!CA781)))</f>
        <v>6.1</v>
      </c>
      <c r="P792" s="79">
        <f>IF($B$9="Female",'No Self Assessment feeder'!P781,IF($B$9="Male",'No Self Assessment feeder'!AV781,IF($B$9="All",'No Self Assessment feeder'!CB781)))</f>
        <v>1240</v>
      </c>
      <c r="Q792" s="120">
        <f>IF($B$9="Female",'No Self Assessment feeder'!Q781,IF($B$9="Male",'No Self Assessment feeder'!AW781,IF($B$9="All",'No Self Assessment feeder'!CC781)))</f>
        <v>16</v>
      </c>
      <c r="R792" s="120">
        <f>IF($B$9="Female",'No Self Assessment feeder'!R781,IF($B$9="Male",'No Self Assessment feeder'!AX781,IF($B$9="All",'No Self Assessment feeder'!CD781)))</f>
        <v>12.8</v>
      </c>
      <c r="S792" s="120">
        <f>IF($B$9="Female",'No Self Assessment feeder'!S781,IF($B$9="Male",'No Self Assessment feeder'!AY781,IF($B$9="All",'No Self Assessment feeder'!CE781)))</f>
        <v>60.4</v>
      </c>
      <c r="T792" s="120">
        <f>IF($B$9="Female",'No Self Assessment feeder'!T781,IF($B$9="Male",'No Self Assessment feeder'!AZ781,IF($B$9="All",'No Self Assessment feeder'!CF781)))</f>
        <v>68.099999999999994</v>
      </c>
      <c r="U792" s="127">
        <f>IF($B$9="Female",'No Self Assessment feeder'!U781,IF($B$9="Male",'No Self Assessment feeder'!BA781,IF($B$9="All",'No Self Assessment feeder'!CG781)))</f>
        <v>71.2</v>
      </c>
      <c r="V792" s="81">
        <f>IF($B$9="Female",'No Self Assessment feeder'!V781,IF($B$9="Male",'No Self Assessment feeder'!BB781,IF($B$9="All",'No Self Assessment feeder'!CH781)))</f>
        <v>1320</v>
      </c>
      <c r="W792" s="120">
        <f>IF($B$9="Female",'No Self Assessment feeder'!W781,IF($B$9="Male",'No Self Assessment feeder'!BC781,IF($B$9="All",'No Self Assessment feeder'!CI781)))</f>
        <v>6.1</v>
      </c>
      <c r="X792" s="79">
        <f>IF($B$9="Female",'No Self Assessment feeder'!X781,IF($B$9="Male",'No Self Assessment feeder'!BD781,IF($B$9="All",'No Self Assessment feeder'!CJ781)))</f>
        <v>1235</v>
      </c>
      <c r="Y792" s="120">
        <f>IF($B$9="Female",'No Self Assessment feeder'!Y781,IF($B$9="Male",'No Self Assessment feeder'!BE781,IF($B$9="All",'No Self Assessment feeder'!CK781)))</f>
        <v>20.399999999999999</v>
      </c>
      <c r="Z792" s="120">
        <f>IF($B$9="Female",'No Self Assessment feeder'!Z781,IF($B$9="Male",'No Self Assessment feeder'!BF781,IF($B$9="All",'No Self Assessment feeder'!CL781)))</f>
        <v>10.9</v>
      </c>
      <c r="AA792" s="120">
        <f>IF($B$9="Female",'No Self Assessment feeder'!AA781,IF($B$9="Male",'No Self Assessment feeder'!BG781,IF($B$9="All",'No Self Assessment feeder'!CM781)))</f>
        <v>61.3</v>
      </c>
      <c r="AB792" s="120">
        <f>IF($B$9="Female",'No Self Assessment feeder'!AB781,IF($B$9="Male",'No Self Assessment feeder'!BH781,IF($B$9="All",'No Self Assessment feeder'!CN781)))</f>
        <v>66.2</v>
      </c>
      <c r="AC792" s="127">
        <f>IF($B$9="Female",'No Self Assessment feeder'!AC781,IF($B$9="Male",'No Self Assessment feeder'!BI781,IF($B$9="All",'No Self Assessment feeder'!CO781)))</f>
        <v>68.7</v>
      </c>
      <c r="CM792" s="29"/>
    </row>
    <row r="793" spans="1:91" ht="14.25" customHeight="1" x14ac:dyDescent="0.2">
      <c r="A793" s="159" t="s">
        <v>293</v>
      </c>
      <c r="B793" s="65" t="s">
        <v>270</v>
      </c>
      <c r="C793" s="66">
        <v>10007165</v>
      </c>
      <c r="D793" s="66" t="s">
        <v>491</v>
      </c>
      <c r="E793" s="162" t="s">
        <v>271</v>
      </c>
      <c r="F793" s="142">
        <f>IF($B$9="Female",'No Self Assessment feeder'!F782,IF($B$9="Male",'No Self Assessment feeder'!AL782,IF($B$9="All",'No Self Assessment feeder'!BR782)))</f>
        <v>2750</v>
      </c>
      <c r="G793" s="120">
        <f>IF($B$9="Female",'No Self Assessment feeder'!G782,IF($B$9="Male",'No Self Assessment feeder'!AM782,IF($B$9="All",'No Self Assessment feeder'!BS782)))</f>
        <v>3.6</v>
      </c>
      <c r="H793" s="79">
        <f>IF($B$9="Female",'No Self Assessment feeder'!H782,IF($B$9="Male",'No Self Assessment feeder'!AN782,IF($B$9="All",'No Self Assessment feeder'!BT782)))</f>
        <v>2650</v>
      </c>
      <c r="I793" s="120">
        <f>IF($B$9="Female",'No Self Assessment feeder'!I782,IF($B$9="Male",'No Self Assessment feeder'!AO782,IF($B$9="All",'No Self Assessment feeder'!BU782)))</f>
        <v>11.1</v>
      </c>
      <c r="J793" s="120">
        <f>IF($B$9="Female",'No Self Assessment feeder'!J782,IF($B$9="Male",'No Self Assessment feeder'!AP782,IF($B$9="All",'No Self Assessment feeder'!BV782)))</f>
        <v>15.6</v>
      </c>
      <c r="K793" s="120">
        <f>IF($B$9="Female",'No Self Assessment feeder'!K782,IF($B$9="Male",'No Self Assessment feeder'!AQ782,IF($B$9="All",'No Self Assessment feeder'!BW782)))</f>
        <v>56</v>
      </c>
      <c r="L793" s="120">
        <f>IF($B$9="Female",'No Self Assessment feeder'!L782,IF($B$9="Male",'No Self Assessment feeder'!AR782,IF($B$9="All",'No Self Assessment feeder'!BX782)))</f>
        <v>65.400000000000006</v>
      </c>
      <c r="M793" s="127">
        <f>IF($B$9="Female",'No Self Assessment feeder'!M782,IF($B$9="Male",'No Self Assessment feeder'!AS782,IF($B$9="All",'No Self Assessment feeder'!BY782)))</f>
        <v>73.3</v>
      </c>
      <c r="N793" s="81">
        <f>IF($B$9="Female",'No Self Assessment feeder'!N782,IF($B$9="Male",'No Self Assessment feeder'!AT782,IF($B$9="All",'No Self Assessment feeder'!BZ782)))</f>
        <v>2750</v>
      </c>
      <c r="O793" s="120">
        <f>IF($B$9="Female",'No Self Assessment feeder'!O782,IF($B$9="Male",'No Self Assessment feeder'!AU782,IF($B$9="All",'No Self Assessment feeder'!CA782)))</f>
        <v>4</v>
      </c>
      <c r="P793" s="79">
        <f>IF($B$9="Female",'No Self Assessment feeder'!P782,IF($B$9="Male",'No Self Assessment feeder'!AV782,IF($B$9="All",'No Self Assessment feeder'!CB782)))</f>
        <v>2640</v>
      </c>
      <c r="Q793" s="120">
        <f>IF($B$9="Female",'No Self Assessment feeder'!Q782,IF($B$9="Male",'No Self Assessment feeder'!AW782,IF($B$9="All",'No Self Assessment feeder'!CC782)))</f>
        <v>14.7</v>
      </c>
      <c r="R793" s="120">
        <f>IF($B$9="Female",'No Self Assessment feeder'!R782,IF($B$9="Male",'No Self Assessment feeder'!AX782,IF($B$9="All",'No Self Assessment feeder'!CD782)))</f>
        <v>12.6</v>
      </c>
      <c r="S793" s="120">
        <f>IF($B$9="Female",'No Self Assessment feeder'!S782,IF($B$9="Male",'No Self Assessment feeder'!AY782,IF($B$9="All",'No Self Assessment feeder'!CE782)))</f>
        <v>62.3</v>
      </c>
      <c r="T793" s="120">
        <f>IF($B$9="Female",'No Self Assessment feeder'!T782,IF($B$9="Male",'No Self Assessment feeder'!AZ782,IF($B$9="All",'No Self Assessment feeder'!CF782)))</f>
        <v>68.900000000000006</v>
      </c>
      <c r="U793" s="127">
        <f>IF($B$9="Female",'No Self Assessment feeder'!U782,IF($B$9="Male",'No Self Assessment feeder'!BA782,IF($B$9="All",'No Self Assessment feeder'!CG782)))</f>
        <v>72.7</v>
      </c>
      <c r="V793" s="81">
        <f>IF($B$9="Female",'No Self Assessment feeder'!V782,IF($B$9="Male",'No Self Assessment feeder'!BB782,IF($B$9="All",'No Self Assessment feeder'!CH782)))</f>
        <v>2750</v>
      </c>
      <c r="W793" s="120">
        <f>IF($B$9="Female",'No Self Assessment feeder'!W782,IF($B$9="Male",'No Self Assessment feeder'!BC782,IF($B$9="All",'No Self Assessment feeder'!CI782)))</f>
        <v>4.0999999999999996</v>
      </c>
      <c r="X793" s="79">
        <f>IF($B$9="Female",'No Self Assessment feeder'!X782,IF($B$9="Male",'No Self Assessment feeder'!BD782,IF($B$9="All",'No Self Assessment feeder'!CJ782)))</f>
        <v>2635</v>
      </c>
      <c r="Y793" s="120">
        <f>IF($B$9="Female",'No Self Assessment feeder'!Y782,IF($B$9="Male",'No Self Assessment feeder'!BE782,IF($B$9="All",'No Self Assessment feeder'!CK782)))</f>
        <v>18.399999999999999</v>
      </c>
      <c r="Z793" s="120">
        <f>IF($B$9="Female",'No Self Assessment feeder'!Z782,IF($B$9="Male",'No Self Assessment feeder'!BF782,IF($B$9="All",'No Self Assessment feeder'!CL782)))</f>
        <v>11.4</v>
      </c>
      <c r="AA793" s="120">
        <f>IF($B$9="Female",'No Self Assessment feeder'!AA782,IF($B$9="Male",'No Self Assessment feeder'!BG782,IF($B$9="All",'No Self Assessment feeder'!CM782)))</f>
        <v>62.9</v>
      </c>
      <c r="AB793" s="120">
        <f>IF($B$9="Female",'No Self Assessment feeder'!AB782,IF($B$9="Male",'No Self Assessment feeder'!BH782,IF($B$9="All",'No Self Assessment feeder'!CN782)))</f>
        <v>68</v>
      </c>
      <c r="AC793" s="127">
        <f>IF($B$9="Female",'No Self Assessment feeder'!AC782,IF($B$9="Male",'No Self Assessment feeder'!BI782,IF($B$9="All",'No Self Assessment feeder'!CO782)))</f>
        <v>70.3</v>
      </c>
      <c r="CM793" s="29"/>
    </row>
    <row r="794" spans="1:91" ht="14.25" customHeight="1" x14ac:dyDescent="0.2">
      <c r="A794" s="159" t="s">
        <v>293</v>
      </c>
      <c r="B794" s="65" t="s">
        <v>272</v>
      </c>
      <c r="C794" s="66">
        <v>10003614</v>
      </c>
      <c r="D794" s="66" t="s">
        <v>495</v>
      </c>
      <c r="E794" s="162" t="s">
        <v>273</v>
      </c>
      <c r="F794" s="142">
        <f>IF($B$9="Female",'No Self Assessment feeder'!F783,IF($B$9="Male",'No Self Assessment feeder'!AL783,IF($B$9="All",'No Self Assessment feeder'!BR783)))</f>
        <v>995</v>
      </c>
      <c r="G794" s="120">
        <f>IF($B$9="Female",'No Self Assessment feeder'!G783,IF($B$9="Male",'No Self Assessment feeder'!AM783,IF($B$9="All",'No Self Assessment feeder'!BS783)))</f>
        <v>2.4</v>
      </c>
      <c r="H794" s="79">
        <f>IF($B$9="Female",'No Self Assessment feeder'!H783,IF($B$9="Male",'No Self Assessment feeder'!AN783,IF($B$9="All",'No Self Assessment feeder'!BT783)))</f>
        <v>975</v>
      </c>
      <c r="I794" s="120">
        <f>IF($B$9="Female",'No Self Assessment feeder'!I783,IF($B$9="Male",'No Self Assessment feeder'!AO783,IF($B$9="All",'No Self Assessment feeder'!BU783)))</f>
        <v>6.7</v>
      </c>
      <c r="J794" s="120">
        <f>IF($B$9="Female",'No Self Assessment feeder'!J783,IF($B$9="Male",'No Self Assessment feeder'!AP783,IF($B$9="All",'No Self Assessment feeder'!BV783)))</f>
        <v>10.1</v>
      </c>
      <c r="K794" s="120">
        <f>IF($B$9="Female",'No Self Assessment feeder'!K783,IF($B$9="Male",'No Self Assessment feeder'!AQ783,IF($B$9="All",'No Self Assessment feeder'!BW783)))</f>
        <v>64.3</v>
      </c>
      <c r="L794" s="120">
        <f>IF($B$9="Female",'No Self Assessment feeder'!L783,IF($B$9="Male",'No Self Assessment feeder'!AR783,IF($B$9="All",'No Self Assessment feeder'!BX783)))</f>
        <v>77.2</v>
      </c>
      <c r="M794" s="127">
        <f>IF($B$9="Female",'No Self Assessment feeder'!M783,IF($B$9="Male",'No Self Assessment feeder'!AS783,IF($B$9="All",'No Self Assessment feeder'!BY783)))</f>
        <v>83.2</v>
      </c>
      <c r="N794" s="81">
        <f>IF($B$9="Female",'No Self Assessment feeder'!N783,IF($B$9="Male",'No Self Assessment feeder'!AT783,IF($B$9="All",'No Self Assessment feeder'!BZ783)))</f>
        <v>995</v>
      </c>
      <c r="O794" s="120">
        <f>IF($B$9="Female",'No Self Assessment feeder'!O783,IF($B$9="Male",'No Self Assessment feeder'!AU783,IF($B$9="All",'No Self Assessment feeder'!CA783)))</f>
        <v>2.8</v>
      </c>
      <c r="P794" s="79">
        <f>IF($B$9="Female",'No Self Assessment feeder'!P783,IF($B$9="Male",'No Self Assessment feeder'!AV783,IF($B$9="All",'No Self Assessment feeder'!CB783)))</f>
        <v>970</v>
      </c>
      <c r="Q794" s="120">
        <f>IF($B$9="Female",'No Self Assessment feeder'!Q783,IF($B$9="Male",'No Self Assessment feeder'!AW783,IF($B$9="All",'No Self Assessment feeder'!CC783)))</f>
        <v>8.5</v>
      </c>
      <c r="R794" s="120">
        <f>IF($B$9="Female",'No Self Assessment feeder'!R783,IF($B$9="Male",'No Self Assessment feeder'!AX783,IF($B$9="All",'No Self Assessment feeder'!CD783)))</f>
        <v>9.6999999999999993</v>
      </c>
      <c r="S794" s="120">
        <f>IF($B$9="Female",'No Self Assessment feeder'!S783,IF($B$9="Male",'No Self Assessment feeder'!AY783,IF($B$9="All",'No Self Assessment feeder'!CE783)))</f>
        <v>68.8</v>
      </c>
      <c r="T794" s="120">
        <f>IF($B$9="Female",'No Self Assessment feeder'!T783,IF($B$9="Male",'No Self Assessment feeder'!AZ783,IF($B$9="All",'No Self Assessment feeder'!CF783)))</f>
        <v>78.400000000000006</v>
      </c>
      <c r="U794" s="127">
        <f>IF($B$9="Female",'No Self Assessment feeder'!U783,IF($B$9="Male",'No Self Assessment feeder'!BA783,IF($B$9="All",'No Self Assessment feeder'!CG783)))</f>
        <v>81.8</v>
      </c>
      <c r="V794" s="81">
        <f>IF($B$9="Female",'No Self Assessment feeder'!V783,IF($B$9="Male",'No Self Assessment feeder'!BB783,IF($B$9="All",'No Self Assessment feeder'!CH783)))</f>
        <v>995</v>
      </c>
      <c r="W794" s="120">
        <f>IF($B$9="Female",'No Self Assessment feeder'!W783,IF($B$9="Male",'No Self Assessment feeder'!BC783,IF($B$9="All",'No Self Assessment feeder'!CI783)))</f>
        <v>2.9</v>
      </c>
      <c r="X794" s="79">
        <f>IF($B$9="Female",'No Self Assessment feeder'!X783,IF($B$9="Male",'No Self Assessment feeder'!BD783,IF($B$9="All",'No Self Assessment feeder'!CJ783)))</f>
        <v>970</v>
      </c>
      <c r="Y794" s="120">
        <f>IF($B$9="Female",'No Self Assessment feeder'!Y783,IF($B$9="Male",'No Self Assessment feeder'!BE783,IF($B$9="All",'No Self Assessment feeder'!CK783)))</f>
        <v>11.3</v>
      </c>
      <c r="Z794" s="120">
        <f>IF($B$9="Female",'No Self Assessment feeder'!Z783,IF($B$9="Male",'No Self Assessment feeder'!BF783,IF($B$9="All",'No Self Assessment feeder'!CL783)))</f>
        <v>9.5</v>
      </c>
      <c r="AA794" s="120">
        <f>IF($B$9="Female",'No Self Assessment feeder'!AA783,IF($B$9="Male",'No Self Assessment feeder'!BG783,IF($B$9="All",'No Self Assessment feeder'!CM783)))</f>
        <v>70</v>
      </c>
      <c r="AB794" s="120">
        <f>IF($B$9="Female",'No Self Assessment feeder'!AB783,IF($B$9="Male",'No Self Assessment feeder'!BH783,IF($B$9="All",'No Self Assessment feeder'!CN783)))</f>
        <v>77.2</v>
      </c>
      <c r="AC794" s="127">
        <f>IF($B$9="Female",'No Self Assessment feeder'!AC783,IF($B$9="Male",'No Self Assessment feeder'!BI783,IF($B$9="All",'No Self Assessment feeder'!CO783)))</f>
        <v>79.2</v>
      </c>
      <c r="CM794" s="29"/>
    </row>
    <row r="795" spans="1:91" ht="14.25" customHeight="1" x14ac:dyDescent="0.2">
      <c r="A795" s="159" t="s">
        <v>293</v>
      </c>
      <c r="B795" s="65" t="s">
        <v>274</v>
      </c>
      <c r="C795" s="66">
        <v>10007166</v>
      </c>
      <c r="D795" s="66" t="s">
        <v>489</v>
      </c>
      <c r="E795" s="162" t="s">
        <v>275</v>
      </c>
      <c r="F795" s="142">
        <f>IF($B$9="Female",'No Self Assessment feeder'!F784,IF($B$9="Male",'No Self Assessment feeder'!AL784,IF($B$9="All",'No Self Assessment feeder'!BR784)))</f>
        <v>2700</v>
      </c>
      <c r="G795" s="120">
        <f>IF($B$9="Female",'No Self Assessment feeder'!G784,IF($B$9="Male",'No Self Assessment feeder'!AM784,IF($B$9="All",'No Self Assessment feeder'!BS784)))</f>
        <v>2.2999999999999998</v>
      </c>
      <c r="H795" s="79">
        <f>IF($B$9="Female",'No Self Assessment feeder'!H784,IF($B$9="Male",'No Self Assessment feeder'!AN784,IF($B$9="All",'No Self Assessment feeder'!BT784)))</f>
        <v>2640</v>
      </c>
      <c r="I795" s="120">
        <f>IF($B$9="Female",'No Self Assessment feeder'!I784,IF($B$9="Male",'No Self Assessment feeder'!AO784,IF($B$9="All",'No Self Assessment feeder'!BU784)))</f>
        <v>6.5</v>
      </c>
      <c r="J795" s="120">
        <f>IF($B$9="Female",'No Self Assessment feeder'!J784,IF($B$9="Male",'No Self Assessment feeder'!AP784,IF($B$9="All",'No Self Assessment feeder'!BV784)))</f>
        <v>10.9</v>
      </c>
      <c r="K795" s="120">
        <f>IF($B$9="Female",'No Self Assessment feeder'!K784,IF($B$9="Male",'No Self Assessment feeder'!AQ784,IF($B$9="All",'No Self Assessment feeder'!BW784)))</f>
        <v>62.3</v>
      </c>
      <c r="L795" s="120">
        <f>IF($B$9="Female",'No Self Assessment feeder'!L784,IF($B$9="Male",'No Self Assessment feeder'!AR784,IF($B$9="All",'No Self Assessment feeder'!BX784)))</f>
        <v>76.3</v>
      </c>
      <c r="M795" s="127">
        <f>IF($B$9="Female",'No Self Assessment feeder'!M784,IF($B$9="Male",'No Self Assessment feeder'!AS784,IF($B$9="All",'No Self Assessment feeder'!BY784)))</f>
        <v>82.6</v>
      </c>
      <c r="N795" s="81">
        <f>IF($B$9="Female",'No Self Assessment feeder'!N784,IF($B$9="Male",'No Self Assessment feeder'!AT784,IF($B$9="All",'No Self Assessment feeder'!BZ784)))</f>
        <v>2700</v>
      </c>
      <c r="O795" s="120">
        <f>IF($B$9="Female",'No Self Assessment feeder'!O784,IF($B$9="Male",'No Self Assessment feeder'!AU784,IF($B$9="All",'No Self Assessment feeder'!CA784)))</f>
        <v>2.6</v>
      </c>
      <c r="P795" s="79">
        <f>IF($B$9="Female",'No Self Assessment feeder'!P784,IF($B$9="Male",'No Self Assessment feeder'!AV784,IF($B$9="All",'No Self Assessment feeder'!CB784)))</f>
        <v>2635</v>
      </c>
      <c r="Q795" s="120">
        <f>IF($B$9="Female",'No Self Assessment feeder'!Q784,IF($B$9="Male",'No Self Assessment feeder'!AW784,IF($B$9="All",'No Self Assessment feeder'!CC784)))</f>
        <v>9.1</v>
      </c>
      <c r="R795" s="120">
        <f>IF($B$9="Female",'No Self Assessment feeder'!R784,IF($B$9="Male",'No Self Assessment feeder'!AX784,IF($B$9="All",'No Self Assessment feeder'!CD784)))</f>
        <v>9.6999999999999993</v>
      </c>
      <c r="S795" s="120">
        <f>IF($B$9="Female",'No Self Assessment feeder'!S784,IF($B$9="Male",'No Self Assessment feeder'!AY784,IF($B$9="All",'No Self Assessment feeder'!CE784)))</f>
        <v>66.7</v>
      </c>
      <c r="T795" s="120">
        <f>IF($B$9="Female",'No Self Assessment feeder'!T784,IF($B$9="Male",'No Self Assessment feeder'!AZ784,IF($B$9="All",'No Self Assessment feeder'!CF784)))</f>
        <v>77.400000000000006</v>
      </c>
      <c r="U795" s="127">
        <f>IF($B$9="Female",'No Self Assessment feeder'!U784,IF($B$9="Male",'No Self Assessment feeder'!BA784,IF($B$9="All",'No Self Assessment feeder'!CG784)))</f>
        <v>81.2</v>
      </c>
      <c r="V795" s="81">
        <f>IF($B$9="Female",'No Self Assessment feeder'!V784,IF($B$9="Male",'No Self Assessment feeder'!BB784,IF($B$9="All",'No Self Assessment feeder'!CH784)))</f>
        <v>2700</v>
      </c>
      <c r="W795" s="120">
        <f>IF($B$9="Female",'No Self Assessment feeder'!W784,IF($B$9="Male",'No Self Assessment feeder'!BC784,IF($B$9="All",'No Self Assessment feeder'!CI784)))</f>
        <v>2.6</v>
      </c>
      <c r="X795" s="79">
        <f>IF($B$9="Female",'No Self Assessment feeder'!X784,IF($B$9="Male",'No Self Assessment feeder'!BD784,IF($B$9="All",'No Self Assessment feeder'!CJ784)))</f>
        <v>2630</v>
      </c>
      <c r="Y795" s="120">
        <f>IF($B$9="Female",'No Self Assessment feeder'!Y784,IF($B$9="Male",'No Self Assessment feeder'!BE784,IF($B$9="All",'No Self Assessment feeder'!CK784)))</f>
        <v>12.7</v>
      </c>
      <c r="Z795" s="120">
        <f>IF($B$9="Female",'No Self Assessment feeder'!Z784,IF($B$9="Male",'No Self Assessment feeder'!BF784,IF($B$9="All",'No Self Assessment feeder'!CL784)))</f>
        <v>7.9</v>
      </c>
      <c r="AA795" s="120">
        <f>IF($B$9="Female",'No Self Assessment feeder'!AA784,IF($B$9="Male",'No Self Assessment feeder'!BG784,IF($B$9="All",'No Self Assessment feeder'!CM784)))</f>
        <v>70.099999999999994</v>
      </c>
      <c r="AB795" s="120">
        <f>IF($B$9="Female",'No Self Assessment feeder'!AB784,IF($B$9="Male",'No Self Assessment feeder'!BH784,IF($B$9="All",'No Self Assessment feeder'!CN784)))</f>
        <v>76.900000000000006</v>
      </c>
      <c r="AC795" s="127">
        <f>IF($B$9="Female",'No Self Assessment feeder'!AC784,IF($B$9="Male",'No Self Assessment feeder'!BI784,IF($B$9="All",'No Self Assessment feeder'!CO784)))</f>
        <v>79.400000000000006</v>
      </c>
      <c r="CM795" s="29"/>
    </row>
    <row r="796" spans="1:91" ht="14.25" customHeight="1" x14ac:dyDescent="0.2">
      <c r="A796" s="159" t="s">
        <v>293</v>
      </c>
      <c r="B796" s="65" t="s">
        <v>276</v>
      </c>
      <c r="C796" s="66">
        <v>10007139</v>
      </c>
      <c r="D796" s="66" t="s">
        <v>489</v>
      </c>
      <c r="E796" s="162" t="s">
        <v>277</v>
      </c>
      <c r="F796" s="142">
        <f>IF($B$9="Female",'No Self Assessment feeder'!F785,IF($B$9="Male",'No Self Assessment feeder'!AL785,IF($B$9="All",'No Self Assessment feeder'!BR785)))</f>
        <v>975</v>
      </c>
      <c r="G796" s="120">
        <f>IF($B$9="Female",'No Self Assessment feeder'!G785,IF($B$9="Male",'No Self Assessment feeder'!AM785,IF($B$9="All",'No Self Assessment feeder'!BS785)))</f>
        <v>2.9</v>
      </c>
      <c r="H796" s="79">
        <f>IF($B$9="Female",'No Self Assessment feeder'!H785,IF($B$9="Male",'No Self Assessment feeder'!AN785,IF($B$9="All",'No Self Assessment feeder'!BT785)))</f>
        <v>945</v>
      </c>
      <c r="I796" s="120">
        <f>IF($B$9="Female",'No Self Assessment feeder'!I785,IF($B$9="Male",'No Self Assessment feeder'!AO785,IF($B$9="All",'No Self Assessment feeder'!BU785)))</f>
        <v>8.6999999999999993</v>
      </c>
      <c r="J796" s="120">
        <f>IF($B$9="Female",'No Self Assessment feeder'!J785,IF($B$9="Male",'No Self Assessment feeder'!AP785,IF($B$9="All",'No Self Assessment feeder'!BV785)))</f>
        <v>8.9</v>
      </c>
      <c r="K796" s="120">
        <f>IF($B$9="Female",'No Self Assessment feeder'!K785,IF($B$9="Male",'No Self Assessment feeder'!AQ785,IF($B$9="All",'No Self Assessment feeder'!BW785)))</f>
        <v>59.6</v>
      </c>
      <c r="L796" s="120">
        <f>IF($B$9="Female",'No Self Assessment feeder'!L785,IF($B$9="Male",'No Self Assessment feeder'!AR785,IF($B$9="All",'No Self Assessment feeder'!BX785)))</f>
        <v>76.7</v>
      </c>
      <c r="M796" s="127">
        <f>IF($B$9="Female",'No Self Assessment feeder'!M785,IF($B$9="Male",'No Self Assessment feeder'!AS785,IF($B$9="All",'No Self Assessment feeder'!BY785)))</f>
        <v>82.5</v>
      </c>
      <c r="N796" s="81">
        <f>IF($B$9="Female",'No Self Assessment feeder'!N785,IF($B$9="Male",'No Self Assessment feeder'!AT785,IF($B$9="All",'No Self Assessment feeder'!BZ785)))</f>
        <v>975</v>
      </c>
      <c r="O796" s="120">
        <f>IF($B$9="Female",'No Self Assessment feeder'!O785,IF($B$9="Male",'No Self Assessment feeder'!AU785,IF($B$9="All",'No Self Assessment feeder'!CA785)))</f>
        <v>3.4</v>
      </c>
      <c r="P796" s="79">
        <f>IF($B$9="Female",'No Self Assessment feeder'!P785,IF($B$9="Male",'No Self Assessment feeder'!AV785,IF($B$9="All",'No Self Assessment feeder'!CB785)))</f>
        <v>940</v>
      </c>
      <c r="Q796" s="120">
        <f>IF($B$9="Female",'No Self Assessment feeder'!Q785,IF($B$9="Male",'No Self Assessment feeder'!AW785,IF($B$9="All",'No Self Assessment feeder'!CC785)))</f>
        <v>11.4</v>
      </c>
      <c r="R796" s="120">
        <f>IF($B$9="Female",'No Self Assessment feeder'!R785,IF($B$9="Male",'No Self Assessment feeder'!AX785,IF($B$9="All",'No Self Assessment feeder'!CD785)))</f>
        <v>7.1</v>
      </c>
      <c r="S796" s="120">
        <f>IF($B$9="Female",'No Self Assessment feeder'!S785,IF($B$9="Male",'No Self Assessment feeder'!AY785,IF($B$9="All",'No Self Assessment feeder'!CE785)))</f>
        <v>66.5</v>
      </c>
      <c r="T796" s="120">
        <f>IF($B$9="Female",'No Self Assessment feeder'!T785,IF($B$9="Male",'No Self Assessment feeder'!AZ785,IF($B$9="All",'No Self Assessment feeder'!CF785)))</f>
        <v>79</v>
      </c>
      <c r="U796" s="127">
        <f>IF($B$9="Female",'No Self Assessment feeder'!U785,IF($B$9="Male",'No Self Assessment feeder'!BA785,IF($B$9="All",'No Self Assessment feeder'!CG785)))</f>
        <v>81.5</v>
      </c>
      <c r="V796" s="81">
        <f>IF($B$9="Female",'No Self Assessment feeder'!V785,IF($B$9="Male",'No Self Assessment feeder'!BB785,IF($B$9="All",'No Self Assessment feeder'!CH785)))</f>
        <v>975</v>
      </c>
      <c r="W796" s="120">
        <f>IF($B$9="Female",'No Self Assessment feeder'!W785,IF($B$9="Male",'No Self Assessment feeder'!BC785,IF($B$9="All",'No Self Assessment feeder'!CI785)))</f>
        <v>3.3</v>
      </c>
      <c r="X796" s="79">
        <f>IF($B$9="Female",'No Self Assessment feeder'!X785,IF($B$9="Male",'No Self Assessment feeder'!BD785,IF($B$9="All",'No Self Assessment feeder'!CJ785)))</f>
        <v>945</v>
      </c>
      <c r="Y796" s="120">
        <f>IF($B$9="Female",'No Self Assessment feeder'!Y785,IF($B$9="Male",'No Self Assessment feeder'!BE785,IF($B$9="All",'No Self Assessment feeder'!CK785)))</f>
        <v>14.4</v>
      </c>
      <c r="Z796" s="120">
        <f>IF($B$9="Female",'No Self Assessment feeder'!Z785,IF($B$9="Male",'No Self Assessment feeder'!BF785,IF($B$9="All",'No Self Assessment feeder'!CL785)))</f>
        <v>5.0999999999999996</v>
      </c>
      <c r="AA796" s="120">
        <f>IF($B$9="Female",'No Self Assessment feeder'!AA785,IF($B$9="Male",'No Self Assessment feeder'!BG785,IF($B$9="All",'No Self Assessment feeder'!CM785)))</f>
        <v>69.099999999999994</v>
      </c>
      <c r="AB796" s="120">
        <f>IF($B$9="Female",'No Self Assessment feeder'!AB785,IF($B$9="Male",'No Self Assessment feeder'!BH785,IF($B$9="All",'No Self Assessment feeder'!CN785)))</f>
        <v>77.8</v>
      </c>
      <c r="AC796" s="127">
        <f>IF($B$9="Female",'No Self Assessment feeder'!AC785,IF($B$9="Male",'No Self Assessment feeder'!BI785,IF($B$9="All",'No Self Assessment feeder'!CO785)))</f>
        <v>80.5</v>
      </c>
      <c r="CM796" s="29"/>
    </row>
    <row r="797" spans="1:91" ht="14.25" customHeight="1" x14ac:dyDescent="0.2">
      <c r="A797" s="159" t="s">
        <v>293</v>
      </c>
      <c r="B797" s="65" t="s">
        <v>278</v>
      </c>
      <c r="C797" s="66">
        <v>10007657</v>
      </c>
      <c r="D797" s="66" t="s">
        <v>488</v>
      </c>
      <c r="E797" s="162" t="s">
        <v>279</v>
      </c>
      <c r="F797" s="142">
        <f>IF($B$9="Female",'No Self Assessment feeder'!F786,IF($B$9="Male",'No Self Assessment feeder'!AL786,IF($B$9="All",'No Self Assessment feeder'!BR786)))</f>
        <v>170</v>
      </c>
      <c r="G797" s="120">
        <f>IF($B$9="Female",'No Self Assessment feeder'!G786,IF($B$9="Male",'No Self Assessment feeder'!AM786,IF($B$9="All",'No Self Assessment feeder'!BS786)))</f>
        <v>1.8</v>
      </c>
      <c r="H797" s="79">
        <f>IF($B$9="Female",'No Self Assessment feeder'!H786,IF($B$9="Male",'No Self Assessment feeder'!AN786,IF($B$9="All",'No Self Assessment feeder'!BT786)))</f>
        <v>165</v>
      </c>
      <c r="I797" s="120">
        <f>IF($B$9="Female",'No Self Assessment feeder'!I786,IF($B$9="Male",'No Self Assessment feeder'!AO786,IF($B$9="All",'No Self Assessment feeder'!BU786)))</f>
        <v>13.3</v>
      </c>
      <c r="J797" s="120">
        <f>IF($B$9="Female",'No Self Assessment feeder'!J786,IF($B$9="Male",'No Self Assessment feeder'!AP786,IF($B$9="All",'No Self Assessment feeder'!BV786)))</f>
        <v>12.7</v>
      </c>
      <c r="K797" s="120">
        <f>IF($B$9="Female",'No Self Assessment feeder'!K786,IF($B$9="Male",'No Self Assessment feeder'!AQ786,IF($B$9="All",'No Self Assessment feeder'!BW786)))</f>
        <v>61.2</v>
      </c>
      <c r="L797" s="120">
        <f>IF($B$9="Female",'No Self Assessment feeder'!L786,IF($B$9="Male",'No Self Assessment feeder'!AR786,IF($B$9="All",'No Self Assessment feeder'!BX786)))</f>
        <v>69.7</v>
      </c>
      <c r="M797" s="127">
        <f>IF($B$9="Female",'No Self Assessment feeder'!M786,IF($B$9="Male",'No Self Assessment feeder'!AS786,IF($B$9="All",'No Self Assessment feeder'!BY786)))</f>
        <v>73.900000000000006</v>
      </c>
      <c r="N797" s="81">
        <f>IF($B$9="Female",'No Self Assessment feeder'!N786,IF($B$9="Male",'No Self Assessment feeder'!AT786,IF($B$9="All",'No Self Assessment feeder'!BZ786)))</f>
        <v>170</v>
      </c>
      <c r="O797" s="120">
        <f>IF($B$9="Female",'No Self Assessment feeder'!O786,IF($B$9="Male",'No Self Assessment feeder'!AU786,IF($B$9="All",'No Self Assessment feeder'!CA786)))</f>
        <v>1.8</v>
      </c>
      <c r="P797" s="79">
        <f>IF($B$9="Female",'No Self Assessment feeder'!P786,IF($B$9="Male",'No Self Assessment feeder'!AV786,IF($B$9="All",'No Self Assessment feeder'!CB786)))</f>
        <v>165</v>
      </c>
      <c r="Q797" s="120">
        <f>IF($B$9="Female",'No Self Assessment feeder'!Q786,IF($B$9="Male",'No Self Assessment feeder'!AW786,IF($B$9="All",'No Self Assessment feeder'!CC786)))</f>
        <v>16.399999999999999</v>
      </c>
      <c r="R797" s="120">
        <f>IF($B$9="Female",'No Self Assessment feeder'!R786,IF($B$9="Male",'No Self Assessment feeder'!AX786,IF($B$9="All",'No Self Assessment feeder'!CD786)))</f>
        <v>9.6999999999999993</v>
      </c>
      <c r="S797" s="120">
        <f>IF($B$9="Female",'No Self Assessment feeder'!S786,IF($B$9="Male",'No Self Assessment feeder'!AY786,IF($B$9="All",'No Self Assessment feeder'!CE786)))</f>
        <v>66.7</v>
      </c>
      <c r="T797" s="120">
        <f>IF($B$9="Female",'No Self Assessment feeder'!T786,IF($B$9="Male",'No Self Assessment feeder'!AZ786,IF($B$9="All",'No Self Assessment feeder'!CF786)))</f>
        <v>72.099999999999994</v>
      </c>
      <c r="U797" s="127">
        <f>IF($B$9="Female",'No Self Assessment feeder'!U786,IF($B$9="Male",'No Self Assessment feeder'!BA786,IF($B$9="All",'No Self Assessment feeder'!CG786)))</f>
        <v>73.900000000000006</v>
      </c>
      <c r="V797" s="81">
        <f>IF($B$9="Female",'No Self Assessment feeder'!V786,IF($B$9="Male",'No Self Assessment feeder'!BB786,IF($B$9="All",'No Self Assessment feeder'!CH786)))</f>
        <v>170</v>
      </c>
      <c r="W797" s="120">
        <f>IF($B$9="Female",'No Self Assessment feeder'!W786,IF($B$9="Male",'No Self Assessment feeder'!BC786,IF($B$9="All",'No Self Assessment feeder'!CI786)))</f>
        <v>1.8</v>
      </c>
      <c r="X797" s="79">
        <f>IF($B$9="Female",'No Self Assessment feeder'!X786,IF($B$9="Male",'No Self Assessment feeder'!BD786,IF($B$9="All",'No Self Assessment feeder'!CJ786)))</f>
        <v>165</v>
      </c>
      <c r="Y797" s="120">
        <f>IF($B$9="Female",'No Self Assessment feeder'!Y786,IF($B$9="Male",'No Self Assessment feeder'!BE786,IF($B$9="All",'No Self Assessment feeder'!CK786)))</f>
        <v>18.2</v>
      </c>
      <c r="Z797" s="120">
        <f>IF($B$9="Female",'No Self Assessment feeder'!Z786,IF($B$9="Male",'No Self Assessment feeder'!BF786,IF($B$9="All",'No Self Assessment feeder'!CL786)))</f>
        <v>7.3</v>
      </c>
      <c r="AA797" s="120">
        <f>IF($B$9="Female",'No Self Assessment feeder'!AA786,IF($B$9="Male",'No Self Assessment feeder'!BG786,IF($B$9="All",'No Self Assessment feeder'!CM786)))</f>
        <v>69.099999999999994</v>
      </c>
      <c r="AB797" s="120">
        <f>IF($B$9="Female",'No Self Assessment feeder'!AB786,IF($B$9="Male",'No Self Assessment feeder'!BH786,IF($B$9="All",'No Self Assessment feeder'!CN786)))</f>
        <v>72.7</v>
      </c>
      <c r="AC797" s="127">
        <f>IF($B$9="Female",'No Self Assessment feeder'!AC786,IF($B$9="Male",'No Self Assessment feeder'!BI786,IF($B$9="All",'No Self Assessment feeder'!CO786)))</f>
        <v>74.5</v>
      </c>
      <c r="CM797" s="29"/>
    </row>
    <row r="798" spans="1:91" ht="14.25" customHeight="1" x14ac:dyDescent="0.2">
      <c r="A798" s="159" t="s">
        <v>293</v>
      </c>
      <c r="B798" s="65" t="s">
        <v>280</v>
      </c>
      <c r="C798" s="66">
        <v>10007713</v>
      </c>
      <c r="D798" s="66" t="s">
        <v>494</v>
      </c>
      <c r="E798" s="162" t="s">
        <v>281</v>
      </c>
      <c r="F798" s="142">
        <f>IF($B$9="Female",'No Self Assessment feeder'!F787,IF($B$9="Male",'No Self Assessment feeder'!AL787,IF($B$9="All",'No Self Assessment feeder'!BR787)))</f>
        <v>1150</v>
      </c>
      <c r="G798" s="120">
        <f>IF($B$9="Female",'No Self Assessment feeder'!G787,IF($B$9="Male",'No Self Assessment feeder'!AM787,IF($B$9="All",'No Self Assessment feeder'!BS787)))</f>
        <v>2.2999999999999998</v>
      </c>
      <c r="H798" s="79">
        <f>IF($B$9="Female",'No Self Assessment feeder'!H787,IF($B$9="Male",'No Self Assessment feeder'!AN787,IF($B$9="All",'No Self Assessment feeder'!BT787)))</f>
        <v>1120</v>
      </c>
      <c r="I798" s="120">
        <f>IF($B$9="Female",'No Self Assessment feeder'!I787,IF($B$9="Male",'No Self Assessment feeder'!AO787,IF($B$9="All",'No Self Assessment feeder'!BU787)))</f>
        <v>5.8</v>
      </c>
      <c r="J798" s="120">
        <f>IF($B$9="Female",'No Self Assessment feeder'!J787,IF($B$9="Male",'No Self Assessment feeder'!AP787,IF($B$9="All",'No Self Assessment feeder'!BV787)))</f>
        <v>11</v>
      </c>
      <c r="K798" s="120">
        <f>IF($B$9="Female",'No Self Assessment feeder'!K787,IF($B$9="Male",'No Self Assessment feeder'!AQ787,IF($B$9="All",'No Self Assessment feeder'!BW787)))</f>
        <v>62.9</v>
      </c>
      <c r="L798" s="120">
        <f>IF($B$9="Female",'No Self Assessment feeder'!L787,IF($B$9="Male",'No Self Assessment feeder'!AR787,IF($B$9="All",'No Self Assessment feeder'!BX787)))</f>
        <v>77.3</v>
      </c>
      <c r="M798" s="127">
        <f>IF($B$9="Female",'No Self Assessment feeder'!M787,IF($B$9="Male",'No Self Assessment feeder'!AS787,IF($B$9="All",'No Self Assessment feeder'!BY787)))</f>
        <v>83.2</v>
      </c>
      <c r="N798" s="81">
        <f>IF($B$9="Female",'No Self Assessment feeder'!N787,IF($B$9="Male",'No Self Assessment feeder'!AT787,IF($B$9="All",'No Self Assessment feeder'!BZ787)))</f>
        <v>1150</v>
      </c>
      <c r="O798" s="120">
        <f>IF($B$9="Female",'No Self Assessment feeder'!O787,IF($B$9="Male",'No Self Assessment feeder'!AU787,IF($B$9="All",'No Self Assessment feeder'!CA787)))</f>
        <v>2.2999999999999998</v>
      </c>
      <c r="P798" s="79">
        <f>IF($B$9="Female",'No Self Assessment feeder'!P787,IF($B$9="Male",'No Self Assessment feeder'!AV787,IF($B$9="All",'No Self Assessment feeder'!CB787)))</f>
        <v>1120</v>
      </c>
      <c r="Q798" s="120">
        <f>IF($B$9="Female",'No Self Assessment feeder'!Q787,IF($B$9="Male",'No Self Assessment feeder'!AW787,IF($B$9="All",'No Self Assessment feeder'!CC787)))</f>
        <v>7.5</v>
      </c>
      <c r="R798" s="120">
        <f>IF($B$9="Female",'No Self Assessment feeder'!R787,IF($B$9="Male",'No Self Assessment feeder'!AX787,IF($B$9="All",'No Self Assessment feeder'!CD787)))</f>
        <v>9.3000000000000007</v>
      </c>
      <c r="S798" s="120">
        <f>IF($B$9="Female",'No Self Assessment feeder'!S787,IF($B$9="Male",'No Self Assessment feeder'!AY787,IF($B$9="All",'No Self Assessment feeder'!CE787)))</f>
        <v>69.5</v>
      </c>
      <c r="T798" s="120">
        <f>IF($B$9="Female",'No Self Assessment feeder'!T787,IF($B$9="Male",'No Self Assessment feeder'!AZ787,IF($B$9="All",'No Self Assessment feeder'!CF787)))</f>
        <v>79.3</v>
      </c>
      <c r="U798" s="127">
        <f>IF($B$9="Female",'No Self Assessment feeder'!U787,IF($B$9="Male",'No Self Assessment feeder'!BA787,IF($B$9="All",'No Self Assessment feeder'!CG787)))</f>
        <v>83.2</v>
      </c>
      <c r="V798" s="81">
        <f>IF($B$9="Female",'No Self Assessment feeder'!V787,IF($B$9="Male",'No Self Assessment feeder'!BB787,IF($B$9="All",'No Self Assessment feeder'!CH787)))</f>
        <v>1150</v>
      </c>
      <c r="W798" s="120">
        <f>IF($B$9="Female",'No Self Assessment feeder'!W787,IF($B$9="Male",'No Self Assessment feeder'!BC787,IF($B$9="All",'No Self Assessment feeder'!CI787)))</f>
        <v>2.5</v>
      </c>
      <c r="X798" s="79">
        <f>IF($B$9="Female",'No Self Assessment feeder'!X787,IF($B$9="Male",'No Self Assessment feeder'!BD787,IF($B$9="All",'No Self Assessment feeder'!CJ787)))</f>
        <v>1120</v>
      </c>
      <c r="Y798" s="120">
        <f>IF($B$9="Female",'No Self Assessment feeder'!Y787,IF($B$9="Male",'No Self Assessment feeder'!BE787,IF($B$9="All",'No Self Assessment feeder'!CK787)))</f>
        <v>11.6</v>
      </c>
      <c r="Z798" s="120">
        <f>IF($B$9="Female",'No Self Assessment feeder'!Z787,IF($B$9="Male",'No Self Assessment feeder'!BF787,IF($B$9="All",'No Self Assessment feeder'!CL787)))</f>
        <v>6.6</v>
      </c>
      <c r="AA798" s="120">
        <f>IF($B$9="Female",'No Self Assessment feeder'!AA787,IF($B$9="Male",'No Self Assessment feeder'!BG787,IF($B$9="All",'No Self Assessment feeder'!CM787)))</f>
        <v>73.400000000000006</v>
      </c>
      <c r="AB798" s="120">
        <f>IF($B$9="Female",'No Self Assessment feeder'!AB787,IF($B$9="Male",'No Self Assessment feeder'!BH787,IF($B$9="All",'No Self Assessment feeder'!CN787)))</f>
        <v>79.400000000000006</v>
      </c>
      <c r="AC798" s="127">
        <f>IF($B$9="Female",'No Self Assessment feeder'!AC787,IF($B$9="Male",'No Self Assessment feeder'!BI787,IF($B$9="All",'No Self Assessment feeder'!CO787)))</f>
        <v>81.8</v>
      </c>
      <c r="CM798" s="29"/>
    </row>
    <row r="799" spans="1:91" ht="14.25" customHeight="1" x14ac:dyDescent="0.2">
      <c r="A799" s="159" t="s">
        <v>293</v>
      </c>
      <c r="B799" s="65" t="s">
        <v>282</v>
      </c>
      <c r="C799" s="66">
        <v>10007167</v>
      </c>
      <c r="D799" s="66" t="s">
        <v>494</v>
      </c>
      <c r="E799" s="162" t="s">
        <v>283</v>
      </c>
      <c r="F799" s="142">
        <f>IF($B$9="Female",'No Self Assessment feeder'!F788,IF($B$9="Male",'No Self Assessment feeder'!AL788,IF($B$9="All",'No Self Assessment feeder'!BR788)))</f>
        <v>1890</v>
      </c>
      <c r="G799" s="120">
        <f>IF($B$9="Female",'No Self Assessment feeder'!G788,IF($B$9="Male",'No Self Assessment feeder'!AM788,IF($B$9="All",'No Self Assessment feeder'!BS788)))</f>
        <v>1.2</v>
      </c>
      <c r="H799" s="79">
        <f>IF($B$9="Female",'No Self Assessment feeder'!H788,IF($B$9="Male",'No Self Assessment feeder'!AN788,IF($B$9="All",'No Self Assessment feeder'!BT788)))</f>
        <v>1865</v>
      </c>
      <c r="I799" s="120">
        <f>IF($B$9="Female",'No Self Assessment feeder'!I788,IF($B$9="Male",'No Self Assessment feeder'!AO788,IF($B$9="All",'No Self Assessment feeder'!BU788)))</f>
        <v>5.9</v>
      </c>
      <c r="J799" s="120">
        <f>IF($B$9="Female",'No Self Assessment feeder'!J788,IF($B$9="Male",'No Self Assessment feeder'!AP788,IF($B$9="All",'No Self Assessment feeder'!BV788)))</f>
        <v>10.1</v>
      </c>
      <c r="K799" s="120">
        <f>IF($B$9="Female",'No Self Assessment feeder'!K788,IF($B$9="Male",'No Self Assessment feeder'!AQ788,IF($B$9="All",'No Self Assessment feeder'!BW788)))</f>
        <v>45.1</v>
      </c>
      <c r="L799" s="120">
        <f>IF($B$9="Female",'No Self Assessment feeder'!L788,IF($B$9="Male",'No Self Assessment feeder'!AR788,IF($B$9="All",'No Self Assessment feeder'!BX788)))</f>
        <v>66.7</v>
      </c>
      <c r="M799" s="127">
        <f>IF($B$9="Female",'No Self Assessment feeder'!M788,IF($B$9="Male",'No Self Assessment feeder'!AS788,IF($B$9="All",'No Self Assessment feeder'!BY788)))</f>
        <v>84</v>
      </c>
      <c r="N799" s="81">
        <f>IF($B$9="Female",'No Self Assessment feeder'!N788,IF($B$9="Male",'No Self Assessment feeder'!AT788,IF($B$9="All",'No Self Assessment feeder'!BZ788)))</f>
        <v>1890</v>
      </c>
      <c r="O799" s="120">
        <f>IF($B$9="Female",'No Self Assessment feeder'!O788,IF($B$9="Male",'No Self Assessment feeder'!AU788,IF($B$9="All",'No Self Assessment feeder'!CA788)))</f>
        <v>1.6</v>
      </c>
      <c r="P799" s="79">
        <f>IF($B$9="Female",'No Self Assessment feeder'!P788,IF($B$9="Male",'No Self Assessment feeder'!AV788,IF($B$9="All",'No Self Assessment feeder'!CB788)))</f>
        <v>1860</v>
      </c>
      <c r="Q799" s="120">
        <f>IF($B$9="Female",'No Self Assessment feeder'!Q788,IF($B$9="Male",'No Self Assessment feeder'!AW788,IF($B$9="All",'No Self Assessment feeder'!CC788)))</f>
        <v>8.3000000000000007</v>
      </c>
      <c r="R799" s="120">
        <f>IF($B$9="Female",'No Self Assessment feeder'!R788,IF($B$9="Male",'No Self Assessment feeder'!AX788,IF($B$9="All",'No Self Assessment feeder'!CD788)))</f>
        <v>7.1</v>
      </c>
      <c r="S799" s="120">
        <f>IF($B$9="Female",'No Self Assessment feeder'!S788,IF($B$9="Male",'No Self Assessment feeder'!AY788,IF($B$9="All",'No Self Assessment feeder'!CE788)))</f>
        <v>59.6</v>
      </c>
      <c r="T799" s="120">
        <f>IF($B$9="Female",'No Self Assessment feeder'!T788,IF($B$9="Male",'No Self Assessment feeder'!AZ788,IF($B$9="All",'No Self Assessment feeder'!CF788)))</f>
        <v>76.5</v>
      </c>
      <c r="U799" s="127">
        <f>IF($B$9="Female",'No Self Assessment feeder'!U788,IF($B$9="Male",'No Self Assessment feeder'!BA788,IF($B$9="All",'No Self Assessment feeder'!CG788)))</f>
        <v>84.6</v>
      </c>
      <c r="V799" s="81">
        <f>IF($B$9="Female",'No Self Assessment feeder'!V788,IF($B$9="Male",'No Self Assessment feeder'!BB788,IF($B$9="All",'No Self Assessment feeder'!CH788)))</f>
        <v>1890</v>
      </c>
      <c r="W799" s="120">
        <f>IF($B$9="Female",'No Self Assessment feeder'!W788,IF($B$9="Male",'No Self Assessment feeder'!BC788,IF($B$9="All",'No Self Assessment feeder'!CI788)))</f>
        <v>1.8</v>
      </c>
      <c r="X799" s="79">
        <f>IF($B$9="Female",'No Self Assessment feeder'!X788,IF($B$9="Male",'No Self Assessment feeder'!BD788,IF($B$9="All",'No Self Assessment feeder'!CJ788)))</f>
        <v>1855</v>
      </c>
      <c r="Y799" s="120">
        <f>IF($B$9="Female",'No Self Assessment feeder'!Y788,IF($B$9="Male",'No Self Assessment feeder'!BE788,IF($B$9="All",'No Self Assessment feeder'!CK788)))</f>
        <v>11.3</v>
      </c>
      <c r="Z799" s="120">
        <f>IF($B$9="Female",'No Self Assessment feeder'!Z788,IF($B$9="Male",'No Self Assessment feeder'!BF788,IF($B$9="All",'No Self Assessment feeder'!CL788)))</f>
        <v>8.1</v>
      </c>
      <c r="AA799" s="120">
        <f>IF($B$9="Female",'No Self Assessment feeder'!AA788,IF($B$9="Male",'No Self Assessment feeder'!BG788,IF($B$9="All",'No Self Assessment feeder'!CM788)))</f>
        <v>64.400000000000006</v>
      </c>
      <c r="AB799" s="120">
        <f>IF($B$9="Female",'No Self Assessment feeder'!AB788,IF($B$9="Male",'No Self Assessment feeder'!BH788,IF($B$9="All",'No Self Assessment feeder'!CN788)))</f>
        <v>75.099999999999994</v>
      </c>
      <c r="AC799" s="127">
        <f>IF($B$9="Female",'No Self Assessment feeder'!AC788,IF($B$9="Male",'No Self Assessment feeder'!BI788,IF($B$9="All",'No Self Assessment feeder'!CO788)))</f>
        <v>80.5</v>
      </c>
      <c r="CM799" s="29"/>
    </row>
    <row r="800" spans="1:91" ht="14.25" customHeight="1" x14ac:dyDescent="0.2">
      <c r="A800" s="159" t="s">
        <v>294</v>
      </c>
      <c r="B800" s="65" t="s">
        <v>10</v>
      </c>
      <c r="C800" s="66">
        <v>10000291</v>
      </c>
      <c r="D800" s="66" t="s">
        <v>488</v>
      </c>
      <c r="E800" s="162" t="s">
        <v>12</v>
      </c>
      <c r="F800" s="142">
        <f>IF($B$9="Female",'No Self Assessment feeder'!F789,IF($B$9="Male",'No Self Assessment feeder'!AL789,IF($B$9="All",'No Self Assessment feeder'!BR789)))</f>
        <v>2360</v>
      </c>
      <c r="G800" s="120">
        <f>IF($B$9="Female",'No Self Assessment feeder'!G789,IF($B$9="Male",'No Self Assessment feeder'!AM789,IF($B$9="All",'No Self Assessment feeder'!BS789)))</f>
        <v>3.1</v>
      </c>
      <c r="H800" s="79">
        <f>IF($B$9="Female",'No Self Assessment feeder'!H789,IF($B$9="Male",'No Self Assessment feeder'!AN789,IF($B$9="All",'No Self Assessment feeder'!BT789)))</f>
        <v>2285</v>
      </c>
      <c r="I800" s="120">
        <f>IF($B$9="Female",'No Self Assessment feeder'!I789,IF($B$9="Male",'No Self Assessment feeder'!AO789,IF($B$9="All",'No Self Assessment feeder'!BU789)))</f>
        <v>6.8</v>
      </c>
      <c r="J800" s="120">
        <f>IF($B$9="Female",'No Self Assessment feeder'!J789,IF($B$9="Male",'No Self Assessment feeder'!AP789,IF($B$9="All",'No Self Assessment feeder'!BV789)))</f>
        <v>10.8</v>
      </c>
      <c r="K800" s="120">
        <f>IF($B$9="Female",'No Self Assessment feeder'!K789,IF($B$9="Male",'No Self Assessment feeder'!AQ789,IF($B$9="All",'No Self Assessment feeder'!BW789)))</f>
        <v>64.5</v>
      </c>
      <c r="L800" s="120">
        <f>IF($B$9="Female",'No Self Assessment feeder'!L789,IF($B$9="Male",'No Self Assessment feeder'!AR789,IF($B$9="All",'No Self Assessment feeder'!BX789)))</f>
        <v>76.5</v>
      </c>
      <c r="M800" s="127">
        <f>IF($B$9="Female",'No Self Assessment feeder'!M789,IF($B$9="Male",'No Self Assessment feeder'!AS789,IF($B$9="All",'No Self Assessment feeder'!BY789)))</f>
        <v>82.4</v>
      </c>
      <c r="N800" s="81">
        <f>IF($B$9="Female",'No Self Assessment feeder'!N789,IF($B$9="Male",'No Self Assessment feeder'!AT789,IF($B$9="All",'No Self Assessment feeder'!BZ789)))</f>
        <v>2360</v>
      </c>
      <c r="O800" s="120">
        <f>IF($B$9="Female",'No Self Assessment feeder'!O789,IF($B$9="Male",'No Self Assessment feeder'!AU789,IF($B$9="All",'No Self Assessment feeder'!CA789)))</f>
        <v>3.5</v>
      </c>
      <c r="P800" s="79">
        <f>IF($B$9="Female",'No Self Assessment feeder'!P789,IF($B$9="Male",'No Self Assessment feeder'!AV789,IF($B$9="All",'No Self Assessment feeder'!CB789)))</f>
        <v>2275</v>
      </c>
      <c r="Q800" s="120">
        <f>IF($B$9="Female",'No Self Assessment feeder'!Q789,IF($B$9="Male",'No Self Assessment feeder'!AW789,IF($B$9="All",'No Self Assessment feeder'!CC789)))</f>
        <v>10.7</v>
      </c>
      <c r="R800" s="120">
        <f>IF($B$9="Female",'No Self Assessment feeder'!R789,IF($B$9="Male",'No Self Assessment feeder'!AX789,IF($B$9="All",'No Self Assessment feeder'!CD789)))</f>
        <v>7.2</v>
      </c>
      <c r="S800" s="120">
        <f>IF($B$9="Female",'No Self Assessment feeder'!S789,IF($B$9="Male",'No Self Assessment feeder'!AY789,IF($B$9="All",'No Self Assessment feeder'!CE789)))</f>
        <v>68.3</v>
      </c>
      <c r="T800" s="120">
        <f>IF($B$9="Female",'No Self Assessment feeder'!T789,IF($B$9="Male",'No Self Assessment feeder'!AZ789,IF($B$9="All",'No Self Assessment feeder'!CF789)))</f>
        <v>78.5</v>
      </c>
      <c r="U800" s="127">
        <f>IF($B$9="Female",'No Self Assessment feeder'!U789,IF($B$9="Male",'No Self Assessment feeder'!BA789,IF($B$9="All",'No Self Assessment feeder'!CG789)))</f>
        <v>82</v>
      </c>
      <c r="V800" s="81" t="str">
        <f>IF($B$9="Female",'No Self Assessment feeder'!V789,IF($B$9="Male",'No Self Assessment feeder'!BB789,IF($B$9="All",'No Self Assessment feeder'!CH789)))</f>
        <v>.</v>
      </c>
      <c r="W800" s="120" t="str">
        <f>IF($B$9="Female",'No Self Assessment feeder'!W789,IF($B$9="Male",'No Self Assessment feeder'!BC789,IF($B$9="All",'No Self Assessment feeder'!CI789)))</f>
        <v>.</v>
      </c>
      <c r="X800" s="79" t="str">
        <f>IF($B$9="Female",'No Self Assessment feeder'!X789,IF($B$9="Male",'No Self Assessment feeder'!BD789,IF($B$9="All",'No Self Assessment feeder'!CJ789)))</f>
        <v>.</v>
      </c>
      <c r="Y800" s="120" t="str">
        <f>IF($B$9="Female",'No Self Assessment feeder'!Y789,IF($B$9="Male",'No Self Assessment feeder'!BE789,IF($B$9="All",'No Self Assessment feeder'!CK789)))</f>
        <v>.</v>
      </c>
      <c r="Z800" s="120" t="str">
        <f>IF($B$9="Female",'No Self Assessment feeder'!Z789,IF($B$9="Male",'No Self Assessment feeder'!BF789,IF($B$9="All",'No Self Assessment feeder'!CL789)))</f>
        <v>.</v>
      </c>
      <c r="AA800" s="120" t="str">
        <f>IF($B$9="Female",'No Self Assessment feeder'!AA789,IF($B$9="Male",'No Self Assessment feeder'!BG789,IF($B$9="All",'No Self Assessment feeder'!CM789)))</f>
        <v>.</v>
      </c>
      <c r="AB800" s="120" t="str">
        <f>IF($B$9="Female",'No Self Assessment feeder'!AB789,IF($B$9="Male",'No Self Assessment feeder'!BH789,IF($B$9="All",'No Self Assessment feeder'!CN789)))</f>
        <v>.</v>
      </c>
      <c r="AC800" s="127" t="str">
        <f>IF($B$9="Female",'No Self Assessment feeder'!AC789,IF($B$9="Male",'No Self Assessment feeder'!BI789,IF($B$9="All",'No Self Assessment feeder'!CO789)))</f>
        <v>.</v>
      </c>
      <c r="CM800" s="29"/>
    </row>
    <row r="801" spans="1:91" ht="14.25" customHeight="1" x14ac:dyDescent="0.2">
      <c r="A801" s="159" t="s">
        <v>294</v>
      </c>
      <c r="B801" s="65" t="s">
        <v>15</v>
      </c>
      <c r="C801" s="66">
        <v>10007759</v>
      </c>
      <c r="D801" s="66" t="s">
        <v>489</v>
      </c>
      <c r="E801" s="162" t="s">
        <v>17</v>
      </c>
      <c r="F801" s="142">
        <f>IF($B$9="Female",'No Self Assessment feeder'!F790,IF($B$9="Male",'No Self Assessment feeder'!AL790,IF($B$9="All",'No Self Assessment feeder'!BR790)))</f>
        <v>1505</v>
      </c>
      <c r="G801" s="120">
        <f>IF($B$9="Female",'No Self Assessment feeder'!G790,IF($B$9="Male",'No Self Assessment feeder'!AM790,IF($B$9="All",'No Self Assessment feeder'!BS790)))</f>
        <v>1</v>
      </c>
      <c r="H801" s="79">
        <f>IF($B$9="Female",'No Self Assessment feeder'!H790,IF($B$9="Male",'No Self Assessment feeder'!AN790,IF($B$9="All",'No Self Assessment feeder'!BT790)))</f>
        <v>1490</v>
      </c>
      <c r="I801" s="120">
        <f>IF($B$9="Female",'No Self Assessment feeder'!I790,IF($B$9="Male",'No Self Assessment feeder'!AO790,IF($B$9="All",'No Self Assessment feeder'!BU790)))</f>
        <v>6.2</v>
      </c>
      <c r="J801" s="120">
        <f>IF($B$9="Female",'No Self Assessment feeder'!J790,IF($B$9="Male",'No Self Assessment feeder'!AP790,IF($B$9="All",'No Self Assessment feeder'!BV790)))</f>
        <v>10.6</v>
      </c>
      <c r="K801" s="120">
        <f>IF($B$9="Female",'No Self Assessment feeder'!K790,IF($B$9="Male",'No Self Assessment feeder'!AQ790,IF($B$9="All",'No Self Assessment feeder'!BW790)))</f>
        <v>64.599999999999994</v>
      </c>
      <c r="L801" s="120">
        <f>IF($B$9="Female",'No Self Assessment feeder'!L790,IF($B$9="Male",'No Self Assessment feeder'!AR790,IF($B$9="All",'No Self Assessment feeder'!BX790)))</f>
        <v>75.8</v>
      </c>
      <c r="M801" s="127">
        <f>IF($B$9="Female",'No Self Assessment feeder'!M790,IF($B$9="Male",'No Self Assessment feeder'!AS790,IF($B$9="All",'No Self Assessment feeder'!BY790)))</f>
        <v>83.2</v>
      </c>
      <c r="N801" s="81">
        <f>IF($B$9="Female",'No Self Assessment feeder'!N790,IF($B$9="Male",'No Self Assessment feeder'!AT790,IF($B$9="All",'No Self Assessment feeder'!BZ790)))</f>
        <v>1505</v>
      </c>
      <c r="O801" s="120">
        <f>IF($B$9="Female",'No Self Assessment feeder'!O790,IF($B$9="Male",'No Self Assessment feeder'!AU790,IF($B$9="All",'No Self Assessment feeder'!CA790)))</f>
        <v>1.3</v>
      </c>
      <c r="P801" s="79">
        <f>IF($B$9="Female",'No Self Assessment feeder'!P790,IF($B$9="Male",'No Self Assessment feeder'!AV790,IF($B$9="All",'No Self Assessment feeder'!CB790)))</f>
        <v>1485</v>
      </c>
      <c r="Q801" s="120">
        <f>IF($B$9="Female",'No Self Assessment feeder'!Q790,IF($B$9="Male",'No Self Assessment feeder'!AW790,IF($B$9="All",'No Self Assessment feeder'!CC790)))</f>
        <v>11</v>
      </c>
      <c r="R801" s="120">
        <f>IF($B$9="Female",'No Self Assessment feeder'!R790,IF($B$9="Male",'No Self Assessment feeder'!AX790,IF($B$9="All",'No Self Assessment feeder'!CD790)))</f>
        <v>7.7</v>
      </c>
      <c r="S801" s="120">
        <f>IF($B$9="Female",'No Self Assessment feeder'!S790,IF($B$9="Male",'No Self Assessment feeder'!AY790,IF($B$9="All",'No Self Assessment feeder'!CE790)))</f>
        <v>68.400000000000006</v>
      </c>
      <c r="T801" s="120">
        <f>IF($B$9="Female",'No Self Assessment feeder'!T790,IF($B$9="Male",'No Self Assessment feeder'!AZ790,IF($B$9="All",'No Self Assessment feeder'!CF790)))</f>
        <v>77.8</v>
      </c>
      <c r="U801" s="127">
        <f>IF($B$9="Female",'No Self Assessment feeder'!U790,IF($B$9="Male",'No Self Assessment feeder'!BA790,IF($B$9="All",'No Self Assessment feeder'!CG790)))</f>
        <v>81.3</v>
      </c>
      <c r="V801" s="81" t="str">
        <f>IF($B$9="Female",'No Self Assessment feeder'!V790,IF($B$9="Male",'No Self Assessment feeder'!BB790,IF($B$9="All",'No Self Assessment feeder'!CH790)))</f>
        <v>.</v>
      </c>
      <c r="W801" s="120" t="str">
        <f>IF($B$9="Female",'No Self Assessment feeder'!W790,IF($B$9="Male",'No Self Assessment feeder'!BC790,IF($B$9="All",'No Self Assessment feeder'!CI790)))</f>
        <v>.</v>
      </c>
      <c r="X801" s="79" t="str">
        <f>IF($B$9="Female",'No Self Assessment feeder'!X790,IF($B$9="Male",'No Self Assessment feeder'!BD790,IF($B$9="All",'No Self Assessment feeder'!CJ790)))</f>
        <v>.</v>
      </c>
      <c r="Y801" s="120" t="str">
        <f>IF($B$9="Female",'No Self Assessment feeder'!Y790,IF($B$9="Male",'No Self Assessment feeder'!BE790,IF($B$9="All",'No Self Assessment feeder'!CK790)))</f>
        <v>.</v>
      </c>
      <c r="Z801" s="120" t="str">
        <f>IF($B$9="Female",'No Self Assessment feeder'!Z790,IF($B$9="Male",'No Self Assessment feeder'!BF790,IF($B$9="All",'No Self Assessment feeder'!CL790)))</f>
        <v>.</v>
      </c>
      <c r="AA801" s="120" t="str">
        <f>IF($B$9="Female",'No Self Assessment feeder'!AA790,IF($B$9="Male",'No Self Assessment feeder'!BG790,IF($B$9="All",'No Self Assessment feeder'!CM790)))</f>
        <v>.</v>
      </c>
      <c r="AB801" s="120" t="str">
        <f>IF($B$9="Female",'No Self Assessment feeder'!AB790,IF($B$9="Male",'No Self Assessment feeder'!BH790,IF($B$9="All",'No Self Assessment feeder'!CN790)))</f>
        <v>.</v>
      </c>
      <c r="AC801" s="127" t="str">
        <f>IF($B$9="Female",'No Self Assessment feeder'!AC790,IF($B$9="Male",'No Self Assessment feeder'!BI790,IF($B$9="All",'No Self Assessment feeder'!CO790)))</f>
        <v>.</v>
      </c>
      <c r="CM801" s="29"/>
    </row>
    <row r="802" spans="1:91" ht="14.25" customHeight="1" x14ac:dyDescent="0.2">
      <c r="A802" s="159" t="s">
        <v>294</v>
      </c>
      <c r="B802" s="65" t="s">
        <v>18</v>
      </c>
      <c r="C802" s="66">
        <v>10000571</v>
      </c>
      <c r="D802" s="66" t="s">
        <v>490</v>
      </c>
      <c r="E802" s="162" t="s">
        <v>20</v>
      </c>
      <c r="F802" s="142">
        <f>IF($B$9="Female",'No Self Assessment feeder'!F791,IF($B$9="Male",'No Self Assessment feeder'!AL791,IF($B$9="All",'No Self Assessment feeder'!BR791)))</f>
        <v>1245</v>
      </c>
      <c r="G802" s="120">
        <f>IF($B$9="Female",'No Self Assessment feeder'!G791,IF($B$9="Male",'No Self Assessment feeder'!AM791,IF($B$9="All",'No Self Assessment feeder'!BS791)))</f>
        <v>2.2000000000000002</v>
      </c>
      <c r="H802" s="79">
        <f>IF($B$9="Female",'No Self Assessment feeder'!H791,IF($B$9="Male",'No Self Assessment feeder'!AN791,IF($B$9="All",'No Self Assessment feeder'!BT791)))</f>
        <v>1220</v>
      </c>
      <c r="I802" s="120">
        <f>IF($B$9="Female",'No Self Assessment feeder'!I791,IF($B$9="Male",'No Self Assessment feeder'!AO791,IF($B$9="All",'No Self Assessment feeder'!BU791)))</f>
        <v>6.5</v>
      </c>
      <c r="J802" s="120">
        <f>IF($B$9="Female",'No Self Assessment feeder'!J791,IF($B$9="Male",'No Self Assessment feeder'!AP791,IF($B$9="All",'No Self Assessment feeder'!BV791)))</f>
        <v>12.2</v>
      </c>
      <c r="K802" s="120">
        <f>IF($B$9="Female",'No Self Assessment feeder'!K791,IF($B$9="Male",'No Self Assessment feeder'!AQ791,IF($B$9="All",'No Self Assessment feeder'!BW791)))</f>
        <v>60.1</v>
      </c>
      <c r="L802" s="120">
        <f>IF($B$9="Female",'No Self Assessment feeder'!L791,IF($B$9="Male",'No Self Assessment feeder'!AR791,IF($B$9="All",'No Self Assessment feeder'!BX791)))</f>
        <v>76</v>
      </c>
      <c r="M802" s="127">
        <f>IF($B$9="Female",'No Self Assessment feeder'!M791,IF($B$9="Male",'No Self Assessment feeder'!AS791,IF($B$9="All",'No Self Assessment feeder'!BY791)))</f>
        <v>81.3</v>
      </c>
      <c r="N802" s="81">
        <f>IF($B$9="Female",'No Self Assessment feeder'!N791,IF($B$9="Male",'No Self Assessment feeder'!AT791,IF($B$9="All",'No Self Assessment feeder'!BZ791)))</f>
        <v>1245</v>
      </c>
      <c r="O802" s="120">
        <f>IF($B$9="Female",'No Self Assessment feeder'!O791,IF($B$9="Male",'No Self Assessment feeder'!AU791,IF($B$9="All",'No Self Assessment feeder'!CA791)))</f>
        <v>2.4</v>
      </c>
      <c r="P802" s="79">
        <f>IF($B$9="Female",'No Self Assessment feeder'!P791,IF($B$9="Male",'No Self Assessment feeder'!AV791,IF($B$9="All",'No Self Assessment feeder'!CB791)))</f>
        <v>1215</v>
      </c>
      <c r="Q802" s="120">
        <f>IF($B$9="Female",'No Self Assessment feeder'!Q791,IF($B$9="Male",'No Self Assessment feeder'!AW791,IF($B$9="All",'No Self Assessment feeder'!CC791)))</f>
        <v>10.4</v>
      </c>
      <c r="R802" s="120">
        <f>IF($B$9="Female",'No Self Assessment feeder'!R791,IF($B$9="Male",'No Self Assessment feeder'!AX791,IF($B$9="All",'No Self Assessment feeder'!CD791)))</f>
        <v>8.9</v>
      </c>
      <c r="S802" s="120">
        <f>IF($B$9="Female",'No Self Assessment feeder'!S791,IF($B$9="Male",'No Self Assessment feeder'!AY791,IF($B$9="All",'No Self Assessment feeder'!CE791)))</f>
        <v>68.400000000000006</v>
      </c>
      <c r="T802" s="120">
        <f>IF($B$9="Female",'No Self Assessment feeder'!T791,IF($B$9="Male",'No Self Assessment feeder'!AZ791,IF($B$9="All",'No Self Assessment feeder'!CF791)))</f>
        <v>77.3</v>
      </c>
      <c r="U802" s="127">
        <f>IF($B$9="Female",'No Self Assessment feeder'!U791,IF($B$9="Male",'No Self Assessment feeder'!BA791,IF($B$9="All",'No Self Assessment feeder'!CG791)))</f>
        <v>80.7</v>
      </c>
      <c r="V802" s="81" t="str">
        <f>IF($B$9="Female",'No Self Assessment feeder'!V791,IF($B$9="Male",'No Self Assessment feeder'!BB791,IF($B$9="All",'No Self Assessment feeder'!CH791)))</f>
        <v>.</v>
      </c>
      <c r="W802" s="120" t="str">
        <f>IF($B$9="Female",'No Self Assessment feeder'!W791,IF($B$9="Male",'No Self Assessment feeder'!BC791,IF($B$9="All",'No Self Assessment feeder'!CI791)))</f>
        <v>.</v>
      </c>
      <c r="X802" s="79" t="str">
        <f>IF($B$9="Female",'No Self Assessment feeder'!X791,IF($B$9="Male",'No Self Assessment feeder'!BD791,IF($B$9="All",'No Self Assessment feeder'!CJ791)))</f>
        <v>.</v>
      </c>
      <c r="Y802" s="120" t="str">
        <f>IF($B$9="Female",'No Self Assessment feeder'!Y791,IF($B$9="Male",'No Self Assessment feeder'!BE791,IF($B$9="All",'No Self Assessment feeder'!CK791)))</f>
        <v>.</v>
      </c>
      <c r="Z802" s="120" t="str">
        <f>IF($B$9="Female",'No Self Assessment feeder'!Z791,IF($B$9="Male",'No Self Assessment feeder'!BF791,IF($B$9="All",'No Self Assessment feeder'!CL791)))</f>
        <v>.</v>
      </c>
      <c r="AA802" s="120" t="str">
        <f>IF($B$9="Female",'No Self Assessment feeder'!AA791,IF($B$9="Male",'No Self Assessment feeder'!BG791,IF($B$9="All",'No Self Assessment feeder'!CM791)))</f>
        <v>.</v>
      </c>
      <c r="AB802" s="120" t="str">
        <f>IF($B$9="Female",'No Self Assessment feeder'!AB791,IF($B$9="Male",'No Self Assessment feeder'!BH791,IF($B$9="All",'No Self Assessment feeder'!CN791)))</f>
        <v>.</v>
      </c>
      <c r="AC802" s="127" t="str">
        <f>IF($B$9="Female",'No Self Assessment feeder'!AC791,IF($B$9="Male",'No Self Assessment feeder'!BI791,IF($B$9="All",'No Self Assessment feeder'!CO791)))</f>
        <v>.</v>
      </c>
      <c r="CM802" s="29"/>
    </row>
    <row r="803" spans="1:91" ht="14.25" customHeight="1" x14ac:dyDescent="0.2">
      <c r="A803" s="159" t="s">
        <v>294</v>
      </c>
      <c r="B803" s="65" t="s">
        <v>22</v>
      </c>
      <c r="C803" s="66">
        <v>10007850</v>
      </c>
      <c r="D803" s="66" t="s">
        <v>490</v>
      </c>
      <c r="E803" s="162" t="s">
        <v>23</v>
      </c>
      <c r="F803" s="142">
        <f>IF($B$9="Female",'No Self Assessment feeder'!F792,IF($B$9="Male",'No Self Assessment feeder'!AL792,IF($B$9="All",'No Self Assessment feeder'!BR792)))</f>
        <v>1650</v>
      </c>
      <c r="G803" s="120">
        <f>IF($B$9="Female",'No Self Assessment feeder'!G792,IF($B$9="Male",'No Self Assessment feeder'!AM792,IF($B$9="All",'No Self Assessment feeder'!BS792)))</f>
        <v>1.7</v>
      </c>
      <c r="H803" s="79">
        <f>IF($B$9="Female",'No Self Assessment feeder'!H792,IF($B$9="Male",'No Self Assessment feeder'!AN792,IF($B$9="All",'No Self Assessment feeder'!BT792)))</f>
        <v>1620</v>
      </c>
      <c r="I803" s="120">
        <f>IF($B$9="Female",'No Self Assessment feeder'!I792,IF($B$9="Male",'No Self Assessment feeder'!AO792,IF($B$9="All",'No Self Assessment feeder'!BU792)))</f>
        <v>7.3</v>
      </c>
      <c r="J803" s="120">
        <f>IF($B$9="Female",'No Self Assessment feeder'!J792,IF($B$9="Male",'No Self Assessment feeder'!AP792,IF($B$9="All",'No Self Assessment feeder'!BV792)))</f>
        <v>7.6</v>
      </c>
      <c r="K803" s="120">
        <f>IF($B$9="Female",'No Self Assessment feeder'!K792,IF($B$9="Male",'No Self Assessment feeder'!AQ792,IF($B$9="All",'No Self Assessment feeder'!BW792)))</f>
        <v>59</v>
      </c>
      <c r="L803" s="120">
        <f>IF($B$9="Female",'No Self Assessment feeder'!L792,IF($B$9="Male",'No Self Assessment feeder'!AR792,IF($B$9="All",'No Self Assessment feeder'!BX792)))</f>
        <v>75.400000000000006</v>
      </c>
      <c r="M803" s="127">
        <f>IF($B$9="Female",'No Self Assessment feeder'!M792,IF($B$9="Male",'No Self Assessment feeder'!AS792,IF($B$9="All",'No Self Assessment feeder'!BY792)))</f>
        <v>85.1</v>
      </c>
      <c r="N803" s="81">
        <f>IF($B$9="Female",'No Self Assessment feeder'!N792,IF($B$9="Male",'No Self Assessment feeder'!AT792,IF($B$9="All",'No Self Assessment feeder'!BZ792)))</f>
        <v>1650</v>
      </c>
      <c r="O803" s="120">
        <f>IF($B$9="Female",'No Self Assessment feeder'!O792,IF($B$9="Male",'No Self Assessment feeder'!AU792,IF($B$9="All",'No Self Assessment feeder'!CA792)))</f>
        <v>1.9</v>
      </c>
      <c r="P803" s="79">
        <f>IF($B$9="Female",'No Self Assessment feeder'!P792,IF($B$9="Male",'No Self Assessment feeder'!AV792,IF($B$9="All",'No Self Assessment feeder'!CB792)))</f>
        <v>1620</v>
      </c>
      <c r="Q803" s="120">
        <f>IF($B$9="Female",'No Self Assessment feeder'!Q792,IF($B$9="Male",'No Self Assessment feeder'!AW792,IF($B$9="All",'No Self Assessment feeder'!CC792)))</f>
        <v>10.3</v>
      </c>
      <c r="R803" s="120">
        <f>IF($B$9="Female",'No Self Assessment feeder'!R792,IF($B$9="Male",'No Self Assessment feeder'!AX792,IF($B$9="All",'No Self Assessment feeder'!CD792)))</f>
        <v>5.5</v>
      </c>
      <c r="S803" s="120">
        <f>IF($B$9="Female",'No Self Assessment feeder'!S792,IF($B$9="Male",'No Self Assessment feeder'!AY792,IF($B$9="All",'No Self Assessment feeder'!CE792)))</f>
        <v>62.5</v>
      </c>
      <c r="T803" s="120">
        <f>IF($B$9="Female",'No Self Assessment feeder'!T792,IF($B$9="Male",'No Self Assessment feeder'!AZ792,IF($B$9="All",'No Self Assessment feeder'!CF792)))</f>
        <v>77.099999999999994</v>
      </c>
      <c r="U803" s="127">
        <f>IF($B$9="Female",'No Self Assessment feeder'!U792,IF($B$9="Male",'No Self Assessment feeder'!BA792,IF($B$9="All",'No Self Assessment feeder'!CG792)))</f>
        <v>84.2</v>
      </c>
      <c r="V803" s="81" t="str">
        <f>IF($B$9="Female",'No Self Assessment feeder'!V792,IF($B$9="Male",'No Self Assessment feeder'!BB792,IF($B$9="All",'No Self Assessment feeder'!CH792)))</f>
        <v>.</v>
      </c>
      <c r="W803" s="120" t="str">
        <f>IF($B$9="Female",'No Self Assessment feeder'!W792,IF($B$9="Male",'No Self Assessment feeder'!BC792,IF($B$9="All",'No Self Assessment feeder'!CI792)))</f>
        <v>.</v>
      </c>
      <c r="X803" s="79" t="str">
        <f>IF($B$9="Female",'No Self Assessment feeder'!X792,IF($B$9="Male",'No Self Assessment feeder'!BD792,IF($B$9="All",'No Self Assessment feeder'!CJ792)))</f>
        <v>.</v>
      </c>
      <c r="Y803" s="120" t="str">
        <f>IF($B$9="Female",'No Self Assessment feeder'!Y792,IF($B$9="Male",'No Self Assessment feeder'!BE792,IF($B$9="All",'No Self Assessment feeder'!CK792)))</f>
        <v>.</v>
      </c>
      <c r="Z803" s="120" t="str">
        <f>IF($B$9="Female",'No Self Assessment feeder'!Z792,IF($B$9="Male",'No Self Assessment feeder'!BF792,IF($B$9="All",'No Self Assessment feeder'!CL792)))</f>
        <v>.</v>
      </c>
      <c r="AA803" s="120" t="str">
        <f>IF($B$9="Female",'No Self Assessment feeder'!AA792,IF($B$9="Male",'No Self Assessment feeder'!BG792,IF($B$9="All",'No Self Assessment feeder'!CM792)))</f>
        <v>.</v>
      </c>
      <c r="AB803" s="120" t="str">
        <f>IF($B$9="Female",'No Self Assessment feeder'!AB792,IF($B$9="Male",'No Self Assessment feeder'!BH792,IF($B$9="All",'No Self Assessment feeder'!CN792)))</f>
        <v>.</v>
      </c>
      <c r="AC803" s="127" t="str">
        <f>IF($B$9="Female",'No Self Assessment feeder'!AC792,IF($B$9="Male",'No Self Assessment feeder'!BI792,IF($B$9="All",'No Self Assessment feeder'!CO792)))</f>
        <v>.</v>
      </c>
      <c r="CM803" s="29"/>
    </row>
    <row r="804" spans="1:91" ht="14.25" customHeight="1" x14ac:dyDescent="0.2">
      <c r="A804" s="159" t="s">
        <v>294</v>
      </c>
      <c r="B804" s="65" t="s">
        <v>24</v>
      </c>
      <c r="C804" s="66">
        <v>10007152</v>
      </c>
      <c r="D804" s="66" t="s">
        <v>488</v>
      </c>
      <c r="E804" s="162" t="s">
        <v>25</v>
      </c>
      <c r="F804" s="142">
        <f>IF($B$9="Female",'No Self Assessment feeder'!F793,IF($B$9="Male",'No Self Assessment feeder'!AL793,IF($B$9="All",'No Self Assessment feeder'!BR793)))</f>
        <v>1555</v>
      </c>
      <c r="G804" s="120">
        <f>IF($B$9="Female",'No Self Assessment feeder'!G793,IF($B$9="Male",'No Self Assessment feeder'!AM793,IF($B$9="All",'No Self Assessment feeder'!BS793)))</f>
        <v>2.6</v>
      </c>
      <c r="H804" s="79">
        <f>IF($B$9="Female",'No Self Assessment feeder'!H793,IF($B$9="Male",'No Self Assessment feeder'!AN793,IF($B$9="All",'No Self Assessment feeder'!BT793)))</f>
        <v>1515</v>
      </c>
      <c r="I804" s="120">
        <f>IF($B$9="Female",'No Self Assessment feeder'!I793,IF($B$9="Male",'No Self Assessment feeder'!AO793,IF($B$9="All",'No Self Assessment feeder'!BU793)))</f>
        <v>9.8000000000000007</v>
      </c>
      <c r="J804" s="120">
        <f>IF($B$9="Female",'No Self Assessment feeder'!J793,IF($B$9="Male",'No Self Assessment feeder'!AP793,IF($B$9="All",'No Self Assessment feeder'!BV793)))</f>
        <v>11.3</v>
      </c>
      <c r="K804" s="120">
        <f>IF($B$9="Female",'No Self Assessment feeder'!K793,IF($B$9="Male",'No Self Assessment feeder'!AQ793,IF($B$9="All",'No Self Assessment feeder'!BW793)))</f>
        <v>61.6</v>
      </c>
      <c r="L804" s="120">
        <f>IF($B$9="Female",'No Self Assessment feeder'!L793,IF($B$9="Male",'No Self Assessment feeder'!AR793,IF($B$9="All",'No Self Assessment feeder'!BX793)))</f>
        <v>75.400000000000006</v>
      </c>
      <c r="M804" s="127">
        <f>IF($B$9="Female",'No Self Assessment feeder'!M793,IF($B$9="Male",'No Self Assessment feeder'!AS793,IF($B$9="All",'No Self Assessment feeder'!BY793)))</f>
        <v>78.900000000000006</v>
      </c>
      <c r="N804" s="81">
        <f>IF($B$9="Female",'No Self Assessment feeder'!N793,IF($B$9="Male",'No Self Assessment feeder'!AT793,IF($B$9="All",'No Self Assessment feeder'!BZ793)))</f>
        <v>1555</v>
      </c>
      <c r="O804" s="120">
        <f>IF($B$9="Female",'No Self Assessment feeder'!O793,IF($B$9="Male",'No Self Assessment feeder'!AU793,IF($B$9="All",'No Self Assessment feeder'!CA793)))</f>
        <v>2.7</v>
      </c>
      <c r="P804" s="79">
        <f>IF($B$9="Female",'No Self Assessment feeder'!P793,IF($B$9="Male",'No Self Assessment feeder'!AV793,IF($B$9="All",'No Self Assessment feeder'!CB793)))</f>
        <v>1515</v>
      </c>
      <c r="Q804" s="120">
        <f>IF($B$9="Female",'No Self Assessment feeder'!Q793,IF($B$9="Male",'No Self Assessment feeder'!AW793,IF($B$9="All",'No Self Assessment feeder'!CC793)))</f>
        <v>13.7</v>
      </c>
      <c r="R804" s="120">
        <f>IF($B$9="Female",'No Self Assessment feeder'!R793,IF($B$9="Male",'No Self Assessment feeder'!AX793,IF($B$9="All",'No Self Assessment feeder'!CD793)))</f>
        <v>8.9</v>
      </c>
      <c r="S804" s="120">
        <f>IF($B$9="Female",'No Self Assessment feeder'!S793,IF($B$9="Male",'No Self Assessment feeder'!AY793,IF($B$9="All",'No Self Assessment feeder'!CE793)))</f>
        <v>64.7</v>
      </c>
      <c r="T804" s="120">
        <f>IF($B$9="Female",'No Self Assessment feeder'!T793,IF($B$9="Male",'No Self Assessment feeder'!AZ793,IF($B$9="All",'No Self Assessment feeder'!CF793)))</f>
        <v>74.900000000000006</v>
      </c>
      <c r="U804" s="127">
        <f>IF($B$9="Female",'No Self Assessment feeder'!U793,IF($B$9="Male",'No Self Assessment feeder'!BA793,IF($B$9="All",'No Self Assessment feeder'!CG793)))</f>
        <v>77.400000000000006</v>
      </c>
      <c r="V804" s="81" t="str">
        <f>IF($B$9="Female",'No Self Assessment feeder'!V793,IF($B$9="Male",'No Self Assessment feeder'!BB793,IF($B$9="All",'No Self Assessment feeder'!CH793)))</f>
        <v>.</v>
      </c>
      <c r="W804" s="120" t="str">
        <f>IF($B$9="Female",'No Self Assessment feeder'!W793,IF($B$9="Male",'No Self Assessment feeder'!BC793,IF($B$9="All",'No Self Assessment feeder'!CI793)))</f>
        <v>.</v>
      </c>
      <c r="X804" s="79" t="str">
        <f>IF($B$9="Female",'No Self Assessment feeder'!X793,IF($B$9="Male",'No Self Assessment feeder'!BD793,IF($B$9="All",'No Self Assessment feeder'!CJ793)))</f>
        <v>.</v>
      </c>
      <c r="Y804" s="120" t="str">
        <f>IF($B$9="Female",'No Self Assessment feeder'!Y793,IF($B$9="Male",'No Self Assessment feeder'!BE793,IF($B$9="All",'No Self Assessment feeder'!CK793)))</f>
        <v>.</v>
      </c>
      <c r="Z804" s="120" t="str">
        <f>IF($B$9="Female",'No Self Assessment feeder'!Z793,IF($B$9="Male",'No Self Assessment feeder'!BF793,IF($B$9="All",'No Self Assessment feeder'!CL793)))</f>
        <v>.</v>
      </c>
      <c r="AA804" s="120" t="str">
        <f>IF($B$9="Female",'No Self Assessment feeder'!AA793,IF($B$9="Male",'No Self Assessment feeder'!BG793,IF($B$9="All",'No Self Assessment feeder'!CM793)))</f>
        <v>.</v>
      </c>
      <c r="AB804" s="120" t="str">
        <f>IF($B$9="Female",'No Self Assessment feeder'!AB793,IF($B$9="Male",'No Self Assessment feeder'!BH793,IF($B$9="All",'No Self Assessment feeder'!CN793)))</f>
        <v>.</v>
      </c>
      <c r="AC804" s="127" t="str">
        <f>IF($B$9="Female",'No Self Assessment feeder'!AC793,IF($B$9="Male",'No Self Assessment feeder'!BI793,IF($B$9="All",'No Self Assessment feeder'!CO793)))</f>
        <v>.</v>
      </c>
      <c r="CM804" s="29"/>
    </row>
    <row r="805" spans="1:91" ht="14.25" customHeight="1" x14ac:dyDescent="0.2">
      <c r="A805" s="159" t="s">
        <v>294</v>
      </c>
      <c r="B805" s="65" t="s">
        <v>26</v>
      </c>
      <c r="C805" s="66">
        <v>10007760</v>
      </c>
      <c r="D805" s="66" t="s">
        <v>491</v>
      </c>
      <c r="E805" s="162" t="s">
        <v>28</v>
      </c>
      <c r="F805" s="142">
        <f>IF($B$9="Female",'No Self Assessment feeder'!F794,IF($B$9="Male",'No Self Assessment feeder'!AL794,IF($B$9="All",'No Self Assessment feeder'!BR794)))</f>
        <v>590</v>
      </c>
      <c r="G805" s="120">
        <f>IF($B$9="Female",'No Self Assessment feeder'!G794,IF($B$9="Male",'No Self Assessment feeder'!AM794,IF($B$9="All",'No Self Assessment feeder'!BS794)))</f>
        <v>6.8</v>
      </c>
      <c r="H805" s="79">
        <f>IF($B$9="Female",'No Self Assessment feeder'!H794,IF($B$9="Male",'No Self Assessment feeder'!AN794,IF($B$9="All",'No Self Assessment feeder'!BT794)))</f>
        <v>550</v>
      </c>
      <c r="I805" s="120">
        <f>IF($B$9="Female",'No Self Assessment feeder'!I794,IF($B$9="Male",'No Self Assessment feeder'!AO794,IF($B$9="All",'No Self Assessment feeder'!BU794)))</f>
        <v>13.5</v>
      </c>
      <c r="J805" s="120">
        <f>IF($B$9="Female",'No Self Assessment feeder'!J794,IF($B$9="Male",'No Self Assessment feeder'!AP794,IF($B$9="All",'No Self Assessment feeder'!BV794)))</f>
        <v>7.7</v>
      </c>
      <c r="K805" s="120">
        <f>IF($B$9="Female",'No Self Assessment feeder'!K794,IF($B$9="Male",'No Self Assessment feeder'!AQ794,IF($B$9="All",'No Self Assessment feeder'!BW794)))</f>
        <v>47.7</v>
      </c>
      <c r="L805" s="120">
        <f>IF($B$9="Female",'No Self Assessment feeder'!L794,IF($B$9="Male",'No Self Assessment feeder'!AR794,IF($B$9="All",'No Self Assessment feeder'!BX794)))</f>
        <v>64.8</v>
      </c>
      <c r="M805" s="127">
        <f>IF($B$9="Female",'No Self Assessment feeder'!M794,IF($B$9="Male",'No Self Assessment feeder'!AS794,IF($B$9="All",'No Self Assessment feeder'!BY794)))</f>
        <v>78.900000000000006</v>
      </c>
      <c r="N805" s="81">
        <f>IF($B$9="Female",'No Self Assessment feeder'!N794,IF($B$9="Male",'No Self Assessment feeder'!AT794,IF($B$9="All",'No Self Assessment feeder'!BZ794)))</f>
        <v>590</v>
      </c>
      <c r="O805" s="120">
        <f>IF($B$9="Female",'No Self Assessment feeder'!O794,IF($B$9="Male",'No Self Assessment feeder'!AU794,IF($B$9="All",'No Self Assessment feeder'!CA794)))</f>
        <v>7.8</v>
      </c>
      <c r="P805" s="79">
        <f>IF($B$9="Female",'No Self Assessment feeder'!P794,IF($B$9="Male",'No Self Assessment feeder'!AV794,IF($B$9="All",'No Self Assessment feeder'!CB794)))</f>
        <v>545</v>
      </c>
      <c r="Q805" s="120">
        <f>IF($B$9="Female",'No Self Assessment feeder'!Q794,IF($B$9="Male",'No Self Assessment feeder'!AW794,IF($B$9="All",'No Self Assessment feeder'!CC794)))</f>
        <v>19.2</v>
      </c>
      <c r="R805" s="120">
        <f>IF($B$9="Female",'No Self Assessment feeder'!R794,IF($B$9="Male",'No Self Assessment feeder'!AX794,IF($B$9="All",'No Self Assessment feeder'!CD794)))</f>
        <v>8.6999999999999993</v>
      </c>
      <c r="S805" s="120">
        <f>IF($B$9="Female",'No Self Assessment feeder'!S794,IF($B$9="Male",'No Self Assessment feeder'!AY794,IF($B$9="All",'No Self Assessment feeder'!CE794)))</f>
        <v>51.6</v>
      </c>
      <c r="T805" s="120">
        <f>IF($B$9="Female",'No Self Assessment feeder'!T794,IF($B$9="Male",'No Self Assessment feeder'!AZ794,IF($B$9="All",'No Self Assessment feeder'!CF794)))</f>
        <v>64.5</v>
      </c>
      <c r="U805" s="127">
        <f>IF($B$9="Female",'No Self Assessment feeder'!U794,IF($B$9="Male",'No Self Assessment feeder'!BA794,IF($B$9="All",'No Self Assessment feeder'!CG794)))</f>
        <v>72.2</v>
      </c>
      <c r="V805" s="81" t="str">
        <f>IF($B$9="Female",'No Self Assessment feeder'!V794,IF($B$9="Male",'No Self Assessment feeder'!BB794,IF($B$9="All",'No Self Assessment feeder'!CH794)))</f>
        <v>.</v>
      </c>
      <c r="W805" s="120" t="str">
        <f>IF($B$9="Female",'No Self Assessment feeder'!W794,IF($B$9="Male",'No Self Assessment feeder'!BC794,IF($B$9="All",'No Self Assessment feeder'!CI794)))</f>
        <v>.</v>
      </c>
      <c r="X805" s="79" t="str">
        <f>IF($B$9="Female",'No Self Assessment feeder'!X794,IF($B$9="Male",'No Self Assessment feeder'!BD794,IF($B$9="All",'No Self Assessment feeder'!CJ794)))</f>
        <v>.</v>
      </c>
      <c r="Y805" s="120" t="str">
        <f>IF($B$9="Female",'No Self Assessment feeder'!Y794,IF($B$9="Male",'No Self Assessment feeder'!BE794,IF($B$9="All",'No Self Assessment feeder'!CK794)))</f>
        <v>.</v>
      </c>
      <c r="Z805" s="120" t="str">
        <f>IF($B$9="Female",'No Self Assessment feeder'!Z794,IF($B$9="Male",'No Self Assessment feeder'!BF794,IF($B$9="All",'No Self Assessment feeder'!CL794)))</f>
        <v>.</v>
      </c>
      <c r="AA805" s="120" t="str">
        <f>IF($B$9="Female",'No Self Assessment feeder'!AA794,IF($B$9="Male",'No Self Assessment feeder'!BG794,IF($B$9="All",'No Self Assessment feeder'!CM794)))</f>
        <v>.</v>
      </c>
      <c r="AB805" s="120" t="str">
        <f>IF($B$9="Female",'No Self Assessment feeder'!AB794,IF($B$9="Male",'No Self Assessment feeder'!BH794,IF($B$9="All",'No Self Assessment feeder'!CN794)))</f>
        <v>.</v>
      </c>
      <c r="AC805" s="127" t="str">
        <f>IF($B$9="Female",'No Self Assessment feeder'!AC794,IF($B$9="Male",'No Self Assessment feeder'!BI794,IF($B$9="All",'No Self Assessment feeder'!CO794)))</f>
        <v>.</v>
      </c>
      <c r="CM805" s="29"/>
    </row>
    <row r="806" spans="1:91" ht="14.25" customHeight="1" x14ac:dyDescent="0.2">
      <c r="A806" s="159" t="s">
        <v>294</v>
      </c>
      <c r="B806" s="65" t="s">
        <v>29</v>
      </c>
      <c r="C806" s="66">
        <v>10007140</v>
      </c>
      <c r="D806" s="66" t="s">
        <v>489</v>
      </c>
      <c r="E806" s="162" t="s">
        <v>30</v>
      </c>
      <c r="F806" s="142">
        <f>IF($B$9="Female",'No Self Assessment feeder'!F795,IF($B$9="Male",'No Self Assessment feeder'!AL795,IF($B$9="All",'No Self Assessment feeder'!BR795)))</f>
        <v>3075</v>
      </c>
      <c r="G806" s="120">
        <f>IF($B$9="Female",'No Self Assessment feeder'!G795,IF($B$9="Male",'No Self Assessment feeder'!AM795,IF($B$9="All",'No Self Assessment feeder'!BS795)))</f>
        <v>3.5</v>
      </c>
      <c r="H806" s="79">
        <f>IF($B$9="Female",'No Self Assessment feeder'!H795,IF($B$9="Male",'No Self Assessment feeder'!AN795,IF($B$9="All",'No Self Assessment feeder'!BT795)))</f>
        <v>2965</v>
      </c>
      <c r="I806" s="120">
        <f>IF($B$9="Female",'No Self Assessment feeder'!I795,IF($B$9="Male",'No Self Assessment feeder'!AO795,IF($B$9="All",'No Self Assessment feeder'!BU795)))</f>
        <v>7.2</v>
      </c>
      <c r="J806" s="120">
        <f>IF($B$9="Female",'No Self Assessment feeder'!J795,IF($B$9="Male",'No Self Assessment feeder'!AP795,IF($B$9="All",'No Self Assessment feeder'!BV795)))</f>
        <v>11.9</v>
      </c>
      <c r="K806" s="120">
        <f>IF($B$9="Female",'No Self Assessment feeder'!K795,IF($B$9="Male",'No Self Assessment feeder'!AQ795,IF($B$9="All",'No Self Assessment feeder'!BW795)))</f>
        <v>62.2</v>
      </c>
      <c r="L806" s="120">
        <f>IF($B$9="Female",'No Self Assessment feeder'!L795,IF($B$9="Male",'No Self Assessment feeder'!AR795,IF($B$9="All",'No Self Assessment feeder'!BX795)))</f>
        <v>74.7</v>
      </c>
      <c r="M806" s="127">
        <f>IF($B$9="Female",'No Self Assessment feeder'!M795,IF($B$9="Male",'No Self Assessment feeder'!AS795,IF($B$9="All",'No Self Assessment feeder'!BY795)))</f>
        <v>80.900000000000006</v>
      </c>
      <c r="N806" s="81">
        <f>IF($B$9="Female",'No Self Assessment feeder'!N795,IF($B$9="Male",'No Self Assessment feeder'!AT795,IF($B$9="All",'No Self Assessment feeder'!BZ795)))</f>
        <v>3075</v>
      </c>
      <c r="O806" s="120">
        <f>IF($B$9="Female",'No Self Assessment feeder'!O795,IF($B$9="Male",'No Self Assessment feeder'!AU795,IF($B$9="All",'No Self Assessment feeder'!CA795)))</f>
        <v>3.9</v>
      </c>
      <c r="P806" s="79">
        <f>IF($B$9="Female",'No Self Assessment feeder'!P795,IF($B$9="Male",'No Self Assessment feeder'!AV795,IF($B$9="All",'No Self Assessment feeder'!CB795)))</f>
        <v>2950</v>
      </c>
      <c r="Q806" s="120">
        <f>IF($B$9="Female",'No Self Assessment feeder'!Q795,IF($B$9="Male",'No Self Assessment feeder'!AW795,IF($B$9="All",'No Self Assessment feeder'!CC795)))</f>
        <v>13.3</v>
      </c>
      <c r="R806" s="120">
        <f>IF($B$9="Female",'No Self Assessment feeder'!R795,IF($B$9="Male",'No Self Assessment feeder'!AX795,IF($B$9="All",'No Self Assessment feeder'!CD795)))</f>
        <v>8.6</v>
      </c>
      <c r="S806" s="120">
        <f>IF($B$9="Female",'No Self Assessment feeder'!S795,IF($B$9="Male",'No Self Assessment feeder'!AY795,IF($B$9="All",'No Self Assessment feeder'!CE795)))</f>
        <v>67.599999999999994</v>
      </c>
      <c r="T806" s="120">
        <f>IF($B$9="Female",'No Self Assessment feeder'!T795,IF($B$9="Male",'No Self Assessment feeder'!AZ795,IF($B$9="All",'No Self Assessment feeder'!CF795)))</f>
        <v>75.7</v>
      </c>
      <c r="U806" s="127">
        <f>IF($B$9="Female",'No Self Assessment feeder'!U795,IF($B$9="Male",'No Self Assessment feeder'!BA795,IF($B$9="All",'No Self Assessment feeder'!CG795)))</f>
        <v>78.099999999999994</v>
      </c>
      <c r="V806" s="81" t="str">
        <f>IF($B$9="Female",'No Self Assessment feeder'!V795,IF($B$9="Male",'No Self Assessment feeder'!BB795,IF($B$9="All",'No Self Assessment feeder'!CH795)))</f>
        <v>.</v>
      </c>
      <c r="W806" s="120" t="str">
        <f>IF($B$9="Female",'No Self Assessment feeder'!W795,IF($B$9="Male",'No Self Assessment feeder'!BC795,IF($B$9="All",'No Self Assessment feeder'!CI795)))</f>
        <v>.</v>
      </c>
      <c r="X806" s="79" t="str">
        <f>IF($B$9="Female",'No Self Assessment feeder'!X795,IF($B$9="Male",'No Self Assessment feeder'!BD795,IF($B$9="All",'No Self Assessment feeder'!CJ795)))</f>
        <v>.</v>
      </c>
      <c r="Y806" s="120" t="str">
        <f>IF($B$9="Female",'No Self Assessment feeder'!Y795,IF($B$9="Male",'No Self Assessment feeder'!BE795,IF($B$9="All",'No Self Assessment feeder'!CK795)))</f>
        <v>.</v>
      </c>
      <c r="Z806" s="120" t="str">
        <f>IF($B$9="Female",'No Self Assessment feeder'!Z795,IF($B$9="Male",'No Self Assessment feeder'!BF795,IF($B$9="All",'No Self Assessment feeder'!CL795)))</f>
        <v>.</v>
      </c>
      <c r="AA806" s="120" t="str">
        <f>IF($B$9="Female",'No Self Assessment feeder'!AA795,IF($B$9="Male",'No Self Assessment feeder'!BG795,IF($B$9="All",'No Self Assessment feeder'!CM795)))</f>
        <v>.</v>
      </c>
      <c r="AB806" s="120" t="str">
        <f>IF($B$9="Female",'No Self Assessment feeder'!AB795,IF($B$9="Male",'No Self Assessment feeder'!BH795,IF($B$9="All",'No Self Assessment feeder'!CN795)))</f>
        <v>.</v>
      </c>
      <c r="AC806" s="127" t="str">
        <f>IF($B$9="Female",'No Self Assessment feeder'!AC795,IF($B$9="Male",'No Self Assessment feeder'!BI795,IF($B$9="All",'No Self Assessment feeder'!CO795)))</f>
        <v>.</v>
      </c>
      <c r="CM806" s="29"/>
    </row>
    <row r="807" spans="1:91" ht="14.25" customHeight="1" x14ac:dyDescent="0.2">
      <c r="A807" s="159" t="s">
        <v>294</v>
      </c>
      <c r="B807" s="65" t="s">
        <v>31</v>
      </c>
      <c r="C807" s="66">
        <v>10006840</v>
      </c>
      <c r="D807" s="66" t="s">
        <v>489</v>
      </c>
      <c r="E807" s="162" t="s">
        <v>32</v>
      </c>
      <c r="F807" s="142">
        <f>IF($B$9="Female",'No Self Assessment feeder'!F796,IF($B$9="Male",'No Self Assessment feeder'!AL796,IF($B$9="All",'No Self Assessment feeder'!BR796)))</f>
        <v>3985</v>
      </c>
      <c r="G807" s="120">
        <f>IF($B$9="Female",'No Self Assessment feeder'!G796,IF($B$9="Male",'No Self Assessment feeder'!AM796,IF($B$9="All",'No Self Assessment feeder'!BS796)))</f>
        <v>0.9</v>
      </c>
      <c r="H807" s="79">
        <f>IF($B$9="Female",'No Self Assessment feeder'!H796,IF($B$9="Male",'No Self Assessment feeder'!AN796,IF($B$9="All",'No Self Assessment feeder'!BT796)))</f>
        <v>3950</v>
      </c>
      <c r="I807" s="120">
        <f>IF($B$9="Female",'No Self Assessment feeder'!I796,IF($B$9="Male",'No Self Assessment feeder'!AO796,IF($B$9="All",'No Self Assessment feeder'!BU796)))</f>
        <v>5.5</v>
      </c>
      <c r="J807" s="120">
        <f>IF($B$9="Female",'No Self Assessment feeder'!J796,IF($B$9="Male",'No Self Assessment feeder'!AP796,IF($B$9="All",'No Self Assessment feeder'!BV796)))</f>
        <v>10.8</v>
      </c>
      <c r="K807" s="120">
        <f>IF($B$9="Female",'No Self Assessment feeder'!K796,IF($B$9="Male",'No Self Assessment feeder'!AQ796,IF($B$9="All",'No Self Assessment feeder'!BW796)))</f>
        <v>52.9</v>
      </c>
      <c r="L807" s="120">
        <f>IF($B$9="Female",'No Self Assessment feeder'!L796,IF($B$9="Male",'No Self Assessment feeder'!AR796,IF($B$9="All",'No Self Assessment feeder'!BX796)))</f>
        <v>71.5</v>
      </c>
      <c r="M807" s="127">
        <f>IF($B$9="Female",'No Self Assessment feeder'!M796,IF($B$9="Male",'No Self Assessment feeder'!AS796,IF($B$9="All",'No Self Assessment feeder'!BY796)))</f>
        <v>83.6</v>
      </c>
      <c r="N807" s="81">
        <f>IF($B$9="Female",'No Self Assessment feeder'!N796,IF($B$9="Male",'No Self Assessment feeder'!AT796,IF($B$9="All",'No Self Assessment feeder'!BZ796)))</f>
        <v>3985</v>
      </c>
      <c r="O807" s="120">
        <f>IF($B$9="Female",'No Self Assessment feeder'!O796,IF($B$9="Male",'No Self Assessment feeder'!AU796,IF($B$9="All",'No Self Assessment feeder'!CA796)))</f>
        <v>1</v>
      </c>
      <c r="P807" s="79">
        <f>IF($B$9="Female",'No Self Assessment feeder'!P796,IF($B$9="Male",'No Self Assessment feeder'!AV796,IF($B$9="All",'No Self Assessment feeder'!CB796)))</f>
        <v>3950</v>
      </c>
      <c r="Q807" s="120">
        <f>IF($B$9="Female",'No Self Assessment feeder'!Q796,IF($B$9="Male",'No Self Assessment feeder'!AW796,IF($B$9="All",'No Self Assessment feeder'!CC796)))</f>
        <v>9.1999999999999993</v>
      </c>
      <c r="R807" s="120">
        <f>IF($B$9="Female",'No Self Assessment feeder'!R796,IF($B$9="Male",'No Self Assessment feeder'!AX796,IF($B$9="All",'No Self Assessment feeder'!CD796)))</f>
        <v>6.8</v>
      </c>
      <c r="S807" s="120">
        <f>IF($B$9="Female",'No Self Assessment feeder'!S796,IF($B$9="Male",'No Self Assessment feeder'!AY796,IF($B$9="All",'No Self Assessment feeder'!CE796)))</f>
        <v>64.2</v>
      </c>
      <c r="T807" s="120">
        <f>IF($B$9="Female",'No Self Assessment feeder'!T796,IF($B$9="Male",'No Self Assessment feeder'!AZ796,IF($B$9="All",'No Self Assessment feeder'!CF796)))</f>
        <v>78.7</v>
      </c>
      <c r="U807" s="127">
        <f>IF($B$9="Female",'No Self Assessment feeder'!U796,IF($B$9="Male",'No Self Assessment feeder'!BA796,IF($B$9="All",'No Self Assessment feeder'!CG796)))</f>
        <v>84</v>
      </c>
      <c r="V807" s="81" t="str">
        <f>IF($B$9="Female",'No Self Assessment feeder'!V796,IF($B$9="Male",'No Self Assessment feeder'!BB796,IF($B$9="All",'No Self Assessment feeder'!CH796)))</f>
        <v>.</v>
      </c>
      <c r="W807" s="120" t="str">
        <f>IF($B$9="Female",'No Self Assessment feeder'!W796,IF($B$9="Male",'No Self Assessment feeder'!BC796,IF($B$9="All",'No Self Assessment feeder'!CI796)))</f>
        <v>.</v>
      </c>
      <c r="X807" s="79" t="str">
        <f>IF($B$9="Female",'No Self Assessment feeder'!X796,IF($B$9="Male",'No Self Assessment feeder'!BD796,IF($B$9="All",'No Self Assessment feeder'!CJ796)))</f>
        <v>.</v>
      </c>
      <c r="Y807" s="120" t="str">
        <f>IF($B$9="Female",'No Self Assessment feeder'!Y796,IF($B$9="Male",'No Self Assessment feeder'!BE796,IF($B$9="All",'No Self Assessment feeder'!CK796)))</f>
        <v>.</v>
      </c>
      <c r="Z807" s="120" t="str">
        <f>IF($B$9="Female",'No Self Assessment feeder'!Z796,IF($B$9="Male",'No Self Assessment feeder'!BF796,IF($B$9="All",'No Self Assessment feeder'!CL796)))</f>
        <v>.</v>
      </c>
      <c r="AA807" s="120" t="str">
        <f>IF($B$9="Female",'No Self Assessment feeder'!AA796,IF($B$9="Male",'No Self Assessment feeder'!BG796,IF($B$9="All",'No Self Assessment feeder'!CM796)))</f>
        <v>.</v>
      </c>
      <c r="AB807" s="120" t="str">
        <f>IF($B$9="Female",'No Self Assessment feeder'!AB796,IF($B$9="Male",'No Self Assessment feeder'!BH796,IF($B$9="All",'No Self Assessment feeder'!CN796)))</f>
        <v>.</v>
      </c>
      <c r="AC807" s="127" t="str">
        <f>IF($B$9="Female",'No Self Assessment feeder'!AC796,IF($B$9="Male",'No Self Assessment feeder'!BI796,IF($B$9="All",'No Self Assessment feeder'!CO796)))</f>
        <v>.</v>
      </c>
      <c r="CM807" s="29"/>
    </row>
    <row r="808" spans="1:91" ht="14.25" customHeight="1" x14ac:dyDescent="0.2">
      <c r="A808" s="159" t="s">
        <v>294</v>
      </c>
      <c r="B808" s="65" t="s">
        <v>33</v>
      </c>
      <c r="C808" s="66">
        <v>10000712</v>
      </c>
      <c r="D808" s="66" t="s">
        <v>489</v>
      </c>
      <c r="E808" s="162" t="s">
        <v>34</v>
      </c>
      <c r="F808" s="142">
        <f>IF($B$9="Female",'No Self Assessment feeder'!F797,IF($B$9="Male",'No Self Assessment feeder'!AL797,IF($B$9="All",'No Self Assessment feeder'!BR797)))</f>
        <v>490</v>
      </c>
      <c r="G808" s="120">
        <f>IF($B$9="Female",'No Self Assessment feeder'!G797,IF($B$9="Male",'No Self Assessment feeder'!AM797,IF($B$9="All",'No Self Assessment feeder'!BS797)))</f>
        <v>3.3</v>
      </c>
      <c r="H808" s="79">
        <f>IF($B$9="Female",'No Self Assessment feeder'!H797,IF($B$9="Male",'No Self Assessment feeder'!AN797,IF($B$9="All",'No Self Assessment feeder'!BT797)))</f>
        <v>475</v>
      </c>
      <c r="I808" s="120">
        <f>IF($B$9="Female",'No Self Assessment feeder'!I797,IF($B$9="Male",'No Self Assessment feeder'!AO797,IF($B$9="All",'No Self Assessment feeder'!BU797)))</f>
        <v>5.9</v>
      </c>
      <c r="J808" s="120">
        <f>IF($B$9="Female",'No Self Assessment feeder'!J797,IF($B$9="Male",'No Self Assessment feeder'!AP797,IF($B$9="All",'No Self Assessment feeder'!BV797)))</f>
        <v>12.5</v>
      </c>
      <c r="K808" s="120">
        <f>IF($B$9="Female",'No Self Assessment feeder'!K797,IF($B$9="Male",'No Self Assessment feeder'!AQ797,IF($B$9="All",'No Self Assessment feeder'!BW797)))</f>
        <v>71.2</v>
      </c>
      <c r="L808" s="120">
        <f>IF($B$9="Female",'No Self Assessment feeder'!L797,IF($B$9="Male",'No Self Assessment feeder'!AR797,IF($B$9="All",'No Self Assessment feeder'!BX797)))</f>
        <v>77.8</v>
      </c>
      <c r="M808" s="127">
        <f>IF($B$9="Female",'No Self Assessment feeder'!M797,IF($B$9="Male",'No Self Assessment feeder'!AS797,IF($B$9="All",'No Self Assessment feeder'!BY797)))</f>
        <v>81.599999999999994</v>
      </c>
      <c r="N808" s="81">
        <f>IF($B$9="Female",'No Self Assessment feeder'!N797,IF($B$9="Male",'No Self Assessment feeder'!AT797,IF($B$9="All",'No Self Assessment feeder'!BZ797)))</f>
        <v>490</v>
      </c>
      <c r="O808" s="120">
        <f>IF($B$9="Female",'No Self Assessment feeder'!O797,IF($B$9="Male",'No Self Assessment feeder'!AU797,IF($B$9="All",'No Self Assessment feeder'!CA797)))</f>
        <v>3.3</v>
      </c>
      <c r="P808" s="79">
        <f>IF($B$9="Female",'No Self Assessment feeder'!P797,IF($B$9="Male",'No Self Assessment feeder'!AV797,IF($B$9="All",'No Self Assessment feeder'!CB797)))</f>
        <v>475</v>
      </c>
      <c r="Q808" s="120">
        <f>IF($B$9="Female",'No Self Assessment feeder'!Q797,IF($B$9="Male",'No Self Assessment feeder'!AW797,IF($B$9="All",'No Self Assessment feeder'!CC797)))</f>
        <v>9.1</v>
      </c>
      <c r="R808" s="120">
        <f>IF($B$9="Female",'No Self Assessment feeder'!R797,IF($B$9="Male",'No Self Assessment feeder'!AX797,IF($B$9="All",'No Self Assessment feeder'!CD797)))</f>
        <v>8.5</v>
      </c>
      <c r="S808" s="120">
        <f>IF($B$9="Female",'No Self Assessment feeder'!S797,IF($B$9="Male",'No Self Assessment feeder'!AY797,IF($B$9="All",'No Self Assessment feeder'!CE797)))</f>
        <v>74.599999999999994</v>
      </c>
      <c r="T808" s="120">
        <f>IF($B$9="Female",'No Self Assessment feeder'!T797,IF($B$9="Male",'No Self Assessment feeder'!AZ797,IF($B$9="All",'No Self Assessment feeder'!CF797)))</f>
        <v>81</v>
      </c>
      <c r="U808" s="127">
        <f>IF($B$9="Female",'No Self Assessment feeder'!U797,IF($B$9="Male",'No Self Assessment feeder'!BA797,IF($B$9="All",'No Self Assessment feeder'!CG797)))</f>
        <v>82.5</v>
      </c>
      <c r="V808" s="81" t="str">
        <f>IF($B$9="Female",'No Self Assessment feeder'!V797,IF($B$9="Male",'No Self Assessment feeder'!BB797,IF($B$9="All",'No Self Assessment feeder'!CH797)))</f>
        <v>.</v>
      </c>
      <c r="W808" s="120" t="str">
        <f>IF($B$9="Female",'No Self Assessment feeder'!W797,IF($B$9="Male",'No Self Assessment feeder'!BC797,IF($B$9="All",'No Self Assessment feeder'!CI797)))</f>
        <v>.</v>
      </c>
      <c r="X808" s="79" t="str">
        <f>IF($B$9="Female",'No Self Assessment feeder'!X797,IF($B$9="Male",'No Self Assessment feeder'!BD797,IF($B$9="All",'No Self Assessment feeder'!CJ797)))</f>
        <v>.</v>
      </c>
      <c r="Y808" s="120" t="str">
        <f>IF($B$9="Female",'No Self Assessment feeder'!Y797,IF($B$9="Male",'No Self Assessment feeder'!BE797,IF($B$9="All",'No Self Assessment feeder'!CK797)))</f>
        <v>.</v>
      </c>
      <c r="Z808" s="120" t="str">
        <f>IF($B$9="Female",'No Self Assessment feeder'!Z797,IF($B$9="Male",'No Self Assessment feeder'!BF797,IF($B$9="All",'No Self Assessment feeder'!CL797)))</f>
        <v>.</v>
      </c>
      <c r="AA808" s="120" t="str">
        <f>IF($B$9="Female",'No Self Assessment feeder'!AA797,IF($B$9="Male",'No Self Assessment feeder'!BG797,IF($B$9="All",'No Self Assessment feeder'!CM797)))</f>
        <v>.</v>
      </c>
      <c r="AB808" s="120" t="str">
        <f>IF($B$9="Female",'No Self Assessment feeder'!AB797,IF($B$9="Male",'No Self Assessment feeder'!BH797,IF($B$9="All",'No Self Assessment feeder'!CN797)))</f>
        <v>.</v>
      </c>
      <c r="AC808" s="127" t="str">
        <f>IF($B$9="Female",'No Self Assessment feeder'!AC797,IF($B$9="Male",'No Self Assessment feeder'!BI797,IF($B$9="All",'No Self Assessment feeder'!CO797)))</f>
        <v>.</v>
      </c>
      <c r="CM808" s="29"/>
    </row>
    <row r="809" spans="1:91" ht="14.25" customHeight="1" x14ac:dyDescent="0.2">
      <c r="A809" s="159" t="s">
        <v>294</v>
      </c>
      <c r="B809" s="65" t="s">
        <v>35</v>
      </c>
      <c r="C809" s="66">
        <v>10007811</v>
      </c>
      <c r="D809" s="66" t="s">
        <v>492</v>
      </c>
      <c r="E809" s="162" t="s">
        <v>37</v>
      </c>
      <c r="F809" s="142">
        <f>IF($B$9="Female",'No Self Assessment feeder'!F798,IF($B$9="Male",'No Self Assessment feeder'!AL798,IF($B$9="All",'No Self Assessment feeder'!BR798)))</f>
        <v>375</v>
      </c>
      <c r="G809" s="120">
        <f>IF($B$9="Female",'No Self Assessment feeder'!G798,IF($B$9="Male",'No Self Assessment feeder'!AM798,IF($B$9="All",'No Self Assessment feeder'!BS798)))</f>
        <v>3.2</v>
      </c>
      <c r="H809" s="79">
        <f>IF($B$9="Female",'No Self Assessment feeder'!H798,IF($B$9="Male",'No Self Assessment feeder'!AN798,IF($B$9="All",'No Self Assessment feeder'!BT798)))</f>
        <v>365</v>
      </c>
      <c r="I809" s="120">
        <f>IF($B$9="Female",'No Self Assessment feeder'!I798,IF($B$9="Male",'No Self Assessment feeder'!AO798,IF($B$9="All",'No Self Assessment feeder'!BU798)))</f>
        <v>4.9000000000000004</v>
      </c>
      <c r="J809" s="120">
        <f>IF($B$9="Female",'No Self Assessment feeder'!J798,IF($B$9="Male",'No Self Assessment feeder'!AP798,IF($B$9="All",'No Self Assessment feeder'!BV798)))</f>
        <v>6.3</v>
      </c>
      <c r="K809" s="120">
        <f>IF($B$9="Female",'No Self Assessment feeder'!K798,IF($B$9="Male",'No Self Assessment feeder'!AQ798,IF($B$9="All",'No Self Assessment feeder'!BW798)))</f>
        <v>65.099999999999994</v>
      </c>
      <c r="L809" s="120">
        <f>IF($B$9="Female",'No Self Assessment feeder'!L798,IF($B$9="Male",'No Self Assessment feeder'!AR798,IF($B$9="All",'No Self Assessment feeder'!BX798)))</f>
        <v>83.2</v>
      </c>
      <c r="M809" s="127">
        <f>IF($B$9="Female",'No Self Assessment feeder'!M798,IF($B$9="Male",'No Self Assessment feeder'!AS798,IF($B$9="All",'No Self Assessment feeder'!BY798)))</f>
        <v>88.7</v>
      </c>
      <c r="N809" s="81">
        <f>IF($B$9="Female",'No Self Assessment feeder'!N798,IF($B$9="Male",'No Self Assessment feeder'!AT798,IF($B$9="All",'No Self Assessment feeder'!BZ798)))</f>
        <v>375</v>
      </c>
      <c r="O809" s="120">
        <f>IF($B$9="Female",'No Self Assessment feeder'!O798,IF($B$9="Male",'No Self Assessment feeder'!AU798,IF($B$9="All",'No Self Assessment feeder'!CA798)))</f>
        <v>3.2</v>
      </c>
      <c r="P809" s="79">
        <f>IF($B$9="Female",'No Self Assessment feeder'!P798,IF($B$9="Male",'No Self Assessment feeder'!AV798,IF($B$9="All",'No Self Assessment feeder'!CB798)))</f>
        <v>365</v>
      </c>
      <c r="Q809" s="120">
        <f>IF($B$9="Female",'No Self Assessment feeder'!Q798,IF($B$9="Male",'No Self Assessment feeder'!AW798,IF($B$9="All",'No Self Assessment feeder'!CC798)))</f>
        <v>8.8000000000000007</v>
      </c>
      <c r="R809" s="120">
        <f>IF($B$9="Female",'No Self Assessment feeder'!R798,IF($B$9="Male",'No Self Assessment feeder'!AX798,IF($B$9="All",'No Self Assessment feeder'!CD798)))</f>
        <v>5.2</v>
      </c>
      <c r="S809" s="120">
        <f>IF($B$9="Female",'No Self Assessment feeder'!S798,IF($B$9="Male",'No Self Assessment feeder'!AY798,IF($B$9="All",'No Self Assessment feeder'!CE798)))</f>
        <v>75.5</v>
      </c>
      <c r="T809" s="120">
        <f>IF($B$9="Female",'No Self Assessment feeder'!T798,IF($B$9="Male",'No Self Assessment feeder'!AZ798,IF($B$9="All",'No Self Assessment feeder'!CF798)))</f>
        <v>84.1</v>
      </c>
      <c r="U809" s="127">
        <f>IF($B$9="Female",'No Self Assessment feeder'!U798,IF($B$9="Male",'No Self Assessment feeder'!BA798,IF($B$9="All",'No Self Assessment feeder'!CG798)))</f>
        <v>86</v>
      </c>
      <c r="V809" s="81" t="str">
        <f>IF($B$9="Female",'No Self Assessment feeder'!V798,IF($B$9="Male",'No Self Assessment feeder'!BB798,IF($B$9="All",'No Self Assessment feeder'!CH798)))</f>
        <v>.</v>
      </c>
      <c r="W809" s="120" t="str">
        <f>IF($B$9="Female",'No Self Assessment feeder'!W798,IF($B$9="Male",'No Self Assessment feeder'!BC798,IF($B$9="All",'No Self Assessment feeder'!CI798)))</f>
        <v>.</v>
      </c>
      <c r="X809" s="79" t="str">
        <f>IF($B$9="Female",'No Self Assessment feeder'!X798,IF($B$9="Male",'No Self Assessment feeder'!BD798,IF($B$9="All",'No Self Assessment feeder'!CJ798)))</f>
        <v>.</v>
      </c>
      <c r="Y809" s="120" t="str">
        <f>IF($B$9="Female",'No Self Assessment feeder'!Y798,IF($B$9="Male",'No Self Assessment feeder'!BE798,IF($B$9="All",'No Self Assessment feeder'!CK798)))</f>
        <v>.</v>
      </c>
      <c r="Z809" s="120" t="str">
        <f>IF($B$9="Female",'No Self Assessment feeder'!Z798,IF($B$9="Male",'No Self Assessment feeder'!BF798,IF($B$9="All",'No Self Assessment feeder'!CL798)))</f>
        <v>.</v>
      </c>
      <c r="AA809" s="120" t="str">
        <f>IF($B$9="Female",'No Self Assessment feeder'!AA798,IF($B$9="Male",'No Self Assessment feeder'!BG798,IF($B$9="All",'No Self Assessment feeder'!CM798)))</f>
        <v>.</v>
      </c>
      <c r="AB809" s="120" t="str">
        <f>IF($B$9="Female",'No Self Assessment feeder'!AB798,IF($B$9="Male",'No Self Assessment feeder'!BH798,IF($B$9="All",'No Self Assessment feeder'!CN798)))</f>
        <v>.</v>
      </c>
      <c r="AC809" s="127" t="str">
        <f>IF($B$9="Female",'No Self Assessment feeder'!AC798,IF($B$9="Male",'No Self Assessment feeder'!BI798,IF($B$9="All",'No Self Assessment feeder'!CO798)))</f>
        <v>.</v>
      </c>
      <c r="CM809" s="29"/>
    </row>
    <row r="810" spans="1:91" ht="14.25" customHeight="1" x14ac:dyDescent="0.2">
      <c r="A810" s="159" t="s">
        <v>294</v>
      </c>
      <c r="B810" s="65" t="s">
        <v>38</v>
      </c>
      <c r="C810" s="66">
        <v>10006841</v>
      </c>
      <c r="D810" s="66" t="s">
        <v>493</v>
      </c>
      <c r="E810" s="162" t="s">
        <v>40</v>
      </c>
      <c r="F810" s="142">
        <f>IF($B$9="Female",'No Self Assessment feeder'!F799,IF($B$9="Male",'No Self Assessment feeder'!AL799,IF($B$9="All",'No Self Assessment feeder'!BR799)))</f>
        <v>945</v>
      </c>
      <c r="G810" s="120">
        <f>IF($B$9="Female",'No Self Assessment feeder'!G799,IF($B$9="Male",'No Self Assessment feeder'!AM799,IF($B$9="All",'No Self Assessment feeder'!BS799)))</f>
        <v>2.2999999999999998</v>
      </c>
      <c r="H810" s="79">
        <f>IF($B$9="Female",'No Self Assessment feeder'!H799,IF($B$9="Male",'No Self Assessment feeder'!AN799,IF($B$9="All",'No Self Assessment feeder'!BT799)))</f>
        <v>925</v>
      </c>
      <c r="I810" s="120">
        <f>IF($B$9="Female",'No Self Assessment feeder'!I799,IF($B$9="Male",'No Self Assessment feeder'!AO799,IF($B$9="All",'No Self Assessment feeder'!BU799)))</f>
        <v>7.8</v>
      </c>
      <c r="J810" s="120">
        <f>IF($B$9="Female",'No Self Assessment feeder'!J799,IF($B$9="Male",'No Self Assessment feeder'!AP799,IF($B$9="All",'No Self Assessment feeder'!BV799)))</f>
        <v>16</v>
      </c>
      <c r="K810" s="120">
        <f>IF($B$9="Female",'No Self Assessment feeder'!K799,IF($B$9="Male",'No Self Assessment feeder'!AQ799,IF($B$9="All",'No Self Assessment feeder'!BW799)))</f>
        <v>55.5</v>
      </c>
      <c r="L810" s="120">
        <f>IF($B$9="Female",'No Self Assessment feeder'!L799,IF($B$9="Male",'No Self Assessment feeder'!AR799,IF($B$9="All",'No Self Assessment feeder'!BX799)))</f>
        <v>70.099999999999994</v>
      </c>
      <c r="M810" s="127">
        <f>IF($B$9="Female",'No Self Assessment feeder'!M799,IF($B$9="Male",'No Self Assessment feeder'!AS799,IF($B$9="All",'No Self Assessment feeder'!BY799)))</f>
        <v>76.2</v>
      </c>
      <c r="N810" s="81">
        <f>IF($B$9="Female",'No Self Assessment feeder'!N799,IF($B$9="Male",'No Self Assessment feeder'!AT799,IF($B$9="All",'No Self Assessment feeder'!BZ799)))</f>
        <v>945</v>
      </c>
      <c r="O810" s="120">
        <f>IF($B$9="Female",'No Self Assessment feeder'!O799,IF($B$9="Male",'No Self Assessment feeder'!AU799,IF($B$9="All",'No Self Assessment feeder'!CA799)))</f>
        <v>2.1</v>
      </c>
      <c r="P810" s="79">
        <f>IF($B$9="Female",'No Self Assessment feeder'!P799,IF($B$9="Male",'No Self Assessment feeder'!AV799,IF($B$9="All",'No Self Assessment feeder'!CB799)))</f>
        <v>925</v>
      </c>
      <c r="Q810" s="120">
        <f>IF($B$9="Female",'No Self Assessment feeder'!Q799,IF($B$9="Male",'No Self Assessment feeder'!AW799,IF($B$9="All",'No Self Assessment feeder'!CC799)))</f>
        <v>10.7</v>
      </c>
      <c r="R810" s="120">
        <f>IF($B$9="Female",'No Self Assessment feeder'!R799,IF($B$9="Male",'No Self Assessment feeder'!AX799,IF($B$9="All",'No Self Assessment feeder'!CD799)))</f>
        <v>12</v>
      </c>
      <c r="S810" s="120">
        <f>IF($B$9="Female",'No Self Assessment feeder'!S799,IF($B$9="Male",'No Self Assessment feeder'!AY799,IF($B$9="All",'No Self Assessment feeder'!CE799)))</f>
        <v>63.7</v>
      </c>
      <c r="T810" s="120">
        <f>IF($B$9="Female",'No Self Assessment feeder'!T799,IF($B$9="Male",'No Self Assessment feeder'!AZ799,IF($B$9="All",'No Self Assessment feeder'!CF799)))</f>
        <v>72.900000000000006</v>
      </c>
      <c r="U810" s="127">
        <f>IF($B$9="Female",'No Self Assessment feeder'!U799,IF($B$9="Male",'No Self Assessment feeder'!BA799,IF($B$9="All",'No Self Assessment feeder'!CG799)))</f>
        <v>77.3</v>
      </c>
      <c r="V810" s="81" t="str">
        <f>IF($B$9="Female",'No Self Assessment feeder'!V799,IF($B$9="Male",'No Self Assessment feeder'!BB799,IF($B$9="All",'No Self Assessment feeder'!CH799)))</f>
        <v>.</v>
      </c>
      <c r="W810" s="120" t="str">
        <f>IF($B$9="Female",'No Self Assessment feeder'!W799,IF($B$9="Male",'No Self Assessment feeder'!BC799,IF($B$9="All",'No Self Assessment feeder'!CI799)))</f>
        <v>.</v>
      </c>
      <c r="X810" s="79" t="str">
        <f>IF($B$9="Female",'No Self Assessment feeder'!X799,IF($B$9="Male",'No Self Assessment feeder'!BD799,IF($B$9="All",'No Self Assessment feeder'!CJ799)))</f>
        <v>.</v>
      </c>
      <c r="Y810" s="120" t="str">
        <f>IF($B$9="Female",'No Self Assessment feeder'!Y799,IF($B$9="Male",'No Self Assessment feeder'!BE799,IF($B$9="All",'No Self Assessment feeder'!CK799)))</f>
        <v>.</v>
      </c>
      <c r="Z810" s="120" t="str">
        <f>IF($B$9="Female",'No Self Assessment feeder'!Z799,IF($B$9="Male",'No Self Assessment feeder'!BF799,IF($B$9="All",'No Self Assessment feeder'!CL799)))</f>
        <v>.</v>
      </c>
      <c r="AA810" s="120" t="str">
        <f>IF($B$9="Female",'No Self Assessment feeder'!AA799,IF($B$9="Male",'No Self Assessment feeder'!BG799,IF($B$9="All",'No Self Assessment feeder'!CM799)))</f>
        <v>.</v>
      </c>
      <c r="AB810" s="120" t="str">
        <f>IF($B$9="Female",'No Self Assessment feeder'!AB799,IF($B$9="Male",'No Self Assessment feeder'!BH799,IF($B$9="All",'No Self Assessment feeder'!CN799)))</f>
        <v>.</v>
      </c>
      <c r="AC810" s="127" t="str">
        <f>IF($B$9="Female",'No Self Assessment feeder'!AC799,IF($B$9="Male",'No Self Assessment feeder'!BI799,IF($B$9="All",'No Self Assessment feeder'!CO799)))</f>
        <v>.</v>
      </c>
      <c r="CM810" s="29"/>
    </row>
    <row r="811" spans="1:91" ht="14.25" customHeight="1" x14ac:dyDescent="0.2">
      <c r="A811" s="159" t="s">
        <v>294</v>
      </c>
      <c r="B811" s="65" t="s">
        <v>41</v>
      </c>
      <c r="C811" s="66">
        <v>10000385</v>
      </c>
      <c r="D811" s="66" t="s">
        <v>490</v>
      </c>
      <c r="E811" s="162" t="s">
        <v>42</v>
      </c>
      <c r="F811" s="142">
        <f>IF($B$9="Female",'No Self Assessment feeder'!F800,IF($B$9="Male",'No Self Assessment feeder'!AL800,IF($B$9="All",'No Self Assessment feeder'!BR800)))</f>
        <v>510</v>
      </c>
      <c r="G811" s="120">
        <f>IF($B$9="Female",'No Self Assessment feeder'!G800,IF($B$9="Male",'No Self Assessment feeder'!AM800,IF($B$9="All",'No Self Assessment feeder'!BS800)))</f>
        <v>1.2</v>
      </c>
      <c r="H811" s="79">
        <f>IF($B$9="Female",'No Self Assessment feeder'!H800,IF($B$9="Male",'No Self Assessment feeder'!AN800,IF($B$9="All",'No Self Assessment feeder'!BT800)))</f>
        <v>505</v>
      </c>
      <c r="I811" s="120">
        <f>IF($B$9="Female",'No Self Assessment feeder'!I800,IF($B$9="Male",'No Self Assessment feeder'!AO800,IF($B$9="All",'No Self Assessment feeder'!BU800)))</f>
        <v>10.5</v>
      </c>
      <c r="J811" s="120">
        <f>IF($B$9="Female",'No Self Assessment feeder'!J800,IF($B$9="Male",'No Self Assessment feeder'!AP800,IF($B$9="All",'No Self Assessment feeder'!BV800)))</f>
        <v>17.100000000000001</v>
      </c>
      <c r="K811" s="120">
        <f>IF($B$9="Female",'No Self Assessment feeder'!K800,IF($B$9="Male",'No Self Assessment feeder'!AQ800,IF($B$9="All",'No Self Assessment feeder'!BW800)))</f>
        <v>67.400000000000006</v>
      </c>
      <c r="L811" s="120">
        <f>IF($B$9="Female",'No Self Assessment feeder'!L800,IF($B$9="Male",'No Self Assessment feeder'!AR800,IF($B$9="All",'No Self Assessment feeder'!BX800)))</f>
        <v>70.599999999999994</v>
      </c>
      <c r="M811" s="127">
        <f>IF($B$9="Female",'No Self Assessment feeder'!M800,IF($B$9="Male",'No Self Assessment feeder'!AS800,IF($B$9="All",'No Self Assessment feeder'!BY800)))</f>
        <v>72.400000000000006</v>
      </c>
      <c r="N811" s="81">
        <f>IF($B$9="Female",'No Self Assessment feeder'!N800,IF($B$9="Male",'No Self Assessment feeder'!AT800,IF($B$9="All",'No Self Assessment feeder'!BZ800)))</f>
        <v>510</v>
      </c>
      <c r="O811" s="120">
        <f>IF($B$9="Female",'No Self Assessment feeder'!O800,IF($B$9="Male",'No Self Assessment feeder'!AU800,IF($B$9="All",'No Self Assessment feeder'!CA800)))</f>
        <v>1.2</v>
      </c>
      <c r="P811" s="79">
        <f>IF($B$9="Female",'No Self Assessment feeder'!P800,IF($B$9="Male",'No Self Assessment feeder'!AV800,IF($B$9="All",'No Self Assessment feeder'!CB800)))</f>
        <v>505</v>
      </c>
      <c r="Q811" s="120">
        <f>IF($B$9="Female",'No Self Assessment feeder'!Q800,IF($B$9="Male",'No Self Assessment feeder'!AW800,IF($B$9="All",'No Self Assessment feeder'!CC800)))</f>
        <v>14.5</v>
      </c>
      <c r="R811" s="120">
        <f>IF($B$9="Female",'No Self Assessment feeder'!R800,IF($B$9="Male",'No Self Assessment feeder'!AX800,IF($B$9="All",'No Self Assessment feeder'!CD800)))</f>
        <v>12.5</v>
      </c>
      <c r="S811" s="120">
        <f>IF($B$9="Female",'No Self Assessment feeder'!S800,IF($B$9="Male",'No Self Assessment feeder'!AY800,IF($B$9="All",'No Self Assessment feeder'!CE800)))</f>
        <v>67.8</v>
      </c>
      <c r="T811" s="120">
        <f>IF($B$9="Female",'No Self Assessment feeder'!T800,IF($B$9="Male",'No Self Assessment feeder'!AZ800,IF($B$9="All",'No Self Assessment feeder'!CF800)))</f>
        <v>72</v>
      </c>
      <c r="U811" s="127">
        <f>IF($B$9="Female",'No Self Assessment feeder'!U800,IF($B$9="Male",'No Self Assessment feeder'!BA800,IF($B$9="All",'No Self Assessment feeder'!CG800)))</f>
        <v>73</v>
      </c>
      <c r="V811" s="81" t="str">
        <f>IF($B$9="Female",'No Self Assessment feeder'!V800,IF($B$9="Male",'No Self Assessment feeder'!BB800,IF($B$9="All",'No Self Assessment feeder'!CH800)))</f>
        <v>.</v>
      </c>
      <c r="W811" s="120" t="str">
        <f>IF($B$9="Female",'No Self Assessment feeder'!W800,IF($B$9="Male",'No Self Assessment feeder'!BC800,IF($B$9="All",'No Self Assessment feeder'!CI800)))</f>
        <v>.</v>
      </c>
      <c r="X811" s="79" t="str">
        <f>IF($B$9="Female",'No Self Assessment feeder'!X800,IF($B$9="Male",'No Self Assessment feeder'!BD800,IF($B$9="All",'No Self Assessment feeder'!CJ800)))</f>
        <v>.</v>
      </c>
      <c r="Y811" s="120" t="str">
        <f>IF($B$9="Female",'No Self Assessment feeder'!Y800,IF($B$9="Male",'No Self Assessment feeder'!BE800,IF($B$9="All",'No Self Assessment feeder'!CK800)))</f>
        <v>.</v>
      </c>
      <c r="Z811" s="120" t="str">
        <f>IF($B$9="Female",'No Self Assessment feeder'!Z800,IF($B$9="Male",'No Self Assessment feeder'!BF800,IF($B$9="All",'No Self Assessment feeder'!CL800)))</f>
        <v>.</v>
      </c>
      <c r="AA811" s="120" t="str">
        <f>IF($B$9="Female",'No Self Assessment feeder'!AA800,IF($B$9="Male",'No Self Assessment feeder'!BG800,IF($B$9="All",'No Self Assessment feeder'!CM800)))</f>
        <v>.</v>
      </c>
      <c r="AB811" s="120" t="str">
        <f>IF($B$9="Female",'No Self Assessment feeder'!AB800,IF($B$9="Male",'No Self Assessment feeder'!BH800,IF($B$9="All",'No Self Assessment feeder'!CN800)))</f>
        <v>.</v>
      </c>
      <c r="AC811" s="127" t="str">
        <f>IF($B$9="Female",'No Self Assessment feeder'!AC800,IF($B$9="Male",'No Self Assessment feeder'!BI800,IF($B$9="All",'No Self Assessment feeder'!CO800)))</f>
        <v>.</v>
      </c>
      <c r="CM811" s="29"/>
    </row>
    <row r="812" spans="1:91" ht="14.25" customHeight="1" x14ac:dyDescent="0.2">
      <c r="A812" s="159" t="s">
        <v>294</v>
      </c>
      <c r="B812" s="65" t="s">
        <v>43</v>
      </c>
      <c r="C812" s="66">
        <v>10000824</v>
      </c>
      <c r="D812" s="66" t="s">
        <v>490</v>
      </c>
      <c r="E812" s="162" t="s">
        <v>44</v>
      </c>
      <c r="F812" s="142">
        <f>IF($B$9="Female",'No Self Assessment feeder'!F801,IF($B$9="Male",'No Self Assessment feeder'!AL801,IF($B$9="All",'No Self Assessment feeder'!BR801)))</f>
        <v>2635</v>
      </c>
      <c r="G812" s="120">
        <f>IF($B$9="Female",'No Self Assessment feeder'!G801,IF($B$9="Male",'No Self Assessment feeder'!AM801,IF($B$9="All",'No Self Assessment feeder'!BS801)))</f>
        <v>2.9</v>
      </c>
      <c r="H812" s="79">
        <f>IF($B$9="Female",'No Self Assessment feeder'!H801,IF($B$9="Male",'No Self Assessment feeder'!AN801,IF($B$9="All",'No Self Assessment feeder'!BT801)))</f>
        <v>2560</v>
      </c>
      <c r="I812" s="120">
        <f>IF($B$9="Female",'No Self Assessment feeder'!I801,IF($B$9="Male",'No Self Assessment feeder'!AO801,IF($B$9="All",'No Self Assessment feeder'!BU801)))</f>
        <v>6.9</v>
      </c>
      <c r="J812" s="120">
        <f>IF($B$9="Female",'No Self Assessment feeder'!J801,IF($B$9="Male",'No Self Assessment feeder'!AP801,IF($B$9="All",'No Self Assessment feeder'!BV801)))</f>
        <v>10.7</v>
      </c>
      <c r="K812" s="120">
        <f>IF($B$9="Female",'No Self Assessment feeder'!K801,IF($B$9="Male",'No Self Assessment feeder'!AQ801,IF($B$9="All",'No Self Assessment feeder'!BW801)))</f>
        <v>68.5</v>
      </c>
      <c r="L812" s="120">
        <f>IF($B$9="Female",'No Self Assessment feeder'!L801,IF($B$9="Male",'No Self Assessment feeder'!AR801,IF($B$9="All",'No Self Assessment feeder'!BX801)))</f>
        <v>78.599999999999994</v>
      </c>
      <c r="M812" s="127">
        <f>IF($B$9="Female",'No Self Assessment feeder'!M801,IF($B$9="Male",'No Self Assessment feeder'!AS801,IF($B$9="All",'No Self Assessment feeder'!BY801)))</f>
        <v>82.5</v>
      </c>
      <c r="N812" s="81">
        <f>IF($B$9="Female",'No Self Assessment feeder'!N801,IF($B$9="Male",'No Self Assessment feeder'!AT801,IF($B$9="All",'No Self Assessment feeder'!BZ801)))</f>
        <v>2635</v>
      </c>
      <c r="O812" s="120">
        <f>IF($B$9="Female",'No Self Assessment feeder'!O801,IF($B$9="Male",'No Self Assessment feeder'!AU801,IF($B$9="All",'No Self Assessment feeder'!CA801)))</f>
        <v>3.3</v>
      </c>
      <c r="P812" s="79">
        <f>IF($B$9="Female",'No Self Assessment feeder'!P801,IF($B$9="Male",'No Self Assessment feeder'!AV801,IF($B$9="All",'No Self Assessment feeder'!CB801)))</f>
        <v>2550</v>
      </c>
      <c r="Q812" s="120">
        <f>IF($B$9="Female",'No Self Assessment feeder'!Q801,IF($B$9="Male",'No Self Assessment feeder'!AW801,IF($B$9="All",'No Self Assessment feeder'!CC801)))</f>
        <v>10.9</v>
      </c>
      <c r="R812" s="120">
        <f>IF($B$9="Female",'No Self Assessment feeder'!R801,IF($B$9="Male",'No Self Assessment feeder'!AX801,IF($B$9="All",'No Self Assessment feeder'!CD801)))</f>
        <v>9.1</v>
      </c>
      <c r="S812" s="120">
        <f>IF($B$9="Female",'No Self Assessment feeder'!S801,IF($B$9="Male",'No Self Assessment feeder'!AY801,IF($B$9="All",'No Self Assessment feeder'!CE801)))</f>
        <v>71.599999999999994</v>
      </c>
      <c r="T812" s="120">
        <f>IF($B$9="Female",'No Self Assessment feeder'!T801,IF($B$9="Male",'No Self Assessment feeder'!AZ801,IF($B$9="All",'No Self Assessment feeder'!CF801)))</f>
        <v>78.3</v>
      </c>
      <c r="U812" s="127">
        <f>IF($B$9="Female",'No Self Assessment feeder'!U801,IF($B$9="Male",'No Self Assessment feeder'!BA801,IF($B$9="All",'No Self Assessment feeder'!CG801)))</f>
        <v>79.900000000000006</v>
      </c>
      <c r="V812" s="81" t="str">
        <f>IF($B$9="Female",'No Self Assessment feeder'!V801,IF($B$9="Male",'No Self Assessment feeder'!BB801,IF($B$9="All",'No Self Assessment feeder'!CH801)))</f>
        <v>.</v>
      </c>
      <c r="W812" s="120" t="str">
        <f>IF($B$9="Female",'No Self Assessment feeder'!W801,IF($B$9="Male",'No Self Assessment feeder'!BC801,IF($B$9="All",'No Self Assessment feeder'!CI801)))</f>
        <v>.</v>
      </c>
      <c r="X812" s="79" t="str">
        <f>IF($B$9="Female",'No Self Assessment feeder'!X801,IF($B$9="Male",'No Self Assessment feeder'!BD801,IF($B$9="All",'No Self Assessment feeder'!CJ801)))</f>
        <v>.</v>
      </c>
      <c r="Y812" s="120" t="str">
        <f>IF($B$9="Female",'No Self Assessment feeder'!Y801,IF($B$9="Male",'No Self Assessment feeder'!BE801,IF($B$9="All",'No Self Assessment feeder'!CK801)))</f>
        <v>.</v>
      </c>
      <c r="Z812" s="120" t="str">
        <f>IF($B$9="Female",'No Self Assessment feeder'!Z801,IF($B$9="Male",'No Self Assessment feeder'!BF801,IF($B$9="All",'No Self Assessment feeder'!CL801)))</f>
        <v>.</v>
      </c>
      <c r="AA812" s="120" t="str">
        <f>IF($B$9="Female",'No Self Assessment feeder'!AA801,IF($B$9="Male",'No Self Assessment feeder'!BG801,IF($B$9="All",'No Self Assessment feeder'!CM801)))</f>
        <v>.</v>
      </c>
      <c r="AB812" s="120" t="str">
        <f>IF($B$9="Female",'No Self Assessment feeder'!AB801,IF($B$9="Male",'No Self Assessment feeder'!BH801,IF($B$9="All",'No Self Assessment feeder'!CN801)))</f>
        <v>.</v>
      </c>
      <c r="AC812" s="127" t="str">
        <f>IF($B$9="Female",'No Self Assessment feeder'!AC801,IF($B$9="Male",'No Self Assessment feeder'!BI801,IF($B$9="All",'No Self Assessment feeder'!CO801)))</f>
        <v>.</v>
      </c>
      <c r="CM812" s="29"/>
    </row>
    <row r="813" spans="1:91" ht="14.25" customHeight="1" x14ac:dyDescent="0.2">
      <c r="A813" s="159" t="s">
        <v>294</v>
      </c>
      <c r="B813" s="65" t="s">
        <v>45</v>
      </c>
      <c r="C813" s="66">
        <v>10007785</v>
      </c>
      <c r="D813" s="66" t="s">
        <v>494</v>
      </c>
      <c r="E813" s="162" t="s">
        <v>47</v>
      </c>
      <c r="F813" s="142">
        <f>IF($B$9="Female",'No Self Assessment feeder'!F802,IF($B$9="Male",'No Self Assessment feeder'!AL802,IF($B$9="All",'No Self Assessment feeder'!BR802)))</f>
        <v>1550</v>
      </c>
      <c r="G813" s="120">
        <f>IF($B$9="Female",'No Self Assessment feeder'!G802,IF($B$9="Male",'No Self Assessment feeder'!AM802,IF($B$9="All",'No Self Assessment feeder'!BS802)))</f>
        <v>2.6</v>
      </c>
      <c r="H813" s="79">
        <f>IF($B$9="Female",'No Self Assessment feeder'!H802,IF($B$9="Male",'No Self Assessment feeder'!AN802,IF($B$9="All",'No Self Assessment feeder'!BT802)))</f>
        <v>1510</v>
      </c>
      <c r="I813" s="120">
        <f>IF($B$9="Female",'No Self Assessment feeder'!I802,IF($B$9="Male",'No Self Assessment feeder'!AO802,IF($B$9="All",'No Self Assessment feeder'!BU802)))</f>
        <v>7.7</v>
      </c>
      <c r="J813" s="120">
        <f>IF($B$9="Female",'No Self Assessment feeder'!J802,IF($B$9="Male",'No Self Assessment feeder'!AP802,IF($B$9="All",'No Self Assessment feeder'!BV802)))</f>
        <v>12.7</v>
      </c>
      <c r="K813" s="120">
        <f>IF($B$9="Female",'No Self Assessment feeder'!K802,IF($B$9="Male",'No Self Assessment feeder'!AQ802,IF($B$9="All",'No Self Assessment feeder'!BW802)))</f>
        <v>55.6</v>
      </c>
      <c r="L813" s="120">
        <f>IF($B$9="Female",'No Self Assessment feeder'!L802,IF($B$9="Male",'No Self Assessment feeder'!AR802,IF($B$9="All",'No Self Assessment feeder'!BX802)))</f>
        <v>70.2</v>
      </c>
      <c r="M813" s="127">
        <f>IF($B$9="Female",'No Self Assessment feeder'!M802,IF($B$9="Male",'No Self Assessment feeder'!AS802,IF($B$9="All",'No Self Assessment feeder'!BY802)))</f>
        <v>79.599999999999994</v>
      </c>
      <c r="N813" s="81">
        <f>IF($B$9="Female",'No Self Assessment feeder'!N802,IF($B$9="Male",'No Self Assessment feeder'!AT802,IF($B$9="All",'No Self Assessment feeder'!BZ802)))</f>
        <v>1550</v>
      </c>
      <c r="O813" s="120">
        <f>IF($B$9="Female",'No Self Assessment feeder'!O802,IF($B$9="Male",'No Self Assessment feeder'!AU802,IF($B$9="All",'No Self Assessment feeder'!CA802)))</f>
        <v>2.6</v>
      </c>
      <c r="P813" s="79">
        <f>IF($B$9="Female",'No Self Assessment feeder'!P802,IF($B$9="Male",'No Self Assessment feeder'!AV802,IF($B$9="All",'No Self Assessment feeder'!CB802)))</f>
        <v>1510</v>
      </c>
      <c r="Q813" s="120">
        <f>IF($B$9="Female",'No Self Assessment feeder'!Q802,IF($B$9="Male",'No Self Assessment feeder'!AW802,IF($B$9="All",'No Self Assessment feeder'!CC802)))</f>
        <v>13.1</v>
      </c>
      <c r="R813" s="120">
        <f>IF($B$9="Female",'No Self Assessment feeder'!R802,IF($B$9="Male",'No Self Assessment feeder'!AX802,IF($B$9="All",'No Self Assessment feeder'!CD802)))</f>
        <v>10.4</v>
      </c>
      <c r="S813" s="120">
        <f>IF($B$9="Female",'No Self Assessment feeder'!S802,IF($B$9="Male",'No Self Assessment feeder'!AY802,IF($B$9="All",'No Self Assessment feeder'!CE802)))</f>
        <v>60.3</v>
      </c>
      <c r="T813" s="120">
        <f>IF($B$9="Female",'No Self Assessment feeder'!T802,IF($B$9="Male",'No Self Assessment feeder'!AZ802,IF($B$9="All",'No Self Assessment feeder'!CF802)))</f>
        <v>71.900000000000006</v>
      </c>
      <c r="U813" s="127">
        <f>IF($B$9="Female",'No Self Assessment feeder'!U802,IF($B$9="Male",'No Self Assessment feeder'!BA802,IF($B$9="All",'No Self Assessment feeder'!CG802)))</f>
        <v>76.5</v>
      </c>
      <c r="V813" s="81" t="str">
        <f>IF($B$9="Female",'No Self Assessment feeder'!V802,IF($B$9="Male",'No Self Assessment feeder'!BB802,IF($B$9="All",'No Self Assessment feeder'!CH802)))</f>
        <v>.</v>
      </c>
      <c r="W813" s="120" t="str">
        <f>IF($B$9="Female",'No Self Assessment feeder'!W802,IF($B$9="Male",'No Self Assessment feeder'!BC802,IF($B$9="All",'No Self Assessment feeder'!CI802)))</f>
        <v>.</v>
      </c>
      <c r="X813" s="79" t="str">
        <f>IF($B$9="Female",'No Self Assessment feeder'!X802,IF($B$9="Male",'No Self Assessment feeder'!BD802,IF($B$9="All",'No Self Assessment feeder'!CJ802)))</f>
        <v>.</v>
      </c>
      <c r="Y813" s="120" t="str">
        <f>IF($B$9="Female",'No Self Assessment feeder'!Y802,IF($B$9="Male",'No Self Assessment feeder'!BE802,IF($B$9="All",'No Self Assessment feeder'!CK802)))</f>
        <v>.</v>
      </c>
      <c r="Z813" s="120" t="str">
        <f>IF($B$9="Female",'No Self Assessment feeder'!Z802,IF($B$9="Male",'No Self Assessment feeder'!BF802,IF($B$9="All",'No Self Assessment feeder'!CL802)))</f>
        <v>.</v>
      </c>
      <c r="AA813" s="120" t="str">
        <f>IF($B$9="Female",'No Self Assessment feeder'!AA802,IF($B$9="Male",'No Self Assessment feeder'!BG802,IF($B$9="All",'No Self Assessment feeder'!CM802)))</f>
        <v>.</v>
      </c>
      <c r="AB813" s="120" t="str">
        <f>IF($B$9="Female",'No Self Assessment feeder'!AB802,IF($B$9="Male",'No Self Assessment feeder'!BH802,IF($B$9="All",'No Self Assessment feeder'!CN802)))</f>
        <v>.</v>
      </c>
      <c r="AC813" s="127" t="str">
        <f>IF($B$9="Female",'No Self Assessment feeder'!AC802,IF($B$9="Male",'No Self Assessment feeder'!BI802,IF($B$9="All",'No Self Assessment feeder'!CO802)))</f>
        <v>.</v>
      </c>
      <c r="CM813" s="29"/>
    </row>
    <row r="814" spans="1:91" ht="14.25" customHeight="1" x14ac:dyDescent="0.2">
      <c r="A814" s="159" t="s">
        <v>294</v>
      </c>
      <c r="B814" s="65" t="s">
        <v>48</v>
      </c>
      <c r="C814" s="66">
        <v>10000886</v>
      </c>
      <c r="D814" s="66" t="s">
        <v>495</v>
      </c>
      <c r="E814" s="162" t="s">
        <v>50</v>
      </c>
      <c r="F814" s="142">
        <f>IF($B$9="Female",'No Self Assessment feeder'!F803,IF($B$9="Male",'No Self Assessment feeder'!AL803,IF($B$9="All",'No Self Assessment feeder'!BR803)))</f>
        <v>2895</v>
      </c>
      <c r="G814" s="120">
        <f>IF($B$9="Female",'No Self Assessment feeder'!G803,IF($B$9="Male",'No Self Assessment feeder'!AM803,IF($B$9="All",'No Self Assessment feeder'!BS803)))</f>
        <v>2.2999999999999998</v>
      </c>
      <c r="H814" s="79">
        <f>IF($B$9="Female",'No Self Assessment feeder'!H803,IF($B$9="Male",'No Self Assessment feeder'!AN803,IF($B$9="All",'No Self Assessment feeder'!BT803)))</f>
        <v>2825</v>
      </c>
      <c r="I814" s="120">
        <f>IF($B$9="Female",'No Self Assessment feeder'!I803,IF($B$9="Male",'No Self Assessment feeder'!AO803,IF($B$9="All",'No Self Assessment feeder'!BU803)))</f>
        <v>8.8000000000000007</v>
      </c>
      <c r="J814" s="120">
        <f>IF($B$9="Female",'No Self Assessment feeder'!J803,IF($B$9="Male",'No Self Assessment feeder'!AP803,IF($B$9="All",'No Self Assessment feeder'!BV803)))</f>
        <v>12.3</v>
      </c>
      <c r="K814" s="120">
        <f>IF($B$9="Female",'No Self Assessment feeder'!K803,IF($B$9="Male",'No Self Assessment feeder'!AQ803,IF($B$9="All",'No Self Assessment feeder'!BW803)))</f>
        <v>64.7</v>
      </c>
      <c r="L814" s="120">
        <f>IF($B$9="Female",'No Self Assessment feeder'!L803,IF($B$9="Male",'No Self Assessment feeder'!AR803,IF($B$9="All",'No Self Assessment feeder'!BX803)))</f>
        <v>73.599999999999994</v>
      </c>
      <c r="M814" s="127">
        <f>IF($B$9="Female",'No Self Assessment feeder'!M803,IF($B$9="Male",'No Self Assessment feeder'!AS803,IF($B$9="All",'No Self Assessment feeder'!BY803)))</f>
        <v>78.900000000000006</v>
      </c>
      <c r="N814" s="81">
        <f>IF($B$9="Female",'No Self Assessment feeder'!N803,IF($B$9="Male",'No Self Assessment feeder'!AT803,IF($B$9="All",'No Self Assessment feeder'!BZ803)))</f>
        <v>2895</v>
      </c>
      <c r="O814" s="120">
        <f>IF($B$9="Female",'No Self Assessment feeder'!O803,IF($B$9="Male",'No Self Assessment feeder'!AU803,IF($B$9="All",'No Self Assessment feeder'!CA803)))</f>
        <v>2.6</v>
      </c>
      <c r="P814" s="79">
        <f>IF($B$9="Female",'No Self Assessment feeder'!P803,IF($B$9="Male",'No Self Assessment feeder'!AV803,IF($B$9="All",'No Self Assessment feeder'!CB803)))</f>
        <v>2820</v>
      </c>
      <c r="Q814" s="120">
        <f>IF($B$9="Female",'No Self Assessment feeder'!Q803,IF($B$9="Male",'No Self Assessment feeder'!AW803,IF($B$9="All",'No Self Assessment feeder'!CC803)))</f>
        <v>11.8</v>
      </c>
      <c r="R814" s="120">
        <f>IF($B$9="Female",'No Self Assessment feeder'!R803,IF($B$9="Male",'No Self Assessment feeder'!AX803,IF($B$9="All",'No Self Assessment feeder'!CD803)))</f>
        <v>9.1</v>
      </c>
      <c r="S814" s="120">
        <f>IF($B$9="Female",'No Self Assessment feeder'!S803,IF($B$9="Male",'No Self Assessment feeder'!AY803,IF($B$9="All",'No Self Assessment feeder'!CE803)))</f>
        <v>67.3</v>
      </c>
      <c r="T814" s="120">
        <f>IF($B$9="Female",'No Self Assessment feeder'!T803,IF($B$9="Male",'No Self Assessment feeder'!AZ803,IF($B$9="All",'No Self Assessment feeder'!CF803)))</f>
        <v>75.400000000000006</v>
      </c>
      <c r="U814" s="127">
        <f>IF($B$9="Female",'No Self Assessment feeder'!U803,IF($B$9="Male",'No Self Assessment feeder'!BA803,IF($B$9="All",'No Self Assessment feeder'!CG803)))</f>
        <v>79.099999999999994</v>
      </c>
      <c r="V814" s="81" t="str">
        <f>IF($B$9="Female",'No Self Assessment feeder'!V803,IF($B$9="Male",'No Self Assessment feeder'!BB803,IF($B$9="All",'No Self Assessment feeder'!CH803)))</f>
        <v>.</v>
      </c>
      <c r="W814" s="120" t="str">
        <f>IF($B$9="Female",'No Self Assessment feeder'!W803,IF($B$9="Male",'No Self Assessment feeder'!BC803,IF($B$9="All",'No Self Assessment feeder'!CI803)))</f>
        <v>.</v>
      </c>
      <c r="X814" s="79" t="str">
        <f>IF($B$9="Female",'No Self Assessment feeder'!X803,IF($B$9="Male",'No Self Assessment feeder'!BD803,IF($B$9="All",'No Self Assessment feeder'!CJ803)))</f>
        <v>.</v>
      </c>
      <c r="Y814" s="120" t="str">
        <f>IF($B$9="Female",'No Self Assessment feeder'!Y803,IF($B$9="Male",'No Self Assessment feeder'!BE803,IF($B$9="All",'No Self Assessment feeder'!CK803)))</f>
        <v>.</v>
      </c>
      <c r="Z814" s="120" t="str">
        <f>IF($B$9="Female",'No Self Assessment feeder'!Z803,IF($B$9="Male",'No Self Assessment feeder'!BF803,IF($B$9="All",'No Self Assessment feeder'!CL803)))</f>
        <v>.</v>
      </c>
      <c r="AA814" s="120" t="str">
        <f>IF($B$9="Female",'No Self Assessment feeder'!AA803,IF($B$9="Male",'No Self Assessment feeder'!BG803,IF($B$9="All",'No Self Assessment feeder'!CM803)))</f>
        <v>.</v>
      </c>
      <c r="AB814" s="120" t="str">
        <f>IF($B$9="Female",'No Self Assessment feeder'!AB803,IF($B$9="Male",'No Self Assessment feeder'!BH803,IF($B$9="All",'No Self Assessment feeder'!CN803)))</f>
        <v>.</v>
      </c>
      <c r="AC814" s="127" t="str">
        <f>IF($B$9="Female",'No Self Assessment feeder'!AC803,IF($B$9="Male",'No Self Assessment feeder'!BI803,IF($B$9="All",'No Self Assessment feeder'!CO803)))</f>
        <v>.</v>
      </c>
      <c r="CM814" s="29"/>
    </row>
    <row r="815" spans="1:91" ht="14.25" customHeight="1" x14ac:dyDescent="0.2">
      <c r="A815" s="159" t="s">
        <v>294</v>
      </c>
      <c r="B815" s="65" t="s">
        <v>51</v>
      </c>
      <c r="C815" s="66">
        <v>10007786</v>
      </c>
      <c r="D815" s="66" t="s">
        <v>490</v>
      </c>
      <c r="E815" s="162" t="s">
        <v>52</v>
      </c>
      <c r="F815" s="142">
        <f>IF($B$9="Female",'No Self Assessment feeder'!F804,IF($B$9="Male",'No Self Assessment feeder'!AL804,IF($B$9="All",'No Self Assessment feeder'!BR804)))</f>
        <v>2995</v>
      </c>
      <c r="G815" s="120">
        <f>IF($B$9="Female",'No Self Assessment feeder'!G804,IF($B$9="Male",'No Self Assessment feeder'!AM804,IF($B$9="All",'No Self Assessment feeder'!BS804)))</f>
        <v>2</v>
      </c>
      <c r="H815" s="79">
        <f>IF($B$9="Female",'No Self Assessment feeder'!H804,IF($B$9="Male",'No Self Assessment feeder'!AN804,IF($B$9="All",'No Self Assessment feeder'!BT804)))</f>
        <v>2930</v>
      </c>
      <c r="I815" s="120">
        <f>IF($B$9="Female",'No Self Assessment feeder'!I804,IF($B$9="Male",'No Self Assessment feeder'!AO804,IF($B$9="All",'No Self Assessment feeder'!BU804)))</f>
        <v>6.4</v>
      </c>
      <c r="J815" s="120">
        <f>IF($B$9="Female",'No Self Assessment feeder'!J804,IF($B$9="Male",'No Self Assessment feeder'!AP804,IF($B$9="All",'No Self Assessment feeder'!BV804)))</f>
        <v>10.4</v>
      </c>
      <c r="K815" s="120">
        <f>IF($B$9="Female",'No Self Assessment feeder'!K804,IF($B$9="Male",'No Self Assessment feeder'!AQ804,IF($B$9="All",'No Self Assessment feeder'!BW804)))</f>
        <v>53.2</v>
      </c>
      <c r="L815" s="120">
        <f>IF($B$9="Female",'No Self Assessment feeder'!L804,IF($B$9="Male",'No Self Assessment feeder'!AR804,IF($B$9="All",'No Self Assessment feeder'!BX804)))</f>
        <v>71.599999999999994</v>
      </c>
      <c r="M815" s="127">
        <f>IF($B$9="Female",'No Self Assessment feeder'!M804,IF($B$9="Male",'No Self Assessment feeder'!AS804,IF($B$9="All",'No Self Assessment feeder'!BY804)))</f>
        <v>83.2</v>
      </c>
      <c r="N815" s="81">
        <f>IF($B$9="Female",'No Self Assessment feeder'!N804,IF($B$9="Male",'No Self Assessment feeder'!AT804,IF($B$9="All",'No Self Assessment feeder'!BZ804)))</f>
        <v>2995</v>
      </c>
      <c r="O815" s="120">
        <f>IF($B$9="Female",'No Self Assessment feeder'!O804,IF($B$9="Male",'No Self Assessment feeder'!AU804,IF($B$9="All",'No Self Assessment feeder'!CA804)))</f>
        <v>2.2999999999999998</v>
      </c>
      <c r="P815" s="79">
        <f>IF($B$9="Female",'No Self Assessment feeder'!P804,IF($B$9="Male",'No Self Assessment feeder'!AV804,IF($B$9="All",'No Self Assessment feeder'!CB804)))</f>
        <v>2925</v>
      </c>
      <c r="Q815" s="120">
        <f>IF($B$9="Female",'No Self Assessment feeder'!Q804,IF($B$9="Male",'No Self Assessment feeder'!AW804,IF($B$9="All",'No Self Assessment feeder'!CC804)))</f>
        <v>10.4</v>
      </c>
      <c r="R815" s="120">
        <f>IF($B$9="Female",'No Self Assessment feeder'!R804,IF($B$9="Male",'No Self Assessment feeder'!AX804,IF($B$9="All",'No Self Assessment feeder'!CD804)))</f>
        <v>7.2</v>
      </c>
      <c r="S815" s="120">
        <f>IF($B$9="Female",'No Self Assessment feeder'!S804,IF($B$9="Male",'No Self Assessment feeder'!AY804,IF($B$9="All",'No Self Assessment feeder'!CE804)))</f>
        <v>60.6</v>
      </c>
      <c r="T815" s="120">
        <f>IF($B$9="Female",'No Self Assessment feeder'!T804,IF($B$9="Male",'No Self Assessment feeder'!AZ804,IF($B$9="All",'No Self Assessment feeder'!CF804)))</f>
        <v>76.400000000000006</v>
      </c>
      <c r="U815" s="127">
        <f>IF($B$9="Female",'No Self Assessment feeder'!U804,IF($B$9="Male",'No Self Assessment feeder'!BA804,IF($B$9="All",'No Self Assessment feeder'!CG804)))</f>
        <v>82.4</v>
      </c>
      <c r="V815" s="81" t="str">
        <f>IF($B$9="Female",'No Self Assessment feeder'!V804,IF($B$9="Male",'No Self Assessment feeder'!BB804,IF($B$9="All",'No Self Assessment feeder'!CH804)))</f>
        <v>.</v>
      </c>
      <c r="W815" s="120" t="str">
        <f>IF($B$9="Female",'No Self Assessment feeder'!W804,IF($B$9="Male",'No Self Assessment feeder'!BC804,IF($B$9="All",'No Self Assessment feeder'!CI804)))</f>
        <v>.</v>
      </c>
      <c r="X815" s="79" t="str">
        <f>IF($B$9="Female",'No Self Assessment feeder'!X804,IF($B$9="Male",'No Self Assessment feeder'!BD804,IF($B$9="All",'No Self Assessment feeder'!CJ804)))</f>
        <v>.</v>
      </c>
      <c r="Y815" s="120" t="str">
        <f>IF($B$9="Female",'No Self Assessment feeder'!Y804,IF($B$9="Male",'No Self Assessment feeder'!BE804,IF($B$9="All",'No Self Assessment feeder'!CK804)))</f>
        <v>.</v>
      </c>
      <c r="Z815" s="120" t="str">
        <f>IF($B$9="Female",'No Self Assessment feeder'!Z804,IF($B$9="Male",'No Self Assessment feeder'!BF804,IF($B$9="All",'No Self Assessment feeder'!CL804)))</f>
        <v>.</v>
      </c>
      <c r="AA815" s="120" t="str">
        <f>IF($B$9="Female",'No Self Assessment feeder'!AA804,IF($B$9="Male",'No Self Assessment feeder'!BG804,IF($B$9="All",'No Self Assessment feeder'!CM804)))</f>
        <v>.</v>
      </c>
      <c r="AB815" s="120" t="str">
        <f>IF($B$9="Female",'No Self Assessment feeder'!AB804,IF($B$9="Male",'No Self Assessment feeder'!BH804,IF($B$9="All",'No Self Assessment feeder'!CN804)))</f>
        <v>.</v>
      </c>
      <c r="AC815" s="127" t="str">
        <f>IF($B$9="Female",'No Self Assessment feeder'!AC804,IF($B$9="Male",'No Self Assessment feeder'!BI804,IF($B$9="All",'No Self Assessment feeder'!CO804)))</f>
        <v>.</v>
      </c>
      <c r="CM815" s="29"/>
    </row>
    <row r="816" spans="1:91" ht="14.25" customHeight="1" x14ac:dyDescent="0.2">
      <c r="A816" s="159" t="s">
        <v>294</v>
      </c>
      <c r="B816" s="65" t="s">
        <v>53</v>
      </c>
      <c r="C816" s="66">
        <v>10000961</v>
      </c>
      <c r="D816" s="66" t="s">
        <v>491</v>
      </c>
      <c r="E816" s="162" t="s">
        <v>54</v>
      </c>
      <c r="F816" s="142">
        <f>IF($B$9="Female",'No Self Assessment feeder'!F805,IF($B$9="Male",'No Self Assessment feeder'!AL805,IF($B$9="All",'No Self Assessment feeder'!BR805)))</f>
        <v>2480</v>
      </c>
      <c r="G816" s="120">
        <f>IF($B$9="Female",'No Self Assessment feeder'!G805,IF($B$9="Male",'No Self Assessment feeder'!AM805,IF($B$9="All",'No Self Assessment feeder'!BS805)))</f>
        <v>1.6</v>
      </c>
      <c r="H816" s="79">
        <f>IF($B$9="Female",'No Self Assessment feeder'!H805,IF($B$9="Male",'No Self Assessment feeder'!AN805,IF($B$9="All",'No Self Assessment feeder'!BT805)))</f>
        <v>2440</v>
      </c>
      <c r="I816" s="120">
        <f>IF($B$9="Female",'No Self Assessment feeder'!I805,IF($B$9="Male",'No Self Assessment feeder'!AO805,IF($B$9="All",'No Self Assessment feeder'!BU805)))</f>
        <v>7.8</v>
      </c>
      <c r="J816" s="120">
        <f>IF($B$9="Female",'No Self Assessment feeder'!J805,IF($B$9="Male",'No Self Assessment feeder'!AP805,IF($B$9="All",'No Self Assessment feeder'!BV805)))</f>
        <v>14</v>
      </c>
      <c r="K816" s="120">
        <f>IF($B$9="Female",'No Self Assessment feeder'!K805,IF($B$9="Male",'No Self Assessment feeder'!AQ805,IF($B$9="All",'No Self Assessment feeder'!BW805)))</f>
        <v>61.4</v>
      </c>
      <c r="L816" s="120">
        <f>IF($B$9="Female",'No Self Assessment feeder'!L805,IF($B$9="Male",'No Self Assessment feeder'!AR805,IF($B$9="All",'No Self Assessment feeder'!BX805)))</f>
        <v>72</v>
      </c>
      <c r="M816" s="127">
        <f>IF($B$9="Female",'No Self Assessment feeder'!M805,IF($B$9="Male",'No Self Assessment feeder'!AS805,IF($B$9="All",'No Self Assessment feeder'!BY805)))</f>
        <v>78.2</v>
      </c>
      <c r="N816" s="81">
        <f>IF($B$9="Female",'No Self Assessment feeder'!N805,IF($B$9="Male",'No Self Assessment feeder'!AT805,IF($B$9="All",'No Self Assessment feeder'!BZ805)))</f>
        <v>2480</v>
      </c>
      <c r="O816" s="120">
        <f>IF($B$9="Female",'No Self Assessment feeder'!O805,IF($B$9="Male",'No Self Assessment feeder'!AU805,IF($B$9="All",'No Self Assessment feeder'!CA805)))</f>
        <v>1.7</v>
      </c>
      <c r="P816" s="79">
        <f>IF($B$9="Female",'No Self Assessment feeder'!P805,IF($B$9="Male",'No Self Assessment feeder'!AV805,IF($B$9="All",'No Self Assessment feeder'!CB805)))</f>
        <v>2440</v>
      </c>
      <c r="Q816" s="120">
        <f>IF($B$9="Female",'No Self Assessment feeder'!Q805,IF($B$9="Male",'No Self Assessment feeder'!AW805,IF($B$9="All",'No Self Assessment feeder'!CC805)))</f>
        <v>11</v>
      </c>
      <c r="R816" s="120">
        <f>IF($B$9="Female",'No Self Assessment feeder'!R805,IF($B$9="Male",'No Self Assessment feeder'!AX805,IF($B$9="All",'No Self Assessment feeder'!CD805)))</f>
        <v>9.6</v>
      </c>
      <c r="S816" s="120">
        <f>IF($B$9="Female",'No Self Assessment feeder'!S805,IF($B$9="Male",'No Self Assessment feeder'!AY805,IF($B$9="All",'No Self Assessment feeder'!CE805)))</f>
        <v>68.900000000000006</v>
      </c>
      <c r="T816" s="120">
        <f>IF($B$9="Female",'No Self Assessment feeder'!T805,IF($B$9="Male",'No Self Assessment feeder'!AZ805,IF($B$9="All",'No Self Assessment feeder'!CF805)))</f>
        <v>76.599999999999994</v>
      </c>
      <c r="U816" s="127">
        <f>IF($B$9="Female",'No Self Assessment feeder'!U805,IF($B$9="Male",'No Self Assessment feeder'!BA805,IF($B$9="All",'No Self Assessment feeder'!CG805)))</f>
        <v>79.5</v>
      </c>
      <c r="V816" s="81" t="str">
        <f>IF($B$9="Female",'No Self Assessment feeder'!V805,IF($B$9="Male",'No Self Assessment feeder'!BB805,IF($B$9="All",'No Self Assessment feeder'!CH805)))</f>
        <v>.</v>
      </c>
      <c r="W816" s="120" t="str">
        <f>IF($B$9="Female",'No Self Assessment feeder'!W805,IF($B$9="Male",'No Self Assessment feeder'!BC805,IF($B$9="All",'No Self Assessment feeder'!CI805)))</f>
        <v>.</v>
      </c>
      <c r="X816" s="79" t="str">
        <f>IF($B$9="Female",'No Self Assessment feeder'!X805,IF($B$9="Male",'No Self Assessment feeder'!BD805,IF($B$9="All",'No Self Assessment feeder'!CJ805)))</f>
        <v>.</v>
      </c>
      <c r="Y816" s="120" t="str">
        <f>IF($B$9="Female",'No Self Assessment feeder'!Y805,IF($B$9="Male",'No Self Assessment feeder'!BE805,IF($B$9="All",'No Self Assessment feeder'!CK805)))</f>
        <v>.</v>
      </c>
      <c r="Z816" s="120" t="str">
        <f>IF($B$9="Female",'No Self Assessment feeder'!Z805,IF($B$9="Male",'No Self Assessment feeder'!BF805,IF($B$9="All",'No Self Assessment feeder'!CL805)))</f>
        <v>.</v>
      </c>
      <c r="AA816" s="120" t="str">
        <f>IF($B$9="Female",'No Self Assessment feeder'!AA805,IF($B$9="Male",'No Self Assessment feeder'!BG805,IF($B$9="All",'No Self Assessment feeder'!CM805)))</f>
        <v>.</v>
      </c>
      <c r="AB816" s="120" t="str">
        <f>IF($B$9="Female",'No Self Assessment feeder'!AB805,IF($B$9="Male",'No Self Assessment feeder'!BH805,IF($B$9="All",'No Self Assessment feeder'!CN805)))</f>
        <v>.</v>
      </c>
      <c r="AC816" s="127" t="str">
        <f>IF($B$9="Female",'No Self Assessment feeder'!AC805,IF($B$9="Male",'No Self Assessment feeder'!BI805,IF($B$9="All",'No Self Assessment feeder'!CO805)))</f>
        <v>.</v>
      </c>
      <c r="CM816" s="29"/>
    </row>
    <row r="817" spans="1:91" ht="14.25" customHeight="1" x14ac:dyDescent="0.2">
      <c r="A817" s="159" t="s">
        <v>294</v>
      </c>
      <c r="B817" s="65" t="s">
        <v>55</v>
      </c>
      <c r="C817" s="66">
        <v>10000975</v>
      </c>
      <c r="D817" s="66" t="s">
        <v>495</v>
      </c>
      <c r="E817" s="162" t="s">
        <v>56</v>
      </c>
      <c r="F817" s="142">
        <f>IF($B$9="Female",'No Self Assessment feeder'!F806,IF($B$9="Male",'No Self Assessment feeder'!AL806,IF($B$9="All",'No Self Assessment feeder'!BR806)))</f>
        <v>1080</v>
      </c>
      <c r="G817" s="120">
        <f>IF($B$9="Female",'No Self Assessment feeder'!G806,IF($B$9="Male",'No Self Assessment feeder'!AM806,IF($B$9="All",'No Self Assessment feeder'!BS806)))</f>
        <v>3.2</v>
      </c>
      <c r="H817" s="79">
        <f>IF($B$9="Female",'No Self Assessment feeder'!H806,IF($B$9="Male",'No Self Assessment feeder'!AN806,IF($B$9="All",'No Self Assessment feeder'!BT806)))</f>
        <v>1045</v>
      </c>
      <c r="I817" s="120">
        <f>IF($B$9="Female",'No Self Assessment feeder'!I806,IF($B$9="Male",'No Self Assessment feeder'!AO806,IF($B$9="All",'No Self Assessment feeder'!BU806)))</f>
        <v>9.9</v>
      </c>
      <c r="J817" s="120">
        <f>IF($B$9="Female",'No Self Assessment feeder'!J806,IF($B$9="Male",'No Self Assessment feeder'!AP806,IF($B$9="All",'No Self Assessment feeder'!BV806)))</f>
        <v>13.5</v>
      </c>
      <c r="K817" s="120">
        <f>IF($B$9="Female",'No Self Assessment feeder'!K806,IF($B$9="Male",'No Self Assessment feeder'!AQ806,IF($B$9="All",'No Self Assessment feeder'!BW806)))</f>
        <v>64.5</v>
      </c>
      <c r="L817" s="120">
        <f>IF($B$9="Female",'No Self Assessment feeder'!L806,IF($B$9="Male",'No Self Assessment feeder'!AR806,IF($B$9="All",'No Self Assessment feeder'!BX806)))</f>
        <v>72.5</v>
      </c>
      <c r="M817" s="127">
        <f>IF($B$9="Female",'No Self Assessment feeder'!M806,IF($B$9="Male",'No Self Assessment feeder'!AS806,IF($B$9="All",'No Self Assessment feeder'!BY806)))</f>
        <v>76.599999999999994</v>
      </c>
      <c r="N817" s="81">
        <f>IF($B$9="Female",'No Self Assessment feeder'!N806,IF($B$9="Male",'No Self Assessment feeder'!AT806,IF($B$9="All",'No Self Assessment feeder'!BZ806)))</f>
        <v>1080</v>
      </c>
      <c r="O817" s="120">
        <f>IF($B$9="Female",'No Self Assessment feeder'!O806,IF($B$9="Male",'No Self Assessment feeder'!AU806,IF($B$9="All",'No Self Assessment feeder'!CA806)))</f>
        <v>3.2</v>
      </c>
      <c r="P817" s="79">
        <f>IF($B$9="Female",'No Self Assessment feeder'!P806,IF($B$9="Male",'No Self Assessment feeder'!AV806,IF($B$9="All",'No Self Assessment feeder'!CB806)))</f>
        <v>1045</v>
      </c>
      <c r="Q817" s="120">
        <f>IF($B$9="Female",'No Self Assessment feeder'!Q806,IF($B$9="Male",'No Self Assessment feeder'!AW806,IF($B$9="All",'No Self Assessment feeder'!CC806)))</f>
        <v>12.4</v>
      </c>
      <c r="R817" s="120">
        <f>IF($B$9="Female",'No Self Assessment feeder'!R806,IF($B$9="Male",'No Self Assessment feeder'!AX806,IF($B$9="All",'No Self Assessment feeder'!CD806)))</f>
        <v>10.5</v>
      </c>
      <c r="S817" s="120">
        <f>IF($B$9="Female",'No Self Assessment feeder'!S806,IF($B$9="Male",'No Self Assessment feeder'!AY806,IF($B$9="All",'No Self Assessment feeder'!CE806)))</f>
        <v>67.5</v>
      </c>
      <c r="T817" s="120">
        <f>IF($B$9="Female",'No Self Assessment feeder'!T806,IF($B$9="Male",'No Self Assessment feeder'!AZ806,IF($B$9="All",'No Self Assessment feeder'!CF806)))</f>
        <v>74.3</v>
      </c>
      <c r="U817" s="127">
        <f>IF($B$9="Female",'No Self Assessment feeder'!U806,IF($B$9="Male",'No Self Assessment feeder'!BA806,IF($B$9="All",'No Self Assessment feeder'!CG806)))</f>
        <v>77.2</v>
      </c>
      <c r="V817" s="81" t="str">
        <f>IF($B$9="Female",'No Self Assessment feeder'!V806,IF($B$9="Male",'No Self Assessment feeder'!BB806,IF($B$9="All",'No Self Assessment feeder'!CH806)))</f>
        <v>.</v>
      </c>
      <c r="W817" s="120" t="str">
        <f>IF($B$9="Female",'No Self Assessment feeder'!W806,IF($B$9="Male",'No Self Assessment feeder'!BC806,IF($B$9="All",'No Self Assessment feeder'!CI806)))</f>
        <v>.</v>
      </c>
      <c r="X817" s="79" t="str">
        <f>IF($B$9="Female",'No Self Assessment feeder'!X806,IF($B$9="Male",'No Self Assessment feeder'!BD806,IF($B$9="All",'No Self Assessment feeder'!CJ806)))</f>
        <v>.</v>
      </c>
      <c r="Y817" s="120" t="str">
        <f>IF($B$9="Female",'No Self Assessment feeder'!Y806,IF($B$9="Male",'No Self Assessment feeder'!BE806,IF($B$9="All",'No Self Assessment feeder'!CK806)))</f>
        <v>.</v>
      </c>
      <c r="Z817" s="120" t="str">
        <f>IF($B$9="Female",'No Self Assessment feeder'!Z806,IF($B$9="Male",'No Self Assessment feeder'!BF806,IF($B$9="All",'No Self Assessment feeder'!CL806)))</f>
        <v>.</v>
      </c>
      <c r="AA817" s="120" t="str">
        <f>IF($B$9="Female",'No Self Assessment feeder'!AA806,IF($B$9="Male",'No Self Assessment feeder'!BG806,IF($B$9="All",'No Self Assessment feeder'!CM806)))</f>
        <v>.</v>
      </c>
      <c r="AB817" s="120" t="str">
        <f>IF($B$9="Female",'No Self Assessment feeder'!AB806,IF($B$9="Male",'No Self Assessment feeder'!BH806,IF($B$9="All",'No Self Assessment feeder'!CN806)))</f>
        <v>.</v>
      </c>
      <c r="AC817" s="127" t="str">
        <f>IF($B$9="Female",'No Self Assessment feeder'!AC806,IF($B$9="Male",'No Self Assessment feeder'!BI806,IF($B$9="All",'No Self Assessment feeder'!CO806)))</f>
        <v>.</v>
      </c>
      <c r="CM817" s="29"/>
    </row>
    <row r="818" spans="1:91" ht="14.25" customHeight="1" x14ac:dyDescent="0.2">
      <c r="A818" s="159" t="s">
        <v>294</v>
      </c>
      <c r="B818" s="65" t="s">
        <v>57</v>
      </c>
      <c r="C818" s="66">
        <v>10007787</v>
      </c>
      <c r="D818" s="66" t="s">
        <v>495</v>
      </c>
      <c r="E818" s="162" t="s">
        <v>58</v>
      </c>
      <c r="F818" s="142">
        <f>IF($B$9="Female",'No Self Assessment feeder'!F807,IF($B$9="Male",'No Self Assessment feeder'!AL807,IF($B$9="All",'No Self Assessment feeder'!BR807)))</f>
        <v>80</v>
      </c>
      <c r="G818" s="120">
        <f>IF($B$9="Female",'No Self Assessment feeder'!G807,IF($B$9="Male",'No Self Assessment feeder'!AM807,IF($B$9="All",'No Self Assessment feeder'!BS807)))</f>
        <v>6.2</v>
      </c>
      <c r="H818" s="79">
        <f>IF($B$9="Female",'No Self Assessment feeder'!H807,IF($B$9="Male",'No Self Assessment feeder'!AN807,IF($B$9="All",'No Self Assessment feeder'!BT807)))</f>
        <v>75</v>
      </c>
      <c r="I818" s="120">
        <f>IF($B$9="Female",'No Self Assessment feeder'!I807,IF($B$9="Male",'No Self Assessment feeder'!AO807,IF($B$9="All",'No Self Assessment feeder'!BU807)))</f>
        <v>17.100000000000001</v>
      </c>
      <c r="J818" s="120">
        <f>IF($B$9="Female",'No Self Assessment feeder'!J807,IF($B$9="Male",'No Self Assessment feeder'!AP807,IF($B$9="All",'No Self Assessment feeder'!BV807)))</f>
        <v>10.5</v>
      </c>
      <c r="K818" s="120">
        <f>IF($B$9="Female",'No Self Assessment feeder'!K807,IF($B$9="Male",'No Self Assessment feeder'!AQ807,IF($B$9="All",'No Self Assessment feeder'!BW807)))</f>
        <v>32.9</v>
      </c>
      <c r="L818" s="120">
        <f>IF($B$9="Female",'No Self Assessment feeder'!L807,IF($B$9="Male",'No Self Assessment feeder'!AR807,IF($B$9="All",'No Self Assessment feeder'!BX807)))</f>
        <v>53.9</v>
      </c>
      <c r="M818" s="127">
        <f>IF($B$9="Female",'No Self Assessment feeder'!M807,IF($B$9="Male",'No Self Assessment feeder'!AS807,IF($B$9="All",'No Self Assessment feeder'!BY807)))</f>
        <v>72.400000000000006</v>
      </c>
      <c r="N818" s="81">
        <f>IF($B$9="Female",'No Self Assessment feeder'!N807,IF($B$9="Male",'No Self Assessment feeder'!AT807,IF($B$9="All",'No Self Assessment feeder'!BZ807)))</f>
        <v>80</v>
      </c>
      <c r="O818" s="120">
        <f>IF($B$9="Female",'No Self Assessment feeder'!O807,IF($B$9="Male",'No Self Assessment feeder'!AU807,IF($B$9="All",'No Self Assessment feeder'!CA807)))</f>
        <v>8.6</v>
      </c>
      <c r="P818" s="79">
        <f>IF($B$9="Female",'No Self Assessment feeder'!P807,IF($B$9="Male",'No Self Assessment feeder'!AV807,IF($B$9="All",'No Self Assessment feeder'!CB807)))</f>
        <v>75</v>
      </c>
      <c r="Q818" s="120">
        <f>IF($B$9="Female",'No Self Assessment feeder'!Q807,IF($B$9="Male",'No Self Assessment feeder'!AW807,IF($B$9="All",'No Self Assessment feeder'!CC807)))</f>
        <v>14.9</v>
      </c>
      <c r="R818" s="120">
        <f>IF($B$9="Female",'No Self Assessment feeder'!R807,IF($B$9="Male",'No Self Assessment feeder'!AX807,IF($B$9="All",'No Self Assessment feeder'!CD807)))</f>
        <v>13.5</v>
      </c>
      <c r="S818" s="120">
        <f>IF($B$9="Female",'No Self Assessment feeder'!S807,IF($B$9="Male",'No Self Assessment feeder'!AY807,IF($B$9="All",'No Self Assessment feeder'!CE807)))</f>
        <v>56.8</v>
      </c>
      <c r="T818" s="120">
        <f>IF($B$9="Female",'No Self Assessment feeder'!T807,IF($B$9="Male",'No Self Assessment feeder'!AZ807,IF($B$9="All",'No Self Assessment feeder'!CF807)))</f>
        <v>66.2</v>
      </c>
      <c r="U818" s="127">
        <f>IF($B$9="Female",'No Self Assessment feeder'!U807,IF($B$9="Male",'No Self Assessment feeder'!BA807,IF($B$9="All",'No Self Assessment feeder'!CG807)))</f>
        <v>71.599999999999994</v>
      </c>
      <c r="V818" s="81" t="str">
        <f>IF($B$9="Female",'No Self Assessment feeder'!V807,IF($B$9="Male",'No Self Assessment feeder'!BB807,IF($B$9="All",'No Self Assessment feeder'!CH807)))</f>
        <v>.</v>
      </c>
      <c r="W818" s="120" t="str">
        <f>IF($B$9="Female",'No Self Assessment feeder'!W807,IF($B$9="Male",'No Self Assessment feeder'!BC807,IF($B$9="All",'No Self Assessment feeder'!CI807)))</f>
        <v>.</v>
      </c>
      <c r="X818" s="79" t="str">
        <f>IF($B$9="Female",'No Self Assessment feeder'!X807,IF($B$9="Male",'No Self Assessment feeder'!BD807,IF($B$9="All",'No Self Assessment feeder'!CJ807)))</f>
        <v>.</v>
      </c>
      <c r="Y818" s="120" t="str">
        <f>IF($B$9="Female",'No Self Assessment feeder'!Y807,IF($B$9="Male",'No Self Assessment feeder'!BE807,IF($B$9="All",'No Self Assessment feeder'!CK807)))</f>
        <v>.</v>
      </c>
      <c r="Z818" s="120" t="str">
        <f>IF($B$9="Female",'No Self Assessment feeder'!Z807,IF($B$9="Male",'No Self Assessment feeder'!BF807,IF($B$9="All",'No Self Assessment feeder'!CL807)))</f>
        <v>.</v>
      </c>
      <c r="AA818" s="120" t="str">
        <f>IF($B$9="Female",'No Self Assessment feeder'!AA807,IF($B$9="Male",'No Self Assessment feeder'!BG807,IF($B$9="All",'No Self Assessment feeder'!CM807)))</f>
        <v>.</v>
      </c>
      <c r="AB818" s="120" t="str">
        <f>IF($B$9="Female",'No Self Assessment feeder'!AB807,IF($B$9="Male",'No Self Assessment feeder'!BH807,IF($B$9="All",'No Self Assessment feeder'!CN807)))</f>
        <v>.</v>
      </c>
      <c r="AC818" s="127" t="str">
        <f>IF($B$9="Female",'No Self Assessment feeder'!AC807,IF($B$9="Male",'No Self Assessment feeder'!BI807,IF($B$9="All",'No Self Assessment feeder'!CO807)))</f>
        <v>.</v>
      </c>
      <c r="CM818" s="29"/>
    </row>
    <row r="819" spans="1:91" ht="14.25" customHeight="1" x14ac:dyDescent="0.2">
      <c r="A819" s="159" t="s">
        <v>294</v>
      </c>
      <c r="B819" s="65" t="s">
        <v>59</v>
      </c>
      <c r="C819" s="66">
        <v>10007788</v>
      </c>
      <c r="D819" s="66" t="s">
        <v>488</v>
      </c>
      <c r="E819" s="162" t="s">
        <v>60</v>
      </c>
      <c r="F819" s="142">
        <f>IF($B$9="Female",'No Self Assessment feeder'!F808,IF($B$9="Male",'No Self Assessment feeder'!AL808,IF($B$9="All",'No Self Assessment feeder'!BR808)))</f>
        <v>2795</v>
      </c>
      <c r="G819" s="120">
        <f>IF($B$9="Female",'No Self Assessment feeder'!G808,IF($B$9="Male",'No Self Assessment feeder'!AM808,IF($B$9="All",'No Self Assessment feeder'!BS808)))</f>
        <v>1.2</v>
      </c>
      <c r="H819" s="79">
        <f>IF($B$9="Female",'No Self Assessment feeder'!H808,IF($B$9="Male",'No Self Assessment feeder'!AN808,IF($B$9="All",'No Self Assessment feeder'!BT808)))</f>
        <v>2765</v>
      </c>
      <c r="I819" s="120">
        <f>IF($B$9="Female",'No Self Assessment feeder'!I808,IF($B$9="Male",'No Self Assessment feeder'!AO808,IF($B$9="All",'No Self Assessment feeder'!BU808)))</f>
        <v>9</v>
      </c>
      <c r="J819" s="120">
        <f>IF($B$9="Female",'No Self Assessment feeder'!J808,IF($B$9="Male",'No Self Assessment feeder'!AP808,IF($B$9="All",'No Self Assessment feeder'!BV808)))</f>
        <v>10</v>
      </c>
      <c r="K819" s="120">
        <f>IF($B$9="Female",'No Self Assessment feeder'!K808,IF($B$9="Male",'No Self Assessment feeder'!AQ808,IF($B$9="All",'No Self Assessment feeder'!BW808)))</f>
        <v>44.9</v>
      </c>
      <c r="L819" s="120">
        <f>IF($B$9="Female",'No Self Assessment feeder'!L808,IF($B$9="Male",'No Self Assessment feeder'!AR808,IF($B$9="All",'No Self Assessment feeder'!BX808)))</f>
        <v>62.4</v>
      </c>
      <c r="M819" s="127">
        <f>IF($B$9="Female",'No Self Assessment feeder'!M808,IF($B$9="Male",'No Self Assessment feeder'!AS808,IF($B$9="All",'No Self Assessment feeder'!BY808)))</f>
        <v>81</v>
      </c>
      <c r="N819" s="81">
        <f>IF($B$9="Female",'No Self Assessment feeder'!N808,IF($B$9="Male",'No Self Assessment feeder'!AT808,IF($B$9="All",'No Self Assessment feeder'!BZ808)))</f>
        <v>2795</v>
      </c>
      <c r="O819" s="120">
        <f>IF($B$9="Female",'No Self Assessment feeder'!O808,IF($B$9="Male",'No Self Assessment feeder'!AU808,IF($B$9="All",'No Self Assessment feeder'!CA808)))</f>
        <v>1.4</v>
      </c>
      <c r="P819" s="79">
        <f>IF($B$9="Female",'No Self Assessment feeder'!P808,IF($B$9="Male",'No Self Assessment feeder'!AV808,IF($B$9="All",'No Self Assessment feeder'!CB808)))</f>
        <v>2760</v>
      </c>
      <c r="Q819" s="120">
        <f>IF($B$9="Female",'No Self Assessment feeder'!Q808,IF($B$9="Male",'No Self Assessment feeder'!AW808,IF($B$9="All",'No Self Assessment feeder'!CC808)))</f>
        <v>11.7</v>
      </c>
      <c r="R819" s="120">
        <f>IF($B$9="Female",'No Self Assessment feeder'!R808,IF($B$9="Male",'No Self Assessment feeder'!AX808,IF($B$9="All",'No Self Assessment feeder'!CD808)))</f>
        <v>6.8</v>
      </c>
      <c r="S819" s="120">
        <f>IF($B$9="Female",'No Self Assessment feeder'!S808,IF($B$9="Male",'No Self Assessment feeder'!AY808,IF($B$9="All",'No Self Assessment feeder'!CE808)))</f>
        <v>54.4</v>
      </c>
      <c r="T819" s="120">
        <f>IF($B$9="Female",'No Self Assessment feeder'!T808,IF($B$9="Male",'No Self Assessment feeder'!AZ808,IF($B$9="All",'No Self Assessment feeder'!CF808)))</f>
        <v>70.900000000000006</v>
      </c>
      <c r="U819" s="127">
        <f>IF($B$9="Female",'No Self Assessment feeder'!U808,IF($B$9="Male",'No Self Assessment feeder'!BA808,IF($B$9="All",'No Self Assessment feeder'!CG808)))</f>
        <v>81.5</v>
      </c>
      <c r="V819" s="81" t="str">
        <f>IF($B$9="Female",'No Self Assessment feeder'!V808,IF($B$9="Male",'No Self Assessment feeder'!BB808,IF($B$9="All",'No Self Assessment feeder'!CH808)))</f>
        <v>.</v>
      </c>
      <c r="W819" s="120" t="str">
        <f>IF($B$9="Female",'No Self Assessment feeder'!W808,IF($B$9="Male",'No Self Assessment feeder'!BC808,IF($B$9="All",'No Self Assessment feeder'!CI808)))</f>
        <v>.</v>
      </c>
      <c r="X819" s="79" t="str">
        <f>IF($B$9="Female",'No Self Assessment feeder'!X808,IF($B$9="Male",'No Self Assessment feeder'!BD808,IF($B$9="All",'No Self Assessment feeder'!CJ808)))</f>
        <v>.</v>
      </c>
      <c r="Y819" s="120" t="str">
        <f>IF($B$9="Female",'No Self Assessment feeder'!Y808,IF($B$9="Male",'No Self Assessment feeder'!BE808,IF($B$9="All",'No Self Assessment feeder'!CK808)))</f>
        <v>.</v>
      </c>
      <c r="Z819" s="120" t="str">
        <f>IF($B$9="Female",'No Self Assessment feeder'!Z808,IF($B$9="Male",'No Self Assessment feeder'!BF808,IF($B$9="All",'No Self Assessment feeder'!CL808)))</f>
        <v>.</v>
      </c>
      <c r="AA819" s="120" t="str">
        <f>IF($B$9="Female",'No Self Assessment feeder'!AA808,IF($B$9="Male",'No Self Assessment feeder'!BG808,IF($B$9="All",'No Self Assessment feeder'!CM808)))</f>
        <v>.</v>
      </c>
      <c r="AB819" s="120" t="str">
        <f>IF($B$9="Female",'No Self Assessment feeder'!AB808,IF($B$9="Male",'No Self Assessment feeder'!BH808,IF($B$9="All",'No Self Assessment feeder'!CN808)))</f>
        <v>.</v>
      </c>
      <c r="AC819" s="127" t="str">
        <f>IF($B$9="Female",'No Self Assessment feeder'!AC808,IF($B$9="Male",'No Self Assessment feeder'!BI808,IF($B$9="All",'No Self Assessment feeder'!CO808)))</f>
        <v>.</v>
      </c>
      <c r="CM819" s="29"/>
    </row>
    <row r="820" spans="1:91" ht="14.25" customHeight="1" x14ac:dyDescent="0.2">
      <c r="A820" s="159" t="s">
        <v>294</v>
      </c>
      <c r="B820" s="65" t="s">
        <v>61</v>
      </c>
      <c r="C820" s="66">
        <v>10003324</v>
      </c>
      <c r="D820" s="66" t="s">
        <v>491</v>
      </c>
      <c r="E820" s="162" t="s">
        <v>62</v>
      </c>
      <c r="F820" s="142" t="str">
        <f>IF($B$9="Female",'No Self Assessment feeder'!F809,IF($B$9="Male",'No Self Assessment feeder'!AL809,IF($B$9="All",'No Self Assessment feeder'!BR809)))</f>
        <v>.</v>
      </c>
      <c r="G820" s="120" t="str">
        <f>IF($B$9="Female",'No Self Assessment feeder'!G809,IF($B$9="Male",'No Self Assessment feeder'!AM809,IF($B$9="All",'No Self Assessment feeder'!BS809)))</f>
        <v>.</v>
      </c>
      <c r="H820" s="79" t="str">
        <f>IF($B$9="Female",'No Self Assessment feeder'!H809,IF($B$9="Male",'No Self Assessment feeder'!AN809,IF($B$9="All",'No Self Assessment feeder'!BT809)))</f>
        <v>.</v>
      </c>
      <c r="I820" s="120" t="str">
        <f>IF($B$9="Female",'No Self Assessment feeder'!I809,IF($B$9="Male",'No Self Assessment feeder'!AO809,IF($B$9="All",'No Self Assessment feeder'!BU809)))</f>
        <v>.</v>
      </c>
      <c r="J820" s="120" t="str">
        <f>IF($B$9="Female",'No Self Assessment feeder'!J809,IF($B$9="Male",'No Self Assessment feeder'!AP809,IF($B$9="All",'No Self Assessment feeder'!BV809)))</f>
        <v>.</v>
      </c>
      <c r="K820" s="120" t="str">
        <f>IF($B$9="Female",'No Self Assessment feeder'!K809,IF($B$9="Male",'No Self Assessment feeder'!AQ809,IF($B$9="All",'No Self Assessment feeder'!BW809)))</f>
        <v>.</v>
      </c>
      <c r="L820" s="120" t="str">
        <f>IF($B$9="Female",'No Self Assessment feeder'!L809,IF($B$9="Male",'No Self Assessment feeder'!AR809,IF($B$9="All",'No Self Assessment feeder'!BX809)))</f>
        <v>.</v>
      </c>
      <c r="M820" s="127" t="str">
        <f>IF($B$9="Female",'No Self Assessment feeder'!M809,IF($B$9="Male",'No Self Assessment feeder'!AS809,IF($B$9="All",'No Self Assessment feeder'!BY809)))</f>
        <v>.</v>
      </c>
      <c r="N820" s="81" t="str">
        <f>IF($B$9="Female",'No Self Assessment feeder'!N809,IF($B$9="Male",'No Self Assessment feeder'!AT809,IF($B$9="All",'No Self Assessment feeder'!BZ809)))</f>
        <v>.</v>
      </c>
      <c r="O820" s="120" t="str">
        <f>IF($B$9="Female",'No Self Assessment feeder'!O809,IF($B$9="Male",'No Self Assessment feeder'!AU809,IF($B$9="All",'No Self Assessment feeder'!CA809)))</f>
        <v>.</v>
      </c>
      <c r="P820" s="79" t="str">
        <f>IF($B$9="Female",'No Self Assessment feeder'!P809,IF($B$9="Male",'No Self Assessment feeder'!AV809,IF($B$9="All",'No Self Assessment feeder'!CB809)))</f>
        <v>.</v>
      </c>
      <c r="Q820" s="120" t="str">
        <f>IF($B$9="Female",'No Self Assessment feeder'!Q809,IF($B$9="Male",'No Self Assessment feeder'!AW809,IF($B$9="All",'No Self Assessment feeder'!CC809)))</f>
        <v>.</v>
      </c>
      <c r="R820" s="120" t="str">
        <f>IF($B$9="Female",'No Self Assessment feeder'!R809,IF($B$9="Male",'No Self Assessment feeder'!AX809,IF($B$9="All",'No Self Assessment feeder'!CD809)))</f>
        <v>.</v>
      </c>
      <c r="S820" s="120" t="str">
        <f>IF($B$9="Female",'No Self Assessment feeder'!S809,IF($B$9="Male",'No Self Assessment feeder'!AY809,IF($B$9="All",'No Self Assessment feeder'!CE809)))</f>
        <v>.</v>
      </c>
      <c r="T820" s="120" t="str">
        <f>IF($B$9="Female",'No Self Assessment feeder'!T809,IF($B$9="Male",'No Self Assessment feeder'!AZ809,IF($B$9="All",'No Self Assessment feeder'!CF809)))</f>
        <v>.</v>
      </c>
      <c r="U820" s="127" t="str">
        <f>IF($B$9="Female",'No Self Assessment feeder'!U809,IF($B$9="Male",'No Self Assessment feeder'!BA809,IF($B$9="All",'No Self Assessment feeder'!CG809)))</f>
        <v>.</v>
      </c>
      <c r="V820" s="81" t="str">
        <f>IF($B$9="Female",'No Self Assessment feeder'!V809,IF($B$9="Male",'No Self Assessment feeder'!BB809,IF($B$9="All",'No Self Assessment feeder'!CH809)))</f>
        <v>.</v>
      </c>
      <c r="W820" s="120" t="str">
        <f>IF($B$9="Female",'No Self Assessment feeder'!W809,IF($B$9="Male",'No Self Assessment feeder'!BC809,IF($B$9="All",'No Self Assessment feeder'!CI809)))</f>
        <v>.</v>
      </c>
      <c r="X820" s="79" t="str">
        <f>IF($B$9="Female",'No Self Assessment feeder'!X809,IF($B$9="Male",'No Self Assessment feeder'!BD809,IF($B$9="All",'No Self Assessment feeder'!CJ809)))</f>
        <v>.</v>
      </c>
      <c r="Y820" s="120" t="str">
        <f>IF($B$9="Female",'No Self Assessment feeder'!Y809,IF($B$9="Male",'No Self Assessment feeder'!BE809,IF($B$9="All",'No Self Assessment feeder'!CK809)))</f>
        <v>.</v>
      </c>
      <c r="Z820" s="120" t="str">
        <f>IF($B$9="Female",'No Self Assessment feeder'!Z809,IF($B$9="Male",'No Self Assessment feeder'!BF809,IF($B$9="All",'No Self Assessment feeder'!CL809)))</f>
        <v>.</v>
      </c>
      <c r="AA820" s="120" t="str">
        <f>IF($B$9="Female",'No Self Assessment feeder'!AA809,IF($B$9="Male",'No Self Assessment feeder'!BG809,IF($B$9="All",'No Self Assessment feeder'!CM809)))</f>
        <v>.</v>
      </c>
      <c r="AB820" s="120" t="str">
        <f>IF($B$9="Female",'No Self Assessment feeder'!AB809,IF($B$9="Male",'No Self Assessment feeder'!BH809,IF($B$9="All",'No Self Assessment feeder'!CN809)))</f>
        <v>.</v>
      </c>
      <c r="AC820" s="127" t="str">
        <f>IF($B$9="Female",'No Self Assessment feeder'!AC809,IF($B$9="Male",'No Self Assessment feeder'!BI809,IF($B$9="All",'No Self Assessment feeder'!CO809)))</f>
        <v>.</v>
      </c>
      <c r="CM820" s="29"/>
    </row>
    <row r="821" spans="1:91" ht="14.25" customHeight="1" x14ac:dyDescent="0.2">
      <c r="A821" s="159" t="s">
        <v>294</v>
      </c>
      <c r="B821" s="65" t="s">
        <v>63</v>
      </c>
      <c r="C821" s="66">
        <v>10001143</v>
      </c>
      <c r="D821" s="66" t="s">
        <v>495</v>
      </c>
      <c r="E821" s="162" t="s">
        <v>64</v>
      </c>
      <c r="F821" s="142">
        <f>IF($B$9="Female",'No Self Assessment feeder'!F810,IF($B$9="Male",'No Self Assessment feeder'!AL810,IF($B$9="All",'No Self Assessment feeder'!BR810)))</f>
        <v>2065</v>
      </c>
      <c r="G821" s="120">
        <f>IF($B$9="Female",'No Self Assessment feeder'!G810,IF($B$9="Male",'No Self Assessment feeder'!AM810,IF($B$9="All",'No Self Assessment feeder'!BS810)))</f>
        <v>3.1</v>
      </c>
      <c r="H821" s="79">
        <f>IF($B$9="Female",'No Self Assessment feeder'!H810,IF($B$9="Male",'No Self Assessment feeder'!AN810,IF($B$9="All",'No Self Assessment feeder'!BT810)))</f>
        <v>2000</v>
      </c>
      <c r="I821" s="120">
        <f>IF($B$9="Female",'No Self Assessment feeder'!I810,IF($B$9="Male",'No Self Assessment feeder'!AO810,IF($B$9="All",'No Self Assessment feeder'!BU810)))</f>
        <v>5.8</v>
      </c>
      <c r="J821" s="120">
        <f>IF($B$9="Female",'No Self Assessment feeder'!J810,IF($B$9="Male",'No Self Assessment feeder'!AP810,IF($B$9="All",'No Self Assessment feeder'!BV810)))</f>
        <v>7.5</v>
      </c>
      <c r="K821" s="120">
        <f>IF($B$9="Female",'No Self Assessment feeder'!K810,IF($B$9="Male",'No Self Assessment feeder'!AQ810,IF($B$9="All",'No Self Assessment feeder'!BW810)))</f>
        <v>66.5</v>
      </c>
      <c r="L821" s="120">
        <f>IF($B$9="Female",'No Self Assessment feeder'!L810,IF($B$9="Male",'No Self Assessment feeder'!AR810,IF($B$9="All",'No Self Assessment feeder'!BX810)))</f>
        <v>81.3</v>
      </c>
      <c r="M821" s="127">
        <f>IF($B$9="Female",'No Self Assessment feeder'!M810,IF($B$9="Male",'No Self Assessment feeder'!AS810,IF($B$9="All",'No Self Assessment feeder'!BY810)))</f>
        <v>86.6</v>
      </c>
      <c r="N821" s="81">
        <f>IF($B$9="Female",'No Self Assessment feeder'!N810,IF($B$9="Male",'No Self Assessment feeder'!AT810,IF($B$9="All",'No Self Assessment feeder'!BZ810)))</f>
        <v>2065</v>
      </c>
      <c r="O821" s="120">
        <f>IF($B$9="Female",'No Self Assessment feeder'!O810,IF($B$9="Male",'No Self Assessment feeder'!AU810,IF($B$9="All",'No Self Assessment feeder'!CA810)))</f>
        <v>3.5</v>
      </c>
      <c r="P821" s="79">
        <f>IF($B$9="Female",'No Self Assessment feeder'!P810,IF($B$9="Male",'No Self Assessment feeder'!AV810,IF($B$9="All",'No Self Assessment feeder'!CB810)))</f>
        <v>1990</v>
      </c>
      <c r="Q821" s="120">
        <f>IF($B$9="Female",'No Self Assessment feeder'!Q810,IF($B$9="Male",'No Self Assessment feeder'!AW810,IF($B$9="All",'No Self Assessment feeder'!CC810)))</f>
        <v>9.3000000000000007</v>
      </c>
      <c r="R821" s="120">
        <f>IF($B$9="Female",'No Self Assessment feeder'!R810,IF($B$9="Male",'No Self Assessment feeder'!AX810,IF($B$9="All",'No Self Assessment feeder'!CD810)))</f>
        <v>7.8</v>
      </c>
      <c r="S821" s="120">
        <f>IF($B$9="Female",'No Self Assessment feeder'!S810,IF($B$9="Male",'No Self Assessment feeder'!AY810,IF($B$9="All",'No Self Assessment feeder'!CE810)))</f>
        <v>69.2</v>
      </c>
      <c r="T821" s="120">
        <f>IF($B$9="Female",'No Self Assessment feeder'!T810,IF($B$9="Male",'No Self Assessment feeder'!AZ810,IF($B$9="All",'No Self Assessment feeder'!CF810)))</f>
        <v>79.900000000000006</v>
      </c>
      <c r="U821" s="127">
        <f>IF($B$9="Female",'No Self Assessment feeder'!U810,IF($B$9="Male",'No Self Assessment feeder'!BA810,IF($B$9="All",'No Self Assessment feeder'!CG810)))</f>
        <v>82.9</v>
      </c>
      <c r="V821" s="81" t="str">
        <f>IF($B$9="Female",'No Self Assessment feeder'!V810,IF($B$9="Male",'No Self Assessment feeder'!BB810,IF($B$9="All",'No Self Assessment feeder'!CH810)))</f>
        <v>.</v>
      </c>
      <c r="W821" s="120" t="str">
        <f>IF($B$9="Female",'No Self Assessment feeder'!W810,IF($B$9="Male",'No Self Assessment feeder'!BC810,IF($B$9="All",'No Self Assessment feeder'!CI810)))</f>
        <v>.</v>
      </c>
      <c r="X821" s="79" t="str">
        <f>IF($B$9="Female",'No Self Assessment feeder'!X810,IF($B$9="Male",'No Self Assessment feeder'!BD810,IF($B$9="All",'No Self Assessment feeder'!CJ810)))</f>
        <v>.</v>
      </c>
      <c r="Y821" s="120" t="str">
        <f>IF($B$9="Female",'No Self Assessment feeder'!Y810,IF($B$9="Male",'No Self Assessment feeder'!BE810,IF($B$9="All",'No Self Assessment feeder'!CK810)))</f>
        <v>.</v>
      </c>
      <c r="Z821" s="120" t="str">
        <f>IF($B$9="Female",'No Self Assessment feeder'!Z810,IF($B$9="Male",'No Self Assessment feeder'!BF810,IF($B$9="All",'No Self Assessment feeder'!CL810)))</f>
        <v>.</v>
      </c>
      <c r="AA821" s="120" t="str">
        <f>IF($B$9="Female",'No Self Assessment feeder'!AA810,IF($B$9="Male",'No Self Assessment feeder'!BG810,IF($B$9="All",'No Self Assessment feeder'!CM810)))</f>
        <v>.</v>
      </c>
      <c r="AB821" s="120" t="str">
        <f>IF($B$9="Female",'No Self Assessment feeder'!AB810,IF($B$9="Male",'No Self Assessment feeder'!BH810,IF($B$9="All",'No Self Assessment feeder'!CN810)))</f>
        <v>.</v>
      </c>
      <c r="AC821" s="127" t="str">
        <f>IF($B$9="Female",'No Self Assessment feeder'!AC810,IF($B$9="Male",'No Self Assessment feeder'!BI810,IF($B$9="All",'No Self Assessment feeder'!CO810)))</f>
        <v>.</v>
      </c>
      <c r="CM821" s="29"/>
    </row>
    <row r="822" spans="1:91" ht="14.25" customHeight="1" x14ac:dyDescent="0.2">
      <c r="A822" s="159" t="s">
        <v>294</v>
      </c>
      <c r="B822" s="65" t="s">
        <v>65</v>
      </c>
      <c r="C822" s="66">
        <v>10007141</v>
      </c>
      <c r="D822" s="66" t="s">
        <v>493</v>
      </c>
      <c r="E822" s="162" t="s">
        <v>66</v>
      </c>
      <c r="F822" s="142">
        <f>IF($B$9="Female",'No Self Assessment feeder'!F811,IF($B$9="Male",'No Self Assessment feeder'!AL811,IF($B$9="All",'No Self Assessment feeder'!BR811)))</f>
        <v>3205</v>
      </c>
      <c r="G822" s="120">
        <f>IF($B$9="Female",'No Self Assessment feeder'!G811,IF($B$9="Male",'No Self Assessment feeder'!AM811,IF($B$9="All",'No Self Assessment feeder'!BS811)))</f>
        <v>2.1</v>
      </c>
      <c r="H822" s="79">
        <f>IF($B$9="Female",'No Self Assessment feeder'!H811,IF($B$9="Male",'No Self Assessment feeder'!AN811,IF($B$9="All",'No Self Assessment feeder'!BT811)))</f>
        <v>3135</v>
      </c>
      <c r="I822" s="120">
        <f>IF($B$9="Female",'No Self Assessment feeder'!I811,IF($B$9="Male",'No Self Assessment feeder'!AO811,IF($B$9="All",'No Self Assessment feeder'!BU811)))</f>
        <v>7.5</v>
      </c>
      <c r="J822" s="120">
        <f>IF($B$9="Female",'No Self Assessment feeder'!J811,IF($B$9="Male",'No Self Assessment feeder'!AP811,IF($B$9="All",'No Self Assessment feeder'!BV811)))</f>
        <v>10.8</v>
      </c>
      <c r="K822" s="120">
        <f>IF($B$9="Female",'No Self Assessment feeder'!K811,IF($B$9="Male",'No Self Assessment feeder'!AQ811,IF($B$9="All",'No Self Assessment feeder'!BW811)))</f>
        <v>61.4</v>
      </c>
      <c r="L822" s="120">
        <f>IF($B$9="Female",'No Self Assessment feeder'!L811,IF($B$9="Male",'No Self Assessment feeder'!AR811,IF($B$9="All",'No Self Assessment feeder'!BX811)))</f>
        <v>76.2</v>
      </c>
      <c r="M822" s="127">
        <f>IF($B$9="Female",'No Self Assessment feeder'!M811,IF($B$9="Male",'No Self Assessment feeder'!AS811,IF($B$9="All",'No Self Assessment feeder'!BY811)))</f>
        <v>81.7</v>
      </c>
      <c r="N822" s="81">
        <f>IF($B$9="Female",'No Self Assessment feeder'!N811,IF($B$9="Male",'No Self Assessment feeder'!AT811,IF($B$9="All",'No Self Assessment feeder'!BZ811)))</f>
        <v>3205</v>
      </c>
      <c r="O822" s="120">
        <f>IF($B$9="Female",'No Self Assessment feeder'!O811,IF($B$9="Male",'No Self Assessment feeder'!AU811,IF($B$9="All",'No Self Assessment feeder'!CA811)))</f>
        <v>2.5</v>
      </c>
      <c r="P822" s="79">
        <f>IF($B$9="Female",'No Self Assessment feeder'!P811,IF($B$9="Male",'No Self Assessment feeder'!AV811,IF($B$9="All",'No Self Assessment feeder'!CB811)))</f>
        <v>3125</v>
      </c>
      <c r="Q822" s="120">
        <f>IF($B$9="Female",'No Self Assessment feeder'!Q811,IF($B$9="Male",'No Self Assessment feeder'!AW811,IF($B$9="All",'No Self Assessment feeder'!CC811)))</f>
        <v>11.9</v>
      </c>
      <c r="R822" s="120">
        <f>IF($B$9="Female",'No Self Assessment feeder'!R811,IF($B$9="Male",'No Self Assessment feeder'!AX811,IF($B$9="All",'No Self Assessment feeder'!CD811)))</f>
        <v>8</v>
      </c>
      <c r="S822" s="120">
        <f>IF($B$9="Female",'No Self Assessment feeder'!S811,IF($B$9="Male",'No Self Assessment feeder'!AY811,IF($B$9="All",'No Self Assessment feeder'!CE811)))</f>
        <v>67.400000000000006</v>
      </c>
      <c r="T822" s="120">
        <f>IF($B$9="Female",'No Self Assessment feeder'!T811,IF($B$9="Male",'No Self Assessment feeder'!AZ811,IF($B$9="All",'No Self Assessment feeder'!CF811)))</f>
        <v>76.7</v>
      </c>
      <c r="U822" s="127">
        <f>IF($B$9="Female",'No Self Assessment feeder'!U811,IF($B$9="Male",'No Self Assessment feeder'!BA811,IF($B$9="All",'No Self Assessment feeder'!CG811)))</f>
        <v>80.2</v>
      </c>
      <c r="V822" s="81" t="str">
        <f>IF($B$9="Female",'No Self Assessment feeder'!V811,IF($B$9="Male",'No Self Assessment feeder'!BB811,IF($B$9="All",'No Self Assessment feeder'!CH811)))</f>
        <v>.</v>
      </c>
      <c r="W822" s="120" t="str">
        <f>IF($B$9="Female",'No Self Assessment feeder'!W811,IF($B$9="Male",'No Self Assessment feeder'!BC811,IF($B$9="All",'No Self Assessment feeder'!CI811)))</f>
        <v>.</v>
      </c>
      <c r="X822" s="79" t="str">
        <f>IF($B$9="Female",'No Self Assessment feeder'!X811,IF($B$9="Male",'No Self Assessment feeder'!BD811,IF($B$9="All",'No Self Assessment feeder'!CJ811)))</f>
        <v>.</v>
      </c>
      <c r="Y822" s="120" t="str">
        <f>IF($B$9="Female",'No Self Assessment feeder'!Y811,IF($B$9="Male",'No Self Assessment feeder'!BE811,IF($B$9="All",'No Self Assessment feeder'!CK811)))</f>
        <v>.</v>
      </c>
      <c r="Z822" s="120" t="str">
        <f>IF($B$9="Female",'No Self Assessment feeder'!Z811,IF($B$9="Male",'No Self Assessment feeder'!BF811,IF($B$9="All",'No Self Assessment feeder'!CL811)))</f>
        <v>.</v>
      </c>
      <c r="AA822" s="120" t="str">
        <f>IF($B$9="Female",'No Self Assessment feeder'!AA811,IF($B$9="Male",'No Self Assessment feeder'!BG811,IF($B$9="All",'No Self Assessment feeder'!CM811)))</f>
        <v>.</v>
      </c>
      <c r="AB822" s="120" t="str">
        <f>IF($B$9="Female",'No Self Assessment feeder'!AB811,IF($B$9="Male",'No Self Assessment feeder'!BH811,IF($B$9="All",'No Self Assessment feeder'!CN811)))</f>
        <v>.</v>
      </c>
      <c r="AC822" s="127" t="str">
        <f>IF($B$9="Female",'No Self Assessment feeder'!AC811,IF($B$9="Male",'No Self Assessment feeder'!BI811,IF($B$9="All",'No Self Assessment feeder'!CO811)))</f>
        <v>.</v>
      </c>
      <c r="CM822" s="29"/>
    </row>
    <row r="823" spans="1:91" ht="14.25" customHeight="1" x14ac:dyDescent="0.2">
      <c r="A823" s="159" t="s">
        <v>294</v>
      </c>
      <c r="B823" s="65" t="s">
        <v>67</v>
      </c>
      <c r="C823" s="66">
        <v>10007848</v>
      </c>
      <c r="D823" s="66" t="s">
        <v>493</v>
      </c>
      <c r="E823" s="162" t="s">
        <v>68</v>
      </c>
      <c r="F823" s="142">
        <f>IF($B$9="Female",'No Self Assessment feeder'!F812,IF($B$9="Male",'No Self Assessment feeder'!AL812,IF($B$9="All",'No Self Assessment feeder'!BR812)))</f>
        <v>1725</v>
      </c>
      <c r="G823" s="120">
        <f>IF($B$9="Female",'No Self Assessment feeder'!G812,IF($B$9="Male",'No Self Assessment feeder'!AM812,IF($B$9="All",'No Self Assessment feeder'!BS812)))</f>
        <v>2.7</v>
      </c>
      <c r="H823" s="79">
        <f>IF($B$9="Female",'No Self Assessment feeder'!H812,IF($B$9="Male",'No Self Assessment feeder'!AN812,IF($B$9="All",'No Self Assessment feeder'!BT812)))</f>
        <v>1680</v>
      </c>
      <c r="I823" s="120">
        <f>IF($B$9="Female",'No Self Assessment feeder'!I812,IF($B$9="Male",'No Self Assessment feeder'!AO812,IF($B$9="All",'No Self Assessment feeder'!BU812)))</f>
        <v>4.9000000000000004</v>
      </c>
      <c r="J823" s="120">
        <f>IF($B$9="Female",'No Self Assessment feeder'!J812,IF($B$9="Male",'No Self Assessment feeder'!AP812,IF($B$9="All",'No Self Assessment feeder'!BV812)))</f>
        <v>9.1</v>
      </c>
      <c r="K823" s="120">
        <f>IF($B$9="Female",'No Self Assessment feeder'!K812,IF($B$9="Male",'No Self Assessment feeder'!AQ812,IF($B$9="All",'No Self Assessment feeder'!BW812)))</f>
        <v>61.6</v>
      </c>
      <c r="L823" s="120">
        <f>IF($B$9="Female",'No Self Assessment feeder'!L812,IF($B$9="Male",'No Self Assessment feeder'!AR812,IF($B$9="All",'No Self Assessment feeder'!BX812)))</f>
        <v>79</v>
      </c>
      <c r="M823" s="127">
        <f>IF($B$9="Female",'No Self Assessment feeder'!M812,IF($B$9="Male",'No Self Assessment feeder'!AS812,IF($B$9="All",'No Self Assessment feeder'!BY812)))</f>
        <v>86.1</v>
      </c>
      <c r="N823" s="81">
        <f>IF($B$9="Female",'No Self Assessment feeder'!N812,IF($B$9="Male",'No Self Assessment feeder'!AT812,IF($B$9="All",'No Self Assessment feeder'!BZ812)))</f>
        <v>1725</v>
      </c>
      <c r="O823" s="120">
        <f>IF($B$9="Female",'No Self Assessment feeder'!O812,IF($B$9="Male",'No Self Assessment feeder'!AU812,IF($B$9="All",'No Self Assessment feeder'!CA812)))</f>
        <v>3.3</v>
      </c>
      <c r="P823" s="79">
        <f>IF($B$9="Female",'No Self Assessment feeder'!P812,IF($B$9="Male",'No Self Assessment feeder'!AV812,IF($B$9="All",'No Self Assessment feeder'!CB812)))</f>
        <v>1670</v>
      </c>
      <c r="Q823" s="120">
        <f>IF($B$9="Female",'No Self Assessment feeder'!Q812,IF($B$9="Male",'No Self Assessment feeder'!AW812,IF($B$9="All",'No Self Assessment feeder'!CC812)))</f>
        <v>8</v>
      </c>
      <c r="R823" s="120">
        <f>IF($B$9="Female",'No Self Assessment feeder'!R812,IF($B$9="Male",'No Self Assessment feeder'!AX812,IF($B$9="All",'No Self Assessment feeder'!CD812)))</f>
        <v>7.4</v>
      </c>
      <c r="S823" s="120">
        <f>IF($B$9="Female",'No Self Assessment feeder'!S812,IF($B$9="Male",'No Self Assessment feeder'!AY812,IF($B$9="All",'No Self Assessment feeder'!CE812)))</f>
        <v>66.900000000000006</v>
      </c>
      <c r="T823" s="120">
        <f>IF($B$9="Female",'No Self Assessment feeder'!T812,IF($B$9="Male",'No Self Assessment feeder'!AZ812,IF($B$9="All",'No Self Assessment feeder'!CF812)))</f>
        <v>81.7</v>
      </c>
      <c r="U823" s="127">
        <f>IF($B$9="Female",'No Self Assessment feeder'!U812,IF($B$9="Male",'No Self Assessment feeder'!BA812,IF($B$9="All",'No Self Assessment feeder'!CG812)))</f>
        <v>84.6</v>
      </c>
      <c r="V823" s="81" t="str">
        <f>IF($B$9="Female",'No Self Assessment feeder'!V812,IF($B$9="Male",'No Self Assessment feeder'!BB812,IF($B$9="All",'No Self Assessment feeder'!CH812)))</f>
        <v>.</v>
      </c>
      <c r="W823" s="120" t="str">
        <f>IF($B$9="Female",'No Self Assessment feeder'!W812,IF($B$9="Male",'No Self Assessment feeder'!BC812,IF($B$9="All",'No Self Assessment feeder'!CI812)))</f>
        <v>.</v>
      </c>
      <c r="X823" s="79" t="str">
        <f>IF($B$9="Female",'No Self Assessment feeder'!X812,IF($B$9="Male",'No Self Assessment feeder'!BD812,IF($B$9="All",'No Self Assessment feeder'!CJ812)))</f>
        <v>.</v>
      </c>
      <c r="Y823" s="120" t="str">
        <f>IF($B$9="Female",'No Self Assessment feeder'!Y812,IF($B$9="Male",'No Self Assessment feeder'!BE812,IF($B$9="All",'No Self Assessment feeder'!CK812)))</f>
        <v>.</v>
      </c>
      <c r="Z823" s="120" t="str">
        <f>IF($B$9="Female",'No Self Assessment feeder'!Z812,IF($B$9="Male",'No Self Assessment feeder'!BF812,IF($B$9="All",'No Self Assessment feeder'!CL812)))</f>
        <v>.</v>
      </c>
      <c r="AA823" s="120" t="str">
        <f>IF($B$9="Female",'No Self Assessment feeder'!AA812,IF($B$9="Male",'No Self Assessment feeder'!BG812,IF($B$9="All",'No Self Assessment feeder'!CM812)))</f>
        <v>.</v>
      </c>
      <c r="AB823" s="120" t="str">
        <f>IF($B$9="Female",'No Self Assessment feeder'!AB812,IF($B$9="Male",'No Self Assessment feeder'!BH812,IF($B$9="All",'No Self Assessment feeder'!CN812)))</f>
        <v>.</v>
      </c>
      <c r="AC823" s="127" t="str">
        <f>IF($B$9="Female",'No Self Assessment feeder'!AC812,IF($B$9="Male",'No Self Assessment feeder'!BI812,IF($B$9="All",'No Self Assessment feeder'!CO812)))</f>
        <v>.</v>
      </c>
      <c r="CM823" s="29"/>
    </row>
    <row r="824" spans="1:91" ht="14.25" customHeight="1" x14ac:dyDescent="0.2">
      <c r="A824" s="159" t="s">
        <v>294</v>
      </c>
      <c r="B824" s="65" t="s">
        <v>69</v>
      </c>
      <c r="C824" s="66">
        <v>10007137</v>
      </c>
      <c r="D824" s="66" t="s">
        <v>495</v>
      </c>
      <c r="E824" s="162" t="s">
        <v>70</v>
      </c>
      <c r="F824" s="142">
        <f>IF($B$9="Female",'No Self Assessment feeder'!F813,IF($B$9="Male",'No Self Assessment feeder'!AL813,IF($B$9="All",'No Self Assessment feeder'!BR813)))</f>
        <v>920</v>
      </c>
      <c r="G824" s="120">
        <f>IF($B$9="Female",'No Self Assessment feeder'!G813,IF($B$9="Male",'No Self Assessment feeder'!AM813,IF($B$9="All",'No Self Assessment feeder'!BS813)))</f>
        <v>0.9</v>
      </c>
      <c r="H824" s="79">
        <f>IF($B$9="Female",'No Self Assessment feeder'!H813,IF($B$9="Male",'No Self Assessment feeder'!AN813,IF($B$9="All",'No Self Assessment feeder'!BT813)))</f>
        <v>910</v>
      </c>
      <c r="I824" s="120">
        <f>IF($B$9="Female",'No Self Assessment feeder'!I813,IF($B$9="Male",'No Self Assessment feeder'!AO813,IF($B$9="All",'No Self Assessment feeder'!BU813)))</f>
        <v>7.7</v>
      </c>
      <c r="J824" s="120">
        <f>IF($B$9="Female",'No Self Assessment feeder'!J813,IF($B$9="Male",'No Self Assessment feeder'!AP813,IF($B$9="All",'No Self Assessment feeder'!BV813)))</f>
        <v>10.1</v>
      </c>
      <c r="K824" s="120">
        <f>IF($B$9="Female",'No Self Assessment feeder'!K813,IF($B$9="Male",'No Self Assessment feeder'!AQ813,IF($B$9="All",'No Self Assessment feeder'!BW813)))</f>
        <v>63.6</v>
      </c>
      <c r="L824" s="120">
        <f>IF($B$9="Female",'No Self Assessment feeder'!L813,IF($B$9="Male",'No Self Assessment feeder'!AR813,IF($B$9="All",'No Self Assessment feeder'!BX813)))</f>
        <v>76.400000000000006</v>
      </c>
      <c r="M824" s="127">
        <f>IF($B$9="Female",'No Self Assessment feeder'!M813,IF($B$9="Male",'No Self Assessment feeder'!AS813,IF($B$9="All",'No Self Assessment feeder'!BY813)))</f>
        <v>82.2</v>
      </c>
      <c r="N824" s="81">
        <f>IF($B$9="Female",'No Self Assessment feeder'!N813,IF($B$9="Male",'No Self Assessment feeder'!AT813,IF($B$9="All",'No Self Assessment feeder'!BZ813)))</f>
        <v>920</v>
      </c>
      <c r="O824" s="120">
        <f>IF($B$9="Female",'No Self Assessment feeder'!O813,IF($B$9="Male",'No Self Assessment feeder'!AU813,IF($B$9="All",'No Self Assessment feeder'!CA813)))</f>
        <v>0.9</v>
      </c>
      <c r="P824" s="79">
        <f>IF($B$9="Female",'No Self Assessment feeder'!P813,IF($B$9="Male",'No Self Assessment feeder'!AV813,IF($B$9="All",'No Self Assessment feeder'!CB813)))</f>
        <v>910</v>
      </c>
      <c r="Q824" s="120">
        <f>IF($B$9="Female",'No Self Assessment feeder'!Q813,IF($B$9="Male",'No Self Assessment feeder'!AW813,IF($B$9="All",'No Self Assessment feeder'!CC813)))</f>
        <v>10.7</v>
      </c>
      <c r="R824" s="120">
        <f>IF($B$9="Female",'No Self Assessment feeder'!R813,IF($B$9="Male",'No Self Assessment feeder'!AX813,IF($B$9="All",'No Self Assessment feeder'!CD813)))</f>
        <v>7.7</v>
      </c>
      <c r="S824" s="120">
        <f>IF($B$9="Female",'No Self Assessment feeder'!S813,IF($B$9="Male",'No Self Assessment feeder'!AY813,IF($B$9="All",'No Self Assessment feeder'!CE813)))</f>
        <v>69.7</v>
      </c>
      <c r="T824" s="120">
        <f>IF($B$9="Female",'No Self Assessment feeder'!T813,IF($B$9="Male",'No Self Assessment feeder'!AZ813,IF($B$9="All",'No Self Assessment feeder'!CF813)))</f>
        <v>78.900000000000006</v>
      </c>
      <c r="U824" s="127">
        <f>IF($B$9="Female",'No Self Assessment feeder'!U813,IF($B$9="Male",'No Self Assessment feeder'!BA813,IF($B$9="All",'No Self Assessment feeder'!CG813)))</f>
        <v>81.599999999999994</v>
      </c>
      <c r="V824" s="81" t="str">
        <f>IF($B$9="Female",'No Self Assessment feeder'!V813,IF($B$9="Male",'No Self Assessment feeder'!BB813,IF($B$9="All",'No Self Assessment feeder'!CH813)))</f>
        <v>.</v>
      </c>
      <c r="W824" s="120" t="str">
        <f>IF($B$9="Female",'No Self Assessment feeder'!W813,IF($B$9="Male",'No Self Assessment feeder'!BC813,IF($B$9="All",'No Self Assessment feeder'!CI813)))</f>
        <v>.</v>
      </c>
      <c r="X824" s="79" t="str">
        <f>IF($B$9="Female",'No Self Assessment feeder'!X813,IF($B$9="Male",'No Self Assessment feeder'!BD813,IF($B$9="All",'No Self Assessment feeder'!CJ813)))</f>
        <v>.</v>
      </c>
      <c r="Y824" s="120" t="str">
        <f>IF($B$9="Female",'No Self Assessment feeder'!Y813,IF($B$9="Male",'No Self Assessment feeder'!BE813,IF($B$9="All",'No Self Assessment feeder'!CK813)))</f>
        <v>.</v>
      </c>
      <c r="Z824" s="120" t="str">
        <f>IF($B$9="Female",'No Self Assessment feeder'!Z813,IF($B$9="Male",'No Self Assessment feeder'!BF813,IF($B$9="All",'No Self Assessment feeder'!CL813)))</f>
        <v>.</v>
      </c>
      <c r="AA824" s="120" t="str">
        <f>IF($B$9="Female",'No Self Assessment feeder'!AA813,IF($B$9="Male",'No Self Assessment feeder'!BG813,IF($B$9="All",'No Self Assessment feeder'!CM813)))</f>
        <v>.</v>
      </c>
      <c r="AB824" s="120" t="str">
        <f>IF($B$9="Female",'No Self Assessment feeder'!AB813,IF($B$9="Male",'No Self Assessment feeder'!BH813,IF($B$9="All",'No Self Assessment feeder'!CN813)))</f>
        <v>.</v>
      </c>
      <c r="AC824" s="127" t="str">
        <f>IF($B$9="Female",'No Self Assessment feeder'!AC813,IF($B$9="Male",'No Self Assessment feeder'!BI813,IF($B$9="All",'No Self Assessment feeder'!CO813)))</f>
        <v>.</v>
      </c>
      <c r="CM824" s="29"/>
    </row>
    <row r="825" spans="1:91" ht="14.25" customHeight="1" x14ac:dyDescent="0.2">
      <c r="A825" s="159" t="s">
        <v>294</v>
      </c>
      <c r="B825" s="65" t="s">
        <v>71</v>
      </c>
      <c r="C825" s="66">
        <v>10001478</v>
      </c>
      <c r="D825" s="66" t="s">
        <v>491</v>
      </c>
      <c r="E825" s="162" t="s">
        <v>72</v>
      </c>
      <c r="F825" s="142">
        <f>IF($B$9="Female",'No Self Assessment feeder'!F814,IF($B$9="Male",'No Self Assessment feeder'!AL814,IF($B$9="All",'No Self Assessment feeder'!BR814)))</f>
        <v>1350</v>
      </c>
      <c r="G825" s="120">
        <f>IF($B$9="Female",'No Self Assessment feeder'!G814,IF($B$9="Male",'No Self Assessment feeder'!AM814,IF($B$9="All",'No Self Assessment feeder'!BS814)))</f>
        <v>2.8</v>
      </c>
      <c r="H825" s="79">
        <f>IF($B$9="Female",'No Self Assessment feeder'!H814,IF($B$9="Male",'No Self Assessment feeder'!AN814,IF($B$9="All",'No Self Assessment feeder'!BT814)))</f>
        <v>1310</v>
      </c>
      <c r="I825" s="120">
        <f>IF($B$9="Female",'No Self Assessment feeder'!I814,IF($B$9="Male",'No Self Assessment feeder'!AO814,IF($B$9="All",'No Self Assessment feeder'!BU814)))</f>
        <v>9.1</v>
      </c>
      <c r="J825" s="120">
        <f>IF($B$9="Female",'No Self Assessment feeder'!J814,IF($B$9="Male",'No Self Assessment feeder'!AP814,IF($B$9="All",'No Self Assessment feeder'!BV814)))</f>
        <v>11.7</v>
      </c>
      <c r="K825" s="120">
        <f>IF($B$9="Female",'No Self Assessment feeder'!K814,IF($B$9="Male",'No Self Assessment feeder'!AQ814,IF($B$9="All",'No Self Assessment feeder'!BW814)))</f>
        <v>58.2</v>
      </c>
      <c r="L825" s="120">
        <f>IF($B$9="Female",'No Self Assessment feeder'!L814,IF($B$9="Male",'No Self Assessment feeder'!AR814,IF($B$9="All",'No Self Assessment feeder'!BX814)))</f>
        <v>70.8</v>
      </c>
      <c r="M825" s="127">
        <f>IF($B$9="Female",'No Self Assessment feeder'!M814,IF($B$9="Male",'No Self Assessment feeder'!AS814,IF($B$9="All",'No Self Assessment feeder'!BY814)))</f>
        <v>79.2</v>
      </c>
      <c r="N825" s="81">
        <f>IF($B$9="Female",'No Self Assessment feeder'!N814,IF($B$9="Male",'No Self Assessment feeder'!AT814,IF($B$9="All",'No Self Assessment feeder'!BZ814)))</f>
        <v>1350</v>
      </c>
      <c r="O825" s="120">
        <f>IF($B$9="Female",'No Self Assessment feeder'!O814,IF($B$9="Male",'No Self Assessment feeder'!AU814,IF($B$9="All",'No Self Assessment feeder'!CA814)))</f>
        <v>3.4</v>
      </c>
      <c r="P825" s="79">
        <f>IF($B$9="Female",'No Self Assessment feeder'!P814,IF($B$9="Male",'No Self Assessment feeder'!AV814,IF($B$9="All",'No Self Assessment feeder'!CB814)))</f>
        <v>1305</v>
      </c>
      <c r="Q825" s="120">
        <f>IF($B$9="Female",'No Self Assessment feeder'!Q814,IF($B$9="Male",'No Self Assessment feeder'!AW814,IF($B$9="All",'No Self Assessment feeder'!CC814)))</f>
        <v>12.5</v>
      </c>
      <c r="R825" s="120">
        <f>IF($B$9="Female",'No Self Assessment feeder'!R814,IF($B$9="Male",'No Self Assessment feeder'!AX814,IF($B$9="All",'No Self Assessment feeder'!CD814)))</f>
        <v>8.4</v>
      </c>
      <c r="S825" s="120">
        <f>IF($B$9="Female",'No Self Assessment feeder'!S814,IF($B$9="Male",'No Self Assessment feeder'!AY814,IF($B$9="All",'No Self Assessment feeder'!CE814)))</f>
        <v>64.599999999999994</v>
      </c>
      <c r="T825" s="120">
        <f>IF($B$9="Female",'No Self Assessment feeder'!T814,IF($B$9="Male",'No Self Assessment feeder'!AZ814,IF($B$9="All",'No Self Assessment feeder'!CF814)))</f>
        <v>75.8</v>
      </c>
      <c r="U825" s="127">
        <f>IF($B$9="Female",'No Self Assessment feeder'!U814,IF($B$9="Male",'No Self Assessment feeder'!BA814,IF($B$9="All",'No Self Assessment feeder'!CG814)))</f>
        <v>79.099999999999994</v>
      </c>
      <c r="V825" s="81" t="str">
        <f>IF($B$9="Female",'No Self Assessment feeder'!V814,IF($B$9="Male",'No Self Assessment feeder'!BB814,IF($B$9="All",'No Self Assessment feeder'!CH814)))</f>
        <v>.</v>
      </c>
      <c r="W825" s="120" t="str">
        <f>IF($B$9="Female",'No Self Assessment feeder'!W814,IF($B$9="Male",'No Self Assessment feeder'!BC814,IF($B$9="All",'No Self Assessment feeder'!CI814)))</f>
        <v>.</v>
      </c>
      <c r="X825" s="79" t="str">
        <f>IF($B$9="Female",'No Self Assessment feeder'!X814,IF($B$9="Male",'No Self Assessment feeder'!BD814,IF($B$9="All",'No Self Assessment feeder'!CJ814)))</f>
        <v>.</v>
      </c>
      <c r="Y825" s="120" t="str">
        <f>IF($B$9="Female",'No Self Assessment feeder'!Y814,IF($B$9="Male",'No Self Assessment feeder'!BE814,IF($B$9="All",'No Self Assessment feeder'!CK814)))</f>
        <v>.</v>
      </c>
      <c r="Z825" s="120" t="str">
        <f>IF($B$9="Female",'No Self Assessment feeder'!Z814,IF($B$9="Male",'No Self Assessment feeder'!BF814,IF($B$9="All",'No Self Assessment feeder'!CL814)))</f>
        <v>.</v>
      </c>
      <c r="AA825" s="120" t="str">
        <f>IF($B$9="Female",'No Self Assessment feeder'!AA814,IF($B$9="Male",'No Self Assessment feeder'!BG814,IF($B$9="All",'No Self Assessment feeder'!CM814)))</f>
        <v>.</v>
      </c>
      <c r="AB825" s="120" t="str">
        <f>IF($B$9="Female",'No Self Assessment feeder'!AB814,IF($B$9="Male",'No Self Assessment feeder'!BH814,IF($B$9="All",'No Self Assessment feeder'!CN814)))</f>
        <v>.</v>
      </c>
      <c r="AC825" s="127" t="str">
        <f>IF($B$9="Female",'No Self Assessment feeder'!AC814,IF($B$9="Male",'No Self Assessment feeder'!BI814,IF($B$9="All",'No Self Assessment feeder'!CO814)))</f>
        <v>.</v>
      </c>
      <c r="CM825" s="29"/>
    </row>
    <row r="826" spans="1:91" ht="14.25" customHeight="1" x14ac:dyDescent="0.2">
      <c r="A826" s="159" t="s">
        <v>294</v>
      </c>
      <c r="B826" s="65" t="s">
        <v>73</v>
      </c>
      <c r="C826" s="66">
        <v>10001653</v>
      </c>
      <c r="D826" s="66" t="s">
        <v>491</v>
      </c>
      <c r="E826" s="162" t="s">
        <v>74</v>
      </c>
      <c r="F826" s="142">
        <f>IF($B$9="Female",'No Self Assessment feeder'!F815,IF($B$9="Male",'No Self Assessment feeder'!AL815,IF($B$9="All",'No Self Assessment feeder'!BR815)))</f>
        <v>195</v>
      </c>
      <c r="G826" s="120">
        <f>IF($B$9="Female",'No Self Assessment feeder'!G815,IF($B$9="Male",'No Self Assessment feeder'!AM815,IF($B$9="All",'No Self Assessment feeder'!BS815)))</f>
        <v>2.1</v>
      </c>
      <c r="H826" s="79">
        <f>IF($B$9="Female",'No Self Assessment feeder'!H815,IF($B$9="Male",'No Self Assessment feeder'!AN815,IF($B$9="All",'No Self Assessment feeder'!BT815)))</f>
        <v>190</v>
      </c>
      <c r="I826" s="120">
        <f>IF($B$9="Female",'No Self Assessment feeder'!I815,IF($B$9="Male",'No Self Assessment feeder'!AO815,IF($B$9="All",'No Self Assessment feeder'!BU815)))</f>
        <v>6.3</v>
      </c>
      <c r="J826" s="120">
        <f>IF($B$9="Female",'No Self Assessment feeder'!J815,IF($B$9="Male",'No Self Assessment feeder'!AP815,IF($B$9="All",'No Self Assessment feeder'!BV815)))</f>
        <v>14.8</v>
      </c>
      <c r="K826" s="120">
        <f>IF($B$9="Female",'No Self Assessment feeder'!K815,IF($B$9="Male",'No Self Assessment feeder'!AQ815,IF($B$9="All",'No Self Assessment feeder'!BW815)))</f>
        <v>67.2</v>
      </c>
      <c r="L826" s="120">
        <f>IF($B$9="Female",'No Self Assessment feeder'!L815,IF($B$9="Male",'No Self Assessment feeder'!AR815,IF($B$9="All",'No Self Assessment feeder'!BX815)))</f>
        <v>75.099999999999994</v>
      </c>
      <c r="M826" s="127">
        <f>IF($B$9="Female",'No Self Assessment feeder'!M815,IF($B$9="Male",'No Self Assessment feeder'!AS815,IF($B$9="All",'No Self Assessment feeder'!BY815)))</f>
        <v>78.8</v>
      </c>
      <c r="N826" s="81">
        <f>IF($B$9="Female",'No Self Assessment feeder'!N815,IF($B$9="Male",'No Self Assessment feeder'!AT815,IF($B$9="All",'No Self Assessment feeder'!BZ815)))</f>
        <v>195</v>
      </c>
      <c r="O826" s="120">
        <f>IF($B$9="Female",'No Self Assessment feeder'!O815,IF($B$9="Male",'No Self Assessment feeder'!AU815,IF($B$9="All",'No Self Assessment feeder'!CA815)))</f>
        <v>2.1</v>
      </c>
      <c r="P826" s="79">
        <f>IF($B$9="Female",'No Self Assessment feeder'!P815,IF($B$9="Male",'No Self Assessment feeder'!AV815,IF($B$9="All",'No Self Assessment feeder'!CB815)))</f>
        <v>190</v>
      </c>
      <c r="Q826" s="120">
        <f>IF($B$9="Female",'No Self Assessment feeder'!Q815,IF($B$9="Male",'No Self Assessment feeder'!AW815,IF($B$9="All",'No Self Assessment feeder'!CC815)))</f>
        <v>15.3</v>
      </c>
      <c r="R826" s="120">
        <f>IF($B$9="Female",'No Self Assessment feeder'!R815,IF($B$9="Male",'No Self Assessment feeder'!AX815,IF($B$9="All",'No Self Assessment feeder'!CD815)))</f>
        <v>12.7</v>
      </c>
      <c r="S826" s="120" t="str">
        <f>IF($B$9="Female",'No Self Assessment feeder'!S815,IF($B$9="Male",'No Self Assessment feeder'!AY815,IF($B$9="All",'No Self Assessment feeder'!CE815)))</f>
        <v>x</v>
      </c>
      <c r="T826" s="120" t="str">
        <f>IF($B$9="Female",'No Self Assessment feeder'!T815,IF($B$9="Male",'No Self Assessment feeder'!AZ815,IF($B$9="All",'No Self Assessment feeder'!CF815)))</f>
        <v>x</v>
      </c>
      <c r="U826" s="127">
        <f>IF($B$9="Female",'No Self Assessment feeder'!U815,IF($B$9="Male",'No Self Assessment feeder'!BA815,IF($B$9="All",'No Self Assessment feeder'!CG815)))</f>
        <v>72</v>
      </c>
      <c r="V826" s="81" t="str">
        <f>IF($B$9="Female",'No Self Assessment feeder'!V815,IF($B$9="Male",'No Self Assessment feeder'!BB815,IF($B$9="All",'No Self Assessment feeder'!CH815)))</f>
        <v>.</v>
      </c>
      <c r="W826" s="120" t="str">
        <f>IF($B$9="Female",'No Self Assessment feeder'!W815,IF($B$9="Male",'No Self Assessment feeder'!BC815,IF($B$9="All",'No Self Assessment feeder'!CI815)))</f>
        <v>.</v>
      </c>
      <c r="X826" s="79" t="str">
        <f>IF($B$9="Female",'No Self Assessment feeder'!X815,IF($B$9="Male",'No Self Assessment feeder'!BD815,IF($B$9="All",'No Self Assessment feeder'!CJ815)))</f>
        <v>.</v>
      </c>
      <c r="Y826" s="120" t="str">
        <f>IF($B$9="Female",'No Self Assessment feeder'!Y815,IF($B$9="Male",'No Self Assessment feeder'!BE815,IF($B$9="All",'No Self Assessment feeder'!CK815)))</f>
        <v>.</v>
      </c>
      <c r="Z826" s="120" t="str">
        <f>IF($B$9="Female",'No Self Assessment feeder'!Z815,IF($B$9="Male",'No Self Assessment feeder'!BF815,IF($B$9="All",'No Self Assessment feeder'!CL815)))</f>
        <v>.</v>
      </c>
      <c r="AA826" s="120" t="str">
        <f>IF($B$9="Female",'No Self Assessment feeder'!AA815,IF($B$9="Male",'No Self Assessment feeder'!BG815,IF($B$9="All",'No Self Assessment feeder'!CM815)))</f>
        <v>.</v>
      </c>
      <c r="AB826" s="120" t="str">
        <f>IF($B$9="Female",'No Self Assessment feeder'!AB815,IF($B$9="Male",'No Self Assessment feeder'!BH815,IF($B$9="All",'No Self Assessment feeder'!CN815)))</f>
        <v>.</v>
      </c>
      <c r="AC826" s="127" t="str">
        <f>IF($B$9="Female",'No Self Assessment feeder'!AC815,IF($B$9="Male",'No Self Assessment feeder'!BI815,IF($B$9="All",'No Self Assessment feeder'!CO815)))</f>
        <v>.</v>
      </c>
      <c r="CM826" s="29"/>
    </row>
    <row r="827" spans="1:91" ht="14.25" customHeight="1" x14ac:dyDescent="0.2">
      <c r="A827" s="159" t="s">
        <v>294</v>
      </c>
      <c r="B827" s="65" t="s">
        <v>75</v>
      </c>
      <c r="C827" s="66">
        <v>10007761</v>
      </c>
      <c r="D827" s="66" t="s">
        <v>491</v>
      </c>
      <c r="E827" s="162" t="s">
        <v>76</v>
      </c>
      <c r="F827" s="142">
        <f>IF($B$9="Female",'No Self Assessment feeder'!F816,IF($B$9="Male",'No Self Assessment feeder'!AL816,IF($B$9="All",'No Self Assessment feeder'!BR816)))</f>
        <v>45</v>
      </c>
      <c r="G827" s="120">
        <f>IF($B$9="Female",'No Self Assessment feeder'!G816,IF($B$9="Male",'No Self Assessment feeder'!AM816,IF($B$9="All",'No Self Assessment feeder'!BS816)))</f>
        <v>2.2999999999999998</v>
      </c>
      <c r="H827" s="79">
        <f>IF($B$9="Female",'No Self Assessment feeder'!H816,IF($B$9="Male",'No Self Assessment feeder'!AN816,IF($B$9="All",'No Self Assessment feeder'!BT816)))</f>
        <v>40</v>
      </c>
      <c r="I827" s="120">
        <f>IF($B$9="Female",'No Self Assessment feeder'!I816,IF($B$9="Male",'No Self Assessment feeder'!AO816,IF($B$9="All",'No Self Assessment feeder'!BU816)))</f>
        <v>14.3</v>
      </c>
      <c r="J827" s="120">
        <f>IF($B$9="Female",'No Self Assessment feeder'!J816,IF($B$9="Male",'No Self Assessment feeder'!AP816,IF($B$9="All",'No Self Assessment feeder'!BV816)))</f>
        <v>11.9</v>
      </c>
      <c r="K827" s="120">
        <f>IF($B$9="Female",'No Self Assessment feeder'!K816,IF($B$9="Male",'No Self Assessment feeder'!AQ816,IF($B$9="All",'No Self Assessment feeder'!BW816)))</f>
        <v>33.299999999999997</v>
      </c>
      <c r="L827" s="120">
        <f>IF($B$9="Female",'No Self Assessment feeder'!L816,IF($B$9="Male",'No Self Assessment feeder'!AR816,IF($B$9="All",'No Self Assessment feeder'!BX816)))</f>
        <v>54.8</v>
      </c>
      <c r="M827" s="127">
        <f>IF($B$9="Female",'No Self Assessment feeder'!M816,IF($B$9="Male",'No Self Assessment feeder'!AS816,IF($B$9="All",'No Self Assessment feeder'!BY816)))</f>
        <v>73.8</v>
      </c>
      <c r="N827" s="81">
        <f>IF($B$9="Female",'No Self Assessment feeder'!N816,IF($B$9="Male",'No Self Assessment feeder'!AT816,IF($B$9="All",'No Self Assessment feeder'!BZ816)))</f>
        <v>45</v>
      </c>
      <c r="O827" s="120">
        <f>IF($B$9="Female",'No Self Assessment feeder'!O816,IF($B$9="Male",'No Self Assessment feeder'!AU816,IF($B$9="All",'No Self Assessment feeder'!CA816)))</f>
        <v>2.2999999999999998</v>
      </c>
      <c r="P827" s="79">
        <f>IF($B$9="Female",'No Self Assessment feeder'!P816,IF($B$9="Male",'No Self Assessment feeder'!AV816,IF($B$9="All",'No Self Assessment feeder'!CB816)))</f>
        <v>40</v>
      </c>
      <c r="Q827" s="120" t="str">
        <f>IF($B$9="Female",'No Self Assessment feeder'!Q816,IF($B$9="Male",'No Self Assessment feeder'!AW816,IF($B$9="All",'No Self Assessment feeder'!CC816)))</f>
        <v>x</v>
      </c>
      <c r="R827" s="120" t="str">
        <f>IF($B$9="Female",'No Self Assessment feeder'!R816,IF($B$9="Male",'No Self Assessment feeder'!AX816,IF($B$9="All",'No Self Assessment feeder'!CD816)))</f>
        <v>x</v>
      </c>
      <c r="S827" s="120">
        <f>IF($B$9="Female",'No Self Assessment feeder'!S816,IF($B$9="Male",'No Self Assessment feeder'!AY816,IF($B$9="All",'No Self Assessment feeder'!CE816)))</f>
        <v>57.1</v>
      </c>
      <c r="T827" s="120">
        <f>IF($B$9="Female",'No Self Assessment feeder'!T816,IF($B$9="Male",'No Self Assessment feeder'!AZ816,IF($B$9="All",'No Self Assessment feeder'!CF816)))</f>
        <v>66.7</v>
      </c>
      <c r="U827" s="127">
        <f>IF($B$9="Female",'No Self Assessment feeder'!U816,IF($B$9="Male",'No Self Assessment feeder'!BA816,IF($B$9="All",'No Self Assessment feeder'!CG816)))</f>
        <v>73.8</v>
      </c>
      <c r="V827" s="81" t="str">
        <f>IF($B$9="Female",'No Self Assessment feeder'!V816,IF($B$9="Male",'No Self Assessment feeder'!BB816,IF($B$9="All",'No Self Assessment feeder'!CH816)))</f>
        <v>.</v>
      </c>
      <c r="W827" s="120" t="str">
        <f>IF($B$9="Female",'No Self Assessment feeder'!W816,IF($B$9="Male",'No Self Assessment feeder'!BC816,IF($B$9="All",'No Self Assessment feeder'!CI816)))</f>
        <v>.</v>
      </c>
      <c r="X827" s="79" t="str">
        <f>IF($B$9="Female",'No Self Assessment feeder'!X816,IF($B$9="Male",'No Self Assessment feeder'!BD816,IF($B$9="All",'No Self Assessment feeder'!CJ816)))</f>
        <v>.</v>
      </c>
      <c r="Y827" s="120" t="str">
        <f>IF($B$9="Female",'No Self Assessment feeder'!Y816,IF($B$9="Male",'No Self Assessment feeder'!BE816,IF($B$9="All",'No Self Assessment feeder'!CK816)))</f>
        <v>.</v>
      </c>
      <c r="Z827" s="120" t="str">
        <f>IF($B$9="Female",'No Self Assessment feeder'!Z816,IF($B$9="Male",'No Self Assessment feeder'!BF816,IF($B$9="All",'No Self Assessment feeder'!CL816)))</f>
        <v>.</v>
      </c>
      <c r="AA827" s="120" t="str">
        <f>IF($B$9="Female",'No Self Assessment feeder'!AA816,IF($B$9="Male",'No Self Assessment feeder'!BG816,IF($B$9="All",'No Self Assessment feeder'!CM816)))</f>
        <v>.</v>
      </c>
      <c r="AB827" s="120" t="str">
        <f>IF($B$9="Female",'No Self Assessment feeder'!AB816,IF($B$9="Male",'No Self Assessment feeder'!BH816,IF($B$9="All",'No Self Assessment feeder'!CN816)))</f>
        <v>.</v>
      </c>
      <c r="AC827" s="127" t="str">
        <f>IF($B$9="Female",'No Self Assessment feeder'!AC816,IF($B$9="Male",'No Self Assessment feeder'!BI816,IF($B$9="All",'No Self Assessment feeder'!CO816)))</f>
        <v>.</v>
      </c>
      <c r="CM827" s="29"/>
    </row>
    <row r="828" spans="1:91" ht="14.25" customHeight="1" x14ac:dyDescent="0.2">
      <c r="A828" s="159" t="s">
        <v>294</v>
      </c>
      <c r="B828" s="65" t="s">
        <v>77</v>
      </c>
      <c r="C828" s="66">
        <v>10001726</v>
      </c>
      <c r="D828" s="66" t="s">
        <v>489</v>
      </c>
      <c r="E828" s="162" t="s">
        <v>78</v>
      </c>
      <c r="F828" s="142">
        <f>IF($B$9="Female",'No Self Assessment feeder'!F817,IF($B$9="Male",'No Self Assessment feeder'!AL817,IF($B$9="All",'No Self Assessment feeder'!BR817)))</f>
        <v>2645</v>
      </c>
      <c r="G828" s="120">
        <f>IF($B$9="Female",'No Self Assessment feeder'!G817,IF($B$9="Male",'No Self Assessment feeder'!AM817,IF($B$9="All",'No Self Assessment feeder'!BS817)))</f>
        <v>2.4</v>
      </c>
      <c r="H828" s="79">
        <f>IF($B$9="Female",'No Self Assessment feeder'!H817,IF($B$9="Male",'No Self Assessment feeder'!AN817,IF($B$9="All",'No Self Assessment feeder'!BT817)))</f>
        <v>2585</v>
      </c>
      <c r="I828" s="120">
        <f>IF($B$9="Female",'No Self Assessment feeder'!I817,IF($B$9="Male",'No Self Assessment feeder'!AO817,IF($B$9="All",'No Self Assessment feeder'!BU817)))</f>
        <v>7</v>
      </c>
      <c r="J828" s="120">
        <f>IF($B$9="Female",'No Self Assessment feeder'!J817,IF($B$9="Male",'No Self Assessment feeder'!AP817,IF($B$9="All",'No Self Assessment feeder'!BV817)))</f>
        <v>11.5</v>
      </c>
      <c r="K828" s="120">
        <f>IF($B$9="Female",'No Self Assessment feeder'!K817,IF($B$9="Male",'No Self Assessment feeder'!AQ817,IF($B$9="All",'No Self Assessment feeder'!BW817)))</f>
        <v>61.7</v>
      </c>
      <c r="L828" s="120">
        <f>IF($B$9="Female",'No Self Assessment feeder'!L817,IF($B$9="Male",'No Self Assessment feeder'!AR817,IF($B$9="All",'No Self Assessment feeder'!BX817)))</f>
        <v>75.7</v>
      </c>
      <c r="M828" s="127">
        <f>IF($B$9="Female",'No Self Assessment feeder'!M817,IF($B$9="Male",'No Self Assessment feeder'!AS817,IF($B$9="All",'No Self Assessment feeder'!BY817)))</f>
        <v>81.5</v>
      </c>
      <c r="N828" s="81">
        <f>IF($B$9="Female",'No Self Assessment feeder'!N817,IF($B$9="Male",'No Self Assessment feeder'!AT817,IF($B$9="All",'No Self Assessment feeder'!BZ817)))</f>
        <v>2645</v>
      </c>
      <c r="O828" s="120">
        <f>IF($B$9="Female",'No Self Assessment feeder'!O817,IF($B$9="Male",'No Self Assessment feeder'!AU817,IF($B$9="All",'No Self Assessment feeder'!CA817)))</f>
        <v>2.6</v>
      </c>
      <c r="P828" s="79">
        <f>IF($B$9="Female",'No Self Assessment feeder'!P817,IF($B$9="Male",'No Self Assessment feeder'!AV817,IF($B$9="All",'No Self Assessment feeder'!CB817)))</f>
        <v>2575</v>
      </c>
      <c r="Q828" s="120">
        <f>IF($B$9="Female",'No Self Assessment feeder'!Q817,IF($B$9="Male",'No Self Assessment feeder'!AW817,IF($B$9="All",'No Self Assessment feeder'!CC817)))</f>
        <v>9.6</v>
      </c>
      <c r="R828" s="120">
        <f>IF($B$9="Female",'No Self Assessment feeder'!R817,IF($B$9="Male",'No Self Assessment feeder'!AX817,IF($B$9="All",'No Self Assessment feeder'!CD817)))</f>
        <v>8.6999999999999993</v>
      </c>
      <c r="S828" s="120">
        <f>IF($B$9="Female",'No Self Assessment feeder'!S817,IF($B$9="Male",'No Self Assessment feeder'!AY817,IF($B$9="All",'No Self Assessment feeder'!CE817)))</f>
        <v>69.7</v>
      </c>
      <c r="T828" s="120">
        <f>IF($B$9="Female",'No Self Assessment feeder'!T817,IF($B$9="Male",'No Self Assessment feeder'!AZ817,IF($B$9="All",'No Self Assessment feeder'!CF817)))</f>
        <v>78.2</v>
      </c>
      <c r="U828" s="127">
        <f>IF($B$9="Female",'No Self Assessment feeder'!U817,IF($B$9="Male",'No Self Assessment feeder'!BA817,IF($B$9="All",'No Self Assessment feeder'!CG817)))</f>
        <v>81.7</v>
      </c>
      <c r="V828" s="81" t="str">
        <f>IF($B$9="Female",'No Self Assessment feeder'!V817,IF($B$9="Male",'No Self Assessment feeder'!BB817,IF($B$9="All",'No Self Assessment feeder'!CH817)))</f>
        <v>.</v>
      </c>
      <c r="W828" s="120" t="str">
        <f>IF($B$9="Female",'No Self Assessment feeder'!W817,IF($B$9="Male",'No Self Assessment feeder'!BC817,IF($B$9="All",'No Self Assessment feeder'!CI817)))</f>
        <v>.</v>
      </c>
      <c r="X828" s="79" t="str">
        <f>IF($B$9="Female",'No Self Assessment feeder'!X817,IF($B$9="Male",'No Self Assessment feeder'!BD817,IF($B$9="All",'No Self Assessment feeder'!CJ817)))</f>
        <v>.</v>
      </c>
      <c r="Y828" s="120" t="str">
        <f>IF($B$9="Female",'No Self Assessment feeder'!Y817,IF($B$9="Male",'No Self Assessment feeder'!BE817,IF($B$9="All",'No Self Assessment feeder'!CK817)))</f>
        <v>.</v>
      </c>
      <c r="Z828" s="120" t="str">
        <f>IF($B$9="Female",'No Self Assessment feeder'!Z817,IF($B$9="Male",'No Self Assessment feeder'!BF817,IF($B$9="All",'No Self Assessment feeder'!CL817)))</f>
        <v>.</v>
      </c>
      <c r="AA828" s="120" t="str">
        <f>IF($B$9="Female",'No Self Assessment feeder'!AA817,IF($B$9="Male",'No Self Assessment feeder'!BG817,IF($B$9="All",'No Self Assessment feeder'!CM817)))</f>
        <v>.</v>
      </c>
      <c r="AB828" s="120" t="str">
        <f>IF($B$9="Female",'No Self Assessment feeder'!AB817,IF($B$9="Male",'No Self Assessment feeder'!BH817,IF($B$9="All",'No Self Assessment feeder'!CN817)))</f>
        <v>.</v>
      </c>
      <c r="AC828" s="127" t="str">
        <f>IF($B$9="Female",'No Self Assessment feeder'!AC817,IF($B$9="Male",'No Self Assessment feeder'!BI817,IF($B$9="All",'No Self Assessment feeder'!CO817)))</f>
        <v>.</v>
      </c>
      <c r="CM828" s="29"/>
    </row>
    <row r="829" spans="1:91" ht="14.25" customHeight="1" x14ac:dyDescent="0.2">
      <c r="A829" s="159" t="s">
        <v>294</v>
      </c>
      <c r="B829" s="65" t="s">
        <v>79</v>
      </c>
      <c r="C829" s="68">
        <v>10007822</v>
      </c>
      <c r="D829" s="68" t="s">
        <v>488</v>
      </c>
      <c r="E829" s="162" t="s">
        <v>80</v>
      </c>
      <c r="F829" s="142" t="str">
        <f>IF($B$9="Female",'No Self Assessment feeder'!F818,IF($B$9="Male",'No Self Assessment feeder'!AL818,IF($B$9="All",'No Self Assessment feeder'!BR818)))</f>
        <v>.</v>
      </c>
      <c r="G829" s="120" t="str">
        <f>IF($B$9="Female",'No Self Assessment feeder'!G818,IF($B$9="Male",'No Self Assessment feeder'!AM818,IF($B$9="All",'No Self Assessment feeder'!BS818)))</f>
        <v>.</v>
      </c>
      <c r="H829" s="79" t="str">
        <f>IF($B$9="Female",'No Self Assessment feeder'!H818,IF($B$9="Male",'No Self Assessment feeder'!AN818,IF($B$9="All",'No Self Assessment feeder'!BT818)))</f>
        <v>.</v>
      </c>
      <c r="I829" s="120" t="str">
        <f>IF($B$9="Female",'No Self Assessment feeder'!I818,IF($B$9="Male",'No Self Assessment feeder'!AO818,IF($B$9="All",'No Self Assessment feeder'!BU818)))</f>
        <v>.</v>
      </c>
      <c r="J829" s="120" t="str">
        <f>IF($B$9="Female",'No Self Assessment feeder'!J818,IF($B$9="Male",'No Self Assessment feeder'!AP818,IF($B$9="All",'No Self Assessment feeder'!BV818)))</f>
        <v>.</v>
      </c>
      <c r="K829" s="120" t="str">
        <f>IF($B$9="Female",'No Self Assessment feeder'!K818,IF($B$9="Male",'No Self Assessment feeder'!AQ818,IF($B$9="All",'No Self Assessment feeder'!BW818)))</f>
        <v>.</v>
      </c>
      <c r="L829" s="120" t="str">
        <f>IF($B$9="Female",'No Self Assessment feeder'!L818,IF($B$9="Male",'No Self Assessment feeder'!AR818,IF($B$9="All",'No Self Assessment feeder'!BX818)))</f>
        <v>.</v>
      </c>
      <c r="M829" s="127" t="str">
        <f>IF($B$9="Female",'No Self Assessment feeder'!M818,IF($B$9="Male",'No Self Assessment feeder'!AS818,IF($B$9="All",'No Self Assessment feeder'!BY818)))</f>
        <v>.</v>
      </c>
      <c r="N829" s="81" t="str">
        <f>IF($B$9="Female",'No Self Assessment feeder'!N818,IF($B$9="Male",'No Self Assessment feeder'!AT818,IF($B$9="All",'No Self Assessment feeder'!BZ818)))</f>
        <v>.</v>
      </c>
      <c r="O829" s="120" t="str">
        <f>IF($B$9="Female",'No Self Assessment feeder'!O818,IF($B$9="Male",'No Self Assessment feeder'!AU818,IF($B$9="All",'No Self Assessment feeder'!CA818)))</f>
        <v>.</v>
      </c>
      <c r="P829" s="79" t="str">
        <f>IF($B$9="Female",'No Self Assessment feeder'!P818,IF($B$9="Male",'No Self Assessment feeder'!AV818,IF($B$9="All",'No Self Assessment feeder'!CB818)))</f>
        <v>.</v>
      </c>
      <c r="Q829" s="120" t="str">
        <f>IF($B$9="Female",'No Self Assessment feeder'!Q818,IF($B$9="Male",'No Self Assessment feeder'!AW818,IF($B$9="All",'No Self Assessment feeder'!CC818)))</f>
        <v>.</v>
      </c>
      <c r="R829" s="120" t="str">
        <f>IF($B$9="Female",'No Self Assessment feeder'!R818,IF($B$9="Male",'No Self Assessment feeder'!AX818,IF($B$9="All",'No Self Assessment feeder'!CD818)))</f>
        <v>.</v>
      </c>
      <c r="S829" s="120" t="str">
        <f>IF($B$9="Female",'No Self Assessment feeder'!S818,IF($B$9="Male",'No Self Assessment feeder'!AY818,IF($B$9="All",'No Self Assessment feeder'!CE818)))</f>
        <v>.</v>
      </c>
      <c r="T829" s="120" t="str">
        <f>IF($B$9="Female",'No Self Assessment feeder'!T818,IF($B$9="Male",'No Self Assessment feeder'!AZ818,IF($B$9="All",'No Self Assessment feeder'!CF818)))</f>
        <v>.</v>
      </c>
      <c r="U829" s="127" t="str">
        <f>IF($B$9="Female",'No Self Assessment feeder'!U818,IF($B$9="Male",'No Self Assessment feeder'!BA818,IF($B$9="All",'No Self Assessment feeder'!CG818)))</f>
        <v>.</v>
      </c>
      <c r="V829" s="81" t="str">
        <f>IF($B$9="Female",'No Self Assessment feeder'!V818,IF($B$9="Male",'No Self Assessment feeder'!BB818,IF($B$9="All",'No Self Assessment feeder'!CH818)))</f>
        <v>.</v>
      </c>
      <c r="W829" s="120" t="str">
        <f>IF($B$9="Female",'No Self Assessment feeder'!W818,IF($B$9="Male",'No Self Assessment feeder'!BC818,IF($B$9="All",'No Self Assessment feeder'!CI818)))</f>
        <v>.</v>
      </c>
      <c r="X829" s="79" t="str">
        <f>IF($B$9="Female",'No Self Assessment feeder'!X818,IF($B$9="Male",'No Self Assessment feeder'!BD818,IF($B$9="All",'No Self Assessment feeder'!CJ818)))</f>
        <v>.</v>
      </c>
      <c r="Y829" s="120" t="str">
        <f>IF($B$9="Female",'No Self Assessment feeder'!Y818,IF($B$9="Male",'No Self Assessment feeder'!BE818,IF($B$9="All",'No Self Assessment feeder'!CK818)))</f>
        <v>.</v>
      </c>
      <c r="Z829" s="120" t="str">
        <f>IF($B$9="Female",'No Self Assessment feeder'!Z818,IF($B$9="Male",'No Self Assessment feeder'!BF818,IF($B$9="All",'No Self Assessment feeder'!CL818)))</f>
        <v>.</v>
      </c>
      <c r="AA829" s="120" t="str">
        <f>IF($B$9="Female",'No Self Assessment feeder'!AA818,IF($B$9="Male",'No Self Assessment feeder'!BG818,IF($B$9="All",'No Self Assessment feeder'!CM818)))</f>
        <v>.</v>
      </c>
      <c r="AB829" s="120" t="str">
        <f>IF($B$9="Female",'No Self Assessment feeder'!AB818,IF($B$9="Male",'No Self Assessment feeder'!BH818,IF($B$9="All",'No Self Assessment feeder'!CN818)))</f>
        <v>.</v>
      </c>
      <c r="AC829" s="127" t="str">
        <f>IF($B$9="Female",'No Self Assessment feeder'!AC818,IF($B$9="Male",'No Self Assessment feeder'!BI818,IF($B$9="All",'No Self Assessment feeder'!CO818)))</f>
        <v>.</v>
      </c>
      <c r="CM829" s="29"/>
    </row>
    <row r="830" spans="1:91" ht="14.25" customHeight="1" x14ac:dyDescent="0.2">
      <c r="A830" s="159" t="s">
        <v>294</v>
      </c>
      <c r="B830" s="65" t="s">
        <v>81</v>
      </c>
      <c r="C830" s="66">
        <v>10006427</v>
      </c>
      <c r="D830" s="66" t="s">
        <v>495</v>
      </c>
      <c r="E830" s="162" t="s">
        <v>82</v>
      </c>
      <c r="F830" s="142">
        <f>IF($B$9="Female",'No Self Assessment feeder'!F819,IF($B$9="Male",'No Self Assessment feeder'!AL819,IF($B$9="All",'No Self Assessment feeder'!BR819)))</f>
        <v>1195</v>
      </c>
      <c r="G830" s="120">
        <f>IF($B$9="Female",'No Self Assessment feeder'!G819,IF($B$9="Male",'No Self Assessment feeder'!AM819,IF($B$9="All",'No Self Assessment feeder'!BS819)))</f>
        <v>2.2999999999999998</v>
      </c>
      <c r="H830" s="79">
        <f>IF($B$9="Female",'No Self Assessment feeder'!H819,IF($B$9="Male",'No Self Assessment feeder'!AN819,IF($B$9="All",'No Self Assessment feeder'!BT819)))</f>
        <v>1170</v>
      </c>
      <c r="I830" s="120">
        <f>IF($B$9="Female",'No Self Assessment feeder'!I819,IF($B$9="Male",'No Self Assessment feeder'!AO819,IF($B$9="All",'No Self Assessment feeder'!BU819)))</f>
        <v>8</v>
      </c>
      <c r="J830" s="120">
        <f>IF($B$9="Female",'No Self Assessment feeder'!J819,IF($B$9="Male",'No Self Assessment feeder'!AP819,IF($B$9="All",'No Self Assessment feeder'!BV819)))</f>
        <v>15.6</v>
      </c>
      <c r="K830" s="120">
        <f>IF($B$9="Female",'No Self Assessment feeder'!K819,IF($B$9="Male",'No Self Assessment feeder'!AQ819,IF($B$9="All",'No Self Assessment feeder'!BW819)))</f>
        <v>69.7</v>
      </c>
      <c r="L830" s="120">
        <f>IF($B$9="Female",'No Self Assessment feeder'!L819,IF($B$9="Male",'No Self Assessment feeder'!AR819,IF($B$9="All",'No Self Assessment feeder'!BX819)))</f>
        <v>74</v>
      </c>
      <c r="M830" s="127">
        <f>IF($B$9="Female",'No Self Assessment feeder'!M819,IF($B$9="Male",'No Self Assessment feeder'!AS819,IF($B$9="All",'No Self Assessment feeder'!BY819)))</f>
        <v>76.5</v>
      </c>
      <c r="N830" s="81">
        <f>IF($B$9="Female",'No Self Assessment feeder'!N819,IF($B$9="Male",'No Self Assessment feeder'!AT819,IF($B$9="All",'No Self Assessment feeder'!BZ819)))</f>
        <v>1195</v>
      </c>
      <c r="O830" s="120">
        <f>IF($B$9="Female",'No Self Assessment feeder'!O819,IF($B$9="Male",'No Self Assessment feeder'!AU819,IF($B$9="All",'No Self Assessment feeder'!CA819)))</f>
        <v>2.2999999999999998</v>
      </c>
      <c r="P830" s="79">
        <f>IF($B$9="Female",'No Self Assessment feeder'!P819,IF($B$9="Male",'No Self Assessment feeder'!AV819,IF($B$9="All",'No Self Assessment feeder'!CB819)))</f>
        <v>1170</v>
      </c>
      <c r="Q830" s="120">
        <f>IF($B$9="Female",'No Self Assessment feeder'!Q819,IF($B$9="Male",'No Self Assessment feeder'!AW819,IF($B$9="All",'No Self Assessment feeder'!CC819)))</f>
        <v>12.7</v>
      </c>
      <c r="R830" s="120">
        <f>IF($B$9="Female",'No Self Assessment feeder'!R819,IF($B$9="Male",'No Self Assessment feeder'!AX819,IF($B$9="All",'No Self Assessment feeder'!CD819)))</f>
        <v>10.7</v>
      </c>
      <c r="S830" s="120">
        <f>IF($B$9="Female",'No Self Assessment feeder'!S819,IF($B$9="Male",'No Self Assessment feeder'!AY819,IF($B$9="All",'No Self Assessment feeder'!CE819)))</f>
        <v>71.8</v>
      </c>
      <c r="T830" s="120">
        <f>IF($B$9="Female",'No Self Assessment feeder'!T819,IF($B$9="Male",'No Self Assessment feeder'!AZ819,IF($B$9="All",'No Self Assessment feeder'!CF819)))</f>
        <v>74.599999999999994</v>
      </c>
      <c r="U830" s="127">
        <f>IF($B$9="Female",'No Self Assessment feeder'!U819,IF($B$9="Male",'No Self Assessment feeder'!BA819,IF($B$9="All",'No Self Assessment feeder'!CG819)))</f>
        <v>76.599999999999994</v>
      </c>
      <c r="V830" s="81" t="str">
        <f>IF($B$9="Female",'No Self Assessment feeder'!V819,IF($B$9="Male",'No Self Assessment feeder'!BB819,IF($B$9="All",'No Self Assessment feeder'!CH819)))</f>
        <v>.</v>
      </c>
      <c r="W830" s="120" t="str">
        <f>IF($B$9="Female",'No Self Assessment feeder'!W819,IF($B$9="Male",'No Self Assessment feeder'!BC819,IF($B$9="All",'No Self Assessment feeder'!CI819)))</f>
        <v>.</v>
      </c>
      <c r="X830" s="79" t="str">
        <f>IF($B$9="Female",'No Self Assessment feeder'!X819,IF($B$9="Male",'No Self Assessment feeder'!BD819,IF($B$9="All",'No Self Assessment feeder'!CJ819)))</f>
        <v>.</v>
      </c>
      <c r="Y830" s="120" t="str">
        <f>IF($B$9="Female",'No Self Assessment feeder'!Y819,IF($B$9="Male",'No Self Assessment feeder'!BE819,IF($B$9="All",'No Self Assessment feeder'!CK819)))</f>
        <v>.</v>
      </c>
      <c r="Z830" s="120" t="str">
        <f>IF($B$9="Female",'No Self Assessment feeder'!Z819,IF($B$9="Male",'No Self Assessment feeder'!BF819,IF($B$9="All",'No Self Assessment feeder'!CL819)))</f>
        <v>.</v>
      </c>
      <c r="AA830" s="120" t="str">
        <f>IF($B$9="Female",'No Self Assessment feeder'!AA819,IF($B$9="Male",'No Self Assessment feeder'!BG819,IF($B$9="All",'No Self Assessment feeder'!CM819)))</f>
        <v>.</v>
      </c>
      <c r="AB830" s="120" t="str">
        <f>IF($B$9="Female",'No Self Assessment feeder'!AB819,IF($B$9="Male",'No Self Assessment feeder'!BH819,IF($B$9="All",'No Self Assessment feeder'!CN819)))</f>
        <v>.</v>
      </c>
      <c r="AC830" s="127" t="str">
        <f>IF($B$9="Female",'No Self Assessment feeder'!AC819,IF($B$9="Male",'No Self Assessment feeder'!BI819,IF($B$9="All",'No Self Assessment feeder'!CO819)))</f>
        <v>.</v>
      </c>
      <c r="CM830" s="29"/>
    </row>
    <row r="831" spans="1:91" ht="14.25" customHeight="1" x14ac:dyDescent="0.2">
      <c r="A831" s="159" t="s">
        <v>294</v>
      </c>
      <c r="B831" s="65" t="s">
        <v>83</v>
      </c>
      <c r="C831" s="66">
        <v>10007842</v>
      </c>
      <c r="D831" s="66" t="s">
        <v>493</v>
      </c>
      <c r="E831" s="162" t="s">
        <v>84</v>
      </c>
      <c r="F831" s="142">
        <f>IF($B$9="Female",'No Self Assessment feeder'!F820,IF($B$9="Male",'No Self Assessment feeder'!AL820,IF($B$9="All",'No Self Assessment feeder'!BR820)))</f>
        <v>1420</v>
      </c>
      <c r="G831" s="120">
        <f>IF($B$9="Female",'No Self Assessment feeder'!G820,IF($B$9="Male",'No Self Assessment feeder'!AM820,IF($B$9="All",'No Self Assessment feeder'!BS820)))</f>
        <v>2.6</v>
      </c>
      <c r="H831" s="79">
        <f>IF($B$9="Female",'No Self Assessment feeder'!H820,IF($B$9="Male",'No Self Assessment feeder'!AN820,IF($B$9="All",'No Self Assessment feeder'!BT820)))</f>
        <v>1380</v>
      </c>
      <c r="I831" s="120">
        <f>IF($B$9="Female",'No Self Assessment feeder'!I820,IF($B$9="Male",'No Self Assessment feeder'!AO820,IF($B$9="All",'No Self Assessment feeder'!BU820)))</f>
        <v>6.8</v>
      </c>
      <c r="J831" s="120">
        <f>IF($B$9="Female",'No Self Assessment feeder'!J820,IF($B$9="Male",'No Self Assessment feeder'!AP820,IF($B$9="All",'No Self Assessment feeder'!BV820)))</f>
        <v>8.6</v>
      </c>
      <c r="K831" s="120">
        <f>IF($B$9="Female",'No Self Assessment feeder'!K820,IF($B$9="Male",'No Self Assessment feeder'!AQ820,IF($B$9="All",'No Self Assessment feeder'!BW820)))</f>
        <v>67.599999999999994</v>
      </c>
      <c r="L831" s="120">
        <f>IF($B$9="Female",'No Self Assessment feeder'!L820,IF($B$9="Male",'No Self Assessment feeder'!AR820,IF($B$9="All",'No Self Assessment feeder'!BX820)))</f>
        <v>80.900000000000006</v>
      </c>
      <c r="M831" s="127">
        <f>IF($B$9="Female",'No Self Assessment feeder'!M820,IF($B$9="Male",'No Self Assessment feeder'!AS820,IF($B$9="All",'No Self Assessment feeder'!BY820)))</f>
        <v>84.6</v>
      </c>
      <c r="N831" s="81">
        <f>IF($B$9="Female",'No Self Assessment feeder'!N820,IF($B$9="Male",'No Self Assessment feeder'!AT820,IF($B$9="All",'No Self Assessment feeder'!BZ820)))</f>
        <v>1420</v>
      </c>
      <c r="O831" s="120">
        <f>IF($B$9="Female",'No Self Assessment feeder'!O820,IF($B$9="Male",'No Self Assessment feeder'!AU820,IF($B$9="All",'No Self Assessment feeder'!CA820)))</f>
        <v>2.8</v>
      </c>
      <c r="P831" s="79">
        <f>IF($B$9="Female",'No Self Assessment feeder'!P820,IF($B$9="Male",'No Self Assessment feeder'!AV820,IF($B$9="All",'No Self Assessment feeder'!CB820)))</f>
        <v>1380</v>
      </c>
      <c r="Q831" s="120">
        <f>IF($B$9="Female",'No Self Assessment feeder'!Q820,IF($B$9="Male",'No Self Assessment feeder'!AW820,IF($B$9="All",'No Self Assessment feeder'!CC820)))</f>
        <v>11.2</v>
      </c>
      <c r="R831" s="120">
        <f>IF($B$9="Female",'No Self Assessment feeder'!R820,IF($B$9="Male",'No Self Assessment feeder'!AX820,IF($B$9="All",'No Self Assessment feeder'!CD820)))</f>
        <v>7.3</v>
      </c>
      <c r="S831" s="120">
        <f>IF($B$9="Female",'No Self Assessment feeder'!S820,IF($B$9="Male",'No Self Assessment feeder'!AY820,IF($B$9="All",'No Self Assessment feeder'!CE820)))</f>
        <v>69.599999999999994</v>
      </c>
      <c r="T831" s="120">
        <f>IF($B$9="Female",'No Self Assessment feeder'!T820,IF($B$9="Male",'No Self Assessment feeder'!AZ820,IF($B$9="All",'No Self Assessment feeder'!CF820)))</f>
        <v>80</v>
      </c>
      <c r="U831" s="127">
        <f>IF($B$9="Female",'No Self Assessment feeder'!U820,IF($B$9="Male",'No Self Assessment feeder'!BA820,IF($B$9="All",'No Self Assessment feeder'!CG820)))</f>
        <v>81.599999999999994</v>
      </c>
      <c r="V831" s="81" t="str">
        <f>IF($B$9="Female",'No Self Assessment feeder'!V820,IF($B$9="Male",'No Self Assessment feeder'!BB820,IF($B$9="All",'No Self Assessment feeder'!CH820)))</f>
        <v>.</v>
      </c>
      <c r="W831" s="120" t="str">
        <f>IF($B$9="Female",'No Self Assessment feeder'!W820,IF($B$9="Male",'No Self Assessment feeder'!BC820,IF($B$9="All",'No Self Assessment feeder'!CI820)))</f>
        <v>.</v>
      </c>
      <c r="X831" s="79" t="str">
        <f>IF($B$9="Female",'No Self Assessment feeder'!X820,IF($B$9="Male",'No Self Assessment feeder'!BD820,IF($B$9="All",'No Self Assessment feeder'!CJ820)))</f>
        <v>.</v>
      </c>
      <c r="Y831" s="120" t="str">
        <f>IF($B$9="Female",'No Self Assessment feeder'!Y820,IF($B$9="Male",'No Self Assessment feeder'!BE820,IF($B$9="All",'No Self Assessment feeder'!CK820)))</f>
        <v>.</v>
      </c>
      <c r="Z831" s="120" t="str">
        <f>IF($B$9="Female",'No Self Assessment feeder'!Z820,IF($B$9="Male",'No Self Assessment feeder'!BF820,IF($B$9="All",'No Self Assessment feeder'!CL820)))</f>
        <v>.</v>
      </c>
      <c r="AA831" s="120" t="str">
        <f>IF($B$9="Female",'No Self Assessment feeder'!AA820,IF($B$9="Male",'No Self Assessment feeder'!BG820,IF($B$9="All",'No Self Assessment feeder'!CM820)))</f>
        <v>.</v>
      </c>
      <c r="AB831" s="120" t="str">
        <f>IF($B$9="Female",'No Self Assessment feeder'!AB820,IF($B$9="Male",'No Self Assessment feeder'!BH820,IF($B$9="All",'No Self Assessment feeder'!CN820)))</f>
        <v>.</v>
      </c>
      <c r="AC831" s="127" t="str">
        <f>IF($B$9="Female",'No Self Assessment feeder'!AC820,IF($B$9="Male",'No Self Assessment feeder'!BI820,IF($B$9="All",'No Self Assessment feeder'!CO820)))</f>
        <v>.</v>
      </c>
      <c r="CM831" s="29"/>
    </row>
    <row r="832" spans="1:91" ht="14.25" customHeight="1" x14ac:dyDescent="0.2">
      <c r="A832" s="159" t="s">
        <v>294</v>
      </c>
      <c r="B832" s="65" t="s">
        <v>85</v>
      </c>
      <c r="C832" s="66">
        <v>10001883</v>
      </c>
      <c r="D832" s="66" t="s">
        <v>492</v>
      </c>
      <c r="E832" s="162" t="s">
        <v>86</v>
      </c>
      <c r="F832" s="142">
        <f>IF($B$9="Female",'No Self Assessment feeder'!F821,IF($B$9="Male",'No Self Assessment feeder'!AL821,IF($B$9="All",'No Self Assessment feeder'!BR821)))</f>
        <v>3325</v>
      </c>
      <c r="G832" s="120">
        <f>IF($B$9="Female",'No Self Assessment feeder'!G821,IF($B$9="Male",'No Self Assessment feeder'!AM821,IF($B$9="All",'No Self Assessment feeder'!BS821)))</f>
        <v>2.9</v>
      </c>
      <c r="H832" s="79">
        <f>IF($B$9="Female",'No Self Assessment feeder'!H821,IF($B$9="Male",'No Self Assessment feeder'!AN821,IF($B$9="All",'No Self Assessment feeder'!BT821)))</f>
        <v>3230</v>
      </c>
      <c r="I832" s="120">
        <f>IF($B$9="Female",'No Self Assessment feeder'!I821,IF($B$9="Male",'No Self Assessment feeder'!AO821,IF($B$9="All",'No Self Assessment feeder'!BU821)))</f>
        <v>7.2</v>
      </c>
      <c r="J832" s="120">
        <f>IF($B$9="Female",'No Self Assessment feeder'!J821,IF($B$9="Male",'No Self Assessment feeder'!AP821,IF($B$9="All",'No Self Assessment feeder'!BV821)))</f>
        <v>12.2</v>
      </c>
      <c r="K832" s="120">
        <f>IF($B$9="Female",'No Self Assessment feeder'!K821,IF($B$9="Male",'No Self Assessment feeder'!AQ821,IF($B$9="All",'No Self Assessment feeder'!BW821)))</f>
        <v>63.1</v>
      </c>
      <c r="L832" s="120">
        <f>IF($B$9="Female",'No Self Assessment feeder'!L821,IF($B$9="Male",'No Self Assessment feeder'!AR821,IF($B$9="All",'No Self Assessment feeder'!BX821)))</f>
        <v>74.3</v>
      </c>
      <c r="M832" s="127">
        <f>IF($B$9="Female",'No Self Assessment feeder'!M821,IF($B$9="Male",'No Self Assessment feeder'!AS821,IF($B$9="All",'No Self Assessment feeder'!BY821)))</f>
        <v>80.599999999999994</v>
      </c>
      <c r="N832" s="81">
        <f>IF($B$9="Female",'No Self Assessment feeder'!N821,IF($B$9="Male",'No Self Assessment feeder'!AT821,IF($B$9="All",'No Self Assessment feeder'!BZ821)))</f>
        <v>3325</v>
      </c>
      <c r="O832" s="120">
        <f>IF($B$9="Female",'No Self Assessment feeder'!O821,IF($B$9="Male",'No Self Assessment feeder'!AU821,IF($B$9="All",'No Self Assessment feeder'!CA821)))</f>
        <v>3.1</v>
      </c>
      <c r="P832" s="79">
        <f>IF($B$9="Female",'No Self Assessment feeder'!P821,IF($B$9="Male",'No Self Assessment feeder'!AV821,IF($B$9="All",'No Self Assessment feeder'!CB821)))</f>
        <v>3220</v>
      </c>
      <c r="Q832" s="120">
        <f>IF($B$9="Female",'No Self Assessment feeder'!Q821,IF($B$9="Male",'No Self Assessment feeder'!AW821,IF($B$9="All",'No Self Assessment feeder'!CC821)))</f>
        <v>11.4</v>
      </c>
      <c r="R832" s="120">
        <f>IF($B$9="Female",'No Self Assessment feeder'!R821,IF($B$9="Male",'No Self Assessment feeder'!AX821,IF($B$9="All",'No Self Assessment feeder'!CD821)))</f>
        <v>7.8</v>
      </c>
      <c r="S832" s="120">
        <f>IF($B$9="Female",'No Self Assessment feeder'!S821,IF($B$9="Male",'No Self Assessment feeder'!AY821,IF($B$9="All",'No Self Assessment feeder'!CE821)))</f>
        <v>69.900000000000006</v>
      </c>
      <c r="T832" s="120">
        <f>IF($B$9="Female",'No Self Assessment feeder'!T821,IF($B$9="Male",'No Self Assessment feeder'!AZ821,IF($B$9="All",'No Self Assessment feeder'!CF821)))</f>
        <v>78.400000000000006</v>
      </c>
      <c r="U832" s="127">
        <f>IF($B$9="Female",'No Self Assessment feeder'!U821,IF($B$9="Male",'No Self Assessment feeder'!BA821,IF($B$9="All",'No Self Assessment feeder'!CG821)))</f>
        <v>80.8</v>
      </c>
      <c r="V832" s="81" t="str">
        <f>IF($B$9="Female",'No Self Assessment feeder'!V821,IF($B$9="Male",'No Self Assessment feeder'!BB821,IF($B$9="All",'No Self Assessment feeder'!CH821)))</f>
        <v>.</v>
      </c>
      <c r="W832" s="120" t="str">
        <f>IF($B$9="Female",'No Self Assessment feeder'!W821,IF($B$9="Male",'No Self Assessment feeder'!BC821,IF($B$9="All",'No Self Assessment feeder'!CI821)))</f>
        <v>.</v>
      </c>
      <c r="X832" s="79" t="str">
        <f>IF($B$9="Female",'No Self Assessment feeder'!X821,IF($B$9="Male",'No Self Assessment feeder'!BD821,IF($B$9="All",'No Self Assessment feeder'!CJ821)))</f>
        <v>.</v>
      </c>
      <c r="Y832" s="120" t="str">
        <f>IF($B$9="Female",'No Self Assessment feeder'!Y821,IF($B$9="Male",'No Self Assessment feeder'!BE821,IF($B$9="All",'No Self Assessment feeder'!CK821)))</f>
        <v>.</v>
      </c>
      <c r="Z832" s="120" t="str">
        <f>IF($B$9="Female",'No Self Assessment feeder'!Z821,IF($B$9="Male",'No Self Assessment feeder'!BF821,IF($B$9="All",'No Self Assessment feeder'!CL821)))</f>
        <v>.</v>
      </c>
      <c r="AA832" s="120" t="str">
        <f>IF($B$9="Female",'No Self Assessment feeder'!AA821,IF($B$9="Male",'No Self Assessment feeder'!BG821,IF($B$9="All",'No Self Assessment feeder'!CM821)))</f>
        <v>.</v>
      </c>
      <c r="AB832" s="120" t="str">
        <f>IF($B$9="Female",'No Self Assessment feeder'!AB821,IF($B$9="Male",'No Self Assessment feeder'!BH821,IF($B$9="All",'No Self Assessment feeder'!CN821)))</f>
        <v>.</v>
      </c>
      <c r="AC832" s="127" t="str">
        <f>IF($B$9="Female",'No Self Assessment feeder'!AC821,IF($B$9="Male",'No Self Assessment feeder'!BI821,IF($B$9="All",'No Self Assessment feeder'!CO821)))</f>
        <v>.</v>
      </c>
      <c r="CM832" s="29"/>
    </row>
    <row r="833" spans="1:91" ht="14.25" customHeight="1" x14ac:dyDescent="0.2">
      <c r="A833" s="159" t="s">
        <v>294</v>
      </c>
      <c r="B833" s="65" t="s">
        <v>87</v>
      </c>
      <c r="C833" s="66">
        <v>10007851</v>
      </c>
      <c r="D833" s="66" t="s">
        <v>492</v>
      </c>
      <c r="E833" s="162" t="s">
        <v>88</v>
      </c>
      <c r="F833" s="142">
        <f>IF($B$9="Female",'No Self Assessment feeder'!F822,IF($B$9="Male",'No Self Assessment feeder'!AL822,IF($B$9="All",'No Self Assessment feeder'!BR822)))</f>
        <v>1945</v>
      </c>
      <c r="G833" s="120">
        <f>IF($B$9="Female",'No Self Assessment feeder'!G822,IF($B$9="Male",'No Self Assessment feeder'!AM822,IF($B$9="All",'No Self Assessment feeder'!BS822)))</f>
        <v>2.5</v>
      </c>
      <c r="H833" s="79">
        <f>IF($B$9="Female",'No Self Assessment feeder'!H822,IF($B$9="Male",'No Self Assessment feeder'!AN822,IF($B$9="All",'No Self Assessment feeder'!BT822)))</f>
        <v>1895</v>
      </c>
      <c r="I833" s="120">
        <f>IF($B$9="Female",'No Self Assessment feeder'!I822,IF($B$9="Male",'No Self Assessment feeder'!AO822,IF($B$9="All",'No Self Assessment feeder'!BU822)))</f>
        <v>6.5</v>
      </c>
      <c r="J833" s="120">
        <f>IF($B$9="Female",'No Self Assessment feeder'!J822,IF($B$9="Male",'No Self Assessment feeder'!AP822,IF($B$9="All",'No Self Assessment feeder'!BV822)))</f>
        <v>10.3</v>
      </c>
      <c r="K833" s="120">
        <f>IF($B$9="Female",'No Self Assessment feeder'!K822,IF($B$9="Male",'No Self Assessment feeder'!AQ822,IF($B$9="All",'No Self Assessment feeder'!BW822)))</f>
        <v>67.2</v>
      </c>
      <c r="L833" s="120">
        <f>IF($B$9="Female",'No Self Assessment feeder'!L822,IF($B$9="Male",'No Self Assessment feeder'!AR822,IF($B$9="All",'No Self Assessment feeder'!BX822)))</f>
        <v>77.8</v>
      </c>
      <c r="M833" s="127">
        <f>IF($B$9="Female",'No Self Assessment feeder'!M822,IF($B$9="Male",'No Self Assessment feeder'!AS822,IF($B$9="All",'No Self Assessment feeder'!BY822)))</f>
        <v>83.2</v>
      </c>
      <c r="N833" s="81">
        <f>IF($B$9="Female",'No Self Assessment feeder'!N822,IF($B$9="Male",'No Self Assessment feeder'!AT822,IF($B$9="All",'No Self Assessment feeder'!BZ822)))</f>
        <v>1945</v>
      </c>
      <c r="O833" s="120">
        <f>IF($B$9="Female",'No Self Assessment feeder'!O822,IF($B$9="Male",'No Self Assessment feeder'!AU822,IF($B$9="All",'No Self Assessment feeder'!CA822)))</f>
        <v>2.7</v>
      </c>
      <c r="P833" s="79">
        <f>IF($B$9="Female",'No Self Assessment feeder'!P822,IF($B$9="Male",'No Self Assessment feeder'!AV822,IF($B$9="All",'No Self Assessment feeder'!CB822)))</f>
        <v>1890</v>
      </c>
      <c r="Q833" s="120">
        <f>IF($B$9="Female",'No Self Assessment feeder'!Q822,IF($B$9="Male",'No Self Assessment feeder'!AW822,IF($B$9="All",'No Self Assessment feeder'!CC822)))</f>
        <v>10.3</v>
      </c>
      <c r="R833" s="120">
        <f>IF($B$9="Female",'No Self Assessment feeder'!R822,IF($B$9="Male",'No Self Assessment feeder'!AX822,IF($B$9="All",'No Self Assessment feeder'!CD822)))</f>
        <v>7.3</v>
      </c>
      <c r="S833" s="120">
        <f>IF($B$9="Female",'No Self Assessment feeder'!S822,IF($B$9="Male",'No Self Assessment feeder'!AY822,IF($B$9="All",'No Self Assessment feeder'!CE822)))</f>
        <v>72.099999999999994</v>
      </c>
      <c r="T833" s="120">
        <f>IF($B$9="Female",'No Self Assessment feeder'!T822,IF($B$9="Male",'No Self Assessment feeder'!AZ822,IF($B$9="All",'No Self Assessment feeder'!CF822)))</f>
        <v>80.099999999999994</v>
      </c>
      <c r="U833" s="127">
        <f>IF($B$9="Female",'No Self Assessment feeder'!U822,IF($B$9="Male",'No Self Assessment feeder'!BA822,IF($B$9="All",'No Self Assessment feeder'!CG822)))</f>
        <v>82.4</v>
      </c>
      <c r="V833" s="81" t="str">
        <f>IF($B$9="Female",'No Self Assessment feeder'!V822,IF($B$9="Male",'No Self Assessment feeder'!BB822,IF($B$9="All",'No Self Assessment feeder'!CH822)))</f>
        <v>.</v>
      </c>
      <c r="W833" s="120" t="str">
        <f>IF($B$9="Female",'No Self Assessment feeder'!W822,IF($B$9="Male",'No Self Assessment feeder'!BC822,IF($B$9="All",'No Self Assessment feeder'!CI822)))</f>
        <v>.</v>
      </c>
      <c r="X833" s="79" t="str">
        <f>IF($B$9="Female",'No Self Assessment feeder'!X822,IF($B$9="Male",'No Self Assessment feeder'!BD822,IF($B$9="All",'No Self Assessment feeder'!CJ822)))</f>
        <v>.</v>
      </c>
      <c r="Y833" s="120" t="str">
        <f>IF($B$9="Female",'No Self Assessment feeder'!Y822,IF($B$9="Male",'No Self Assessment feeder'!BE822,IF($B$9="All",'No Self Assessment feeder'!CK822)))</f>
        <v>.</v>
      </c>
      <c r="Z833" s="120" t="str">
        <f>IF($B$9="Female",'No Self Assessment feeder'!Z822,IF($B$9="Male",'No Self Assessment feeder'!BF822,IF($B$9="All",'No Self Assessment feeder'!CL822)))</f>
        <v>.</v>
      </c>
      <c r="AA833" s="120" t="str">
        <f>IF($B$9="Female",'No Self Assessment feeder'!AA822,IF($B$9="Male",'No Self Assessment feeder'!BG822,IF($B$9="All",'No Self Assessment feeder'!CM822)))</f>
        <v>.</v>
      </c>
      <c r="AB833" s="120" t="str">
        <f>IF($B$9="Female",'No Self Assessment feeder'!AB822,IF($B$9="Male",'No Self Assessment feeder'!BH822,IF($B$9="All",'No Self Assessment feeder'!CN822)))</f>
        <v>.</v>
      </c>
      <c r="AC833" s="127" t="str">
        <f>IF($B$9="Female",'No Self Assessment feeder'!AC822,IF($B$9="Male",'No Self Assessment feeder'!BI822,IF($B$9="All",'No Self Assessment feeder'!CO822)))</f>
        <v>.</v>
      </c>
      <c r="CM833" s="29"/>
    </row>
    <row r="834" spans="1:91" ht="14.25" customHeight="1" x14ac:dyDescent="0.2">
      <c r="A834" s="159" t="s">
        <v>294</v>
      </c>
      <c r="B834" s="65" t="s">
        <v>89</v>
      </c>
      <c r="C834" s="66">
        <v>10007143</v>
      </c>
      <c r="D834" s="66" t="s">
        <v>496</v>
      </c>
      <c r="E834" s="162" t="s">
        <v>91</v>
      </c>
      <c r="F834" s="142">
        <f>IF($B$9="Female",'No Self Assessment feeder'!F823,IF($B$9="Male",'No Self Assessment feeder'!AL823,IF($B$9="All",'No Self Assessment feeder'!BR823)))</f>
        <v>2955</v>
      </c>
      <c r="G834" s="120">
        <f>IF($B$9="Female",'No Self Assessment feeder'!G823,IF($B$9="Male",'No Self Assessment feeder'!AM823,IF($B$9="All",'No Self Assessment feeder'!BS823)))</f>
        <v>1.2</v>
      </c>
      <c r="H834" s="79">
        <f>IF($B$9="Female",'No Self Assessment feeder'!H823,IF($B$9="Male",'No Self Assessment feeder'!AN823,IF($B$9="All",'No Self Assessment feeder'!BT823)))</f>
        <v>2920</v>
      </c>
      <c r="I834" s="120">
        <f>IF($B$9="Female",'No Self Assessment feeder'!I823,IF($B$9="Male",'No Self Assessment feeder'!AO823,IF($B$9="All",'No Self Assessment feeder'!BU823)))</f>
        <v>6.5</v>
      </c>
      <c r="J834" s="120">
        <f>IF($B$9="Female",'No Self Assessment feeder'!J823,IF($B$9="Male",'No Self Assessment feeder'!AP823,IF($B$9="All",'No Self Assessment feeder'!BV823)))</f>
        <v>9.1999999999999993</v>
      </c>
      <c r="K834" s="120">
        <f>IF($B$9="Female",'No Self Assessment feeder'!K823,IF($B$9="Male",'No Self Assessment feeder'!AQ823,IF($B$9="All",'No Self Assessment feeder'!BW823)))</f>
        <v>49.9</v>
      </c>
      <c r="L834" s="120">
        <f>IF($B$9="Female",'No Self Assessment feeder'!L823,IF($B$9="Male",'No Self Assessment feeder'!AR823,IF($B$9="All",'No Self Assessment feeder'!BX823)))</f>
        <v>70.3</v>
      </c>
      <c r="M834" s="127">
        <f>IF($B$9="Female",'No Self Assessment feeder'!M823,IF($B$9="Male",'No Self Assessment feeder'!AS823,IF($B$9="All",'No Self Assessment feeder'!BY823)))</f>
        <v>84.2</v>
      </c>
      <c r="N834" s="81">
        <f>IF($B$9="Female",'No Self Assessment feeder'!N823,IF($B$9="Male",'No Self Assessment feeder'!AT823,IF($B$9="All",'No Self Assessment feeder'!BZ823)))</f>
        <v>2955</v>
      </c>
      <c r="O834" s="120">
        <f>IF($B$9="Female",'No Self Assessment feeder'!O823,IF($B$9="Male",'No Self Assessment feeder'!AU823,IF($B$9="All",'No Self Assessment feeder'!CA823)))</f>
        <v>1.5</v>
      </c>
      <c r="P834" s="79">
        <f>IF($B$9="Female",'No Self Assessment feeder'!P823,IF($B$9="Male",'No Self Assessment feeder'!AV823,IF($B$9="All",'No Self Assessment feeder'!CB823)))</f>
        <v>2910</v>
      </c>
      <c r="Q834" s="120">
        <f>IF($B$9="Female",'No Self Assessment feeder'!Q823,IF($B$9="Male",'No Self Assessment feeder'!AW823,IF($B$9="All",'No Self Assessment feeder'!CC823)))</f>
        <v>8.8000000000000007</v>
      </c>
      <c r="R834" s="120">
        <f>IF($B$9="Female",'No Self Assessment feeder'!R823,IF($B$9="Male",'No Self Assessment feeder'!AX823,IF($B$9="All",'No Self Assessment feeder'!CD823)))</f>
        <v>7.7</v>
      </c>
      <c r="S834" s="120">
        <f>IF($B$9="Female",'No Self Assessment feeder'!S823,IF($B$9="Male",'No Self Assessment feeder'!AY823,IF($B$9="All",'No Self Assessment feeder'!CE823)))</f>
        <v>64.5</v>
      </c>
      <c r="T834" s="120">
        <f>IF($B$9="Female",'No Self Assessment feeder'!T823,IF($B$9="Male",'No Self Assessment feeder'!AZ823,IF($B$9="All",'No Self Assessment feeder'!CF823)))</f>
        <v>77.099999999999994</v>
      </c>
      <c r="U834" s="127">
        <f>IF($B$9="Female",'No Self Assessment feeder'!U823,IF($B$9="Male",'No Self Assessment feeder'!BA823,IF($B$9="All",'No Self Assessment feeder'!CG823)))</f>
        <v>83.5</v>
      </c>
      <c r="V834" s="81" t="str">
        <f>IF($B$9="Female",'No Self Assessment feeder'!V823,IF($B$9="Male",'No Self Assessment feeder'!BB823,IF($B$9="All",'No Self Assessment feeder'!CH823)))</f>
        <v>.</v>
      </c>
      <c r="W834" s="120" t="str">
        <f>IF($B$9="Female",'No Self Assessment feeder'!W823,IF($B$9="Male",'No Self Assessment feeder'!BC823,IF($B$9="All",'No Self Assessment feeder'!CI823)))</f>
        <v>.</v>
      </c>
      <c r="X834" s="79" t="str">
        <f>IF($B$9="Female",'No Self Assessment feeder'!X823,IF($B$9="Male",'No Self Assessment feeder'!BD823,IF($B$9="All",'No Self Assessment feeder'!CJ823)))</f>
        <v>.</v>
      </c>
      <c r="Y834" s="120" t="str">
        <f>IF($B$9="Female",'No Self Assessment feeder'!Y823,IF($B$9="Male",'No Self Assessment feeder'!BE823,IF($B$9="All",'No Self Assessment feeder'!CK823)))</f>
        <v>.</v>
      </c>
      <c r="Z834" s="120" t="str">
        <f>IF($B$9="Female",'No Self Assessment feeder'!Z823,IF($B$9="Male",'No Self Assessment feeder'!BF823,IF($B$9="All",'No Self Assessment feeder'!CL823)))</f>
        <v>.</v>
      </c>
      <c r="AA834" s="120" t="str">
        <f>IF($B$9="Female",'No Self Assessment feeder'!AA823,IF($B$9="Male",'No Self Assessment feeder'!BG823,IF($B$9="All",'No Self Assessment feeder'!CM823)))</f>
        <v>.</v>
      </c>
      <c r="AB834" s="120" t="str">
        <f>IF($B$9="Female",'No Self Assessment feeder'!AB823,IF($B$9="Male",'No Self Assessment feeder'!BH823,IF($B$9="All",'No Self Assessment feeder'!CN823)))</f>
        <v>.</v>
      </c>
      <c r="AC834" s="127" t="str">
        <f>IF($B$9="Female",'No Self Assessment feeder'!AC823,IF($B$9="Male",'No Self Assessment feeder'!BI823,IF($B$9="All",'No Self Assessment feeder'!CO823)))</f>
        <v>.</v>
      </c>
      <c r="CM834" s="29"/>
    </row>
    <row r="835" spans="1:91" ht="14.25" customHeight="1" x14ac:dyDescent="0.2">
      <c r="A835" s="159" t="s">
        <v>294</v>
      </c>
      <c r="B835" s="65" t="s">
        <v>92</v>
      </c>
      <c r="C835" s="66">
        <v>10007789</v>
      </c>
      <c r="D835" s="66" t="s">
        <v>488</v>
      </c>
      <c r="E835" s="162" t="s">
        <v>93</v>
      </c>
      <c r="F835" s="142">
        <f>IF($B$9="Female",'No Self Assessment feeder'!F824,IF($B$9="Male",'No Self Assessment feeder'!AL824,IF($B$9="All",'No Self Assessment feeder'!BR824)))</f>
        <v>2370</v>
      </c>
      <c r="G835" s="120">
        <f>IF($B$9="Female",'No Self Assessment feeder'!G824,IF($B$9="Male",'No Self Assessment feeder'!AM824,IF($B$9="All",'No Self Assessment feeder'!BS824)))</f>
        <v>1.9</v>
      </c>
      <c r="H835" s="79">
        <f>IF($B$9="Female",'No Self Assessment feeder'!H824,IF($B$9="Male",'No Self Assessment feeder'!AN824,IF($B$9="All",'No Self Assessment feeder'!BT824)))</f>
        <v>2325</v>
      </c>
      <c r="I835" s="120">
        <f>IF($B$9="Female",'No Self Assessment feeder'!I824,IF($B$9="Male",'No Self Assessment feeder'!AO824,IF($B$9="All",'No Self Assessment feeder'!BU824)))</f>
        <v>6</v>
      </c>
      <c r="J835" s="120">
        <f>IF($B$9="Female",'No Self Assessment feeder'!J824,IF($B$9="Male",'No Self Assessment feeder'!AP824,IF($B$9="All",'No Self Assessment feeder'!BV824)))</f>
        <v>11.4</v>
      </c>
      <c r="K835" s="120">
        <f>IF($B$9="Female",'No Self Assessment feeder'!K824,IF($B$9="Male",'No Self Assessment feeder'!AQ824,IF($B$9="All",'No Self Assessment feeder'!BW824)))</f>
        <v>54.2</v>
      </c>
      <c r="L835" s="120">
        <f>IF($B$9="Female",'No Self Assessment feeder'!L824,IF($B$9="Male",'No Self Assessment feeder'!AR824,IF($B$9="All",'No Self Assessment feeder'!BX824)))</f>
        <v>72.3</v>
      </c>
      <c r="M835" s="127">
        <f>IF($B$9="Female",'No Self Assessment feeder'!M824,IF($B$9="Male",'No Self Assessment feeder'!AS824,IF($B$9="All",'No Self Assessment feeder'!BY824)))</f>
        <v>82.6</v>
      </c>
      <c r="N835" s="81">
        <f>IF($B$9="Female",'No Self Assessment feeder'!N824,IF($B$9="Male",'No Self Assessment feeder'!AT824,IF($B$9="All",'No Self Assessment feeder'!BZ824)))</f>
        <v>2370</v>
      </c>
      <c r="O835" s="120">
        <f>IF($B$9="Female",'No Self Assessment feeder'!O824,IF($B$9="Male",'No Self Assessment feeder'!AU824,IF($B$9="All",'No Self Assessment feeder'!CA824)))</f>
        <v>2.1</v>
      </c>
      <c r="P835" s="79">
        <f>IF($B$9="Female",'No Self Assessment feeder'!P824,IF($B$9="Male",'No Self Assessment feeder'!AV824,IF($B$9="All",'No Self Assessment feeder'!CB824)))</f>
        <v>2320</v>
      </c>
      <c r="Q835" s="120">
        <f>IF($B$9="Female",'No Self Assessment feeder'!Q824,IF($B$9="Male",'No Self Assessment feeder'!AW824,IF($B$9="All",'No Self Assessment feeder'!CC824)))</f>
        <v>11.8</v>
      </c>
      <c r="R835" s="120">
        <f>IF($B$9="Female",'No Self Assessment feeder'!R824,IF($B$9="Male",'No Self Assessment feeder'!AX824,IF($B$9="All",'No Self Assessment feeder'!CD824)))</f>
        <v>6.9</v>
      </c>
      <c r="S835" s="120">
        <f>IF($B$9="Female",'No Self Assessment feeder'!S824,IF($B$9="Male",'No Self Assessment feeder'!AY824,IF($B$9="All",'No Self Assessment feeder'!CE824)))</f>
        <v>65.900000000000006</v>
      </c>
      <c r="T835" s="120">
        <f>IF($B$9="Female",'No Self Assessment feeder'!T824,IF($B$9="Male",'No Self Assessment feeder'!AZ824,IF($B$9="All",'No Self Assessment feeder'!CF824)))</f>
        <v>77.3</v>
      </c>
      <c r="U835" s="127">
        <f>IF($B$9="Female",'No Self Assessment feeder'!U824,IF($B$9="Male",'No Self Assessment feeder'!BA824,IF($B$9="All",'No Self Assessment feeder'!CG824)))</f>
        <v>81.400000000000006</v>
      </c>
      <c r="V835" s="81" t="str">
        <f>IF($B$9="Female",'No Self Assessment feeder'!V824,IF($B$9="Male",'No Self Assessment feeder'!BB824,IF($B$9="All",'No Self Assessment feeder'!CH824)))</f>
        <v>.</v>
      </c>
      <c r="W835" s="120" t="str">
        <f>IF($B$9="Female",'No Self Assessment feeder'!W824,IF($B$9="Male",'No Self Assessment feeder'!BC824,IF($B$9="All",'No Self Assessment feeder'!CI824)))</f>
        <v>.</v>
      </c>
      <c r="X835" s="79" t="str">
        <f>IF($B$9="Female",'No Self Assessment feeder'!X824,IF($B$9="Male",'No Self Assessment feeder'!BD824,IF($B$9="All",'No Self Assessment feeder'!CJ824)))</f>
        <v>.</v>
      </c>
      <c r="Y835" s="120" t="str">
        <f>IF($B$9="Female",'No Self Assessment feeder'!Y824,IF($B$9="Male",'No Self Assessment feeder'!BE824,IF($B$9="All",'No Self Assessment feeder'!CK824)))</f>
        <v>.</v>
      </c>
      <c r="Z835" s="120" t="str">
        <f>IF($B$9="Female",'No Self Assessment feeder'!Z824,IF($B$9="Male",'No Self Assessment feeder'!BF824,IF($B$9="All",'No Self Assessment feeder'!CL824)))</f>
        <v>.</v>
      </c>
      <c r="AA835" s="120" t="str">
        <f>IF($B$9="Female",'No Self Assessment feeder'!AA824,IF($B$9="Male",'No Self Assessment feeder'!BG824,IF($B$9="All",'No Self Assessment feeder'!CM824)))</f>
        <v>.</v>
      </c>
      <c r="AB835" s="120" t="str">
        <f>IF($B$9="Female",'No Self Assessment feeder'!AB824,IF($B$9="Male",'No Self Assessment feeder'!BH824,IF($B$9="All",'No Self Assessment feeder'!CN824)))</f>
        <v>.</v>
      </c>
      <c r="AC835" s="127" t="str">
        <f>IF($B$9="Female",'No Self Assessment feeder'!AC824,IF($B$9="Male",'No Self Assessment feeder'!BI824,IF($B$9="All",'No Self Assessment feeder'!CO824)))</f>
        <v>.</v>
      </c>
      <c r="CM835" s="29"/>
    </row>
    <row r="836" spans="1:91" ht="14.25" customHeight="1" x14ac:dyDescent="0.2">
      <c r="A836" s="159" t="s">
        <v>294</v>
      </c>
      <c r="B836" s="65" t="s">
        <v>94</v>
      </c>
      <c r="C836" s="66">
        <v>10007144</v>
      </c>
      <c r="D836" s="66" t="s">
        <v>491</v>
      </c>
      <c r="E836" s="162" t="s">
        <v>95</v>
      </c>
      <c r="F836" s="142">
        <f>IF($B$9="Female",'No Self Assessment feeder'!F825,IF($B$9="Male",'No Self Assessment feeder'!AL825,IF($B$9="All",'No Self Assessment feeder'!BR825)))</f>
        <v>2370</v>
      </c>
      <c r="G836" s="120">
        <f>IF($B$9="Female",'No Self Assessment feeder'!G825,IF($B$9="Male",'No Self Assessment feeder'!AM825,IF($B$9="All",'No Self Assessment feeder'!BS825)))</f>
        <v>4.9000000000000004</v>
      </c>
      <c r="H836" s="79">
        <f>IF($B$9="Female",'No Self Assessment feeder'!H825,IF($B$9="Male",'No Self Assessment feeder'!AN825,IF($B$9="All",'No Self Assessment feeder'!BT825)))</f>
        <v>2255</v>
      </c>
      <c r="I836" s="120">
        <f>IF($B$9="Female",'No Self Assessment feeder'!I825,IF($B$9="Male",'No Self Assessment feeder'!AO825,IF($B$9="All",'No Self Assessment feeder'!BU825)))</f>
        <v>10.9</v>
      </c>
      <c r="J836" s="120">
        <f>IF($B$9="Female",'No Self Assessment feeder'!J825,IF($B$9="Male",'No Self Assessment feeder'!AP825,IF($B$9="All",'No Self Assessment feeder'!BV825)))</f>
        <v>18</v>
      </c>
      <c r="K836" s="120">
        <f>IF($B$9="Female",'No Self Assessment feeder'!K825,IF($B$9="Male",'No Self Assessment feeder'!AQ825,IF($B$9="All",'No Self Assessment feeder'!BW825)))</f>
        <v>52.8</v>
      </c>
      <c r="L836" s="120">
        <f>IF($B$9="Female",'No Self Assessment feeder'!L825,IF($B$9="Male",'No Self Assessment feeder'!AR825,IF($B$9="All",'No Self Assessment feeder'!BX825)))</f>
        <v>63.1</v>
      </c>
      <c r="M836" s="127">
        <f>IF($B$9="Female",'No Self Assessment feeder'!M825,IF($B$9="Male",'No Self Assessment feeder'!AS825,IF($B$9="All",'No Self Assessment feeder'!BY825)))</f>
        <v>71.099999999999994</v>
      </c>
      <c r="N836" s="81">
        <f>IF($B$9="Female",'No Self Assessment feeder'!N825,IF($B$9="Male",'No Self Assessment feeder'!AT825,IF($B$9="All",'No Self Assessment feeder'!BZ825)))</f>
        <v>2370</v>
      </c>
      <c r="O836" s="120">
        <f>IF($B$9="Female",'No Self Assessment feeder'!O825,IF($B$9="Male",'No Self Assessment feeder'!AU825,IF($B$9="All",'No Self Assessment feeder'!CA825)))</f>
        <v>5.6</v>
      </c>
      <c r="P836" s="79">
        <f>IF($B$9="Female",'No Self Assessment feeder'!P825,IF($B$9="Male",'No Self Assessment feeder'!AV825,IF($B$9="All",'No Self Assessment feeder'!CB825)))</f>
        <v>2235</v>
      </c>
      <c r="Q836" s="120">
        <f>IF($B$9="Female",'No Self Assessment feeder'!Q825,IF($B$9="Male",'No Self Assessment feeder'!AW825,IF($B$9="All",'No Self Assessment feeder'!CC825)))</f>
        <v>15.9</v>
      </c>
      <c r="R836" s="120">
        <f>IF($B$9="Female",'No Self Assessment feeder'!R825,IF($B$9="Male",'No Self Assessment feeder'!AX825,IF($B$9="All",'No Self Assessment feeder'!CD825)))</f>
        <v>15.6</v>
      </c>
      <c r="S836" s="120">
        <f>IF($B$9="Female",'No Self Assessment feeder'!S825,IF($B$9="Male",'No Self Assessment feeder'!AY825,IF($B$9="All",'No Self Assessment feeder'!CE825)))</f>
        <v>57</v>
      </c>
      <c r="T836" s="120">
        <f>IF($B$9="Female",'No Self Assessment feeder'!T825,IF($B$9="Male",'No Self Assessment feeder'!AZ825,IF($B$9="All",'No Self Assessment feeder'!CF825)))</f>
        <v>64.599999999999994</v>
      </c>
      <c r="U836" s="127">
        <f>IF($B$9="Female",'No Self Assessment feeder'!U825,IF($B$9="Male",'No Self Assessment feeder'!BA825,IF($B$9="All",'No Self Assessment feeder'!CG825)))</f>
        <v>68.400000000000006</v>
      </c>
      <c r="V836" s="81" t="str">
        <f>IF($B$9="Female",'No Self Assessment feeder'!V825,IF($B$9="Male",'No Self Assessment feeder'!BB825,IF($B$9="All",'No Self Assessment feeder'!CH825)))</f>
        <v>.</v>
      </c>
      <c r="W836" s="120" t="str">
        <f>IF($B$9="Female",'No Self Assessment feeder'!W825,IF($B$9="Male",'No Self Assessment feeder'!BC825,IF($B$9="All",'No Self Assessment feeder'!CI825)))</f>
        <v>.</v>
      </c>
      <c r="X836" s="79" t="str">
        <f>IF($B$9="Female",'No Self Assessment feeder'!X825,IF($B$9="Male",'No Self Assessment feeder'!BD825,IF($B$9="All",'No Self Assessment feeder'!CJ825)))</f>
        <v>.</v>
      </c>
      <c r="Y836" s="120" t="str">
        <f>IF($B$9="Female",'No Self Assessment feeder'!Y825,IF($B$9="Male",'No Self Assessment feeder'!BE825,IF($B$9="All",'No Self Assessment feeder'!CK825)))</f>
        <v>.</v>
      </c>
      <c r="Z836" s="120" t="str">
        <f>IF($B$9="Female",'No Self Assessment feeder'!Z825,IF($B$9="Male",'No Self Assessment feeder'!BF825,IF($B$9="All",'No Self Assessment feeder'!CL825)))</f>
        <v>.</v>
      </c>
      <c r="AA836" s="120" t="str">
        <f>IF($B$9="Female",'No Self Assessment feeder'!AA825,IF($B$9="Male",'No Self Assessment feeder'!BG825,IF($B$9="All",'No Self Assessment feeder'!CM825)))</f>
        <v>.</v>
      </c>
      <c r="AB836" s="120" t="str">
        <f>IF($B$9="Female",'No Self Assessment feeder'!AB825,IF($B$9="Male",'No Self Assessment feeder'!BH825,IF($B$9="All",'No Self Assessment feeder'!CN825)))</f>
        <v>.</v>
      </c>
      <c r="AC836" s="127" t="str">
        <f>IF($B$9="Female",'No Self Assessment feeder'!AC825,IF($B$9="Male",'No Self Assessment feeder'!BI825,IF($B$9="All",'No Self Assessment feeder'!CO825)))</f>
        <v>.</v>
      </c>
      <c r="CM836" s="29"/>
    </row>
    <row r="837" spans="1:91" ht="14.25" customHeight="1" x14ac:dyDescent="0.2">
      <c r="A837" s="159" t="s">
        <v>294</v>
      </c>
      <c r="B837" s="65" t="s">
        <v>96</v>
      </c>
      <c r="C837" s="66">
        <v>10007823</v>
      </c>
      <c r="D837" s="66" t="s">
        <v>493</v>
      </c>
      <c r="E837" s="162" t="s">
        <v>97</v>
      </c>
      <c r="F837" s="142">
        <f>IF($B$9="Female",'No Self Assessment feeder'!F826,IF($B$9="Male",'No Self Assessment feeder'!AL826,IF($B$9="All",'No Self Assessment feeder'!BR826)))</f>
        <v>1945</v>
      </c>
      <c r="G837" s="120">
        <f>IF($B$9="Female",'No Self Assessment feeder'!G826,IF($B$9="Male",'No Self Assessment feeder'!AM826,IF($B$9="All",'No Self Assessment feeder'!BS826)))</f>
        <v>1.9</v>
      </c>
      <c r="H837" s="79">
        <f>IF($B$9="Female",'No Self Assessment feeder'!H826,IF($B$9="Male",'No Self Assessment feeder'!AN826,IF($B$9="All",'No Self Assessment feeder'!BT826)))</f>
        <v>1910</v>
      </c>
      <c r="I837" s="120">
        <f>IF($B$9="Female",'No Self Assessment feeder'!I826,IF($B$9="Male",'No Self Assessment feeder'!AO826,IF($B$9="All",'No Self Assessment feeder'!BU826)))</f>
        <v>5.3</v>
      </c>
      <c r="J837" s="120">
        <f>IF($B$9="Female",'No Self Assessment feeder'!J826,IF($B$9="Male",'No Self Assessment feeder'!AP826,IF($B$9="All",'No Self Assessment feeder'!BV826)))</f>
        <v>8.6999999999999993</v>
      </c>
      <c r="K837" s="120">
        <f>IF($B$9="Female",'No Self Assessment feeder'!K826,IF($B$9="Male",'No Self Assessment feeder'!AQ826,IF($B$9="All",'No Self Assessment feeder'!BW826)))</f>
        <v>60.8</v>
      </c>
      <c r="L837" s="120">
        <f>IF($B$9="Female",'No Self Assessment feeder'!L826,IF($B$9="Male",'No Self Assessment feeder'!AR826,IF($B$9="All",'No Self Assessment feeder'!BX826)))</f>
        <v>80.2</v>
      </c>
      <c r="M837" s="127">
        <f>IF($B$9="Female",'No Self Assessment feeder'!M826,IF($B$9="Male",'No Self Assessment feeder'!AS826,IF($B$9="All",'No Self Assessment feeder'!BY826)))</f>
        <v>86</v>
      </c>
      <c r="N837" s="81">
        <f>IF($B$9="Female",'No Self Assessment feeder'!N826,IF($B$9="Male",'No Self Assessment feeder'!AT826,IF($B$9="All",'No Self Assessment feeder'!BZ826)))</f>
        <v>1945</v>
      </c>
      <c r="O837" s="120">
        <f>IF($B$9="Female",'No Self Assessment feeder'!O826,IF($B$9="Male",'No Self Assessment feeder'!AU826,IF($B$9="All",'No Self Assessment feeder'!CA826)))</f>
        <v>2.5</v>
      </c>
      <c r="P837" s="79">
        <f>IF($B$9="Female",'No Self Assessment feeder'!P826,IF($B$9="Male",'No Self Assessment feeder'!AV826,IF($B$9="All",'No Self Assessment feeder'!CB826)))</f>
        <v>1895</v>
      </c>
      <c r="Q837" s="120">
        <f>IF($B$9="Female",'No Self Assessment feeder'!Q826,IF($B$9="Male",'No Self Assessment feeder'!AW826,IF($B$9="All",'No Self Assessment feeder'!CC826)))</f>
        <v>9.8000000000000007</v>
      </c>
      <c r="R837" s="120">
        <f>IF($B$9="Female",'No Self Assessment feeder'!R826,IF($B$9="Male",'No Self Assessment feeder'!AX826,IF($B$9="All",'No Self Assessment feeder'!CD826)))</f>
        <v>6.3</v>
      </c>
      <c r="S837" s="120">
        <f>IF($B$9="Female",'No Self Assessment feeder'!S826,IF($B$9="Male",'No Self Assessment feeder'!AY826,IF($B$9="All",'No Self Assessment feeder'!CE826)))</f>
        <v>69.3</v>
      </c>
      <c r="T837" s="120">
        <f>IF($B$9="Female",'No Self Assessment feeder'!T826,IF($B$9="Male",'No Self Assessment feeder'!AZ826,IF($B$9="All",'No Self Assessment feeder'!CF826)))</f>
        <v>80.400000000000006</v>
      </c>
      <c r="U837" s="127">
        <f>IF($B$9="Female",'No Self Assessment feeder'!U826,IF($B$9="Male",'No Self Assessment feeder'!BA826,IF($B$9="All",'No Self Assessment feeder'!CG826)))</f>
        <v>83.9</v>
      </c>
      <c r="V837" s="81" t="str">
        <f>IF($B$9="Female",'No Self Assessment feeder'!V826,IF($B$9="Male",'No Self Assessment feeder'!BB826,IF($B$9="All",'No Self Assessment feeder'!CH826)))</f>
        <v>.</v>
      </c>
      <c r="W837" s="120" t="str">
        <f>IF($B$9="Female",'No Self Assessment feeder'!W826,IF($B$9="Male",'No Self Assessment feeder'!BC826,IF($B$9="All",'No Self Assessment feeder'!CI826)))</f>
        <v>.</v>
      </c>
      <c r="X837" s="79" t="str">
        <f>IF($B$9="Female",'No Self Assessment feeder'!X826,IF($B$9="Male",'No Self Assessment feeder'!BD826,IF($B$9="All",'No Self Assessment feeder'!CJ826)))</f>
        <v>.</v>
      </c>
      <c r="Y837" s="120" t="str">
        <f>IF($B$9="Female",'No Self Assessment feeder'!Y826,IF($B$9="Male",'No Self Assessment feeder'!BE826,IF($B$9="All",'No Self Assessment feeder'!CK826)))</f>
        <v>.</v>
      </c>
      <c r="Z837" s="120" t="str">
        <f>IF($B$9="Female",'No Self Assessment feeder'!Z826,IF($B$9="Male",'No Self Assessment feeder'!BF826,IF($B$9="All",'No Self Assessment feeder'!CL826)))</f>
        <v>.</v>
      </c>
      <c r="AA837" s="120" t="str">
        <f>IF($B$9="Female",'No Self Assessment feeder'!AA826,IF($B$9="Male",'No Self Assessment feeder'!BG826,IF($B$9="All",'No Self Assessment feeder'!CM826)))</f>
        <v>.</v>
      </c>
      <c r="AB837" s="120" t="str">
        <f>IF($B$9="Female",'No Self Assessment feeder'!AB826,IF($B$9="Male",'No Self Assessment feeder'!BH826,IF($B$9="All",'No Self Assessment feeder'!CN826)))</f>
        <v>.</v>
      </c>
      <c r="AC837" s="127" t="str">
        <f>IF($B$9="Female",'No Self Assessment feeder'!AC826,IF($B$9="Male",'No Self Assessment feeder'!BI826,IF($B$9="All",'No Self Assessment feeder'!CO826)))</f>
        <v>.</v>
      </c>
      <c r="CM837" s="29"/>
    </row>
    <row r="838" spans="1:91" ht="14.25" customHeight="1" x14ac:dyDescent="0.2">
      <c r="A838" s="159" t="s">
        <v>294</v>
      </c>
      <c r="B838" s="65" t="s">
        <v>98</v>
      </c>
      <c r="C838" s="66">
        <v>10007791</v>
      </c>
      <c r="D838" s="66" t="s">
        <v>488</v>
      </c>
      <c r="E838" s="162" t="s">
        <v>99</v>
      </c>
      <c r="F838" s="142">
        <f>IF($B$9="Female",'No Self Assessment feeder'!F827,IF($B$9="Male",'No Self Assessment feeder'!AL827,IF($B$9="All",'No Self Assessment feeder'!BR827)))</f>
        <v>1645</v>
      </c>
      <c r="G838" s="120">
        <f>IF($B$9="Female",'No Self Assessment feeder'!G827,IF($B$9="Male",'No Self Assessment feeder'!AM827,IF($B$9="All",'No Self Assessment feeder'!BS827)))</f>
        <v>2.1</v>
      </c>
      <c r="H838" s="79">
        <f>IF($B$9="Female",'No Self Assessment feeder'!H827,IF($B$9="Male",'No Self Assessment feeder'!AN827,IF($B$9="All",'No Self Assessment feeder'!BT827)))</f>
        <v>1610</v>
      </c>
      <c r="I838" s="120">
        <f>IF($B$9="Female",'No Self Assessment feeder'!I827,IF($B$9="Male",'No Self Assessment feeder'!AO827,IF($B$9="All",'No Self Assessment feeder'!BU827)))</f>
        <v>6.3</v>
      </c>
      <c r="J838" s="120">
        <f>IF($B$9="Female",'No Self Assessment feeder'!J827,IF($B$9="Male",'No Self Assessment feeder'!AP827,IF($B$9="All",'No Self Assessment feeder'!BV827)))</f>
        <v>12.7</v>
      </c>
      <c r="K838" s="120">
        <f>IF($B$9="Female",'No Self Assessment feeder'!K827,IF($B$9="Male",'No Self Assessment feeder'!AQ827,IF($B$9="All",'No Self Assessment feeder'!BW827)))</f>
        <v>60</v>
      </c>
      <c r="L838" s="120">
        <f>IF($B$9="Female",'No Self Assessment feeder'!L827,IF($B$9="Male",'No Self Assessment feeder'!AR827,IF($B$9="All",'No Self Assessment feeder'!BX827)))</f>
        <v>72.3</v>
      </c>
      <c r="M838" s="127">
        <f>IF($B$9="Female",'No Self Assessment feeder'!M827,IF($B$9="Male",'No Self Assessment feeder'!AS827,IF($B$9="All",'No Self Assessment feeder'!BY827)))</f>
        <v>81</v>
      </c>
      <c r="N838" s="81">
        <f>IF($B$9="Female",'No Self Assessment feeder'!N827,IF($B$9="Male",'No Self Assessment feeder'!AT827,IF($B$9="All",'No Self Assessment feeder'!BZ827)))</f>
        <v>1645</v>
      </c>
      <c r="O838" s="120">
        <f>IF($B$9="Female",'No Self Assessment feeder'!O827,IF($B$9="Male",'No Self Assessment feeder'!AU827,IF($B$9="All",'No Self Assessment feeder'!CA827)))</f>
        <v>2.6</v>
      </c>
      <c r="P838" s="79">
        <f>IF($B$9="Female",'No Self Assessment feeder'!P827,IF($B$9="Male",'No Self Assessment feeder'!AV827,IF($B$9="All",'No Self Assessment feeder'!CB827)))</f>
        <v>1600</v>
      </c>
      <c r="Q838" s="120">
        <f>IF($B$9="Female",'No Self Assessment feeder'!Q827,IF($B$9="Male",'No Self Assessment feeder'!AW827,IF($B$9="All",'No Self Assessment feeder'!CC827)))</f>
        <v>10.9</v>
      </c>
      <c r="R838" s="120">
        <f>IF($B$9="Female",'No Self Assessment feeder'!R827,IF($B$9="Male",'No Self Assessment feeder'!AX827,IF($B$9="All",'No Self Assessment feeder'!CD827)))</f>
        <v>9.6</v>
      </c>
      <c r="S838" s="120">
        <f>IF($B$9="Female",'No Self Assessment feeder'!S827,IF($B$9="Male",'No Self Assessment feeder'!AY827,IF($B$9="All",'No Self Assessment feeder'!CE827)))</f>
        <v>67</v>
      </c>
      <c r="T838" s="120">
        <f>IF($B$9="Female",'No Self Assessment feeder'!T827,IF($B$9="Male",'No Self Assessment feeder'!AZ827,IF($B$9="All",'No Self Assessment feeder'!CF827)))</f>
        <v>76</v>
      </c>
      <c r="U838" s="127">
        <f>IF($B$9="Female",'No Self Assessment feeder'!U827,IF($B$9="Male",'No Self Assessment feeder'!BA827,IF($B$9="All",'No Self Assessment feeder'!CG827)))</f>
        <v>79.5</v>
      </c>
      <c r="V838" s="81" t="str">
        <f>IF($B$9="Female",'No Self Assessment feeder'!V827,IF($B$9="Male",'No Self Assessment feeder'!BB827,IF($B$9="All",'No Self Assessment feeder'!CH827)))</f>
        <v>.</v>
      </c>
      <c r="W838" s="120" t="str">
        <f>IF($B$9="Female",'No Self Assessment feeder'!W827,IF($B$9="Male",'No Self Assessment feeder'!BC827,IF($B$9="All",'No Self Assessment feeder'!CI827)))</f>
        <v>.</v>
      </c>
      <c r="X838" s="79" t="str">
        <f>IF($B$9="Female",'No Self Assessment feeder'!X827,IF($B$9="Male",'No Self Assessment feeder'!BD827,IF($B$9="All",'No Self Assessment feeder'!CJ827)))</f>
        <v>.</v>
      </c>
      <c r="Y838" s="120" t="str">
        <f>IF($B$9="Female",'No Self Assessment feeder'!Y827,IF($B$9="Male",'No Self Assessment feeder'!BE827,IF($B$9="All",'No Self Assessment feeder'!CK827)))</f>
        <v>.</v>
      </c>
      <c r="Z838" s="120" t="str">
        <f>IF($B$9="Female",'No Self Assessment feeder'!Z827,IF($B$9="Male",'No Self Assessment feeder'!BF827,IF($B$9="All",'No Self Assessment feeder'!CL827)))</f>
        <v>.</v>
      </c>
      <c r="AA838" s="120" t="str">
        <f>IF($B$9="Female",'No Self Assessment feeder'!AA827,IF($B$9="Male",'No Self Assessment feeder'!BG827,IF($B$9="All",'No Self Assessment feeder'!CM827)))</f>
        <v>.</v>
      </c>
      <c r="AB838" s="120" t="str">
        <f>IF($B$9="Female",'No Self Assessment feeder'!AB827,IF($B$9="Male",'No Self Assessment feeder'!BH827,IF($B$9="All",'No Self Assessment feeder'!CN827)))</f>
        <v>.</v>
      </c>
      <c r="AC838" s="127" t="str">
        <f>IF($B$9="Female",'No Self Assessment feeder'!AC827,IF($B$9="Male",'No Self Assessment feeder'!BI827,IF($B$9="All",'No Self Assessment feeder'!CO827)))</f>
        <v>.</v>
      </c>
      <c r="CM838" s="29"/>
    </row>
    <row r="839" spans="1:91" ht="14.25" customHeight="1" x14ac:dyDescent="0.2">
      <c r="A839" s="159" t="s">
        <v>294</v>
      </c>
      <c r="B839" s="65" t="s">
        <v>100</v>
      </c>
      <c r="C839" s="66">
        <v>10007792</v>
      </c>
      <c r="D839" s="66" t="s">
        <v>490</v>
      </c>
      <c r="E839" s="162" t="s">
        <v>101</v>
      </c>
      <c r="F839" s="142">
        <f>IF($B$9="Female",'No Self Assessment feeder'!F828,IF($B$9="Male",'No Self Assessment feeder'!AL828,IF($B$9="All",'No Self Assessment feeder'!BR828)))</f>
        <v>2895</v>
      </c>
      <c r="G839" s="120">
        <f>IF($B$9="Female",'No Self Assessment feeder'!G828,IF($B$9="Male",'No Self Assessment feeder'!AM828,IF($B$9="All",'No Self Assessment feeder'!BS828)))</f>
        <v>1.4</v>
      </c>
      <c r="H839" s="79">
        <f>IF($B$9="Female",'No Self Assessment feeder'!H828,IF($B$9="Male",'No Self Assessment feeder'!AN828,IF($B$9="All",'No Self Assessment feeder'!BT828)))</f>
        <v>2855</v>
      </c>
      <c r="I839" s="120">
        <f>IF($B$9="Female",'No Self Assessment feeder'!I828,IF($B$9="Male",'No Self Assessment feeder'!AO828,IF($B$9="All",'No Self Assessment feeder'!BU828)))</f>
        <v>7.5</v>
      </c>
      <c r="J839" s="120">
        <f>IF($B$9="Female",'No Self Assessment feeder'!J828,IF($B$9="Male",'No Self Assessment feeder'!AP828,IF($B$9="All",'No Self Assessment feeder'!BV828)))</f>
        <v>9.6999999999999993</v>
      </c>
      <c r="K839" s="120">
        <f>IF($B$9="Female",'No Self Assessment feeder'!K828,IF($B$9="Male",'No Self Assessment feeder'!AQ828,IF($B$9="All",'No Self Assessment feeder'!BW828)))</f>
        <v>51.8</v>
      </c>
      <c r="L839" s="120">
        <f>IF($B$9="Female",'No Self Assessment feeder'!L828,IF($B$9="Male",'No Self Assessment feeder'!AR828,IF($B$9="All",'No Self Assessment feeder'!BX828)))</f>
        <v>71.099999999999994</v>
      </c>
      <c r="M839" s="127">
        <f>IF($B$9="Female",'No Self Assessment feeder'!M828,IF($B$9="Male",'No Self Assessment feeder'!AS828,IF($B$9="All",'No Self Assessment feeder'!BY828)))</f>
        <v>82.8</v>
      </c>
      <c r="N839" s="81">
        <f>IF($B$9="Female",'No Self Assessment feeder'!N828,IF($B$9="Male",'No Self Assessment feeder'!AT828,IF($B$9="All",'No Self Assessment feeder'!BZ828)))</f>
        <v>2895</v>
      </c>
      <c r="O839" s="120">
        <f>IF($B$9="Female",'No Self Assessment feeder'!O828,IF($B$9="Male",'No Self Assessment feeder'!AU828,IF($B$9="All",'No Self Assessment feeder'!CA828)))</f>
        <v>1.6</v>
      </c>
      <c r="P839" s="79">
        <f>IF($B$9="Female",'No Self Assessment feeder'!P828,IF($B$9="Male",'No Self Assessment feeder'!AV828,IF($B$9="All",'No Self Assessment feeder'!CB828)))</f>
        <v>2850</v>
      </c>
      <c r="Q839" s="120">
        <f>IF($B$9="Female",'No Self Assessment feeder'!Q828,IF($B$9="Male",'No Self Assessment feeder'!AW828,IF($B$9="All",'No Self Assessment feeder'!CC828)))</f>
        <v>10.9</v>
      </c>
      <c r="R839" s="120">
        <f>IF($B$9="Female",'No Self Assessment feeder'!R828,IF($B$9="Male",'No Self Assessment feeder'!AX828,IF($B$9="All",'No Self Assessment feeder'!CD828)))</f>
        <v>7.7</v>
      </c>
      <c r="S839" s="120">
        <f>IF($B$9="Female",'No Self Assessment feeder'!S828,IF($B$9="Male",'No Self Assessment feeder'!AY828,IF($B$9="All",'No Self Assessment feeder'!CE828)))</f>
        <v>65.8</v>
      </c>
      <c r="T839" s="120">
        <f>IF($B$9="Female",'No Self Assessment feeder'!T828,IF($B$9="Male",'No Self Assessment feeder'!AZ828,IF($B$9="All",'No Self Assessment feeder'!CF828)))</f>
        <v>77.099999999999994</v>
      </c>
      <c r="U839" s="127">
        <f>IF($B$9="Female",'No Self Assessment feeder'!U828,IF($B$9="Male",'No Self Assessment feeder'!BA828,IF($B$9="All",'No Self Assessment feeder'!CG828)))</f>
        <v>81.3</v>
      </c>
      <c r="V839" s="81" t="str">
        <f>IF($B$9="Female",'No Self Assessment feeder'!V828,IF($B$9="Male",'No Self Assessment feeder'!BB828,IF($B$9="All",'No Self Assessment feeder'!CH828)))</f>
        <v>.</v>
      </c>
      <c r="W839" s="120" t="str">
        <f>IF($B$9="Female",'No Self Assessment feeder'!W828,IF($B$9="Male",'No Self Assessment feeder'!BC828,IF($B$9="All",'No Self Assessment feeder'!CI828)))</f>
        <v>.</v>
      </c>
      <c r="X839" s="79" t="str">
        <f>IF($B$9="Female",'No Self Assessment feeder'!X828,IF($B$9="Male",'No Self Assessment feeder'!BD828,IF($B$9="All",'No Self Assessment feeder'!CJ828)))</f>
        <v>.</v>
      </c>
      <c r="Y839" s="120" t="str">
        <f>IF($B$9="Female",'No Self Assessment feeder'!Y828,IF($B$9="Male",'No Self Assessment feeder'!BE828,IF($B$9="All",'No Self Assessment feeder'!CK828)))</f>
        <v>.</v>
      </c>
      <c r="Z839" s="120" t="str">
        <f>IF($B$9="Female",'No Self Assessment feeder'!Z828,IF($B$9="Male",'No Self Assessment feeder'!BF828,IF($B$9="All",'No Self Assessment feeder'!CL828)))</f>
        <v>.</v>
      </c>
      <c r="AA839" s="120" t="str">
        <f>IF($B$9="Female",'No Self Assessment feeder'!AA828,IF($B$9="Male",'No Self Assessment feeder'!BG828,IF($B$9="All",'No Self Assessment feeder'!CM828)))</f>
        <v>.</v>
      </c>
      <c r="AB839" s="120" t="str">
        <f>IF($B$9="Female",'No Self Assessment feeder'!AB828,IF($B$9="Male",'No Self Assessment feeder'!BH828,IF($B$9="All",'No Self Assessment feeder'!CN828)))</f>
        <v>.</v>
      </c>
      <c r="AC839" s="127" t="str">
        <f>IF($B$9="Female",'No Self Assessment feeder'!AC828,IF($B$9="Male",'No Self Assessment feeder'!BI828,IF($B$9="All",'No Self Assessment feeder'!CO828)))</f>
        <v>.</v>
      </c>
      <c r="CM839" s="29"/>
    </row>
    <row r="840" spans="1:91" ht="14.25" customHeight="1" x14ac:dyDescent="0.2">
      <c r="A840" s="159" t="s">
        <v>294</v>
      </c>
      <c r="B840" s="65" t="s">
        <v>102</v>
      </c>
      <c r="C840" s="66">
        <v>10008640</v>
      </c>
      <c r="D840" s="66" t="s">
        <v>490</v>
      </c>
      <c r="E840" s="162" t="s">
        <v>103</v>
      </c>
      <c r="F840" s="142">
        <f>IF($B$9="Female",'No Self Assessment feeder'!F829,IF($B$9="Male",'No Self Assessment feeder'!AL829,IF($B$9="All",'No Self Assessment feeder'!BR829)))</f>
        <v>765</v>
      </c>
      <c r="G840" s="120">
        <f>IF($B$9="Female",'No Self Assessment feeder'!G829,IF($B$9="Male",'No Self Assessment feeder'!AM829,IF($B$9="All",'No Self Assessment feeder'!BS829)))</f>
        <v>2.6</v>
      </c>
      <c r="H840" s="79">
        <f>IF($B$9="Female",'No Self Assessment feeder'!H829,IF($B$9="Male",'No Self Assessment feeder'!AN829,IF($B$9="All",'No Self Assessment feeder'!BT829)))</f>
        <v>745</v>
      </c>
      <c r="I840" s="120">
        <f>IF($B$9="Female",'No Self Assessment feeder'!I829,IF($B$9="Male",'No Self Assessment feeder'!AO829,IF($B$9="All",'No Self Assessment feeder'!BU829)))</f>
        <v>9.4</v>
      </c>
      <c r="J840" s="120">
        <f>IF($B$9="Female",'No Self Assessment feeder'!J829,IF($B$9="Male",'No Self Assessment feeder'!AP829,IF($B$9="All",'No Self Assessment feeder'!BV829)))</f>
        <v>19.100000000000001</v>
      </c>
      <c r="K840" s="120">
        <f>IF($B$9="Female",'No Self Assessment feeder'!K829,IF($B$9="Male",'No Self Assessment feeder'!AQ829,IF($B$9="All",'No Self Assessment feeder'!BW829)))</f>
        <v>62.6</v>
      </c>
      <c r="L840" s="120">
        <f>IF($B$9="Female",'No Self Assessment feeder'!L829,IF($B$9="Male",'No Self Assessment feeder'!AR829,IF($B$9="All",'No Self Assessment feeder'!BX829)))</f>
        <v>67.7</v>
      </c>
      <c r="M840" s="127">
        <f>IF($B$9="Female",'No Self Assessment feeder'!M829,IF($B$9="Male",'No Self Assessment feeder'!AS829,IF($B$9="All",'No Self Assessment feeder'!BY829)))</f>
        <v>71.5</v>
      </c>
      <c r="N840" s="81">
        <f>IF($B$9="Female",'No Self Assessment feeder'!N829,IF($B$9="Male",'No Self Assessment feeder'!AT829,IF($B$9="All",'No Self Assessment feeder'!BZ829)))</f>
        <v>765</v>
      </c>
      <c r="O840" s="120">
        <f>IF($B$9="Female",'No Self Assessment feeder'!O829,IF($B$9="Male",'No Self Assessment feeder'!AU829,IF($B$9="All",'No Self Assessment feeder'!CA829)))</f>
        <v>2.5</v>
      </c>
      <c r="P840" s="79">
        <f>IF($B$9="Female",'No Self Assessment feeder'!P829,IF($B$9="Male",'No Self Assessment feeder'!AV829,IF($B$9="All",'No Self Assessment feeder'!CB829)))</f>
        <v>745</v>
      </c>
      <c r="Q840" s="120">
        <f>IF($B$9="Female",'No Self Assessment feeder'!Q829,IF($B$9="Male",'No Self Assessment feeder'!AW829,IF($B$9="All",'No Self Assessment feeder'!CC829)))</f>
        <v>16.2</v>
      </c>
      <c r="R840" s="120">
        <f>IF($B$9="Female",'No Self Assessment feeder'!R829,IF($B$9="Male",'No Self Assessment feeder'!AX829,IF($B$9="All",'No Self Assessment feeder'!CD829)))</f>
        <v>14.7</v>
      </c>
      <c r="S840" s="120">
        <f>IF($B$9="Female",'No Self Assessment feeder'!S829,IF($B$9="Male",'No Self Assessment feeder'!AY829,IF($B$9="All",'No Self Assessment feeder'!CE829)))</f>
        <v>60.6</v>
      </c>
      <c r="T840" s="120">
        <f>IF($B$9="Female",'No Self Assessment feeder'!T829,IF($B$9="Male",'No Self Assessment feeder'!AZ829,IF($B$9="All",'No Self Assessment feeder'!CF829)))</f>
        <v>66.400000000000006</v>
      </c>
      <c r="U840" s="127">
        <f>IF($B$9="Female",'No Self Assessment feeder'!U829,IF($B$9="Male",'No Self Assessment feeder'!BA829,IF($B$9="All",'No Self Assessment feeder'!CG829)))</f>
        <v>69</v>
      </c>
      <c r="V840" s="81" t="str">
        <f>IF($B$9="Female",'No Self Assessment feeder'!V829,IF($B$9="Male",'No Self Assessment feeder'!BB829,IF($B$9="All",'No Self Assessment feeder'!CH829)))</f>
        <v>.</v>
      </c>
      <c r="W840" s="120" t="str">
        <f>IF($B$9="Female",'No Self Assessment feeder'!W829,IF($B$9="Male",'No Self Assessment feeder'!BC829,IF($B$9="All",'No Self Assessment feeder'!CI829)))</f>
        <v>.</v>
      </c>
      <c r="X840" s="79" t="str">
        <f>IF($B$9="Female",'No Self Assessment feeder'!X829,IF($B$9="Male",'No Self Assessment feeder'!BD829,IF($B$9="All",'No Self Assessment feeder'!CJ829)))</f>
        <v>.</v>
      </c>
      <c r="Y840" s="120" t="str">
        <f>IF($B$9="Female",'No Self Assessment feeder'!Y829,IF($B$9="Male",'No Self Assessment feeder'!BE829,IF($B$9="All",'No Self Assessment feeder'!CK829)))</f>
        <v>.</v>
      </c>
      <c r="Z840" s="120" t="str">
        <f>IF($B$9="Female",'No Self Assessment feeder'!Z829,IF($B$9="Male",'No Self Assessment feeder'!BF829,IF($B$9="All",'No Self Assessment feeder'!CL829)))</f>
        <v>.</v>
      </c>
      <c r="AA840" s="120" t="str">
        <f>IF($B$9="Female",'No Self Assessment feeder'!AA829,IF($B$9="Male",'No Self Assessment feeder'!BG829,IF($B$9="All",'No Self Assessment feeder'!CM829)))</f>
        <v>.</v>
      </c>
      <c r="AB840" s="120" t="str">
        <f>IF($B$9="Female",'No Self Assessment feeder'!AB829,IF($B$9="Male",'No Self Assessment feeder'!BH829,IF($B$9="All",'No Self Assessment feeder'!CN829)))</f>
        <v>.</v>
      </c>
      <c r="AC840" s="127" t="str">
        <f>IF($B$9="Female",'No Self Assessment feeder'!AC829,IF($B$9="Male",'No Self Assessment feeder'!BI829,IF($B$9="All",'No Self Assessment feeder'!CO829)))</f>
        <v>.</v>
      </c>
      <c r="CM840" s="29"/>
    </row>
    <row r="841" spans="1:91" ht="14.25" customHeight="1" x14ac:dyDescent="0.2">
      <c r="A841" s="159" t="s">
        <v>294</v>
      </c>
      <c r="B841" s="65" t="s">
        <v>104</v>
      </c>
      <c r="C841" s="66">
        <v>10004511</v>
      </c>
      <c r="D841" s="66" t="s">
        <v>495</v>
      </c>
      <c r="E841" s="162" t="s">
        <v>434</v>
      </c>
      <c r="F841" s="142" t="str">
        <f>IF($B$9="Female",'No Self Assessment feeder'!F830,IF($B$9="Male",'No Self Assessment feeder'!AL830,IF($B$9="All",'No Self Assessment feeder'!BR830)))</f>
        <v>.</v>
      </c>
      <c r="G841" s="120" t="str">
        <f>IF($B$9="Female",'No Self Assessment feeder'!G830,IF($B$9="Male",'No Self Assessment feeder'!AM830,IF($B$9="All",'No Self Assessment feeder'!BS830)))</f>
        <v>.</v>
      </c>
      <c r="H841" s="79" t="str">
        <f>IF($B$9="Female",'No Self Assessment feeder'!H830,IF($B$9="Male",'No Self Assessment feeder'!AN830,IF($B$9="All",'No Self Assessment feeder'!BT830)))</f>
        <v>.</v>
      </c>
      <c r="I841" s="120" t="str">
        <f>IF($B$9="Female",'No Self Assessment feeder'!I830,IF($B$9="Male",'No Self Assessment feeder'!AO830,IF($B$9="All",'No Self Assessment feeder'!BU830)))</f>
        <v>.</v>
      </c>
      <c r="J841" s="120" t="str">
        <f>IF($B$9="Female",'No Self Assessment feeder'!J830,IF($B$9="Male",'No Self Assessment feeder'!AP830,IF($B$9="All",'No Self Assessment feeder'!BV830)))</f>
        <v>.</v>
      </c>
      <c r="K841" s="120" t="str">
        <f>IF($B$9="Female",'No Self Assessment feeder'!K830,IF($B$9="Male",'No Self Assessment feeder'!AQ830,IF($B$9="All",'No Self Assessment feeder'!BW830)))</f>
        <v>.</v>
      </c>
      <c r="L841" s="120" t="str">
        <f>IF($B$9="Female",'No Self Assessment feeder'!L830,IF($B$9="Male",'No Self Assessment feeder'!AR830,IF($B$9="All",'No Self Assessment feeder'!BX830)))</f>
        <v>.</v>
      </c>
      <c r="M841" s="127" t="str">
        <f>IF($B$9="Female",'No Self Assessment feeder'!M830,IF($B$9="Male",'No Self Assessment feeder'!AS830,IF($B$9="All",'No Self Assessment feeder'!BY830)))</f>
        <v>.</v>
      </c>
      <c r="N841" s="81" t="str">
        <f>IF($B$9="Female",'No Self Assessment feeder'!N830,IF($B$9="Male",'No Self Assessment feeder'!AT830,IF($B$9="All",'No Self Assessment feeder'!BZ830)))</f>
        <v>.</v>
      </c>
      <c r="O841" s="120" t="str">
        <f>IF($B$9="Female",'No Self Assessment feeder'!O830,IF($B$9="Male",'No Self Assessment feeder'!AU830,IF($B$9="All",'No Self Assessment feeder'!CA830)))</f>
        <v>.</v>
      </c>
      <c r="P841" s="79" t="str">
        <f>IF($B$9="Female",'No Self Assessment feeder'!P830,IF($B$9="Male",'No Self Assessment feeder'!AV830,IF($B$9="All",'No Self Assessment feeder'!CB830)))</f>
        <v>.</v>
      </c>
      <c r="Q841" s="120" t="str">
        <f>IF($B$9="Female",'No Self Assessment feeder'!Q830,IF($B$9="Male",'No Self Assessment feeder'!AW830,IF($B$9="All",'No Self Assessment feeder'!CC830)))</f>
        <v>.</v>
      </c>
      <c r="R841" s="120" t="str">
        <f>IF($B$9="Female",'No Self Assessment feeder'!R830,IF($B$9="Male",'No Self Assessment feeder'!AX830,IF($B$9="All",'No Self Assessment feeder'!CD830)))</f>
        <v>.</v>
      </c>
      <c r="S841" s="120" t="str">
        <f>IF($B$9="Female",'No Self Assessment feeder'!S830,IF($B$9="Male",'No Self Assessment feeder'!AY830,IF($B$9="All",'No Self Assessment feeder'!CE830)))</f>
        <v>.</v>
      </c>
      <c r="T841" s="120" t="str">
        <f>IF($B$9="Female",'No Self Assessment feeder'!T830,IF($B$9="Male",'No Self Assessment feeder'!AZ830,IF($B$9="All",'No Self Assessment feeder'!CF830)))</f>
        <v>.</v>
      </c>
      <c r="U841" s="127" t="str">
        <f>IF($B$9="Female",'No Self Assessment feeder'!U830,IF($B$9="Male",'No Self Assessment feeder'!BA830,IF($B$9="All",'No Self Assessment feeder'!CG830)))</f>
        <v>.</v>
      </c>
      <c r="V841" s="81" t="str">
        <f>IF($B$9="Female",'No Self Assessment feeder'!V830,IF($B$9="Male",'No Self Assessment feeder'!BB830,IF($B$9="All",'No Self Assessment feeder'!CH830)))</f>
        <v>.</v>
      </c>
      <c r="W841" s="120" t="str">
        <f>IF($B$9="Female",'No Self Assessment feeder'!W830,IF($B$9="Male",'No Self Assessment feeder'!BC830,IF($B$9="All",'No Self Assessment feeder'!CI830)))</f>
        <v>.</v>
      </c>
      <c r="X841" s="79" t="str">
        <f>IF($B$9="Female",'No Self Assessment feeder'!X830,IF($B$9="Male",'No Self Assessment feeder'!BD830,IF($B$9="All",'No Self Assessment feeder'!CJ830)))</f>
        <v>.</v>
      </c>
      <c r="Y841" s="120" t="str">
        <f>IF($B$9="Female",'No Self Assessment feeder'!Y830,IF($B$9="Male",'No Self Assessment feeder'!BE830,IF($B$9="All",'No Self Assessment feeder'!CK830)))</f>
        <v>.</v>
      </c>
      <c r="Z841" s="120" t="str">
        <f>IF($B$9="Female",'No Self Assessment feeder'!Z830,IF($B$9="Male",'No Self Assessment feeder'!BF830,IF($B$9="All",'No Self Assessment feeder'!CL830)))</f>
        <v>.</v>
      </c>
      <c r="AA841" s="120" t="str">
        <f>IF($B$9="Female",'No Self Assessment feeder'!AA830,IF($B$9="Male",'No Self Assessment feeder'!BG830,IF($B$9="All",'No Self Assessment feeder'!CM830)))</f>
        <v>.</v>
      </c>
      <c r="AB841" s="120" t="str">
        <f>IF($B$9="Female",'No Self Assessment feeder'!AB830,IF($B$9="Male",'No Self Assessment feeder'!BH830,IF($B$9="All",'No Self Assessment feeder'!CN830)))</f>
        <v>.</v>
      </c>
      <c r="AC841" s="127" t="str">
        <f>IF($B$9="Female",'No Self Assessment feeder'!AC830,IF($B$9="Male",'No Self Assessment feeder'!BI830,IF($B$9="All",'No Self Assessment feeder'!CO830)))</f>
        <v>.</v>
      </c>
      <c r="CM841" s="29"/>
    </row>
    <row r="842" spans="1:91" ht="14.25" customHeight="1" x14ac:dyDescent="0.2">
      <c r="A842" s="159" t="s">
        <v>294</v>
      </c>
      <c r="B842" s="65" t="s">
        <v>106</v>
      </c>
      <c r="C842" s="66">
        <v>10007145</v>
      </c>
      <c r="D842" s="66" t="s">
        <v>490</v>
      </c>
      <c r="E842" s="162" t="s">
        <v>107</v>
      </c>
      <c r="F842" s="142">
        <f>IF($B$9="Female",'No Self Assessment feeder'!F831,IF($B$9="Male",'No Self Assessment feeder'!AL831,IF($B$9="All",'No Self Assessment feeder'!BR831)))</f>
        <v>1540</v>
      </c>
      <c r="G842" s="120">
        <f>IF($B$9="Female",'No Self Assessment feeder'!G831,IF($B$9="Male",'No Self Assessment feeder'!AM831,IF($B$9="All",'No Self Assessment feeder'!BS831)))</f>
        <v>2</v>
      </c>
      <c r="H842" s="79">
        <f>IF($B$9="Female",'No Self Assessment feeder'!H831,IF($B$9="Male",'No Self Assessment feeder'!AN831,IF($B$9="All",'No Self Assessment feeder'!BT831)))</f>
        <v>1510</v>
      </c>
      <c r="I842" s="120">
        <f>IF($B$9="Female",'No Self Assessment feeder'!I831,IF($B$9="Male",'No Self Assessment feeder'!AO831,IF($B$9="All",'No Self Assessment feeder'!BU831)))</f>
        <v>6</v>
      </c>
      <c r="J842" s="120">
        <f>IF($B$9="Female",'No Self Assessment feeder'!J831,IF($B$9="Male",'No Self Assessment feeder'!AP831,IF($B$9="All",'No Self Assessment feeder'!BV831)))</f>
        <v>9.5</v>
      </c>
      <c r="K842" s="120">
        <f>IF($B$9="Female",'No Self Assessment feeder'!K831,IF($B$9="Male",'No Self Assessment feeder'!AQ831,IF($B$9="All",'No Self Assessment feeder'!BW831)))</f>
        <v>68.599999999999994</v>
      </c>
      <c r="L842" s="120">
        <f>IF($B$9="Female",'No Self Assessment feeder'!L831,IF($B$9="Male",'No Self Assessment feeder'!AR831,IF($B$9="All",'No Self Assessment feeder'!BX831)))</f>
        <v>80.599999999999994</v>
      </c>
      <c r="M842" s="127">
        <f>IF($B$9="Female",'No Self Assessment feeder'!M831,IF($B$9="Male",'No Self Assessment feeder'!AS831,IF($B$9="All",'No Self Assessment feeder'!BY831)))</f>
        <v>84.4</v>
      </c>
      <c r="N842" s="81">
        <f>IF($B$9="Female",'No Self Assessment feeder'!N831,IF($B$9="Male",'No Self Assessment feeder'!AT831,IF($B$9="All",'No Self Assessment feeder'!BZ831)))</f>
        <v>1540</v>
      </c>
      <c r="O842" s="120">
        <f>IF($B$9="Female",'No Self Assessment feeder'!O831,IF($B$9="Male",'No Self Assessment feeder'!AU831,IF($B$9="All",'No Self Assessment feeder'!CA831)))</f>
        <v>2.1</v>
      </c>
      <c r="P842" s="79">
        <f>IF($B$9="Female",'No Self Assessment feeder'!P831,IF($B$9="Male",'No Self Assessment feeder'!AV831,IF($B$9="All",'No Self Assessment feeder'!CB831)))</f>
        <v>1510</v>
      </c>
      <c r="Q842" s="120">
        <f>IF($B$9="Female",'No Self Assessment feeder'!Q831,IF($B$9="Male",'No Self Assessment feeder'!AW831,IF($B$9="All",'No Self Assessment feeder'!CC831)))</f>
        <v>9.5</v>
      </c>
      <c r="R842" s="120">
        <f>IF($B$9="Female",'No Self Assessment feeder'!R831,IF($B$9="Male",'No Self Assessment feeder'!AX831,IF($B$9="All",'No Self Assessment feeder'!CD831)))</f>
        <v>7.7</v>
      </c>
      <c r="S842" s="120">
        <f>IF($B$9="Female",'No Self Assessment feeder'!S831,IF($B$9="Male",'No Self Assessment feeder'!AY831,IF($B$9="All",'No Self Assessment feeder'!CE831)))</f>
        <v>73</v>
      </c>
      <c r="T842" s="120">
        <f>IF($B$9="Female",'No Self Assessment feeder'!T831,IF($B$9="Male",'No Self Assessment feeder'!AZ831,IF($B$9="All",'No Self Assessment feeder'!CF831)))</f>
        <v>80.599999999999994</v>
      </c>
      <c r="U842" s="127">
        <f>IF($B$9="Female",'No Self Assessment feeder'!U831,IF($B$9="Male",'No Self Assessment feeder'!BA831,IF($B$9="All",'No Self Assessment feeder'!CG831)))</f>
        <v>82.8</v>
      </c>
      <c r="V842" s="81" t="str">
        <f>IF($B$9="Female",'No Self Assessment feeder'!V831,IF($B$9="Male",'No Self Assessment feeder'!BB831,IF($B$9="All",'No Self Assessment feeder'!CH831)))</f>
        <v>.</v>
      </c>
      <c r="W842" s="120" t="str">
        <f>IF($B$9="Female",'No Self Assessment feeder'!W831,IF($B$9="Male",'No Self Assessment feeder'!BC831,IF($B$9="All",'No Self Assessment feeder'!CI831)))</f>
        <v>.</v>
      </c>
      <c r="X842" s="79" t="str">
        <f>IF($B$9="Female",'No Self Assessment feeder'!X831,IF($B$9="Male",'No Self Assessment feeder'!BD831,IF($B$9="All",'No Self Assessment feeder'!CJ831)))</f>
        <v>.</v>
      </c>
      <c r="Y842" s="120" t="str">
        <f>IF($B$9="Female",'No Self Assessment feeder'!Y831,IF($B$9="Male",'No Self Assessment feeder'!BE831,IF($B$9="All",'No Self Assessment feeder'!CK831)))</f>
        <v>.</v>
      </c>
      <c r="Z842" s="120" t="str">
        <f>IF($B$9="Female",'No Self Assessment feeder'!Z831,IF($B$9="Male",'No Self Assessment feeder'!BF831,IF($B$9="All",'No Self Assessment feeder'!CL831)))</f>
        <v>.</v>
      </c>
      <c r="AA842" s="120" t="str">
        <f>IF($B$9="Female",'No Self Assessment feeder'!AA831,IF($B$9="Male",'No Self Assessment feeder'!BG831,IF($B$9="All",'No Self Assessment feeder'!CM831)))</f>
        <v>.</v>
      </c>
      <c r="AB842" s="120" t="str">
        <f>IF($B$9="Female",'No Self Assessment feeder'!AB831,IF($B$9="Male",'No Self Assessment feeder'!BH831,IF($B$9="All",'No Self Assessment feeder'!CN831)))</f>
        <v>.</v>
      </c>
      <c r="AC842" s="127" t="str">
        <f>IF($B$9="Female",'No Self Assessment feeder'!AC831,IF($B$9="Male",'No Self Assessment feeder'!BI831,IF($B$9="All",'No Self Assessment feeder'!CO831)))</f>
        <v>.</v>
      </c>
      <c r="CM842" s="29"/>
    </row>
    <row r="843" spans="1:91" ht="14.25" customHeight="1" x14ac:dyDescent="0.2">
      <c r="A843" s="159" t="s">
        <v>294</v>
      </c>
      <c r="B843" s="65" t="s">
        <v>108</v>
      </c>
      <c r="C843" s="66">
        <v>10002718</v>
      </c>
      <c r="D843" s="66" t="s">
        <v>491</v>
      </c>
      <c r="E843" s="162" t="s">
        <v>109</v>
      </c>
      <c r="F843" s="142">
        <f>IF($B$9="Female",'No Self Assessment feeder'!F832,IF($B$9="Male",'No Self Assessment feeder'!AL832,IF($B$9="All",'No Self Assessment feeder'!BR832)))</f>
        <v>960</v>
      </c>
      <c r="G843" s="120">
        <f>IF($B$9="Female",'No Self Assessment feeder'!G832,IF($B$9="Male",'No Self Assessment feeder'!AM832,IF($B$9="All",'No Self Assessment feeder'!BS832)))</f>
        <v>1.8</v>
      </c>
      <c r="H843" s="79">
        <f>IF($B$9="Female",'No Self Assessment feeder'!H832,IF($B$9="Male",'No Self Assessment feeder'!AN832,IF($B$9="All",'No Self Assessment feeder'!BT832)))</f>
        <v>945</v>
      </c>
      <c r="I843" s="120">
        <f>IF($B$9="Female",'No Self Assessment feeder'!I832,IF($B$9="Male",'No Self Assessment feeder'!AO832,IF($B$9="All",'No Self Assessment feeder'!BU832)))</f>
        <v>7.8</v>
      </c>
      <c r="J843" s="120">
        <f>IF($B$9="Female",'No Self Assessment feeder'!J832,IF($B$9="Male",'No Self Assessment feeder'!AP832,IF($B$9="All",'No Self Assessment feeder'!BV832)))</f>
        <v>14.6</v>
      </c>
      <c r="K843" s="120">
        <f>IF($B$9="Female",'No Self Assessment feeder'!K832,IF($B$9="Male",'No Self Assessment feeder'!AQ832,IF($B$9="All",'No Self Assessment feeder'!BW832)))</f>
        <v>54.3</v>
      </c>
      <c r="L843" s="120">
        <f>IF($B$9="Female",'No Self Assessment feeder'!L832,IF($B$9="Male",'No Self Assessment feeder'!AR832,IF($B$9="All",'No Self Assessment feeder'!BX832)))</f>
        <v>67.2</v>
      </c>
      <c r="M843" s="127">
        <f>IF($B$9="Female",'No Self Assessment feeder'!M832,IF($B$9="Male",'No Self Assessment feeder'!AS832,IF($B$9="All",'No Self Assessment feeder'!BY832)))</f>
        <v>77.5</v>
      </c>
      <c r="N843" s="81">
        <f>IF($B$9="Female",'No Self Assessment feeder'!N832,IF($B$9="Male",'No Self Assessment feeder'!AT832,IF($B$9="All",'No Self Assessment feeder'!BZ832)))</f>
        <v>960</v>
      </c>
      <c r="O843" s="120">
        <f>IF($B$9="Female",'No Self Assessment feeder'!O832,IF($B$9="Male",'No Self Assessment feeder'!AU832,IF($B$9="All",'No Self Assessment feeder'!CA832)))</f>
        <v>2.4</v>
      </c>
      <c r="P843" s="79">
        <f>IF($B$9="Female",'No Self Assessment feeder'!P832,IF($B$9="Male",'No Self Assessment feeder'!AV832,IF($B$9="All",'No Self Assessment feeder'!CB832)))</f>
        <v>935</v>
      </c>
      <c r="Q843" s="120">
        <f>IF($B$9="Female",'No Self Assessment feeder'!Q832,IF($B$9="Male",'No Self Assessment feeder'!AW832,IF($B$9="All",'No Self Assessment feeder'!CC832)))</f>
        <v>13.9</v>
      </c>
      <c r="R843" s="120">
        <f>IF($B$9="Female",'No Self Assessment feeder'!R832,IF($B$9="Male",'No Self Assessment feeder'!AX832,IF($B$9="All",'No Self Assessment feeder'!CD832)))</f>
        <v>10.6</v>
      </c>
      <c r="S843" s="120">
        <f>IF($B$9="Female",'No Self Assessment feeder'!S832,IF($B$9="Male",'No Self Assessment feeder'!AY832,IF($B$9="All",'No Self Assessment feeder'!CE832)))</f>
        <v>60.2</v>
      </c>
      <c r="T843" s="120">
        <f>IF($B$9="Female",'No Self Assessment feeder'!T832,IF($B$9="Male",'No Self Assessment feeder'!AZ832,IF($B$9="All",'No Self Assessment feeder'!CF832)))</f>
        <v>70.7</v>
      </c>
      <c r="U843" s="127">
        <f>IF($B$9="Female",'No Self Assessment feeder'!U832,IF($B$9="Male",'No Self Assessment feeder'!BA832,IF($B$9="All",'No Self Assessment feeder'!CG832)))</f>
        <v>75.599999999999994</v>
      </c>
      <c r="V843" s="81" t="str">
        <f>IF($B$9="Female",'No Self Assessment feeder'!V832,IF($B$9="Male",'No Self Assessment feeder'!BB832,IF($B$9="All",'No Self Assessment feeder'!CH832)))</f>
        <v>.</v>
      </c>
      <c r="W843" s="120" t="str">
        <f>IF($B$9="Female",'No Self Assessment feeder'!W832,IF($B$9="Male",'No Self Assessment feeder'!BC832,IF($B$9="All",'No Self Assessment feeder'!CI832)))</f>
        <v>.</v>
      </c>
      <c r="X843" s="79" t="str">
        <f>IF($B$9="Female",'No Self Assessment feeder'!X832,IF($B$9="Male",'No Self Assessment feeder'!BD832,IF($B$9="All",'No Self Assessment feeder'!CJ832)))</f>
        <v>.</v>
      </c>
      <c r="Y843" s="120" t="str">
        <f>IF($B$9="Female",'No Self Assessment feeder'!Y832,IF($B$9="Male",'No Self Assessment feeder'!BE832,IF($B$9="All",'No Self Assessment feeder'!CK832)))</f>
        <v>.</v>
      </c>
      <c r="Z843" s="120" t="str">
        <f>IF($B$9="Female",'No Self Assessment feeder'!Z832,IF($B$9="Male",'No Self Assessment feeder'!BF832,IF($B$9="All",'No Self Assessment feeder'!CL832)))</f>
        <v>.</v>
      </c>
      <c r="AA843" s="120" t="str">
        <f>IF($B$9="Female",'No Self Assessment feeder'!AA832,IF($B$9="Male",'No Self Assessment feeder'!BG832,IF($B$9="All",'No Self Assessment feeder'!CM832)))</f>
        <v>.</v>
      </c>
      <c r="AB843" s="120" t="str">
        <f>IF($B$9="Female",'No Self Assessment feeder'!AB832,IF($B$9="Male",'No Self Assessment feeder'!BH832,IF($B$9="All",'No Self Assessment feeder'!CN832)))</f>
        <v>.</v>
      </c>
      <c r="AC843" s="127" t="str">
        <f>IF($B$9="Female",'No Self Assessment feeder'!AC832,IF($B$9="Male",'No Self Assessment feeder'!BI832,IF($B$9="All",'No Self Assessment feeder'!CO832)))</f>
        <v>.</v>
      </c>
      <c r="CM843" s="29"/>
    </row>
    <row r="844" spans="1:91" ht="14.25" customHeight="1" x14ac:dyDescent="0.2">
      <c r="A844" s="159" t="s">
        <v>294</v>
      </c>
      <c r="B844" s="65" t="s">
        <v>110</v>
      </c>
      <c r="C844" s="66">
        <v>10007146</v>
      </c>
      <c r="D844" s="66" t="s">
        <v>491</v>
      </c>
      <c r="E844" s="162" t="s">
        <v>111</v>
      </c>
      <c r="F844" s="142">
        <f>IF($B$9="Female",'No Self Assessment feeder'!F833,IF($B$9="Male",'No Self Assessment feeder'!AL833,IF($B$9="All",'No Self Assessment feeder'!BR833)))</f>
        <v>2840</v>
      </c>
      <c r="G844" s="120">
        <f>IF($B$9="Female",'No Self Assessment feeder'!G833,IF($B$9="Male",'No Self Assessment feeder'!AM833,IF($B$9="All",'No Self Assessment feeder'!BS833)))</f>
        <v>3.6</v>
      </c>
      <c r="H844" s="79">
        <f>IF($B$9="Female",'No Self Assessment feeder'!H833,IF($B$9="Male",'No Self Assessment feeder'!AN833,IF($B$9="All",'No Self Assessment feeder'!BT833)))</f>
        <v>2735</v>
      </c>
      <c r="I844" s="120">
        <f>IF($B$9="Female",'No Self Assessment feeder'!I833,IF($B$9="Male",'No Self Assessment feeder'!AO833,IF($B$9="All",'No Self Assessment feeder'!BU833)))</f>
        <v>9.1</v>
      </c>
      <c r="J844" s="120">
        <f>IF($B$9="Female",'No Self Assessment feeder'!J833,IF($B$9="Male",'No Self Assessment feeder'!AP833,IF($B$9="All",'No Self Assessment feeder'!BV833)))</f>
        <v>14.9</v>
      </c>
      <c r="K844" s="120">
        <f>IF($B$9="Female",'No Self Assessment feeder'!K833,IF($B$9="Male",'No Self Assessment feeder'!AQ833,IF($B$9="All",'No Self Assessment feeder'!BW833)))</f>
        <v>58.5</v>
      </c>
      <c r="L844" s="120">
        <f>IF($B$9="Female",'No Self Assessment feeder'!L833,IF($B$9="Male",'No Self Assessment feeder'!AR833,IF($B$9="All",'No Self Assessment feeder'!BX833)))</f>
        <v>69.599999999999994</v>
      </c>
      <c r="M844" s="127">
        <f>IF($B$9="Female",'No Self Assessment feeder'!M833,IF($B$9="Male",'No Self Assessment feeder'!AS833,IF($B$9="All",'No Self Assessment feeder'!BY833)))</f>
        <v>76.099999999999994</v>
      </c>
      <c r="N844" s="81">
        <f>IF($B$9="Female",'No Self Assessment feeder'!N833,IF($B$9="Male",'No Self Assessment feeder'!AT833,IF($B$9="All",'No Self Assessment feeder'!BZ833)))</f>
        <v>2840</v>
      </c>
      <c r="O844" s="120">
        <f>IF($B$9="Female",'No Self Assessment feeder'!O833,IF($B$9="Male",'No Self Assessment feeder'!AU833,IF($B$9="All",'No Self Assessment feeder'!CA833)))</f>
        <v>4.2</v>
      </c>
      <c r="P844" s="79">
        <f>IF($B$9="Female",'No Self Assessment feeder'!P833,IF($B$9="Male",'No Self Assessment feeder'!AV833,IF($B$9="All",'No Self Assessment feeder'!CB833)))</f>
        <v>2720</v>
      </c>
      <c r="Q844" s="120">
        <f>IF($B$9="Female",'No Self Assessment feeder'!Q833,IF($B$9="Male",'No Self Assessment feeder'!AW833,IF($B$9="All",'No Self Assessment feeder'!CC833)))</f>
        <v>14</v>
      </c>
      <c r="R844" s="120">
        <f>IF($B$9="Female",'No Self Assessment feeder'!R833,IF($B$9="Male",'No Self Assessment feeder'!AX833,IF($B$9="All",'No Self Assessment feeder'!CD833)))</f>
        <v>10.8</v>
      </c>
      <c r="S844" s="120">
        <f>IF($B$9="Female",'No Self Assessment feeder'!S833,IF($B$9="Male",'No Self Assessment feeder'!AY833,IF($B$9="All",'No Self Assessment feeder'!CE833)))</f>
        <v>63.3</v>
      </c>
      <c r="T844" s="120">
        <f>IF($B$9="Female",'No Self Assessment feeder'!T833,IF($B$9="Male",'No Self Assessment feeder'!AZ833,IF($B$9="All",'No Self Assessment feeder'!CF833)))</f>
        <v>71.2</v>
      </c>
      <c r="U844" s="127">
        <f>IF($B$9="Female",'No Self Assessment feeder'!U833,IF($B$9="Male",'No Self Assessment feeder'!BA833,IF($B$9="All",'No Self Assessment feeder'!CG833)))</f>
        <v>75.2</v>
      </c>
      <c r="V844" s="81" t="str">
        <f>IF($B$9="Female",'No Self Assessment feeder'!V833,IF($B$9="Male",'No Self Assessment feeder'!BB833,IF($B$9="All",'No Self Assessment feeder'!CH833)))</f>
        <v>.</v>
      </c>
      <c r="W844" s="120" t="str">
        <f>IF($B$9="Female",'No Self Assessment feeder'!W833,IF($B$9="Male",'No Self Assessment feeder'!BC833,IF($B$9="All",'No Self Assessment feeder'!CI833)))</f>
        <v>.</v>
      </c>
      <c r="X844" s="79" t="str">
        <f>IF($B$9="Female",'No Self Assessment feeder'!X833,IF($B$9="Male",'No Self Assessment feeder'!BD833,IF($B$9="All",'No Self Assessment feeder'!CJ833)))</f>
        <v>.</v>
      </c>
      <c r="Y844" s="120" t="str">
        <f>IF($B$9="Female",'No Self Assessment feeder'!Y833,IF($B$9="Male",'No Self Assessment feeder'!BE833,IF($B$9="All",'No Self Assessment feeder'!CK833)))</f>
        <v>.</v>
      </c>
      <c r="Z844" s="120" t="str">
        <f>IF($B$9="Female",'No Self Assessment feeder'!Z833,IF($B$9="Male",'No Self Assessment feeder'!BF833,IF($B$9="All",'No Self Assessment feeder'!CL833)))</f>
        <v>.</v>
      </c>
      <c r="AA844" s="120" t="str">
        <f>IF($B$9="Female",'No Self Assessment feeder'!AA833,IF($B$9="Male",'No Self Assessment feeder'!BG833,IF($B$9="All",'No Self Assessment feeder'!CM833)))</f>
        <v>.</v>
      </c>
      <c r="AB844" s="120" t="str">
        <f>IF($B$9="Female",'No Self Assessment feeder'!AB833,IF($B$9="Male",'No Self Assessment feeder'!BH833,IF($B$9="All",'No Self Assessment feeder'!CN833)))</f>
        <v>.</v>
      </c>
      <c r="AC844" s="127" t="str">
        <f>IF($B$9="Female",'No Self Assessment feeder'!AC833,IF($B$9="Male",'No Self Assessment feeder'!BI833,IF($B$9="All",'No Self Assessment feeder'!CO833)))</f>
        <v>.</v>
      </c>
      <c r="CM844" s="29"/>
    </row>
    <row r="845" spans="1:91" ht="14.25" customHeight="1" x14ac:dyDescent="0.2">
      <c r="A845" s="159" t="s">
        <v>294</v>
      </c>
      <c r="B845" s="65" t="s">
        <v>112</v>
      </c>
      <c r="C845" s="66">
        <v>10007825</v>
      </c>
      <c r="D845" s="66" t="s">
        <v>491</v>
      </c>
      <c r="E845" s="162" t="s">
        <v>113</v>
      </c>
      <c r="F845" s="142">
        <f>IF($B$9="Female",'No Self Assessment feeder'!F834,IF($B$9="Male",'No Self Assessment feeder'!AL834,IF($B$9="All",'No Self Assessment feeder'!BR834)))</f>
        <v>85</v>
      </c>
      <c r="G845" s="120">
        <f>IF($B$9="Female",'No Self Assessment feeder'!G834,IF($B$9="Male",'No Self Assessment feeder'!AM834,IF($B$9="All",'No Self Assessment feeder'!BS834)))</f>
        <v>0</v>
      </c>
      <c r="H845" s="79">
        <f>IF($B$9="Female",'No Self Assessment feeder'!H834,IF($B$9="Male",'No Self Assessment feeder'!AN834,IF($B$9="All",'No Self Assessment feeder'!BT834)))</f>
        <v>85</v>
      </c>
      <c r="I845" s="120">
        <f>IF($B$9="Female",'No Self Assessment feeder'!I834,IF($B$9="Male",'No Self Assessment feeder'!AO834,IF($B$9="All",'No Self Assessment feeder'!BU834)))</f>
        <v>8.1999999999999993</v>
      </c>
      <c r="J845" s="120">
        <f>IF($B$9="Female",'No Self Assessment feeder'!J834,IF($B$9="Male",'No Self Assessment feeder'!AP834,IF($B$9="All",'No Self Assessment feeder'!BV834)))</f>
        <v>14.1</v>
      </c>
      <c r="K845" s="120">
        <f>IF($B$9="Female",'No Self Assessment feeder'!K834,IF($B$9="Male",'No Self Assessment feeder'!AQ834,IF($B$9="All",'No Self Assessment feeder'!BW834)))</f>
        <v>55.3</v>
      </c>
      <c r="L845" s="120">
        <f>IF($B$9="Female",'No Self Assessment feeder'!L834,IF($B$9="Male",'No Self Assessment feeder'!AR834,IF($B$9="All",'No Self Assessment feeder'!BX834)))</f>
        <v>69.400000000000006</v>
      </c>
      <c r="M845" s="127">
        <f>IF($B$9="Female",'No Self Assessment feeder'!M834,IF($B$9="Male",'No Self Assessment feeder'!AS834,IF($B$9="All",'No Self Assessment feeder'!BY834)))</f>
        <v>77.599999999999994</v>
      </c>
      <c r="N845" s="81">
        <f>IF($B$9="Female",'No Self Assessment feeder'!N834,IF($B$9="Male",'No Self Assessment feeder'!AT834,IF($B$9="All",'No Self Assessment feeder'!BZ834)))</f>
        <v>85</v>
      </c>
      <c r="O845" s="120">
        <f>IF($B$9="Female",'No Self Assessment feeder'!O834,IF($B$9="Male",'No Self Assessment feeder'!AU834,IF($B$9="All",'No Self Assessment feeder'!CA834)))</f>
        <v>2.4</v>
      </c>
      <c r="P845" s="79">
        <f>IF($B$9="Female",'No Self Assessment feeder'!P834,IF($B$9="Male",'No Self Assessment feeder'!AV834,IF($B$9="All",'No Self Assessment feeder'!CB834)))</f>
        <v>85</v>
      </c>
      <c r="Q845" s="120">
        <f>IF($B$9="Female",'No Self Assessment feeder'!Q834,IF($B$9="Male",'No Self Assessment feeder'!AW834,IF($B$9="All",'No Self Assessment feeder'!CC834)))</f>
        <v>12</v>
      </c>
      <c r="R845" s="120">
        <f>IF($B$9="Female",'No Self Assessment feeder'!R834,IF($B$9="Male",'No Self Assessment feeder'!AX834,IF($B$9="All",'No Self Assessment feeder'!CD834)))</f>
        <v>13.3</v>
      </c>
      <c r="S845" s="120">
        <f>IF($B$9="Female",'No Self Assessment feeder'!S834,IF($B$9="Male",'No Self Assessment feeder'!AY834,IF($B$9="All",'No Self Assessment feeder'!CE834)))</f>
        <v>63.9</v>
      </c>
      <c r="T845" s="120">
        <f>IF($B$9="Female",'No Self Assessment feeder'!T834,IF($B$9="Male",'No Self Assessment feeder'!AZ834,IF($B$9="All",'No Self Assessment feeder'!CF834)))</f>
        <v>69.900000000000006</v>
      </c>
      <c r="U845" s="127">
        <f>IF($B$9="Female",'No Self Assessment feeder'!U834,IF($B$9="Male",'No Self Assessment feeder'!BA834,IF($B$9="All",'No Self Assessment feeder'!CG834)))</f>
        <v>74.7</v>
      </c>
      <c r="V845" s="81" t="str">
        <f>IF($B$9="Female",'No Self Assessment feeder'!V834,IF($B$9="Male",'No Self Assessment feeder'!BB834,IF($B$9="All",'No Self Assessment feeder'!CH834)))</f>
        <v>.</v>
      </c>
      <c r="W845" s="120" t="str">
        <f>IF($B$9="Female",'No Self Assessment feeder'!W834,IF($B$9="Male",'No Self Assessment feeder'!BC834,IF($B$9="All",'No Self Assessment feeder'!CI834)))</f>
        <v>.</v>
      </c>
      <c r="X845" s="79" t="str">
        <f>IF($B$9="Female",'No Self Assessment feeder'!X834,IF($B$9="Male",'No Self Assessment feeder'!BD834,IF($B$9="All",'No Self Assessment feeder'!CJ834)))</f>
        <v>.</v>
      </c>
      <c r="Y845" s="120" t="str">
        <f>IF($B$9="Female",'No Self Assessment feeder'!Y834,IF($B$9="Male",'No Self Assessment feeder'!BE834,IF($B$9="All",'No Self Assessment feeder'!CK834)))</f>
        <v>.</v>
      </c>
      <c r="Z845" s="120" t="str">
        <f>IF($B$9="Female",'No Self Assessment feeder'!Z834,IF($B$9="Male",'No Self Assessment feeder'!BF834,IF($B$9="All",'No Self Assessment feeder'!CL834)))</f>
        <v>.</v>
      </c>
      <c r="AA845" s="120" t="str">
        <f>IF($B$9="Female",'No Self Assessment feeder'!AA834,IF($B$9="Male",'No Self Assessment feeder'!BG834,IF($B$9="All",'No Self Assessment feeder'!CM834)))</f>
        <v>.</v>
      </c>
      <c r="AB845" s="120" t="str">
        <f>IF($B$9="Female",'No Self Assessment feeder'!AB834,IF($B$9="Male",'No Self Assessment feeder'!BH834,IF($B$9="All",'No Self Assessment feeder'!CN834)))</f>
        <v>.</v>
      </c>
      <c r="AC845" s="127" t="str">
        <f>IF($B$9="Female",'No Self Assessment feeder'!AC834,IF($B$9="Male",'No Self Assessment feeder'!BI834,IF($B$9="All",'No Self Assessment feeder'!CO834)))</f>
        <v>.</v>
      </c>
      <c r="CM845" s="29"/>
    </row>
    <row r="846" spans="1:91" ht="14.25" customHeight="1" x14ac:dyDescent="0.2">
      <c r="A846" s="159" t="s">
        <v>294</v>
      </c>
      <c r="B846" s="65" t="s">
        <v>114</v>
      </c>
      <c r="C846" s="65">
        <v>10040812</v>
      </c>
      <c r="D846" s="66" t="s">
        <v>489</v>
      </c>
      <c r="E846" s="162" t="s">
        <v>115</v>
      </c>
      <c r="F846" s="142">
        <f>IF($B$9="Female",'No Self Assessment feeder'!F835,IF($B$9="Male",'No Self Assessment feeder'!AL835,IF($B$9="All",'No Self Assessment feeder'!BR835)))</f>
        <v>290</v>
      </c>
      <c r="G846" s="120">
        <f>IF($B$9="Female",'No Self Assessment feeder'!G835,IF($B$9="Male",'No Self Assessment feeder'!AM835,IF($B$9="All",'No Self Assessment feeder'!BS835)))</f>
        <v>1</v>
      </c>
      <c r="H846" s="79">
        <f>IF($B$9="Female",'No Self Assessment feeder'!H835,IF($B$9="Male",'No Self Assessment feeder'!AN835,IF($B$9="All",'No Self Assessment feeder'!BT835)))</f>
        <v>290</v>
      </c>
      <c r="I846" s="120">
        <f>IF($B$9="Female",'No Self Assessment feeder'!I835,IF($B$9="Male",'No Self Assessment feeder'!AO835,IF($B$9="All",'No Self Assessment feeder'!BU835)))</f>
        <v>12.8</v>
      </c>
      <c r="J846" s="120">
        <f>IF($B$9="Female",'No Self Assessment feeder'!J835,IF($B$9="Male",'No Self Assessment feeder'!AP835,IF($B$9="All",'No Self Assessment feeder'!BV835)))</f>
        <v>9</v>
      </c>
      <c r="K846" s="120">
        <f>IF($B$9="Female",'No Self Assessment feeder'!K835,IF($B$9="Male",'No Self Assessment feeder'!AQ835,IF($B$9="All",'No Self Assessment feeder'!BW835)))</f>
        <v>64.900000000000006</v>
      </c>
      <c r="L846" s="120">
        <f>IF($B$9="Female",'No Self Assessment feeder'!L835,IF($B$9="Male",'No Self Assessment feeder'!AR835,IF($B$9="All",'No Self Assessment feeder'!BX835)))</f>
        <v>73.3</v>
      </c>
      <c r="M846" s="127">
        <f>IF($B$9="Female",'No Self Assessment feeder'!M835,IF($B$9="Male",'No Self Assessment feeder'!AS835,IF($B$9="All",'No Self Assessment feeder'!BY835)))</f>
        <v>78.099999999999994</v>
      </c>
      <c r="N846" s="81">
        <f>IF($B$9="Female",'No Self Assessment feeder'!N835,IF($B$9="Male",'No Self Assessment feeder'!AT835,IF($B$9="All",'No Self Assessment feeder'!BZ835)))</f>
        <v>290</v>
      </c>
      <c r="O846" s="120">
        <f>IF($B$9="Female",'No Self Assessment feeder'!O835,IF($B$9="Male",'No Self Assessment feeder'!AU835,IF($B$9="All",'No Self Assessment feeder'!CA835)))</f>
        <v>1</v>
      </c>
      <c r="P846" s="79">
        <f>IF($B$9="Female",'No Self Assessment feeder'!P835,IF($B$9="Male",'No Self Assessment feeder'!AV835,IF($B$9="All",'No Self Assessment feeder'!CB835)))</f>
        <v>290</v>
      </c>
      <c r="Q846" s="120">
        <f>IF($B$9="Female",'No Self Assessment feeder'!Q835,IF($B$9="Male",'No Self Assessment feeder'!AW835,IF($B$9="All",'No Self Assessment feeder'!CC835)))</f>
        <v>16.7</v>
      </c>
      <c r="R846" s="120">
        <f>IF($B$9="Female",'No Self Assessment feeder'!R835,IF($B$9="Male",'No Self Assessment feeder'!AX835,IF($B$9="All",'No Self Assessment feeder'!CD835)))</f>
        <v>3.8</v>
      </c>
      <c r="S846" s="120">
        <f>IF($B$9="Female",'No Self Assessment feeder'!S835,IF($B$9="Male",'No Self Assessment feeder'!AY835,IF($B$9="All",'No Self Assessment feeder'!CE835)))</f>
        <v>71.900000000000006</v>
      </c>
      <c r="T846" s="120">
        <f>IF($B$9="Female",'No Self Assessment feeder'!T835,IF($B$9="Male",'No Self Assessment feeder'!AZ835,IF($B$9="All",'No Self Assessment feeder'!CF835)))</f>
        <v>77.400000000000006</v>
      </c>
      <c r="U846" s="127">
        <f>IF($B$9="Female",'No Self Assessment feeder'!U835,IF($B$9="Male",'No Self Assessment feeder'!BA835,IF($B$9="All",'No Self Assessment feeder'!CG835)))</f>
        <v>79.5</v>
      </c>
      <c r="V846" s="81" t="str">
        <f>IF($B$9="Female",'No Self Assessment feeder'!V835,IF($B$9="Male",'No Self Assessment feeder'!BB835,IF($B$9="All",'No Self Assessment feeder'!CH835)))</f>
        <v>.</v>
      </c>
      <c r="W846" s="120" t="str">
        <f>IF($B$9="Female",'No Self Assessment feeder'!W835,IF($B$9="Male",'No Self Assessment feeder'!BC835,IF($B$9="All",'No Self Assessment feeder'!CI835)))</f>
        <v>.</v>
      </c>
      <c r="X846" s="79" t="str">
        <f>IF($B$9="Female",'No Self Assessment feeder'!X835,IF($B$9="Male",'No Self Assessment feeder'!BD835,IF($B$9="All",'No Self Assessment feeder'!CJ835)))</f>
        <v>.</v>
      </c>
      <c r="Y846" s="120" t="str">
        <f>IF($B$9="Female",'No Self Assessment feeder'!Y835,IF($B$9="Male",'No Self Assessment feeder'!BE835,IF($B$9="All",'No Self Assessment feeder'!CK835)))</f>
        <v>.</v>
      </c>
      <c r="Z846" s="120" t="str">
        <f>IF($B$9="Female",'No Self Assessment feeder'!Z835,IF($B$9="Male",'No Self Assessment feeder'!BF835,IF($B$9="All",'No Self Assessment feeder'!CL835)))</f>
        <v>.</v>
      </c>
      <c r="AA846" s="120" t="str">
        <f>IF($B$9="Female",'No Self Assessment feeder'!AA835,IF($B$9="Male",'No Self Assessment feeder'!BG835,IF($B$9="All",'No Self Assessment feeder'!CM835)))</f>
        <v>.</v>
      </c>
      <c r="AB846" s="120" t="str">
        <f>IF($B$9="Female",'No Self Assessment feeder'!AB835,IF($B$9="Male",'No Self Assessment feeder'!BH835,IF($B$9="All",'No Self Assessment feeder'!CN835)))</f>
        <v>.</v>
      </c>
      <c r="AC846" s="127" t="str">
        <f>IF($B$9="Female",'No Self Assessment feeder'!AC835,IF($B$9="Male",'No Self Assessment feeder'!BI835,IF($B$9="All",'No Self Assessment feeder'!CO835)))</f>
        <v>.</v>
      </c>
      <c r="CM846" s="29"/>
    </row>
    <row r="847" spans="1:91" ht="14.25" customHeight="1" x14ac:dyDescent="0.2">
      <c r="A847" s="159" t="s">
        <v>294</v>
      </c>
      <c r="B847" s="65" t="s">
        <v>116</v>
      </c>
      <c r="C847" s="66">
        <v>10007147</v>
      </c>
      <c r="D847" s="66" t="s">
        <v>488</v>
      </c>
      <c r="E847" s="162" t="s">
        <v>117</v>
      </c>
      <c r="F847" s="142">
        <f>IF($B$9="Female",'No Self Assessment feeder'!F836,IF($B$9="Male",'No Self Assessment feeder'!AL836,IF($B$9="All",'No Self Assessment feeder'!BR836)))</f>
        <v>3340</v>
      </c>
      <c r="G847" s="120">
        <f>IF($B$9="Female",'No Self Assessment feeder'!G836,IF($B$9="Male",'No Self Assessment feeder'!AM836,IF($B$9="All",'No Self Assessment feeder'!BS836)))</f>
        <v>2.5</v>
      </c>
      <c r="H847" s="79">
        <f>IF($B$9="Female",'No Self Assessment feeder'!H836,IF($B$9="Male",'No Self Assessment feeder'!AN836,IF($B$9="All",'No Self Assessment feeder'!BT836)))</f>
        <v>3255</v>
      </c>
      <c r="I847" s="120">
        <f>IF($B$9="Female",'No Self Assessment feeder'!I836,IF($B$9="Male",'No Self Assessment feeder'!AO836,IF($B$9="All",'No Self Assessment feeder'!BU836)))</f>
        <v>7.6</v>
      </c>
      <c r="J847" s="120">
        <f>IF($B$9="Female",'No Self Assessment feeder'!J836,IF($B$9="Male",'No Self Assessment feeder'!AP836,IF($B$9="All",'No Self Assessment feeder'!BV836)))</f>
        <v>11.2</v>
      </c>
      <c r="K847" s="120">
        <f>IF($B$9="Female",'No Self Assessment feeder'!K836,IF($B$9="Male",'No Self Assessment feeder'!AQ836,IF($B$9="All",'No Self Assessment feeder'!BW836)))</f>
        <v>65.599999999999994</v>
      </c>
      <c r="L847" s="120">
        <f>IF($B$9="Female",'No Self Assessment feeder'!L836,IF($B$9="Male",'No Self Assessment feeder'!AR836,IF($B$9="All",'No Self Assessment feeder'!BX836)))</f>
        <v>76.2</v>
      </c>
      <c r="M847" s="127">
        <f>IF($B$9="Female",'No Self Assessment feeder'!M836,IF($B$9="Male",'No Self Assessment feeder'!AS836,IF($B$9="All",'No Self Assessment feeder'!BY836)))</f>
        <v>81.2</v>
      </c>
      <c r="N847" s="81">
        <f>IF($B$9="Female",'No Self Assessment feeder'!N836,IF($B$9="Male",'No Self Assessment feeder'!AT836,IF($B$9="All",'No Self Assessment feeder'!BZ836)))</f>
        <v>3340</v>
      </c>
      <c r="O847" s="120">
        <f>IF($B$9="Female",'No Self Assessment feeder'!O836,IF($B$9="Male",'No Self Assessment feeder'!AU836,IF($B$9="All",'No Self Assessment feeder'!CA836)))</f>
        <v>2.8</v>
      </c>
      <c r="P847" s="79">
        <f>IF($B$9="Female",'No Self Assessment feeder'!P836,IF($B$9="Male",'No Self Assessment feeder'!AV836,IF($B$9="All",'No Self Assessment feeder'!CB836)))</f>
        <v>3245</v>
      </c>
      <c r="Q847" s="120">
        <f>IF($B$9="Female",'No Self Assessment feeder'!Q836,IF($B$9="Male",'No Self Assessment feeder'!AW836,IF($B$9="All",'No Self Assessment feeder'!CC836)))</f>
        <v>10.9</v>
      </c>
      <c r="R847" s="120">
        <f>IF($B$9="Female",'No Self Assessment feeder'!R836,IF($B$9="Male",'No Self Assessment feeder'!AX836,IF($B$9="All",'No Self Assessment feeder'!CD836)))</f>
        <v>8.9</v>
      </c>
      <c r="S847" s="120">
        <f>IF($B$9="Female",'No Self Assessment feeder'!S836,IF($B$9="Male",'No Self Assessment feeder'!AY836,IF($B$9="All",'No Self Assessment feeder'!CE836)))</f>
        <v>70.2</v>
      </c>
      <c r="T847" s="120">
        <f>IF($B$9="Female",'No Self Assessment feeder'!T836,IF($B$9="Male",'No Self Assessment feeder'!AZ836,IF($B$9="All",'No Self Assessment feeder'!CF836)))</f>
        <v>78</v>
      </c>
      <c r="U847" s="127">
        <f>IF($B$9="Female",'No Self Assessment feeder'!U836,IF($B$9="Male",'No Self Assessment feeder'!BA836,IF($B$9="All",'No Self Assessment feeder'!CG836)))</f>
        <v>80.2</v>
      </c>
      <c r="V847" s="81" t="str">
        <f>IF($B$9="Female",'No Self Assessment feeder'!V836,IF($B$9="Male",'No Self Assessment feeder'!BB836,IF($B$9="All",'No Self Assessment feeder'!CH836)))</f>
        <v>.</v>
      </c>
      <c r="W847" s="120" t="str">
        <f>IF($B$9="Female",'No Self Assessment feeder'!W836,IF($B$9="Male",'No Self Assessment feeder'!BC836,IF($B$9="All",'No Self Assessment feeder'!CI836)))</f>
        <v>.</v>
      </c>
      <c r="X847" s="79" t="str">
        <f>IF($B$9="Female",'No Self Assessment feeder'!X836,IF($B$9="Male",'No Self Assessment feeder'!BD836,IF($B$9="All",'No Self Assessment feeder'!CJ836)))</f>
        <v>.</v>
      </c>
      <c r="Y847" s="120" t="str">
        <f>IF($B$9="Female",'No Self Assessment feeder'!Y836,IF($B$9="Male",'No Self Assessment feeder'!BE836,IF($B$9="All",'No Self Assessment feeder'!CK836)))</f>
        <v>.</v>
      </c>
      <c r="Z847" s="120" t="str">
        <f>IF($B$9="Female",'No Self Assessment feeder'!Z836,IF($B$9="Male",'No Self Assessment feeder'!BF836,IF($B$9="All",'No Self Assessment feeder'!CL836)))</f>
        <v>.</v>
      </c>
      <c r="AA847" s="120" t="str">
        <f>IF($B$9="Female",'No Self Assessment feeder'!AA836,IF($B$9="Male",'No Self Assessment feeder'!BG836,IF($B$9="All",'No Self Assessment feeder'!CM836)))</f>
        <v>.</v>
      </c>
      <c r="AB847" s="120" t="str">
        <f>IF($B$9="Female",'No Self Assessment feeder'!AB836,IF($B$9="Male",'No Self Assessment feeder'!BH836,IF($B$9="All",'No Self Assessment feeder'!CN836)))</f>
        <v>.</v>
      </c>
      <c r="AC847" s="127" t="str">
        <f>IF($B$9="Female",'No Self Assessment feeder'!AC836,IF($B$9="Male",'No Self Assessment feeder'!BI836,IF($B$9="All",'No Self Assessment feeder'!CO836)))</f>
        <v>.</v>
      </c>
      <c r="CM847" s="29"/>
    </row>
    <row r="848" spans="1:91" ht="14.25" customHeight="1" x14ac:dyDescent="0.2">
      <c r="A848" s="159" t="s">
        <v>294</v>
      </c>
      <c r="B848" s="65" t="s">
        <v>118</v>
      </c>
      <c r="C848" s="66">
        <v>10007765</v>
      </c>
      <c r="D848" s="66" t="s">
        <v>491</v>
      </c>
      <c r="E848" s="162" t="s">
        <v>119</v>
      </c>
      <c r="F848" s="142">
        <f>IF($B$9="Female",'No Self Assessment feeder'!F837,IF($B$9="Male",'No Self Assessment feeder'!AL837,IF($B$9="All",'No Self Assessment feeder'!BR837)))</f>
        <v>100</v>
      </c>
      <c r="G848" s="120">
        <f>IF($B$9="Female",'No Self Assessment feeder'!G837,IF($B$9="Male",'No Self Assessment feeder'!AM837,IF($B$9="All",'No Self Assessment feeder'!BS837)))</f>
        <v>3</v>
      </c>
      <c r="H848" s="79">
        <f>IF($B$9="Female",'No Self Assessment feeder'!H837,IF($B$9="Male",'No Self Assessment feeder'!AN837,IF($B$9="All",'No Self Assessment feeder'!BT837)))</f>
        <v>95</v>
      </c>
      <c r="I848" s="120">
        <f>IF($B$9="Female",'No Self Assessment feeder'!I837,IF($B$9="Male",'No Self Assessment feeder'!AO837,IF($B$9="All",'No Self Assessment feeder'!BU837)))</f>
        <v>6.3</v>
      </c>
      <c r="J848" s="120">
        <f>IF($B$9="Female",'No Self Assessment feeder'!J837,IF($B$9="Male",'No Self Assessment feeder'!AP837,IF($B$9="All",'No Self Assessment feeder'!BV837)))</f>
        <v>14.6</v>
      </c>
      <c r="K848" s="120">
        <f>IF($B$9="Female",'No Self Assessment feeder'!K837,IF($B$9="Male",'No Self Assessment feeder'!AQ837,IF($B$9="All",'No Self Assessment feeder'!BW837)))</f>
        <v>36.5</v>
      </c>
      <c r="L848" s="120">
        <f>IF($B$9="Female",'No Self Assessment feeder'!L837,IF($B$9="Male",'No Self Assessment feeder'!AR837,IF($B$9="All",'No Self Assessment feeder'!BX837)))</f>
        <v>60.4</v>
      </c>
      <c r="M848" s="127">
        <f>IF($B$9="Female",'No Self Assessment feeder'!M837,IF($B$9="Male",'No Self Assessment feeder'!AS837,IF($B$9="All",'No Self Assessment feeder'!BY837)))</f>
        <v>79.2</v>
      </c>
      <c r="N848" s="81">
        <f>IF($B$9="Female",'No Self Assessment feeder'!N837,IF($B$9="Male",'No Self Assessment feeder'!AT837,IF($B$9="All",'No Self Assessment feeder'!BZ837)))</f>
        <v>100</v>
      </c>
      <c r="O848" s="120">
        <f>IF($B$9="Female",'No Self Assessment feeder'!O837,IF($B$9="Male",'No Self Assessment feeder'!AU837,IF($B$9="All",'No Self Assessment feeder'!CA837)))</f>
        <v>3</v>
      </c>
      <c r="P848" s="79">
        <f>IF($B$9="Female",'No Self Assessment feeder'!P837,IF($B$9="Male",'No Self Assessment feeder'!AV837,IF($B$9="All",'No Self Assessment feeder'!CB837)))</f>
        <v>95</v>
      </c>
      <c r="Q848" s="120">
        <f>IF($B$9="Female",'No Self Assessment feeder'!Q837,IF($B$9="Male",'No Self Assessment feeder'!AW837,IF($B$9="All",'No Self Assessment feeder'!CC837)))</f>
        <v>16.7</v>
      </c>
      <c r="R848" s="120">
        <f>IF($B$9="Female",'No Self Assessment feeder'!R837,IF($B$9="Male",'No Self Assessment feeder'!AX837,IF($B$9="All",'No Self Assessment feeder'!CD837)))</f>
        <v>11.5</v>
      </c>
      <c r="S848" s="120">
        <f>IF($B$9="Female",'No Self Assessment feeder'!S837,IF($B$9="Male",'No Self Assessment feeder'!AY837,IF($B$9="All",'No Self Assessment feeder'!CE837)))</f>
        <v>49</v>
      </c>
      <c r="T848" s="120">
        <f>IF($B$9="Female",'No Self Assessment feeder'!T837,IF($B$9="Male",'No Self Assessment feeder'!AZ837,IF($B$9="All",'No Self Assessment feeder'!CF837)))</f>
        <v>58.3</v>
      </c>
      <c r="U848" s="127">
        <f>IF($B$9="Female",'No Self Assessment feeder'!U837,IF($B$9="Male",'No Self Assessment feeder'!BA837,IF($B$9="All",'No Self Assessment feeder'!CG837)))</f>
        <v>71.900000000000006</v>
      </c>
      <c r="V848" s="81" t="str">
        <f>IF($B$9="Female",'No Self Assessment feeder'!V837,IF($B$9="Male",'No Self Assessment feeder'!BB837,IF($B$9="All",'No Self Assessment feeder'!CH837)))</f>
        <v>.</v>
      </c>
      <c r="W848" s="120" t="str">
        <f>IF($B$9="Female",'No Self Assessment feeder'!W837,IF($B$9="Male",'No Self Assessment feeder'!BC837,IF($B$9="All",'No Self Assessment feeder'!CI837)))</f>
        <v>.</v>
      </c>
      <c r="X848" s="79" t="str">
        <f>IF($B$9="Female",'No Self Assessment feeder'!X837,IF($B$9="Male",'No Self Assessment feeder'!BD837,IF($B$9="All",'No Self Assessment feeder'!CJ837)))</f>
        <v>.</v>
      </c>
      <c r="Y848" s="120" t="str">
        <f>IF($B$9="Female",'No Self Assessment feeder'!Y837,IF($B$9="Male",'No Self Assessment feeder'!BE837,IF($B$9="All",'No Self Assessment feeder'!CK837)))</f>
        <v>.</v>
      </c>
      <c r="Z848" s="120" t="str">
        <f>IF($B$9="Female",'No Self Assessment feeder'!Z837,IF($B$9="Male",'No Self Assessment feeder'!BF837,IF($B$9="All",'No Self Assessment feeder'!CL837)))</f>
        <v>.</v>
      </c>
      <c r="AA848" s="120" t="str">
        <f>IF($B$9="Female",'No Self Assessment feeder'!AA837,IF($B$9="Male",'No Self Assessment feeder'!BG837,IF($B$9="All",'No Self Assessment feeder'!CM837)))</f>
        <v>.</v>
      </c>
      <c r="AB848" s="120" t="str">
        <f>IF($B$9="Female",'No Self Assessment feeder'!AB837,IF($B$9="Male",'No Self Assessment feeder'!BH837,IF($B$9="All",'No Self Assessment feeder'!CN837)))</f>
        <v>.</v>
      </c>
      <c r="AC848" s="127" t="str">
        <f>IF($B$9="Female",'No Self Assessment feeder'!AC837,IF($B$9="Male",'No Self Assessment feeder'!BI837,IF($B$9="All",'No Self Assessment feeder'!CO837)))</f>
        <v>.</v>
      </c>
      <c r="CM848" s="29"/>
    </row>
    <row r="849" spans="1:91" ht="14.25" customHeight="1" x14ac:dyDescent="0.2">
      <c r="A849" s="159" t="s">
        <v>294</v>
      </c>
      <c r="B849" s="65" t="s">
        <v>120</v>
      </c>
      <c r="C849" s="66">
        <v>10007148</v>
      </c>
      <c r="D849" s="66" t="s">
        <v>494</v>
      </c>
      <c r="E849" s="162" t="s">
        <v>121</v>
      </c>
      <c r="F849" s="142">
        <f>IF($B$9="Female",'No Self Assessment feeder'!F838,IF($B$9="Male",'No Self Assessment feeder'!AL838,IF($B$9="All",'No Self Assessment feeder'!BR838)))</f>
        <v>2900</v>
      </c>
      <c r="G849" s="120">
        <f>IF($B$9="Female",'No Self Assessment feeder'!G838,IF($B$9="Male",'No Self Assessment feeder'!AM838,IF($B$9="All",'No Self Assessment feeder'!BS838)))</f>
        <v>1.7</v>
      </c>
      <c r="H849" s="79">
        <f>IF($B$9="Female",'No Self Assessment feeder'!H838,IF($B$9="Male",'No Self Assessment feeder'!AN838,IF($B$9="All",'No Self Assessment feeder'!BT838)))</f>
        <v>2855</v>
      </c>
      <c r="I849" s="120">
        <f>IF($B$9="Female",'No Self Assessment feeder'!I838,IF($B$9="Male",'No Self Assessment feeder'!AO838,IF($B$9="All",'No Self Assessment feeder'!BU838)))</f>
        <v>7.3</v>
      </c>
      <c r="J849" s="120">
        <f>IF($B$9="Female",'No Self Assessment feeder'!J838,IF($B$9="Male",'No Self Assessment feeder'!AP838,IF($B$9="All",'No Self Assessment feeder'!BV838)))</f>
        <v>10.3</v>
      </c>
      <c r="K849" s="120">
        <f>IF($B$9="Female",'No Self Assessment feeder'!K838,IF($B$9="Male",'No Self Assessment feeder'!AQ838,IF($B$9="All",'No Self Assessment feeder'!BW838)))</f>
        <v>61.9</v>
      </c>
      <c r="L849" s="120">
        <f>IF($B$9="Female",'No Self Assessment feeder'!L838,IF($B$9="Male",'No Self Assessment feeder'!AR838,IF($B$9="All",'No Self Assessment feeder'!BX838)))</f>
        <v>75.3</v>
      </c>
      <c r="M849" s="127">
        <f>IF($B$9="Female",'No Self Assessment feeder'!M838,IF($B$9="Male",'No Self Assessment feeder'!AS838,IF($B$9="All",'No Self Assessment feeder'!BY838)))</f>
        <v>82.4</v>
      </c>
      <c r="N849" s="81">
        <f>IF($B$9="Female",'No Self Assessment feeder'!N838,IF($B$9="Male",'No Self Assessment feeder'!AT838,IF($B$9="All",'No Self Assessment feeder'!BZ838)))</f>
        <v>2900</v>
      </c>
      <c r="O849" s="120">
        <f>IF($B$9="Female",'No Self Assessment feeder'!O838,IF($B$9="Male",'No Self Assessment feeder'!AU838,IF($B$9="All",'No Self Assessment feeder'!CA838)))</f>
        <v>1.9</v>
      </c>
      <c r="P849" s="79">
        <f>IF($B$9="Female",'No Self Assessment feeder'!P838,IF($B$9="Male",'No Self Assessment feeder'!AV838,IF($B$9="All",'No Self Assessment feeder'!CB838)))</f>
        <v>2845</v>
      </c>
      <c r="Q849" s="120">
        <f>IF($B$9="Female",'No Self Assessment feeder'!Q838,IF($B$9="Male",'No Self Assessment feeder'!AW838,IF($B$9="All",'No Self Assessment feeder'!CC838)))</f>
        <v>9.9</v>
      </c>
      <c r="R849" s="120">
        <f>IF($B$9="Female",'No Self Assessment feeder'!R838,IF($B$9="Male",'No Self Assessment feeder'!AX838,IF($B$9="All",'No Self Assessment feeder'!CD838)))</f>
        <v>8.1999999999999993</v>
      </c>
      <c r="S849" s="120">
        <f>IF($B$9="Female",'No Self Assessment feeder'!S838,IF($B$9="Male",'No Self Assessment feeder'!AY838,IF($B$9="All",'No Self Assessment feeder'!CE838)))</f>
        <v>68.599999999999994</v>
      </c>
      <c r="T849" s="120">
        <f>IF($B$9="Female",'No Self Assessment feeder'!T838,IF($B$9="Male",'No Self Assessment feeder'!AZ838,IF($B$9="All",'No Self Assessment feeder'!CF838)))</f>
        <v>78.099999999999994</v>
      </c>
      <c r="U849" s="127">
        <f>IF($B$9="Female",'No Self Assessment feeder'!U838,IF($B$9="Male",'No Self Assessment feeder'!BA838,IF($B$9="All",'No Self Assessment feeder'!CG838)))</f>
        <v>81.8</v>
      </c>
      <c r="V849" s="81" t="str">
        <f>IF($B$9="Female",'No Self Assessment feeder'!V838,IF($B$9="Male",'No Self Assessment feeder'!BB838,IF($B$9="All",'No Self Assessment feeder'!CH838)))</f>
        <v>.</v>
      </c>
      <c r="W849" s="120" t="str">
        <f>IF($B$9="Female",'No Self Assessment feeder'!W838,IF($B$9="Male",'No Self Assessment feeder'!BC838,IF($B$9="All",'No Self Assessment feeder'!CI838)))</f>
        <v>.</v>
      </c>
      <c r="X849" s="79" t="str">
        <f>IF($B$9="Female",'No Self Assessment feeder'!X838,IF($B$9="Male",'No Self Assessment feeder'!BD838,IF($B$9="All",'No Self Assessment feeder'!CJ838)))</f>
        <v>.</v>
      </c>
      <c r="Y849" s="120" t="str">
        <f>IF($B$9="Female",'No Self Assessment feeder'!Y838,IF($B$9="Male",'No Self Assessment feeder'!BE838,IF($B$9="All",'No Self Assessment feeder'!CK838)))</f>
        <v>.</v>
      </c>
      <c r="Z849" s="120" t="str">
        <f>IF($B$9="Female",'No Self Assessment feeder'!Z838,IF($B$9="Male",'No Self Assessment feeder'!BF838,IF($B$9="All",'No Self Assessment feeder'!CL838)))</f>
        <v>.</v>
      </c>
      <c r="AA849" s="120" t="str">
        <f>IF($B$9="Female",'No Self Assessment feeder'!AA838,IF($B$9="Male",'No Self Assessment feeder'!BG838,IF($B$9="All",'No Self Assessment feeder'!CM838)))</f>
        <v>.</v>
      </c>
      <c r="AB849" s="120" t="str">
        <f>IF($B$9="Female",'No Self Assessment feeder'!AB838,IF($B$9="Male",'No Self Assessment feeder'!BH838,IF($B$9="All",'No Self Assessment feeder'!CN838)))</f>
        <v>.</v>
      </c>
      <c r="AC849" s="127" t="str">
        <f>IF($B$9="Female",'No Self Assessment feeder'!AC838,IF($B$9="Male",'No Self Assessment feeder'!BI838,IF($B$9="All",'No Self Assessment feeder'!CO838)))</f>
        <v>.</v>
      </c>
      <c r="CM849" s="29"/>
    </row>
    <row r="850" spans="1:91" ht="14.25" customHeight="1" x14ac:dyDescent="0.2">
      <c r="A850" s="159" t="s">
        <v>294</v>
      </c>
      <c r="B850" s="65" t="s">
        <v>122</v>
      </c>
      <c r="C850" s="66">
        <v>10007149</v>
      </c>
      <c r="D850" s="66" t="s">
        <v>494</v>
      </c>
      <c r="E850" s="162" t="s">
        <v>123</v>
      </c>
      <c r="F850" s="142">
        <f>IF($B$9="Female",'No Self Assessment feeder'!F839,IF($B$9="Male",'No Self Assessment feeder'!AL839,IF($B$9="All",'No Self Assessment feeder'!BR839)))</f>
        <v>2645</v>
      </c>
      <c r="G850" s="120">
        <f>IF($B$9="Female",'No Self Assessment feeder'!G839,IF($B$9="Male",'No Self Assessment feeder'!AM839,IF($B$9="All",'No Self Assessment feeder'!BS839)))</f>
        <v>1.3</v>
      </c>
      <c r="H850" s="79">
        <f>IF($B$9="Female",'No Self Assessment feeder'!H839,IF($B$9="Male",'No Self Assessment feeder'!AN839,IF($B$9="All",'No Self Assessment feeder'!BT839)))</f>
        <v>2610</v>
      </c>
      <c r="I850" s="120">
        <f>IF($B$9="Female",'No Self Assessment feeder'!I839,IF($B$9="Male",'No Self Assessment feeder'!AO839,IF($B$9="All",'No Self Assessment feeder'!BU839)))</f>
        <v>5.9</v>
      </c>
      <c r="J850" s="120">
        <f>IF($B$9="Female",'No Self Assessment feeder'!J839,IF($B$9="Male",'No Self Assessment feeder'!AP839,IF($B$9="All",'No Self Assessment feeder'!BV839)))</f>
        <v>10.8</v>
      </c>
      <c r="K850" s="120">
        <f>IF($B$9="Female",'No Self Assessment feeder'!K839,IF($B$9="Male",'No Self Assessment feeder'!AQ839,IF($B$9="All",'No Self Assessment feeder'!BW839)))</f>
        <v>58.5</v>
      </c>
      <c r="L850" s="120">
        <f>IF($B$9="Female",'No Self Assessment feeder'!L839,IF($B$9="Male",'No Self Assessment feeder'!AR839,IF($B$9="All",'No Self Assessment feeder'!BX839)))</f>
        <v>75.2</v>
      </c>
      <c r="M850" s="127">
        <f>IF($B$9="Female",'No Self Assessment feeder'!M839,IF($B$9="Male",'No Self Assessment feeder'!AS839,IF($B$9="All",'No Self Assessment feeder'!BY839)))</f>
        <v>83.3</v>
      </c>
      <c r="N850" s="81">
        <f>IF($B$9="Female",'No Self Assessment feeder'!N839,IF($B$9="Male",'No Self Assessment feeder'!AT839,IF($B$9="All",'No Self Assessment feeder'!BZ839)))</f>
        <v>2645</v>
      </c>
      <c r="O850" s="120">
        <f>IF($B$9="Female",'No Self Assessment feeder'!O839,IF($B$9="Male",'No Self Assessment feeder'!AU839,IF($B$9="All",'No Self Assessment feeder'!CA839)))</f>
        <v>1.6</v>
      </c>
      <c r="P850" s="79">
        <f>IF($B$9="Female",'No Self Assessment feeder'!P839,IF($B$9="Male",'No Self Assessment feeder'!AV839,IF($B$9="All",'No Self Assessment feeder'!CB839)))</f>
        <v>2600</v>
      </c>
      <c r="Q850" s="120">
        <f>IF($B$9="Female",'No Self Assessment feeder'!Q839,IF($B$9="Male",'No Self Assessment feeder'!AW839,IF($B$9="All",'No Self Assessment feeder'!CC839)))</f>
        <v>8.3000000000000007</v>
      </c>
      <c r="R850" s="120">
        <f>IF($B$9="Female",'No Self Assessment feeder'!R839,IF($B$9="Male",'No Self Assessment feeder'!AX839,IF($B$9="All",'No Self Assessment feeder'!CD839)))</f>
        <v>7.7</v>
      </c>
      <c r="S850" s="120">
        <f>IF($B$9="Female",'No Self Assessment feeder'!S839,IF($B$9="Male",'No Self Assessment feeder'!AY839,IF($B$9="All",'No Self Assessment feeder'!CE839)))</f>
        <v>68.2</v>
      </c>
      <c r="T850" s="120">
        <f>IF($B$9="Female",'No Self Assessment feeder'!T839,IF($B$9="Male",'No Self Assessment feeder'!AZ839,IF($B$9="All",'No Self Assessment feeder'!CF839)))</f>
        <v>80.599999999999994</v>
      </c>
      <c r="U850" s="127">
        <f>IF($B$9="Female",'No Self Assessment feeder'!U839,IF($B$9="Male",'No Self Assessment feeder'!BA839,IF($B$9="All",'No Self Assessment feeder'!CG839)))</f>
        <v>84</v>
      </c>
      <c r="V850" s="81" t="str">
        <f>IF($B$9="Female",'No Self Assessment feeder'!V839,IF($B$9="Male",'No Self Assessment feeder'!BB839,IF($B$9="All",'No Self Assessment feeder'!CH839)))</f>
        <v>.</v>
      </c>
      <c r="W850" s="120" t="str">
        <f>IF($B$9="Female",'No Self Assessment feeder'!W839,IF($B$9="Male",'No Self Assessment feeder'!BC839,IF($B$9="All",'No Self Assessment feeder'!CI839)))</f>
        <v>.</v>
      </c>
      <c r="X850" s="79" t="str">
        <f>IF($B$9="Female",'No Self Assessment feeder'!X839,IF($B$9="Male",'No Self Assessment feeder'!BD839,IF($B$9="All",'No Self Assessment feeder'!CJ839)))</f>
        <v>.</v>
      </c>
      <c r="Y850" s="120" t="str">
        <f>IF($B$9="Female",'No Self Assessment feeder'!Y839,IF($B$9="Male",'No Self Assessment feeder'!BE839,IF($B$9="All",'No Self Assessment feeder'!CK839)))</f>
        <v>.</v>
      </c>
      <c r="Z850" s="120" t="str">
        <f>IF($B$9="Female",'No Self Assessment feeder'!Z839,IF($B$9="Male",'No Self Assessment feeder'!BF839,IF($B$9="All",'No Self Assessment feeder'!CL839)))</f>
        <v>.</v>
      </c>
      <c r="AA850" s="120" t="str">
        <f>IF($B$9="Female",'No Self Assessment feeder'!AA839,IF($B$9="Male",'No Self Assessment feeder'!BG839,IF($B$9="All",'No Self Assessment feeder'!CM839)))</f>
        <v>.</v>
      </c>
      <c r="AB850" s="120" t="str">
        <f>IF($B$9="Female",'No Self Assessment feeder'!AB839,IF($B$9="Male",'No Self Assessment feeder'!BH839,IF($B$9="All",'No Self Assessment feeder'!CN839)))</f>
        <v>.</v>
      </c>
      <c r="AC850" s="127" t="str">
        <f>IF($B$9="Female",'No Self Assessment feeder'!AC839,IF($B$9="Male",'No Self Assessment feeder'!BI839,IF($B$9="All",'No Self Assessment feeder'!CO839)))</f>
        <v>.</v>
      </c>
      <c r="CM850" s="29"/>
    </row>
    <row r="851" spans="1:91" ht="14.25" customHeight="1" x14ac:dyDescent="0.2">
      <c r="A851" s="159" t="s">
        <v>294</v>
      </c>
      <c r="B851" s="65" t="s">
        <v>124</v>
      </c>
      <c r="C851" s="66">
        <v>10003270</v>
      </c>
      <c r="D851" s="66" t="s">
        <v>491</v>
      </c>
      <c r="E851" s="162" t="s">
        <v>125</v>
      </c>
      <c r="F851" s="142">
        <f>IF($B$9="Female",'No Self Assessment feeder'!F840,IF($B$9="Male",'No Self Assessment feeder'!AL840,IF($B$9="All",'No Self Assessment feeder'!BR840)))</f>
        <v>1485</v>
      </c>
      <c r="G851" s="120">
        <f>IF($B$9="Female",'No Self Assessment feeder'!G840,IF($B$9="Male",'No Self Assessment feeder'!AM840,IF($B$9="All",'No Self Assessment feeder'!BS840)))</f>
        <v>2.2999999999999998</v>
      </c>
      <c r="H851" s="79">
        <f>IF($B$9="Female",'No Self Assessment feeder'!H840,IF($B$9="Male",'No Self Assessment feeder'!AN840,IF($B$9="All",'No Self Assessment feeder'!BT840)))</f>
        <v>1450</v>
      </c>
      <c r="I851" s="120">
        <f>IF($B$9="Female",'No Self Assessment feeder'!I840,IF($B$9="Male",'No Self Assessment feeder'!AO840,IF($B$9="All",'No Self Assessment feeder'!BU840)))</f>
        <v>5.6</v>
      </c>
      <c r="J851" s="120">
        <f>IF($B$9="Female",'No Self Assessment feeder'!J840,IF($B$9="Male",'No Self Assessment feeder'!AP840,IF($B$9="All",'No Self Assessment feeder'!BV840)))</f>
        <v>5.4</v>
      </c>
      <c r="K851" s="120">
        <f>IF($B$9="Female",'No Self Assessment feeder'!K840,IF($B$9="Male",'No Self Assessment feeder'!AQ840,IF($B$9="All",'No Self Assessment feeder'!BW840)))</f>
        <v>46.4</v>
      </c>
      <c r="L851" s="120">
        <f>IF($B$9="Female",'No Self Assessment feeder'!L840,IF($B$9="Male",'No Self Assessment feeder'!AR840,IF($B$9="All",'No Self Assessment feeder'!BX840)))</f>
        <v>71</v>
      </c>
      <c r="M851" s="127">
        <f>IF($B$9="Female",'No Self Assessment feeder'!M840,IF($B$9="Male",'No Self Assessment feeder'!AS840,IF($B$9="All",'No Self Assessment feeder'!BY840)))</f>
        <v>89</v>
      </c>
      <c r="N851" s="81">
        <f>IF($B$9="Female",'No Self Assessment feeder'!N840,IF($B$9="Male",'No Self Assessment feeder'!AT840,IF($B$9="All",'No Self Assessment feeder'!BZ840)))</f>
        <v>1485</v>
      </c>
      <c r="O851" s="120">
        <f>IF($B$9="Female",'No Self Assessment feeder'!O840,IF($B$9="Male",'No Self Assessment feeder'!AU840,IF($B$9="All",'No Self Assessment feeder'!CA840)))</f>
        <v>2.6</v>
      </c>
      <c r="P851" s="79">
        <f>IF($B$9="Female",'No Self Assessment feeder'!P840,IF($B$9="Male",'No Self Assessment feeder'!AV840,IF($B$9="All",'No Self Assessment feeder'!CB840)))</f>
        <v>1445</v>
      </c>
      <c r="Q851" s="120">
        <f>IF($B$9="Female",'No Self Assessment feeder'!Q840,IF($B$9="Male",'No Self Assessment feeder'!AW840,IF($B$9="All",'No Self Assessment feeder'!CC840)))</f>
        <v>8.9</v>
      </c>
      <c r="R851" s="120">
        <f>IF($B$9="Female",'No Self Assessment feeder'!R840,IF($B$9="Male",'No Self Assessment feeder'!AX840,IF($B$9="All",'No Self Assessment feeder'!CD840)))</f>
        <v>5.8</v>
      </c>
      <c r="S851" s="120">
        <f>IF($B$9="Female",'No Self Assessment feeder'!S840,IF($B$9="Male",'No Self Assessment feeder'!AY840,IF($B$9="All",'No Self Assessment feeder'!CE840)))</f>
        <v>63.4</v>
      </c>
      <c r="T851" s="120">
        <f>IF($B$9="Female",'No Self Assessment feeder'!T840,IF($B$9="Male",'No Self Assessment feeder'!AZ840,IF($B$9="All",'No Self Assessment feeder'!CF840)))</f>
        <v>76.599999999999994</v>
      </c>
      <c r="U851" s="127">
        <f>IF($B$9="Female",'No Self Assessment feeder'!U840,IF($B$9="Male",'No Self Assessment feeder'!BA840,IF($B$9="All",'No Self Assessment feeder'!CG840)))</f>
        <v>85.3</v>
      </c>
      <c r="V851" s="81" t="str">
        <f>IF($B$9="Female",'No Self Assessment feeder'!V840,IF($B$9="Male",'No Self Assessment feeder'!BB840,IF($B$9="All",'No Self Assessment feeder'!CH840)))</f>
        <v>.</v>
      </c>
      <c r="W851" s="120" t="str">
        <f>IF($B$9="Female",'No Self Assessment feeder'!W840,IF($B$9="Male",'No Self Assessment feeder'!BC840,IF($B$9="All",'No Self Assessment feeder'!CI840)))</f>
        <v>.</v>
      </c>
      <c r="X851" s="79" t="str">
        <f>IF($B$9="Female",'No Self Assessment feeder'!X840,IF($B$9="Male",'No Self Assessment feeder'!BD840,IF($B$9="All",'No Self Assessment feeder'!CJ840)))</f>
        <v>.</v>
      </c>
      <c r="Y851" s="120" t="str">
        <f>IF($B$9="Female",'No Self Assessment feeder'!Y840,IF($B$9="Male",'No Self Assessment feeder'!BE840,IF($B$9="All",'No Self Assessment feeder'!CK840)))</f>
        <v>.</v>
      </c>
      <c r="Z851" s="120" t="str">
        <f>IF($B$9="Female",'No Self Assessment feeder'!Z840,IF($B$9="Male",'No Self Assessment feeder'!BF840,IF($B$9="All",'No Self Assessment feeder'!CL840)))</f>
        <v>.</v>
      </c>
      <c r="AA851" s="120" t="str">
        <f>IF($B$9="Female",'No Self Assessment feeder'!AA840,IF($B$9="Male",'No Self Assessment feeder'!BG840,IF($B$9="All",'No Self Assessment feeder'!CM840)))</f>
        <v>.</v>
      </c>
      <c r="AB851" s="120" t="str">
        <f>IF($B$9="Female",'No Self Assessment feeder'!AB840,IF($B$9="Male",'No Self Assessment feeder'!BH840,IF($B$9="All",'No Self Assessment feeder'!CN840)))</f>
        <v>.</v>
      </c>
      <c r="AC851" s="127" t="str">
        <f>IF($B$9="Female",'No Self Assessment feeder'!AC840,IF($B$9="Male",'No Self Assessment feeder'!BI840,IF($B$9="All",'No Self Assessment feeder'!CO840)))</f>
        <v>.</v>
      </c>
      <c r="CM851" s="29"/>
    </row>
    <row r="852" spans="1:91" ht="14.25" customHeight="1" x14ac:dyDescent="0.2">
      <c r="A852" s="159" t="s">
        <v>294</v>
      </c>
      <c r="B852" s="65" t="s">
        <v>126</v>
      </c>
      <c r="C852" s="66">
        <v>10007767</v>
      </c>
      <c r="D852" s="66" t="s">
        <v>489</v>
      </c>
      <c r="E852" s="162" t="s">
        <v>127</v>
      </c>
      <c r="F852" s="142">
        <f>IF($B$9="Female",'No Self Assessment feeder'!F841,IF($B$9="Male",'No Self Assessment feeder'!AL841,IF($B$9="All",'No Self Assessment feeder'!BR841)))</f>
        <v>1195</v>
      </c>
      <c r="G852" s="120">
        <f>IF($B$9="Female",'No Self Assessment feeder'!G841,IF($B$9="Male",'No Self Assessment feeder'!AM841,IF($B$9="All",'No Self Assessment feeder'!BS841)))</f>
        <v>2.1</v>
      </c>
      <c r="H852" s="79">
        <f>IF($B$9="Female",'No Self Assessment feeder'!H841,IF($B$9="Male",'No Self Assessment feeder'!AN841,IF($B$9="All",'No Self Assessment feeder'!BT841)))</f>
        <v>1170</v>
      </c>
      <c r="I852" s="120">
        <f>IF($B$9="Female",'No Self Assessment feeder'!I841,IF($B$9="Male",'No Self Assessment feeder'!AO841,IF($B$9="All",'No Self Assessment feeder'!BU841)))</f>
        <v>5.6</v>
      </c>
      <c r="J852" s="120">
        <f>IF($B$9="Female",'No Self Assessment feeder'!J841,IF($B$9="Male",'No Self Assessment feeder'!AP841,IF($B$9="All",'No Self Assessment feeder'!BV841)))</f>
        <v>8.1999999999999993</v>
      </c>
      <c r="K852" s="120">
        <f>IF($B$9="Female",'No Self Assessment feeder'!K841,IF($B$9="Male",'No Self Assessment feeder'!AQ841,IF($B$9="All",'No Self Assessment feeder'!BW841)))</f>
        <v>53.9</v>
      </c>
      <c r="L852" s="120">
        <f>IF($B$9="Female",'No Self Assessment feeder'!L841,IF($B$9="Male",'No Self Assessment feeder'!AR841,IF($B$9="All",'No Self Assessment feeder'!BX841)))</f>
        <v>75.599999999999994</v>
      </c>
      <c r="M852" s="127">
        <f>IF($B$9="Female",'No Self Assessment feeder'!M841,IF($B$9="Male",'No Self Assessment feeder'!AS841,IF($B$9="All",'No Self Assessment feeder'!BY841)))</f>
        <v>86.2</v>
      </c>
      <c r="N852" s="81">
        <f>IF($B$9="Female",'No Self Assessment feeder'!N841,IF($B$9="Male",'No Self Assessment feeder'!AT841,IF($B$9="All",'No Self Assessment feeder'!BZ841)))</f>
        <v>1195</v>
      </c>
      <c r="O852" s="120">
        <f>IF($B$9="Female",'No Self Assessment feeder'!O841,IF($B$9="Male",'No Self Assessment feeder'!AU841,IF($B$9="All",'No Self Assessment feeder'!CA841)))</f>
        <v>2.2999999999999998</v>
      </c>
      <c r="P852" s="79">
        <f>IF($B$9="Female",'No Self Assessment feeder'!P841,IF($B$9="Male",'No Self Assessment feeder'!AV841,IF($B$9="All",'No Self Assessment feeder'!CB841)))</f>
        <v>1165</v>
      </c>
      <c r="Q852" s="120">
        <f>IF($B$9="Female",'No Self Assessment feeder'!Q841,IF($B$9="Male",'No Self Assessment feeder'!AW841,IF($B$9="All",'No Self Assessment feeder'!CC841)))</f>
        <v>8.3000000000000007</v>
      </c>
      <c r="R852" s="120">
        <f>IF($B$9="Female",'No Self Assessment feeder'!R841,IF($B$9="Male",'No Self Assessment feeder'!AX841,IF($B$9="All",'No Self Assessment feeder'!CD841)))</f>
        <v>6</v>
      </c>
      <c r="S852" s="120">
        <f>IF($B$9="Female",'No Self Assessment feeder'!S841,IF($B$9="Male",'No Self Assessment feeder'!AY841,IF($B$9="All",'No Self Assessment feeder'!CE841)))</f>
        <v>66.2</v>
      </c>
      <c r="T852" s="120">
        <f>IF($B$9="Female",'No Self Assessment feeder'!T841,IF($B$9="Male",'No Self Assessment feeder'!AZ841,IF($B$9="All",'No Self Assessment feeder'!CF841)))</f>
        <v>81.7</v>
      </c>
      <c r="U852" s="127">
        <f>IF($B$9="Female",'No Self Assessment feeder'!U841,IF($B$9="Male",'No Self Assessment feeder'!BA841,IF($B$9="All",'No Self Assessment feeder'!CG841)))</f>
        <v>85.7</v>
      </c>
      <c r="V852" s="81" t="str">
        <f>IF($B$9="Female",'No Self Assessment feeder'!V841,IF($B$9="Male",'No Self Assessment feeder'!BB841,IF($B$9="All",'No Self Assessment feeder'!CH841)))</f>
        <v>.</v>
      </c>
      <c r="W852" s="120" t="str">
        <f>IF($B$9="Female",'No Self Assessment feeder'!W841,IF($B$9="Male",'No Self Assessment feeder'!BC841,IF($B$9="All",'No Self Assessment feeder'!CI841)))</f>
        <v>.</v>
      </c>
      <c r="X852" s="79" t="str">
        <f>IF($B$9="Female",'No Self Assessment feeder'!X841,IF($B$9="Male",'No Self Assessment feeder'!BD841,IF($B$9="All",'No Self Assessment feeder'!CJ841)))</f>
        <v>.</v>
      </c>
      <c r="Y852" s="120" t="str">
        <f>IF($B$9="Female",'No Self Assessment feeder'!Y841,IF($B$9="Male",'No Self Assessment feeder'!BE841,IF($B$9="All",'No Self Assessment feeder'!CK841)))</f>
        <v>.</v>
      </c>
      <c r="Z852" s="120" t="str">
        <f>IF($B$9="Female",'No Self Assessment feeder'!Z841,IF($B$9="Male",'No Self Assessment feeder'!BF841,IF($B$9="All",'No Self Assessment feeder'!CL841)))</f>
        <v>.</v>
      </c>
      <c r="AA852" s="120" t="str">
        <f>IF($B$9="Female",'No Self Assessment feeder'!AA841,IF($B$9="Male",'No Self Assessment feeder'!BG841,IF($B$9="All",'No Self Assessment feeder'!CM841)))</f>
        <v>.</v>
      </c>
      <c r="AB852" s="120" t="str">
        <f>IF($B$9="Female",'No Self Assessment feeder'!AB841,IF($B$9="Male",'No Self Assessment feeder'!BH841,IF($B$9="All",'No Self Assessment feeder'!CN841)))</f>
        <v>.</v>
      </c>
      <c r="AC852" s="127" t="str">
        <f>IF($B$9="Female",'No Self Assessment feeder'!AC841,IF($B$9="Male",'No Self Assessment feeder'!BI841,IF($B$9="All",'No Self Assessment feeder'!CO841)))</f>
        <v>.</v>
      </c>
      <c r="CM852" s="29"/>
    </row>
    <row r="853" spans="1:91" ht="14.25" customHeight="1" x14ac:dyDescent="0.2">
      <c r="A853" s="159" t="s">
        <v>294</v>
      </c>
      <c r="B853" s="65" t="s">
        <v>128</v>
      </c>
      <c r="C853" s="66">
        <v>10007150</v>
      </c>
      <c r="D853" s="66" t="s">
        <v>495</v>
      </c>
      <c r="E853" s="162" t="s">
        <v>129</v>
      </c>
      <c r="F853" s="142">
        <f>IF($B$9="Female",'No Self Assessment feeder'!F842,IF($B$9="Male",'No Self Assessment feeder'!AL842,IF($B$9="All",'No Self Assessment feeder'!BR842)))</f>
        <v>2920</v>
      </c>
      <c r="G853" s="120">
        <f>IF($B$9="Female",'No Self Assessment feeder'!G842,IF($B$9="Male",'No Self Assessment feeder'!AM842,IF($B$9="All",'No Self Assessment feeder'!BS842)))</f>
        <v>1.5</v>
      </c>
      <c r="H853" s="79">
        <f>IF($B$9="Female",'No Self Assessment feeder'!H842,IF($B$9="Male",'No Self Assessment feeder'!AN842,IF($B$9="All",'No Self Assessment feeder'!BT842)))</f>
        <v>2875</v>
      </c>
      <c r="I853" s="120">
        <f>IF($B$9="Female",'No Self Assessment feeder'!I842,IF($B$9="Male",'No Self Assessment feeder'!AO842,IF($B$9="All",'No Self Assessment feeder'!BU842)))</f>
        <v>6.7</v>
      </c>
      <c r="J853" s="120">
        <f>IF($B$9="Female",'No Self Assessment feeder'!J842,IF($B$9="Male",'No Self Assessment feeder'!AP842,IF($B$9="All",'No Self Assessment feeder'!BV842)))</f>
        <v>12.7</v>
      </c>
      <c r="K853" s="120">
        <f>IF($B$9="Female",'No Self Assessment feeder'!K842,IF($B$9="Male",'No Self Assessment feeder'!AQ842,IF($B$9="All",'No Self Assessment feeder'!BW842)))</f>
        <v>57.1</v>
      </c>
      <c r="L853" s="120">
        <f>IF($B$9="Female",'No Self Assessment feeder'!L842,IF($B$9="Male",'No Self Assessment feeder'!AR842,IF($B$9="All",'No Self Assessment feeder'!BX842)))</f>
        <v>71.8</v>
      </c>
      <c r="M853" s="127">
        <f>IF($B$9="Female",'No Self Assessment feeder'!M842,IF($B$9="Male",'No Self Assessment feeder'!AS842,IF($B$9="All",'No Self Assessment feeder'!BY842)))</f>
        <v>80.599999999999994</v>
      </c>
      <c r="N853" s="81">
        <f>IF($B$9="Female",'No Self Assessment feeder'!N842,IF($B$9="Male",'No Self Assessment feeder'!AT842,IF($B$9="All",'No Self Assessment feeder'!BZ842)))</f>
        <v>2920</v>
      </c>
      <c r="O853" s="120">
        <f>IF($B$9="Female",'No Self Assessment feeder'!O842,IF($B$9="Male",'No Self Assessment feeder'!AU842,IF($B$9="All",'No Self Assessment feeder'!CA842)))</f>
        <v>1.7</v>
      </c>
      <c r="P853" s="79">
        <f>IF($B$9="Female",'No Self Assessment feeder'!P842,IF($B$9="Male",'No Self Assessment feeder'!AV842,IF($B$9="All",'No Self Assessment feeder'!CB842)))</f>
        <v>2870</v>
      </c>
      <c r="Q853" s="120">
        <f>IF($B$9="Female",'No Self Assessment feeder'!Q842,IF($B$9="Male",'No Self Assessment feeder'!AW842,IF($B$9="All",'No Self Assessment feeder'!CC842)))</f>
        <v>10.4</v>
      </c>
      <c r="R853" s="120">
        <f>IF($B$9="Female",'No Self Assessment feeder'!R842,IF($B$9="Male",'No Self Assessment feeder'!AX842,IF($B$9="All",'No Self Assessment feeder'!CD842)))</f>
        <v>9</v>
      </c>
      <c r="S853" s="120">
        <f>IF($B$9="Female",'No Self Assessment feeder'!S842,IF($B$9="Male",'No Self Assessment feeder'!AY842,IF($B$9="All",'No Self Assessment feeder'!CE842)))</f>
        <v>66.099999999999994</v>
      </c>
      <c r="T853" s="120">
        <f>IF($B$9="Female",'No Self Assessment feeder'!T842,IF($B$9="Male",'No Self Assessment feeder'!AZ842,IF($B$9="All",'No Self Assessment feeder'!CF842)))</f>
        <v>76.099999999999994</v>
      </c>
      <c r="U853" s="127">
        <f>IF($B$9="Female",'No Self Assessment feeder'!U842,IF($B$9="Male",'No Self Assessment feeder'!BA842,IF($B$9="All",'No Self Assessment feeder'!CG842)))</f>
        <v>80.599999999999994</v>
      </c>
      <c r="V853" s="81" t="str">
        <f>IF($B$9="Female",'No Self Assessment feeder'!V842,IF($B$9="Male",'No Self Assessment feeder'!BB842,IF($B$9="All",'No Self Assessment feeder'!CH842)))</f>
        <v>.</v>
      </c>
      <c r="W853" s="120" t="str">
        <f>IF($B$9="Female",'No Self Assessment feeder'!W842,IF($B$9="Male",'No Self Assessment feeder'!BC842,IF($B$9="All",'No Self Assessment feeder'!CI842)))</f>
        <v>.</v>
      </c>
      <c r="X853" s="79" t="str">
        <f>IF($B$9="Female",'No Self Assessment feeder'!X842,IF($B$9="Male",'No Self Assessment feeder'!BD842,IF($B$9="All",'No Self Assessment feeder'!CJ842)))</f>
        <v>.</v>
      </c>
      <c r="Y853" s="120" t="str">
        <f>IF($B$9="Female",'No Self Assessment feeder'!Y842,IF($B$9="Male",'No Self Assessment feeder'!BE842,IF($B$9="All",'No Self Assessment feeder'!CK842)))</f>
        <v>.</v>
      </c>
      <c r="Z853" s="120" t="str">
        <f>IF($B$9="Female",'No Self Assessment feeder'!Z842,IF($B$9="Male",'No Self Assessment feeder'!BF842,IF($B$9="All",'No Self Assessment feeder'!CL842)))</f>
        <v>.</v>
      </c>
      <c r="AA853" s="120" t="str">
        <f>IF($B$9="Female",'No Self Assessment feeder'!AA842,IF($B$9="Male",'No Self Assessment feeder'!BG842,IF($B$9="All",'No Self Assessment feeder'!CM842)))</f>
        <v>.</v>
      </c>
      <c r="AB853" s="120" t="str">
        <f>IF($B$9="Female",'No Self Assessment feeder'!AB842,IF($B$9="Male",'No Self Assessment feeder'!BH842,IF($B$9="All",'No Self Assessment feeder'!CN842)))</f>
        <v>.</v>
      </c>
      <c r="AC853" s="127" t="str">
        <f>IF($B$9="Female",'No Self Assessment feeder'!AC842,IF($B$9="Male",'No Self Assessment feeder'!BI842,IF($B$9="All",'No Self Assessment feeder'!CO842)))</f>
        <v>.</v>
      </c>
      <c r="CM853" s="29"/>
    </row>
    <row r="854" spans="1:91" ht="14.25" customHeight="1" x14ac:dyDescent="0.2">
      <c r="A854" s="159" t="s">
        <v>294</v>
      </c>
      <c r="B854" s="65" t="s">
        <v>130</v>
      </c>
      <c r="C854" s="66">
        <v>10003645</v>
      </c>
      <c r="D854" s="66" t="s">
        <v>491</v>
      </c>
      <c r="E854" s="162" t="s">
        <v>131</v>
      </c>
      <c r="F854" s="142">
        <f>IF($B$9="Female",'No Self Assessment feeder'!F843,IF($B$9="Male",'No Self Assessment feeder'!AL843,IF($B$9="All",'No Self Assessment feeder'!BR843)))</f>
        <v>2685</v>
      </c>
      <c r="G854" s="120">
        <f>IF($B$9="Female",'No Self Assessment feeder'!G843,IF($B$9="Male",'No Self Assessment feeder'!AM843,IF($B$9="All",'No Self Assessment feeder'!BS843)))</f>
        <v>2.1</v>
      </c>
      <c r="H854" s="79">
        <f>IF($B$9="Female",'No Self Assessment feeder'!H843,IF($B$9="Male",'No Self Assessment feeder'!AN843,IF($B$9="All",'No Self Assessment feeder'!BT843)))</f>
        <v>2625</v>
      </c>
      <c r="I854" s="120">
        <f>IF($B$9="Female",'No Self Assessment feeder'!I843,IF($B$9="Male",'No Self Assessment feeder'!AO843,IF($B$9="All",'No Self Assessment feeder'!BU843)))</f>
        <v>6.4</v>
      </c>
      <c r="J854" s="120">
        <f>IF($B$9="Female",'No Self Assessment feeder'!J843,IF($B$9="Male",'No Self Assessment feeder'!AP843,IF($B$9="All",'No Self Assessment feeder'!BV843)))</f>
        <v>13</v>
      </c>
      <c r="K854" s="120">
        <f>IF($B$9="Female",'No Self Assessment feeder'!K843,IF($B$9="Male",'No Self Assessment feeder'!AQ843,IF($B$9="All",'No Self Assessment feeder'!BW843)))</f>
        <v>45.7</v>
      </c>
      <c r="L854" s="120">
        <f>IF($B$9="Female",'No Self Assessment feeder'!L843,IF($B$9="Male",'No Self Assessment feeder'!AR843,IF($B$9="All",'No Self Assessment feeder'!BX843)))</f>
        <v>62</v>
      </c>
      <c r="M854" s="127">
        <f>IF($B$9="Female",'No Self Assessment feeder'!M843,IF($B$9="Male",'No Self Assessment feeder'!AS843,IF($B$9="All",'No Self Assessment feeder'!BY843)))</f>
        <v>80.599999999999994</v>
      </c>
      <c r="N854" s="81">
        <f>IF($B$9="Female",'No Self Assessment feeder'!N843,IF($B$9="Male",'No Self Assessment feeder'!AT843,IF($B$9="All",'No Self Assessment feeder'!BZ843)))</f>
        <v>2685</v>
      </c>
      <c r="O854" s="120">
        <f>IF($B$9="Female",'No Self Assessment feeder'!O843,IF($B$9="Male",'No Self Assessment feeder'!AU843,IF($B$9="All",'No Self Assessment feeder'!CA843)))</f>
        <v>2.7</v>
      </c>
      <c r="P854" s="79">
        <f>IF($B$9="Female",'No Self Assessment feeder'!P843,IF($B$9="Male",'No Self Assessment feeder'!AV843,IF($B$9="All",'No Self Assessment feeder'!CB843)))</f>
        <v>2610</v>
      </c>
      <c r="Q854" s="120">
        <f>IF($B$9="Female",'No Self Assessment feeder'!Q843,IF($B$9="Male",'No Self Assessment feeder'!AW843,IF($B$9="All",'No Self Assessment feeder'!CC843)))</f>
        <v>12.6</v>
      </c>
      <c r="R854" s="120">
        <f>IF($B$9="Female",'No Self Assessment feeder'!R843,IF($B$9="Male",'No Self Assessment feeder'!AX843,IF($B$9="All",'No Self Assessment feeder'!CD843)))</f>
        <v>8.5</v>
      </c>
      <c r="S854" s="120">
        <f>IF($B$9="Female",'No Self Assessment feeder'!S843,IF($B$9="Male",'No Self Assessment feeder'!AY843,IF($B$9="All",'No Self Assessment feeder'!CE843)))</f>
        <v>53.6</v>
      </c>
      <c r="T854" s="120">
        <f>IF($B$9="Female",'No Self Assessment feeder'!T843,IF($B$9="Male",'No Self Assessment feeder'!AZ843,IF($B$9="All",'No Self Assessment feeder'!CF843)))</f>
        <v>71.599999999999994</v>
      </c>
      <c r="U854" s="127">
        <f>IF($B$9="Female",'No Self Assessment feeder'!U843,IF($B$9="Male",'No Self Assessment feeder'!BA843,IF($B$9="All",'No Self Assessment feeder'!CG843)))</f>
        <v>79</v>
      </c>
      <c r="V854" s="81" t="str">
        <f>IF($B$9="Female",'No Self Assessment feeder'!V843,IF($B$9="Male",'No Self Assessment feeder'!BB843,IF($B$9="All",'No Self Assessment feeder'!CH843)))</f>
        <v>.</v>
      </c>
      <c r="W854" s="120" t="str">
        <f>IF($B$9="Female",'No Self Assessment feeder'!W843,IF($B$9="Male",'No Self Assessment feeder'!BC843,IF($B$9="All",'No Self Assessment feeder'!CI843)))</f>
        <v>.</v>
      </c>
      <c r="X854" s="79" t="str">
        <f>IF($B$9="Female",'No Self Assessment feeder'!X843,IF($B$9="Male",'No Self Assessment feeder'!BD843,IF($B$9="All",'No Self Assessment feeder'!CJ843)))</f>
        <v>.</v>
      </c>
      <c r="Y854" s="120" t="str">
        <f>IF($B$9="Female",'No Self Assessment feeder'!Y843,IF($B$9="Male",'No Self Assessment feeder'!BE843,IF($B$9="All",'No Self Assessment feeder'!CK843)))</f>
        <v>.</v>
      </c>
      <c r="Z854" s="120" t="str">
        <f>IF($B$9="Female",'No Self Assessment feeder'!Z843,IF($B$9="Male",'No Self Assessment feeder'!BF843,IF($B$9="All",'No Self Assessment feeder'!CL843)))</f>
        <v>.</v>
      </c>
      <c r="AA854" s="120" t="str">
        <f>IF($B$9="Female",'No Self Assessment feeder'!AA843,IF($B$9="Male",'No Self Assessment feeder'!BG843,IF($B$9="All",'No Self Assessment feeder'!CM843)))</f>
        <v>.</v>
      </c>
      <c r="AB854" s="120" t="str">
        <f>IF($B$9="Female",'No Self Assessment feeder'!AB843,IF($B$9="Male",'No Self Assessment feeder'!BH843,IF($B$9="All",'No Self Assessment feeder'!CN843)))</f>
        <v>.</v>
      </c>
      <c r="AC854" s="127" t="str">
        <f>IF($B$9="Female",'No Self Assessment feeder'!AC843,IF($B$9="Male",'No Self Assessment feeder'!BI843,IF($B$9="All",'No Self Assessment feeder'!CO843)))</f>
        <v>.</v>
      </c>
      <c r="CM854" s="29"/>
    </row>
    <row r="855" spans="1:91" ht="14.25" customHeight="1" x14ac:dyDescent="0.2">
      <c r="A855" s="159" t="s">
        <v>294</v>
      </c>
      <c r="B855" s="65" t="s">
        <v>132</v>
      </c>
      <c r="C855" s="66">
        <v>10003678</v>
      </c>
      <c r="D855" s="66" t="s">
        <v>491</v>
      </c>
      <c r="E855" s="162" t="s">
        <v>133</v>
      </c>
      <c r="F855" s="142">
        <f>IF($B$9="Female",'No Self Assessment feeder'!F844,IF($B$9="Male",'No Self Assessment feeder'!AL844,IF($B$9="All",'No Self Assessment feeder'!BR844)))</f>
        <v>3585</v>
      </c>
      <c r="G855" s="120">
        <f>IF($B$9="Female",'No Self Assessment feeder'!G844,IF($B$9="Male",'No Self Assessment feeder'!AM844,IF($B$9="All",'No Self Assessment feeder'!BS844)))</f>
        <v>2.1</v>
      </c>
      <c r="H855" s="79">
        <f>IF($B$9="Female",'No Self Assessment feeder'!H844,IF($B$9="Male",'No Self Assessment feeder'!AN844,IF($B$9="All",'No Self Assessment feeder'!BT844)))</f>
        <v>3505</v>
      </c>
      <c r="I855" s="120">
        <f>IF($B$9="Female",'No Self Assessment feeder'!I844,IF($B$9="Male",'No Self Assessment feeder'!AO844,IF($B$9="All",'No Self Assessment feeder'!BU844)))</f>
        <v>7.6</v>
      </c>
      <c r="J855" s="120">
        <f>IF($B$9="Female",'No Self Assessment feeder'!J844,IF($B$9="Male",'No Self Assessment feeder'!AP844,IF($B$9="All",'No Self Assessment feeder'!BV844)))</f>
        <v>13.9</v>
      </c>
      <c r="K855" s="120">
        <f>IF($B$9="Female",'No Self Assessment feeder'!K844,IF($B$9="Male",'No Self Assessment feeder'!AQ844,IF($B$9="All",'No Self Assessment feeder'!BW844)))</f>
        <v>58.5</v>
      </c>
      <c r="L855" s="120">
        <f>IF($B$9="Female",'No Self Assessment feeder'!L844,IF($B$9="Male",'No Self Assessment feeder'!AR844,IF($B$9="All",'No Self Assessment feeder'!BX844)))</f>
        <v>70.8</v>
      </c>
      <c r="M855" s="127">
        <f>IF($B$9="Female",'No Self Assessment feeder'!M844,IF($B$9="Male",'No Self Assessment feeder'!AS844,IF($B$9="All",'No Self Assessment feeder'!BY844)))</f>
        <v>78.5</v>
      </c>
      <c r="N855" s="81">
        <f>IF($B$9="Female",'No Self Assessment feeder'!N844,IF($B$9="Male",'No Self Assessment feeder'!AT844,IF($B$9="All",'No Self Assessment feeder'!BZ844)))</f>
        <v>3585</v>
      </c>
      <c r="O855" s="120">
        <f>IF($B$9="Female",'No Self Assessment feeder'!O844,IF($B$9="Male",'No Self Assessment feeder'!AU844,IF($B$9="All",'No Self Assessment feeder'!CA844)))</f>
        <v>2.2000000000000002</v>
      </c>
      <c r="P855" s="79">
        <f>IF($B$9="Female",'No Self Assessment feeder'!P844,IF($B$9="Male",'No Self Assessment feeder'!AV844,IF($B$9="All",'No Self Assessment feeder'!CB844)))</f>
        <v>3505</v>
      </c>
      <c r="Q855" s="120">
        <f>IF($B$9="Female",'No Self Assessment feeder'!Q844,IF($B$9="Male",'No Self Assessment feeder'!AW844,IF($B$9="All",'No Self Assessment feeder'!CC844)))</f>
        <v>13</v>
      </c>
      <c r="R855" s="120">
        <f>IF($B$9="Female",'No Self Assessment feeder'!R844,IF($B$9="Male",'No Self Assessment feeder'!AX844,IF($B$9="All",'No Self Assessment feeder'!CD844)))</f>
        <v>10.5</v>
      </c>
      <c r="S855" s="120">
        <f>IF($B$9="Female",'No Self Assessment feeder'!S844,IF($B$9="Male",'No Self Assessment feeder'!AY844,IF($B$9="All",'No Self Assessment feeder'!CE844)))</f>
        <v>64.8</v>
      </c>
      <c r="T855" s="120">
        <f>IF($B$9="Female",'No Self Assessment feeder'!T844,IF($B$9="Male",'No Self Assessment feeder'!AZ844,IF($B$9="All",'No Self Assessment feeder'!CF844)))</f>
        <v>73</v>
      </c>
      <c r="U855" s="127">
        <f>IF($B$9="Female",'No Self Assessment feeder'!U844,IF($B$9="Male",'No Self Assessment feeder'!BA844,IF($B$9="All",'No Self Assessment feeder'!CG844)))</f>
        <v>76.5</v>
      </c>
      <c r="V855" s="81" t="str">
        <f>IF($B$9="Female",'No Self Assessment feeder'!V844,IF($B$9="Male",'No Self Assessment feeder'!BB844,IF($B$9="All",'No Self Assessment feeder'!CH844)))</f>
        <v>.</v>
      </c>
      <c r="W855" s="120" t="str">
        <f>IF($B$9="Female",'No Self Assessment feeder'!W844,IF($B$9="Male",'No Self Assessment feeder'!BC844,IF($B$9="All",'No Self Assessment feeder'!CI844)))</f>
        <v>.</v>
      </c>
      <c r="X855" s="79" t="str">
        <f>IF($B$9="Female",'No Self Assessment feeder'!X844,IF($B$9="Male",'No Self Assessment feeder'!BD844,IF($B$9="All",'No Self Assessment feeder'!CJ844)))</f>
        <v>.</v>
      </c>
      <c r="Y855" s="120" t="str">
        <f>IF($B$9="Female",'No Self Assessment feeder'!Y844,IF($B$9="Male",'No Self Assessment feeder'!BE844,IF($B$9="All",'No Self Assessment feeder'!CK844)))</f>
        <v>.</v>
      </c>
      <c r="Z855" s="120" t="str">
        <f>IF($B$9="Female",'No Self Assessment feeder'!Z844,IF($B$9="Male",'No Self Assessment feeder'!BF844,IF($B$9="All",'No Self Assessment feeder'!CL844)))</f>
        <v>.</v>
      </c>
      <c r="AA855" s="120" t="str">
        <f>IF($B$9="Female",'No Self Assessment feeder'!AA844,IF($B$9="Male",'No Self Assessment feeder'!BG844,IF($B$9="All",'No Self Assessment feeder'!CM844)))</f>
        <v>.</v>
      </c>
      <c r="AB855" s="120" t="str">
        <f>IF($B$9="Female",'No Self Assessment feeder'!AB844,IF($B$9="Male",'No Self Assessment feeder'!BH844,IF($B$9="All",'No Self Assessment feeder'!CN844)))</f>
        <v>.</v>
      </c>
      <c r="AC855" s="127" t="str">
        <f>IF($B$9="Female",'No Self Assessment feeder'!AC844,IF($B$9="Male",'No Self Assessment feeder'!BI844,IF($B$9="All",'No Self Assessment feeder'!CO844)))</f>
        <v>.</v>
      </c>
      <c r="CM855" s="29"/>
    </row>
    <row r="856" spans="1:91" ht="14.25" customHeight="1" x14ac:dyDescent="0.2">
      <c r="A856" s="159" t="s">
        <v>294</v>
      </c>
      <c r="B856" s="65" t="s">
        <v>134</v>
      </c>
      <c r="C856" s="66">
        <v>10007768</v>
      </c>
      <c r="D856" s="66" t="s">
        <v>493</v>
      </c>
      <c r="E856" s="162" t="s">
        <v>135</v>
      </c>
      <c r="F856" s="142">
        <f>IF($B$9="Female",'No Self Assessment feeder'!F845,IF($B$9="Male",'No Self Assessment feeder'!AL845,IF($B$9="All",'No Self Assessment feeder'!BR845)))</f>
        <v>1915</v>
      </c>
      <c r="G856" s="120">
        <f>IF($B$9="Female",'No Self Assessment feeder'!G845,IF($B$9="Male",'No Self Assessment feeder'!AM845,IF($B$9="All",'No Self Assessment feeder'!BS845)))</f>
        <v>0.8</v>
      </c>
      <c r="H856" s="79">
        <f>IF($B$9="Female",'No Self Assessment feeder'!H845,IF($B$9="Male",'No Self Assessment feeder'!AN845,IF($B$9="All",'No Self Assessment feeder'!BT845)))</f>
        <v>1895</v>
      </c>
      <c r="I856" s="120">
        <f>IF($B$9="Female",'No Self Assessment feeder'!I845,IF($B$9="Male",'No Self Assessment feeder'!AO845,IF($B$9="All",'No Self Assessment feeder'!BU845)))</f>
        <v>5.9</v>
      </c>
      <c r="J856" s="120">
        <f>IF($B$9="Female",'No Self Assessment feeder'!J845,IF($B$9="Male",'No Self Assessment feeder'!AP845,IF($B$9="All",'No Self Assessment feeder'!BV845)))</f>
        <v>9.6</v>
      </c>
      <c r="K856" s="120">
        <f>IF($B$9="Female",'No Self Assessment feeder'!K845,IF($B$9="Male",'No Self Assessment feeder'!AQ845,IF($B$9="All",'No Self Assessment feeder'!BW845)))</f>
        <v>51.2</v>
      </c>
      <c r="L856" s="120">
        <f>IF($B$9="Female",'No Self Assessment feeder'!L845,IF($B$9="Male",'No Self Assessment feeder'!AR845,IF($B$9="All",'No Self Assessment feeder'!BX845)))</f>
        <v>73.099999999999994</v>
      </c>
      <c r="M856" s="127">
        <f>IF($B$9="Female",'No Self Assessment feeder'!M845,IF($B$9="Male",'No Self Assessment feeder'!AS845,IF($B$9="All",'No Self Assessment feeder'!BY845)))</f>
        <v>84.5</v>
      </c>
      <c r="N856" s="81">
        <f>IF($B$9="Female",'No Self Assessment feeder'!N845,IF($B$9="Male",'No Self Assessment feeder'!AT845,IF($B$9="All",'No Self Assessment feeder'!BZ845)))</f>
        <v>1915</v>
      </c>
      <c r="O856" s="120">
        <f>IF($B$9="Female",'No Self Assessment feeder'!O845,IF($B$9="Male",'No Self Assessment feeder'!AU845,IF($B$9="All",'No Self Assessment feeder'!CA845)))</f>
        <v>1</v>
      </c>
      <c r="P856" s="79">
        <f>IF($B$9="Female",'No Self Assessment feeder'!P845,IF($B$9="Male",'No Self Assessment feeder'!AV845,IF($B$9="All",'No Self Assessment feeder'!CB845)))</f>
        <v>1895</v>
      </c>
      <c r="Q856" s="120">
        <f>IF($B$9="Female",'No Self Assessment feeder'!Q845,IF($B$9="Male",'No Self Assessment feeder'!AW845,IF($B$9="All",'No Self Assessment feeder'!CC845)))</f>
        <v>9.6</v>
      </c>
      <c r="R856" s="120">
        <f>IF($B$9="Female",'No Self Assessment feeder'!R845,IF($B$9="Male",'No Self Assessment feeder'!AX845,IF($B$9="All",'No Self Assessment feeder'!CD845)))</f>
        <v>8.3000000000000007</v>
      </c>
      <c r="S856" s="120">
        <f>IF($B$9="Female",'No Self Assessment feeder'!S845,IF($B$9="Male",'No Self Assessment feeder'!AY845,IF($B$9="All",'No Self Assessment feeder'!CE845)))</f>
        <v>66.3</v>
      </c>
      <c r="T856" s="120">
        <f>IF($B$9="Female",'No Self Assessment feeder'!T845,IF($B$9="Male",'No Self Assessment feeder'!AZ845,IF($B$9="All",'No Self Assessment feeder'!CF845)))</f>
        <v>78.099999999999994</v>
      </c>
      <c r="U856" s="127">
        <f>IF($B$9="Female",'No Self Assessment feeder'!U845,IF($B$9="Male",'No Self Assessment feeder'!BA845,IF($B$9="All",'No Self Assessment feeder'!CG845)))</f>
        <v>82.2</v>
      </c>
      <c r="V856" s="81" t="str">
        <f>IF($B$9="Female",'No Self Assessment feeder'!V845,IF($B$9="Male",'No Self Assessment feeder'!BB845,IF($B$9="All",'No Self Assessment feeder'!CH845)))</f>
        <v>.</v>
      </c>
      <c r="W856" s="120" t="str">
        <f>IF($B$9="Female",'No Self Assessment feeder'!W845,IF($B$9="Male",'No Self Assessment feeder'!BC845,IF($B$9="All",'No Self Assessment feeder'!CI845)))</f>
        <v>.</v>
      </c>
      <c r="X856" s="79" t="str">
        <f>IF($B$9="Female",'No Self Assessment feeder'!X845,IF($B$9="Male",'No Self Assessment feeder'!BD845,IF($B$9="All",'No Self Assessment feeder'!CJ845)))</f>
        <v>.</v>
      </c>
      <c r="Y856" s="120" t="str">
        <f>IF($B$9="Female",'No Self Assessment feeder'!Y845,IF($B$9="Male",'No Self Assessment feeder'!BE845,IF($B$9="All",'No Self Assessment feeder'!CK845)))</f>
        <v>.</v>
      </c>
      <c r="Z856" s="120" t="str">
        <f>IF($B$9="Female",'No Self Assessment feeder'!Z845,IF($B$9="Male",'No Self Assessment feeder'!BF845,IF($B$9="All",'No Self Assessment feeder'!CL845)))</f>
        <v>.</v>
      </c>
      <c r="AA856" s="120" t="str">
        <f>IF($B$9="Female",'No Self Assessment feeder'!AA845,IF($B$9="Male",'No Self Assessment feeder'!BG845,IF($B$9="All",'No Self Assessment feeder'!CM845)))</f>
        <v>.</v>
      </c>
      <c r="AB856" s="120" t="str">
        <f>IF($B$9="Female",'No Self Assessment feeder'!AB845,IF($B$9="Male",'No Self Assessment feeder'!BH845,IF($B$9="All",'No Self Assessment feeder'!CN845)))</f>
        <v>.</v>
      </c>
      <c r="AC856" s="127" t="str">
        <f>IF($B$9="Female",'No Self Assessment feeder'!AC845,IF($B$9="Male",'No Self Assessment feeder'!BI845,IF($B$9="All",'No Self Assessment feeder'!CO845)))</f>
        <v>.</v>
      </c>
      <c r="CM856" s="29"/>
    </row>
    <row r="857" spans="1:91" ht="14.25" customHeight="1" x14ac:dyDescent="0.2">
      <c r="A857" s="159" t="s">
        <v>294</v>
      </c>
      <c r="B857" s="65" t="s">
        <v>136</v>
      </c>
      <c r="C857" s="66">
        <v>10003854</v>
      </c>
      <c r="D857" s="66" t="s">
        <v>494</v>
      </c>
      <c r="E857" s="162" t="s">
        <v>137</v>
      </c>
      <c r="F857" s="142" t="str">
        <f>IF($B$9="Female",'No Self Assessment feeder'!F846,IF($B$9="Male",'No Self Assessment feeder'!AL846,IF($B$9="All",'No Self Assessment feeder'!BR846)))</f>
        <v>.</v>
      </c>
      <c r="G857" s="120" t="str">
        <f>IF($B$9="Female",'No Self Assessment feeder'!G846,IF($B$9="Male",'No Self Assessment feeder'!AM846,IF($B$9="All",'No Self Assessment feeder'!BS846)))</f>
        <v>.</v>
      </c>
      <c r="H857" s="79" t="str">
        <f>IF($B$9="Female",'No Self Assessment feeder'!H846,IF($B$9="Male",'No Self Assessment feeder'!AN846,IF($B$9="All",'No Self Assessment feeder'!BT846)))</f>
        <v>.</v>
      </c>
      <c r="I857" s="120" t="str">
        <f>IF($B$9="Female",'No Self Assessment feeder'!I846,IF($B$9="Male",'No Self Assessment feeder'!AO846,IF($B$9="All",'No Self Assessment feeder'!BU846)))</f>
        <v>.</v>
      </c>
      <c r="J857" s="120" t="str">
        <f>IF($B$9="Female",'No Self Assessment feeder'!J846,IF($B$9="Male",'No Self Assessment feeder'!AP846,IF($B$9="All",'No Self Assessment feeder'!BV846)))</f>
        <v>.</v>
      </c>
      <c r="K857" s="120" t="str">
        <f>IF($B$9="Female",'No Self Assessment feeder'!K846,IF($B$9="Male",'No Self Assessment feeder'!AQ846,IF($B$9="All",'No Self Assessment feeder'!BW846)))</f>
        <v>.</v>
      </c>
      <c r="L857" s="120" t="str">
        <f>IF($B$9="Female",'No Self Assessment feeder'!L846,IF($B$9="Male",'No Self Assessment feeder'!AR846,IF($B$9="All",'No Self Assessment feeder'!BX846)))</f>
        <v>.</v>
      </c>
      <c r="M857" s="127" t="str">
        <f>IF($B$9="Female",'No Self Assessment feeder'!M846,IF($B$9="Male",'No Self Assessment feeder'!AS846,IF($B$9="All",'No Self Assessment feeder'!BY846)))</f>
        <v>.</v>
      </c>
      <c r="N857" s="81" t="str">
        <f>IF($B$9="Female",'No Self Assessment feeder'!N846,IF($B$9="Male",'No Self Assessment feeder'!AT846,IF($B$9="All",'No Self Assessment feeder'!BZ846)))</f>
        <v>.</v>
      </c>
      <c r="O857" s="120" t="str">
        <f>IF($B$9="Female",'No Self Assessment feeder'!O846,IF($B$9="Male",'No Self Assessment feeder'!AU846,IF($B$9="All",'No Self Assessment feeder'!CA846)))</f>
        <v>.</v>
      </c>
      <c r="P857" s="79" t="str">
        <f>IF($B$9="Female",'No Self Assessment feeder'!P846,IF($B$9="Male",'No Self Assessment feeder'!AV846,IF($B$9="All",'No Self Assessment feeder'!CB846)))</f>
        <v>.</v>
      </c>
      <c r="Q857" s="120" t="str">
        <f>IF($B$9="Female",'No Self Assessment feeder'!Q846,IF($B$9="Male",'No Self Assessment feeder'!AW846,IF($B$9="All",'No Self Assessment feeder'!CC846)))</f>
        <v>.</v>
      </c>
      <c r="R857" s="120" t="str">
        <f>IF($B$9="Female",'No Self Assessment feeder'!R846,IF($B$9="Male",'No Self Assessment feeder'!AX846,IF($B$9="All",'No Self Assessment feeder'!CD846)))</f>
        <v>.</v>
      </c>
      <c r="S857" s="120" t="str">
        <f>IF($B$9="Female",'No Self Assessment feeder'!S846,IF($B$9="Male",'No Self Assessment feeder'!AY846,IF($B$9="All",'No Self Assessment feeder'!CE846)))</f>
        <v>.</v>
      </c>
      <c r="T857" s="120" t="str">
        <f>IF($B$9="Female",'No Self Assessment feeder'!T846,IF($B$9="Male",'No Self Assessment feeder'!AZ846,IF($B$9="All",'No Self Assessment feeder'!CF846)))</f>
        <v>.</v>
      </c>
      <c r="U857" s="127" t="str">
        <f>IF($B$9="Female",'No Self Assessment feeder'!U846,IF($B$9="Male",'No Self Assessment feeder'!BA846,IF($B$9="All",'No Self Assessment feeder'!CG846)))</f>
        <v>.</v>
      </c>
      <c r="V857" s="81" t="str">
        <f>IF($B$9="Female",'No Self Assessment feeder'!V846,IF($B$9="Male",'No Self Assessment feeder'!BB846,IF($B$9="All",'No Self Assessment feeder'!CH846)))</f>
        <v>.</v>
      </c>
      <c r="W857" s="120" t="str">
        <f>IF($B$9="Female",'No Self Assessment feeder'!W846,IF($B$9="Male",'No Self Assessment feeder'!BC846,IF($B$9="All",'No Self Assessment feeder'!CI846)))</f>
        <v>.</v>
      </c>
      <c r="X857" s="79" t="str">
        <f>IF($B$9="Female",'No Self Assessment feeder'!X846,IF($B$9="Male",'No Self Assessment feeder'!BD846,IF($B$9="All",'No Self Assessment feeder'!CJ846)))</f>
        <v>.</v>
      </c>
      <c r="Y857" s="120" t="str">
        <f>IF($B$9="Female",'No Self Assessment feeder'!Y846,IF($B$9="Male",'No Self Assessment feeder'!BE846,IF($B$9="All",'No Self Assessment feeder'!CK846)))</f>
        <v>.</v>
      </c>
      <c r="Z857" s="120" t="str">
        <f>IF($B$9="Female",'No Self Assessment feeder'!Z846,IF($B$9="Male",'No Self Assessment feeder'!BF846,IF($B$9="All",'No Self Assessment feeder'!CL846)))</f>
        <v>.</v>
      </c>
      <c r="AA857" s="120" t="str">
        <f>IF($B$9="Female",'No Self Assessment feeder'!AA846,IF($B$9="Male",'No Self Assessment feeder'!BG846,IF($B$9="All",'No Self Assessment feeder'!CM846)))</f>
        <v>.</v>
      </c>
      <c r="AB857" s="120" t="str">
        <f>IF($B$9="Female",'No Self Assessment feeder'!AB846,IF($B$9="Male",'No Self Assessment feeder'!BH846,IF($B$9="All",'No Self Assessment feeder'!CN846)))</f>
        <v>.</v>
      </c>
      <c r="AC857" s="127" t="str">
        <f>IF($B$9="Female",'No Self Assessment feeder'!AC846,IF($B$9="Male",'No Self Assessment feeder'!BI846,IF($B$9="All",'No Self Assessment feeder'!CO846)))</f>
        <v>.</v>
      </c>
      <c r="CM857" s="29"/>
    </row>
    <row r="858" spans="1:91" ht="14.25" customHeight="1" x14ac:dyDescent="0.2">
      <c r="A858" s="159" t="s">
        <v>294</v>
      </c>
      <c r="B858" s="65" t="s">
        <v>138</v>
      </c>
      <c r="C858" s="66">
        <v>10003861</v>
      </c>
      <c r="D858" s="66" t="s">
        <v>494</v>
      </c>
      <c r="E858" s="162" t="s">
        <v>139</v>
      </c>
      <c r="F858" s="142">
        <f>IF($B$9="Female",'No Self Assessment feeder'!F847,IF($B$9="Male",'No Self Assessment feeder'!AL847,IF($B$9="All",'No Self Assessment feeder'!BR847)))</f>
        <v>4585</v>
      </c>
      <c r="G858" s="120">
        <f>IF($B$9="Female",'No Self Assessment feeder'!G847,IF($B$9="Male",'No Self Assessment feeder'!AM847,IF($B$9="All",'No Self Assessment feeder'!BS847)))</f>
        <v>2.2999999999999998</v>
      </c>
      <c r="H858" s="79">
        <f>IF($B$9="Female",'No Self Assessment feeder'!H847,IF($B$9="Male",'No Self Assessment feeder'!AN847,IF($B$9="All",'No Self Assessment feeder'!BT847)))</f>
        <v>4480</v>
      </c>
      <c r="I858" s="120">
        <f>IF($B$9="Female",'No Self Assessment feeder'!I847,IF($B$9="Male",'No Self Assessment feeder'!AO847,IF($B$9="All",'No Self Assessment feeder'!BU847)))</f>
        <v>7.1</v>
      </c>
      <c r="J858" s="120">
        <f>IF($B$9="Female",'No Self Assessment feeder'!J847,IF($B$9="Male",'No Self Assessment feeder'!AP847,IF($B$9="All",'No Self Assessment feeder'!BV847)))</f>
        <v>11.9</v>
      </c>
      <c r="K858" s="120">
        <f>IF($B$9="Female",'No Self Assessment feeder'!K847,IF($B$9="Male",'No Self Assessment feeder'!AQ847,IF($B$9="All",'No Self Assessment feeder'!BW847)))</f>
        <v>65.900000000000006</v>
      </c>
      <c r="L858" s="120">
        <f>IF($B$9="Female",'No Self Assessment feeder'!L847,IF($B$9="Male",'No Self Assessment feeder'!AR847,IF($B$9="All",'No Self Assessment feeder'!BX847)))</f>
        <v>76.5</v>
      </c>
      <c r="M858" s="127">
        <f>IF($B$9="Female",'No Self Assessment feeder'!M847,IF($B$9="Male",'No Self Assessment feeder'!AS847,IF($B$9="All",'No Self Assessment feeder'!BY847)))</f>
        <v>81</v>
      </c>
      <c r="N858" s="81">
        <f>IF($B$9="Female",'No Self Assessment feeder'!N847,IF($B$9="Male",'No Self Assessment feeder'!AT847,IF($B$9="All",'No Self Assessment feeder'!BZ847)))</f>
        <v>4585</v>
      </c>
      <c r="O858" s="120">
        <f>IF($B$9="Female",'No Self Assessment feeder'!O847,IF($B$9="Male",'No Self Assessment feeder'!AU847,IF($B$9="All",'No Self Assessment feeder'!CA847)))</f>
        <v>2.4</v>
      </c>
      <c r="P858" s="79">
        <f>IF($B$9="Female",'No Self Assessment feeder'!P847,IF($B$9="Male",'No Self Assessment feeder'!AV847,IF($B$9="All",'No Self Assessment feeder'!CB847)))</f>
        <v>4475</v>
      </c>
      <c r="Q858" s="120">
        <f>IF($B$9="Female",'No Self Assessment feeder'!Q847,IF($B$9="Male",'No Self Assessment feeder'!AW847,IF($B$9="All",'No Self Assessment feeder'!CC847)))</f>
        <v>11.2</v>
      </c>
      <c r="R858" s="120">
        <f>IF($B$9="Female",'No Self Assessment feeder'!R847,IF($B$9="Male",'No Self Assessment feeder'!AX847,IF($B$9="All",'No Self Assessment feeder'!CD847)))</f>
        <v>8.4</v>
      </c>
      <c r="S858" s="120">
        <f>IF($B$9="Female",'No Self Assessment feeder'!S847,IF($B$9="Male",'No Self Assessment feeder'!AY847,IF($B$9="All",'No Self Assessment feeder'!CE847)))</f>
        <v>69.5</v>
      </c>
      <c r="T858" s="120">
        <f>IF($B$9="Female",'No Self Assessment feeder'!T847,IF($B$9="Male",'No Self Assessment feeder'!AZ847,IF($B$9="All",'No Self Assessment feeder'!CF847)))</f>
        <v>77.8</v>
      </c>
      <c r="U858" s="127">
        <f>IF($B$9="Female",'No Self Assessment feeder'!U847,IF($B$9="Male",'No Self Assessment feeder'!BA847,IF($B$9="All",'No Self Assessment feeder'!CG847)))</f>
        <v>80.5</v>
      </c>
      <c r="V858" s="81" t="str">
        <f>IF($B$9="Female",'No Self Assessment feeder'!V847,IF($B$9="Male",'No Self Assessment feeder'!BB847,IF($B$9="All",'No Self Assessment feeder'!CH847)))</f>
        <v>.</v>
      </c>
      <c r="W858" s="120" t="str">
        <f>IF($B$9="Female",'No Self Assessment feeder'!W847,IF($B$9="Male",'No Self Assessment feeder'!BC847,IF($B$9="All",'No Self Assessment feeder'!CI847)))</f>
        <v>.</v>
      </c>
      <c r="X858" s="79" t="str">
        <f>IF($B$9="Female",'No Self Assessment feeder'!X847,IF($B$9="Male",'No Self Assessment feeder'!BD847,IF($B$9="All",'No Self Assessment feeder'!CJ847)))</f>
        <v>.</v>
      </c>
      <c r="Y858" s="120" t="str">
        <f>IF($B$9="Female",'No Self Assessment feeder'!Y847,IF($B$9="Male",'No Self Assessment feeder'!BE847,IF($B$9="All",'No Self Assessment feeder'!CK847)))</f>
        <v>.</v>
      </c>
      <c r="Z858" s="120" t="str">
        <f>IF($B$9="Female",'No Self Assessment feeder'!Z847,IF($B$9="Male",'No Self Assessment feeder'!BF847,IF($B$9="All",'No Self Assessment feeder'!CL847)))</f>
        <v>.</v>
      </c>
      <c r="AA858" s="120" t="str">
        <f>IF($B$9="Female",'No Self Assessment feeder'!AA847,IF($B$9="Male",'No Self Assessment feeder'!BG847,IF($B$9="All",'No Self Assessment feeder'!CM847)))</f>
        <v>.</v>
      </c>
      <c r="AB858" s="120" t="str">
        <f>IF($B$9="Female",'No Self Assessment feeder'!AB847,IF($B$9="Male",'No Self Assessment feeder'!BH847,IF($B$9="All",'No Self Assessment feeder'!CN847)))</f>
        <v>.</v>
      </c>
      <c r="AC858" s="127" t="str">
        <f>IF($B$9="Female",'No Self Assessment feeder'!AC847,IF($B$9="Male",'No Self Assessment feeder'!BI847,IF($B$9="All",'No Self Assessment feeder'!CO847)))</f>
        <v>.</v>
      </c>
      <c r="CM858" s="29"/>
    </row>
    <row r="859" spans="1:91" ht="14.25" customHeight="1" x14ac:dyDescent="0.2">
      <c r="A859" s="159" t="s">
        <v>294</v>
      </c>
      <c r="B859" s="65" t="s">
        <v>140</v>
      </c>
      <c r="C859" s="66">
        <v>10007795</v>
      </c>
      <c r="D859" s="66" t="s">
        <v>494</v>
      </c>
      <c r="E859" s="162" t="s">
        <v>141</v>
      </c>
      <c r="F859" s="142">
        <f>IF($B$9="Female",'No Self Assessment feeder'!F848,IF($B$9="Male",'No Self Assessment feeder'!AL848,IF($B$9="All",'No Self Assessment feeder'!BR848)))</f>
        <v>5500</v>
      </c>
      <c r="G859" s="120">
        <f>IF($B$9="Female",'No Self Assessment feeder'!G848,IF($B$9="Male",'No Self Assessment feeder'!AM848,IF($B$9="All",'No Self Assessment feeder'!BS848)))</f>
        <v>1.5</v>
      </c>
      <c r="H859" s="79">
        <f>IF($B$9="Female",'No Self Assessment feeder'!H848,IF($B$9="Male",'No Self Assessment feeder'!AN848,IF($B$9="All",'No Self Assessment feeder'!BT848)))</f>
        <v>5420</v>
      </c>
      <c r="I859" s="120">
        <f>IF($B$9="Female",'No Self Assessment feeder'!I848,IF($B$9="Male",'No Self Assessment feeder'!AO848,IF($B$9="All",'No Self Assessment feeder'!BU848)))</f>
        <v>7</v>
      </c>
      <c r="J859" s="120">
        <f>IF($B$9="Female",'No Self Assessment feeder'!J848,IF($B$9="Male",'No Self Assessment feeder'!AP848,IF($B$9="All",'No Self Assessment feeder'!BV848)))</f>
        <v>11.5</v>
      </c>
      <c r="K859" s="120">
        <f>IF($B$9="Female",'No Self Assessment feeder'!K848,IF($B$9="Male",'No Self Assessment feeder'!AQ848,IF($B$9="All",'No Self Assessment feeder'!BW848)))</f>
        <v>54.6</v>
      </c>
      <c r="L859" s="120">
        <f>IF($B$9="Female",'No Self Assessment feeder'!L848,IF($B$9="Male",'No Self Assessment feeder'!AR848,IF($B$9="All",'No Self Assessment feeder'!BX848)))</f>
        <v>71</v>
      </c>
      <c r="M859" s="127">
        <f>IF($B$9="Female",'No Self Assessment feeder'!M848,IF($B$9="Male",'No Self Assessment feeder'!AS848,IF($B$9="All",'No Self Assessment feeder'!BY848)))</f>
        <v>81.5</v>
      </c>
      <c r="N859" s="81">
        <f>IF($B$9="Female",'No Self Assessment feeder'!N848,IF($B$9="Male",'No Self Assessment feeder'!AT848,IF($B$9="All",'No Self Assessment feeder'!BZ848)))</f>
        <v>5500</v>
      </c>
      <c r="O859" s="120">
        <f>IF($B$9="Female",'No Self Assessment feeder'!O848,IF($B$9="Male",'No Self Assessment feeder'!AU848,IF($B$9="All",'No Self Assessment feeder'!CA848)))</f>
        <v>1.6</v>
      </c>
      <c r="P859" s="79">
        <f>IF($B$9="Female",'No Self Assessment feeder'!P848,IF($B$9="Male",'No Self Assessment feeder'!AV848,IF($B$9="All",'No Self Assessment feeder'!CB848)))</f>
        <v>5415</v>
      </c>
      <c r="Q859" s="120">
        <f>IF($B$9="Female",'No Self Assessment feeder'!Q848,IF($B$9="Male",'No Self Assessment feeder'!AW848,IF($B$9="All",'No Self Assessment feeder'!CC848)))</f>
        <v>11.2</v>
      </c>
      <c r="R859" s="120">
        <f>IF($B$9="Female",'No Self Assessment feeder'!R848,IF($B$9="Male",'No Self Assessment feeder'!AX848,IF($B$9="All",'No Self Assessment feeder'!CD848)))</f>
        <v>8.1</v>
      </c>
      <c r="S859" s="120">
        <f>IF($B$9="Female",'No Self Assessment feeder'!S848,IF($B$9="Male",'No Self Assessment feeder'!AY848,IF($B$9="All",'No Self Assessment feeder'!CE848)))</f>
        <v>64.5</v>
      </c>
      <c r="T859" s="120">
        <f>IF($B$9="Female",'No Self Assessment feeder'!T848,IF($B$9="Male",'No Self Assessment feeder'!AZ848,IF($B$9="All",'No Self Assessment feeder'!CF848)))</f>
        <v>75.599999999999994</v>
      </c>
      <c r="U859" s="127">
        <f>IF($B$9="Female",'No Self Assessment feeder'!U848,IF($B$9="Male",'No Self Assessment feeder'!BA848,IF($B$9="All",'No Self Assessment feeder'!CG848)))</f>
        <v>80.8</v>
      </c>
      <c r="V859" s="81" t="str">
        <f>IF($B$9="Female",'No Self Assessment feeder'!V848,IF($B$9="Male",'No Self Assessment feeder'!BB848,IF($B$9="All",'No Self Assessment feeder'!CH848)))</f>
        <v>.</v>
      </c>
      <c r="W859" s="120" t="str">
        <f>IF($B$9="Female",'No Self Assessment feeder'!W848,IF($B$9="Male",'No Self Assessment feeder'!BC848,IF($B$9="All",'No Self Assessment feeder'!CI848)))</f>
        <v>.</v>
      </c>
      <c r="X859" s="79" t="str">
        <f>IF($B$9="Female",'No Self Assessment feeder'!X848,IF($B$9="Male",'No Self Assessment feeder'!BD848,IF($B$9="All",'No Self Assessment feeder'!CJ848)))</f>
        <v>.</v>
      </c>
      <c r="Y859" s="120" t="str">
        <f>IF($B$9="Female",'No Self Assessment feeder'!Y848,IF($B$9="Male",'No Self Assessment feeder'!BE848,IF($B$9="All",'No Self Assessment feeder'!CK848)))</f>
        <v>.</v>
      </c>
      <c r="Z859" s="120" t="str">
        <f>IF($B$9="Female",'No Self Assessment feeder'!Z848,IF($B$9="Male",'No Self Assessment feeder'!BF848,IF($B$9="All",'No Self Assessment feeder'!CL848)))</f>
        <v>.</v>
      </c>
      <c r="AA859" s="120" t="str">
        <f>IF($B$9="Female",'No Self Assessment feeder'!AA848,IF($B$9="Male",'No Self Assessment feeder'!BG848,IF($B$9="All",'No Self Assessment feeder'!CM848)))</f>
        <v>.</v>
      </c>
      <c r="AB859" s="120" t="str">
        <f>IF($B$9="Female",'No Self Assessment feeder'!AB848,IF($B$9="Male",'No Self Assessment feeder'!BH848,IF($B$9="All",'No Self Assessment feeder'!CN848)))</f>
        <v>.</v>
      </c>
      <c r="AC859" s="127" t="str">
        <f>IF($B$9="Female",'No Self Assessment feeder'!AC848,IF($B$9="Male",'No Self Assessment feeder'!BI848,IF($B$9="All",'No Self Assessment feeder'!CO848)))</f>
        <v>.</v>
      </c>
      <c r="CM859" s="29"/>
    </row>
    <row r="860" spans="1:91" ht="14.25" customHeight="1" x14ac:dyDescent="0.2">
      <c r="A860" s="159" t="s">
        <v>294</v>
      </c>
      <c r="B860" s="65" t="s">
        <v>142</v>
      </c>
      <c r="C860" s="66">
        <v>10003863</v>
      </c>
      <c r="D860" s="66" t="s">
        <v>494</v>
      </c>
      <c r="E860" s="162" t="s">
        <v>143</v>
      </c>
      <c r="F860" s="142">
        <f>IF($B$9="Female",'No Self Assessment feeder'!F849,IF($B$9="Male",'No Self Assessment feeder'!AL849,IF($B$9="All",'No Self Assessment feeder'!BR849)))</f>
        <v>505</v>
      </c>
      <c r="G860" s="120">
        <f>IF($B$9="Female",'No Self Assessment feeder'!G849,IF($B$9="Male",'No Self Assessment feeder'!AM849,IF($B$9="All",'No Self Assessment feeder'!BS849)))</f>
        <v>0.6</v>
      </c>
      <c r="H860" s="79">
        <f>IF($B$9="Female",'No Self Assessment feeder'!H849,IF($B$9="Male",'No Self Assessment feeder'!AN849,IF($B$9="All",'No Self Assessment feeder'!BT849)))</f>
        <v>500</v>
      </c>
      <c r="I860" s="120">
        <f>IF($B$9="Female",'No Self Assessment feeder'!I849,IF($B$9="Male",'No Self Assessment feeder'!AO849,IF($B$9="All",'No Self Assessment feeder'!BU849)))</f>
        <v>6.2</v>
      </c>
      <c r="J860" s="120">
        <f>IF($B$9="Female",'No Self Assessment feeder'!J849,IF($B$9="Male",'No Self Assessment feeder'!AP849,IF($B$9="All",'No Self Assessment feeder'!BV849)))</f>
        <v>10.8</v>
      </c>
      <c r="K860" s="120">
        <f>IF($B$9="Female",'No Self Assessment feeder'!K849,IF($B$9="Male",'No Self Assessment feeder'!AQ849,IF($B$9="All",'No Self Assessment feeder'!BW849)))</f>
        <v>70.099999999999994</v>
      </c>
      <c r="L860" s="120">
        <f>IF($B$9="Female",'No Self Assessment feeder'!L849,IF($B$9="Male",'No Self Assessment feeder'!AR849,IF($B$9="All",'No Self Assessment feeder'!BX849)))</f>
        <v>79.099999999999994</v>
      </c>
      <c r="M860" s="127">
        <f>IF($B$9="Female",'No Self Assessment feeder'!M849,IF($B$9="Male",'No Self Assessment feeder'!AS849,IF($B$9="All",'No Self Assessment feeder'!BY849)))</f>
        <v>83.1</v>
      </c>
      <c r="N860" s="81">
        <f>IF($B$9="Female",'No Self Assessment feeder'!N849,IF($B$9="Male",'No Self Assessment feeder'!AT849,IF($B$9="All",'No Self Assessment feeder'!BZ849)))</f>
        <v>505</v>
      </c>
      <c r="O860" s="120">
        <f>IF($B$9="Female",'No Self Assessment feeder'!O849,IF($B$9="Male",'No Self Assessment feeder'!AU849,IF($B$9="All",'No Self Assessment feeder'!CA849)))</f>
        <v>0.6</v>
      </c>
      <c r="P860" s="79">
        <f>IF($B$9="Female",'No Self Assessment feeder'!P849,IF($B$9="Male",'No Self Assessment feeder'!AV849,IF($B$9="All",'No Self Assessment feeder'!CB849)))</f>
        <v>500</v>
      </c>
      <c r="Q860" s="120">
        <f>IF($B$9="Female",'No Self Assessment feeder'!Q849,IF($B$9="Male",'No Self Assessment feeder'!AW849,IF($B$9="All",'No Self Assessment feeder'!CC849)))</f>
        <v>11.2</v>
      </c>
      <c r="R860" s="120">
        <f>IF($B$9="Female",'No Self Assessment feeder'!R849,IF($B$9="Male",'No Self Assessment feeder'!AX849,IF($B$9="All",'No Self Assessment feeder'!CD849)))</f>
        <v>8.1999999999999993</v>
      </c>
      <c r="S860" s="120">
        <f>IF($B$9="Female",'No Self Assessment feeder'!S849,IF($B$9="Male",'No Self Assessment feeder'!AY849,IF($B$9="All",'No Self Assessment feeder'!CE849)))</f>
        <v>72.099999999999994</v>
      </c>
      <c r="T860" s="120">
        <f>IF($B$9="Female",'No Self Assessment feeder'!T849,IF($B$9="Male",'No Self Assessment feeder'!AZ849,IF($B$9="All",'No Self Assessment feeder'!CF849)))</f>
        <v>77.5</v>
      </c>
      <c r="U860" s="127">
        <f>IF($B$9="Female",'No Self Assessment feeder'!U849,IF($B$9="Male",'No Self Assessment feeder'!BA849,IF($B$9="All",'No Self Assessment feeder'!CG849)))</f>
        <v>80.7</v>
      </c>
      <c r="V860" s="81" t="str">
        <f>IF($B$9="Female",'No Self Assessment feeder'!V849,IF($B$9="Male",'No Self Assessment feeder'!BB849,IF($B$9="All",'No Self Assessment feeder'!CH849)))</f>
        <v>.</v>
      </c>
      <c r="W860" s="120" t="str">
        <f>IF($B$9="Female",'No Self Assessment feeder'!W849,IF($B$9="Male",'No Self Assessment feeder'!BC849,IF($B$9="All",'No Self Assessment feeder'!CI849)))</f>
        <v>.</v>
      </c>
      <c r="X860" s="79" t="str">
        <f>IF($B$9="Female",'No Self Assessment feeder'!X849,IF($B$9="Male",'No Self Assessment feeder'!BD849,IF($B$9="All",'No Self Assessment feeder'!CJ849)))</f>
        <v>.</v>
      </c>
      <c r="Y860" s="120" t="str">
        <f>IF($B$9="Female",'No Self Assessment feeder'!Y849,IF($B$9="Male",'No Self Assessment feeder'!BE849,IF($B$9="All",'No Self Assessment feeder'!CK849)))</f>
        <v>.</v>
      </c>
      <c r="Z860" s="120" t="str">
        <f>IF($B$9="Female",'No Self Assessment feeder'!Z849,IF($B$9="Male",'No Self Assessment feeder'!BF849,IF($B$9="All",'No Self Assessment feeder'!CL849)))</f>
        <v>.</v>
      </c>
      <c r="AA860" s="120" t="str">
        <f>IF($B$9="Female",'No Self Assessment feeder'!AA849,IF($B$9="Male",'No Self Assessment feeder'!BG849,IF($B$9="All",'No Self Assessment feeder'!CM849)))</f>
        <v>.</v>
      </c>
      <c r="AB860" s="120" t="str">
        <f>IF($B$9="Female",'No Self Assessment feeder'!AB849,IF($B$9="Male",'No Self Assessment feeder'!BH849,IF($B$9="All",'No Self Assessment feeder'!CN849)))</f>
        <v>.</v>
      </c>
      <c r="AC860" s="127" t="str">
        <f>IF($B$9="Female",'No Self Assessment feeder'!AC849,IF($B$9="Male",'No Self Assessment feeder'!BI849,IF($B$9="All",'No Self Assessment feeder'!CO849)))</f>
        <v>.</v>
      </c>
      <c r="CM860" s="29"/>
    </row>
    <row r="861" spans="1:91" ht="14.25" customHeight="1" x14ac:dyDescent="0.2">
      <c r="A861" s="159" t="s">
        <v>294</v>
      </c>
      <c r="B861" s="65" t="s">
        <v>144</v>
      </c>
      <c r="C861" s="66">
        <v>10007796</v>
      </c>
      <c r="D861" s="66" t="s">
        <v>492</v>
      </c>
      <c r="E861" s="162" t="s">
        <v>145</v>
      </c>
      <c r="F861" s="142">
        <f>IF($B$9="Female",'No Self Assessment feeder'!F850,IF($B$9="Male",'No Self Assessment feeder'!AL850,IF($B$9="All",'No Self Assessment feeder'!BR850)))</f>
        <v>2075</v>
      </c>
      <c r="G861" s="120">
        <f>IF($B$9="Female",'No Self Assessment feeder'!G850,IF($B$9="Male",'No Self Assessment feeder'!AM850,IF($B$9="All",'No Self Assessment feeder'!BS850)))</f>
        <v>1.9</v>
      </c>
      <c r="H861" s="79">
        <f>IF($B$9="Female",'No Self Assessment feeder'!H850,IF($B$9="Male",'No Self Assessment feeder'!AN850,IF($B$9="All",'No Self Assessment feeder'!BT850)))</f>
        <v>2035</v>
      </c>
      <c r="I861" s="120">
        <f>IF($B$9="Female",'No Self Assessment feeder'!I850,IF($B$9="Male",'No Self Assessment feeder'!AO850,IF($B$9="All",'No Self Assessment feeder'!BU850)))</f>
        <v>5.2</v>
      </c>
      <c r="J861" s="120">
        <f>IF($B$9="Female",'No Self Assessment feeder'!J850,IF($B$9="Male",'No Self Assessment feeder'!AP850,IF($B$9="All",'No Self Assessment feeder'!BV850)))</f>
        <v>11.3</v>
      </c>
      <c r="K861" s="120">
        <f>IF($B$9="Female",'No Self Assessment feeder'!K850,IF($B$9="Male",'No Self Assessment feeder'!AQ850,IF($B$9="All",'No Self Assessment feeder'!BW850)))</f>
        <v>51.9</v>
      </c>
      <c r="L861" s="120">
        <f>IF($B$9="Female",'No Self Assessment feeder'!L850,IF($B$9="Male",'No Self Assessment feeder'!AR850,IF($B$9="All",'No Self Assessment feeder'!BX850)))</f>
        <v>70.8</v>
      </c>
      <c r="M861" s="127">
        <f>IF($B$9="Female",'No Self Assessment feeder'!M850,IF($B$9="Male",'No Self Assessment feeder'!AS850,IF($B$9="All",'No Self Assessment feeder'!BY850)))</f>
        <v>83.5</v>
      </c>
      <c r="N861" s="81">
        <f>IF($B$9="Female",'No Self Assessment feeder'!N850,IF($B$9="Male",'No Self Assessment feeder'!AT850,IF($B$9="All",'No Self Assessment feeder'!BZ850)))</f>
        <v>2075</v>
      </c>
      <c r="O861" s="120">
        <f>IF($B$9="Female",'No Self Assessment feeder'!O850,IF($B$9="Male",'No Self Assessment feeder'!AU850,IF($B$9="All",'No Self Assessment feeder'!CA850)))</f>
        <v>2</v>
      </c>
      <c r="P861" s="79">
        <f>IF($B$9="Female",'No Self Assessment feeder'!P850,IF($B$9="Male",'No Self Assessment feeder'!AV850,IF($B$9="All",'No Self Assessment feeder'!CB850)))</f>
        <v>2035</v>
      </c>
      <c r="Q861" s="120">
        <f>IF($B$9="Female",'No Self Assessment feeder'!Q850,IF($B$9="Male",'No Self Assessment feeder'!AW850,IF($B$9="All",'No Self Assessment feeder'!CC850)))</f>
        <v>7.8</v>
      </c>
      <c r="R861" s="120">
        <f>IF($B$9="Female",'No Self Assessment feeder'!R850,IF($B$9="Male",'No Self Assessment feeder'!AX850,IF($B$9="All",'No Self Assessment feeder'!CD850)))</f>
        <v>8.6</v>
      </c>
      <c r="S861" s="120">
        <f>IF($B$9="Female",'No Self Assessment feeder'!S850,IF($B$9="Male",'No Self Assessment feeder'!AY850,IF($B$9="All",'No Self Assessment feeder'!CE850)))</f>
        <v>66.3</v>
      </c>
      <c r="T861" s="120">
        <f>IF($B$9="Female",'No Self Assessment feeder'!T850,IF($B$9="Male",'No Self Assessment feeder'!AZ850,IF($B$9="All",'No Self Assessment feeder'!CF850)))</f>
        <v>78.099999999999994</v>
      </c>
      <c r="U861" s="127">
        <f>IF($B$9="Female",'No Self Assessment feeder'!U850,IF($B$9="Male",'No Self Assessment feeder'!BA850,IF($B$9="All",'No Self Assessment feeder'!CG850)))</f>
        <v>83.7</v>
      </c>
      <c r="V861" s="81" t="str">
        <f>IF($B$9="Female",'No Self Assessment feeder'!V850,IF($B$9="Male",'No Self Assessment feeder'!BB850,IF($B$9="All",'No Self Assessment feeder'!CH850)))</f>
        <v>.</v>
      </c>
      <c r="W861" s="120" t="str">
        <f>IF($B$9="Female",'No Self Assessment feeder'!W850,IF($B$9="Male",'No Self Assessment feeder'!BC850,IF($B$9="All",'No Self Assessment feeder'!CI850)))</f>
        <v>.</v>
      </c>
      <c r="X861" s="79" t="str">
        <f>IF($B$9="Female",'No Self Assessment feeder'!X850,IF($B$9="Male",'No Self Assessment feeder'!BD850,IF($B$9="All",'No Self Assessment feeder'!CJ850)))</f>
        <v>.</v>
      </c>
      <c r="Y861" s="120" t="str">
        <f>IF($B$9="Female",'No Self Assessment feeder'!Y850,IF($B$9="Male",'No Self Assessment feeder'!BE850,IF($B$9="All",'No Self Assessment feeder'!CK850)))</f>
        <v>.</v>
      </c>
      <c r="Z861" s="120" t="str">
        <f>IF($B$9="Female",'No Self Assessment feeder'!Z850,IF($B$9="Male",'No Self Assessment feeder'!BF850,IF($B$9="All",'No Self Assessment feeder'!CL850)))</f>
        <v>.</v>
      </c>
      <c r="AA861" s="120" t="str">
        <f>IF($B$9="Female",'No Self Assessment feeder'!AA850,IF($B$9="Male",'No Self Assessment feeder'!BG850,IF($B$9="All",'No Self Assessment feeder'!CM850)))</f>
        <v>.</v>
      </c>
      <c r="AB861" s="120" t="str">
        <f>IF($B$9="Female",'No Self Assessment feeder'!AB850,IF($B$9="Male",'No Self Assessment feeder'!BH850,IF($B$9="All",'No Self Assessment feeder'!CN850)))</f>
        <v>.</v>
      </c>
      <c r="AC861" s="127" t="str">
        <f>IF($B$9="Female",'No Self Assessment feeder'!AC850,IF($B$9="Male",'No Self Assessment feeder'!BI850,IF($B$9="All",'No Self Assessment feeder'!CO850)))</f>
        <v>.</v>
      </c>
      <c r="CM861" s="29"/>
    </row>
    <row r="862" spans="1:91" ht="14.25" customHeight="1" x14ac:dyDescent="0.2">
      <c r="A862" s="159" t="s">
        <v>294</v>
      </c>
      <c r="B862" s="65" t="s">
        <v>146</v>
      </c>
      <c r="C862" s="66">
        <v>10007151</v>
      </c>
      <c r="D862" s="66" t="s">
        <v>492</v>
      </c>
      <c r="E862" s="162" t="s">
        <v>147</v>
      </c>
      <c r="F862" s="142">
        <f>IF($B$9="Female",'No Self Assessment feeder'!F851,IF($B$9="Male",'No Self Assessment feeder'!AL851,IF($B$9="All",'No Self Assessment feeder'!BR851)))</f>
        <v>2395</v>
      </c>
      <c r="G862" s="120">
        <f>IF($B$9="Female",'No Self Assessment feeder'!G851,IF($B$9="Male",'No Self Assessment feeder'!AM851,IF($B$9="All",'No Self Assessment feeder'!BS851)))</f>
        <v>1.9</v>
      </c>
      <c r="H862" s="79">
        <f>IF($B$9="Female",'No Self Assessment feeder'!H851,IF($B$9="Male",'No Self Assessment feeder'!AN851,IF($B$9="All",'No Self Assessment feeder'!BT851)))</f>
        <v>2350</v>
      </c>
      <c r="I862" s="120">
        <f>IF($B$9="Female",'No Self Assessment feeder'!I851,IF($B$9="Male",'No Self Assessment feeder'!AO851,IF($B$9="All",'No Self Assessment feeder'!BU851)))</f>
        <v>6.6</v>
      </c>
      <c r="J862" s="120">
        <f>IF($B$9="Female",'No Self Assessment feeder'!J851,IF($B$9="Male",'No Self Assessment feeder'!AP851,IF($B$9="All",'No Self Assessment feeder'!BV851)))</f>
        <v>12.4</v>
      </c>
      <c r="K862" s="120">
        <f>IF($B$9="Female",'No Self Assessment feeder'!K851,IF($B$9="Male",'No Self Assessment feeder'!AQ851,IF($B$9="All",'No Self Assessment feeder'!BW851)))</f>
        <v>63.7</v>
      </c>
      <c r="L862" s="120">
        <f>IF($B$9="Female",'No Self Assessment feeder'!L851,IF($B$9="Male",'No Self Assessment feeder'!AR851,IF($B$9="All",'No Self Assessment feeder'!BX851)))</f>
        <v>76</v>
      </c>
      <c r="M862" s="127">
        <f>IF($B$9="Female",'No Self Assessment feeder'!M851,IF($B$9="Male",'No Self Assessment feeder'!AS851,IF($B$9="All",'No Self Assessment feeder'!BY851)))</f>
        <v>80.900000000000006</v>
      </c>
      <c r="N862" s="81">
        <f>IF($B$9="Female",'No Self Assessment feeder'!N851,IF($B$9="Male",'No Self Assessment feeder'!AT851,IF($B$9="All",'No Self Assessment feeder'!BZ851)))</f>
        <v>2395</v>
      </c>
      <c r="O862" s="120">
        <f>IF($B$9="Female",'No Self Assessment feeder'!O851,IF($B$9="Male",'No Self Assessment feeder'!AU851,IF($B$9="All",'No Self Assessment feeder'!CA851)))</f>
        <v>2.1</v>
      </c>
      <c r="P862" s="79">
        <f>IF($B$9="Female",'No Self Assessment feeder'!P851,IF($B$9="Male",'No Self Assessment feeder'!AV851,IF($B$9="All",'No Self Assessment feeder'!CB851)))</f>
        <v>2345</v>
      </c>
      <c r="Q862" s="120">
        <f>IF($B$9="Female",'No Self Assessment feeder'!Q851,IF($B$9="Male",'No Self Assessment feeder'!AW851,IF($B$9="All",'No Self Assessment feeder'!CC851)))</f>
        <v>9.3000000000000007</v>
      </c>
      <c r="R862" s="120">
        <f>IF($B$9="Female",'No Self Assessment feeder'!R851,IF($B$9="Male",'No Self Assessment feeder'!AX851,IF($B$9="All",'No Self Assessment feeder'!CD851)))</f>
        <v>7.7</v>
      </c>
      <c r="S862" s="120">
        <f>IF($B$9="Female",'No Self Assessment feeder'!S851,IF($B$9="Male",'No Self Assessment feeder'!AY851,IF($B$9="All",'No Self Assessment feeder'!CE851)))</f>
        <v>70.8</v>
      </c>
      <c r="T862" s="120">
        <f>IF($B$9="Female",'No Self Assessment feeder'!T851,IF($B$9="Male",'No Self Assessment feeder'!AZ851,IF($B$9="All",'No Self Assessment feeder'!CF851)))</f>
        <v>79.900000000000006</v>
      </c>
      <c r="U862" s="127">
        <f>IF($B$9="Female",'No Self Assessment feeder'!U851,IF($B$9="Male",'No Self Assessment feeder'!BA851,IF($B$9="All",'No Self Assessment feeder'!CG851)))</f>
        <v>83.1</v>
      </c>
      <c r="V862" s="81" t="str">
        <f>IF($B$9="Female",'No Self Assessment feeder'!V851,IF($B$9="Male",'No Self Assessment feeder'!BB851,IF($B$9="All",'No Self Assessment feeder'!CH851)))</f>
        <v>.</v>
      </c>
      <c r="W862" s="120" t="str">
        <f>IF($B$9="Female",'No Self Assessment feeder'!W851,IF($B$9="Male",'No Self Assessment feeder'!BC851,IF($B$9="All",'No Self Assessment feeder'!CI851)))</f>
        <v>.</v>
      </c>
      <c r="X862" s="79" t="str">
        <f>IF($B$9="Female",'No Self Assessment feeder'!X851,IF($B$9="Male",'No Self Assessment feeder'!BD851,IF($B$9="All",'No Self Assessment feeder'!CJ851)))</f>
        <v>.</v>
      </c>
      <c r="Y862" s="120" t="str">
        <f>IF($B$9="Female",'No Self Assessment feeder'!Y851,IF($B$9="Male",'No Self Assessment feeder'!BE851,IF($B$9="All",'No Self Assessment feeder'!CK851)))</f>
        <v>.</v>
      </c>
      <c r="Z862" s="120" t="str">
        <f>IF($B$9="Female",'No Self Assessment feeder'!Z851,IF($B$9="Male",'No Self Assessment feeder'!BF851,IF($B$9="All",'No Self Assessment feeder'!CL851)))</f>
        <v>.</v>
      </c>
      <c r="AA862" s="120" t="str">
        <f>IF($B$9="Female",'No Self Assessment feeder'!AA851,IF($B$9="Male",'No Self Assessment feeder'!BG851,IF($B$9="All",'No Self Assessment feeder'!CM851)))</f>
        <v>.</v>
      </c>
      <c r="AB862" s="120" t="str">
        <f>IF($B$9="Female",'No Self Assessment feeder'!AB851,IF($B$9="Male",'No Self Assessment feeder'!BH851,IF($B$9="All",'No Self Assessment feeder'!CN851)))</f>
        <v>.</v>
      </c>
      <c r="AC862" s="127" t="str">
        <f>IF($B$9="Female",'No Self Assessment feeder'!AC851,IF($B$9="Male",'No Self Assessment feeder'!BI851,IF($B$9="All",'No Self Assessment feeder'!CO851)))</f>
        <v>.</v>
      </c>
      <c r="CM862" s="29"/>
    </row>
    <row r="863" spans="1:91" ht="14.25" customHeight="1" x14ac:dyDescent="0.2">
      <c r="A863" s="159" t="s">
        <v>294</v>
      </c>
      <c r="B863" s="65" t="s">
        <v>148</v>
      </c>
      <c r="C863" s="66">
        <v>10003956</v>
      </c>
      <c r="D863" s="66" t="s">
        <v>493</v>
      </c>
      <c r="E863" s="162" t="s">
        <v>149</v>
      </c>
      <c r="F863" s="142">
        <f>IF($B$9="Female",'No Self Assessment feeder'!F852,IF($B$9="Male",'No Self Assessment feeder'!AL852,IF($B$9="All",'No Self Assessment feeder'!BR852)))</f>
        <v>1120</v>
      </c>
      <c r="G863" s="120">
        <f>IF($B$9="Female",'No Self Assessment feeder'!G852,IF($B$9="Male",'No Self Assessment feeder'!AM852,IF($B$9="All",'No Self Assessment feeder'!BS852)))</f>
        <v>2.1</v>
      </c>
      <c r="H863" s="79">
        <f>IF($B$9="Female",'No Self Assessment feeder'!H852,IF($B$9="Male",'No Self Assessment feeder'!AN852,IF($B$9="All",'No Self Assessment feeder'!BT852)))</f>
        <v>1095</v>
      </c>
      <c r="I863" s="120">
        <f>IF($B$9="Female",'No Self Assessment feeder'!I852,IF($B$9="Male",'No Self Assessment feeder'!AO852,IF($B$9="All",'No Self Assessment feeder'!BU852)))</f>
        <v>5.8</v>
      </c>
      <c r="J863" s="120">
        <f>IF($B$9="Female",'No Self Assessment feeder'!J852,IF($B$9="Male",'No Self Assessment feeder'!AP852,IF($B$9="All",'No Self Assessment feeder'!BV852)))</f>
        <v>12.5</v>
      </c>
      <c r="K863" s="120">
        <f>IF($B$9="Female",'No Self Assessment feeder'!K852,IF($B$9="Male",'No Self Assessment feeder'!AQ852,IF($B$9="All",'No Self Assessment feeder'!BW852)))</f>
        <v>58.2</v>
      </c>
      <c r="L863" s="120">
        <f>IF($B$9="Female",'No Self Assessment feeder'!L852,IF($B$9="Male",'No Self Assessment feeder'!AR852,IF($B$9="All",'No Self Assessment feeder'!BX852)))</f>
        <v>74.400000000000006</v>
      </c>
      <c r="M863" s="127">
        <f>IF($B$9="Female",'No Self Assessment feeder'!M852,IF($B$9="Male",'No Self Assessment feeder'!AS852,IF($B$9="All",'No Self Assessment feeder'!BY852)))</f>
        <v>81.7</v>
      </c>
      <c r="N863" s="81">
        <f>IF($B$9="Female",'No Self Assessment feeder'!N852,IF($B$9="Male",'No Self Assessment feeder'!AT852,IF($B$9="All",'No Self Assessment feeder'!BZ852)))</f>
        <v>1120</v>
      </c>
      <c r="O863" s="120">
        <f>IF($B$9="Female",'No Self Assessment feeder'!O852,IF($B$9="Male",'No Self Assessment feeder'!AU852,IF($B$9="All",'No Self Assessment feeder'!CA852)))</f>
        <v>2.4</v>
      </c>
      <c r="P863" s="79">
        <f>IF($B$9="Female",'No Self Assessment feeder'!P852,IF($B$9="Male",'No Self Assessment feeder'!AV852,IF($B$9="All",'No Self Assessment feeder'!CB852)))</f>
        <v>1090</v>
      </c>
      <c r="Q863" s="120">
        <f>IF($B$9="Female",'No Self Assessment feeder'!Q852,IF($B$9="Male",'No Self Assessment feeder'!AW852,IF($B$9="All",'No Self Assessment feeder'!CC852)))</f>
        <v>10.199999999999999</v>
      </c>
      <c r="R863" s="120">
        <f>IF($B$9="Female",'No Self Assessment feeder'!R852,IF($B$9="Male",'No Self Assessment feeder'!AX852,IF($B$9="All",'No Self Assessment feeder'!CD852)))</f>
        <v>10.199999999999999</v>
      </c>
      <c r="S863" s="120">
        <f>IF($B$9="Female",'No Self Assessment feeder'!S852,IF($B$9="Male",'No Self Assessment feeder'!AY852,IF($B$9="All",'No Self Assessment feeder'!CE852)))</f>
        <v>64.599999999999994</v>
      </c>
      <c r="T863" s="120">
        <f>IF($B$9="Female",'No Self Assessment feeder'!T852,IF($B$9="Male",'No Self Assessment feeder'!AZ852,IF($B$9="All",'No Self Assessment feeder'!CF852)))</f>
        <v>73.7</v>
      </c>
      <c r="U863" s="127">
        <f>IF($B$9="Female",'No Self Assessment feeder'!U852,IF($B$9="Male",'No Self Assessment feeder'!BA852,IF($B$9="All",'No Self Assessment feeder'!CG852)))</f>
        <v>79.7</v>
      </c>
      <c r="V863" s="81" t="str">
        <f>IF($B$9="Female",'No Self Assessment feeder'!V852,IF($B$9="Male",'No Self Assessment feeder'!BB852,IF($B$9="All",'No Self Assessment feeder'!CH852)))</f>
        <v>.</v>
      </c>
      <c r="W863" s="120" t="str">
        <f>IF($B$9="Female",'No Self Assessment feeder'!W852,IF($B$9="Male",'No Self Assessment feeder'!BC852,IF($B$9="All",'No Self Assessment feeder'!CI852)))</f>
        <v>.</v>
      </c>
      <c r="X863" s="79" t="str">
        <f>IF($B$9="Female",'No Self Assessment feeder'!X852,IF($B$9="Male",'No Self Assessment feeder'!BD852,IF($B$9="All",'No Self Assessment feeder'!CJ852)))</f>
        <v>.</v>
      </c>
      <c r="Y863" s="120" t="str">
        <f>IF($B$9="Female",'No Self Assessment feeder'!Y852,IF($B$9="Male",'No Self Assessment feeder'!BE852,IF($B$9="All",'No Self Assessment feeder'!CK852)))</f>
        <v>.</v>
      </c>
      <c r="Z863" s="120" t="str">
        <f>IF($B$9="Female",'No Self Assessment feeder'!Z852,IF($B$9="Male",'No Self Assessment feeder'!BF852,IF($B$9="All",'No Self Assessment feeder'!CL852)))</f>
        <v>.</v>
      </c>
      <c r="AA863" s="120" t="str">
        <f>IF($B$9="Female",'No Self Assessment feeder'!AA852,IF($B$9="Male",'No Self Assessment feeder'!BG852,IF($B$9="All",'No Self Assessment feeder'!CM852)))</f>
        <v>.</v>
      </c>
      <c r="AB863" s="120" t="str">
        <f>IF($B$9="Female",'No Self Assessment feeder'!AB852,IF($B$9="Male",'No Self Assessment feeder'!BH852,IF($B$9="All",'No Self Assessment feeder'!CN852)))</f>
        <v>.</v>
      </c>
      <c r="AC863" s="127" t="str">
        <f>IF($B$9="Female",'No Self Assessment feeder'!AC852,IF($B$9="Male",'No Self Assessment feeder'!BI852,IF($B$9="All",'No Self Assessment feeder'!CO852)))</f>
        <v>.</v>
      </c>
      <c r="CM863" s="29"/>
    </row>
    <row r="864" spans="1:91" ht="14.25" customHeight="1" x14ac:dyDescent="0.2">
      <c r="A864" s="159" t="s">
        <v>294</v>
      </c>
      <c r="B864" s="65" t="s">
        <v>150</v>
      </c>
      <c r="C864" s="66">
        <v>10003957</v>
      </c>
      <c r="D864" s="66" t="s">
        <v>493</v>
      </c>
      <c r="E864" s="162" t="s">
        <v>151</v>
      </c>
      <c r="F864" s="142">
        <f>IF($B$9="Female",'No Self Assessment feeder'!F853,IF($B$9="Male",'No Self Assessment feeder'!AL853,IF($B$9="All",'No Self Assessment feeder'!BR853)))</f>
        <v>4010</v>
      </c>
      <c r="G864" s="120">
        <f>IF($B$9="Female",'No Self Assessment feeder'!G853,IF($B$9="Male",'No Self Assessment feeder'!AM853,IF($B$9="All",'No Self Assessment feeder'!BS853)))</f>
        <v>2.2000000000000002</v>
      </c>
      <c r="H864" s="79">
        <f>IF($B$9="Female",'No Self Assessment feeder'!H853,IF($B$9="Male",'No Self Assessment feeder'!AN853,IF($B$9="All",'No Self Assessment feeder'!BT853)))</f>
        <v>3920</v>
      </c>
      <c r="I864" s="120">
        <f>IF($B$9="Female",'No Self Assessment feeder'!I853,IF($B$9="Male",'No Self Assessment feeder'!AO853,IF($B$9="All",'No Self Assessment feeder'!BU853)))</f>
        <v>6.9</v>
      </c>
      <c r="J864" s="120">
        <f>IF($B$9="Female",'No Self Assessment feeder'!J853,IF($B$9="Male",'No Self Assessment feeder'!AP853,IF($B$9="All",'No Self Assessment feeder'!BV853)))</f>
        <v>11.8</v>
      </c>
      <c r="K864" s="120">
        <f>IF($B$9="Female",'No Self Assessment feeder'!K853,IF($B$9="Male",'No Self Assessment feeder'!AQ853,IF($B$9="All",'No Self Assessment feeder'!BW853)))</f>
        <v>62.5</v>
      </c>
      <c r="L864" s="120">
        <f>IF($B$9="Female",'No Self Assessment feeder'!L853,IF($B$9="Male",'No Self Assessment feeder'!AR853,IF($B$9="All",'No Self Assessment feeder'!BX853)))</f>
        <v>74.7</v>
      </c>
      <c r="M864" s="127">
        <f>IF($B$9="Female",'No Self Assessment feeder'!M853,IF($B$9="Male",'No Self Assessment feeder'!AS853,IF($B$9="All",'No Self Assessment feeder'!BY853)))</f>
        <v>81.3</v>
      </c>
      <c r="N864" s="81">
        <f>IF($B$9="Female",'No Self Assessment feeder'!N853,IF($B$9="Male",'No Self Assessment feeder'!AT853,IF($B$9="All",'No Self Assessment feeder'!BZ853)))</f>
        <v>4010</v>
      </c>
      <c r="O864" s="120">
        <f>IF($B$9="Female",'No Self Assessment feeder'!O853,IF($B$9="Male",'No Self Assessment feeder'!AU853,IF($B$9="All",'No Self Assessment feeder'!CA853)))</f>
        <v>2.5</v>
      </c>
      <c r="P864" s="79">
        <f>IF($B$9="Female",'No Self Assessment feeder'!P853,IF($B$9="Male",'No Self Assessment feeder'!AV853,IF($B$9="All",'No Self Assessment feeder'!CB853)))</f>
        <v>3910</v>
      </c>
      <c r="Q864" s="120">
        <f>IF($B$9="Female",'No Self Assessment feeder'!Q853,IF($B$9="Male",'No Self Assessment feeder'!AW853,IF($B$9="All",'No Self Assessment feeder'!CC853)))</f>
        <v>11.4</v>
      </c>
      <c r="R864" s="120">
        <f>IF($B$9="Female",'No Self Assessment feeder'!R853,IF($B$9="Male",'No Self Assessment feeder'!AX853,IF($B$9="All",'No Self Assessment feeder'!CD853)))</f>
        <v>8.9</v>
      </c>
      <c r="S864" s="120">
        <f>IF($B$9="Female",'No Self Assessment feeder'!S853,IF($B$9="Male",'No Self Assessment feeder'!AY853,IF($B$9="All",'No Self Assessment feeder'!CE853)))</f>
        <v>66.400000000000006</v>
      </c>
      <c r="T864" s="120">
        <f>IF($B$9="Female",'No Self Assessment feeder'!T853,IF($B$9="Male",'No Self Assessment feeder'!AZ853,IF($B$9="All",'No Self Assessment feeder'!CF853)))</f>
        <v>76</v>
      </c>
      <c r="U864" s="127">
        <f>IF($B$9="Female",'No Self Assessment feeder'!U853,IF($B$9="Male",'No Self Assessment feeder'!BA853,IF($B$9="All",'No Self Assessment feeder'!CG853)))</f>
        <v>79.599999999999994</v>
      </c>
      <c r="V864" s="81" t="str">
        <f>IF($B$9="Female",'No Self Assessment feeder'!V853,IF($B$9="Male",'No Self Assessment feeder'!BB853,IF($B$9="All",'No Self Assessment feeder'!CH853)))</f>
        <v>.</v>
      </c>
      <c r="W864" s="120" t="str">
        <f>IF($B$9="Female",'No Self Assessment feeder'!W853,IF($B$9="Male",'No Self Assessment feeder'!BC853,IF($B$9="All",'No Self Assessment feeder'!CI853)))</f>
        <v>.</v>
      </c>
      <c r="X864" s="79" t="str">
        <f>IF($B$9="Female",'No Self Assessment feeder'!X853,IF($B$9="Male",'No Self Assessment feeder'!BD853,IF($B$9="All",'No Self Assessment feeder'!CJ853)))</f>
        <v>.</v>
      </c>
      <c r="Y864" s="120" t="str">
        <f>IF($B$9="Female",'No Self Assessment feeder'!Y853,IF($B$9="Male",'No Self Assessment feeder'!BE853,IF($B$9="All",'No Self Assessment feeder'!CK853)))</f>
        <v>.</v>
      </c>
      <c r="Z864" s="120" t="str">
        <f>IF($B$9="Female",'No Self Assessment feeder'!Z853,IF($B$9="Male",'No Self Assessment feeder'!BF853,IF($B$9="All",'No Self Assessment feeder'!CL853)))</f>
        <v>.</v>
      </c>
      <c r="AA864" s="120" t="str">
        <f>IF($B$9="Female",'No Self Assessment feeder'!AA853,IF($B$9="Male",'No Self Assessment feeder'!BG853,IF($B$9="All",'No Self Assessment feeder'!CM853)))</f>
        <v>.</v>
      </c>
      <c r="AB864" s="120" t="str">
        <f>IF($B$9="Female",'No Self Assessment feeder'!AB853,IF($B$9="Male",'No Self Assessment feeder'!BH853,IF($B$9="All",'No Self Assessment feeder'!CN853)))</f>
        <v>.</v>
      </c>
      <c r="AC864" s="127" t="str">
        <f>IF($B$9="Female",'No Self Assessment feeder'!AC853,IF($B$9="Male",'No Self Assessment feeder'!BI853,IF($B$9="All",'No Self Assessment feeder'!CO853)))</f>
        <v>.</v>
      </c>
      <c r="CM864" s="29"/>
    </row>
    <row r="865" spans="1:91" ht="14.25" customHeight="1" x14ac:dyDescent="0.2">
      <c r="A865" s="159" t="s">
        <v>294</v>
      </c>
      <c r="B865" s="65" t="s">
        <v>152</v>
      </c>
      <c r="C865" s="66">
        <v>10003945</v>
      </c>
      <c r="D865" s="66" t="s">
        <v>493</v>
      </c>
      <c r="E865" s="162" t="s">
        <v>153</v>
      </c>
      <c r="F865" s="142">
        <f>IF($B$9="Female",'No Self Assessment feeder'!F854,IF($B$9="Male",'No Self Assessment feeder'!AL854,IF($B$9="All",'No Self Assessment feeder'!BR854)))</f>
        <v>160</v>
      </c>
      <c r="G865" s="120">
        <f>IF($B$9="Female",'No Self Assessment feeder'!G854,IF($B$9="Male",'No Self Assessment feeder'!AM854,IF($B$9="All",'No Self Assessment feeder'!BS854)))</f>
        <v>1.9</v>
      </c>
      <c r="H865" s="79">
        <f>IF($B$9="Female",'No Self Assessment feeder'!H854,IF($B$9="Male",'No Self Assessment feeder'!AN854,IF($B$9="All",'No Self Assessment feeder'!BT854)))</f>
        <v>155</v>
      </c>
      <c r="I865" s="120">
        <f>IF($B$9="Female",'No Self Assessment feeder'!I854,IF($B$9="Male",'No Self Assessment feeder'!AO854,IF($B$9="All",'No Self Assessment feeder'!BU854)))</f>
        <v>10.3</v>
      </c>
      <c r="J865" s="120">
        <f>IF($B$9="Female",'No Self Assessment feeder'!J854,IF($B$9="Male",'No Self Assessment feeder'!AP854,IF($B$9="All",'No Self Assessment feeder'!BV854)))</f>
        <v>23.2</v>
      </c>
      <c r="K865" s="120" t="str">
        <f>IF($B$9="Female",'No Self Assessment feeder'!K854,IF($B$9="Male",'No Self Assessment feeder'!AQ854,IF($B$9="All",'No Self Assessment feeder'!BW854)))</f>
        <v>x</v>
      </c>
      <c r="L865" s="120" t="str">
        <f>IF($B$9="Female",'No Self Assessment feeder'!L854,IF($B$9="Male",'No Self Assessment feeder'!AR854,IF($B$9="All",'No Self Assessment feeder'!BX854)))</f>
        <v>x</v>
      </c>
      <c r="M865" s="127">
        <f>IF($B$9="Female",'No Self Assessment feeder'!M854,IF($B$9="Male",'No Self Assessment feeder'!AS854,IF($B$9="All",'No Self Assessment feeder'!BY854)))</f>
        <v>66.5</v>
      </c>
      <c r="N865" s="81">
        <f>IF($B$9="Female",'No Self Assessment feeder'!N854,IF($B$9="Male",'No Self Assessment feeder'!AT854,IF($B$9="All",'No Self Assessment feeder'!BZ854)))</f>
        <v>160</v>
      </c>
      <c r="O865" s="120">
        <f>IF($B$9="Female",'No Self Assessment feeder'!O854,IF($B$9="Male",'No Self Assessment feeder'!AU854,IF($B$9="All",'No Self Assessment feeder'!CA854)))</f>
        <v>1.9</v>
      </c>
      <c r="P865" s="79">
        <f>IF($B$9="Female",'No Self Assessment feeder'!P854,IF($B$9="Male",'No Self Assessment feeder'!AV854,IF($B$9="All",'No Self Assessment feeder'!CB854)))</f>
        <v>155</v>
      </c>
      <c r="Q865" s="120">
        <f>IF($B$9="Female",'No Self Assessment feeder'!Q854,IF($B$9="Male",'No Self Assessment feeder'!AW854,IF($B$9="All",'No Self Assessment feeder'!CC854)))</f>
        <v>15.5</v>
      </c>
      <c r="R865" s="120">
        <f>IF($B$9="Female",'No Self Assessment feeder'!R854,IF($B$9="Male",'No Self Assessment feeder'!AX854,IF($B$9="All",'No Self Assessment feeder'!CD854)))</f>
        <v>16.8</v>
      </c>
      <c r="S865" s="120">
        <f>IF($B$9="Female",'No Self Assessment feeder'!S854,IF($B$9="Male",'No Self Assessment feeder'!AY854,IF($B$9="All",'No Self Assessment feeder'!CE854)))</f>
        <v>61.3</v>
      </c>
      <c r="T865" s="120">
        <f>IF($B$9="Female",'No Self Assessment feeder'!T854,IF($B$9="Male",'No Self Assessment feeder'!AZ854,IF($B$9="All",'No Self Assessment feeder'!CF854)))</f>
        <v>64.5</v>
      </c>
      <c r="U865" s="127">
        <f>IF($B$9="Female",'No Self Assessment feeder'!U854,IF($B$9="Male",'No Self Assessment feeder'!BA854,IF($B$9="All",'No Self Assessment feeder'!CG854)))</f>
        <v>67.7</v>
      </c>
      <c r="V865" s="81" t="str">
        <f>IF($B$9="Female",'No Self Assessment feeder'!V854,IF($B$9="Male",'No Self Assessment feeder'!BB854,IF($B$9="All",'No Self Assessment feeder'!CH854)))</f>
        <v>.</v>
      </c>
      <c r="W865" s="120" t="str">
        <f>IF($B$9="Female",'No Self Assessment feeder'!W854,IF($B$9="Male",'No Self Assessment feeder'!BC854,IF($B$9="All",'No Self Assessment feeder'!CI854)))</f>
        <v>.</v>
      </c>
      <c r="X865" s="79" t="str">
        <f>IF($B$9="Female",'No Self Assessment feeder'!X854,IF($B$9="Male",'No Self Assessment feeder'!BD854,IF($B$9="All",'No Self Assessment feeder'!CJ854)))</f>
        <v>.</v>
      </c>
      <c r="Y865" s="120" t="str">
        <f>IF($B$9="Female",'No Self Assessment feeder'!Y854,IF($B$9="Male",'No Self Assessment feeder'!BE854,IF($B$9="All",'No Self Assessment feeder'!CK854)))</f>
        <v>.</v>
      </c>
      <c r="Z865" s="120" t="str">
        <f>IF($B$9="Female",'No Self Assessment feeder'!Z854,IF($B$9="Male",'No Self Assessment feeder'!BF854,IF($B$9="All",'No Self Assessment feeder'!CL854)))</f>
        <v>.</v>
      </c>
      <c r="AA865" s="120" t="str">
        <f>IF($B$9="Female",'No Self Assessment feeder'!AA854,IF($B$9="Male",'No Self Assessment feeder'!BG854,IF($B$9="All",'No Self Assessment feeder'!CM854)))</f>
        <v>.</v>
      </c>
      <c r="AB865" s="120" t="str">
        <f>IF($B$9="Female",'No Self Assessment feeder'!AB854,IF($B$9="Male",'No Self Assessment feeder'!BH854,IF($B$9="All",'No Self Assessment feeder'!CN854)))</f>
        <v>.</v>
      </c>
      <c r="AC865" s="127" t="str">
        <f>IF($B$9="Female",'No Self Assessment feeder'!AC854,IF($B$9="Male",'No Self Assessment feeder'!BI854,IF($B$9="All",'No Self Assessment feeder'!CO854)))</f>
        <v>.</v>
      </c>
      <c r="CM865" s="29"/>
    </row>
    <row r="866" spans="1:91" ht="14.25" customHeight="1" x14ac:dyDescent="0.2">
      <c r="A866" s="159" t="s">
        <v>294</v>
      </c>
      <c r="B866" s="65" t="s">
        <v>154</v>
      </c>
      <c r="C866" s="66">
        <v>10006842</v>
      </c>
      <c r="D866" s="66" t="s">
        <v>493</v>
      </c>
      <c r="E866" s="162" t="s">
        <v>155</v>
      </c>
      <c r="F866" s="142">
        <f>IF($B$9="Female",'No Self Assessment feeder'!F855,IF($B$9="Male",'No Self Assessment feeder'!AL855,IF($B$9="All",'No Self Assessment feeder'!BR855)))</f>
        <v>3215</v>
      </c>
      <c r="G866" s="120">
        <f>IF($B$9="Female",'No Self Assessment feeder'!G855,IF($B$9="Male",'No Self Assessment feeder'!AM855,IF($B$9="All",'No Self Assessment feeder'!BS855)))</f>
        <v>1.5</v>
      </c>
      <c r="H866" s="79">
        <f>IF($B$9="Female",'No Self Assessment feeder'!H855,IF($B$9="Male",'No Self Assessment feeder'!AN855,IF($B$9="All",'No Self Assessment feeder'!BT855)))</f>
        <v>3170</v>
      </c>
      <c r="I866" s="120">
        <f>IF($B$9="Female",'No Self Assessment feeder'!I855,IF($B$9="Male",'No Self Assessment feeder'!AO855,IF($B$9="All",'No Self Assessment feeder'!BU855)))</f>
        <v>6.3</v>
      </c>
      <c r="J866" s="120">
        <f>IF($B$9="Female",'No Self Assessment feeder'!J855,IF($B$9="Male",'No Self Assessment feeder'!AP855,IF($B$9="All",'No Self Assessment feeder'!BV855)))</f>
        <v>10.199999999999999</v>
      </c>
      <c r="K866" s="120">
        <f>IF($B$9="Female",'No Self Assessment feeder'!K855,IF($B$9="Male",'No Self Assessment feeder'!AQ855,IF($B$9="All",'No Self Assessment feeder'!BW855)))</f>
        <v>55.7</v>
      </c>
      <c r="L866" s="120">
        <f>IF($B$9="Female",'No Self Assessment feeder'!L855,IF($B$9="Male",'No Self Assessment feeder'!AR855,IF($B$9="All",'No Self Assessment feeder'!BX855)))</f>
        <v>73.400000000000006</v>
      </c>
      <c r="M866" s="127">
        <f>IF($B$9="Female",'No Self Assessment feeder'!M855,IF($B$9="Male",'No Self Assessment feeder'!AS855,IF($B$9="All",'No Self Assessment feeder'!BY855)))</f>
        <v>83.5</v>
      </c>
      <c r="N866" s="81">
        <f>IF($B$9="Female",'No Self Assessment feeder'!N855,IF($B$9="Male",'No Self Assessment feeder'!AT855,IF($B$9="All",'No Self Assessment feeder'!BZ855)))</f>
        <v>3215</v>
      </c>
      <c r="O866" s="120">
        <f>IF($B$9="Female",'No Self Assessment feeder'!O855,IF($B$9="Male",'No Self Assessment feeder'!AU855,IF($B$9="All",'No Self Assessment feeder'!CA855)))</f>
        <v>1.6</v>
      </c>
      <c r="P866" s="79">
        <f>IF($B$9="Female",'No Self Assessment feeder'!P855,IF($B$9="Male",'No Self Assessment feeder'!AV855,IF($B$9="All",'No Self Assessment feeder'!CB855)))</f>
        <v>3165</v>
      </c>
      <c r="Q866" s="120">
        <f>IF($B$9="Female",'No Self Assessment feeder'!Q855,IF($B$9="Male",'No Self Assessment feeder'!AW855,IF($B$9="All",'No Self Assessment feeder'!CC855)))</f>
        <v>11.2</v>
      </c>
      <c r="R866" s="120">
        <f>IF($B$9="Female",'No Self Assessment feeder'!R855,IF($B$9="Male",'No Self Assessment feeder'!AX855,IF($B$9="All",'No Self Assessment feeder'!CD855)))</f>
        <v>8.3000000000000007</v>
      </c>
      <c r="S866" s="120">
        <f>IF($B$9="Female",'No Self Assessment feeder'!S855,IF($B$9="Male",'No Self Assessment feeder'!AY855,IF($B$9="All",'No Self Assessment feeder'!CE855)))</f>
        <v>61.3</v>
      </c>
      <c r="T866" s="120">
        <f>IF($B$9="Female",'No Self Assessment feeder'!T855,IF($B$9="Male",'No Self Assessment feeder'!AZ855,IF($B$9="All",'No Self Assessment feeder'!CF855)))</f>
        <v>73.7</v>
      </c>
      <c r="U866" s="127">
        <f>IF($B$9="Female",'No Self Assessment feeder'!U855,IF($B$9="Male",'No Self Assessment feeder'!BA855,IF($B$9="All",'No Self Assessment feeder'!CG855)))</f>
        <v>80.400000000000006</v>
      </c>
      <c r="V866" s="81" t="str">
        <f>IF($B$9="Female",'No Self Assessment feeder'!V855,IF($B$9="Male",'No Self Assessment feeder'!BB855,IF($B$9="All",'No Self Assessment feeder'!CH855)))</f>
        <v>.</v>
      </c>
      <c r="W866" s="120" t="str">
        <f>IF($B$9="Female",'No Self Assessment feeder'!W855,IF($B$9="Male",'No Self Assessment feeder'!BC855,IF($B$9="All",'No Self Assessment feeder'!CI855)))</f>
        <v>.</v>
      </c>
      <c r="X866" s="79" t="str">
        <f>IF($B$9="Female",'No Self Assessment feeder'!X855,IF($B$9="Male",'No Self Assessment feeder'!BD855,IF($B$9="All",'No Self Assessment feeder'!CJ855)))</f>
        <v>.</v>
      </c>
      <c r="Y866" s="120" t="str">
        <f>IF($B$9="Female",'No Self Assessment feeder'!Y855,IF($B$9="Male",'No Self Assessment feeder'!BE855,IF($B$9="All",'No Self Assessment feeder'!CK855)))</f>
        <v>.</v>
      </c>
      <c r="Z866" s="120" t="str">
        <f>IF($B$9="Female",'No Self Assessment feeder'!Z855,IF($B$9="Male",'No Self Assessment feeder'!BF855,IF($B$9="All",'No Self Assessment feeder'!CL855)))</f>
        <v>.</v>
      </c>
      <c r="AA866" s="120" t="str">
        <f>IF($B$9="Female",'No Self Assessment feeder'!AA855,IF($B$9="Male",'No Self Assessment feeder'!BG855,IF($B$9="All",'No Self Assessment feeder'!CM855)))</f>
        <v>.</v>
      </c>
      <c r="AB866" s="120" t="str">
        <f>IF($B$9="Female",'No Self Assessment feeder'!AB855,IF($B$9="Male",'No Self Assessment feeder'!BH855,IF($B$9="All",'No Self Assessment feeder'!CN855)))</f>
        <v>.</v>
      </c>
      <c r="AC866" s="127" t="str">
        <f>IF($B$9="Female",'No Self Assessment feeder'!AC855,IF($B$9="Male",'No Self Assessment feeder'!BI855,IF($B$9="All",'No Self Assessment feeder'!CO855)))</f>
        <v>.</v>
      </c>
      <c r="CM866" s="29"/>
    </row>
    <row r="867" spans="1:91" ht="14.25" customHeight="1" x14ac:dyDescent="0.2">
      <c r="A867" s="159" t="s">
        <v>294</v>
      </c>
      <c r="B867" s="65" t="s">
        <v>156</v>
      </c>
      <c r="C867" s="66">
        <v>10007162</v>
      </c>
      <c r="D867" s="66" t="s">
        <v>491</v>
      </c>
      <c r="E867" s="162" t="s">
        <v>157</v>
      </c>
      <c r="F867" s="142">
        <f>IF($B$9="Female",'No Self Assessment feeder'!F856,IF($B$9="Male",'No Self Assessment feeder'!AL856,IF($B$9="All",'No Self Assessment feeder'!BR856)))</f>
        <v>2165</v>
      </c>
      <c r="G867" s="120">
        <f>IF($B$9="Female",'No Self Assessment feeder'!G856,IF($B$9="Male",'No Self Assessment feeder'!AM856,IF($B$9="All",'No Self Assessment feeder'!BS856)))</f>
        <v>3</v>
      </c>
      <c r="H867" s="79">
        <f>IF($B$9="Female",'No Self Assessment feeder'!H856,IF($B$9="Male",'No Self Assessment feeder'!AN856,IF($B$9="All",'No Self Assessment feeder'!BT856)))</f>
        <v>2100</v>
      </c>
      <c r="I867" s="120">
        <f>IF($B$9="Female",'No Self Assessment feeder'!I856,IF($B$9="Male",'No Self Assessment feeder'!AO856,IF($B$9="All",'No Self Assessment feeder'!BU856)))</f>
        <v>11.8</v>
      </c>
      <c r="J867" s="120">
        <f>IF($B$9="Female",'No Self Assessment feeder'!J856,IF($B$9="Male",'No Self Assessment feeder'!AP856,IF($B$9="All",'No Self Assessment feeder'!BV856)))</f>
        <v>20.8</v>
      </c>
      <c r="K867" s="120">
        <f>IF($B$9="Female",'No Self Assessment feeder'!K856,IF($B$9="Male",'No Self Assessment feeder'!AQ856,IF($B$9="All",'No Self Assessment feeder'!BW856)))</f>
        <v>60.3</v>
      </c>
      <c r="L867" s="120">
        <f>IF($B$9="Female",'No Self Assessment feeder'!L856,IF($B$9="Male",'No Self Assessment feeder'!AR856,IF($B$9="All",'No Self Assessment feeder'!BX856)))</f>
        <v>64.099999999999994</v>
      </c>
      <c r="M867" s="127">
        <f>IF($B$9="Female",'No Self Assessment feeder'!M856,IF($B$9="Male",'No Self Assessment feeder'!AS856,IF($B$9="All",'No Self Assessment feeder'!BY856)))</f>
        <v>67.400000000000006</v>
      </c>
      <c r="N867" s="81">
        <f>IF($B$9="Female",'No Self Assessment feeder'!N856,IF($B$9="Male",'No Self Assessment feeder'!AT856,IF($B$9="All",'No Self Assessment feeder'!BZ856)))</f>
        <v>2165</v>
      </c>
      <c r="O867" s="120">
        <f>IF($B$9="Female",'No Self Assessment feeder'!O856,IF($B$9="Male",'No Self Assessment feeder'!AU856,IF($B$9="All",'No Self Assessment feeder'!CA856)))</f>
        <v>3</v>
      </c>
      <c r="P867" s="79">
        <f>IF($B$9="Female",'No Self Assessment feeder'!P856,IF($B$9="Male",'No Self Assessment feeder'!AV856,IF($B$9="All",'No Self Assessment feeder'!CB856)))</f>
        <v>2100</v>
      </c>
      <c r="Q867" s="120">
        <f>IF($B$9="Female",'No Self Assessment feeder'!Q856,IF($B$9="Male",'No Self Assessment feeder'!AW856,IF($B$9="All",'No Self Assessment feeder'!CC856)))</f>
        <v>18.5</v>
      </c>
      <c r="R867" s="120">
        <f>IF($B$9="Female",'No Self Assessment feeder'!R856,IF($B$9="Male",'No Self Assessment feeder'!AX856,IF($B$9="All",'No Self Assessment feeder'!CD856)))</f>
        <v>13.9</v>
      </c>
      <c r="S867" s="120">
        <f>IF($B$9="Female",'No Self Assessment feeder'!S856,IF($B$9="Male",'No Self Assessment feeder'!AY856,IF($B$9="All",'No Self Assessment feeder'!CE856)))</f>
        <v>61.7</v>
      </c>
      <c r="T867" s="120">
        <f>IF($B$9="Female",'No Self Assessment feeder'!T856,IF($B$9="Male",'No Self Assessment feeder'!AZ856,IF($B$9="All",'No Self Assessment feeder'!CF856)))</f>
        <v>64.900000000000006</v>
      </c>
      <c r="U867" s="127">
        <f>IF($B$9="Female",'No Self Assessment feeder'!U856,IF($B$9="Male",'No Self Assessment feeder'!BA856,IF($B$9="All",'No Self Assessment feeder'!CG856)))</f>
        <v>67.5</v>
      </c>
      <c r="V867" s="81" t="str">
        <f>IF($B$9="Female",'No Self Assessment feeder'!V856,IF($B$9="Male",'No Self Assessment feeder'!BB856,IF($B$9="All",'No Self Assessment feeder'!CH856)))</f>
        <v>.</v>
      </c>
      <c r="W867" s="120" t="str">
        <f>IF($B$9="Female",'No Self Assessment feeder'!W856,IF($B$9="Male",'No Self Assessment feeder'!BC856,IF($B$9="All",'No Self Assessment feeder'!CI856)))</f>
        <v>.</v>
      </c>
      <c r="X867" s="79" t="str">
        <f>IF($B$9="Female",'No Self Assessment feeder'!X856,IF($B$9="Male",'No Self Assessment feeder'!BD856,IF($B$9="All",'No Self Assessment feeder'!CJ856)))</f>
        <v>.</v>
      </c>
      <c r="Y867" s="120" t="str">
        <f>IF($B$9="Female",'No Self Assessment feeder'!Y856,IF($B$9="Male",'No Self Assessment feeder'!BE856,IF($B$9="All",'No Self Assessment feeder'!CK856)))</f>
        <v>.</v>
      </c>
      <c r="Z867" s="120" t="str">
        <f>IF($B$9="Female",'No Self Assessment feeder'!Z856,IF($B$9="Male",'No Self Assessment feeder'!BF856,IF($B$9="All",'No Self Assessment feeder'!CL856)))</f>
        <v>.</v>
      </c>
      <c r="AA867" s="120" t="str">
        <f>IF($B$9="Female",'No Self Assessment feeder'!AA856,IF($B$9="Male",'No Self Assessment feeder'!BG856,IF($B$9="All",'No Self Assessment feeder'!CM856)))</f>
        <v>.</v>
      </c>
      <c r="AB867" s="120" t="str">
        <f>IF($B$9="Female",'No Self Assessment feeder'!AB856,IF($B$9="Male",'No Self Assessment feeder'!BH856,IF($B$9="All",'No Self Assessment feeder'!CN856)))</f>
        <v>.</v>
      </c>
      <c r="AC867" s="127" t="str">
        <f>IF($B$9="Female",'No Self Assessment feeder'!AC856,IF($B$9="Male",'No Self Assessment feeder'!BI856,IF($B$9="All",'No Self Assessment feeder'!CO856)))</f>
        <v>.</v>
      </c>
      <c r="CM867" s="29"/>
    </row>
    <row r="868" spans="1:91" ht="14.25" customHeight="1" x14ac:dyDescent="0.2">
      <c r="A868" s="159" t="s">
        <v>294</v>
      </c>
      <c r="B868" s="65" t="s">
        <v>158</v>
      </c>
      <c r="C868" s="66">
        <v>10007769</v>
      </c>
      <c r="D868" s="66" t="s">
        <v>491</v>
      </c>
      <c r="E868" s="162" t="s">
        <v>159</v>
      </c>
      <c r="F868" s="142" t="str">
        <f>IF($B$9="Female",'No Self Assessment feeder'!F857,IF($B$9="Male",'No Self Assessment feeder'!AL857,IF($B$9="All",'No Self Assessment feeder'!BR857)))</f>
        <v>.</v>
      </c>
      <c r="G868" s="120" t="str">
        <f>IF($B$9="Female",'No Self Assessment feeder'!G857,IF($B$9="Male",'No Self Assessment feeder'!AM857,IF($B$9="All",'No Self Assessment feeder'!BS857)))</f>
        <v>.</v>
      </c>
      <c r="H868" s="79" t="str">
        <f>IF($B$9="Female",'No Self Assessment feeder'!H857,IF($B$9="Male",'No Self Assessment feeder'!AN857,IF($B$9="All",'No Self Assessment feeder'!BT857)))</f>
        <v>.</v>
      </c>
      <c r="I868" s="120" t="str">
        <f>IF($B$9="Female",'No Self Assessment feeder'!I857,IF($B$9="Male",'No Self Assessment feeder'!AO857,IF($B$9="All",'No Self Assessment feeder'!BU857)))</f>
        <v>.</v>
      </c>
      <c r="J868" s="120" t="str">
        <f>IF($B$9="Female",'No Self Assessment feeder'!J857,IF($B$9="Male",'No Self Assessment feeder'!AP857,IF($B$9="All",'No Self Assessment feeder'!BV857)))</f>
        <v>.</v>
      </c>
      <c r="K868" s="120" t="str">
        <f>IF($B$9="Female",'No Self Assessment feeder'!K857,IF($B$9="Male",'No Self Assessment feeder'!AQ857,IF($B$9="All",'No Self Assessment feeder'!BW857)))</f>
        <v>.</v>
      </c>
      <c r="L868" s="120" t="str">
        <f>IF($B$9="Female",'No Self Assessment feeder'!L857,IF($B$9="Male",'No Self Assessment feeder'!AR857,IF($B$9="All",'No Self Assessment feeder'!BX857)))</f>
        <v>.</v>
      </c>
      <c r="M868" s="127" t="str">
        <f>IF($B$9="Female",'No Self Assessment feeder'!M857,IF($B$9="Male",'No Self Assessment feeder'!AS857,IF($B$9="All",'No Self Assessment feeder'!BY857)))</f>
        <v>.</v>
      </c>
      <c r="N868" s="81" t="str">
        <f>IF($B$9="Female",'No Self Assessment feeder'!N857,IF($B$9="Male",'No Self Assessment feeder'!AT857,IF($B$9="All",'No Self Assessment feeder'!BZ857)))</f>
        <v>.</v>
      </c>
      <c r="O868" s="120" t="str">
        <f>IF($B$9="Female",'No Self Assessment feeder'!O857,IF($B$9="Male",'No Self Assessment feeder'!AU857,IF($B$9="All",'No Self Assessment feeder'!CA857)))</f>
        <v>.</v>
      </c>
      <c r="P868" s="79" t="str">
        <f>IF($B$9="Female",'No Self Assessment feeder'!P857,IF($B$9="Male",'No Self Assessment feeder'!AV857,IF($B$9="All",'No Self Assessment feeder'!CB857)))</f>
        <v>.</v>
      </c>
      <c r="Q868" s="120" t="str">
        <f>IF($B$9="Female",'No Self Assessment feeder'!Q857,IF($B$9="Male",'No Self Assessment feeder'!AW857,IF($B$9="All",'No Self Assessment feeder'!CC857)))</f>
        <v>.</v>
      </c>
      <c r="R868" s="120" t="str">
        <f>IF($B$9="Female",'No Self Assessment feeder'!R857,IF($B$9="Male",'No Self Assessment feeder'!AX857,IF($B$9="All",'No Self Assessment feeder'!CD857)))</f>
        <v>.</v>
      </c>
      <c r="S868" s="120" t="str">
        <f>IF($B$9="Female",'No Self Assessment feeder'!S857,IF($B$9="Male",'No Self Assessment feeder'!AY857,IF($B$9="All",'No Self Assessment feeder'!CE857)))</f>
        <v>.</v>
      </c>
      <c r="T868" s="120" t="str">
        <f>IF($B$9="Female",'No Self Assessment feeder'!T857,IF($B$9="Male",'No Self Assessment feeder'!AZ857,IF($B$9="All",'No Self Assessment feeder'!CF857)))</f>
        <v>.</v>
      </c>
      <c r="U868" s="127" t="str">
        <f>IF($B$9="Female",'No Self Assessment feeder'!U857,IF($B$9="Male",'No Self Assessment feeder'!BA857,IF($B$9="All",'No Self Assessment feeder'!CG857)))</f>
        <v>.</v>
      </c>
      <c r="V868" s="81" t="str">
        <f>IF($B$9="Female",'No Self Assessment feeder'!V857,IF($B$9="Male",'No Self Assessment feeder'!BB857,IF($B$9="All",'No Self Assessment feeder'!CH857)))</f>
        <v>.</v>
      </c>
      <c r="W868" s="120" t="str">
        <f>IF($B$9="Female",'No Self Assessment feeder'!W857,IF($B$9="Male",'No Self Assessment feeder'!BC857,IF($B$9="All",'No Self Assessment feeder'!CI857)))</f>
        <v>.</v>
      </c>
      <c r="X868" s="79" t="str">
        <f>IF($B$9="Female",'No Self Assessment feeder'!X857,IF($B$9="Male",'No Self Assessment feeder'!BD857,IF($B$9="All",'No Self Assessment feeder'!CJ857)))</f>
        <v>.</v>
      </c>
      <c r="Y868" s="120" t="str">
        <f>IF($B$9="Female",'No Self Assessment feeder'!Y857,IF($B$9="Male",'No Self Assessment feeder'!BE857,IF($B$9="All",'No Self Assessment feeder'!CK857)))</f>
        <v>.</v>
      </c>
      <c r="Z868" s="120" t="str">
        <f>IF($B$9="Female",'No Self Assessment feeder'!Z857,IF($B$9="Male",'No Self Assessment feeder'!BF857,IF($B$9="All",'No Self Assessment feeder'!CL857)))</f>
        <v>.</v>
      </c>
      <c r="AA868" s="120" t="str">
        <f>IF($B$9="Female",'No Self Assessment feeder'!AA857,IF($B$9="Male",'No Self Assessment feeder'!BG857,IF($B$9="All",'No Self Assessment feeder'!CM857)))</f>
        <v>.</v>
      </c>
      <c r="AB868" s="120" t="str">
        <f>IF($B$9="Female",'No Self Assessment feeder'!AB857,IF($B$9="Male",'No Self Assessment feeder'!BH857,IF($B$9="All",'No Self Assessment feeder'!CN857)))</f>
        <v>.</v>
      </c>
      <c r="AC868" s="127" t="str">
        <f>IF($B$9="Female",'No Self Assessment feeder'!AC857,IF($B$9="Male",'No Self Assessment feeder'!BI857,IF($B$9="All",'No Self Assessment feeder'!CO857)))</f>
        <v>.</v>
      </c>
      <c r="CM868" s="29"/>
    </row>
    <row r="869" spans="1:91" ht="14.25" customHeight="1" x14ac:dyDescent="0.2">
      <c r="A869" s="159" t="s">
        <v>294</v>
      </c>
      <c r="B869" s="65" t="s">
        <v>160</v>
      </c>
      <c r="C869" s="66">
        <v>10007797</v>
      </c>
      <c r="D869" s="66" t="s">
        <v>491</v>
      </c>
      <c r="E869" s="162" t="s">
        <v>161</v>
      </c>
      <c r="F869" s="142" t="str">
        <f>IF($B$9="Female",'No Self Assessment feeder'!F858,IF($B$9="Male",'No Self Assessment feeder'!AL858,IF($B$9="All",'No Self Assessment feeder'!BR858)))</f>
        <v>.</v>
      </c>
      <c r="G869" s="120" t="str">
        <f>IF($B$9="Female",'No Self Assessment feeder'!G858,IF($B$9="Male",'No Self Assessment feeder'!AM858,IF($B$9="All",'No Self Assessment feeder'!BS858)))</f>
        <v>.</v>
      </c>
      <c r="H869" s="79" t="str">
        <f>IF($B$9="Female",'No Self Assessment feeder'!H858,IF($B$9="Male",'No Self Assessment feeder'!AN858,IF($B$9="All",'No Self Assessment feeder'!BT858)))</f>
        <v>.</v>
      </c>
      <c r="I869" s="120" t="str">
        <f>IF($B$9="Female",'No Self Assessment feeder'!I858,IF($B$9="Male",'No Self Assessment feeder'!AO858,IF($B$9="All",'No Self Assessment feeder'!BU858)))</f>
        <v>.</v>
      </c>
      <c r="J869" s="120" t="str">
        <f>IF($B$9="Female",'No Self Assessment feeder'!J858,IF($B$9="Male",'No Self Assessment feeder'!AP858,IF($B$9="All",'No Self Assessment feeder'!BV858)))</f>
        <v>.</v>
      </c>
      <c r="K869" s="120" t="str">
        <f>IF($B$9="Female",'No Self Assessment feeder'!K858,IF($B$9="Male",'No Self Assessment feeder'!AQ858,IF($B$9="All",'No Self Assessment feeder'!BW858)))</f>
        <v>.</v>
      </c>
      <c r="L869" s="120" t="str">
        <f>IF($B$9="Female",'No Self Assessment feeder'!L858,IF($B$9="Male",'No Self Assessment feeder'!AR858,IF($B$9="All",'No Self Assessment feeder'!BX858)))</f>
        <v>.</v>
      </c>
      <c r="M869" s="127" t="str">
        <f>IF($B$9="Female",'No Self Assessment feeder'!M858,IF($B$9="Male",'No Self Assessment feeder'!AS858,IF($B$9="All",'No Self Assessment feeder'!BY858)))</f>
        <v>.</v>
      </c>
      <c r="N869" s="81" t="str">
        <f>IF($B$9="Female",'No Self Assessment feeder'!N858,IF($B$9="Male",'No Self Assessment feeder'!AT858,IF($B$9="All",'No Self Assessment feeder'!BZ858)))</f>
        <v>.</v>
      </c>
      <c r="O869" s="120" t="str">
        <f>IF($B$9="Female",'No Self Assessment feeder'!O858,IF($B$9="Male",'No Self Assessment feeder'!AU858,IF($B$9="All",'No Self Assessment feeder'!CA858)))</f>
        <v>.</v>
      </c>
      <c r="P869" s="79" t="str">
        <f>IF($B$9="Female",'No Self Assessment feeder'!P858,IF($B$9="Male",'No Self Assessment feeder'!AV858,IF($B$9="All",'No Self Assessment feeder'!CB858)))</f>
        <v>.</v>
      </c>
      <c r="Q869" s="120" t="str">
        <f>IF($B$9="Female",'No Self Assessment feeder'!Q858,IF($B$9="Male",'No Self Assessment feeder'!AW858,IF($B$9="All",'No Self Assessment feeder'!CC858)))</f>
        <v>.</v>
      </c>
      <c r="R869" s="120" t="str">
        <f>IF($B$9="Female",'No Self Assessment feeder'!R858,IF($B$9="Male",'No Self Assessment feeder'!AX858,IF($B$9="All",'No Self Assessment feeder'!CD858)))</f>
        <v>.</v>
      </c>
      <c r="S869" s="120" t="str">
        <f>IF($B$9="Female",'No Self Assessment feeder'!S858,IF($B$9="Male",'No Self Assessment feeder'!AY858,IF($B$9="All",'No Self Assessment feeder'!CE858)))</f>
        <v>.</v>
      </c>
      <c r="T869" s="120" t="str">
        <f>IF($B$9="Female",'No Self Assessment feeder'!T858,IF($B$9="Male",'No Self Assessment feeder'!AZ858,IF($B$9="All",'No Self Assessment feeder'!CF858)))</f>
        <v>.</v>
      </c>
      <c r="U869" s="127" t="str">
        <f>IF($B$9="Female",'No Self Assessment feeder'!U858,IF($B$9="Male",'No Self Assessment feeder'!BA858,IF($B$9="All",'No Self Assessment feeder'!CG858)))</f>
        <v>.</v>
      </c>
      <c r="V869" s="81" t="str">
        <f>IF($B$9="Female",'No Self Assessment feeder'!V858,IF($B$9="Male",'No Self Assessment feeder'!BB858,IF($B$9="All",'No Self Assessment feeder'!CH858)))</f>
        <v>.</v>
      </c>
      <c r="W869" s="120" t="str">
        <f>IF($B$9="Female",'No Self Assessment feeder'!W858,IF($B$9="Male",'No Self Assessment feeder'!BC858,IF($B$9="All",'No Self Assessment feeder'!CI858)))</f>
        <v>.</v>
      </c>
      <c r="X869" s="79" t="str">
        <f>IF($B$9="Female",'No Self Assessment feeder'!X858,IF($B$9="Male",'No Self Assessment feeder'!BD858,IF($B$9="All",'No Self Assessment feeder'!CJ858)))</f>
        <v>.</v>
      </c>
      <c r="Y869" s="120" t="str">
        <f>IF($B$9="Female",'No Self Assessment feeder'!Y858,IF($B$9="Male",'No Self Assessment feeder'!BE858,IF($B$9="All",'No Self Assessment feeder'!CK858)))</f>
        <v>.</v>
      </c>
      <c r="Z869" s="120" t="str">
        <f>IF($B$9="Female",'No Self Assessment feeder'!Z858,IF($B$9="Male",'No Self Assessment feeder'!BF858,IF($B$9="All",'No Self Assessment feeder'!CL858)))</f>
        <v>.</v>
      </c>
      <c r="AA869" s="120" t="str">
        <f>IF($B$9="Female",'No Self Assessment feeder'!AA858,IF($B$9="Male",'No Self Assessment feeder'!BG858,IF($B$9="All",'No Self Assessment feeder'!CM858)))</f>
        <v>.</v>
      </c>
      <c r="AB869" s="120" t="str">
        <f>IF($B$9="Female",'No Self Assessment feeder'!AB858,IF($B$9="Male",'No Self Assessment feeder'!BH858,IF($B$9="All",'No Self Assessment feeder'!CN858)))</f>
        <v>.</v>
      </c>
      <c r="AC869" s="127" t="str">
        <f>IF($B$9="Female",'No Self Assessment feeder'!AC858,IF($B$9="Male",'No Self Assessment feeder'!BI858,IF($B$9="All",'No Self Assessment feeder'!CO858)))</f>
        <v>.</v>
      </c>
      <c r="CM869" s="29"/>
    </row>
    <row r="870" spans="1:91" ht="14.25" customHeight="1" x14ac:dyDescent="0.2">
      <c r="A870" s="159" t="s">
        <v>294</v>
      </c>
      <c r="B870" s="65" t="s">
        <v>162</v>
      </c>
      <c r="C870" s="66">
        <v>10004048</v>
      </c>
      <c r="D870" s="66" t="s">
        <v>491</v>
      </c>
      <c r="E870" s="162" t="s">
        <v>163</v>
      </c>
      <c r="F870" s="142">
        <f>IF($B$9="Female",'No Self Assessment feeder'!F859,IF($B$9="Male",'No Self Assessment feeder'!AL859,IF($B$9="All",'No Self Assessment feeder'!BR859)))</f>
        <v>2735</v>
      </c>
      <c r="G870" s="120">
        <f>IF($B$9="Female",'No Self Assessment feeder'!G859,IF($B$9="Male",'No Self Assessment feeder'!AM859,IF($B$9="All",'No Self Assessment feeder'!BS859)))</f>
        <v>5.2</v>
      </c>
      <c r="H870" s="79">
        <f>IF($B$9="Female",'No Self Assessment feeder'!H859,IF($B$9="Male",'No Self Assessment feeder'!AN859,IF($B$9="All",'No Self Assessment feeder'!BT859)))</f>
        <v>2595</v>
      </c>
      <c r="I870" s="120">
        <f>IF($B$9="Female",'No Self Assessment feeder'!I859,IF($B$9="Male",'No Self Assessment feeder'!AO859,IF($B$9="All",'No Self Assessment feeder'!BU859)))</f>
        <v>12.2</v>
      </c>
      <c r="J870" s="120">
        <f>IF($B$9="Female",'No Self Assessment feeder'!J859,IF($B$9="Male",'No Self Assessment feeder'!AP859,IF($B$9="All",'No Self Assessment feeder'!BV859)))</f>
        <v>19.600000000000001</v>
      </c>
      <c r="K870" s="120">
        <f>IF($B$9="Female",'No Self Assessment feeder'!K859,IF($B$9="Male",'No Self Assessment feeder'!AQ859,IF($B$9="All",'No Self Assessment feeder'!BW859)))</f>
        <v>52.2</v>
      </c>
      <c r="L870" s="120">
        <f>IF($B$9="Female",'No Self Assessment feeder'!L859,IF($B$9="Male",'No Self Assessment feeder'!AR859,IF($B$9="All",'No Self Assessment feeder'!BX859)))</f>
        <v>61</v>
      </c>
      <c r="M870" s="127">
        <f>IF($B$9="Female",'No Self Assessment feeder'!M859,IF($B$9="Male",'No Self Assessment feeder'!AS859,IF($B$9="All",'No Self Assessment feeder'!BY859)))</f>
        <v>68.2</v>
      </c>
      <c r="N870" s="81">
        <f>IF($B$9="Female",'No Self Assessment feeder'!N859,IF($B$9="Male",'No Self Assessment feeder'!AT859,IF($B$9="All",'No Self Assessment feeder'!BZ859)))</f>
        <v>2735</v>
      </c>
      <c r="O870" s="120">
        <f>IF($B$9="Female",'No Self Assessment feeder'!O859,IF($B$9="Male",'No Self Assessment feeder'!AU859,IF($B$9="All",'No Self Assessment feeder'!CA859)))</f>
        <v>5.7</v>
      </c>
      <c r="P870" s="79">
        <f>IF($B$9="Female",'No Self Assessment feeder'!P859,IF($B$9="Male",'No Self Assessment feeder'!AV859,IF($B$9="All",'No Self Assessment feeder'!CB859)))</f>
        <v>2580</v>
      </c>
      <c r="Q870" s="120">
        <f>IF($B$9="Female",'No Self Assessment feeder'!Q859,IF($B$9="Male",'No Self Assessment feeder'!AW859,IF($B$9="All",'No Self Assessment feeder'!CC859)))</f>
        <v>17.5</v>
      </c>
      <c r="R870" s="120">
        <f>IF($B$9="Female",'No Self Assessment feeder'!R859,IF($B$9="Male",'No Self Assessment feeder'!AX859,IF($B$9="All",'No Self Assessment feeder'!CD859)))</f>
        <v>14.4</v>
      </c>
      <c r="S870" s="120">
        <f>IF($B$9="Female",'No Self Assessment feeder'!S859,IF($B$9="Male",'No Self Assessment feeder'!AY859,IF($B$9="All",'No Self Assessment feeder'!CE859)))</f>
        <v>58.1</v>
      </c>
      <c r="T870" s="120">
        <f>IF($B$9="Female",'No Self Assessment feeder'!T859,IF($B$9="Male",'No Self Assessment feeder'!AZ859,IF($B$9="All",'No Self Assessment feeder'!CF859)))</f>
        <v>64</v>
      </c>
      <c r="U870" s="127">
        <f>IF($B$9="Female",'No Self Assessment feeder'!U859,IF($B$9="Male",'No Self Assessment feeder'!BA859,IF($B$9="All",'No Self Assessment feeder'!CG859)))</f>
        <v>68.099999999999994</v>
      </c>
      <c r="V870" s="81" t="str">
        <f>IF($B$9="Female",'No Self Assessment feeder'!V859,IF($B$9="Male",'No Self Assessment feeder'!BB859,IF($B$9="All",'No Self Assessment feeder'!CH859)))</f>
        <v>.</v>
      </c>
      <c r="W870" s="120" t="str">
        <f>IF($B$9="Female",'No Self Assessment feeder'!W859,IF($B$9="Male",'No Self Assessment feeder'!BC859,IF($B$9="All",'No Self Assessment feeder'!CI859)))</f>
        <v>.</v>
      </c>
      <c r="X870" s="79" t="str">
        <f>IF($B$9="Female",'No Self Assessment feeder'!X859,IF($B$9="Male",'No Self Assessment feeder'!BD859,IF($B$9="All",'No Self Assessment feeder'!CJ859)))</f>
        <v>.</v>
      </c>
      <c r="Y870" s="120" t="str">
        <f>IF($B$9="Female",'No Self Assessment feeder'!Y859,IF($B$9="Male",'No Self Assessment feeder'!BE859,IF($B$9="All",'No Self Assessment feeder'!CK859)))</f>
        <v>.</v>
      </c>
      <c r="Z870" s="120" t="str">
        <f>IF($B$9="Female",'No Self Assessment feeder'!Z859,IF($B$9="Male",'No Self Assessment feeder'!BF859,IF($B$9="All",'No Self Assessment feeder'!CL859)))</f>
        <v>.</v>
      </c>
      <c r="AA870" s="120" t="str">
        <f>IF($B$9="Female",'No Self Assessment feeder'!AA859,IF($B$9="Male",'No Self Assessment feeder'!BG859,IF($B$9="All",'No Self Assessment feeder'!CM859)))</f>
        <v>.</v>
      </c>
      <c r="AB870" s="120" t="str">
        <f>IF($B$9="Female",'No Self Assessment feeder'!AB859,IF($B$9="Male",'No Self Assessment feeder'!BH859,IF($B$9="All",'No Self Assessment feeder'!CN859)))</f>
        <v>.</v>
      </c>
      <c r="AC870" s="127" t="str">
        <f>IF($B$9="Female",'No Self Assessment feeder'!AC859,IF($B$9="Male",'No Self Assessment feeder'!BI859,IF($B$9="All",'No Self Assessment feeder'!CO859)))</f>
        <v>.</v>
      </c>
      <c r="CM870" s="29"/>
    </row>
    <row r="871" spans="1:91" ht="14.25" customHeight="1" x14ac:dyDescent="0.2">
      <c r="A871" s="159" t="s">
        <v>294</v>
      </c>
      <c r="B871" s="65" t="s">
        <v>164</v>
      </c>
      <c r="C871" s="66">
        <v>10004078</v>
      </c>
      <c r="D871" s="66" t="s">
        <v>491</v>
      </c>
      <c r="E871" s="162" t="s">
        <v>165</v>
      </c>
      <c r="F871" s="142">
        <f>IF($B$9="Female",'No Self Assessment feeder'!F860,IF($B$9="Male",'No Self Assessment feeder'!AL860,IF($B$9="All",'No Self Assessment feeder'!BR860)))</f>
        <v>2645</v>
      </c>
      <c r="G871" s="120">
        <f>IF($B$9="Female",'No Self Assessment feeder'!G860,IF($B$9="Male",'No Self Assessment feeder'!AM860,IF($B$9="All",'No Self Assessment feeder'!BS860)))</f>
        <v>6.5</v>
      </c>
      <c r="H871" s="79">
        <f>IF($B$9="Female",'No Self Assessment feeder'!H860,IF($B$9="Male",'No Self Assessment feeder'!AN860,IF($B$9="All",'No Self Assessment feeder'!BT860)))</f>
        <v>2475</v>
      </c>
      <c r="I871" s="120">
        <f>IF($B$9="Female",'No Self Assessment feeder'!I860,IF($B$9="Male",'No Self Assessment feeder'!AO860,IF($B$9="All",'No Self Assessment feeder'!BU860)))</f>
        <v>9.3000000000000007</v>
      </c>
      <c r="J871" s="120">
        <f>IF($B$9="Female",'No Self Assessment feeder'!J860,IF($B$9="Male",'No Self Assessment feeder'!AP860,IF($B$9="All",'No Self Assessment feeder'!BV860)))</f>
        <v>16.2</v>
      </c>
      <c r="K871" s="120">
        <f>IF($B$9="Female",'No Self Assessment feeder'!K860,IF($B$9="Male",'No Self Assessment feeder'!AQ860,IF($B$9="All",'No Self Assessment feeder'!BW860)))</f>
        <v>51.3</v>
      </c>
      <c r="L871" s="120">
        <f>IF($B$9="Female",'No Self Assessment feeder'!L860,IF($B$9="Male",'No Self Assessment feeder'!AR860,IF($B$9="All",'No Self Assessment feeder'!BX860)))</f>
        <v>67.2</v>
      </c>
      <c r="M871" s="127">
        <f>IF($B$9="Female",'No Self Assessment feeder'!M860,IF($B$9="Male",'No Self Assessment feeder'!AS860,IF($B$9="All",'No Self Assessment feeder'!BY860)))</f>
        <v>74.5</v>
      </c>
      <c r="N871" s="81">
        <f>IF($B$9="Female",'No Self Assessment feeder'!N860,IF($B$9="Male",'No Self Assessment feeder'!AT860,IF($B$9="All",'No Self Assessment feeder'!BZ860)))</f>
        <v>2645</v>
      </c>
      <c r="O871" s="120">
        <f>IF($B$9="Female",'No Self Assessment feeder'!O860,IF($B$9="Male",'No Self Assessment feeder'!AU860,IF($B$9="All",'No Self Assessment feeder'!CA860)))</f>
        <v>7.4</v>
      </c>
      <c r="P871" s="79">
        <f>IF($B$9="Female",'No Self Assessment feeder'!P860,IF($B$9="Male",'No Self Assessment feeder'!AV860,IF($B$9="All",'No Self Assessment feeder'!CB860)))</f>
        <v>2450</v>
      </c>
      <c r="Q871" s="120">
        <f>IF($B$9="Female",'No Self Assessment feeder'!Q860,IF($B$9="Male",'No Self Assessment feeder'!AW860,IF($B$9="All",'No Self Assessment feeder'!CC860)))</f>
        <v>13.3</v>
      </c>
      <c r="R871" s="120">
        <f>IF($B$9="Female",'No Self Assessment feeder'!R860,IF($B$9="Male",'No Self Assessment feeder'!AX860,IF($B$9="All",'No Self Assessment feeder'!CD860)))</f>
        <v>12.3</v>
      </c>
      <c r="S871" s="120">
        <f>IF($B$9="Female",'No Self Assessment feeder'!S860,IF($B$9="Male",'No Self Assessment feeder'!AY860,IF($B$9="All",'No Self Assessment feeder'!CE860)))</f>
        <v>57.4</v>
      </c>
      <c r="T871" s="120">
        <f>IF($B$9="Female",'No Self Assessment feeder'!T860,IF($B$9="Male",'No Self Assessment feeder'!AZ860,IF($B$9="All",'No Self Assessment feeder'!CF860)))</f>
        <v>70.3</v>
      </c>
      <c r="U871" s="127">
        <f>IF($B$9="Female",'No Self Assessment feeder'!U860,IF($B$9="Male",'No Self Assessment feeder'!BA860,IF($B$9="All",'No Self Assessment feeder'!CG860)))</f>
        <v>74.400000000000006</v>
      </c>
      <c r="V871" s="81" t="str">
        <f>IF($B$9="Female",'No Self Assessment feeder'!V860,IF($B$9="Male",'No Self Assessment feeder'!BB860,IF($B$9="All",'No Self Assessment feeder'!CH860)))</f>
        <v>.</v>
      </c>
      <c r="W871" s="120" t="str">
        <f>IF($B$9="Female",'No Self Assessment feeder'!W860,IF($B$9="Male",'No Self Assessment feeder'!BC860,IF($B$9="All",'No Self Assessment feeder'!CI860)))</f>
        <v>.</v>
      </c>
      <c r="X871" s="79" t="str">
        <f>IF($B$9="Female",'No Self Assessment feeder'!X860,IF($B$9="Male",'No Self Assessment feeder'!BD860,IF($B$9="All",'No Self Assessment feeder'!CJ860)))</f>
        <v>.</v>
      </c>
      <c r="Y871" s="120" t="str">
        <f>IF($B$9="Female",'No Self Assessment feeder'!Y860,IF($B$9="Male",'No Self Assessment feeder'!BE860,IF($B$9="All",'No Self Assessment feeder'!CK860)))</f>
        <v>.</v>
      </c>
      <c r="Z871" s="120" t="str">
        <f>IF($B$9="Female",'No Self Assessment feeder'!Z860,IF($B$9="Male",'No Self Assessment feeder'!BF860,IF($B$9="All",'No Self Assessment feeder'!CL860)))</f>
        <v>.</v>
      </c>
      <c r="AA871" s="120" t="str">
        <f>IF($B$9="Female",'No Self Assessment feeder'!AA860,IF($B$9="Male",'No Self Assessment feeder'!BG860,IF($B$9="All",'No Self Assessment feeder'!CM860)))</f>
        <v>.</v>
      </c>
      <c r="AB871" s="120" t="str">
        <f>IF($B$9="Female",'No Self Assessment feeder'!AB860,IF($B$9="Male",'No Self Assessment feeder'!BH860,IF($B$9="All",'No Self Assessment feeder'!CN860)))</f>
        <v>.</v>
      </c>
      <c r="AC871" s="127" t="str">
        <f>IF($B$9="Female",'No Self Assessment feeder'!AC860,IF($B$9="Male",'No Self Assessment feeder'!BI860,IF($B$9="All",'No Self Assessment feeder'!CO860)))</f>
        <v>.</v>
      </c>
      <c r="CM871" s="29"/>
    </row>
    <row r="872" spans="1:91" ht="14.25" customHeight="1" x14ac:dyDescent="0.2">
      <c r="A872" s="159" t="s">
        <v>294</v>
      </c>
      <c r="B872" s="65" t="s">
        <v>166</v>
      </c>
      <c r="C872" s="66">
        <v>10004063</v>
      </c>
      <c r="D872" s="66" t="s">
        <v>491</v>
      </c>
      <c r="E872" s="162" t="s">
        <v>167</v>
      </c>
      <c r="F872" s="142">
        <f>IF($B$9="Female",'No Self Assessment feeder'!F861,IF($B$9="Male",'No Self Assessment feeder'!AL861,IF($B$9="All",'No Self Assessment feeder'!BR861)))</f>
        <v>635</v>
      </c>
      <c r="G872" s="120">
        <f>IF($B$9="Female",'No Self Assessment feeder'!G861,IF($B$9="Male",'No Self Assessment feeder'!AM861,IF($B$9="All",'No Self Assessment feeder'!BS861)))</f>
        <v>2</v>
      </c>
      <c r="H872" s="79">
        <f>IF($B$9="Female",'No Self Assessment feeder'!H861,IF($B$9="Male",'No Self Assessment feeder'!AN861,IF($B$9="All",'No Self Assessment feeder'!BT861)))</f>
        <v>625</v>
      </c>
      <c r="I872" s="120">
        <f>IF($B$9="Female",'No Self Assessment feeder'!I861,IF($B$9="Male",'No Self Assessment feeder'!AO861,IF($B$9="All",'No Self Assessment feeder'!BU861)))</f>
        <v>11.6</v>
      </c>
      <c r="J872" s="120">
        <f>IF($B$9="Female",'No Self Assessment feeder'!J861,IF($B$9="Male",'No Self Assessment feeder'!AP861,IF($B$9="All",'No Self Assessment feeder'!BV861)))</f>
        <v>10.1</v>
      </c>
      <c r="K872" s="120">
        <f>IF($B$9="Female",'No Self Assessment feeder'!K861,IF($B$9="Male",'No Self Assessment feeder'!AQ861,IF($B$9="All",'No Self Assessment feeder'!BW861)))</f>
        <v>56.2</v>
      </c>
      <c r="L872" s="120">
        <f>IF($B$9="Female",'No Self Assessment feeder'!L861,IF($B$9="Male",'No Self Assessment feeder'!AR861,IF($B$9="All",'No Self Assessment feeder'!BX861)))</f>
        <v>67.900000000000006</v>
      </c>
      <c r="M872" s="127">
        <f>IF($B$9="Female",'No Self Assessment feeder'!M861,IF($B$9="Male",'No Self Assessment feeder'!AS861,IF($B$9="All",'No Self Assessment feeder'!BY861)))</f>
        <v>78.3</v>
      </c>
      <c r="N872" s="81">
        <f>IF($B$9="Female",'No Self Assessment feeder'!N861,IF($B$9="Male",'No Self Assessment feeder'!AT861,IF($B$9="All",'No Self Assessment feeder'!BZ861)))</f>
        <v>635</v>
      </c>
      <c r="O872" s="120">
        <f>IF($B$9="Female",'No Self Assessment feeder'!O861,IF($B$9="Male",'No Self Assessment feeder'!AU861,IF($B$9="All",'No Self Assessment feeder'!CA861)))</f>
        <v>2.2000000000000002</v>
      </c>
      <c r="P872" s="79">
        <f>IF($B$9="Female",'No Self Assessment feeder'!P861,IF($B$9="Male",'No Self Assessment feeder'!AV861,IF($B$9="All",'No Self Assessment feeder'!CB861)))</f>
        <v>620</v>
      </c>
      <c r="Q872" s="120">
        <f>IF($B$9="Female",'No Self Assessment feeder'!Q861,IF($B$9="Male",'No Self Assessment feeder'!AW861,IF($B$9="All",'No Self Assessment feeder'!CC861)))</f>
        <v>13</v>
      </c>
      <c r="R872" s="120">
        <f>IF($B$9="Female",'No Self Assessment feeder'!R861,IF($B$9="Male",'No Self Assessment feeder'!AX861,IF($B$9="All",'No Self Assessment feeder'!CD861)))</f>
        <v>7.6</v>
      </c>
      <c r="S872" s="120">
        <f>IF($B$9="Female",'No Self Assessment feeder'!S861,IF($B$9="Male",'No Self Assessment feeder'!AY861,IF($B$9="All",'No Self Assessment feeder'!CE861)))</f>
        <v>69.900000000000006</v>
      </c>
      <c r="T872" s="120">
        <f>IF($B$9="Female",'No Self Assessment feeder'!T861,IF($B$9="Male",'No Self Assessment feeder'!AZ861,IF($B$9="All",'No Self Assessment feeder'!CF861)))</f>
        <v>75.099999999999994</v>
      </c>
      <c r="U872" s="127">
        <f>IF($B$9="Female",'No Self Assessment feeder'!U861,IF($B$9="Male",'No Self Assessment feeder'!BA861,IF($B$9="All",'No Self Assessment feeder'!CG861)))</f>
        <v>79.400000000000006</v>
      </c>
      <c r="V872" s="81" t="str">
        <f>IF($B$9="Female",'No Self Assessment feeder'!V861,IF($B$9="Male",'No Self Assessment feeder'!BB861,IF($B$9="All",'No Self Assessment feeder'!CH861)))</f>
        <v>.</v>
      </c>
      <c r="W872" s="120" t="str">
        <f>IF($B$9="Female",'No Self Assessment feeder'!W861,IF($B$9="Male",'No Self Assessment feeder'!BC861,IF($B$9="All",'No Self Assessment feeder'!CI861)))</f>
        <v>.</v>
      </c>
      <c r="X872" s="79" t="str">
        <f>IF($B$9="Female",'No Self Assessment feeder'!X861,IF($B$9="Male",'No Self Assessment feeder'!BD861,IF($B$9="All",'No Self Assessment feeder'!CJ861)))</f>
        <v>.</v>
      </c>
      <c r="Y872" s="120" t="str">
        <f>IF($B$9="Female",'No Self Assessment feeder'!Y861,IF($B$9="Male",'No Self Assessment feeder'!BE861,IF($B$9="All",'No Self Assessment feeder'!CK861)))</f>
        <v>.</v>
      </c>
      <c r="Z872" s="120" t="str">
        <f>IF($B$9="Female",'No Self Assessment feeder'!Z861,IF($B$9="Male",'No Self Assessment feeder'!BF861,IF($B$9="All",'No Self Assessment feeder'!CL861)))</f>
        <v>.</v>
      </c>
      <c r="AA872" s="120" t="str">
        <f>IF($B$9="Female",'No Self Assessment feeder'!AA861,IF($B$9="Male",'No Self Assessment feeder'!BG861,IF($B$9="All",'No Self Assessment feeder'!CM861)))</f>
        <v>.</v>
      </c>
      <c r="AB872" s="120" t="str">
        <f>IF($B$9="Female",'No Self Assessment feeder'!AB861,IF($B$9="Male",'No Self Assessment feeder'!BH861,IF($B$9="All",'No Self Assessment feeder'!CN861)))</f>
        <v>.</v>
      </c>
      <c r="AC872" s="127" t="str">
        <f>IF($B$9="Female",'No Self Assessment feeder'!AC861,IF($B$9="Male",'No Self Assessment feeder'!BI861,IF($B$9="All",'No Self Assessment feeder'!CO861)))</f>
        <v>.</v>
      </c>
      <c r="CM872" s="29"/>
    </row>
    <row r="873" spans="1:91" ht="14.25" customHeight="1" x14ac:dyDescent="0.2">
      <c r="A873" s="159" t="s">
        <v>294</v>
      </c>
      <c r="B873" s="65" t="s">
        <v>168</v>
      </c>
      <c r="C873" s="66">
        <v>10007771</v>
      </c>
      <c r="D873" s="66" t="s">
        <v>491</v>
      </c>
      <c r="E873" s="162" t="s">
        <v>169</v>
      </c>
      <c r="F873" s="142" t="str">
        <f>IF($B$9="Female",'No Self Assessment feeder'!F862,IF($B$9="Male",'No Self Assessment feeder'!AL862,IF($B$9="All",'No Self Assessment feeder'!BR862)))</f>
        <v>.</v>
      </c>
      <c r="G873" s="120" t="str">
        <f>IF($B$9="Female",'No Self Assessment feeder'!G862,IF($B$9="Male",'No Self Assessment feeder'!AM862,IF($B$9="All",'No Self Assessment feeder'!BS862)))</f>
        <v>.</v>
      </c>
      <c r="H873" s="79" t="str">
        <f>IF($B$9="Female",'No Self Assessment feeder'!H862,IF($B$9="Male",'No Self Assessment feeder'!AN862,IF($B$9="All",'No Self Assessment feeder'!BT862)))</f>
        <v>.</v>
      </c>
      <c r="I873" s="120" t="str">
        <f>IF($B$9="Female",'No Self Assessment feeder'!I862,IF($B$9="Male",'No Self Assessment feeder'!AO862,IF($B$9="All",'No Self Assessment feeder'!BU862)))</f>
        <v>.</v>
      </c>
      <c r="J873" s="120" t="str">
        <f>IF($B$9="Female",'No Self Assessment feeder'!J862,IF($B$9="Male",'No Self Assessment feeder'!AP862,IF($B$9="All",'No Self Assessment feeder'!BV862)))</f>
        <v>.</v>
      </c>
      <c r="K873" s="120" t="str">
        <f>IF($B$9="Female",'No Self Assessment feeder'!K862,IF($B$9="Male",'No Self Assessment feeder'!AQ862,IF($B$9="All",'No Self Assessment feeder'!BW862)))</f>
        <v>.</v>
      </c>
      <c r="L873" s="120" t="str">
        <f>IF($B$9="Female",'No Self Assessment feeder'!L862,IF($B$9="Male",'No Self Assessment feeder'!AR862,IF($B$9="All",'No Self Assessment feeder'!BX862)))</f>
        <v>.</v>
      </c>
      <c r="M873" s="127" t="str">
        <f>IF($B$9="Female",'No Self Assessment feeder'!M862,IF($B$9="Male",'No Self Assessment feeder'!AS862,IF($B$9="All",'No Self Assessment feeder'!BY862)))</f>
        <v>.</v>
      </c>
      <c r="N873" s="81" t="str">
        <f>IF($B$9="Female",'No Self Assessment feeder'!N862,IF($B$9="Male",'No Self Assessment feeder'!AT862,IF($B$9="All",'No Self Assessment feeder'!BZ862)))</f>
        <v>.</v>
      </c>
      <c r="O873" s="120" t="str">
        <f>IF($B$9="Female",'No Self Assessment feeder'!O862,IF($B$9="Male",'No Self Assessment feeder'!AU862,IF($B$9="All",'No Self Assessment feeder'!CA862)))</f>
        <v>.</v>
      </c>
      <c r="P873" s="79" t="str">
        <f>IF($B$9="Female",'No Self Assessment feeder'!P862,IF($B$9="Male",'No Self Assessment feeder'!AV862,IF($B$9="All",'No Self Assessment feeder'!CB862)))</f>
        <v>.</v>
      </c>
      <c r="Q873" s="120" t="str">
        <f>IF($B$9="Female",'No Self Assessment feeder'!Q862,IF($B$9="Male",'No Self Assessment feeder'!AW862,IF($B$9="All",'No Self Assessment feeder'!CC862)))</f>
        <v>.</v>
      </c>
      <c r="R873" s="120" t="str">
        <f>IF($B$9="Female",'No Self Assessment feeder'!R862,IF($B$9="Male",'No Self Assessment feeder'!AX862,IF($B$9="All",'No Self Assessment feeder'!CD862)))</f>
        <v>.</v>
      </c>
      <c r="S873" s="120" t="str">
        <f>IF($B$9="Female",'No Self Assessment feeder'!S862,IF($B$9="Male",'No Self Assessment feeder'!AY862,IF($B$9="All",'No Self Assessment feeder'!CE862)))</f>
        <v>.</v>
      </c>
      <c r="T873" s="120" t="str">
        <f>IF($B$9="Female",'No Self Assessment feeder'!T862,IF($B$9="Male",'No Self Assessment feeder'!AZ862,IF($B$9="All",'No Self Assessment feeder'!CF862)))</f>
        <v>.</v>
      </c>
      <c r="U873" s="127" t="str">
        <f>IF($B$9="Female",'No Self Assessment feeder'!U862,IF($B$9="Male",'No Self Assessment feeder'!BA862,IF($B$9="All",'No Self Assessment feeder'!CG862)))</f>
        <v>.</v>
      </c>
      <c r="V873" s="81" t="str">
        <f>IF($B$9="Female",'No Self Assessment feeder'!V862,IF($B$9="Male",'No Self Assessment feeder'!BB862,IF($B$9="All",'No Self Assessment feeder'!CH862)))</f>
        <v>.</v>
      </c>
      <c r="W873" s="120" t="str">
        <f>IF($B$9="Female",'No Self Assessment feeder'!W862,IF($B$9="Male",'No Self Assessment feeder'!BC862,IF($B$9="All",'No Self Assessment feeder'!CI862)))</f>
        <v>.</v>
      </c>
      <c r="X873" s="79" t="str">
        <f>IF($B$9="Female",'No Self Assessment feeder'!X862,IF($B$9="Male",'No Self Assessment feeder'!BD862,IF($B$9="All",'No Self Assessment feeder'!CJ862)))</f>
        <v>.</v>
      </c>
      <c r="Y873" s="120" t="str">
        <f>IF($B$9="Female",'No Self Assessment feeder'!Y862,IF($B$9="Male",'No Self Assessment feeder'!BE862,IF($B$9="All",'No Self Assessment feeder'!CK862)))</f>
        <v>.</v>
      </c>
      <c r="Z873" s="120" t="str">
        <f>IF($B$9="Female",'No Self Assessment feeder'!Z862,IF($B$9="Male",'No Self Assessment feeder'!BF862,IF($B$9="All",'No Self Assessment feeder'!CL862)))</f>
        <v>.</v>
      </c>
      <c r="AA873" s="120" t="str">
        <f>IF($B$9="Female",'No Self Assessment feeder'!AA862,IF($B$9="Male",'No Self Assessment feeder'!BG862,IF($B$9="All",'No Self Assessment feeder'!CM862)))</f>
        <v>.</v>
      </c>
      <c r="AB873" s="120" t="str">
        <f>IF($B$9="Female",'No Self Assessment feeder'!AB862,IF($B$9="Male",'No Self Assessment feeder'!BH862,IF($B$9="All",'No Self Assessment feeder'!CN862)))</f>
        <v>.</v>
      </c>
      <c r="AC873" s="127" t="str">
        <f>IF($B$9="Female",'No Self Assessment feeder'!AC862,IF($B$9="Male",'No Self Assessment feeder'!BI862,IF($B$9="All",'No Self Assessment feeder'!CO862)))</f>
        <v>.</v>
      </c>
      <c r="CM873" s="29"/>
    </row>
    <row r="874" spans="1:91" ht="14.25" customHeight="1" x14ac:dyDescent="0.2">
      <c r="A874" s="159" t="s">
        <v>294</v>
      </c>
      <c r="B874" s="65" t="s">
        <v>170</v>
      </c>
      <c r="C874" s="66">
        <v>10004113</v>
      </c>
      <c r="D874" s="66" t="s">
        <v>492</v>
      </c>
      <c r="E874" s="162" t="s">
        <v>171</v>
      </c>
      <c r="F874" s="142">
        <f>IF($B$9="Female",'No Self Assessment feeder'!F863,IF($B$9="Male",'No Self Assessment feeder'!AL863,IF($B$9="All",'No Self Assessment feeder'!BR863)))</f>
        <v>2750</v>
      </c>
      <c r="G874" s="120">
        <f>IF($B$9="Female",'No Self Assessment feeder'!G863,IF($B$9="Male",'No Self Assessment feeder'!AM863,IF($B$9="All",'No Self Assessment feeder'!BS863)))</f>
        <v>0.9</v>
      </c>
      <c r="H874" s="79">
        <f>IF($B$9="Female",'No Self Assessment feeder'!H863,IF($B$9="Male",'No Self Assessment feeder'!AN863,IF($B$9="All",'No Self Assessment feeder'!BT863)))</f>
        <v>2725</v>
      </c>
      <c r="I874" s="120">
        <f>IF($B$9="Female",'No Self Assessment feeder'!I863,IF($B$9="Male",'No Self Assessment feeder'!AO863,IF($B$9="All",'No Self Assessment feeder'!BU863)))</f>
        <v>7.7</v>
      </c>
      <c r="J874" s="120">
        <f>IF($B$9="Female",'No Self Assessment feeder'!J863,IF($B$9="Male",'No Self Assessment feeder'!AP863,IF($B$9="All",'No Self Assessment feeder'!BV863)))</f>
        <v>9.5</v>
      </c>
      <c r="K874" s="120">
        <f>IF($B$9="Female",'No Self Assessment feeder'!K863,IF($B$9="Male",'No Self Assessment feeder'!AQ863,IF($B$9="All",'No Self Assessment feeder'!BW863)))</f>
        <v>60.4</v>
      </c>
      <c r="L874" s="120">
        <f>IF($B$9="Female",'No Self Assessment feeder'!L863,IF($B$9="Male",'No Self Assessment feeder'!AR863,IF($B$9="All",'No Self Assessment feeder'!BX863)))</f>
        <v>75.5</v>
      </c>
      <c r="M874" s="127">
        <f>IF($B$9="Female",'No Self Assessment feeder'!M863,IF($B$9="Male",'No Self Assessment feeder'!AS863,IF($B$9="All",'No Self Assessment feeder'!BY863)))</f>
        <v>82.8</v>
      </c>
      <c r="N874" s="81">
        <f>IF($B$9="Female",'No Self Assessment feeder'!N863,IF($B$9="Male",'No Self Assessment feeder'!AT863,IF($B$9="All",'No Self Assessment feeder'!BZ863)))</f>
        <v>2750</v>
      </c>
      <c r="O874" s="120">
        <f>IF($B$9="Female",'No Self Assessment feeder'!O863,IF($B$9="Male",'No Self Assessment feeder'!AU863,IF($B$9="All",'No Self Assessment feeder'!CA863)))</f>
        <v>1.2</v>
      </c>
      <c r="P874" s="79">
        <f>IF($B$9="Female",'No Self Assessment feeder'!P863,IF($B$9="Male",'No Self Assessment feeder'!AV863,IF($B$9="All",'No Self Assessment feeder'!CB863)))</f>
        <v>2720</v>
      </c>
      <c r="Q874" s="120">
        <f>IF($B$9="Female",'No Self Assessment feeder'!Q863,IF($B$9="Male",'No Self Assessment feeder'!AW863,IF($B$9="All",'No Self Assessment feeder'!CC863)))</f>
        <v>11.1</v>
      </c>
      <c r="R874" s="120">
        <f>IF($B$9="Female",'No Self Assessment feeder'!R863,IF($B$9="Male",'No Self Assessment feeder'!AX863,IF($B$9="All",'No Self Assessment feeder'!CD863)))</f>
        <v>6.8</v>
      </c>
      <c r="S874" s="120">
        <f>IF($B$9="Female",'No Self Assessment feeder'!S863,IF($B$9="Male",'No Self Assessment feeder'!AY863,IF($B$9="All",'No Self Assessment feeder'!CE863)))</f>
        <v>68.7</v>
      </c>
      <c r="T874" s="120">
        <f>IF($B$9="Female",'No Self Assessment feeder'!T863,IF($B$9="Male",'No Self Assessment feeder'!AZ863,IF($B$9="All",'No Self Assessment feeder'!CF863)))</f>
        <v>78.8</v>
      </c>
      <c r="U874" s="127">
        <f>IF($B$9="Female",'No Self Assessment feeder'!U863,IF($B$9="Male",'No Self Assessment feeder'!BA863,IF($B$9="All",'No Self Assessment feeder'!CG863)))</f>
        <v>82.1</v>
      </c>
      <c r="V874" s="81" t="str">
        <f>IF($B$9="Female",'No Self Assessment feeder'!V863,IF($B$9="Male",'No Self Assessment feeder'!BB863,IF($B$9="All",'No Self Assessment feeder'!CH863)))</f>
        <v>.</v>
      </c>
      <c r="W874" s="120" t="str">
        <f>IF($B$9="Female",'No Self Assessment feeder'!W863,IF($B$9="Male",'No Self Assessment feeder'!BC863,IF($B$9="All",'No Self Assessment feeder'!CI863)))</f>
        <v>.</v>
      </c>
      <c r="X874" s="79" t="str">
        <f>IF($B$9="Female",'No Self Assessment feeder'!X863,IF($B$9="Male",'No Self Assessment feeder'!BD863,IF($B$9="All",'No Self Assessment feeder'!CJ863)))</f>
        <v>.</v>
      </c>
      <c r="Y874" s="120" t="str">
        <f>IF($B$9="Female",'No Self Assessment feeder'!Y863,IF($B$9="Male",'No Self Assessment feeder'!BE863,IF($B$9="All",'No Self Assessment feeder'!CK863)))</f>
        <v>.</v>
      </c>
      <c r="Z874" s="120" t="str">
        <f>IF($B$9="Female",'No Self Assessment feeder'!Z863,IF($B$9="Male",'No Self Assessment feeder'!BF863,IF($B$9="All",'No Self Assessment feeder'!CL863)))</f>
        <v>.</v>
      </c>
      <c r="AA874" s="120" t="str">
        <f>IF($B$9="Female",'No Self Assessment feeder'!AA863,IF($B$9="Male",'No Self Assessment feeder'!BG863,IF($B$9="All",'No Self Assessment feeder'!CM863)))</f>
        <v>.</v>
      </c>
      <c r="AB874" s="120" t="str">
        <f>IF($B$9="Female",'No Self Assessment feeder'!AB863,IF($B$9="Male",'No Self Assessment feeder'!BH863,IF($B$9="All",'No Self Assessment feeder'!CN863)))</f>
        <v>.</v>
      </c>
      <c r="AC874" s="127" t="str">
        <f>IF($B$9="Female",'No Self Assessment feeder'!AC863,IF($B$9="Male",'No Self Assessment feeder'!BI863,IF($B$9="All",'No Self Assessment feeder'!CO863)))</f>
        <v>.</v>
      </c>
      <c r="CM874" s="29"/>
    </row>
    <row r="875" spans="1:91" ht="14.25" customHeight="1" x14ac:dyDescent="0.2">
      <c r="A875" s="159" t="s">
        <v>294</v>
      </c>
      <c r="B875" s="65" t="s">
        <v>172</v>
      </c>
      <c r="C875" s="66">
        <v>10004180</v>
      </c>
      <c r="D875" s="66" t="s">
        <v>493</v>
      </c>
      <c r="E875" s="162" t="s">
        <v>173</v>
      </c>
      <c r="F875" s="142">
        <f>IF($B$9="Female",'No Self Assessment feeder'!F864,IF($B$9="Male",'No Self Assessment feeder'!AL864,IF($B$9="All",'No Self Assessment feeder'!BR864)))</f>
        <v>5730</v>
      </c>
      <c r="G875" s="120">
        <f>IF($B$9="Female",'No Self Assessment feeder'!G864,IF($B$9="Male",'No Self Assessment feeder'!AM864,IF($B$9="All",'No Self Assessment feeder'!BS864)))</f>
        <v>2</v>
      </c>
      <c r="H875" s="79">
        <f>IF($B$9="Female",'No Self Assessment feeder'!H864,IF($B$9="Male",'No Self Assessment feeder'!AN864,IF($B$9="All",'No Self Assessment feeder'!BT864)))</f>
        <v>5620</v>
      </c>
      <c r="I875" s="120">
        <f>IF($B$9="Female",'No Self Assessment feeder'!I864,IF($B$9="Male",'No Self Assessment feeder'!AO864,IF($B$9="All",'No Self Assessment feeder'!BU864)))</f>
        <v>6.7</v>
      </c>
      <c r="J875" s="120">
        <f>IF($B$9="Female",'No Self Assessment feeder'!J864,IF($B$9="Male",'No Self Assessment feeder'!AP864,IF($B$9="All",'No Self Assessment feeder'!BV864)))</f>
        <v>11.6</v>
      </c>
      <c r="K875" s="120">
        <f>IF($B$9="Female",'No Self Assessment feeder'!K864,IF($B$9="Male",'No Self Assessment feeder'!AQ864,IF($B$9="All",'No Self Assessment feeder'!BW864)))</f>
        <v>64.099999999999994</v>
      </c>
      <c r="L875" s="120">
        <f>IF($B$9="Female",'No Self Assessment feeder'!L864,IF($B$9="Male",'No Self Assessment feeder'!AR864,IF($B$9="All",'No Self Assessment feeder'!BX864)))</f>
        <v>75.900000000000006</v>
      </c>
      <c r="M875" s="127">
        <f>IF($B$9="Female",'No Self Assessment feeder'!M864,IF($B$9="Male",'No Self Assessment feeder'!AS864,IF($B$9="All",'No Self Assessment feeder'!BY864)))</f>
        <v>81.7</v>
      </c>
      <c r="N875" s="81">
        <f>IF($B$9="Female",'No Self Assessment feeder'!N864,IF($B$9="Male",'No Self Assessment feeder'!AT864,IF($B$9="All",'No Self Assessment feeder'!BZ864)))</f>
        <v>5730</v>
      </c>
      <c r="O875" s="120">
        <f>IF($B$9="Female",'No Self Assessment feeder'!O864,IF($B$9="Male",'No Self Assessment feeder'!AU864,IF($B$9="All",'No Self Assessment feeder'!CA864)))</f>
        <v>2.2000000000000002</v>
      </c>
      <c r="P875" s="79">
        <f>IF($B$9="Female",'No Self Assessment feeder'!P864,IF($B$9="Male",'No Self Assessment feeder'!AV864,IF($B$9="All",'No Self Assessment feeder'!CB864)))</f>
        <v>5605</v>
      </c>
      <c r="Q875" s="120">
        <f>IF($B$9="Female",'No Self Assessment feeder'!Q864,IF($B$9="Male",'No Self Assessment feeder'!AW864,IF($B$9="All",'No Self Assessment feeder'!CC864)))</f>
        <v>10.7</v>
      </c>
      <c r="R875" s="120">
        <f>IF($B$9="Female",'No Self Assessment feeder'!R864,IF($B$9="Male",'No Self Assessment feeder'!AX864,IF($B$9="All",'No Self Assessment feeder'!CD864)))</f>
        <v>9.1</v>
      </c>
      <c r="S875" s="120">
        <f>IF($B$9="Female",'No Self Assessment feeder'!S864,IF($B$9="Male",'No Self Assessment feeder'!AY864,IF($B$9="All",'No Self Assessment feeder'!CE864)))</f>
        <v>69.099999999999994</v>
      </c>
      <c r="T875" s="120">
        <f>IF($B$9="Female",'No Self Assessment feeder'!T864,IF($B$9="Male",'No Self Assessment feeder'!AZ864,IF($B$9="All",'No Self Assessment feeder'!CF864)))</f>
        <v>77.2</v>
      </c>
      <c r="U875" s="127">
        <f>IF($B$9="Female",'No Self Assessment feeder'!U864,IF($B$9="Male",'No Self Assessment feeder'!BA864,IF($B$9="All",'No Self Assessment feeder'!CG864)))</f>
        <v>80.2</v>
      </c>
      <c r="V875" s="81" t="str">
        <f>IF($B$9="Female",'No Self Assessment feeder'!V864,IF($B$9="Male",'No Self Assessment feeder'!BB864,IF($B$9="All",'No Self Assessment feeder'!CH864)))</f>
        <v>.</v>
      </c>
      <c r="W875" s="120" t="str">
        <f>IF($B$9="Female",'No Self Assessment feeder'!W864,IF($B$9="Male",'No Self Assessment feeder'!BC864,IF($B$9="All",'No Self Assessment feeder'!CI864)))</f>
        <v>.</v>
      </c>
      <c r="X875" s="79" t="str">
        <f>IF($B$9="Female",'No Self Assessment feeder'!X864,IF($B$9="Male",'No Self Assessment feeder'!BD864,IF($B$9="All",'No Self Assessment feeder'!CJ864)))</f>
        <v>.</v>
      </c>
      <c r="Y875" s="120" t="str">
        <f>IF($B$9="Female",'No Self Assessment feeder'!Y864,IF($B$9="Male",'No Self Assessment feeder'!BE864,IF($B$9="All",'No Self Assessment feeder'!CK864)))</f>
        <v>.</v>
      </c>
      <c r="Z875" s="120" t="str">
        <f>IF($B$9="Female",'No Self Assessment feeder'!Z864,IF($B$9="Male",'No Self Assessment feeder'!BF864,IF($B$9="All",'No Self Assessment feeder'!CL864)))</f>
        <v>.</v>
      </c>
      <c r="AA875" s="120" t="str">
        <f>IF($B$9="Female",'No Self Assessment feeder'!AA864,IF($B$9="Male",'No Self Assessment feeder'!BG864,IF($B$9="All",'No Self Assessment feeder'!CM864)))</f>
        <v>.</v>
      </c>
      <c r="AB875" s="120" t="str">
        <f>IF($B$9="Female",'No Self Assessment feeder'!AB864,IF($B$9="Male",'No Self Assessment feeder'!BH864,IF($B$9="All",'No Self Assessment feeder'!CN864)))</f>
        <v>.</v>
      </c>
      <c r="AC875" s="127" t="str">
        <f>IF($B$9="Female",'No Self Assessment feeder'!AC864,IF($B$9="Male",'No Self Assessment feeder'!BI864,IF($B$9="All",'No Self Assessment feeder'!CO864)))</f>
        <v>.</v>
      </c>
      <c r="CM875" s="29"/>
    </row>
    <row r="876" spans="1:91" ht="14.25" customHeight="1" x14ac:dyDescent="0.2">
      <c r="A876" s="159" t="s">
        <v>294</v>
      </c>
      <c r="B876" s="65" t="s">
        <v>174</v>
      </c>
      <c r="C876" s="66">
        <v>10007798</v>
      </c>
      <c r="D876" s="66" t="s">
        <v>493</v>
      </c>
      <c r="E876" s="162" t="s">
        <v>175</v>
      </c>
      <c r="F876" s="142">
        <f>IF($B$9="Female",'No Self Assessment feeder'!F865,IF($B$9="Male",'No Self Assessment feeder'!AL865,IF($B$9="All",'No Self Assessment feeder'!BR865)))</f>
        <v>5720</v>
      </c>
      <c r="G876" s="120">
        <f>IF($B$9="Female",'No Self Assessment feeder'!G865,IF($B$9="Male",'No Self Assessment feeder'!AM865,IF($B$9="All",'No Self Assessment feeder'!BS865)))</f>
        <v>2</v>
      </c>
      <c r="H876" s="79">
        <f>IF($B$9="Female",'No Self Assessment feeder'!H865,IF($B$9="Male",'No Self Assessment feeder'!AN865,IF($B$9="All",'No Self Assessment feeder'!BT865)))</f>
        <v>5605</v>
      </c>
      <c r="I876" s="120">
        <f>IF($B$9="Female",'No Self Assessment feeder'!I865,IF($B$9="Male",'No Self Assessment feeder'!AO865,IF($B$9="All",'No Self Assessment feeder'!BU865)))</f>
        <v>7.5</v>
      </c>
      <c r="J876" s="120">
        <f>IF($B$9="Female",'No Self Assessment feeder'!J865,IF($B$9="Male",'No Self Assessment feeder'!AP865,IF($B$9="All",'No Self Assessment feeder'!BV865)))</f>
        <v>10.4</v>
      </c>
      <c r="K876" s="120">
        <f>IF($B$9="Female",'No Self Assessment feeder'!K865,IF($B$9="Male",'No Self Assessment feeder'!AQ865,IF($B$9="All",'No Self Assessment feeder'!BW865)))</f>
        <v>53.5</v>
      </c>
      <c r="L876" s="120">
        <f>IF($B$9="Female",'No Self Assessment feeder'!L865,IF($B$9="Male",'No Self Assessment feeder'!AR865,IF($B$9="All",'No Self Assessment feeder'!BX865)))</f>
        <v>70.7</v>
      </c>
      <c r="M876" s="127">
        <f>IF($B$9="Female",'No Self Assessment feeder'!M865,IF($B$9="Male",'No Self Assessment feeder'!AS865,IF($B$9="All",'No Self Assessment feeder'!BY865)))</f>
        <v>82.1</v>
      </c>
      <c r="N876" s="81">
        <f>IF($B$9="Female",'No Self Assessment feeder'!N865,IF($B$9="Male",'No Self Assessment feeder'!AT865,IF($B$9="All",'No Self Assessment feeder'!BZ865)))</f>
        <v>5720</v>
      </c>
      <c r="O876" s="120">
        <f>IF($B$9="Female",'No Self Assessment feeder'!O865,IF($B$9="Male",'No Self Assessment feeder'!AU865,IF($B$9="All",'No Self Assessment feeder'!CA865)))</f>
        <v>2.2000000000000002</v>
      </c>
      <c r="P876" s="79">
        <f>IF($B$9="Female",'No Self Assessment feeder'!P865,IF($B$9="Male",'No Self Assessment feeder'!AV865,IF($B$9="All",'No Self Assessment feeder'!CB865)))</f>
        <v>5595</v>
      </c>
      <c r="Q876" s="120">
        <f>IF($B$9="Female",'No Self Assessment feeder'!Q865,IF($B$9="Male",'No Self Assessment feeder'!AW865,IF($B$9="All",'No Self Assessment feeder'!CC865)))</f>
        <v>11.1</v>
      </c>
      <c r="R876" s="120">
        <f>IF($B$9="Female",'No Self Assessment feeder'!R865,IF($B$9="Male",'No Self Assessment feeder'!AX865,IF($B$9="All",'No Self Assessment feeder'!CD865)))</f>
        <v>6.7</v>
      </c>
      <c r="S876" s="120">
        <f>IF($B$9="Female",'No Self Assessment feeder'!S865,IF($B$9="Male",'No Self Assessment feeder'!AY865,IF($B$9="All",'No Self Assessment feeder'!CE865)))</f>
        <v>63.5</v>
      </c>
      <c r="T876" s="120">
        <f>IF($B$9="Female",'No Self Assessment feeder'!T865,IF($B$9="Male",'No Self Assessment feeder'!AZ865,IF($B$9="All",'No Self Assessment feeder'!CF865)))</f>
        <v>76.5</v>
      </c>
      <c r="U876" s="127">
        <f>IF($B$9="Female",'No Self Assessment feeder'!U865,IF($B$9="Male",'No Self Assessment feeder'!BA865,IF($B$9="All",'No Self Assessment feeder'!CG865)))</f>
        <v>82.2</v>
      </c>
      <c r="V876" s="81" t="str">
        <f>IF($B$9="Female",'No Self Assessment feeder'!V865,IF($B$9="Male",'No Self Assessment feeder'!BB865,IF($B$9="All",'No Self Assessment feeder'!CH865)))</f>
        <v>.</v>
      </c>
      <c r="W876" s="120" t="str">
        <f>IF($B$9="Female",'No Self Assessment feeder'!W865,IF($B$9="Male",'No Self Assessment feeder'!BC865,IF($B$9="All",'No Self Assessment feeder'!CI865)))</f>
        <v>.</v>
      </c>
      <c r="X876" s="79" t="str">
        <f>IF($B$9="Female",'No Self Assessment feeder'!X865,IF($B$9="Male",'No Self Assessment feeder'!BD865,IF($B$9="All",'No Self Assessment feeder'!CJ865)))</f>
        <v>.</v>
      </c>
      <c r="Y876" s="120" t="str">
        <f>IF($B$9="Female",'No Self Assessment feeder'!Y865,IF($B$9="Male",'No Self Assessment feeder'!BE865,IF($B$9="All",'No Self Assessment feeder'!CK865)))</f>
        <v>.</v>
      </c>
      <c r="Z876" s="120" t="str">
        <f>IF($B$9="Female",'No Self Assessment feeder'!Z865,IF($B$9="Male",'No Self Assessment feeder'!BF865,IF($B$9="All",'No Self Assessment feeder'!CL865)))</f>
        <v>.</v>
      </c>
      <c r="AA876" s="120" t="str">
        <f>IF($B$9="Female",'No Self Assessment feeder'!AA865,IF($B$9="Male",'No Self Assessment feeder'!BG865,IF($B$9="All",'No Self Assessment feeder'!CM865)))</f>
        <v>.</v>
      </c>
      <c r="AB876" s="120" t="str">
        <f>IF($B$9="Female",'No Self Assessment feeder'!AB865,IF($B$9="Male",'No Self Assessment feeder'!BH865,IF($B$9="All",'No Self Assessment feeder'!CN865)))</f>
        <v>.</v>
      </c>
      <c r="AC876" s="127" t="str">
        <f>IF($B$9="Female",'No Self Assessment feeder'!AC865,IF($B$9="Male",'No Self Assessment feeder'!BI865,IF($B$9="All",'No Self Assessment feeder'!CO865)))</f>
        <v>.</v>
      </c>
      <c r="CM876" s="29"/>
    </row>
    <row r="877" spans="1:91" ht="14.25" customHeight="1" x14ac:dyDescent="0.2">
      <c r="A877" s="159" t="s">
        <v>294</v>
      </c>
      <c r="B877" s="65" t="s">
        <v>176</v>
      </c>
      <c r="C877" s="66">
        <v>10004351</v>
      </c>
      <c r="D877" s="66" t="s">
        <v>491</v>
      </c>
      <c r="E877" s="162" t="s">
        <v>177</v>
      </c>
      <c r="F877" s="142">
        <f>IF($B$9="Female",'No Self Assessment feeder'!F866,IF($B$9="Male",'No Self Assessment feeder'!AL866,IF($B$9="All",'No Self Assessment feeder'!BR866)))</f>
        <v>2660</v>
      </c>
      <c r="G877" s="120">
        <f>IF($B$9="Female",'No Self Assessment feeder'!G866,IF($B$9="Male",'No Self Assessment feeder'!AM866,IF($B$9="All",'No Self Assessment feeder'!BS866)))</f>
        <v>3.8</v>
      </c>
      <c r="H877" s="79">
        <f>IF($B$9="Female",'No Self Assessment feeder'!H866,IF($B$9="Male",'No Self Assessment feeder'!AN866,IF($B$9="All",'No Self Assessment feeder'!BT866)))</f>
        <v>2560</v>
      </c>
      <c r="I877" s="120">
        <f>IF($B$9="Female",'No Self Assessment feeder'!I866,IF($B$9="Male",'No Self Assessment feeder'!AO866,IF($B$9="All",'No Self Assessment feeder'!BU866)))</f>
        <v>11.1</v>
      </c>
      <c r="J877" s="120">
        <f>IF($B$9="Female",'No Self Assessment feeder'!J866,IF($B$9="Male",'No Self Assessment feeder'!AP866,IF($B$9="All",'No Self Assessment feeder'!BV866)))</f>
        <v>16.100000000000001</v>
      </c>
      <c r="K877" s="120">
        <f>IF($B$9="Female",'No Self Assessment feeder'!K866,IF($B$9="Male",'No Self Assessment feeder'!AQ866,IF($B$9="All",'No Self Assessment feeder'!BW866)))</f>
        <v>59.8</v>
      </c>
      <c r="L877" s="120">
        <f>IF($B$9="Female",'No Self Assessment feeder'!L866,IF($B$9="Male",'No Self Assessment feeder'!AR866,IF($B$9="All",'No Self Assessment feeder'!BX866)))</f>
        <v>67.5</v>
      </c>
      <c r="M877" s="127">
        <f>IF($B$9="Female",'No Self Assessment feeder'!M866,IF($B$9="Male",'No Self Assessment feeder'!AS866,IF($B$9="All",'No Self Assessment feeder'!BY866)))</f>
        <v>72.8</v>
      </c>
      <c r="N877" s="81">
        <f>IF($B$9="Female",'No Self Assessment feeder'!N866,IF($B$9="Male",'No Self Assessment feeder'!AT866,IF($B$9="All",'No Self Assessment feeder'!BZ866)))</f>
        <v>2660</v>
      </c>
      <c r="O877" s="120">
        <f>IF($B$9="Female",'No Self Assessment feeder'!O866,IF($B$9="Male",'No Self Assessment feeder'!AU866,IF($B$9="All",'No Self Assessment feeder'!CA866)))</f>
        <v>4.0999999999999996</v>
      </c>
      <c r="P877" s="79">
        <f>IF($B$9="Female",'No Self Assessment feeder'!P866,IF($B$9="Male",'No Self Assessment feeder'!AV866,IF($B$9="All",'No Self Assessment feeder'!CB866)))</f>
        <v>2550</v>
      </c>
      <c r="Q877" s="120">
        <f>IF($B$9="Female",'No Self Assessment feeder'!Q866,IF($B$9="Male",'No Self Assessment feeder'!AW866,IF($B$9="All",'No Self Assessment feeder'!CC866)))</f>
        <v>16.3</v>
      </c>
      <c r="R877" s="120">
        <f>IF($B$9="Female",'No Self Assessment feeder'!R866,IF($B$9="Male",'No Self Assessment feeder'!AX866,IF($B$9="All",'No Self Assessment feeder'!CD866)))</f>
        <v>12.7</v>
      </c>
      <c r="S877" s="120">
        <f>IF($B$9="Female",'No Self Assessment feeder'!S866,IF($B$9="Male",'No Self Assessment feeder'!AY866,IF($B$9="All",'No Self Assessment feeder'!CE866)))</f>
        <v>63.4</v>
      </c>
      <c r="T877" s="120">
        <f>IF($B$9="Female",'No Self Assessment feeder'!T866,IF($B$9="Male",'No Self Assessment feeder'!AZ866,IF($B$9="All",'No Self Assessment feeder'!CF866)))</f>
        <v>69</v>
      </c>
      <c r="U877" s="127">
        <f>IF($B$9="Female",'No Self Assessment feeder'!U866,IF($B$9="Male",'No Self Assessment feeder'!BA866,IF($B$9="All",'No Self Assessment feeder'!CG866)))</f>
        <v>71</v>
      </c>
      <c r="V877" s="81" t="str">
        <f>IF($B$9="Female",'No Self Assessment feeder'!V866,IF($B$9="Male",'No Self Assessment feeder'!BB866,IF($B$9="All",'No Self Assessment feeder'!CH866)))</f>
        <v>.</v>
      </c>
      <c r="W877" s="120" t="str">
        <f>IF($B$9="Female",'No Self Assessment feeder'!W866,IF($B$9="Male",'No Self Assessment feeder'!BC866,IF($B$9="All",'No Self Assessment feeder'!CI866)))</f>
        <v>.</v>
      </c>
      <c r="X877" s="79" t="str">
        <f>IF($B$9="Female",'No Self Assessment feeder'!X866,IF($B$9="Male",'No Self Assessment feeder'!BD866,IF($B$9="All",'No Self Assessment feeder'!CJ866)))</f>
        <v>.</v>
      </c>
      <c r="Y877" s="120" t="str">
        <f>IF($B$9="Female",'No Self Assessment feeder'!Y866,IF($B$9="Male",'No Self Assessment feeder'!BE866,IF($B$9="All",'No Self Assessment feeder'!CK866)))</f>
        <v>.</v>
      </c>
      <c r="Z877" s="120" t="str">
        <f>IF($B$9="Female",'No Self Assessment feeder'!Z866,IF($B$9="Male",'No Self Assessment feeder'!BF866,IF($B$9="All",'No Self Assessment feeder'!CL866)))</f>
        <v>.</v>
      </c>
      <c r="AA877" s="120" t="str">
        <f>IF($B$9="Female",'No Self Assessment feeder'!AA866,IF($B$9="Male",'No Self Assessment feeder'!BG866,IF($B$9="All",'No Self Assessment feeder'!CM866)))</f>
        <v>.</v>
      </c>
      <c r="AB877" s="120" t="str">
        <f>IF($B$9="Female",'No Self Assessment feeder'!AB866,IF($B$9="Male",'No Self Assessment feeder'!BH866,IF($B$9="All",'No Self Assessment feeder'!CN866)))</f>
        <v>.</v>
      </c>
      <c r="AC877" s="127" t="str">
        <f>IF($B$9="Female",'No Self Assessment feeder'!AC866,IF($B$9="Male",'No Self Assessment feeder'!BI866,IF($B$9="All",'No Self Assessment feeder'!CO866)))</f>
        <v>.</v>
      </c>
      <c r="CM877" s="29"/>
    </row>
    <row r="878" spans="1:91" ht="14.25" customHeight="1" x14ac:dyDescent="0.2">
      <c r="A878" s="159" t="s">
        <v>294</v>
      </c>
      <c r="B878" s="65" t="s">
        <v>178</v>
      </c>
      <c r="C878" s="66">
        <v>10007799</v>
      </c>
      <c r="D878" s="66" t="s">
        <v>496</v>
      </c>
      <c r="E878" s="162" t="s">
        <v>179</v>
      </c>
      <c r="F878" s="142">
        <f>IF($B$9="Female",'No Self Assessment feeder'!F867,IF($B$9="Male",'No Self Assessment feeder'!AL867,IF($B$9="All",'No Self Assessment feeder'!BR867)))</f>
        <v>3430</v>
      </c>
      <c r="G878" s="120">
        <f>IF($B$9="Female",'No Self Assessment feeder'!G867,IF($B$9="Male",'No Self Assessment feeder'!AM867,IF($B$9="All",'No Self Assessment feeder'!BS867)))</f>
        <v>1.9</v>
      </c>
      <c r="H878" s="79">
        <f>IF($B$9="Female",'No Self Assessment feeder'!H867,IF($B$9="Male",'No Self Assessment feeder'!AN867,IF($B$9="All",'No Self Assessment feeder'!BT867)))</f>
        <v>3360</v>
      </c>
      <c r="I878" s="120">
        <f>IF($B$9="Female",'No Self Assessment feeder'!I867,IF($B$9="Male",'No Self Assessment feeder'!AO867,IF($B$9="All",'No Self Assessment feeder'!BU867)))</f>
        <v>6.6</v>
      </c>
      <c r="J878" s="120">
        <f>IF($B$9="Female",'No Self Assessment feeder'!J867,IF($B$9="Male",'No Self Assessment feeder'!AP867,IF($B$9="All",'No Self Assessment feeder'!BV867)))</f>
        <v>10.7</v>
      </c>
      <c r="K878" s="120">
        <f>IF($B$9="Female",'No Self Assessment feeder'!K867,IF($B$9="Male",'No Self Assessment feeder'!AQ867,IF($B$9="All",'No Self Assessment feeder'!BW867)))</f>
        <v>54.9</v>
      </c>
      <c r="L878" s="120">
        <f>IF($B$9="Female",'No Self Assessment feeder'!L867,IF($B$9="Male",'No Self Assessment feeder'!AR867,IF($B$9="All",'No Self Assessment feeder'!BX867)))</f>
        <v>71.5</v>
      </c>
      <c r="M878" s="127">
        <f>IF($B$9="Female",'No Self Assessment feeder'!M867,IF($B$9="Male",'No Self Assessment feeder'!AS867,IF($B$9="All",'No Self Assessment feeder'!BY867)))</f>
        <v>82.7</v>
      </c>
      <c r="N878" s="81">
        <f>IF($B$9="Female",'No Self Assessment feeder'!N867,IF($B$9="Male",'No Self Assessment feeder'!AT867,IF($B$9="All",'No Self Assessment feeder'!BZ867)))</f>
        <v>3430</v>
      </c>
      <c r="O878" s="120">
        <f>IF($B$9="Female",'No Self Assessment feeder'!O867,IF($B$9="Male",'No Self Assessment feeder'!AU867,IF($B$9="All",'No Self Assessment feeder'!CA867)))</f>
        <v>2.2000000000000002</v>
      </c>
      <c r="P878" s="79">
        <f>IF($B$9="Female",'No Self Assessment feeder'!P867,IF($B$9="Male",'No Self Assessment feeder'!AV867,IF($B$9="All",'No Self Assessment feeder'!CB867)))</f>
        <v>3350</v>
      </c>
      <c r="Q878" s="120">
        <f>IF($B$9="Female",'No Self Assessment feeder'!Q867,IF($B$9="Male",'No Self Assessment feeder'!AW867,IF($B$9="All",'No Self Assessment feeder'!CC867)))</f>
        <v>12</v>
      </c>
      <c r="R878" s="120">
        <f>IF($B$9="Female",'No Self Assessment feeder'!R867,IF($B$9="Male",'No Self Assessment feeder'!AX867,IF($B$9="All",'No Self Assessment feeder'!CD867)))</f>
        <v>7</v>
      </c>
      <c r="S878" s="120">
        <f>IF($B$9="Female",'No Self Assessment feeder'!S867,IF($B$9="Male",'No Self Assessment feeder'!AY867,IF($B$9="All",'No Self Assessment feeder'!CE867)))</f>
        <v>64.400000000000006</v>
      </c>
      <c r="T878" s="120">
        <f>IF($B$9="Female",'No Self Assessment feeder'!T867,IF($B$9="Male",'No Self Assessment feeder'!AZ867,IF($B$9="All",'No Self Assessment feeder'!CF867)))</f>
        <v>75.900000000000006</v>
      </c>
      <c r="U878" s="127">
        <f>IF($B$9="Female",'No Self Assessment feeder'!U867,IF($B$9="Male",'No Self Assessment feeder'!BA867,IF($B$9="All",'No Self Assessment feeder'!CG867)))</f>
        <v>81.099999999999994</v>
      </c>
      <c r="V878" s="81" t="str">
        <f>IF($B$9="Female",'No Self Assessment feeder'!V867,IF($B$9="Male",'No Self Assessment feeder'!BB867,IF($B$9="All",'No Self Assessment feeder'!CH867)))</f>
        <v>.</v>
      </c>
      <c r="W878" s="120" t="str">
        <f>IF($B$9="Female",'No Self Assessment feeder'!W867,IF($B$9="Male",'No Self Assessment feeder'!BC867,IF($B$9="All",'No Self Assessment feeder'!CI867)))</f>
        <v>.</v>
      </c>
      <c r="X878" s="79" t="str">
        <f>IF($B$9="Female",'No Self Assessment feeder'!X867,IF($B$9="Male",'No Self Assessment feeder'!BD867,IF($B$9="All",'No Self Assessment feeder'!CJ867)))</f>
        <v>.</v>
      </c>
      <c r="Y878" s="120" t="str">
        <f>IF($B$9="Female",'No Self Assessment feeder'!Y867,IF($B$9="Male",'No Self Assessment feeder'!BE867,IF($B$9="All",'No Self Assessment feeder'!CK867)))</f>
        <v>.</v>
      </c>
      <c r="Z878" s="120" t="str">
        <f>IF($B$9="Female",'No Self Assessment feeder'!Z867,IF($B$9="Male",'No Self Assessment feeder'!BF867,IF($B$9="All",'No Self Assessment feeder'!CL867)))</f>
        <v>.</v>
      </c>
      <c r="AA878" s="120" t="str">
        <f>IF($B$9="Female",'No Self Assessment feeder'!AA867,IF($B$9="Male",'No Self Assessment feeder'!BG867,IF($B$9="All",'No Self Assessment feeder'!CM867)))</f>
        <v>.</v>
      </c>
      <c r="AB878" s="120" t="str">
        <f>IF($B$9="Female",'No Self Assessment feeder'!AB867,IF($B$9="Male",'No Self Assessment feeder'!BH867,IF($B$9="All",'No Self Assessment feeder'!CN867)))</f>
        <v>.</v>
      </c>
      <c r="AC878" s="127" t="str">
        <f>IF($B$9="Female",'No Self Assessment feeder'!AC867,IF($B$9="Male",'No Self Assessment feeder'!BI867,IF($B$9="All",'No Self Assessment feeder'!CO867)))</f>
        <v>.</v>
      </c>
      <c r="CM878" s="29"/>
    </row>
    <row r="879" spans="1:91" ht="14.25" customHeight="1" x14ac:dyDescent="0.2">
      <c r="A879" s="159" t="s">
        <v>294</v>
      </c>
      <c r="B879" s="65" t="s">
        <v>180</v>
      </c>
      <c r="C879" s="66">
        <v>10007832</v>
      </c>
      <c r="D879" s="66" t="s">
        <v>489</v>
      </c>
      <c r="E879" s="162" t="s">
        <v>181</v>
      </c>
      <c r="F879" s="142">
        <f>IF($B$9="Female",'No Self Assessment feeder'!F868,IF($B$9="Male",'No Self Assessment feeder'!AL868,IF($B$9="All",'No Self Assessment feeder'!BR868)))</f>
        <v>475</v>
      </c>
      <c r="G879" s="120">
        <f>IF($B$9="Female",'No Self Assessment feeder'!G868,IF($B$9="Male",'No Self Assessment feeder'!AM868,IF($B$9="All",'No Self Assessment feeder'!BS868)))</f>
        <v>2.7</v>
      </c>
      <c r="H879" s="79">
        <f>IF($B$9="Female",'No Self Assessment feeder'!H868,IF($B$9="Male",'No Self Assessment feeder'!AN868,IF($B$9="All",'No Self Assessment feeder'!BT868)))</f>
        <v>460</v>
      </c>
      <c r="I879" s="120">
        <f>IF($B$9="Female",'No Self Assessment feeder'!I868,IF($B$9="Male",'No Self Assessment feeder'!AO868,IF($B$9="All",'No Self Assessment feeder'!BU868)))</f>
        <v>5.4</v>
      </c>
      <c r="J879" s="120">
        <f>IF($B$9="Female",'No Self Assessment feeder'!J868,IF($B$9="Male",'No Self Assessment feeder'!AP868,IF($B$9="All",'No Self Assessment feeder'!BV868)))</f>
        <v>10</v>
      </c>
      <c r="K879" s="120">
        <f>IF($B$9="Female",'No Self Assessment feeder'!K868,IF($B$9="Male",'No Self Assessment feeder'!AQ868,IF($B$9="All",'No Self Assessment feeder'!BW868)))</f>
        <v>61.7</v>
      </c>
      <c r="L879" s="120">
        <f>IF($B$9="Female",'No Self Assessment feeder'!L868,IF($B$9="Male",'No Self Assessment feeder'!AR868,IF($B$9="All",'No Self Assessment feeder'!BX868)))</f>
        <v>79.099999999999994</v>
      </c>
      <c r="M879" s="127">
        <f>IF($B$9="Female",'No Self Assessment feeder'!M868,IF($B$9="Male",'No Self Assessment feeder'!AS868,IF($B$9="All",'No Self Assessment feeder'!BY868)))</f>
        <v>84.6</v>
      </c>
      <c r="N879" s="81">
        <f>IF($B$9="Female",'No Self Assessment feeder'!N868,IF($B$9="Male",'No Self Assessment feeder'!AT868,IF($B$9="All",'No Self Assessment feeder'!BZ868)))</f>
        <v>475</v>
      </c>
      <c r="O879" s="120">
        <f>IF($B$9="Female",'No Self Assessment feeder'!O868,IF($B$9="Male",'No Self Assessment feeder'!AU868,IF($B$9="All",'No Self Assessment feeder'!CA868)))</f>
        <v>3</v>
      </c>
      <c r="P879" s="79">
        <f>IF($B$9="Female",'No Self Assessment feeder'!P868,IF($B$9="Male",'No Self Assessment feeder'!AV868,IF($B$9="All",'No Self Assessment feeder'!CB868)))</f>
        <v>460</v>
      </c>
      <c r="Q879" s="120">
        <f>IF($B$9="Female",'No Self Assessment feeder'!Q868,IF($B$9="Male",'No Self Assessment feeder'!AW868,IF($B$9="All",'No Self Assessment feeder'!CC868)))</f>
        <v>9.4</v>
      </c>
      <c r="R879" s="120">
        <f>IF($B$9="Female",'No Self Assessment feeder'!R868,IF($B$9="Male",'No Self Assessment feeder'!AX868,IF($B$9="All",'No Self Assessment feeder'!CD868)))</f>
        <v>7.4</v>
      </c>
      <c r="S879" s="120">
        <f>IF($B$9="Female",'No Self Assessment feeder'!S868,IF($B$9="Male",'No Self Assessment feeder'!AY868,IF($B$9="All",'No Self Assessment feeder'!CE868)))</f>
        <v>68.8</v>
      </c>
      <c r="T879" s="120">
        <f>IF($B$9="Female",'No Self Assessment feeder'!T868,IF($B$9="Male",'No Self Assessment feeder'!AZ868,IF($B$9="All",'No Self Assessment feeder'!CF868)))</f>
        <v>78.900000000000006</v>
      </c>
      <c r="U879" s="127">
        <f>IF($B$9="Female",'No Self Assessment feeder'!U868,IF($B$9="Male",'No Self Assessment feeder'!BA868,IF($B$9="All",'No Self Assessment feeder'!CG868)))</f>
        <v>83.2</v>
      </c>
      <c r="V879" s="81" t="str">
        <f>IF($B$9="Female",'No Self Assessment feeder'!V868,IF($B$9="Male",'No Self Assessment feeder'!BB868,IF($B$9="All",'No Self Assessment feeder'!CH868)))</f>
        <v>.</v>
      </c>
      <c r="W879" s="120" t="str">
        <f>IF($B$9="Female",'No Self Assessment feeder'!W868,IF($B$9="Male",'No Self Assessment feeder'!BC868,IF($B$9="All",'No Self Assessment feeder'!CI868)))</f>
        <v>.</v>
      </c>
      <c r="X879" s="79" t="str">
        <f>IF($B$9="Female",'No Self Assessment feeder'!X868,IF($B$9="Male",'No Self Assessment feeder'!BD868,IF($B$9="All",'No Self Assessment feeder'!CJ868)))</f>
        <v>.</v>
      </c>
      <c r="Y879" s="120" t="str">
        <f>IF($B$9="Female",'No Self Assessment feeder'!Y868,IF($B$9="Male",'No Self Assessment feeder'!BE868,IF($B$9="All",'No Self Assessment feeder'!CK868)))</f>
        <v>.</v>
      </c>
      <c r="Z879" s="120" t="str">
        <f>IF($B$9="Female",'No Self Assessment feeder'!Z868,IF($B$9="Male",'No Self Assessment feeder'!BF868,IF($B$9="All",'No Self Assessment feeder'!CL868)))</f>
        <v>.</v>
      </c>
      <c r="AA879" s="120" t="str">
        <f>IF($B$9="Female",'No Self Assessment feeder'!AA868,IF($B$9="Male",'No Self Assessment feeder'!BG868,IF($B$9="All",'No Self Assessment feeder'!CM868)))</f>
        <v>.</v>
      </c>
      <c r="AB879" s="120" t="str">
        <f>IF($B$9="Female",'No Self Assessment feeder'!AB868,IF($B$9="Male",'No Self Assessment feeder'!BH868,IF($B$9="All",'No Self Assessment feeder'!CN868)))</f>
        <v>.</v>
      </c>
      <c r="AC879" s="127" t="str">
        <f>IF($B$9="Female",'No Self Assessment feeder'!AC868,IF($B$9="Male",'No Self Assessment feeder'!BI868,IF($B$9="All",'No Self Assessment feeder'!CO868)))</f>
        <v>.</v>
      </c>
      <c r="CM879" s="29"/>
    </row>
    <row r="880" spans="1:91" ht="14.25" customHeight="1" x14ac:dyDescent="0.2">
      <c r="A880" s="159" t="s">
        <v>294</v>
      </c>
      <c r="B880" s="65" t="s">
        <v>182</v>
      </c>
      <c r="C880" s="66">
        <v>10007138</v>
      </c>
      <c r="D880" s="66" t="s">
        <v>492</v>
      </c>
      <c r="E880" s="162" t="s">
        <v>183</v>
      </c>
      <c r="F880" s="142">
        <f>IF($B$9="Female",'No Self Assessment feeder'!F869,IF($B$9="Male",'No Self Assessment feeder'!AL869,IF($B$9="All",'No Self Assessment feeder'!BR869)))</f>
        <v>1740</v>
      </c>
      <c r="G880" s="120">
        <f>IF($B$9="Female",'No Self Assessment feeder'!G869,IF($B$9="Male",'No Self Assessment feeder'!AM869,IF($B$9="All",'No Self Assessment feeder'!BS869)))</f>
        <v>2.6</v>
      </c>
      <c r="H880" s="79">
        <f>IF($B$9="Female",'No Self Assessment feeder'!H869,IF($B$9="Male",'No Self Assessment feeder'!AN869,IF($B$9="All",'No Self Assessment feeder'!BT869)))</f>
        <v>1695</v>
      </c>
      <c r="I880" s="120">
        <f>IF($B$9="Female",'No Self Assessment feeder'!I869,IF($B$9="Male",'No Self Assessment feeder'!AO869,IF($B$9="All",'No Self Assessment feeder'!BU869)))</f>
        <v>7.3</v>
      </c>
      <c r="J880" s="120">
        <f>IF($B$9="Female",'No Self Assessment feeder'!J869,IF($B$9="Male",'No Self Assessment feeder'!AP869,IF($B$9="All",'No Self Assessment feeder'!BV869)))</f>
        <v>10</v>
      </c>
      <c r="K880" s="120">
        <f>IF($B$9="Female",'No Self Assessment feeder'!K869,IF($B$9="Male",'No Self Assessment feeder'!AQ869,IF($B$9="All",'No Self Assessment feeder'!BW869)))</f>
        <v>65.7</v>
      </c>
      <c r="L880" s="120">
        <f>IF($B$9="Female",'No Self Assessment feeder'!L869,IF($B$9="Male",'No Self Assessment feeder'!AR869,IF($B$9="All",'No Self Assessment feeder'!BX869)))</f>
        <v>77.5</v>
      </c>
      <c r="M880" s="127">
        <f>IF($B$9="Female",'No Self Assessment feeder'!M869,IF($B$9="Male",'No Self Assessment feeder'!AS869,IF($B$9="All",'No Self Assessment feeder'!BY869)))</f>
        <v>82.7</v>
      </c>
      <c r="N880" s="81">
        <f>IF($B$9="Female",'No Self Assessment feeder'!N869,IF($B$9="Male",'No Self Assessment feeder'!AT869,IF($B$9="All",'No Self Assessment feeder'!BZ869)))</f>
        <v>1740</v>
      </c>
      <c r="O880" s="120">
        <f>IF($B$9="Female",'No Self Assessment feeder'!O869,IF($B$9="Male",'No Self Assessment feeder'!AU869,IF($B$9="All",'No Self Assessment feeder'!CA869)))</f>
        <v>2.9</v>
      </c>
      <c r="P880" s="79">
        <f>IF($B$9="Female",'No Self Assessment feeder'!P869,IF($B$9="Male",'No Self Assessment feeder'!AV869,IF($B$9="All",'No Self Assessment feeder'!CB869)))</f>
        <v>1690</v>
      </c>
      <c r="Q880" s="120">
        <f>IF($B$9="Female",'No Self Assessment feeder'!Q869,IF($B$9="Male",'No Self Assessment feeder'!AW869,IF($B$9="All",'No Self Assessment feeder'!CC869)))</f>
        <v>10.199999999999999</v>
      </c>
      <c r="R880" s="120">
        <f>IF($B$9="Female",'No Self Assessment feeder'!R869,IF($B$9="Male",'No Self Assessment feeder'!AX869,IF($B$9="All",'No Self Assessment feeder'!CD869)))</f>
        <v>8.6999999999999993</v>
      </c>
      <c r="S880" s="120">
        <f>IF($B$9="Female",'No Self Assessment feeder'!S869,IF($B$9="Male",'No Self Assessment feeder'!AY869,IF($B$9="All",'No Self Assessment feeder'!CE869)))</f>
        <v>69</v>
      </c>
      <c r="T880" s="120">
        <f>IF($B$9="Female",'No Self Assessment feeder'!T869,IF($B$9="Male",'No Self Assessment feeder'!AZ869,IF($B$9="All",'No Self Assessment feeder'!CF869)))</f>
        <v>78.599999999999994</v>
      </c>
      <c r="U880" s="127">
        <f>IF($B$9="Female",'No Self Assessment feeder'!U869,IF($B$9="Male",'No Self Assessment feeder'!BA869,IF($B$9="All",'No Self Assessment feeder'!CG869)))</f>
        <v>81.099999999999994</v>
      </c>
      <c r="V880" s="81" t="str">
        <f>IF($B$9="Female",'No Self Assessment feeder'!V869,IF($B$9="Male",'No Self Assessment feeder'!BB869,IF($B$9="All",'No Self Assessment feeder'!CH869)))</f>
        <v>.</v>
      </c>
      <c r="W880" s="120" t="str">
        <f>IF($B$9="Female",'No Self Assessment feeder'!W869,IF($B$9="Male",'No Self Assessment feeder'!BC869,IF($B$9="All",'No Self Assessment feeder'!CI869)))</f>
        <v>.</v>
      </c>
      <c r="X880" s="79" t="str">
        <f>IF($B$9="Female",'No Self Assessment feeder'!X869,IF($B$9="Male",'No Self Assessment feeder'!BD869,IF($B$9="All",'No Self Assessment feeder'!CJ869)))</f>
        <v>.</v>
      </c>
      <c r="Y880" s="120" t="str">
        <f>IF($B$9="Female",'No Self Assessment feeder'!Y869,IF($B$9="Male",'No Self Assessment feeder'!BE869,IF($B$9="All",'No Self Assessment feeder'!CK869)))</f>
        <v>.</v>
      </c>
      <c r="Z880" s="120" t="str">
        <f>IF($B$9="Female",'No Self Assessment feeder'!Z869,IF($B$9="Male",'No Self Assessment feeder'!BF869,IF($B$9="All",'No Self Assessment feeder'!CL869)))</f>
        <v>.</v>
      </c>
      <c r="AA880" s="120" t="str">
        <f>IF($B$9="Female",'No Self Assessment feeder'!AA869,IF($B$9="Male",'No Self Assessment feeder'!BG869,IF($B$9="All",'No Self Assessment feeder'!CM869)))</f>
        <v>.</v>
      </c>
      <c r="AB880" s="120" t="str">
        <f>IF($B$9="Female",'No Self Assessment feeder'!AB869,IF($B$9="Male",'No Self Assessment feeder'!BH869,IF($B$9="All",'No Self Assessment feeder'!CN869)))</f>
        <v>.</v>
      </c>
      <c r="AC880" s="127" t="str">
        <f>IF($B$9="Female",'No Self Assessment feeder'!AC869,IF($B$9="Male",'No Self Assessment feeder'!BI869,IF($B$9="All",'No Self Assessment feeder'!CO869)))</f>
        <v>.</v>
      </c>
      <c r="CM880" s="29"/>
    </row>
    <row r="881" spans="1:91" ht="14.25" customHeight="1" x14ac:dyDescent="0.2">
      <c r="A881" s="159" t="s">
        <v>294</v>
      </c>
      <c r="B881" s="65" t="s">
        <v>184</v>
      </c>
      <c r="C881" s="66">
        <v>10001282</v>
      </c>
      <c r="D881" s="66" t="s">
        <v>496</v>
      </c>
      <c r="E881" s="162" t="s">
        <v>185</v>
      </c>
      <c r="F881" s="142">
        <f>IF($B$9="Female",'No Self Assessment feeder'!F870,IF($B$9="Male",'No Self Assessment feeder'!AL870,IF($B$9="All",'No Self Assessment feeder'!BR870)))</f>
        <v>4385</v>
      </c>
      <c r="G881" s="120">
        <f>IF($B$9="Female",'No Self Assessment feeder'!G870,IF($B$9="Male",'No Self Assessment feeder'!AM870,IF($B$9="All",'No Self Assessment feeder'!BS870)))</f>
        <v>2</v>
      </c>
      <c r="H881" s="79">
        <f>IF($B$9="Female",'No Self Assessment feeder'!H870,IF($B$9="Male",'No Self Assessment feeder'!AN870,IF($B$9="All",'No Self Assessment feeder'!BT870)))</f>
        <v>4295</v>
      </c>
      <c r="I881" s="120">
        <f>IF($B$9="Female",'No Self Assessment feeder'!I870,IF($B$9="Male",'No Self Assessment feeder'!AO870,IF($B$9="All",'No Self Assessment feeder'!BU870)))</f>
        <v>6.8</v>
      </c>
      <c r="J881" s="120">
        <f>IF($B$9="Female",'No Self Assessment feeder'!J870,IF($B$9="Male",'No Self Assessment feeder'!AP870,IF($B$9="All",'No Self Assessment feeder'!BV870)))</f>
        <v>9.6</v>
      </c>
      <c r="K881" s="120">
        <f>IF($B$9="Female",'No Self Assessment feeder'!K870,IF($B$9="Male",'No Self Assessment feeder'!AQ870,IF($B$9="All",'No Self Assessment feeder'!BW870)))</f>
        <v>64.2</v>
      </c>
      <c r="L881" s="120">
        <f>IF($B$9="Female",'No Self Assessment feeder'!L870,IF($B$9="Male",'No Self Assessment feeder'!AR870,IF($B$9="All",'No Self Assessment feeder'!BX870)))</f>
        <v>77.3</v>
      </c>
      <c r="M881" s="127">
        <f>IF($B$9="Female",'No Self Assessment feeder'!M870,IF($B$9="Male",'No Self Assessment feeder'!AS870,IF($B$9="All",'No Self Assessment feeder'!BY870)))</f>
        <v>83.6</v>
      </c>
      <c r="N881" s="81">
        <f>IF($B$9="Female",'No Self Assessment feeder'!N870,IF($B$9="Male",'No Self Assessment feeder'!AT870,IF($B$9="All",'No Self Assessment feeder'!BZ870)))</f>
        <v>4385</v>
      </c>
      <c r="O881" s="120">
        <f>IF($B$9="Female",'No Self Assessment feeder'!O870,IF($B$9="Male",'No Self Assessment feeder'!AU870,IF($B$9="All",'No Self Assessment feeder'!CA870)))</f>
        <v>2.2999999999999998</v>
      </c>
      <c r="P881" s="79">
        <f>IF($B$9="Female",'No Self Assessment feeder'!P870,IF($B$9="Male",'No Self Assessment feeder'!AV870,IF($B$9="All",'No Self Assessment feeder'!CB870)))</f>
        <v>4285</v>
      </c>
      <c r="Q881" s="120">
        <f>IF($B$9="Female",'No Self Assessment feeder'!Q870,IF($B$9="Male",'No Self Assessment feeder'!AW870,IF($B$9="All",'No Self Assessment feeder'!CC870)))</f>
        <v>10.4</v>
      </c>
      <c r="R881" s="120">
        <f>IF($B$9="Female",'No Self Assessment feeder'!R870,IF($B$9="Male",'No Self Assessment feeder'!AX870,IF($B$9="All",'No Self Assessment feeder'!CD870)))</f>
        <v>6.8</v>
      </c>
      <c r="S881" s="120">
        <f>IF($B$9="Female",'No Self Assessment feeder'!S870,IF($B$9="Male",'No Self Assessment feeder'!AY870,IF($B$9="All",'No Self Assessment feeder'!CE870)))</f>
        <v>69</v>
      </c>
      <c r="T881" s="120">
        <f>IF($B$9="Female",'No Self Assessment feeder'!T870,IF($B$9="Male",'No Self Assessment feeder'!AZ870,IF($B$9="All",'No Self Assessment feeder'!CF870)))</f>
        <v>79.599999999999994</v>
      </c>
      <c r="U881" s="127">
        <f>IF($B$9="Female",'No Self Assessment feeder'!U870,IF($B$9="Male",'No Self Assessment feeder'!BA870,IF($B$9="All",'No Self Assessment feeder'!CG870)))</f>
        <v>82.8</v>
      </c>
      <c r="V881" s="81" t="str">
        <f>IF($B$9="Female",'No Self Assessment feeder'!V870,IF($B$9="Male",'No Self Assessment feeder'!BB870,IF($B$9="All",'No Self Assessment feeder'!CH870)))</f>
        <v>.</v>
      </c>
      <c r="W881" s="120" t="str">
        <f>IF($B$9="Female",'No Self Assessment feeder'!W870,IF($B$9="Male",'No Self Assessment feeder'!BC870,IF($B$9="All",'No Self Assessment feeder'!CI870)))</f>
        <v>.</v>
      </c>
      <c r="X881" s="79" t="str">
        <f>IF($B$9="Female",'No Self Assessment feeder'!X870,IF($B$9="Male",'No Self Assessment feeder'!BD870,IF($B$9="All",'No Self Assessment feeder'!CJ870)))</f>
        <v>.</v>
      </c>
      <c r="Y881" s="120" t="str">
        <f>IF($B$9="Female",'No Self Assessment feeder'!Y870,IF($B$9="Male",'No Self Assessment feeder'!BE870,IF($B$9="All",'No Self Assessment feeder'!CK870)))</f>
        <v>.</v>
      </c>
      <c r="Z881" s="120" t="str">
        <f>IF($B$9="Female",'No Self Assessment feeder'!Z870,IF($B$9="Male",'No Self Assessment feeder'!BF870,IF($B$9="All",'No Self Assessment feeder'!CL870)))</f>
        <v>.</v>
      </c>
      <c r="AA881" s="120" t="str">
        <f>IF($B$9="Female",'No Self Assessment feeder'!AA870,IF($B$9="Male",'No Self Assessment feeder'!BG870,IF($B$9="All",'No Self Assessment feeder'!CM870)))</f>
        <v>.</v>
      </c>
      <c r="AB881" s="120" t="str">
        <f>IF($B$9="Female",'No Self Assessment feeder'!AB870,IF($B$9="Male",'No Self Assessment feeder'!BH870,IF($B$9="All",'No Self Assessment feeder'!CN870)))</f>
        <v>.</v>
      </c>
      <c r="AC881" s="127" t="str">
        <f>IF($B$9="Female",'No Self Assessment feeder'!AC870,IF($B$9="Male",'No Self Assessment feeder'!BI870,IF($B$9="All",'No Self Assessment feeder'!CO870)))</f>
        <v>.</v>
      </c>
      <c r="CM881" s="29"/>
    </row>
    <row r="882" spans="1:91" ht="14.25" customHeight="1" x14ac:dyDescent="0.2">
      <c r="A882" s="159" t="s">
        <v>294</v>
      </c>
      <c r="B882" s="65" t="s">
        <v>186</v>
      </c>
      <c r="C882" s="66">
        <v>10004775</v>
      </c>
      <c r="D882" s="66" t="s">
        <v>488</v>
      </c>
      <c r="E882" s="162" t="s">
        <v>187</v>
      </c>
      <c r="F882" s="142">
        <f>IF($B$9="Female",'No Self Assessment feeder'!F871,IF($B$9="Male",'No Self Assessment feeder'!AL871,IF($B$9="All",'No Self Assessment feeder'!BR871)))</f>
        <v>370</v>
      </c>
      <c r="G882" s="120">
        <f>IF($B$9="Female",'No Self Assessment feeder'!G871,IF($B$9="Male",'No Self Assessment feeder'!AM871,IF($B$9="All",'No Self Assessment feeder'!BS871)))</f>
        <v>1.6</v>
      </c>
      <c r="H882" s="79">
        <f>IF($B$9="Female",'No Self Assessment feeder'!H871,IF($B$9="Male",'No Self Assessment feeder'!AN871,IF($B$9="All",'No Self Assessment feeder'!BT871)))</f>
        <v>365</v>
      </c>
      <c r="I882" s="120">
        <f>IF($B$9="Female",'No Self Assessment feeder'!I871,IF($B$9="Male",'No Self Assessment feeder'!AO871,IF($B$9="All",'No Self Assessment feeder'!BU871)))</f>
        <v>8.6999999999999993</v>
      </c>
      <c r="J882" s="120">
        <f>IF($B$9="Female",'No Self Assessment feeder'!J871,IF($B$9="Male",'No Self Assessment feeder'!AP871,IF($B$9="All",'No Self Assessment feeder'!BV871)))</f>
        <v>18.899999999999999</v>
      </c>
      <c r="K882" s="120">
        <f>IF($B$9="Female",'No Self Assessment feeder'!K871,IF($B$9="Male",'No Self Assessment feeder'!AQ871,IF($B$9="All",'No Self Assessment feeder'!BW871)))</f>
        <v>65.3</v>
      </c>
      <c r="L882" s="120">
        <f>IF($B$9="Female",'No Self Assessment feeder'!L871,IF($B$9="Male",'No Self Assessment feeder'!AR871,IF($B$9="All",'No Self Assessment feeder'!BX871)))</f>
        <v>69.400000000000006</v>
      </c>
      <c r="M882" s="127">
        <f>IF($B$9="Female",'No Self Assessment feeder'!M871,IF($B$9="Male",'No Self Assessment feeder'!AS871,IF($B$9="All",'No Self Assessment feeder'!BY871)))</f>
        <v>72.400000000000006</v>
      </c>
      <c r="N882" s="81">
        <f>IF($B$9="Female",'No Self Assessment feeder'!N871,IF($B$9="Male",'No Self Assessment feeder'!AT871,IF($B$9="All",'No Self Assessment feeder'!BZ871)))</f>
        <v>370</v>
      </c>
      <c r="O882" s="120">
        <f>IF($B$9="Female",'No Self Assessment feeder'!O871,IF($B$9="Male",'No Self Assessment feeder'!AU871,IF($B$9="All",'No Self Assessment feeder'!CA871)))</f>
        <v>1.6</v>
      </c>
      <c r="P882" s="79">
        <f>IF($B$9="Female",'No Self Assessment feeder'!P871,IF($B$9="Male",'No Self Assessment feeder'!AV871,IF($B$9="All",'No Self Assessment feeder'!CB871)))</f>
        <v>365</v>
      </c>
      <c r="Q882" s="120">
        <f>IF($B$9="Female",'No Self Assessment feeder'!Q871,IF($B$9="Male",'No Self Assessment feeder'!AW871,IF($B$9="All",'No Self Assessment feeder'!CC871)))</f>
        <v>14.5</v>
      </c>
      <c r="R882" s="120">
        <f>IF($B$9="Female",'No Self Assessment feeder'!R871,IF($B$9="Male",'No Self Assessment feeder'!AX871,IF($B$9="All",'No Self Assessment feeder'!CD871)))</f>
        <v>11.7</v>
      </c>
      <c r="S882" s="120">
        <f>IF($B$9="Female",'No Self Assessment feeder'!S871,IF($B$9="Male",'No Self Assessment feeder'!AY871,IF($B$9="All",'No Self Assessment feeder'!CE871)))</f>
        <v>67.2</v>
      </c>
      <c r="T882" s="120">
        <f>IF($B$9="Female",'No Self Assessment feeder'!T871,IF($B$9="Male",'No Self Assessment feeder'!AZ871,IF($B$9="All",'No Self Assessment feeder'!CF871)))</f>
        <v>71.3</v>
      </c>
      <c r="U882" s="127">
        <f>IF($B$9="Female",'No Self Assessment feeder'!U871,IF($B$9="Male",'No Self Assessment feeder'!BA871,IF($B$9="All",'No Self Assessment feeder'!CG871)))</f>
        <v>73.8</v>
      </c>
      <c r="V882" s="81" t="str">
        <f>IF($B$9="Female",'No Self Assessment feeder'!V871,IF($B$9="Male",'No Self Assessment feeder'!BB871,IF($B$9="All",'No Self Assessment feeder'!CH871)))</f>
        <v>.</v>
      </c>
      <c r="W882" s="120" t="str">
        <f>IF($B$9="Female",'No Self Assessment feeder'!W871,IF($B$9="Male",'No Self Assessment feeder'!BC871,IF($B$9="All",'No Self Assessment feeder'!CI871)))</f>
        <v>.</v>
      </c>
      <c r="X882" s="79" t="str">
        <f>IF($B$9="Female",'No Self Assessment feeder'!X871,IF($B$9="Male",'No Self Assessment feeder'!BD871,IF($B$9="All",'No Self Assessment feeder'!CJ871)))</f>
        <v>.</v>
      </c>
      <c r="Y882" s="120" t="str">
        <f>IF($B$9="Female",'No Self Assessment feeder'!Y871,IF($B$9="Male",'No Self Assessment feeder'!BE871,IF($B$9="All",'No Self Assessment feeder'!CK871)))</f>
        <v>.</v>
      </c>
      <c r="Z882" s="120" t="str">
        <f>IF($B$9="Female",'No Self Assessment feeder'!Z871,IF($B$9="Male",'No Self Assessment feeder'!BF871,IF($B$9="All",'No Self Assessment feeder'!CL871)))</f>
        <v>.</v>
      </c>
      <c r="AA882" s="120" t="str">
        <f>IF($B$9="Female",'No Self Assessment feeder'!AA871,IF($B$9="Male",'No Self Assessment feeder'!BG871,IF($B$9="All",'No Self Assessment feeder'!CM871)))</f>
        <v>.</v>
      </c>
      <c r="AB882" s="120" t="str">
        <f>IF($B$9="Female",'No Self Assessment feeder'!AB871,IF($B$9="Male",'No Self Assessment feeder'!BH871,IF($B$9="All",'No Self Assessment feeder'!CN871)))</f>
        <v>.</v>
      </c>
      <c r="AC882" s="127" t="str">
        <f>IF($B$9="Female",'No Self Assessment feeder'!AC871,IF($B$9="Male",'No Self Assessment feeder'!BI871,IF($B$9="All",'No Self Assessment feeder'!CO871)))</f>
        <v>.</v>
      </c>
      <c r="CM882" s="29"/>
    </row>
    <row r="883" spans="1:91" ht="14.25" customHeight="1" x14ac:dyDescent="0.2">
      <c r="A883" s="159" t="s">
        <v>294</v>
      </c>
      <c r="B883" s="65" t="s">
        <v>188</v>
      </c>
      <c r="C883" s="66">
        <v>10007154</v>
      </c>
      <c r="D883" s="66" t="s">
        <v>492</v>
      </c>
      <c r="E883" s="162" t="s">
        <v>189</v>
      </c>
      <c r="F883" s="142">
        <f>IF($B$9="Female",'No Self Assessment feeder'!F872,IF($B$9="Male",'No Self Assessment feeder'!AL872,IF($B$9="All",'No Self Assessment feeder'!BR872)))</f>
        <v>4235</v>
      </c>
      <c r="G883" s="120">
        <f>IF($B$9="Female",'No Self Assessment feeder'!G872,IF($B$9="Male",'No Self Assessment feeder'!AM872,IF($B$9="All",'No Self Assessment feeder'!BS872)))</f>
        <v>1.5</v>
      </c>
      <c r="H883" s="79">
        <f>IF($B$9="Female",'No Self Assessment feeder'!H872,IF($B$9="Male",'No Self Assessment feeder'!AN872,IF($B$9="All",'No Self Assessment feeder'!BT872)))</f>
        <v>4170</v>
      </c>
      <c r="I883" s="120">
        <f>IF($B$9="Female",'No Self Assessment feeder'!I872,IF($B$9="Male",'No Self Assessment feeder'!AO872,IF($B$9="All",'No Self Assessment feeder'!BU872)))</f>
        <v>7.7</v>
      </c>
      <c r="J883" s="120">
        <f>IF($B$9="Female",'No Self Assessment feeder'!J872,IF($B$9="Male",'No Self Assessment feeder'!AP872,IF($B$9="All",'No Self Assessment feeder'!BV872)))</f>
        <v>9.9</v>
      </c>
      <c r="K883" s="120">
        <f>IF($B$9="Female",'No Self Assessment feeder'!K872,IF($B$9="Male",'No Self Assessment feeder'!AQ872,IF($B$9="All",'No Self Assessment feeder'!BW872)))</f>
        <v>54.8</v>
      </c>
      <c r="L883" s="120">
        <f>IF($B$9="Female",'No Self Assessment feeder'!L872,IF($B$9="Male",'No Self Assessment feeder'!AR872,IF($B$9="All",'No Self Assessment feeder'!BX872)))</f>
        <v>71.099999999999994</v>
      </c>
      <c r="M883" s="127">
        <f>IF($B$9="Female",'No Self Assessment feeder'!M872,IF($B$9="Male",'No Self Assessment feeder'!AS872,IF($B$9="All",'No Self Assessment feeder'!BY872)))</f>
        <v>82.5</v>
      </c>
      <c r="N883" s="81">
        <f>IF($B$9="Female",'No Self Assessment feeder'!N872,IF($B$9="Male",'No Self Assessment feeder'!AT872,IF($B$9="All",'No Self Assessment feeder'!BZ872)))</f>
        <v>4235</v>
      </c>
      <c r="O883" s="120">
        <f>IF($B$9="Female",'No Self Assessment feeder'!O872,IF($B$9="Male",'No Self Assessment feeder'!AU872,IF($B$9="All",'No Self Assessment feeder'!CA872)))</f>
        <v>1.9</v>
      </c>
      <c r="P883" s="79">
        <f>IF($B$9="Female",'No Self Assessment feeder'!P872,IF($B$9="Male",'No Self Assessment feeder'!AV872,IF($B$9="All",'No Self Assessment feeder'!CB872)))</f>
        <v>4150</v>
      </c>
      <c r="Q883" s="120">
        <f>IF($B$9="Female",'No Self Assessment feeder'!Q872,IF($B$9="Male",'No Self Assessment feeder'!AW872,IF($B$9="All",'No Self Assessment feeder'!CC872)))</f>
        <v>10.4</v>
      </c>
      <c r="R883" s="120">
        <f>IF($B$9="Female",'No Self Assessment feeder'!R872,IF($B$9="Male",'No Self Assessment feeder'!AX872,IF($B$9="All",'No Self Assessment feeder'!CD872)))</f>
        <v>6.9</v>
      </c>
      <c r="S883" s="120">
        <f>IF($B$9="Female",'No Self Assessment feeder'!S872,IF($B$9="Male",'No Self Assessment feeder'!AY872,IF($B$9="All",'No Self Assessment feeder'!CE872)))</f>
        <v>65.8</v>
      </c>
      <c r="T883" s="120">
        <f>IF($B$9="Female",'No Self Assessment feeder'!T872,IF($B$9="Male",'No Self Assessment feeder'!AZ872,IF($B$9="All",'No Self Assessment feeder'!CF872)))</f>
        <v>78</v>
      </c>
      <c r="U883" s="127">
        <f>IF($B$9="Female",'No Self Assessment feeder'!U872,IF($B$9="Male",'No Self Assessment feeder'!BA872,IF($B$9="All",'No Self Assessment feeder'!CG872)))</f>
        <v>82.7</v>
      </c>
      <c r="V883" s="81" t="str">
        <f>IF($B$9="Female",'No Self Assessment feeder'!V872,IF($B$9="Male",'No Self Assessment feeder'!BB872,IF($B$9="All",'No Self Assessment feeder'!CH872)))</f>
        <v>.</v>
      </c>
      <c r="W883" s="120" t="str">
        <f>IF($B$9="Female",'No Self Assessment feeder'!W872,IF($B$9="Male",'No Self Assessment feeder'!BC872,IF($B$9="All",'No Self Assessment feeder'!CI872)))</f>
        <v>.</v>
      </c>
      <c r="X883" s="79" t="str">
        <f>IF($B$9="Female",'No Self Assessment feeder'!X872,IF($B$9="Male",'No Self Assessment feeder'!BD872,IF($B$9="All",'No Self Assessment feeder'!CJ872)))</f>
        <v>.</v>
      </c>
      <c r="Y883" s="120" t="str">
        <f>IF($B$9="Female",'No Self Assessment feeder'!Y872,IF($B$9="Male",'No Self Assessment feeder'!BE872,IF($B$9="All",'No Self Assessment feeder'!CK872)))</f>
        <v>.</v>
      </c>
      <c r="Z883" s="120" t="str">
        <f>IF($B$9="Female",'No Self Assessment feeder'!Z872,IF($B$9="Male",'No Self Assessment feeder'!BF872,IF($B$9="All",'No Self Assessment feeder'!CL872)))</f>
        <v>.</v>
      </c>
      <c r="AA883" s="120" t="str">
        <f>IF($B$9="Female",'No Self Assessment feeder'!AA872,IF($B$9="Male",'No Self Assessment feeder'!BG872,IF($B$9="All",'No Self Assessment feeder'!CM872)))</f>
        <v>.</v>
      </c>
      <c r="AB883" s="120" t="str">
        <f>IF($B$9="Female",'No Self Assessment feeder'!AB872,IF($B$9="Male",'No Self Assessment feeder'!BH872,IF($B$9="All",'No Self Assessment feeder'!CN872)))</f>
        <v>.</v>
      </c>
      <c r="AC883" s="127" t="str">
        <f>IF($B$9="Female",'No Self Assessment feeder'!AC872,IF($B$9="Male",'No Self Assessment feeder'!BI872,IF($B$9="All",'No Self Assessment feeder'!CO872)))</f>
        <v>.</v>
      </c>
      <c r="CM883" s="29"/>
    </row>
    <row r="884" spans="1:91" ht="14.25" customHeight="1" x14ac:dyDescent="0.2">
      <c r="A884" s="159" t="s">
        <v>294</v>
      </c>
      <c r="B884" s="65" t="s">
        <v>190</v>
      </c>
      <c r="C884" s="66">
        <v>10004797</v>
      </c>
      <c r="D884" s="66" t="s">
        <v>492</v>
      </c>
      <c r="E884" s="162" t="s">
        <v>191</v>
      </c>
      <c r="F884" s="142">
        <f>IF($B$9="Female",'No Self Assessment feeder'!F873,IF($B$9="Male",'No Self Assessment feeder'!AL873,IF($B$9="All",'No Self Assessment feeder'!BR873)))</f>
        <v>4150</v>
      </c>
      <c r="G884" s="120">
        <f>IF($B$9="Female",'No Self Assessment feeder'!G873,IF($B$9="Male",'No Self Assessment feeder'!AM873,IF($B$9="All",'No Self Assessment feeder'!BS873)))</f>
        <v>1.5</v>
      </c>
      <c r="H884" s="79">
        <f>IF($B$9="Female",'No Self Assessment feeder'!H873,IF($B$9="Male",'No Self Assessment feeder'!AN873,IF($B$9="All",'No Self Assessment feeder'!BT873)))</f>
        <v>4085</v>
      </c>
      <c r="I884" s="120">
        <f>IF($B$9="Female",'No Self Assessment feeder'!I873,IF($B$9="Male",'No Self Assessment feeder'!AO873,IF($B$9="All",'No Self Assessment feeder'!BU873)))</f>
        <v>6.1</v>
      </c>
      <c r="J884" s="120">
        <f>IF($B$9="Female",'No Self Assessment feeder'!J873,IF($B$9="Male",'No Self Assessment feeder'!AP873,IF($B$9="All",'No Self Assessment feeder'!BV873)))</f>
        <v>11.2</v>
      </c>
      <c r="K884" s="120">
        <f>IF($B$9="Female",'No Self Assessment feeder'!K873,IF($B$9="Male",'No Self Assessment feeder'!AQ873,IF($B$9="All",'No Self Assessment feeder'!BW873)))</f>
        <v>66.2</v>
      </c>
      <c r="L884" s="120">
        <f>IF($B$9="Female",'No Self Assessment feeder'!L873,IF($B$9="Male",'No Self Assessment feeder'!AR873,IF($B$9="All",'No Self Assessment feeder'!BX873)))</f>
        <v>77.3</v>
      </c>
      <c r="M884" s="127">
        <f>IF($B$9="Female",'No Self Assessment feeder'!M873,IF($B$9="Male",'No Self Assessment feeder'!AS873,IF($B$9="All",'No Self Assessment feeder'!BY873)))</f>
        <v>82.7</v>
      </c>
      <c r="N884" s="81">
        <f>IF($B$9="Female",'No Self Assessment feeder'!N873,IF($B$9="Male",'No Self Assessment feeder'!AT873,IF($B$9="All",'No Self Assessment feeder'!BZ873)))</f>
        <v>4150</v>
      </c>
      <c r="O884" s="120">
        <f>IF($B$9="Female",'No Self Assessment feeder'!O873,IF($B$9="Male",'No Self Assessment feeder'!AU873,IF($B$9="All",'No Self Assessment feeder'!CA873)))</f>
        <v>1.6</v>
      </c>
      <c r="P884" s="79">
        <f>IF($B$9="Female",'No Self Assessment feeder'!P873,IF($B$9="Male",'No Self Assessment feeder'!AV873,IF($B$9="All",'No Self Assessment feeder'!CB873)))</f>
        <v>4080</v>
      </c>
      <c r="Q884" s="120">
        <f>IF($B$9="Female",'No Self Assessment feeder'!Q873,IF($B$9="Male",'No Self Assessment feeder'!AW873,IF($B$9="All",'No Self Assessment feeder'!CC873)))</f>
        <v>9.1999999999999993</v>
      </c>
      <c r="R884" s="120">
        <f>IF($B$9="Female",'No Self Assessment feeder'!R873,IF($B$9="Male",'No Self Assessment feeder'!AX873,IF($B$9="All",'No Self Assessment feeder'!CD873)))</f>
        <v>7.8</v>
      </c>
      <c r="S884" s="120">
        <f>IF($B$9="Female",'No Self Assessment feeder'!S873,IF($B$9="Male",'No Self Assessment feeder'!AY873,IF($B$9="All",'No Self Assessment feeder'!CE873)))</f>
        <v>72.099999999999994</v>
      </c>
      <c r="T884" s="120">
        <f>IF($B$9="Female",'No Self Assessment feeder'!T873,IF($B$9="Male",'No Self Assessment feeder'!AZ873,IF($B$9="All",'No Self Assessment feeder'!CF873)))</f>
        <v>79.900000000000006</v>
      </c>
      <c r="U884" s="127">
        <f>IF($B$9="Female",'No Self Assessment feeder'!U873,IF($B$9="Male",'No Self Assessment feeder'!BA873,IF($B$9="All",'No Self Assessment feeder'!CG873)))</f>
        <v>83</v>
      </c>
      <c r="V884" s="81" t="str">
        <f>IF($B$9="Female",'No Self Assessment feeder'!V873,IF($B$9="Male",'No Self Assessment feeder'!BB873,IF($B$9="All",'No Self Assessment feeder'!CH873)))</f>
        <v>.</v>
      </c>
      <c r="W884" s="120" t="str">
        <f>IF($B$9="Female",'No Self Assessment feeder'!W873,IF($B$9="Male",'No Self Assessment feeder'!BC873,IF($B$9="All",'No Self Assessment feeder'!CI873)))</f>
        <v>.</v>
      </c>
      <c r="X884" s="79" t="str">
        <f>IF($B$9="Female",'No Self Assessment feeder'!X873,IF($B$9="Male",'No Self Assessment feeder'!BD873,IF($B$9="All",'No Self Assessment feeder'!CJ873)))</f>
        <v>.</v>
      </c>
      <c r="Y884" s="120" t="str">
        <f>IF($B$9="Female",'No Self Assessment feeder'!Y873,IF($B$9="Male",'No Self Assessment feeder'!BE873,IF($B$9="All",'No Self Assessment feeder'!CK873)))</f>
        <v>.</v>
      </c>
      <c r="Z884" s="120" t="str">
        <f>IF($B$9="Female",'No Self Assessment feeder'!Z873,IF($B$9="Male",'No Self Assessment feeder'!BF873,IF($B$9="All",'No Self Assessment feeder'!CL873)))</f>
        <v>.</v>
      </c>
      <c r="AA884" s="120" t="str">
        <f>IF($B$9="Female",'No Self Assessment feeder'!AA873,IF($B$9="Male",'No Self Assessment feeder'!BG873,IF($B$9="All",'No Self Assessment feeder'!CM873)))</f>
        <v>.</v>
      </c>
      <c r="AB884" s="120" t="str">
        <f>IF($B$9="Female",'No Self Assessment feeder'!AB873,IF($B$9="Male",'No Self Assessment feeder'!BH873,IF($B$9="All",'No Self Assessment feeder'!CN873)))</f>
        <v>.</v>
      </c>
      <c r="AC884" s="127" t="str">
        <f>IF($B$9="Female",'No Self Assessment feeder'!AC873,IF($B$9="Male",'No Self Assessment feeder'!BI873,IF($B$9="All",'No Self Assessment feeder'!CO873)))</f>
        <v>.</v>
      </c>
      <c r="CM884" s="29"/>
    </row>
    <row r="885" spans="1:91" ht="14.25" customHeight="1" x14ac:dyDescent="0.2">
      <c r="A885" s="159" t="s">
        <v>294</v>
      </c>
      <c r="B885" s="65" t="s">
        <v>192</v>
      </c>
      <c r="C885" s="66">
        <v>10007773</v>
      </c>
      <c r="D885" s="66" t="s">
        <v>495</v>
      </c>
      <c r="E885" s="162" t="s">
        <v>432</v>
      </c>
      <c r="F885" s="142">
        <f>IF($B$9="Female",'No Self Assessment feeder'!F874,IF($B$9="Male",'No Self Assessment feeder'!AL874,IF($B$9="All",'No Self Assessment feeder'!BR874)))</f>
        <v>8965</v>
      </c>
      <c r="G885" s="120">
        <f>IF($B$9="Female",'No Self Assessment feeder'!G874,IF($B$9="Male",'No Self Assessment feeder'!AM874,IF($B$9="All",'No Self Assessment feeder'!BS874)))</f>
        <v>4.7</v>
      </c>
      <c r="H885" s="79">
        <f>IF($B$9="Female",'No Self Assessment feeder'!H874,IF($B$9="Male",'No Self Assessment feeder'!AN874,IF($B$9="All",'No Self Assessment feeder'!BT874)))</f>
        <v>8540</v>
      </c>
      <c r="I885" s="120">
        <f>IF($B$9="Female",'No Self Assessment feeder'!I874,IF($B$9="Male",'No Self Assessment feeder'!AO874,IF($B$9="All",'No Self Assessment feeder'!BU874)))</f>
        <v>11.6</v>
      </c>
      <c r="J885" s="120">
        <f>IF($B$9="Female",'No Self Assessment feeder'!J874,IF($B$9="Male",'No Self Assessment feeder'!AP874,IF($B$9="All",'No Self Assessment feeder'!BV874)))</f>
        <v>5.5</v>
      </c>
      <c r="K885" s="120">
        <f>IF($B$9="Female",'No Self Assessment feeder'!K874,IF($B$9="Male",'No Self Assessment feeder'!AQ874,IF($B$9="All",'No Self Assessment feeder'!BW874)))</f>
        <v>45.8</v>
      </c>
      <c r="L885" s="120">
        <f>IF($B$9="Female",'No Self Assessment feeder'!L874,IF($B$9="Male",'No Self Assessment feeder'!AR874,IF($B$9="All",'No Self Assessment feeder'!BX874)))</f>
        <v>71.2</v>
      </c>
      <c r="M885" s="127">
        <f>IF($B$9="Female",'No Self Assessment feeder'!M874,IF($B$9="Male",'No Self Assessment feeder'!AS874,IF($B$9="All",'No Self Assessment feeder'!BY874)))</f>
        <v>82.9</v>
      </c>
      <c r="N885" s="81">
        <f>IF($B$9="Female",'No Self Assessment feeder'!N874,IF($B$9="Male",'No Self Assessment feeder'!AT874,IF($B$9="All",'No Self Assessment feeder'!BZ874)))</f>
        <v>8965</v>
      </c>
      <c r="O885" s="120">
        <f>IF($B$9="Female",'No Self Assessment feeder'!O874,IF($B$9="Male",'No Self Assessment feeder'!AU874,IF($B$9="All",'No Self Assessment feeder'!CA874)))</f>
        <v>5.5</v>
      </c>
      <c r="P885" s="79">
        <f>IF($B$9="Female",'No Self Assessment feeder'!P874,IF($B$9="Male",'No Self Assessment feeder'!AV874,IF($B$9="All",'No Self Assessment feeder'!CB874)))</f>
        <v>8470</v>
      </c>
      <c r="Q885" s="120">
        <f>IF($B$9="Female",'No Self Assessment feeder'!Q874,IF($B$9="Male",'No Self Assessment feeder'!AW874,IF($B$9="All",'No Self Assessment feeder'!CC874)))</f>
        <v>16.100000000000001</v>
      </c>
      <c r="R885" s="120">
        <f>IF($B$9="Female",'No Self Assessment feeder'!R874,IF($B$9="Male",'No Self Assessment feeder'!AX874,IF($B$9="All",'No Self Assessment feeder'!CD874)))</f>
        <v>6.3</v>
      </c>
      <c r="S885" s="120">
        <f>IF($B$9="Female",'No Self Assessment feeder'!S874,IF($B$9="Male",'No Self Assessment feeder'!AY874,IF($B$9="All",'No Self Assessment feeder'!CE874)))</f>
        <v>57.1</v>
      </c>
      <c r="T885" s="120">
        <f>IF($B$9="Female",'No Self Assessment feeder'!T874,IF($B$9="Male",'No Self Assessment feeder'!AZ874,IF($B$9="All",'No Self Assessment feeder'!CF874)))</f>
        <v>71.7</v>
      </c>
      <c r="U885" s="127">
        <f>IF($B$9="Female",'No Self Assessment feeder'!U874,IF($B$9="Male",'No Self Assessment feeder'!BA874,IF($B$9="All",'No Self Assessment feeder'!CG874)))</f>
        <v>77.599999999999994</v>
      </c>
      <c r="V885" s="81" t="str">
        <f>IF($B$9="Female",'No Self Assessment feeder'!V874,IF($B$9="Male",'No Self Assessment feeder'!BB874,IF($B$9="All",'No Self Assessment feeder'!CH874)))</f>
        <v>.</v>
      </c>
      <c r="W885" s="120" t="str">
        <f>IF($B$9="Female",'No Self Assessment feeder'!W874,IF($B$9="Male",'No Self Assessment feeder'!BC874,IF($B$9="All",'No Self Assessment feeder'!CI874)))</f>
        <v>.</v>
      </c>
      <c r="X885" s="79" t="str">
        <f>IF($B$9="Female",'No Self Assessment feeder'!X874,IF($B$9="Male",'No Self Assessment feeder'!BD874,IF($B$9="All",'No Self Assessment feeder'!CJ874)))</f>
        <v>.</v>
      </c>
      <c r="Y885" s="120" t="str">
        <f>IF($B$9="Female",'No Self Assessment feeder'!Y874,IF($B$9="Male",'No Self Assessment feeder'!BE874,IF($B$9="All",'No Self Assessment feeder'!CK874)))</f>
        <v>.</v>
      </c>
      <c r="Z885" s="120" t="str">
        <f>IF($B$9="Female",'No Self Assessment feeder'!Z874,IF($B$9="Male",'No Self Assessment feeder'!BF874,IF($B$9="All",'No Self Assessment feeder'!CL874)))</f>
        <v>.</v>
      </c>
      <c r="AA885" s="120" t="str">
        <f>IF($B$9="Female",'No Self Assessment feeder'!AA874,IF($B$9="Male",'No Self Assessment feeder'!BG874,IF($B$9="All",'No Self Assessment feeder'!CM874)))</f>
        <v>.</v>
      </c>
      <c r="AB885" s="120" t="str">
        <f>IF($B$9="Female",'No Self Assessment feeder'!AB874,IF($B$9="Male",'No Self Assessment feeder'!BH874,IF($B$9="All",'No Self Assessment feeder'!CN874)))</f>
        <v>.</v>
      </c>
      <c r="AC885" s="127" t="str">
        <f>IF($B$9="Female",'No Self Assessment feeder'!AC874,IF($B$9="Male",'No Self Assessment feeder'!BI874,IF($B$9="All",'No Self Assessment feeder'!CO874)))</f>
        <v>.</v>
      </c>
      <c r="CM885" s="29"/>
    </row>
    <row r="886" spans="1:91" ht="14.25" customHeight="1" x14ac:dyDescent="0.2">
      <c r="A886" s="159" t="s">
        <v>294</v>
      </c>
      <c r="B886" s="65" t="s">
        <v>194</v>
      </c>
      <c r="C886" s="66">
        <v>10004930</v>
      </c>
      <c r="D886" s="66" t="s">
        <v>495</v>
      </c>
      <c r="E886" s="162" t="s">
        <v>195</v>
      </c>
      <c r="F886" s="142">
        <f>IF($B$9="Female",'No Self Assessment feeder'!F875,IF($B$9="Male",'No Self Assessment feeder'!AL875,IF($B$9="All",'No Self Assessment feeder'!BR875)))</f>
        <v>2310</v>
      </c>
      <c r="G886" s="120">
        <f>IF($B$9="Female",'No Self Assessment feeder'!G875,IF($B$9="Male",'No Self Assessment feeder'!AM875,IF($B$9="All",'No Self Assessment feeder'!BS875)))</f>
        <v>2.5</v>
      </c>
      <c r="H886" s="79">
        <f>IF($B$9="Female",'No Self Assessment feeder'!H875,IF($B$9="Male",'No Self Assessment feeder'!AN875,IF($B$9="All",'No Self Assessment feeder'!BT875)))</f>
        <v>2255</v>
      </c>
      <c r="I886" s="120">
        <f>IF($B$9="Female",'No Self Assessment feeder'!I875,IF($B$9="Male",'No Self Assessment feeder'!AO875,IF($B$9="All",'No Self Assessment feeder'!BU875)))</f>
        <v>7.9</v>
      </c>
      <c r="J886" s="120">
        <f>IF($B$9="Female",'No Self Assessment feeder'!J875,IF($B$9="Male",'No Self Assessment feeder'!AP875,IF($B$9="All",'No Self Assessment feeder'!BV875)))</f>
        <v>8.8000000000000007</v>
      </c>
      <c r="K886" s="120">
        <f>IF($B$9="Female",'No Self Assessment feeder'!K875,IF($B$9="Male",'No Self Assessment feeder'!AQ875,IF($B$9="All",'No Self Assessment feeder'!BW875)))</f>
        <v>64.099999999999994</v>
      </c>
      <c r="L886" s="120">
        <f>IF($B$9="Female",'No Self Assessment feeder'!L875,IF($B$9="Male",'No Self Assessment feeder'!AR875,IF($B$9="All",'No Self Assessment feeder'!BX875)))</f>
        <v>76.900000000000006</v>
      </c>
      <c r="M886" s="127">
        <f>IF($B$9="Female",'No Self Assessment feeder'!M875,IF($B$9="Male",'No Self Assessment feeder'!AS875,IF($B$9="All",'No Self Assessment feeder'!BY875)))</f>
        <v>83.3</v>
      </c>
      <c r="N886" s="81">
        <f>IF($B$9="Female",'No Self Assessment feeder'!N875,IF($B$9="Male",'No Self Assessment feeder'!AT875,IF($B$9="All",'No Self Assessment feeder'!BZ875)))</f>
        <v>2310</v>
      </c>
      <c r="O886" s="120">
        <f>IF($B$9="Female",'No Self Assessment feeder'!O875,IF($B$9="Male",'No Self Assessment feeder'!AU875,IF($B$9="All",'No Self Assessment feeder'!CA875)))</f>
        <v>2.7</v>
      </c>
      <c r="P886" s="79">
        <f>IF($B$9="Female",'No Self Assessment feeder'!P875,IF($B$9="Male",'No Self Assessment feeder'!AV875,IF($B$9="All",'No Self Assessment feeder'!CB875)))</f>
        <v>2250</v>
      </c>
      <c r="Q886" s="120">
        <f>IF($B$9="Female",'No Self Assessment feeder'!Q875,IF($B$9="Male",'No Self Assessment feeder'!AW875,IF($B$9="All",'No Self Assessment feeder'!CC875)))</f>
        <v>11.1</v>
      </c>
      <c r="R886" s="120">
        <f>IF($B$9="Female",'No Self Assessment feeder'!R875,IF($B$9="Male",'No Self Assessment feeder'!AX875,IF($B$9="All",'No Self Assessment feeder'!CD875)))</f>
        <v>7.1</v>
      </c>
      <c r="S886" s="120">
        <f>IF($B$9="Female",'No Self Assessment feeder'!S875,IF($B$9="Male",'No Self Assessment feeder'!AY875,IF($B$9="All",'No Self Assessment feeder'!CE875)))</f>
        <v>69</v>
      </c>
      <c r="T886" s="120">
        <f>IF($B$9="Female",'No Self Assessment feeder'!T875,IF($B$9="Male",'No Self Assessment feeder'!AZ875,IF($B$9="All",'No Self Assessment feeder'!CF875)))</f>
        <v>77.099999999999994</v>
      </c>
      <c r="U886" s="127">
        <f>IF($B$9="Female",'No Self Assessment feeder'!U875,IF($B$9="Male",'No Self Assessment feeder'!BA875,IF($B$9="All",'No Self Assessment feeder'!CG875)))</f>
        <v>81.8</v>
      </c>
      <c r="V886" s="81" t="str">
        <f>IF($B$9="Female",'No Self Assessment feeder'!V875,IF($B$9="Male",'No Self Assessment feeder'!BB875,IF($B$9="All",'No Self Assessment feeder'!CH875)))</f>
        <v>.</v>
      </c>
      <c r="W886" s="120" t="str">
        <f>IF($B$9="Female",'No Self Assessment feeder'!W875,IF($B$9="Male",'No Self Assessment feeder'!BC875,IF($B$9="All",'No Self Assessment feeder'!CI875)))</f>
        <v>.</v>
      </c>
      <c r="X886" s="79" t="str">
        <f>IF($B$9="Female",'No Self Assessment feeder'!X875,IF($B$9="Male",'No Self Assessment feeder'!BD875,IF($B$9="All",'No Self Assessment feeder'!CJ875)))</f>
        <v>.</v>
      </c>
      <c r="Y886" s="120" t="str">
        <f>IF($B$9="Female",'No Self Assessment feeder'!Y875,IF($B$9="Male",'No Self Assessment feeder'!BE875,IF($B$9="All",'No Self Assessment feeder'!CK875)))</f>
        <v>.</v>
      </c>
      <c r="Z886" s="120" t="str">
        <f>IF($B$9="Female",'No Self Assessment feeder'!Z875,IF($B$9="Male",'No Self Assessment feeder'!BF875,IF($B$9="All",'No Self Assessment feeder'!CL875)))</f>
        <v>.</v>
      </c>
      <c r="AA886" s="120" t="str">
        <f>IF($B$9="Female",'No Self Assessment feeder'!AA875,IF($B$9="Male",'No Self Assessment feeder'!BG875,IF($B$9="All",'No Self Assessment feeder'!CM875)))</f>
        <v>.</v>
      </c>
      <c r="AB886" s="120" t="str">
        <f>IF($B$9="Female",'No Self Assessment feeder'!AB875,IF($B$9="Male",'No Self Assessment feeder'!BH875,IF($B$9="All",'No Self Assessment feeder'!CN875)))</f>
        <v>.</v>
      </c>
      <c r="AC886" s="127" t="str">
        <f>IF($B$9="Female",'No Self Assessment feeder'!AC875,IF($B$9="Male",'No Self Assessment feeder'!BI875,IF($B$9="All",'No Self Assessment feeder'!CO875)))</f>
        <v>.</v>
      </c>
      <c r="CM886" s="29"/>
    </row>
    <row r="887" spans="1:91" ht="14.25" customHeight="1" x14ac:dyDescent="0.2">
      <c r="A887" s="159" t="s">
        <v>294</v>
      </c>
      <c r="B887" s="65" t="s">
        <v>196</v>
      </c>
      <c r="C887" s="66">
        <v>10007774</v>
      </c>
      <c r="D887" s="66" t="s">
        <v>495</v>
      </c>
      <c r="E887" s="162" t="s">
        <v>197</v>
      </c>
      <c r="F887" s="142">
        <f>IF($B$9="Female",'No Self Assessment feeder'!F876,IF($B$9="Male",'No Self Assessment feeder'!AL876,IF($B$9="All",'No Self Assessment feeder'!BR876)))</f>
        <v>2860</v>
      </c>
      <c r="G887" s="120">
        <f>IF($B$9="Female",'No Self Assessment feeder'!G876,IF($B$9="Male",'No Self Assessment feeder'!AM876,IF($B$9="All",'No Self Assessment feeder'!BS876)))</f>
        <v>1.5</v>
      </c>
      <c r="H887" s="79">
        <f>IF($B$9="Female",'No Self Assessment feeder'!H876,IF($B$9="Male",'No Self Assessment feeder'!AN876,IF($B$9="All",'No Self Assessment feeder'!BT876)))</f>
        <v>2815</v>
      </c>
      <c r="I887" s="120">
        <f>IF($B$9="Female",'No Self Assessment feeder'!I876,IF($B$9="Male",'No Self Assessment feeder'!AO876,IF($B$9="All",'No Self Assessment feeder'!BU876)))</f>
        <v>9.6</v>
      </c>
      <c r="J887" s="120">
        <f>IF($B$9="Female",'No Self Assessment feeder'!J876,IF($B$9="Male",'No Self Assessment feeder'!AP876,IF($B$9="All",'No Self Assessment feeder'!BV876)))</f>
        <v>9.4</v>
      </c>
      <c r="K887" s="120">
        <f>IF($B$9="Female",'No Self Assessment feeder'!K876,IF($B$9="Male",'No Self Assessment feeder'!AQ876,IF($B$9="All",'No Self Assessment feeder'!BW876)))</f>
        <v>43.7</v>
      </c>
      <c r="L887" s="120">
        <f>IF($B$9="Female",'No Self Assessment feeder'!L876,IF($B$9="Male",'No Self Assessment feeder'!AR876,IF($B$9="All",'No Self Assessment feeder'!BX876)))</f>
        <v>61.6</v>
      </c>
      <c r="M887" s="127">
        <f>IF($B$9="Female",'No Self Assessment feeder'!M876,IF($B$9="Male",'No Self Assessment feeder'!AS876,IF($B$9="All",'No Self Assessment feeder'!BY876)))</f>
        <v>81</v>
      </c>
      <c r="N887" s="81">
        <f>IF($B$9="Female",'No Self Assessment feeder'!N876,IF($B$9="Male",'No Self Assessment feeder'!AT876,IF($B$9="All",'No Self Assessment feeder'!BZ876)))</f>
        <v>2860</v>
      </c>
      <c r="O887" s="120">
        <f>IF($B$9="Female",'No Self Assessment feeder'!O876,IF($B$9="Male",'No Self Assessment feeder'!AU876,IF($B$9="All",'No Self Assessment feeder'!CA876)))</f>
        <v>1.6</v>
      </c>
      <c r="P887" s="79">
        <f>IF($B$9="Female",'No Self Assessment feeder'!P876,IF($B$9="Male",'No Self Assessment feeder'!AV876,IF($B$9="All",'No Self Assessment feeder'!CB876)))</f>
        <v>2815</v>
      </c>
      <c r="Q887" s="120">
        <f>IF($B$9="Female",'No Self Assessment feeder'!Q876,IF($B$9="Male",'No Self Assessment feeder'!AW876,IF($B$9="All",'No Self Assessment feeder'!CC876)))</f>
        <v>11</v>
      </c>
      <c r="R887" s="120">
        <f>IF($B$9="Female",'No Self Assessment feeder'!R876,IF($B$9="Male",'No Self Assessment feeder'!AX876,IF($B$9="All",'No Self Assessment feeder'!CD876)))</f>
        <v>6.8</v>
      </c>
      <c r="S887" s="120">
        <f>IF($B$9="Female",'No Self Assessment feeder'!S876,IF($B$9="Male",'No Self Assessment feeder'!AY876,IF($B$9="All",'No Self Assessment feeder'!CE876)))</f>
        <v>55</v>
      </c>
      <c r="T887" s="120">
        <f>IF($B$9="Female",'No Self Assessment feeder'!T876,IF($B$9="Male",'No Self Assessment feeder'!AZ876,IF($B$9="All",'No Self Assessment feeder'!CF876)))</f>
        <v>73.599999999999994</v>
      </c>
      <c r="U887" s="127">
        <f>IF($B$9="Female",'No Self Assessment feeder'!U876,IF($B$9="Male",'No Self Assessment feeder'!BA876,IF($B$9="All",'No Self Assessment feeder'!CG876)))</f>
        <v>82.3</v>
      </c>
      <c r="V887" s="81" t="str">
        <f>IF($B$9="Female",'No Self Assessment feeder'!V876,IF($B$9="Male",'No Self Assessment feeder'!BB876,IF($B$9="All",'No Self Assessment feeder'!CH876)))</f>
        <v>.</v>
      </c>
      <c r="W887" s="120" t="str">
        <f>IF($B$9="Female",'No Self Assessment feeder'!W876,IF($B$9="Male",'No Self Assessment feeder'!BC876,IF($B$9="All",'No Self Assessment feeder'!CI876)))</f>
        <v>.</v>
      </c>
      <c r="X887" s="79" t="str">
        <f>IF($B$9="Female",'No Self Assessment feeder'!X876,IF($B$9="Male",'No Self Assessment feeder'!BD876,IF($B$9="All",'No Self Assessment feeder'!CJ876)))</f>
        <v>.</v>
      </c>
      <c r="Y887" s="120" t="str">
        <f>IF($B$9="Female",'No Self Assessment feeder'!Y876,IF($B$9="Male",'No Self Assessment feeder'!BE876,IF($B$9="All",'No Self Assessment feeder'!CK876)))</f>
        <v>.</v>
      </c>
      <c r="Z887" s="120" t="str">
        <f>IF($B$9="Female",'No Self Assessment feeder'!Z876,IF($B$9="Male",'No Self Assessment feeder'!BF876,IF($B$9="All",'No Self Assessment feeder'!CL876)))</f>
        <v>.</v>
      </c>
      <c r="AA887" s="120" t="str">
        <f>IF($B$9="Female",'No Self Assessment feeder'!AA876,IF($B$9="Male",'No Self Assessment feeder'!BG876,IF($B$9="All",'No Self Assessment feeder'!CM876)))</f>
        <v>.</v>
      </c>
      <c r="AB887" s="120" t="str">
        <f>IF($B$9="Female",'No Self Assessment feeder'!AB876,IF($B$9="Male",'No Self Assessment feeder'!BH876,IF($B$9="All",'No Self Assessment feeder'!CN876)))</f>
        <v>.</v>
      </c>
      <c r="AC887" s="127" t="str">
        <f>IF($B$9="Female",'No Self Assessment feeder'!AC876,IF($B$9="Male",'No Self Assessment feeder'!BI876,IF($B$9="All",'No Self Assessment feeder'!CO876)))</f>
        <v>.</v>
      </c>
      <c r="CM887" s="29"/>
    </row>
    <row r="888" spans="1:91" ht="14.25" customHeight="1" x14ac:dyDescent="0.2">
      <c r="A888" s="159" t="s">
        <v>294</v>
      </c>
      <c r="B888" s="65" t="s">
        <v>198</v>
      </c>
      <c r="C888" s="66">
        <v>10005127</v>
      </c>
      <c r="D888" s="66" t="s">
        <v>490</v>
      </c>
      <c r="E888" s="162" t="s">
        <v>431</v>
      </c>
      <c r="F888" s="142" t="str">
        <f>IF($B$9="Female",'No Self Assessment feeder'!F877,IF($B$9="Male",'No Self Assessment feeder'!AL877,IF($B$9="All",'No Self Assessment feeder'!BR877)))</f>
        <v>.</v>
      </c>
      <c r="G888" s="120" t="str">
        <f>IF($B$9="Female",'No Self Assessment feeder'!G877,IF($B$9="Male",'No Self Assessment feeder'!AM877,IF($B$9="All",'No Self Assessment feeder'!BS877)))</f>
        <v>.</v>
      </c>
      <c r="H888" s="79" t="str">
        <f>IF($B$9="Female",'No Self Assessment feeder'!H877,IF($B$9="Male",'No Self Assessment feeder'!AN877,IF($B$9="All",'No Self Assessment feeder'!BT877)))</f>
        <v>.</v>
      </c>
      <c r="I888" s="120" t="str">
        <f>IF($B$9="Female",'No Self Assessment feeder'!I877,IF($B$9="Male",'No Self Assessment feeder'!AO877,IF($B$9="All",'No Self Assessment feeder'!BU877)))</f>
        <v>.</v>
      </c>
      <c r="J888" s="120" t="str">
        <f>IF($B$9="Female",'No Self Assessment feeder'!J877,IF($B$9="Male",'No Self Assessment feeder'!AP877,IF($B$9="All",'No Self Assessment feeder'!BV877)))</f>
        <v>.</v>
      </c>
      <c r="K888" s="120" t="str">
        <f>IF($B$9="Female",'No Self Assessment feeder'!K877,IF($B$9="Male",'No Self Assessment feeder'!AQ877,IF($B$9="All",'No Self Assessment feeder'!BW877)))</f>
        <v>.</v>
      </c>
      <c r="L888" s="120" t="str">
        <f>IF($B$9="Female",'No Self Assessment feeder'!L877,IF($B$9="Male",'No Self Assessment feeder'!AR877,IF($B$9="All",'No Self Assessment feeder'!BX877)))</f>
        <v>.</v>
      </c>
      <c r="M888" s="127" t="str">
        <f>IF($B$9="Female",'No Self Assessment feeder'!M877,IF($B$9="Male",'No Self Assessment feeder'!AS877,IF($B$9="All",'No Self Assessment feeder'!BY877)))</f>
        <v>.</v>
      </c>
      <c r="N888" s="81" t="str">
        <f>IF($B$9="Female",'No Self Assessment feeder'!N877,IF($B$9="Male",'No Self Assessment feeder'!AT877,IF($B$9="All",'No Self Assessment feeder'!BZ877)))</f>
        <v>.</v>
      </c>
      <c r="O888" s="120" t="str">
        <f>IF($B$9="Female",'No Self Assessment feeder'!O877,IF($B$9="Male",'No Self Assessment feeder'!AU877,IF($B$9="All",'No Self Assessment feeder'!CA877)))</f>
        <v>.</v>
      </c>
      <c r="P888" s="79" t="str">
        <f>IF($B$9="Female",'No Self Assessment feeder'!P877,IF($B$9="Male",'No Self Assessment feeder'!AV877,IF($B$9="All",'No Self Assessment feeder'!CB877)))</f>
        <v>.</v>
      </c>
      <c r="Q888" s="120" t="str">
        <f>IF($B$9="Female",'No Self Assessment feeder'!Q877,IF($B$9="Male",'No Self Assessment feeder'!AW877,IF($B$9="All",'No Self Assessment feeder'!CC877)))</f>
        <v>.</v>
      </c>
      <c r="R888" s="120" t="str">
        <f>IF($B$9="Female",'No Self Assessment feeder'!R877,IF($B$9="Male",'No Self Assessment feeder'!AX877,IF($B$9="All",'No Self Assessment feeder'!CD877)))</f>
        <v>.</v>
      </c>
      <c r="S888" s="120" t="str">
        <f>IF($B$9="Female",'No Self Assessment feeder'!S877,IF($B$9="Male",'No Self Assessment feeder'!AY877,IF($B$9="All",'No Self Assessment feeder'!CE877)))</f>
        <v>.</v>
      </c>
      <c r="T888" s="120" t="str">
        <f>IF($B$9="Female",'No Self Assessment feeder'!T877,IF($B$9="Male",'No Self Assessment feeder'!AZ877,IF($B$9="All",'No Self Assessment feeder'!CF877)))</f>
        <v>.</v>
      </c>
      <c r="U888" s="127" t="str">
        <f>IF($B$9="Female",'No Self Assessment feeder'!U877,IF($B$9="Male",'No Self Assessment feeder'!BA877,IF($B$9="All",'No Self Assessment feeder'!CG877)))</f>
        <v>.</v>
      </c>
      <c r="V888" s="81" t="str">
        <f>IF($B$9="Female",'No Self Assessment feeder'!V877,IF($B$9="Male",'No Self Assessment feeder'!BB877,IF($B$9="All",'No Self Assessment feeder'!CH877)))</f>
        <v>.</v>
      </c>
      <c r="W888" s="120" t="str">
        <f>IF($B$9="Female",'No Self Assessment feeder'!W877,IF($B$9="Male",'No Self Assessment feeder'!BC877,IF($B$9="All",'No Self Assessment feeder'!CI877)))</f>
        <v>.</v>
      </c>
      <c r="X888" s="79" t="str">
        <f>IF($B$9="Female",'No Self Assessment feeder'!X877,IF($B$9="Male",'No Self Assessment feeder'!BD877,IF($B$9="All",'No Self Assessment feeder'!CJ877)))</f>
        <v>.</v>
      </c>
      <c r="Y888" s="120" t="str">
        <f>IF($B$9="Female",'No Self Assessment feeder'!Y877,IF($B$9="Male",'No Self Assessment feeder'!BE877,IF($B$9="All",'No Self Assessment feeder'!CK877)))</f>
        <v>.</v>
      </c>
      <c r="Z888" s="120" t="str">
        <f>IF($B$9="Female",'No Self Assessment feeder'!Z877,IF($B$9="Male",'No Self Assessment feeder'!BF877,IF($B$9="All",'No Self Assessment feeder'!CL877)))</f>
        <v>.</v>
      </c>
      <c r="AA888" s="120" t="str">
        <f>IF($B$9="Female",'No Self Assessment feeder'!AA877,IF($B$9="Male",'No Self Assessment feeder'!BG877,IF($B$9="All",'No Self Assessment feeder'!CM877)))</f>
        <v>.</v>
      </c>
      <c r="AB888" s="120" t="str">
        <f>IF($B$9="Female",'No Self Assessment feeder'!AB877,IF($B$9="Male",'No Self Assessment feeder'!BH877,IF($B$9="All",'No Self Assessment feeder'!CN877)))</f>
        <v>.</v>
      </c>
      <c r="AC888" s="127" t="str">
        <f>IF($B$9="Female",'No Self Assessment feeder'!AC877,IF($B$9="Male",'No Self Assessment feeder'!BI877,IF($B$9="All",'No Self Assessment feeder'!CO877)))</f>
        <v>.</v>
      </c>
      <c r="CM888" s="29"/>
    </row>
    <row r="889" spans="1:91" ht="14.25" customHeight="1" x14ac:dyDescent="0.2">
      <c r="A889" s="159" t="s">
        <v>294</v>
      </c>
      <c r="B889" s="65" t="s">
        <v>200</v>
      </c>
      <c r="C889" s="66">
        <v>10007801</v>
      </c>
      <c r="D889" s="66" t="s">
        <v>490</v>
      </c>
      <c r="E889" s="162" t="s">
        <v>201</v>
      </c>
      <c r="F889" s="142">
        <f>IF($B$9="Female",'No Self Assessment feeder'!F878,IF($B$9="Male",'No Self Assessment feeder'!AL878,IF($B$9="All",'No Self Assessment feeder'!BR878)))</f>
        <v>3855</v>
      </c>
      <c r="G889" s="120">
        <f>IF($B$9="Female",'No Self Assessment feeder'!G878,IF($B$9="Male",'No Self Assessment feeder'!AM878,IF($B$9="All",'No Self Assessment feeder'!BS878)))</f>
        <v>1.9</v>
      </c>
      <c r="H889" s="79">
        <f>IF($B$9="Female",'No Self Assessment feeder'!H878,IF($B$9="Male",'No Self Assessment feeder'!AN878,IF($B$9="All",'No Self Assessment feeder'!BT878)))</f>
        <v>3780</v>
      </c>
      <c r="I889" s="120">
        <f>IF($B$9="Female",'No Self Assessment feeder'!I878,IF($B$9="Male",'No Self Assessment feeder'!AO878,IF($B$9="All",'No Self Assessment feeder'!BU878)))</f>
        <v>7.8</v>
      </c>
      <c r="J889" s="120">
        <f>IF($B$9="Female",'No Self Assessment feeder'!J878,IF($B$9="Male",'No Self Assessment feeder'!AP878,IF($B$9="All",'No Self Assessment feeder'!BV878)))</f>
        <v>11.7</v>
      </c>
      <c r="K889" s="120">
        <f>IF($B$9="Female",'No Self Assessment feeder'!K878,IF($B$9="Male",'No Self Assessment feeder'!AQ878,IF($B$9="All",'No Self Assessment feeder'!BW878)))</f>
        <v>61.3</v>
      </c>
      <c r="L889" s="120">
        <f>IF($B$9="Female",'No Self Assessment feeder'!L878,IF($B$9="Male",'No Self Assessment feeder'!AR878,IF($B$9="All",'No Self Assessment feeder'!BX878)))</f>
        <v>74</v>
      </c>
      <c r="M889" s="127">
        <f>IF($B$9="Female",'No Self Assessment feeder'!M878,IF($B$9="Male",'No Self Assessment feeder'!AS878,IF($B$9="All",'No Self Assessment feeder'!BY878)))</f>
        <v>80.5</v>
      </c>
      <c r="N889" s="81">
        <f>IF($B$9="Female",'No Self Assessment feeder'!N878,IF($B$9="Male",'No Self Assessment feeder'!AT878,IF($B$9="All",'No Self Assessment feeder'!BZ878)))</f>
        <v>3855</v>
      </c>
      <c r="O889" s="120">
        <f>IF($B$9="Female",'No Self Assessment feeder'!O878,IF($B$9="Male",'No Self Assessment feeder'!AU878,IF($B$9="All",'No Self Assessment feeder'!CA878)))</f>
        <v>1.9</v>
      </c>
      <c r="P889" s="79">
        <f>IF($B$9="Female",'No Self Assessment feeder'!P878,IF($B$9="Male",'No Self Assessment feeder'!AV878,IF($B$9="All",'No Self Assessment feeder'!CB878)))</f>
        <v>3780</v>
      </c>
      <c r="Q889" s="120">
        <f>IF($B$9="Female",'No Self Assessment feeder'!Q878,IF($B$9="Male",'No Self Assessment feeder'!AW878,IF($B$9="All",'No Self Assessment feeder'!CC878)))</f>
        <v>10.9</v>
      </c>
      <c r="R889" s="120">
        <f>IF($B$9="Female",'No Self Assessment feeder'!R878,IF($B$9="Male",'No Self Assessment feeder'!AX878,IF($B$9="All",'No Self Assessment feeder'!CD878)))</f>
        <v>8.4</v>
      </c>
      <c r="S889" s="120">
        <f>IF($B$9="Female",'No Self Assessment feeder'!S878,IF($B$9="Male",'No Self Assessment feeder'!AY878,IF($B$9="All",'No Self Assessment feeder'!CE878)))</f>
        <v>66.8</v>
      </c>
      <c r="T889" s="120">
        <f>IF($B$9="Female",'No Self Assessment feeder'!T878,IF($B$9="Male",'No Self Assessment feeder'!AZ878,IF($B$9="All",'No Self Assessment feeder'!CF878)))</f>
        <v>76.8</v>
      </c>
      <c r="U889" s="127">
        <f>IF($B$9="Female",'No Self Assessment feeder'!U878,IF($B$9="Male",'No Self Assessment feeder'!BA878,IF($B$9="All",'No Self Assessment feeder'!CG878)))</f>
        <v>80.7</v>
      </c>
      <c r="V889" s="81" t="str">
        <f>IF($B$9="Female",'No Self Assessment feeder'!V878,IF($B$9="Male",'No Self Assessment feeder'!BB878,IF($B$9="All",'No Self Assessment feeder'!CH878)))</f>
        <v>.</v>
      </c>
      <c r="W889" s="120" t="str">
        <f>IF($B$9="Female",'No Self Assessment feeder'!W878,IF($B$9="Male",'No Self Assessment feeder'!BC878,IF($B$9="All",'No Self Assessment feeder'!CI878)))</f>
        <v>.</v>
      </c>
      <c r="X889" s="79" t="str">
        <f>IF($B$9="Female",'No Self Assessment feeder'!X878,IF($B$9="Male",'No Self Assessment feeder'!BD878,IF($B$9="All",'No Self Assessment feeder'!CJ878)))</f>
        <v>.</v>
      </c>
      <c r="Y889" s="120" t="str">
        <f>IF($B$9="Female",'No Self Assessment feeder'!Y878,IF($B$9="Male",'No Self Assessment feeder'!BE878,IF($B$9="All",'No Self Assessment feeder'!CK878)))</f>
        <v>.</v>
      </c>
      <c r="Z889" s="120" t="str">
        <f>IF($B$9="Female",'No Self Assessment feeder'!Z878,IF($B$9="Male",'No Self Assessment feeder'!BF878,IF($B$9="All",'No Self Assessment feeder'!CL878)))</f>
        <v>.</v>
      </c>
      <c r="AA889" s="120" t="str">
        <f>IF($B$9="Female",'No Self Assessment feeder'!AA878,IF($B$9="Male",'No Self Assessment feeder'!BG878,IF($B$9="All",'No Self Assessment feeder'!CM878)))</f>
        <v>.</v>
      </c>
      <c r="AB889" s="120" t="str">
        <f>IF($B$9="Female",'No Self Assessment feeder'!AB878,IF($B$9="Male",'No Self Assessment feeder'!BH878,IF($B$9="All",'No Self Assessment feeder'!CN878)))</f>
        <v>.</v>
      </c>
      <c r="AC889" s="127" t="str">
        <f>IF($B$9="Female",'No Self Assessment feeder'!AC878,IF($B$9="Male",'No Self Assessment feeder'!BI878,IF($B$9="All",'No Self Assessment feeder'!CO878)))</f>
        <v>.</v>
      </c>
      <c r="CM889" s="29"/>
    </row>
    <row r="890" spans="1:91" ht="14.25" customHeight="1" x14ac:dyDescent="0.2">
      <c r="A890" s="159" t="s">
        <v>294</v>
      </c>
      <c r="B890" s="65" t="s">
        <v>202</v>
      </c>
      <c r="C890" s="66">
        <v>10007155</v>
      </c>
      <c r="D890" s="66" t="s">
        <v>495</v>
      </c>
      <c r="E890" s="162" t="s">
        <v>203</v>
      </c>
      <c r="F890" s="142">
        <f>IF($B$9="Female",'No Self Assessment feeder'!F879,IF($B$9="Male",'No Self Assessment feeder'!AL879,IF($B$9="All",'No Self Assessment feeder'!BR879)))</f>
        <v>3710</v>
      </c>
      <c r="G890" s="120">
        <f>IF($B$9="Female",'No Self Assessment feeder'!G879,IF($B$9="Male",'No Self Assessment feeder'!AM879,IF($B$9="All",'No Self Assessment feeder'!BS879)))</f>
        <v>2.2000000000000002</v>
      </c>
      <c r="H890" s="79">
        <f>IF($B$9="Female",'No Self Assessment feeder'!H879,IF($B$9="Male",'No Self Assessment feeder'!AN879,IF($B$9="All",'No Self Assessment feeder'!BT879)))</f>
        <v>3625</v>
      </c>
      <c r="I890" s="120">
        <f>IF($B$9="Female",'No Self Assessment feeder'!I879,IF($B$9="Male",'No Self Assessment feeder'!AO879,IF($B$9="All",'No Self Assessment feeder'!BU879)))</f>
        <v>6.7</v>
      </c>
      <c r="J890" s="120">
        <f>IF($B$9="Female",'No Self Assessment feeder'!J879,IF($B$9="Male",'No Self Assessment feeder'!AP879,IF($B$9="All",'No Self Assessment feeder'!BV879)))</f>
        <v>10.8</v>
      </c>
      <c r="K890" s="120">
        <f>IF($B$9="Female",'No Self Assessment feeder'!K879,IF($B$9="Male",'No Self Assessment feeder'!AQ879,IF($B$9="All",'No Self Assessment feeder'!BW879)))</f>
        <v>64.599999999999994</v>
      </c>
      <c r="L890" s="120">
        <f>IF($B$9="Female",'No Self Assessment feeder'!L879,IF($B$9="Male",'No Self Assessment feeder'!AR879,IF($B$9="All",'No Self Assessment feeder'!BX879)))</f>
        <v>75.900000000000006</v>
      </c>
      <c r="M890" s="127">
        <f>IF($B$9="Female",'No Self Assessment feeder'!M879,IF($B$9="Male",'No Self Assessment feeder'!AS879,IF($B$9="All",'No Self Assessment feeder'!BY879)))</f>
        <v>82.5</v>
      </c>
      <c r="N890" s="81">
        <f>IF($B$9="Female",'No Self Assessment feeder'!N879,IF($B$9="Male",'No Self Assessment feeder'!AT879,IF($B$9="All",'No Self Assessment feeder'!BZ879)))</f>
        <v>3710</v>
      </c>
      <c r="O890" s="120">
        <f>IF($B$9="Female",'No Self Assessment feeder'!O879,IF($B$9="Male",'No Self Assessment feeder'!AU879,IF($B$9="All",'No Self Assessment feeder'!CA879)))</f>
        <v>2.4</v>
      </c>
      <c r="P890" s="79">
        <f>IF($B$9="Female",'No Self Assessment feeder'!P879,IF($B$9="Male",'No Self Assessment feeder'!AV879,IF($B$9="All",'No Self Assessment feeder'!CB879)))</f>
        <v>3620</v>
      </c>
      <c r="Q890" s="120">
        <f>IF($B$9="Female",'No Self Assessment feeder'!Q879,IF($B$9="Male",'No Self Assessment feeder'!AW879,IF($B$9="All",'No Self Assessment feeder'!CC879)))</f>
        <v>9.6999999999999993</v>
      </c>
      <c r="R890" s="120">
        <f>IF($B$9="Female",'No Self Assessment feeder'!R879,IF($B$9="Male",'No Self Assessment feeder'!AX879,IF($B$9="All",'No Self Assessment feeder'!CD879)))</f>
        <v>7.6</v>
      </c>
      <c r="S890" s="120">
        <f>IF($B$9="Female",'No Self Assessment feeder'!S879,IF($B$9="Male",'No Self Assessment feeder'!AY879,IF($B$9="All",'No Self Assessment feeder'!CE879)))</f>
        <v>71.2</v>
      </c>
      <c r="T890" s="120">
        <f>IF($B$9="Female",'No Self Assessment feeder'!T879,IF($B$9="Male",'No Self Assessment feeder'!AZ879,IF($B$9="All",'No Self Assessment feeder'!CF879)))</f>
        <v>79.599999999999994</v>
      </c>
      <c r="U890" s="127">
        <f>IF($B$9="Female",'No Self Assessment feeder'!U879,IF($B$9="Male",'No Self Assessment feeder'!BA879,IF($B$9="All",'No Self Assessment feeder'!CG879)))</f>
        <v>82.7</v>
      </c>
      <c r="V890" s="81" t="str">
        <f>IF($B$9="Female",'No Self Assessment feeder'!V879,IF($B$9="Male",'No Self Assessment feeder'!BB879,IF($B$9="All",'No Self Assessment feeder'!CH879)))</f>
        <v>.</v>
      </c>
      <c r="W890" s="120" t="str">
        <f>IF($B$9="Female",'No Self Assessment feeder'!W879,IF($B$9="Male",'No Self Assessment feeder'!BC879,IF($B$9="All",'No Self Assessment feeder'!CI879)))</f>
        <v>.</v>
      </c>
      <c r="X890" s="79" t="str">
        <f>IF($B$9="Female",'No Self Assessment feeder'!X879,IF($B$9="Male",'No Self Assessment feeder'!BD879,IF($B$9="All",'No Self Assessment feeder'!CJ879)))</f>
        <v>.</v>
      </c>
      <c r="Y890" s="120" t="str">
        <f>IF($B$9="Female",'No Self Assessment feeder'!Y879,IF($B$9="Male",'No Self Assessment feeder'!BE879,IF($B$9="All",'No Self Assessment feeder'!CK879)))</f>
        <v>.</v>
      </c>
      <c r="Z890" s="120" t="str">
        <f>IF($B$9="Female",'No Self Assessment feeder'!Z879,IF($B$9="Male",'No Self Assessment feeder'!BF879,IF($B$9="All",'No Self Assessment feeder'!CL879)))</f>
        <v>.</v>
      </c>
      <c r="AA890" s="120" t="str">
        <f>IF($B$9="Female",'No Self Assessment feeder'!AA879,IF($B$9="Male",'No Self Assessment feeder'!BG879,IF($B$9="All",'No Self Assessment feeder'!CM879)))</f>
        <v>.</v>
      </c>
      <c r="AB890" s="120" t="str">
        <f>IF($B$9="Female",'No Self Assessment feeder'!AB879,IF($B$9="Male",'No Self Assessment feeder'!BH879,IF($B$9="All",'No Self Assessment feeder'!CN879)))</f>
        <v>.</v>
      </c>
      <c r="AC890" s="127" t="str">
        <f>IF($B$9="Female",'No Self Assessment feeder'!AC879,IF($B$9="Male",'No Self Assessment feeder'!BI879,IF($B$9="All",'No Self Assessment feeder'!CO879)))</f>
        <v>.</v>
      </c>
      <c r="CM890" s="29"/>
    </row>
    <row r="891" spans="1:91" ht="14.25" customHeight="1" x14ac:dyDescent="0.2">
      <c r="A891" s="159" t="s">
        <v>294</v>
      </c>
      <c r="B891" s="65" t="s">
        <v>204</v>
      </c>
      <c r="C891" s="66">
        <v>10007775</v>
      </c>
      <c r="D891" s="66" t="s">
        <v>491</v>
      </c>
      <c r="E891" s="162" t="s">
        <v>205</v>
      </c>
      <c r="F891" s="142">
        <f>IF($B$9="Female",'No Self Assessment feeder'!F880,IF($B$9="Male",'No Self Assessment feeder'!AL880,IF($B$9="All",'No Self Assessment feeder'!BR880)))</f>
        <v>2385</v>
      </c>
      <c r="G891" s="120">
        <f>IF($B$9="Female",'No Self Assessment feeder'!G880,IF($B$9="Male",'No Self Assessment feeder'!AM880,IF($B$9="All",'No Self Assessment feeder'!BS880)))</f>
        <v>1.7</v>
      </c>
      <c r="H891" s="79">
        <f>IF($B$9="Female",'No Self Assessment feeder'!H880,IF($B$9="Male",'No Self Assessment feeder'!AN880,IF($B$9="All",'No Self Assessment feeder'!BT880)))</f>
        <v>2345</v>
      </c>
      <c r="I891" s="120">
        <f>IF($B$9="Female",'No Self Assessment feeder'!I880,IF($B$9="Male",'No Self Assessment feeder'!AO880,IF($B$9="All",'No Self Assessment feeder'!BU880)))</f>
        <v>7.2</v>
      </c>
      <c r="J891" s="120">
        <f>IF($B$9="Female",'No Self Assessment feeder'!J880,IF($B$9="Male",'No Self Assessment feeder'!AP880,IF($B$9="All",'No Self Assessment feeder'!BV880)))</f>
        <v>15.6</v>
      </c>
      <c r="K891" s="120">
        <f>IF($B$9="Female",'No Self Assessment feeder'!K880,IF($B$9="Male",'No Self Assessment feeder'!AQ880,IF($B$9="All",'No Self Assessment feeder'!BW880)))</f>
        <v>46.7</v>
      </c>
      <c r="L891" s="120">
        <f>IF($B$9="Female",'No Self Assessment feeder'!L880,IF($B$9="Male",'No Self Assessment feeder'!AR880,IF($B$9="All",'No Self Assessment feeder'!BX880)))</f>
        <v>63.5</v>
      </c>
      <c r="M891" s="127">
        <f>IF($B$9="Female",'No Self Assessment feeder'!M880,IF($B$9="Male",'No Self Assessment feeder'!AS880,IF($B$9="All",'No Self Assessment feeder'!BY880)))</f>
        <v>77.2</v>
      </c>
      <c r="N891" s="81">
        <f>IF($B$9="Female",'No Self Assessment feeder'!N880,IF($B$9="Male",'No Self Assessment feeder'!AT880,IF($B$9="All",'No Self Assessment feeder'!BZ880)))</f>
        <v>2385</v>
      </c>
      <c r="O891" s="120">
        <f>IF($B$9="Female",'No Self Assessment feeder'!O880,IF($B$9="Male",'No Self Assessment feeder'!AU880,IF($B$9="All",'No Self Assessment feeder'!CA880)))</f>
        <v>2.1</v>
      </c>
      <c r="P891" s="79">
        <f>IF($B$9="Female",'No Self Assessment feeder'!P880,IF($B$9="Male",'No Self Assessment feeder'!AV880,IF($B$9="All",'No Self Assessment feeder'!CB880)))</f>
        <v>2335</v>
      </c>
      <c r="Q891" s="120">
        <f>IF($B$9="Female",'No Self Assessment feeder'!Q880,IF($B$9="Male",'No Self Assessment feeder'!AW880,IF($B$9="All",'No Self Assessment feeder'!CC880)))</f>
        <v>12.8</v>
      </c>
      <c r="R891" s="120">
        <f>IF($B$9="Female",'No Self Assessment feeder'!R880,IF($B$9="Male",'No Self Assessment feeder'!AX880,IF($B$9="All",'No Self Assessment feeder'!CD880)))</f>
        <v>10.199999999999999</v>
      </c>
      <c r="S891" s="120">
        <f>IF($B$9="Female",'No Self Assessment feeder'!S880,IF($B$9="Male",'No Self Assessment feeder'!AY880,IF($B$9="All",'No Self Assessment feeder'!CE880)))</f>
        <v>62</v>
      </c>
      <c r="T891" s="120">
        <f>IF($B$9="Female",'No Self Assessment feeder'!T880,IF($B$9="Male",'No Self Assessment feeder'!AZ880,IF($B$9="All",'No Self Assessment feeder'!CF880)))</f>
        <v>70.7</v>
      </c>
      <c r="U891" s="127">
        <f>IF($B$9="Female",'No Self Assessment feeder'!U880,IF($B$9="Male",'No Self Assessment feeder'!BA880,IF($B$9="All",'No Self Assessment feeder'!CG880)))</f>
        <v>77</v>
      </c>
      <c r="V891" s="81" t="str">
        <f>IF($B$9="Female",'No Self Assessment feeder'!V880,IF($B$9="Male",'No Self Assessment feeder'!BB880,IF($B$9="All",'No Self Assessment feeder'!CH880)))</f>
        <v>.</v>
      </c>
      <c r="W891" s="120" t="str">
        <f>IF($B$9="Female",'No Self Assessment feeder'!W880,IF($B$9="Male",'No Self Assessment feeder'!BC880,IF($B$9="All",'No Self Assessment feeder'!CI880)))</f>
        <v>.</v>
      </c>
      <c r="X891" s="79" t="str">
        <f>IF($B$9="Female",'No Self Assessment feeder'!X880,IF($B$9="Male",'No Self Assessment feeder'!BD880,IF($B$9="All",'No Self Assessment feeder'!CJ880)))</f>
        <v>.</v>
      </c>
      <c r="Y891" s="120" t="str">
        <f>IF($B$9="Female",'No Self Assessment feeder'!Y880,IF($B$9="Male",'No Self Assessment feeder'!BE880,IF($B$9="All",'No Self Assessment feeder'!CK880)))</f>
        <v>.</v>
      </c>
      <c r="Z891" s="120" t="str">
        <f>IF($B$9="Female",'No Self Assessment feeder'!Z880,IF($B$9="Male",'No Self Assessment feeder'!BF880,IF($B$9="All",'No Self Assessment feeder'!CL880)))</f>
        <v>.</v>
      </c>
      <c r="AA891" s="120" t="str">
        <f>IF($B$9="Female",'No Self Assessment feeder'!AA880,IF($B$9="Male",'No Self Assessment feeder'!BG880,IF($B$9="All",'No Self Assessment feeder'!CM880)))</f>
        <v>.</v>
      </c>
      <c r="AB891" s="120" t="str">
        <f>IF($B$9="Female",'No Self Assessment feeder'!AB880,IF($B$9="Male",'No Self Assessment feeder'!BH880,IF($B$9="All",'No Self Assessment feeder'!CN880)))</f>
        <v>.</v>
      </c>
      <c r="AC891" s="127" t="str">
        <f>IF($B$9="Female",'No Self Assessment feeder'!AC880,IF($B$9="Male",'No Self Assessment feeder'!BI880,IF($B$9="All",'No Self Assessment feeder'!CO880)))</f>
        <v>.</v>
      </c>
      <c r="CM891" s="29"/>
    </row>
    <row r="892" spans="1:91" ht="14.25" customHeight="1" x14ac:dyDescent="0.2">
      <c r="A892" s="159" t="s">
        <v>294</v>
      </c>
      <c r="B892" s="65" t="s">
        <v>206</v>
      </c>
      <c r="C892" s="66">
        <v>10005389</v>
      </c>
      <c r="D892" s="66" t="s">
        <v>491</v>
      </c>
      <c r="E892" s="162" t="s">
        <v>207</v>
      </c>
      <c r="F892" s="142">
        <f>IF($B$9="Female",'No Self Assessment feeder'!F881,IF($B$9="Male",'No Self Assessment feeder'!AL881,IF($B$9="All",'No Self Assessment feeder'!BR881)))</f>
        <v>245</v>
      </c>
      <c r="G892" s="120">
        <f>IF($B$9="Female",'No Self Assessment feeder'!G881,IF($B$9="Male",'No Self Assessment feeder'!AM881,IF($B$9="All",'No Self Assessment feeder'!BS881)))</f>
        <v>2.5</v>
      </c>
      <c r="H892" s="79">
        <f>IF($B$9="Female",'No Self Assessment feeder'!H881,IF($B$9="Male",'No Self Assessment feeder'!AN881,IF($B$9="All",'No Self Assessment feeder'!BT881)))</f>
        <v>240</v>
      </c>
      <c r="I892" s="120">
        <f>IF($B$9="Female",'No Self Assessment feeder'!I881,IF($B$9="Male",'No Self Assessment feeder'!AO881,IF($B$9="All",'No Self Assessment feeder'!BU881)))</f>
        <v>11.3</v>
      </c>
      <c r="J892" s="120">
        <f>IF($B$9="Female",'No Self Assessment feeder'!J881,IF($B$9="Male",'No Self Assessment feeder'!AP881,IF($B$9="All",'No Self Assessment feeder'!BV881)))</f>
        <v>13.4</v>
      </c>
      <c r="K892" s="120">
        <f>IF($B$9="Female",'No Self Assessment feeder'!K881,IF($B$9="Male",'No Self Assessment feeder'!AQ881,IF($B$9="All",'No Self Assessment feeder'!BW881)))</f>
        <v>68.900000000000006</v>
      </c>
      <c r="L892" s="120">
        <f>IF($B$9="Female",'No Self Assessment feeder'!L881,IF($B$9="Male",'No Self Assessment feeder'!AR881,IF($B$9="All",'No Self Assessment feeder'!BX881)))</f>
        <v>72.3</v>
      </c>
      <c r="M892" s="127">
        <f>IF($B$9="Female",'No Self Assessment feeder'!M881,IF($B$9="Male",'No Self Assessment feeder'!AS881,IF($B$9="All",'No Self Assessment feeder'!BY881)))</f>
        <v>75.2</v>
      </c>
      <c r="N892" s="81">
        <f>IF($B$9="Female",'No Self Assessment feeder'!N881,IF($B$9="Male",'No Self Assessment feeder'!AT881,IF($B$9="All",'No Self Assessment feeder'!BZ881)))</f>
        <v>245</v>
      </c>
      <c r="O892" s="120">
        <f>IF($B$9="Female",'No Self Assessment feeder'!O881,IF($B$9="Male",'No Self Assessment feeder'!AU881,IF($B$9="All",'No Self Assessment feeder'!CA881)))</f>
        <v>2.9</v>
      </c>
      <c r="P892" s="79">
        <f>IF($B$9="Female",'No Self Assessment feeder'!P881,IF($B$9="Male",'No Self Assessment feeder'!AV881,IF($B$9="All",'No Self Assessment feeder'!CB881)))</f>
        <v>235</v>
      </c>
      <c r="Q892" s="120">
        <f>IF($B$9="Female",'No Self Assessment feeder'!Q881,IF($B$9="Male",'No Self Assessment feeder'!AW881,IF($B$9="All",'No Self Assessment feeder'!CC881)))</f>
        <v>12.2</v>
      </c>
      <c r="R892" s="120">
        <f>IF($B$9="Female",'No Self Assessment feeder'!R881,IF($B$9="Male",'No Self Assessment feeder'!AX881,IF($B$9="All",'No Self Assessment feeder'!CD881)))</f>
        <v>11.8</v>
      </c>
      <c r="S892" s="120" t="str">
        <f>IF($B$9="Female",'No Self Assessment feeder'!S881,IF($B$9="Male",'No Self Assessment feeder'!AY881,IF($B$9="All",'No Self Assessment feeder'!CE881)))</f>
        <v>x</v>
      </c>
      <c r="T892" s="120" t="str">
        <f>IF($B$9="Female",'No Self Assessment feeder'!T881,IF($B$9="Male",'No Self Assessment feeder'!AZ881,IF($B$9="All",'No Self Assessment feeder'!CF881)))</f>
        <v>x</v>
      </c>
      <c r="U892" s="127">
        <f>IF($B$9="Female",'No Self Assessment feeder'!U881,IF($B$9="Male",'No Self Assessment feeder'!BA881,IF($B$9="All",'No Self Assessment feeder'!CG881)))</f>
        <v>75.900000000000006</v>
      </c>
      <c r="V892" s="81" t="str">
        <f>IF($B$9="Female",'No Self Assessment feeder'!V881,IF($B$9="Male",'No Self Assessment feeder'!BB881,IF($B$9="All",'No Self Assessment feeder'!CH881)))</f>
        <v>.</v>
      </c>
      <c r="W892" s="120" t="str">
        <f>IF($B$9="Female",'No Self Assessment feeder'!W881,IF($B$9="Male",'No Self Assessment feeder'!BC881,IF($B$9="All",'No Self Assessment feeder'!CI881)))</f>
        <v>.</v>
      </c>
      <c r="X892" s="79" t="str">
        <f>IF($B$9="Female",'No Self Assessment feeder'!X881,IF($B$9="Male",'No Self Assessment feeder'!BD881,IF($B$9="All",'No Self Assessment feeder'!CJ881)))</f>
        <v>.</v>
      </c>
      <c r="Y892" s="120" t="str">
        <f>IF($B$9="Female",'No Self Assessment feeder'!Y881,IF($B$9="Male",'No Self Assessment feeder'!BE881,IF($B$9="All",'No Self Assessment feeder'!CK881)))</f>
        <v>.</v>
      </c>
      <c r="Z892" s="120" t="str">
        <f>IF($B$9="Female",'No Self Assessment feeder'!Z881,IF($B$9="Male",'No Self Assessment feeder'!BF881,IF($B$9="All",'No Self Assessment feeder'!CL881)))</f>
        <v>.</v>
      </c>
      <c r="AA892" s="120" t="str">
        <f>IF($B$9="Female",'No Self Assessment feeder'!AA881,IF($B$9="Male",'No Self Assessment feeder'!BG881,IF($B$9="All",'No Self Assessment feeder'!CM881)))</f>
        <v>.</v>
      </c>
      <c r="AB892" s="120" t="str">
        <f>IF($B$9="Female",'No Self Assessment feeder'!AB881,IF($B$9="Male",'No Self Assessment feeder'!BH881,IF($B$9="All",'No Self Assessment feeder'!CN881)))</f>
        <v>.</v>
      </c>
      <c r="AC892" s="127" t="str">
        <f>IF($B$9="Female",'No Self Assessment feeder'!AC881,IF($B$9="Male",'No Self Assessment feeder'!BI881,IF($B$9="All",'No Self Assessment feeder'!CO881)))</f>
        <v>.</v>
      </c>
      <c r="CM892" s="29"/>
    </row>
    <row r="893" spans="1:91" ht="14.25" customHeight="1" x14ac:dyDescent="0.2">
      <c r="A893" s="159" t="s">
        <v>294</v>
      </c>
      <c r="B893" s="65" t="s">
        <v>208</v>
      </c>
      <c r="C893" s="66">
        <v>10007802</v>
      </c>
      <c r="D893" s="66" t="s">
        <v>495</v>
      </c>
      <c r="E893" s="162" t="s">
        <v>209</v>
      </c>
      <c r="F893" s="142">
        <f>IF($B$9="Female",'No Self Assessment feeder'!F882,IF($B$9="Male",'No Self Assessment feeder'!AL882,IF($B$9="All",'No Self Assessment feeder'!BR882)))</f>
        <v>2350</v>
      </c>
      <c r="G893" s="120">
        <f>IF($B$9="Female",'No Self Assessment feeder'!G882,IF($B$9="Male",'No Self Assessment feeder'!AM882,IF($B$9="All",'No Self Assessment feeder'!BS882)))</f>
        <v>1.7</v>
      </c>
      <c r="H893" s="79">
        <f>IF($B$9="Female",'No Self Assessment feeder'!H882,IF($B$9="Male",'No Self Assessment feeder'!AN882,IF($B$9="All",'No Self Assessment feeder'!BT882)))</f>
        <v>2310</v>
      </c>
      <c r="I893" s="120">
        <f>IF($B$9="Female",'No Self Assessment feeder'!I882,IF($B$9="Male",'No Self Assessment feeder'!AO882,IF($B$9="All",'No Self Assessment feeder'!BU882)))</f>
        <v>7.1</v>
      </c>
      <c r="J893" s="120">
        <f>IF($B$9="Female",'No Self Assessment feeder'!J882,IF($B$9="Male",'No Self Assessment feeder'!AP882,IF($B$9="All",'No Self Assessment feeder'!BV882)))</f>
        <v>10.8</v>
      </c>
      <c r="K893" s="120">
        <f>IF($B$9="Female",'No Self Assessment feeder'!K882,IF($B$9="Male",'No Self Assessment feeder'!AQ882,IF($B$9="All",'No Self Assessment feeder'!BW882)))</f>
        <v>59.4</v>
      </c>
      <c r="L893" s="120">
        <f>IF($B$9="Female",'No Self Assessment feeder'!L882,IF($B$9="Male",'No Self Assessment feeder'!AR882,IF($B$9="All",'No Self Assessment feeder'!BX882)))</f>
        <v>73.7</v>
      </c>
      <c r="M893" s="127">
        <f>IF($B$9="Female",'No Self Assessment feeder'!M882,IF($B$9="Male",'No Self Assessment feeder'!AS882,IF($B$9="All",'No Self Assessment feeder'!BY882)))</f>
        <v>82.1</v>
      </c>
      <c r="N893" s="81">
        <f>IF($B$9="Female",'No Self Assessment feeder'!N882,IF($B$9="Male",'No Self Assessment feeder'!AT882,IF($B$9="All",'No Self Assessment feeder'!BZ882)))</f>
        <v>2350</v>
      </c>
      <c r="O893" s="120">
        <f>IF($B$9="Female",'No Self Assessment feeder'!O882,IF($B$9="Male",'No Self Assessment feeder'!AU882,IF($B$9="All",'No Self Assessment feeder'!CA882)))</f>
        <v>1.6</v>
      </c>
      <c r="P893" s="79">
        <f>IF($B$9="Female",'No Self Assessment feeder'!P882,IF($B$9="Male",'No Self Assessment feeder'!AV882,IF($B$9="All",'No Self Assessment feeder'!CB882)))</f>
        <v>2310</v>
      </c>
      <c r="Q893" s="120">
        <f>IF($B$9="Female",'No Self Assessment feeder'!Q882,IF($B$9="Male",'No Self Assessment feeder'!AW882,IF($B$9="All",'No Self Assessment feeder'!CC882)))</f>
        <v>10.3</v>
      </c>
      <c r="R893" s="120">
        <f>IF($B$9="Female",'No Self Assessment feeder'!R882,IF($B$9="Male",'No Self Assessment feeder'!AX882,IF($B$9="All",'No Self Assessment feeder'!CD882)))</f>
        <v>7</v>
      </c>
      <c r="S893" s="120">
        <f>IF($B$9="Female",'No Self Assessment feeder'!S882,IF($B$9="Male",'No Self Assessment feeder'!AY882,IF($B$9="All",'No Self Assessment feeder'!CE882)))</f>
        <v>68.900000000000006</v>
      </c>
      <c r="T893" s="120">
        <f>IF($B$9="Female",'No Self Assessment feeder'!T882,IF($B$9="Male",'No Self Assessment feeder'!AZ882,IF($B$9="All",'No Self Assessment feeder'!CF882)))</f>
        <v>77.7</v>
      </c>
      <c r="U893" s="127">
        <f>IF($B$9="Female",'No Self Assessment feeder'!U882,IF($B$9="Male",'No Self Assessment feeder'!BA882,IF($B$9="All",'No Self Assessment feeder'!CG882)))</f>
        <v>82.7</v>
      </c>
      <c r="V893" s="81" t="str">
        <f>IF($B$9="Female",'No Self Assessment feeder'!V882,IF($B$9="Male",'No Self Assessment feeder'!BB882,IF($B$9="All",'No Self Assessment feeder'!CH882)))</f>
        <v>.</v>
      </c>
      <c r="W893" s="120" t="str">
        <f>IF($B$9="Female",'No Self Assessment feeder'!W882,IF($B$9="Male",'No Self Assessment feeder'!BC882,IF($B$9="All",'No Self Assessment feeder'!CI882)))</f>
        <v>.</v>
      </c>
      <c r="X893" s="79" t="str">
        <f>IF($B$9="Female",'No Self Assessment feeder'!X882,IF($B$9="Male",'No Self Assessment feeder'!BD882,IF($B$9="All",'No Self Assessment feeder'!CJ882)))</f>
        <v>.</v>
      </c>
      <c r="Y893" s="120" t="str">
        <f>IF($B$9="Female",'No Self Assessment feeder'!Y882,IF($B$9="Male",'No Self Assessment feeder'!BE882,IF($B$9="All",'No Self Assessment feeder'!CK882)))</f>
        <v>.</v>
      </c>
      <c r="Z893" s="120" t="str">
        <f>IF($B$9="Female",'No Self Assessment feeder'!Z882,IF($B$9="Male",'No Self Assessment feeder'!BF882,IF($B$9="All",'No Self Assessment feeder'!CL882)))</f>
        <v>.</v>
      </c>
      <c r="AA893" s="120" t="str">
        <f>IF($B$9="Female",'No Self Assessment feeder'!AA882,IF($B$9="Male",'No Self Assessment feeder'!BG882,IF($B$9="All",'No Self Assessment feeder'!CM882)))</f>
        <v>.</v>
      </c>
      <c r="AB893" s="120" t="str">
        <f>IF($B$9="Female",'No Self Assessment feeder'!AB882,IF($B$9="Male",'No Self Assessment feeder'!BH882,IF($B$9="All",'No Self Assessment feeder'!CN882)))</f>
        <v>.</v>
      </c>
      <c r="AC893" s="127" t="str">
        <f>IF($B$9="Female",'No Self Assessment feeder'!AC882,IF($B$9="Male",'No Self Assessment feeder'!BI882,IF($B$9="All",'No Self Assessment feeder'!CO882)))</f>
        <v>.</v>
      </c>
      <c r="CM893" s="29"/>
    </row>
    <row r="894" spans="1:91" ht="14.25" customHeight="1" x14ac:dyDescent="0.2">
      <c r="A894" s="159" t="s">
        <v>294</v>
      </c>
      <c r="B894" s="65" t="s">
        <v>210</v>
      </c>
      <c r="C894" s="66">
        <v>10007776</v>
      </c>
      <c r="D894" s="66" t="s">
        <v>491</v>
      </c>
      <c r="E894" s="162" t="s">
        <v>211</v>
      </c>
      <c r="F894" s="142">
        <f>IF($B$9="Female",'No Self Assessment feeder'!F883,IF($B$9="Male",'No Self Assessment feeder'!AL883,IF($B$9="All",'No Self Assessment feeder'!BR883)))</f>
        <v>1465</v>
      </c>
      <c r="G894" s="120">
        <f>IF($B$9="Female",'No Self Assessment feeder'!G883,IF($B$9="Male",'No Self Assessment feeder'!AM883,IF($B$9="All",'No Self Assessment feeder'!BS883)))</f>
        <v>1.9</v>
      </c>
      <c r="H894" s="79">
        <f>IF($B$9="Female",'No Self Assessment feeder'!H883,IF($B$9="Male",'No Self Assessment feeder'!AN883,IF($B$9="All",'No Self Assessment feeder'!BT883)))</f>
        <v>1435</v>
      </c>
      <c r="I894" s="120">
        <f>IF($B$9="Female",'No Self Assessment feeder'!I883,IF($B$9="Male",'No Self Assessment feeder'!AO883,IF($B$9="All",'No Self Assessment feeder'!BU883)))</f>
        <v>6.3</v>
      </c>
      <c r="J894" s="120">
        <f>IF($B$9="Female",'No Self Assessment feeder'!J883,IF($B$9="Male",'No Self Assessment feeder'!AP883,IF($B$9="All",'No Self Assessment feeder'!BV883)))</f>
        <v>12.4</v>
      </c>
      <c r="K894" s="120">
        <f>IF($B$9="Female",'No Self Assessment feeder'!K883,IF($B$9="Male",'No Self Assessment feeder'!AQ883,IF($B$9="All",'No Self Assessment feeder'!BW883)))</f>
        <v>65.599999999999994</v>
      </c>
      <c r="L894" s="120">
        <f>IF($B$9="Female",'No Self Assessment feeder'!L883,IF($B$9="Male",'No Self Assessment feeder'!AR883,IF($B$9="All",'No Self Assessment feeder'!BX883)))</f>
        <v>74.900000000000006</v>
      </c>
      <c r="M894" s="127">
        <f>IF($B$9="Female",'No Self Assessment feeder'!M883,IF($B$9="Male",'No Self Assessment feeder'!AS883,IF($B$9="All",'No Self Assessment feeder'!BY883)))</f>
        <v>81.400000000000006</v>
      </c>
      <c r="N894" s="81">
        <f>IF($B$9="Female",'No Self Assessment feeder'!N883,IF($B$9="Male",'No Self Assessment feeder'!AT883,IF($B$9="All",'No Self Assessment feeder'!BZ883)))</f>
        <v>1465</v>
      </c>
      <c r="O894" s="120">
        <f>IF($B$9="Female",'No Self Assessment feeder'!O883,IF($B$9="Male",'No Self Assessment feeder'!AU883,IF($B$9="All",'No Self Assessment feeder'!CA883)))</f>
        <v>1.8</v>
      </c>
      <c r="P894" s="79">
        <f>IF($B$9="Female",'No Self Assessment feeder'!P883,IF($B$9="Male",'No Self Assessment feeder'!AV883,IF($B$9="All",'No Self Assessment feeder'!CB883)))</f>
        <v>1440</v>
      </c>
      <c r="Q894" s="120">
        <f>IF($B$9="Female",'No Self Assessment feeder'!Q883,IF($B$9="Male",'No Self Assessment feeder'!AW883,IF($B$9="All",'No Self Assessment feeder'!CC883)))</f>
        <v>9.1999999999999993</v>
      </c>
      <c r="R894" s="120">
        <f>IF($B$9="Female",'No Self Assessment feeder'!R883,IF($B$9="Male",'No Self Assessment feeder'!AX883,IF($B$9="All",'No Self Assessment feeder'!CD883)))</f>
        <v>9.9</v>
      </c>
      <c r="S894" s="120">
        <f>IF($B$9="Female",'No Self Assessment feeder'!S883,IF($B$9="Male",'No Self Assessment feeder'!AY883,IF($B$9="All",'No Self Assessment feeder'!CE883)))</f>
        <v>69.5</v>
      </c>
      <c r="T894" s="120">
        <f>IF($B$9="Female",'No Self Assessment feeder'!T883,IF($B$9="Male",'No Self Assessment feeder'!AZ883,IF($B$9="All",'No Self Assessment feeder'!CF883)))</f>
        <v>77.099999999999994</v>
      </c>
      <c r="U894" s="127">
        <f>IF($B$9="Female",'No Self Assessment feeder'!U883,IF($B$9="Male",'No Self Assessment feeder'!BA883,IF($B$9="All",'No Self Assessment feeder'!CG883)))</f>
        <v>80.900000000000006</v>
      </c>
      <c r="V894" s="81" t="str">
        <f>IF($B$9="Female",'No Self Assessment feeder'!V883,IF($B$9="Male",'No Self Assessment feeder'!BB883,IF($B$9="All",'No Self Assessment feeder'!CH883)))</f>
        <v>.</v>
      </c>
      <c r="W894" s="120" t="str">
        <f>IF($B$9="Female",'No Self Assessment feeder'!W883,IF($B$9="Male",'No Self Assessment feeder'!BC883,IF($B$9="All",'No Self Assessment feeder'!CI883)))</f>
        <v>.</v>
      </c>
      <c r="X894" s="79" t="str">
        <f>IF($B$9="Female",'No Self Assessment feeder'!X883,IF($B$9="Male",'No Self Assessment feeder'!BD883,IF($B$9="All",'No Self Assessment feeder'!CJ883)))</f>
        <v>.</v>
      </c>
      <c r="Y894" s="120" t="str">
        <f>IF($B$9="Female",'No Self Assessment feeder'!Y883,IF($B$9="Male",'No Self Assessment feeder'!BE883,IF($B$9="All",'No Self Assessment feeder'!CK883)))</f>
        <v>.</v>
      </c>
      <c r="Z894" s="120" t="str">
        <f>IF($B$9="Female",'No Self Assessment feeder'!Z883,IF($B$9="Male",'No Self Assessment feeder'!BF883,IF($B$9="All",'No Self Assessment feeder'!CL883)))</f>
        <v>.</v>
      </c>
      <c r="AA894" s="120" t="str">
        <f>IF($B$9="Female",'No Self Assessment feeder'!AA883,IF($B$9="Male",'No Self Assessment feeder'!BG883,IF($B$9="All",'No Self Assessment feeder'!CM883)))</f>
        <v>.</v>
      </c>
      <c r="AB894" s="120" t="str">
        <f>IF($B$9="Female",'No Self Assessment feeder'!AB883,IF($B$9="Male",'No Self Assessment feeder'!BH883,IF($B$9="All",'No Self Assessment feeder'!CN883)))</f>
        <v>.</v>
      </c>
      <c r="AC894" s="127" t="str">
        <f>IF($B$9="Female",'No Self Assessment feeder'!AC883,IF($B$9="Male",'No Self Assessment feeder'!BI883,IF($B$9="All",'No Self Assessment feeder'!CO883)))</f>
        <v>.</v>
      </c>
      <c r="CM894" s="29"/>
    </row>
    <row r="895" spans="1:91" ht="14.25" customHeight="1" x14ac:dyDescent="0.2">
      <c r="A895" s="159" t="s">
        <v>294</v>
      </c>
      <c r="B895" s="65" t="s">
        <v>212</v>
      </c>
      <c r="C895" s="66">
        <v>10005523</v>
      </c>
      <c r="D895" s="66" t="s">
        <v>491</v>
      </c>
      <c r="E895" s="162" t="s">
        <v>213</v>
      </c>
      <c r="F895" s="142">
        <f>IF($B$9="Female",'No Self Assessment feeder'!F884,IF($B$9="Male",'No Self Assessment feeder'!AL884,IF($B$9="All",'No Self Assessment feeder'!BR884)))</f>
        <v>190</v>
      </c>
      <c r="G895" s="120">
        <f>IF($B$9="Female",'No Self Assessment feeder'!G884,IF($B$9="Male",'No Self Assessment feeder'!AM884,IF($B$9="All",'No Self Assessment feeder'!BS884)))</f>
        <v>4.2</v>
      </c>
      <c r="H895" s="79">
        <f>IF($B$9="Female",'No Self Assessment feeder'!H884,IF($B$9="Male",'No Self Assessment feeder'!AN884,IF($B$9="All",'No Self Assessment feeder'!BT884)))</f>
        <v>185</v>
      </c>
      <c r="I895" s="120">
        <f>IF($B$9="Female",'No Self Assessment feeder'!I884,IF($B$9="Male",'No Self Assessment feeder'!AO884,IF($B$9="All",'No Self Assessment feeder'!BU884)))</f>
        <v>10.3</v>
      </c>
      <c r="J895" s="120">
        <f>IF($B$9="Female",'No Self Assessment feeder'!J884,IF($B$9="Male",'No Self Assessment feeder'!AP884,IF($B$9="All",'No Self Assessment feeder'!BV884)))</f>
        <v>17.399999999999999</v>
      </c>
      <c r="K895" s="120" t="str">
        <f>IF($B$9="Female",'No Self Assessment feeder'!K884,IF($B$9="Male",'No Self Assessment feeder'!AQ884,IF($B$9="All",'No Self Assessment feeder'!BW884)))</f>
        <v>x</v>
      </c>
      <c r="L895" s="120" t="str">
        <f>IF($B$9="Female",'No Self Assessment feeder'!L884,IF($B$9="Male",'No Self Assessment feeder'!AR884,IF($B$9="All",'No Self Assessment feeder'!BX884)))</f>
        <v>x</v>
      </c>
      <c r="M895" s="127">
        <f>IF($B$9="Female",'No Self Assessment feeder'!M884,IF($B$9="Male",'No Self Assessment feeder'!AS884,IF($B$9="All",'No Self Assessment feeder'!BY884)))</f>
        <v>72.3</v>
      </c>
      <c r="N895" s="81">
        <f>IF($B$9="Female",'No Self Assessment feeder'!N884,IF($B$9="Male",'No Self Assessment feeder'!AT884,IF($B$9="All",'No Self Assessment feeder'!BZ884)))</f>
        <v>190</v>
      </c>
      <c r="O895" s="120">
        <f>IF($B$9="Female",'No Self Assessment feeder'!O884,IF($B$9="Male",'No Self Assessment feeder'!AU884,IF($B$9="All",'No Self Assessment feeder'!CA884)))</f>
        <v>4.2</v>
      </c>
      <c r="P895" s="79">
        <f>IF($B$9="Female",'No Self Assessment feeder'!P884,IF($B$9="Male",'No Self Assessment feeder'!AV884,IF($B$9="All",'No Self Assessment feeder'!CB884)))</f>
        <v>185</v>
      </c>
      <c r="Q895" s="120">
        <f>IF($B$9="Female",'No Self Assessment feeder'!Q884,IF($B$9="Male",'No Self Assessment feeder'!AW884,IF($B$9="All",'No Self Assessment feeder'!CC884)))</f>
        <v>17.399999999999999</v>
      </c>
      <c r="R895" s="120">
        <f>IF($B$9="Female",'No Self Assessment feeder'!R884,IF($B$9="Male",'No Self Assessment feeder'!AX884,IF($B$9="All",'No Self Assessment feeder'!CD884)))</f>
        <v>15.2</v>
      </c>
      <c r="S895" s="120">
        <f>IF($B$9="Female",'No Self Assessment feeder'!S884,IF($B$9="Male",'No Self Assessment feeder'!AY884,IF($B$9="All",'No Self Assessment feeder'!CE884)))</f>
        <v>63</v>
      </c>
      <c r="T895" s="120">
        <f>IF($B$9="Female",'No Self Assessment feeder'!T884,IF($B$9="Male",'No Self Assessment feeder'!AZ884,IF($B$9="All",'No Self Assessment feeder'!CF884)))</f>
        <v>65.8</v>
      </c>
      <c r="U895" s="127">
        <f>IF($B$9="Female",'No Self Assessment feeder'!U884,IF($B$9="Male",'No Self Assessment feeder'!BA884,IF($B$9="All",'No Self Assessment feeder'!CG884)))</f>
        <v>67.400000000000006</v>
      </c>
      <c r="V895" s="81" t="str">
        <f>IF($B$9="Female",'No Self Assessment feeder'!V884,IF($B$9="Male",'No Self Assessment feeder'!BB884,IF($B$9="All",'No Self Assessment feeder'!CH884)))</f>
        <v>.</v>
      </c>
      <c r="W895" s="120" t="str">
        <f>IF($B$9="Female",'No Self Assessment feeder'!W884,IF($B$9="Male",'No Self Assessment feeder'!BC884,IF($B$9="All",'No Self Assessment feeder'!CI884)))</f>
        <v>.</v>
      </c>
      <c r="X895" s="79" t="str">
        <f>IF($B$9="Female",'No Self Assessment feeder'!X884,IF($B$9="Male",'No Self Assessment feeder'!BD884,IF($B$9="All",'No Self Assessment feeder'!CJ884)))</f>
        <v>.</v>
      </c>
      <c r="Y895" s="120" t="str">
        <f>IF($B$9="Female",'No Self Assessment feeder'!Y884,IF($B$9="Male",'No Self Assessment feeder'!BE884,IF($B$9="All",'No Self Assessment feeder'!CK884)))</f>
        <v>.</v>
      </c>
      <c r="Z895" s="120" t="str">
        <f>IF($B$9="Female",'No Self Assessment feeder'!Z884,IF($B$9="Male",'No Self Assessment feeder'!BF884,IF($B$9="All",'No Self Assessment feeder'!CL884)))</f>
        <v>.</v>
      </c>
      <c r="AA895" s="120" t="str">
        <f>IF($B$9="Female",'No Self Assessment feeder'!AA884,IF($B$9="Male",'No Self Assessment feeder'!BG884,IF($B$9="All",'No Self Assessment feeder'!CM884)))</f>
        <v>.</v>
      </c>
      <c r="AB895" s="120" t="str">
        <f>IF($B$9="Female",'No Self Assessment feeder'!AB884,IF($B$9="Male",'No Self Assessment feeder'!BH884,IF($B$9="All",'No Self Assessment feeder'!CN884)))</f>
        <v>.</v>
      </c>
      <c r="AC895" s="127" t="str">
        <f>IF($B$9="Female",'No Self Assessment feeder'!AC884,IF($B$9="Male",'No Self Assessment feeder'!BI884,IF($B$9="All",'No Self Assessment feeder'!CO884)))</f>
        <v>.</v>
      </c>
      <c r="CM895" s="29"/>
    </row>
    <row r="896" spans="1:91" ht="14.25" customHeight="1" x14ac:dyDescent="0.2">
      <c r="A896" s="159" t="s">
        <v>294</v>
      </c>
      <c r="B896" s="65" t="s">
        <v>214</v>
      </c>
      <c r="C896" s="66">
        <v>10007835</v>
      </c>
      <c r="D896" s="66" t="s">
        <v>491</v>
      </c>
      <c r="E896" s="162" t="s">
        <v>215</v>
      </c>
      <c r="F896" s="142">
        <f>IF($B$9="Female",'No Self Assessment feeder'!F885,IF($B$9="Male",'No Self Assessment feeder'!AL885,IF($B$9="All",'No Self Assessment feeder'!BR885)))</f>
        <v>45</v>
      </c>
      <c r="G896" s="120">
        <f>IF($B$9="Female",'No Self Assessment feeder'!G885,IF($B$9="Male",'No Self Assessment feeder'!AM885,IF($B$9="All",'No Self Assessment feeder'!BS885)))</f>
        <v>0</v>
      </c>
      <c r="H896" s="79">
        <f>IF($B$9="Female",'No Self Assessment feeder'!H885,IF($B$9="Male",'No Self Assessment feeder'!AN885,IF($B$9="All",'No Self Assessment feeder'!BT885)))</f>
        <v>45</v>
      </c>
      <c r="I896" s="120">
        <f>IF($B$9="Female",'No Self Assessment feeder'!I885,IF($B$9="Male",'No Self Assessment feeder'!AO885,IF($B$9="All",'No Self Assessment feeder'!BU885)))</f>
        <v>15.2</v>
      </c>
      <c r="J896" s="120">
        <f>IF($B$9="Female",'No Self Assessment feeder'!J885,IF($B$9="Male",'No Self Assessment feeder'!AP885,IF($B$9="All",'No Self Assessment feeder'!BV885)))</f>
        <v>8.6999999999999993</v>
      </c>
      <c r="K896" s="120">
        <f>IF($B$9="Female",'No Self Assessment feeder'!K885,IF($B$9="Male",'No Self Assessment feeder'!AQ885,IF($B$9="All",'No Self Assessment feeder'!BW885)))</f>
        <v>21.7</v>
      </c>
      <c r="L896" s="120">
        <f>IF($B$9="Female",'No Self Assessment feeder'!L885,IF($B$9="Male",'No Self Assessment feeder'!AR885,IF($B$9="All",'No Self Assessment feeder'!BX885)))</f>
        <v>54.3</v>
      </c>
      <c r="M896" s="127">
        <f>IF($B$9="Female",'No Self Assessment feeder'!M885,IF($B$9="Male",'No Self Assessment feeder'!AS885,IF($B$9="All",'No Self Assessment feeder'!BY885)))</f>
        <v>76.099999999999994</v>
      </c>
      <c r="N896" s="81">
        <f>IF($B$9="Female",'No Self Assessment feeder'!N885,IF($B$9="Male",'No Self Assessment feeder'!AT885,IF($B$9="All",'No Self Assessment feeder'!BZ885)))</f>
        <v>45</v>
      </c>
      <c r="O896" s="120">
        <f>IF($B$9="Female",'No Self Assessment feeder'!O885,IF($B$9="Male",'No Self Assessment feeder'!AU885,IF($B$9="All",'No Self Assessment feeder'!CA885)))</f>
        <v>2.2000000000000002</v>
      </c>
      <c r="P896" s="79">
        <f>IF($B$9="Female",'No Self Assessment feeder'!P885,IF($B$9="Male",'No Self Assessment feeder'!AV885,IF($B$9="All",'No Self Assessment feeder'!CB885)))</f>
        <v>45</v>
      </c>
      <c r="Q896" s="120">
        <f>IF($B$9="Female",'No Self Assessment feeder'!Q885,IF($B$9="Male",'No Self Assessment feeder'!AW885,IF($B$9="All",'No Self Assessment feeder'!CC885)))</f>
        <v>31.1</v>
      </c>
      <c r="R896" s="120">
        <f>IF($B$9="Female",'No Self Assessment feeder'!R885,IF($B$9="Male",'No Self Assessment feeder'!AX885,IF($B$9="All",'No Self Assessment feeder'!CD885)))</f>
        <v>8.9</v>
      </c>
      <c r="S896" s="120" t="str">
        <f>IF($B$9="Female",'No Self Assessment feeder'!S885,IF($B$9="Male",'No Self Assessment feeder'!AY885,IF($B$9="All",'No Self Assessment feeder'!CE885)))</f>
        <v>x</v>
      </c>
      <c r="T896" s="120" t="str">
        <f>IF($B$9="Female",'No Self Assessment feeder'!T885,IF($B$9="Male",'No Self Assessment feeder'!AZ885,IF($B$9="All",'No Self Assessment feeder'!CF885)))</f>
        <v>x</v>
      </c>
      <c r="U896" s="127">
        <f>IF($B$9="Female",'No Self Assessment feeder'!U885,IF($B$9="Male",'No Self Assessment feeder'!BA885,IF($B$9="All",'No Self Assessment feeder'!CG885)))</f>
        <v>60</v>
      </c>
      <c r="V896" s="81" t="str">
        <f>IF($B$9="Female",'No Self Assessment feeder'!V885,IF($B$9="Male",'No Self Assessment feeder'!BB885,IF($B$9="All",'No Self Assessment feeder'!CH885)))</f>
        <v>.</v>
      </c>
      <c r="W896" s="120" t="str">
        <f>IF($B$9="Female",'No Self Assessment feeder'!W885,IF($B$9="Male",'No Self Assessment feeder'!BC885,IF($B$9="All",'No Self Assessment feeder'!CI885)))</f>
        <v>.</v>
      </c>
      <c r="X896" s="79" t="str">
        <f>IF($B$9="Female",'No Self Assessment feeder'!X885,IF($B$9="Male",'No Self Assessment feeder'!BD885,IF($B$9="All",'No Self Assessment feeder'!CJ885)))</f>
        <v>.</v>
      </c>
      <c r="Y896" s="120" t="str">
        <f>IF($B$9="Female",'No Self Assessment feeder'!Y885,IF($B$9="Male",'No Self Assessment feeder'!BE885,IF($B$9="All",'No Self Assessment feeder'!CK885)))</f>
        <v>.</v>
      </c>
      <c r="Z896" s="120" t="str">
        <f>IF($B$9="Female",'No Self Assessment feeder'!Z885,IF($B$9="Male",'No Self Assessment feeder'!BF885,IF($B$9="All",'No Self Assessment feeder'!CL885)))</f>
        <v>.</v>
      </c>
      <c r="AA896" s="120" t="str">
        <f>IF($B$9="Female",'No Self Assessment feeder'!AA885,IF($B$9="Male",'No Self Assessment feeder'!BG885,IF($B$9="All",'No Self Assessment feeder'!CM885)))</f>
        <v>.</v>
      </c>
      <c r="AB896" s="120" t="str">
        <f>IF($B$9="Female",'No Self Assessment feeder'!AB885,IF($B$9="Male",'No Self Assessment feeder'!BH885,IF($B$9="All",'No Self Assessment feeder'!CN885)))</f>
        <v>.</v>
      </c>
      <c r="AC896" s="127" t="str">
        <f>IF($B$9="Female",'No Self Assessment feeder'!AC885,IF($B$9="Male",'No Self Assessment feeder'!BI885,IF($B$9="All",'No Self Assessment feeder'!CO885)))</f>
        <v>.</v>
      </c>
      <c r="CM896" s="29"/>
    </row>
    <row r="897" spans="1:91" ht="14.25" customHeight="1" x14ac:dyDescent="0.2">
      <c r="A897" s="159" t="s">
        <v>294</v>
      </c>
      <c r="B897" s="65" t="s">
        <v>216</v>
      </c>
      <c r="C897" s="66">
        <v>10005545</v>
      </c>
      <c r="D897" s="66" t="s">
        <v>490</v>
      </c>
      <c r="E897" s="162" t="s">
        <v>217</v>
      </c>
      <c r="F897" s="142">
        <f>IF($B$9="Female",'No Self Assessment feeder'!F886,IF($B$9="Male",'No Self Assessment feeder'!AL886,IF($B$9="All",'No Self Assessment feeder'!BR886)))</f>
        <v>160</v>
      </c>
      <c r="G897" s="120">
        <f>IF($B$9="Female",'No Self Assessment feeder'!G886,IF($B$9="Male",'No Self Assessment feeder'!AM886,IF($B$9="All",'No Self Assessment feeder'!BS886)))</f>
        <v>2.5</v>
      </c>
      <c r="H897" s="79">
        <f>IF($B$9="Female",'No Self Assessment feeder'!H886,IF($B$9="Male",'No Self Assessment feeder'!AN886,IF($B$9="All",'No Self Assessment feeder'!BT886)))</f>
        <v>155</v>
      </c>
      <c r="I897" s="120">
        <f>IF($B$9="Female",'No Self Assessment feeder'!I886,IF($B$9="Male",'No Self Assessment feeder'!AO886,IF($B$9="All",'No Self Assessment feeder'!BU886)))</f>
        <v>13.5</v>
      </c>
      <c r="J897" s="120">
        <f>IF($B$9="Female",'No Self Assessment feeder'!J886,IF($B$9="Male",'No Self Assessment feeder'!AP886,IF($B$9="All",'No Self Assessment feeder'!BV886)))</f>
        <v>10.3</v>
      </c>
      <c r="K897" s="120">
        <f>IF($B$9="Female",'No Self Assessment feeder'!K886,IF($B$9="Male",'No Self Assessment feeder'!AQ886,IF($B$9="All",'No Self Assessment feeder'!BW886)))</f>
        <v>66.5</v>
      </c>
      <c r="L897" s="120">
        <f>IF($B$9="Female",'No Self Assessment feeder'!L886,IF($B$9="Male",'No Self Assessment feeder'!AR886,IF($B$9="All",'No Self Assessment feeder'!BX886)))</f>
        <v>72.3</v>
      </c>
      <c r="M897" s="127">
        <f>IF($B$9="Female",'No Self Assessment feeder'!M886,IF($B$9="Male",'No Self Assessment feeder'!AS886,IF($B$9="All",'No Self Assessment feeder'!BY886)))</f>
        <v>76.099999999999994</v>
      </c>
      <c r="N897" s="81">
        <f>IF($B$9="Female",'No Self Assessment feeder'!N886,IF($B$9="Male",'No Self Assessment feeder'!AT886,IF($B$9="All",'No Self Assessment feeder'!BZ886)))</f>
        <v>160</v>
      </c>
      <c r="O897" s="120">
        <f>IF($B$9="Female",'No Self Assessment feeder'!O886,IF($B$9="Male",'No Self Assessment feeder'!AU886,IF($B$9="All",'No Self Assessment feeder'!CA886)))</f>
        <v>2.5</v>
      </c>
      <c r="P897" s="79">
        <f>IF($B$9="Female",'No Self Assessment feeder'!P886,IF($B$9="Male",'No Self Assessment feeder'!AV886,IF($B$9="All",'No Self Assessment feeder'!CB886)))</f>
        <v>155</v>
      </c>
      <c r="Q897" s="120">
        <f>IF($B$9="Female",'No Self Assessment feeder'!Q886,IF($B$9="Male",'No Self Assessment feeder'!AW886,IF($B$9="All",'No Self Assessment feeder'!CC886)))</f>
        <v>14.2</v>
      </c>
      <c r="R897" s="120">
        <f>IF($B$9="Female",'No Self Assessment feeder'!R886,IF($B$9="Male",'No Self Assessment feeder'!AX886,IF($B$9="All",'No Self Assessment feeder'!CD886)))</f>
        <v>7.1</v>
      </c>
      <c r="S897" s="120">
        <f>IF($B$9="Female",'No Self Assessment feeder'!S886,IF($B$9="Male",'No Self Assessment feeder'!AY886,IF($B$9="All",'No Self Assessment feeder'!CE886)))</f>
        <v>72.900000000000006</v>
      </c>
      <c r="T897" s="120">
        <f>IF($B$9="Female",'No Self Assessment feeder'!T886,IF($B$9="Male",'No Self Assessment feeder'!AZ886,IF($B$9="All",'No Self Assessment feeder'!CF886)))</f>
        <v>74.8</v>
      </c>
      <c r="U897" s="127">
        <f>IF($B$9="Female",'No Self Assessment feeder'!U886,IF($B$9="Male",'No Self Assessment feeder'!BA886,IF($B$9="All",'No Self Assessment feeder'!CG886)))</f>
        <v>78.7</v>
      </c>
      <c r="V897" s="81" t="str">
        <f>IF($B$9="Female",'No Self Assessment feeder'!V886,IF($B$9="Male",'No Self Assessment feeder'!BB886,IF($B$9="All",'No Self Assessment feeder'!CH886)))</f>
        <v>.</v>
      </c>
      <c r="W897" s="120" t="str">
        <f>IF($B$9="Female",'No Self Assessment feeder'!W886,IF($B$9="Male",'No Self Assessment feeder'!BC886,IF($B$9="All",'No Self Assessment feeder'!CI886)))</f>
        <v>.</v>
      </c>
      <c r="X897" s="79" t="str">
        <f>IF($B$9="Female",'No Self Assessment feeder'!X886,IF($B$9="Male",'No Self Assessment feeder'!BD886,IF($B$9="All",'No Self Assessment feeder'!CJ886)))</f>
        <v>.</v>
      </c>
      <c r="Y897" s="120" t="str">
        <f>IF($B$9="Female",'No Self Assessment feeder'!Y886,IF($B$9="Male",'No Self Assessment feeder'!BE886,IF($B$9="All",'No Self Assessment feeder'!CK886)))</f>
        <v>.</v>
      </c>
      <c r="Z897" s="120" t="str">
        <f>IF($B$9="Female",'No Self Assessment feeder'!Z886,IF($B$9="Male",'No Self Assessment feeder'!BF886,IF($B$9="All",'No Self Assessment feeder'!CL886)))</f>
        <v>.</v>
      </c>
      <c r="AA897" s="120" t="str">
        <f>IF($B$9="Female",'No Self Assessment feeder'!AA886,IF($B$9="Male",'No Self Assessment feeder'!BG886,IF($B$9="All",'No Self Assessment feeder'!CM886)))</f>
        <v>.</v>
      </c>
      <c r="AB897" s="120" t="str">
        <f>IF($B$9="Female",'No Self Assessment feeder'!AB886,IF($B$9="Male",'No Self Assessment feeder'!BH886,IF($B$9="All",'No Self Assessment feeder'!CN886)))</f>
        <v>.</v>
      </c>
      <c r="AC897" s="127" t="str">
        <f>IF($B$9="Female",'No Self Assessment feeder'!AC886,IF($B$9="Male",'No Self Assessment feeder'!BI886,IF($B$9="All",'No Self Assessment feeder'!CO886)))</f>
        <v>.</v>
      </c>
      <c r="CM897" s="29"/>
    </row>
    <row r="898" spans="1:91" ht="14.25" customHeight="1" x14ac:dyDescent="0.2">
      <c r="A898" s="159" t="s">
        <v>294</v>
      </c>
      <c r="B898" s="65" t="s">
        <v>218</v>
      </c>
      <c r="C898" s="66">
        <v>10007777</v>
      </c>
      <c r="D898" s="66" t="s">
        <v>491</v>
      </c>
      <c r="E898" s="162" t="s">
        <v>219</v>
      </c>
      <c r="F898" s="142" t="str">
        <f>IF($B$9="Female",'No Self Assessment feeder'!F887,IF($B$9="Male",'No Self Assessment feeder'!AL887,IF($B$9="All",'No Self Assessment feeder'!BR887)))</f>
        <v>.</v>
      </c>
      <c r="G898" s="120" t="str">
        <f>IF($B$9="Female",'No Self Assessment feeder'!G887,IF($B$9="Male",'No Self Assessment feeder'!AM887,IF($B$9="All",'No Self Assessment feeder'!BS887)))</f>
        <v>.</v>
      </c>
      <c r="H898" s="79" t="str">
        <f>IF($B$9="Female",'No Self Assessment feeder'!H887,IF($B$9="Male",'No Self Assessment feeder'!AN887,IF($B$9="All",'No Self Assessment feeder'!BT887)))</f>
        <v>.</v>
      </c>
      <c r="I898" s="120" t="str">
        <f>IF($B$9="Female",'No Self Assessment feeder'!I887,IF($B$9="Male",'No Self Assessment feeder'!AO887,IF($B$9="All",'No Self Assessment feeder'!BU887)))</f>
        <v>.</v>
      </c>
      <c r="J898" s="120" t="str">
        <f>IF($B$9="Female",'No Self Assessment feeder'!J887,IF($B$9="Male",'No Self Assessment feeder'!AP887,IF($B$9="All",'No Self Assessment feeder'!BV887)))</f>
        <v>.</v>
      </c>
      <c r="K898" s="120" t="str">
        <f>IF($B$9="Female",'No Self Assessment feeder'!K887,IF($B$9="Male",'No Self Assessment feeder'!AQ887,IF($B$9="All",'No Self Assessment feeder'!BW887)))</f>
        <v>.</v>
      </c>
      <c r="L898" s="120" t="str">
        <f>IF($B$9="Female",'No Self Assessment feeder'!L887,IF($B$9="Male",'No Self Assessment feeder'!AR887,IF($B$9="All",'No Self Assessment feeder'!BX887)))</f>
        <v>.</v>
      </c>
      <c r="M898" s="127" t="str">
        <f>IF($B$9="Female",'No Self Assessment feeder'!M887,IF($B$9="Male",'No Self Assessment feeder'!AS887,IF($B$9="All",'No Self Assessment feeder'!BY887)))</f>
        <v>.</v>
      </c>
      <c r="N898" s="81" t="str">
        <f>IF($B$9="Female",'No Self Assessment feeder'!N887,IF($B$9="Male",'No Self Assessment feeder'!AT887,IF($B$9="All",'No Self Assessment feeder'!BZ887)))</f>
        <v>.</v>
      </c>
      <c r="O898" s="120" t="str">
        <f>IF($B$9="Female",'No Self Assessment feeder'!O887,IF($B$9="Male",'No Self Assessment feeder'!AU887,IF($B$9="All",'No Self Assessment feeder'!CA887)))</f>
        <v>.</v>
      </c>
      <c r="P898" s="79" t="str">
        <f>IF($B$9="Female",'No Self Assessment feeder'!P887,IF($B$9="Male",'No Self Assessment feeder'!AV887,IF($B$9="All",'No Self Assessment feeder'!CB887)))</f>
        <v>.</v>
      </c>
      <c r="Q898" s="120" t="str">
        <f>IF($B$9="Female",'No Self Assessment feeder'!Q887,IF($B$9="Male",'No Self Assessment feeder'!AW887,IF($B$9="All",'No Self Assessment feeder'!CC887)))</f>
        <v>.</v>
      </c>
      <c r="R898" s="120" t="str">
        <f>IF($B$9="Female",'No Self Assessment feeder'!R887,IF($B$9="Male",'No Self Assessment feeder'!AX887,IF($B$9="All",'No Self Assessment feeder'!CD887)))</f>
        <v>.</v>
      </c>
      <c r="S898" s="120" t="str">
        <f>IF($B$9="Female",'No Self Assessment feeder'!S887,IF($B$9="Male",'No Self Assessment feeder'!AY887,IF($B$9="All",'No Self Assessment feeder'!CE887)))</f>
        <v>.</v>
      </c>
      <c r="T898" s="120" t="str">
        <f>IF($B$9="Female",'No Self Assessment feeder'!T887,IF($B$9="Male",'No Self Assessment feeder'!AZ887,IF($B$9="All",'No Self Assessment feeder'!CF887)))</f>
        <v>.</v>
      </c>
      <c r="U898" s="127" t="str">
        <f>IF($B$9="Female",'No Self Assessment feeder'!U887,IF($B$9="Male",'No Self Assessment feeder'!BA887,IF($B$9="All",'No Self Assessment feeder'!CG887)))</f>
        <v>.</v>
      </c>
      <c r="V898" s="81" t="str">
        <f>IF($B$9="Female",'No Self Assessment feeder'!V887,IF($B$9="Male",'No Self Assessment feeder'!BB887,IF($B$9="All",'No Self Assessment feeder'!CH887)))</f>
        <v>.</v>
      </c>
      <c r="W898" s="120" t="str">
        <f>IF($B$9="Female",'No Self Assessment feeder'!W887,IF($B$9="Male",'No Self Assessment feeder'!BC887,IF($B$9="All",'No Self Assessment feeder'!CI887)))</f>
        <v>.</v>
      </c>
      <c r="X898" s="79" t="str">
        <f>IF($B$9="Female",'No Self Assessment feeder'!X887,IF($B$9="Male",'No Self Assessment feeder'!BD887,IF($B$9="All",'No Self Assessment feeder'!CJ887)))</f>
        <v>.</v>
      </c>
      <c r="Y898" s="120" t="str">
        <f>IF($B$9="Female",'No Self Assessment feeder'!Y887,IF($B$9="Male",'No Self Assessment feeder'!BE887,IF($B$9="All",'No Self Assessment feeder'!CK887)))</f>
        <v>.</v>
      </c>
      <c r="Z898" s="120" t="str">
        <f>IF($B$9="Female",'No Self Assessment feeder'!Z887,IF($B$9="Male",'No Self Assessment feeder'!BF887,IF($B$9="All",'No Self Assessment feeder'!CL887)))</f>
        <v>.</v>
      </c>
      <c r="AA898" s="120" t="str">
        <f>IF($B$9="Female",'No Self Assessment feeder'!AA887,IF($B$9="Male",'No Self Assessment feeder'!BG887,IF($B$9="All",'No Self Assessment feeder'!CM887)))</f>
        <v>.</v>
      </c>
      <c r="AB898" s="120" t="str">
        <f>IF($B$9="Female",'No Self Assessment feeder'!AB887,IF($B$9="Male",'No Self Assessment feeder'!BH887,IF($B$9="All",'No Self Assessment feeder'!CN887)))</f>
        <v>.</v>
      </c>
      <c r="AC898" s="127" t="str">
        <f>IF($B$9="Female",'No Self Assessment feeder'!AC887,IF($B$9="Male",'No Self Assessment feeder'!BI887,IF($B$9="All",'No Self Assessment feeder'!CO887)))</f>
        <v>.</v>
      </c>
      <c r="CM898" s="29"/>
    </row>
    <row r="899" spans="1:91" ht="14.25" customHeight="1" x14ac:dyDescent="0.2">
      <c r="A899" s="159" t="s">
        <v>294</v>
      </c>
      <c r="B899" s="65" t="s">
        <v>220</v>
      </c>
      <c r="C899" s="66">
        <v>10007778</v>
      </c>
      <c r="D899" s="66" t="s">
        <v>491</v>
      </c>
      <c r="E899" s="162" t="s">
        <v>221</v>
      </c>
      <c r="F899" s="142">
        <f>IF($B$9="Female",'No Self Assessment feeder'!F888,IF($B$9="Male",'No Self Assessment feeder'!AL888,IF($B$9="All",'No Self Assessment feeder'!BR888)))</f>
        <v>55</v>
      </c>
      <c r="G899" s="120">
        <f>IF($B$9="Female",'No Self Assessment feeder'!G888,IF($B$9="Male",'No Self Assessment feeder'!AM888,IF($B$9="All",'No Self Assessment feeder'!BS888)))</f>
        <v>1.9</v>
      </c>
      <c r="H899" s="79">
        <f>IF($B$9="Female",'No Self Assessment feeder'!H888,IF($B$9="Male",'No Self Assessment feeder'!AN888,IF($B$9="All",'No Self Assessment feeder'!BT888)))</f>
        <v>50</v>
      </c>
      <c r="I899" s="120">
        <f>IF($B$9="Female",'No Self Assessment feeder'!I888,IF($B$9="Male",'No Self Assessment feeder'!AO888,IF($B$9="All",'No Self Assessment feeder'!BU888)))</f>
        <v>15.4</v>
      </c>
      <c r="J899" s="120">
        <f>IF($B$9="Female",'No Self Assessment feeder'!J888,IF($B$9="Male",'No Self Assessment feeder'!AP888,IF($B$9="All",'No Self Assessment feeder'!BV888)))</f>
        <v>9.6</v>
      </c>
      <c r="K899" s="120">
        <f>IF($B$9="Female",'No Self Assessment feeder'!K888,IF($B$9="Male",'No Self Assessment feeder'!AQ888,IF($B$9="All",'No Self Assessment feeder'!BW888)))</f>
        <v>25</v>
      </c>
      <c r="L899" s="120">
        <f>IF($B$9="Female",'No Self Assessment feeder'!L888,IF($B$9="Male",'No Self Assessment feeder'!AR888,IF($B$9="All",'No Self Assessment feeder'!BX888)))</f>
        <v>51.9</v>
      </c>
      <c r="M899" s="127">
        <f>IF($B$9="Female",'No Self Assessment feeder'!M888,IF($B$9="Male",'No Self Assessment feeder'!AS888,IF($B$9="All",'No Self Assessment feeder'!BY888)))</f>
        <v>75</v>
      </c>
      <c r="N899" s="81">
        <f>IF($B$9="Female",'No Self Assessment feeder'!N888,IF($B$9="Male",'No Self Assessment feeder'!AT888,IF($B$9="All",'No Self Assessment feeder'!BZ888)))</f>
        <v>55</v>
      </c>
      <c r="O899" s="120">
        <f>IF($B$9="Female",'No Self Assessment feeder'!O888,IF($B$9="Male",'No Self Assessment feeder'!AU888,IF($B$9="All",'No Self Assessment feeder'!CA888)))</f>
        <v>1.9</v>
      </c>
      <c r="P899" s="79">
        <f>IF($B$9="Female",'No Self Assessment feeder'!P888,IF($B$9="Male",'No Self Assessment feeder'!AV888,IF($B$9="All",'No Self Assessment feeder'!CB888)))</f>
        <v>50</v>
      </c>
      <c r="Q899" s="120">
        <f>IF($B$9="Female",'No Self Assessment feeder'!Q888,IF($B$9="Male",'No Self Assessment feeder'!AW888,IF($B$9="All",'No Self Assessment feeder'!CC888)))</f>
        <v>25</v>
      </c>
      <c r="R899" s="120">
        <f>IF($B$9="Female",'No Self Assessment feeder'!R888,IF($B$9="Male",'No Self Assessment feeder'!AX888,IF($B$9="All",'No Self Assessment feeder'!CD888)))</f>
        <v>15.4</v>
      </c>
      <c r="S899" s="120" t="str">
        <f>IF($B$9="Female",'No Self Assessment feeder'!S888,IF($B$9="Male",'No Self Assessment feeder'!AY888,IF($B$9="All",'No Self Assessment feeder'!CE888)))</f>
        <v>x</v>
      </c>
      <c r="T899" s="120" t="str">
        <f>IF($B$9="Female",'No Self Assessment feeder'!T888,IF($B$9="Male",'No Self Assessment feeder'!AZ888,IF($B$9="All",'No Self Assessment feeder'!CF888)))</f>
        <v>x</v>
      </c>
      <c r="U899" s="127">
        <f>IF($B$9="Female",'No Self Assessment feeder'!U888,IF($B$9="Male",'No Self Assessment feeder'!BA888,IF($B$9="All",'No Self Assessment feeder'!CG888)))</f>
        <v>59.6</v>
      </c>
      <c r="V899" s="81" t="str">
        <f>IF($B$9="Female",'No Self Assessment feeder'!V888,IF($B$9="Male",'No Self Assessment feeder'!BB888,IF($B$9="All",'No Self Assessment feeder'!CH888)))</f>
        <v>.</v>
      </c>
      <c r="W899" s="120" t="str">
        <f>IF($B$9="Female",'No Self Assessment feeder'!W888,IF($B$9="Male",'No Self Assessment feeder'!BC888,IF($B$9="All",'No Self Assessment feeder'!CI888)))</f>
        <v>.</v>
      </c>
      <c r="X899" s="79" t="str">
        <f>IF($B$9="Female",'No Self Assessment feeder'!X888,IF($B$9="Male",'No Self Assessment feeder'!BD888,IF($B$9="All",'No Self Assessment feeder'!CJ888)))</f>
        <v>.</v>
      </c>
      <c r="Y899" s="120" t="str">
        <f>IF($B$9="Female",'No Self Assessment feeder'!Y888,IF($B$9="Male",'No Self Assessment feeder'!BE888,IF($B$9="All",'No Self Assessment feeder'!CK888)))</f>
        <v>.</v>
      </c>
      <c r="Z899" s="120" t="str">
        <f>IF($B$9="Female",'No Self Assessment feeder'!Z888,IF($B$9="Male",'No Self Assessment feeder'!BF888,IF($B$9="All",'No Self Assessment feeder'!CL888)))</f>
        <v>.</v>
      </c>
      <c r="AA899" s="120" t="str">
        <f>IF($B$9="Female",'No Self Assessment feeder'!AA888,IF($B$9="Male",'No Self Assessment feeder'!BG888,IF($B$9="All",'No Self Assessment feeder'!CM888)))</f>
        <v>.</v>
      </c>
      <c r="AB899" s="120" t="str">
        <f>IF($B$9="Female",'No Self Assessment feeder'!AB888,IF($B$9="Male",'No Self Assessment feeder'!BH888,IF($B$9="All",'No Self Assessment feeder'!CN888)))</f>
        <v>.</v>
      </c>
      <c r="AC899" s="127" t="str">
        <f>IF($B$9="Female",'No Self Assessment feeder'!AC888,IF($B$9="Male",'No Self Assessment feeder'!BI888,IF($B$9="All",'No Self Assessment feeder'!CO888)))</f>
        <v>.</v>
      </c>
      <c r="CM899" s="29"/>
    </row>
    <row r="900" spans="1:91" ht="14.25" customHeight="1" x14ac:dyDescent="0.2">
      <c r="A900" s="159" t="s">
        <v>294</v>
      </c>
      <c r="B900" s="65" t="s">
        <v>222</v>
      </c>
      <c r="C900" s="66">
        <v>10007816</v>
      </c>
      <c r="D900" s="66" t="s">
        <v>491</v>
      </c>
      <c r="E900" s="162" t="s">
        <v>453</v>
      </c>
      <c r="F900" s="142">
        <f>IF($B$9="Female",'No Self Assessment feeder'!F889,IF($B$9="Male",'No Self Assessment feeder'!AL889,IF($B$9="All",'No Self Assessment feeder'!BR889)))</f>
        <v>165</v>
      </c>
      <c r="G900" s="120">
        <f>IF($B$9="Female",'No Self Assessment feeder'!G889,IF($B$9="Male",'No Self Assessment feeder'!AM889,IF($B$9="All",'No Self Assessment feeder'!BS889)))</f>
        <v>1.2</v>
      </c>
      <c r="H900" s="79">
        <f>IF($B$9="Female",'No Self Assessment feeder'!H889,IF($B$9="Male",'No Self Assessment feeder'!AN889,IF($B$9="All",'No Self Assessment feeder'!BT889)))</f>
        <v>165</v>
      </c>
      <c r="I900" s="120">
        <f>IF($B$9="Female",'No Self Assessment feeder'!I889,IF($B$9="Male",'No Self Assessment feeder'!AO889,IF($B$9="All",'No Self Assessment feeder'!BU889)))</f>
        <v>9.6999999999999993</v>
      </c>
      <c r="J900" s="120">
        <f>IF($B$9="Female",'No Self Assessment feeder'!J889,IF($B$9="Male",'No Self Assessment feeder'!AP889,IF($B$9="All",'No Self Assessment feeder'!BV889)))</f>
        <v>14.5</v>
      </c>
      <c r="K900" s="120" t="str">
        <f>IF($B$9="Female",'No Self Assessment feeder'!K889,IF($B$9="Male",'No Self Assessment feeder'!AQ889,IF($B$9="All",'No Self Assessment feeder'!BW889)))</f>
        <v>x</v>
      </c>
      <c r="L900" s="120" t="str">
        <f>IF($B$9="Female",'No Self Assessment feeder'!L889,IF($B$9="Male",'No Self Assessment feeder'!AR889,IF($B$9="All",'No Self Assessment feeder'!BX889)))</f>
        <v>x</v>
      </c>
      <c r="M900" s="127">
        <f>IF($B$9="Female",'No Self Assessment feeder'!M889,IF($B$9="Male",'No Self Assessment feeder'!AS889,IF($B$9="All",'No Self Assessment feeder'!BY889)))</f>
        <v>75.8</v>
      </c>
      <c r="N900" s="81">
        <f>IF($B$9="Female",'No Self Assessment feeder'!N889,IF($B$9="Male",'No Self Assessment feeder'!AT889,IF($B$9="All",'No Self Assessment feeder'!BZ889)))</f>
        <v>165</v>
      </c>
      <c r="O900" s="120">
        <f>IF($B$9="Female",'No Self Assessment feeder'!O889,IF($B$9="Male",'No Self Assessment feeder'!AU889,IF($B$9="All",'No Self Assessment feeder'!CA889)))</f>
        <v>1.8</v>
      </c>
      <c r="P900" s="79">
        <f>IF($B$9="Female",'No Self Assessment feeder'!P889,IF($B$9="Male",'No Self Assessment feeder'!AV889,IF($B$9="All",'No Self Assessment feeder'!CB889)))</f>
        <v>165</v>
      </c>
      <c r="Q900" s="120">
        <f>IF($B$9="Female",'No Self Assessment feeder'!Q889,IF($B$9="Male",'No Self Assessment feeder'!AW889,IF($B$9="All",'No Self Assessment feeder'!CC889)))</f>
        <v>13.4</v>
      </c>
      <c r="R900" s="120">
        <f>IF($B$9="Female",'No Self Assessment feeder'!R889,IF($B$9="Male",'No Self Assessment feeder'!AX889,IF($B$9="All",'No Self Assessment feeder'!CD889)))</f>
        <v>11.6</v>
      </c>
      <c r="S900" s="120" t="str">
        <f>IF($B$9="Female",'No Self Assessment feeder'!S889,IF($B$9="Male",'No Self Assessment feeder'!AY889,IF($B$9="All",'No Self Assessment feeder'!CE889)))</f>
        <v>x</v>
      </c>
      <c r="T900" s="120" t="str">
        <f>IF($B$9="Female",'No Self Assessment feeder'!T889,IF($B$9="Male",'No Self Assessment feeder'!AZ889,IF($B$9="All",'No Self Assessment feeder'!CF889)))</f>
        <v>x</v>
      </c>
      <c r="U900" s="127">
        <f>IF($B$9="Female",'No Self Assessment feeder'!U889,IF($B$9="Male",'No Self Assessment feeder'!BA889,IF($B$9="All",'No Self Assessment feeder'!CG889)))</f>
        <v>75</v>
      </c>
      <c r="V900" s="81" t="str">
        <f>IF($B$9="Female",'No Self Assessment feeder'!V889,IF($B$9="Male",'No Self Assessment feeder'!BB889,IF($B$9="All",'No Self Assessment feeder'!CH889)))</f>
        <v>.</v>
      </c>
      <c r="W900" s="120" t="str">
        <f>IF($B$9="Female",'No Self Assessment feeder'!W889,IF($B$9="Male",'No Self Assessment feeder'!BC889,IF($B$9="All",'No Self Assessment feeder'!CI889)))</f>
        <v>.</v>
      </c>
      <c r="X900" s="79" t="str">
        <f>IF($B$9="Female",'No Self Assessment feeder'!X889,IF($B$9="Male",'No Self Assessment feeder'!BD889,IF($B$9="All",'No Self Assessment feeder'!CJ889)))</f>
        <v>.</v>
      </c>
      <c r="Y900" s="120" t="str">
        <f>IF($B$9="Female",'No Self Assessment feeder'!Y889,IF($B$9="Male",'No Self Assessment feeder'!BE889,IF($B$9="All",'No Self Assessment feeder'!CK889)))</f>
        <v>.</v>
      </c>
      <c r="Z900" s="120" t="str">
        <f>IF($B$9="Female",'No Self Assessment feeder'!Z889,IF($B$9="Male",'No Self Assessment feeder'!BF889,IF($B$9="All",'No Self Assessment feeder'!CL889)))</f>
        <v>.</v>
      </c>
      <c r="AA900" s="120" t="str">
        <f>IF($B$9="Female",'No Self Assessment feeder'!AA889,IF($B$9="Male",'No Self Assessment feeder'!BG889,IF($B$9="All",'No Self Assessment feeder'!CM889)))</f>
        <v>.</v>
      </c>
      <c r="AB900" s="120" t="str">
        <f>IF($B$9="Female",'No Self Assessment feeder'!AB889,IF($B$9="Male",'No Self Assessment feeder'!BH889,IF($B$9="All",'No Self Assessment feeder'!CN889)))</f>
        <v>.</v>
      </c>
      <c r="AC900" s="127" t="str">
        <f>IF($B$9="Female",'No Self Assessment feeder'!AC889,IF($B$9="Male",'No Self Assessment feeder'!BI889,IF($B$9="All",'No Self Assessment feeder'!CO889)))</f>
        <v>.</v>
      </c>
      <c r="CM900" s="29"/>
    </row>
    <row r="901" spans="1:91" ht="14.25" customHeight="1" x14ac:dyDescent="0.2">
      <c r="A901" s="159" t="s">
        <v>294</v>
      </c>
      <c r="B901" s="65" t="s">
        <v>224</v>
      </c>
      <c r="C901" s="66">
        <v>10005553</v>
      </c>
      <c r="D901" s="66" t="s">
        <v>495</v>
      </c>
      <c r="E901" s="162" t="s">
        <v>225</v>
      </c>
      <c r="F901" s="142">
        <f>IF($B$9="Female",'No Self Assessment feeder'!F890,IF($B$9="Male",'No Self Assessment feeder'!AL890,IF($B$9="All",'No Self Assessment feeder'!BR890)))</f>
        <v>1335</v>
      </c>
      <c r="G901" s="120">
        <f>IF($B$9="Female",'No Self Assessment feeder'!G890,IF($B$9="Male",'No Self Assessment feeder'!AM890,IF($B$9="All",'No Self Assessment feeder'!BS890)))</f>
        <v>1.8</v>
      </c>
      <c r="H901" s="79">
        <f>IF($B$9="Female",'No Self Assessment feeder'!H890,IF($B$9="Male",'No Self Assessment feeder'!AN890,IF($B$9="All",'No Self Assessment feeder'!BT890)))</f>
        <v>1310</v>
      </c>
      <c r="I901" s="120">
        <f>IF($B$9="Female",'No Self Assessment feeder'!I890,IF($B$9="Male",'No Self Assessment feeder'!AO890,IF($B$9="All",'No Self Assessment feeder'!BU890)))</f>
        <v>9.1999999999999993</v>
      </c>
      <c r="J901" s="120">
        <f>IF($B$9="Female",'No Self Assessment feeder'!J890,IF($B$9="Male",'No Self Assessment feeder'!AP890,IF($B$9="All",'No Self Assessment feeder'!BV890)))</f>
        <v>12.5</v>
      </c>
      <c r="K901" s="120">
        <f>IF($B$9="Female",'No Self Assessment feeder'!K890,IF($B$9="Male",'No Self Assessment feeder'!AQ890,IF($B$9="All",'No Self Assessment feeder'!BW890)))</f>
        <v>45.4</v>
      </c>
      <c r="L901" s="120">
        <f>IF($B$9="Female",'No Self Assessment feeder'!L890,IF($B$9="Male",'No Self Assessment feeder'!AR890,IF($B$9="All",'No Self Assessment feeder'!BX890)))</f>
        <v>66.3</v>
      </c>
      <c r="M901" s="127">
        <f>IF($B$9="Female",'No Self Assessment feeder'!M890,IF($B$9="Male",'No Self Assessment feeder'!AS890,IF($B$9="All",'No Self Assessment feeder'!BY890)))</f>
        <v>78.3</v>
      </c>
      <c r="N901" s="81">
        <f>IF($B$9="Female",'No Self Assessment feeder'!N890,IF($B$9="Male",'No Self Assessment feeder'!AT890,IF($B$9="All",'No Self Assessment feeder'!BZ890)))</f>
        <v>1335</v>
      </c>
      <c r="O901" s="120">
        <f>IF($B$9="Female",'No Self Assessment feeder'!O890,IF($B$9="Male",'No Self Assessment feeder'!AU890,IF($B$9="All",'No Self Assessment feeder'!CA890)))</f>
        <v>2.2000000000000002</v>
      </c>
      <c r="P901" s="79">
        <f>IF($B$9="Female",'No Self Assessment feeder'!P890,IF($B$9="Male",'No Self Assessment feeder'!AV890,IF($B$9="All",'No Self Assessment feeder'!CB890)))</f>
        <v>1305</v>
      </c>
      <c r="Q901" s="120">
        <f>IF($B$9="Female",'No Self Assessment feeder'!Q890,IF($B$9="Male",'No Self Assessment feeder'!AW890,IF($B$9="All",'No Self Assessment feeder'!CC890)))</f>
        <v>11.8</v>
      </c>
      <c r="R901" s="120">
        <f>IF($B$9="Female",'No Self Assessment feeder'!R890,IF($B$9="Male",'No Self Assessment feeder'!AX890,IF($B$9="All",'No Self Assessment feeder'!CD890)))</f>
        <v>9.6</v>
      </c>
      <c r="S901" s="120">
        <f>IF($B$9="Female",'No Self Assessment feeder'!S890,IF($B$9="Male",'No Self Assessment feeder'!AY890,IF($B$9="All",'No Self Assessment feeder'!CE890)))</f>
        <v>63.1</v>
      </c>
      <c r="T901" s="120">
        <f>IF($B$9="Female",'No Self Assessment feeder'!T890,IF($B$9="Male",'No Self Assessment feeder'!AZ890,IF($B$9="All",'No Self Assessment feeder'!CF890)))</f>
        <v>73.599999999999994</v>
      </c>
      <c r="U901" s="127">
        <f>IF($B$9="Female",'No Self Assessment feeder'!U890,IF($B$9="Male",'No Self Assessment feeder'!BA890,IF($B$9="All",'No Self Assessment feeder'!CG890)))</f>
        <v>78.599999999999994</v>
      </c>
      <c r="V901" s="81" t="str">
        <f>IF($B$9="Female",'No Self Assessment feeder'!V890,IF($B$9="Male",'No Self Assessment feeder'!BB890,IF($B$9="All",'No Self Assessment feeder'!CH890)))</f>
        <v>.</v>
      </c>
      <c r="W901" s="120" t="str">
        <f>IF($B$9="Female",'No Self Assessment feeder'!W890,IF($B$9="Male",'No Self Assessment feeder'!BC890,IF($B$9="All",'No Self Assessment feeder'!CI890)))</f>
        <v>.</v>
      </c>
      <c r="X901" s="79" t="str">
        <f>IF($B$9="Female",'No Self Assessment feeder'!X890,IF($B$9="Male",'No Self Assessment feeder'!BD890,IF($B$9="All",'No Self Assessment feeder'!CJ890)))</f>
        <v>.</v>
      </c>
      <c r="Y901" s="120" t="str">
        <f>IF($B$9="Female",'No Self Assessment feeder'!Y890,IF($B$9="Male",'No Self Assessment feeder'!BE890,IF($B$9="All",'No Self Assessment feeder'!CK890)))</f>
        <v>.</v>
      </c>
      <c r="Z901" s="120" t="str">
        <f>IF($B$9="Female",'No Self Assessment feeder'!Z890,IF($B$9="Male",'No Self Assessment feeder'!BF890,IF($B$9="All",'No Self Assessment feeder'!CL890)))</f>
        <v>.</v>
      </c>
      <c r="AA901" s="120" t="str">
        <f>IF($B$9="Female",'No Self Assessment feeder'!AA890,IF($B$9="Male",'No Self Assessment feeder'!BG890,IF($B$9="All",'No Self Assessment feeder'!CM890)))</f>
        <v>.</v>
      </c>
      <c r="AB901" s="120" t="str">
        <f>IF($B$9="Female",'No Self Assessment feeder'!AB890,IF($B$9="Male",'No Self Assessment feeder'!BH890,IF($B$9="All",'No Self Assessment feeder'!CN890)))</f>
        <v>.</v>
      </c>
      <c r="AC901" s="127" t="str">
        <f>IF($B$9="Female",'No Self Assessment feeder'!AC890,IF($B$9="Male",'No Self Assessment feeder'!BI890,IF($B$9="All",'No Self Assessment feeder'!CO890)))</f>
        <v>.</v>
      </c>
      <c r="CM901" s="29"/>
    </row>
    <row r="902" spans="1:91" ht="14.25" customHeight="1" x14ac:dyDescent="0.2">
      <c r="A902" s="159" t="s">
        <v>294</v>
      </c>
      <c r="B902" s="65" t="s">
        <v>226</v>
      </c>
      <c r="C902" s="66">
        <v>10007837</v>
      </c>
      <c r="D902" s="66" t="s">
        <v>493</v>
      </c>
      <c r="E902" s="162" t="s">
        <v>227</v>
      </c>
      <c r="F902" s="142">
        <f>IF($B$9="Female",'No Self Assessment feeder'!F891,IF($B$9="Male",'No Self Assessment feeder'!AL891,IF($B$9="All",'No Self Assessment feeder'!BR891)))</f>
        <v>110</v>
      </c>
      <c r="G902" s="120">
        <f>IF($B$9="Female",'No Self Assessment feeder'!G891,IF($B$9="Male",'No Self Assessment feeder'!AM891,IF($B$9="All",'No Self Assessment feeder'!BS891)))</f>
        <v>0.9</v>
      </c>
      <c r="H902" s="79">
        <f>IF($B$9="Female",'No Self Assessment feeder'!H891,IF($B$9="Male",'No Self Assessment feeder'!AN891,IF($B$9="All",'No Self Assessment feeder'!BT891)))</f>
        <v>110</v>
      </c>
      <c r="I902" s="120">
        <f>IF($B$9="Female",'No Self Assessment feeder'!I891,IF($B$9="Male",'No Self Assessment feeder'!AO891,IF($B$9="All",'No Self Assessment feeder'!BU891)))</f>
        <v>7.3</v>
      </c>
      <c r="J902" s="120">
        <f>IF($B$9="Female",'No Self Assessment feeder'!J891,IF($B$9="Male",'No Self Assessment feeder'!AP891,IF($B$9="All",'No Self Assessment feeder'!BV891)))</f>
        <v>9.1</v>
      </c>
      <c r="K902" s="120">
        <f>IF($B$9="Female",'No Self Assessment feeder'!K891,IF($B$9="Male",'No Self Assessment feeder'!AQ891,IF($B$9="All",'No Self Assessment feeder'!BW891)))</f>
        <v>27.3</v>
      </c>
      <c r="L902" s="120">
        <f>IF($B$9="Female",'No Self Assessment feeder'!L891,IF($B$9="Male",'No Self Assessment feeder'!AR891,IF($B$9="All",'No Self Assessment feeder'!BX891)))</f>
        <v>59.1</v>
      </c>
      <c r="M902" s="127">
        <f>IF($B$9="Female",'No Self Assessment feeder'!M891,IF($B$9="Male",'No Self Assessment feeder'!AS891,IF($B$9="All",'No Self Assessment feeder'!BY891)))</f>
        <v>83.6</v>
      </c>
      <c r="N902" s="81">
        <f>IF($B$9="Female",'No Self Assessment feeder'!N891,IF($B$9="Male",'No Self Assessment feeder'!AT891,IF($B$9="All",'No Self Assessment feeder'!BZ891)))</f>
        <v>110</v>
      </c>
      <c r="O902" s="120">
        <f>IF($B$9="Female",'No Self Assessment feeder'!O891,IF($B$9="Male",'No Self Assessment feeder'!AU891,IF($B$9="All",'No Self Assessment feeder'!CA891)))</f>
        <v>2.7</v>
      </c>
      <c r="P902" s="79">
        <f>IF($B$9="Female",'No Self Assessment feeder'!P891,IF($B$9="Male",'No Self Assessment feeder'!AV891,IF($B$9="All",'No Self Assessment feeder'!CB891)))</f>
        <v>110</v>
      </c>
      <c r="Q902" s="120">
        <f>IF($B$9="Female",'No Self Assessment feeder'!Q891,IF($B$9="Male",'No Self Assessment feeder'!AW891,IF($B$9="All",'No Self Assessment feeder'!CC891)))</f>
        <v>21.3</v>
      </c>
      <c r="R902" s="120">
        <f>IF($B$9="Female",'No Self Assessment feeder'!R891,IF($B$9="Male",'No Self Assessment feeder'!AX891,IF($B$9="All",'No Self Assessment feeder'!CD891)))</f>
        <v>5.6</v>
      </c>
      <c r="S902" s="120">
        <f>IF($B$9="Female",'No Self Assessment feeder'!S891,IF($B$9="Male",'No Self Assessment feeder'!AY891,IF($B$9="All",'No Self Assessment feeder'!CE891)))</f>
        <v>54.6</v>
      </c>
      <c r="T902" s="120">
        <f>IF($B$9="Female",'No Self Assessment feeder'!T891,IF($B$9="Male",'No Self Assessment feeder'!AZ891,IF($B$9="All",'No Self Assessment feeder'!CF891)))</f>
        <v>63</v>
      </c>
      <c r="U902" s="127">
        <f>IF($B$9="Female",'No Self Assessment feeder'!U891,IF($B$9="Male",'No Self Assessment feeder'!BA891,IF($B$9="All",'No Self Assessment feeder'!CG891)))</f>
        <v>73.099999999999994</v>
      </c>
      <c r="V902" s="81" t="str">
        <f>IF($B$9="Female",'No Self Assessment feeder'!V891,IF($B$9="Male",'No Self Assessment feeder'!BB891,IF($B$9="All",'No Self Assessment feeder'!CH891)))</f>
        <v>.</v>
      </c>
      <c r="W902" s="120" t="str">
        <f>IF($B$9="Female",'No Self Assessment feeder'!W891,IF($B$9="Male",'No Self Assessment feeder'!BC891,IF($B$9="All",'No Self Assessment feeder'!CI891)))</f>
        <v>.</v>
      </c>
      <c r="X902" s="79" t="str">
        <f>IF($B$9="Female",'No Self Assessment feeder'!X891,IF($B$9="Male",'No Self Assessment feeder'!BD891,IF($B$9="All",'No Self Assessment feeder'!CJ891)))</f>
        <v>.</v>
      </c>
      <c r="Y902" s="120" t="str">
        <f>IF($B$9="Female",'No Self Assessment feeder'!Y891,IF($B$9="Male",'No Self Assessment feeder'!BE891,IF($B$9="All",'No Self Assessment feeder'!CK891)))</f>
        <v>.</v>
      </c>
      <c r="Z902" s="120" t="str">
        <f>IF($B$9="Female",'No Self Assessment feeder'!Z891,IF($B$9="Male",'No Self Assessment feeder'!BF891,IF($B$9="All",'No Self Assessment feeder'!CL891)))</f>
        <v>.</v>
      </c>
      <c r="AA902" s="120" t="str">
        <f>IF($B$9="Female",'No Self Assessment feeder'!AA891,IF($B$9="Male",'No Self Assessment feeder'!BG891,IF($B$9="All",'No Self Assessment feeder'!CM891)))</f>
        <v>.</v>
      </c>
      <c r="AB902" s="120" t="str">
        <f>IF($B$9="Female",'No Self Assessment feeder'!AB891,IF($B$9="Male",'No Self Assessment feeder'!BH891,IF($B$9="All",'No Self Assessment feeder'!CN891)))</f>
        <v>.</v>
      </c>
      <c r="AC902" s="127" t="str">
        <f>IF($B$9="Female",'No Self Assessment feeder'!AC891,IF($B$9="Male",'No Self Assessment feeder'!BI891,IF($B$9="All",'No Self Assessment feeder'!CO891)))</f>
        <v>.</v>
      </c>
      <c r="CM902" s="29"/>
    </row>
    <row r="903" spans="1:91" ht="14.25" customHeight="1" x14ac:dyDescent="0.2">
      <c r="A903" s="159" t="s">
        <v>294</v>
      </c>
      <c r="B903" s="65" t="s">
        <v>228</v>
      </c>
      <c r="C903" s="66">
        <v>10007779</v>
      </c>
      <c r="D903" s="66" t="s">
        <v>491</v>
      </c>
      <c r="E903" s="162" t="s">
        <v>229</v>
      </c>
      <c r="F903" s="142">
        <f>IF($B$9="Female",'No Self Assessment feeder'!F892,IF($B$9="Male",'No Self Assessment feeder'!AL892,IF($B$9="All",'No Self Assessment feeder'!BR892)))</f>
        <v>265</v>
      </c>
      <c r="G903" s="120">
        <f>IF($B$9="Female",'No Self Assessment feeder'!G892,IF($B$9="Male",'No Self Assessment feeder'!AM892,IF($B$9="All",'No Self Assessment feeder'!BS892)))</f>
        <v>2.2999999999999998</v>
      </c>
      <c r="H903" s="79">
        <f>IF($B$9="Female",'No Self Assessment feeder'!H892,IF($B$9="Male",'No Self Assessment feeder'!AN892,IF($B$9="All",'No Self Assessment feeder'!BT892)))</f>
        <v>260</v>
      </c>
      <c r="I903" s="120">
        <f>IF($B$9="Female",'No Self Assessment feeder'!I892,IF($B$9="Male",'No Self Assessment feeder'!AO892,IF($B$9="All",'No Self Assessment feeder'!BU892)))</f>
        <v>3.9</v>
      </c>
      <c r="J903" s="120">
        <f>IF($B$9="Female",'No Self Assessment feeder'!J892,IF($B$9="Male",'No Self Assessment feeder'!AP892,IF($B$9="All",'No Self Assessment feeder'!BV892)))</f>
        <v>8.1</v>
      </c>
      <c r="K903" s="120">
        <f>IF($B$9="Female",'No Self Assessment feeder'!K892,IF($B$9="Male",'No Self Assessment feeder'!AQ892,IF($B$9="All",'No Self Assessment feeder'!BW892)))</f>
        <v>65.599999999999994</v>
      </c>
      <c r="L903" s="120">
        <f>IF($B$9="Female",'No Self Assessment feeder'!L892,IF($B$9="Male",'No Self Assessment feeder'!AR892,IF($B$9="All",'No Self Assessment feeder'!BX892)))</f>
        <v>79.900000000000006</v>
      </c>
      <c r="M903" s="127">
        <f>IF($B$9="Female",'No Self Assessment feeder'!M892,IF($B$9="Male",'No Self Assessment feeder'!AS892,IF($B$9="All",'No Self Assessment feeder'!BY892)))</f>
        <v>88</v>
      </c>
      <c r="N903" s="81">
        <f>IF($B$9="Female",'No Self Assessment feeder'!N892,IF($B$9="Male",'No Self Assessment feeder'!AT892,IF($B$9="All",'No Self Assessment feeder'!BZ892)))</f>
        <v>265</v>
      </c>
      <c r="O903" s="120">
        <f>IF($B$9="Female",'No Self Assessment feeder'!O892,IF($B$9="Male",'No Self Assessment feeder'!AU892,IF($B$9="All",'No Self Assessment feeder'!CA892)))</f>
        <v>2.6</v>
      </c>
      <c r="P903" s="79">
        <f>IF($B$9="Female",'No Self Assessment feeder'!P892,IF($B$9="Male",'No Self Assessment feeder'!AV892,IF($B$9="All",'No Self Assessment feeder'!CB892)))</f>
        <v>260</v>
      </c>
      <c r="Q903" s="120">
        <f>IF($B$9="Female",'No Self Assessment feeder'!Q892,IF($B$9="Male",'No Self Assessment feeder'!AW892,IF($B$9="All",'No Self Assessment feeder'!CC892)))</f>
        <v>6.2</v>
      </c>
      <c r="R903" s="120">
        <f>IF($B$9="Female",'No Self Assessment feeder'!R892,IF($B$9="Male",'No Self Assessment feeder'!AX892,IF($B$9="All",'No Self Assessment feeder'!CD892)))</f>
        <v>5.8</v>
      </c>
      <c r="S903" s="120">
        <f>IF($B$9="Female",'No Self Assessment feeder'!S892,IF($B$9="Male",'No Self Assessment feeder'!AY892,IF($B$9="All",'No Self Assessment feeder'!CE892)))</f>
        <v>69.400000000000006</v>
      </c>
      <c r="T903" s="120">
        <f>IF($B$9="Female",'No Self Assessment feeder'!T892,IF($B$9="Male",'No Self Assessment feeder'!AZ892,IF($B$9="All",'No Self Assessment feeder'!CF892)))</f>
        <v>80.599999999999994</v>
      </c>
      <c r="U903" s="127">
        <f>IF($B$9="Female",'No Self Assessment feeder'!U892,IF($B$9="Male",'No Self Assessment feeder'!BA892,IF($B$9="All",'No Self Assessment feeder'!CG892)))</f>
        <v>88</v>
      </c>
      <c r="V903" s="81" t="str">
        <f>IF($B$9="Female",'No Self Assessment feeder'!V892,IF($B$9="Male",'No Self Assessment feeder'!BB892,IF($B$9="All",'No Self Assessment feeder'!CH892)))</f>
        <v>.</v>
      </c>
      <c r="W903" s="120" t="str">
        <f>IF($B$9="Female",'No Self Assessment feeder'!W892,IF($B$9="Male",'No Self Assessment feeder'!BC892,IF($B$9="All",'No Self Assessment feeder'!CI892)))</f>
        <v>.</v>
      </c>
      <c r="X903" s="79" t="str">
        <f>IF($B$9="Female",'No Self Assessment feeder'!X892,IF($B$9="Male",'No Self Assessment feeder'!BD892,IF($B$9="All",'No Self Assessment feeder'!CJ892)))</f>
        <v>.</v>
      </c>
      <c r="Y903" s="120" t="str">
        <f>IF($B$9="Female",'No Self Assessment feeder'!Y892,IF($B$9="Male",'No Self Assessment feeder'!BE892,IF($B$9="All",'No Self Assessment feeder'!CK892)))</f>
        <v>.</v>
      </c>
      <c r="Z903" s="120" t="str">
        <f>IF($B$9="Female",'No Self Assessment feeder'!Z892,IF($B$9="Male",'No Self Assessment feeder'!BF892,IF($B$9="All",'No Self Assessment feeder'!CL892)))</f>
        <v>.</v>
      </c>
      <c r="AA903" s="120" t="str">
        <f>IF($B$9="Female",'No Self Assessment feeder'!AA892,IF($B$9="Male",'No Self Assessment feeder'!BG892,IF($B$9="All",'No Self Assessment feeder'!CM892)))</f>
        <v>.</v>
      </c>
      <c r="AB903" s="120" t="str">
        <f>IF($B$9="Female",'No Self Assessment feeder'!AB892,IF($B$9="Male",'No Self Assessment feeder'!BH892,IF($B$9="All",'No Self Assessment feeder'!CN892)))</f>
        <v>.</v>
      </c>
      <c r="AC903" s="127" t="str">
        <f>IF($B$9="Female",'No Self Assessment feeder'!AC892,IF($B$9="Male",'No Self Assessment feeder'!BI892,IF($B$9="All",'No Self Assessment feeder'!CO892)))</f>
        <v>.</v>
      </c>
      <c r="CM903" s="29"/>
    </row>
    <row r="904" spans="1:91" ht="14.25" customHeight="1" x14ac:dyDescent="0.2">
      <c r="A904" s="159" t="s">
        <v>294</v>
      </c>
      <c r="B904" s="65" t="s">
        <v>230</v>
      </c>
      <c r="C904" s="66">
        <v>10007782</v>
      </c>
      <c r="D904" s="66" t="s">
        <v>491</v>
      </c>
      <c r="E904" s="162" t="s">
        <v>231</v>
      </c>
      <c r="F904" s="142">
        <f>IF($B$9="Female",'No Self Assessment feeder'!F893,IF($B$9="Male",'No Self Assessment feeder'!AL893,IF($B$9="All",'No Self Assessment feeder'!BR893)))</f>
        <v>510</v>
      </c>
      <c r="G904" s="120">
        <f>IF($B$9="Female",'No Self Assessment feeder'!G893,IF($B$9="Male",'No Self Assessment feeder'!AM893,IF($B$9="All",'No Self Assessment feeder'!BS893)))</f>
        <v>1.8</v>
      </c>
      <c r="H904" s="79">
        <f>IF($B$9="Female",'No Self Assessment feeder'!H893,IF($B$9="Male",'No Self Assessment feeder'!AN893,IF($B$9="All",'No Self Assessment feeder'!BT893)))</f>
        <v>500</v>
      </c>
      <c r="I904" s="120">
        <f>IF($B$9="Female",'No Self Assessment feeder'!I893,IF($B$9="Male",'No Self Assessment feeder'!AO893,IF($B$9="All",'No Self Assessment feeder'!BU893)))</f>
        <v>4.8</v>
      </c>
      <c r="J904" s="120">
        <f>IF($B$9="Female",'No Self Assessment feeder'!J893,IF($B$9="Male",'No Self Assessment feeder'!AP893,IF($B$9="All",'No Self Assessment feeder'!BV893)))</f>
        <v>7.4</v>
      </c>
      <c r="K904" s="120">
        <f>IF($B$9="Female",'No Self Assessment feeder'!K893,IF($B$9="Male",'No Self Assessment feeder'!AQ893,IF($B$9="All",'No Self Assessment feeder'!BW893)))</f>
        <v>60.6</v>
      </c>
      <c r="L904" s="120">
        <f>IF($B$9="Female",'No Self Assessment feeder'!L893,IF($B$9="Male",'No Self Assessment feeder'!AR893,IF($B$9="All",'No Self Assessment feeder'!BX893)))</f>
        <v>78.599999999999994</v>
      </c>
      <c r="M904" s="127">
        <f>IF($B$9="Female",'No Self Assessment feeder'!M893,IF($B$9="Male",'No Self Assessment feeder'!AS893,IF($B$9="All",'No Self Assessment feeder'!BY893)))</f>
        <v>87.8</v>
      </c>
      <c r="N904" s="81">
        <f>IF($B$9="Female",'No Self Assessment feeder'!N893,IF($B$9="Male",'No Self Assessment feeder'!AT893,IF($B$9="All",'No Self Assessment feeder'!BZ893)))</f>
        <v>510</v>
      </c>
      <c r="O904" s="120">
        <f>IF($B$9="Female",'No Self Assessment feeder'!O893,IF($B$9="Male",'No Self Assessment feeder'!AU893,IF($B$9="All",'No Self Assessment feeder'!CA893)))</f>
        <v>1.8</v>
      </c>
      <c r="P904" s="79">
        <f>IF($B$9="Female",'No Self Assessment feeder'!P893,IF($B$9="Male",'No Self Assessment feeder'!AV893,IF($B$9="All",'No Self Assessment feeder'!CB893)))</f>
        <v>500</v>
      </c>
      <c r="Q904" s="120">
        <f>IF($B$9="Female",'No Self Assessment feeder'!Q893,IF($B$9="Male",'No Self Assessment feeder'!AW893,IF($B$9="All",'No Self Assessment feeder'!CC893)))</f>
        <v>8.8000000000000007</v>
      </c>
      <c r="R904" s="120">
        <f>IF($B$9="Female",'No Self Assessment feeder'!R893,IF($B$9="Male",'No Self Assessment feeder'!AX893,IF($B$9="All",'No Self Assessment feeder'!CD893)))</f>
        <v>4.2</v>
      </c>
      <c r="S904" s="120">
        <f>IF($B$9="Female",'No Self Assessment feeder'!S893,IF($B$9="Male",'No Self Assessment feeder'!AY893,IF($B$9="All",'No Self Assessment feeder'!CE893)))</f>
        <v>60</v>
      </c>
      <c r="T904" s="120">
        <f>IF($B$9="Female",'No Self Assessment feeder'!T893,IF($B$9="Male",'No Self Assessment feeder'!AZ893,IF($B$9="All",'No Self Assessment feeder'!CF893)))</f>
        <v>79</v>
      </c>
      <c r="U904" s="127">
        <f>IF($B$9="Female",'No Self Assessment feeder'!U893,IF($B$9="Male",'No Self Assessment feeder'!BA893,IF($B$9="All",'No Self Assessment feeder'!CG893)))</f>
        <v>87</v>
      </c>
      <c r="V904" s="81" t="str">
        <f>IF($B$9="Female",'No Self Assessment feeder'!V893,IF($B$9="Male",'No Self Assessment feeder'!BB893,IF($B$9="All",'No Self Assessment feeder'!CH893)))</f>
        <v>.</v>
      </c>
      <c r="W904" s="120" t="str">
        <f>IF($B$9="Female",'No Self Assessment feeder'!W893,IF($B$9="Male",'No Self Assessment feeder'!BC893,IF($B$9="All",'No Self Assessment feeder'!CI893)))</f>
        <v>.</v>
      </c>
      <c r="X904" s="79" t="str">
        <f>IF($B$9="Female",'No Self Assessment feeder'!X893,IF($B$9="Male",'No Self Assessment feeder'!BD893,IF($B$9="All",'No Self Assessment feeder'!CJ893)))</f>
        <v>.</v>
      </c>
      <c r="Y904" s="120" t="str">
        <f>IF($B$9="Female",'No Self Assessment feeder'!Y893,IF($B$9="Male",'No Self Assessment feeder'!BE893,IF($B$9="All",'No Self Assessment feeder'!CK893)))</f>
        <v>.</v>
      </c>
      <c r="Z904" s="120" t="str">
        <f>IF($B$9="Female",'No Self Assessment feeder'!Z893,IF($B$9="Male",'No Self Assessment feeder'!BF893,IF($B$9="All",'No Self Assessment feeder'!CL893)))</f>
        <v>.</v>
      </c>
      <c r="AA904" s="120" t="str">
        <f>IF($B$9="Female",'No Self Assessment feeder'!AA893,IF($B$9="Male",'No Self Assessment feeder'!BG893,IF($B$9="All",'No Self Assessment feeder'!CM893)))</f>
        <v>.</v>
      </c>
      <c r="AB904" s="120" t="str">
        <f>IF($B$9="Female",'No Self Assessment feeder'!AB893,IF($B$9="Male",'No Self Assessment feeder'!BH893,IF($B$9="All",'No Self Assessment feeder'!CN893)))</f>
        <v>.</v>
      </c>
      <c r="AC904" s="127" t="str">
        <f>IF($B$9="Female",'No Self Assessment feeder'!AC893,IF($B$9="Male",'No Self Assessment feeder'!BI893,IF($B$9="All",'No Self Assessment feeder'!CO893)))</f>
        <v>.</v>
      </c>
      <c r="CM904" s="29"/>
    </row>
    <row r="905" spans="1:91" ht="14.25" customHeight="1" x14ac:dyDescent="0.2">
      <c r="A905" s="159" t="s">
        <v>294</v>
      </c>
      <c r="B905" s="65" t="s">
        <v>232</v>
      </c>
      <c r="C905" s="66">
        <v>10007843</v>
      </c>
      <c r="D905" s="66" t="s">
        <v>491</v>
      </c>
      <c r="E905" s="162" t="s">
        <v>233</v>
      </c>
      <c r="F905" s="142">
        <f>IF($B$9="Female",'No Self Assessment feeder'!F894,IF($B$9="Male",'No Self Assessment feeder'!AL894,IF($B$9="All",'No Self Assessment feeder'!BR894)))</f>
        <v>675</v>
      </c>
      <c r="G905" s="120">
        <f>IF($B$9="Female",'No Self Assessment feeder'!G894,IF($B$9="Male",'No Self Assessment feeder'!AM894,IF($B$9="All",'No Self Assessment feeder'!BS894)))</f>
        <v>1.8</v>
      </c>
      <c r="H905" s="79">
        <f>IF($B$9="Female",'No Self Assessment feeder'!H894,IF($B$9="Male",'No Self Assessment feeder'!AN894,IF($B$9="All",'No Self Assessment feeder'!BT894)))</f>
        <v>665</v>
      </c>
      <c r="I905" s="120">
        <f>IF($B$9="Female",'No Self Assessment feeder'!I894,IF($B$9="Male",'No Self Assessment feeder'!AO894,IF($B$9="All",'No Self Assessment feeder'!BU894)))</f>
        <v>7.5</v>
      </c>
      <c r="J905" s="120">
        <f>IF($B$9="Female",'No Self Assessment feeder'!J894,IF($B$9="Male",'No Self Assessment feeder'!AP894,IF($B$9="All",'No Self Assessment feeder'!BV894)))</f>
        <v>9.1999999999999993</v>
      </c>
      <c r="K905" s="120">
        <f>IF($B$9="Female",'No Self Assessment feeder'!K894,IF($B$9="Male",'No Self Assessment feeder'!AQ894,IF($B$9="All",'No Self Assessment feeder'!BW894)))</f>
        <v>70.8</v>
      </c>
      <c r="L905" s="120">
        <f>IF($B$9="Female",'No Self Assessment feeder'!L894,IF($B$9="Male",'No Self Assessment feeder'!AR894,IF($B$9="All",'No Self Assessment feeder'!BX894)))</f>
        <v>79.7</v>
      </c>
      <c r="M905" s="127">
        <f>IF($B$9="Female",'No Self Assessment feeder'!M894,IF($B$9="Male",'No Self Assessment feeder'!AS894,IF($B$9="All",'No Self Assessment feeder'!BY894)))</f>
        <v>83.3</v>
      </c>
      <c r="N905" s="81">
        <f>IF($B$9="Female",'No Self Assessment feeder'!N894,IF($B$9="Male",'No Self Assessment feeder'!AT894,IF($B$9="All",'No Self Assessment feeder'!BZ894)))</f>
        <v>675</v>
      </c>
      <c r="O905" s="120">
        <f>IF($B$9="Female",'No Self Assessment feeder'!O894,IF($B$9="Male",'No Self Assessment feeder'!AU894,IF($B$9="All",'No Self Assessment feeder'!CA894)))</f>
        <v>2.1</v>
      </c>
      <c r="P905" s="79">
        <f>IF($B$9="Female",'No Self Assessment feeder'!P894,IF($B$9="Male",'No Self Assessment feeder'!AV894,IF($B$9="All",'No Self Assessment feeder'!CB894)))</f>
        <v>665</v>
      </c>
      <c r="Q905" s="120">
        <f>IF($B$9="Female",'No Self Assessment feeder'!Q894,IF($B$9="Male",'No Self Assessment feeder'!AW894,IF($B$9="All",'No Self Assessment feeder'!CC894)))</f>
        <v>10.7</v>
      </c>
      <c r="R905" s="120">
        <f>IF($B$9="Female",'No Self Assessment feeder'!R894,IF($B$9="Male",'No Self Assessment feeder'!AX894,IF($B$9="All",'No Self Assessment feeder'!CD894)))</f>
        <v>7.4</v>
      </c>
      <c r="S905" s="120">
        <f>IF($B$9="Female",'No Self Assessment feeder'!S894,IF($B$9="Male",'No Self Assessment feeder'!AY894,IF($B$9="All",'No Self Assessment feeder'!CE894)))</f>
        <v>69.7</v>
      </c>
      <c r="T905" s="120">
        <f>IF($B$9="Female",'No Self Assessment feeder'!T894,IF($B$9="Male",'No Self Assessment feeder'!AZ894,IF($B$9="All",'No Self Assessment feeder'!CF894)))</f>
        <v>80.2</v>
      </c>
      <c r="U905" s="127">
        <f>IF($B$9="Female",'No Self Assessment feeder'!U894,IF($B$9="Male",'No Self Assessment feeder'!BA894,IF($B$9="All",'No Self Assessment feeder'!CG894)))</f>
        <v>81.900000000000006</v>
      </c>
      <c r="V905" s="81" t="str">
        <f>IF($B$9="Female",'No Self Assessment feeder'!V894,IF($B$9="Male",'No Self Assessment feeder'!BB894,IF($B$9="All",'No Self Assessment feeder'!CH894)))</f>
        <v>.</v>
      </c>
      <c r="W905" s="120" t="str">
        <f>IF($B$9="Female",'No Self Assessment feeder'!W894,IF($B$9="Male",'No Self Assessment feeder'!BC894,IF($B$9="All",'No Self Assessment feeder'!CI894)))</f>
        <v>.</v>
      </c>
      <c r="X905" s="79" t="str">
        <f>IF($B$9="Female",'No Self Assessment feeder'!X894,IF($B$9="Male",'No Self Assessment feeder'!BD894,IF($B$9="All",'No Self Assessment feeder'!CJ894)))</f>
        <v>.</v>
      </c>
      <c r="Y905" s="120" t="str">
        <f>IF($B$9="Female",'No Self Assessment feeder'!Y894,IF($B$9="Male",'No Self Assessment feeder'!BE894,IF($B$9="All",'No Self Assessment feeder'!CK894)))</f>
        <v>.</v>
      </c>
      <c r="Z905" s="120" t="str">
        <f>IF($B$9="Female",'No Self Assessment feeder'!Z894,IF($B$9="Male",'No Self Assessment feeder'!BF894,IF($B$9="All",'No Self Assessment feeder'!CL894)))</f>
        <v>.</v>
      </c>
      <c r="AA905" s="120" t="str">
        <f>IF($B$9="Female",'No Self Assessment feeder'!AA894,IF($B$9="Male",'No Self Assessment feeder'!BG894,IF($B$9="All",'No Self Assessment feeder'!CM894)))</f>
        <v>.</v>
      </c>
      <c r="AB905" s="120" t="str">
        <f>IF($B$9="Female",'No Self Assessment feeder'!AB894,IF($B$9="Male",'No Self Assessment feeder'!BH894,IF($B$9="All",'No Self Assessment feeder'!CN894)))</f>
        <v>.</v>
      </c>
      <c r="AC905" s="127" t="str">
        <f>IF($B$9="Female",'No Self Assessment feeder'!AC894,IF($B$9="Male",'No Self Assessment feeder'!BI894,IF($B$9="All",'No Self Assessment feeder'!CO894)))</f>
        <v>.</v>
      </c>
      <c r="CM905" s="29"/>
    </row>
    <row r="906" spans="1:91" ht="14.25" customHeight="1" x14ac:dyDescent="0.2">
      <c r="A906" s="159" t="s">
        <v>294</v>
      </c>
      <c r="B906" s="65" t="s">
        <v>234</v>
      </c>
      <c r="C906" s="66">
        <v>10007156</v>
      </c>
      <c r="D906" s="66" t="s">
        <v>493</v>
      </c>
      <c r="E906" s="162" t="s">
        <v>235</v>
      </c>
      <c r="F906" s="142">
        <f>IF($B$9="Female",'No Self Assessment feeder'!F895,IF($B$9="Male",'No Self Assessment feeder'!AL895,IF($B$9="All",'No Self Assessment feeder'!BR895)))</f>
        <v>3115</v>
      </c>
      <c r="G906" s="120">
        <f>IF($B$9="Female",'No Self Assessment feeder'!G895,IF($B$9="Male",'No Self Assessment feeder'!AM895,IF($B$9="All",'No Self Assessment feeder'!BS895)))</f>
        <v>2.7</v>
      </c>
      <c r="H906" s="79">
        <f>IF($B$9="Female",'No Self Assessment feeder'!H895,IF($B$9="Male",'No Self Assessment feeder'!AN895,IF($B$9="All",'No Self Assessment feeder'!BT895)))</f>
        <v>3030</v>
      </c>
      <c r="I906" s="120">
        <f>IF($B$9="Female",'No Self Assessment feeder'!I895,IF($B$9="Male",'No Self Assessment feeder'!AO895,IF($B$9="All",'No Self Assessment feeder'!BU895)))</f>
        <v>8.1</v>
      </c>
      <c r="J906" s="120">
        <f>IF($B$9="Female",'No Self Assessment feeder'!J895,IF($B$9="Male",'No Self Assessment feeder'!AP895,IF($B$9="All",'No Self Assessment feeder'!BV895)))</f>
        <v>11.6</v>
      </c>
      <c r="K906" s="120">
        <f>IF($B$9="Female",'No Self Assessment feeder'!K895,IF($B$9="Male",'No Self Assessment feeder'!AQ895,IF($B$9="All",'No Self Assessment feeder'!BW895)))</f>
        <v>64.900000000000006</v>
      </c>
      <c r="L906" s="120">
        <f>IF($B$9="Female",'No Self Assessment feeder'!L895,IF($B$9="Male",'No Self Assessment feeder'!AR895,IF($B$9="All",'No Self Assessment feeder'!BX895)))</f>
        <v>74.900000000000006</v>
      </c>
      <c r="M906" s="127">
        <f>IF($B$9="Female",'No Self Assessment feeder'!M895,IF($B$9="Male",'No Self Assessment feeder'!AS895,IF($B$9="All",'No Self Assessment feeder'!BY895)))</f>
        <v>80.400000000000006</v>
      </c>
      <c r="N906" s="81">
        <f>IF($B$9="Female",'No Self Assessment feeder'!N895,IF($B$9="Male",'No Self Assessment feeder'!AT895,IF($B$9="All",'No Self Assessment feeder'!BZ895)))</f>
        <v>3115</v>
      </c>
      <c r="O906" s="120">
        <f>IF($B$9="Female",'No Self Assessment feeder'!O895,IF($B$9="Male",'No Self Assessment feeder'!AU895,IF($B$9="All",'No Self Assessment feeder'!CA895)))</f>
        <v>2.8</v>
      </c>
      <c r="P906" s="79">
        <f>IF($B$9="Female",'No Self Assessment feeder'!P895,IF($B$9="Male",'No Self Assessment feeder'!AV895,IF($B$9="All",'No Self Assessment feeder'!CB895)))</f>
        <v>3030</v>
      </c>
      <c r="Q906" s="120">
        <f>IF($B$9="Female",'No Self Assessment feeder'!Q895,IF($B$9="Male",'No Self Assessment feeder'!AW895,IF($B$9="All",'No Self Assessment feeder'!CC895)))</f>
        <v>11.3</v>
      </c>
      <c r="R906" s="120">
        <f>IF($B$9="Female",'No Self Assessment feeder'!R895,IF($B$9="Male",'No Self Assessment feeder'!AX895,IF($B$9="All",'No Self Assessment feeder'!CD895)))</f>
        <v>9.1999999999999993</v>
      </c>
      <c r="S906" s="120">
        <f>IF($B$9="Female",'No Self Assessment feeder'!S895,IF($B$9="Male",'No Self Assessment feeder'!AY895,IF($B$9="All",'No Self Assessment feeder'!CE895)))</f>
        <v>64.900000000000006</v>
      </c>
      <c r="T906" s="120">
        <f>IF($B$9="Female",'No Self Assessment feeder'!T895,IF($B$9="Male",'No Self Assessment feeder'!AZ895,IF($B$9="All",'No Self Assessment feeder'!CF895)))</f>
        <v>75.7</v>
      </c>
      <c r="U906" s="127">
        <f>IF($B$9="Female",'No Self Assessment feeder'!U895,IF($B$9="Male",'No Self Assessment feeder'!BA895,IF($B$9="All",'No Self Assessment feeder'!CG895)))</f>
        <v>79.5</v>
      </c>
      <c r="V906" s="81" t="str">
        <f>IF($B$9="Female",'No Self Assessment feeder'!V895,IF($B$9="Male",'No Self Assessment feeder'!BB895,IF($B$9="All",'No Self Assessment feeder'!CH895)))</f>
        <v>.</v>
      </c>
      <c r="W906" s="120" t="str">
        <f>IF($B$9="Female",'No Self Assessment feeder'!W895,IF($B$9="Male",'No Self Assessment feeder'!BC895,IF($B$9="All",'No Self Assessment feeder'!CI895)))</f>
        <v>.</v>
      </c>
      <c r="X906" s="79" t="str">
        <f>IF($B$9="Female",'No Self Assessment feeder'!X895,IF($B$9="Male",'No Self Assessment feeder'!BD895,IF($B$9="All",'No Self Assessment feeder'!CJ895)))</f>
        <v>.</v>
      </c>
      <c r="Y906" s="120" t="str">
        <f>IF($B$9="Female",'No Self Assessment feeder'!Y895,IF($B$9="Male",'No Self Assessment feeder'!BE895,IF($B$9="All",'No Self Assessment feeder'!CK895)))</f>
        <v>.</v>
      </c>
      <c r="Z906" s="120" t="str">
        <f>IF($B$9="Female",'No Self Assessment feeder'!Z895,IF($B$9="Male",'No Self Assessment feeder'!BF895,IF($B$9="All",'No Self Assessment feeder'!CL895)))</f>
        <v>.</v>
      </c>
      <c r="AA906" s="120" t="str">
        <f>IF($B$9="Female",'No Self Assessment feeder'!AA895,IF($B$9="Male",'No Self Assessment feeder'!BG895,IF($B$9="All",'No Self Assessment feeder'!CM895)))</f>
        <v>.</v>
      </c>
      <c r="AB906" s="120" t="str">
        <f>IF($B$9="Female",'No Self Assessment feeder'!AB895,IF($B$9="Male",'No Self Assessment feeder'!BH895,IF($B$9="All",'No Self Assessment feeder'!CN895)))</f>
        <v>.</v>
      </c>
      <c r="AC906" s="127" t="str">
        <f>IF($B$9="Female",'No Self Assessment feeder'!AC895,IF($B$9="Male",'No Self Assessment feeder'!BI895,IF($B$9="All",'No Self Assessment feeder'!CO895)))</f>
        <v>.</v>
      </c>
      <c r="CM906" s="29"/>
    </row>
    <row r="907" spans="1:91" ht="14.25" customHeight="1" x14ac:dyDescent="0.2">
      <c r="A907" s="159" t="s">
        <v>294</v>
      </c>
      <c r="B907" s="65" t="s">
        <v>236</v>
      </c>
      <c r="C907" s="66">
        <v>10007780</v>
      </c>
      <c r="D907" s="66" t="s">
        <v>491</v>
      </c>
      <c r="E907" s="162" t="s">
        <v>237</v>
      </c>
      <c r="F907" s="142">
        <f>IF($B$9="Female",'No Self Assessment feeder'!F896,IF($B$9="Male",'No Self Assessment feeder'!AL896,IF($B$9="All",'No Self Assessment feeder'!BR896)))</f>
        <v>465</v>
      </c>
      <c r="G907" s="120">
        <f>IF($B$9="Female",'No Self Assessment feeder'!G896,IF($B$9="Male",'No Self Assessment feeder'!AM896,IF($B$9="All",'No Self Assessment feeder'!BS896)))</f>
        <v>2.2000000000000002</v>
      </c>
      <c r="H907" s="79">
        <f>IF($B$9="Female",'No Self Assessment feeder'!H896,IF($B$9="Male",'No Self Assessment feeder'!AN896,IF($B$9="All",'No Self Assessment feeder'!BT896)))</f>
        <v>455</v>
      </c>
      <c r="I907" s="120">
        <f>IF($B$9="Female",'No Self Assessment feeder'!I896,IF($B$9="Male",'No Self Assessment feeder'!AO896,IF($B$9="All",'No Self Assessment feeder'!BU896)))</f>
        <v>15.6</v>
      </c>
      <c r="J907" s="120">
        <f>IF($B$9="Female",'No Self Assessment feeder'!J896,IF($B$9="Male",'No Self Assessment feeder'!AP896,IF($B$9="All",'No Self Assessment feeder'!BV896)))</f>
        <v>17.8</v>
      </c>
      <c r="K907" s="120">
        <f>IF($B$9="Female",'No Self Assessment feeder'!K896,IF($B$9="Male",'No Self Assessment feeder'!AQ896,IF($B$9="All",'No Self Assessment feeder'!BW896)))</f>
        <v>39</v>
      </c>
      <c r="L907" s="120">
        <f>IF($B$9="Female",'No Self Assessment feeder'!L896,IF($B$9="Male",'No Self Assessment feeder'!AR896,IF($B$9="All",'No Self Assessment feeder'!BX896)))</f>
        <v>53.3</v>
      </c>
      <c r="M907" s="127">
        <f>IF($B$9="Female",'No Self Assessment feeder'!M896,IF($B$9="Male",'No Self Assessment feeder'!AS896,IF($B$9="All",'No Self Assessment feeder'!BY896)))</f>
        <v>66.5</v>
      </c>
      <c r="N907" s="81">
        <f>IF($B$9="Female",'No Self Assessment feeder'!N896,IF($B$9="Male",'No Self Assessment feeder'!AT896,IF($B$9="All",'No Self Assessment feeder'!BZ896)))</f>
        <v>465</v>
      </c>
      <c r="O907" s="120">
        <f>IF($B$9="Female",'No Self Assessment feeder'!O896,IF($B$9="Male",'No Self Assessment feeder'!AU896,IF($B$9="All",'No Self Assessment feeder'!CA896)))</f>
        <v>2.4</v>
      </c>
      <c r="P907" s="79">
        <f>IF($B$9="Female",'No Self Assessment feeder'!P896,IF($B$9="Male",'No Self Assessment feeder'!AV896,IF($B$9="All",'No Self Assessment feeder'!CB896)))</f>
        <v>455</v>
      </c>
      <c r="Q907" s="120">
        <f>IF($B$9="Female",'No Self Assessment feeder'!Q896,IF($B$9="Male",'No Self Assessment feeder'!AW896,IF($B$9="All",'No Self Assessment feeder'!CC896)))</f>
        <v>24.3</v>
      </c>
      <c r="R907" s="120">
        <f>IF($B$9="Female",'No Self Assessment feeder'!R896,IF($B$9="Male",'No Self Assessment feeder'!AX896,IF($B$9="All",'No Self Assessment feeder'!CD896)))</f>
        <v>10.4</v>
      </c>
      <c r="S907" s="120">
        <f>IF($B$9="Female",'No Self Assessment feeder'!S896,IF($B$9="Male",'No Self Assessment feeder'!AY896,IF($B$9="All",'No Self Assessment feeder'!CE896)))</f>
        <v>45.3</v>
      </c>
      <c r="T907" s="120">
        <f>IF($B$9="Female",'No Self Assessment feeder'!T896,IF($B$9="Male",'No Self Assessment feeder'!AZ896,IF($B$9="All",'No Self Assessment feeder'!CF896)))</f>
        <v>57.2</v>
      </c>
      <c r="U907" s="127">
        <f>IF($B$9="Female",'No Self Assessment feeder'!U896,IF($B$9="Male",'No Self Assessment feeder'!BA896,IF($B$9="All",'No Self Assessment feeder'!CG896)))</f>
        <v>65.3</v>
      </c>
      <c r="V907" s="81" t="str">
        <f>IF($B$9="Female",'No Self Assessment feeder'!V896,IF($B$9="Male",'No Self Assessment feeder'!BB896,IF($B$9="All",'No Self Assessment feeder'!CH896)))</f>
        <v>.</v>
      </c>
      <c r="W907" s="120" t="str">
        <f>IF($B$9="Female",'No Self Assessment feeder'!W896,IF($B$9="Male",'No Self Assessment feeder'!BC896,IF($B$9="All",'No Self Assessment feeder'!CI896)))</f>
        <v>.</v>
      </c>
      <c r="X907" s="79" t="str">
        <f>IF($B$9="Female",'No Self Assessment feeder'!X896,IF($B$9="Male",'No Self Assessment feeder'!BD896,IF($B$9="All",'No Self Assessment feeder'!CJ896)))</f>
        <v>.</v>
      </c>
      <c r="Y907" s="120" t="str">
        <f>IF($B$9="Female",'No Self Assessment feeder'!Y896,IF($B$9="Male",'No Self Assessment feeder'!BE896,IF($B$9="All",'No Self Assessment feeder'!CK896)))</f>
        <v>.</v>
      </c>
      <c r="Z907" s="120" t="str">
        <f>IF($B$9="Female",'No Self Assessment feeder'!Z896,IF($B$9="Male",'No Self Assessment feeder'!BF896,IF($B$9="All",'No Self Assessment feeder'!CL896)))</f>
        <v>.</v>
      </c>
      <c r="AA907" s="120" t="str">
        <f>IF($B$9="Female",'No Self Assessment feeder'!AA896,IF($B$9="Male",'No Self Assessment feeder'!BG896,IF($B$9="All",'No Self Assessment feeder'!CM896)))</f>
        <v>.</v>
      </c>
      <c r="AB907" s="120" t="str">
        <f>IF($B$9="Female",'No Self Assessment feeder'!AB896,IF($B$9="Male",'No Self Assessment feeder'!BH896,IF($B$9="All",'No Self Assessment feeder'!CN896)))</f>
        <v>.</v>
      </c>
      <c r="AC907" s="127" t="str">
        <f>IF($B$9="Female",'No Self Assessment feeder'!AC896,IF($B$9="Male",'No Self Assessment feeder'!BI896,IF($B$9="All",'No Self Assessment feeder'!CO896)))</f>
        <v>.</v>
      </c>
      <c r="CM907" s="29"/>
    </row>
    <row r="908" spans="1:91" ht="14.25" customHeight="1" x14ac:dyDescent="0.2">
      <c r="A908" s="159" t="s">
        <v>294</v>
      </c>
      <c r="B908" s="65" t="s">
        <v>238</v>
      </c>
      <c r="C908" s="66">
        <v>10005790</v>
      </c>
      <c r="D908" s="66" t="s">
        <v>494</v>
      </c>
      <c r="E908" s="162" t="s">
        <v>239</v>
      </c>
      <c r="F908" s="142">
        <f>IF($B$9="Female",'No Self Assessment feeder'!F897,IF($B$9="Male",'No Self Assessment feeder'!AL897,IF($B$9="All",'No Self Assessment feeder'!BR897)))</f>
        <v>4765</v>
      </c>
      <c r="G908" s="120">
        <f>IF($B$9="Female",'No Self Assessment feeder'!G897,IF($B$9="Male",'No Self Assessment feeder'!AM897,IF($B$9="All",'No Self Assessment feeder'!BS897)))</f>
        <v>1.4</v>
      </c>
      <c r="H908" s="79">
        <f>IF($B$9="Female",'No Self Assessment feeder'!H897,IF($B$9="Male",'No Self Assessment feeder'!AN897,IF($B$9="All",'No Self Assessment feeder'!BT897)))</f>
        <v>4695</v>
      </c>
      <c r="I908" s="120">
        <f>IF($B$9="Female",'No Self Assessment feeder'!I897,IF($B$9="Male",'No Self Assessment feeder'!AO897,IF($B$9="All",'No Self Assessment feeder'!BU897)))</f>
        <v>5.3</v>
      </c>
      <c r="J908" s="120">
        <f>IF($B$9="Female",'No Self Assessment feeder'!J897,IF($B$9="Male",'No Self Assessment feeder'!AP897,IF($B$9="All",'No Self Assessment feeder'!BV897)))</f>
        <v>10.6</v>
      </c>
      <c r="K908" s="120">
        <f>IF($B$9="Female",'No Self Assessment feeder'!K897,IF($B$9="Male",'No Self Assessment feeder'!AQ897,IF($B$9="All",'No Self Assessment feeder'!BW897)))</f>
        <v>67</v>
      </c>
      <c r="L908" s="120">
        <f>IF($B$9="Female",'No Self Assessment feeder'!L897,IF($B$9="Male",'No Self Assessment feeder'!AR897,IF($B$9="All",'No Self Assessment feeder'!BX897)))</f>
        <v>78.900000000000006</v>
      </c>
      <c r="M908" s="127">
        <f>IF($B$9="Female",'No Self Assessment feeder'!M897,IF($B$9="Male",'No Self Assessment feeder'!AS897,IF($B$9="All",'No Self Assessment feeder'!BY897)))</f>
        <v>84.1</v>
      </c>
      <c r="N908" s="81">
        <f>IF($B$9="Female",'No Self Assessment feeder'!N897,IF($B$9="Male",'No Self Assessment feeder'!AT897,IF($B$9="All",'No Self Assessment feeder'!BZ897)))</f>
        <v>4765</v>
      </c>
      <c r="O908" s="120">
        <f>IF($B$9="Female",'No Self Assessment feeder'!O897,IF($B$9="Male",'No Self Assessment feeder'!AU897,IF($B$9="All",'No Self Assessment feeder'!CA897)))</f>
        <v>1.6</v>
      </c>
      <c r="P908" s="79">
        <f>IF($B$9="Female",'No Self Assessment feeder'!P897,IF($B$9="Male",'No Self Assessment feeder'!AV897,IF($B$9="All",'No Self Assessment feeder'!CB897)))</f>
        <v>4685</v>
      </c>
      <c r="Q908" s="120">
        <f>IF($B$9="Female",'No Self Assessment feeder'!Q897,IF($B$9="Male",'No Self Assessment feeder'!AW897,IF($B$9="All",'No Self Assessment feeder'!CC897)))</f>
        <v>9.4</v>
      </c>
      <c r="R908" s="120">
        <f>IF($B$9="Female",'No Self Assessment feeder'!R897,IF($B$9="Male",'No Self Assessment feeder'!AX897,IF($B$9="All",'No Self Assessment feeder'!CD897)))</f>
        <v>7.2</v>
      </c>
      <c r="S908" s="120">
        <f>IF($B$9="Female",'No Self Assessment feeder'!S897,IF($B$9="Male",'No Self Assessment feeder'!AY897,IF($B$9="All",'No Self Assessment feeder'!CE897)))</f>
        <v>71.7</v>
      </c>
      <c r="T908" s="120">
        <f>IF($B$9="Female",'No Self Assessment feeder'!T897,IF($B$9="Male",'No Self Assessment feeder'!AZ897,IF($B$9="All",'No Self Assessment feeder'!CF897)))</f>
        <v>80.599999999999994</v>
      </c>
      <c r="U908" s="127">
        <f>IF($B$9="Female",'No Self Assessment feeder'!U897,IF($B$9="Male",'No Self Assessment feeder'!BA897,IF($B$9="All",'No Self Assessment feeder'!CG897)))</f>
        <v>83.3</v>
      </c>
      <c r="V908" s="81" t="str">
        <f>IF($B$9="Female",'No Self Assessment feeder'!V897,IF($B$9="Male",'No Self Assessment feeder'!BB897,IF($B$9="All",'No Self Assessment feeder'!CH897)))</f>
        <v>.</v>
      </c>
      <c r="W908" s="120" t="str">
        <f>IF($B$9="Female",'No Self Assessment feeder'!W897,IF($B$9="Male",'No Self Assessment feeder'!BC897,IF($B$9="All",'No Self Assessment feeder'!CI897)))</f>
        <v>.</v>
      </c>
      <c r="X908" s="79" t="str">
        <f>IF($B$9="Female",'No Self Assessment feeder'!X897,IF($B$9="Male",'No Self Assessment feeder'!BD897,IF($B$9="All",'No Self Assessment feeder'!CJ897)))</f>
        <v>.</v>
      </c>
      <c r="Y908" s="120" t="str">
        <f>IF($B$9="Female",'No Self Assessment feeder'!Y897,IF($B$9="Male",'No Self Assessment feeder'!BE897,IF($B$9="All",'No Self Assessment feeder'!CK897)))</f>
        <v>.</v>
      </c>
      <c r="Z908" s="120" t="str">
        <f>IF($B$9="Female",'No Self Assessment feeder'!Z897,IF($B$9="Male",'No Self Assessment feeder'!BF897,IF($B$9="All",'No Self Assessment feeder'!CL897)))</f>
        <v>.</v>
      </c>
      <c r="AA908" s="120" t="str">
        <f>IF($B$9="Female",'No Self Assessment feeder'!AA897,IF($B$9="Male",'No Self Assessment feeder'!BG897,IF($B$9="All",'No Self Assessment feeder'!CM897)))</f>
        <v>.</v>
      </c>
      <c r="AB908" s="120" t="str">
        <f>IF($B$9="Female",'No Self Assessment feeder'!AB897,IF($B$9="Male",'No Self Assessment feeder'!BH897,IF($B$9="All",'No Self Assessment feeder'!CN897)))</f>
        <v>.</v>
      </c>
      <c r="AC908" s="127" t="str">
        <f>IF($B$9="Female",'No Self Assessment feeder'!AC897,IF($B$9="Male",'No Self Assessment feeder'!BI897,IF($B$9="All",'No Self Assessment feeder'!CO897)))</f>
        <v>.</v>
      </c>
      <c r="CM908" s="29"/>
    </row>
    <row r="909" spans="1:91" ht="14.25" customHeight="1" x14ac:dyDescent="0.2">
      <c r="A909" s="159" t="s">
        <v>294</v>
      </c>
      <c r="B909" s="65" t="s">
        <v>240</v>
      </c>
      <c r="C909" s="66">
        <v>10007157</v>
      </c>
      <c r="D909" s="66" t="s">
        <v>494</v>
      </c>
      <c r="E909" s="162" t="s">
        <v>241</v>
      </c>
      <c r="F909" s="142">
        <f>IF($B$9="Female",'No Self Assessment feeder'!F898,IF($B$9="Male",'No Self Assessment feeder'!AL898,IF($B$9="All",'No Self Assessment feeder'!BR898)))</f>
        <v>4015</v>
      </c>
      <c r="G909" s="120">
        <f>IF($B$9="Female",'No Self Assessment feeder'!G898,IF($B$9="Male",'No Self Assessment feeder'!AM898,IF($B$9="All",'No Self Assessment feeder'!BS898)))</f>
        <v>1.9</v>
      </c>
      <c r="H909" s="79">
        <f>IF($B$9="Female",'No Self Assessment feeder'!H898,IF($B$9="Male",'No Self Assessment feeder'!AN898,IF($B$9="All",'No Self Assessment feeder'!BT898)))</f>
        <v>3935</v>
      </c>
      <c r="I909" s="120">
        <f>IF($B$9="Female",'No Self Assessment feeder'!I898,IF($B$9="Male",'No Self Assessment feeder'!AO898,IF($B$9="All",'No Self Assessment feeder'!BU898)))</f>
        <v>5.4</v>
      </c>
      <c r="J909" s="120">
        <f>IF($B$9="Female",'No Self Assessment feeder'!J898,IF($B$9="Male",'No Self Assessment feeder'!AP898,IF($B$9="All",'No Self Assessment feeder'!BV898)))</f>
        <v>10</v>
      </c>
      <c r="K909" s="120">
        <f>IF($B$9="Female",'No Self Assessment feeder'!K898,IF($B$9="Male",'No Self Assessment feeder'!AQ898,IF($B$9="All",'No Self Assessment feeder'!BW898)))</f>
        <v>53.6</v>
      </c>
      <c r="L909" s="120">
        <f>IF($B$9="Female",'No Self Assessment feeder'!L898,IF($B$9="Male",'No Self Assessment feeder'!AR898,IF($B$9="All",'No Self Assessment feeder'!BX898)))</f>
        <v>72.7</v>
      </c>
      <c r="M909" s="127">
        <f>IF($B$9="Female",'No Self Assessment feeder'!M898,IF($B$9="Male",'No Self Assessment feeder'!AS898,IF($B$9="All",'No Self Assessment feeder'!BY898)))</f>
        <v>84.7</v>
      </c>
      <c r="N909" s="81">
        <f>IF($B$9="Female",'No Self Assessment feeder'!N898,IF($B$9="Male",'No Self Assessment feeder'!AT898,IF($B$9="All",'No Self Assessment feeder'!BZ898)))</f>
        <v>4015</v>
      </c>
      <c r="O909" s="120">
        <f>IF($B$9="Female",'No Self Assessment feeder'!O898,IF($B$9="Male",'No Self Assessment feeder'!AU898,IF($B$9="All",'No Self Assessment feeder'!CA898)))</f>
        <v>2.2999999999999998</v>
      </c>
      <c r="P909" s="79">
        <f>IF($B$9="Female",'No Self Assessment feeder'!P898,IF($B$9="Male",'No Self Assessment feeder'!AV898,IF($B$9="All",'No Self Assessment feeder'!CB898)))</f>
        <v>3920</v>
      </c>
      <c r="Q909" s="120">
        <f>IF($B$9="Female",'No Self Assessment feeder'!Q898,IF($B$9="Male",'No Self Assessment feeder'!AW898,IF($B$9="All",'No Self Assessment feeder'!CC898)))</f>
        <v>9.6</v>
      </c>
      <c r="R909" s="120">
        <f>IF($B$9="Female",'No Self Assessment feeder'!R898,IF($B$9="Male",'No Self Assessment feeder'!AX898,IF($B$9="All",'No Self Assessment feeder'!CD898)))</f>
        <v>6.9</v>
      </c>
      <c r="S909" s="120">
        <f>IF($B$9="Female",'No Self Assessment feeder'!S898,IF($B$9="Male",'No Self Assessment feeder'!AY898,IF($B$9="All",'No Self Assessment feeder'!CE898)))</f>
        <v>63.2</v>
      </c>
      <c r="T909" s="120">
        <f>IF($B$9="Female",'No Self Assessment feeder'!T898,IF($B$9="Male",'No Self Assessment feeder'!AZ898,IF($B$9="All",'No Self Assessment feeder'!CF898)))</f>
        <v>76.599999999999994</v>
      </c>
      <c r="U909" s="127">
        <f>IF($B$9="Female",'No Self Assessment feeder'!U898,IF($B$9="Male",'No Self Assessment feeder'!BA898,IF($B$9="All",'No Self Assessment feeder'!CG898)))</f>
        <v>83.5</v>
      </c>
      <c r="V909" s="81" t="str">
        <f>IF($B$9="Female",'No Self Assessment feeder'!V898,IF($B$9="Male",'No Self Assessment feeder'!BB898,IF($B$9="All",'No Self Assessment feeder'!CH898)))</f>
        <v>.</v>
      </c>
      <c r="W909" s="120" t="str">
        <f>IF($B$9="Female",'No Self Assessment feeder'!W898,IF($B$9="Male",'No Self Assessment feeder'!BC898,IF($B$9="All",'No Self Assessment feeder'!CI898)))</f>
        <v>.</v>
      </c>
      <c r="X909" s="79" t="str">
        <f>IF($B$9="Female",'No Self Assessment feeder'!X898,IF($B$9="Male",'No Self Assessment feeder'!BD898,IF($B$9="All",'No Self Assessment feeder'!CJ898)))</f>
        <v>.</v>
      </c>
      <c r="Y909" s="120" t="str">
        <f>IF($B$9="Female",'No Self Assessment feeder'!Y898,IF($B$9="Male",'No Self Assessment feeder'!BE898,IF($B$9="All",'No Self Assessment feeder'!CK898)))</f>
        <v>.</v>
      </c>
      <c r="Z909" s="120" t="str">
        <f>IF($B$9="Female",'No Self Assessment feeder'!Z898,IF($B$9="Male",'No Self Assessment feeder'!BF898,IF($B$9="All",'No Self Assessment feeder'!CL898)))</f>
        <v>.</v>
      </c>
      <c r="AA909" s="120" t="str">
        <f>IF($B$9="Female",'No Self Assessment feeder'!AA898,IF($B$9="Male",'No Self Assessment feeder'!BG898,IF($B$9="All",'No Self Assessment feeder'!CM898)))</f>
        <v>.</v>
      </c>
      <c r="AB909" s="120" t="str">
        <f>IF($B$9="Female",'No Self Assessment feeder'!AB898,IF($B$9="Male",'No Self Assessment feeder'!BH898,IF($B$9="All",'No Self Assessment feeder'!CN898)))</f>
        <v>.</v>
      </c>
      <c r="AC909" s="127" t="str">
        <f>IF($B$9="Female",'No Self Assessment feeder'!AC898,IF($B$9="Male",'No Self Assessment feeder'!BI898,IF($B$9="All",'No Self Assessment feeder'!CO898)))</f>
        <v>.</v>
      </c>
      <c r="CM909" s="29"/>
    </row>
    <row r="910" spans="1:91" ht="14.25" customHeight="1" x14ac:dyDescent="0.2">
      <c r="A910" s="159" t="s">
        <v>294</v>
      </c>
      <c r="B910" s="65" t="s">
        <v>242</v>
      </c>
      <c r="C910" s="66">
        <v>10006022</v>
      </c>
      <c r="D910" s="66" t="s">
        <v>495</v>
      </c>
      <c r="E910" s="162" t="s">
        <v>243</v>
      </c>
      <c r="F910" s="142">
        <f>IF($B$9="Female",'No Self Assessment feeder'!F899,IF($B$9="Male",'No Self Assessment feeder'!AL899,IF($B$9="All",'No Self Assessment feeder'!BR899)))</f>
        <v>1975</v>
      </c>
      <c r="G910" s="120">
        <f>IF($B$9="Female",'No Self Assessment feeder'!G899,IF($B$9="Male",'No Self Assessment feeder'!AM899,IF($B$9="All",'No Self Assessment feeder'!BS899)))</f>
        <v>2</v>
      </c>
      <c r="H910" s="79">
        <f>IF($B$9="Female",'No Self Assessment feeder'!H899,IF($B$9="Male",'No Self Assessment feeder'!AN899,IF($B$9="All",'No Self Assessment feeder'!BT899)))</f>
        <v>1935</v>
      </c>
      <c r="I910" s="120">
        <f>IF($B$9="Female",'No Self Assessment feeder'!I899,IF($B$9="Male",'No Self Assessment feeder'!AO899,IF($B$9="All",'No Self Assessment feeder'!BU899)))</f>
        <v>7.8</v>
      </c>
      <c r="J910" s="120">
        <f>IF($B$9="Female",'No Self Assessment feeder'!J899,IF($B$9="Male",'No Self Assessment feeder'!AP899,IF($B$9="All",'No Self Assessment feeder'!BV899)))</f>
        <v>15.9</v>
      </c>
      <c r="K910" s="120">
        <f>IF($B$9="Female",'No Self Assessment feeder'!K899,IF($B$9="Male",'No Self Assessment feeder'!AQ899,IF($B$9="All",'No Self Assessment feeder'!BW899)))</f>
        <v>67.900000000000006</v>
      </c>
      <c r="L910" s="120">
        <f>IF($B$9="Female",'No Self Assessment feeder'!L899,IF($B$9="Male",'No Self Assessment feeder'!AR899,IF($B$9="All",'No Self Assessment feeder'!BX899)))</f>
        <v>73.3</v>
      </c>
      <c r="M910" s="127">
        <f>IF($B$9="Female",'No Self Assessment feeder'!M899,IF($B$9="Male",'No Self Assessment feeder'!AS899,IF($B$9="All",'No Self Assessment feeder'!BY899)))</f>
        <v>76.3</v>
      </c>
      <c r="N910" s="81">
        <f>IF($B$9="Female",'No Self Assessment feeder'!N899,IF($B$9="Male",'No Self Assessment feeder'!AT899,IF($B$9="All",'No Self Assessment feeder'!BZ899)))</f>
        <v>1975</v>
      </c>
      <c r="O910" s="120">
        <f>IF($B$9="Female",'No Self Assessment feeder'!O899,IF($B$9="Male",'No Self Assessment feeder'!AU899,IF($B$9="All",'No Self Assessment feeder'!CA899)))</f>
        <v>2</v>
      </c>
      <c r="P910" s="79">
        <f>IF($B$9="Female",'No Self Assessment feeder'!P899,IF($B$9="Male",'No Self Assessment feeder'!AV899,IF($B$9="All",'No Self Assessment feeder'!CB899)))</f>
        <v>1935</v>
      </c>
      <c r="Q910" s="120">
        <f>IF($B$9="Female",'No Self Assessment feeder'!Q899,IF($B$9="Male",'No Self Assessment feeder'!AW899,IF($B$9="All",'No Self Assessment feeder'!CC899)))</f>
        <v>12.8</v>
      </c>
      <c r="R910" s="120">
        <f>IF($B$9="Female",'No Self Assessment feeder'!R899,IF($B$9="Male",'No Self Assessment feeder'!AX899,IF($B$9="All",'No Self Assessment feeder'!CD899)))</f>
        <v>10.5</v>
      </c>
      <c r="S910" s="120">
        <f>IF($B$9="Female",'No Self Assessment feeder'!S899,IF($B$9="Male",'No Self Assessment feeder'!AY899,IF($B$9="All",'No Self Assessment feeder'!CE899)))</f>
        <v>71</v>
      </c>
      <c r="T910" s="120">
        <f>IF($B$9="Female",'No Self Assessment feeder'!T899,IF($B$9="Male",'No Self Assessment feeder'!AZ899,IF($B$9="All",'No Self Assessment feeder'!CF899)))</f>
        <v>75.400000000000006</v>
      </c>
      <c r="U910" s="127">
        <f>IF($B$9="Female",'No Self Assessment feeder'!U899,IF($B$9="Male",'No Self Assessment feeder'!BA899,IF($B$9="All",'No Self Assessment feeder'!CG899)))</f>
        <v>76.7</v>
      </c>
      <c r="V910" s="81" t="str">
        <f>IF($B$9="Female",'No Self Assessment feeder'!V899,IF($B$9="Male",'No Self Assessment feeder'!BB899,IF($B$9="All",'No Self Assessment feeder'!CH899)))</f>
        <v>.</v>
      </c>
      <c r="W910" s="120" t="str">
        <f>IF($B$9="Female",'No Self Assessment feeder'!W899,IF($B$9="Male",'No Self Assessment feeder'!BC899,IF($B$9="All",'No Self Assessment feeder'!CI899)))</f>
        <v>.</v>
      </c>
      <c r="X910" s="79" t="str">
        <f>IF($B$9="Female",'No Self Assessment feeder'!X899,IF($B$9="Male",'No Self Assessment feeder'!BD899,IF($B$9="All",'No Self Assessment feeder'!CJ899)))</f>
        <v>.</v>
      </c>
      <c r="Y910" s="120" t="str">
        <f>IF($B$9="Female",'No Self Assessment feeder'!Y899,IF($B$9="Male",'No Self Assessment feeder'!BE899,IF($B$9="All",'No Self Assessment feeder'!CK899)))</f>
        <v>.</v>
      </c>
      <c r="Z910" s="120" t="str">
        <f>IF($B$9="Female",'No Self Assessment feeder'!Z899,IF($B$9="Male",'No Self Assessment feeder'!BF899,IF($B$9="All",'No Self Assessment feeder'!CL899)))</f>
        <v>.</v>
      </c>
      <c r="AA910" s="120" t="str">
        <f>IF($B$9="Female",'No Self Assessment feeder'!AA899,IF($B$9="Male",'No Self Assessment feeder'!BG899,IF($B$9="All",'No Self Assessment feeder'!CM899)))</f>
        <v>.</v>
      </c>
      <c r="AB910" s="120" t="str">
        <f>IF($B$9="Female",'No Self Assessment feeder'!AB899,IF($B$9="Male",'No Self Assessment feeder'!BH899,IF($B$9="All",'No Self Assessment feeder'!CN899)))</f>
        <v>.</v>
      </c>
      <c r="AC910" s="127" t="str">
        <f>IF($B$9="Female",'No Self Assessment feeder'!AC899,IF($B$9="Male",'No Self Assessment feeder'!BI899,IF($B$9="All",'No Self Assessment feeder'!CO899)))</f>
        <v>.</v>
      </c>
      <c r="CM910" s="29"/>
    </row>
    <row r="911" spans="1:91" ht="14.25" customHeight="1" x14ac:dyDescent="0.2">
      <c r="A911" s="159" t="s">
        <v>294</v>
      </c>
      <c r="B911" s="65" t="s">
        <v>244</v>
      </c>
      <c r="C911" s="66">
        <v>10007158</v>
      </c>
      <c r="D911" s="66" t="s">
        <v>495</v>
      </c>
      <c r="E911" s="162" t="s">
        <v>245</v>
      </c>
      <c r="F911" s="142">
        <f>IF($B$9="Female",'No Self Assessment feeder'!F900,IF($B$9="Male",'No Self Assessment feeder'!AL900,IF($B$9="All",'No Self Assessment feeder'!BR900)))</f>
        <v>3315</v>
      </c>
      <c r="G911" s="120">
        <f>IF($B$9="Female",'No Self Assessment feeder'!G900,IF($B$9="Male",'No Self Assessment feeder'!AM900,IF($B$9="All",'No Self Assessment feeder'!BS900)))</f>
        <v>1.9</v>
      </c>
      <c r="H911" s="79">
        <f>IF($B$9="Female",'No Self Assessment feeder'!H900,IF($B$9="Male",'No Self Assessment feeder'!AN900,IF($B$9="All",'No Self Assessment feeder'!BT900)))</f>
        <v>3250</v>
      </c>
      <c r="I911" s="120">
        <f>IF($B$9="Female",'No Self Assessment feeder'!I900,IF($B$9="Male",'No Self Assessment feeder'!AO900,IF($B$9="All",'No Self Assessment feeder'!BU900)))</f>
        <v>7</v>
      </c>
      <c r="J911" s="120">
        <f>IF($B$9="Female",'No Self Assessment feeder'!J900,IF($B$9="Male",'No Self Assessment feeder'!AP900,IF($B$9="All",'No Self Assessment feeder'!BV900)))</f>
        <v>8.9</v>
      </c>
      <c r="K911" s="120">
        <f>IF($B$9="Female",'No Self Assessment feeder'!K900,IF($B$9="Male",'No Self Assessment feeder'!AQ900,IF($B$9="All",'No Self Assessment feeder'!BW900)))</f>
        <v>58.7</v>
      </c>
      <c r="L911" s="120">
        <f>IF($B$9="Female",'No Self Assessment feeder'!L900,IF($B$9="Male",'No Self Assessment feeder'!AR900,IF($B$9="All",'No Self Assessment feeder'!BX900)))</f>
        <v>75.099999999999994</v>
      </c>
      <c r="M911" s="127">
        <f>IF($B$9="Female",'No Self Assessment feeder'!M900,IF($B$9="Male",'No Self Assessment feeder'!AS900,IF($B$9="All",'No Self Assessment feeder'!BY900)))</f>
        <v>84.1</v>
      </c>
      <c r="N911" s="81">
        <f>IF($B$9="Female",'No Self Assessment feeder'!N900,IF($B$9="Male",'No Self Assessment feeder'!AT900,IF($B$9="All",'No Self Assessment feeder'!BZ900)))</f>
        <v>3315</v>
      </c>
      <c r="O911" s="120">
        <f>IF($B$9="Female",'No Self Assessment feeder'!O900,IF($B$9="Male",'No Self Assessment feeder'!AU900,IF($B$9="All",'No Self Assessment feeder'!CA900)))</f>
        <v>2.2000000000000002</v>
      </c>
      <c r="P911" s="79">
        <f>IF($B$9="Female",'No Self Assessment feeder'!P900,IF($B$9="Male",'No Self Assessment feeder'!AV900,IF($B$9="All",'No Self Assessment feeder'!CB900)))</f>
        <v>3240</v>
      </c>
      <c r="Q911" s="120">
        <f>IF($B$9="Female",'No Self Assessment feeder'!Q900,IF($B$9="Male",'No Self Assessment feeder'!AW900,IF($B$9="All",'No Self Assessment feeder'!CC900)))</f>
        <v>10.1</v>
      </c>
      <c r="R911" s="120">
        <f>IF($B$9="Female",'No Self Assessment feeder'!R900,IF($B$9="Male",'No Self Assessment feeder'!AX900,IF($B$9="All",'No Self Assessment feeder'!CD900)))</f>
        <v>6</v>
      </c>
      <c r="S911" s="120">
        <f>IF($B$9="Female",'No Self Assessment feeder'!S900,IF($B$9="Male",'No Self Assessment feeder'!AY900,IF($B$9="All",'No Self Assessment feeder'!CE900)))</f>
        <v>67</v>
      </c>
      <c r="T911" s="120">
        <f>IF($B$9="Female",'No Self Assessment feeder'!T900,IF($B$9="Male",'No Self Assessment feeder'!AZ900,IF($B$9="All",'No Self Assessment feeder'!CF900)))</f>
        <v>79.2</v>
      </c>
      <c r="U911" s="127">
        <f>IF($B$9="Female",'No Self Assessment feeder'!U900,IF($B$9="Male",'No Self Assessment feeder'!BA900,IF($B$9="All",'No Self Assessment feeder'!CG900)))</f>
        <v>83.9</v>
      </c>
      <c r="V911" s="81" t="str">
        <f>IF($B$9="Female",'No Self Assessment feeder'!V900,IF($B$9="Male",'No Self Assessment feeder'!BB900,IF($B$9="All",'No Self Assessment feeder'!CH900)))</f>
        <v>.</v>
      </c>
      <c r="W911" s="120" t="str">
        <f>IF($B$9="Female",'No Self Assessment feeder'!W900,IF($B$9="Male",'No Self Assessment feeder'!BC900,IF($B$9="All",'No Self Assessment feeder'!CI900)))</f>
        <v>.</v>
      </c>
      <c r="X911" s="79" t="str">
        <f>IF($B$9="Female",'No Self Assessment feeder'!X900,IF($B$9="Male",'No Self Assessment feeder'!BD900,IF($B$9="All",'No Self Assessment feeder'!CJ900)))</f>
        <v>.</v>
      </c>
      <c r="Y911" s="120" t="str">
        <f>IF($B$9="Female",'No Self Assessment feeder'!Y900,IF($B$9="Male",'No Self Assessment feeder'!BE900,IF($B$9="All",'No Self Assessment feeder'!CK900)))</f>
        <v>.</v>
      </c>
      <c r="Z911" s="120" t="str">
        <f>IF($B$9="Female",'No Self Assessment feeder'!Z900,IF($B$9="Male",'No Self Assessment feeder'!BF900,IF($B$9="All",'No Self Assessment feeder'!CL900)))</f>
        <v>.</v>
      </c>
      <c r="AA911" s="120" t="str">
        <f>IF($B$9="Female",'No Self Assessment feeder'!AA900,IF($B$9="Male",'No Self Assessment feeder'!BG900,IF($B$9="All",'No Self Assessment feeder'!CM900)))</f>
        <v>.</v>
      </c>
      <c r="AB911" s="120" t="str">
        <f>IF($B$9="Female",'No Self Assessment feeder'!AB900,IF($B$9="Male",'No Self Assessment feeder'!BH900,IF($B$9="All",'No Self Assessment feeder'!CN900)))</f>
        <v>.</v>
      </c>
      <c r="AC911" s="127" t="str">
        <f>IF($B$9="Female",'No Self Assessment feeder'!AC900,IF($B$9="Male",'No Self Assessment feeder'!BI900,IF($B$9="All",'No Self Assessment feeder'!CO900)))</f>
        <v>.</v>
      </c>
      <c r="CM911" s="29"/>
    </row>
    <row r="912" spans="1:91" ht="14.25" customHeight="1" x14ac:dyDescent="0.2">
      <c r="A912" s="159" t="s">
        <v>294</v>
      </c>
      <c r="B912" s="65" t="s">
        <v>246</v>
      </c>
      <c r="C912" s="66">
        <v>10006299</v>
      </c>
      <c r="D912" s="66" t="s">
        <v>489</v>
      </c>
      <c r="E912" s="162" t="s">
        <v>247</v>
      </c>
      <c r="F912" s="142">
        <f>IF($B$9="Female",'No Self Assessment feeder'!F901,IF($B$9="Male",'No Self Assessment feeder'!AL901,IF($B$9="All",'No Self Assessment feeder'!BR901)))</f>
        <v>2210</v>
      </c>
      <c r="G912" s="120">
        <f>IF($B$9="Female",'No Self Assessment feeder'!G901,IF($B$9="Male",'No Self Assessment feeder'!AM901,IF($B$9="All",'No Self Assessment feeder'!BS901)))</f>
        <v>2.4</v>
      </c>
      <c r="H912" s="79">
        <f>IF($B$9="Female",'No Self Assessment feeder'!H901,IF($B$9="Male",'No Self Assessment feeder'!AN901,IF($B$9="All",'No Self Assessment feeder'!BT901)))</f>
        <v>2155</v>
      </c>
      <c r="I912" s="120">
        <f>IF($B$9="Female",'No Self Assessment feeder'!I901,IF($B$9="Male",'No Self Assessment feeder'!AO901,IF($B$9="All",'No Self Assessment feeder'!BU901)))</f>
        <v>6.4</v>
      </c>
      <c r="J912" s="120">
        <f>IF($B$9="Female",'No Self Assessment feeder'!J901,IF($B$9="Male",'No Self Assessment feeder'!AP901,IF($B$9="All",'No Self Assessment feeder'!BV901)))</f>
        <v>10.3</v>
      </c>
      <c r="K912" s="120">
        <f>IF($B$9="Female",'No Self Assessment feeder'!K901,IF($B$9="Male",'No Self Assessment feeder'!AQ901,IF($B$9="All",'No Self Assessment feeder'!BW901)))</f>
        <v>65.8</v>
      </c>
      <c r="L912" s="120">
        <f>IF($B$9="Female",'No Self Assessment feeder'!L901,IF($B$9="Male",'No Self Assessment feeder'!AR901,IF($B$9="All",'No Self Assessment feeder'!BX901)))</f>
        <v>77.900000000000006</v>
      </c>
      <c r="M912" s="127">
        <f>IF($B$9="Female",'No Self Assessment feeder'!M901,IF($B$9="Male",'No Self Assessment feeder'!AS901,IF($B$9="All",'No Self Assessment feeder'!BY901)))</f>
        <v>83.3</v>
      </c>
      <c r="N912" s="81">
        <f>IF($B$9="Female",'No Self Assessment feeder'!N901,IF($B$9="Male",'No Self Assessment feeder'!AT901,IF($B$9="All",'No Self Assessment feeder'!BZ901)))</f>
        <v>2210</v>
      </c>
      <c r="O912" s="120">
        <f>IF($B$9="Female",'No Self Assessment feeder'!O901,IF($B$9="Male",'No Self Assessment feeder'!AU901,IF($B$9="All",'No Self Assessment feeder'!CA901)))</f>
        <v>2.9</v>
      </c>
      <c r="P912" s="79">
        <f>IF($B$9="Female",'No Self Assessment feeder'!P901,IF($B$9="Male",'No Self Assessment feeder'!AV901,IF($B$9="All",'No Self Assessment feeder'!CB901)))</f>
        <v>2145</v>
      </c>
      <c r="Q912" s="120">
        <f>IF($B$9="Female",'No Self Assessment feeder'!Q901,IF($B$9="Male",'No Self Assessment feeder'!AW901,IF($B$9="All",'No Self Assessment feeder'!CC901)))</f>
        <v>10.1</v>
      </c>
      <c r="R912" s="120">
        <f>IF($B$9="Female",'No Self Assessment feeder'!R901,IF($B$9="Male",'No Self Assessment feeder'!AX901,IF($B$9="All",'No Self Assessment feeder'!CD901)))</f>
        <v>8.1999999999999993</v>
      </c>
      <c r="S912" s="120">
        <f>IF($B$9="Female",'No Self Assessment feeder'!S901,IF($B$9="Male",'No Self Assessment feeder'!AY901,IF($B$9="All",'No Self Assessment feeder'!CE901)))</f>
        <v>69.8</v>
      </c>
      <c r="T912" s="120">
        <f>IF($B$9="Female",'No Self Assessment feeder'!T901,IF($B$9="Male",'No Self Assessment feeder'!AZ901,IF($B$9="All",'No Self Assessment feeder'!CF901)))</f>
        <v>79.099999999999994</v>
      </c>
      <c r="U912" s="127">
        <f>IF($B$9="Female",'No Self Assessment feeder'!U901,IF($B$9="Male",'No Self Assessment feeder'!BA901,IF($B$9="All",'No Self Assessment feeder'!CG901)))</f>
        <v>81.7</v>
      </c>
      <c r="V912" s="81" t="str">
        <f>IF($B$9="Female",'No Self Assessment feeder'!V901,IF($B$9="Male",'No Self Assessment feeder'!BB901,IF($B$9="All",'No Self Assessment feeder'!CH901)))</f>
        <v>.</v>
      </c>
      <c r="W912" s="120" t="str">
        <f>IF($B$9="Female",'No Self Assessment feeder'!W901,IF($B$9="Male",'No Self Assessment feeder'!BC901,IF($B$9="All",'No Self Assessment feeder'!CI901)))</f>
        <v>.</v>
      </c>
      <c r="X912" s="79" t="str">
        <f>IF($B$9="Female",'No Self Assessment feeder'!X901,IF($B$9="Male",'No Self Assessment feeder'!BD901,IF($B$9="All",'No Self Assessment feeder'!CJ901)))</f>
        <v>.</v>
      </c>
      <c r="Y912" s="120" t="str">
        <f>IF($B$9="Female",'No Self Assessment feeder'!Y901,IF($B$9="Male",'No Self Assessment feeder'!BE901,IF($B$9="All",'No Self Assessment feeder'!CK901)))</f>
        <v>.</v>
      </c>
      <c r="Z912" s="120" t="str">
        <f>IF($B$9="Female",'No Self Assessment feeder'!Z901,IF($B$9="Male",'No Self Assessment feeder'!BF901,IF($B$9="All",'No Self Assessment feeder'!CL901)))</f>
        <v>.</v>
      </c>
      <c r="AA912" s="120" t="str">
        <f>IF($B$9="Female",'No Self Assessment feeder'!AA901,IF($B$9="Male",'No Self Assessment feeder'!BG901,IF($B$9="All",'No Self Assessment feeder'!CM901)))</f>
        <v>.</v>
      </c>
      <c r="AB912" s="120" t="str">
        <f>IF($B$9="Female",'No Self Assessment feeder'!AB901,IF($B$9="Male",'No Self Assessment feeder'!BH901,IF($B$9="All",'No Self Assessment feeder'!CN901)))</f>
        <v>.</v>
      </c>
      <c r="AC912" s="127" t="str">
        <f>IF($B$9="Female",'No Self Assessment feeder'!AC901,IF($B$9="Male",'No Self Assessment feeder'!BI901,IF($B$9="All",'No Self Assessment feeder'!CO901)))</f>
        <v>.</v>
      </c>
      <c r="CM912" s="29"/>
    </row>
    <row r="913" spans="1:91" ht="14.25" customHeight="1" x14ac:dyDescent="0.2">
      <c r="A913" s="159" t="s">
        <v>294</v>
      </c>
      <c r="B913" s="65" t="s">
        <v>248</v>
      </c>
      <c r="C913" s="65">
        <v>10037449</v>
      </c>
      <c r="D913" s="66" t="s">
        <v>490</v>
      </c>
      <c r="E913" s="162" t="s">
        <v>249</v>
      </c>
      <c r="F913" s="142">
        <f>IF($B$9="Female",'No Self Assessment feeder'!F902,IF($B$9="Male",'No Self Assessment feeder'!AL902,IF($B$9="All",'No Self Assessment feeder'!BR902)))</f>
        <v>580</v>
      </c>
      <c r="G913" s="120">
        <f>IF($B$9="Female",'No Self Assessment feeder'!G902,IF($B$9="Male",'No Self Assessment feeder'!AM902,IF($B$9="All",'No Self Assessment feeder'!BS902)))</f>
        <v>1.9</v>
      </c>
      <c r="H913" s="79">
        <f>IF($B$9="Female",'No Self Assessment feeder'!H902,IF($B$9="Male",'No Self Assessment feeder'!AN902,IF($B$9="All",'No Self Assessment feeder'!BT902)))</f>
        <v>565</v>
      </c>
      <c r="I913" s="120">
        <f>IF($B$9="Female",'No Self Assessment feeder'!I902,IF($B$9="Male",'No Self Assessment feeder'!AO902,IF($B$9="All",'No Self Assessment feeder'!BU902)))</f>
        <v>6.3</v>
      </c>
      <c r="J913" s="120">
        <f>IF($B$9="Female",'No Self Assessment feeder'!J902,IF($B$9="Male",'No Self Assessment feeder'!AP902,IF($B$9="All",'No Self Assessment feeder'!BV902)))</f>
        <v>6.5</v>
      </c>
      <c r="K913" s="120">
        <f>IF($B$9="Female",'No Self Assessment feeder'!K902,IF($B$9="Male",'No Self Assessment feeder'!AQ902,IF($B$9="All",'No Self Assessment feeder'!BW902)))</f>
        <v>50.3</v>
      </c>
      <c r="L913" s="120">
        <f>IF($B$9="Female",'No Self Assessment feeder'!L902,IF($B$9="Male",'No Self Assessment feeder'!AR902,IF($B$9="All",'No Self Assessment feeder'!BX902)))</f>
        <v>80.099999999999994</v>
      </c>
      <c r="M913" s="127">
        <f>IF($B$9="Female",'No Self Assessment feeder'!M902,IF($B$9="Male",'No Self Assessment feeder'!AS902,IF($B$9="All",'No Self Assessment feeder'!BY902)))</f>
        <v>87.1</v>
      </c>
      <c r="N913" s="81">
        <f>IF($B$9="Female",'No Self Assessment feeder'!N902,IF($B$9="Male",'No Self Assessment feeder'!AT902,IF($B$9="All",'No Self Assessment feeder'!BZ902)))</f>
        <v>580</v>
      </c>
      <c r="O913" s="120">
        <f>IF($B$9="Female",'No Self Assessment feeder'!O902,IF($B$9="Male",'No Self Assessment feeder'!AU902,IF($B$9="All",'No Self Assessment feeder'!CA902)))</f>
        <v>2.4</v>
      </c>
      <c r="P913" s="79">
        <f>IF($B$9="Female",'No Self Assessment feeder'!P902,IF($B$9="Male",'No Self Assessment feeder'!AV902,IF($B$9="All",'No Self Assessment feeder'!CB902)))</f>
        <v>565</v>
      </c>
      <c r="Q913" s="120">
        <f>IF($B$9="Female",'No Self Assessment feeder'!Q902,IF($B$9="Male",'No Self Assessment feeder'!AW902,IF($B$9="All",'No Self Assessment feeder'!CC902)))</f>
        <v>9</v>
      </c>
      <c r="R913" s="120">
        <f>IF($B$9="Female",'No Self Assessment feeder'!R902,IF($B$9="Male",'No Self Assessment feeder'!AX902,IF($B$9="All",'No Self Assessment feeder'!CD902)))</f>
        <v>8.9</v>
      </c>
      <c r="S913" s="120">
        <f>IF($B$9="Female",'No Self Assessment feeder'!S902,IF($B$9="Male",'No Self Assessment feeder'!AY902,IF($B$9="All",'No Self Assessment feeder'!CE902)))</f>
        <v>70.599999999999994</v>
      </c>
      <c r="T913" s="120">
        <f>IF($B$9="Female",'No Self Assessment feeder'!T902,IF($B$9="Male",'No Self Assessment feeder'!AZ902,IF($B$9="All",'No Self Assessment feeder'!CF902)))</f>
        <v>78.5</v>
      </c>
      <c r="U913" s="127">
        <f>IF($B$9="Female",'No Self Assessment feeder'!U902,IF($B$9="Male",'No Self Assessment feeder'!BA902,IF($B$9="All",'No Self Assessment feeder'!CG902)))</f>
        <v>82.1</v>
      </c>
      <c r="V913" s="81" t="str">
        <f>IF($B$9="Female",'No Self Assessment feeder'!V902,IF($B$9="Male",'No Self Assessment feeder'!BB902,IF($B$9="All",'No Self Assessment feeder'!CH902)))</f>
        <v>.</v>
      </c>
      <c r="W913" s="120" t="str">
        <f>IF($B$9="Female",'No Self Assessment feeder'!W902,IF($B$9="Male",'No Self Assessment feeder'!BC902,IF($B$9="All",'No Self Assessment feeder'!CI902)))</f>
        <v>.</v>
      </c>
      <c r="X913" s="79" t="str">
        <f>IF($B$9="Female",'No Self Assessment feeder'!X902,IF($B$9="Male",'No Self Assessment feeder'!BD902,IF($B$9="All",'No Self Assessment feeder'!CJ902)))</f>
        <v>.</v>
      </c>
      <c r="Y913" s="120" t="str">
        <f>IF($B$9="Female",'No Self Assessment feeder'!Y902,IF($B$9="Male",'No Self Assessment feeder'!BE902,IF($B$9="All",'No Self Assessment feeder'!CK902)))</f>
        <v>.</v>
      </c>
      <c r="Z913" s="120" t="str">
        <f>IF($B$9="Female",'No Self Assessment feeder'!Z902,IF($B$9="Male",'No Self Assessment feeder'!BF902,IF($B$9="All",'No Self Assessment feeder'!CL902)))</f>
        <v>.</v>
      </c>
      <c r="AA913" s="120" t="str">
        <f>IF($B$9="Female",'No Self Assessment feeder'!AA902,IF($B$9="Male",'No Self Assessment feeder'!BG902,IF($B$9="All",'No Self Assessment feeder'!CM902)))</f>
        <v>.</v>
      </c>
      <c r="AB913" s="120" t="str">
        <f>IF($B$9="Female",'No Self Assessment feeder'!AB902,IF($B$9="Male",'No Self Assessment feeder'!BH902,IF($B$9="All",'No Self Assessment feeder'!CN902)))</f>
        <v>.</v>
      </c>
      <c r="AC913" s="127" t="str">
        <f>IF($B$9="Female",'No Self Assessment feeder'!AC902,IF($B$9="Male",'No Self Assessment feeder'!BI902,IF($B$9="All",'No Self Assessment feeder'!CO902)))</f>
        <v>.</v>
      </c>
      <c r="CM913" s="29"/>
    </row>
    <row r="914" spans="1:91" ht="14.25" customHeight="1" x14ac:dyDescent="0.2">
      <c r="A914" s="159" t="s">
        <v>294</v>
      </c>
      <c r="B914" s="65" t="s">
        <v>250</v>
      </c>
      <c r="C914" s="66">
        <v>10014001</v>
      </c>
      <c r="D914" s="66" t="s">
        <v>488</v>
      </c>
      <c r="E914" s="162" t="s">
        <v>251</v>
      </c>
      <c r="F914" s="142">
        <f>IF($B$9="Female",'No Self Assessment feeder'!F903,IF($B$9="Male",'No Self Assessment feeder'!AL903,IF($B$9="All",'No Self Assessment feeder'!BR903)))</f>
        <v>615</v>
      </c>
      <c r="G914" s="120">
        <f>IF($B$9="Female",'No Self Assessment feeder'!G903,IF($B$9="Male",'No Self Assessment feeder'!AM903,IF($B$9="All",'No Self Assessment feeder'!BS903)))</f>
        <v>3.1</v>
      </c>
      <c r="H914" s="79">
        <f>IF($B$9="Female",'No Self Assessment feeder'!H903,IF($B$9="Male",'No Self Assessment feeder'!AN903,IF($B$9="All",'No Self Assessment feeder'!BT903)))</f>
        <v>595</v>
      </c>
      <c r="I914" s="120">
        <f>IF($B$9="Female",'No Self Assessment feeder'!I903,IF($B$9="Male",'No Self Assessment feeder'!AO903,IF($B$9="All",'No Self Assessment feeder'!BU903)))</f>
        <v>8.8000000000000007</v>
      </c>
      <c r="J914" s="120">
        <f>IF($B$9="Female",'No Self Assessment feeder'!J903,IF($B$9="Male",'No Self Assessment feeder'!AP903,IF($B$9="All",'No Self Assessment feeder'!BV903)))</f>
        <v>9.8000000000000007</v>
      </c>
      <c r="K914" s="120">
        <f>IF($B$9="Female",'No Self Assessment feeder'!K903,IF($B$9="Male",'No Self Assessment feeder'!AQ903,IF($B$9="All",'No Self Assessment feeder'!BW903)))</f>
        <v>61.8</v>
      </c>
      <c r="L914" s="120">
        <f>IF($B$9="Female",'No Self Assessment feeder'!L903,IF($B$9="Male",'No Self Assessment feeder'!AR903,IF($B$9="All",'No Self Assessment feeder'!BX903)))</f>
        <v>75.599999999999994</v>
      </c>
      <c r="M914" s="127">
        <f>IF($B$9="Female",'No Self Assessment feeder'!M903,IF($B$9="Male",'No Self Assessment feeder'!AS903,IF($B$9="All",'No Self Assessment feeder'!BY903)))</f>
        <v>81.5</v>
      </c>
      <c r="N914" s="81">
        <f>IF($B$9="Female",'No Self Assessment feeder'!N903,IF($B$9="Male",'No Self Assessment feeder'!AT903,IF($B$9="All",'No Self Assessment feeder'!BZ903)))</f>
        <v>615</v>
      </c>
      <c r="O914" s="120">
        <f>IF($B$9="Female",'No Self Assessment feeder'!O903,IF($B$9="Male",'No Self Assessment feeder'!AU903,IF($B$9="All",'No Self Assessment feeder'!CA903)))</f>
        <v>3.4</v>
      </c>
      <c r="P914" s="79">
        <f>IF($B$9="Female",'No Self Assessment feeder'!P903,IF($B$9="Male",'No Self Assessment feeder'!AV903,IF($B$9="All",'No Self Assessment feeder'!CB903)))</f>
        <v>590</v>
      </c>
      <c r="Q914" s="120">
        <f>IF($B$9="Female",'No Self Assessment feeder'!Q903,IF($B$9="Male",'No Self Assessment feeder'!AW903,IF($B$9="All",'No Self Assessment feeder'!CC903)))</f>
        <v>12.3</v>
      </c>
      <c r="R914" s="120">
        <f>IF($B$9="Female",'No Self Assessment feeder'!R903,IF($B$9="Male",'No Self Assessment feeder'!AX903,IF($B$9="All",'No Self Assessment feeder'!CD903)))</f>
        <v>7.1</v>
      </c>
      <c r="S914" s="120">
        <f>IF($B$9="Female",'No Self Assessment feeder'!S903,IF($B$9="Male",'No Self Assessment feeder'!AY903,IF($B$9="All",'No Self Assessment feeder'!CE903)))</f>
        <v>68.8</v>
      </c>
      <c r="T914" s="120">
        <f>IF($B$9="Female",'No Self Assessment feeder'!T903,IF($B$9="Male",'No Self Assessment feeder'!AZ903,IF($B$9="All",'No Self Assessment feeder'!CF903)))</f>
        <v>77.7</v>
      </c>
      <c r="U914" s="127">
        <f>IF($B$9="Female",'No Self Assessment feeder'!U903,IF($B$9="Male",'No Self Assessment feeder'!BA903,IF($B$9="All",'No Self Assessment feeder'!CG903)))</f>
        <v>80.599999999999994</v>
      </c>
      <c r="V914" s="81" t="str">
        <f>IF($B$9="Female",'No Self Assessment feeder'!V903,IF($B$9="Male",'No Self Assessment feeder'!BB903,IF($B$9="All",'No Self Assessment feeder'!CH903)))</f>
        <v>.</v>
      </c>
      <c r="W914" s="120" t="str">
        <f>IF($B$9="Female",'No Self Assessment feeder'!W903,IF($B$9="Male",'No Self Assessment feeder'!BC903,IF($B$9="All",'No Self Assessment feeder'!CI903)))</f>
        <v>.</v>
      </c>
      <c r="X914" s="79" t="str">
        <f>IF($B$9="Female",'No Self Assessment feeder'!X903,IF($B$9="Male",'No Self Assessment feeder'!BD903,IF($B$9="All",'No Self Assessment feeder'!CJ903)))</f>
        <v>.</v>
      </c>
      <c r="Y914" s="120" t="str">
        <f>IF($B$9="Female",'No Self Assessment feeder'!Y903,IF($B$9="Male",'No Self Assessment feeder'!BE903,IF($B$9="All",'No Self Assessment feeder'!CK903)))</f>
        <v>.</v>
      </c>
      <c r="Z914" s="120" t="str">
        <f>IF($B$9="Female",'No Self Assessment feeder'!Z903,IF($B$9="Male",'No Self Assessment feeder'!BF903,IF($B$9="All",'No Self Assessment feeder'!CL903)))</f>
        <v>.</v>
      </c>
      <c r="AA914" s="120" t="str">
        <f>IF($B$9="Female",'No Self Assessment feeder'!AA903,IF($B$9="Male",'No Self Assessment feeder'!BG903,IF($B$9="All",'No Self Assessment feeder'!CM903)))</f>
        <v>.</v>
      </c>
      <c r="AB914" s="120" t="str">
        <f>IF($B$9="Female",'No Self Assessment feeder'!AB903,IF($B$9="Male",'No Self Assessment feeder'!BH903,IF($B$9="All",'No Self Assessment feeder'!CN903)))</f>
        <v>.</v>
      </c>
      <c r="AC914" s="127" t="str">
        <f>IF($B$9="Female",'No Self Assessment feeder'!AC903,IF($B$9="Male",'No Self Assessment feeder'!BI903,IF($B$9="All",'No Self Assessment feeder'!CO903)))</f>
        <v>.</v>
      </c>
      <c r="CM914" s="29"/>
    </row>
    <row r="915" spans="1:91" ht="14.25" customHeight="1" x14ac:dyDescent="0.2">
      <c r="A915" s="159" t="s">
        <v>294</v>
      </c>
      <c r="B915" s="65" t="s">
        <v>252</v>
      </c>
      <c r="C915" s="66">
        <v>10007159</v>
      </c>
      <c r="D915" s="66" t="s">
        <v>496</v>
      </c>
      <c r="E915" s="162" t="s">
        <v>253</v>
      </c>
      <c r="F915" s="142">
        <f>IF($B$9="Female",'No Self Assessment feeder'!F904,IF($B$9="Male",'No Self Assessment feeder'!AL904,IF($B$9="All",'No Self Assessment feeder'!BR904)))</f>
        <v>1910</v>
      </c>
      <c r="G915" s="120">
        <f>IF($B$9="Female",'No Self Assessment feeder'!G904,IF($B$9="Male",'No Self Assessment feeder'!AM904,IF($B$9="All",'No Self Assessment feeder'!BS904)))</f>
        <v>3.5</v>
      </c>
      <c r="H915" s="79">
        <f>IF($B$9="Female",'No Self Assessment feeder'!H904,IF($B$9="Male",'No Self Assessment feeder'!AN904,IF($B$9="All",'No Self Assessment feeder'!BT904)))</f>
        <v>1845</v>
      </c>
      <c r="I915" s="120">
        <f>IF($B$9="Female",'No Self Assessment feeder'!I904,IF($B$9="Male",'No Self Assessment feeder'!AO904,IF($B$9="All",'No Self Assessment feeder'!BU904)))</f>
        <v>6.7</v>
      </c>
      <c r="J915" s="120">
        <f>IF($B$9="Female",'No Self Assessment feeder'!J904,IF($B$9="Male",'No Self Assessment feeder'!AP904,IF($B$9="All",'No Self Assessment feeder'!BV904)))</f>
        <v>12.4</v>
      </c>
      <c r="K915" s="120">
        <f>IF($B$9="Female",'No Self Assessment feeder'!K904,IF($B$9="Male",'No Self Assessment feeder'!AQ904,IF($B$9="All",'No Self Assessment feeder'!BW904)))</f>
        <v>62.7</v>
      </c>
      <c r="L915" s="120">
        <f>IF($B$9="Female",'No Self Assessment feeder'!L904,IF($B$9="Male",'No Self Assessment feeder'!AR904,IF($B$9="All",'No Self Assessment feeder'!BX904)))</f>
        <v>75.3</v>
      </c>
      <c r="M915" s="127">
        <f>IF($B$9="Female",'No Self Assessment feeder'!M904,IF($B$9="Male",'No Self Assessment feeder'!AS904,IF($B$9="All",'No Self Assessment feeder'!BY904)))</f>
        <v>80.900000000000006</v>
      </c>
      <c r="N915" s="81">
        <f>IF($B$9="Female",'No Self Assessment feeder'!N904,IF($B$9="Male",'No Self Assessment feeder'!AT904,IF($B$9="All",'No Self Assessment feeder'!BZ904)))</f>
        <v>1910</v>
      </c>
      <c r="O915" s="120">
        <f>IF($B$9="Female",'No Self Assessment feeder'!O904,IF($B$9="Male",'No Self Assessment feeder'!AU904,IF($B$9="All",'No Self Assessment feeder'!CA904)))</f>
        <v>3.8</v>
      </c>
      <c r="P915" s="79">
        <f>IF($B$9="Female",'No Self Assessment feeder'!P904,IF($B$9="Male",'No Self Assessment feeder'!AV904,IF($B$9="All",'No Self Assessment feeder'!CB904)))</f>
        <v>1840</v>
      </c>
      <c r="Q915" s="120">
        <f>IF($B$9="Female",'No Self Assessment feeder'!Q904,IF($B$9="Male",'No Self Assessment feeder'!AW904,IF($B$9="All",'No Self Assessment feeder'!CC904)))</f>
        <v>11.9</v>
      </c>
      <c r="R915" s="120">
        <f>IF($B$9="Female",'No Self Assessment feeder'!R904,IF($B$9="Male",'No Self Assessment feeder'!AX904,IF($B$9="All",'No Self Assessment feeder'!CD904)))</f>
        <v>7.6</v>
      </c>
      <c r="S915" s="120">
        <f>IF($B$9="Female",'No Self Assessment feeder'!S904,IF($B$9="Male",'No Self Assessment feeder'!AY904,IF($B$9="All",'No Self Assessment feeder'!CE904)))</f>
        <v>69.3</v>
      </c>
      <c r="T915" s="120">
        <f>IF($B$9="Female",'No Self Assessment feeder'!T904,IF($B$9="Male",'No Self Assessment feeder'!AZ904,IF($B$9="All",'No Self Assessment feeder'!CF904)))</f>
        <v>77.900000000000006</v>
      </c>
      <c r="U915" s="127">
        <f>IF($B$9="Female",'No Self Assessment feeder'!U904,IF($B$9="Male",'No Self Assessment feeder'!BA904,IF($B$9="All",'No Self Assessment feeder'!CG904)))</f>
        <v>80.599999999999994</v>
      </c>
      <c r="V915" s="81" t="str">
        <f>IF($B$9="Female",'No Self Assessment feeder'!V904,IF($B$9="Male",'No Self Assessment feeder'!BB904,IF($B$9="All",'No Self Assessment feeder'!CH904)))</f>
        <v>.</v>
      </c>
      <c r="W915" s="120" t="str">
        <f>IF($B$9="Female",'No Self Assessment feeder'!W904,IF($B$9="Male",'No Self Assessment feeder'!BC904,IF($B$9="All",'No Self Assessment feeder'!CI904)))</f>
        <v>.</v>
      </c>
      <c r="X915" s="79" t="str">
        <f>IF($B$9="Female",'No Self Assessment feeder'!X904,IF($B$9="Male",'No Self Assessment feeder'!BD904,IF($B$9="All",'No Self Assessment feeder'!CJ904)))</f>
        <v>.</v>
      </c>
      <c r="Y915" s="120" t="str">
        <f>IF($B$9="Female",'No Self Assessment feeder'!Y904,IF($B$9="Male",'No Self Assessment feeder'!BE904,IF($B$9="All",'No Self Assessment feeder'!CK904)))</f>
        <v>.</v>
      </c>
      <c r="Z915" s="120" t="str">
        <f>IF($B$9="Female",'No Self Assessment feeder'!Z904,IF($B$9="Male",'No Self Assessment feeder'!BF904,IF($B$9="All",'No Self Assessment feeder'!CL904)))</f>
        <v>.</v>
      </c>
      <c r="AA915" s="120" t="str">
        <f>IF($B$9="Female",'No Self Assessment feeder'!AA904,IF($B$9="Male",'No Self Assessment feeder'!BG904,IF($B$9="All",'No Self Assessment feeder'!CM904)))</f>
        <v>.</v>
      </c>
      <c r="AB915" s="120" t="str">
        <f>IF($B$9="Female",'No Self Assessment feeder'!AB904,IF($B$9="Male",'No Self Assessment feeder'!BH904,IF($B$9="All",'No Self Assessment feeder'!CN904)))</f>
        <v>.</v>
      </c>
      <c r="AC915" s="127" t="str">
        <f>IF($B$9="Female",'No Self Assessment feeder'!AC904,IF($B$9="Male",'No Self Assessment feeder'!BI904,IF($B$9="All",'No Self Assessment feeder'!CO904)))</f>
        <v>.</v>
      </c>
      <c r="CM915" s="29"/>
    </row>
    <row r="916" spans="1:91" ht="14.25" customHeight="1" x14ac:dyDescent="0.2">
      <c r="A916" s="159" t="s">
        <v>294</v>
      </c>
      <c r="B916" s="65" t="s">
        <v>254</v>
      </c>
      <c r="C916" s="66">
        <v>10007160</v>
      </c>
      <c r="D916" s="66" t="s">
        <v>495</v>
      </c>
      <c r="E916" s="162" t="s">
        <v>255</v>
      </c>
      <c r="F916" s="142">
        <f>IF($B$9="Female",'No Self Assessment feeder'!F905,IF($B$9="Male",'No Self Assessment feeder'!AL905,IF($B$9="All",'No Self Assessment feeder'!BR905)))</f>
        <v>1545</v>
      </c>
      <c r="G916" s="120">
        <f>IF($B$9="Female",'No Self Assessment feeder'!G905,IF($B$9="Male",'No Self Assessment feeder'!AM905,IF($B$9="All",'No Self Assessment feeder'!BS905)))</f>
        <v>3.2</v>
      </c>
      <c r="H916" s="79">
        <f>IF($B$9="Female",'No Self Assessment feeder'!H905,IF($B$9="Male",'No Self Assessment feeder'!AN905,IF($B$9="All",'No Self Assessment feeder'!BT905)))</f>
        <v>1495</v>
      </c>
      <c r="I916" s="120">
        <f>IF($B$9="Female",'No Self Assessment feeder'!I905,IF($B$9="Male",'No Self Assessment feeder'!AO905,IF($B$9="All",'No Self Assessment feeder'!BU905)))</f>
        <v>9.1999999999999993</v>
      </c>
      <c r="J916" s="120">
        <f>IF($B$9="Female",'No Self Assessment feeder'!J905,IF($B$9="Male",'No Self Assessment feeder'!AP905,IF($B$9="All",'No Self Assessment feeder'!BV905)))</f>
        <v>8.8000000000000007</v>
      </c>
      <c r="K916" s="120">
        <f>IF($B$9="Female",'No Self Assessment feeder'!K905,IF($B$9="Male",'No Self Assessment feeder'!AQ905,IF($B$9="All",'No Self Assessment feeder'!BW905)))</f>
        <v>59.9</v>
      </c>
      <c r="L916" s="120">
        <f>IF($B$9="Female",'No Self Assessment feeder'!L905,IF($B$9="Male",'No Self Assessment feeder'!AR905,IF($B$9="All",'No Self Assessment feeder'!BX905)))</f>
        <v>74</v>
      </c>
      <c r="M916" s="127">
        <f>IF($B$9="Female",'No Self Assessment feeder'!M905,IF($B$9="Male",'No Self Assessment feeder'!AS905,IF($B$9="All",'No Self Assessment feeder'!BY905)))</f>
        <v>82.1</v>
      </c>
      <c r="N916" s="81">
        <f>IF($B$9="Female",'No Self Assessment feeder'!N905,IF($B$9="Male",'No Self Assessment feeder'!AT905,IF($B$9="All",'No Self Assessment feeder'!BZ905)))</f>
        <v>1545</v>
      </c>
      <c r="O916" s="120">
        <f>IF($B$9="Female",'No Self Assessment feeder'!O905,IF($B$9="Male",'No Self Assessment feeder'!AU905,IF($B$9="All",'No Self Assessment feeder'!CA905)))</f>
        <v>3.9</v>
      </c>
      <c r="P916" s="79">
        <f>IF($B$9="Female",'No Self Assessment feeder'!P905,IF($B$9="Male",'No Self Assessment feeder'!AV905,IF($B$9="All",'No Self Assessment feeder'!CB905)))</f>
        <v>1485</v>
      </c>
      <c r="Q916" s="120">
        <f>IF($B$9="Female",'No Self Assessment feeder'!Q905,IF($B$9="Male",'No Self Assessment feeder'!AW905,IF($B$9="All",'No Self Assessment feeder'!CC905)))</f>
        <v>12.7</v>
      </c>
      <c r="R916" s="120">
        <f>IF($B$9="Female",'No Self Assessment feeder'!R905,IF($B$9="Male",'No Self Assessment feeder'!AX905,IF($B$9="All",'No Self Assessment feeder'!CD905)))</f>
        <v>8.1</v>
      </c>
      <c r="S916" s="120">
        <f>IF($B$9="Female",'No Self Assessment feeder'!S905,IF($B$9="Male",'No Self Assessment feeder'!AY905,IF($B$9="All",'No Self Assessment feeder'!CE905)))</f>
        <v>63.2</v>
      </c>
      <c r="T916" s="120">
        <f>IF($B$9="Female",'No Self Assessment feeder'!T905,IF($B$9="Male",'No Self Assessment feeder'!AZ905,IF($B$9="All",'No Self Assessment feeder'!CF905)))</f>
        <v>74.7</v>
      </c>
      <c r="U916" s="127">
        <f>IF($B$9="Female",'No Self Assessment feeder'!U905,IF($B$9="Male",'No Self Assessment feeder'!BA905,IF($B$9="All",'No Self Assessment feeder'!CG905)))</f>
        <v>79.099999999999994</v>
      </c>
      <c r="V916" s="81" t="str">
        <f>IF($B$9="Female",'No Self Assessment feeder'!V905,IF($B$9="Male",'No Self Assessment feeder'!BB905,IF($B$9="All",'No Self Assessment feeder'!CH905)))</f>
        <v>.</v>
      </c>
      <c r="W916" s="120" t="str">
        <f>IF($B$9="Female",'No Self Assessment feeder'!W905,IF($B$9="Male",'No Self Assessment feeder'!BC905,IF($B$9="All",'No Self Assessment feeder'!CI905)))</f>
        <v>.</v>
      </c>
      <c r="X916" s="79" t="str">
        <f>IF($B$9="Female",'No Self Assessment feeder'!X905,IF($B$9="Male",'No Self Assessment feeder'!BD905,IF($B$9="All",'No Self Assessment feeder'!CJ905)))</f>
        <v>.</v>
      </c>
      <c r="Y916" s="120" t="str">
        <f>IF($B$9="Female",'No Self Assessment feeder'!Y905,IF($B$9="Male",'No Self Assessment feeder'!BE905,IF($B$9="All",'No Self Assessment feeder'!CK905)))</f>
        <v>.</v>
      </c>
      <c r="Z916" s="120" t="str">
        <f>IF($B$9="Female",'No Self Assessment feeder'!Z905,IF($B$9="Male",'No Self Assessment feeder'!BF905,IF($B$9="All",'No Self Assessment feeder'!CL905)))</f>
        <v>.</v>
      </c>
      <c r="AA916" s="120" t="str">
        <f>IF($B$9="Female",'No Self Assessment feeder'!AA905,IF($B$9="Male",'No Self Assessment feeder'!BG905,IF($B$9="All",'No Self Assessment feeder'!CM905)))</f>
        <v>.</v>
      </c>
      <c r="AB916" s="120" t="str">
        <f>IF($B$9="Female",'No Self Assessment feeder'!AB905,IF($B$9="Male",'No Self Assessment feeder'!BH905,IF($B$9="All",'No Self Assessment feeder'!CN905)))</f>
        <v>.</v>
      </c>
      <c r="AC916" s="127" t="str">
        <f>IF($B$9="Female",'No Self Assessment feeder'!AC905,IF($B$9="Male",'No Self Assessment feeder'!BI905,IF($B$9="All",'No Self Assessment feeder'!CO905)))</f>
        <v>.</v>
      </c>
      <c r="CM916" s="29"/>
    </row>
    <row r="917" spans="1:91" ht="14.25" customHeight="1" x14ac:dyDescent="0.2">
      <c r="A917" s="159" t="s">
        <v>294</v>
      </c>
      <c r="B917" s="65" t="s">
        <v>256</v>
      </c>
      <c r="C917" s="66">
        <v>10007806</v>
      </c>
      <c r="D917" s="66" t="s">
        <v>495</v>
      </c>
      <c r="E917" s="162" t="s">
        <v>257</v>
      </c>
      <c r="F917" s="142">
        <f>IF($B$9="Female",'No Self Assessment feeder'!F906,IF($B$9="Male",'No Self Assessment feeder'!AL906,IF($B$9="All",'No Self Assessment feeder'!BR906)))</f>
        <v>1950</v>
      </c>
      <c r="G917" s="120">
        <f>IF($B$9="Female",'No Self Assessment feeder'!G906,IF($B$9="Male",'No Self Assessment feeder'!AM906,IF($B$9="All",'No Self Assessment feeder'!BS906)))</f>
        <v>1.5</v>
      </c>
      <c r="H917" s="79">
        <f>IF($B$9="Female",'No Self Assessment feeder'!H906,IF($B$9="Male",'No Self Assessment feeder'!AN906,IF($B$9="All",'No Self Assessment feeder'!BT906)))</f>
        <v>1920</v>
      </c>
      <c r="I917" s="120">
        <f>IF($B$9="Female",'No Self Assessment feeder'!I906,IF($B$9="Male",'No Self Assessment feeder'!AO906,IF($B$9="All",'No Self Assessment feeder'!BU906)))</f>
        <v>6.8</v>
      </c>
      <c r="J917" s="120">
        <f>IF($B$9="Female",'No Self Assessment feeder'!J906,IF($B$9="Male",'No Self Assessment feeder'!AP906,IF($B$9="All",'No Self Assessment feeder'!BV906)))</f>
        <v>12.9</v>
      </c>
      <c r="K917" s="120">
        <f>IF($B$9="Female",'No Self Assessment feeder'!K906,IF($B$9="Male",'No Self Assessment feeder'!AQ906,IF($B$9="All",'No Self Assessment feeder'!BW906)))</f>
        <v>53.1</v>
      </c>
      <c r="L917" s="120">
        <f>IF($B$9="Female",'No Self Assessment feeder'!L906,IF($B$9="Male",'No Self Assessment feeder'!AR906,IF($B$9="All",'No Self Assessment feeder'!BX906)))</f>
        <v>69.599999999999994</v>
      </c>
      <c r="M917" s="127">
        <f>IF($B$9="Female",'No Self Assessment feeder'!M906,IF($B$9="Male",'No Self Assessment feeder'!AS906,IF($B$9="All",'No Self Assessment feeder'!BY906)))</f>
        <v>80.3</v>
      </c>
      <c r="N917" s="81">
        <f>IF($B$9="Female",'No Self Assessment feeder'!N906,IF($B$9="Male",'No Self Assessment feeder'!AT906,IF($B$9="All",'No Self Assessment feeder'!BZ906)))</f>
        <v>1950</v>
      </c>
      <c r="O917" s="120">
        <f>IF($B$9="Female",'No Self Assessment feeder'!O906,IF($B$9="Male",'No Self Assessment feeder'!AU906,IF($B$9="All",'No Self Assessment feeder'!CA906)))</f>
        <v>1.7</v>
      </c>
      <c r="P917" s="79">
        <f>IF($B$9="Female",'No Self Assessment feeder'!P906,IF($B$9="Male",'No Self Assessment feeder'!AV906,IF($B$9="All",'No Self Assessment feeder'!CB906)))</f>
        <v>1915</v>
      </c>
      <c r="Q917" s="120">
        <f>IF($B$9="Female",'No Self Assessment feeder'!Q906,IF($B$9="Male",'No Self Assessment feeder'!AW906,IF($B$9="All",'No Self Assessment feeder'!CC906)))</f>
        <v>10.9</v>
      </c>
      <c r="R917" s="120">
        <f>IF($B$9="Female",'No Self Assessment feeder'!R906,IF($B$9="Male",'No Self Assessment feeder'!AX906,IF($B$9="All",'No Self Assessment feeder'!CD906)))</f>
        <v>9.5</v>
      </c>
      <c r="S917" s="120">
        <f>IF($B$9="Female",'No Self Assessment feeder'!S906,IF($B$9="Male",'No Self Assessment feeder'!AY906,IF($B$9="All",'No Self Assessment feeder'!CE906)))</f>
        <v>60.3</v>
      </c>
      <c r="T917" s="120">
        <f>IF($B$9="Female",'No Self Assessment feeder'!T906,IF($B$9="Male",'No Self Assessment feeder'!AZ906,IF($B$9="All",'No Self Assessment feeder'!CF906)))</f>
        <v>73.900000000000006</v>
      </c>
      <c r="U917" s="127">
        <f>IF($B$9="Female",'No Self Assessment feeder'!U906,IF($B$9="Male",'No Self Assessment feeder'!BA906,IF($B$9="All",'No Self Assessment feeder'!CG906)))</f>
        <v>79.599999999999994</v>
      </c>
      <c r="V917" s="81" t="str">
        <f>IF($B$9="Female",'No Self Assessment feeder'!V906,IF($B$9="Male",'No Self Assessment feeder'!BB906,IF($B$9="All",'No Self Assessment feeder'!CH906)))</f>
        <v>.</v>
      </c>
      <c r="W917" s="120" t="str">
        <f>IF($B$9="Female",'No Self Assessment feeder'!W906,IF($B$9="Male",'No Self Assessment feeder'!BC906,IF($B$9="All",'No Self Assessment feeder'!CI906)))</f>
        <v>.</v>
      </c>
      <c r="X917" s="79" t="str">
        <f>IF($B$9="Female",'No Self Assessment feeder'!X906,IF($B$9="Male",'No Self Assessment feeder'!BD906,IF($B$9="All",'No Self Assessment feeder'!CJ906)))</f>
        <v>.</v>
      </c>
      <c r="Y917" s="120" t="str">
        <f>IF($B$9="Female",'No Self Assessment feeder'!Y906,IF($B$9="Male",'No Self Assessment feeder'!BE906,IF($B$9="All",'No Self Assessment feeder'!CK906)))</f>
        <v>.</v>
      </c>
      <c r="Z917" s="120" t="str">
        <f>IF($B$9="Female",'No Self Assessment feeder'!Z906,IF($B$9="Male",'No Self Assessment feeder'!BF906,IF($B$9="All",'No Self Assessment feeder'!CL906)))</f>
        <v>.</v>
      </c>
      <c r="AA917" s="120" t="str">
        <f>IF($B$9="Female",'No Self Assessment feeder'!AA906,IF($B$9="Male",'No Self Assessment feeder'!BG906,IF($B$9="All",'No Self Assessment feeder'!CM906)))</f>
        <v>.</v>
      </c>
      <c r="AB917" s="120" t="str">
        <f>IF($B$9="Female",'No Self Assessment feeder'!AB906,IF($B$9="Male",'No Self Assessment feeder'!BH906,IF($B$9="All",'No Self Assessment feeder'!CN906)))</f>
        <v>.</v>
      </c>
      <c r="AC917" s="127" t="str">
        <f>IF($B$9="Female",'No Self Assessment feeder'!AC906,IF($B$9="Male",'No Self Assessment feeder'!BI906,IF($B$9="All",'No Self Assessment feeder'!CO906)))</f>
        <v>.</v>
      </c>
      <c r="CM917" s="29"/>
    </row>
    <row r="918" spans="1:91" ht="14.25" customHeight="1" x14ac:dyDescent="0.2">
      <c r="A918" s="159" t="s">
        <v>294</v>
      </c>
      <c r="B918" s="65" t="s">
        <v>258</v>
      </c>
      <c r="C918" s="66">
        <v>10007161</v>
      </c>
      <c r="D918" s="66" t="s">
        <v>496</v>
      </c>
      <c r="E918" s="162" t="s">
        <v>259</v>
      </c>
      <c r="F918" s="142">
        <f>IF($B$9="Female",'No Self Assessment feeder'!F907,IF($B$9="Male",'No Self Assessment feeder'!AL907,IF($B$9="All",'No Self Assessment feeder'!BR907)))</f>
        <v>2190</v>
      </c>
      <c r="G918" s="120">
        <f>IF($B$9="Female",'No Self Assessment feeder'!G907,IF($B$9="Male",'No Self Assessment feeder'!AM907,IF($B$9="All",'No Self Assessment feeder'!BS907)))</f>
        <v>2.5</v>
      </c>
      <c r="H918" s="79">
        <f>IF($B$9="Female",'No Self Assessment feeder'!H907,IF($B$9="Male",'No Self Assessment feeder'!AN907,IF($B$9="All",'No Self Assessment feeder'!BT907)))</f>
        <v>2135</v>
      </c>
      <c r="I918" s="120">
        <f>IF($B$9="Female",'No Self Assessment feeder'!I907,IF($B$9="Male",'No Self Assessment feeder'!AO907,IF($B$9="All",'No Self Assessment feeder'!BU907)))</f>
        <v>6.6</v>
      </c>
      <c r="J918" s="120">
        <f>IF($B$9="Female",'No Self Assessment feeder'!J907,IF($B$9="Male",'No Self Assessment feeder'!AP907,IF($B$9="All",'No Self Assessment feeder'!BV907)))</f>
        <v>8.9</v>
      </c>
      <c r="K918" s="120">
        <f>IF($B$9="Female",'No Self Assessment feeder'!K907,IF($B$9="Male",'No Self Assessment feeder'!AQ907,IF($B$9="All",'No Self Assessment feeder'!BW907)))</f>
        <v>56.8</v>
      </c>
      <c r="L918" s="120">
        <f>IF($B$9="Female",'No Self Assessment feeder'!L907,IF($B$9="Male",'No Self Assessment feeder'!AR907,IF($B$9="All",'No Self Assessment feeder'!BX907)))</f>
        <v>77.8</v>
      </c>
      <c r="M918" s="127">
        <f>IF($B$9="Female",'No Self Assessment feeder'!M907,IF($B$9="Male",'No Self Assessment feeder'!AS907,IF($B$9="All",'No Self Assessment feeder'!BY907)))</f>
        <v>84.5</v>
      </c>
      <c r="N918" s="81">
        <f>IF($B$9="Female",'No Self Assessment feeder'!N907,IF($B$9="Male",'No Self Assessment feeder'!AT907,IF($B$9="All",'No Self Assessment feeder'!BZ907)))</f>
        <v>2190</v>
      </c>
      <c r="O918" s="120">
        <f>IF($B$9="Female",'No Self Assessment feeder'!O907,IF($B$9="Male",'No Self Assessment feeder'!AU907,IF($B$9="All",'No Self Assessment feeder'!CA907)))</f>
        <v>2.7</v>
      </c>
      <c r="P918" s="79">
        <f>IF($B$9="Female",'No Self Assessment feeder'!P907,IF($B$9="Male",'No Self Assessment feeder'!AV907,IF($B$9="All",'No Self Assessment feeder'!CB907)))</f>
        <v>2130</v>
      </c>
      <c r="Q918" s="120">
        <f>IF($B$9="Female",'No Self Assessment feeder'!Q907,IF($B$9="Male",'No Self Assessment feeder'!AW907,IF($B$9="All",'No Self Assessment feeder'!CC907)))</f>
        <v>8.9</v>
      </c>
      <c r="R918" s="120">
        <f>IF($B$9="Female",'No Self Assessment feeder'!R907,IF($B$9="Male",'No Self Assessment feeder'!AX907,IF($B$9="All",'No Self Assessment feeder'!CD907)))</f>
        <v>7.7</v>
      </c>
      <c r="S918" s="120">
        <f>IF($B$9="Female",'No Self Assessment feeder'!S907,IF($B$9="Male",'No Self Assessment feeder'!AY907,IF($B$9="All",'No Self Assessment feeder'!CE907)))</f>
        <v>65.7</v>
      </c>
      <c r="T918" s="120">
        <f>IF($B$9="Female",'No Self Assessment feeder'!T907,IF($B$9="Male",'No Self Assessment feeder'!AZ907,IF($B$9="All",'No Self Assessment feeder'!CF907)))</f>
        <v>80</v>
      </c>
      <c r="U918" s="127">
        <f>IF($B$9="Female",'No Self Assessment feeder'!U907,IF($B$9="Male",'No Self Assessment feeder'!BA907,IF($B$9="All",'No Self Assessment feeder'!CG907)))</f>
        <v>83.4</v>
      </c>
      <c r="V918" s="81" t="str">
        <f>IF($B$9="Female",'No Self Assessment feeder'!V907,IF($B$9="Male",'No Self Assessment feeder'!BB907,IF($B$9="All",'No Self Assessment feeder'!CH907)))</f>
        <v>.</v>
      </c>
      <c r="W918" s="120" t="str">
        <f>IF($B$9="Female",'No Self Assessment feeder'!W907,IF($B$9="Male",'No Self Assessment feeder'!BC907,IF($B$9="All",'No Self Assessment feeder'!CI907)))</f>
        <v>.</v>
      </c>
      <c r="X918" s="79" t="str">
        <f>IF($B$9="Female",'No Self Assessment feeder'!X907,IF($B$9="Male",'No Self Assessment feeder'!BD907,IF($B$9="All",'No Self Assessment feeder'!CJ907)))</f>
        <v>.</v>
      </c>
      <c r="Y918" s="120" t="str">
        <f>IF($B$9="Female",'No Self Assessment feeder'!Y907,IF($B$9="Male",'No Self Assessment feeder'!BE907,IF($B$9="All",'No Self Assessment feeder'!CK907)))</f>
        <v>.</v>
      </c>
      <c r="Z918" s="120" t="str">
        <f>IF($B$9="Female",'No Self Assessment feeder'!Z907,IF($B$9="Male",'No Self Assessment feeder'!BF907,IF($B$9="All",'No Self Assessment feeder'!CL907)))</f>
        <v>.</v>
      </c>
      <c r="AA918" s="120" t="str">
        <f>IF($B$9="Female",'No Self Assessment feeder'!AA907,IF($B$9="Male",'No Self Assessment feeder'!BG907,IF($B$9="All",'No Self Assessment feeder'!CM907)))</f>
        <v>.</v>
      </c>
      <c r="AB918" s="120" t="str">
        <f>IF($B$9="Female",'No Self Assessment feeder'!AB907,IF($B$9="Male",'No Self Assessment feeder'!BH907,IF($B$9="All",'No Self Assessment feeder'!CN907)))</f>
        <v>.</v>
      </c>
      <c r="AC918" s="127" t="str">
        <f>IF($B$9="Female",'No Self Assessment feeder'!AC907,IF($B$9="Male",'No Self Assessment feeder'!BI907,IF($B$9="All",'No Self Assessment feeder'!CO907)))</f>
        <v>.</v>
      </c>
      <c r="CM918" s="29"/>
    </row>
    <row r="919" spans="1:91" ht="14.25" customHeight="1" x14ac:dyDescent="0.2">
      <c r="A919" s="159" t="s">
        <v>294</v>
      </c>
      <c r="B919" s="65" t="s">
        <v>260</v>
      </c>
      <c r="C919" s="66">
        <v>10008017</v>
      </c>
      <c r="D919" s="66" t="s">
        <v>491</v>
      </c>
      <c r="E919" s="162" t="s">
        <v>261</v>
      </c>
      <c r="F919" s="142">
        <f>IF($B$9="Female",'No Self Assessment feeder'!F908,IF($B$9="Male",'No Self Assessment feeder'!AL908,IF($B$9="All",'No Self Assessment feeder'!BR908)))</f>
        <v>125</v>
      </c>
      <c r="G919" s="120">
        <f>IF($B$9="Female",'No Self Assessment feeder'!G908,IF($B$9="Male",'No Self Assessment feeder'!AM908,IF($B$9="All",'No Self Assessment feeder'!BS908)))</f>
        <v>1.6</v>
      </c>
      <c r="H919" s="79">
        <f>IF($B$9="Female",'No Self Assessment feeder'!H908,IF($B$9="Male",'No Self Assessment feeder'!AN908,IF($B$9="All",'No Self Assessment feeder'!BT908)))</f>
        <v>125</v>
      </c>
      <c r="I919" s="120">
        <f>IF($B$9="Female",'No Self Assessment feeder'!I908,IF($B$9="Male",'No Self Assessment feeder'!AO908,IF($B$9="All",'No Self Assessment feeder'!BU908)))</f>
        <v>11.3</v>
      </c>
      <c r="J919" s="120">
        <f>IF($B$9="Female",'No Self Assessment feeder'!J908,IF($B$9="Male",'No Self Assessment feeder'!AP908,IF($B$9="All",'No Self Assessment feeder'!BV908)))</f>
        <v>10.5</v>
      </c>
      <c r="K919" s="120">
        <f>IF($B$9="Female",'No Self Assessment feeder'!K908,IF($B$9="Male",'No Self Assessment feeder'!AQ908,IF($B$9="All",'No Self Assessment feeder'!BW908)))</f>
        <v>57.3</v>
      </c>
      <c r="L919" s="120">
        <f>IF($B$9="Female",'No Self Assessment feeder'!L908,IF($B$9="Male",'No Self Assessment feeder'!AR908,IF($B$9="All",'No Self Assessment feeder'!BX908)))</f>
        <v>70.2</v>
      </c>
      <c r="M919" s="127">
        <f>IF($B$9="Female",'No Self Assessment feeder'!M908,IF($B$9="Male",'No Self Assessment feeder'!AS908,IF($B$9="All",'No Self Assessment feeder'!BY908)))</f>
        <v>78.2</v>
      </c>
      <c r="N919" s="81">
        <f>IF($B$9="Female",'No Self Assessment feeder'!N908,IF($B$9="Male",'No Self Assessment feeder'!AT908,IF($B$9="All",'No Self Assessment feeder'!BZ908)))</f>
        <v>125</v>
      </c>
      <c r="O919" s="120">
        <f>IF($B$9="Female",'No Self Assessment feeder'!O908,IF($B$9="Male",'No Self Assessment feeder'!AU908,IF($B$9="All",'No Self Assessment feeder'!CA908)))</f>
        <v>2.4</v>
      </c>
      <c r="P919" s="79">
        <f>IF($B$9="Female",'No Self Assessment feeder'!P908,IF($B$9="Male",'No Self Assessment feeder'!AV908,IF($B$9="All",'No Self Assessment feeder'!CB908)))</f>
        <v>125</v>
      </c>
      <c r="Q919" s="120">
        <f>IF($B$9="Female",'No Self Assessment feeder'!Q908,IF($B$9="Male",'No Self Assessment feeder'!AW908,IF($B$9="All",'No Self Assessment feeder'!CC908)))</f>
        <v>19.5</v>
      </c>
      <c r="R919" s="120">
        <f>IF($B$9="Female",'No Self Assessment feeder'!R908,IF($B$9="Male",'No Self Assessment feeder'!AX908,IF($B$9="All",'No Self Assessment feeder'!CD908)))</f>
        <v>15.4</v>
      </c>
      <c r="S919" s="120" t="str">
        <f>IF($B$9="Female",'No Self Assessment feeder'!S908,IF($B$9="Male",'No Self Assessment feeder'!AY908,IF($B$9="All",'No Self Assessment feeder'!CE908)))</f>
        <v>x</v>
      </c>
      <c r="T919" s="120" t="str">
        <f>IF($B$9="Female",'No Self Assessment feeder'!T908,IF($B$9="Male",'No Self Assessment feeder'!AZ908,IF($B$9="All",'No Self Assessment feeder'!CF908)))</f>
        <v>x</v>
      </c>
      <c r="U919" s="127">
        <f>IF($B$9="Female",'No Self Assessment feeder'!U908,IF($B$9="Male",'No Self Assessment feeder'!BA908,IF($B$9="All",'No Self Assessment feeder'!CG908)))</f>
        <v>65</v>
      </c>
      <c r="V919" s="81" t="str">
        <f>IF($B$9="Female",'No Self Assessment feeder'!V908,IF($B$9="Male",'No Self Assessment feeder'!BB908,IF($B$9="All",'No Self Assessment feeder'!CH908)))</f>
        <v>.</v>
      </c>
      <c r="W919" s="120" t="str">
        <f>IF($B$9="Female",'No Self Assessment feeder'!W908,IF($B$9="Male",'No Self Assessment feeder'!BC908,IF($B$9="All",'No Self Assessment feeder'!CI908)))</f>
        <v>.</v>
      </c>
      <c r="X919" s="79" t="str">
        <f>IF($B$9="Female",'No Self Assessment feeder'!X908,IF($B$9="Male",'No Self Assessment feeder'!BD908,IF($B$9="All",'No Self Assessment feeder'!CJ908)))</f>
        <v>.</v>
      </c>
      <c r="Y919" s="120" t="str">
        <f>IF($B$9="Female",'No Self Assessment feeder'!Y908,IF($B$9="Male",'No Self Assessment feeder'!BE908,IF($B$9="All",'No Self Assessment feeder'!CK908)))</f>
        <v>.</v>
      </c>
      <c r="Z919" s="120" t="str">
        <f>IF($B$9="Female",'No Self Assessment feeder'!Z908,IF($B$9="Male",'No Self Assessment feeder'!BF908,IF($B$9="All",'No Self Assessment feeder'!CL908)))</f>
        <v>.</v>
      </c>
      <c r="AA919" s="120" t="str">
        <f>IF($B$9="Female",'No Self Assessment feeder'!AA908,IF($B$9="Male",'No Self Assessment feeder'!BG908,IF($B$9="All",'No Self Assessment feeder'!CM908)))</f>
        <v>.</v>
      </c>
      <c r="AB919" s="120" t="str">
        <f>IF($B$9="Female",'No Self Assessment feeder'!AB908,IF($B$9="Male",'No Self Assessment feeder'!BH908,IF($B$9="All",'No Self Assessment feeder'!CN908)))</f>
        <v>.</v>
      </c>
      <c r="AC919" s="127" t="str">
        <f>IF($B$9="Female",'No Self Assessment feeder'!AC908,IF($B$9="Male",'No Self Assessment feeder'!BI908,IF($B$9="All",'No Self Assessment feeder'!CO908)))</f>
        <v>.</v>
      </c>
      <c r="CM919" s="29"/>
    </row>
    <row r="920" spans="1:91" ht="14.25" customHeight="1" x14ac:dyDescent="0.2">
      <c r="A920" s="159" t="s">
        <v>294</v>
      </c>
      <c r="B920" s="65" t="s">
        <v>262</v>
      </c>
      <c r="C920" s="66">
        <v>10007784</v>
      </c>
      <c r="D920" s="66" t="s">
        <v>491</v>
      </c>
      <c r="E920" s="162" t="s">
        <v>433</v>
      </c>
      <c r="F920" s="142">
        <f>IF($B$9="Female",'No Self Assessment feeder'!F909,IF($B$9="Male",'No Self Assessment feeder'!AL909,IF($B$9="All",'No Self Assessment feeder'!BR909)))</f>
        <v>2570</v>
      </c>
      <c r="G920" s="120">
        <f>IF($B$9="Female",'No Self Assessment feeder'!G909,IF($B$9="Male",'No Self Assessment feeder'!AM909,IF($B$9="All",'No Self Assessment feeder'!BS909)))</f>
        <v>2.2000000000000002</v>
      </c>
      <c r="H920" s="79">
        <f>IF($B$9="Female",'No Self Assessment feeder'!H909,IF($B$9="Male",'No Self Assessment feeder'!AN909,IF($B$9="All",'No Self Assessment feeder'!BT909)))</f>
        <v>2515</v>
      </c>
      <c r="I920" s="120">
        <f>IF($B$9="Female",'No Self Assessment feeder'!I909,IF($B$9="Male",'No Self Assessment feeder'!AO909,IF($B$9="All",'No Self Assessment feeder'!BU909)))</f>
        <v>7</v>
      </c>
      <c r="J920" s="120">
        <f>IF($B$9="Female",'No Self Assessment feeder'!J909,IF($B$9="Male",'No Self Assessment feeder'!AP909,IF($B$9="All",'No Self Assessment feeder'!BV909)))</f>
        <v>10.4</v>
      </c>
      <c r="K920" s="120">
        <f>IF($B$9="Female",'No Self Assessment feeder'!K909,IF($B$9="Male",'No Self Assessment feeder'!AQ909,IF($B$9="All",'No Self Assessment feeder'!BW909)))</f>
        <v>44.1</v>
      </c>
      <c r="L920" s="120">
        <f>IF($B$9="Female",'No Self Assessment feeder'!L909,IF($B$9="Male",'No Self Assessment feeder'!AR909,IF($B$9="All",'No Self Assessment feeder'!BX909)))</f>
        <v>62</v>
      </c>
      <c r="M920" s="127">
        <f>IF($B$9="Female",'No Self Assessment feeder'!M909,IF($B$9="Male",'No Self Assessment feeder'!AS909,IF($B$9="All",'No Self Assessment feeder'!BY909)))</f>
        <v>82.5</v>
      </c>
      <c r="N920" s="81">
        <f>IF($B$9="Female",'No Self Assessment feeder'!N909,IF($B$9="Male",'No Self Assessment feeder'!AT909,IF($B$9="All",'No Self Assessment feeder'!BZ909)))</f>
        <v>2570</v>
      </c>
      <c r="O920" s="120">
        <f>IF($B$9="Female",'No Self Assessment feeder'!O909,IF($B$9="Male",'No Self Assessment feeder'!AU909,IF($B$9="All",'No Self Assessment feeder'!CA909)))</f>
        <v>2.4</v>
      </c>
      <c r="P920" s="79">
        <f>IF($B$9="Female",'No Self Assessment feeder'!P909,IF($B$9="Male",'No Self Assessment feeder'!AV909,IF($B$9="All",'No Self Assessment feeder'!CB909)))</f>
        <v>2510</v>
      </c>
      <c r="Q920" s="120">
        <f>IF($B$9="Female",'No Self Assessment feeder'!Q909,IF($B$9="Male",'No Self Assessment feeder'!AW909,IF($B$9="All",'No Self Assessment feeder'!CC909)))</f>
        <v>11.2</v>
      </c>
      <c r="R920" s="120">
        <f>IF($B$9="Female",'No Self Assessment feeder'!R909,IF($B$9="Male",'No Self Assessment feeder'!AX909,IF($B$9="All",'No Self Assessment feeder'!CD909)))</f>
        <v>6.5</v>
      </c>
      <c r="S920" s="120">
        <f>IF($B$9="Female",'No Self Assessment feeder'!S909,IF($B$9="Male",'No Self Assessment feeder'!AY909,IF($B$9="All",'No Self Assessment feeder'!CE909)))</f>
        <v>55</v>
      </c>
      <c r="T920" s="120">
        <f>IF($B$9="Female",'No Self Assessment feeder'!T909,IF($B$9="Male",'No Self Assessment feeder'!AZ909,IF($B$9="All",'No Self Assessment feeder'!CF909)))</f>
        <v>74.3</v>
      </c>
      <c r="U920" s="127">
        <f>IF($B$9="Female",'No Self Assessment feeder'!U909,IF($B$9="Male",'No Self Assessment feeder'!BA909,IF($B$9="All",'No Self Assessment feeder'!CG909)))</f>
        <v>82.3</v>
      </c>
      <c r="V920" s="81" t="str">
        <f>IF($B$9="Female",'No Self Assessment feeder'!V909,IF($B$9="Male",'No Self Assessment feeder'!BB909,IF($B$9="All",'No Self Assessment feeder'!CH909)))</f>
        <v>.</v>
      </c>
      <c r="W920" s="120" t="str">
        <f>IF($B$9="Female",'No Self Assessment feeder'!W909,IF($B$9="Male",'No Self Assessment feeder'!BC909,IF($B$9="All",'No Self Assessment feeder'!CI909)))</f>
        <v>.</v>
      </c>
      <c r="X920" s="79" t="str">
        <f>IF($B$9="Female",'No Self Assessment feeder'!X909,IF($B$9="Male",'No Self Assessment feeder'!BD909,IF($B$9="All",'No Self Assessment feeder'!CJ909)))</f>
        <v>.</v>
      </c>
      <c r="Y920" s="120" t="str">
        <f>IF($B$9="Female",'No Self Assessment feeder'!Y909,IF($B$9="Male",'No Self Assessment feeder'!BE909,IF($B$9="All",'No Self Assessment feeder'!CK909)))</f>
        <v>.</v>
      </c>
      <c r="Z920" s="120" t="str">
        <f>IF($B$9="Female",'No Self Assessment feeder'!Z909,IF($B$9="Male",'No Self Assessment feeder'!BF909,IF($B$9="All",'No Self Assessment feeder'!CL909)))</f>
        <v>.</v>
      </c>
      <c r="AA920" s="120" t="str">
        <f>IF($B$9="Female",'No Self Assessment feeder'!AA909,IF($B$9="Male",'No Self Assessment feeder'!BG909,IF($B$9="All",'No Self Assessment feeder'!CM909)))</f>
        <v>.</v>
      </c>
      <c r="AB920" s="120" t="str">
        <f>IF($B$9="Female",'No Self Assessment feeder'!AB909,IF($B$9="Male",'No Self Assessment feeder'!BH909,IF($B$9="All",'No Self Assessment feeder'!CN909)))</f>
        <v>.</v>
      </c>
      <c r="AC920" s="127" t="str">
        <f>IF($B$9="Female",'No Self Assessment feeder'!AC909,IF($B$9="Male",'No Self Assessment feeder'!BI909,IF($B$9="All",'No Self Assessment feeder'!CO909)))</f>
        <v>.</v>
      </c>
      <c r="CM920" s="29"/>
    </row>
    <row r="921" spans="1:91" ht="14.25" customHeight="1" x14ac:dyDescent="0.2">
      <c r="A921" s="159" t="s">
        <v>294</v>
      </c>
      <c r="B921" s="65" t="s">
        <v>264</v>
      </c>
      <c r="C921" s="66">
        <v>10007163</v>
      </c>
      <c r="D921" s="66" t="s">
        <v>489</v>
      </c>
      <c r="E921" s="162" t="s">
        <v>265</v>
      </c>
      <c r="F921" s="142">
        <f>IF($B$9="Female",'No Self Assessment feeder'!F910,IF($B$9="Male",'No Self Assessment feeder'!AL910,IF($B$9="All",'No Self Assessment feeder'!BR910)))</f>
        <v>2585</v>
      </c>
      <c r="G921" s="120">
        <f>IF($B$9="Female",'No Self Assessment feeder'!G910,IF($B$9="Male",'No Self Assessment feeder'!AM910,IF($B$9="All",'No Self Assessment feeder'!BS910)))</f>
        <v>1.5</v>
      </c>
      <c r="H921" s="79">
        <f>IF($B$9="Female",'No Self Assessment feeder'!H910,IF($B$9="Male",'No Self Assessment feeder'!AN910,IF($B$9="All",'No Self Assessment feeder'!BT910)))</f>
        <v>2550</v>
      </c>
      <c r="I921" s="120">
        <f>IF($B$9="Female",'No Self Assessment feeder'!I910,IF($B$9="Male",'No Self Assessment feeder'!AO910,IF($B$9="All",'No Self Assessment feeder'!BU910)))</f>
        <v>7</v>
      </c>
      <c r="J921" s="120">
        <f>IF($B$9="Female",'No Self Assessment feeder'!J910,IF($B$9="Male",'No Self Assessment feeder'!AP910,IF($B$9="All",'No Self Assessment feeder'!BV910)))</f>
        <v>10.1</v>
      </c>
      <c r="K921" s="120">
        <f>IF($B$9="Female",'No Self Assessment feeder'!K910,IF($B$9="Male",'No Self Assessment feeder'!AQ910,IF($B$9="All",'No Self Assessment feeder'!BW910)))</f>
        <v>54.1</v>
      </c>
      <c r="L921" s="120">
        <f>IF($B$9="Female",'No Self Assessment feeder'!L910,IF($B$9="Male",'No Self Assessment feeder'!AR910,IF($B$9="All",'No Self Assessment feeder'!BX910)))</f>
        <v>71.5</v>
      </c>
      <c r="M921" s="127">
        <f>IF($B$9="Female",'No Self Assessment feeder'!M910,IF($B$9="Male",'No Self Assessment feeder'!AS910,IF($B$9="All",'No Self Assessment feeder'!BY910)))</f>
        <v>82.9</v>
      </c>
      <c r="N921" s="81">
        <f>IF($B$9="Female",'No Self Assessment feeder'!N910,IF($B$9="Male",'No Self Assessment feeder'!AT910,IF($B$9="All",'No Self Assessment feeder'!BZ910)))</f>
        <v>2585</v>
      </c>
      <c r="O921" s="120">
        <f>IF($B$9="Female",'No Self Assessment feeder'!O910,IF($B$9="Male",'No Self Assessment feeder'!AU910,IF($B$9="All",'No Self Assessment feeder'!CA910)))</f>
        <v>1.7</v>
      </c>
      <c r="P921" s="79">
        <f>IF($B$9="Female",'No Self Assessment feeder'!P910,IF($B$9="Male",'No Self Assessment feeder'!AV910,IF($B$9="All",'No Self Assessment feeder'!CB910)))</f>
        <v>2540</v>
      </c>
      <c r="Q921" s="120">
        <f>IF($B$9="Female",'No Self Assessment feeder'!Q910,IF($B$9="Male",'No Self Assessment feeder'!AW910,IF($B$9="All",'No Self Assessment feeder'!CC910)))</f>
        <v>10.5</v>
      </c>
      <c r="R921" s="120">
        <f>IF($B$9="Female",'No Self Assessment feeder'!R910,IF($B$9="Male",'No Self Assessment feeder'!AX910,IF($B$9="All",'No Self Assessment feeder'!CD910)))</f>
        <v>7.4</v>
      </c>
      <c r="S921" s="120">
        <f>IF($B$9="Female",'No Self Assessment feeder'!S910,IF($B$9="Male",'No Self Assessment feeder'!AY910,IF($B$9="All",'No Self Assessment feeder'!CE910)))</f>
        <v>64.599999999999994</v>
      </c>
      <c r="T921" s="120">
        <f>IF($B$9="Female",'No Self Assessment feeder'!T910,IF($B$9="Male",'No Self Assessment feeder'!AZ910,IF($B$9="All",'No Self Assessment feeder'!CF910)))</f>
        <v>76.400000000000006</v>
      </c>
      <c r="U921" s="127">
        <f>IF($B$9="Female",'No Self Assessment feeder'!U910,IF($B$9="Male",'No Self Assessment feeder'!BA910,IF($B$9="All",'No Self Assessment feeder'!CG910)))</f>
        <v>82.1</v>
      </c>
      <c r="V921" s="81" t="str">
        <f>IF($B$9="Female",'No Self Assessment feeder'!V910,IF($B$9="Male",'No Self Assessment feeder'!BB910,IF($B$9="All",'No Self Assessment feeder'!CH910)))</f>
        <v>.</v>
      </c>
      <c r="W921" s="120" t="str">
        <f>IF($B$9="Female",'No Self Assessment feeder'!W910,IF($B$9="Male",'No Self Assessment feeder'!BC910,IF($B$9="All",'No Self Assessment feeder'!CI910)))</f>
        <v>.</v>
      </c>
      <c r="X921" s="79" t="str">
        <f>IF($B$9="Female",'No Self Assessment feeder'!X910,IF($B$9="Male",'No Self Assessment feeder'!BD910,IF($B$9="All",'No Self Assessment feeder'!CJ910)))</f>
        <v>.</v>
      </c>
      <c r="Y921" s="120" t="str">
        <f>IF($B$9="Female",'No Self Assessment feeder'!Y910,IF($B$9="Male",'No Self Assessment feeder'!BE910,IF($B$9="All",'No Self Assessment feeder'!CK910)))</f>
        <v>.</v>
      </c>
      <c r="Z921" s="120" t="str">
        <f>IF($B$9="Female",'No Self Assessment feeder'!Z910,IF($B$9="Male",'No Self Assessment feeder'!BF910,IF($B$9="All",'No Self Assessment feeder'!CL910)))</f>
        <v>.</v>
      </c>
      <c r="AA921" s="120" t="str">
        <f>IF($B$9="Female",'No Self Assessment feeder'!AA910,IF($B$9="Male",'No Self Assessment feeder'!BG910,IF($B$9="All",'No Self Assessment feeder'!CM910)))</f>
        <v>.</v>
      </c>
      <c r="AB921" s="120" t="str">
        <f>IF($B$9="Female",'No Self Assessment feeder'!AB910,IF($B$9="Male",'No Self Assessment feeder'!BH910,IF($B$9="All",'No Self Assessment feeder'!CN910)))</f>
        <v>.</v>
      </c>
      <c r="AC921" s="127" t="str">
        <f>IF($B$9="Female",'No Self Assessment feeder'!AC910,IF($B$9="Male",'No Self Assessment feeder'!BI910,IF($B$9="All",'No Self Assessment feeder'!CO910)))</f>
        <v>.</v>
      </c>
      <c r="CM921" s="29"/>
    </row>
    <row r="922" spans="1:91" ht="14.25" customHeight="1" x14ac:dyDescent="0.2">
      <c r="A922" s="159" t="s">
        <v>294</v>
      </c>
      <c r="B922" s="65" t="s">
        <v>266</v>
      </c>
      <c r="C922" s="66">
        <v>10007164</v>
      </c>
      <c r="D922" s="66" t="s">
        <v>490</v>
      </c>
      <c r="E922" s="162" t="s">
        <v>267</v>
      </c>
      <c r="F922" s="142">
        <f>IF($B$9="Female",'No Self Assessment feeder'!F911,IF($B$9="Male",'No Self Assessment feeder'!AL911,IF($B$9="All",'No Self Assessment feeder'!BR911)))</f>
        <v>4305</v>
      </c>
      <c r="G922" s="120">
        <f>IF($B$9="Female",'No Self Assessment feeder'!G911,IF($B$9="Male",'No Self Assessment feeder'!AM911,IF($B$9="All",'No Self Assessment feeder'!BS911)))</f>
        <v>2.2999999999999998</v>
      </c>
      <c r="H922" s="79">
        <f>IF($B$9="Female",'No Self Assessment feeder'!H911,IF($B$9="Male",'No Self Assessment feeder'!AN911,IF($B$9="All",'No Self Assessment feeder'!BT911)))</f>
        <v>4205</v>
      </c>
      <c r="I922" s="120">
        <f>IF($B$9="Female",'No Self Assessment feeder'!I911,IF($B$9="Male",'No Self Assessment feeder'!AO911,IF($B$9="All",'No Self Assessment feeder'!BU911)))</f>
        <v>7</v>
      </c>
      <c r="J922" s="120">
        <f>IF($B$9="Female",'No Self Assessment feeder'!J911,IF($B$9="Male",'No Self Assessment feeder'!AP911,IF($B$9="All",'No Self Assessment feeder'!BV911)))</f>
        <v>11.1</v>
      </c>
      <c r="K922" s="120">
        <f>IF($B$9="Female",'No Self Assessment feeder'!K911,IF($B$9="Male",'No Self Assessment feeder'!AQ911,IF($B$9="All",'No Self Assessment feeder'!BW911)))</f>
        <v>64.400000000000006</v>
      </c>
      <c r="L922" s="120">
        <f>IF($B$9="Female",'No Self Assessment feeder'!L911,IF($B$9="Male",'No Self Assessment feeder'!AR911,IF($B$9="All",'No Self Assessment feeder'!BX911)))</f>
        <v>76.2</v>
      </c>
      <c r="M922" s="127">
        <f>IF($B$9="Female",'No Self Assessment feeder'!M911,IF($B$9="Male",'No Self Assessment feeder'!AS911,IF($B$9="All",'No Self Assessment feeder'!BY911)))</f>
        <v>81.900000000000006</v>
      </c>
      <c r="N922" s="81">
        <f>IF($B$9="Female",'No Self Assessment feeder'!N911,IF($B$9="Male",'No Self Assessment feeder'!AT911,IF($B$9="All",'No Self Assessment feeder'!BZ911)))</f>
        <v>4305</v>
      </c>
      <c r="O922" s="120">
        <f>IF($B$9="Female",'No Self Assessment feeder'!O911,IF($B$9="Male",'No Self Assessment feeder'!AU911,IF($B$9="All",'No Self Assessment feeder'!CA911)))</f>
        <v>2.4</v>
      </c>
      <c r="P922" s="79">
        <f>IF($B$9="Female",'No Self Assessment feeder'!P911,IF($B$9="Male",'No Self Assessment feeder'!AV911,IF($B$9="All",'No Self Assessment feeder'!CB911)))</f>
        <v>4200</v>
      </c>
      <c r="Q922" s="120">
        <f>IF($B$9="Female",'No Self Assessment feeder'!Q911,IF($B$9="Male",'No Self Assessment feeder'!AW911,IF($B$9="All",'No Self Assessment feeder'!CC911)))</f>
        <v>10.3</v>
      </c>
      <c r="R922" s="120">
        <f>IF($B$9="Female",'No Self Assessment feeder'!R911,IF($B$9="Male",'No Self Assessment feeder'!AX911,IF($B$9="All",'No Self Assessment feeder'!CD911)))</f>
        <v>7.6</v>
      </c>
      <c r="S922" s="120">
        <f>IF($B$9="Female",'No Self Assessment feeder'!S911,IF($B$9="Male",'No Self Assessment feeder'!AY911,IF($B$9="All",'No Self Assessment feeder'!CE911)))</f>
        <v>68.599999999999994</v>
      </c>
      <c r="T922" s="120">
        <f>IF($B$9="Female",'No Self Assessment feeder'!T911,IF($B$9="Male",'No Self Assessment feeder'!AZ911,IF($B$9="All",'No Self Assessment feeder'!CF911)))</f>
        <v>78.599999999999994</v>
      </c>
      <c r="U922" s="127">
        <f>IF($B$9="Female",'No Self Assessment feeder'!U911,IF($B$9="Male",'No Self Assessment feeder'!BA911,IF($B$9="All",'No Self Assessment feeder'!CG911)))</f>
        <v>82.1</v>
      </c>
      <c r="V922" s="81" t="str">
        <f>IF($B$9="Female",'No Self Assessment feeder'!V911,IF($B$9="Male",'No Self Assessment feeder'!BB911,IF($B$9="All",'No Self Assessment feeder'!CH911)))</f>
        <v>.</v>
      </c>
      <c r="W922" s="120" t="str">
        <f>IF($B$9="Female",'No Self Assessment feeder'!W911,IF($B$9="Male",'No Self Assessment feeder'!BC911,IF($B$9="All",'No Self Assessment feeder'!CI911)))</f>
        <v>.</v>
      </c>
      <c r="X922" s="79" t="str">
        <f>IF($B$9="Female",'No Self Assessment feeder'!X911,IF($B$9="Male",'No Self Assessment feeder'!BD911,IF($B$9="All",'No Self Assessment feeder'!CJ911)))</f>
        <v>.</v>
      </c>
      <c r="Y922" s="120" t="str">
        <f>IF($B$9="Female",'No Self Assessment feeder'!Y911,IF($B$9="Male",'No Self Assessment feeder'!BE911,IF($B$9="All",'No Self Assessment feeder'!CK911)))</f>
        <v>.</v>
      </c>
      <c r="Z922" s="120" t="str">
        <f>IF($B$9="Female",'No Self Assessment feeder'!Z911,IF($B$9="Male",'No Self Assessment feeder'!BF911,IF($B$9="All",'No Self Assessment feeder'!CL911)))</f>
        <v>.</v>
      </c>
      <c r="AA922" s="120" t="str">
        <f>IF($B$9="Female",'No Self Assessment feeder'!AA911,IF($B$9="Male",'No Self Assessment feeder'!BG911,IF($B$9="All",'No Self Assessment feeder'!CM911)))</f>
        <v>.</v>
      </c>
      <c r="AB922" s="120" t="str">
        <f>IF($B$9="Female",'No Self Assessment feeder'!AB911,IF($B$9="Male",'No Self Assessment feeder'!BH911,IF($B$9="All",'No Self Assessment feeder'!CN911)))</f>
        <v>.</v>
      </c>
      <c r="AC922" s="127" t="str">
        <f>IF($B$9="Female",'No Self Assessment feeder'!AC911,IF($B$9="Male",'No Self Assessment feeder'!BI911,IF($B$9="All",'No Self Assessment feeder'!CO911)))</f>
        <v>.</v>
      </c>
      <c r="CM922" s="29"/>
    </row>
    <row r="923" spans="1:91" ht="14.25" customHeight="1" x14ac:dyDescent="0.2">
      <c r="A923" s="159" t="s">
        <v>294</v>
      </c>
      <c r="B923" s="65" t="s">
        <v>268</v>
      </c>
      <c r="C923" s="66">
        <v>10006566</v>
      </c>
      <c r="D923" s="66" t="s">
        <v>491</v>
      </c>
      <c r="E923" s="162" t="s">
        <v>269</v>
      </c>
      <c r="F923" s="142">
        <f>IF($B$9="Female",'No Self Assessment feeder'!F912,IF($B$9="Male",'No Self Assessment feeder'!AL912,IF($B$9="All",'No Self Assessment feeder'!BR912)))</f>
        <v>1345</v>
      </c>
      <c r="G923" s="120">
        <f>IF($B$9="Female",'No Self Assessment feeder'!G912,IF($B$9="Male",'No Self Assessment feeder'!AM912,IF($B$9="All",'No Self Assessment feeder'!BS912)))</f>
        <v>4</v>
      </c>
      <c r="H923" s="79">
        <f>IF($B$9="Female",'No Self Assessment feeder'!H912,IF($B$9="Male",'No Self Assessment feeder'!AN912,IF($B$9="All",'No Self Assessment feeder'!BT912)))</f>
        <v>1295</v>
      </c>
      <c r="I923" s="120">
        <f>IF($B$9="Female",'No Self Assessment feeder'!I912,IF($B$9="Male",'No Self Assessment feeder'!AO912,IF($B$9="All",'No Self Assessment feeder'!BU912)))</f>
        <v>12.5</v>
      </c>
      <c r="J923" s="120">
        <f>IF($B$9="Female",'No Self Assessment feeder'!J912,IF($B$9="Male",'No Self Assessment feeder'!AP912,IF($B$9="All",'No Self Assessment feeder'!BV912)))</f>
        <v>14.8</v>
      </c>
      <c r="K923" s="120">
        <f>IF($B$9="Female",'No Self Assessment feeder'!K912,IF($B$9="Male",'No Self Assessment feeder'!AQ912,IF($B$9="All",'No Self Assessment feeder'!BW912)))</f>
        <v>56.8</v>
      </c>
      <c r="L923" s="120">
        <f>IF($B$9="Female",'No Self Assessment feeder'!L912,IF($B$9="Male",'No Self Assessment feeder'!AR912,IF($B$9="All",'No Self Assessment feeder'!BX912)))</f>
        <v>66.599999999999994</v>
      </c>
      <c r="M923" s="127">
        <f>IF($B$9="Female",'No Self Assessment feeder'!M912,IF($B$9="Male",'No Self Assessment feeder'!AS912,IF($B$9="All",'No Self Assessment feeder'!BY912)))</f>
        <v>72.7</v>
      </c>
      <c r="N923" s="81">
        <f>IF($B$9="Female",'No Self Assessment feeder'!N912,IF($B$9="Male",'No Self Assessment feeder'!AT912,IF($B$9="All",'No Self Assessment feeder'!BZ912)))</f>
        <v>1345</v>
      </c>
      <c r="O923" s="120">
        <f>IF($B$9="Female",'No Self Assessment feeder'!O912,IF($B$9="Male",'No Self Assessment feeder'!AU912,IF($B$9="All",'No Self Assessment feeder'!CA912)))</f>
        <v>4.4000000000000004</v>
      </c>
      <c r="P923" s="79">
        <f>IF($B$9="Female",'No Self Assessment feeder'!P912,IF($B$9="Male",'No Self Assessment feeder'!AV912,IF($B$9="All",'No Self Assessment feeder'!CB912)))</f>
        <v>1290</v>
      </c>
      <c r="Q923" s="120">
        <f>IF($B$9="Female",'No Self Assessment feeder'!Q912,IF($B$9="Male",'No Self Assessment feeder'!AW912,IF($B$9="All",'No Self Assessment feeder'!CC912)))</f>
        <v>15.8</v>
      </c>
      <c r="R923" s="120">
        <f>IF($B$9="Female",'No Self Assessment feeder'!R912,IF($B$9="Male",'No Self Assessment feeder'!AX912,IF($B$9="All",'No Self Assessment feeder'!CD912)))</f>
        <v>12.2</v>
      </c>
      <c r="S923" s="120">
        <f>IF($B$9="Female",'No Self Assessment feeder'!S912,IF($B$9="Male",'No Self Assessment feeder'!AY912,IF($B$9="All",'No Self Assessment feeder'!CE912)))</f>
        <v>62.2</v>
      </c>
      <c r="T923" s="120">
        <f>IF($B$9="Female",'No Self Assessment feeder'!T912,IF($B$9="Male",'No Self Assessment feeder'!AZ912,IF($B$9="All",'No Self Assessment feeder'!CF912)))</f>
        <v>69.3</v>
      </c>
      <c r="U923" s="127">
        <f>IF($B$9="Female",'No Self Assessment feeder'!U912,IF($B$9="Male",'No Self Assessment feeder'!BA912,IF($B$9="All",'No Self Assessment feeder'!CG912)))</f>
        <v>72</v>
      </c>
      <c r="V923" s="81" t="str">
        <f>IF($B$9="Female",'No Self Assessment feeder'!V912,IF($B$9="Male",'No Self Assessment feeder'!BB912,IF($B$9="All",'No Self Assessment feeder'!CH912)))</f>
        <v>.</v>
      </c>
      <c r="W923" s="120" t="str">
        <f>IF($B$9="Female",'No Self Assessment feeder'!W912,IF($B$9="Male",'No Self Assessment feeder'!BC912,IF($B$9="All",'No Self Assessment feeder'!CI912)))</f>
        <v>.</v>
      </c>
      <c r="X923" s="79" t="str">
        <f>IF($B$9="Female",'No Self Assessment feeder'!X912,IF($B$9="Male",'No Self Assessment feeder'!BD912,IF($B$9="All",'No Self Assessment feeder'!CJ912)))</f>
        <v>.</v>
      </c>
      <c r="Y923" s="120" t="str">
        <f>IF($B$9="Female",'No Self Assessment feeder'!Y912,IF($B$9="Male",'No Self Assessment feeder'!BE912,IF($B$9="All",'No Self Assessment feeder'!CK912)))</f>
        <v>.</v>
      </c>
      <c r="Z923" s="120" t="str">
        <f>IF($B$9="Female",'No Self Assessment feeder'!Z912,IF($B$9="Male",'No Self Assessment feeder'!BF912,IF($B$9="All",'No Self Assessment feeder'!CL912)))</f>
        <v>.</v>
      </c>
      <c r="AA923" s="120" t="str">
        <f>IF($B$9="Female",'No Self Assessment feeder'!AA912,IF($B$9="Male",'No Self Assessment feeder'!BG912,IF($B$9="All",'No Self Assessment feeder'!CM912)))</f>
        <v>.</v>
      </c>
      <c r="AB923" s="120" t="str">
        <f>IF($B$9="Female",'No Self Assessment feeder'!AB912,IF($B$9="Male",'No Self Assessment feeder'!BH912,IF($B$9="All",'No Self Assessment feeder'!CN912)))</f>
        <v>.</v>
      </c>
      <c r="AC923" s="127" t="str">
        <f>IF($B$9="Female",'No Self Assessment feeder'!AC912,IF($B$9="Male",'No Self Assessment feeder'!BI912,IF($B$9="All",'No Self Assessment feeder'!CO912)))</f>
        <v>.</v>
      </c>
      <c r="CM923" s="29"/>
    </row>
    <row r="924" spans="1:91" ht="14.25" customHeight="1" x14ac:dyDescent="0.2">
      <c r="A924" s="159" t="s">
        <v>294</v>
      </c>
      <c r="B924" s="65" t="s">
        <v>270</v>
      </c>
      <c r="C924" s="66">
        <v>10007165</v>
      </c>
      <c r="D924" s="66" t="s">
        <v>491</v>
      </c>
      <c r="E924" s="162" t="s">
        <v>271</v>
      </c>
      <c r="F924" s="142">
        <f>IF($B$9="Female",'No Self Assessment feeder'!F913,IF($B$9="Male",'No Self Assessment feeder'!AL913,IF($B$9="All",'No Self Assessment feeder'!BR913)))</f>
        <v>2610</v>
      </c>
      <c r="G924" s="120">
        <f>IF($B$9="Female",'No Self Assessment feeder'!G913,IF($B$9="Male",'No Self Assessment feeder'!AM913,IF($B$9="All",'No Self Assessment feeder'!BS913)))</f>
        <v>3.5</v>
      </c>
      <c r="H924" s="79">
        <f>IF($B$9="Female",'No Self Assessment feeder'!H913,IF($B$9="Male",'No Self Assessment feeder'!AN913,IF($B$9="All",'No Self Assessment feeder'!BT913)))</f>
        <v>2520</v>
      </c>
      <c r="I924" s="120">
        <f>IF($B$9="Female",'No Self Assessment feeder'!I913,IF($B$9="Male",'No Self Assessment feeder'!AO913,IF($B$9="All",'No Self Assessment feeder'!BU913)))</f>
        <v>9.9</v>
      </c>
      <c r="J924" s="120">
        <f>IF($B$9="Female",'No Self Assessment feeder'!J913,IF($B$9="Male",'No Self Assessment feeder'!AP913,IF($B$9="All",'No Self Assessment feeder'!BV913)))</f>
        <v>17.2</v>
      </c>
      <c r="K924" s="120">
        <f>IF($B$9="Female",'No Self Assessment feeder'!K913,IF($B$9="Male",'No Self Assessment feeder'!AQ913,IF($B$9="All",'No Self Assessment feeder'!BW913)))</f>
        <v>56.3</v>
      </c>
      <c r="L924" s="120">
        <f>IF($B$9="Female",'No Self Assessment feeder'!L913,IF($B$9="Male",'No Self Assessment feeder'!AR913,IF($B$9="All",'No Self Assessment feeder'!BX913)))</f>
        <v>66</v>
      </c>
      <c r="M924" s="127">
        <f>IF($B$9="Female",'No Self Assessment feeder'!M913,IF($B$9="Male",'No Self Assessment feeder'!AS913,IF($B$9="All",'No Self Assessment feeder'!BY913)))</f>
        <v>72.900000000000006</v>
      </c>
      <c r="N924" s="81">
        <f>IF($B$9="Female",'No Self Assessment feeder'!N913,IF($B$9="Male",'No Self Assessment feeder'!AT913,IF($B$9="All",'No Self Assessment feeder'!BZ913)))</f>
        <v>2610</v>
      </c>
      <c r="O924" s="120">
        <f>IF($B$9="Female",'No Self Assessment feeder'!O913,IF($B$9="Male",'No Self Assessment feeder'!AU913,IF($B$9="All",'No Self Assessment feeder'!CA913)))</f>
        <v>3.6</v>
      </c>
      <c r="P924" s="79">
        <f>IF($B$9="Female",'No Self Assessment feeder'!P913,IF($B$9="Male",'No Self Assessment feeder'!AV913,IF($B$9="All",'No Self Assessment feeder'!CB913)))</f>
        <v>2515</v>
      </c>
      <c r="Q924" s="120">
        <f>IF($B$9="Female",'No Self Assessment feeder'!Q913,IF($B$9="Male",'No Self Assessment feeder'!AW913,IF($B$9="All",'No Self Assessment feeder'!CC913)))</f>
        <v>14.6</v>
      </c>
      <c r="R924" s="120">
        <f>IF($B$9="Female",'No Self Assessment feeder'!R913,IF($B$9="Male",'No Self Assessment feeder'!AX913,IF($B$9="All",'No Self Assessment feeder'!CD913)))</f>
        <v>12.7</v>
      </c>
      <c r="S924" s="120">
        <f>IF($B$9="Female",'No Self Assessment feeder'!S913,IF($B$9="Male",'No Self Assessment feeder'!AY913,IF($B$9="All",'No Self Assessment feeder'!CE913)))</f>
        <v>62.9</v>
      </c>
      <c r="T924" s="120">
        <f>IF($B$9="Female",'No Self Assessment feeder'!T913,IF($B$9="Male",'No Self Assessment feeder'!AZ913,IF($B$9="All",'No Self Assessment feeder'!CF913)))</f>
        <v>69.5</v>
      </c>
      <c r="U924" s="127">
        <f>IF($B$9="Female",'No Self Assessment feeder'!U913,IF($B$9="Male",'No Self Assessment feeder'!BA913,IF($B$9="All",'No Self Assessment feeder'!CG913)))</f>
        <v>72.7</v>
      </c>
      <c r="V924" s="81" t="str">
        <f>IF($B$9="Female",'No Self Assessment feeder'!V913,IF($B$9="Male",'No Self Assessment feeder'!BB913,IF($B$9="All",'No Self Assessment feeder'!CH913)))</f>
        <v>.</v>
      </c>
      <c r="W924" s="120" t="str">
        <f>IF($B$9="Female",'No Self Assessment feeder'!W913,IF($B$9="Male",'No Self Assessment feeder'!BC913,IF($B$9="All",'No Self Assessment feeder'!CI913)))</f>
        <v>.</v>
      </c>
      <c r="X924" s="79" t="str">
        <f>IF($B$9="Female",'No Self Assessment feeder'!X913,IF($B$9="Male",'No Self Assessment feeder'!BD913,IF($B$9="All",'No Self Assessment feeder'!CJ913)))</f>
        <v>.</v>
      </c>
      <c r="Y924" s="120" t="str">
        <f>IF($B$9="Female",'No Self Assessment feeder'!Y913,IF($B$9="Male",'No Self Assessment feeder'!BE913,IF($B$9="All",'No Self Assessment feeder'!CK913)))</f>
        <v>.</v>
      </c>
      <c r="Z924" s="120" t="str">
        <f>IF($B$9="Female",'No Self Assessment feeder'!Z913,IF($B$9="Male",'No Self Assessment feeder'!BF913,IF($B$9="All",'No Self Assessment feeder'!CL913)))</f>
        <v>.</v>
      </c>
      <c r="AA924" s="120" t="str">
        <f>IF($B$9="Female",'No Self Assessment feeder'!AA913,IF($B$9="Male",'No Self Assessment feeder'!BG913,IF($B$9="All",'No Self Assessment feeder'!CM913)))</f>
        <v>.</v>
      </c>
      <c r="AB924" s="120" t="str">
        <f>IF($B$9="Female",'No Self Assessment feeder'!AB913,IF($B$9="Male",'No Self Assessment feeder'!BH913,IF($B$9="All",'No Self Assessment feeder'!CN913)))</f>
        <v>.</v>
      </c>
      <c r="AC924" s="127" t="str">
        <f>IF($B$9="Female",'No Self Assessment feeder'!AC913,IF($B$9="Male",'No Self Assessment feeder'!BI913,IF($B$9="All",'No Self Assessment feeder'!CO913)))</f>
        <v>.</v>
      </c>
      <c r="CM924" s="29"/>
    </row>
    <row r="925" spans="1:91" ht="14.25" customHeight="1" x14ac:dyDescent="0.2">
      <c r="A925" s="159" t="s">
        <v>294</v>
      </c>
      <c r="B925" s="65" t="s">
        <v>272</v>
      </c>
      <c r="C925" s="66">
        <v>10003614</v>
      </c>
      <c r="D925" s="66" t="s">
        <v>495</v>
      </c>
      <c r="E925" s="162" t="s">
        <v>273</v>
      </c>
      <c r="F925" s="142">
        <f>IF($B$9="Female",'No Self Assessment feeder'!F914,IF($B$9="Male",'No Self Assessment feeder'!AL914,IF($B$9="All",'No Self Assessment feeder'!BR914)))</f>
        <v>1050</v>
      </c>
      <c r="G925" s="120">
        <f>IF($B$9="Female",'No Self Assessment feeder'!G914,IF($B$9="Male",'No Self Assessment feeder'!AM914,IF($B$9="All",'No Self Assessment feeder'!BS914)))</f>
        <v>2.2000000000000002</v>
      </c>
      <c r="H925" s="79">
        <f>IF($B$9="Female",'No Self Assessment feeder'!H914,IF($B$9="Male",'No Self Assessment feeder'!AN914,IF($B$9="All",'No Self Assessment feeder'!BT914)))</f>
        <v>1025</v>
      </c>
      <c r="I925" s="120">
        <f>IF($B$9="Female",'No Self Assessment feeder'!I914,IF($B$9="Male",'No Self Assessment feeder'!AO914,IF($B$9="All",'No Self Assessment feeder'!BU914)))</f>
        <v>6.4</v>
      </c>
      <c r="J925" s="120">
        <f>IF($B$9="Female",'No Self Assessment feeder'!J914,IF($B$9="Male",'No Self Assessment feeder'!AP914,IF($B$9="All",'No Self Assessment feeder'!BV914)))</f>
        <v>9.6</v>
      </c>
      <c r="K925" s="120">
        <f>IF($B$9="Female",'No Self Assessment feeder'!K914,IF($B$9="Male",'No Self Assessment feeder'!AQ914,IF($B$9="All",'No Self Assessment feeder'!BW914)))</f>
        <v>66.2</v>
      </c>
      <c r="L925" s="120">
        <f>IF($B$9="Female",'No Self Assessment feeder'!L914,IF($B$9="Male",'No Self Assessment feeder'!AR914,IF($B$9="All",'No Self Assessment feeder'!BX914)))</f>
        <v>78.3</v>
      </c>
      <c r="M925" s="127">
        <f>IF($B$9="Female",'No Self Assessment feeder'!M914,IF($B$9="Male",'No Self Assessment feeder'!AS914,IF($B$9="All",'No Self Assessment feeder'!BY914)))</f>
        <v>84</v>
      </c>
      <c r="N925" s="81">
        <f>IF($B$9="Female",'No Self Assessment feeder'!N914,IF($B$9="Male",'No Self Assessment feeder'!AT914,IF($B$9="All",'No Self Assessment feeder'!BZ914)))</f>
        <v>1050</v>
      </c>
      <c r="O925" s="120">
        <f>IF($B$9="Female",'No Self Assessment feeder'!O914,IF($B$9="Male",'No Self Assessment feeder'!AU914,IF($B$9="All",'No Self Assessment feeder'!CA914)))</f>
        <v>2.4</v>
      </c>
      <c r="P925" s="79">
        <f>IF($B$9="Female",'No Self Assessment feeder'!P914,IF($B$9="Male",'No Self Assessment feeder'!AV914,IF($B$9="All",'No Self Assessment feeder'!CB914)))</f>
        <v>1025</v>
      </c>
      <c r="Q925" s="120">
        <f>IF($B$9="Female",'No Self Assessment feeder'!Q914,IF($B$9="Male",'No Self Assessment feeder'!AW914,IF($B$9="All",'No Self Assessment feeder'!CC914)))</f>
        <v>9.6999999999999993</v>
      </c>
      <c r="R925" s="120">
        <f>IF($B$9="Female",'No Self Assessment feeder'!R914,IF($B$9="Male",'No Self Assessment feeder'!AX914,IF($B$9="All",'No Self Assessment feeder'!CD914)))</f>
        <v>8.5</v>
      </c>
      <c r="S925" s="120">
        <f>IF($B$9="Female",'No Self Assessment feeder'!S914,IF($B$9="Male",'No Self Assessment feeder'!AY914,IF($B$9="All",'No Self Assessment feeder'!CE914)))</f>
        <v>71.8</v>
      </c>
      <c r="T925" s="120">
        <f>IF($B$9="Female",'No Self Assessment feeder'!T914,IF($B$9="Male",'No Self Assessment feeder'!AZ914,IF($B$9="All",'No Self Assessment feeder'!CF914)))</f>
        <v>79.5</v>
      </c>
      <c r="U925" s="127">
        <f>IF($B$9="Female",'No Self Assessment feeder'!U914,IF($B$9="Male",'No Self Assessment feeder'!BA914,IF($B$9="All",'No Self Assessment feeder'!CG914)))</f>
        <v>81.8</v>
      </c>
      <c r="V925" s="81" t="str">
        <f>IF($B$9="Female",'No Self Assessment feeder'!V914,IF($B$9="Male",'No Self Assessment feeder'!BB914,IF($B$9="All",'No Self Assessment feeder'!CH914)))</f>
        <v>.</v>
      </c>
      <c r="W925" s="120" t="str">
        <f>IF($B$9="Female",'No Self Assessment feeder'!W914,IF($B$9="Male",'No Self Assessment feeder'!BC914,IF($B$9="All",'No Self Assessment feeder'!CI914)))</f>
        <v>.</v>
      </c>
      <c r="X925" s="79" t="str">
        <f>IF($B$9="Female",'No Self Assessment feeder'!X914,IF($B$9="Male",'No Self Assessment feeder'!BD914,IF($B$9="All",'No Self Assessment feeder'!CJ914)))</f>
        <v>.</v>
      </c>
      <c r="Y925" s="120" t="str">
        <f>IF($B$9="Female",'No Self Assessment feeder'!Y914,IF($B$9="Male",'No Self Assessment feeder'!BE914,IF($B$9="All",'No Self Assessment feeder'!CK914)))</f>
        <v>.</v>
      </c>
      <c r="Z925" s="120" t="str">
        <f>IF($B$9="Female",'No Self Assessment feeder'!Z914,IF($B$9="Male",'No Self Assessment feeder'!BF914,IF($B$9="All",'No Self Assessment feeder'!CL914)))</f>
        <v>.</v>
      </c>
      <c r="AA925" s="120" t="str">
        <f>IF($B$9="Female",'No Self Assessment feeder'!AA914,IF($B$9="Male",'No Self Assessment feeder'!BG914,IF($B$9="All",'No Self Assessment feeder'!CM914)))</f>
        <v>.</v>
      </c>
      <c r="AB925" s="120" t="str">
        <f>IF($B$9="Female",'No Self Assessment feeder'!AB914,IF($B$9="Male",'No Self Assessment feeder'!BH914,IF($B$9="All",'No Self Assessment feeder'!CN914)))</f>
        <v>.</v>
      </c>
      <c r="AC925" s="127" t="str">
        <f>IF($B$9="Female",'No Self Assessment feeder'!AC914,IF($B$9="Male",'No Self Assessment feeder'!BI914,IF($B$9="All",'No Self Assessment feeder'!CO914)))</f>
        <v>.</v>
      </c>
      <c r="CM925" s="29"/>
    </row>
    <row r="926" spans="1:91" ht="14.25" customHeight="1" x14ac:dyDescent="0.2">
      <c r="A926" s="159" t="s">
        <v>294</v>
      </c>
      <c r="B926" s="65" t="s">
        <v>274</v>
      </c>
      <c r="C926" s="66">
        <v>10007166</v>
      </c>
      <c r="D926" s="66" t="s">
        <v>489</v>
      </c>
      <c r="E926" s="162" t="s">
        <v>275</v>
      </c>
      <c r="F926" s="142">
        <f>IF($B$9="Female",'No Self Assessment feeder'!F915,IF($B$9="Male",'No Self Assessment feeder'!AL915,IF($B$9="All",'No Self Assessment feeder'!BR915)))</f>
        <v>2875</v>
      </c>
      <c r="G926" s="120">
        <f>IF($B$9="Female",'No Self Assessment feeder'!G915,IF($B$9="Male",'No Self Assessment feeder'!AM915,IF($B$9="All",'No Self Assessment feeder'!BS915)))</f>
        <v>2.1</v>
      </c>
      <c r="H926" s="79">
        <f>IF($B$9="Female",'No Self Assessment feeder'!H915,IF($B$9="Male",'No Self Assessment feeder'!AN915,IF($B$9="All",'No Self Assessment feeder'!BT915)))</f>
        <v>2815</v>
      </c>
      <c r="I926" s="120">
        <f>IF($B$9="Female",'No Self Assessment feeder'!I915,IF($B$9="Male",'No Self Assessment feeder'!AO915,IF($B$9="All",'No Self Assessment feeder'!BU915)))</f>
        <v>7.6</v>
      </c>
      <c r="J926" s="120">
        <f>IF($B$9="Female",'No Self Assessment feeder'!J915,IF($B$9="Male",'No Self Assessment feeder'!AP915,IF($B$9="All",'No Self Assessment feeder'!BV915)))</f>
        <v>11.5</v>
      </c>
      <c r="K926" s="120">
        <f>IF($B$9="Female",'No Self Assessment feeder'!K915,IF($B$9="Male",'No Self Assessment feeder'!AQ915,IF($B$9="All",'No Self Assessment feeder'!BW915)))</f>
        <v>60.2</v>
      </c>
      <c r="L926" s="120">
        <f>IF($B$9="Female",'No Self Assessment feeder'!L915,IF($B$9="Male",'No Self Assessment feeder'!AR915,IF($B$9="All",'No Self Assessment feeder'!BX915)))</f>
        <v>74.599999999999994</v>
      </c>
      <c r="M926" s="127">
        <f>IF($B$9="Female",'No Self Assessment feeder'!M915,IF($B$9="Male",'No Self Assessment feeder'!AS915,IF($B$9="All",'No Self Assessment feeder'!BY915)))</f>
        <v>80.8</v>
      </c>
      <c r="N926" s="81">
        <f>IF($B$9="Female",'No Self Assessment feeder'!N915,IF($B$9="Male",'No Self Assessment feeder'!AT915,IF($B$9="All",'No Self Assessment feeder'!BZ915)))</f>
        <v>2875</v>
      </c>
      <c r="O926" s="120">
        <f>IF($B$9="Female",'No Self Assessment feeder'!O915,IF($B$9="Male",'No Self Assessment feeder'!AU915,IF($B$9="All",'No Self Assessment feeder'!CA915)))</f>
        <v>2.6</v>
      </c>
      <c r="P926" s="79">
        <f>IF($B$9="Female",'No Self Assessment feeder'!P915,IF($B$9="Male",'No Self Assessment feeder'!AV915,IF($B$9="All",'No Self Assessment feeder'!CB915)))</f>
        <v>2800</v>
      </c>
      <c r="Q926" s="120">
        <f>IF($B$9="Female",'No Self Assessment feeder'!Q915,IF($B$9="Male",'No Self Assessment feeder'!AW915,IF($B$9="All",'No Self Assessment feeder'!CC915)))</f>
        <v>10</v>
      </c>
      <c r="R926" s="120">
        <f>IF($B$9="Female",'No Self Assessment feeder'!R915,IF($B$9="Male",'No Self Assessment feeder'!AX915,IF($B$9="All",'No Self Assessment feeder'!CD915)))</f>
        <v>9.5</v>
      </c>
      <c r="S926" s="120">
        <f>IF($B$9="Female",'No Self Assessment feeder'!S915,IF($B$9="Male",'No Self Assessment feeder'!AY915,IF($B$9="All",'No Self Assessment feeder'!CE915)))</f>
        <v>68.900000000000006</v>
      </c>
      <c r="T926" s="120">
        <f>IF($B$9="Female",'No Self Assessment feeder'!T915,IF($B$9="Male",'No Self Assessment feeder'!AZ915,IF($B$9="All",'No Self Assessment feeder'!CF915)))</f>
        <v>77.900000000000006</v>
      </c>
      <c r="U926" s="127">
        <f>IF($B$9="Female",'No Self Assessment feeder'!U915,IF($B$9="Male",'No Self Assessment feeder'!BA915,IF($B$9="All",'No Self Assessment feeder'!CG915)))</f>
        <v>80.599999999999994</v>
      </c>
      <c r="V926" s="81" t="str">
        <f>IF($B$9="Female",'No Self Assessment feeder'!V915,IF($B$9="Male",'No Self Assessment feeder'!BB915,IF($B$9="All",'No Self Assessment feeder'!CH915)))</f>
        <v>.</v>
      </c>
      <c r="W926" s="120" t="str">
        <f>IF($B$9="Female",'No Self Assessment feeder'!W915,IF($B$9="Male",'No Self Assessment feeder'!BC915,IF($B$9="All",'No Self Assessment feeder'!CI915)))</f>
        <v>.</v>
      </c>
      <c r="X926" s="79" t="str">
        <f>IF($B$9="Female",'No Self Assessment feeder'!X915,IF($B$9="Male",'No Self Assessment feeder'!BD915,IF($B$9="All",'No Self Assessment feeder'!CJ915)))</f>
        <v>.</v>
      </c>
      <c r="Y926" s="120" t="str">
        <f>IF($B$9="Female",'No Self Assessment feeder'!Y915,IF($B$9="Male",'No Self Assessment feeder'!BE915,IF($B$9="All",'No Self Assessment feeder'!CK915)))</f>
        <v>.</v>
      </c>
      <c r="Z926" s="120" t="str">
        <f>IF($B$9="Female",'No Self Assessment feeder'!Z915,IF($B$9="Male",'No Self Assessment feeder'!BF915,IF($B$9="All",'No Self Assessment feeder'!CL915)))</f>
        <v>.</v>
      </c>
      <c r="AA926" s="120" t="str">
        <f>IF($B$9="Female",'No Self Assessment feeder'!AA915,IF($B$9="Male",'No Self Assessment feeder'!BG915,IF($B$9="All",'No Self Assessment feeder'!CM915)))</f>
        <v>.</v>
      </c>
      <c r="AB926" s="120" t="str">
        <f>IF($B$9="Female",'No Self Assessment feeder'!AB915,IF($B$9="Male",'No Self Assessment feeder'!BH915,IF($B$9="All",'No Self Assessment feeder'!CN915)))</f>
        <v>.</v>
      </c>
      <c r="AC926" s="127" t="str">
        <f>IF($B$9="Female",'No Self Assessment feeder'!AC915,IF($B$9="Male",'No Self Assessment feeder'!BI915,IF($B$9="All",'No Self Assessment feeder'!CO915)))</f>
        <v>.</v>
      </c>
      <c r="CM926" s="29"/>
    </row>
    <row r="927" spans="1:91" ht="14.25" customHeight="1" x14ac:dyDescent="0.2">
      <c r="A927" s="159" t="s">
        <v>294</v>
      </c>
      <c r="B927" s="65" t="s">
        <v>276</v>
      </c>
      <c r="C927" s="66">
        <v>10007139</v>
      </c>
      <c r="D927" s="66" t="s">
        <v>489</v>
      </c>
      <c r="E927" s="162" t="s">
        <v>277</v>
      </c>
      <c r="F927" s="142">
        <f>IF($B$9="Female",'No Self Assessment feeder'!F916,IF($B$9="Male",'No Self Assessment feeder'!AL916,IF($B$9="All",'No Self Assessment feeder'!BR916)))</f>
        <v>1150</v>
      </c>
      <c r="G927" s="120">
        <f>IF($B$9="Female",'No Self Assessment feeder'!G916,IF($B$9="Male",'No Self Assessment feeder'!AM916,IF($B$9="All",'No Self Assessment feeder'!BS916)))</f>
        <v>2.5</v>
      </c>
      <c r="H927" s="79">
        <f>IF($B$9="Female",'No Self Assessment feeder'!H916,IF($B$9="Male",'No Self Assessment feeder'!AN916,IF($B$9="All",'No Self Assessment feeder'!BT916)))</f>
        <v>1120</v>
      </c>
      <c r="I927" s="120">
        <f>IF($B$9="Female",'No Self Assessment feeder'!I916,IF($B$9="Male",'No Self Assessment feeder'!AO916,IF($B$9="All",'No Self Assessment feeder'!BU916)))</f>
        <v>5.4</v>
      </c>
      <c r="J927" s="120">
        <f>IF($B$9="Female",'No Self Assessment feeder'!J916,IF($B$9="Male",'No Self Assessment feeder'!AP916,IF($B$9="All",'No Self Assessment feeder'!BV916)))</f>
        <v>9.4</v>
      </c>
      <c r="K927" s="120">
        <f>IF($B$9="Female",'No Self Assessment feeder'!K916,IF($B$9="Male",'No Self Assessment feeder'!AQ916,IF($B$9="All",'No Self Assessment feeder'!BW916)))</f>
        <v>62.5</v>
      </c>
      <c r="L927" s="120">
        <f>IF($B$9="Female",'No Self Assessment feeder'!L916,IF($B$9="Male",'No Self Assessment feeder'!AR916,IF($B$9="All",'No Self Assessment feeder'!BX916)))</f>
        <v>79.8</v>
      </c>
      <c r="M927" s="127">
        <f>IF($B$9="Female",'No Self Assessment feeder'!M916,IF($B$9="Male",'No Self Assessment feeder'!AS916,IF($B$9="All",'No Self Assessment feeder'!BY916)))</f>
        <v>85.2</v>
      </c>
      <c r="N927" s="81">
        <f>IF($B$9="Female",'No Self Assessment feeder'!N916,IF($B$9="Male",'No Self Assessment feeder'!AT916,IF($B$9="All",'No Self Assessment feeder'!BZ916)))</f>
        <v>1150</v>
      </c>
      <c r="O927" s="120">
        <f>IF($B$9="Female",'No Self Assessment feeder'!O916,IF($B$9="Male",'No Self Assessment feeder'!AU916,IF($B$9="All",'No Self Assessment feeder'!CA916)))</f>
        <v>2.7</v>
      </c>
      <c r="P927" s="79">
        <f>IF($B$9="Female",'No Self Assessment feeder'!P916,IF($B$9="Male",'No Self Assessment feeder'!AV916,IF($B$9="All",'No Self Assessment feeder'!CB916)))</f>
        <v>1120</v>
      </c>
      <c r="Q927" s="120">
        <f>IF($B$9="Female",'No Self Assessment feeder'!Q916,IF($B$9="Male",'No Self Assessment feeder'!AW916,IF($B$9="All",'No Self Assessment feeder'!CC916)))</f>
        <v>8.8000000000000007</v>
      </c>
      <c r="R927" s="120">
        <f>IF($B$9="Female",'No Self Assessment feeder'!R916,IF($B$9="Male",'No Self Assessment feeder'!AX916,IF($B$9="All",'No Self Assessment feeder'!CD916)))</f>
        <v>7.2</v>
      </c>
      <c r="S927" s="120">
        <f>IF($B$9="Female",'No Self Assessment feeder'!S916,IF($B$9="Male",'No Self Assessment feeder'!AY916,IF($B$9="All",'No Self Assessment feeder'!CE916)))</f>
        <v>71.099999999999994</v>
      </c>
      <c r="T927" s="120">
        <f>IF($B$9="Female",'No Self Assessment feeder'!T916,IF($B$9="Male",'No Self Assessment feeder'!AZ916,IF($B$9="All",'No Self Assessment feeder'!CF916)))</f>
        <v>81.3</v>
      </c>
      <c r="U927" s="127">
        <f>IF($B$9="Female",'No Self Assessment feeder'!U916,IF($B$9="Male",'No Self Assessment feeder'!BA916,IF($B$9="All",'No Self Assessment feeder'!CG916)))</f>
        <v>83.9</v>
      </c>
      <c r="V927" s="81" t="str">
        <f>IF($B$9="Female",'No Self Assessment feeder'!V916,IF($B$9="Male",'No Self Assessment feeder'!BB916,IF($B$9="All",'No Self Assessment feeder'!CH916)))</f>
        <v>.</v>
      </c>
      <c r="W927" s="120" t="str">
        <f>IF($B$9="Female",'No Self Assessment feeder'!W916,IF($B$9="Male",'No Self Assessment feeder'!BC916,IF($B$9="All",'No Self Assessment feeder'!CI916)))</f>
        <v>.</v>
      </c>
      <c r="X927" s="79" t="str">
        <f>IF($B$9="Female",'No Self Assessment feeder'!X916,IF($B$9="Male",'No Self Assessment feeder'!BD916,IF($B$9="All",'No Self Assessment feeder'!CJ916)))</f>
        <v>.</v>
      </c>
      <c r="Y927" s="120" t="str">
        <f>IF($B$9="Female",'No Self Assessment feeder'!Y916,IF($B$9="Male",'No Self Assessment feeder'!BE916,IF($B$9="All",'No Self Assessment feeder'!CK916)))</f>
        <v>.</v>
      </c>
      <c r="Z927" s="120" t="str">
        <f>IF($B$9="Female",'No Self Assessment feeder'!Z916,IF($B$9="Male",'No Self Assessment feeder'!BF916,IF($B$9="All",'No Self Assessment feeder'!CL916)))</f>
        <v>.</v>
      </c>
      <c r="AA927" s="120" t="str">
        <f>IF($B$9="Female",'No Self Assessment feeder'!AA916,IF($B$9="Male",'No Self Assessment feeder'!BG916,IF($B$9="All",'No Self Assessment feeder'!CM916)))</f>
        <v>.</v>
      </c>
      <c r="AB927" s="120" t="str">
        <f>IF($B$9="Female",'No Self Assessment feeder'!AB916,IF($B$9="Male",'No Self Assessment feeder'!BH916,IF($B$9="All",'No Self Assessment feeder'!CN916)))</f>
        <v>.</v>
      </c>
      <c r="AC927" s="127" t="str">
        <f>IF($B$9="Female",'No Self Assessment feeder'!AC916,IF($B$9="Male",'No Self Assessment feeder'!BI916,IF($B$9="All",'No Self Assessment feeder'!CO916)))</f>
        <v>.</v>
      </c>
      <c r="CM927" s="29"/>
    </row>
    <row r="928" spans="1:91" ht="14.25" customHeight="1" x14ac:dyDescent="0.2">
      <c r="A928" s="159" t="s">
        <v>294</v>
      </c>
      <c r="B928" s="65" t="s">
        <v>278</v>
      </c>
      <c r="C928" s="66">
        <v>10007657</v>
      </c>
      <c r="D928" s="66" t="s">
        <v>488</v>
      </c>
      <c r="E928" s="162" t="s">
        <v>279</v>
      </c>
      <c r="F928" s="142">
        <f>IF($B$9="Female",'No Self Assessment feeder'!F917,IF($B$9="Male",'No Self Assessment feeder'!AL917,IF($B$9="All",'No Self Assessment feeder'!BR917)))</f>
        <v>155</v>
      </c>
      <c r="G928" s="120">
        <f>IF($B$9="Female",'No Self Assessment feeder'!G917,IF($B$9="Male",'No Self Assessment feeder'!AM917,IF($B$9="All",'No Self Assessment feeder'!BS917)))</f>
        <v>2.6</v>
      </c>
      <c r="H928" s="79">
        <f>IF($B$9="Female",'No Self Assessment feeder'!H917,IF($B$9="Male",'No Self Assessment feeder'!AN917,IF($B$9="All",'No Self Assessment feeder'!BT917)))</f>
        <v>150</v>
      </c>
      <c r="I928" s="120">
        <f>IF($B$9="Female",'No Self Assessment feeder'!I917,IF($B$9="Male",'No Self Assessment feeder'!AO917,IF($B$9="All",'No Self Assessment feeder'!BU917)))</f>
        <v>13.3</v>
      </c>
      <c r="J928" s="120">
        <f>IF($B$9="Female",'No Self Assessment feeder'!J917,IF($B$9="Male",'No Self Assessment feeder'!AP917,IF($B$9="All",'No Self Assessment feeder'!BV917)))</f>
        <v>14</v>
      </c>
      <c r="K928" s="120">
        <f>IF($B$9="Female",'No Self Assessment feeder'!K917,IF($B$9="Male",'No Self Assessment feeder'!AQ917,IF($B$9="All",'No Self Assessment feeder'!BW917)))</f>
        <v>58</v>
      </c>
      <c r="L928" s="120">
        <f>IF($B$9="Female",'No Self Assessment feeder'!L917,IF($B$9="Male",'No Self Assessment feeder'!AR917,IF($B$9="All",'No Self Assessment feeder'!BX917)))</f>
        <v>68.7</v>
      </c>
      <c r="M928" s="127">
        <f>IF($B$9="Female",'No Self Assessment feeder'!M917,IF($B$9="Male",'No Self Assessment feeder'!AS917,IF($B$9="All",'No Self Assessment feeder'!BY917)))</f>
        <v>72.7</v>
      </c>
      <c r="N928" s="81">
        <f>IF($B$9="Female",'No Self Assessment feeder'!N917,IF($B$9="Male",'No Self Assessment feeder'!AT917,IF($B$9="All",'No Self Assessment feeder'!BZ917)))</f>
        <v>155</v>
      </c>
      <c r="O928" s="120">
        <f>IF($B$9="Female",'No Self Assessment feeder'!O917,IF($B$9="Male",'No Self Assessment feeder'!AU917,IF($B$9="All",'No Self Assessment feeder'!CA917)))</f>
        <v>2.6</v>
      </c>
      <c r="P928" s="79">
        <f>IF($B$9="Female",'No Self Assessment feeder'!P917,IF($B$9="Male",'No Self Assessment feeder'!AV917,IF($B$9="All",'No Self Assessment feeder'!CB917)))</f>
        <v>150</v>
      </c>
      <c r="Q928" s="120">
        <f>IF($B$9="Female",'No Self Assessment feeder'!Q917,IF($B$9="Male",'No Self Assessment feeder'!AW917,IF($B$9="All",'No Self Assessment feeder'!CC917)))</f>
        <v>14.7</v>
      </c>
      <c r="R928" s="120">
        <f>IF($B$9="Female",'No Self Assessment feeder'!R917,IF($B$9="Male",'No Self Assessment feeder'!AX917,IF($B$9="All",'No Self Assessment feeder'!CD917)))</f>
        <v>8.6999999999999993</v>
      </c>
      <c r="S928" s="120">
        <f>IF($B$9="Female",'No Self Assessment feeder'!S917,IF($B$9="Male",'No Self Assessment feeder'!AY917,IF($B$9="All",'No Self Assessment feeder'!CE917)))</f>
        <v>61.3</v>
      </c>
      <c r="T928" s="120">
        <f>IF($B$9="Female",'No Self Assessment feeder'!T917,IF($B$9="Male",'No Self Assessment feeder'!AZ917,IF($B$9="All",'No Self Assessment feeder'!CF917)))</f>
        <v>73.3</v>
      </c>
      <c r="U928" s="127">
        <f>IF($B$9="Female",'No Self Assessment feeder'!U917,IF($B$9="Male",'No Self Assessment feeder'!BA917,IF($B$9="All",'No Self Assessment feeder'!CG917)))</f>
        <v>76.7</v>
      </c>
      <c r="V928" s="81" t="str">
        <f>IF($B$9="Female",'No Self Assessment feeder'!V917,IF($B$9="Male",'No Self Assessment feeder'!BB917,IF($B$9="All",'No Self Assessment feeder'!CH917)))</f>
        <v>.</v>
      </c>
      <c r="W928" s="120" t="str">
        <f>IF($B$9="Female",'No Self Assessment feeder'!W917,IF($B$9="Male",'No Self Assessment feeder'!BC917,IF($B$9="All",'No Self Assessment feeder'!CI917)))</f>
        <v>.</v>
      </c>
      <c r="X928" s="79" t="str">
        <f>IF($B$9="Female",'No Self Assessment feeder'!X917,IF($B$9="Male",'No Self Assessment feeder'!BD917,IF($B$9="All",'No Self Assessment feeder'!CJ917)))</f>
        <v>.</v>
      </c>
      <c r="Y928" s="120" t="str">
        <f>IF($B$9="Female",'No Self Assessment feeder'!Y917,IF($B$9="Male",'No Self Assessment feeder'!BE917,IF($B$9="All",'No Self Assessment feeder'!CK917)))</f>
        <v>.</v>
      </c>
      <c r="Z928" s="120" t="str">
        <f>IF($B$9="Female",'No Self Assessment feeder'!Z917,IF($B$9="Male",'No Self Assessment feeder'!BF917,IF($B$9="All",'No Self Assessment feeder'!CL917)))</f>
        <v>.</v>
      </c>
      <c r="AA928" s="120" t="str">
        <f>IF($B$9="Female",'No Self Assessment feeder'!AA917,IF($B$9="Male",'No Self Assessment feeder'!BG917,IF($B$9="All",'No Self Assessment feeder'!CM917)))</f>
        <v>.</v>
      </c>
      <c r="AB928" s="120" t="str">
        <f>IF($B$9="Female",'No Self Assessment feeder'!AB917,IF($B$9="Male",'No Self Assessment feeder'!BH917,IF($B$9="All",'No Self Assessment feeder'!CN917)))</f>
        <v>.</v>
      </c>
      <c r="AC928" s="127" t="str">
        <f>IF($B$9="Female",'No Self Assessment feeder'!AC917,IF($B$9="Male",'No Self Assessment feeder'!BI917,IF($B$9="All",'No Self Assessment feeder'!CO917)))</f>
        <v>.</v>
      </c>
      <c r="CM928" s="29"/>
    </row>
    <row r="929" spans="1:91" ht="14.25" customHeight="1" x14ac:dyDescent="0.2">
      <c r="A929" s="159" t="s">
        <v>294</v>
      </c>
      <c r="B929" s="65" t="s">
        <v>280</v>
      </c>
      <c r="C929" s="66">
        <v>10007713</v>
      </c>
      <c r="D929" s="66" t="s">
        <v>494</v>
      </c>
      <c r="E929" s="162" t="s">
        <v>281</v>
      </c>
      <c r="F929" s="142">
        <f>IF($B$9="Female",'No Self Assessment feeder'!F918,IF($B$9="Male",'No Self Assessment feeder'!AL918,IF($B$9="All",'No Self Assessment feeder'!BR918)))</f>
        <v>1205</v>
      </c>
      <c r="G929" s="120">
        <f>IF($B$9="Female",'No Self Assessment feeder'!G918,IF($B$9="Male",'No Self Assessment feeder'!AM918,IF($B$9="All",'No Self Assessment feeder'!BS918)))</f>
        <v>1.7</v>
      </c>
      <c r="H929" s="79">
        <f>IF($B$9="Female",'No Self Assessment feeder'!H918,IF($B$9="Male",'No Self Assessment feeder'!AN918,IF($B$9="All",'No Self Assessment feeder'!BT918)))</f>
        <v>1185</v>
      </c>
      <c r="I929" s="120">
        <f>IF($B$9="Female",'No Self Assessment feeder'!I918,IF($B$9="Male",'No Self Assessment feeder'!AO918,IF($B$9="All",'No Self Assessment feeder'!BU918)))</f>
        <v>5.3</v>
      </c>
      <c r="J929" s="120">
        <f>IF($B$9="Female",'No Self Assessment feeder'!J918,IF($B$9="Male",'No Self Assessment feeder'!AP918,IF($B$9="All",'No Self Assessment feeder'!BV918)))</f>
        <v>10.9</v>
      </c>
      <c r="K929" s="120">
        <f>IF($B$9="Female",'No Self Assessment feeder'!K918,IF($B$9="Male",'No Self Assessment feeder'!AQ918,IF($B$9="All",'No Self Assessment feeder'!BW918)))</f>
        <v>68.5</v>
      </c>
      <c r="L929" s="120">
        <f>IF($B$9="Female",'No Self Assessment feeder'!L918,IF($B$9="Male",'No Self Assessment feeder'!AR918,IF($B$9="All",'No Self Assessment feeder'!BX918)))</f>
        <v>78.900000000000006</v>
      </c>
      <c r="M929" s="127">
        <f>IF($B$9="Female",'No Self Assessment feeder'!M918,IF($B$9="Male",'No Self Assessment feeder'!AS918,IF($B$9="All",'No Self Assessment feeder'!BY918)))</f>
        <v>83.8</v>
      </c>
      <c r="N929" s="81">
        <f>IF($B$9="Female",'No Self Assessment feeder'!N918,IF($B$9="Male",'No Self Assessment feeder'!AT918,IF($B$9="All",'No Self Assessment feeder'!BZ918)))</f>
        <v>1205</v>
      </c>
      <c r="O929" s="120">
        <f>IF($B$9="Female",'No Self Assessment feeder'!O918,IF($B$9="Male",'No Self Assessment feeder'!AU918,IF($B$9="All",'No Self Assessment feeder'!CA918)))</f>
        <v>1.9</v>
      </c>
      <c r="P929" s="79">
        <f>IF($B$9="Female",'No Self Assessment feeder'!P918,IF($B$9="Male",'No Self Assessment feeder'!AV918,IF($B$9="All",'No Self Assessment feeder'!CB918)))</f>
        <v>1185</v>
      </c>
      <c r="Q929" s="120">
        <f>IF($B$9="Female",'No Self Assessment feeder'!Q918,IF($B$9="Male",'No Self Assessment feeder'!AW918,IF($B$9="All",'No Self Assessment feeder'!CC918)))</f>
        <v>10.1</v>
      </c>
      <c r="R929" s="120">
        <f>IF($B$9="Female",'No Self Assessment feeder'!R918,IF($B$9="Male",'No Self Assessment feeder'!AX918,IF($B$9="All",'No Self Assessment feeder'!CD918)))</f>
        <v>8</v>
      </c>
      <c r="S929" s="120">
        <f>IF($B$9="Female",'No Self Assessment feeder'!S918,IF($B$9="Male",'No Self Assessment feeder'!AY918,IF($B$9="All",'No Self Assessment feeder'!CE918)))</f>
        <v>69.400000000000006</v>
      </c>
      <c r="T929" s="120">
        <f>IF($B$9="Female",'No Self Assessment feeder'!T918,IF($B$9="Male",'No Self Assessment feeder'!AZ918,IF($B$9="All",'No Self Assessment feeder'!CF918)))</f>
        <v>79.599999999999994</v>
      </c>
      <c r="U929" s="127">
        <f>IF($B$9="Female",'No Self Assessment feeder'!U918,IF($B$9="Male",'No Self Assessment feeder'!BA918,IF($B$9="All",'No Self Assessment feeder'!CG918)))</f>
        <v>81.900000000000006</v>
      </c>
      <c r="V929" s="81" t="str">
        <f>IF($B$9="Female",'No Self Assessment feeder'!V918,IF($B$9="Male",'No Self Assessment feeder'!BB918,IF($B$9="All",'No Self Assessment feeder'!CH918)))</f>
        <v>.</v>
      </c>
      <c r="W929" s="120" t="str">
        <f>IF($B$9="Female",'No Self Assessment feeder'!W918,IF($B$9="Male",'No Self Assessment feeder'!BC918,IF($B$9="All",'No Self Assessment feeder'!CI918)))</f>
        <v>.</v>
      </c>
      <c r="X929" s="79" t="str">
        <f>IF($B$9="Female",'No Self Assessment feeder'!X918,IF($B$9="Male",'No Self Assessment feeder'!BD918,IF($B$9="All",'No Self Assessment feeder'!CJ918)))</f>
        <v>.</v>
      </c>
      <c r="Y929" s="120" t="str">
        <f>IF($B$9="Female",'No Self Assessment feeder'!Y918,IF($B$9="Male",'No Self Assessment feeder'!BE918,IF($B$9="All",'No Self Assessment feeder'!CK918)))</f>
        <v>.</v>
      </c>
      <c r="Z929" s="120" t="str">
        <f>IF($B$9="Female",'No Self Assessment feeder'!Z918,IF($B$9="Male",'No Self Assessment feeder'!BF918,IF($B$9="All",'No Self Assessment feeder'!CL918)))</f>
        <v>.</v>
      </c>
      <c r="AA929" s="120" t="str">
        <f>IF($B$9="Female",'No Self Assessment feeder'!AA918,IF($B$9="Male",'No Self Assessment feeder'!BG918,IF($B$9="All",'No Self Assessment feeder'!CM918)))</f>
        <v>.</v>
      </c>
      <c r="AB929" s="120" t="str">
        <f>IF($B$9="Female",'No Self Assessment feeder'!AB918,IF($B$9="Male",'No Self Assessment feeder'!BH918,IF($B$9="All",'No Self Assessment feeder'!CN918)))</f>
        <v>.</v>
      </c>
      <c r="AC929" s="127" t="str">
        <f>IF($B$9="Female",'No Self Assessment feeder'!AC918,IF($B$9="Male",'No Self Assessment feeder'!BI918,IF($B$9="All",'No Self Assessment feeder'!CO918)))</f>
        <v>.</v>
      </c>
      <c r="CM929" s="29"/>
    </row>
    <row r="930" spans="1:91" ht="14.25" customHeight="1" x14ac:dyDescent="0.2">
      <c r="A930" s="159" t="s">
        <v>294</v>
      </c>
      <c r="B930" s="65" t="s">
        <v>282</v>
      </c>
      <c r="C930" s="66">
        <v>10007167</v>
      </c>
      <c r="D930" s="66" t="s">
        <v>494</v>
      </c>
      <c r="E930" s="162" t="s">
        <v>283</v>
      </c>
      <c r="F930" s="142">
        <f>IF($B$9="Female",'No Self Assessment feeder'!F919,IF($B$9="Male",'No Self Assessment feeder'!AL919,IF($B$9="All",'No Self Assessment feeder'!BR919)))</f>
        <v>2145</v>
      </c>
      <c r="G930" s="120">
        <f>IF($B$9="Female",'No Self Assessment feeder'!G919,IF($B$9="Male",'No Self Assessment feeder'!AM919,IF($B$9="All",'No Self Assessment feeder'!BS919)))</f>
        <v>0.8</v>
      </c>
      <c r="H930" s="79">
        <f>IF($B$9="Female",'No Self Assessment feeder'!H919,IF($B$9="Male",'No Self Assessment feeder'!AN919,IF($B$9="All",'No Self Assessment feeder'!BT919)))</f>
        <v>2130</v>
      </c>
      <c r="I930" s="120">
        <f>IF($B$9="Female",'No Self Assessment feeder'!I919,IF($B$9="Male",'No Self Assessment feeder'!AO919,IF($B$9="All",'No Self Assessment feeder'!BU919)))</f>
        <v>7.7</v>
      </c>
      <c r="J930" s="120">
        <f>IF($B$9="Female",'No Self Assessment feeder'!J919,IF($B$9="Male",'No Self Assessment feeder'!AP919,IF($B$9="All",'No Self Assessment feeder'!BV919)))</f>
        <v>9.5</v>
      </c>
      <c r="K930" s="120">
        <f>IF($B$9="Female",'No Self Assessment feeder'!K919,IF($B$9="Male",'No Self Assessment feeder'!AQ919,IF($B$9="All",'No Self Assessment feeder'!BW919)))</f>
        <v>44.5</v>
      </c>
      <c r="L930" s="120">
        <f>IF($B$9="Female",'No Self Assessment feeder'!L919,IF($B$9="Male",'No Self Assessment feeder'!AR919,IF($B$9="All",'No Self Assessment feeder'!BX919)))</f>
        <v>67</v>
      </c>
      <c r="M930" s="127">
        <f>IF($B$9="Female",'No Self Assessment feeder'!M919,IF($B$9="Male",'No Self Assessment feeder'!AS919,IF($B$9="All",'No Self Assessment feeder'!BY919)))</f>
        <v>82.9</v>
      </c>
      <c r="N930" s="81">
        <f>IF($B$9="Female",'No Self Assessment feeder'!N919,IF($B$9="Male",'No Self Assessment feeder'!AT919,IF($B$9="All",'No Self Assessment feeder'!BZ919)))</f>
        <v>2145</v>
      </c>
      <c r="O930" s="120">
        <f>IF($B$9="Female",'No Self Assessment feeder'!O919,IF($B$9="Male",'No Self Assessment feeder'!AU919,IF($B$9="All",'No Self Assessment feeder'!CA919)))</f>
        <v>0.9</v>
      </c>
      <c r="P930" s="79">
        <f>IF($B$9="Female",'No Self Assessment feeder'!P919,IF($B$9="Male",'No Self Assessment feeder'!AV919,IF($B$9="All",'No Self Assessment feeder'!CB919)))</f>
        <v>2125</v>
      </c>
      <c r="Q930" s="120">
        <f>IF($B$9="Female",'No Self Assessment feeder'!Q919,IF($B$9="Male",'No Self Assessment feeder'!AW919,IF($B$9="All",'No Self Assessment feeder'!CC919)))</f>
        <v>9.3000000000000007</v>
      </c>
      <c r="R930" s="120">
        <f>IF($B$9="Female",'No Self Assessment feeder'!R919,IF($B$9="Male",'No Self Assessment feeder'!AX919,IF($B$9="All",'No Self Assessment feeder'!CD919)))</f>
        <v>6.2</v>
      </c>
      <c r="S930" s="120">
        <f>IF($B$9="Female",'No Self Assessment feeder'!S919,IF($B$9="Male",'No Self Assessment feeder'!AY919,IF($B$9="All",'No Self Assessment feeder'!CE919)))</f>
        <v>61.3</v>
      </c>
      <c r="T930" s="120">
        <f>IF($B$9="Female",'No Self Assessment feeder'!T919,IF($B$9="Male",'No Self Assessment feeder'!AZ919,IF($B$9="All",'No Self Assessment feeder'!CF919)))</f>
        <v>76.900000000000006</v>
      </c>
      <c r="U930" s="127">
        <f>IF($B$9="Female",'No Self Assessment feeder'!U919,IF($B$9="Male",'No Self Assessment feeder'!BA919,IF($B$9="All",'No Self Assessment feeder'!CG919)))</f>
        <v>84.5</v>
      </c>
      <c r="V930" s="81" t="str">
        <f>IF($B$9="Female",'No Self Assessment feeder'!V919,IF($B$9="Male",'No Self Assessment feeder'!BB919,IF($B$9="All",'No Self Assessment feeder'!CH919)))</f>
        <v>.</v>
      </c>
      <c r="W930" s="120" t="str">
        <f>IF($B$9="Female",'No Self Assessment feeder'!W919,IF($B$9="Male",'No Self Assessment feeder'!BC919,IF($B$9="All",'No Self Assessment feeder'!CI919)))</f>
        <v>.</v>
      </c>
      <c r="X930" s="79" t="str">
        <f>IF($B$9="Female",'No Self Assessment feeder'!X919,IF($B$9="Male",'No Self Assessment feeder'!BD919,IF($B$9="All",'No Self Assessment feeder'!CJ919)))</f>
        <v>.</v>
      </c>
      <c r="Y930" s="120" t="str">
        <f>IF($B$9="Female",'No Self Assessment feeder'!Y919,IF($B$9="Male",'No Self Assessment feeder'!BE919,IF($B$9="All",'No Self Assessment feeder'!CK919)))</f>
        <v>.</v>
      </c>
      <c r="Z930" s="120" t="str">
        <f>IF($B$9="Female",'No Self Assessment feeder'!Z919,IF($B$9="Male",'No Self Assessment feeder'!BF919,IF($B$9="All",'No Self Assessment feeder'!CL919)))</f>
        <v>.</v>
      </c>
      <c r="AA930" s="120" t="str">
        <f>IF($B$9="Female",'No Self Assessment feeder'!AA919,IF($B$9="Male",'No Self Assessment feeder'!BG919,IF($B$9="All",'No Self Assessment feeder'!CM919)))</f>
        <v>.</v>
      </c>
      <c r="AB930" s="120" t="str">
        <f>IF($B$9="Female",'No Self Assessment feeder'!AB919,IF($B$9="Male",'No Self Assessment feeder'!BH919,IF($B$9="All",'No Self Assessment feeder'!CN919)))</f>
        <v>.</v>
      </c>
      <c r="AC930" s="127" t="str">
        <f>IF($B$9="Female",'No Self Assessment feeder'!AC919,IF($B$9="Male",'No Self Assessment feeder'!BI919,IF($B$9="All",'No Self Assessment feeder'!CO919)))</f>
        <v>.</v>
      </c>
      <c r="CM930" s="29"/>
    </row>
    <row r="931" spans="1:91" ht="14.25" customHeight="1" x14ac:dyDescent="0.2">
      <c r="A931" s="159" t="s">
        <v>295</v>
      </c>
      <c r="B931" s="65" t="s">
        <v>10</v>
      </c>
      <c r="C931" s="66">
        <v>10000291</v>
      </c>
      <c r="D931" s="66" t="s">
        <v>488</v>
      </c>
      <c r="E931" s="162" t="s">
        <v>12</v>
      </c>
      <c r="F931" s="142">
        <f>IF($B$9="Female",'No Self Assessment feeder'!F920,IF($B$9="Male",'No Self Assessment feeder'!AL920,IF($B$9="All",'No Self Assessment feeder'!BR920)))</f>
        <v>2435</v>
      </c>
      <c r="G931" s="120">
        <f>IF($B$9="Female",'No Self Assessment feeder'!G920,IF($B$9="Male",'No Self Assessment feeder'!AM920,IF($B$9="All",'No Self Assessment feeder'!BS920)))</f>
        <v>5.7</v>
      </c>
      <c r="H931" s="79">
        <f>IF($B$9="Female",'No Self Assessment feeder'!H920,IF($B$9="Male",'No Self Assessment feeder'!AN920,IF($B$9="All",'No Self Assessment feeder'!BT920)))</f>
        <v>2300</v>
      </c>
      <c r="I931" s="120">
        <f>IF($B$9="Female",'No Self Assessment feeder'!I920,IF($B$9="Male",'No Self Assessment feeder'!AO920,IF($B$9="All",'No Self Assessment feeder'!BU920)))</f>
        <v>7.9</v>
      </c>
      <c r="J931" s="120">
        <f>IF($B$9="Female",'No Self Assessment feeder'!J920,IF($B$9="Male",'No Self Assessment feeder'!AP920,IF($B$9="All",'No Self Assessment feeder'!BV920)))</f>
        <v>10.199999999999999</v>
      </c>
      <c r="K931" s="120">
        <f>IF($B$9="Female",'No Self Assessment feeder'!K920,IF($B$9="Male",'No Self Assessment feeder'!AQ920,IF($B$9="All",'No Self Assessment feeder'!BW920)))</f>
        <v>66.400000000000006</v>
      </c>
      <c r="L931" s="120">
        <f>IF($B$9="Female",'No Self Assessment feeder'!L920,IF($B$9="Male",'No Self Assessment feeder'!AR920,IF($B$9="All",'No Self Assessment feeder'!BX920)))</f>
        <v>76.900000000000006</v>
      </c>
      <c r="M931" s="127">
        <f>IF($B$9="Female",'No Self Assessment feeder'!M920,IF($B$9="Male",'No Self Assessment feeder'!AS920,IF($B$9="All",'No Self Assessment feeder'!BY920)))</f>
        <v>81.900000000000006</v>
      </c>
      <c r="N931" s="81">
        <f>IF($B$9="Female",'No Self Assessment feeder'!N920,IF($B$9="Male",'No Self Assessment feeder'!AT920,IF($B$9="All",'No Self Assessment feeder'!BZ920)))</f>
        <v>2435</v>
      </c>
      <c r="O931" s="120">
        <f>IF($B$9="Female",'No Self Assessment feeder'!O920,IF($B$9="Male",'No Self Assessment feeder'!AU920,IF($B$9="All",'No Self Assessment feeder'!CA920)))</f>
        <v>5.9</v>
      </c>
      <c r="P931" s="79">
        <f>IF($B$9="Female",'No Self Assessment feeder'!P920,IF($B$9="Male",'No Self Assessment feeder'!AV920,IF($B$9="All",'No Self Assessment feeder'!CB920)))</f>
        <v>2295</v>
      </c>
      <c r="Q931" s="120">
        <f>IF($B$9="Female",'No Self Assessment feeder'!Q920,IF($B$9="Male",'No Self Assessment feeder'!AW920,IF($B$9="All",'No Self Assessment feeder'!CC920)))</f>
        <v>11.3</v>
      </c>
      <c r="R931" s="120">
        <f>IF($B$9="Female",'No Self Assessment feeder'!R920,IF($B$9="Male",'No Self Assessment feeder'!AX920,IF($B$9="All",'No Self Assessment feeder'!CD920)))</f>
        <v>8</v>
      </c>
      <c r="S931" s="120">
        <f>IF($B$9="Female",'No Self Assessment feeder'!S920,IF($B$9="Male",'No Self Assessment feeder'!AY920,IF($B$9="All",'No Self Assessment feeder'!CE920)))</f>
        <v>69.3</v>
      </c>
      <c r="T931" s="120">
        <f>IF($B$9="Female",'No Self Assessment feeder'!T920,IF($B$9="Male",'No Self Assessment feeder'!AZ920,IF($B$9="All",'No Self Assessment feeder'!CF920)))</f>
        <v>77.2</v>
      </c>
      <c r="U931" s="127">
        <f>IF($B$9="Female",'No Self Assessment feeder'!U920,IF($B$9="Male",'No Self Assessment feeder'!BA920,IF($B$9="All",'No Self Assessment feeder'!CG920)))</f>
        <v>80.7</v>
      </c>
      <c r="V931" s="81" t="str">
        <f>IF($B$9="Female",'No Self Assessment feeder'!V920,IF($B$9="Male",'No Self Assessment feeder'!BB920,IF($B$9="All",'No Self Assessment feeder'!CH920)))</f>
        <v>.</v>
      </c>
      <c r="W931" s="120" t="str">
        <f>IF($B$9="Female",'No Self Assessment feeder'!W920,IF($B$9="Male",'No Self Assessment feeder'!BC920,IF($B$9="All",'No Self Assessment feeder'!CI920)))</f>
        <v>.</v>
      </c>
      <c r="X931" s="79" t="str">
        <f>IF($B$9="Female",'No Self Assessment feeder'!X920,IF($B$9="Male",'No Self Assessment feeder'!BD920,IF($B$9="All",'No Self Assessment feeder'!CJ920)))</f>
        <v>.</v>
      </c>
      <c r="Y931" s="120" t="str">
        <f>IF($B$9="Female",'No Self Assessment feeder'!Y920,IF($B$9="Male",'No Self Assessment feeder'!BE920,IF($B$9="All",'No Self Assessment feeder'!CK920)))</f>
        <v>.</v>
      </c>
      <c r="Z931" s="120" t="str">
        <f>IF($B$9="Female",'No Self Assessment feeder'!Z920,IF($B$9="Male",'No Self Assessment feeder'!BF920,IF($B$9="All",'No Self Assessment feeder'!CL920)))</f>
        <v>.</v>
      </c>
      <c r="AA931" s="120" t="str">
        <f>IF($B$9="Female",'No Self Assessment feeder'!AA920,IF($B$9="Male",'No Self Assessment feeder'!BG920,IF($B$9="All",'No Self Assessment feeder'!CM920)))</f>
        <v>.</v>
      </c>
      <c r="AB931" s="120" t="str">
        <f>IF($B$9="Female",'No Self Assessment feeder'!AB920,IF($B$9="Male",'No Self Assessment feeder'!BH920,IF($B$9="All",'No Self Assessment feeder'!CN920)))</f>
        <v>.</v>
      </c>
      <c r="AC931" s="127" t="str">
        <f>IF($B$9="Female",'No Self Assessment feeder'!AC920,IF($B$9="Male",'No Self Assessment feeder'!BI920,IF($B$9="All",'No Self Assessment feeder'!CO920)))</f>
        <v>.</v>
      </c>
      <c r="CM931" s="29"/>
    </row>
    <row r="932" spans="1:91" ht="14.25" customHeight="1" x14ac:dyDescent="0.2">
      <c r="A932" s="159" t="s">
        <v>295</v>
      </c>
      <c r="B932" s="65" t="s">
        <v>15</v>
      </c>
      <c r="C932" s="66">
        <v>10007759</v>
      </c>
      <c r="D932" s="66" t="s">
        <v>489</v>
      </c>
      <c r="E932" s="162" t="s">
        <v>17</v>
      </c>
      <c r="F932" s="142">
        <f>IF($B$9="Female",'No Self Assessment feeder'!F921,IF($B$9="Male",'No Self Assessment feeder'!AL921,IF($B$9="All",'No Self Assessment feeder'!BR921)))</f>
        <v>1390</v>
      </c>
      <c r="G932" s="120">
        <f>IF($B$9="Female",'No Self Assessment feeder'!G921,IF($B$9="Male",'No Self Assessment feeder'!AM921,IF($B$9="All",'No Self Assessment feeder'!BS921)))</f>
        <v>1.7</v>
      </c>
      <c r="H932" s="79">
        <f>IF($B$9="Female",'No Self Assessment feeder'!H921,IF($B$9="Male",'No Self Assessment feeder'!AN921,IF($B$9="All",'No Self Assessment feeder'!BT921)))</f>
        <v>1365</v>
      </c>
      <c r="I932" s="120">
        <f>IF($B$9="Female",'No Self Assessment feeder'!I921,IF($B$9="Male",'No Self Assessment feeder'!AO921,IF($B$9="All",'No Self Assessment feeder'!BU921)))</f>
        <v>7.3</v>
      </c>
      <c r="J932" s="120">
        <f>IF($B$9="Female",'No Self Assessment feeder'!J921,IF($B$9="Male",'No Self Assessment feeder'!AP921,IF($B$9="All",'No Self Assessment feeder'!BV921)))</f>
        <v>11.3</v>
      </c>
      <c r="K932" s="120">
        <f>IF($B$9="Female",'No Self Assessment feeder'!K921,IF($B$9="Male",'No Self Assessment feeder'!AQ921,IF($B$9="All",'No Self Assessment feeder'!BW921)))</f>
        <v>61.2</v>
      </c>
      <c r="L932" s="120">
        <f>IF($B$9="Female",'No Self Assessment feeder'!L921,IF($B$9="Male",'No Self Assessment feeder'!AR921,IF($B$9="All",'No Self Assessment feeder'!BX921)))</f>
        <v>72.2</v>
      </c>
      <c r="M932" s="127">
        <f>IF($B$9="Female",'No Self Assessment feeder'!M921,IF($B$9="Male",'No Self Assessment feeder'!AS921,IF($B$9="All",'No Self Assessment feeder'!BY921)))</f>
        <v>81.400000000000006</v>
      </c>
      <c r="N932" s="81">
        <f>IF($B$9="Female",'No Self Assessment feeder'!N921,IF($B$9="Male",'No Self Assessment feeder'!AT921,IF($B$9="All",'No Self Assessment feeder'!BZ921)))</f>
        <v>1390</v>
      </c>
      <c r="O932" s="120">
        <f>IF($B$9="Female",'No Self Assessment feeder'!O921,IF($B$9="Male",'No Self Assessment feeder'!AU921,IF($B$9="All",'No Self Assessment feeder'!CA921)))</f>
        <v>1.8</v>
      </c>
      <c r="P932" s="79">
        <f>IF($B$9="Female",'No Self Assessment feeder'!P921,IF($B$9="Male",'No Self Assessment feeder'!AV921,IF($B$9="All",'No Self Assessment feeder'!CB921)))</f>
        <v>1365</v>
      </c>
      <c r="Q932" s="120">
        <f>IF($B$9="Female",'No Self Assessment feeder'!Q921,IF($B$9="Male",'No Self Assessment feeder'!AW921,IF($B$9="All",'No Self Assessment feeder'!CC921)))</f>
        <v>12.6</v>
      </c>
      <c r="R932" s="120">
        <f>IF($B$9="Female",'No Self Assessment feeder'!R921,IF($B$9="Male",'No Self Assessment feeder'!AX921,IF($B$9="All",'No Self Assessment feeder'!CD921)))</f>
        <v>8.6999999999999993</v>
      </c>
      <c r="S932" s="120">
        <f>IF($B$9="Female",'No Self Assessment feeder'!S921,IF($B$9="Male",'No Self Assessment feeder'!AY921,IF($B$9="All",'No Self Assessment feeder'!CE921)))</f>
        <v>65.400000000000006</v>
      </c>
      <c r="T932" s="120">
        <f>IF($B$9="Female",'No Self Assessment feeder'!T921,IF($B$9="Male",'No Self Assessment feeder'!AZ921,IF($B$9="All",'No Self Assessment feeder'!CF921)))</f>
        <v>74.2</v>
      </c>
      <c r="U932" s="127">
        <f>IF($B$9="Female",'No Self Assessment feeder'!U921,IF($B$9="Male",'No Self Assessment feeder'!BA921,IF($B$9="All",'No Self Assessment feeder'!CG921)))</f>
        <v>78.7</v>
      </c>
      <c r="V932" s="81" t="str">
        <f>IF($B$9="Female",'No Self Assessment feeder'!V921,IF($B$9="Male",'No Self Assessment feeder'!BB921,IF($B$9="All",'No Self Assessment feeder'!CH921)))</f>
        <v>.</v>
      </c>
      <c r="W932" s="120" t="str">
        <f>IF($B$9="Female",'No Self Assessment feeder'!W921,IF($B$9="Male",'No Self Assessment feeder'!BC921,IF($B$9="All",'No Self Assessment feeder'!CI921)))</f>
        <v>.</v>
      </c>
      <c r="X932" s="79" t="str">
        <f>IF($B$9="Female",'No Self Assessment feeder'!X921,IF($B$9="Male",'No Self Assessment feeder'!BD921,IF($B$9="All",'No Self Assessment feeder'!CJ921)))</f>
        <v>.</v>
      </c>
      <c r="Y932" s="120" t="str">
        <f>IF($B$9="Female",'No Self Assessment feeder'!Y921,IF($B$9="Male",'No Self Assessment feeder'!BE921,IF($B$9="All",'No Self Assessment feeder'!CK921)))</f>
        <v>.</v>
      </c>
      <c r="Z932" s="120" t="str">
        <f>IF($B$9="Female",'No Self Assessment feeder'!Z921,IF($B$9="Male",'No Self Assessment feeder'!BF921,IF($B$9="All",'No Self Assessment feeder'!CL921)))</f>
        <v>.</v>
      </c>
      <c r="AA932" s="120" t="str">
        <f>IF($B$9="Female",'No Self Assessment feeder'!AA921,IF($B$9="Male",'No Self Assessment feeder'!BG921,IF($B$9="All",'No Self Assessment feeder'!CM921)))</f>
        <v>.</v>
      </c>
      <c r="AB932" s="120" t="str">
        <f>IF($B$9="Female",'No Self Assessment feeder'!AB921,IF($B$9="Male",'No Self Assessment feeder'!BH921,IF($B$9="All",'No Self Assessment feeder'!CN921)))</f>
        <v>.</v>
      </c>
      <c r="AC932" s="127" t="str">
        <f>IF($B$9="Female",'No Self Assessment feeder'!AC921,IF($B$9="Male",'No Self Assessment feeder'!BI921,IF($B$9="All",'No Self Assessment feeder'!CO921)))</f>
        <v>.</v>
      </c>
      <c r="CM932" s="29"/>
    </row>
    <row r="933" spans="1:91" ht="14.25" customHeight="1" x14ac:dyDescent="0.2">
      <c r="A933" s="159" t="s">
        <v>295</v>
      </c>
      <c r="B933" s="65" t="s">
        <v>18</v>
      </c>
      <c r="C933" s="66">
        <v>10000571</v>
      </c>
      <c r="D933" s="66" t="s">
        <v>490</v>
      </c>
      <c r="E933" s="162" t="s">
        <v>20</v>
      </c>
      <c r="F933" s="142">
        <f>IF($B$9="Female",'No Self Assessment feeder'!F922,IF($B$9="Male",'No Self Assessment feeder'!AL922,IF($B$9="All",'No Self Assessment feeder'!BR922)))</f>
        <v>1315</v>
      </c>
      <c r="G933" s="120">
        <f>IF($B$9="Female",'No Self Assessment feeder'!G922,IF($B$9="Male",'No Self Assessment feeder'!AM922,IF($B$9="All",'No Self Assessment feeder'!BS922)))</f>
        <v>3.1</v>
      </c>
      <c r="H933" s="79">
        <f>IF($B$9="Female",'No Self Assessment feeder'!H922,IF($B$9="Male",'No Self Assessment feeder'!AN922,IF($B$9="All",'No Self Assessment feeder'!BT922)))</f>
        <v>1275</v>
      </c>
      <c r="I933" s="120">
        <f>IF($B$9="Female",'No Self Assessment feeder'!I922,IF($B$9="Male",'No Self Assessment feeder'!AO922,IF($B$9="All",'No Self Assessment feeder'!BU922)))</f>
        <v>7.1</v>
      </c>
      <c r="J933" s="120">
        <f>IF($B$9="Female",'No Self Assessment feeder'!J922,IF($B$9="Male",'No Self Assessment feeder'!AP922,IF($B$9="All",'No Self Assessment feeder'!BV922)))</f>
        <v>11.6</v>
      </c>
      <c r="K933" s="120">
        <f>IF($B$9="Female",'No Self Assessment feeder'!K922,IF($B$9="Male",'No Self Assessment feeder'!AQ922,IF($B$9="All",'No Self Assessment feeder'!BW922)))</f>
        <v>59</v>
      </c>
      <c r="L933" s="120">
        <f>IF($B$9="Female",'No Self Assessment feeder'!L922,IF($B$9="Male",'No Self Assessment feeder'!AR922,IF($B$9="All",'No Self Assessment feeder'!BX922)))</f>
        <v>74.7</v>
      </c>
      <c r="M933" s="127">
        <f>IF($B$9="Female",'No Self Assessment feeder'!M922,IF($B$9="Male",'No Self Assessment feeder'!AS922,IF($B$9="All",'No Self Assessment feeder'!BY922)))</f>
        <v>81.3</v>
      </c>
      <c r="N933" s="81">
        <f>IF($B$9="Female",'No Self Assessment feeder'!N922,IF($B$9="Male",'No Self Assessment feeder'!AT922,IF($B$9="All",'No Self Assessment feeder'!BZ922)))</f>
        <v>1315</v>
      </c>
      <c r="O933" s="120">
        <f>IF($B$9="Female",'No Self Assessment feeder'!O922,IF($B$9="Male",'No Self Assessment feeder'!AU922,IF($B$9="All",'No Self Assessment feeder'!CA922)))</f>
        <v>3.5</v>
      </c>
      <c r="P933" s="79">
        <f>IF($B$9="Female",'No Self Assessment feeder'!P922,IF($B$9="Male",'No Self Assessment feeder'!AV922,IF($B$9="All",'No Self Assessment feeder'!CB922)))</f>
        <v>1270</v>
      </c>
      <c r="Q933" s="120">
        <f>IF($B$9="Female",'No Self Assessment feeder'!Q922,IF($B$9="Male",'No Self Assessment feeder'!AW922,IF($B$9="All",'No Self Assessment feeder'!CC922)))</f>
        <v>10</v>
      </c>
      <c r="R933" s="120">
        <f>IF($B$9="Female",'No Self Assessment feeder'!R922,IF($B$9="Male",'No Self Assessment feeder'!AX922,IF($B$9="All",'No Self Assessment feeder'!CD922)))</f>
        <v>11.9</v>
      </c>
      <c r="S933" s="120">
        <f>IF($B$9="Female",'No Self Assessment feeder'!S922,IF($B$9="Male",'No Self Assessment feeder'!AY922,IF($B$9="All",'No Self Assessment feeder'!CE922)))</f>
        <v>68.099999999999994</v>
      </c>
      <c r="T933" s="120">
        <f>IF($B$9="Female",'No Self Assessment feeder'!T922,IF($B$9="Male",'No Self Assessment feeder'!AZ922,IF($B$9="All",'No Self Assessment feeder'!CF922)))</f>
        <v>74.900000000000006</v>
      </c>
      <c r="U933" s="127">
        <f>IF($B$9="Female",'No Self Assessment feeder'!U922,IF($B$9="Male",'No Self Assessment feeder'!BA922,IF($B$9="All",'No Self Assessment feeder'!CG922)))</f>
        <v>78.099999999999994</v>
      </c>
      <c r="V933" s="81" t="str">
        <f>IF($B$9="Female",'No Self Assessment feeder'!V922,IF($B$9="Male",'No Self Assessment feeder'!BB922,IF($B$9="All",'No Self Assessment feeder'!CH922)))</f>
        <v>.</v>
      </c>
      <c r="W933" s="120" t="str">
        <f>IF($B$9="Female",'No Self Assessment feeder'!W922,IF($B$9="Male",'No Self Assessment feeder'!BC922,IF($B$9="All",'No Self Assessment feeder'!CI922)))</f>
        <v>.</v>
      </c>
      <c r="X933" s="79" t="str">
        <f>IF($B$9="Female",'No Self Assessment feeder'!X922,IF($B$9="Male",'No Self Assessment feeder'!BD922,IF($B$9="All",'No Self Assessment feeder'!CJ922)))</f>
        <v>.</v>
      </c>
      <c r="Y933" s="120" t="str">
        <f>IF($B$9="Female",'No Self Assessment feeder'!Y922,IF($B$9="Male",'No Self Assessment feeder'!BE922,IF($B$9="All",'No Self Assessment feeder'!CK922)))</f>
        <v>.</v>
      </c>
      <c r="Z933" s="120" t="str">
        <f>IF($B$9="Female",'No Self Assessment feeder'!Z922,IF($B$9="Male",'No Self Assessment feeder'!BF922,IF($B$9="All",'No Self Assessment feeder'!CL922)))</f>
        <v>.</v>
      </c>
      <c r="AA933" s="120" t="str">
        <f>IF($B$9="Female",'No Self Assessment feeder'!AA922,IF($B$9="Male",'No Self Assessment feeder'!BG922,IF($B$9="All",'No Self Assessment feeder'!CM922)))</f>
        <v>.</v>
      </c>
      <c r="AB933" s="120" t="str">
        <f>IF($B$9="Female",'No Self Assessment feeder'!AB922,IF($B$9="Male",'No Self Assessment feeder'!BH922,IF($B$9="All",'No Self Assessment feeder'!CN922)))</f>
        <v>.</v>
      </c>
      <c r="AC933" s="127" t="str">
        <f>IF($B$9="Female",'No Self Assessment feeder'!AC922,IF($B$9="Male",'No Self Assessment feeder'!BI922,IF($B$9="All",'No Self Assessment feeder'!CO922)))</f>
        <v>.</v>
      </c>
      <c r="CM933" s="29"/>
    </row>
    <row r="934" spans="1:91" ht="14.25" customHeight="1" x14ac:dyDescent="0.2">
      <c r="A934" s="159" t="s">
        <v>295</v>
      </c>
      <c r="B934" s="65" t="s">
        <v>22</v>
      </c>
      <c r="C934" s="66">
        <v>10007850</v>
      </c>
      <c r="D934" s="66" t="s">
        <v>490</v>
      </c>
      <c r="E934" s="162" t="s">
        <v>23</v>
      </c>
      <c r="F934" s="142">
        <f>IF($B$9="Female",'No Self Assessment feeder'!F923,IF($B$9="Male",'No Self Assessment feeder'!AL923,IF($B$9="All",'No Self Assessment feeder'!BR923)))</f>
        <v>1645</v>
      </c>
      <c r="G934" s="120">
        <f>IF($B$9="Female",'No Self Assessment feeder'!G923,IF($B$9="Male",'No Self Assessment feeder'!AM923,IF($B$9="All",'No Self Assessment feeder'!BS923)))</f>
        <v>2</v>
      </c>
      <c r="H934" s="79">
        <f>IF($B$9="Female",'No Self Assessment feeder'!H923,IF($B$9="Male",'No Self Assessment feeder'!AN923,IF($B$9="All",'No Self Assessment feeder'!BT923)))</f>
        <v>1610</v>
      </c>
      <c r="I934" s="120">
        <f>IF($B$9="Female",'No Self Assessment feeder'!I923,IF($B$9="Male",'No Self Assessment feeder'!AO923,IF($B$9="All",'No Self Assessment feeder'!BU923)))</f>
        <v>7.9</v>
      </c>
      <c r="J934" s="120">
        <f>IF($B$9="Female",'No Self Assessment feeder'!J923,IF($B$9="Male",'No Self Assessment feeder'!AP923,IF($B$9="All",'No Self Assessment feeder'!BV923)))</f>
        <v>7.6</v>
      </c>
      <c r="K934" s="120">
        <f>IF($B$9="Female",'No Self Assessment feeder'!K923,IF($B$9="Male",'No Self Assessment feeder'!AQ923,IF($B$9="All",'No Self Assessment feeder'!BW923)))</f>
        <v>59.1</v>
      </c>
      <c r="L934" s="120">
        <f>IF($B$9="Female",'No Self Assessment feeder'!L923,IF($B$9="Male",'No Self Assessment feeder'!AR923,IF($B$9="All",'No Self Assessment feeder'!BX923)))</f>
        <v>74.8</v>
      </c>
      <c r="M934" s="127">
        <f>IF($B$9="Female",'No Self Assessment feeder'!M923,IF($B$9="Male",'No Self Assessment feeder'!AS923,IF($B$9="All",'No Self Assessment feeder'!BY923)))</f>
        <v>84.5</v>
      </c>
      <c r="N934" s="81">
        <f>IF($B$9="Female",'No Self Assessment feeder'!N923,IF($B$9="Male",'No Self Assessment feeder'!AT923,IF($B$9="All",'No Self Assessment feeder'!BZ923)))</f>
        <v>1645</v>
      </c>
      <c r="O934" s="120">
        <f>IF($B$9="Female",'No Self Assessment feeder'!O923,IF($B$9="Male",'No Self Assessment feeder'!AU923,IF($B$9="All",'No Self Assessment feeder'!CA923)))</f>
        <v>2.2999999999999998</v>
      </c>
      <c r="P934" s="79">
        <f>IF($B$9="Female",'No Self Assessment feeder'!P923,IF($B$9="Male",'No Self Assessment feeder'!AV923,IF($B$9="All",'No Self Assessment feeder'!CB923)))</f>
        <v>1605</v>
      </c>
      <c r="Q934" s="120">
        <f>IF($B$9="Female",'No Self Assessment feeder'!Q923,IF($B$9="Male",'No Self Assessment feeder'!AW923,IF($B$9="All",'No Self Assessment feeder'!CC923)))</f>
        <v>11</v>
      </c>
      <c r="R934" s="120">
        <f>IF($B$9="Female",'No Self Assessment feeder'!R923,IF($B$9="Male",'No Self Assessment feeder'!AX923,IF($B$9="All",'No Self Assessment feeder'!CD923)))</f>
        <v>4.7</v>
      </c>
      <c r="S934" s="120">
        <f>IF($B$9="Female",'No Self Assessment feeder'!S923,IF($B$9="Male",'No Self Assessment feeder'!AY923,IF($B$9="All",'No Self Assessment feeder'!CE923)))</f>
        <v>64.400000000000006</v>
      </c>
      <c r="T934" s="120">
        <f>IF($B$9="Female",'No Self Assessment feeder'!T923,IF($B$9="Male",'No Self Assessment feeder'!AZ923,IF($B$9="All",'No Self Assessment feeder'!CF923)))</f>
        <v>78.400000000000006</v>
      </c>
      <c r="U934" s="127">
        <f>IF($B$9="Female",'No Self Assessment feeder'!U923,IF($B$9="Male",'No Self Assessment feeder'!BA923,IF($B$9="All",'No Self Assessment feeder'!CG923)))</f>
        <v>84.4</v>
      </c>
      <c r="V934" s="81" t="str">
        <f>IF($B$9="Female",'No Self Assessment feeder'!V923,IF($B$9="Male",'No Self Assessment feeder'!BB923,IF($B$9="All",'No Self Assessment feeder'!CH923)))</f>
        <v>.</v>
      </c>
      <c r="W934" s="120" t="str">
        <f>IF($B$9="Female",'No Self Assessment feeder'!W923,IF($B$9="Male",'No Self Assessment feeder'!BC923,IF($B$9="All",'No Self Assessment feeder'!CI923)))</f>
        <v>.</v>
      </c>
      <c r="X934" s="79" t="str">
        <f>IF($B$9="Female",'No Self Assessment feeder'!X923,IF($B$9="Male",'No Self Assessment feeder'!BD923,IF($B$9="All",'No Self Assessment feeder'!CJ923)))</f>
        <v>.</v>
      </c>
      <c r="Y934" s="120" t="str">
        <f>IF($B$9="Female",'No Self Assessment feeder'!Y923,IF($B$9="Male",'No Self Assessment feeder'!BE923,IF($B$9="All",'No Self Assessment feeder'!CK923)))</f>
        <v>.</v>
      </c>
      <c r="Z934" s="120" t="str">
        <f>IF($B$9="Female",'No Self Assessment feeder'!Z923,IF($B$9="Male",'No Self Assessment feeder'!BF923,IF($B$9="All",'No Self Assessment feeder'!CL923)))</f>
        <v>.</v>
      </c>
      <c r="AA934" s="120" t="str">
        <f>IF($B$9="Female",'No Self Assessment feeder'!AA923,IF($B$9="Male",'No Self Assessment feeder'!BG923,IF($B$9="All",'No Self Assessment feeder'!CM923)))</f>
        <v>.</v>
      </c>
      <c r="AB934" s="120" t="str">
        <f>IF($B$9="Female",'No Self Assessment feeder'!AB923,IF($B$9="Male",'No Self Assessment feeder'!BH923,IF($B$9="All",'No Self Assessment feeder'!CN923)))</f>
        <v>.</v>
      </c>
      <c r="AC934" s="127" t="str">
        <f>IF($B$9="Female",'No Self Assessment feeder'!AC923,IF($B$9="Male",'No Self Assessment feeder'!BI923,IF($B$9="All",'No Self Assessment feeder'!CO923)))</f>
        <v>.</v>
      </c>
      <c r="CM934" s="29"/>
    </row>
    <row r="935" spans="1:91" ht="14.25" customHeight="1" x14ac:dyDescent="0.2">
      <c r="A935" s="159" t="s">
        <v>295</v>
      </c>
      <c r="B935" s="65" t="s">
        <v>24</v>
      </c>
      <c r="C935" s="66">
        <v>10007152</v>
      </c>
      <c r="D935" s="66" t="s">
        <v>488</v>
      </c>
      <c r="E935" s="162" t="s">
        <v>25</v>
      </c>
      <c r="F935" s="142">
        <f>IF($B$9="Female",'No Self Assessment feeder'!F924,IF($B$9="Male",'No Self Assessment feeder'!AL924,IF($B$9="All",'No Self Assessment feeder'!BR924)))</f>
        <v>1715</v>
      </c>
      <c r="G935" s="120">
        <f>IF($B$9="Female",'No Self Assessment feeder'!G924,IF($B$9="Male",'No Self Assessment feeder'!AM924,IF($B$9="All",'No Self Assessment feeder'!BS924)))</f>
        <v>3.9</v>
      </c>
      <c r="H935" s="79">
        <f>IF($B$9="Female",'No Self Assessment feeder'!H924,IF($B$9="Male",'No Self Assessment feeder'!AN924,IF($B$9="All",'No Self Assessment feeder'!BT924)))</f>
        <v>1650</v>
      </c>
      <c r="I935" s="120">
        <f>IF($B$9="Female",'No Self Assessment feeder'!I924,IF($B$9="Male",'No Self Assessment feeder'!AO924,IF($B$9="All",'No Self Assessment feeder'!BU924)))</f>
        <v>9.1999999999999993</v>
      </c>
      <c r="J935" s="120">
        <f>IF($B$9="Female",'No Self Assessment feeder'!J924,IF($B$9="Male",'No Self Assessment feeder'!AP924,IF($B$9="All",'No Self Assessment feeder'!BV924)))</f>
        <v>12.9</v>
      </c>
      <c r="K935" s="120">
        <f>IF($B$9="Female",'No Self Assessment feeder'!K924,IF($B$9="Male",'No Self Assessment feeder'!AQ924,IF($B$9="All",'No Self Assessment feeder'!BW924)))</f>
        <v>61.1</v>
      </c>
      <c r="L935" s="120">
        <f>IF($B$9="Female",'No Self Assessment feeder'!L924,IF($B$9="Male",'No Self Assessment feeder'!AR924,IF($B$9="All",'No Self Assessment feeder'!BX924)))</f>
        <v>72.900000000000006</v>
      </c>
      <c r="M935" s="127">
        <f>IF($B$9="Female",'No Self Assessment feeder'!M924,IF($B$9="Male",'No Self Assessment feeder'!AS924,IF($B$9="All",'No Self Assessment feeder'!BY924)))</f>
        <v>77.900000000000006</v>
      </c>
      <c r="N935" s="81">
        <f>IF($B$9="Female",'No Self Assessment feeder'!N924,IF($B$9="Male",'No Self Assessment feeder'!AT924,IF($B$9="All",'No Self Assessment feeder'!BZ924)))</f>
        <v>1715</v>
      </c>
      <c r="O935" s="120">
        <f>IF($B$9="Female",'No Self Assessment feeder'!O924,IF($B$9="Male",'No Self Assessment feeder'!AU924,IF($B$9="All",'No Self Assessment feeder'!CA924)))</f>
        <v>4</v>
      </c>
      <c r="P935" s="79">
        <f>IF($B$9="Female",'No Self Assessment feeder'!P924,IF($B$9="Male",'No Self Assessment feeder'!AV924,IF($B$9="All",'No Self Assessment feeder'!CB924)))</f>
        <v>1645</v>
      </c>
      <c r="Q935" s="120">
        <f>IF($B$9="Female",'No Self Assessment feeder'!Q924,IF($B$9="Male",'No Self Assessment feeder'!AW924,IF($B$9="All",'No Self Assessment feeder'!CC924)))</f>
        <v>12.6</v>
      </c>
      <c r="R935" s="120">
        <f>IF($B$9="Female",'No Self Assessment feeder'!R924,IF($B$9="Male",'No Self Assessment feeder'!AX924,IF($B$9="All",'No Self Assessment feeder'!CD924)))</f>
        <v>10.3</v>
      </c>
      <c r="S935" s="120">
        <f>IF($B$9="Female",'No Self Assessment feeder'!S924,IF($B$9="Male",'No Self Assessment feeder'!AY924,IF($B$9="All",'No Self Assessment feeder'!CE924)))</f>
        <v>66.099999999999994</v>
      </c>
      <c r="T935" s="120">
        <f>IF($B$9="Female",'No Self Assessment feeder'!T924,IF($B$9="Male",'No Self Assessment feeder'!AZ924,IF($B$9="All",'No Self Assessment feeder'!CF924)))</f>
        <v>74.099999999999994</v>
      </c>
      <c r="U935" s="127">
        <f>IF($B$9="Female",'No Self Assessment feeder'!U924,IF($B$9="Male",'No Self Assessment feeder'!BA924,IF($B$9="All",'No Self Assessment feeder'!CG924)))</f>
        <v>77.099999999999994</v>
      </c>
      <c r="V935" s="81" t="str">
        <f>IF($B$9="Female",'No Self Assessment feeder'!V924,IF($B$9="Male",'No Self Assessment feeder'!BB924,IF($B$9="All",'No Self Assessment feeder'!CH924)))</f>
        <v>.</v>
      </c>
      <c r="W935" s="120" t="str">
        <f>IF($B$9="Female",'No Self Assessment feeder'!W924,IF($B$9="Male",'No Self Assessment feeder'!BC924,IF($B$9="All",'No Self Assessment feeder'!CI924)))</f>
        <v>.</v>
      </c>
      <c r="X935" s="79" t="str">
        <f>IF($B$9="Female",'No Self Assessment feeder'!X924,IF($B$9="Male",'No Self Assessment feeder'!BD924,IF($B$9="All",'No Self Assessment feeder'!CJ924)))</f>
        <v>.</v>
      </c>
      <c r="Y935" s="120" t="str">
        <f>IF($B$9="Female",'No Self Assessment feeder'!Y924,IF($B$9="Male",'No Self Assessment feeder'!BE924,IF($B$9="All",'No Self Assessment feeder'!CK924)))</f>
        <v>.</v>
      </c>
      <c r="Z935" s="120" t="str">
        <f>IF($B$9="Female",'No Self Assessment feeder'!Z924,IF($B$9="Male",'No Self Assessment feeder'!BF924,IF($B$9="All",'No Self Assessment feeder'!CL924)))</f>
        <v>.</v>
      </c>
      <c r="AA935" s="120" t="str">
        <f>IF($B$9="Female",'No Self Assessment feeder'!AA924,IF($B$9="Male",'No Self Assessment feeder'!BG924,IF($B$9="All",'No Self Assessment feeder'!CM924)))</f>
        <v>.</v>
      </c>
      <c r="AB935" s="120" t="str">
        <f>IF($B$9="Female",'No Self Assessment feeder'!AB924,IF($B$9="Male",'No Self Assessment feeder'!BH924,IF($B$9="All",'No Self Assessment feeder'!CN924)))</f>
        <v>.</v>
      </c>
      <c r="AC935" s="127" t="str">
        <f>IF($B$9="Female",'No Self Assessment feeder'!AC924,IF($B$9="Male",'No Self Assessment feeder'!BI924,IF($B$9="All",'No Self Assessment feeder'!CO924)))</f>
        <v>.</v>
      </c>
      <c r="CM935" s="29"/>
    </row>
    <row r="936" spans="1:91" ht="14.25" customHeight="1" x14ac:dyDescent="0.2">
      <c r="A936" s="159" t="s">
        <v>295</v>
      </c>
      <c r="B936" s="65" t="s">
        <v>26</v>
      </c>
      <c r="C936" s="66">
        <v>10007760</v>
      </c>
      <c r="D936" s="66" t="s">
        <v>491</v>
      </c>
      <c r="E936" s="162" t="s">
        <v>28</v>
      </c>
      <c r="F936" s="142">
        <f>IF($B$9="Female",'No Self Assessment feeder'!F925,IF($B$9="Male",'No Self Assessment feeder'!AL925,IF($B$9="All",'No Self Assessment feeder'!BR925)))</f>
        <v>525</v>
      </c>
      <c r="G936" s="120">
        <f>IF($B$9="Female",'No Self Assessment feeder'!G925,IF($B$9="Male",'No Self Assessment feeder'!AM925,IF($B$9="All",'No Self Assessment feeder'!BS925)))</f>
        <v>7.8</v>
      </c>
      <c r="H936" s="79">
        <f>IF($B$9="Female",'No Self Assessment feeder'!H925,IF($B$9="Male",'No Self Assessment feeder'!AN925,IF($B$9="All",'No Self Assessment feeder'!BT925)))</f>
        <v>485</v>
      </c>
      <c r="I936" s="120">
        <f>IF($B$9="Female",'No Self Assessment feeder'!I925,IF($B$9="Male",'No Self Assessment feeder'!AO925,IF($B$9="All",'No Self Assessment feeder'!BU925)))</f>
        <v>9.5</v>
      </c>
      <c r="J936" s="120">
        <f>IF($B$9="Female",'No Self Assessment feeder'!J925,IF($B$9="Male",'No Self Assessment feeder'!AP925,IF($B$9="All",'No Self Assessment feeder'!BV925)))</f>
        <v>7.4</v>
      </c>
      <c r="K936" s="120">
        <f>IF($B$9="Female",'No Self Assessment feeder'!K925,IF($B$9="Male",'No Self Assessment feeder'!AQ925,IF($B$9="All",'No Self Assessment feeder'!BW925)))</f>
        <v>46.9</v>
      </c>
      <c r="L936" s="120">
        <f>IF($B$9="Female",'No Self Assessment feeder'!L925,IF($B$9="Male",'No Self Assessment feeder'!AR925,IF($B$9="All",'No Self Assessment feeder'!BX925)))</f>
        <v>69.8</v>
      </c>
      <c r="M936" s="127">
        <f>IF($B$9="Female",'No Self Assessment feeder'!M925,IF($B$9="Male",'No Self Assessment feeder'!AS925,IF($B$9="All",'No Self Assessment feeder'!BY925)))</f>
        <v>83.1</v>
      </c>
      <c r="N936" s="81">
        <f>IF($B$9="Female",'No Self Assessment feeder'!N925,IF($B$9="Male",'No Self Assessment feeder'!AT925,IF($B$9="All",'No Self Assessment feeder'!BZ925)))</f>
        <v>525</v>
      </c>
      <c r="O936" s="120">
        <f>IF($B$9="Female",'No Self Assessment feeder'!O925,IF($B$9="Male",'No Self Assessment feeder'!AU925,IF($B$9="All",'No Self Assessment feeder'!CA925)))</f>
        <v>8.8000000000000007</v>
      </c>
      <c r="P936" s="79">
        <f>IF($B$9="Female",'No Self Assessment feeder'!P925,IF($B$9="Male",'No Self Assessment feeder'!AV925,IF($B$9="All",'No Self Assessment feeder'!CB925)))</f>
        <v>480</v>
      </c>
      <c r="Q936" s="120">
        <f>IF($B$9="Female",'No Self Assessment feeder'!Q925,IF($B$9="Male",'No Self Assessment feeder'!AW925,IF($B$9="All",'No Self Assessment feeder'!CC925)))</f>
        <v>15</v>
      </c>
      <c r="R936" s="120">
        <f>IF($B$9="Female",'No Self Assessment feeder'!R925,IF($B$9="Male",'No Self Assessment feeder'!AX925,IF($B$9="All",'No Self Assessment feeder'!CD925)))</f>
        <v>8.8000000000000007</v>
      </c>
      <c r="S936" s="120">
        <f>IF($B$9="Female",'No Self Assessment feeder'!S925,IF($B$9="Male",'No Self Assessment feeder'!AY925,IF($B$9="All",'No Self Assessment feeder'!CE925)))</f>
        <v>53.9</v>
      </c>
      <c r="T936" s="120">
        <f>IF($B$9="Female",'No Self Assessment feeder'!T925,IF($B$9="Male",'No Self Assessment feeder'!AZ925,IF($B$9="All",'No Self Assessment feeder'!CF925)))</f>
        <v>68.099999999999994</v>
      </c>
      <c r="U936" s="127">
        <f>IF($B$9="Female",'No Self Assessment feeder'!U925,IF($B$9="Male",'No Self Assessment feeder'!BA925,IF($B$9="All",'No Self Assessment feeder'!CG925)))</f>
        <v>76.2</v>
      </c>
      <c r="V936" s="81" t="str">
        <f>IF($B$9="Female",'No Self Assessment feeder'!V925,IF($B$9="Male",'No Self Assessment feeder'!BB925,IF($B$9="All",'No Self Assessment feeder'!CH925)))</f>
        <v>.</v>
      </c>
      <c r="W936" s="120" t="str">
        <f>IF($B$9="Female",'No Self Assessment feeder'!W925,IF($B$9="Male",'No Self Assessment feeder'!BC925,IF($B$9="All",'No Self Assessment feeder'!CI925)))</f>
        <v>.</v>
      </c>
      <c r="X936" s="79" t="str">
        <f>IF($B$9="Female",'No Self Assessment feeder'!X925,IF($B$9="Male",'No Self Assessment feeder'!BD925,IF($B$9="All",'No Self Assessment feeder'!CJ925)))</f>
        <v>.</v>
      </c>
      <c r="Y936" s="120" t="str">
        <f>IF($B$9="Female",'No Self Assessment feeder'!Y925,IF($B$9="Male",'No Self Assessment feeder'!BE925,IF($B$9="All",'No Self Assessment feeder'!CK925)))</f>
        <v>.</v>
      </c>
      <c r="Z936" s="120" t="str">
        <f>IF($B$9="Female",'No Self Assessment feeder'!Z925,IF($B$9="Male",'No Self Assessment feeder'!BF925,IF($B$9="All",'No Self Assessment feeder'!CL925)))</f>
        <v>.</v>
      </c>
      <c r="AA936" s="120" t="str">
        <f>IF($B$9="Female",'No Self Assessment feeder'!AA925,IF($B$9="Male",'No Self Assessment feeder'!BG925,IF($B$9="All",'No Self Assessment feeder'!CM925)))</f>
        <v>.</v>
      </c>
      <c r="AB936" s="120" t="str">
        <f>IF($B$9="Female",'No Self Assessment feeder'!AB925,IF($B$9="Male",'No Self Assessment feeder'!BH925,IF($B$9="All",'No Self Assessment feeder'!CN925)))</f>
        <v>.</v>
      </c>
      <c r="AC936" s="127" t="str">
        <f>IF($B$9="Female",'No Self Assessment feeder'!AC925,IF($B$9="Male",'No Self Assessment feeder'!BI925,IF($B$9="All",'No Self Assessment feeder'!CO925)))</f>
        <v>.</v>
      </c>
      <c r="CM936" s="29"/>
    </row>
    <row r="937" spans="1:91" ht="14.25" customHeight="1" x14ac:dyDescent="0.2">
      <c r="A937" s="159" t="s">
        <v>295</v>
      </c>
      <c r="B937" s="65" t="s">
        <v>29</v>
      </c>
      <c r="C937" s="66">
        <v>10007140</v>
      </c>
      <c r="D937" s="66" t="s">
        <v>489</v>
      </c>
      <c r="E937" s="162" t="s">
        <v>30</v>
      </c>
      <c r="F937" s="142">
        <f>IF($B$9="Female",'No Self Assessment feeder'!F926,IF($B$9="Male",'No Self Assessment feeder'!AL926,IF($B$9="All",'No Self Assessment feeder'!BR926)))</f>
        <v>3295</v>
      </c>
      <c r="G937" s="120">
        <f>IF($B$9="Female",'No Self Assessment feeder'!G926,IF($B$9="Male",'No Self Assessment feeder'!AM926,IF($B$9="All",'No Self Assessment feeder'!BS926)))</f>
        <v>4</v>
      </c>
      <c r="H937" s="79">
        <f>IF($B$9="Female",'No Self Assessment feeder'!H926,IF($B$9="Male",'No Self Assessment feeder'!AN926,IF($B$9="All",'No Self Assessment feeder'!BT926)))</f>
        <v>3165</v>
      </c>
      <c r="I937" s="120">
        <f>IF($B$9="Female",'No Self Assessment feeder'!I926,IF($B$9="Male",'No Self Assessment feeder'!AO926,IF($B$9="All",'No Self Assessment feeder'!BU926)))</f>
        <v>7.5</v>
      </c>
      <c r="J937" s="120">
        <f>IF($B$9="Female",'No Self Assessment feeder'!J926,IF($B$9="Male",'No Self Assessment feeder'!AP926,IF($B$9="All",'No Self Assessment feeder'!BV926)))</f>
        <v>11.8</v>
      </c>
      <c r="K937" s="120">
        <f>IF($B$9="Female",'No Self Assessment feeder'!K926,IF($B$9="Male",'No Self Assessment feeder'!AQ926,IF($B$9="All",'No Self Assessment feeder'!BW926)))</f>
        <v>64.400000000000006</v>
      </c>
      <c r="L937" s="120">
        <f>IF($B$9="Female",'No Self Assessment feeder'!L926,IF($B$9="Male",'No Self Assessment feeder'!AR926,IF($B$9="All",'No Self Assessment feeder'!BX926)))</f>
        <v>75.5</v>
      </c>
      <c r="M937" s="127">
        <f>IF($B$9="Female",'No Self Assessment feeder'!M926,IF($B$9="Male",'No Self Assessment feeder'!AS926,IF($B$9="All",'No Self Assessment feeder'!BY926)))</f>
        <v>80.7</v>
      </c>
      <c r="N937" s="81">
        <f>IF($B$9="Female",'No Self Assessment feeder'!N926,IF($B$9="Male",'No Self Assessment feeder'!AT926,IF($B$9="All",'No Self Assessment feeder'!BZ926)))</f>
        <v>3295</v>
      </c>
      <c r="O937" s="120">
        <f>IF($B$9="Female",'No Self Assessment feeder'!O926,IF($B$9="Male",'No Self Assessment feeder'!AU926,IF($B$9="All",'No Self Assessment feeder'!CA926)))</f>
        <v>4.2</v>
      </c>
      <c r="P937" s="79">
        <f>IF($B$9="Female",'No Self Assessment feeder'!P926,IF($B$9="Male",'No Self Assessment feeder'!AV926,IF($B$9="All",'No Self Assessment feeder'!CB926)))</f>
        <v>3155</v>
      </c>
      <c r="Q937" s="120">
        <f>IF($B$9="Female",'No Self Assessment feeder'!Q926,IF($B$9="Male",'No Self Assessment feeder'!AW926,IF($B$9="All",'No Self Assessment feeder'!CC926)))</f>
        <v>10.5</v>
      </c>
      <c r="R937" s="120">
        <f>IF($B$9="Female",'No Self Assessment feeder'!R926,IF($B$9="Male",'No Self Assessment feeder'!AX926,IF($B$9="All",'No Self Assessment feeder'!CD926)))</f>
        <v>9</v>
      </c>
      <c r="S937" s="120">
        <f>IF($B$9="Female",'No Self Assessment feeder'!S926,IF($B$9="Male",'No Self Assessment feeder'!AY926,IF($B$9="All",'No Self Assessment feeder'!CE926)))</f>
        <v>68.400000000000006</v>
      </c>
      <c r="T937" s="120">
        <f>IF($B$9="Female",'No Self Assessment feeder'!T926,IF($B$9="Male",'No Self Assessment feeder'!AZ926,IF($B$9="All",'No Self Assessment feeder'!CF926)))</f>
        <v>77.7</v>
      </c>
      <c r="U937" s="127">
        <f>IF($B$9="Female",'No Self Assessment feeder'!U926,IF($B$9="Male",'No Self Assessment feeder'!BA926,IF($B$9="All",'No Self Assessment feeder'!CG926)))</f>
        <v>80.400000000000006</v>
      </c>
      <c r="V937" s="81" t="str">
        <f>IF($B$9="Female",'No Self Assessment feeder'!V926,IF($B$9="Male",'No Self Assessment feeder'!BB926,IF($B$9="All",'No Self Assessment feeder'!CH926)))</f>
        <v>.</v>
      </c>
      <c r="W937" s="120" t="str">
        <f>IF($B$9="Female",'No Self Assessment feeder'!W926,IF($B$9="Male",'No Self Assessment feeder'!BC926,IF($B$9="All",'No Self Assessment feeder'!CI926)))</f>
        <v>.</v>
      </c>
      <c r="X937" s="79" t="str">
        <f>IF($B$9="Female",'No Self Assessment feeder'!X926,IF($B$9="Male",'No Self Assessment feeder'!BD926,IF($B$9="All",'No Self Assessment feeder'!CJ926)))</f>
        <v>.</v>
      </c>
      <c r="Y937" s="120" t="str">
        <f>IF($B$9="Female",'No Self Assessment feeder'!Y926,IF($B$9="Male",'No Self Assessment feeder'!BE926,IF($B$9="All",'No Self Assessment feeder'!CK926)))</f>
        <v>.</v>
      </c>
      <c r="Z937" s="120" t="str">
        <f>IF($B$9="Female",'No Self Assessment feeder'!Z926,IF($B$9="Male",'No Self Assessment feeder'!BF926,IF($B$9="All",'No Self Assessment feeder'!CL926)))</f>
        <v>.</v>
      </c>
      <c r="AA937" s="120" t="str">
        <f>IF($B$9="Female",'No Self Assessment feeder'!AA926,IF($B$9="Male",'No Self Assessment feeder'!BG926,IF($B$9="All",'No Self Assessment feeder'!CM926)))</f>
        <v>.</v>
      </c>
      <c r="AB937" s="120" t="str">
        <f>IF($B$9="Female",'No Self Assessment feeder'!AB926,IF($B$9="Male",'No Self Assessment feeder'!BH926,IF($B$9="All",'No Self Assessment feeder'!CN926)))</f>
        <v>.</v>
      </c>
      <c r="AC937" s="127" t="str">
        <f>IF($B$9="Female",'No Self Assessment feeder'!AC926,IF($B$9="Male",'No Self Assessment feeder'!BI926,IF($B$9="All",'No Self Assessment feeder'!CO926)))</f>
        <v>.</v>
      </c>
      <c r="CM937" s="29"/>
    </row>
    <row r="938" spans="1:91" ht="14.25" customHeight="1" x14ac:dyDescent="0.2">
      <c r="A938" s="159" t="s">
        <v>295</v>
      </c>
      <c r="B938" s="65" t="s">
        <v>31</v>
      </c>
      <c r="C938" s="66">
        <v>10006840</v>
      </c>
      <c r="D938" s="66" t="s">
        <v>489</v>
      </c>
      <c r="E938" s="162" t="s">
        <v>32</v>
      </c>
      <c r="F938" s="142">
        <f>IF($B$9="Female",'No Self Assessment feeder'!F927,IF($B$9="Male",'No Self Assessment feeder'!AL927,IF($B$9="All",'No Self Assessment feeder'!BR927)))</f>
        <v>4430</v>
      </c>
      <c r="G938" s="120">
        <f>IF($B$9="Female",'No Self Assessment feeder'!G927,IF($B$9="Male",'No Self Assessment feeder'!AM927,IF($B$9="All",'No Self Assessment feeder'!BS927)))</f>
        <v>2</v>
      </c>
      <c r="H938" s="79">
        <f>IF($B$9="Female",'No Self Assessment feeder'!H927,IF($B$9="Male",'No Self Assessment feeder'!AN927,IF($B$9="All",'No Self Assessment feeder'!BT927)))</f>
        <v>4340</v>
      </c>
      <c r="I938" s="120">
        <f>IF($B$9="Female",'No Self Assessment feeder'!I927,IF($B$9="Male",'No Self Assessment feeder'!AO927,IF($B$9="All",'No Self Assessment feeder'!BU927)))</f>
        <v>5.9</v>
      </c>
      <c r="J938" s="120">
        <f>IF($B$9="Female",'No Self Assessment feeder'!J927,IF($B$9="Male",'No Self Assessment feeder'!AP927,IF($B$9="All",'No Self Assessment feeder'!BV927)))</f>
        <v>11</v>
      </c>
      <c r="K938" s="120">
        <f>IF($B$9="Female",'No Self Assessment feeder'!K927,IF($B$9="Male",'No Self Assessment feeder'!AQ927,IF($B$9="All",'No Self Assessment feeder'!BW927)))</f>
        <v>54.7</v>
      </c>
      <c r="L938" s="120">
        <f>IF($B$9="Female",'No Self Assessment feeder'!L927,IF($B$9="Male",'No Self Assessment feeder'!AR927,IF($B$9="All",'No Self Assessment feeder'!BX927)))</f>
        <v>73.5</v>
      </c>
      <c r="M938" s="127">
        <f>IF($B$9="Female",'No Self Assessment feeder'!M927,IF($B$9="Male",'No Self Assessment feeder'!AS927,IF($B$9="All",'No Self Assessment feeder'!BY927)))</f>
        <v>83.1</v>
      </c>
      <c r="N938" s="81">
        <f>IF($B$9="Female",'No Self Assessment feeder'!N927,IF($B$9="Male",'No Self Assessment feeder'!AT927,IF($B$9="All",'No Self Assessment feeder'!BZ927)))</f>
        <v>4430</v>
      </c>
      <c r="O938" s="120">
        <f>IF($B$9="Female",'No Self Assessment feeder'!O927,IF($B$9="Male",'No Self Assessment feeder'!AU927,IF($B$9="All",'No Self Assessment feeder'!CA927)))</f>
        <v>2.1</v>
      </c>
      <c r="P938" s="79">
        <f>IF($B$9="Female",'No Self Assessment feeder'!P927,IF($B$9="Male",'No Self Assessment feeder'!AV927,IF($B$9="All",'No Self Assessment feeder'!CB927)))</f>
        <v>4335</v>
      </c>
      <c r="Q938" s="120">
        <f>IF($B$9="Female",'No Self Assessment feeder'!Q927,IF($B$9="Male",'No Self Assessment feeder'!AW927,IF($B$9="All",'No Self Assessment feeder'!CC927)))</f>
        <v>9.3000000000000007</v>
      </c>
      <c r="R938" s="120">
        <f>IF($B$9="Female",'No Self Assessment feeder'!R927,IF($B$9="Male",'No Self Assessment feeder'!AX927,IF($B$9="All",'No Self Assessment feeder'!CD927)))</f>
        <v>8.3000000000000007</v>
      </c>
      <c r="S938" s="120">
        <f>IF($B$9="Female",'No Self Assessment feeder'!S927,IF($B$9="Male",'No Self Assessment feeder'!AY927,IF($B$9="All",'No Self Assessment feeder'!CE927)))</f>
        <v>65.099999999999994</v>
      </c>
      <c r="T938" s="120">
        <f>IF($B$9="Female",'No Self Assessment feeder'!T927,IF($B$9="Male",'No Self Assessment feeder'!AZ927,IF($B$9="All",'No Self Assessment feeder'!CF927)))</f>
        <v>76.900000000000006</v>
      </c>
      <c r="U938" s="127">
        <f>IF($B$9="Female",'No Self Assessment feeder'!U927,IF($B$9="Male",'No Self Assessment feeder'!BA927,IF($B$9="All",'No Self Assessment feeder'!CG927)))</f>
        <v>82.4</v>
      </c>
      <c r="V938" s="81" t="str">
        <f>IF($B$9="Female",'No Self Assessment feeder'!V927,IF($B$9="Male",'No Self Assessment feeder'!BB927,IF($B$9="All",'No Self Assessment feeder'!CH927)))</f>
        <v>.</v>
      </c>
      <c r="W938" s="120" t="str">
        <f>IF($B$9="Female",'No Self Assessment feeder'!W927,IF($B$9="Male",'No Self Assessment feeder'!BC927,IF($B$9="All",'No Self Assessment feeder'!CI927)))</f>
        <v>.</v>
      </c>
      <c r="X938" s="79" t="str">
        <f>IF($B$9="Female",'No Self Assessment feeder'!X927,IF($B$9="Male",'No Self Assessment feeder'!BD927,IF($B$9="All",'No Self Assessment feeder'!CJ927)))</f>
        <v>.</v>
      </c>
      <c r="Y938" s="120" t="str">
        <f>IF($B$9="Female",'No Self Assessment feeder'!Y927,IF($B$9="Male",'No Self Assessment feeder'!BE927,IF($B$9="All",'No Self Assessment feeder'!CK927)))</f>
        <v>.</v>
      </c>
      <c r="Z938" s="120" t="str">
        <f>IF($B$9="Female",'No Self Assessment feeder'!Z927,IF($B$9="Male",'No Self Assessment feeder'!BF927,IF($B$9="All",'No Self Assessment feeder'!CL927)))</f>
        <v>.</v>
      </c>
      <c r="AA938" s="120" t="str">
        <f>IF($B$9="Female",'No Self Assessment feeder'!AA927,IF($B$9="Male",'No Self Assessment feeder'!BG927,IF($B$9="All",'No Self Assessment feeder'!CM927)))</f>
        <v>.</v>
      </c>
      <c r="AB938" s="120" t="str">
        <f>IF($B$9="Female",'No Self Assessment feeder'!AB927,IF($B$9="Male",'No Self Assessment feeder'!BH927,IF($B$9="All",'No Self Assessment feeder'!CN927)))</f>
        <v>.</v>
      </c>
      <c r="AC938" s="127" t="str">
        <f>IF($B$9="Female",'No Self Assessment feeder'!AC927,IF($B$9="Male",'No Self Assessment feeder'!BI927,IF($B$9="All",'No Self Assessment feeder'!CO927)))</f>
        <v>.</v>
      </c>
      <c r="CM938" s="29"/>
    </row>
    <row r="939" spans="1:91" ht="14.25" customHeight="1" x14ac:dyDescent="0.2">
      <c r="A939" s="159" t="s">
        <v>295</v>
      </c>
      <c r="B939" s="65" t="s">
        <v>33</v>
      </c>
      <c r="C939" s="66">
        <v>10000712</v>
      </c>
      <c r="D939" s="66" t="s">
        <v>489</v>
      </c>
      <c r="E939" s="162" t="s">
        <v>34</v>
      </c>
      <c r="F939" s="142">
        <f>IF($B$9="Female",'No Self Assessment feeder'!F928,IF($B$9="Male",'No Self Assessment feeder'!AL928,IF($B$9="All",'No Self Assessment feeder'!BR928)))</f>
        <v>590</v>
      </c>
      <c r="G939" s="120">
        <f>IF($B$9="Female",'No Self Assessment feeder'!G928,IF($B$9="Male",'No Self Assessment feeder'!AM928,IF($B$9="All",'No Self Assessment feeder'!BS928)))</f>
        <v>6</v>
      </c>
      <c r="H939" s="79">
        <f>IF($B$9="Female",'No Self Assessment feeder'!H928,IF($B$9="Male",'No Self Assessment feeder'!AN928,IF($B$9="All",'No Self Assessment feeder'!BT928)))</f>
        <v>555</v>
      </c>
      <c r="I939" s="120">
        <f>IF($B$9="Female",'No Self Assessment feeder'!I928,IF($B$9="Male",'No Self Assessment feeder'!AO928,IF($B$9="All",'No Self Assessment feeder'!BU928)))</f>
        <v>7.4</v>
      </c>
      <c r="J939" s="120">
        <f>IF($B$9="Female",'No Self Assessment feeder'!J928,IF($B$9="Male",'No Self Assessment feeder'!AP928,IF($B$9="All",'No Self Assessment feeder'!BV928)))</f>
        <v>15</v>
      </c>
      <c r="K939" s="120">
        <f>IF($B$9="Female",'No Self Assessment feeder'!K928,IF($B$9="Male",'No Self Assessment feeder'!AQ928,IF($B$9="All",'No Self Assessment feeder'!BW928)))</f>
        <v>67.5</v>
      </c>
      <c r="L939" s="120">
        <f>IF($B$9="Female",'No Self Assessment feeder'!L928,IF($B$9="Male",'No Self Assessment feeder'!AR928,IF($B$9="All",'No Self Assessment feeder'!BX928)))</f>
        <v>74.7</v>
      </c>
      <c r="M939" s="127">
        <f>IF($B$9="Female",'No Self Assessment feeder'!M928,IF($B$9="Male",'No Self Assessment feeder'!AS928,IF($B$9="All",'No Self Assessment feeder'!BY928)))</f>
        <v>77.599999999999994</v>
      </c>
      <c r="N939" s="81">
        <f>IF($B$9="Female",'No Self Assessment feeder'!N928,IF($B$9="Male",'No Self Assessment feeder'!AT928,IF($B$9="All",'No Self Assessment feeder'!BZ928)))</f>
        <v>590</v>
      </c>
      <c r="O939" s="120">
        <f>IF($B$9="Female",'No Self Assessment feeder'!O928,IF($B$9="Male",'No Self Assessment feeder'!AU928,IF($B$9="All",'No Self Assessment feeder'!CA928)))</f>
        <v>6</v>
      </c>
      <c r="P939" s="79">
        <f>IF($B$9="Female",'No Self Assessment feeder'!P928,IF($B$9="Male",'No Self Assessment feeder'!AV928,IF($B$9="All",'No Self Assessment feeder'!CB928)))</f>
        <v>555</v>
      </c>
      <c r="Q939" s="120">
        <f>IF($B$9="Female",'No Self Assessment feeder'!Q928,IF($B$9="Male",'No Self Assessment feeder'!AW928,IF($B$9="All",'No Self Assessment feeder'!CC928)))</f>
        <v>11.6</v>
      </c>
      <c r="R939" s="120">
        <f>IF($B$9="Female",'No Self Assessment feeder'!R928,IF($B$9="Male",'No Self Assessment feeder'!AX928,IF($B$9="All",'No Self Assessment feeder'!CD928)))</f>
        <v>11</v>
      </c>
      <c r="S939" s="120">
        <f>IF($B$9="Female",'No Self Assessment feeder'!S928,IF($B$9="Male",'No Self Assessment feeder'!AY928,IF($B$9="All",'No Self Assessment feeder'!CE928)))</f>
        <v>70.900000000000006</v>
      </c>
      <c r="T939" s="120">
        <f>IF($B$9="Female",'No Self Assessment feeder'!T928,IF($B$9="Male",'No Self Assessment feeder'!AZ928,IF($B$9="All",'No Self Assessment feeder'!CF928)))</f>
        <v>75.2</v>
      </c>
      <c r="U939" s="127">
        <f>IF($B$9="Female",'No Self Assessment feeder'!U928,IF($B$9="Male",'No Self Assessment feeder'!BA928,IF($B$9="All",'No Self Assessment feeder'!CG928)))</f>
        <v>77.400000000000006</v>
      </c>
      <c r="V939" s="81" t="str">
        <f>IF($B$9="Female",'No Self Assessment feeder'!V928,IF($B$9="Male",'No Self Assessment feeder'!BB928,IF($B$9="All",'No Self Assessment feeder'!CH928)))</f>
        <v>.</v>
      </c>
      <c r="W939" s="120" t="str">
        <f>IF($B$9="Female",'No Self Assessment feeder'!W928,IF($B$9="Male",'No Self Assessment feeder'!BC928,IF($B$9="All",'No Self Assessment feeder'!CI928)))</f>
        <v>.</v>
      </c>
      <c r="X939" s="79" t="str">
        <f>IF($B$9="Female",'No Self Assessment feeder'!X928,IF($B$9="Male",'No Self Assessment feeder'!BD928,IF($B$9="All",'No Self Assessment feeder'!CJ928)))</f>
        <v>.</v>
      </c>
      <c r="Y939" s="120" t="str">
        <f>IF($B$9="Female",'No Self Assessment feeder'!Y928,IF($B$9="Male",'No Self Assessment feeder'!BE928,IF($B$9="All",'No Self Assessment feeder'!CK928)))</f>
        <v>.</v>
      </c>
      <c r="Z939" s="120" t="str">
        <f>IF($B$9="Female",'No Self Assessment feeder'!Z928,IF($B$9="Male",'No Self Assessment feeder'!BF928,IF($B$9="All",'No Self Assessment feeder'!CL928)))</f>
        <v>.</v>
      </c>
      <c r="AA939" s="120" t="str">
        <f>IF($B$9="Female",'No Self Assessment feeder'!AA928,IF($B$9="Male",'No Self Assessment feeder'!BG928,IF($B$9="All",'No Self Assessment feeder'!CM928)))</f>
        <v>.</v>
      </c>
      <c r="AB939" s="120" t="str">
        <f>IF($B$9="Female",'No Self Assessment feeder'!AB928,IF($B$9="Male",'No Self Assessment feeder'!BH928,IF($B$9="All",'No Self Assessment feeder'!CN928)))</f>
        <v>.</v>
      </c>
      <c r="AC939" s="127" t="str">
        <f>IF($B$9="Female",'No Self Assessment feeder'!AC928,IF($B$9="Male",'No Self Assessment feeder'!BI928,IF($B$9="All",'No Self Assessment feeder'!CO928)))</f>
        <v>.</v>
      </c>
      <c r="CM939" s="29"/>
    </row>
    <row r="940" spans="1:91" ht="14.25" customHeight="1" x14ac:dyDescent="0.2">
      <c r="A940" s="159" t="s">
        <v>295</v>
      </c>
      <c r="B940" s="65" t="s">
        <v>35</v>
      </c>
      <c r="C940" s="66">
        <v>10007811</v>
      </c>
      <c r="D940" s="66" t="s">
        <v>492</v>
      </c>
      <c r="E940" s="162" t="s">
        <v>37</v>
      </c>
      <c r="F940" s="142">
        <f>IF($B$9="Female",'No Self Assessment feeder'!F929,IF($B$9="Male",'No Self Assessment feeder'!AL929,IF($B$9="All",'No Self Assessment feeder'!BR929)))</f>
        <v>430</v>
      </c>
      <c r="G940" s="120">
        <f>IF($B$9="Female",'No Self Assessment feeder'!G929,IF($B$9="Male",'No Self Assessment feeder'!AM929,IF($B$9="All",'No Self Assessment feeder'!BS929)))</f>
        <v>3.2</v>
      </c>
      <c r="H940" s="79">
        <f>IF($B$9="Female",'No Self Assessment feeder'!H929,IF($B$9="Male",'No Self Assessment feeder'!AN929,IF($B$9="All",'No Self Assessment feeder'!BT929)))</f>
        <v>415</v>
      </c>
      <c r="I940" s="120">
        <f>IF($B$9="Female",'No Self Assessment feeder'!I929,IF($B$9="Male",'No Self Assessment feeder'!AO929,IF($B$9="All",'No Self Assessment feeder'!BU929)))</f>
        <v>6.7</v>
      </c>
      <c r="J940" s="120">
        <f>IF($B$9="Female",'No Self Assessment feeder'!J929,IF($B$9="Male",'No Self Assessment feeder'!AP929,IF($B$9="All",'No Self Assessment feeder'!BV929)))</f>
        <v>6.5</v>
      </c>
      <c r="K940" s="120">
        <f>IF($B$9="Female",'No Self Assessment feeder'!K929,IF($B$9="Male",'No Self Assessment feeder'!AQ929,IF($B$9="All",'No Self Assessment feeder'!BW929)))</f>
        <v>50.8</v>
      </c>
      <c r="L940" s="120">
        <f>IF($B$9="Female",'No Self Assessment feeder'!L929,IF($B$9="Male",'No Self Assessment feeder'!AR929,IF($B$9="All",'No Self Assessment feeder'!BX929)))</f>
        <v>79.900000000000006</v>
      </c>
      <c r="M940" s="127">
        <f>IF($B$9="Female",'No Self Assessment feeder'!M929,IF($B$9="Male",'No Self Assessment feeder'!AS929,IF($B$9="All",'No Self Assessment feeder'!BY929)))</f>
        <v>86.8</v>
      </c>
      <c r="N940" s="81">
        <f>IF($B$9="Female",'No Self Assessment feeder'!N929,IF($B$9="Male",'No Self Assessment feeder'!AT929,IF($B$9="All",'No Self Assessment feeder'!BZ929)))</f>
        <v>430</v>
      </c>
      <c r="O940" s="120">
        <f>IF($B$9="Female",'No Self Assessment feeder'!O929,IF($B$9="Male",'No Self Assessment feeder'!AU929,IF($B$9="All",'No Self Assessment feeder'!CA929)))</f>
        <v>3.7</v>
      </c>
      <c r="P940" s="79">
        <f>IF($B$9="Female",'No Self Assessment feeder'!P929,IF($B$9="Male",'No Self Assessment feeder'!AV929,IF($B$9="All",'No Self Assessment feeder'!CB929)))</f>
        <v>415</v>
      </c>
      <c r="Q940" s="120">
        <f>IF($B$9="Female",'No Self Assessment feeder'!Q929,IF($B$9="Male",'No Self Assessment feeder'!AW929,IF($B$9="All",'No Self Assessment feeder'!CC929)))</f>
        <v>8.6999999999999993</v>
      </c>
      <c r="R940" s="120">
        <f>IF($B$9="Female",'No Self Assessment feeder'!R929,IF($B$9="Male",'No Self Assessment feeder'!AX929,IF($B$9="All",'No Self Assessment feeder'!CD929)))</f>
        <v>14.2</v>
      </c>
      <c r="S940" s="120">
        <f>IF($B$9="Female",'No Self Assessment feeder'!S929,IF($B$9="Male",'No Self Assessment feeder'!AY929,IF($B$9="All",'No Self Assessment feeder'!CE929)))</f>
        <v>68</v>
      </c>
      <c r="T940" s="120">
        <f>IF($B$9="Female",'No Self Assessment feeder'!T929,IF($B$9="Male",'No Self Assessment feeder'!AZ929,IF($B$9="All",'No Self Assessment feeder'!CF929)))</f>
        <v>75.2</v>
      </c>
      <c r="U940" s="127">
        <f>IF($B$9="Female",'No Self Assessment feeder'!U929,IF($B$9="Male",'No Self Assessment feeder'!BA929,IF($B$9="All",'No Self Assessment feeder'!CG929)))</f>
        <v>77.099999999999994</v>
      </c>
      <c r="V940" s="81" t="str">
        <f>IF($B$9="Female",'No Self Assessment feeder'!V929,IF($B$9="Male",'No Self Assessment feeder'!BB929,IF($B$9="All",'No Self Assessment feeder'!CH929)))</f>
        <v>.</v>
      </c>
      <c r="W940" s="120" t="str">
        <f>IF($B$9="Female",'No Self Assessment feeder'!W929,IF($B$9="Male",'No Self Assessment feeder'!BC929,IF($B$9="All",'No Self Assessment feeder'!CI929)))</f>
        <v>.</v>
      </c>
      <c r="X940" s="79" t="str">
        <f>IF($B$9="Female",'No Self Assessment feeder'!X929,IF($B$9="Male",'No Self Assessment feeder'!BD929,IF($B$9="All",'No Self Assessment feeder'!CJ929)))</f>
        <v>.</v>
      </c>
      <c r="Y940" s="120" t="str">
        <f>IF($B$9="Female",'No Self Assessment feeder'!Y929,IF($B$9="Male",'No Self Assessment feeder'!BE929,IF($B$9="All",'No Self Assessment feeder'!CK929)))</f>
        <v>.</v>
      </c>
      <c r="Z940" s="120" t="str">
        <f>IF($B$9="Female",'No Self Assessment feeder'!Z929,IF($B$9="Male",'No Self Assessment feeder'!BF929,IF($B$9="All",'No Self Assessment feeder'!CL929)))</f>
        <v>.</v>
      </c>
      <c r="AA940" s="120" t="str">
        <f>IF($B$9="Female",'No Self Assessment feeder'!AA929,IF($B$9="Male",'No Self Assessment feeder'!BG929,IF($B$9="All",'No Self Assessment feeder'!CM929)))</f>
        <v>.</v>
      </c>
      <c r="AB940" s="120" t="str">
        <f>IF($B$9="Female",'No Self Assessment feeder'!AB929,IF($B$9="Male",'No Self Assessment feeder'!BH929,IF($B$9="All",'No Self Assessment feeder'!CN929)))</f>
        <v>.</v>
      </c>
      <c r="AC940" s="127" t="str">
        <f>IF($B$9="Female",'No Self Assessment feeder'!AC929,IF($B$9="Male",'No Self Assessment feeder'!BI929,IF($B$9="All",'No Self Assessment feeder'!CO929)))</f>
        <v>.</v>
      </c>
      <c r="CM940" s="29"/>
    </row>
    <row r="941" spans="1:91" ht="14.25" customHeight="1" x14ac:dyDescent="0.2">
      <c r="A941" s="159" t="s">
        <v>295</v>
      </c>
      <c r="B941" s="65" t="s">
        <v>38</v>
      </c>
      <c r="C941" s="66">
        <v>10006841</v>
      </c>
      <c r="D941" s="66" t="s">
        <v>493</v>
      </c>
      <c r="E941" s="162" t="s">
        <v>40</v>
      </c>
      <c r="F941" s="142">
        <f>IF($B$9="Female",'No Self Assessment feeder'!F930,IF($B$9="Male",'No Self Assessment feeder'!AL930,IF($B$9="All",'No Self Assessment feeder'!BR930)))</f>
        <v>880</v>
      </c>
      <c r="G941" s="120">
        <f>IF($B$9="Female",'No Self Assessment feeder'!G930,IF($B$9="Male",'No Self Assessment feeder'!AM930,IF($B$9="All",'No Self Assessment feeder'!BS930)))</f>
        <v>3.8</v>
      </c>
      <c r="H941" s="79">
        <f>IF($B$9="Female",'No Self Assessment feeder'!H930,IF($B$9="Male",'No Self Assessment feeder'!AN930,IF($B$9="All",'No Self Assessment feeder'!BT930)))</f>
        <v>845</v>
      </c>
      <c r="I941" s="120">
        <f>IF($B$9="Female",'No Self Assessment feeder'!I930,IF($B$9="Male",'No Self Assessment feeder'!AO930,IF($B$9="All",'No Self Assessment feeder'!BU930)))</f>
        <v>10.8</v>
      </c>
      <c r="J941" s="120">
        <f>IF($B$9="Female",'No Self Assessment feeder'!J930,IF($B$9="Male",'No Self Assessment feeder'!AP930,IF($B$9="All",'No Self Assessment feeder'!BV930)))</f>
        <v>13.5</v>
      </c>
      <c r="K941" s="120">
        <f>IF($B$9="Female",'No Self Assessment feeder'!K930,IF($B$9="Male",'No Self Assessment feeder'!AQ930,IF($B$9="All",'No Self Assessment feeder'!BW930)))</f>
        <v>57.1</v>
      </c>
      <c r="L941" s="120">
        <f>IF($B$9="Female",'No Self Assessment feeder'!L930,IF($B$9="Male",'No Self Assessment feeder'!AR930,IF($B$9="All",'No Self Assessment feeder'!BX930)))</f>
        <v>70</v>
      </c>
      <c r="M941" s="127">
        <f>IF($B$9="Female",'No Self Assessment feeder'!M930,IF($B$9="Male",'No Self Assessment feeder'!AS930,IF($B$9="All",'No Self Assessment feeder'!BY930)))</f>
        <v>75.8</v>
      </c>
      <c r="N941" s="81">
        <f>IF($B$9="Female",'No Self Assessment feeder'!N930,IF($B$9="Male",'No Self Assessment feeder'!AT930,IF($B$9="All",'No Self Assessment feeder'!BZ930)))</f>
        <v>880</v>
      </c>
      <c r="O941" s="120">
        <f>IF($B$9="Female",'No Self Assessment feeder'!O930,IF($B$9="Male",'No Self Assessment feeder'!AU930,IF($B$9="All",'No Self Assessment feeder'!CA930)))</f>
        <v>3.9</v>
      </c>
      <c r="P941" s="79">
        <f>IF($B$9="Female",'No Self Assessment feeder'!P930,IF($B$9="Male",'No Self Assessment feeder'!AV930,IF($B$9="All",'No Self Assessment feeder'!CB930)))</f>
        <v>845</v>
      </c>
      <c r="Q941" s="120">
        <f>IF($B$9="Female",'No Self Assessment feeder'!Q930,IF($B$9="Male",'No Self Assessment feeder'!AW930,IF($B$9="All",'No Self Assessment feeder'!CC930)))</f>
        <v>13.4</v>
      </c>
      <c r="R941" s="120">
        <f>IF($B$9="Female",'No Self Assessment feeder'!R930,IF($B$9="Male",'No Self Assessment feeder'!AX930,IF($B$9="All",'No Self Assessment feeder'!CD930)))</f>
        <v>11.4</v>
      </c>
      <c r="S941" s="120">
        <f>IF($B$9="Female",'No Self Assessment feeder'!S930,IF($B$9="Male",'No Self Assessment feeder'!AY930,IF($B$9="All",'No Self Assessment feeder'!CE930)))</f>
        <v>63.7</v>
      </c>
      <c r="T941" s="120">
        <f>IF($B$9="Female",'No Self Assessment feeder'!T930,IF($B$9="Male",'No Self Assessment feeder'!AZ930,IF($B$9="All",'No Self Assessment feeder'!CF930)))</f>
        <v>72.099999999999994</v>
      </c>
      <c r="U941" s="127">
        <f>IF($B$9="Female",'No Self Assessment feeder'!U930,IF($B$9="Male",'No Self Assessment feeder'!BA930,IF($B$9="All",'No Self Assessment feeder'!CG930)))</f>
        <v>75.3</v>
      </c>
      <c r="V941" s="81" t="str">
        <f>IF($B$9="Female",'No Self Assessment feeder'!V930,IF($B$9="Male",'No Self Assessment feeder'!BB930,IF($B$9="All",'No Self Assessment feeder'!CH930)))</f>
        <v>.</v>
      </c>
      <c r="W941" s="120" t="str">
        <f>IF($B$9="Female",'No Self Assessment feeder'!W930,IF($B$9="Male",'No Self Assessment feeder'!BC930,IF($B$9="All",'No Self Assessment feeder'!CI930)))</f>
        <v>.</v>
      </c>
      <c r="X941" s="79" t="str">
        <f>IF($B$9="Female",'No Self Assessment feeder'!X930,IF($B$9="Male",'No Self Assessment feeder'!BD930,IF($B$9="All",'No Self Assessment feeder'!CJ930)))</f>
        <v>.</v>
      </c>
      <c r="Y941" s="120" t="str">
        <f>IF($B$9="Female",'No Self Assessment feeder'!Y930,IF($B$9="Male",'No Self Assessment feeder'!BE930,IF($B$9="All",'No Self Assessment feeder'!CK930)))</f>
        <v>.</v>
      </c>
      <c r="Z941" s="120" t="str">
        <f>IF($B$9="Female",'No Self Assessment feeder'!Z930,IF($B$9="Male",'No Self Assessment feeder'!BF930,IF($B$9="All",'No Self Assessment feeder'!CL930)))</f>
        <v>.</v>
      </c>
      <c r="AA941" s="120" t="str">
        <f>IF($B$9="Female",'No Self Assessment feeder'!AA930,IF($B$9="Male",'No Self Assessment feeder'!BG930,IF($B$9="All",'No Self Assessment feeder'!CM930)))</f>
        <v>.</v>
      </c>
      <c r="AB941" s="120" t="str">
        <f>IF($B$9="Female",'No Self Assessment feeder'!AB930,IF($B$9="Male",'No Self Assessment feeder'!BH930,IF($B$9="All",'No Self Assessment feeder'!CN930)))</f>
        <v>.</v>
      </c>
      <c r="AC941" s="127" t="str">
        <f>IF($B$9="Female",'No Self Assessment feeder'!AC930,IF($B$9="Male",'No Self Assessment feeder'!BI930,IF($B$9="All",'No Self Assessment feeder'!CO930)))</f>
        <v>.</v>
      </c>
      <c r="CM941" s="29"/>
    </row>
    <row r="942" spans="1:91" ht="14.25" customHeight="1" x14ac:dyDescent="0.2">
      <c r="A942" s="159" t="s">
        <v>295</v>
      </c>
      <c r="B942" s="65" t="s">
        <v>41</v>
      </c>
      <c r="C942" s="66">
        <v>10000385</v>
      </c>
      <c r="D942" s="66" t="s">
        <v>490</v>
      </c>
      <c r="E942" s="162" t="s">
        <v>42</v>
      </c>
      <c r="F942" s="142">
        <f>IF($B$9="Female",'No Self Assessment feeder'!F931,IF($B$9="Male",'No Self Assessment feeder'!AL931,IF($B$9="All",'No Self Assessment feeder'!BR931)))</f>
        <v>625</v>
      </c>
      <c r="G942" s="120">
        <f>IF($B$9="Female",'No Self Assessment feeder'!G931,IF($B$9="Male",'No Self Assessment feeder'!AM931,IF($B$9="All",'No Self Assessment feeder'!BS931)))</f>
        <v>3</v>
      </c>
      <c r="H942" s="79">
        <f>IF($B$9="Female",'No Self Assessment feeder'!H931,IF($B$9="Male",'No Self Assessment feeder'!AN931,IF($B$9="All",'No Self Assessment feeder'!BT931)))</f>
        <v>605</v>
      </c>
      <c r="I942" s="120">
        <f>IF($B$9="Female",'No Self Assessment feeder'!I931,IF($B$9="Male",'No Self Assessment feeder'!AO931,IF($B$9="All",'No Self Assessment feeder'!BU931)))</f>
        <v>11.7</v>
      </c>
      <c r="J942" s="120">
        <f>IF($B$9="Female",'No Self Assessment feeder'!J931,IF($B$9="Male",'No Self Assessment feeder'!AP931,IF($B$9="All",'No Self Assessment feeder'!BV931)))</f>
        <v>19.600000000000001</v>
      </c>
      <c r="K942" s="120">
        <f>IF($B$9="Female",'No Self Assessment feeder'!K931,IF($B$9="Male",'No Self Assessment feeder'!AQ931,IF($B$9="All",'No Self Assessment feeder'!BW931)))</f>
        <v>62.2</v>
      </c>
      <c r="L942" s="120">
        <f>IF($B$9="Female",'No Self Assessment feeder'!L931,IF($B$9="Male",'No Self Assessment feeder'!AR931,IF($B$9="All",'No Self Assessment feeder'!BX931)))</f>
        <v>65.8</v>
      </c>
      <c r="M942" s="127">
        <f>IF($B$9="Female",'No Self Assessment feeder'!M931,IF($B$9="Male",'No Self Assessment feeder'!AS931,IF($B$9="All",'No Self Assessment feeder'!BY931)))</f>
        <v>68.599999999999994</v>
      </c>
      <c r="N942" s="81">
        <f>IF($B$9="Female",'No Self Assessment feeder'!N931,IF($B$9="Male",'No Self Assessment feeder'!AT931,IF($B$9="All",'No Self Assessment feeder'!BZ931)))</f>
        <v>625</v>
      </c>
      <c r="O942" s="120">
        <f>IF($B$9="Female",'No Self Assessment feeder'!O931,IF($B$9="Male",'No Self Assessment feeder'!AU931,IF($B$9="All",'No Self Assessment feeder'!CA931)))</f>
        <v>3</v>
      </c>
      <c r="P942" s="79">
        <f>IF($B$9="Female",'No Self Assessment feeder'!P931,IF($B$9="Male",'No Self Assessment feeder'!AV931,IF($B$9="All",'No Self Assessment feeder'!CB931)))</f>
        <v>605</v>
      </c>
      <c r="Q942" s="120">
        <f>IF($B$9="Female",'No Self Assessment feeder'!Q931,IF($B$9="Male",'No Self Assessment feeder'!AW931,IF($B$9="All",'No Self Assessment feeder'!CC931)))</f>
        <v>13.9</v>
      </c>
      <c r="R942" s="120">
        <f>IF($B$9="Female",'No Self Assessment feeder'!R931,IF($B$9="Male",'No Self Assessment feeder'!AX931,IF($B$9="All",'No Self Assessment feeder'!CD931)))</f>
        <v>12.4</v>
      </c>
      <c r="S942" s="120">
        <f>IF($B$9="Female",'No Self Assessment feeder'!S931,IF($B$9="Male",'No Self Assessment feeder'!AY931,IF($B$9="All",'No Self Assessment feeder'!CE931)))</f>
        <v>68.2</v>
      </c>
      <c r="T942" s="120">
        <f>IF($B$9="Female",'No Self Assessment feeder'!T931,IF($B$9="Male",'No Self Assessment feeder'!AZ931,IF($B$9="All",'No Self Assessment feeder'!CF931)))</f>
        <v>72.599999999999994</v>
      </c>
      <c r="U942" s="127">
        <f>IF($B$9="Female",'No Self Assessment feeder'!U931,IF($B$9="Male",'No Self Assessment feeder'!BA931,IF($B$9="All",'No Self Assessment feeder'!CG931)))</f>
        <v>73.8</v>
      </c>
      <c r="V942" s="81" t="str">
        <f>IF($B$9="Female",'No Self Assessment feeder'!V931,IF($B$9="Male",'No Self Assessment feeder'!BB931,IF($B$9="All",'No Self Assessment feeder'!CH931)))</f>
        <v>.</v>
      </c>
      <c r="W942" s="120" t="str">
        <f>IF($B$9="Female",'No Self Assessment feeder'!W931,IF($B$9="Male",'No Self Assessment feeder'!BC931,IF($B$9="All",'No Self Assessment feeder'!CI931)))</f>
        <v>.</v>
      </c>
      <c r="X942" s="79" t="str">
        <f>IF($B$9="Female",'No Self Assessment feeder'!X931,IF($B$9="Male",'No Self Assessment feeder'!BD931,IF($B$9="All",'No Self Assessment feeder'!CJ931)))</f>
        <v>.</v>
      </c>
      <c r="Y942" s="120" t="str">
        <f>IF($B$9="Female",'No Self Assessment feeder'!Y931,IF($B$9="Male",'No Self Assessment feeder'!BE931,IF($B$9="All",'No Self Assessment feeder'!CK931)))</f>
        <v>.</v>
      </c>
      <c r="Z942" s="120" t="str">
        <f>IF($B$9="Female",'No Self Assessment feeder'!Z931,IF($B$9="Male",'No Self Assessment feeder'!BF931,IF($B$9="All",'No Self Assessment feeder'!CL931)))</f>
        <v>.</v>
      </c>
      <c r="AA942" s="120" t="str">
        <f>IF($B$9="Female",'No Self Assessment feeder'!AA931,IF($B$9="Male",'No Self Assessment feeder'!BG931,IF($B$9="All",'No Self Assessment feeder'!CM931)))</f>
        <v>.</v>
      </c>
      <c r="AB942" s="120" t="str">
        <f>IF($B$9="Female",'No Self Assessment feeder'!AB931,IF($B$9="Male",'No Self Assessment feeder'!BH931,IF($B$9="All",'No Self Assessment feeder'!CN931)))</f>
        <v>.</v>
      </c>
      <c r="AC942" s="127" t="str">
        <f>IF($B$9="Female",'No Self Assessment feeder'!AC931,IF($B$9="Male",'No Self Assessment feeder'!BI931,IF($B$9="All",'No Self Assessment feeder'!CO931)))</f>
        <v>.</v>
      </c>
      <c r="CM942" s="29"/>
    </row>
    <row r="943" spans="1:91" ht="14.25" customHeight="1" x14ac:dyDescent="0.2">
      <c r="A943" s="159" t="s">
        <v>295</v>
      </c>
      <c r="B943" s="65" t="s">
        <v>43</v>
      </c>
      <c r="C943" s="66">
        <v>10000824</v>
      </c>
      <c r="D943" s="66" t="s">
        <v>490</v>
      </c>
      <c r="E943" s="162" t="s">
        <v>44</v>
      </c>
      <c r="F943" s="142">
        <f>IF($B$9="Female",'No Self Assessment feeder'!F932,IF($B$9="Male",'No Self Assessment feeder'!AL932,IF($B$9="All",'No Self Assessment feeder'!BR932)))</f>
        <v>2535</v>
      </c>
      <c r="G943" s="120">
        <f>IF($B$9="Female",'No Self Assessment feeder'!G932,IF($B$9="Male",'No Self Assessment feeder'!AM932,IF($B$9="All",'No Self Assessment feeder'!BS932)))</f>
        <v>2.8</v>
      </c>
      <c r="H943" s="79">
        <f>IF($B$9="Female",'No Self Assessment feeder'!H932,IF($B$9="Male",'No Self Assessment feeder'!AN932,IF($B$9="All",'No Self Assessment feeder'!BT932)))</f>
        <v>2465</v>
      </c>
      <c r="I943" s="120">
        <f>IF($B$9="Female",'No Self Assessment feeder'!I932,IF($B$9="Male",'No Self Assessment feeder'!AO932,IF($B$9="All",'No Self Assessment feeder'!BU932)))</f>
        <v>7.4</v>
      </c>
      <c r="J943" s="120">
        <f>IF($B$9="Female",'No Self Assessment feeder'!J932,IF($B$9="Male",'No Self Assessment feeder'!AP932,IF($B$9="All",'No Self Assessment feeder'!BV932)))</f>
        <v>11.9</v>
      </c>
      <c r="K943" s="120">
        <f>IF($B$9="Female",'No Self Assessment feeder'!K932,IF($B$9="Male",'No Self Assessment feeder'!AQ932,IF($B$9="All",'No Self Assessment feeder'!BW932)))</f>
        <v>69.099999999999994</v>
      </c>
      <c r="L943" s="120">
        <f>IF($B$9="Female",'No Self Assessment feeder'!L932,IF($B$9="Male",'No Self Assessment feeder'!AR932,IF($B$9="All",'No Self Assessment feeder'!BX932)))</f>
        <v>76.900000000000006</v>
      </c>
      <c r="M943" s="127">
        <f>IF($B$9="Female",'No Self Assessment feeder'!M932,IF($B$9="Male",'No Self Assessment feeder'!AS932,IF($B$9="All",'No Self Assessment feeder'!BY932)))</f>
        <v>80.7</v>
      </c>
      <c r="N943" s="81">
        <f>IF($B$9="Female",'No Self Assessment feeder'!N932,IF($B$9="Male",'No Self Assessment feeder'!AT932,IF($B$9="All",'No Self Assessment feeder'!BZ932)))</f>
        <v>2535</v>
      </c>
      <c r="O943" s="120">
        <f>IF($B$9="Female",'No Self Assessment feeder'!O932,IF($B$9="Male",'No Self Assessment feeder'!AU932,IF($B$9="All",'No Self Assessment feeder'!CA932)))</f>
        <v>2.8</v>
      </c>
      <c r="P943" s="79">
        <f>IF($B$9="Female",'No Self Assessment feeder'!P932,IF($B$9="Male",'No Self Assessment feeder'!AV932,IF($B$9="All",'No Self Assessment feeder'!CB932)))</f>
        <v>2465</v>
      </c>
      <c r="Q943" s="120">
        <f>IF($B$9="Female",'No Self Assessment feeder'!Q932,IF($B$9="Male",'No Self Assessment feeder'!AW932,IF($B$9="All",'No Self Assessment feeder'!CC932)))</f>
        <v>11.1</v>
      </c>
      <c r="R943" s="120">
        <f>IF($B$9="Female",'No Self Assessment feeder'!R932,IF($B$9="Male",'No Self Assessment feeder'!AX932,IF($B$9="All",'No Self Assessment feeder'!CD932)))</f>
        <v>8.8000000000000007</v>
      </c>
      <c r="S943" s="120">
        <f>IF($B$9="Female",'No Self Assessment feeder'!S932,IF($B$9="Male",'No Self Assessment feeder'!AY932,IF($B$9="All",'No Self Assessment feeder'!CE932)))</f>
        <v>71.900000000000006</v>
      </c>
      <c r="T943" s="120">
        <f>IF($B$9="Female",'No Self Assessment feeder'!T932,IF($B$9="Male",'No Self Assessment feeder'!AZ932,IF($B$9="All",'No Self Assessment feeder'!CF932)))</f>
        <v>78.400000000000006</v>
      </c>
      <c r="U943" s="127">
        <f>IF($B$9="Female",'No Self Assessment feeder'!U932,IF($B$9="Male",'No Self Assessment feeder'!BA932,IF($B$9="All",'No Self Assessment feeder'!CG932)))</f>
        <v>80.099999999999994</v>
      </c>
      <c r="V943" s="81" t="str">
        <f>IF($B$9="Female",'No Self Assessment feeder'!V932,IF($B$9="Male",'No Self Assessment feeder'!BB932,IF($B$9="All",'No Self Assessment feeder'!CH932)))</f>
        <v>.</v>
      </c>
      <c r="W943" s="120" t="str">
        <f>IF($B$9="Female",'No Self Assessment feeder'!W932,IF($B$9="Male",'No Self Assessment feeder'!BC932,IF($B$9="All",'No Self Assessment feeder'!CI932)))</f>
        <v>.</v>
      </c>
      <c r="X943" s="79" t="str">
        <f>IF($B$9="Female",'No Self Assessment feeder'!X932,IF($B$9="Male",'No Self Assessment feeder'!BD932,IF($B$9="All",'No Self Assessment feeder'!CJ932)))</f>
        <v>.</v>
      </c>
      <c r="Y943" s="120" t="str">
        <f>IF($B$9="Female",'No Self Assessment feeder'!Y932,IF($B$9="Male",'No Self Assessment feeder'!BE932,IF($B$9="All",'No Self Assessment feeder'!CK932)))</f>
        <v>.</v>
      </c>
      <c r="Z943" s="120" t="str">
        <f>IF($B$9="Female",'No Self Assessment feeder'!Z932,IF($B$9="Male",'No Self Assessment feeder'!BF932,IF($B$9="All",'No Self Assessment feeder'!CL932)))</f>
        <v>.</v>
      </c>
      <c r="AA943" s="120" t="str">
        <f>IF($B$9="Female",'No Self Assessment feeder'!AA932,IF($B$9="Male",'No Self Assessment feeder'!BG932,IF($B$9="All",'No Self Assessment feeder'!CM932)))</f>
        <v>.</v>
      </c>
      <c r="AB943" s="120" t="str">
        <f>IF($B$9="Female",'No Self Assessment feeder'!AB932,IF($B$9="Male",'No Self Assessment feeder'!BH932,IF($B$9="All",'No Self Assessment feeder'!CN932)))</f>
        <v>.</v>
      </c>
      <c r="AC943" s="127" t="str">
        <f>IF($B$9="Female",'No Self Assessment feeder'!AC932,IF($B$9="Male",'No Self Assessment feeder'!BI932,IF($B$9="All",'No Self Assessment feeder'!CO932)))</f>
        <v>.</v>
      </c>
      <c r="CM943" s="29"/>
    </row>
    <row r="944" spans="1:91" ht="14.25" customHeight="1" x14ac:dyDescent="0.2">
      <c r="A944" s="159" t="s">
        <v>295</v>
      </c>
      <c r="B944" s="65" t="s">
        <v>45</v>
      </c>
      <c r="C944" s="66">
        <v>10007785</v>
      </c>
      <c r="D944" s="66" t="s">
        <v>494</v>
      </c>
      <c r="E944" s="162" t="s">
        <v>47</v>
      </c>
      <c r="F944" s="142">
        <f>IF($B$9="Female",'No Self Assessment feeder'!F933,IF($B$9="Male",'No Self Assessment feeder'!AL933,IF($B$9="All",'No Self Assessment feeder'!BR933)))</f>
        <v>1700</v>
      </c>
      <c r="G944" s="120">
        <f>IF($B$9="Female",'No Self Assessment feeder'!G933,IF($B$9="Male",'No Self Assessment feeder'!AM933,IF($B$9="All",'No Self Assessment feeder'!BS933)))</f>
        <v>2.7</v>
      </c>
      <c r="H944" s="79">
        <f>IF($B$9="Female",'No Self Assessment feeder'!H933,IF($B$9="Male",'No Self Assessment feeder'!AN933,IF($B$9="All",'No Self Assessment feeder'!BT933)))</f>
        <v>1655</v>
      </c>
      <c r="I944" s="120">
        <f>IF($B$9="Female",'No Self Assessment feeder'!I933,IF($B$9="Male",'No Self Assessment feeder'!AO933,IF($B$9="All",'No Self Assessment feeder'!BU933)))</f>
        <v>8.3000000000000007</v>
      </c>
      <c r="J944" s="120">
        <f>IF($B$9="Female",'No Self Assessment feeder'!J933,IF($B$9="Male",'No Self Assessment feeder'!AP933,IF($B$9="All",'No Self Assessment feeder'!BV933)))</f>
        <v>14.6</v>
      </c>
      <c r="K944" s="120">
        <f>IF($B$9="Female",'No Self Assessment feeder'!K933,IF($B$9="Male",'No Self Assessment feeder'!AQ933,IF($B$9="All",'No Self Assessment feeder'!BW933)))</f>
        <v>54.7</v>
      </c>
      <c r="L944" s="120">
        <f>IF($B$9="Female",'No Self Assessment feeder'!L933,IF($B$9="Male",'No Self Assessment feeder'!AR933,IF($B$9="All",'No Self Assessment feeder'!BX933)))</f>
        <v>69.7</v>
      </c>
      <c r="M944" s="127">
        <f>IF($B$9="Female",'No Self Assessment feeder'!M933,IF($B$9="Male",'No Self Assessment feeder'!AS933,IF($B$9="All",'No Self Assessment feeder'!BY933)))</f>
        <v>77</v>
      </c>
      <c r="N944" s="81">
        <f>IF($B$9="Female",'No Self Assessment feeder'!N933,IF($B$9="Male",'No Self Assessment feeder'!AT933,IF($B$9="All",'No Self Assessment feeder'!BZ933)))</f>
        <v>1700</v>
      </c>
      <c r="O944" s="120">
        <f>IF($B$9="Female",'No Self Assessment feeder'!O933,IF($B$9="Male",'No Self Assessment feeder'!AU933,IF($B$9="All",'No Self Assessment feeder'!CA933)))</f>
        <v>2.7</v>
      </c>
      <c r="P944" s="79">
        <f>IF($B$9="Female",'No Self Assessment feeder'!P933,IF($B$9="Male",'No Self Assessment feeder'!AV933,IF($B$9="All",'No Self Assessment feeder'!CB933)))</f>
        <v>1655</v>
      </c>
      <c r="Q944" s="120">
        <f>IF($B$9="Female",'No Self Assessment feeder'!Q933,IF($B$9="Male",'No Self Assessment feeder'!AW933,IF($B$9="All",'No Self Assessment feeder'!CC933)))</f>
        <v>12.5</v>
      </c>
      <c r="R944" s="120">
        <f>IF($B$9="Female",'No Self Assessment feeder'!R933,IF($B$9="Male",'No Self Assessment feeder'!AX933,IF($B$9="All",'No Self Assessment feeder'!CD933)))</f>
        <v>9.8000000000000007</v>
      </c>
      <c r="S944" s="120">
        <f>IF($B$9="Female",'No Self Assessment feeder'!S933,IF($B$9="Male",'No Self Assessment feeder'!AY933,IF($B$9="All",'No Self Assessment feeder'!CE933)))</f>
        <v>61.7</v>
      </c>
      <c r="T944" s="120">
        <f>IF($B$9="Female",'No Self Assessment feeder'!T933,IF($B$9="Male",'No Self Assessment feeder'!AZ933,IF($B$9="All",'No Self Assessment feeder'!CF933)))</f>
        <v>73.7</v>
      </c>
      <c r="U944" s="127">
        <f>IF($B$9="Female",'No Self Assessment feeder'!U933,IF($B$9="Male",'No Self Assessment feeder'!BA933,IF($B$9="All",'No Self Assessment feeder'!CG933)))</f>
        <v>77.7</v>
      </c>
      <c r="V944" s="81" t="str">
        <f>IF($B$9="Female",'No Self Assessment feeder'!V933,IF($B$9="Male",'No Self Assessment feeder'!BB933,IF($B$9="All",'No Self Assessment feeder'!CH933)))</f>
        <v>.</v>
      </c>
      <c r="W944" s="120" t="str">
        <f>IF($B$9="Female",'No Self Assessment feeder'!W933,IF($B$9="Male",'No Self Assessment feeder'!BC933,IF($B$9="All",'No Self Assessment feeder'!CI933)))</f>
        <v>.</v>
      </c>
      <c r="X944" s="79" t="str">
        <f>IF($B$9="Female",'No Self Assessment feeder'!X933,IF($B$9="Male",'No Self Assessment feeder'!BD933,IF($B$9="All",'No Self Assessment feeder'!CJ933)))</f>
        <v>.</v>
      </c>
      <c r="Y944" s="120" t="str">
        <f>IF($B$9="Female",'No Self Assessment feeder'!Y933,IF($B$9="Male",'No Self Assessment feeder'!BE933,IF($B$9="All",'No Self Assessment feeder'!CK933)))</f>
        <v>.</v>
      </c>
      <c r="Z944" s="120" t="str">
        <f>IF($B$9="Female",'No Self Assessment feeder'!Z933,IF($B$9="Male",'No Self Assessment feeder'!BF933,IF($B$9="All",'No Self Assessment feeder'!CL933)))</f>
        <v>.</v>
      </c>
      <c r="AA944" s="120" t="str">
        <f>IF($B$9="Female",'No Self Assessment feeder'!AA933,IF($B$9="Male",'No Self Assessment feeder'!BG933,IF($B$9="All",'No Self Assessment feeder'!CM933)))</f>
        <v>.</v>
      </c>
      <c r="AB944" s="120" t="str">
        <f>IF($B$9="Female",'No Self Assessment feeder'!AB933,IF($B$9="Male",'No Self Assessment feeder'!BH933,IF($B$9="All",'No Self Assessment feeder'!CN933)))</f>
        <v>.</v>
      </c>
      <c r="AC944" s="127" t="str">
        <f>IF($B$9="Female",'No Self Assessment feeder'!AC933,IF($B$9="Male",'No Self Assessment feeder'!BI933,IF($B$9="All",'No Self Assessment feeder'!CO933)))</f>
        <v>.</v>
      </c>
      <c r="CM944" s="29"/>
    </row>
    <row r="945" spans="1:91" ht="14.25" customHeight="1" x14ac:dyDescent="0.2">
      <c r="A945" s="159" t="s">
        <v>295</v>
      </c>
      <c r="B945" s="65" t="s">
        <v>48</v>
      </c>
      <c r="C945" s="66">
        <v>10000886</v>
      </c>
      <c r="D945" s="66" t="s">
        <v>495</v>
      </c>
      <c r="E945" s="162" t="s">
        <v>50</v>
      </c>
      <c r="F945" s="142">
        <f>IF($B$9="Female",'No Self Assessment feeder'!F934,IF($B$9="Male",'No Self Assessment feeder'!AL934,IF($B$9="All",'No Self Assessment feeder'!BR934)))</f>
        <v>2940</v>
      </c>
      <c r="G945" s="120">
        <f>IF($B$9="Female",'No Self Assessment feeder'!G934,IF($B$9="Male",'No Self Assessment feeder'!AM934,IF($B$9="All",'No Self Assessment feeder'!BS934)))</f>
        <v>3.4</v>
      </c>
      <c r="H945" s="79">
        <f>IF($B$9="Female",'No Self Assessment feeder'!H934,IF($B$9="Male",'No Self Assessment feeder'!AN934,IF($B$9="All",'No Self Assessment feeder'!BT934)))</f>
        <v>2845</v>
      </c>
      <c r="I945" s="120">
        <f>IF($B$9="Female",'No Self Assessment feeder'!I934,IF($B$9="Male",'No Self Assessment feeder'!AO934,IF($B$9="All",'No Self Assessment feeder'!BU934)))</f>
        <v>7.8</v>
      </c>
      <c r="J945" s="120">
        <f>IF($B$9="Female",'No Self Assessment feeder'!J934,IF($B$9="Male",'No Self Assessment feeder'!AP934,IF($B$9="All",'No Self Assessment feeder'!BV934)))</f>
        <v>13.6</v>
      </c>
      <c r="K945" s="120">
        <f>IF($B$9="Female",'No Self Assessment feeder'!K934,IF($B$9="Male",'No Self Assessment feeder'!AQ934,IF($B$9="All",'No Self Assessment feeder'!BW934)))</f>
        <v>65.400000000000006</v>
      </c>
      <c r="L945" s="120">
        <f>IF($B$9="Female",'No Self Assessment feeder'!L934,IF($B$9="Male",'No Self Assessment feeder'!AR934,IF($B$9="All",'No Self Assessment feeder'!BX934)))</f>
        <v>73.8</v>
      </c>
      <c r="M945" s="127">
        <f>IF($B$9="Female",'No Self Assessment feeder'!M934,IF($B$9="Male",'No Self Assessment feeder'!AS934,IF($B$9="All",'No Self Assessment feeder'!BY934)))</f>
        <v>78.599999999999994</v>
      </c>
      <c r="N945" s="81">
        <f>IF($B$9="Female",'No Self Assessment feeder'!N934,IF($B$9="Male",'No Self Assessment feeder'!AT934,IF($B$9="All",'No Self Assessment feeder'!BZ934)))</f>
        <v>2940</v>
      </c>
      <c r="O945" s="120">
        <f>IF($B$9="Female",'No Self Assessment feeder'!O934,IF($B$9="Male",'No Self Assessment feeder'!AU934,IF($B$9="All",'No Self Assessment feeder'!CA934)))</f>
        <v>3.5</v>
      </c>
      <c r="P945" s="79">
        <f>IF($B$9="Female",'No Self Assessment feeder'!P934,IF($B$9="Male",'No Self Assessment feeder'!AV934,IF($B$9="All",'No Self Assessment feeder'!CB934)))</f>
        <v>2840</v>
      </c>
      <c r="Q945" s="120">
        <f>IF($B$9="Female",'No Self Assessment feeder'!Q934,IF($B$9="Male",'No Self Assessment feeder'!AW934,IF($B$9="All",'No Self Assessment feeder'!CC934)))</f>
        <v>11.6</v>
      </c>
      <c r="R945" s="120">
        <f>IF($B$9="Female",'No Self Assessment feeder'!R934,IF($B$9="Male",'No Self Assessment feeder'!AX934,IF($B$9="All",'No Self Assessment feeder'!CD934)))</f>
        <v>10.3</v>
      </c>
      <c r="S945" s="120">
        <f>IF($B$9="Female",'No Self Assessment feeder'!S934,IF($B$9="Male",'No Self Assessment feeder'!AY934,IF($B$9="All",'No Self Assessment feeder'!CE934)))</f>
        <v>67.5</v>
      </c>
      <c r="T945" s="120">
        <f>IF($B$9="Female",'No Self Assessment feeder'!T934,IF($B$9="Male",'No Self Assessment feeder'!AZ934,IF($B$9="All",'No Self Assessment feeder'!CF934)))</f>
        <v>74.7</v>
      </c>
      <c r="U945" s="127">
        <f>IF($B$9="Female",'No Self Assessment feeder'!U934,IF($B$9="Male",'No Self Assessment feeder'!BA934,IF($B$9="All",'No Self Assessment feeder'!CG934)))</f>
        <v>78.2</v>
      </c>
      <c r="V945" s="81" t="str">
        <f>IF($B$9="Female",'No Self Assessment feeder'!V934,IF($B$9="Male",'No Self Assessment feeder'!BB934,IF($B$9="All",'No Self Assessment feeder'!CH934)))</f>
        <v>.</v>
      </c>
      <c r="W945" s="120" t="str">
        <f>IF($B$9="Female",'No Self Assessment feeder'!W934,IF($B$9="Male",'No Self Assessment feeder'!BC934,IF($B$9="All",'No Self Assessment feeder'!CI934)))</f>
        <v>.</v>
      </c>
      <c r="X945" s="79" t="str">
        <f>IF($B$9="Female",'No Self Assessment feeder'!X934,IF($B$9="Male",'No Self Assessment feeder'!BD934,IF($B$9="All",'No Self Assessment feeder'!CJ934)))</f>
        <v>.</v>
      </c>
      <c r="Y945" s="120" t="str">
        <f>IF($B$9="Female",'No Self Assessment feeder'!Y934,IF($B$9="Male",'No Self Assessment feeder'!BE934,IF($B$9="All",'No Self Assessment feeder'!CK934)))</f>
        <v>.</v>
      </c>
      <c r="Z945" s="120" t="str">
        <f>IF($B$9="Female",'No Self Assessment feeder'!Z934,IF($B$9="Male",'No Self Assessment feeder'!BF934,IF($B$9="All",'No Self Assessment feeder'!CL934)))</f>
        <v>.</v>
      </c>
      <c r="AA945" s="120" t="str">
        <f>IF($B$9="Female",'No Self Assessment feeder'!AA934,IF($B$9="Male",'No Self Assessment feeder'!BG934,IF($B$9="All",'No Self Assessment feeder'!CM934)))</f>
        <v>.</v>
      </c>
      <c r="AB945" s="120" t="str">
        <f>IF($B$9="Female",'No Self Assessment feeder'!AB934,IF($B$9="Male",'No Self Assessment feeder'!BH934,IF($B$9="All",'No Self Assessment feeder'!CN934)))</f>
        <v>.</v>
      </c>
      <c r="AC945" s="127" t="str">
        <f>IF($B$9="Female",'No Self Assessment feeder'!AC934,IF($B$9="Male",'No Self Assessment feeder'!BI934,IF($B$9="All",'No Self Assessment feeder'!CO934)))</f>
        <v>.</v>
      </c>
      <c r="CM945" s="29"/>
    </row>
    <row r="946" spans="1:91" ht="14.25" customHeight="1" x14ac:dyDescent="0.2">
      <c r="A946" s="159" t="s">
        <v>295</v>
      </c>
      <c r="B946" s="65" t="s">
        <v>51</v>
      </c>
      <c r="C946" s="66">
        <v>10007786</v>
      </c>
      <c r="D946" s="66" t="s">
        <v>490</v>
      </c>
      <c r="E946" s="162" t="s">
        <v>52</v>
      </c>
      <c r="F946" s="142">
        <f>IF($B$9="Female",'No Self Assessment feeder'!F935,IF($B$9="Male",'No Self Assessment feeder'!AL935,IF($B$9="All",'No Self Assessment feeder'!BR935)))</f>
        <v>3025</v>
      </c>
      <c r="G946" s="120">
        <f>IF($B$9="Female",'No Self Assessment feeder'!G935,IF($B$9="Male",'No Self Assessment feeder'!AM935,IF($B$9="All",'No Self Assessment feeder'!BS935)))</f>
        <v>2.8</v>
      </c>
      <c r="H946" s="79">
        <f>IF($B$9="Female",'No Self Assessment feeder'!H935,IF($B$9="Male",'No Self Assessment feeder'!AN935,IF($B$9="All",'No Self Assessment feeder'!BT935)))</f>
        <v>2940</v>
      </c>
      <c r="I946" s="120">
        <f>IF($B$9="Female",'No Self Assessment feeder'!I935,IF($B$9="Male",'No Self Assessment feeder'!AO935,IF($B$9="All",'No Self Assessment feeder'!BU935)))</f>
        <v>6.6</v>
      </c>
      <c r="J946" s="120">
        <f>IF($B$9="Female",'No Self Assessment feeder'!J935,IF($B$9="Male",'No Self Assessment feeder'!AP935,IF($B$9="All",'No Self Assessment feeder'!BV935)))</f>
        <v>10.8</v>
      </c>
      <c r="K946" s="120">
        <f>IF($B$9="Female",'No Self Assessment feeder'!K935,IF($B$9="Male",'No Self Assessment feeder'!AQ935,IF($B$9="All",'No Self Assessment feeder'!BW935)))</f>
        <v>53.1</v>
      </c>
      <c r="L946" s="120">
        <f>IF($B$9="Female",'No Self Assessment feeder'!L935,IF($B$9="Male",'No Self Assessment feeder'!AR935,IF($B$9="All",'No Self Assessment feeder'!BX935)))</f>
        <v>68.900000000000006</v>
      </c>
      <c r="M946" s="127">
        <f>IF($B$9="Female",'No Self Assessment feeder'!M935,IF($B$9="Male",'No Self Assessment feeder'!AS935,IF($B$9="All",'No Self Assessment feeder'!BY935)))</f>
        <v>82.6</v>
      </c>
      <c r="N946" s="81">
        <f>IF($B$9="Female",'No Self Assessment feeder'!N935,IF($B$9="Male",'No Self Assessment feeder'!AT935,IF($B$9="All",'No Self Assessment feeder'!BZ935)))</f>
        <v>3025</v>
      </c>
      <c r="O946" s="120">
        <f>IF($B$9="Female",'No Self Assessment feeder'!O935,IF($B$9="Male",'No Self Assessment feeder'!AU935,IF($B$9="All",'No Self Assessment feeder'!CA935)))</f>
        <v>3</v>
      </c>
      <c r="P946" s="79">
        <f>IF($B$9="Female",'No Self Assessment feeder'!P935,IF($B$9="Male",'No Self Assessment feeder'!AV935,IF($B$9="All",'No Self Assessment feeder'!CB935)))</f>
        <v>2935</v>
      </c>
      <c r="Q946" s="120">
        <f>IF($B$9="Female",'No Self Assessment feeder'!Q935,IF($B$9="Male",'No Self Assessment feeder'!AW935,IF($B$9="All",'No Self Assessment feeder'!CC935)))</f>
        <v>10.3</v>
      </c>
      <c r="R946" s="120">
        <f>IF($B$9="Female",'No Self Assessment feeder'!R935,IF($B$9="Male",'No Self Assessment feeder'!AX935,IF($B$9="All",'No Self Assessment feeder'!CD935)))</f>
        <v>7.7</v>
      </c>
      <c r="S946" s="120">
        <f>IF($B$9="Female",'No Self Assessment feeder'!S935,IF($B$9="Male",'No Self Assessment feeder'!AY935,IF($B$9="All",'No Self Assessment feeder'!CE935)))</f>
        <v>60.2</v>
      </c>
      <c r="T946" s="120">
        <f>IF($B$9="Female",'No Self Assessment feeder'!T935,IF($B$9="Male",'No Self Assessment feeder'!AZ935,IF($B$9="All",'No Self Assessment feeder'!CF935)))</f>
        <v>75.7</v>
      </c>
      <c r="U946" s="127">
        <f>IF($B$9="Female",'No Self Assessment feeder'!U935,IF($B$9="Male",'No Self Assessment feeder'!BA935,IF($B$9="All",'No Self Assessment feeder'!CG935)))</f>
        <v>81.900000000000006</v>
      </c>
      <c r="V946" s="81" t="str">
        <f>IF($B$9="Female",'No Self Assessment feeder'!V935,IF($B$9="Male",'No Self Assessment feeder'!BB935,IF($B$9="All",'No Self Assessment feeder'!CH935)))</f>
        <v>.</v>
      </c>
      <c r="W946" s="120" t="str">
        <f>IF($B$9="Female",'No Self Assessment feeder'!W935,IF($B$9="Male",'No Self Assessment feeder'!BC935,IF($B$9="All",'No Self Assessment feeder'!CI935)))</f>
        <v>.</v>
      </c>
      <c r="X946" s="79" t="str">
        <f>IF($B$9="Female",'No Self Assessment feeder'!X935,IF($B$9="Male",'No Self Assessment feeder'!BD935,IF($B$9="All",'No Self Assessment feeder'!CJ935)))</f>
        <v>.</v>
      </c>
      <c r="Y946" s="120" t="str">
        <f>IF($B$9="Female",'No Self Assessment feeder'!Y935,IF($B$9="Male",'No Self Assessment feeder'!BE935,IF($B$9="All",'No Self Assessment feeder'!CK935)))</f>
        <v>.</v>
      </c>
      <c r="Z946" s="120" t="str">
        <f>IF($B$9="Female",'No Self Assessment feeder'!Z935,IF($B$9="Male",'No Self Assessment feeder'!BF935,IF($B$9="All",'No Self Assessment feeder'!CL935)))</f>
        <v>.</v>
      </c>
      <c r="AA946" s="120" t="str">
        <f>IF($B$9="Female",'No Self Assessment feeder'!AA935,IF($B$9="Male",'No Self Assessment feeder'!BG935,IF($B$9="All",'No Self Assessment feeder'!CM935)))</f>
        <v>.</v>
      </c>
      <c r="AB946" s="120" t="str">
        <f>IF($B$9="Female",'No Self Assessment feeder'!AB935,IF($B$9="Male",'No Self Assessment feeder'!BH935,IF($B$9="All",'No Self Assessment feeder'!CN935)))</f>
        <v>.</v>
      </c>
      <c r="AC946" s="127" t="str">
        <f>IF($B$9="Female",'No Self Assessment feeder'!AC935,IF($B$9="Male",'No Self Assessment feeder'!BI935,IF($B$9="All",'No Self Assessment feeder'!CO935)))</f>
        <v>.</v>
      </c>
      <c r="CM946" s="29"/>
    </row>
    <row r="947" spans="1:91" ht="14.25" customHeight="1" x14ac:dyDescent="0.2">
      <c r="A947" s="159" t="s">
        <v>295</v>
      </c>
      <c r="B947" s="65" t="s">
        <v>53</v>
      </c>
      <c r="C947" s="66">
        <v>10000961</v>
      </c>
      <c r="D947" s="66" t="s">
        <v>491</v>
      </c>
      <c r="E947" s="162" t="s">
        <v>54</v>
      </c>
      <c r="F947" s="142">
        <f>IF($B$9="Female",'No Self Assessment feeder'!F936,IF($B$9="Male",'No Self Assessment feeder'!AL936,IF($B$9="All",'No Self Assessment feeder'!BR936)))</f>
        <v>2345</v>
      </c>
      <c r="G947" s="120">
        <f>IF($B$9="Female",'No Self Assessment feeder'!G936,IF($B$9="Male",'No Self Assessment feeder'!AM936,IF($B$9="All",'No Self Assessment feeder'!BS936)))</f>
        <v>2.7</v>
      </c>
      <c r="H947" s="79">
        <f>IF($B$9="Female",'No Self Assessment feeder'!H936,IF($B$9="Male",'No Self Assessment feeder'!AN936,IF($B$9="All",'No Self Assessment feeder'!BT936)))</f>
        <v>2280</v>
      </c>
      <c r="I947" s="120">
        <f>IF($B$9="Female",'No Self Assessment feeder'!I936,IF($B$9="Male",'No Self Assessment feeder'!AO936,IF($B$9="All",'No Self Assessment feeder'!BU936)))</f>
        <v>6.4</v>
      </c>
      <c r="J947" s="120">
        <f>IF($B$9="Female",'No Self Assessment feeder'!J936,IF($B$9="Male",'No Self Assessment feeder'!AP936,IF($B$9="All",'No Self Assessment feeder'!BV936)))</f>
        <v>14.6</v>
      </c>
      <c r="K947" s="120">
        <f>IF($B$9="Female",'No Self Assessment feeder'!K936,IF($B$9="Male",'No Self Assessment feeder'!AQ936,IF($B$9="All",'No Self Assessment feeder'!BW936)))</f>
        <v>64.099999999999994</v>
      </c>
      <c r="L947" s="120">
        <f>IF($B$9="Female",'No Self Assessment feeder'!L936,IF($B$9="Male",'No Self Assessment feeder'!AR936,IF($B$9="All",'No Self Assessment feeder'!BX936)))</f>
        <v>72.900000000000006</v>
      </c>
      <c r="M947" s="127">
        <f>IF($B$9="Female",'No Self Assessment feeder'!M936,IF($B$9="Male",'No Self Assessment feeder'!AS936,IF($B$9="All",'No Self Assessment feeder'!BY936)))</f>
        <v>79.099999999999994</v>
      </c>
      <c r="N947" s="81">
        <f>IF($B$9="Female",'No Self Assessment feeder'!N936,IF($B$9="Male",'No Self Assessment feeder'!AT936,IF($B$9="All",'No Self Assessment feeder'!BZ936)))</f>
        <v>2345</v>
      </c>
      <c r="O947" s="120">
        <f>IF($B$9="Female",'No Self Assessment feeder'!O936,IF($B$9="Male",'No Self Assessment feeder'!AU936,IF($B$9="All",'No Self Assessment feeder'!CA936)))</f>
        <v>2.9</v>
      </c>
      <c r="P947" s="79">
        <f>IF($B$9="Female",'No Self Assessment feeder'!P936,IF($B$9="Male",'No Self Assessment feeder'!AV936,IF($B$9="All",'No Self Assessment feeder'!CB936)))</f>
        <v>2275</v>
      </c>
      <c r="Q947" s="120">
        <f>IF($B$9="Female",'No Self Assessment feeder'!Q936,IF($B$9="Male",'No Self Assessment feeder'!AW936,IF($B$9="All",'No Self Assessment feeder'!CC936)))</f>
        <v>10.1</v>
      </c>
      <c r="R947" s="120">
        <f>IF($B$9="Female",'No Self Assessment feeder'!R936,IF($B$9="Male",'No Self Assessment feeder'!AX936,IF($B$9="All",'No Self Assessment feeder'!CD936)))</f>
        <v>11.6</v>
      </c>
      <c r="S947" s="120">
        <f>IF($B$9="Female",'No Self Assessment feeder'!S936,IF($B$9="Male",'No Self Assessment feeder'!AY936,IF($B$9="All",'No Self Assessment feeder'!CE936)))</f>
        <v>69.400000000000006</v>
      </c>
      <c r="T947" s="120">
        <f>IF($B$9="Female",'No Self Assessment feeder'!T936,IF($B$9="Male",'No Self Assessment feeder'!AZ936,IF($B$9="All",'No Self Assessment feeder'!CF936)))</f>
        <v>74.900000000000006</v>
      </c>
      <c r="U947" s="127">
        <f>IF($B$9="Female",'No Self Assessment feeder'!U936,IF($B$9="Male",'No Self Assessment feeder'!BA936,IF($B$9="All",'No Self Assessment feeder'!CG936)))</f>
        <v>78.3</v>
      </c>
      <c r="V947" s="81" t="str">
        <f>IF($B$9="Female",'No Self Assessment feeder'!V936,IF($B$9="Male",'No Self Assessment feeder'!BB936,IF($B$9="All",'No Self Assessment feeder'!CH936)))</f>
        <v>.</v>
      </c>
      <c r="W947" s="120" t="str">
        <f>IF($B$9="Female",'No Self Assessment feeder'!W936,IF($B$9="Male",'No Self Assessment feeder'!BC936,IF($B$9="All",'No Self Assessment feeder'!CI936)))</f>
        <v>.</v>
      </c>
      <c r="X947" s="79" t="str">
        <f>IF($B$9="Female",'No Self Assessment feeder'!X936,IF($B$9="Male",'No Self Assessment feeder'!BD936,IF($B$9="All",'No Self Assessment feeder'!CJ936)))</f>
        <v>.</v>
      </c>
      <c r="Y947" s="120" t="str">
        <f>IF($B$9="Female",'No Self Assessment feeder'!Y936,IF($B$9="Male",'No Self Assessment feeder'!BE936,IF($B$9="All",'No Self Assessment feeder'!CK936)))</f>
        <v>.</v>
      </c>
      <c r="Z947" s="120" t="str">
        <f>IF($B$9="Female",'No Self Assessment feeder'!Z936,IF($B$9="Male",'No Self Assessment feeder'!BF936,IF($B$9="All",'No Self Assessment feeder'!CL936)))</f>
        <v>.</v>
      </c>
      <c r="AA947" s="120" t="str">
        <f>IF($B$9="Female",'No Self Assessment feeder'!AA936,IF($B$9="Male",'No Self Assessment feeder'!BG936,IF($B$9="All",'No Self Assessment feeder'!CM936)))</f>
        <v>.</v>
      </c>
      <c r="AB947" s="120" t="str">
        <f>IF($B$9="Female",'No Self Assessment feeder'!AB936,IF($B$9="Male",'No Self Assessment feeder'!BH936,IF($B$9="All",'No Self Assessment feeder'!CN936)))</f>
        <v>.</v>
      </c>
      <c r="AC947" s="127" t="str">
        <f>IF($B$9="Female",'No Self Assessment feeder'!AC936,IF($B$9="Male",'No Self Assessment feeder'!BI936,IF($B$9="All",'No Self Assessment feeder'!CO936)))</f>
        <v>.</v>
      </c>
      <c r="CM947" s="29"/>
    </row>
    <row r="948" spans="1:91" ht="14.25" customHeight="1" x14ac:dyDescent="0.2">
      <c r="A948" s="159" t="s">
        <v>295</v>
      </c>
      <c r="B948" s="65" t="s">
        <v>55</v>
      </c>
      <c r="C948" s="66">
        <v>10000975</v>
      </c>
      <c r="D948" s="66" t="s">
        <v>495</v>
      </c>
      <c r="E948" s="162" t="s">
        <v>56</v>
      </c>
      <c r="F948" s="142">
        <f>IF($B$9="Female",'No Self Assessment feeder'!F937,IF($B$9="Male",'No Self Assessment feeder'!AL937,IF($B$9="All",'No Self Assessment feeder'!BR937)))</f>
        <v>1120</v>
      </c>
      <c r="G948" s="120">
        <f>IF($B$9="Female",'No Self Assessment feeder'!G937,IF($B$9="Male",'No Self Assessment feeder'!AM937,IF($B$9="All",'No Self Assessment feeder'!BS937)))</f>
        <v>4.3</v>
      </c>
      <c r="H948" s="79">
        <f>IF($B$9="Female",'No Self Assessment feeder'!H937,IF($B$9="Male",'No Self Assessment feeder'!AN937,IF($B$9="All",'No Self Assessment feeder'!BT937)))</f>
        <v>1075</v>
      </c>
      <c r="I948" s="120">
        <f>IF($B$9="Female",'No Self Assessment feeder'!I937,IF($B$9="Male",'No Self Assessment feeder'!AO937,IF($B$9="All",'No Self Assessment feeder'!BU937)))</f>
        <v>9.1</v>
      </c>
      <c r="J948" s="120">
        <f>IF($B$9="Female",'No Self Assessment feeder'!J937,IF($B$9="Male",'No Self Assessment feeder'!AP937,IF($B$9="All",'No Self Assessment feeder'!BV937)))</f>
        <v>14.7</v>
      </c>
      <c r="K948" s="120">
        <f>IF($B$9="Female",'No Self Assessment feeder'!K937,IF($B$9="Male",'No Self Assessment feeder'!AQ937,IF($B$9="All",'No Self Assessment feeder'!BW937)))</f>
        <v>64</v>
      </c>
      <c r="L948" s="120">
        <f>IF($B$9="Female",'No Self Assessment feeder'!L937,IF($B$9="Male",'No Self Assessment feeder'!AR937,IF($B$9="All",'No Self Assessment feeder'!BX937)))</f>
        <v>73.400000000000006</v>
      </c>
      <c r="M948" s="127">
        <f>IF($B$9="Female",'No Self Assessment feeder'!M937,IF($B$9="Male",'No Self Assessment feeder'!AS937,IF($B$9="All",'No Self Assessment feeder'!BY937)))</f>
        <v>76.099999999999994</v>
      </c>
      <c r="N948" s="81">
        <f>IF($B$9="Female",'No Self Assessment feeder'!N937,IF($B$9="Male",'No Self Assessment feeder'!AT937,IF($B$9="All",'No Self Assessment feeder'!BZ937)))</f>
        <v>1120</v>
      </c>
      <c r="O948" s="120">
        <f>IF($B$9="Female",'No Self Assessment feeder'!O937,IF($B$9="Male",'No Self Assessment feeder'!AU937,IF($B$9="All",'No Self Assessment feeder'!CA937)))</f>
        <v>4.4000000000000004</v>
      </c>
      <c r="P948" s="79">
        <f>IF($B$9="Female",'No Self Assessment feeder'!P937,IF($B$9="Male",'No Self Assessment feeder'!AV937,IF($B$9="All",'No Self Assessment feeder'!CB937)))</f>
        <v>1070</v>
      </c>
      <c r="Q948" s="120">
        <f>IF($B$9="Female",'No Self Assessment feeder'!Q937,IF($B$9="Male",'No Self Assessment feeder'!AW937,IF($B$9="All",'No Self Assessment feeder'!CC937)))</f>
        <v>13.7</v>
      </c>
      <c r="R948" s="120">
        <f>IF($B$9="Female",'No Self Assessment feeder'!R937,IF($B$9="Male",'No Self Assessment feeder'!AX937,IF($B$9="All",'No Self Assessment feeder'!CD937)))</f>
        <v>10.5</v>
      </c>
      <c r="S948" s="120">
        <f>IF($B$9="Female",'No Self Assessment feeder'!S937,IF($B$9="Male",'No Self Assessment feeder'!AY937,IF($B$9="All",'No Self Assessment feeder'!CE937)))</f>
        <v>67.900000000000006</v>
      </c>
      <c r="T948" s="120">
        <f>IF($B$9="Female",'No Self Assessment feeder'!T937,IF($B$9="Male",'No Self Assessment feeder'!AZ937,IF($B$9="All",'No Self Assessment feeder'!CF937)))</f>
        <v>74</v>
      </c>
      <c r="U948" s="127">
        <f>IF($B$9="Female",'No Self Assessment feeder'!U937,IF($B$9="Male",'No Self Assessment feeder'!BA937,IF($B$9="All",'No Self Assessment feeder'!CG937)))</f>
        <v>75.7</v>
      </c>
      <c r="V948" s="81" t="str">
        <f>IF($B$9="Female",'No Self Assessment feeder'!V937,IF($B$9="Male",'No Self Assessment feeder'!BB937,IF($B$9="All",'No Self Assessment feeder'!CH937)))</f>
        <v>.</v>
      </c>
      <c r="W948" s="120" t="str">
        <f>IF($B$9="Female",'No Self Assessment feeder'!W937,IF($B$9="Male",'No Self Assessment feeder'!BC937,IF($B$9="All",'No Self Assessment feeder'!CI937)))</f>
        <v>.</v>
      </c>
      <c r="X948" s="79" t="str">
        <f>IF($B$9="Female",'No Self Assessment feeder'!X937,IF($B$9="Male",'No Self Assessment feeder'!BD937,IF($B$9="All",'No Self Assessment feeder'!CJ937)))</f>
        <v>.</v>
      </c>
      <c r="Y948" s="120" t="str">
        <f>IF($B$9="Female",'No Self Assessment feeder'!Y937,IF($B$9="Male",'No Self Assessment feeder'!BE937,IF($B$9="All",'No Self Assessment feeder'!CK937)))</f>
        <v>.</v>
      </c>
      <c r="Z948" s="120" t="str">
        <f>IF($B$9="Female",'No Self Assessment feeder'!Z937,IF($B$9="Male",'No Self Assessment feeder'!BF937,IF($B$9="All",'No Self Assessment feeder'!CL937)))</f>
        <v>.</v>
      </c>
      <c r="AA948" s="120" t="str">
        <f>IF($B$9="Female",'No Self Assessment feeder'!AA937,IF($B$9="Male",'No Self Assessment feeder'!BG937,IF($B$9="All",'No Self Assessment feeder'!CM937)))</f>
        <v>.</v>
      </c>
      <c r="AB948" s="120" t="str">
        <f>IF($B$9="Female",'No Self Assessment feeder'!AB937,IF($B$9="Male",'No Self Assessment feeder'!BH937,IF($B$9="All",'No Self Assessment feeder'!CN937)))</f>
        <v>.</v>
      </c>
      <c r="AC948" s="127" t="str">
        <f>IF($B$9="Female",'No Self Assessment feeder'!AC937,IF($B$9="Male",'No Self Assessment feeder'!BI937,IF($B$9="All",'No Self Assessment feeder'!CO937)))</f>
        <v>.</v>
      </c>
      <c r="CM948" s="29"/>
    </row>
    <row r="949" spans="1:91" ht="14.25" customHeight="1" x14ac:dyDescent="0.2">
      <c r="A949" s="159" t="s">
        <v>295</v>
      </c>
      <c r="B949" s="65" t="s">
        <v>57</v>
      </c>
      <c r="C949" s="66">
        <v>10007787</v>
      </c>
      <c r="D949" s="66" t="s">
        <v>495</v>
      </c>
      <c r="E949" s="162" t="s">
        <v>58</v>
      </c>
      <c r="F949" s="142">
        <f>IF($B$9="Female",'No Self Assessment feeder'!F938,IF($B$9="Male",'No Self Assessment feeder'!AL938,IF($B$9="All",'No Self Assessment feeder'!BR938)))</f>
        <v>95</v>
      </c>
      <c r="G949" s="120">
        <f>IF($B$9="Female",'No Self Assessment feeder'!G938,IF($B$9="Male",'No Self Assessment feeder'!AM938,IF($B$9="All",'No Self Assessment feeder'!BS938)))</f>
        <v>10.4</v>
      </c>
      <c r="H949" s="79">
        <f>IF($B$9="Female",'No Self Assessment feeder'!H938,IF($B$9="Male",'No Self Assessment feeder'!AN938,IF($B$9="All",'No Self Assessment feeder'!BT938)))</f>
        <v>85</v>
      </c>
      <c r="I949" s="120">
        <f>IF($B$9="Female",'No Self Assessment feeder'!I938,IF($B$9="Male",'No Self Assessment feeder'!AO938,IF($B$9="All",'No Self Assessment feeder'!BU938)))</f>
        <v>19.8</v>
      </c>
      <c r="J949" s="120">
        <f>IF($B$9="Female",'No Self Assessment feeder'!J938,IF($B$9="Male",'No Self Assessment feeder'!AP938,IF($B$9="All",'No Self Assessment feeder'!BV938)))</f>
        <v>9.3000000000000007</v>
      </c>
      <c r="K949" s="120">
        <f>IF($B$9="Female",'No Self Assessment feeder'!K938,IF($B$9="Male",'No Self Assessment feeder'!AQ938,IF($B$9="All",'No Self Assessment feeder'!BW938)))</f>
        <v>41.9</v>
      </c>
      <c r="L949" s="120">
        <f>IF($B$9="Female",'No Self Assessment feeder'!L938,IF($B$9="Male",'No Self Assessment feeder'!AR938,IF($B$9="All",'No Self Assessment feeder'!BX938)))</f>
        <v>55.8</v>
      </c>
      <c r="M949" s="127">
        <f>IF($B$9="Female",'No Self Assessment feeder'!M938,IF($B$9="Male",'No Self Assessment feeder'!AS938,IF($B$9="All",'No Self Assessment feeder'!BY938)))</f>
        <v>70.900000000000006</v>
      </c>
      <c r="N949" s="81">
        <f>IF($B$9="Female",'No Self Assessment feeder'!N938,IF($B$9="Male",'No Self Assessment feeder'!AT938,IF($B$9="All",'No Self Assessment feeder'!BZ938)))</f>
        <v>95</v>
      </c>
      <c r="O949" s="120">
        <f>IF($B$9="Female",'No Self Assessment feeder'!O938,IF($B$9="Male",'No Self Assessment feeder'!AU938,IF($B$9="All",'No Self Assessment feeder'!CA938)))</f>
        <v>10.4</v>
      </c>
      <c r="P949" s="79">
        <f>IF($B$9="Female",'No Self Assessment feeder'!P938,IF($B$9="Male",'No Self Assessment feeder'!AV938,IF($B$9="All",'No Self Assessment feeder'!CB938)))</f>
        <v>85</v>
      </c>
      <c r="Q949" s="120">
        <f>IF($B$9="Female",'No Self Assessment feeder'!Q938,IF($B$9="Male",'No Self Assessment feeder'!AW938,IF($B$9="All",'No Self Assessment feeder'!CC938)))</f>
        <v>17.399999999999999</v>
      </c>
      <c r="R949" s="120">
        <f>IF($B$9="Female",'No Self Assessment feeder'!R938,IF($B$9="Male",'No Self Assessment feeder'!AX938,IF($B$9="All",'No Self Assessment feeder'!CD938)))</f>
        <v>10.5</v>
      </c>
      <c r="S949" s="120">
        <f>IF($B$9="Female",'No Self Assessment feeder'!S938,IF($B$9="Male",'No Self Assessment feeder'!AY938,IF($B$9="All",'No Self Assessment feeder'!CE938)))</f>
        <v>53.5</v>
      </c>
      <c r="T949" s="120">
        <f>IF($B$9="Female",'No Self Assessment feeder'!T938,IF($B$9="Male",'No Self Assessment feeder'!AZ938,IF($B$9="All",'No Self Assessment feeder'!CF938)))</f>
        <v>66.3</v>
      </c>
      <c r="U949" s="127">
        <f>IF($B$9="Female",'No Self Assessment feeder'!U938,IF($B$9="Male",'No Self Assessment feeder'!BA938,IF($B$9="All",'No Self Assessment feeder'!CG938)))</f>
        <v>72.099999999999994</v>
      </c>
      <c r="V949" s="81" t="str">
        <f>IF($B$9="Female",'No Self Assessment feeder'!V938,IF($B$9="Male",'No Self Assessment feeder'!BB938,IF($B$9="All",'No Self Assessment feeder'!CH938)))</f>
        <v>.</v>
      </c>
      <c r="W949" s="120" t="str">
        <f>IF($B$9="Female",'No Self Assessment feeder'!W938,IF($B$9="Male",'No Self Assessment feeder'!BC938,IF($B$9="All",'No Self Assessment feeder'!CI938)))</f>
        <v>.</v>
      </c>
      <c r="X949" s="79" t="str">
        <f>IF($B$9="Female",'No Self Assessment feeder'!X938,IF($B$9="Male",'No Self Assessment feeder'!BD938,IF($B$9="All",'No Self Assessment feeder'!CJ938)))</f>
        <v>.</v>
      </c>
      <c r="Y949" s="120" t="str">
        <f>IF($B$9="Female",'No Self Assessment feeder'!Y938,IF($B$9="Male",'No Self Assessment feeder'!BE938,IF($B$9="All",'No Self Assessment feeder'!CK938)))</f>
        <v>.</v>
      </c>
      <c r="Z949" s="120" t="str">
        <f>IF($B$9="Female",'No Self Assessment feeder'!Z938,IF($B$9="Male",'No Self Assessment feeder'!BF938,IF($B$9="All",'No Self Assessment feeder'!CL938)))</f>
        <v>.</v>
      </c>
      <c r="AA949" s="120" t="str">
        <f>IF($B$9="Female",'No Self Assessment feeder'!AA938,IF($B$9="Male",'No Self Assessment feeder'!BG938,IF($B$9="All",'No Self Assessment feeder'!CM938)))</f>
        <v>.</v>
      </c>
      <c r="AB949" s="120" t="str">
        <f>IF($B$9="Female",'No Self Assessment feeder'!AB938,IF($B$9="Male",'No Self Assessment feeder'!BH938,IF($B$9="All",'No Self Assessment feeder'!CN938)))</f>
        <v>.</v>
      </c>
      <c r="AC949" s="127" t="str">
        <f>IF($B$9="Female",'No Self Assessment feeder'!AC938,IF($B$9="Male",'No Self Assessment feeder'!BI938,IF($B$9="All",'No Self Assessment feeder'!CO938)))</f>
        <v>.</v>
      </c>
      <c r="CM949" s="29"/>
    </row>
    <row r="950" spans="1:91" ht="14.25" customHeight="1" x14ac:dyDescent="0.2">
      <c r="A950" s="159" t="s">
        <v>295</v>
      </c>
      <c r="B950" s="65" t="s">
        <v>59</v>
      </c>
      <c r="C950" s="66">
        <v>10007788</v>
      </c>
      <c r="D950" s="66" t="s">
        <v>488</v>
      </c>
      <c r="E950" s="162" t="s">
        <v>60</v>
      </c>
      <c r="F950" s="142">
        <f>IF($B$9="Female",'No Self Assessment feeder'!F939,IF($B$9="Male",'No Self Assessment feeder'!AL939,IF($B$9="All",'No Self Assessment feeder'!BR939)))</f>
        <v>2790</v>
      </c>
      <c r="G950" s="120">
        <f>IF($B$9="Female",'No Self Assessment feeder'!G939,IF($B$9="Male",'No Self Assessment feeder'!AM939,IF($B$9="All",'No Self Assessment feeder'!BS939)))</f>
        <v>2.9</v>
      </c>
      <c r="H950" s="79">
        <f>IF($B$9="Female",'No Self Assessment feeder'!H939,IF($B$9="Male",'No Self Assessment feeder'!AN939,IF($B$9="All",'No Self Assessment feeder'!BT939)))</f>
        <v>2705</v>
      </c>
      <c r="I950" s="120">
        <f>IF($B$9="Female",'No Self Assessment feeder'!I939,IF($B$9="Male",'No Self Assessment feeder'!AO939,IF($B$9="All",'No Self Assessment feeder'!BU939)))</f>
        <v>9.8000000000000007</v>
      </c>
      <c r="J950" s="120">
        <f>IF($B$9="Female",'No Self Assessment feeder'!J939,IF($B$9="Male",'No Self Assessment feeder'!AP939,IF($B$9="All",'No Self Assessment feeder'!BV939)))</f>
        <v>9.5</v>
      </c>
      <c r="K950" s="120">
        <f>IF($B$9="Female",'No Self Assessment feeder'!K939,IF($B$9="Male",'No Self Assessment feeder'!AQ939,IF($B$9="All",'No Self Assessment feeder'!BW939)))</f>
        <v>46</v>
      </c>
      <c r="L950" s="120">
        <f>IF($B$9="Female",'No Self Assessment feeder'!L939,IF($B$9="Male",'No Self Assessment feeder'!AR939,IF($B$9="All",'No Self Assessment feeder'!BX939)))</f>
        <v>63</v>
      </c>
      <c r="M950" s="127">
        <f>IF($B$9="Female",'No Self Assessment feeder'!M939,IF($B$9="Male",'No Self Assessment feeder'!AS939,IF($B$9="All",'No Self Assessment feeder'!BY939)))</f>
        <v>80.8</v>
      </c>
      <c r="N950" s="81">
        <f>IF($B$9="Female",'No Self Assessment feeder'!N939,IF($B$9="Male",'No Self Assessment feeder'!AT939,IF($B$9="All",'No Self Assessment feeder'!BZ939)))</f>
        <v>2790</v>
      </c>
      <c r="O950" s="120">
        <f>IF($B$9="Female",'No Self Assessment feeder'!O939,IF($B$9="Male",'No Self Assessment feeder'!AU939,IF($B$9="All",'No Self Assessment feeder'!CA939)))</f>
        <v>3.1</v>
      </c>
      <c r="P950" s="79">
        <f>IF($B$9="Female",'No Self Assessment feeder'!P939,IF($B$9="Male",'No Self Assessment feeder'!AV939,IF($B$9="All",'No Self Assessment feeder'!CB939)))</f>
        <v>2700</v>
      </c>
      <c r="Q950" s="120">
        <f>IF($B$9="Female",'No Self Assessment feeder'!Q939,IF($B$9="Male",'No Self Assessment feeder'!AW939,IF($B$9="All",'No Self Assessment feeder'!CC939)))</f>
        <v>11.9</v>
      </c>
      <c r="R950" s="120">
        <f>IF($B$9="Female",'No Self Assessment feeder'!R939,IF($B$9="Male",'No Self Assessment feeder'!AX939,IF($B$9="All",'No Self Assessment feeder'!CD939)))</f>
        <v>6.9</v>
      </c>
      <c r="S950" s="120">
        <f>IF($B$9="Female",'No Self Assessment feeder'!S939,IF($B$9="Male",'No Self Assessment feeder'!AY939,IF($B$9="All",'No Self Assessment feeder'!CE939)))</f>
        <v>52.6</v>
      </c>
      <c r="T950" s="120">
        <f>IF($B$9="Female",'No Self Assessment feeder'!T939,IF($B$9="Male",'No Self Assessment feeder'!AZ939,IF($B$9="All",'No Self Assessment feeder'!CF939)))</f>
        <v>71.599999999999994</v>
      </c>
      <c r="U950" s="127">
        <f>IF($B$9="Female",'No Self Assessment feeder'!U939,IF($B$9="Male",'No Self Assessment feeder'!BA939,IF($B$9="All",'No Self Assessment feeder'!CG939)))</f>
        <v>81.2</v>
      </c>
      <c r="V950" s="81" t="str">
        <f>IF($B$9="Female",'No Self Assessment feeder'!V939,IF($B$9="Male",'No Self Assessment feeder'!BB939,IF($B$9="All",'No Self Assessment feeder'!CH939)))</f>
        <v>.</v>
      </c>
      <c r="W950" s="120" t="str">
        <f>IF($B$9="Female",'No Self Assessment feeder'!W939,IF($B$9="Male",'No Self Assessment feeder'!BC939,IF($B$9="All",'No Self Assessment feeder'!CI939)))</f>
        <v>.</v>
      </c>
      <c r="X950" s="79" t="str">
        <f>IF($B$9="Female",'No Self Assessment feeder'!X939,IF($B$9="Male",'No Self Assessment feeder'!BD939,IF($B$9="All",'No Self Assessment feeder'!CJ939)))</f>
        <v>.</v>
      </c>
      <c r="Y950" s="120" t="str">
        <f>IF($B$9="Female",'No Self Assessment feeder'!Y939,IF($B$9="Male",'No Self Assessment feeder'!BE939,IF($B$9="All",'No Self Assessment feeder'!CK939)))</f>
        <v>.</v>
      </c>
      <c r="Z950" s="120" t="str">
        <f>IF($B$9="Female",'No Self Assessment feeder'!Z939,IF($B$9="Male",'No Self Assessment feeder'!BF939,IF($B$9="All",'No Self Assessment feeder'!CL939)))</f>
        <v>.</v>
      </c>
      <c r="AA950" s="120" t="str">
        <f>IF($B$9="Female",'No Self Assessment feeder'!AA939,IF($B$9="Male",'No Self Assessment feeder'!BG939,IF($B$9="All",'No Self Assessment feeder'!CM939)))</f>
        <v>.</v>
      </c>
      <c r="AB950" s="120" t="str">
        <f>IF($B$9="Female",'No Self Assessment feeder'!AB939,IF($B$9="Male",'No Self Assessment feeder'!BH939,IF($B$9="All",'No Self Assessment feeder'!CN939)))</f>
        <v>.</v>
      </c>
      <c r="AC950" s="127" t="str">
        <f>IF($B$9="Female",'No Self Assessment feeder'!AC939,IF($B$9="Male",'No Self Assessment feeder'!BI939,IF($B$9="All",'No Self Assessment feeder'!CO939)))</f>
        <v>.</v>
      </c>
      <c r="CM950" s="29"/>
    </row>
    <row r="951" spans="1:91" ht="14.25" customHeight="1" x14ac:dyDescent="0.2">
      <c r="A951" s="159" t="s">
        <v>295</v>
      </c>
      <c r="B951" s="65" t="s">
        <v>61</v>
      </c>
      <c r="C951" s="66">
        <v>10003324</v>
      </c>
      <c r="D951" s="66" t="s">
        <v>491</v>
      </c>
      <c r="E951" s="162" t="s">
        <v>62</v>
      </c>
      <c r="F951" s="142" t="str">
        <f>IF($B$9="Female",'No Self Assessment feeder'!F940,IF($B$9="Male",'No Self Assessment feeder'!AL940,IF($B$9="All",'No Self Assessment feeder'!BR940)))</f>
        <v>.</v>
      </c>
      <c r="G951" s="120" t="str">
        <f>IF($B$9="Female",'No Self Assessment feeder'!G940,IF($B$9="Male",'No Self Assessment feeder'!AM940,IF($B$9="All",'No Self Assessment feeder'!BS940)))</f>
        <v>.</v>
      </c>
      <c r="H951" s="79" t="str">
        <f>IF($B$9="Female",'No Self Assessment feeder'!H940,IF($B$9="Male",'No Self Assessment feeder'!AN940,IF($B$9="All",'No Self Assessment feeder'!BT940)))</f>
        <v>.</v>
      </c>
      <c r="I951" s="120" t="str">
        <f>IF($B$9="Female",'No Self Assessment feeder'!I940,IF($B$9="Male",'No Self Assessment feeder'!AO940,IF($B$9="All",'No Self Assessment feeder'!BU940)))</f>
        <v>.</v>
      </c>
      <c r="J951" s="120" t="str">
        <f>IF($B$9="Female",'No Self Assessment feeder'!J940,IF($B$9="Male",'No Self Assessment feeder'!AP940,IF($B$9="All",'No Self Assessment feeder'!BV940)))</f>
        <v>.</v>
      </c>
      <c r="K951" s="120" t="str">
        <f>IF($B$9="Female",'No Self Assessment feeder'!K940,IF($B$9="Male",'No Self Assessment feeder'!AQ940,IF($B$9="All",'No Self Assessment feeder'!BW940)))</f>
        <v>.</v>
      </c>
      <c r="L951" s="120" t="str">
        <f>IF($B$9="Female",'No Self Assessment feeder'!L940,IF($B$9="Male",'No Self Assessment feeder'!AR940,IF($B$9="All",'No Self Assessment feeder'!BX940)))</f>
        <v>.</v>
      </c>
      <c r="M951" s="127" t="str">
        <f>IF($B$9="Female",'No Self Assessment feeder'!M940,IF($B$9="Male",'No Self Assessment feeder'!AS940,IF($B$9="All",'No Self Assessment feeder'!BY940)))</f>
        <v>.</v>
      </c>
      <c r="N951" s="81" t="str">
        <f>IF($B$9="Female",'No Self Assessment feeder'!N940,IF($B$9="Male",'No Self Assessment feeder'!AT940,IF($B$9="All",'No Self Assessment feeder'!BZ940)))</f>
        <v>.</v>
      </c>
      <c r="O951" s="120" t="str">
        <f>IF($B$9="Female",'No Self Assessment feeder'!O940,IF($B$9="Male",'No Self Assessment feeder'!AU940,IF($B$9="All",'No Self Assessment feeder'!CA940)))</f>
        <v>.</v>
      </c>
      <c r="P951" s="79" t="str">
        <f>IF($B$9="Female",'No Self Assessment feeder'!P940,IF($B$9="Male",'No Self Assessment feeder'!AV940,IF($B$9="All",'No Self Assessment feeder'!CB940)))</f>
        <v>.</v>
      </c>
      <c r="Q951" s="120" t="str">
        <f>IF($B$9="Female",'No Self Assessment feeder'!Q940,IF($B$9="Male",'No Self Assessment feeder'!AW940,IF($B$9="All",'No Self Assessment feeder'!CC940)))</f>
        <v>.</v>
      </c>
      <c r="R951" s="120" t="str">
        <f>IF($B$9="Female",'No Self Assessment feeder'!R940,IF($B$9="Male",'No Self Assessment feeder'!AX940,IF($B$9="All",'No Self Assessment feeder'!CD940)))</f>
        <v>.</v>
      </c>
      <c r="S951" s="120" t="str">
        <f>IF($B$9="Female",'No Self Assessment feeder'!S940,IF($B$9="Male",'No Self Assessment feeder'!AY940,IF($B$9="All",'No Self Assessment feeder'!CE940)))</f>
        <v>.</v>
      </c>
      <c r="T951" s="120" t="str">
        <f>IF($B$9="Female",'No Self Assessment feeder'!T940,IF($B$9="Male",'No Self Assessment feeder'!AZ940,IF($B$9="All",'No Self Assessment feeder'!CF940)))</f>
        <v>.</v>
      </c>
      <c r="U951" s="127" t="str">
        <f>IF($B$9="Female",'No Self Assessment feeder'!U940,IF($B$9="Male",'No Self Assessment feeder'!BA940,IF($B$9="All",'No Self Assessment feeder'!CG940)))</f>
        <v>.</v>
      </c>
      <c r="V951" s="81" t="str">
        <f>IF($B$9="Female",'No Self Assessment feeder'!V940,IF($B$9="Male",'No Self Assessment feeder'!BB940,IF($B$9="All",'No Self Assessment feeder'!CH940)))</f>
        <v>.</v>
      </c>
      <c r="W951" s="120" t="str">
        <f>IF($B$9="Female",'No Self Assessment feeder'!W940,IF($B$9="Male",'No Self Assessment feeder'!BC940,IF($B$9="All",'No Self Assessment feeder'!CI940)))</f>
        <v>.</v>
      </c>
      <c r="X951" s="79" t="str">
        <f>IF($B$9="Female",'No Self Assessment feeder'!X940,IF($B$9="Male",'No Self Assessment feeder'!BD940,IF($B$9="All",'No Self Assessment feeder'!CJ940)))</f>
        <v>.</v>
      </c>
      <c r="Y951" s="120" t="str">
        <f>IF($B$9="Female",'No Self Assessment feeder'!Y940,IF($B$9="Male",'No Self Assessment feeder'!BE940,IF($B$9="All",'No Self Assessment feeder'!CK940)))</f>
        <v>.</v>
      </c>
      <c r="Z951" s="120" t="str">
        <f>IF($B$9="Female",'No Self Assessment feeder'!Z940,IF($B$9="Male",'No Self Assessment feeder'!BF940,IF($B$9="All",'No Self Assessment feeder'!CL940)))</f>
        <v>.</v>
      </c>
      <c r="AA951" s="120" t="str">
        <f>IF($B$9="Female",'No Self Assessment feeder'!AA940,IF($B$9="Male",'No Self Assessment feeder'!BG940,IF($B$9="All",'No Self Assessment feeder'!CM940)))</f>
        <v>.</v>
      </c>
      <c r="AB951" s="120" t="str">
        <f>IF($B$9="Female",'No Self Assessment feeder'!AB940,IF($B$9="Male",'No Self Assessment feeder'!BH940,IF($B$9="All",'No Self Assessment feeder'!CN940)))</f>
        <v>.</v>
      </c>
      <c r="AC951" s="127" t="str">
        <f>IF($B$9="Female",'No Self Assessment feeder'!AC940,IF($B$9="Male",'No Self Assessment feeder'!BI940,IF($B$9="All",'No Self Assessment feeder'!CO940)))</f>
        <v>.</v>
      </c>
      <c r="CM951" s="29"/>
    </row>
    <row r="952" spans="1:91" ht="14.25" customHeight="1" x14ac:dyDescent="0.2">
      <c r="A952" s="159" t="s">
        <v>295</v>
      </c>
      <c r="B952" s="65" t="s">
        <v>63</v>
      </c>
      <c r="C952" s="66">
        <v>10001143</v>
      </c>
      <c r="D952" s="66" t="s">
        <v>495</v>
      </c>
      <c r="E952" s="162" t="s">
        <v>64</v>
      </c>
      <c r="F952" s="142">
        <f>IF($B$9="Female",'No Self Assessment feeder'!F941,IF($B$9="Male",'No Self Assessment feeder'!AL941,IF($B$9="All",'No Self Assessment feeder'!BR941)))</f>
        <v>2330</v>
      </c>
      <c r="G952" s="120">
        <f>IF($B$9="Female",'No Self Assessment feeder'!G941,IF($B$9="Male",'No Self Assessment feeder'!AM941,IF($B$9="All",'No Self Assessment feeder'!BS941)))</f>
        <v>5.2</v>
      </c>
      <c r="H952" s="79">
        <f>IF($B$9="Female",'No Self Assessment feeder'!H941,IF($B$9="Male",'No Self Assessment feeder'!AN941,IF($B$9="All",'No Self Assessment feeder'!BT941)))</f>
        <v>2210</v>
      </c>
      <c r="I952" s="120">
        <f>IF($B$9="Female",'No Self Assessment feeder'!I941,IF($B$9="Male",'No Self Assessment feeder'!AO941,IF($B$9="All",'No Self Assessment feeder'!BU941)))</f>
        <v>6.6</v>
      </c>
      <c r="J952" s="120">
        <f>IF($B$9="Female",'No Self Assessment feeder'!J941,IF($B$9="Male",'No Self Assessment feeder'!AP941,IF($B$9="All",'No Self Assessment feeder'!BV941)))</f>
        <v>8.8000000000000007</v>
      </c>
      <c r="K952" s="120">
        <f>IF($B$9="Female",'No Self Assessment feeder'!K941,IF($B$9="Male",'No Self Assessment feeder'!AQ941,IF($B$9="All",'No Self Assessment feeder'!BW941)))</f>
        <v>69.5</v>
      </c>
      <c r="L952" s="120">
        <f>IF($B$9="Female",'No Self Assessment feeder'!L941,IF($B$9="Male",'No Self Assessment feeder'!AR941,IF($B$9="All",'No Self Assessment feeder'!BX941)))</f>
        <v>81.3</v>
      </c>
      <c r="M952" s="127">
        <f>IF($B$9="Female",'No Self Assessment feeder'!M941,IF($B$9="Male",'No Self Assessment feeder'!AS941,IF($B$9="All",'No Self Assessment feeder'!BY941)))</f>
        <v>84.6</v>
      </c>
      <c r="N952" s="81">
        <f>IF($B$9="Female",'No Self Assessment feeder'!N941,IF($B$9="Male",'No Self Assessment feeder'!AT941,IF($B$9="All",'No Self Assessment feeder'!BZ941)))</f>
        <v>2330</v>
      </c>
      <c r="O952" s="120">
        <f>IF($B$9="Female",'No Self Assessment feeder'!O941,IF($B$9="Male",'No Self Assessment feeder'!AU941,IF($B$9="All",'No Self Assessment feeder'!CA941)))</f>
        <v>5.3</v>
      </c>
      <c r="P952" s="79">
        <f>IF($B$9="Female",'No Self Assessment feeder'!P941,IF($B$9="Male",'No Self Assessment feeder'!AV941,IF($B$9="All",'No Self Assessment feeder'!CB941)))</f>
        <v>2205</v>
      </c>
      <c r="Q952" s="120">
        <f>IF($B$9="Female",'No Self Assessment feeder'!Q941,IF($B$9="Male",'No Self Assessment feeder'!AW941,IF($B$9="All",'No Self Assessment feeder'!CC941)))</f>
        <v>9.1999999999999993</v>
      </c>
      <c r="R952" s="120">
        <f>IF($B$9="Female",'No Self Assessment feeder'!R941,IF($B$9="Male",'No Self Assessment feeder'!AX941,IF($B$9="All",'No Self Assessment feeder'!CD941)))</f>
        <v>7.7</v>
      </c>
      <c r="S952" s="120">
        <f>IF($B$9="Female",'No Self Assessment feeder'!S941,IF($B$9="Male",'No Self Assessment feeder'!AY941,IF($B$9="All",'No Self Assessment feeder'!CE941)))</f>
        <v>69.599999999999994</v>
      </c>
      <c r="T952" s="120">
        <f>IF($B$9="Female",'No Self Assessment feeder'!T941,IF($B$9="Male",'No Self Assessment feeder'!AZ941,IF($B$9="All",'No Self Assessment feeder'!CF941)))</f>
        <v>80.2</v>
      </c>
      <c r="U952" s="127">
        <f>IF($B$9="Female",'No Self Assessment feeder'!U941,IF($B$9="Male",'No Self Assessment feeder'!BA941,IF($B$9="All",'No Self Assessment feeder'!CG941)))</f>
        <v>83.1</v>
      </c>
      <c r="V952" s="81" t="str">
        <f>IF($B$9="Female",'No Self Assessment feeder'!V941,IF($B$9="Male",'No Self Assessment feeder'!BB941,IF($B$9="All",'No Self Assessment feeder'!CH941)))</f>
        <v>.</v>
      </c>
      <c r="W952" s="120" t="str">
        <f>IF($B$9="Female",'No Self Assessment feeder'!W941,IF($B$9="Male",'No Self Assessment feeder'!BC941,IF($B$9="All",'No Self Assessment feeder'!CI941)))</f>
        <v>.</v>
      </c>
      <c r="X952" s="79" t="str">
        <f>IF($B$9="Female",'No Self Assessment feeder'!X941,IF($B$9="Male",'No Self Assessment feeder'!BD941,IF($B$9="All",'No Self Assessment feeder'!CJ941)))</f>
        <v>.</v>
      </c>
      <c r="Y952" s="120" t="str">
        <f>IF($B$9="Female",'No Self Assessment feeder'!Y941,IF($B$9="Male",'No Self Assessment feeder'!BE941,IF($B$9="All",'No Self Assessment feeder'!CK941)))</f>
        <v>.</v>
      </c>
      <c r="Z952" s="120" t="str">
        <f>IF($B$9="Female",'No Self Assessment feeder'!Z941,IF($B$9="Male",'No Self Assessment feeder'!BF941,IF($B$9="All",'No Self Assessment feeder'!CL941)))</f>
        <v>.</v>
      </c>
      <c r="AA952" s="120" t="str">
        <f>IF($B$9="Female",'No Self Assessment feeder'!AA941,IF($B$9="Male",'No Self Assessment feeder'!BG941,IF($B$9="All",'No Self Assessment feeder'!CM941)))</f>
        <v>.</v>
      </c>
      <c r="AB952" s="120" t="str">
        <f>IF($B$9="Female",'No Self Assessment feeder'!AB941,IF($B$9="Male",'No Self Assessment feeder'!BH941,IF($B$9="All",'No Self Assessment feeder'!CN941)))</f>
        <v>.</v>
      </c>
      <c r="AC952" s="127" t="str">
        <f>IF($B$9="Female",'No Self Assessment feeder'!AC941,IF($B$9="Male",'No Self Assessment feeder'!BI941,IF($B$9="All",'No Self Assessment feeder'!CO941)))</f>
        <v>.</v>
      </c>
      <c r="CM952" s="29"/>
    </row>
    <row r="953" spans="1:91" ht="14.25" customHeight="1" x14ac:dyDescent="0.2">
      <c r="A953" s="159" t="s">
        <v>295</v>
      </c>
      <c r="B953" s="65" t="s">
        <v>65</v>
      </c>
      <c r="C953" s="66">
        <v>10007141</v>
      </c>
      <c r="D953" s="66" t="s">
        <v>493</v>
      </c>
      <c r="E953" s="162" t="s">
        <v>66</v>
      </c>
      <c r="F953" s="142">
        <f>IF($B$9="Female",'No Self Assessment feeder'!F942,IF($B$9="Male",'No Self Assessment feeder'!AL942,IF($B$9="All",'No Self Assessment feeder'!BR942)))</f>
        <v>4130</v>
      </c>
      <c r="G953" s="120">
        <f>IF($B$9="Female",'No Self Assessment feeder'!G942,IF($B$9="Male",'No Self Assessment feeder'!AM942,IF($B$9="All",'No Self Assessment feeder'!BS942)))</f>
        <v>2.7</v>
      </c>
      <c r="H953" s="79">
        <f>IF($B$9="Female",'No Self Assessment feeder'!H942,IF($B$9="Male",'No Self Assessment feeder'!AN942,IF($B$9="All",'No Self Assessment feeder'!BT942)))</f>
        <v>4015</v>
      </c>
      <c r="I953" s="120">
        <f>IF($B$9="Female",'No Self Assessment feeder'!I942,IF($B$9="Male",'No Self Assessment feeder'!AO942,IF($B$9="All",'No Self Assessment feeder'!BU942)))</f>
        <v>7.3</v>
      </c>
      <c r="J953" s="120">
        <f>IF($B$9="Female",'No Self Assessment feeder'!J942,IF($B$9="Male",'No Self Assessment feeder'!AP942,IF($B$9="All",'No Self Assessment feeder'!BV942)))</f>
        <v>12.6</v>
      </c>
      <c r="K953" s="120">
        <f>IF($B$9="Female",'No Self Assessment feeder'!K942,IF($B$9="Male",'No Self Assessment feeder'!AQ942,IF($B$9="All",'No Self Assessment feeder'!BW942)))</f>
        <v>60.1</v>
      </c>
      <c r="L953" s="120">
        <f>IF($B$9="Female",'No Self Assessment feeder'!L942,IF($B$9="Male",'No Self Assessment feeder'!AR942,IF($B$9="All",'No Self Assessment feeder'!BX942)))</f>
        <v>74.3</v>
      </c>
      <c r="M953" s="127">
        <f>IF($B$9="Female",'No Self Assessment feeder'!M942,IF($B$9="Male",'No Self Assessment feeder'!AS942,IF($B$9="All",'No Self Assessment feeder'!BY942)))</f>
        <v>80.099999999999994</v>
      </c>
      <c r="N953" s="81">
        <f>IF($B$9="Female",'No Self Assessment feeder'!N942,IF($B$9="Male",'No Self Assessment feeder'!AT942,IF($B$9="All",'No Self Assessment feeder'!BZ942)))</f>
        <v>4130</v>
      </c>
      <c r="O953" s="120">
        <f>IF($B$9="Female",'No Self Assessment feeder'!O942,IF($B$9="Male",'No Self Assessment feeder'!AU942,IF($B$9="All",'No Self Assessment feeder'!CA942)))</f>
        <v>2.9</v>
      </c>
      <c r="P953" s="79">
        <f>IF($B$9="Female",'No Self Assessment feeder'!P942,IF($B$9="Male",'No Self Assessment feeder'!AV942,IF($B$9="All",'No Self Assessment feeder'!CB942)))</f>
        <v>4010</v>
      </c>
      <c r="Q953" s="120">
        <f>IF($B$9="Female",'No Self Assessment feeder'!Q942,IF($B$9="Male",'No Self Assessment feeder'!AW942,IF($B$9="All",'No Self Assessment feeder'!CC942)))</f>
        <v>11.2</v>
      </c>
      <c r="R953" s="120">
        <f>IF($B$9="Female",'No Self Assessment feeder'!R942,IF($B$9="Male",'No Self Assessment feeder'!AX942,IF($B$9="All",'No Self Assessment feeder'!CD942)))</f>
        <v>8.8000000000000007</v>
      </c>
      <c r="S953" s="120">
        <f>IF($B$9="Female",'No Self Assessment feeder'!S942,IF($B$9="Male",'No Self Assessment feeder'!AY942,IF($B$9="All",'No Self Assessment feeder'!CE942)))</f>
        <v>66.7</v>
      </c>
      <c r="T953" s="120">
        <f>IF($B$9="Female",'No Self Assessment feeder'!T942,IF($B$9="Male",'No Self Assessment feeder'!AZ942,IF($B$9="All",'No Self Assessment feeder'!CF942)))</f>
        <v>76.8</v>
      </c>
      <c r="U953" s="127">
        <f>IF($B$9="Female",'No Self Assessment feeder'!U942,IF($B$9="Male",'No Self Assessment feeder'!BA942,IF($B$9="All",'No Self Assessment feeder'!CG942)))</f>
        <v>80</v>
      </c>
      <c r="V953" s="81" t="str">
        <f>IF($B$9="Female",'No Self Assessment feeder'!V942,IF($B$9="Male",'No Self Assessment feeder'!BB942,IF($B$9="All",'No Self Assessment feeder'!CH942)))</f>
        <v>.</v>
      </c>
      <c r="W953" s="120" t="str">
        <f>IF($B$9="Female",'No Self Assessment feeder'!W942,IF($B$9="Male",'No Self Assessment feeder'!BC942,IF($B$9="All",'No Self Assessment feeder'!CI942)))</f>
        <v>.</v>
      </c>
      <c r="X953" s="79" t="str">
        <f>IF($B$9="Female",'No Self Assessment feeder'!X942,IF($B$9="Male",'No Self Assessment feeder'!BD942,IF($B$9="All",'No Self Assessment feeder'!CJ942)))</f>
        <v>.</v>
      </c>
      <c r="Y953" s="120" t="str">
        <f>IF($B$9="Female",'No Self Assessment feeder'!Y942,IF($B$9="Male",'No Self Assessment feeder'!BE942,IF($B$9="All",'No Self Assessment feeder'!CK942)))</f>
        <v>.</v>
      </c>
      <c r="Z953" s="120" t="str">
        <f>IF($B$9="Female",'No Self Assessment feeder'!Z942,IF($B$9="Male",'No Self Assessment feeder'!BF942,IF($B$9="All",'No Self Assessment feeder'!CL942)))</f>
        <v>.</v>
      </c>
      <c r="AA953" s="120" t="str">
        <f>IF($B$9="Female",'No Self Assessment feeder'!AA942,IF($B$9="Male",'No Self Assessment feeder'!BG942,IF($B$9="All",'No Self Assessment feeder'!CM942)))</f>
        <v>.</v>
      </c>
      <c r="AB953" s="120" t="str">
        <f>IF($B$9="Female",'No Self Assessment feeder'!AB942,IF($B$9="Male",'No Self Assessment feeder'!BH942,IF($B$9="All",'No Self Assessment feeder'!CN942)))</f>
        <v>.</v>
      </c>
      <c r="AC953" s="127" t="str">
        <f>IF($B$9="Female",'No Self Assessment feeder'!AC942,IF($B$9="Male",'No Self Assessment feeder'!BI942,IF($B$9="All",'No Self Assessment feeder'!CO942)))</f>
        <v>.</v>
      </c>
      <c r="CM953" s="29"/>
    </row>
    <row r="954" spans="1:91" ht="14.25" customHeight="1" x14ac:dyDescent="0.2">
      <c r="A954" s="159" t="s">
        <v>295</v>
      </c>
      <c r="B954" s="65" t="s">
        <v>67</v>
      </c>
      <c r="C954" s="66">
        <v>10007848</v>
      </c>
      <c r="D954" s="66" t="s">
        <v>493</v>
      </c>
      <c r="E954" s="162" t="s">
        <v>68</v>
      </c>
      <c r="F954" s="142">
        <f>IF($B$9="Female",'No Self Assessment feeder'!F943,IF($B$9="Male",'No Self Assessment feeder'!AL943,IF($B$9="All",'No Self Assessment feeder'!BR943)))</f>
        <v>1655</v>
      </c>
      <c r="G954" s="120">
        <f>IF($B$9="Female",'No Self Assessment feeder'!G943,IF($B$9="Male",'No Self Assessment feeder'!AM943,IF($B$9="All",'No Self Assessment feeder'!BS943)))</f>
        <v>5.6</v>
      </c>
      <c r="H954" s="79">
        <f>IF($B$9="Female",'No Self Assessment feeder'!H943,IF($B$9="Male",'No Self Assessment feeder'!AN943,IF($B$9="All",'No Self Assessment feeder'!BT943)))</f>
        <v>1565</v>
      </c>
      <c r="I954" s="120">
        <f>IF($B$9="Female",'No Self Assessment feeder'!I943,IF($B$9="Male",'No Self Assessment feeder'!AO943,IF($B$9="All",'No Self Assessment feeder'!BU943)))</f>
        <v>5.5</v>
      </c>
      <c r="J954" s="120">
        <f>IF($B$9="Female",'No Self Assessment feeder'!J943,IF($B$9="Male",'No Self Assessment feeder'!AP943,IF($B$9="All",'No Self Assessment feeder'!BV943)))</f>
        <v>9.1</v>
      </c>
      <c r="K954" s="120">
        <f>IF($B$9="Female",'No Self Assessment feeder'!K943,IF($B$9="Male",'No Self Assessment feeder'!AQ943,IF($B$9="All",'No Self Assessment feeder'!BW943)))</f>
        <v>63.7</v>
      </c>
      <c r="L954" s="120">
        <f>IF($B$9="Female",'No Self Assessment feeder'!L943,IF($B$9="Male",'No Self Assessment feeder'!AR943,IF($B$9="All",'No Self Assessment feeder'!BX943)))</f>
        <v>79.400000000000006</v>
      </c>
      <c r="M954" s="127">
        <f>IF($B$9="Female",'No Self Assessment feeder'!M943,IF($B$9="Male",'No Self Assessment feeder'!AS943,IF($B$9="All",'No Self Assessment feeder'!BY943)))</f>
        <v>85.4</v>
      </c>
      <c r="N954" s="81">
        <f>IF($B$9="Female",'No Self Assessment feeder'!N943,IF($B$9="Male",'No Self Assessment feeder'!AT943,IF($B$9="All",'No Self Assessment feeder'!BZ943)))</f>
        <v>1655</v>
      </c>
      <c r="O954" s="120">
        <f>IF($B$9="Female",'No Self Assessment feeder'!O943,IF($B$9="Male",'No Self Assessment feeder'!AU943,IF($B$9="All",'No Self Assessment feeder'!CA943)))</f>
        <v>5.9</v>
      </c>
      <c r="P954" s="79">
        <f>IF($B$9="Female",'No Self Assessment feeder'!P943,IF($B$9="Male",'No Self Assessment feeder'!AV943,IF($B$9="All",'No Self Assessment feeder'!CB943)))</f>
        <v>1560</v>
      </c>
      <c r="Q954" s="120">
        <f>IF($B$9="Female",'No Self Assessment feeder'!Q943,IF($B$9="Male",'No Self Assessment feeder'!AW943,IF($B$9="All",'No Self Assessment feeder'!CC943)))</f>
        <v>7.4</v>
      </c>
      <c r="R954" s="120">
        <f>IF($B$9="Female",'No Self Assessment feeder'!R943,IF($B$9="Male",'No Self Assessment feeder'!AX943,IF($B$9="All",'No Self Assessment feeder'!CD943)))</f>
        <v>7.1</v>
      </c>
      <c r="S954" s="120">
        <f>IF($B$9="Female",'No Self Assessment feeder'!S943,IF($B$9="Male",'No Self Assessment feeder'!AY943,IF($B$9="All",'No Self Assessment feeder'!CE943)))</f>
        <v>69</v>
      </c>
      <c r="T954" s="120">
        <f>IF($B$9="Female",'No Self Assessment feeder'!T943,IF($B$9="Male",'No Self Assessment feeder'!AZ943,IF($B$9="All",'No Self Assessment feeder'!CF943)))</f>
        <v>81.099999999999994</v>
      </c>
      <c r="U954" s="127">
        <f>IF($B$9="Female",'No Self Assessment feeder'!U943,IF($B$9="Male",'No Self Assessment feeder'!BA943,IF($B$9="All",'No Self Assessment feeder'!CG943)))</f>
        <v>85.4</v>
      </c>
      <c r="V954" s="81" t="str">
        <f>IF($B$9="Female",'No Self Assessment feeder'!V943,IF($B$9="Male",'No Self Assessment feeder'!BB943,IF($B$9="All",'No Self Assessment feeder'!CH943)))</f>
        <v>.</v>
      </c>
      <c r="W954" s="120" t="str">
        <f>IF($B$9="Female",'No Self Assessment feeder'!W943,IF($B$9="Male",'No Self Assessment feeder'!BC943,IF($B$9="All",'No Self Assessment feeder'!CI943)))</f>
        <v>.</v>
      </c>
      <c r="X954" s="79" t="str">
        <f>IF($B$9="Female",'No Self Assessment feeder'!X943,IF($B$9="Male",'No Self Assessment feeder'!BD943,IF($B$9="All",'No Self Assessment feeder'!CJ943)))</f>
        <v>.</v>
      </c>
      <c r="Y954" s="120" t="str">
        <f>IF($B$9="Female",'No Self Assessment feeder'!Y943,IF($B$9="Male",'No Self Assessment feeder'!BE943,IF($B$9="All",'No Self Assessment feeder'!CK943)))</f>
        <v>.</v>
      </c>
      <c r="Z954" s="120" t="str">
        <f>IF($B$9="Female",'No Self Assessment feeder'!Z943,IF($B$9="Male",'No Self Assessment feeder'!BF943,IF($B$9="All",'No Self Assessment feeder'!CL943)))</f>
        <v>.</v>
      </c>
      <c r="AA954" s="120" t="str">
        <f>IF($B$9="Female",'No Self Assessment feeder'!AA943,IF($B$9="Male",'No Self Assessment feeder'!BG943,IF($B$9="All",'No Self Assessment feeder'!CM943)))</f>
        <v>.</v>
      </c>
      <c r="AB954" s="120" t="str">
        <f>IF($B$9="Female",'No Self Assessment feeder'!AB943,IF($B$9="Male",'No Self Assessment feeder'!BH943,IF($B$9="All",'No Self Assessment feeder'!CN943)))</f>
        <v>.</v>
      </c>
      <c r="AC954" s="127" t="str">
        <f>IF($B$9="Female",'No Self Assessment feeder'!AC943,IF($B$9="Male",'No Self Assessment feeder'!BI943,IF($B$9="All",'No Self Assessment feeder'!CO943)))</f>
        <v>.</v>
      </c>
      <c r="CM954" s="29"/>
    </row>
    <row r="955" spans="1:91" ht="14.25" customHeight="1" x14ac:dyDescent="0.2">
      <c r="A955" s="159" t="s">
        <v>295</v>
      </c>
      <c r="B955" s="65" t="s">
        <v>69</v>
      </c>
      <c r="C955" s="66">
        <v>10007137</v>
      </c>
      <c r="D955" s="66" t="s">
        <v>495</v>
      </c>
      <c r="E955" s="162" t="s">
        <v>70</v>
      </c>
      <c r="F955" s="142">
        <f>IF($B$9="Female",'No Self Assessment feeder'!F944,IF($B$9="Male",'No Self Assessment feeder'!AL944,IF($B$9="All",'No Self Assessment feeder'!BR944)))</f>
        <v>970</v>
      </c>
      <c r="G955" s="120">
        <f>IF($B$9="Female",'No Self Assessment feeder'!G944,IF($B$9="Male",'No Self Assessment feeder'!AM944,IF($B$9="All",'No Self Assessment feeder'!BS944)))</f>
        <v>2.8</v>
      </c>
      <c r="H955" s="79">
        <f>IF($B$9="Female",'No Self Assessment feeder'!H944,IF($B$9="Male",'No Self Assessment feeder'!AN944,IF($B$9="All",'No Self Assessment feeder'!BT944)))</f>
        <v>940</v>
      </c>
      <c r="I955" s="120">
        <f>IF($B$9="Female",'No Self Assessment feeder'!I944,IF($B$9="Male",'No Self Assessment feeder'!AO944,IF($B$9="All",'No Self Assessment feeder'!BU944)))</f>
        <v>6.9</v>
      </c>
      <c r="J955" s="120">
        <f>IF($B$9="Female",'No Self Assessment feeder'!J944,IF($B$9="Male",'No Self Assessment feeder'!AP944,IF($B$9="All",'No Self Assessment feeder'!BV944)))</f>
        <v>14.1</v>
      </c>
      <c r="K955" s="120">
        <f>IF($B$9="Female",'No Self Assessment feeder'!K944,IF($B$9="Male",'No Self Assessment feeder'!AQ944,IF($B$9="All",'No Self Assessment feeder'!BW944)))</f>
        <v>64.5</v>
      </c>
      <c r="L955" s="120">
        <f>IF($B$9="Female",'No Self Assessment feeder'!L944,IF($B$9="Male",'No Self Assessment feeder'!AR944,IF($B$9="All",'No Self Assessment feeder'!BX944)))</f>
        <v>75.599999999999994</v>
      </c>
      <c r="M955" s="127">
        <f>IF($B$9="Female",'No Self Assessment feeder'!M944,IF($B$9="Male",'No Self Assessment feeder'!AS944,IF($B$9="All",'No Self Assessment feeder'!BY944)))</f>
        <v>79</v>
      </c>
      <c r="N955" s="81">
        <f>IF($B$9="Female",'No Self Assessment feeder'!N944,IF($B$9="Male",'No Self Assessment feeder'!AT944,IF($B$9="All",'No Self Assessment feeder'!BZ944)))</f>
        <v>970</v>
      </c>
      <c r="O955" s="120">
        <f>IF($B$9="Female",'No Self Assessment feeder'!O944,IF($B$9="Male",'No Self Assessment feeder'!AU944,IF($B$9="All",'No Self Assessment feeder'!CA944)))</f>
        <v>2.9</v>
      </c>
      <c r="P955" s="79">
        <f>IF($B$9="Female",'No Self Assessment feeder'!P944,IF($B$9="Male",'No Self Assessment feeder'!AV944,IF($B$9="All",'No Self Assessment feeder'!CB944)))</f>
        <v>940</v>
      </c>
      <c r="Q955" s="120">
        <f>IF($B$9="Female",'No Self Assessment feeder'!Q944,IF($B$9="Male",'No Self Assessment feeder'!AW944,IF($B$9="All",'No Self Assessment feeder'!CC944)))</f>
        <v>9.1999999999999993</v>
      </c>
      <c r="R955" s="120">
        <f>IF($B$9="Female",'No Self Assessment feeder'!R944,IF($B$9="Male",'No Self Assessment feeder'!AX944,IF($B$9="All",'No Self Assessment feeder'!CD944)))</f>
        <v>10.3</v>
      </c>
      <c r="S955" s="120">
        <f>IF($B$9="Female",'No Self Assessment feeder'!S944,IF($B$9="Male",'No Self Assessment feeder'!AY944,IF($B$9="All",'No Self Assessment feeder'!CE944)))</f>
        <v>71.5</v>
      </c>
      <c r="T955" s="120">
        <f>IF($B$9="Female",'No Self Assessment feeder'!T944,IF($B$9="Male",'No Self Assessment feeder'!AZ944,IF($B$9="All",'No Self Assessment feeder'!CF944)))</f>
        <v>78.099999999999994</v>
      </c>
      <c r="U955" s="127">
        <f>IF($B$9="Female",'No Self Assessment feeder'!U944,IF($B$9="Male",'No Self Assessment feeder'!BA944,IF($B$9="All",'No Self Assessment feeder'!CG944)))</f>
        <v>80.400000000000006</v>
      </c>
      <c r="V955" s="81" t="str">
        <f>IF($B$9="Female",'No Self Assessment feeder'!V944,IF($B$9="Male",'No Self Assessment feeder'!BB944,IF($B$9="All",'No Self Assessment feeder'!CH944)))</f>
        <v>.</v>
      </c>
      <c r="W955" s="120" t="str">
        <f>IF($B$9="Female",'No Self Assessment feeder'!W944,IF($B$9="Male",'No Self Assessment feeder'!BC944,IF($B$9="All",'No Self Assessment feeder'!CI944)))</f>
        <v>.</v>
      </c>
      <c r="X955" s="79" t="str">
        <f>IF($B$9="Female",'No Self Assessment feeder'!X944,IF($B$9="Male",'No Self Assessment feeder'!BD944,IF($B$9="All",'No Self Assessment feeder'!CJ944)))</f>
        <v>.</v>
      </c>
      <c r="Y955" s="120" t="str">
        <f>IF($B$9="Female",'No Self Assessment feeder'!Y944,IF($B$9="Male",'No Self Assessment feeder'!BE944,IF($B$9="All",'No Self Assessment feeder'!CK944)))</f>
        <v>.</v>
      </c>
      <c r="Z955" s="120" t="str">
        <f>IF($B$9="Female",'No Self Assessment feeder'!Z944,IF($B$9="Male",'No Self Assessment feeder'!BF944,IF($B$9="All",'No Self Assessment feeder'!CL944)))</f>
        <v>.</v>
      </c>
      <c r="AA955" s="120" t="str">
        <f>IF($B$9="Female",'No Self Assessment feeder'!AA944,IF($B$9="Male",'No Self Assessment feeder'!BG944,IF($B$9="All",'No Self Assessment feeder'!CM944)))</f>
        <v>.</v>
      </c>
      <c r="AB955" s="120" t="str">
        <f>IF($B$9="Female",'No Self Assessment feeder'!AB944,IF($B$9="Male",'No Self Assessment feeder'!BH944,IF($B$9="All",'No Self Assessment feeder'!CN944)))</f>
        <v>.</v>
      </c>
      <c r="AC955" s="127" t="str">
        <f>IF($B$9="Female",'No Self Assessment feeder'!AC944,IF($B$9="Male",'No Self Assessment feeder'!BI944,IF($B$9="All",'No Self Assessment feeder'!CO944)))</f>
        <v>.</v>
      </c>
      <c r="CM955" s="29"/>
    </row>
    <row r="956" spans="1:91" ht="14.25" customHeight="1" x14ac:dyDescent="0.2">
      <c r="A956" s="159" t="s">
        <v>295</v>
      </c>
      <c r="B956" s="65" t="s">
        <v>71</v>
      </c>
      <c r="C956" s="66">
        <v>10001478</v>
      </c>
      <c r="D956" s="66" t="s">
        <v>491</v>
      </c>
      <c r="E956" s="162" t="s">
        <v>72</v>
      </c>
      <c r="F956" s="142">
        <f>IF($B$9="Female",'No Self Assessment feeder'!F945,IF($B$9="Male",'No Self Assessment feeder'!AL945,IF($B$9="All",'No Self Assessment feeder'!BR945)))</f>
        <v>1425</v>
      </c>
      <c r="G956" s="120">
        <f>IF($B$9="Female",'No Self Assessment feeder'!G945,IF($B$9="Male",'No Self Assessment feeder'!AM945,IF($B$9="All",'No Self Assessment feeder'!BS945)))</f>
        <v>4</v>
      </c>
      <c r="H956" s="79">
        <f>IF($B$9="Female",'No Self Assessment feeder'!H945,IF($B$9="Male",'No Self Assessment feeder'!AN945,IF($B$9="All",'No Self Assessment feeder'!BT945)))</f>
        <v>1370</v>
      </c>
      <c r="I956" s="120">
        <f>IF($B$9="Female",'No Self Assessment feeder'!I945,IF($B$9="Male",'No Self Assessment feeder'!AO945,IF($B$9="All",'No Self Assessment feeder'!BU945)))</f>
        <v>7.3</v>
      </c>
      <c r="J956" s="120">
        <f>IF($B$9="Female",'No Self Assessment feeder'!J945,IF($B$9="Male",'No Self Assessment feeder'!AP945,IF($B$9="All",'No Self Assessment feeder'!BV945)))</f>
        <v>12.7</v>
      </c>
      <c r="K956" s="120">
        <f>IF($B$9="Female",'No Self Assessment feeder'!K945,IF($B$9="Male",'No Self Assessment feeder'!AQ945,IF($B$9="All",'No Self Assessment feeder'!BW945)))</f>
        <v>58.3</v>
      </c>
      <c r="L956" s="120">
        <f>IF($B$9="Female",'No Self Assessment feeder'!L945,IF($B$9="Male",'No Self Assessment feeder'!AR945,IF($B$9="All",'No Self Assessment feeder'!BX945)))</f>
        <v>72.2</v>
      </c>
      <c r="M956" s="127">
        <f>IF($B$9="Female",'No Self Assessment feeder'!M945,IF($B$9="Male",'No Self Assessment feeder'!AS945,IF($B$9="All",'No Self Assessment feeder'!BY945)))</f>
        <v>80</v>
      </c>
      <c r="N956" s="81">
        <f>IF($B$9="Female",'No Self Assessment feeder'!N945,IF($B$9="Male",'No Self Assessment feeder'!AT945,IF($B$9="All",'No Self Assessment feeder'!BZ945)))</f>
        <v>1425</v>
      </c>
      <c r="O956" s="120">
        <f>IF($B$9="Female",'No Self Assessment feeder'!O945,IF($B$9="Male",'No Self Assessment feeder'!AU945,IF($B$9="All",'No Self Assessment feeder'!CA945)))</f>
        <v>4.3</v>
      </c>
      <c r="P956" s="79">
        <f>IF($B$9="Female",'No Self Assessment feeder'!P945,IF($B$9="Male",'No Self Assessment feeder'!AV945,IF($B$9="All",'No Self Assessment feeder'!CB945)))</f>
        <v>1365</v>
      </c>
      <c r="Q956" s="120">
        <f>IF($B$9="Female",'No Self Assessment feeder'!Q945,IF($B$9="Male",'No Self Assessment feeder'!AW945,IF($B$9="All",'No Self Assessment feeder'!CC945)))</f>
        <v>11.6</v>
      </c>
      <c r="R956" s="120">
        <f>IF($B$9="Female",'No Self Assessment feeder'!R945,IF($B$9="Male",'No Self Assessment feeder'!AX945,IF($B$9="All",'No Self Assessment feeder'!CD945)))</f>
        <v>11.1</v>
      </c>
      <c r="S956" s="120">
        <f>IF($B$9="Female",'No Self Assessment feeder'!S945,IF($B$9="Male",'No Self Assessment feeder'!AY945,IF($B$9="All",'No Self Assessment feeder'!CE945)))</f>
        <v>63.1</v>
      </c>
      <c r="T956" s="120">
        <f>IF($B$9="Female",'No Self Assessment feeder'!T945,IF($B$9="Male",'No Self Assessment feeder'!AZ945,IF($B$9="All",'No Self Assessment feeder'!CF945)))</f>
        <v>74.3</v>
      </c>
      <c r="U956" s="127">
        <f>IF($B$9="Female",'No Self Assessment feeder'!U945,IF($B$9="Male",'No Self Assessment feeder'!BA945,IF($B$9="All",'No Self Assessment feeder'!CG945)))</f>
        <v>77.400000000000006</v>
      </c>
      <c r="V956" s="81" t="str">
        <f>IF($B$9="Female",'No Self Assessment feeder'!V945,IF($B$9="Male",'No Self Assessment feeder'!BB945,IF($B$9="All",'No Self Assessment feeder'!CH945)))</f>
        <v>.</v>
      </c>
      <c r="W956" s="120" t="str">
        <f>IF($B$9="Female",'No Self Assessment feeder'!W945,IF($B$9="Male",'No Self Assessment feeder'!BC945,IF($B$9="All",'No Self Assessment feeder'!CI945)))</f>
        <v>.</v>
      </c>
      <c r="X956" s="79" t="str">
        <f>IF($B$9="Female",'No Self Assessment feeder'!X945,IF($B$9="Male",'No Self Assessment feeder'!BD945,IF($B$9="All",'No Self Assessment feeder'!CJ945)))</f>
        <v>.</v>
      </c>
      <c r="Y956" s="120" t="str">
        <f>IF($B$9="Female",'No Self Assessment feeder'!Y945,IF($B$9="Male",'No Self Assessment feeder'!BE945,IF($B$9="All",'No Self Assessment feeder'!CK945)))</f>
        <v>.</v>
      </c>
      <c r="Z956" s="120" t="str">
        <f>IF($B$9="Female",'No Self Assessment feeder'!Z945,IF($B$9="Male",'No Self Assessment feeder'!BF945,IF($B$9="All",'No Self Assessment feeder'!CL945)))</f>
        <v>.</v>
      </c>
      <c r="AA956" s="120" t="str">
        <f>IF($B$9="Female",'No Self Assessment feeder'!AA945,IF($B$9="Male",'No Self Assessment feeder'!BG945,IF($B$9="All",'No Self Assessment feeder'!CM945)))</f>
        <v>.</v>
      </c>
      <c r="AB956" s="120" t="str">
        <f>IF($B$9="Female",'No Self Assessment feeder'!AB945,IF($B$9="Male",'No Self Assessment feeder'!BH945,IF($B$9="All",'No Self Assessment feeder'!CN945)))</f>
        <v>.</v>
      </c>
      <c r="AC956" s="127" t="str">
        <f>IF($B$9="Female",'No Self Assessment feeder'!AC945,IF($B$9="Male",'No Self Assessment feeder'!BI945,IF($B$9="All",'No Self Assessment feeder'!CO945)))</f>
        <v>.</v>
      </c>
      <c r="CM956" s="29"/>
    </row>
    <row r="957" spans="1:91" ht="14.25" customHeight="1" x14ac:dyDescent="0.2">
      <c r="A957" s="159" t="s">
        <v>295</v>
      </c>
      <c r="B957" s="65" t="s">
        <v>73</v>
      </c>
      <c r="C957" s="66">
        <v>10001653</v>
      </c>
      <c r="D957" s="66" t="s">
        <v>491</v>
      </c>
      <c r="E957" s="162" t="s">
        <v>74</v>
      </c>
      <c r="F957" s="142">
        <f>IF($B$9="Female",'No Self Assessment feeder'!F946,IF($B$9="Male",'No Self Assessment feeder'!AL946,IF($B$9="All",'No Self Assessment feeder'!BR946)))</f>
        <v>155</v>
      </c>
      <c r="G957" s="120">
        <f>IF($B$9="Female",'No Self Assessment feeder'!G946,IF($B$9="Male",'No Self Assessment feeder'!AM946,IF($B$9="All",'No Self Assessment feeder'!BS946)))</f>
        <v>6.4</v>
      </c>
      <c r="H957" s="79">
        <f>IF($B$9="Female",'No Self Assessment feeder'!H946,IF($B$9="Male",'No Self Assessment feeder'!AN946,IF($B$9="All",'No Self Assessment feeder'!BT946)))</f>
        <v>145</v>
      </c>
      <c r="I957" s="120">
        <f>IF($B$9="Female",'No Self Assessment feeder'!I946,IF($B$9="Male",'No Self Assessment feeder'!AO946,IF($B$9="All",'No Self Assessment feeder'!BU946)))</f>
        <v>11</v>
      </c>
      <c r="J957" s="120">
        <f>IF($B$9="Female",'No Self Assessment feeder'!J946,IF($B$9="Male",'No Self Assessment feeder'!AP946,IF($B$9="All",'No Self Assessment feeder'!BV946)))</f>
        <v>26.7</v>
      </c>
      <c r="K957" s="120">
        <f>IF($B$9="Female",'No Self Assessment feeder'!K946,IF($B$9="Male",'No Self Assessment feeder'!AQ946,IF($B$9="All",'No Self Assessment feeder'!BW946)))</f>
        <v>45.2</v>
      </c>
      <c r="L957" s="120">
        <f>IF($B$9="Female",'No Self Assessment feeder'!L946,IF($B$9="Male",'No Self Assessment feeder'!AR946,IF($B$9="All",'No Self Assessment feeder'!BX946)))</f>
        <v>57.5</v>
      </c>
      <c r="M957" s="127">
        <f>IF($B$9="Female",'No Self Assessment feeder'!M946,IF($B$9="Male",'No Self Assessment feeder'!AS946,IF($B$9="All",'No Self Assessment feeder'!BY946)))</f>
        <v>62.3</v>
      </c>
      <c r="N957" s="81">
        <f>IF($B$9="Female",'No Self Assessment feeder'!N946,IF($B$9="Male",'No Self Assessment feeder'!AT946,IF($B$9="All",'No Self Assessment feeder'!BZ946)))</f>
        <v>155</v>
      </c>
      <c r="O957" s="120">
        <f>IF($B$9="Female",'No Self Assessment feeder'!O946,IF($B$9="Male",'No Self Assessment feeder'!AU946,IF($B$9="All",'No Self Assessment feeder'!CA946)))</f>
        <v>6.4</v>
      </c>
      <c r="P957" s="79">
        <f>IF($B$9="Female",'No Self Assessment feeder'!P946,IF($B$9="Male",'No Self Assessment feeder'!AV946,IF($B$9="All",'No Self Assessment feeder'!CB946)))</f>
        <v>145</v>
      </c>
      <c r="Q957" s="120">
        <f>IF($B$9="Female",'No Self Assessment feeder'!Q946,IF($B$9="Male",'No Self Assessment feeder'!AW946,IF($B$9="All",'No Self Assessment feeder'!CC946)))</f>
        <v>26.7</v>
      </c>
      <c r="R957" s="120">
        <f>IF($B$9="Female",'No Self Assessment feeder'!R946,IF($B$9="Male",'No Self Assessment feeder'!AX946,IF($B$9="All",'No Self Assessment feeder'!CD946)))</f>
        <v>19.899999999999999</v>
      </c>
      <c r="S957" s="120">
        <f>IF($B$9="Female",'No Self Assessment feeder'!S946,IF($B$9="Male",'No Self Assessment feeder'!AY946,IF($B$9="All",'No Self Assessment feeder'!CE946)))</f>
        <v>47.3</v>
      </c>
      <c r="T957" s="120">
        <f>IF($B$9="Female",'No Self Assessment feeder'!T946,IF($B$9="Male",'No Self Assessment feeder'!AZ946,IF($B$9="All",'No Self Assessment feeder'!CF946)))</f>
        <v>50</v>
      </c>
      <c r="U957" s="127">
        <f>IF($B$9="Female",'No Self Assessment feeder'!U946,IF($B$9="Male",'No Self Assessment feeder'!BA946,IF($B$9="All",'No Self Assessment feeder'!CG946)))</f>
        <v>53.4</v>
      </c>
      <c r="V957" s="81" t="str">
        <f>IF($B$9="Female",'No Self Assessment feeder'!V946,IF($B$9="Male",'No Self Assessment feeder'!BB946,IF($B$9="All",'No Self Assessment feeder'!CH946)))</f>
        <v>.</v>
      </c>
      <c r="W957" s="120" t="str">
        <f>IF($B$9="Female",'No Self Assessment feeder'!W946,IF($B$9="Male",'No Self Assessment feeder'!BC946,IF($B$9="All",'No Self Assessment feeder'!CI946)))</f>
        <v>.</v>
      </c>
      <c r="X957" s="79" t="str">
        <f>IF($B$9="Female",'No Self Assessment feeder'!X946,IF($B$9="Male",'No Self Assessment feeder'!BD946,IF($B$9="All",'No Self Assessment feeder'!CJ946)))</f>
        <v>.</v>
      </c>
      <c r="Y957" s="120" t="str">
        <f>IF($B$9="Female",'No Self Assessment feeder'!Y946,IF($B$9="Male",'No Self Assessment feeder'!BE946,IF($B$9="All",'No Self Assessment feeder'!CK946)))</f>
        <v>.</v>
      </c>
      <c r="Z957" s="120" t="str">
        <f>IF($B$9="Female",'No Self Assessment feeder'!Z946,IF($B$9="Male",'No Self Assessment feeder'!BF946,IF($B$9="All",'No Self Assessment feeder'!CL946)))</f>
        <v>.</v>
      </c>
      <c r="AA957" s="120" t="str">
        <f>IF($B$9="Female",'No Self Assessment feeder'!AA946,IF($B$9="Male",'No Self Assessment feeder'!BG946,IF($B$9="All",'No Self Assessment feeder'!CM946)))</f>
        <v>.</v>
      </c>
      <c r="AB957" s="120" t="str">
        <f>IF($B$9="Female",'No Self Assessment feeder'!AB946,IF($B$9="Male",'No Self Assessment feeder'!BH946,IF($B$9="All",'No Self Assessment feeder'!CN946)))</f>
        <v>.</v>
      </c>
      <c r="AC957" s="127" t="str">
        <f>IF($B$9="Female",'No Self Assessment feeder'!AC946,IF($B$9="Male",'No Self Assessment feeder'!BI946,IF($B$9="All",'No Self Assessment feeder'!CO946)))</f>
        <v>.</v>
      </c>
      <c r="CM957" s="29"/>
    </row>
    <row r="958" spans="1:91" ht="14.25" customHeight="1" x14ac:dyDescent="0.2">
      <c r="A958" s="159" t="s">
        <v>295</v>
      </c>
      <c r="B958" s="65" t="s">
        <v>75</v>
      </c>
      <c r="C958" s="66">
        <v>10007761</v>
      </c>
      <c r="D958" s="66" t="s">
        <v>491</v>
      </c>
      <c r="E958" s="162" t="s">
        <v>76</v>
      </c>
      <c r="F958" s="142">
        <f>IF($B$9="Female",'No Self Assessment feeder'!F947,IF($B$9="Male",'No Self Assessment feeder'!AL947,IF($B$9="All",'No Self Assessment feeder'!BR947)))</f>
        <v>50</v>
      </c>
      <c r="G958" s="120">
        <f>IF($B$9="Female",'No Self Assessment feeder'!G947,IF($B$9="Male",'No Self Assessment feeder'!AM947,IF($B$9="All",'No Self Assessment feeder'!BS947)))</f>
        <v>4.0999999999999996</v>
      </c>
      <c r="H958" s="79">
        <f>IF($B$9="Female",'No Self Assessment feeder'!H947,IF($B$9="Male",'No Self Assessment feeder'!AN947,IF($B$9="All",'No Self Assessment feeder'!BT947)))</f>
        <v>45</v>
      </c>
      <c r="I958" s="120">
        <f>IF($B$9="Female",'No Self Assessment feeder'!I947,IF($B$9="Male",'No Self Assessment feeder'!AO947,IF($B$9="All",'No Self Assessment feeder'!BU947)))</f>
        <v>10.6</v>
      </c>
      <c r="J958" s="120">
        <f>IF($B$9="Female",'No Self Assessment feeder'!J947,IF($B$9="Male",'No Self Assessment feeder'!AP947,IF($B$9="All",'No Self Assessment feeder'!BV947)))</f>
        <v>19.100000000000001</v>
      </c>
      <c r="K958" s="120">
        <f>IF($B$9="Female",'No Self Assessment feeder'!K947,IF($B$9="Male",'No Self Assessment feeder'!AQ947,IF($B$9="All",'No Self Assessment feeder'!BW947)))</f>
        <v>23.4</v>
      </c>
      <c r="L958" s="120">
        <f>IF($B$9="Female",'No Self Assessment feeder'!L947,IF($B$9="Male",'No Self Assessment feeder'!AR947,IF($B$9="All",'No Self Assessment feeder'!BX947)))</f>
        <v>53.2</v>
      </c>
      <c r="M958" s="127">
        <f>IF($B$9="Female",'No Self Assessment feeder'!M947,IF($B$9="Male",'No Self Assessment feeder'!AS947,IF($B$9="All",'No Self Assessment feeder'!BY947)))</f>
        <v>70.2</v>
      </c>
      <c r="N958" s="81">
        <f>IF($B$9="Female",'No Self Assessment feeder'!N947,IF($B$9="Male",'No Self Assessment feeder'!AT947,IF($B$9="All",'No Self Assessment feeder'!BZ947)))</f>
        <v>50</v>
      </c>
      <c r="O958" s="120">
        <f>IF($B$9="Female",'No Self Assessment feeder'!O947,IF($B$9="Male",'No Self Assessment feeder'!AU947,IF($B$9="All",'No Self Assessment feeder'!CA947)))</f>
        <v>4.0999999999999996</v>
      </c>
      <c r="P958" s="79">
        <f>IF($B$9="Female",'No Self Assessment feeder'!P947,IF($B$9="Male",'No Self Assessment feeder'!AV947,IF($B$9="All",'No Self Assessment feeder'!CB947)))</f>
        <v>45</v>
      </c>
      <c r="Q958" s="120">
        <f>IF($B$9="Female",'No Self Assessment feeder'!Q947,IF($B$9="Male",'No Self Assessment feeder'!AW947,IF($B$9="All",'No Self Assessment feeder'!CC947)))</f>
        <v>25.5</v>
      </c>
      <c r="R958" s="120">
        <f>IF($B$9="Female",'No Self Assessment feeder'!R947,IF($B$9="Male",'No Self Assessment feeder'!AX947,IF($B$9="All",'No Self Assessment feeder'!CD947)))</f>
        <v>10.6</v>
      </c>
      <c r="S958" s="120">
        <f>IF($B$9="Female",'No Self Assessment feeder'!S947,IF($B$9="Male",'No Self Assessment feeder'!AY947,IF($B$9="All",'No Self Assessment feeder'!CE947)))</f>
        <v>48.9</v>
      </c>
      <c r="T958" s="120">
        <f>IF($B$9="Female",'No Self Assessment feeder'!T947,IF($B$9="Male",'No Self Assessment feeder'!AZ947,IF($B$9="All",'No Self Assessment feeder'!CF947)))</f>
        <v>57.4</v>
      </c>
      <c r="U958" s="127">
        <f>IF($B$9="Female",'No Self Assessment feeder'!U947,IF($B$9="Male",'No Self Assessment feeder'!BA947,IF($B$9="All",'No Self Assessment feeder'!CG947)))</f>
        <v>63.8</v>
      </c>
      <c r="V958" s="81" t="str">
        <f>IF($B$9="Female",'No Self Assessment feeder'!V947,IF($B$9="Male",'No Self Assessment feeder'!BB947,IF($B$9="All",'No Self Assessment feeder'!CH947)))</f>
        <v>.</v>
      </c>
      <c r="W958" s="120" t="str">
        <f>IF($B$9="Female",'No Self Assessment feeder'!W947,IF($B$9="Male",'No Self Assessment feeder'!BC947,IF($B$9="All",'No Self Assessment feeder'!CI947)))</f>
        <v>.</v>
      </c>
      <c r="X958" s="79" t="str">
        <f>IF($B$9="Female",'No Self Assessment feeder'!X947,IF($B$9="Male",'No Self Assessment feeder'!BD947,IF($B$9="All",'No Self Assessment feeder'!CJ947)))</f>
        <v>.</v>
      </c>
      <c r="Y958" s="120" t="str">
        <f>IF($B$9="Female",'No Self Assessment feeder'!Y947,IF($B$9="Male",'No Self Assessment feeder'!BE947,IF($B$9="All",'No Self Assessment feeder'!CK947)))</f>
        <v>.</v>
      </c>
      <c r="Z958" s="120" t="str">
        <f>IF($B$9="Female",'No Self Assessment feeder'!Z947,IF($B$9="Male",'No Self Assessment feeder'!BF947,IF($B$9="All",'No Self Assessment feeder'!CL947)))</f>
        <v>.</v>
      </c>
      <c r="AA958" s="120" t="str">
        <f>IF($B$9="Female",'No Self Assessment feeder'!AA947,IF($B$9="Male",'No Self Assessment feeder'!BG947,IF($B$9="All",'No Self Assessment feeder'!CM947)))</f>
        <v>.</v>
      </c>
      <c r="AB958" s="120" t="str">
        <f>IF($B$9="Female",'No Self Assessment feeder'!AB947,IF($B$9="Male",'No Self Assessment feeder'!BH947,IF($B$9="All",'No Self Assessment feeder'!CN947)))</f>
        <v>.</v>
      </c>
      <c r="AC958" s="127" t="str">
        <f>IF($B$9="Female",'No Self Assessment feeder'!AC947,IF($B$9="Male",'No Self Assessment feeder'!BI947,IF($B$9="All",'No Self Assessment feeder'!CO947)))</f>
        <v>.</v>
      </c>
      <c r="CM958" s="29"/>
    </row>
    <row r="959" spans="1:91" ht="14.25" customHeight="1" x14ac:dyDescent="0.2">
      <c r="A959" s="159" t="s">
        <v>295</v>
      </c>
      <c r="B959" s="65" t="s">
        <v>77</v>
      </c>
      <c r="C959" s="66">
        <v>10001726</v>
      </c>
      <c r="D959" s="66" t="s">
        <v>489</v>
      </c>
      <c r="E959" s="162" t="s">
        <v>78</v>
      </c>
      <c r="F959" s="142">
        <f>IF($B$9="Female",'No Self Assessment feeder'!F948,IF($B$9="Male",'No Self Assessment feeder'!AL948,IF($B$9="All",'No Self Assessment feeder'!BR948)))</f>
        <v>2810</v>
      </c>
      <c r="G959" s="120">
        <f>IF($B$9="Female",'No Self Assessment feeder'!G948,IF($B$9="Male",'No Self Assessment feeder'!AM948,IF($B$9="All",'No Self Assessment feeder'!BS948)))</f>
        <v>3.4</v>
      </c>
      <c r="H959" s="79">
        <f>IF($B$9="Female",'No Self Assessment feeder'!H948,IF($B$9="Male",'No Self Assessment feeder'!AN948,IF($B$9="All",'No Self Assessment feeder'!BT948)))</f>
        <v>2715</v>
      </c>
      <c r="I959" s="120">
        <f>IF($B$9="Female",'No Self Assessment feeder'!I948,IF($B$9="Male",'No Self Assessment feeder'!AO948,IF($B$9="All",'No Self Assessment feeder'!BU948)))</f>
        <v>5.7</v>
      </c>
      <c r="J959" s="120">
        <f>IF($B$9="Female",'No Self Assessment feeder'!J948,IF($B$9="Male",'No Self Assessment feeder'!AP948,IF($B$9="All",'No Self Assessment feeder'!BV948)))</f>
        <v>13.7</v>
      </c>
      <c r="K959" s="120">
        <f>IF($B$9="Female",'No Self Assessment feeder'!K948,IF($B$9="Male",'No Self Assessment feeder'!AQ948,IF($B$9="All",'No Self Assessment feeder'!BW948)))</f>
        <v>60.8</v>
      </c>
      <c r="L959" s="120">
        <f>IF($B$9="Female",'No Self Assessment feeder'!L948,IF($B$9="Male",'No Self Assessment feeder'!AR948,IF($B$9="All",'No Self Assessment feeder'!BX948)))</f>
        <v>73.8</v>
      </c>
      <c r="M959" s="127">
        <f>IF($B$9="Female",'No Self Assessment feeder'!M948,IF($B$9="Male",'No Self Assessment feeder'!AS948,IF($B$9="All",'No Self Assessment feeder'!BY948)))</f>
        <v>80.599999999999994</v>
      </c>
      <c r="N959" s="81">
        <f>IF($B$9="Female",'No Self Assessment feeder'!N948,IF($B$9="Male",'No Self Assessment feeder'!AT948,IF($B$9="All",'No Self Assessment feeder'!BZ948)))</f>
        <v>2810</v>
      </c>
      <c r="O959" s="120">
        <f>IF($B$9="Female",'No Self Assessment feeder'!O948,IF($B$9="Male",'No Self Assessment feeder'!AU948,IF($B$9="All",'No Self Assessment feeder'!CA948)))</f>
        <v>3.7</v>
      </c>
      <c r="P959" s="79">
        <f>IF($B$9="Female",'No Self Assessment feeder'!P948,IF($B$9="Male",'No Self Assessment feeder'!AV948,IF($B$9="All",'No Self Assessment feeder'!CB948)))</f>
        <v>2710</v>
      </c>
      <c r="Q959" s="120">
        <f>IF($B$9="Female",'No Self Assessment feeder'!Q948,IF($B$9="Male",'No Self Assessment feeder'!AW948,IF($B$9="All",'No Self Assessment feeder'!CC948)))</f>
        <v>10.3</v>
      </c>
      <c r="R959" s="120">
        <f>IF($B$9="Female",'No Self Assessment feeder'!R948,IF($B$9="Male",'No Self Assessment feeder'!AX948,IF($B$9="All",'No Self Assessment feeder'!CD948)))</f>
        <v>9.3000000000000007</v>
      </c>
      <c r="S959" s="120">
        <f>IF($B$9="Female",'No Self Assessment feeder'!S948,IF($B$9="Male",'No Self Assessment feeder'!AY948,IF($B$9="All",'No Self Assessment feeder'!CE948)))</f>
        <v>68.5</v>
      </c>
      <c r="T959" s="120">
        <f>IF($B$9="Female",'No Self Assessment feeder'!T948,IF($B$9="Male",'No Self Assessment feeder'!AZ948,IF($B$9="All",'No Self Assessment feeder'!CF948)))</f>
        <v>77.2</v>
      </c>
      <c r="U959" s="127">
        <f>IF($B$9="Female",'No Self Assessment feeder'!U948,IF($B$9="Male",'No Self Assessment feeder'!BA948,IF($B$9="All",'No Self Assessment feeder'!CG948)))</f>
        <v>80.400000000000006</v>
      </c>
      <c r="V959" s="81" t="str">
        <f>IF($B$9="Female",'No Self Assessment feeder'!V948,IF($B$9="Male",'No Self Assessment feeder'!BB948,IF($B$9="All",'No Self Assessment feeder'!CH948)))</f>
        <v>.</v>
      </c>
      <c r="W959" s="120" t="str">
        <f>IF($B$9="Female",'No Self Assessment feeder'!W948,IF($B$9="Male",'No Self Assessment feeder'!BC948,IF($B$9="All",'No Self Assessment feeder'!CI948)))</f>
        <v>.</v>
      </c>
      <c r="X959" s="79" t="str">
        <f>IF($B$9="Female",'No Self Assessment feeder'!X948,IF($B$9="Male",'No Self Assessment feeder'!BD948,IF($B$9="All",'No Self Assessment feeder'!CJ948)))</f>
        <v>.</v>
      </c>
      <c r="Y959" s="120" t="str">
        <f>IF($B$9="Female",'No Self Assessment feeder'!Y948,IF($B$9="Male",'No Self Assessment feeder'!BE948,IF($B$9="All",'No Self Assessment feeder'!CK948)))</f>
        <v>.</v>
      </c>
      <c r="Z959" s="120" t="str">
        <f>IF($B$9="Female",'No Self Assessment feeder'!Z948,IF($B$9="Male",'No Self Assessment feeder'!BF948,IF($B$9="All",'No Self Assessment feeder'!CL948)))</f>
        <v>.</v>
      </c>
      <c r="AA959" s="120" t="str">
        <f>IF($B$9="Female",'No Self Assessment feeder'!AA948,IF($B$9="Male",'No Self Assessment feeder'!BG948,IF($B$9="All",'No Self Assessment feeder'!CM948)))</f>
        <v>.</v>
      </c>
      <c r="AB959" s="120" t="str">
        <f>IF($B$9="Female",'No Self Assessment feeder'!AB948,IF($B$9="Male",'No Self Assessment feeder'!BH948,IF($B$9="All",'No Self Assessment feeder'!CN948)))</f>
        <v>.</v>
      </c>
      <c r="AC959" s="127" t="str">
        <f>IF($B$9="Female",'No Self Assessment feeder'!AC948,IF($B$9="Male",'No Self Assessment feeder'!BI948,IF($B$9="All",'No Self Assessment feeder'!CO948)))</f>
        <v>.</v>
      </c>
      <c r="CM959" s="29"/>
    </row>
    <row r="960" spans="1:91" ht="14.25" customHeight="1" x14ac:dyDescent="0.2">
      <c r="A960" s="159" t="s">
        <v>295</v>
      </c>
      <c r="B960" s="65" t="s">
        <v>79</v>
      </c>
      <c r="C960" s="68">
        <v>10007822</v>
      </c>
      <c r="D960" s="68" t="s">
        <v>488</v>
      </c>
      <c r="E960" s="162" t="s">
        <v>80</v>
      </c>
      <c r="F960" s="142" t="str">
        <f>IF($B$9="Female",'No Self Assessment feeder'!F949,IF($B$9="Male",'No Self Assessment feeder'!AL949,IF($B$9="All",'No Self Assessment feeder'!BR949)))</f>
        <v>.</v>
      </c>
      <c r="G960" s="120" t="str">
        <f>IF($B$9="Female",'No Self Assessment feeder'!G949,IF($B$9="Male",'No Self Assessment feeder'!AM949,IF($B$9="All",'No Self Assessment feeder'!BS949)))</f>
        <v>.</v>
      </c>
      <c r="H960" s="79" t="str">
        <f>IF($B$9="Female",'No Self Assessment feeder'!H949,IF($B$9="Male",'No Self Assessment feeder'!AN949,IF($B$9="All",'No Self Assessment feeder'!BT949)))</f>
        <v>.</v>
      </c>
      <c r="I960" s="120" t="str">
        <f>IF($B$9="Female",'No Self Assessment feeder'!I949,IF($B$9="Male",'No Self Assessment feeder'!AO949,IF($B$9="All",'No Self Assessment feeder'!BU949)))</f>
        <v>.</v>
      </c>
      <c r="J960" s="120" t="str">
        <f>IF($B$9="Female",'No Self Assessment feeder'!J949,IF($B$9="Male",'No Self Assessment feeder'!AP949,IF($B$9="All",'No Self Assessment feeder'!BV949)))</f>
        <v>.</v>
      </c>
      <c r="K960" s="120" t="str">
        <f>IF($B$9="Female",'No Self Assessment feeder'!K949,IF($B$9="Male",'No Self Assessment feeder'!AQ949,IF($B$9="All",'No Self Assessment feeder'!BW949)))</f>
        <v>.</v>
      </c>
      <c r="L960" s="120" t="str">
        <f>IF($B$9="Female",'No Self Assessment feeder'!L949,IF($B$9="Male",'No Self Assessment feeder'!AR949,IF($B$9="All",'No Self Assessment feeder'!BX949)))</f>
        <v>.</v>
      </c>
      <c r="M960" s="127" t="str">
        <f>IF($B$9="Female",'No Self Assessment feeder'!M949,IF($B$9="Male",'No Self Assessment feeder'!AS949,IF($B$9="All",'No Self Assessment feeder'!BY949)))</f>
        <v>.</v>
      </c>
      <c r="N960" s="81" t="str">
        <f>IF($B$9="Female",'No Self Assessment feeder'!N949,IF($B$9="Male",'No Self Assessment feeder'!AT949,IF($B$9="All",'No Self Assessment feeder'!BZ949)))</f>
        <v>.</v>
      </c>
      <c r="O960" s="120" t="str">
        <f>IF($B$9="Female",'No Self Assessment feeder'!O949,IF($B$9="Male",'No Self Assessment feeder'!AU949,IF($B$9="All",'No Self Assessment feeder'!CA949)))</f>
        <v>.</v>
      </c>
      <c r="P960" s="79" t="str">
        <f>IF($B$9="Female",'No Self Assessment feeder'!P949,IF($B$9="Male",'No Self Assessment feeder'!AV949,IF($B$9="All",'No Self Assessment feeder'!CB949)))</f>
        <v>.</v>
      </c>
      <c r="Q960" s="120" t="str">
        <f>IF($B$9="Female",'No Self Assessment feeder'!Q949,IF($B$9="Male",'No Self Assessment feeder'!AW949,IF($B$9="All",'No Self Assessment feeder'!CC949)))</f>
        <v>.</v>
      </c>
      <c r="R960" s="120" t="str">
        <f>IF($B$9="Female",'No Self Assessment feeder'!R949,IF($B$9="Male",'No Self Assessment feeder'!AX949,IF($B$9="All",'No Self Assessment feeder'!CD949)))</f>
        <v>.</v>
      </c>
      <c r="S960" s="120" t="str">
        <f>IF($B$9="Female",'No Self Assessment feeder'!S949,IF($B$9="Male",'No Self Assessment feeder'!AY949,IF($B$9="All",'No Self Assessment feeder'!CE949)))</f>
        <v>.</v>
      </c>
      <c r="T960" s="120" t="str">
        <f>IF($B$9="Female",'No Self Assessment feeder'!T949,IF($B$9="Male",'No Self Assessment feeder'!AZ949,IF($B$9="All",'No Self Assessment feeder'!CF949)))</f>
        <v>.</v>
      </c>
      <c r="U960" s="127" t="str">
        <f>IF($B$9="Female",'No Self Assessment feeder'!U949,IF($B$9="Male",'No Self Assessment feeder'!BA949,IF($B$9="All",'No Self Assessment feeder'!CG949)))</f>
        <v>.</v>
      </c>
      <c r="V960" s="81" t="str">
        <f>IF($B$9="Female",'No Self Assessment feeder'!V949,IF($B$9="Male",'No Self Assessment feeder'!BB949,IF($B$9="All",'No Self Assessment feeder'!CH949)))</f>
        <v>.</v>
      </c>
      <c r="W960" s="120" t="str">
        <f>IF($B$9="Female",'No Self Assessment feeder'!W949,IF($B$9="Male",'No Self Assessment feeder'!BC949,IF($B$9="All",'No Self Assessment feeder'!CI949)))</f>
        <v>.</v>
      </c>
      <c r="X960" s="79" t="str">
        <f>IF($B$9="Female",'No Self Assessment feeder'!X949,IF($B$9="Male",'No Self Assessment feeder'!BD949,IF($B$9="All",'No Self Assessment feeder'!CJ949)))</f>
        <v>.</v>
      </c>
      <c r="Y960" s="120" t="str">
        <f>IF($B$9="Female",'No Self Assessment feeder'!Y949,IF($B$9="Male",'No Self Assessment feeder'!BE949,IF($B$9="All",'No Self Assessment feeder'!CK949)))</f>
        <v>.</v>
      </c>
      <c r="Z960" s="120" t="str">
        <f>IF($B$9="Female",'No Self Assessment feeder'!Z949,IF($B$9="Male",'No Self Assessment feeder'!BF949,IF($B$9="All",'No Self Assessment feeder'!CL949)))</f>
        <v>.</v>
      </c>
      <c r="AA960" s="120" t="str">
        <f>IF($B$9="Female",'No Self Assessment feeder'!AA949,IF($B$9="Male",'No Self Assessment feeder'!BG949,IF($B$9="All",'No Self Assessment feeder'!CM949)))</f>
        <v>.</v>
      </c>
      <c r="AB960" s="120" t="str">
        <f>IF($B$9="Female",'No Self Assessment feeder'!AB949,IF($B$9="Male",'No Self Assessment feeder'!BH949,IF($B$9="All",'No Self Assessment feeder'!CN949)))</f>
        <v>.</v>
      </c>
      <c r="AC960" s="127" t="str">
        <f>IF($B$9="Female",'No Self Assessment feeder'!AC949,IF($B$9="Male",'No Self Assessment feeder'!BI949,IF($B$9="All",'No Self Assessment feeder'!CO949)))</f>
        <v>.</v>
      </c>
      <c r="CM960" s="29"/>
    </row>
    <row r="961" spans="1:91" ht="14.25" customHeight="1" x14ac:dyDescent="0.2">
      <c r="A961" s="159" t="s">
        <v>295</v>
      </c>
      <c r="B961" s="65" t="s">
        <v>81</v>
      </c>
      <c r="C961" s="66">
        <v>10006427</v>
      </c>
      <c r="D961" s="66" t="s">
        <v>495</v>
      </c>
      <c r="E961" s="162" t="s">
        <v>82</v>
      </c>
      <c r="F961" s="142">
        <f>IF($B$9="Female",'No Self Assessment feeder'!F950,IF($B$9="Male",'No Self Assessment feeder'!AL950,IF($B$9="All",'No Self Assessment feeder'!BR950)))</f>
        <v>1070</v>
      </c>
      <c r="G961" s="120">
        <f>IF($B$9="Female",'No Self Assessment feeder'!G950,IF($B$9="Male",'No Self Assessment feeder'!AM950,IF($B$9="All",'No Self Assessment feeder'!BS950)))</f>
        <v>3.3</v>
      </c>
      <c r="H961" s="79">
        <f>IF($B$9="Female",'No Self Assessment feeder'!H950,IF($B$9="Male",'No Self Assessment feeder'!AN950,IF($B$9="All",'No Self Assessment feeder'!BT950)))</f>
        <v>1035</v>
      </c>
      <c r="I961" s="120">
        <f>IF($B$9="Female",'No Self Assessment feeder'!I950,IF($B$9="Male",'No Self Assessment feeder'!AO950,IF($B$9="All",'No Self Assessment feeder'!BU950)))</f>
        <v>8.9</v>
      </c>
      <c r="J961" s="120">
        <f>IF($B$9="Female",'No Self Assessment feeder'!J950,IF($B$9="Male",'No Self Assessment feeder'!AP950,IF($B$9="All",'No Self Assessment feeder'!BV950)))</f>
        <v>17.399999999999999</v>
      </c>
      <c r="K961" s="120">
        <f>IF($B$9="Female",'No Self Assessment feeder'!K950,IF($B$9="Male",'No Self Assessment feeder'!AQ950,IF($B$9="All",'No Self Assessment feeder'!BW950)))</f>
        <v>66.5</v>
      </c>
      <c r="L961" s="120">
        <f>IF($B$9="Female",'No Self Assessment feeder'!L950,IF($B$9="Male",'No Self Assessment feeder'!AR950,IF($B$9="All",'No Self Assessment feeder'!BX950)))</f>
        <v>70.7</v>
      </c>
      <c r="M961" s="127">
        <f>IF($B$9="Female",'No Self Assessment feeder'!M950,IF($B$9="Male",'No Self Assessment feeder'!AS950,IF($B$9="All",'No Self Assessment feeder'!BY950)))</f>
        <v>73.7</v>
      </c>
      <c r="N961" s="81">
        <f>IF($B$9="Female",'No Self Assessment feeder'!N950,IF($B$9="Male",'No Self Assessment feeder'!AT950,IF($B$9="All",'No Self Assessment feeder'!BZ950)))</f>
        <v>1070</v>
      </c>
      <c r="O961" s="120">
        <f>IF($B$9="Female",'No Self Assessment feeder'!O950,IF($B$9="Male",'No Self Assessment feeder'!AU950,IF($B$9="All",'No Self Assessment feeder'!CA950)))</f>
        <v>3.3</v>
      </c>
      <c r="P961" s="79">
        <f>IF($B$9="Female",'No Self Assessment feeder'!P950,IF($B$9="Male",'No Self Assessment feeder'!AV950,IF($B$9="All",'No Self Assessment feeder'!CB950)))</f>
        <v>1035</v>
      </c>
      <c r="Q961" s="120">
        <f>IF($B$9="Female",'No Self Assessment feeder'!Q950,IF($B$9="Male",'No Self Assessment feeder'!AW950,IF($B$9="All",'No Self Assessment feeder'!CC950)))</f>
        <v>13.2</v>
      </c>
      <c r="R961" s="120">
        <f>IF($B$9="Female",'No Self Assessment feeder'!R950,IF($B$9="Male",'No Self Assessment feeder'!AX950,IF($B$9="All",'No Self Assessment feeder'!CD950)))</f>
        <v>12.4</v>
      </c>
      <c r="S961" s="120">
        <f>IF($B$9="Female",'No Self Assessment feeder'!S950,IF($B$9="Male",'No Self Assessment feeder'!AY950,IF($B$9="All",'No Self Assessment feeder'!CE950)))</f>
        <v>68.7</v>
      </c>
      <c r="T961" s="120">
        <f>IF($B$9="Female",'No Self Assessment feeder'!T950,IF($B$9="Male",'No Self Assessment feeder'!AZ950,IF($B$9="All",'No Self Assessment feeder'!CF950)))</f>
        <v>73.5</v>
      </c>
      <c r="U961" s="127">
        <f>IF($B$9="Female",'No Self Assessment feeder'!U950,IF($B$9="Male",'No Self Assessment feeder'!BA950,IF($B$9="All",'No Self Assessment feeder'!CG950)))</f>
        <v>74.400000000000006</v>
      </c>
      <c r="V961" s="81" t="str">
        <f>IF($B$9="Female",'No Self Assessment feeder'!V950,IF($B$9="Male",'No Self Assessment feeder'!BB950,IF($B$9="All",'No Self Assessment feeder'!CH950)))</f>
        <v>.</v>
      </c>
      <c r="W961" s="120" t="str">
        <f>IF($B$9="Female",'No Self Assessment feeder'!W950,IF($B$9="Male",'No Self Assessment feeder'!BC950,IF($B$9="All",'No Self Assessment feeder'!CI950)))</f>
        <v>.</v>
      </c>
      <c r="X961" s="79" t="str">
        <f>IF($B$9="Female",'No Self Assessment feeder'!X950,IF($B$9="Male",'No Self Assessment feeder'!BD950,IF($B$9="All",'No Self Assessment feeder'!CJ950)))</f>
        <v>.</v>
      </c>
      <c r="Y961" s="120" t="str">
        <f>IF($B$9="Female",'No Self Assessment feeder'!Y950,IF($B$9="Male",'No Self Assessment feeder'!BE950,IF($B$9="All",'No Self Assessment feeder'!CK950)))</f>
        <v>.</v>
      </c>
      <c r="Z961" s="120" t="str">
        <f>IF($B$9="Female",'No Self Assessment feeder'!Z950,IF($B$9="Male",'No Self Assessment feeder'!BF950,IF($B$9="All",'No Self Assessment feeder'!CL950)))</f>
        <v>.</v>
      </c>
      <c r="AA961" s="120" t="str">
        <f>IF($B$9="Female",'No Self Assessment feeder'!AA950,IF($B$9="Male",'No Self Assessment feeder'!BG950,IF($B$9="All",'No Self Assessment feeder'!CM950)))</f>
        <v>.</v>
      </c>
      <c r="AB961" s="120" t="str">
        <f>IF($B$9="Female",'No Self Assessment feeder'!AB950,IF($B$9="Male",'No Self Assessment feeder'!BH950,IF($B$9="All",'No Self Assessment feeder'!CN950)))</f>
        <v>.</v>
      </c>
      <c r="AC961" s="127" t="str">
        <f>IF($B$9="Female",'No Self Assessment feeder'!AC950,IF($B$9="Male",'No Self Assessment feeder'!BI950,IF($B$9="All",'No Self Assessment feeder'!CO950)))</f>
        <v>.</v>
      </c>
      <c r="CM961" s="29"/>
    </row>
    <row r="962" spans="1:91" ht="14.25" customHeight="1" x14ac:dyDescent="0.2">
      <c r="A962" s="159" t="s">
        <v>295</v>
      </c>
      <c r="B962" s="65" t="s">
        <v>83</v>
      </c>
      <c r="C962" s="66">
        <v>10007842</v>
      </c>
      <c r="D962" s="66" t="s">
        <v>493</v>
      </c>
      <c r="E962" s="162" t="s">
        <v>84</v>
      </c>
      <c r="F962" s="142">
        <f>IF($B$9="Female",'No Self Assessment feeder'!F951,IF($B$9="Male",'No Self Assessment feeder'!AL951,IF($B$9="All",'No Self Assessment feeder'!BR951)))</f>
        <v>1520</v>
      </c>
      <c r="G962" s="120">
        <f>IF($B$9="Female",'No Self Assessment feeder'!G951,IF($B$9="Male",'No Self Assessment feeder'!AM951,IF($B$9="All",'No Self Assessment feeder'!BS951)))</f>
        <v>4.7</v>
      </c>
      <c r="H962" s="79">
        <f>IF($B$9="Female",'No Self Assessment feeder'!H951,IF($B$9="Male",'No Self Assessment feeder'!AN951,IF($B$9="All",'No Self Assessment feeder'!BT951)))</f>
        <v>1450</v>
      </c>
      <c r="I962" s="120">
        <f>IF($B$9="Female",'No Self Assessment feeder'!I951,IF($B$9="Male",'No Self Assessment feeder'!AO951,IF($B$9="All",'No Self Assessment feeder'!BU951)))</f>
        <v>6.7</v>
      </c>
      <c r="J962" s="120">
        <f>IF($B$9="Female",'No Self Assessment feeder'!J951,IF($B$9="Male",'No Self Assessment feeder'!AP951,IF($B$9="All",'No Self Assessment feeder'!BV951)))</f>
        <v>10.7</v>
      </c>
      <c r="K962" s="120">
        <f>IF($B$9="Female",'No Self Assessment feeder'!K951,IF($B$9="Male",'No Self Assessment feeder'!AQ951,IF($B$9="All",'No Self Assessment feeder'!BW951)))</f>
        <v>70.400000000000006</v>
      </c>
      <c r="L962" s="120">
        <f>IF($B$9="Female",'No Self Assessment feeder'!L951,IF($B$9="Male",'No Self Assessment feeder'!AR951,IF($B$9="All",'No Self Assessment feeder'!BX951)))</f>
        <v>78.900000000000006</v>
      </c>
      <c r="M962" s="127">
        <f>IF($B$9="Female",'No Self Assessment feeder'!M951,IF($B$9="Male",'No Self Assessment feeder'!AS951,IF($B$9="All",'No Self Assessment feeder'!BY951)))</f>
        <v>82.6</v>
      </c>
      <c r="N962" s="81">
        <f>IF($B$9="Female",'No Self Assessment feeder'!N951,IF($B$9="Male",'No Self Assessment feeder'!AT951,IF($B$9="All",'No Self Assessment feeder'!BZ951)))</f>
        <v>1520</v>
      </c>
      <c r="O962" s="120">
        <f>IF($B$9="Female",'No Self Assessment feeder'!O951,IF($B$9="Male",'No Self Assessment feeder'!AU951,IF($B$9="All",'No Self Assessment feeder'!CA951)))</f>
        <v>4.9000000000000004</v>
      </c>
      <c r="P962" s="79">
        <f>IF($B$9="Female",'No Self Assessment feeder'!P951,IF($B$9="Male",'No Self Assessment feeder'!AV951,IF($B$9="All",'No Self Assessment feeder'!CB951)))</f>
        <v>1445</v>
      </c>
      <c r="Q962" s="120">
        <f>IF($B$9="Female",'No Self Assessment feeder'!Q951,IF($B$9="Male",'No Self Assessment feeder'!AW951,IF($B$9="All",'No Self Assessment feeder'!CC951)))</f>
        <v>10.6</v>
      </c>
      <c r="R962" s="120">
        <f>IF($B$9="Female",'No Self Assessment feeder'!R951,IF($B$9="Male",'No Self Assessment feeder'!AX951,IF($B$9="All",'No Self Assessment feeder'!CD951)))</f>
        <v>7.8</v>
      </c>
      <c r="S962" s="120">
        <f>IF($B$9="Female",'No Self Assessment feeder'!S951,IF($B$9="Male",'No Self Assessment feeder'!AY951,IF($B$9="All",'No Self Assessment feeder'!CE951)))</f>
        <v>70.599999999999994</v>
      </c>
      <c r="T962" s="120">
        <f>IF($B$9="Female",'No Self Assessment feeder'!T951,IF($B$9="Male",'No Self Assessment feeder'!AZ951,IF($B$9="All",'No Self Assessment feeder'!CF951)))</f>
        <v>78.900000000000006</v>
      </c>
      <c r="U962" s="127">
        <f>IF($B$9="Female",'No Self Assessment feeder'!U951,IF($B$9="Male",'No Self Assessment feeder'!BA951,IF($B$9="All",'No Self Assessment feeder'!CG951)))</f>
        <v>81.5</v>
      </c>
      <c r="V962" s="81" t="str">
        <f>IF($B$9="Female",'No Self Assessment feeder'!V951,IF($B$9="Male",'No Self Assessment feeder'!BB951,IF($B$9="All",'No Self Assessment feeder'!CH951)))</f>
        <v>.</v>
      </c>
      <c r="W962" s="120" t="str">
        <f>IF($B$9="Female",'No Self Assessment feeder'!W951,IF($B$9="Male",'No Self Assessment feeder'!BC951,IF($B$9="All",'No Self Assessment feeder'!CI951)))</f>
        <v>.</v>
      </c>
      <c r="X962" s="79" t="str">
        <f>IF($B$9="Female",'No Self Assessment feeder'!X951,IF($B$9="Male",'No Self Assessment feeder'!BD951,IF($B$9="All",'No Self Assessment feeder'!CJ951)))</f>
        <v>.</v>
      </c>
      <c r="Y962" s="120" t="str">
        <f>IF($B$9="Female",'No Self Assessment feeder'!Y951,IF($B$9="Male",'No Self Assessment feeder'!BE951,IF($B$9="All",'No Self Assessment feeder'!CK951)))</f>
        <v>.</v>
      </c>
      <c r="Z962" s="120" t="str">
        <f>IF($B$9="Female",'No Self Assessment feeder'!Z951,IF($B$9="Male",'No Self Assessment feeder'!BF951,IF($B$9="All",'No Self Assessment feeder'!CL951)))</f>
        <v>.</v>
      </c>
      <c r="AA962" s="120" t="str">
        <f>IF($B$9="Female",'No Self Assessment feeder'!AA951,IF($B$9="Male",'No Self Assessment feeder'!BG951,IF($B$9="All",'No Self Assessment feeder'!CM951)))</f>
        <v>.</v>
      </c>
      <c r="AB962" s="120" t="str">
        <f>IF($B$9="Female",'No Self Assessment feeder'!AB951,IF($B$9="Male",'No Self Assessment feeder'!BH951,IF($B$9="All",'No Self Assessment feeder'!CN951)))</f>
        <v>.</v>
      </c>
      <c r="AC962" s="127" t="str">
        <f>IF($B$9="Female",'No Self Assessment feeder'!AC951,IF($B$9="Male",'No Self Assessment feeder'!BI951,IF($B$9="All",'No Self Assessment feeder'!CO951)))</f>
        <v>.</v>
      </c>
      <c r="CM962" s="29"/>
    </row>
    <row r="963" spans="1:91" ht="14.25" customHeight="1" x14ac:dyDescent="0.2">
      <c r="A963" s="159" t="s">
        <v>295</v>
      </c>
      <c r="B963" s="65" t="s">
        <v>85</v>
      </c>
      <c r="C963" s="66">
        <v>10001883</v>
      </c>
      <c r="D963" s="66" t="s">
        <v>492</v>
      </c>
      <c r="E963" s="162" t="s">
        <v>86</v>
      </c>
      <c r="F963" s="142">
        <f>IF($B$9="Female",'No Self Assessment feeder'!F952,IF($B$9="Male",'No Self Assessment feeder'!AL952,IF($B$9="All",'No Self Assessment feeder'!BR952)))</f>
        <v>3140</v>
      </c>
      <c r="G963" s="120">
        <f>IF($B$9="Female",'No Self Assessment feeder'!G952,IF($B$9="Male",'No Self Assessment feeder'!AM952,IF($B$9="All",'No Self Assessment feeder'!BS952)))</f>
        <v>3.2</v>
      </c>
      <c r="H963" s="79">
        <f>IF($B$9="Female",'No Self Assessment feeder'!H952,IF($B$9="Male",'No Self Assessment feeder'!AN952,IF($B$9="All",'No Self Assessment feeder'!BT952)))</f>
        <v>3040</v>
      </c>
      <c r="I963" s="120">
        <f>IF($B$9="Female",'No Self Assessment feeder'!I952,IF($B$9="Male",'No Self Assessment feeder'!AO952,IF($B$9="All",'No Self Assessment feeder'!BU952)))</f>
        <v>6.8</v>
      </c>
      <c r="J963" s="120">
        <f>IF($B$9="Female",'No Self Assessment feeder'!J952,IF($B$9="Male",'No Self Assessment feeder'!AP952,IF($B$9="All",'No Self Assessment feeder'!BV952)))</f>
        <v>13.2</v>
      </c>
      <c r="K963" s="120">
        <f>IF($B$9="Female",'No Self Assessment feeder'!K952,IF($B$9="Male",'No Self Assessment feeder'!AQ952,IF($B$9="All",'No Self Assessment feeder'!BW952)))</f>
        <v>62.9</v>
      </c>
      <c r="L963" s="120">
        <f>IF($B$9="Female",'No Self Assessment feeder'!L952,IF($B$9="Male",'No Self Assessment feeder'!AR952,IF($B$9="All",'No Self Assessment feeder'!BX952)))</f>
        <v>73.2</v>
      </c>
      <c r="M963" s="127">
        <f>IF($B$9="Female",'No Self Assessment feeder'!M952,IF($B$9="Male",'No Self Assessment feeder'!AS952,IF($B$9="All",'No Self Assessment feeder'!BY952)))</f>
        <v>80</v>
      </c>
      <c r="N963" s="81">
        <f>IF($B$9="Female",'No Self Assessment feeder'!N952,IF($B$9="Male",'No Self Assessment feeder'!AT952,IF($B$9="All",'No Self Assessment feeder'!BZ952)))</f>
        <v>3140</v>
      </c>
      <c r="O963" s="120">
        <f>IF($B$9="Female",'No Self Assessment feeder'!O952,IF($B$9="Male",'No Self Assessment feeder'!AU952,IF($B$9="All",'No Self Assessment feeder'!CA952)))</f>
        <v>3.4</v>
      </c>
      <c r="P963" s="79">
        <f>IF($B$9="Female",'No Self Assessment feeder'!P952,IF($B$9="Male",'No Self Assessment feeder'!AV952,IF($B$9="All",'No Self Assessment feeder'!CB952)))</f>
        <v>3035</v>
      </c>
      <c r="Q963" s="120">
        <f>IF($B$9="Female",'No Self Assessment feeder'!Q952,IF($B$9="Male",'No Self Assessment feeder'!AW952,IF($B$9="All",'No Self Assessment feeder'!CC952)))</f>
        <v>10.3</v>
      </c>
      <c r="R963" s="120">
        <f>IF($B$9="Female",'No Self Assessment feeder'!R952,IF($B$9="Male",'No Self Assessment feeder'!AX952,IF($B$9="All",'No Self Assessment feeder'!CD952)))</f>
        <v>9.6999999999999993</v>
      </c>
      <c r="S963" s="120">
        <f>IF($B$9="Female",'No Self Assessment feeder'!S952,IF($B$9="Male",'No Self Assessment feeder'!AY952,IF($B$9="All",'No Self Assessment feeder'!CE952)))</f>
        <v>70</v>
      </c>
      <c r="T963" s="120">
        <f>IF($B$9="Female",'No Self Assessment feeder'!T952,IF($B$9="Male",'No Self Assessment feeder'!AZ952,IF($B$9="All",'No Self Assessment feeder'!CF952)))</f>
        <v>77.099999999999994</v>
      </c>
      <c r="U963" s="127">
        <f>IF($B$9="Female",'No Self Assessment feeder'!U952,IF($B$9="Male",'No Self Assessment feeder'!BA952,IF($B$9="All",'No Self Assessment feeder'!CG952)))</f>
        <v>80</v>
      </c>
      <c r="V963" s="81" t="str">
        <f>IF($B$9="Female",'No Self Assessment feeder'!V952,IF($B$9="Male",'No Self Assessment feeder'!BB952,IF($B$9="All",'No Self Assessment feeder'!CH952)))</f>
        <v>.</v>
      </c>
      <c r="W963" s="120" t="str">
        <f>IF($B$9="Female",'No Self Assessment feeder'!W952,IF($B$9="Male",'No Self Assessment feeder'!BC952,IF($B$9="All",'No Self Assessment feeder'!CI952)))</f>
        <v>.</v>
      </c>
      <c r="X963" s="79" t="str">
        <f>IF($B$9="Female",'No Self Assessment feeder'!X952,IF($B$9="Male",'No Self Assessment feeder'!BD952,IF($B$9="All",'No Self Assessment feeder'!CJ952)))</f>
        <v>.</v>
      </c>
      <c r="Y963" s="120" t="str">
        <f>IF($B$9="Female",'No Self Assessment feeder'!Y952,IF($B$9="Male",'No Self Assessment feeder'!BE952,IF($B$9="All",'No Self Assessment feeder'!CK952)))</f>
        <v>.</v>
      </c>
      <c r="Z963" s="120" t="str">
        <f>IF($B$9="Female",'No Self Assessment feeder'!Z952,IF($B$9="Male",'No Self Assessment feeder'!BF952,IF($B$9="All",'No Self Assessment feeder'!CL952)))</f>
        <v>.</v>
      </c>
      <c r="AA963" s="120" t="str">
        <f>IF($B$9="Female",'No Self Assessment feeder'!AA952,IF($B$9="Male",'No Self Assessment feeder'!BG952,IF($B$9="All",'No Self Assessment feeder'!CM952)))</f>
        <v>.</v>
      </c>
      <c r="AB963" s="120" t="str">
        <f>IF($B$9="Female",'No Self Assessment feeder'!AB952,IF($B$9="Male",'No Self Assessment feeder'!BH952,IF($B$9="All",'No Self Assessment feeder'!CN952)))</f>
        <v>.</v>
      </c>
      <c r="AC963" s="127" t="str">
        <f>IF($B$9="Female",'No Self Assessment feeder'!AC952,IF($B$9="Male",'No Self Assessment feeder'!BI952,IF($B$9="All",'No Self Assessment feeder'!CO952)))</f>
        <v>.</v>
      </c>
      <c r="CM963" s="29"/>
    </row>
    <row r="964" spans="1:91" ht="14.25" customHeight="1" x14ac:dyDescent="0.2">
      <c r="A964" s="159" t="s">
        <v>295</v>
      </c>
      <c r="B964" s="65" t="s">
        <v>87</v>
      </c>
      <c r="C964" s="66">
        <v>10007851</v>
      </c>
      <c r="D964" s="66" t="s">
        <v>492</v>
      </c>
      <c r="E964" s="162" t="s">
        <v>88</v>
      </c>
      <c r="F964" s="142">
        <f>IF($B$9="Female",'No Self Assessment feeder'!F953,IF($B$9="Male",'No Self Assessment feeder'!AL953,IF($B$9="All",'No Self Assessment feeder'!BR953)))</f>
        <v>2700</v>
      </c>
      <c r="G964" s="120">
        <f>IF($B$9="Female",'No Self Assessment feeder'!G953,IF($B$9="Male",'No Self Assessment feeder'!AM953,IF($B$9="All",'No Self Assessment feeder'!BS953)))</f>
        <v>4.4000000000000004</v>
      </c>
      <c r="H964" s="79">
        <f>IF($B$9="Female",'No Self Assessment feeder'!H953,IF($B$9="Male",'No Self Assessment feeder'!AN953,IF($B$9="All",'No Self Assessment feeder'!BT953)))</f>
        <v>2580</v>
      </c>
      <c r="I964" s="120">
        <f>IF($B$9="Female",'No Self Assessment feeder'!I953,IF($B$9="Male",'No Self Assessment feeder'!AO953,IF($B$9="All",'No Self Assessment feeder'!BU953)))</f>
        <v>7.2</v>
      </c>
      <c r="J964" s="120">
        <f>IF($B$9="Female",'No Self Assessment feeder'!J953,IF($B$9="Male",'No Self Assessment feeder'!AP953,IF($B$9="All",'No Self Assessment feeder'!BV953)))</f>
        <v>12.5</v>
      </c>
      <c r="K964" s="120">
        <f>IF($B$9="Female",'No Self Assessment feeder'!K953,IF($B$9="Male",'No Self Assessment feeder'!AQ953,IF($B$9="All",'No Self Assessment feeder'!BW953)))</f>
        <v>64.400000000000006</v>
      </c>
      <c r="L964" s="120">
        <f>IF($B$9="Female",'No Self Assessment feeder'!L953,IF($B$9="Male",'No Self Assessment feeder'!AR953,IF($B$9="All",'No Self Assessment feeder'!BX953)))</f>
        <v>76</v>
      </c>
      <c r="M964" s="127">
        <f>IF($B$9="Female",'No Self Assessment feeder'!M953,IF($B$9="Male",'No Self Assessment feeder'!AS953,IF($B$9="All",'No Self Assessment feeder'!BY953)))</f>
        <v>80.3</v>
      </c>
      <c r="N964" s="81">
        <f>IF($B$9="Female",'No Self Assessment feeder'!N953,IF($B$9="Male",'No Self Assessment feeder'!AT953,IF($B$9="All",'No Self Assessment feeder'!BZ953)))</f>
        <v>2700</v>
      </c>
      <c r="O964" s="120">
        <f>IF($B$9="Female",'No Self Assessment feeder'!O953,IF($B$9="Male",'No Self Assessment feeder'!AU953,IF($B$9="All",'No Self Assessment feeder'!CA953)))</f>
        <v>4.4000000000000004</v>
      </c>
      <c r="P964" s="79">
        <f>IF($B$9="Female",'No Self Assessment feeder'!P953,IF($B$9="Male",'No Self Assessment feeder'!AV953,IF($B$9="All",'No Self Assessment feeder'!CB953)))</f>
        <v>2580</v>
      </c>
      <c r="Q964" s="120">
        <f>IF($B$9="Female",'No Self Assessment feeder'!Q953,IF($B$9="Male",'No Self Assessment feeder'!AW953,IF($B$9="All",'No Self Assessment feeder'!CC953)))</f>
        <v>9.5</v>
      </c>
      <c r="R964" s="120">
        <f>IF($B$9="Female",'No Self Assessment feeder'!R953,IF($B$9="Male",'No Self Assessment feeder'!AX953,IF($B$9="All",'No Self Assessment feeder'!CD953)))</f>
        <v>9.4</v>
      </c>
      <c r="S964" s="120">
        <f>IF($B$9="Female",'No Self Assessment feeder'!S953,IF($B$9="Male",'No Self Assessment feeder'!AY953,IF($B$9="All",'No Self Assessment feeder'!CE953)))</f>
        <v>70.7</v>
      </c>
      <c r="T964" s="120">
        <f>IF($B$9="Female",'No Self Assessment feeder'!T953,IF($B$9="Male",'No Self Assessment feeder'!AZ953,IF($B$9="All",'No Self Assessment feeder'!CF953)))</f>
        <v>79.2</v>
      </c>
      <c r="U964" s="127">
        <f>IF($B$9="Female",'No Self Assessment feeder'!U953,IF($B$9="Male",'No Self Assessment feeder'!BA953,IF($B$9="All",'No Self Assessment feeder'!CG953)))</f>
        <v>81.099999999999994</v>
      </c>
      <c r="V964" s="81" t="str">
        <f>IF($B$9="Female",'No Self Assessment feeder'!V953,IF($B$9="Male",'No Self Assessment feeder'!BB953,IF($B$9="All",'No Self Assessment feeder'!CH953)))</f>
        <v>.</v>
      </c>
      <c r="W964" s="120" t="str">
        <f>IF($B$9="Female",'No Self Assessment feeder'!W953,IF($B$9="Male",'No Self Assessment feeder'!BC953,IF($B$9="All",'No Self Assessment feeder'!CI953)))</f>
        <v>.</v>
      </c>
      <c r="X964" s="79" t="str">
        <f>IF($B$9="Female",'No Self Assessment feeder'!X953,IF($B$9="Male",'No Self Assessment feeder'!BD953,IF($B$9="All",'No Self Assessment feeder'!CJ953)))</f>
        <v>.</v>
      </c>
      <c r="Y964" s="120" t="str">
        <f>IF($B$9="Female",'No Self Assessment feeder'!Y953,IF($B$9="Male",'No Self Assessment feeder'!BE953,IF($B$9="All",'No Self Assessment feeder'!CK953)))</f>
        <v>.</v>
      </c>
      <c r="Z964" s="120" t="str">
        <f>IF($B$9="Female",'No Self Assessment feeder'!Z953,IF($B$9="Male",'No Self Assessment feeder'!BF953,IF($B$9="All",'No Self Assessment feeder'!CL953)))</f>
        <v>.</v>
      </c>
      <c r="AA964" s="120" t="str">
        <f>IF($B$9="Female",'No Self Assessment feeder'!AA953,IF($B$9="Male",'No Self Assessment feeder'!BG953,IF($B$9="All",'No Self Assessment feeder'!CM953)))</f>
        <v>.</v>
      </c>
      <c r="AB964" s="120" t="str">
        <f>IF($B$9="Female",'No Self Assessment feeder'!AB953,IF($B$9="Male",'No Self Assessment feeder'!BH953,IF($B$9="All",'No Self Assessment feeder'!CN953)))</f>
        <v>.</v>
      </c>
      <c r="AC964" s="127" t="str">
        <f>IF($B$9="Female",'No Self Assessment feeder'!AC953,IF($B$9="Male",'No Self Assessment feeder'!BI953,IF($B$9="All",'No Self Assessment feeder'!CO953)))</f>
        <v>.</v>
      </c>
      <c r="CM964" s="29"/>
    </row>
    <row r="965" spans="1:91" ht="14.25" customHeight="1" x14ac:dyDescent="0.2">
      <c r="A965" s="159" t="s">
        <v>295</v>
      </c>
      <c r="B965" s="65" t="s">
        <v>89</v>
      </c>
      <c r="C965" s="66">
        <v>10007143</v>
      </c>
      <c r="D965" s="66" t="s">
        <v>496</v>
      </c>
      <c r="E965" s="162" t="s">
        <v>91</v>
      </c>
      <c r="F965" s="142">
        <f>IF($B$9="Female",'No Self Assessment feeder'!F954,IF($B$9="Male",'No Self Assessment feeder'!AL954,IF($B$9="All",'No Self Assessment feeder'!BR954)))</f>
        <v>2825</v>
      </c>
      <c r="G965" s="120">
        <f>IF($B$9="Female",'No Self Assessment feeder'!G954,IF($B$9="Male",'No Self Assessment feeder'!AM954,IF($B$9="All",'No Self Assessment feeder'!BS954)))</f>
        <v>2.6</v>
      </c>
      <c r="H965" s="79">
        <f>IF($B$9="Female",'No Self Assessment feeder'!H954,IF($B$9="Male",'No Self Assessment feeder'!AN954,IF($B$9="All",'No Self Assessment feeder'!BT954)))</f>
        <v>2755</v>
      </c>
      <c r="I965" s="120">
        <f>IF($B$9="Female",'No Self Assessment feeder'!I954,IF($B$9="Male",'No Self Assessment feeder'!AO954,IF($B$9="All",'No Self Assessment feeder'!BU954)))</f>
        <v>7.7</v>
      </c>
      <c r="J965" s="120">
        <f>IF($B$9="Female",'No Self Assessment feeder'!J954,IF($B$9="Male",'No Self Assessment feeder'!AP954,IF($B$9="All",'No Self Assessment feeder'!BV954)))</f>
        <v>10.199999999999999</v>
      </c>
      <c r="K965" s="120">
        <f>IF($B$9="Female",'No Self Assessment feeder'!K954,IF($B$9="Male",'No Self Assessment feeder'!AQ954,IF($B$9="All",'No Self Assessment feeder'!BW954)))</f>
        <v>49.1</v>
      </c>
      <c r="L965" s="120">
        <f>IF($B$9="Female",'No Self Assessment feeder'!L954,IF($B$9="Male",'No Self Assessment feeder'!AR954,IF($B$9="All",'No Self Assessment feeder'!BX954)))</f>
        <v>69.3</v>
      </c>
      <c r="M965" s="127">
        <f>IF($B$9="Female",'No Self Assessment feeder'!M954,IF($B$9="Male",'No Self Assessment feeder'!AS954,IF($B$9="All",'No Self Assessment feeder'!BY954)))</f>
        <v>82.2</v>
      </c>
      <c r="N965" s="81">
        <f>IF($B$9="Female",'No Self Assessment feeder'!N954,IF($B$9="Male",'No Self Assessment feeder'!AT954,IF($B$9="All",'No Self Assessment feeder'!BZ954)))</f>
        <v>2825</v>
      </c>
      <c r="O965" s="120">
        <f>IF($B$9="Female",'No Self Assessment feeder'!O954,IF($B$9="Male",'No Self Assessment feeder'!AU954,IF($B$9="All",'No Self Assessment feeder'!CA954)))</f>
        <v>2.9</v>
      </c>
      <c r="P965" s="79">
        <f>IF($B$9="Female",'No Self Assessment feeder'!P954,IF($B$9="Male",'No Self Assessment feeder'!AV954,IF($B$9="All",'No Self Assessment feeder'!CB954)))</f>
        <v>2745</v>
      </c>
      <c r="Q965" s="120">
        <f>IF($B$9="Female",'No Self Assessment feeder'!Q954,IF($B$9="Male",'No Self Assessment feeder'!AW954,IF($B$9="All",'No Self Assessment feeder'!CC954)))</f>
        <v>8.6</v>
      </c>
      <c r="R965" s="120">
        <f>IF($B$9="Female",'No Self Assessment feeder'!R954,IF($B$9="Male",'No Self Assessment feeder'!AX954,IF($B$9="All",'No Self Assessment feeder'!CD954)))</f>
        <v>7.5</v>
      </c>
      <c r="S965" s="120">
        <f>IF($B$9="Female",'No Self Assessment feeder'!S954,IF($B$9="Male",'No Self Assessment feeder'!AY954,IF($B$9="All",'No Self Assessment feeder'!CE954)))</f>
        <v>65.3</v>
      </c>
      <c r="T965" s="120">
        <f>IF($B$9="Female",'No Self Assessment feeder'!T954,IF($B$9="Male",'No Self Assessment feeder'!AZ954,IF($B$9="All",'No Self Assessment feeder'!CF954)))</f>
        <v>78.599999999999994</v>
      </c>
      <c r="U965" s="127">
        <f>IF($B$9="Female",'No Self Assessment feeder'!U954,IF($B$9="Male",'No Self Assessment feeder'!BA954,IF($B$9="All",'No Self Assessment feeder'!CG954)))</f>
        <v>83.8</v>
      </c>
      <c r="V965" s="81" t="str">
        <f>IF($B$9="Female",'No Self Assessment feeder'!V954,IF($B$9="Male",'No Self Assessment feeder'!BB954,IF($B$9="All",'No Self Assessment feeder'!CH954)))</f>
        <v>.</v>
      </c>
      <c r="W965" s="120" t="str">
        <f>IF($B$9="Female",'No Self Assessment feeder'!W954,IF($B$9="Male",'No Self Assessment feeder'!BC954,IF($B$9="All",'No Self Assessment feeder'!CI954)))</f>
        <v>.</v>
      </c>
      <c r="X965" s="79" t="str">
        <f>IF($B$9="Female",'No Self Assessment feeder'!X954,IF($B$9="Male",'No Self Assessment feeder'!BD954,IF($B$9="All",'No Self Assessment feeder'!CJ954)))</f>
        <v>.</v>
      </c>
      <c r="Y965" s="120" t="str">
        <f>IF($B$9="Female",'No Self Assessment feeder'!Y954,IF($B$9="Male",'No Self Assessment feeder'!BE954,IF($B$9="All",'No Self Assessment feeder'!CK954)))</f>
        <v>.</v>
      </c>
      <c r="Z965" s="120" t="str">
        <f>IF($B$9="Female",'No Self Assessment feeder'!Z954,IF($B$9="Male",'No Self Assessment feeder'!BF954,IF($B$9="All",'No Self Assessment feeder'!CL954)))</f>
        <v>.</v>
      </c>
      <c r="AA965" s="120" t="str">
        <f>IF($B$9="Female",'No Self Assessment feeder'!AA954,IF($B$9="Male",'No Self Assessment feeder'!BG954,IF($B$9="All",'No Self Assessment feeder'!CM954)))</f>
        <v>.</v>
      </c>
      <c r="AB965" s="120" t="str">
        <f>IF($B$9="Female",'No Self Assessment feeder'!AB954,IF($B$9="Male",'No Self Assessment feeder'!BH954,IF($B$9="All",'No Self Assessment feeder'!CN954)))</f>
        <v>.</v>
      </c>
      <c r="AC965" s="127" t="str">
        <f>IF($B$9="Female",'No Self Assessment feeder'!AC954,IF($B$9="Male",'No Self Assessment feeder'!BI954,IF($B$9="All",'No Self Assessment feeder'!CO954)))</f>
        <v>.</v>
      </c>
      <c r="CM965" s="29"/>
    </row>
    <row r="966" spans="1:91" ht="14.25" customHeight="1" x14ac:dyDescent="0.2">
      <c r="A966" s="159" t="s">
        <v>295</v>
      </c>
      <c r="B966" s="65" t="s">
        <v>92</v>
      </c>
      <c r="C966" s="66">
        <v>10007789</v>
      </c>
      <c r="D966" s="66" t="s">
        <v>488</v>
      </c>
      <c r="E966" s="162" t="s">
        <v>93</v>
      </c>
      <c r="F966" s="142">
        <f>IF($B$9="Female",'No Self Assessment feeder'!F955,IF($B$9="Male",'No Self Assessment feeder'!AL955,IF($B$9="All",'No Self Assessment feeder'!BR955)))</f>
        <v>2535</v>
      </c>
      <c r="G966" s="120">
        <f>IF($B$9="Female",'No Self Assessment feeder'!G955,IF($B$9="Male",'No Self Assessment feeder'!AM955,IF($B$9="All",'No Self Assessment feeder'!BS955)))</f>
        <v>3.1</v>
      </c>
      <c r="H966" s="79">
        <f>IF($B$9="Female",'No Self Assessment feeder'!H955,IF($B$9="Male",'No Self Assessment feeder'!AN955,IF($B$9="All",'No Self Assessment feeder'!BT955)))</f>
        <v>2455</v>
      </c>
      <c r="I966" s="120">
        <f>IF($B$9="Female",'No Self Assessment feeder'!I955,IF($B$9="Male",'No Self Assessment feeder'!AO955,IF($B$9="All",'No Self Assessment feeder'!BU955)))</f>
        <v>6.4</v>
      </c>
      <c r="J966" s="120">
        <f>IF($B$9="Female",'No Self Assessment feeder'!J955,IF($B$9="Male",'No Self Assessment feeder'!AP955,IF($B$9="All",'No Self Assessment feeder'!BV955)))</f>
        <v>11.2</v>
      </c>
      <c r="K966" s="120">
        <f>IF($B$9="Female",'No Self Assessment feeder'!K955,IF($B$9="Male",'No Self Assessment feeder'!AQ955,IF($B$9="All",'No Self Assessment feeder'!BW955)))</f>
        <v>55.9</v>
      </c>
      <c r="L966" s="120">
        <f>IF($B$9="Female",'No Self Assessment feeder'!L955,IF($B$9="Male",'No Self Assessment feeder'!AR955,IF($B$9="All",'No Self Assessment feeder'!BX955)))</f>
        <v>73.400000000000006</v>
      </c>
      <c r="M966" s="127">
        <f>IF($B$9="Female",'No Self Assessment feeder'!M955,IF($B$9="Male",'No Self Assessment feeder'!AS955,IF($B$9="All",'No Self Assessment feeder'!BY955)))</f>
        <v>82.4</v>
      </c>
      <c r="N966" s="81">
        <f>IF($B$9="Female",'No Self Assessment feeder'!N955,IF($B$9="Male",'No Self Assessment feeder'!AT955,IF($B$9="All",'No Self Assessment feeder'!BZ955)))</f>
        <v>2535</v>
      </c>
      <c r="O966" s="120">
        <f>IF($B$9="Female",'No Self Assessment feeder'!O955,IF($B$9="Male",'No Self Assessment feeder'!AU955,IF($B$9="All",'No Self Assessment feeder'!CA955)))</f>
        <v>3.3</v>
      </c>
      <c r="P966" s="79">
        <f>IF($B$9="Female",'No Self Assessment feeder'!P955,IF($B$9="Male",'No Self Assessment feeder'!AV955,IF($B$9="All",'No Self Assessment feeder'!CB955)))</f>
        <v>2450</v>
      </c>
      <c r="Q966" s="120">
        <f>IF($B$9="Female",'No Self Assessment feeder'!Q955,IF($B$9="Male",'No Self Assessment feeder'!AW955,IF($B$9="All",'No Self Assessment feeder'!CC955)))</f>
        <v>10.199999999999999</v>
      </c>
      <c r="R966" s="120">
        <f>IF($B$9="Female",'No Self Assessment feeder'!R955,IF($B$9="Male",'No Self Assessment feeder'!AX955,IF($B$9="All",'No Self Assessment feeder'!CD955)))</f>
        <v>8.6999999999999993</v>
      </c>
      <c r="S966" s="120">
        <f>IF($B$9="Female",'No Self Assessment feeder'!S955,IF($B$9="Male",'No Self Assessment feeder'!AY955,IF($B$9="All",'No Self Assessment feeder'!CE955)))</f>
        <v>66.599999999999994</v>
      </c>
      <c r="T966" s="120">
        <f>IF($B$9="Female",'No Self Assessment feeder'!T955,IF($B$9="Male",'No Self Assessment feeder'!AZ955,IF($B$9="All",'No Self Assessment feeder'!CF955)))</f>
        <v>76.7</v>
      </c>
      <c r="U966" s="127">
        <f>IF($B$9="Female",'No Self Assessment feeder'!U955,IF($B$9="Male",'No Self Assessment feeder'!BA955,IF($B$9="All",'No Self Assessment feeder'!CG955)))</f>
        <v>81.2</v>
      </c>
      <c r="V966" s="81" t="str">
        <f>IF($B$9="Female",'No Self Assessment feeder'!V955,IF($B$9="Male",'No Self Assessment feeder'!BB955,IF($B$9="All",'No Self Assessment feeder'!CH955)))</f>
        <v>.</v>
      </c>
      <c r="W966" s="120" t="str">
        <f>IF($B$9="Female",'No Self Assessment feeder'!W955,IF($B$9="Male",'No Self Assessment feeder'!BC955,IF($B$9="All",'No Self Assessment feeder'!CI955)))</f>
        <v>.</v>
      </c>
      <c r="X966" s="79" t="str">
        <f>IF($B$9="Female",'No Self Assessment feeder'!X955,IF($B$9="Male",'No Self Assessment feeder'!BD955,IF($B$9="All",'No Self Assessment feeder'!CJ955)))</f>
        <v>.</v>
      </c>
      <c r="Y966" s="120" t="str">
        <f>IF($B$9="Female",'No Self Assessment feeder'!Y955,IF($B$9="Male",'No Self Assessment feeder'!BE955,IF($B$9="All",'No Self Assessment feeder'!CK955)))</f>
        <v>.</v>
      </c>
      <c r="Z966" s="120" t="str">
        <f>IF($B$9="Female",'No Self Assessment feeder'!Z955,IF($B$9="Male",'No Self Assessment feeder'!BF955,IF($B$9="All",'No Self Assessment feeder'!CL955)))</f>
        <v>.</v>
      </c>
      <c r="AA966" s="120" t="str">
        <f>IF($B$9="Female",'No Self Assessment feeder'!AA955,IF($B$9="Male",'No Self Assessment feeder'!BG955,IF($B$9="All",'No Self Assessment feeder'!CM955)))</f>
        <v>.</v>
      </c>
      <c r="AB966" s="120" t="str">
        <f>IF($B$9="Female",'No Self Assessment feeder'!AB955,IF($B$9="Male",'No Self Assessment feeder'!BH955,IF($B$9="All",'No Self Assessment feeder'!CN955)))</f>
        <v>.</v>
      </c>
      <c r="AC966" s="127" t="str">
        <f>IF($B$9="Female",'No Self Assessment feeder'!AC955,IF($B$9="Male",'No Self Assessment feeder'!BI955,IF($B$9="All",'No Self Assessment feeder'!CO955)))</f>
        <v>.</v>
      </c>
      <c r="CM966" s="29"/>
    </row>
    <row r="967" spans="1:91" ht="14.25" customHeight="1" x14ac:dyDescent="0.2">
      <c r="A967" s="159" t="s">
        <v>295</v>
      </c>
      <c r="B967" s="65" t="s">
        <v>94</v>
      </c>
      <c r="C967" s="66">
        <v>10007144</v>
      </c>
      <c r="D967" s="66" t="s">
        <v>491</v>
      </c>
      <c r="E967" s="162" t="s">
        <v>95</v>
      </c>
      <c r="F967" s="142">
        <f>IF($B$9="Female",'No Self Assessment feeder'!F956,IF($B$9="Male",'No Self Assessment feeder'!AL956,IF($B$9="All",'No Self Assessment feeder'!BR956)))</f>
        <v>2555</v>
      </c>
      <c r="G967" s="120">
        <f>IF($B$9="Female",'No Self Assessment feeder'!G956,IF($B$9="Male",'No Self Assessment feeder'!AM956,IF($B$9="All",'No Self Assessment feeder'!BS956)))</f>
        <v>4.5</v>
      </c>
      <c r="H967" s="79">
        <f>IF($B$9="Female",'No Self Assessment feeder'!H956,IF($B$9="Male",'No Self Assessment feeder'!AN956,IF($B$9="All",'No Self Assessment feeder'!BT956)))</f>
        <v>2440</v>
      </c>
      <c r="I967" s="120">
        <f>IF($B$9="Female",'No Self Assessment feeder'!I956,IF($B$9="Male",'No Self Assessment feeder'!AO956,IF($B$9="All",'No Self Assessment feeder'!BU956)))</f>
        <v>10.6</v>
      </c>
      <c r="J967" s="120">
        <f>IF($B$9="Female",'No Self Assessment feeder'!J956,IF($B$9="Male",'No Self Assessment feeder'!AP956,IF($B$9="All",'No Self Assessment feeder'!BV956)))</f>
        <v>20</v>
      </c>
      <c r="K967" s="120">
        <f>IF($B$9="Female",'No Self Assessment feeder'!K956,IF($B$9="Male",'No Self Assessment feeder'!AQ956,IF($B$9="All",'No Self Assessment feeder'!BW956)))</f>
        <v>51.6</v>
      </c>
      <c r="L967" s="120">
        <f>IF($B$9="Female",'No Self Assessment feeder'!L956,IF($B$9="Male",'No Self Assessment feeder'!AR956,IF($B$9="All",'No Self Assessment feeder'!BX956)))</f>
        <v>61.6</v>
      </c>
      <c r="M967" s="127">
        <f>IF($B$9="Female",'No Self Assessment feeder'!M956,IF($B$9="Male",'No Self Assessment feeder'!AS956,IF($B$9="All",'No Self Assessment feeder'!BY956)))</f>
        <v>69.400000000000006</v>
      </c>
      <c r="N967" s="81">
        <f>IF($B$9="Female",'No Self Assessment feeder'!N956,IF($B$9="Male",'No Self Assessment feeder'!AT956,IF($B$9="All",'No Self Assessment feeder'!BZ956)))</f>
        <v>2555</v>
      </c>
      <c r="O967" s="120">
        <f>IF($B$9="Female",'No Self Assessment feeder'!O956,IF($B$9="Male",'No Self Assessment feeder'!AU956,IF($B$9="All",'No Self Assessment feeder'!CA956)))</f>
        <v>5.0999999999999996</v>
      </c>
      <c r="P967" s="79">
        <f>IF($B$9="Female",'No Self Assessment feeder'!P956,IF($B$9="Male",'No Self Assessment feeder'!AV956,IF($B$9="All",'No Self Assessment feeder'!CB956)))</f>
        <v>2425</v>
      </c>
      <c r="Q967" s="120">
        <f>IF($B$9="Female",'No Self Assessment feeder'!Q956,IF($B$9="Male",'No Self Assessment feeder'!AW956,IF($B$9="All",'No Self Assessment feeder'!CC956)))</f>
        <v>15.6</v>
      </c>
      <c r="R967" s="120">
        <f>IF($B$9="Female",'No Self Assessment feeder'!R956,IF($B$9="Male",'No Self Assessment feeder'!AX956,IF($B$9="All",'No Self Assessment feeder'!CD956)))</f>
        <v>15.8</v>
      </c>
      <c r="S967" s="120">
        <f>IF($B$9="Female",'No Self Assessment feeder'!S956,IF($B$9="Male",'No Self Assessment feeder'!AY956,IF($B$9="All",'No Self Assessment feeder'!CE956)))</f>
        <v>57.9</v>
      </c>
      <c r="T967" s="120">
        <f>IF($B$9="Female",'No Self Assessment feeder'!T956,IF($B$9="Male",'No Self Assessment feeder'!AZ956,IF($B$9="All",'No Self Assessment feeder'!CF956)))</f>
        <v>64.400000000000006</v>
      </c>
      <c r="U967" s="127">
        <f>IF($B$9="Female",'No Self Assessment feeder'!U956,IF($B$9="Male",'No Self Assessment feeder'!BA956,IF($B$9="All",'No Self Assessment feeder'!CG956)))</f>
        <v>68.599999999999994</v>
      </c>
      <c r="V967" s="81" t="str">
        <f>IF($B$9="Female",'No Self Assessment feeder'!V956,IF($B$9="Male",'No Self Assessment feeder'!BB956,IF($B$9="All",'No Self Assessment feeder'!CH956)))</f>
        <v>.</v>
      </c>
      <c r="W967" s="120" t="str">
        <f>IF($B$9="Female",'No Self Assessment feeder'!W956,IF($B$9="Male",'No Self Assessment feeder'!BC956,IF($B$9="All",'No Self Assessment feeder'!CI956)))</f>
        <v>.</v>
      </c>
      <c r="X967" s="79" t="str">
        <f>IF($B$9="Female",'No Self Assessment feeder'!X956,IF($B$9="Male",'No Self Assessment feeder'!BD956,IF($B$9="All",'No Self Assessment feeder'!CJ956)))</f>
        <v>.</v>
      </c>
      <c r="Y967" s="120" t="str">
        <f>IF($B$9="Female",'No Self Assessment feeder'!Y956,IF($B$9="Male",'No Self Assessment feeder'!BE956,IF($B$9="All",'No Self Assessment feeder'!CK956)))</f>
        <v>.</v>
      </c>
      <c r="Z967" s="120" t="str">
        <f>IF($B$9="Female",'No Self Assessment feeder'!Z956,IF($B$9="Male",'No Self Assessment feeder'!BF956,IF($B$9="All",'No Self Assessment feeder'!CL956)))</f>
        <v>.</v>
      </c>
      <c r="AA967" s="120" t="str">
        <f>IF($B$9="Female",'No Self Assessment feeder'!AA956,IF($B$9="Male",'No Self Assessment feeder'!BG956,IF($B$9="All",'No Self Assessment feeder'!CM956)))</f>
        <v>.</v>
      </c>
      <c r="AB967" s="120" t="str">
        <f>IF($B$9="Female",'No Self Assessment feeder'!AB956,IF($B$9="Male",'No Self Assessment feeder'!BH956,IF($B$9="All",'No Self Assessment feeder'!CN956)))</f>
        <v>.</v>
      </c>
      <c r="AC967" s="127" t="str">
        <f>IF($B$9="Female",'No Self Assessment feeder'!AC956,IF($B$9="Male",'No Self Assessment feeder'!BI956,IF($B$9="All",'No Self Assessment feeder'!CO956)))</f>
        <v>.</v>
      </c>
      <c r="CM967" s="29"/>
    </row>
    <row r="968" spans="1:91" ht="14.25" customHeight="1" x14ac:dyDescent="0.2">
      <c r="A968" s="159" t="s">
        <v>295</v>
      </c>
      <c r="B968" s="65" t="s">
        <v>96</v>
      </c>
      <c r="C968" s="66">
        <v>10007823</v>
      </c>
      <c r="D968" s="66" t="s">
        <v>493</v>
      </c>
      <c r="E968" s="162" t="s">
        <v>97</v>
      </c>
      <c r="F968" s="142">
        <f>IF($B$9="Female",'No Self Assessment feeder'!F957,IF($B$9="Male",'No Self Assessment feeder'!AL957,IF($B$9="All",'No Self Assessment feeder'!BR957)))</f>
        <v>2130</v>
      </c>
      <c r="G968" s="120">
        <f>IF($B$9="Female",'No Self Assessment feeder'!G957,IF($B$9="Male",'No Self Assessment feeder'!AM957,IF($B$9="All",'No Self Assessment feeder'!BS957)))</f>
        <v>2.6</v>
      </c>
      <c r="H968" s="79">
        <f>IF($B$9="Female",'No Self Assessment feeder'!H957,IF($B$9="Male",'No Self Assessment feeder'!AN957,IF($B$9="All",'No Self Assessment feeder'!BT957)))</f>
        <v>2075</v>
      </c>
      <c r="I968" s="120">
        <f>IF($B$9="Female",'No Self Assessment feeder'!I957,IF($B$9="Male",'No Self Assessment feeder'!AO957,IF($B$9="All",'No Self Assessment feeder'!BU957)))</f>
        <v>5.5</v>
      </c>
      <c r="J968" s="120">
        <f>IF($B$9="Female",'No Self Assessment feeder'!J957,IF($B$9="Male",'No Self Assessment feeder'!AP957,IF($B$9="All",'No Self Assessment feeder'!BV957)))</f>
        <v>10.8</v>
      </c>
      <c r="K968" s="120">
        <f>IF($B$9="Female",'No Self Assessment feeder'!K957,IF($B$9="Male",'No Self Assessment feeder'!AQ957,IF($B$9="All",'No Self Assessment feeder'!BW957)))</f>
        <v>67.2</v>
      </c>
      <c r="L968" s="120">
        <f>IF($B$9="Female",'No Self Assessment feeder'!L957,IF($B$9="Male",'No Self Assessment feeder'!AR957,IF($B$9="All",'No Self Assessment feeder'!BX957)))</f>
        <v>79.8</v>
      </c>
      <c r="M968" s="127">
        <f>IF($B$9="Female",'No Self Assessment feeder'!M957,IF($B$9="Male",'No Self Assessment feeder'!AS957,IF($B$9="All",'No Self Assessment feeder'!BY957)))</f>
        <v>83.6</v>
      </c>
      <c r="N968" s="81">
        <f>IF($B$9="Female",'No Self Assessment feeder'!N957,IF($B$9="Male",'No Self Assessment feeder'!AT957,IF($B$9="All",'No Self Assessment feeder'!BZ957)))</f>
        <v>2130</v>
      </c>
      <c r="O968" s="120">
        <f>IF($B$9="Female",'No Self Assessment feeder'!O957,IF($B$9="Male",'No Self Assessment feeder'!AU957,IF($B$9="All",'No Self Assessment feeder'!CA957)))</f>
        <v>2.7</v>
      </c>
      <c r="P968" s="79">
        <f>IF($B$9="Female",'No Self Assessment feeder'!P957,IF($B$9="Male",'No Self Assessment feeder'!AV957,IF($B$9="All",'No Self Assessment feeder'!CB957)))</f>
        <v>2075</v>
      </c>
      <c r="Q968" s="120">
        <f>IF($B$9="Female",'No Self Assessment feeder'!Q957,IF($B$9="Male",'No Self Assessment feeder'!AW957,IF($B$9="All",'No Self Assessment feeder'!CC957)))</f>
        <v>9.3000000000000007</v>
      </c>
      <c r="R968" s="120">
        <f>IF($B$9="Female",'No Self Assessment feeder'!R957,IF($B$9="Male",'No Self Assessment feeder'!AX957,IF($B$9="All",'No Self Assessment feeder'!CD957)))</f>
        <v>8.3000000000000007</v>
      </c>
      <c r="S968" s="120">
        <f>IF($B$9="Female",'No Self Assessment feeder'!S957,IF($B$9="Male",'No Self Assessment feeder'!AY957,IF($B$9="All",'No Self Assessment feeder'!CE957)))</f>
        <v>71</v>
      </c>
      <c r="T968" s="120">
        <f>IF($B$9="Female",'No Self Assessment feeder'!T957,IF($B$9="Male",'No Self Assessment feeder'!AZ957,IF($B$9="All",'No Self Assessment feeder'!CF957)))</f>
        <v>79.599999999999994</v>
      </c>
      <c r="U968" s="127">
        <f>IF($B$9="Female",'No Self Assessment feeder'!U957,IF($B$9="Male",'No Self Assessment feeder'!BA957,IF($B$9="All",'No Self Assessment feeder'!CG957)))</f>
        <v>82.5</v>
      </c>
      <c r="V968" s="81" t="str">
        <f>IF($B$9="Female",'No Self Assessment feeder'!V957,IF($B$9="Male",'No Self Assessment feeder'!BB957,IF($B$9="All",'No Self Assessment feeder'!CH957)))</f>
        <v>.</v>
      </c>
      <c r="W968" s="120" t="str">
        <f>IF($B$9="Female",'No Self Assessment feeder'!W957,IF($B$9="Male",'No Self Assessment feeder'!BC957,IF($B$9="All",'No Self Assessment feeder'!CI957)))</f>
        <v>.</v>
      </c>
      <c r="X968" s="79" t="str">
        <f>IF($B$9="Female",'No Self Assessment feeder'!X957,IF($B$9="Male",'No Self Assessment feeder'!BD957,IF($B$9="All",'No Self Assessment feeder'!CJ957)))</f>
        <v>.</v>
      </c>
      <c r="Y968" s="120" t="str">
        <f>IF($B$9="Female",'No Self Assessment feeder'!Y957,IF($B$9="Male",'No Self Assessment feeder'!BE957,IF($B$9="All",'No Self Assessment feeder'!CK957)))</f>
        <v>.</v>
      </c>
      <c r="Z968" s="120" t="str">
        <f>IF($B$9="Female",'No Self Assessment feeder'!Z957,IF($B$9="Male",'No Self Assessment feeder'!BF957,IF($B$9="All",'No Self Assessment feeder'!CL957)))</f>
        <v>.</v>
      </c>
      <c r="AA968" s="120" t="str">
        <f>IF($B$9="Female",'No Self Assessment feeder'!AA957,IF($B$9="Male",'No Self Assessment feeder'!BG957,IF($B$9="All",'No Self Assessment feeder'!CM957)))</f>
        <v>.</v>
      </c>
      <c r="AB968" s="120" t="str">
        <f>IF($B$9="Female",'No Self Assessment feeder'!AB957,IF($B$9="Male",'No Self Assessment feeder'!BH957,IF($B$9="All",'No Self Assessment feeder'!CN957)))</f>
        <v>.</v>
      </c>
      <c r="AC968" s="127" t="str">
        <f>IF($B$9="Female",'No Self Assessment feeder'!AC957,IF($B$9="Male",'No Self Assessment feeder'!BI957,IF($B$9="All",'No Self Assessment feeder'!CO957)))</f>
        <v>.</v>
      </c>
      <c r="CM968" s="29"/>
    </row>
    <row r="969" spans="1:91" ht="14.25" customHeight="1" x14ac:dyDescent="0.2">
      <c r="A969" s="159" t="s">
        <v>295</v>
      </c>
      <c r="B969" s="65" t="s">
        <v>98</v>
      </c>
      <c r="C969" s="66">
        <v>10007791</v>
      </c>
      <c r="D969" s="66" t="s">
        <v>488</v>
      </c>
      <c r="E969" s="162" t="s">
        <v>99</v>
      </c>
      <c r="F969" s="142">
        <f>IF($B$9="Female",'No Self Assessment feeder'!F958,IF($B$9="Male",'No Self Assessment feeder'!AL958,IF($B$9="All",'No Self Assessment feeder'!BR958)))</f>
        <v>1730</v>
      </c>
      <c r="G969" s="120">
        <f>IF($B$9="Female",'No Self Assessment feeder'!G958,IF($B$9="Male",'No Self Assessment feeder'!AM958,IF($B$9="All",'No Self Assessment feeder'!BS958)))</f>
        <v>4.4000000000000004</v>
      </c>
      <c r="H969" s="79">
        <f>IF($B$9="Female",'No Self Assessment feeder'!H958,IF($B$9="Male",'No Self Assessment feeder'!AN958,IF($B$9="All",'No Self Assessment feeder'!BT958)))</f>
        <v>1655</v>
      </c>
      <c r="I969" s="120">
        <f>IF($B$9="Female",'No Self Assessment feeder'!I958,IF($B$9="Male",'No Self Assessment feeder'!AO958,IF($B$9="All",'No Self Assessment feeder'!BU958)))</f>
        <v>7.2</v>
      </c>
      <c r="J969" s="120">
        <f>IF($B$9="Female",'No Self Assessment feeder'!J958,IF($B$9="Male",'No Self Assessment feeder'!AP958,IF($B$9="All",'No Self Assessment feeder'!BV958)))</f>
        <v>11.9</v>
      </c>
      <c r="K969" s="120">
        <f>IF($B$9="Female",'No Self Assessment feeder'!K958,IF($B$9="Male",'No Self Assessment feeder'!AQ958,IF($B$9="All",'No Self Assessment feeder'!BW958)))</f>
        <v>59.7</v>
      </c>
      <c r="L969" s="120">
        <f>IF($B$9="Female",'No Self Assessment feeder'!L958,IF($B$9="Male",'No Self Assessment feeder'!AR958,IF($B$9="All",'No Self Assessment feeder'!BX958)))</f>
        <v>72.900000000000006</v>
      </c>
      <c r="M969" s="127">
        <f>IF($B$9="Female",'No Self Assessment feeder'!M958,IF($B$9="Male",'No Self Assessment feeder'!AS958,IF($B$9="All",'No Self Assessment feeder'!BY958)))</f>
        <v>81</v>
      </c>
      <c r="N969" s="81">
        <f>IF($B$9="Female",'No Self Assessment feeder'!N958,IF($B$9="Male",'No Self Assessment feeder'!AT958,IF($B$9="All",'No Self Assessment feeder'!BZ958)))</f>
        <v>1730</v>
      </c>
      <c r="O969" s="120">
        <f>IF($B$9="Female",'No Self Assessment feeder'!O958,IF($B$9="Male",'No Self Assessment feeder'!AU958,IF($B$9="All",'No Self Assessment feeder'!CA958)))</f>
        <v>4.7</v>
      </c>
      <c r="P969" s="79">
        <f>IF($B$9="Female",'No Self Assessment feeder'!P958,IF($B$9="Male",'No Self Assessment feeder'!AV958,IF($B$9="All",'No Self Assessment feeder'!CB958)))</f>
        <v>1650</v>
      </c>
      <c r="Q969" s="120">
        <f>IF($B$9="Female",'No Self Assessment feeder'!Q958,IF($B$9="Male",'No Self Assessment feeder'!AW958,IF($B$9="All",'No Self Assessment feeder'!CC958)))</f>
        <v>10.8</v>
      </c>
      <c r="R969" s="120">
        <f>IF($B$9="Female",'No Self Assessment feeder'!R958,IF($B$9="Male",'No Self Assessment feeder'!AX958,IF($B$9="All",'No Self Assessment feeder'!CD958)))</f>
        <v>10.9</v>
      </c>
      <c r="S969" s="120">
        <f>IF($B$9="Female",'No Self Assessment feeder'!S958,IF($B$9="Male",'No Self Assessment feeder'!AY958,IF($B$9="All",'No Self Assessment feeder'!CE958)))</f>
        <v>67.5</v>
      </c>
      <c r="T969" s="120">
        <f>IF($B$9="Female",'No Self Assessment feeder'!T958,IF($B$9="Male",'No Self Assessment feeder'!AZ958,IF($B$9="All",'No Self Assessment feeder'!CF958)))</f>
        <v>75.2</v>
      </c>
      <c r="U969" s="127">
        <f>IF($B$9="Female",'No Self Assessment feeder'!U958,IF($B$9="Male",'No Self Assessment feeder'!BA958,IF($B$9="All",'No Self Assessment feeder'!CG958)))</f>
        <v>78.3</v>
      </c>
      <c r="V969" s="81" t="str">
        <f>IF($B$9="Female",'No Self Assessment feeder'!V958,IF($B$9="Male",'No Self Assessment feeder'!BB958,IF($B$9="All",'No Self Assessment feeder'!CH958)))</f>
        <v>.</v>
      </c>
      <c r="W969" s="120" t="str">
        <f>IF($B$9="Female",'No Self Assessment feeder'!W958,IF($B$9="Male",'No Self Assessment feeder'!BC958,IF($B$9="All",'No Self Assessment feeder'!CI958)))</f>
        <v>.</v>
      </c>
      <c r="X969" s="79" t="str">
        <f>IF($B$9="Female",'No Self Assessment feeder'!X958,IF($B$9="Male",'No Self Assessment feeder'!BD958,IF($B$9="All",'No Self Assessment feeder'!CJ958)))</f>
        <v>.</v>
      </c>
      <c r="Y969" s="120" t="str">
        <f>IF($B$9="Female",'No Self Assessment feeder'!Y958,IF($B$9="Male",'No Self Assessment feeder'!BE958,IF($B$9="All",'No Self Assessment feeder'!CK958)))</f>
        <v>.</v>
      </c>
      <c r="Z969" s="120" t="str">
        <f>IF($B$9="Female",'No Self Assessment feeder'!Z958,IF($B$9="Male",'No Self Assessment feeder'!BF958,IF($B$9="All",'No Self Assessment feeder'!CL958)))</f>
        <v>.</v>
      </c>
      <c r="AA969" s="120" t="str">
        <f>IF($B$9="Female",'No Self Assessment feeder'!AA958,IF($B$9="Male",'No Self Assessment feeder'!BG958,IF($B$9="All",'No Self Assessment feeder'!CM958)))</f>
        <v>.</v>
      </c>
      <c r="AB969" s="120" t="str">
        <f>IF($B$9="Female",'No Self Assessment feeder'!AB958,IF($B$9="Male",'No Self Assessment feeder'!BH958,IF($B$9="All",'No Self Assessment feeder'!CN958)))</f>
        <v>.</v>
      </c>
      <c r="AC969" s="127" t="str">
        <f>IF($B$9="Female",'No Self Assessment feeder'!AC958,IF($B$9="Male",'No Self Assessment feeder'!BI958,IF($B$9="All",'No Self Assessment feeder'!CO958)))</f>
        <v>.</v>
      </c>
      <c r="CM969" s="29"/>
    </row>
    <row r="970" spans="1:91" ht="14.25" customHeight="1" x14ac:dyDescent="0.2">
      <c r="A970" s="159" t="s">
        <v>295</v>
      </c>
      <c r="B970" s="65" t="s">
        <v>100</v>
      </c>
      <c r="C970" s="66">
        <v>10007792</v>
      </c>
      <c r="D970" s="66" t="s">
        <v>490</v>
      </c>
      <c r="E970" s="162" t="s">
        <v>101</v>
      </c>
      <c r="F970" s="142">
        <f>IF($B$9="Female",'No Self Assessment feeder'!F959,IF($B$9="Male",'No Self Assessment feeder'!AL959,IF($B$9="All",'No Self Assessment feeder'!BR959)))</f>
        <v>3045</v>
      </c>
      <c r="G970" s="120">
        <f>IF($B$9="Female",'No Self Assessment feeder'!G959,IF($B$9="Male",'No Self Assessment feeder'!AM959,IF($B$9="All",'No Self Assessment feeder'!BS959)))</f>
        <v>2.9</v>
      </c>
      <c r="H970" s="79">
        <f>IF($B$9="Female",'No Self Assessment feeder'!H959,IF($B$9="Male",'No Self Assessment feeder'!AN959,IF($B$9="All",'No Self Assessment feeder'!BT959)))</f>
        <v>2960</v>
      </c>
      <c r="I970" s="120">
        <f>IF($B$9="Female",'No Self Assessment feeder'!I959,IF($B$9="Male",'No Self Assessment feeder'!AO959,IF($B$9="All",'No Self Assessment feeder'!BU959)))</f>
        <v>7.2</v>
      </c>
      <c r="J970" s="120">
        <f>IF($B$9="Female",'No Self Assessment feeder'!J959,IF($B$9="Male",'No Self Assessment feeder'!AP959,IF($B$9="All",'No Self Assessment feeder'!BV959)))</f>
        <v>10.7</v>
      </c>
      <c r="K970" s="120">
        <f>IF($B$9="Female",'No Self Assessment feeder'!K959,IF($B$9="Male",'No Self Assessment feeder'!AQ959,IF($B$9="All",'No Self Assessment feeder'!BW959)))</f>
        <v>51.2</v>
      </c>
      <c r="L970" s="120">
        <f>IF($B$9="Female",'No Self Assessment feeder'!L959,IF($B$9="Male",'No Self Assessment feeder'!AR959,IF($B$9="All",'No Self Assessment feeder'!BX959)))</f>
        <v>70.099999999999994</v>
      </c>
      <c r="M970" s="127">
        <f>IF($B$9="Female",'No Self Assessment feeder'!M959,IF($B$9="Male",'No Self Assessment feeder'!AS959,IF($B$9="All",'No Self Assessment feeder'!BY959)))</f>
        <v>82.1</v>
      </c>
      <c r="N970" s="81">
        <f>IF($B$9="Female",'No Self Assessment feeder'!N959,IF($B$9="Male",'No Self Assessment feeder'!AT959,IF($B$9="All",'No Self Assessment feeder'!BZ959)))</f>
        <v>3045</v>
      </c>
      <c r="O970" s="120">
        <f>IF($B$9="Female",'No Self Assessment feeder'!O959,IF($B$9="Male",'No Self Assessment feeder'!AU959,IF($B$9="All",'No Self Assessment feeder'!CA959)))</f>
        <v>3.3</v>
      </c>
      <c r="P970" s="79">
        <f>IF($B$9="Female",'No Self Assessment feeder'!P959,IF($B$9="Male",'No Self Assessment feeder'!AV959,IF($B$9="All",'No Self Assessment feeder'!CB959)))</f>
        <v>2945</v>
      </c>
      <c r="Q970" s="120">
        <f>IF($B$9="Female",'No Self Assessment feeder'!Q959,IF($B$9="Male",'No Self Assessment feeder'!AW959,IF($B$9="All",'No Self Assessment feeder'!CC959)))</f>
        <v>10.6</v>
      </c>
      <c r="R970" s="120">
        <f>IF($B$9="Female",'No Self Assessment feeder'!R959,IF($B$9="Male",'No Self Assessment feeder'!AX959,IF($B$9="All",'No Self Assessment feeder'!CD959)))</f>
        <v>9.1</v>
      </c>
      <c r="S970" s="120">
        <f>IF($B$9="Female",'No Self Assessment feeder'!S959,IF($B$9="Male",'No Self Assessment feeder'!AY959,IF($B$9="All",'No Self Assessment feeder'!CE959)))</f>
        <v>64.8</v>
      </c>
      <c r="T970" s="120">
        <f>IF($B$9="Female",'No Self Assessment feeder'!T959,IF($B$9="Male",'No Self Assessment feeder'!AZ959,IF($B$9="All",'No Self Assessment feeder'!CF959)))</f>
        <v>75.599999999999994</v>
      </c>
      <c r="U970" s="127">
        <f>IF($B$9="Female",'No Self Assessment feeder'!U959,IF($B$9="Male",'No Self Assessment feeder'!BA959,IF($B$9="All",'No Self Assessment feeder'!CG959)))</f>
        <v>80.400000000000006</v>
      </c>
      <c r="V970" s="81" t="str">
        <f>IF($B$9="Female",'No Self Assessment feeder'!V959,IF($B$9="Male",'No Self Assessment feeder'!BB959,IF($B$9="All",'No Self Assessment feeder'!CH959)))</f>
        <v>.</v>
      </c>
      <c r="W970" s="120" t="str">
        <f>IF($B$9="Female",'No Self Assessment feeder'!W959,IF($B$9="Male",'No Self Assessment feeder'!BC959,IF($B$9="All",'No Self Assessment feeder'!CI959)))</f>
        <v>.</v>
      </c>
      <c r="X970" s="79" t="str">
        <f>IF($B$9="Female",'No Self Assessment feeder'!X959,IF($B$9="Male",'No Self Assessment feeder'!BD959,IF($B$9="All",'No Self Assessment feeder'!CJ959)))</f>
        <v>.</v>
      </c>
      <c r="Y970" s="120" t="str">
        <f>IF($B$9="Female",'No Self Assessment feeder'!Y959,IF($B$9="Male",'No Self Assessment feeder'!BE959,IF($B$9="All",'No Self Assessment feeder'!CK959)))</f>
        <v>.</v>
      </c>
      <c r="Z970" s="120" t="str">
        <f>IF($B$9="Female",'No Self Assessment feeder'!Z959,IF($B$9="Male",'No Self Assessment feeder'!BF959,IF($B$9="All",'No Self Assessment feeder'!CL959)))</f>
        <v>.</v>
      </c>
      <c r="AA970" s="120" t="str">
        <f>IF($B$9="Female",'No Self Assessment feeder'!AA959,IF($B$9="Male",'No Self Assessment feeder'!BG959,IF($B$9="All",'No Self Assessment feeder'!CM959)))</f>
        <v>.</v>
      </c>
      <c r="AB970" s="120" t="str">
        <f>IF($B$9="Female",'No Self Assessment feeder'!AB959,IF($B$9="Male",'No Self Assessment feeder'!BH959,IF($B$9="All",'No Self Assessment feeder'!CN959)))</f>
        <v>.</v>
      </c>
      <c r="AC970" s="127" t="str">
        <f>IF($B$9="Female",'No Self Assessment feeder'!AC959,IF($B$9="Male",'No Self Assessment feeder'!BI959,IF($B$9="All",'No Self Assessment feeder'!CO959)))</f>
        <v>.</v>
      </c>
      <c r="CM970" s="29"/>
    </row>
    <row r="971" spans="1:91" ht="14.25" customHeight="1" x14ac:dyDescent="0.2">
      <c r="A971" s="159" t="s">
        <v>295</v>
      </c>
      <c r="B971" s="65" t="s">
        <v>102</v>
      </c>
      <c r="C971" s="66">
        <v>10008640</v>
      </c>
      <c r="D971" s="66" t="s">
        <v>490</v>
      </c>
      <c r="E971" s="162" t="s">
        <v>103</v>
      </c>
      <c r="F971" s="142">
        <f>IF($B$9="Female",'No Self Assessment feeder'!F960,IF($B$9="Male",'No Self Assessment feeder'!AL960,IF($B$9="All",'No Self Assessment feeder'!BR960)))</f>
        <v>775</v>
      </c>
      <c r="G971" s="120">
        <f>IF($B$9="Female",'No Self Assessment feeder'!G960,IF($B$9="Male",'No Self Assessment feeder'!AM960,IF($B$9="All",'No Self Assessment feeder'!BS960)))</f>
        <v>3.9</v>
      </c>
      <c r="H971" s="79">
        <f>IF($B$9="Female",'No Self Assessment feeder'!H960,IF($B$9="Male",'No Self Assessment feeder'!AN960,IF($B$9="All",'No Self Assessment feeder'!BT960)))</f>
        <v>745</v>
      </c>
      <c r="I971" s="120">
        <f>IF($B$9="Female",'No Self Assessment feeder'!I960,IF($B$9="Male",'No Self Assessment feeder'!AO960,IF($B$9="All",'No Self Assessment feeder'!BU960)))</f>
        <v>10.3</v>
      </c>
      <c r="J971" s="120">
        <f>IF($B$9="Female",'No Self Assessment feeder'!J960,IF($B$9="Male",'No Self Assessment feeder'!AP960,IF($B$9="All",'No Self Assessment feeder'!BV960)))</f>
        <v>22.5</v>
      </c>
      <c r="K971" s="120">
        <f>IF($B$9="Female",'No Self Assessment feeder'!K960,IF($B$9="Male",'No Self Assessment feeder'!AQ960,IF($B$9="All",'No Self Assessment feeder'!BW960)))</f>
        <v>58.7</v>
      </c>
      <c r="L971" s="120">
        <f>IF($B$9="Female",'No Self Assessment feeder'!L960,IF($B$9="Male",'No Self Assessment feeder'!AR960,IF($B$9="All",'No Self Assessment feeder'!BX960)))</f>
        <v>64.099999999999994</v>
      </c>
      <c r="M971" s="127">
        <f>IF($B$9="Female",'No Self Assessment feeder'!M960,IF($B$9="Male",'No Self Assessment feeder'!AS960,IF($B$9="All",'No Self Assessment feeder'!BY960)))</f>
        <v>67.2</v>
      </c>
      <c r="N971" s="81">
        <f>IF($B$9="Female",'No Self Assessment feeder'!N960,IF($B$9="Male",'No Self Assessment feeder'!AT960,IF($B$9="All",'No Self Assessment feeder'!BZ960)))</f>
        <v>775</v>
      </c>
      <c r="O971" s="120">
        <f>IF($B$9="Female",'No Self Assessment feeder'!O960,IF($B$9="Male",'No Self Assessment feeder'!AU960,IF($B$9="All",'No Self Assessment feeder'!CA960)))</f>
        <v>4</v>
      </c>
      <c r="P971" s="79">
        <f>IF($B$9="Female",'No Self Assessment feeder'!P960,IF($B$9="Male",'No Self Assessment feeder'!AV960,IF($B$9="All",'No Self Assessment feeder'!CB960)))</f>
        <v>745</v>
      </c>
      <c r="Q971" s="120">
        <f>IF($B$9="Female",'No Self Assessment feeder'!Q960,IF($B$9="Male",'No Self Assessment feeder'!AW960,IF($B$9="All",'No Self Assessment feeder'!CC960)))</f>
        <v>13.4</v>
      </c>
      <c r="R971" s="120">
        <f>IF($B$9="Female",'No Self Assessment feeder'!R960,IF($B$9="Male",'No Self Assessment feeder'!AX960,IF($B$9="All",'No Self Assessment feeder'!CD960)))</f>
        <v>17.399999999999999</v>
      </c>
      <c r="S971" s="120">
        <f>IF($B$9="Female",'No Self Assessment feeder'!S960,IF($B$9="Male",'No Self Assessment feeder'!AY960,IF($B$9="All",'No Self Assessment feeder'!CE960)))</f>
        <v>63.5</v>
      </c>
      <c r="T971" s="120">
        <f>IF($B$9="Female",'No Self Assessment feeder'!T960,IF($B$9="Male",'No Self Assessment feeder'!AZ960,IF($B$9="All",'No Self Assessment feeder'!CF960)))</f>
        <v>67.099999999999994</v>
      </c>
      <c r="U971" s="127">
        <f>IF($B$9="Female",'No Self Assessment feeder'!U960,IF($B$9="Male",'No Self Assessment feeder'!BA960,IF($B$9="All",'No Self Assessment feeder'!CG960)))</f>
        <v>69.099999999999994</v>
      </c>
      <c r="V971" s="81" t="str">
        <f>IF($B$9="Female",'No Self Assessment feeder'!V960,IF($B$9="Male",'No Self Assessment feeder'!BB960,IF($B$9="All",'No Self Assessment feeder'!CH960)))</f>
        <v>.</v>
      </c>
      <c r="W971" s="120" t="str">
        <f>IF($B$9="Female",'No Self Assessment feeder'!W960,IF($B$9="Male",'No Self Assessment feeder'!BC960,IF($B$9="All",'No Self Assessment feeder'!CI960)))</f>
        <v>.</v>
      </c>
      <c r="X971" s="79" t="str">
        <f>IF($B$9="Female",'No Self Assessment feeder'!X960,IF($B$9="Male",'No Self Assessment feeder'!BD960,IF($B$9="All",'No Self Assessment feeder'!CJ960)))</f>
        <v>.</v>
      </c>
      <c r="Y971" s="120" t="str">
        <f>IF($B$9="Female",'No Self Assessment feeder'!Y960,IF($B$9="Male",'No Self Assessment feeder'!BE960,IF($B$9="All",'No Self Assessment feeder'!CK960)))</f>
        <v>.</v>
      </c>
      <c r="Z971" s="120" t="str">
        <f>IF($B$9="Female",'No Self Assessment feeder'!Z960,IF($B$9="Male",'No Self Assessment feeder'!BF960,IF($B$9="All",'No Self Assessment feeder'!CL960)))</f>
        <v>.</v>
      </c>
      <c r="AA971" s="120" t="str">
        <f>IF($B$9="Female",'No Self Assessment feeder'!AA960,IF($B$9="Male",'No Self Assessment feeder'!BG960,IF($B$9="All",'No Self Assessment feeder'!CM960)))</f>
        <v>.</v>
      </c>
      <c r="AB971" s="120" t="str">
        <f>IF($B$9="Female",'No Self Assessment feeder'!AB960,IF($B$9="Male",'No Self Assessment feeder'!BH960,IF($B$9="All",'No Self Assessment feeder'!CN960)))</f>
        <v>.</v>
      </c>
      <c r="AC971" s="127" t="str">
        <f>IF($B$9="Female",'No Self Assessment feeder'!AC960,IF($B$9="Male",'No Self Assessment feeder'!BI960,IF($B$9="All",'No Self Assessment feeder'!CO960)))</f>
        <v>.</v>
      </c>
      <c r="CM971" s="29"/>
    </row>
    <row r="972" spans="1:91" ht="14.25" customHeight="1" x14ac:dyDescent="0.2">
      <c r="A972" s="159" t="s">
        <v>295</v>
      </c>
      <c r="B972" s="65" t="s">
        <v>104</v>
      </c>
      <c r="C972" s="66">
        <v>10004511</v>
      </c>
      <c r="D972" s="66" t="s">
        <v>495</v>
      </c>
      <c r="E972" s="162" t="s">
        <v>434</v>
      </c>
      <c r="F972" s="142" t="str">
        <f>IF($B$9="Female",'No Self Assessment feeder'!F961,IF($B$9="Male",'No Self Assessment feeder'!AL961,IF($B$9="All",'No Self Assessment feeder'!BR961)))</f>
        <v>.</v>
      </c>
      <c r="G972" s="120" t="str">
        <f>IF($B$9="Female",'No Self Assessment feeder'!G961,IF($B$9="Male",'No Self Assessment feeder'!AM961,IF($B$9="All",'No Self Assessment feeder'!BS961)))</f>
        <v>.</v>
      </c>
      <c r="H972" s="79" t="str">
        <f>IF($B$9="Female",'No Self Assessment feeder'!H961,IF($B$9="Male",'No Self Assessment feeder'!AN961,IF($B$9="All",'No Self Assessment feeder'!BT961)))</f>
        <v>.</v>
      </c>
      <c r="I972" s="120" t="str">
        <f>IF($B$9="Female",'No Self Assessment feeder'!I961,IF($B$9="Male",'No Self Assessment feeder'!AO961,IF($B$9="All",'No Self Assessment feeder'!BU961)))</f>
        <v>.</v>
      </c>
      <c r="J972" s="120" t="str">
        <f>IF($B$9="Female",'No Self Assessment feeder'!J961,IF($B$9="Male",'No Self Assessment feeder'!AP961,IF($B$9="All",'No Self Assessment feeder'!BV961)))</f>
        <v>.</v>
      </c>
      <c r="K972" s="120" t="str">
        <f>IF($B$9="Female",'No Self Assessment feeder'!K961,IF($B$9="Male",'No Self Assessment feeder'!AQ961,IF($B$9="All",'No Self Assessment feeder'!BW961)))</f>
        <v>.</v>
      </c>
      <c r="L972" s="120" t="str">
        <f>IF($B$9="Female",'No Self Assessment feeder'!L961,IF($B$9="Male",'No Self Assessment feeder'!AR961,IF($B$9="All",'No Self Assessment feeder'!BX961)))</f>
        <v>.</v>
      </c>
      <c r="M972" s="127" t="str">
        <f>IF($B$9="Female",'No Self Assessment feeder'!M961,IF($B$9="Male",'No Self Assessment feeder'!AS961,IF($B$9="All",'No Self Assessment feeder'!BY961)))</f>
        <v>.</v>
      </c>
      <c r="N972" s="81" t="str">
        <f>IF($B$9="Female",'No Self Assessment feeder'!N961,IF($B$9="Male",'No Self Assessment feeder'!AT961,IF($B$9="All",'No Self Assessment feeder'!BZ961)))</f>
        <v>.</v>
      </c>
      <c r="O972" s="120" t="str">
        <f>IF($B$9="Female",'No Self Assessment feeder'!O961,IF($B$9="Male",'No Self Assessment feeder'!AU961,IF($B$9="All",'No Self Assessment feeder'!CA961)))</f>
        <v>.</v>
      </c>
      <c r="P972" s="79" t="str">
        <f>IF($B$9="Female",'No Self Assessment feeder'!P961,IF($B$9="Male",'No Self Assessment feeder'!AV961,IF($B$9="All",'No Self Assessment feeder'!CB961)))</f>
        <v>.</v>
      </c>
      <c r="Q972" s="120" t="str">
        <f>IF($B$9="Female",'No Self Assessment feeder'!Q961,IF($B$9="Male",'No Self Assessment feeder'!AW961,IF($B$9="All",'No Self Assessment feeder'!CC961)))</f>
        <v>.</v>
      </c>
      <c r="R972" s="120" t="str">
        <f>IF($B$9="Female",'No Self Assessment feeder'!R961,IF($B$9="Male",'No Self Assessment feeder'!AX961,IF($B$9="All",'No Self Assessment feeder'!CD961)))</f>
        <v>.</v>
      </c>
      <c r="S972" s="120" t="str">
        <f>IF($B$9="Female",'No Self Assessment feeder'!S961,IF($B$9="Male",'No Self Assessment feeder'!AY961,IF($B$9="All",'No Self Assessment feeder'!CE961)))</f>
        <v>.</v>
      </c>
      <c r="T972" s="120" t="str">
        <f>IF($B$9="Female",'No Self Assessment feeder'!T961,IF($B$9="Male",'No Self Assessment feeder'!AZ961,IF($B$9="All",'No Self Assessment feeder'!CF961)))</f>
        <v>.</v>
      </c>
      <c r="U972" s="127" t="str">
        <f>IF($B$9="Female",'No Self Assessment feeder'!U961,IF($B$9="Male",'No Self Assessment feeder'!BA961,IF($B$9="All",'No Self Assessment feeder'!CG961)))</f>
        <v>.</v>
      </c>
      <c r="V972" s="81" t="str">
        <f>IF($B$9="Female",'No Self Assessment feeder'!V961,IF($B$9="Male",'No Self Assessment feeder'!BB961,IF($B$9="All",'No Self Assessment feeder'!CH961)))</f>
        <v>.</v>
      </c>
      <c r="W972" s="120" t="str">
        <f>IF($B$9="Female",'No Self Assessment feeder'!W961,IF($B$9="Male",'No Self Assessment feeder'!BC961,IF($B$9="All",'No Self Assessment feeder'!CI961)))</f>
        <v>.</v>
      </c>
      <c r="X972" s="79" t="str">
        <f>IF($B$9="Female",'No Self Assessment feeder'!X961,IF($B$9="Male",'No Self Assessment feeder'!BD961,IF($B$9="All",'No Self Assessment feeder'!CJ961)))</f>
        <v>.</v>
      </c>
      <c r="Y972" s="120" t="str">
        <f>IF($B$9="Female",'No Self Assessment feeder'!Y961,IF($B$9="Male",'No Self Assessment feeder'!BE961,IF($B$9="All",'No Self Assessment feeder'!CK961)))</f>
        <v>.</v>
      </c>
      <c r="Z972" s="120" t="str">
        <f>IF($B$9="Female",'No Self Assessment feeder'!Z961,IF($B$9="Male",'No Self Assessment feeder'!BF961,IF($B$9="All",'No Self Assessment feeder'!CL961)))</f>
        <v>.</v>
      </c>
      <c r="AA972" s="120" t="str">
        <f>IF($B$9="Female",'No Self Assessment feeder'!AA961,IF($B$9="Male",'No Self Assessment feeder'!BG961,IF($B$9="All",'No Self Assessment feeder'!CM961)))</f>
        <v>.</v>
      </c>
      <c r="AB972" s="120" t="str">
        <f>IF($B$9="Female",'No Self Assessment feeder'!AB961,IF($B$9="Male",'No Self Assessment feeder'!BH961,IF($B$9="All",'No Self Assessment feeder'!CN961)))</f>
        <v>.</v>
      </c>
      <c r="AC972" s="127" t="str">
        <f>IF($B$9="Female",'No Self Assessment feeder'!AC961,IF($B$9="Male",'No Self Assessment feeder'!BI961,IF($B$9="All",'No Self Assessment feeder'!CO961)))</f>
        <v>.</v>
      </c>
      <c r="CM972" s="29"/>
    </row>
    <row r="973" spans="1:91" ht="14.25" customHeight="1" x14ac:dyDescent="0.2">
      <c r="A973" s="159" t="s">
        <v>295</v>
      </c>
      <c r="B973" s="65" t="s">
        <v>106</v>
      </c>
      <c r="C973" s="66">
        <v>10007145</v>
      </c>
      <c r="D973" s="66" t="s">
        <v>490</v>
      </c>
      <c r="E973" s="162" t="s">
        <v>107</v>
      </c>
      <c r="F973" s="142">
        <f>IF($B$9="Female",'No Self Assessment feeder'!F962,IF($B$9="Male",'No Self Assessment feeder'!AL962,IF($B$9="All",'No Self Assessment feeder'!BR962)))</f>
        <v>1405</v>
      </c>
      <c r="G973" s="120">
        <f>IF($B$9="Female",'No Self Assessment feeder'!G962,IF($B$9="Male",'No Self Assessment feeder'!AM962,IF($B$9="All",'No Self Assessment feeder'!BS962)))</f>
        <v>3.5</v>
      </c>
      <c r="H973" s="79">
        <f>IF($B$9="Female",'No Self Assessment feeder'!H962,IF($B$9="Male",'No Self Assessment feeder'!AN962,IF($B$9="All",'No Self Assessment feeder'!BT962)))</f>
        <v>1355</v>
      </c>
      <c r="I973" s="120">
        <f>IF($B$9="Female",'No Self Assessment feeder'!I962,IF($B$9="Male",'No Self Assessment feeder'!AO962,IF($B$9="All",'No Self Assessment feeder'!BU962)))</f>
        <v>5.8</v>
      </c>
      <c r="J973" s="120">
        <f>IF($B$9="Female",'No Self Assessment feeder'!J962,IF($B$9="Male",'No Self Assessment feeder'!AP962,IF($B$9="All",'No Self Assessment feeder'!BV962)))</f>
        <v>13.3</v>
      </c>
      <c r="K973" s="120">
        <f>IF($B$9="Female",'No Self Assessment feeder'!K962,IF($B$9="Male",'No Self Assessment feeder'!AQ962,IF($B$9="All",'No Self Assessment feeder'!BW962)))</f>
        <v>67</v>
      </c>
      <c r="L973" s="120">
        <f>IF($B$9="Female",'No Self Assessment feeder'!L962,IF($B$9="Male",'No Self Assessment feeder'!AR962,IF($B$9="All",'No Self Assessment feeder'!BX962)))</f>
        <v>77</v>
      </c>
      <c r="M973" s="127">
        <f>IF($B$9="Female",'No Self Assessment feeder'!M962,IF($B$9="Male",'No Self Assessment feeder'!AS962,IF($B$9="All",'No Self Assessment feeder'!BY962)))</f>
        <v>80.900000000000006</v>
      </c>
      <c r="N973" s="81">
        <f>IF($B$9="Female",'No Self Assessment feeder'!N962,IF($B$9="Male",'No Self Assessment feeder'!AT962,IF($B$9="All",'No Self Assessment feeder'!BZ962)))</f>
        <v>1405</v>
      </c>
      <c r="O973" s="120">
        <f>IF($B$9="Female",'No Self Assessment feeder'!O962,IF($B$9="Male",'No Self Assessment feeder'!AU962,IF($B$9="All",'No Self Assessment feeder'!CA962)))</f>
        <v>3.5</v>
      </c>
      <c r="P973" s="79">
        <f>IF($B$9="Female",'No Self Assessment feeder'!P962,IF($B$9="Male",'No Self Assessment feeder'!AV962,IF($B$9="All",'No Self Assessment feeder'!CB962)))</f>
        <v>1355</v>
      </c>
      <c r="Q973" s="120">
        <f>IF($B$9="Female",'No Self Assessment feeder'!Q962,IF($B$9="Male",'No Self Assessment feeder'!AW962,IF($B$9="All",'No Self Assessment feeder'!CC962)))</f>
        <v>10.9</v>
      </c>
      <c r="R973" s="120">
        <f>IF($B$9="Female",'No Self Assessment feeder'!R962,IF($B$9="Male",'No Self Assessment feeder'!AX962,IF($B$9="All",'No Self Assessment feeder'!CD962)))</f>
        <v>8.6</v>
      </c>
      <c r="S973" s="120">
        <f>IF($B$9="Female",'No Self Assessment feeder'!S962,IF($B$9="Male",'No Self Assessment feeder'!AY962,IF($B$9="All",'No Self Assessment feeder'!CE962)))</f>
        <v>70.400000000000006</v>
      </c>
      <c r="T973" s="120">
        <f>IF($B$9="Female",'No Self Assessment feeder'!T962,IF($B$9="Male",'No Self Assessment feeder'!AZ962,IF($B$9="All",'No Self Assessment feeder'!CF962)))</f>
        <v>77.7</v>
      </c>
      <c r="U973" s="127">
        <f>IF($B$9="Female",'No Self Assessment feeder'!U962,IF($B$9="Male",'No Self Assessment feeder'!BA962,IF($B$9="All",'No Self Assessment feeder'!CG962)))</f>
        <v>80.5</v>
      </c>
      <c r="V973" s="81" t="str">
        <f>IF($B$9="Female",'No Self Assessment feeder'!V962,IF($B$9="Male",'No Self Assessment feeder'!BB962,IF($B$9="All",'No Self Assessment feeder'!CH962)))</f>
        <v>.</v>
      </c>
      <c r="W973" s="120" t="str">
        <f>IF($B$9="Female",'No Self Assessment feeder'!W962,IF($B$9="Male",'No Self Assessment feeder'!BC962,IF($B$9="All",'No Self Assessment feeder'!CI962)))</f>
        <v>.</v>
      </c>
      <c r="X973" s="79" t="str">
        <f>IF($B$9="Female",'No Self Assessment feeder'!X962,IF($B$9="Male",'No Self Assessment feeder'!BD962,IF($B$9="All",'No Self Assessment feeder'!CJ962)))</f>
        <v>.</v>
      </c>
      <c r="Y973" s="120" t="str">
        <f>IF($B$9="Female",'No Self Assessment feeder'!Y962,IF($B$9="Male",'No Self Assessment feeder'!BE962,IF($B$9="All",'No Self Assessment feeder'!CK962)))</f>
        <v>.</v>
      </c>
      <c r="Z973" s="120" t="str">
        <f>IF($B$9="Female",'No Self Assessment feeder'!Z962,IF($B$9="Male",'No Self Assessment feeder'!BF962,IF($B$9="All",'No Self Assessment feeder'!CL962)))</f>
        <v>.</v>
      </c>
      <c r="AA973" s="120" t="str">
        <f>IF($B$9="Female",'No Self Assessment feeder'!AA962,IF($B$9="Male",'No Self Assessment feeder'!BG962,IF($B$9="All",'No Self Assessment feeder'!CM962)))</f>
        <v>.</v>
      </c>
      <c r="AB973" s="120" t="str">
        <f>IF($B$9="Female",'No Self Assessment feeder'!AB962,IF($B$9="Male",'No Self Assessment feeder'!BH962,IF($B$9="All",'No Self Assessment feeder'!CN962)))</f>
        <v>.</v>
      </c>
      <c r="AC973" s="127" t="str">
        <f>IF($B$9="Female",'No Self Assessment feeder'!AC962,IF($B$9="Male",'No Self Assessment feeder'!BI962,IF($B$9="All",'No Self Assessment feeder'!CO962)))</f>
        <v>.</v>
      </c>
      <c r="CM973" s="29"/>
    </row>
    <row r="974" spans="1:91" ht="14.25" customHeight="1" x14ac:dyDescent="0.2">
      <c r="A974" s="159" t="s">
        <v>295</v>
      </c>
      <c r="B974" s="65" t="s">
        <v>108</v>
      </c>
      <c r="C974" s="66">
        <v>10002718</v>
      </c>
      <c r="D974" s="66" t="s">
        <v>491</v>
      </c>
      <c r="E974" s="162" t="s">
        <v>109</v>
      </c>
      <c r="F974" s="142">
        <f>IF($B$9="Female",'No Self Assessment feeder'!F963,IF($B$9="Male",'No Self Assessment feeder'!AL963,IF($B$9="All",'No Self Assessment feeder'!BR963)))</f>
        <v>1115</v>
      </c>
      <c r="G974" s="120">
        <f>IF($B$9="Female",'No Self Assessment feeder'!G963,IF($B$9="Male",'No Self Assessment feeder'!AM963,IF($B$9="All",'No Self Assessment feeder'!BS963)))</f>
        <v>3.8</v>
      </c>
      <c r="H974" s="79">
        <f>IF($B$9="Female",'No Self Assessment feeder'!H963,IF($B$9="Male",'No Self Assessment feeder'!AN963,IF($B$9="All",'No Self Assessment feeder'!BT963)))</f>
        <v>1070</v>
      </c>
      <c r="I974" s="120">
        <f>IF($B$9="Female",'No Self Assessment feeder'!I963,IF($B$9="Male",'No Self Assessment feeder'!AO963,IF($B$9="All",'No Self Assessment feeder'!BU963)))</f>
        <v>9</v>
      </c>
      <c r="J974" s="120">
        <f>IF($B$9="Female",'No Self Assessment feeder'!J963,IF($B$9="Male",'No Self Assessment feeder'!AP963,IF($B$9="All",'No Self Assessment feeder'!BV963)))</f>
        <v>14.8</v>
      </c>
      <c r="K974" s="120">
        <f>IF($B$9="Female",'No Self Assessment feeder'!K963,IF($B$9="Male",'No Self Assessment feeder'!AQ963,IF($B$9="All",'No Self Assessment feeder'!BW963)))</f>
        <v>52.9</v>
      </c>
      <c r="L974" s="120">
        <f>IF($B$9="Female",'No Self Assessment feeder'!L963,IF($B$9="Male",'No Self Assessment feeder'!AR963,IF($B$9="All",'No Self Assessment feeder'!BX963)))</f>
        <v>67.2</v>
      </c>
      <c r="M974" s="127">
        <f>IF($B$9="Female",'No Self Assessment feeder'!M963,IF($B$9="Male",'No Self Assessment feeder'!AS963,IF($B$9="All",'No Self Assessment feeder'!BY963)))</f>
        <v>76.2</v>
      </c>
      <c r="N974" s="81">
        <f>IF($B$9="Female",'No Self Assessment feeder'!N963,IF($B$9="Male",'No Self Assessment feeder'!AT963,IF($B$9="All",'No Self Assessment feeder'!BZ963)))</f>
        <v>1115</v>
      </c>
      <c r="O974" s="120">
        <f>IF($B$9="Female",'No Self Assessment feeder'!O963,IF($B$9="Male",'No Self Assessment feeder'!AU963,IF($B$9="All",'No Self Assessment feeder'!CA963)))</f>
        <v>4.3</v>
      </c>
      <c r="P974" s="79">
        <f>IF($B$9="Female",'No Self Assessment feeder'!P963,IF($B$9="Male",'No Self Assessment feeder'!AV963,IF($B$9="All",'No Self Assessment feeder'!CB963)))</f>
        <v>1065</v>
      </c>
      <c r="Q974" s="120">
        <f>IF($B$9="Female",'No Self Assessment feeder'!Q963,IF($B$9="Male",'No Self Assessment feeder'!AW963,IF($B$9="All",'No Self Assessment feeder'!CC963)))</f>
        <v>13</v>
      </c>
      <c r="R974" s="120">
        <f>IF($B$9="Female",'No Self Assessment feeder'!R963,IF($B$9="Male",'No Self Assessment feeder'!AX963,IF($B$9="All",'No Self Assessment feeder'!CD963)))</f>
        <v>11.6</v>
      </c>
      <c r="S974" s="120">
        <f>IF($B$9="Female",'No Self Assessment feeder'!S963,IF($B$9="Male",'No Self Assessment feeder'!AY963,IF($B$9="All",'No Self Assessment feeder'!CE963)))</f>
        <v>59.7</v>
      </c>
      <c r="T974" s="120">
        <f>IF($B$9="Female",'No Self Assessment feeder'!T963,IF($B$9="Male",'No Self Assessment feeder'!AZ963,IF($B$9="All",'No Self Assessment feeder'!CF963)))</f>
        <v>69.400000000000006</v>
      </c>
      <c r="U974" s="127">
        <f>IF($B$9="Female",'No Self Assessment feeder'!U963,IF($B$9="Male",'No Self Assessment feeder'!BA963,IF($B$9="All",'No Self Assessment feeder'!CG963)))</f>
        <v>75.3</v>
      </c>
      <c r="V974" s="81" t="str">
        <f>IF($B$9="Female",'No Self Assessment feeder'!V963,IF($B$9="Male",'No Self Assessment feeder'!BB963,IF($B$9="All",'No Self Assessment feeder'!CH963)))</f>
        <v>.</v>
      </c>
      <c r="W974" s="120" t="str">
        <f>IF($B$9="Female",'No Self Assessment feeder'!W963,IF($B$9="Male",'No Self Assessment feeder'!BC963,IF($B$9="All",'No Self Assessment feeder'!CI963)))</f>
        <v>.</v>
      </c>
      <c r="X974" s="79" t="str">
        <f>IF($B$9="Female",'No Self Assessment feeder'!X963,IF($B$9="Male",'No Self Assessment feeder'!BD963,IF($B$9="All",'No Self Assessment feeder'!CJ963)))</f>
        <v>.</v>
      </c>
      <c r="Y974" s="120" t="str">
        <f>IF($B$9="Female",'No Self Assessment feeder'!Y963,IF($B$9="Male",'No Self Assessment feeder'!BE963,IF($B$9="All",'No Self Assessment feeder'!CK963)))</f>
        <v>.</v>
      </c>
      <c r="Z974" s="120" t="str">
        <f>IF($B$9="Female",'No Self Assessment feeder'!Z963,IF($B$9="Male",'No Self Assessment feeder'!BF963,IF($B$9="All",'No Self Assessment feeder'!CL963)))</f>
        <v>.</v>
      </c>
      <c r="AA974" s="120" t="str">
        <f>IF($B$9="Female",'No Self Assessment feeder'!AA963,IF($B$9="Male",'No Self Assessment feeder'!BG963,IF($B$9="All",'No Self Assessment feeder'!CM963)))</f>
        <v>.</v>
      </c>
      <c r="AB974" s="120" t="str">
        <f>IF($B$9="Female",'No Self Assessment feeder'!AB963,IF($B$9="Male",'No Self Assessment feeder'!BH963,IF($B$9="All",'No Self Assessment feeder'!CN963)))</f>
        <v>.</v>
      </c>
      <c r="AC974" s="127" t="str">
        <f>IF($B$9="Female",'No Self Assessment feeder'!AC963,IF($B$9="Male",'No Self Assessment feeder'!BI963,IF($B$9="All",'No Self Assessment feeder'!CO963)))</f>
        <v>.</v>
      </c>
      <c r="CM974" s="29"/>
    </row>
    <row r="975" spans="1:91" ht="14.25" customHeight="1" x14ac:dyDescent="0.2">
      <c r="A975" s="159" t="s">
        <v>295</v>
      </c>
      <c r="B975" s="65" t="s">
        <v>110</v>
      </c>
      <c r="C975" s="66">
        <v>10007146</v>
      </c>
      <c r="D975" s="66" t="s">
        <v>491</v>
      </c>
      <c r="E975" s="162" t="s">
        <v>111</v>
      </c>
      <c r="F975" s="142">
        <f>IF($B$9="Female",'No Self Assessment feeder'!F964,IF($B$9="Male",'No Self Assessment feeder'!AL964,IF($B$9="All",'No Self Assessment feeder'!BR964)))</f>
        <v>3185</v>
      </c>
      <c r="G975" s="120">
        <f>IF($B$9="Female",'No Self Assessment feeder'!G964,IF($B$9="Male",'No Self Assessment feeder'!AM964,IF($B$9="All",'No Self Assessment feeder'!BS964)))</f>
        <v>5.5</v>
      </c>
      <c r="H975" s="79">
        <f>IF($B$9="Female",'No Self Assessment feeder'!H964,IF($B$9="Male",'No Self Assessment feeder'!AN964,IF($B$9="All",'No Self Assessment feeder'!BT964)))</f>
        <v>3010</v>
      </c>
      <c r="I975" s="120">
        <f>IF($B$9="Female",'No Self Assessment feeder'!I964,IF($B$9="Male",'No Self Assessment feeder'!AO964,IF($B$9="All",'No Self Assessment feeder'!BU964)))</f>
        <v>10.3</v>
      </c>
      <c r="J975" s="120">
        <f>IF($B$9="Female",'No Self Assessment feeder'!J964,IF($B$9="Male",'No Self Assessment feeder'!AP964,IF($B$9="All",'No Self Assessment feeder'!BV964)))</f>
        <v>15.5</v>
      </c>
      <c r="K975" s="120">
        <f>IF($B$9="Female",'No Self Assessment feeder'!K964,IF($B$9="Male",'No Self Assessment feeder'!AQ964,IF($B$9="All",'No Self Assessment feeder'!BW964)))</f>
        <v>56.4</v>
      </c>
      <c r="L975" s="120">
        <f>IF($B$9="Female",'No Self Assessment feeder'!L964,IF($B$9="Male",'No Self Assessment feeder'!AR964,IF($B$9="All",'No Self Assessment feeder'!BX964)))</f>
        <v>66.7</v>
      </c>
      <c r="M975" s="127">
        <f>IF($B$9="Female",'No Self Assessment feeder'!M964,IF($B$9="Male",'No Self Assessment feeder'!AS964,IF($B$9="All",'No Self Assessment feeder'!BY964)))</f>
        <v>74.2</v>
      </c>
      <c r="N975" s="81">
        <f>IF($B$9="Female",'No Self Assessment feeder'!N964,IF($B$9="Male",'No Self Assessment feeder'!AT964,IF($B$9="All",'No Self Assessment feeder'!BZ964)))</f>
        <v>3185</v>
      </c>
      <c r="O975" s="120">
        <f>IF($B$9="Female",'No Self Assessment feeder'!O964,IF($B$9="Male",'No Self Assessment feeder'!AU964,IF($B$9="All",'No Self Assessment feeder'!CA964)))</f>
        <v>5.6</v>
      </c>
      <c r="P975" s="79">
        <f>IF($B$9="Female",'No Self Assessment feeder'!P964,IF($B$9="Male",'No Self Assessment feeder'!AV964,IF($B$9="All",'No Self Assessment feeder'!CB964)))</f>
        <v>3005</v>
      </c>
      <c r="Q975" s="120">
        <f>IF($B$9="Female",'No Self Assessment feeder'!Q964,IF($B$9="Male",'No Self Assessment feeder'!AW964,IF($B$9="All",'No Self Assessment feeder'!CC964)))</f>
        <v>15.4</v>
      </c>
      <c r="R975" s="120">
        <f>IF($B$9="Female",'No Self Assessment feeder'!R964,IF($B$9="Male",'No Self Assessment feeder'!AX964,IF($B$9="All",'No Self Assessment feeder'!CD964)))</f>
        <v>11.9</v>
      </c>
      <c r="S975" s="120">
        <f>IF($B$9="Female",'No Self Assessment feeder'!S964,IF($B$9="Male",'No Self Assessment feeder'!AY964,IF($B$9="All",'No Self Assessment feeder'!CE964)))</f>
        <v>60.6</v>
      </c>
      <c r="T975" s="120">
        <f>IF($B$9="Female",'No Self Assessment feeder'!T964,IF($B$9="Male",'No Self Assessment feeder'!AZ964,IF($B$9="All",'No Self Assessment feeder'!CF964)))</f>
        <v>69.099999999999994</v>
      </c>
      <c r="U975" s="127">
        <f>IF($B$9="Female",'No Self Assessment feeder'!U964,IF($B$9="Male",'No Self Assessment feeder'!BA964,IF($B$9="All",'No Self Assessment feeder'!CG964)))</f>
        <v>72.7</v>
      </c>
      <c r="V975" s="81" t="str">
        <f>IF($B$9="Female",'No Self Assessment feeder'!V964,IF($B$9="Male",'No Self Assessment feeder'!BB964,IF($B$9="All",'No Self Assessment feeder'!CH964)))</f>
        <v>.</v>
      </c>
      <c r="W975" s="120" t="str">
        <f>IF($B$9="Female",'No Self Assessment feeder'!W964,IF($B$9="Male",'No Self Assessment feeder'!BC964,IF($B$9="All",'No Self Assessment feeder'!CI964)))</f>
        <v>.</v>
      </c>
      <c r="X975" s="79" t="str">
        <f>IF($B$9="Female",'No Self Assessment feeder'!X964,IF($B$9="Male",'No Self Assessment feeder'!BD964,IF($B$9="All",'No Self Assessment feeder'!CJ964)))</f>
        <v>.</v>
      </c>
      <c r="Y975" s="120" t="str">
        <f>IF($B$9="Female",'No Self Assessment feeder'!Y964,IF($B$9="Male",'No Self Assessment feeder'!BE964,IF($B$9="All",'No Self Assessment feeder'!CK964)))</f>
        <v>.</v>
      </c>
      <c r="Z975" s="120" t="str">
        <f>IF($B$9="Female",'No Self Assessment feeder'!Z964,IF($B$9="Male",'No Self Assessment feeder'!BF964,IF($B$9="All",'No Self Assessment feeder'!CL964)))</f>
        <v>.</v>
      </c>
      <c r="AA975" s="120" t="str">
        <f>IF($B$9="Female",'No Self Assessment feeder'!AA964,IF($B$9="Male",'No Self Assessment feeder'!BG964,IF($B$9="All",'No Self Assessment feeder'!CM964)))</f>
        <v>.</v>
      </c>
      <c r="AB975" s="120" t="str">
        <f>IF($B$9="Female",'No Self Assessment feeder'!AB964,IF($B$9="Male",'No Self Assessment feeder'!BH964,IF($B$9="All",'No Self Assessment feeder'!CN964)))</f>
        <v>.</v>
      </c>
      <c r="AC975" s="127" t="str">
        <f>IF($B$9="Female",'No Self Assessment feeder'!AC964,IF($B$9="Male",'No Self Assessment feeder'!BI964,IF($B$9="All",'No Self Assessment feeder'!CO964)))</f>
        <v>.</v>
      </c>
      <c r="CM975" s="29"/>
    </row>
    <row r="976" spans="1:91" ht="14.25" customHeight="1" x14ac:dyDescent="0.2">
      <c r="A976" s="159" t="s">
        <v>295</v>
      </c>
      <c r="B976" s="65" t="s">
        <v>112</v>
      </c>
      <c r="C976" s="66">
        <v>10007825</v>
      </c>
      <c r="D976" s="66" t="s">
        <v>491</v>
      </c>
      <c r="E976" s="162" t="s">
        <v>113</v>
      </c>
      <c r="F976" s="142">
        <f>IF($B$9="Female",'No Self Assessment feeder'!F965,IF($B$9="Male",'No Self Assessment feeder'!AL965,IF($B$9="All",'No Self Assessment feeder'!BR965)))</f>
        <v>105</v>
      </c>
      <c r="G976" s="120">
        <f>IF($B$9="Female",'No Self Assessment feeder'!G965,IF($B$9="Male",'No Self Assessment feeder'!AM965,IF($B$9="All",'No Self Assessment feeder'!BS965)))</f>
        <v>2.9</v>
      </c>
      <c r="H976" s="79">
        <f>IF($B$9="Female",'No Self Assessment feeder'!H965,IF($B$9="Male",'No Self Assessment feeder'!AN965,IF($B$9="All",'No Self Assessment feeder'!BT965)))</f>
        <v>100</v>
      </c>
      <c r="I976" s="120">
        <f>IF($B$9="Female",'No Self Assessment feeder'!I965,IF($B$9="Male",'No Self Assessment feeder'!AO965,IF($B$9="All",'No Self Assessment feeder'!BU965)))</f>
        <v>15.8</v>
      </c>
      <c r="J976" s="120">
        <f>IF($B$9="Female",'No Self Assessment feeder'!J965,IF($B$9="Male",'No Self Assessment feeder'!AP965,IF($B$9="All",'No Self Assessment feeder'!BV965)))</f>
        <v>8.9</v>
      </c>
      <c r="K976" s="120">
        <f>IF($B$9="Female",'No Self Assessment feeder'!K965,IF($B$9="Male",'No Self Assessment feeder'!AQ965,IF($B$9="All",'No Self Assessment feeder'!BW965)))</f>
        <v>51.5</v>
      </c>
      <c r="L976" s="120">
        <f>IF($B$9="Female",'No Self Assessment feeder'!L965,IF($B$9="Male",'No Self Assessment feeder'!AR965,IF($B$9="All",'No Self Assessment feeder'!BX965)))</f>
        <v>69.3</v>
      </c>
      <c r="M976" s="127">
        <f>IF($B$9="Female",'No Self Assessment feeder'!M965,IF($B$9="Male",'No Self Assessment feeder'!AS965,IF($B$9="All",'No Self Assessment feeder'!BY965)))</f>
        <v>75.2</v>
      </c>
      <c r="N976" s="81">
        <f>IF($B$9="Female",'No Self Assessment feeder'!N965,IF($B$9="Male",'No Self Assessment feeder'!AT965,IF($B$9="All",'No Self Assessment feeder'!BZ965)))</f>
        <v>105</v>
      </c>
      <c r="O976" s="120">
        <f>IF($B$9="Female",'No Self Assessment feeder'!O965,IF($B$9="Male",'No Self Assessment feeder'!AU965,IF($B$9="All",'No Self Assessment feeder'!CA965)))</f>
        <v>2.9</v>
      </c>
      <c r="P976" s="79">
        <f>IF($B$9="Female",'No Self Assessment feeder'!P965,IF($B$9="Male",'No Self Assessment feeder'!AV965,IF($B$9="All",'No Self Assessment feeder'!CB965)))</f>
        <v>100</v>
      </c>
      <c r="Q976" s="120">
        <f>IF($B$9="Female",'No Self Assessment feeder'!Q965,IF($B$9="Male",'No Self Assessment feeder'!AW965,IF($B$9="All",'No Self Assessment feeder'!CC965)))</f>
        <v>23.8</v>
      </c>
      <c r="R976" s="120">
        <f>IF($B$9="Female",'No Self Assessment feeder'!R965,IF($B$9="Male",'No Self Assessment feeder'!AX965,IF($B$9="All",'No Self Assessment feeder'!CD965)))</f>
        <v>23.8</v>
      </c>
      <c r="S976" s="120">
        <f>IF($B$9="Female",'No Self Assessment feeder'!S965,IF($B$9="Male",'No Self Assessment feeder'!AY965,IF($B$9="All",'No Self Assessment feeder'!CE965)))</f>
        <v>37.6</v>
      </c>
      <c r="T976" s="120">
        <f>IF($B$9="Female",'No Self Assessment feeder'!T965,IF($B$9="Male",'No Self Assessment feeder'!AZ965,IF($B$9="All",'No Self Assessment feeder'!CF965)))</f>
        <v>46.5</v>
      </c>
      <c r="U976" s="127">
        <f>IF($B$9="Female",'No Self Assessment feeder'!U965,IF($B$9="Male",'No Self Assessment feeder'!BA965,IF($B$9="All",'No Self Assessment feeder'!CG965)))</f>
        <v>52.5</v>
      </c>
      <c r="V976" s="81" t="str">
        <f>IF($B$9="Female",'No Self Assessment feeder'!V965,IF($B$9="Male",'No Self Assessment feeder'!BB965,IF($B$9="All",'No Self Assessment feeder'!CH965)))</f>
        <v>.</v>
      </c>
      <c r="W976" s="120" t="str">
        <f>IF($B$9="Female",'No Self Assessment feeder'!W965,IF($B$9="Male",'No Self Assessment feeder'!BC965,IF($B$9="All",'No Self Assessment feeder'!CI965)))</f>
        <v>.</v>
      </c>
      <c r="X976" s="79" t="str">
        <f>IF($B$9="Female",'No Self Assessment feeder'!X965,IF($B$9="Male",'No Self Assessment feeder'!BD965,IF($B$9="All",'No Self Assessment feeder'!CJ965)))</f>
        <v>.</v>
      </c>
      <c r="Y976" s="120" t="str">
        <f>IF($B$9="Female",'No Self Assessment feeder'!Y965,IF($B$9="Male",'No Self Assessment feeder'!BE965,IF($B$9="All",'No Self Assessment feeder'!CK965)))</f>
        <v>.</v>
      </c>
      <c r="Z976" s="120" t="str">
        <f>IF($B$9="Female",'No Self Assessment feeder'!Z965,IF($B$9="Male",'No Self Assessment feeder'!BF965,IF($B$9="All",'No Self Assessment feeder'!CL965)))</f>
        <v>.</v>
      </c>
      <c r="AA976" s="120" t="str">
        <f>IF($B$9="Female",'No Self Assessment feeder'!AA965,IF($B$9="Male",'No Self Assessment feeder'!BG965,IF($B$9="All",'No Self Assessment feeder'!CM965)))</f>
        <v>.</v>
      </c>
      <c r="AB976" s="120" t="str">
        <f>IF($B$9="Female",'No Self Assessment feeder'!AB965,IF($B$9="Male",'No Self Assessment feeder'!BH965,IF($B$9="All",'No Self Assessment feeder'!CN965)))</f>
        <v>.</v>
      </c>
      <c r="AC976" s="127" t="str">
        <f>IF($B$9="Female",'No Self Assessment feeder'!AC965,IF($B$9="Male",'No Self Assessment feeder'!BI965,IF($B$9="All",'No Self Assessment feeder'!CO965)))</f>
        <v>.</v>
      </c>
      <c r="CM976" s="29"/>
    </row>
    <row r="977" spans="1:91" ht="14.25" customHeight="1" x14ac:dyDescent="0.2">
      <c r="A977" s="159" t="s">
        <v>295</v>
      </c>
      <c r="B977" s="65" t="s">
        <v>114</v>
      </c>
      <c r="C977" s="65">
        <v>10040812</v>
      </c>
      <c r="D977" s="66" t="s">
        <v>489</v>
      </c>
      <c r="E977" s="162" t="s">
        <v>115</v>
      </c>
      <c r="F977" s="142">
        <f>IF($B$9="Female",'No Self Assessment feeder'!F966,IF($B$9="Male",'No Self Assessment feeder'!AL966,IF($B$9="All",'No Self Assessment feeder'!BR966)))</f>
        <v>305</v>
      </c>
      <c r="G977" s="120">
        <f>IF($B$9="Female",'No Self Assessment feeder'!G966,IF($B$9="Male",'No Self Assessment feeder'!AM966,IF($B$9="All",'No Self Assessment feeder'!BS966)))</f>
        <v>2.6</v>
      </c>
      <c r="H977" s="79">
        <f>IF($B$9="Female",'No Self Assessment feeder'!H966,IF($B$9="Male",'No Self Assessment feeder'!AN966,IF($B$9="All",'No Self Assessment feeder'!BT966)))</f>
        <v>300</v>
      </c>
      <c r="I977" s="120">
        <f>IF($B$9="Female",'No Self Assessment feeder'!I966,IF($B$9="Male",'No Self Assessment feeder'!AO966,IF($B$9="All",'No Self Assessment feeder'!BU966)))</f>
        <v>12</v>
      </c>
      <c r="J977" s="120">
        <f>IF($B$9="Female",'No Self Assessment feeder'!J966,IF($B$9="Male",'No Self Assessment feeder'!AP966,IF($B$9="All",'No Self Assessment feeder'!BV966)))</f>
        <v>13</v>
      </c>
      <c r="K977" s="120">
        <f>IF($B$9="Female",'No Self Assessment feeder'!K966,IF($B$9="Male",'No Self Assessment feeder'!AQ966,IF($B$9="All",'No Self Assessment feeder'!BW966)))</f>
        <v>60.5</v>
      </c>
      <c r="L977" s="120">
        <f>IF($B$9="Female",'No Self Assessment feeder'!L966,IF($B$9="Male",'No Self Assessment feeder'!AR966,IF($B$9="All",'No Self Assessment feeder'!BX966)))</f>
        <v>69.900000000000006</v>
      </c>
      <c r="M977" s="127">
        <f>IF($B$9="Female",'No Self Assessment feeder'!M966,IF($B$9="Male",'No Self Assessment feeder'!AS966,IF($B$9="All",'No Self Assessment feeder'!BY966)))</f>
        <v>74.900000000000006</v>
      </c>
      <c r="N977" s="81">
        <f>IF($B$9="Female",'No Self Assessment feeder'!N966,IF($B$9="Male",'No Self Assessment feeder'!AT966,IF($B$9="All",'No Self Assessment feeder'!BZ966)))</f>
        <v>305</v>
      </c>
      <c r="O977" s="120">
        <f>IF($B$9="Female",'No Self Assessment feeder'!O966,IF($B$9="Male",'No Self Assessment feeder'!AU966,IF($B$9="All",'No Self Assessment feeder'!CA966)))</f>
        <v>2.2999999999999998</v>
      </c>
      <c r="P977" s="79">
        <f>IF($B$9="Female",'No Self Assessment feeder'!P966,IF($B$9="Male",'No Self Assessment feeder'!AV966,IF($B$9="All",'No Self Assessment feeder'!CB966)))</f>
        <v>300</v>
      </c>
      <c r="Q977" s="120">
        <f>IF($B$9="Female",'No Self Assessment feeder'!Q966,IF($B$9="Male",'No Self Assessment feeder'!AW966,IF($B$9="All",'No Self Assessment feeder'!CC966)))</f>
        <v>15.7</v>
      </c>
      <c r="R977" s="120">
        <f>IF($B$9="Female",'No Self Assessment feeder'!R966,IF($B$9="Male",'No Self Assessment feeder'!AX966,IF($B$9="All",'No Self Assessment feeder'!CD966)))</f>
        <v>5</v>
      </c>
      <c r="S977" s="120">
        <f>IF($B$9="Female",'No Self Assessment feeder'!S966,IF($B$9="Male",'No Self Assessment feeder'!AY966,IF($B$9="All",'No Self Assessment feeder'!CE966)))</f>
        <v>67.7</v>
      </c>
      <c r="T977" s="120">
        <f>IF($B$9="Female",'No Self Assessment feeder'!T966,IF($B$9="Male",'No Self Assessment feeder'!AZ966,IF($B$9="All",'No Self Assessment feeder'!CF966)))</f>
        <v>75.7</v>
      </c>
      <c r="U977" s="127">
        <f>IF($B$9="Female",'No Self Assessment feeder'!U966,IF($B$9="Male",'No Self Assessment feeder'!BA966,IF($B$9="All",'No Self Assessment feeder'!CG966)))</f>
        <v>79.3</v>
      </c>
      <c r="V977" s="81" t="str">
        <f>IF($B$9="Female",'No Self Assessment feeder'!V966,IF($B$9="Male",'No Self Assessment feeder'!BB966,IF($B$9="All",'No Self Assessment feeder'!CH966)))</f>
        <v>.</v>
      </c>
      <c r="W977" s="120" t="str">
        <f>IF($B$9="Female",'No Self Assessment feeder'!W966,IF($B$9="Male",'No Self Assessment feeder'!BC966,IF($B$9="All",'No Self Assessment feeder'!CI966)))</f>
        <v>.</v>
      </c>
      <c r="X977" s="79" t="str">
        <f>IF($B$9="Female",'No Self Assessment feeder'!X966,IF($B$9="Male",'No Self Assessment feeder'!BD966,IF($B$9="All",'No Self Assessment feeder'!CJ966)))</f>
        <v>.</v>
      </c>
      <c r="Y977" s="120" t="str">
        <f>IF($B$9="Female",'No Self Assessment feeder'!Y966,IF($B$9="Male",'No Self Assessment feeder'!BE966,IF($B$9="All",'No Self Assessment feeder'!CK966)))</f>
        <v>.</v>
      </c>
      <c r="Z977" s="120" t="str">
        <f>IF($B$9="Female",'No Self Assessment feeder'!Z966,IF($B$9="Male",'No Self Assessment feeder'!BF966,IF($B$9="All",'No Self Assessment feeder'!CL966)))</f>
        <v>.</v>
      </c>
      <c r="AA977" s="120" t="str">
        <f>IF($B$9="Female",'No Self Assessment feeder'!AA966,IF($B$9="Male",'No Self Assessment feeder'!BG966,IF($B$9="All",'No Self Assessment feeder'!CM966)))</f>
        <v>.</v>
      </c>
      <c r="AB977" s="120" t="str">
        <f>IF($B$9="Female",'No Self Assessment feeder'!AB966,IF($B$9="Male",'No Self Assessment feeder'!BH966,IF($B$9="All",'No Self Assessment feeder'!CN966)))</f>
        <v>.</v>
      </c>
      <c r="AC977" s="127" t="str">
        <f>IF($B$9="Female",'No Self Assessment feeder'!AC966,IF($B$9="Male",'No Self Assessment feeder'!BI966,IF($B$9="All",'No Self Assessment feeder'!CO966)))</f>
        <v>.</v>
      </c>
      <c r="CM977" s="29"/>
    </row>
    <row r="978" spans="1:91" ht="14.25" customHeight="1" x14ac:dyDescent="0.2">
      <c r="A978" s="159" t="s">
        <v>295</v>
      </c>
      <c r="B978" s="65" t="s">
        <v>116</v>
      </c>
      <c r="C978" s="66">
        <v>10007147</v>
      </c>
      <c r="D978" s="66" t="s">
        <v>488</v>
      </c>
      <c r="E978" s="162" t="s">
        <v>117</v>
      </c>
      <c r="F978" s="142">
        <f>IF($B$9="Female",'No Self Assessment feeder'!F967,IF($B$9="Male",'No Self Assessment feeder'!AL967,IF($B$9="All",'No Self Assessment feeder'!BR967)))</f>
        <v>3365</v>
      </c>
      <c r="G978" s="120">
        <f>IF($B$9="Female",'No Self Assessment feeder'!G967,IF($B$9="Male",'No Self Assessment feeder'!AM967,IF($B$9="All",'No Self Assessment feeder'!BS967)))</f>
        <v>3.2</v>
      </c>
      <c r="H978" s="79">
        <f>IF($B$9="Female",'No Self Assessment feeder'!H967,IF($B$9="Male",'No Self Assessment feeder'!AN967,IF($B$9="All",'No Self Assessment feeder'!BT967)))</f>
        <v>3260</v>
      </c>
      <c r="I978" s="120">
        <f>IF($B$9="Female",'No Self Assessment feeder'!I967,IF($B$9="Male",'No Self Assessment feeder'!AO967,IF($B$9="All",'No Self Assessment feeder'!BU967)))</f>
        <v>6.5</v>
      </c>
      <c r="J978" s="120">
        <f>IF($B$9="Female",'No Self Assessment feeder'!J967,IF($B$9="Male",'No Self Assessment feeder'!AP967,IF($B$9="All",'No Self Assessment feeder'!BV967)))</f>
        <v>13.8</v>
      </c>
      <c r="K978" s="120">
        <f>IF($B$9="Female",'No Self Assessment feeder'!K967,IF($B$9="Male",'No Self Assessment feeder'!AQ967,IF($B$9="All",'No Self Assessment feeder'!BW967)))</f>
        <v>64.3</v>
      </c>
      <c r="L978" s="120">
        <f>IF($B$9="Female",'No Self Assessment feeder'!L967,IF($B$9="Male",'No Self Assessment feeder'!AR967,IF($B$9="All",'No Self Assessment feeder'!BX967)))</f>
        <v>74.5</v>
      </c>
      <c r="M978" s="127">
        <f>IF($B$9="Female",'No Self Assessment feeder'!M967,IF($B$9="Male",'No Self Assessment feeder'!AS967,IF($B$9="All",'No Self Assessment feeder'!BY967)))</f>
        <v>79.7</v>
      </c>
      <c r="N978" s="81">
        <f>IF($B$9="Female",'No Self Assessment feeder'!N967,IF($B$9="Male",'No Self Assessment feeder'!AT967,IF($B$9="All",'No Self Assessment feeder'!BZ967)))</f>
        <v>3365</v>
      </c>
      <c r="O978" s="120">
        <f>IF($B$9="Female",'No Self Assessment feeder'!O967,IF($B$9="Male",'No Self Assessment feeder'!AU967,IF($B$9="All",'No Self Assessment feeder'!CA967)))</f>
        <v>3.4</v>
      </c>
      <c r="P978" s="79">
        <f>IF($B$9="Female",'No Self Assessment feeder'!P967,IF($B$9="Male",'No Self Assessment feeder'!AV967,IF($B$9="All",'No Self Assessment feeder'!CB967)))</f>
        <v>3250</v>
      </c>
      <c r="Q978" s="120">
        <f>IF($B$9="Female",'No Self Assessment feeder'!Q967,IF($B$9="Male",'No Self Assessment feeder'!AW967,IF($B$9="All",'No Self Assessment feeder'!CC967)))</f>
        <v>10.8</v>
      </c>
      <c r="R978" s="120">
        <f>IF($B$9="Female",'No Self Assessment feeder'!R967,IF($B$9="Male",'No Self Assessment feeder'!AX967,IF($B$9="All",'No Self Assessment feeder'!CD967)))</f>
        <v>10.3</v>
      </c>
      <c r="S978" s="120">
        <f>IF($B$9="Female",'No Self Assessment feeder'!S967,IF($B$9="Male",'No Self Assessment feeder'!AY967,IF($B$9="All",'No Self Assessment feeder'!CE967)))</f>
        <v>68.3</v>
      </c>
      <c r="T978" s="120">
        <f>IF($B$9="Female",'No Self Assessment feeder'!T967,IF($B$9="Male",'No Self Assessment feeder'!AZ967,IF($B$9="All",'No Self Assessment feeder'!CF967)))</f>
        <v>76.3</v>
      </c>
      <c r="U978" s="127">
        <f>IF($B$9="Female",'No Self Assessment feeder'!U967,IF($B$9="Male",'No Self Assessment feeder'!BA967,IF($B$9="All",'No Self Assessment feeder'!CG967)))</f>
        <v>78.900000000000006</v>
      </c>
      <c r="V978" s="81" t="str">
        <f>IF($B$9="Female",'No Self Assessment feeder'!V967,IF($B$9="Male",'No Self Assessment feeder'!BB967,IF($B$9="All",'No Self Assessment feeder'!CH967)))</f>
        <v>.</v>
      </c>
      <c r="W978" s="120" t="str">
        <f>IF($B$9="Female",'No Self Assessment feeder'!W967,IF($B$9="Male",'No Self Assessment feeder'!BC967,IF($B$9="All",'No Self Assessment feeder'!CI967)))</f>
        <v>.</v>
      </c>
      <c r="X978" s="79" t="str">
        <f>IF($B$9="Female",'No Self Assessment feeder'!X967,IF($B$9="Male",'No Self Assessment feeder'!BD967,IF($B$9="All",'No Self Assessment feeder'!CJ967)))</f>
        <v>.</v>
      </c>
      <c r="Y978" s="120" t="str">
        <f>IF($B$9="Female",'No Self Assessment feeder'!Y967,IF($B$9="Male",'No Self Assessment feeder'!BE967,IF($B$9="All",'No Self Assessment feeder'!CK967)))</f>
        <v>.</v>
      </c>
      <c r="Z978" s="120" t="str">
        <f>IF($B$9="Female",'No Self Assessment feeder'!Z967,IF($B$9="Male",'No Self Assessment feeder'!BF967,IF($B$9="All",'No Self Assessment feeder'!CL967)))</f>
        <v>.</v>
      </c>
      <c r="AA978" s="120" t="str">
        <f>IF($B$9="Female",'No Self Assessment feeder'!AA967,IF($B$9="Male",'No Self Assessment feeder'!BG967,IF($B$9="All",'No Self Assessment feeder'!CM967)))</f>
        <v>.</v>
      </c>
      <c r="AB978" s="120" t="str">
        <f>IF($B$9="Female",'No Self Assessment feeder'!AB967,IF($B$9="Male",'No Self Assessment feeder'!BH967,IF($B$9="All",'No Self Assessment feeder'!CN967)))</f>
        <v>.</v>
      </c>
      <c r="AC978" s="127" t="str">
        <f>IF($B$9="Female",'No Self Assessment feeder'!AC967,IF($B$9="Male",'No Self Assessment feeder'!BI967,IF($B$9="All",'No Self Assessment feeder'!CO967)))</f>
        <v>.</v>
      </c>
      <c r="CM978" s="29"/>
    </row>
    <row r="979" spans="1:91" ht="14.25" customHeight="1" x14ac:dyDescent="0.2">
      <c r="A979" s="159" t="s">
        <v>295</v>
      </c>
      <c r="B979" s="65" t="s">
        <v>118</v>
      </c>
      <c r="C979" s="66">
        <v>10007765</v>
      </c>
      <c r="D979" s="66" t="s">
        <v>491</v>
      </c>
      <c r="E979" s="162" t="s">
        <v>119</v>
      </c>
      <c r="F979" s="142">
        <f>IF($B$9="Female",'No Self Assessment feeder'!F968,IF($B$9="Male",'No Self Assessment feeder'!AL968,IF($B$9="All",'No Self Assessment feeder'!BR968)))</f>
        <v>115</v>
      </c>
      <c r="G979" s="120">
        <f>IF($B$9="Female",'No Self Assessment feeder'!G968,IF($B$9="Male",'No Self Assessment feeder'!AM968,IF($B$9="All",'No Self Assessment feeder'!BS968)))</f>
        <v>3.4</v>
      </c>
      <c r="H979" s="79">
        <f>IF($B$9="Female",'No Self Assessment feeder'!H968,IF($B$9="Male",'No Self Assessment feeder'!AN968,IF($B$9="All",'No Self Assessment feeder'!BT968)))</f>
        <v>115</v>
      </c>
      <c r="I979" s="120">
        <f>IF($B$9="Female",'No Self Assessment feeder'!I968,IF($B$9="Male",'No Self Assessment feeder'!AO968,IF($B$9="All",'No Self Assessment feeder'!BU968)))</f>
        <v>9.6999999999999993</v>
      </c>
      <c r="J979" s="120">
        <f>IF($B$9="Female",'No Self Assessment feeder'!J968,IF($B$9="Male",'No Self Assessment feeder'!AP968,IF($B$9="All",'No Self Assessment feeder'!BV968)))</f>
        <v>8.8000000000000007</v>
      </c>
      <c r="K979" s="120">
        <f>IF($B$9="Female",'No Self Assessment feeder'!K968,IF($B$9="Male",'No Self Assessment feeder'!AQ968,IF($B$9="All",'No Self Assessment feeder'!BW968)))</f>
        <v>40.700000000000003</v>
      </c>
      <c r="L979" s="120">
        <f>IF($B$9="Female",'No Self Assessment feeder'!L968,IF($B$9="Male",'No Self Assessment feeder'!AR968,IF($B$9="All",'No Self Assessment feeder'!BX968)))</f>
        <v>67.3</v>
      </c>
      <c r="M979" s="127">
        <f>IF($B$9="Female",'No Self Assessment feeder'!M968,IF($B$9="Male",'No Self Assessment feeder'!AS968,IF($B$9="All",'No Self Assessment feeder'!BY968)))</f>
        <v>81.400000000000006</v>
      </c>
      <c r="N979" s="81">
        <f>IF($B$9="Female",'No Self Assessment feeder'!N968,IF($B$9="Male",'No Self Assessment feeder'!AT968,IF($B$9="All",'No Self Assessment feeder'!BZ968)))</f>
        <v>115</v>
      </c>
      <c r="O979" s="120">
        <f>IF($B$9="Female",'No Self Assessment feeder'!O968,IF($B$9="Male",'No Self Assessment feeder'!AU968,IF($B$9="All",'No Self Assessment feeder'!CA968)))</f>
        <v>4.3</v>
      </c>
      <c r="P979" s="79">
        <f>IF($B$9="Female",'No Self Assessment feeder'!P968,IF($B$9="Male",'No Self Assessment feeder'!AV968,IF($B$9="All",'No Self Assessment feeder'!CB968)))</f>
        <v>110</v>
      </c>
      <c r="Q979" s="120">
        <f>IF($B$9="Female",'No Self Assessment feeder'!Q968,IF($B$9="Male",'No Self Assessment feeder'!AW968,IF($B$9="All",'No Self Assessment feeder'!CC968)))</f>
        <v>11.6</v>
      </c>
      <c r="R979" s="120">
        <f>IF($B$9="Female",'No Self Assessment feeder'!R968,IF($B$9="Male",'No Self Assessment feeder'!AX968,IF($B$9="All",'No Self Assessment feeder'!CD968)))</f>
        <v>8.9</v>
      </c>
      <c r="S979" s="120">
        <f>IF($B$9="Female",'No Self Assessment feeder'!S968,IF($B$9="Male",'No Self Assessment feeder'!AY968,IF($B$9="All",'No Self Assessment feeder'!CE968)))</f>
        <v>50.9</v>
      </c>
      <c r="T979" s="120">
        <f>IF($B$9="Female",'No Self Assessment feeder'!T968,IF($B$9="Male",'No Self Assessment feeder'!AZ968,IF($B$9="All",'No Self Assessment feeder'!CF968)))</f>
        <v>70.5</v>
      </c>
      <c r="U979" s="127">
        <f>IF($B$9="Female",'No Self Assessment feeder'!U968,IF($B$9="Male",'No Self Assessment feeder'!BA968,IF($B$9="All",'No Self Assessment feeder'!CG968)))</f>
        <v>79.5</v>
      </c>
      <c r="V979" s="81" t="str">
        <f>IF($B$9="Female",'No Self Assessment feeder'!V968,IF($B$9="Male",'No Self Assessment feeder'!BB968,IF($B$9="All",'No Self Assessment feeder'!CH968)))</f>
        <v>.</v>
      </c>
      <c r="W979" s="120" t="str">
        <f>IF($B$9="Female",'No Self Assessment feeder'!W968,IF($B$9="Male",'No Self Assessment feeder'!BC968,IF($B$9="All",'No Self Assessment feeder'!CI968)))</f>
        <v>.</v>
      </c>
      <c r="X979" s="79" t="str">
        <f>IF($B$9="Female",'No Self Assessment feeder'!X968,IF($B$9="Male",'No Self Assessment feeder'!BD968,IF($B$9="All",'No Self Assessment feeder'!CJ968)))</f>
        <v>.</v>
      </c>
      <c r="Y979" s="120" t="str">
        <f>IF($B$9="Female",'No Self Assessment feeder'!Y968,IF($B$9="Male",'No Self Assessment feeder'!BE968,IF($B$9="All",'No Self Assessment feeder'!CK968)))</f>
        <v>.</v>
      </c>
      <c r="Z979" s="120" t="str">
        <f>IF($B$9="Female",'No Self Assessment feeder'!Z968,IF($B$9="Male",'No Self Assessment feeder'!BF968,IF($B$9="All",'No Self Assessment feeder'!CL968)))</f>
        <v>.</v>
      </c>
      <c r="AA979" s="120" t="str">
        <f>IF($B$9="Female",'No Self Assessment feeder'!AA968,IF($B$9="Male",'No Self Assessment feeder'!BG968,IF($B$9="All",'No Self Assessment feeder'!CM968)))</f>
        <v>.</v>
      </c>
      <c r="AB979" s="120" t="str">
        <f>IF($B$9="Female",'No Self Assessment feeder'!AB968,IF($B$9="Male",'No Self Assessment feeder'!BH968,IF($B$9="All",'No Self Assessment feeder'!CN968)))</f>
        <v>.</v>
      </c>
      <c r="AC979" s="127" t="str">
        <f>IF($B$9="Female",'No Self Assessment feeder'!AC968,IF($B$9="Male",'No Self Assessment feeder'!BI968,IF($B$9="All",'No Self Assessment feeder'!CO968)))</f>
        <v>.</v>
      </c>
      <c r="CM979" s="29"/>
    </row>
    <row r="980" spans="1:91" ht="14.25" customHeight="1" x14ac:dyDescent="0.2">
      <c r="A980" s="159" t="s">
        <v>295</v>
      </c>
      <c r="B980" s="65" t="s">
        <v>120</v>
      </c>
      <c r="C980" s="66">
        <v>10007148</v>
      </c>
      <c r="D980" s="66" t="s">
        <v>494</v>
      </c>
      <c r="E980" s="162" t="s">
        <v>121</v>
      </c>
      <c r="F980" s="142">
        <f>IF($B$9="Female",'No Self Assessment feeder'!F969,IF($B$9="Male",'No Self Assessment feeder'!AL969,IF($B$9="All",'No Self Assessment feeder'!BR969)))</f>
        <v>2855</v>
      </c>
      <c r="G980" s="120">
        <f>IF($B$9="Female",'No Self Assessment feeder'!G969,IF($B$9="Male",'No Self Assessment feeder'!AM969,IF($B$9="All",'No Self Assessment feeder'!BS969)))</f>
        <v>2</v>
      </c>
      <c r="H980" s="79">
        <f>IF($B$9="Female",'No Self Assessment feeder'!H969,IF($B$9="Male",'No Self Assessment feeder'!AN969,IF($B$9="All",'No Self Assessment feeder'!BT969)))</f>
        <v>2800</v>
      </c>
      <c r="I980" s="120">
        <f>IF($B$9="Female",'No Self Assessment feeder'!I969,IF($B$9="Male",'No Self Assessment feeder'!AO969,IF($B$9="All",'No Self Assessment feeder'!BU969)))</f>
        <v>7.5</v>
      </c>
      <c r="J980" s="120">
        <f>IF($B$9="Female",'No Self Assessment feeder'!J969,IF($B$9="Male",'No Self Assessment feeder'!AP969,IF($B$9="All",'No Self Assessment feeder'!BV969)))</f>
        <v>12.4</v>
      </c>
      <c r="K980" s="120">
        <f>IF($B$9="Female",'No Self Assessment feeder'!K969,IF($B$9="Male",'No Self Assessment feeder'!AQ969,IF($B$9="All",'No Self Assessment feeder'!BW969)))</f>
        <v>63.2</v>
      </c>
      <c r="L980" s="120">
        <f>IF($B$9="Female",'No Self Assessment feeder'!L969,IF($B$9="Male",'No Self Assessment feeder'!AR969,IF($B$9="All",'No Self Assessment feeder'!BX969)))</f>
        <v>73.599999999999994</v>
      </c>
      <c r="M980" s="127">
        <f>IF($B$9="Female",'No Self Assessment feeder'!M969,IF($B$9="Male",'No Self Assessment feeder'!AS969,IF($B$9="All",'No Self Assessment feeder'!BY969)))</f>
        <v>80.2</v>
      </c>
      <c r="N980" s="81">
        <f>IF($B$9="Female",'No Self Assessment feeder'!N969,IF($B$9="Male",'No Self Assessment feeder'!AT969,IF($B$9="All",'No Self Assessment feeder'!BZ969)))</f>
        <v>2855</v>
      </c>
      <c r="O980" s="120">
        <f>IF($B$9="Female",'No Self Assessment feeder'!O969,IF($B$9="Male",'No Self Assessment feeder'!AU969,IF($B$9="All",'No Self Assessment feeder'!CA969)))</f>
        <v>2.2000000000000002</v>
      </c>
      <c r="P980" s="79">
        <f>IF($B$9="Female",'No Self Assessment feeder'!P969,IF($B$9="Male",'No Self Assessment feeder'!AV969,IF($B$9="All",'No Self Assessment feeder'!CB969)))</f>
        <v>2795</v>
      </c>
      <c r="Q980" s="120">
        <f>IF($B$9="Female",'No Self Assessment feeder'!Q969,IF($B$9="Male",'No Self Assessment feeder'!AW969,IF($B$9="All",'No Self Assessment feeder'!CC969)))</f>
        <v>10.8</v>
      </c>
      <c r="R980" s="120">
        <f>IF($B$9="Female",'No Self Assessment feeder'!R969,IF($B$9="Male",'No Self Assessment feeder'!AX969,IF($B$9="All",'No Self Assessment feeder'!CD969)))</f>
        <v>9.6999999999999993</v>
      </c>
      <c r="S980" s="120">
        <f>IF($B$9="Female",'No Self Assessment feeder'!S969,IF($B$9="Male",'No Self Assessment feeder'!AY969,IF($B$9="All",'No Self Assessment feeder'!CE969)))</f>
        <v>67.2</v>
      </c>
      <c r="T980" s="120">
        <f>IF($B$9="Female",'No Self Assessment feeder'!T969,IF($B$9="Male",'No Self Assessment feeder'!AZ969,IF($B$9="All",'No Self Assessment feeder'!CF969)))</f>
        <v>75.8</v>
      </c>
      <c r="U980" s="127">
        <f>IF($B$9="Female",'No Self Assessment feeder'!U969,IF($B$9="Male",'No Self Assessment feeder'!BA969,IF($B$9="All",'No Self Assessment feeder'!CG969)))</f>
        <v>79.5</v>
      </c>
      <c r="V980" s="81" t="str">
        <f>IF($B$9="Female",'No Self Assessment feeder'!V969,IF($B$9="Male",'No Self Assessment feeder'!BB969,IF($B$9="All",'No Self Assessment feeder'!CH969)))</f>
        <v>.</v>
      </c>
      <c r="W980" s="120" t="str">
        <f>IF($B$9="Female",'No Self Assessment feeder'!W969,IF($B$9="Male",'No Self Assessment feeder'!BC969,IF($B$9="All",'No Self Assessment feeder'!CI969)))</f>
        <v>.</v>
      </c>
      <c r="X980" s="79" t="str">
        <f>IF($B$9="Female",'No Self Assessment feeder'!X969,IF($B$9="Male",'No Self Assessment feeder'!BD969,IF($B$9="All",'No Self Assessment feeder'!CJ969)))</f>
        <v>.</v>
      </c>
      <c r="Y980" s="120" t="str">
        <f>IF($B$9="Female",'No Self Assessment feeder'!Y969,IF($B$9="Male",'No Self Assessment feeder'!BE969,IF($B$9="All",'No Self Assessment feeder'!CK969)))</f>
        <v>.</v>
      </c>
      <c r="Z980" s="120" t="str">
        <f>IF($B$9="Female",'No Self Assessment feeder'!Z969,IF($B$9="Male",'No Self Assessment feeder'!BF969,IF($B$9="All",'No Self Assessment feeder'!CL969)))</f>
        <v>.</v>
      </c>
      <c r="AA980" s="120" t="str">
        <f>IF($B$9="Female",'No Self Assessment feeder'!AA969,IF($B$9="Male",'No Self Assessment feeder'!BG969,IF($B$9="All",'No Self Assessment feeder'!CM969)))</f>
        <v>.</v>
      </c>
      <c r="AB980" s="120" t="str">
        <f>IF($B$9="Female",'No Self Assessment feeder'!AB969,IF($B$9="Male",'No Self Assessment feeder'!BH969,IF($B$9="All",'No Self Assessment feeder'!CN969)))</f>
        <v>.</v>
      </c>
      <c r="AC980" s="127" t="str">
        <f>IF($B$9="Female",'No Self Assessment feeder'!AC969,IF($B$9="Male",'No Self Assessment feeder'!BI969,IF($B$9="All",'No Self Assessment feeder'!CO969)))</f>
        <v>.</v>
      </c>
      <c r="CM980" s="29"/>
    </row>
    <row r="981" spans="1:91" ht="14.25" customHeight="1" x14ac:dyDescent="0.2">
      <c r="A981" s="159" t="s">
        <v>295</v>
      </c>
      <c r="B981" s="65" t="s">
        <v>122</v>
      </c>
      <c r="C981" s="66">
        <v>10007149</v>
      </c>
      <c r="D981" s="66" t="s">
        <v>494</v>
      </c>
      <c r="E981" s="162" t="s">
        <v>123</v>
      </c>
      <c r="F981" s="142">
        <f>IF($B$9="Female",'No Self Assessment feeder'!F970,IF($B$9="Male",'No Self Assessment feeder'!AL970,IF($B$9="All",'No Self Assessment feeder'!BR970)))</f>
        <v>2840</v>
      </c>
      <c r="G981" s="120">
        <f>IF($B$9="Female",'No Self Assessment feeder'!G970,IF($B$9="Male",'No Self Assessment feeder'!AM970,IF($B$9="All",'No Self Assessment feeder'!BS970)))</f>
        <v>3.3</v>
      </c>
      <c r="H981" s="79">
        <f>IF($B$9="Female",'No Self Assessment feeder'!H970,IF($B$9="Male",'No Self Assessment feeder'!AN970,IF($B$9="All",'No Self Assessment feeder'!BT970)))</f>
        <v>2745</v>
      </c>
      <c r="I981" s="120">
        <f>IF($B$9="Female",'No Self Assessment feeder'!I970,IF($B$9="Male",'No Self Assessment feeder'!AO970,IF($B$9="All",'No Self Assessment feeder'!BU970)))</f>
        <v>5.0999999999999996</v>
      </c>
      <c r="J981" s="120">
        <f>IF($B$9="Female",'No Self Assessment feeder'!J970,IF($B$9="Male",'No Self Assessment feeder'!AP970,IF($B$9="All",'No Self Assessment feeder'!BV970)))</f>
        <v>11.9</v>
      </c>
      <c r="K981" s="120">
        <f>IF($B$9="Female",'No Self Assessment feeder'!K970,IF($B$9="Male",'No Self Assessment feeder'!AQ970,IF($B$9="All",'No Self Assessment feeder'!BW970)))</f>
        <v>58.8</v>
      </c>
      <c r="L981" s="120">
        <f>IF($B$9="Female",'No Self Assessment feeder'!L970,IF($B$9="Male",'No Self Assessment feeder'!AR970,IF($B$9="All",'No Self Assessment feeder'!BX970)))</f>
        <v>74.400000000000006</v>
      </c>
      <c r="M981" s="127">
        <f>IF($B$9="Female",'No Self Assessment feeder'!M970,IF($B$9="Male",'No Self Assessment feeder'!AS970,IF($B$9="All",'No Self Assessment feeder'!BY970)))</f>
        <v>83</v>
      </c>
      <c r="N981" s="81">
        <f>IF($B$9="Female",'No Self Assessment feeder'!N970,IF($B$9="Male",'No Self Assessment feeder'!AT970,IF($B$9="All",'No Self Assessment feeder'!BZ970)))</f>
        <v>2840</v>
      </c>
      <c r="O981" s="120">
        <f>IF($B$9="Female",'No Self Assessment feeder'!O970,IF($B$9="Male",'No Self Assessment feeder'!AU970,IF($B$9="All",'No Self Assessment feeder'!CA970)))</f>
        <v>3.6</v>
      </c>
      <c r="P981" s="79">
        <f>IF($B$9="Female",'No Self Assessment feeder'!P970,IF($B$9="Male",'No Self Assessment feeder'!AV970,IF($B$9="All",'No Self Assessment feeder'!CB970)))</f>
        <v>2740</v>
      </c>
      <c r="Q981" s="120">
        <f>IF($B$9="Female",'No Self Assessment feeder'!Q970,IF($B$9="Male",'No Self Assessment feeder'!AW970,IF($B$9="All",'No Self Assessment feeder'!CC970)))</f>
        <v>9.4</v>
      </c>
      <c r="R981" s="120">
        <f>IF($B$9="Female",'No Self Assessment feeder'!R970,IF($B$9="Male",'No Self Assessment feeder'!AX970,IF($B$9="All",'No Self Assessment feeder'!CD970)))</f>
        <v>8.5</v>
      </c>
      <c r="S981" s="120">
        <f>IF($B$9="Female",'No Self Assessment feeder'!S970,IF($B$9="Male",'No Self Assessment feeder'!AY970,IF($B$9="All",'No Self Assessment feeder'!CE970)))</f>
        <v>66.8</v>
      </c>
      <c r="T981" s="120">
        <f>IF($B$9="Female",'No Self Assessment feeder'!T970,IF($B$9="Male",'No Self Assessment feeder'!AZ970,IF($B$9="All",'No Self Assessment feeder'!CF970)))</f>
        <v>77.8</v>
      </c>
      <c r="U981" s="127">
        <f>IF($B$9="Female",'No Self Assessment feeder'!U970,IF($B$9="Male",'No Self Assessment feeder'!BA970,IF($B$9="All",'No Self Assessment feeder'!CG970)))</f>
        <v>82</v>
      </c>
      <c r="V981" s="81" t="str">
        <f>IF($B$9="Female",'No Self Assessment feeder'!V970,IF($B$9="Male",'No Self Assessment feeder'!BB970,IF($B$9="All",'No Self Assessment feeder'!CH970)))</f>
        <v>.</v>
      </c>
      <c r="W981" s="120" t="str">
        <f>IF($B$9="Female",'No Self Assessment feeder'!W970,IF($B$9="Male",'No Self Assessment feeder'!BC970,IF($B$9="All",'No Self Assessment feeder'!CI970)))</f>
        <v>.</v>
      </c>
      <c r="X981" s="79" t="str">
        <f>IF($B$9="Female",'No Self Assessment feeder'!X970,IF($B$9="Male",'No Self Assessment feeder'!BD970,IF($B$9="All",'No Self Assessment feeder'!CJ970)))</f>
        <v>.</v>
      </c>
      <c r="Y981" s="120" t="str">
        <f>IF($B$9="Female",'No Self Assessment feeder'!Y970,IF($B$9="Male",'No Self Assessment feeder'!BE970,IF($B$9="All",'No Self Assessment feeder'!CK970)))</f>
        <v>.</v>
      </c>
      <c r="Z981" s="120" t="str">
        <f>IF($B$9="Female",'No Self Assessment feeder'!Z970,IF($B$9="Male",'No Self Assessment feeder'!BF970,IF($B$9="All",'No Self Assessment feeder'!CL970)))</f>
        <v>.</v>
      </c>
      <c r="AA981" s="120" t="str">
        <f>IF($B$9="Female",'No Self Assessment feeder'!AA970,IF($B$9="Male",'No Self Assessment feeder'!BG970,IF($B$9="All",'No Self Assessment feeder'!CM970)))</f>
        <v>.</v>
      </c>
      <c r="AB981" s="120" t="str">
        <f>IF($B$9="Female",'No Self Assessment feeder'!AB970,IF($B$9="Male",'No Self Assessment feeder'!BH970,IF($B$9="All",'No Self Assessment feeder'!CN970)))</f>
        <v>.</v>
      </c>
      <c r="AC981" s="127" t="str">
        <f>IF($B$9="Female",'No Self Assessment feeder'!AC970,IF($B$9="Male",'No Self Assessment feeder'!BI970,IF($B$9="All",'No Self Assessment feeder'!CO970)))</f>
        <v>.</v>
      </c>
      <c r="CM981" s="29"/>
    </row>
    <row r="982" spans="1:91" ht="14.25" customHeight="1" x14ac:dyDescent="0.2">
      <c r="A982" s="159" t="s">
        <v>295</v>
      </c>
      <c r="B982" s="65" t="s">
        <v>124</v>
      </c>
      <c r="C982" s="66">
        <v>10003270</v>
      </c>
      <c r="D982" s="66" t="s">
        <v>491</v>
      </c>
      <c r="E982" s="162" t="s">
        <v>125</v>
      </c>
      <c r="F982" s="142">
        <f>IF($B$9="Female",'No Self Assessment feeder'!F971,IF($B$9="Male",'No Self Assessment feeder'!AL971,IF($B$9="All",'No Self Assessment feeder'!BR971)))</f>
        <v>1615</v>
      </c>
      <c r="G982" s="120">
        <f>IF($B$9="Female",'No Self Assessment feeder'!G971,IF($B$9="Male",'No Self Assessment feeder'!AM971,IF($B$9="All",'No Self Assessment feeder'!BS971)))</f>
        <v>1.2</v>
      </c>
      <c r="H982" s="79">
        <f>IF($B$9="Female",'No Self Assessment feeder'!H971,IF($B$9="Male",'No Self Assessment feeder'!AN971,IF($B$9="All",'No Self Assessment feeder'!BT971)))</f>
        <v>1595</v>
      </c>
      <c r="I982" s="120">
        <f>IF($B$9="Female",'No Self Assessment feeder'!I971,IF($B$9="Male",'No Self Assessment feeder'!AO971,IF($B$9="All",'No Self Assessment feeder'!BU971)))</f>
        <v>6.2</v>
      </c>
      <c r="J982" s="120">
        <f>IF($B$9="Female",'No Self Assessment feeder'!J971,IF($B$9="Male",'No Self Assessment feeder'!AP971,IF($B$9="All",'No Self Assessment feeder'!BV971)))</f>
        <v>6.5</v>
      </c>
      <c r="K982" s="120">
        <f>IF($B$9="Female",'No Self Assessment feeder'!K971,IF($B$9="Male",'No Self Assessment feeder'!AQ971,IF($B$9="All",'No Self Assessment feeder'!BW971)))</f>
        <v>46.4</v>
      </c>
      <c r="L982" s="120">
        <f>IF($B$9="Female",'No Self Assessment feeder'!L971,IF($B$9="Male",'No Self Assessment feeder'!AR971,IF($B$9="All",'No Self Assessment feeder'!BX971)))</f>
        <v>62.9</v>
      </c>
      <c r="M982" s="127">
        <f>IF($B$9="Female",'No Self Assessment feeder'!M971,IF($B$9="Male",'No Self Assessment feeder'!AS971,IF($B$9="All",'No Self Assessment feeder'!BY971)))</f>
        <v>87.3</v>
      </c>
      <c r="N982" s="81">
        <f>IF($B$9="Female",'No Self Assessment feeder'!N971,IF($B$9="Male",'No Self Assessment feeder'!AT971,IF($B$9="All",'No Self Assessment feeder'!BZ971)))</f>
        <v>1615</v>
      </c>
      <c r="O982" s="120">
        <f>IF($B$9="Female",'No Self Assessment feeder'!O971,IF($B$9="Male",'No Self Assessment feeder'!AU971,IF($B$9="All",'No Self Assessment feeder'!CA971)))</f>
        <v>1.5</v>
      </c>
      <c r="P982" s="79">
        <f>IF($B$9="Female",'No Self Assessment feeder'!P971,IF($B$9="Male",'No Self Assessment feeder'!AV971,IF($B$9="All",'No Self Assessment feeder'!CB971)))</f>
        <v>1590</v>
      </c>
      <c r="Q982" s="120">
        <f>IF($B$9="Female",'No Self Assessment feeder'!Q971,IF($B$9="Male",'No Self Assessment feeder'!AW971,IF($B$9="All",'No Self Assessment feeder'!CC971)))</f>
        <v>9.9</v>
      </c>
      <c r="R982" s="120">
        <f>IF($B$9="Female",'No Self Assessment feeder'!R971,IF($B$9="Male",'No Self Assessment feeder'!AX971,IF($B$9="All",'No Self Assessment feeder'!CD971)))</f>
        <v>7.9</v>
      </c>
      <c r="S982" s="120">
        <f>IF($B$9="Female",'No Self Assessment feeder'!S971,IF($B$9="Male",'No Self Assessment feeder'!AY971,IF($B$9="All",'No Self Assessment feeder'!CE971)))</f>
        <v>60</v>
      </c>
      <c r="T982" s="120">
        <f>IF($B$9="Female",'No Self Assessment feeder'!T971,IF($B$9="Male",'No Self Assessment feeder'!AZ971,IF($B$9="All",'No Self Assessment feeder'!CF971)))</f>
        <v>73.2</v>
      </c>
      <c r="U982" s="127">
        <f>IF($B$9="Female",'No Self Assessment feeder'!U971,IF($B$9="Male",'No Self Assessment feeder'!BA971,IF($B$9="All",'No Self Assessment feeder'!CG971)))</f>
        <v>82.2</v>
      </c>
      <c r="V982" s="81" t="str">
        <f>IF($B$9="Female",'No Self Assessment feeder'!V971,IF($B$9="Male",'No Self Assessment feeder'!BB971,IF($B$9="All",'No Self Assessment feeder'!CH971)))</f>
        <v>.</v>
      </c>
      <c r="W982" s="120" t="str">
        <f>IF($B$9="Female",'No Self Assessment feeder'!W971,IF($B$9="Male",'No Self Assessment feeder'!BC971,IF($B$9="All",'No Self Assessment feeder'!CI971)))</f>
        <v>.</v>
      </c>
      <c r="X982" s="79" t="str">
        <f>IF($B$9="Female",'No Self Assessment feeder'!X971,IF($B$9="Male",'No Self Assessment feeder'!BD971,IF($B$9="All",'No Self Assessment feeder'!CJ971)))</f>
        <v>.</v>
      </c>
      <c r="Y982" s="120" t="str">
        <f>IF($B$9="Female",'No Self Assessment feeder'!Y971,IF($B$9="Male",'No Self Assessment feeder'!BE971,IF($B$9="All",'No Self Assessment feeder'!CK971)))</f>
        <v>.</v>
      </c>
      <c r="Z982" s="120" t="str">
        <f>IF($B$9="Female",'No Self Assessment feeder'!Z971,IF($B$9="Male",'No Self Assessment feeder'!BF971,IF($B$9="All",'No Self Assessment feeder'!CL971)))</f>
        <v>.</v>
      </c>
      <c r="AA982" s="120" t="str">
        <f>IF($B$9="Female",'No Self Assessment feeder'!AA971,IF($B$9="Male",'No Self Assessment feeder'!BG971,IF($B$9="All",'No Self Assessment feeder'!CM971)))</f>
        <v>.</v>
      </c>
      <c r="AB982" s="120" t="str">
        <f>IF($B$9="Female",'No Self Assessment feeder'!AB971,IF($B$9="Male",'No Self Assessment feeder'!BH971,IF($B$9="All",'No Self Assessment feeder'!CN971)))</f>
        <v>.</v>
      </c>
      <c r="AC982" s="127" t="str">
        <f>IF($B$9="Female",'No Self Assessment feeder'!AC971,IF($B$9="Male",'No Self Assessment feeder'!BI971,IF($B$9="All",'No Self Assessment feeder'!CO971)))</f>
        <v>.</v>
      </c>
      <c r="CM982" s="29"/>
    </row>
    <row r="983" spans="1:91" ht="14.25" customHeight="1" x14ac:dyDescent="0.2">
      <c r="A983" s="159" t="s">
        <v>295</v>
      </c>
      <c r="B983" s="65" t="s">
        <v>126</v>
      </c>
      <c r="C983" s="66">
        <v>10007767</v>
      </c>
      <c r="D983" s="66" t="s">
        <v>489</v>
      </c>
      <c r="E983" s="162" t="s">
        <v>127</v>
      </c>
      <c r="F983" s="142">
        <f>IF($B$9="Female",'No Self Assessment feeder'!F972,IF($B$9="Male",'No Self Assessment feeder'!AL972,IF($B$9="All",'No Self Assessment feeder'!BR972)))</f>
        <v>1260</v>
      </c>
      <c r="G983" s="120">
        <f>IF($B$9="Female",'No Self Assessment feeder'!G972,IF($B$9="Male",'No Self Assessment feeder'!AM972,IF($B$9="All",'No Self Assessment feeder'!BS972)))</f>
        <v>2.1</v>
      </c>
      <c r="H983" s="79">
        <f>IF($B$9="Female",'No Self Assessment feeder'!H972,IF($B$9="Male",'No Self Assessment feeder'!AN972,IF($B$9="All",'No Self Assessment feeder'!BT972)))</f>
        <v>1235</v>
      </c>
      <c r="I983" s="120">
        <f>IF($B$9="Female",'No Self Assessment feeder'!I972,IF($B$9="Male",'No Self Assessment feeder'!AO972,IF($B$9="All",'No Self Assessment feeder'!BU972)))</f>
        <v>4.3</v>
      </c>
      <c r="J983" s="120">
        <f>IF($B$9="Female",'No Self Assessment feeder'!J972,IF($B$9="Male",'No Self Assessment feeder'!AP972,IF($B$9="All",'No Self Assessment feeder'!BV972)))</f>
        <v>9.1999999999999993</v>
      </c>
      <c r="K983" s="120">
        <f>IF($B$9="Female",'No Self Assessment feeder'!K972,IF($B$9="Male",'No Self Assessment feeder'!AQ972,IF($B$9="All",'No Self Assessment feeder'!BW972)))</f>
        <v>53.5</v>
      </c>
      <c r="L983" s="120">
        <f>IF($B$9="Female",'No Self Assessment feeder'!L972,IF($B$9="Male",'No Self Assessment feeder'!AR972,IF($B$9="All",'No Self Assessment feeder'!BX972)))</f>
        <v>73.8</v>
      </c>
      <c r="M983" s="127">
        <f>IF($B$9="Female",'No Self Assessment feeder'!M972,IF($B$9="Male",'No Self Assessment feeder'!AS972,IF($B$9="All",'No Self Assessment feeder'!BY972)))</f>
        <v>86.5</v>
      </c>
      <c r="N983" s="81">
        <f>IF($B$9="Female",'No Self Assessment feeder'!N972,IF($B$9="Male",'No Self Assessment feeder'!AT972,IF($B$9="All",'No Self Assessment feeder'!BZ972)))</f>
        <v>1260</v>
      </c>
      <c r="O983" s="120">
        <f>IF($B$9="Female",'No Self Assessment feeder'!O972,IF($B$9="Male",'No Self Assessment feeder'!AU972,IF($B$9="All",'No Self Assessment feeder'!CA972)))</f>
        <v>2.4</v>
      </c>
      <c r="P983" s="79">
        <f>IF($B$9="Female",'No Self Assessment feeder'!P972,IF($B$9="Male",'No Self Assessment feeder'!AV972,IF($B$9="All",'No Self Assessment feeder'!CB972)))</f>
        <v>1230</v>
      </c>
      <c r="Q983" s="120">
        <f>IF($B$9="Female",'No Self Assessment feeder'!Q972,IF($B$9="Male",'No Self Assessment feeder'!AW972,IF($B$9="All",'No Self Assessment feeder'!CC972)))</f>
        <v>8.6999999999999993</v>
      </c>
      <c r="R983" s="120">
        <f>IF($B$9="Female",'No Self Assessment feeder'!R972,IF($B$9="Male",'No Self Assessment feeder'!AX972,IF($B$9="All",'No Self Assessment feeder'!CD972)))</f>
        <v>9</v>
      </c>
      <c r="S983" s="120">
        <f>IF($B$9="Female",'No Self Assessment feeder'!S972,IF($B$9="Male",'No Self Assessment feeder'!AY972,IF($B$9="All",'No Self Assessment feeder'!CE972)))</f>
        <v>64.900000000000006</v>
      </c>
      <c r="T983" s="120">
        <f>IF($B$9="Female",'No Self Assessment feeder'!T972,IF($B$9="Male",'No Self Assessment feeder'!AZ972,IF($B$9="All",'No Self Assessment feeder'!CF972)))</f>
        <v>77.3</v>
      </c>
      <c r="U983" s="127">
        <f>IF($B$9="Female",'No Self Assessment feeder'!U972,IF($B$9="Male",'No Self Assessment feeder'!BA972,IF($B$9="All",'No Self Assessment feeder'!CG972)))</f>
        <v>82.3</v>
      </c>
      <c r="V983" s="81" t="str">
        <f>IF($B$9="Female",'No Self Assessment feeder'!V972,IF($B$9="Male",'No Self Assessment feeder'!BB972,IF($B$9="All",'No Self Assessment feeder'!CH972)))</f>
        <v>.</v>
      </c>
      <c r="W983" s="120" t="str">
        <f>IF($B$9="Female",'No Self Assessment feeder'!W972,IF($B$9="Male",'No Self Assessment feeder'!BC972,IF($B$9="All",'No Self Assessment feeder'!CI972)))</f>
        <v>.</v>
      </c>
      <c r="X983" s="79" t="str">
        <f>IF($B$9="Female",'No Self Assessment feeder'!X972,IF($B$9="Male",'No Self Assessment feeder'!BD972,IF($B$9="All",'No Self Assessment feeder'!CJ972)))</f>
        <v>.</v>
      </c>
      <c r="Y983" s="120" t="str">
        <f>IF($B$9="Female",'No Self Assessment feeder'!Y972,IF($B$9="Male",'No Self Assessment feeder'!BE972,IF($B$9="All",'No Self Assessment feeder'!CK972)))</f>
        <v>.</v>
      </c>
      <c r="Z983" s="120" t="str">
        <f>IF($B$9="Female",'No Self Assessment feeder'!Z972,IF($B$9="Male",'No Self Assessment feeder'!BF972,IF($B$9="All",'No Self Assessment feeder'!CL972)))</f>
        <v>.</v>
      </c>
      <c r="AA983" s="120" t="str">
        <f>IF($B$9="Female",'No Self Assessment feeder'!AA972,IF($B$9="Male",'No Self Assessment feeder'!BG972,IF($B$9="All",'No Self Assessment feeder'!CM972)))</f>
        <v>.</v>
      </c>
      <c r="AB983" s="120" t="str">
        <f>IF($B$9="Female",'No Self Assessment feeder'!AB972,IF($B$9="Male",'No Self Assessment feeder'!BH972,IF($B$9="All",'No Self Assessment feeder'!CN972)))</f>
        <v>.</v>
      </c>
      <c r="AC983" s="127" t="str">
        <f>IF($B$9="Female",'No Self Assessment feeder'!AC972,IF($B$9="Male",'No Self Assessment feeder'!BI972,IF($B$9="All",'No Self Assessment feeder'!CO972)))</f>
        <v>.</v>
      </c>
      <c r="CM983" s="29"/>
    </row>
    <row r="984" spans="1:91" ht="14.25" customHeight="1" x14ac:dyDescent="0.2">
      <c r="A984" s="159" t="s">
        <v>295</v>
      </c>
      <c r="B984" s="65" t="s">
        <v>128</v>
      </c>
      <c r="C984" s="66">
        <v>10007150</v>
      </c>
      <c r="D984" s="66" t="s">
        <v>495</v>
      </c>
      <c r="E984" s="162" t="s">
        <v>129</v>
      </c>
      <c r="F984" s="142">
        <f>IF($B$9="Female",'No Self Assessment feeder'!F973,IF($B$9="Male",'No Self Assessment feeder'!AL973,IF($B$9="All",'No Self Assessment feeder'!BR973)))</f>
        <v>3050</v>
      </c>
      <c r="G984" s="120">
        <f>IF($B$9="Female",'No Self Assessment feeder'!G973,IF($B$9="Male",'No Self Assessment feeder'!AM973,IF($B$9="All",'No Self Assessment feeder'!BS973)))</f>
        <v>2.4</v>
      </c>
      <c r="H984" s="79">
        <f>IF($B$9="Female",'No Self Assessment feeder'!H973,IF($B$9="Male",'No Self Assessment feeder'!AN973,IF($B$9="All",'No Self Assessment feeder'!BT973)))</f>
        <v>2980</v>
      </c>
      <c r="I984" s="120">
        <f>IF($B$9="Female",'No Self Assessment feeder'!I973,IF($B$9="Male",'No Self Assessment feeder'!AO973,IF($B$9="All",'No Self Assessment feeder'!BU973)))</f>
        <v>6.7</v>
      </c>
      <c r="J984" s="120">
        <f>IF($B$9="Female",'No Self Assessment feeder'!J973,IF($B$9="Male",'No Self Assessment feeder'!AP973,IF($B$9="All",'No Self Assessment feeder'!BV973)))</f>
        <v>12.6</v>
      </c>
      <c r="K984" s="120">
        <f>IF($B$9="Female",'No Self Assessment feeder'!K973,IF($B$9="Male",'No Self Assessment feeder'!AQ973,IF($B$9="All",'No Self Assessment feeder'!BW973)))</f>
        <v>56</v>
      </c>
      <c r="L984" s="120">
        <f>IF($B$9="Female",'No Self Assessment feeder'!L973,IF($B$9="Male",'No Self Assessment feeder'!AR973,IF($B$9="All",'No Self Assessment feeder'!BX973)))</f>
        <v>69.900000000000006</v>
      </c>
      <c r="M984" s="127">
        <f>IF($B$9="Female",'No Self Assessment feeder'!M973,IF($B$9="Male",'No Self Assessment feeder'!AS973,IF($B$9="All",'No Self Assessment feeder'!BY973)))</f>
        <v>80.7</v>
      </c>
      <c r="N984" s="81">
        <f>IF($B$9="Female",'No Self Assessment feeder'!N973,IF($B$9="Male",'No Self Assessment feeder'!AT973,IF($B$9="All",'No Self Assessment feeder'!BZ973)))</f>
        <v>3050</v>
      </c>
      <c r="O984" s="120">
        <f>IF($B$9="Female",'No Self Assessment feeder'!O973,IF($B$9="Male",'No Self Assessment feeder'!AU973,IF($B$9="All",'No Self Assessment feeder'!CA973)))</f>
        <v>2.6</v>
      </c>
      <c r="P984" s="79">
        <f>IF($B$9="Female",'No Self Assessment feeder'!P973,IF($B$9="Male",'No Self Assessment feeder'!AV973,IF($B$9="All",'No Self Assessment feeder'!CB973)))</f>
        <v>2975</v>
      </c>
      <c r="Q984" s="120">
        <f>IF($B$9="Female",'No Self Assessment feeder'!Q973,IF($B$9="Male",'No Self Assessment feeder'!AW973,IF($B$9="All",'No Self Assessment feeder'!CC973)))</f>
        <v>10.7</v>
      </c>
      <c r="R984" s="120">
        <f>IF($B$9="Female",'No Self Assessment feeder'!R973,IF($B$9="Male",'No Self Assessment feeder'!AX973,IF($B$9="All",'No Self Assessment feeder'!CD973)))</f>
        <v>8.9</v>
      </c>
      <c r="S984" s="120">
        <f>IF($B$9="Female",'No Self Assessment feeder'!S973,IF($B$9="Male",'No Self Assessment feeder'!AY973,IF($B$9="All",'No Self Assessment feeder'!CE973)))</f>
        <v>65.5</v>
      </c>
      <c r="T984" s="120">
        <f>IF($B$9="Female",'No Self Assessment feeder'!T973,IF($B$9="Male",'No Self Assessment feeder'!AZ973,IF($B$9="All",'No Self Assessment feeder'!CF973)))</f>
        <v>75.599999999999994</v>
      </c>
      <c r="U984" s="127">
        <f>IF($B$9="Female",'No Self Assessment feeder'!U973,IF($B$9="Male",'No Self Assessment feeder'!BA973,IF($B$9="All",'No Self Assessment feeder'!CG973)))</f>
        <v>80.400000000000006</v>
      </c>
      <c r="V984" s="81" t="str">
        <f>IF($B$9="Female",'No Self Assessment feeder'!V973,IF($B$9="Male",'No Self Assessment feeder'!BB973,IF($B$9="All",'No Self Assessment feeder'!CH973)))</f>
        <v>.</v>
      </c>
      <c r="W984" s="120" t="str">
        <f>IF($B$9="Female",'No Self Assessment feeder'!W973,IF($B$9="Male",'No Self Assessment feeder'!BC973,IF($B$9="All",'No Self Assessment feeder'!CI973)))</f>
        <v>.</v>
      </c>
      <c r="X984" s="79" t="str">
        <f>IF($B$9="Female",'No Self Assessment feeder'!X973,IF($B$9="Male",'No Self Assessment feeder'!BD973,IF($B$9="All",'No Self Assessment feeder'!CJ973)))</f>
        <v>.</v>
      </c>
      <c r="Y984" s="120" t="str">
        <f>IF($B$9="Female",'No Self Assessment feeder'!Y973,IF($B$9="Male",'No Self Assessment feeder'!BE973,IF($B$9="All",'No Self Assessment feeder'!CK973)))</f>
        <v>.</v>
      </c>
      <c r="Z984" s="120" t="str">
        <f>IF($B$9="Female",'No Self Assessment feeder'!Z973,IF($B$9="Male",'No Self Assessment feeder'!BF973,IF($B$9="All",'No Self Assessment feeder'!CL973)))</f>
        <v>.</v>
      </c>
      <c r="AA984" s="120" t="str">
        <f>IF($B$9="Female",'No Self Assessment feeder'!AA973,IF($B$9="Male",'No Self Assessment feeder'!BG973,IF($B$9="All",'No Self Assessment feeder'!CM973)))</f>
        <v>.</v>
      </c>
      <c r="AB984" s="120" t="str">
        <f>IF($B$9="Female",'No Self Assessment feeder'!AB973,IF($B$9="Male",'No Self Assessment feeder'!BH973,IF($B$9="All",'No Self Assessment feeder'!CN973)))</f>
        <v>.</v>
      </c>
      <c r="AC984" s="127" t="str">
        <f>IF($B$9="Female",'No Self Assessment feeder'!AC973,IF($B$9="Male",'No Self Assessment feeder'!BI973,IF($B$9="All",'No Self Assessment feeder'!CO973)))</f>
        <v>.</v>
      </c>
      <c r="CM984" s="29"/>
    </row>
    <row r="985" spans="1:91" ht="14.25" customHeight="1" x14ac:dyDescent="0.2">
      <c r="A985" s="159" t="s">
        <v>295</v>
      </c>
      <c r="B985" s="65" t="s">
        <v>130</v>
      </c>
      <c r="C985" s="66">
        <v>10003645</v>
      </c>
      <c r="D985" s="66" t="s">
        <v>491</v>
      </c>
      <c r="E985" s="162" t="s">
        <v>131</v>
      </c>
      <c r="F985" s="142">
        <f>IF($B$9="Female",'No Self Assessment feeder'!F974,IF($B$9="Male",'No Self Assessment feeder'!AL974,IF($B$9="All",'No Self Assessment feeder'!BR974)))</f>
        <v>2765</v>
      </c>
      <c r="G985" s="120">
        <f>IF($B$9="Female",'No Self Assessment feeder'!G974,IF($B$9="Male",'No Self Assessment feeder'!AM974,IF($B$9="All",'No Self Assessment feeder'!BS974)))</f>
        <v>2.1</v>
      </c>
      <c r="H985" s="79">
        <f>IF($B$9="Female",'No Self Assessment feeder'!H974,IF($B$9="Male",'No Self Assessment feeder'!AN974,IF($B$9="All",'No Self Assessment feeder'!BT974)))</f>
        <v>2705</v>
      </c>
      <c r="I985" s="120">
        <f>IF($B$9="Female",'No Self Assessment feeder'!I974,IF($B$9="Male",'No Self Assessment feeder'!AO974,IF($B$9="All",'No Self Assessment feeder'!BU974)))</f>
        <v>6.7</v>
      </c>
      <c r="J985" s="120">
        <f>IF($B$9="Female",'No Self Assessment feeder'!J974,IF($B$9="Male",'No Self Assessment feeder'!AP974,IF($B$9="All",'No Self Assessment feeder'!BV974)))</f>
        <v>11.7</v>
      </c>
      <c r="K985" s="120">
        <f>IF($B$9="Female",'No Self Assessment feeder'!K974,IF($B$9="Male",'No Self Assessment feeder'!AQ974,IF($B$9="All",'No Self Assessment feeder'!BW974)))</f>
        <v>46</v>
      </c>
      <c r="L985" s="120">
        <f>IF($B$9="Female",'No Self Assessment feeder'!L974,IF($B$9="Male",'No Self Assessment feeder'!AR974,IF($B$9="All",'No Self Assessment feeder'!BX974)))</f>
        <v>65.2</v>
      </c>
      <c r="M985" s="127">
        <f>IF($B$9="Female",'No Self Assessment feeder'!M974,IF($B$9="Male",'No Self Assessment feeder'!AS974,IF($B$9="All",'No Self Assessment feeder'!BY974)))</f>
        <v>81.7</v>
      </c>
      <c r="N985" s="81">
        <f>IF($B$9="Female",'No Self Assessment feeder'!N974,IF($B$9="Male",'No Self Assessment feeder'!AT974,IF($B$9="All",'No Self Assessment feeder'!BZ974)))</f>
        <v>2765</v>
      </c>
      <c r="O985" s="120">
        <f>IF($B$9="Female",'No Self Assessment feeder'!O974,IF($B$9="Male",'No Self Assessment feeder'!AU974,IF($B$9="All",'No Self Assessment feeder'!CA974)))</f>
        <v>2.5</v>
      </c>
      <c r="P985" s="79">
        <f>IF($B$9="Female",'No Self Assessment feeder'!P974,IF($B$9="Male",'No Self Assessment feeder'!AV974,IF($B$9="All",'No Self Assessment feeder'!CB974)))</f>
        <v>2695</v>
      </c>
      <c r="Q985" s="120">
        <f>IF($B$9="Female",'No Self Assessment feeder'!Q974,IF($B$9="Male",'No Self Assessment feeder'!AW974,IF($B$9="All",'No Self Assessment feeder'!CC974)))</f>
        <v>11.8</v>
      </c>
      <c r="R985" s="120">
        <f>IF($B$9="Female",'No Self Assessment feeder'!R974,IF($B$9="Male",'No Self Assessment feeder'!AX974,IF($B$9="All",'No Self Assessment feeder'!CD974)))</f>
        <v>8.6</v>
      </c>
      <c r="S985" s="120">
        <f>IF($B$9="Female",'No Self Assessment feeder'!S974,IF($B$9="Male",'No Self Assessment feeder'!AY974,IF($B$9="All",'No Self Assessment feeder'!CE974)))</f>
        <v>55</v>
      </c>
      <c r="T985" s="120">
        <f>IF($B$9="Female",'No Self Assessment feeder'!T974,IF($B$9="Male",'No Self Assessment feeder'!AZ974,IF($B$9="All",'No Self Assessment feeder'!CF974)))</f>
        <v>72.7</v>
      </c>
      <c r="U985" s="127">
        <f>IF($B$9="Female",'No Self Assessment feeder'!U974,IF($B$9="Male",'No Self Assessment feeder'!BA974,IF($B$9="All",'No Self Assessment feeder'!CG974)))</f>
        <v>79.599999999999994</v>
      </c>
      <c r="V985" s="81" t="str">
        <f>IF($B$9="Female",'No Self Assessment feeder'!V974,IF($B$9="Male",'No Self Assessment feeder'!BB974,IF($B$9="All",'No Self Assessment feeder'!CH974)))</f>
        <v>.</v>
      </c>
      <c r="W985" s="120" t="str">
        <f>IF($B$9="Female",'No Self Assessment feeder'!W974,IF($B$9="Male",'No Self Assessment feeder'!BC974,IF($B$9="All",'No Self Assessment feeder'!CI974)))</f>
        <v>.</v>
      </c>
      <c r="X985" s="79" t="str">
        <f>IF($B$9="Female",'No Self Assessment feeder'!X974,IF($B$9="Male",'No Self Assessment feeder'!BD974,IF($B$9="All",'No Self Assessment feeder'!CJ974)))</f>
        <v>.</v>
      </c>
      <c r="Y985" s="120" t="str">
        <f>IF($B$9="Female",'No Self Assessment feeder'!Y974,IF($B$9="Male",'No Self Assessment feeder'!BE974,IF($B$9="All",'No Self Assessment feeder'!CK974)))</f>
        <v>.</v>
      </c>
      <c r="Z985" s="120" t="str">
        <f>IF($B$9="Female",'No Self Assessment feeder'!Z974,IF($B$9="Male",'No Self Assessment feeder'!BF974,IF($B$9="All",'No Self Assessment feeder'!CL974)))</f>
        <v>.</v>
      </c>
      <c r="AA985" s="120" t="str">
        <f>IF($B$9="Female",'No Self Assessment feeder'!AA974,IF($B$9="Male",'No Self Assessment feeder'!BG974,IF($B$9="All",'No Self Assessment feeder'!CM974)))</f>
        <v>.</v>
      </c>
      <c r="AB985" s="120" t="str">
        <f>IF($B$9="Female",'No Self Assessment feeder'!AB974,IF($B$9="Male",'No Self Assessment feeder'!BH974,IF($B$9="All",'No Self Assessment feeder'!CN974)))</f>
        <v>.</v>
      </c>
      <c r="AC985" s="127" t="str">
        <f>IF($B$9="Female",'No Self Assessment feeder'!AC974,IF($B$9="Male",'No Self Assessment feeder'!BI974,IF($B$9="All",'No Self Assessment feeder'!CO974)))</f>
        <v>.</v>
      </c>
      <c r="CM985" s="29"/>
    </row>
    <row r="986" spans="1:91" ht="14.25" customHeight="1" x14ac:dyDescent="0.2">
      <c r="A986" s="159" t="s">
        <v>295</v>
      </c>
      <c r="B986" s="65" t="s">
        <v>132</v>
      </c>
      <c r="C986" s="66">
        <v>10003678</v>
      </c>
      <c r="D986" s="66" t="s">
        <v>491</v>
      </c>
      <c r="E986" s="162" t="s">
        <v>133</v>
      </c>
      <c r="F986" s="142">
        <f>IF($B$9="Female",'No Self Assessment feeder'!F975,IF($B$9="Male",'No Self Assessment feeder'!AL975,IF($B$9="All",'No Self Assessment feeder'!BR975)))</f>
        <v>3675</v>
      </c>
      <c r="G986" s="120">
        <f>IF($B$9="Female",'No Self Assessment feeder'!G975,IF($B$9="Male",'No Self Assessment feeder'!AM975,IF($B$9="All",'No Self Assessment feeder'!BS975)))</f>
        <v>4</v>
      </c>
      <c r="H986" s="79">
        <f>IF($B$9="Female",'No Self Assessment feeder'!H975,IF($B$9="Male",'No Self Assessment feeder'!AN975,IF($B$9="All",'No Self Assessment feeder'!BT975)))</f>
        <v>3530</v>
      </c>
      <c r="I986" s="120">
        <f>IF($B$9="Female",'No Self Assessment feeder'!I975,IF($B$9="Male",'No Self Assessment feeder'!AO975,IF($B$9="All",'No Self Assessment feeder'!BU975)))</f>
        <v>7.9</v>
      </c>
      <c r="J986" s="120">
        <f>IF($B$9="Female",'No Self Assessment feeder'!J975,IF($B$9="Male",'No Self Assessment feeder'!AP975,IF($B$9="All",'No Self Assessment feeder'!BV975)))</f>
        <v>15.4</v>
      </c>
      <c r="K986" s="120">
        <f>IF($B$9="Female",'No Self Assessment feeder'!K975,IF($B$9="Male",'No Self Assessment feeder'!AQ975,IF($B$9="All",'No Self Assessment feeder'!BW975)))</f>
        <v>57.8</v>
      </c>
      <c r="L986" s="120">
        <f>IF($B$9="Female",'No Self Assessment feeder'!L975,IF($B$9="Male",'No Self Assessment feeder'!AR975,IF($B$9="All",'No Self Assessment feeder'!BX975)))</f>
        <v>68.7</v>
      </c>
      <c r="M986" s="127">
        <f>IF($B$9="Female",'No Self Assessment feeder'!M975,IF($B$9="Male",'No Self Assessment feeder'!AS975,IF($B$9="All",'No Self Assessment feeder'!BY975)))</f>
        <v>76.7</v>
      </c>
      <c r="N986" s="81">
        <f>IF($B$9="Female",'No Self Assessment feeder'!N975,IF($B$9="Male",'No Self Assessment feeder'!AT975,IF($B$9="All",'No Self Assessment feeder'!BZ975)))</f>
        <v>3675</v>
      </c>
      <c r="O986" s="120">
        <f>IF($B$9="Female",'No Self Assessment feeder'!O975,IF($B$9="Male",'No Self Assessment feeder'!AU975,IF($B$9="All",'No Self Assessment feeder'!CA975)))</f>
        <v>4.0999999999999996</v>
      </c>
      <c r="P986" s="79">
        <f>IF($B$9="Female",'No Self Assessment feeder'!P975,IF($B$9="Male",'No Self Assessment feeder'!AV975,IF($B$9="All",'No Self Assessment feeder'!CB975)))</f>
        <v>3525</v>
      </c>
      <c r="Q986" s="120">
        <f>IF($B$9="Female",'No Self Assessment feeder'!Q975,IF($B$9="Male",'No Self Assessment feeder'!AW975,IF($B$9="All",'No Self Assessment feeder'!CC975)))</f>
        <v>13.4</v>
      </c>
      <c r="R986" s="120">
        <f>IF($B$9="Female",'No Self Assessment feeder'!R975,IF($B$9="Male",'No Self Assessment feeder'!AX975,IF($B$9="All",'No Self Assessment feeder'!CD975)))</f>
        <v>10.7</v>
      </c>
      <c r="S986" s="120">
        <f>IF($B$9="Female",'No Self Assessment feeder'!S975,IF($B$9="Male",'No Self Assessment feeder'!AY975,IF($B$9="All",'No Self Assessment feeder'!CE975)))</f>
        <v>65.099999999999994</v>
      </c>
      <c r="T986" s="120">
        <f>IF($B$9="Female",'No Self Assessment feeder'!T975,IF($B$9="Male",'No Self Assessment feeder'!AZ975,IF($B$9="All",'No Self Assessment feeder'!CF975)))</f>
        <v>72.400000000000006</v>
      </c>
      <c r="U986" s="127">
        <f>IF($B$9="Female",'No Self Assessment feeder'!U975,IF($B$9="Male",'No Self Assessment feeder'!BA975,IF($B$9="All",'No Self Assessment feeder'!CG975)))</f>
        <v>75.8</v>
      </c>
      <c r="V986" s="81" t="str">
        <f>IF($B$9="Female",'No Self Assessment feeder'!V975,IF($B$9="Male",'No Self Assessment feeder'!BB975,IF($B$9="All",'No Self Assessment feeder'!CH975)))</f>
        <v>.</v>
      </c>
      <c r="W986" s="120" t="str">
        <f>IF($B$9="Female",'No Self Assessment feeder'!W975,IF($B$9="Male",'No Self Assessment feeder'!BC975,IF($B$9="All",'No Self Assessment feeder'!CI975)))</f>
        <v>.</v>
      </c>
      <c r="X986" s="79" t="str">
        <f>IF($B$9="Female",'No Self Assessment feeder'!X975,IF($B$9="Male",'No Self Assessment feeder'!BD975,IF($B$9="All",'No Self Assessment feeder'!CJ975)))</f>
        <v>.</v>
      </c>
      <c r="Y986" s="120" t="str">
        <f>IF($B$9="Female",'No Self Assessment feeder'!Y975,IF($B$9="Male",'No Self Assessment feeder'!BE975,IF($B$9="All",'No Self Assessment feeder'!CK975)))</f>
        <v>.</v>
      </c>
      <c r="Z986" s="120" t="str">
        <f>IF($B$9="Female",'No Self Assessment feeder'!Z975,IF($B$9="Male",'No Self Assessment feeder'!BF975,IF($B$9="All",'No Self Assessment feeder'!CL975)))</f>
        <v>.</v>
      </c>
      <c r="AA986" s="120" t="str">
        <f>IF($B$9="Female",'No Self Assessment feeder'!AA975,IF($B$9="Male",'No Self Assessment feeder'!BG975,IF($B$9="All",'No Self Assessment feeder'!CM975)))</f>
        <v>.</v>
      </c>
      <c r="AB986" s="120" t="str">
        <f>IF($B$9="Female",'No Self Assessment feeder'!AB975,IF($B$9="Male",'No Self Assessment feeder'!BH975,IF($B$9="All",'No Self Assessment feeder'!CN975)))</f>
        <v>.</v>
      </c>
      <c r="AC986" s="127" t="str">
        <f>IF($B$9="Female",'No Self Assessment feeder'!AC975,IF($B$9="Male",'No Self Assessment feeder'!BI975,IF($B$9="All",'No Self Assessment feeder'!CO975)))</f>
        <v>.</v>
      </c>
      <c r="CM986" s="29"/>
    </row>
    <row r="987" spans="1:91" ht="14.25" customHeight="1" x14ac:dyDescent="0.2">
      <c r="A987" s="159" t="s">
        <v>295</v>
      </c>
      <c r="B987" s="65" t="s">
        <v>134</v>
      </c>
      <c r="C987" s="66">
        <v>10007768</v>
      </c>
      <c r="D987" s="66" t="s">
        <v>493</v>
      </c>
      <c r="E987" s="162" t="s">
        <v>135</v>
      </c>
      <c r="F987" s="142">
        <f>IF($B$9="Female",'No Self Assessment feeder'!F976,IF($B$9="Male",'No Self Assessment feeder'!AL976,IF($B$9="All",'No Self Assessment feeder'!BR976)))</f>
        <v>2100</v>
      </c>
      <c r="G987" s="120">
        <f>IF($B$9="Female",'No Self Assessment feeder'!G976,IF($B$9="Male",'No Self Assessment feeder'!AM976,IF($B$9="All",'No Self Assessment feeder'!BS976)))</f>
        <v>2.1</v>
      </c>
      <c r="H987" s="79">
        <f>IF($B$9="Female",'No Self Assessment feeder'!H976,IF($B$9="Male",'No Self Assessment feeder'!AN976,IF($B$9="All",'No Self Assessment feeder'!BT976)))</f>
        <v>2055</v>
      </c>
      <c r="I987" s="120">
        <f>IF($B$9="Female",'No Self Assessment feeder'!I976,IF($B$9="Male",'No Self Assessment feeder'!AO976,IF($B$9="All",'No Self Assessment feeder'!BU976)))</f>
        <v>5.5</v>
      </c>
      <c r="J987" s="120">
        <f>IF($B$9="Female",'No Self Assessment feeder'!J976,IF($B$9="Male",'No Self Assessment feeder'!AP976,IF($B$9="All",'No Self Assessment feeder'!BV976)))</f>
        <v>11</v>
      </c>
      <c r="K987" s="120">
        <f>IF($B$9="Female",'No Self Assessment feeder'!K976,IF($B$9="Male",'No Self Assessment feeder'!AQ976,IF($B$9="All",'No Self Assessment feeder'!BW976)))</f>
        <v>54.3</v>
      </c>
      <c r="L987" s="120">
        <f>IF($B$9="Female",'No Self Assessment feeder'!L976,IF($B$9="Male",'No Self Assessment feeder'!AR976,IF($B$9="All",'No Self Assessment feeder'!BX976)))</f>
        <v>74.2</v>
      </c>
      <c r="M987" s="127">
        <f>IF($B$9="Female",'No Self Assessment feeder'!M976,IF($B$9="Male",'No Self Assessment feeder'!AS976,IF($B$9="All",'No Self Assessment feeder'!BY976)))</f>
        <v>83.5</v>
      </c>
      <c r="N987" s="81">
        <f>IF($B$9="Female",'No Self Assessment feeder'!N976,IF($B$9="Male",'No Self Assessment feeder'!AT976,IF($B$9="All",'No Self Assessment feeder'!BZ976)))</f>
        <v>2100</v>
      </c>
      <c r="O987" s="120">
        <f>IF($B$9="Female",'No Self Assessment feeder'!O976,IF($B$9="Male",'No Self Assessment feeder'!AU976,IF($B$9="All",'No Self Assessment feeder'!CA976)))</f>
        <v>2.2000000000000002</v>
      </c>
      <c r="P987" s="79">
        <f>IF($B$9="Female",'No Self Assessment feeder'!P976,IF($B$9="Male",'No Self Assessment feeder'!AV976,IF($B$9="All",'No Self Assessment feeder'!CB976)))</f>
        <v>2055</v>
      </c>
      <c r="Q987" s="120">
        <f>IF($B$9="Female",'No Self Assessment feeder'!Q976,IF($B$9="Male",'No Self Assessment feeder'!AW976,IF($B$9="All",'No Self Assessment feeder'!CC976)))</f>
        <v>8.9</v>
      </c>
      <c r="R987" s="120">
        <f>IF($B$9="Female",'No Self Assessment feeder'!R976,IF($B$9="Male",'No Self Assessment feeder'!AX976,IF($B$9="All",'No Self Assessment feeder'!CD976)))</f>
        <v>7.5</v>
      </c>
      <c r="S987" s="120">
        <f>IF($B$9="Female",'No Self Assessment feeder'!S976,IF($B$9="Male",'No Self Assessment feeder'!AY976,IF($B$9="All",'No Self Assessment feeder'!CE976)))</f>
        <v>67.7</v>
      </c>
      <c r="T987" s="120">
        <f>IF($B$9="Female",'No Self Assessment feeder'!T976,IF($B$9="Male",'No Self Assessment feeder'!AZ976,IF($B$9="All",'No Self Assessment feeder'!CF976)))</f>
        <v>78.2</v>
      </c>
      <c r="U987" s="127">
        <f>IF($B$9="Female",'No Self Assessment feeder'!U976,IF($B$9="Male",'No Self Assessment feeder'!BA976,IF($B$9="All",'No Self Assessment feeder'!CG976)))</f>
        <v>83.6</v>
      </c>
      <c r="V987" s="81" t="str">
        <f>IF($B$9="Female",'No Self Assessment feeder'!V976,IF($B$9="Male",'No Self Assessment feeder'!BB976,IF($B$9="All",'No Self Assessment feeder'!CH976)))</f>
        <v>.</v>
      </c>
      <c r="W987" s="120" t="str">
        <f>IF($B$9="Female",'No Self Assessment feeder'!W976,IF($B$9="Male",'No Self Assessment feeder'!BC976,IF($B$9="All",'No Self Assessment feeder'!CI976)))</f>
        <v>.</v>
      </c>
      <c r="X987" s="79" t="str">
        <f>IF($B$9="Female",'No Self Assessment feeder'!X976,IF($B$9="Male",'No Self Assessment feeder'!BD976,IF($B$9="All",'No Self Assessment feeder'!CJ976)))</f>
        <v>.</v>
      </c>
      <c r="Y987" s="120" t="str">
        <f>IF($B$9="Female",'No Self Assessment feeder'!Y976,IF($B$9="Male",'No Self Assessment feeder'!BE976,IF($B$9="All",'No Self Assessment feeder'!CK976)))</f>
        <v>.</v>
      </c>
      <c r="Z987" s="120" t="str">
        <f>IF($B$9="Female",'No Self Assessment feeder'!Z976,IF($B$9="Male",'No Self Assessment feeder'!BF976,IF($B$9="All",'No Self Assessment feeder'!CL976)))</f>
        <v>.</v>
      </c>
      <c r="AA987" s="120" t="str">
        <f>IF($B$9="Female",'No Self Assessment feeder'!AA976,IF($B$9="Male",'No Self Assessment feeder'!BG976,IF($B$9="All",'No Self Assessment feeder'!CM976)))</f>
        <v>.</v>
      </c>
      <c r="AB987" s="120" t="str">
        <f>IF($B$9="Female",'No Self Assessment feeder'!AB976,IF($B$9="Male",'No Self Assessment feeder'!BH976,IF($B$9="All",'No Self Assessment feeder'!CN976)))</f>
        <v>.</v>
      </c>
      <c r="AC987" s="127" t="str">
        <f>IF($B$9="Female",'No Self Assessment feeder'!AC976,IF($B$9="Male",'No Self Assessment feeder'!BI976,IF($B$9="All",'No Self Assessment feeder'!CO976)))</f>
        <v>.</v>
      </c>
      <c r="CM987" s="29"/>
    </row>
    <row r="988" spans="1:91" ht="14.25" customHeight="1" x14ac:dyDescent="0.2">
      <c r="A988" s="159" t="s">
        <v>295</v>
      </c>
      <c r="B988" s="65" t="s">
        <v>136</v>
      </c>
      <c r="C988" s="66">
        <v>10003854</v>
      </c>
      <c r="D988" s="66" t="s">
        <v>494</v>
      </c>
      <c r="E988" s="162" t="s">
        <v>137</v>
      </c>
      <c r="F988" s="142" t="str">
        <f>IF($B$9="Female",'No Self Assessment feeder'!F977,IF($B$9="Male",'No Self Assessment feeder'!AL977,IF($B$9="All",'No Self Assessment feeder'!BR977)))</f>
        <v>.</v>
      </c>
      <c r="G988" s="120" t="str">
        <f>IF($B$9="Female",'No Self Assessment feeder'!G977,IF($B$9="Male",'No Self Assessment feeder'!AM977,IF($B$9="All",'No Self Assessment feeder'!BS977)))</f>
        <v>.</v>
      </c>
      <c r="H988" s="79" t="str">
        <f>IF($B$9="Female",'No Self Assessment feeder'!H977,IF($B$9="Male",'No Self Assessment feeder'!AN977,IF($B$9="All",'No Self Assessment feeder'!BT977)))</f>
        <v>.</v>
      </c>
      <c r="I988" s="120" t="str">
        <f>IF($B$9="Female",'No Self Assessment feeder'!I977,IF($B$9="Male",'No Self Assessment feeder'!AO977,IF($B$9="All",'No Self Assessment feeder'!BU977)))</f>
        <v>.</v>
      </c>
      <c r="J988" s="120" t="str">
        <f>IF($B$9="Female",'No Self Assessment feeder'!J977,IF($B$9="Male",'No Self Assessment feeder'!AP977,IF($B$9="All",'No Self Assessment feeder'!BV977)))</f>
        <v>.</v>
      </c>
      <c r="K988" s="120" t="str">
        <f>IF($B$9="Female",'No Self Assessment feeder'!K977,IF($B$9="Male",'No Self Assessment feeder'!AQ977,IF($B$9="All",'No Self Assessment feeder'!BW977)))</f>
        <v>.</v>
      </c>
      <c r="L988" s="120" t="str">
        <f>IF($B$9="Female",'No Self Assessment feeder'!L977,IF($B$9="Male",'No Self Assessment feeder'!AR977,IF($B$9="All",'No Self Assessment feeder'!BX977)))</f>
        <v>.</v>
      </c>
      <c r="M988" s="127" t="str">
        <f>IF($B$9="Female",'No Self Assessment feeder'!M977,IF($B$9="Male",'No Self Assessment feeder'!AS977,IF($B$9="All",'No Self Assessment feeder'!BY977)))</f>
        <v>.</v>
      </c>
      <c r="N988" s="81" t="str">
        <f>IF($B$9="Female",'No Self Assessment feeder'!N977,IF($B$9="Male",'No Self Assessment feeder'!AT977,IF($B$9="All",'No Self Assessment feeder'!BZ977)))</f>
        <v>.</v>
      </c>
      <c r="O988" s="120" t="str">
        <f>IF($B$9="Female",'No Self Assessment feeder'!O977,IF($B$9="Male",'No Self Assessment feeder'!AU977,IF($B$9="All",'No Self Assessment feeder'!CA977)))</f>
        <v>.</v>
      </c>
      <c r="P988" s="79" t="str">
        <f>IF($B$9="Female",'No Self Assessment feeder'!P977,IF($B$9="Male",'No Self Assessment feeder'!AV977,IF($B$9="All",'No Self Assessment feeder'!CB977)))</f>
        <v>.</v>
      </c>
      <c r="Q988" s="120" t="str">
        <f>IF($B$9="Female",'No Self Assessment feeder'!Q977,IF($B$9="Male",'No Self Assessment feeder'!AW977,IF($B$9="All",'No Self Assessment feeder'!CC977)))</f>
        <v>.</v>
      </c>
      <c r="R988" s="120" t="str">
        <f>IF($B$9="Female",'No Self Assessment feeder'!R977,IF($B$9="Male",'No Self Assessment feeder'!AX977,IF($B$9="All",'No Self Assessment feeder'!CD977)))</f>
        <v>.</v>
      </c>
      <c r="S988" s="120" t="str">
        <f>IF($B$9="Female",'No Self Assessment feeder'!S977,IF($B$9="Male",'No Self Assessment feeder'!AY977,IF($B$9="All",'No Self Assessment feeder'!CE977)))</f>
        <v>.</v>
      </c>
      <c r="T988" s="120" t="str">
        <f>IF($B$9="Female",'No Self Assessment feeder'!T977,IF($B$9="Male",'No Self Assessment feeder'!AZ977,IF($B$9="All",'No Self Assessment feeder'!CF977)))</f>
        <v>.</v>
      </c>
      <c r="U988" s="127" t="str">
        <f>IF($B$9="Female",'No Self Assessment feeder'!U977,IF($B$9="Male",'No Self Assessment feeder'!BA977,IF($B$9="All",'No Self Assessment feeder'!CG977)))</f>
        <v>.</v>
      </c>
      <c r="V988" s="81" t="str">
        <f>IF($B$9="Female",'No Self Assessment feeder'!V977,IF($B$9="Male",'No Self Assessment feeder'!BB977,IF($B$9="All",'No Self Assessment feeder'!CH977)))</f>
        <v>.</v>
      </c>
      <c r="W988" s="120" t="str">
        <f>IF($B$9="Female",'No Self Assessment feeder'!W977,IF($B$9="Male",'No Self Assessment feeder'!BC977,IF($B$9="All",'No Self Assessment feeder'!CI977)))</f>
        <v>.</v>
      </c>
      <c r="X988" s="79" t="str">
        <f>IF($B$9="Female",'No Self Assessment feeder'!X977,IF($B$9="Male",'No Self Assessment feeder'!BD977,IF($B$9="All",'No Self Assessment feeder'!CJ977)))</f>
        <v>.</v>
      </c>
      <c r="Y988" s="120" t="str">
        <f>IF($B$9="Female",'No Self Assessment feeder'!Y977,IF($B$9="Male",'No Self Assessment feeder'!BE977,IF($B$9="All",'No Self Assessment feeder'!CK977)))</f>
        <v>.</v>
      </c>
      <c r="Z988" s="120" t="str">
        <f>IF($B$9="Female",'No Self Assessment feeder'!Z977,IF($B$9="Male",'No Self Assessment feeder'!BF977,IF($B$9="All",'No Self Assessment feeder'!CL977)))</f>
        <v>.</v>
      </c>
      <c r="AA988" s="120" t="str">
        <f>IF($B$9="Female",'No Self Assessment feeder'!AA977,IF($B$9="Male",'No Self Assessment feeder'!BG977,IF($B$9="All",'No Self Assessment feeder'!CM977)))</f>
        <v>.</v>
      </c>
      <c r="AB988" s="120" t="str">
        <f>IF($B$9="Female",'No Self Assessment feeder'!AB977,IF($B$9="Male",'No Self Assessment feeder'!BH977,IF($B$9="All",'No Self Assessment feeder'!CN977)))</f>
        <v>.</v>
      </c>
      <c r="AC988" s="127" t="str">
        <f>IF($B$9="Female",'No Self Assessment feeder'!AC977,IF($B$9="Male",'No Self Assessment feeder'!BI977,IF($B$9="All",'No Self Assessment feeder'!CO977)))</f>
        <v>.</v>
      </c>
      <c r="CM988" s="29"/>
    </row>
    <row r="989" spans="1:91" ht="14.25" customHeight="1" x14ac:dyDescent="0.2">
      <c r="A989" s="159" t="s">
        <v>295</v>
      </c>
      <c r="B989" s="65" t="s">
        <v>138</v>
      </c>
      <c r="C989" s="66">
        <v>10003861</v>
      </c>
      <c r="D989" s="66" t="s">
        <v>494</v>
      </c>
      <c r="E989" s="162" t="s">
        <v>139</v>
      </c>
      <c r="F989" s="142">
        <f>IF($B$9="Female",'No Self Assessment feeder'!F978,IF($B$9="Male",'No Self Assessment feeder'!AL978,IF($B$9="All",'No Self Assessment feeder'!BR978)))</f>
        <v>4775</v>
      </c>
      <c r="G989" s="120">
        <f>IF($B$9="Female",'No Self Assessment feeder'!G978,IF($B$9="Male",'No Self Assessment feeder'!AM978,IF($B$9="All",'No Self Assessment feeder'!BS978)))</f>
        <v>2.8</v>
      </c>
      <c r="H989" s="79">
        <f>IF($B$9="Female",'No Self Assessment feeder'!H978,IF($B$9="Male",'No Self Assessment feeder'!AN978,IF($B$9="All",'No Self Assessment feeder'!BT978)))</f>
        <v>4640</v>
      </c>
      <c r="I989" s="120">
        <f>IF($B$9="Female",'No Self Assessment feeder'!I978,IF($B$9="Male",'No Self Assessment feeder'!AO978,IF($B$9="All",'No Self Assessment feeder'!BU978)))</f>
        <v>7</v>
      </c>
      <c r="J989" s="120">
        <f>IF($B$9="Female",'No Self Assessment feeder'!J978,IF($B$9="Male",'No Self Assessment feeder'!AP978,IF($B$9="All",'No Self Assessment feeder'!BV978)))</f>
        <v>13.8</v>
      </c>
      <c r="K989" s="120">
        <f>IF($B$9="Female",'No Self Assessment feeder'!K978,IF($B$9="Male",'No Self Assessment feeder'!AQ978,IF($B$9="All",'No Self Assessment feeder'!BW978)))</f>
        <v>65.7</v>
      </c>
      <c r="L989" s="120">
        <f>IF($B$9="Female",'No Self Assessment feeder'!L978,IF($B$9="Male",'No Self Assessment feeder'!AR978,IF($B$9="All",'No Self Assessment feeder'!BX978)))</f>
        <v>74.8</v>
      </c>
      <c r="M989" s="127">
        <f>IF($B$9="Female",'No Self Assessment feeder'!M978,IF($B$9="Male",'No Self Assessment feeder'!AS978,IF($B$9="All",'No Self Assessment feeder'!BY978)))</f>
        <v>79.2</v>
      </c>
      <c r="N989" s="81">
        <f>IF($B$9="Female",'No Self Assessment feeder'!N978,IF($B$9="Male",'No Self Assessment feeder'!AT978,IF($B$9="All",'No Self Assessment feeder'!BZ978)))</f>
        <v>4775</v>
      </c>
      <c r="O989" s="120">
        <f>IF($B$9="Female",'No Self Assessment feeder'!O978,IF($B$9="Male",'No Self Assessment feeder'!AU978,IF($B$9="All",'No Self Assessment feeder'!CA978)))</f>
        <v>3</v>
      </c>
      <c r="P989" s="79">
        <f>IF($B$9="Female",'No Self Assessment feeder'!P978,IF($B$9="Male",'No Self Assessment feeder'!AV978,IF($B$9="All",'No Self Assessment feeder'!CB978)))</f>
        <v>4635</v>
      </c>
      <c r="Q989" s="120">
        <f>IF($B$9="Female",'No Self Assessment feeder'!Q978,IF($B$9="Male",'No Self Assessment feeder'!AW978,IF($B$9="All",'No Self Assessment feeder'!CC978)))</f>
        <v>12.5</v>
      </c>
      <c r="R989" s="120">
        <f>IF($B$9="Female",'No Self Assessment feeder'!R978,IF($B$9="Male",'No Self Assessment feeder'!AX978,IF($B$9="All",'No Self Assessment feeder'!CD978)))</f>
        <v>9.9</v>
      </c>
      <c r="S989" s="120">
        <f>IF($B$9="Female",'No Self Assessment feeder'!S978,IF($B$9="Male",'No Self Assessment feeder'!AY978,IF($B$9="All",'No Self Assessment feeder'!CE978)))</f>
        <v>66.7</v>
      </c>
      <c r="T989" s="120">
        <f>IF($B$9="Female",'No Self Assessment feeder'!T978,IF($B$9="Male",'No Self Assessment feeder'!AZ978,IF($B$9="All",'No Self Assessment feeder'!CF978)))</f>
        <v>74.7</v>
      </c>
      <c r="U989" s="127">
        <f>IF($B$9="Female",'No Self Assessment feeder'!U978,IF($B$9="Male",'No Self Assessment feeder'!BA978,IF($B$9="All",'No Self Assessment feeder'!CG978)))</f>
        <v>77.599999999999994</v>
      </c>
      <c r="V989" s="81" t="str">
        <f>IF($B$9="Female",'No Self Assessment feeder'!V978,IF($B$9="Male",'No Self Assessment feeder'!BB978,IF($B$9="All",'No Self Assessment feeder'!CH978)))</f>
        <v>.</v>
      </c>
      <c r="W989" s="120" t="str">
        <f>IF($B$9="Female",'No Self Assessment feeder'!W978,IF($B$9="Male",'No Self Assessment feeder'!BC978,IF($B$9="All",'No Self Assessment feeder'!CI978)))</f>
        <v>.</v>
      </c>
      <c r="X989" s="79" t="str">
        <f>IF($B$9="Female",'No Self Assessment feeder'!X978,IF($B$9="Male",'No Self Assessment feeder'!BD978,IF($B$9="All",'No Self Assessment feeder'!CJ978)))</f>
        <v>.</v>
      </c>
      <c r="Y989" s="120" t="str">
        <f>IF($B$9="Female",'No Self Assessment feeder'!Y978,IF($B$9="Male",'No Self Assessment feeder'!BE978,IF($B$9="All",'No Self Assessment feeder'!CK978)))</f>
        <v>.</v>
      </c>
      <c r="Z989" s="120" t="str">
        <f>IF($B$9="Female",'No Self Assessment feeder'!Z978,IF($B$9="Male",'No Self Assessment feeder'!BF978,IF($B$9="All",'No Self Assessment feeder'!CL978)))</f>
        <v>.</v>
      </c>
      <c r="AA989" s="120" t="str">
        <f>IF($B$9="Female",'No Self Assessment feeder'!AA978,IF($B$9="Male",'No Self Assessment feeder'!BG978,IF($B$9="All",'No Self Assessment feeder'!CM978)))</f>
        <v>.</v>
      </c>
      <c r="AB989" s="120" t="str">
        <f>IF($B$9="Female",'No Self Assessment feeder'!AB978,IF($B$9="Male",'No Self Assessment feeder'!BH978,IF($B$9="All",'No Self Assessment feeder'!CN978)))</f>
        <v>.</v>
      </c>
      <c r="AC989" s="127" t="str">
        <f>IF($B$9="Female",'No Self Assessment feeder'!AC978,IF($B$9="Male",'No Self Assessment feeder'!BI978,IF($B$9="All",'No Self Assessment feeder'!CO978)))</f>
        <v>.</v>
      </c>
      <c r="CM989" s="29"/>
    </row>
    <row r="990" spans="1:91" ht="14.25" customHeight="1" x14ac:dyDescent="0.2">
      <c r="A990" s="159" t="s">
        <v>295</v>
      </c>
      <c r="B990" s="65" t="s">
        <v>140</v>
      </c>
      <c r="C990" s="66">
        <v>10007795</v>
      </c>
      <c r="D990" s="66" t="s">
        <v>494</v>
      </c>
      <c r="E990" s="162" t="s">
        <v>141</v>
      </c>
      <c r="F990" s="142">
        <f>IF($B$9="Female",'No Self Assessment feeder'!F979,IF($B$9="Male",'No Self Assessment feeder'!AL979,IF($B$9="All",'No Self Assessment feeder'!BR979)))</f>
        <v>5650</v>
      </c>
      <c r="G990" s="120">
        <f>IF($B$9="Female",'No Self Assessment feeder'!G979,IF($B$9="Male",'No Self Assessment feeder'!AM979,IF($B$9="All",'No Self Assessment feeder'!BS979)))</f>
        <v>3</v>
      </c>
      <c r="H990" s="79">
        <f>IF($B$9="Female",'No Self Assessment feeder'!H979,IF($B$9="Male",'No Self Assessment feeder'!AN979,IF($B$9="All",'No Self Assessment feeder'!BT979)))</f>
        <v>5485</v>
      </c>
      <c r="I990" s="120">
        <f>IF($B$9="Female",'No Self Assessment feeder'!I979,IF($B$9="Male",'No Self Assessment feeder'!AO979,IF($B$9="All",'No Self Assessment feeder'!BU979)))</f>
        <v>6.4</v>
      </c>
      <c r="J990" s="120">
        <f>IF($B$9="Female",'No Self Assessment feeder'!J979,IF($B$9="Male",'No Self Assessment feeder'!AP979,IF($B$9="All",'No Self Assessment feeder'!BV979)))</f>
        <v>12.3</v>
      </c>
      <c r="K990" s="120">
        <f>IF($B$9="Female",'No Self Assessment feeder'!K979,IF($B$9="Male",'No Self Assessment feeder'!AQ979,IF($B$9="All",'No Self Assessment feeder'!BW979)))</f>
        <v>54.3</v>
      </c>
      <c r="L990" s="120">
        <f>IF($B$9="Female",'No Self Assessment feeder'!L979,IF($B$9="Male",'No Self Assessment feeder'!AR979,IF($B$9="All",'No Self Assessment feeder'!BX979)))</f>
        <v>71.5</v>
      </c>
      <c r="M990" s="127">
        <f>IF($B$9="Female",'No Self Assessment feeder'!M979,IF($B$9="Male",'No Self Assessment feeder'!AS979,IF($B$9="All",'No Self Assessment feeder'!BY979)))</f>
        <v>81.3</v>
      </c>
      <c r="N990" s="81">
        <f>IF($B$9="Female",'No Self Assessment feeder'!N979,IF($B$9="Male",'No Self Assessment feeder'!AT979,IF($B$9="All",'No Self Assessment feeder'!BZ979)))</f>
        <v>5650</v>
      </c>
      <c r="O990" s="120">
        <f>IF($B$9="Female",'No Self Assessment feeder'!O979,IF($B$9="Male",'No Self Assessment feeder'!AU979,IF($B$9="All",'No Self Assessment feeder'!CA979)))</f>
        <v>3.3</v>
      </c>
      <c r="P990" s="79">
        <f>IF($B$9="Female",'No Self Assessment feeder'!P979,IF($B$9="Male",'No Self Assessment feeder'!AV979,IF($B$9="All",'No Self Assessment feeder'!CB979)))</f>
        <v>5465</v>
      </c>
      <c r="Q990" s="120">
        <f>IF($B$9="Female",'No Self Assessment feeder'!Q979,IF($B$9="Male",'No Self Assessment feeder'!AW979,IF($B$9="All",'No Self Assessment feeder'!CC979)))</f>
        <v>10.8</v>
      </c>
      <c r="R990" s="120">
        <f>IF($B$9="Female",'No Self Assessment feeder'!R979,IF($B$9="Male",'No Self Assessment feeder'!AX979,IF($B$9="All",'No Self Assessment feeder'!CD979)))</f>
        <v>8.5</v>
      </c>
      <c r="S990" s="120">
        <f>IF($B$9="Female",'No Self Assessment feeder'!S979,IF($B$9="Male",'No Self Assessment feeder'!AY979,IF($B$9="All",'No Self Assessment feeder'!CE979)))</f>
        <v>64.5</v>
      </c>
      <c r="T990" s="120">
        <f>IF($B$9="Female",'No Self Assessment feeder'!T979,IF($B$9="Male",'No Self Assessment feeder'!AZ979,IF($B$9="All",'No Self Assessment feeder'!CF979)))</f>
        <v>75.400000000000006</v>
      </c>
      <c r="U990" s="127">
        <f>IF($B$9="Female",'No Self Assessment feeder'!U979,IF($B$9="Male",'No Self Assessment feeder'!BA979,IF($B$9="All",'No Self Assessment feeder'!CG979)))</f>
        <v>80.7</v>
      </c>
      <c r="V990" s="81" t="str">
        <f>IF($B$9="Female",'No Self Assessment feeder'!V979,IF($B$9="Male",'No Self Assessment feeder'!BB979,IF($B$9="All",'No Self Assessment feeder'!CH979)))</f>
        <v>.</v>
      </c>
      <c r="W990" s="120" t="str">
        <f>IF($B$9="Female",'No Self Assessment feeder'!W979,IF($B$9="Male",'No Self Assessment feeder'!BC979,IF($B$9="All",'No Self Assessment feeder'!CI979)))</f>
        <v>.</v>
      </c>
      <c r="X990" s="79" t="str">
        <f>IF($B$9="Female",'No Self Assessment feeder'!X979,IF($B$9="Male",'No Self Assessment feeder'!BD979,IF($B$9="All",'No Self Assessment feeder'!CJ979)))</f>
        <v>.</v>
      </c>
      <c r="Y990" s="120" t="str">
        <f>IF($B$9="Female",'No Self Assessment feeder'!Y979,IF($B$9="Male",'No Self Assessment feeder'!BE979,IF($B$9="All",'No Self Assessment feeder'!CK979)))</f>
        <v>.</v>
      </c>
      <c r="Z990" s="120" t="str">
        <f>IF($B$9="Female",'No Self Assessment feeder'!Z979,IF($B$9="Male",'No Self Assessment feeder'!BF979,IF($B$9="All",'No Self Assessment feeder'!CL979)))</f>
        <v>.</v>
      </c>
      <c r="AA990" s="120" t="str">
        <f>IF($B$9="Female",'No Self Assessment feeder'!AA979,IF($B$9="Male",'No Self Assessment feeder'!BG979,IF($B$9="All",'No Self Assessment feeder'!CM979)))</f>
        <v>.</v>
      </c>
      <c r="AB990" s="120" t="str">
        <f>IF($B$9="Female",'No Self Assessment feeder'!AB979,IF($B$9="Male",'No Self Assessment feeder'!BH979,IF($B$9="All",'No Self Assessment feeder'!CN979)))</f>
        <v>.</v>
      </c>
      <c r="AC990" s="127" t="str">
        <f>IF($B$9="Female",'No Self Assessment feeder'!AC979,IF($B$9="Male",'No Self Assessment feeder'!BI979,IF($B$9="All",'No Self Assessment feeder'!CO979)))</f>
        <v>.</v>
      </c>
      <c r="CM990" s="29"/>
    </row>
    <row r="991" spans="1:91" ht="14.25" customHeight="1" x14ac:dyDescent="0.2">
      <c r="A991" s="159" t="s">
        <v>295</v>
      </c>
      <c r="B991" s="65" t="s">
        <v>142</v>
      </c>
      <c r="C991" s="66">
        <v>10003863</v>
      </c>
      <c r="D991" s="66" t="s">
        <v>494</v>
      </c>
      <c r="E991" s="162" t="s">
        <v>143</v>
      </c>
      <c r="F991" s="142">
        <f>IF($B$9="Female",'No Self Assessment feeder'!F980,IF($B$9="Male",'No Self Assessment feeder'!AL980,IF($B$9="All",'No Self Assessment feeder'!BR980)))</f>
        <v>565</v>
      </c>
      <c r="G991" s="120">
        <f>IF($B$9="Female",'No Self Assessment feeder'!G980,IF($B$9="Male",'No Self Assessment feeder'!AM980,IF($B$9="All",'No Self Assessment feeder'!BS980)))</f>
        <v>2.1</v>
      </c>
      <c r="H991" s="79">
        <f>IF($B$9="Female",'No Self Assessment feeder'!H980,IF($B$9="Male",'No Self Assessment feeder'!AN980,IF($B$9="All",'No Self Assessment feeder'!BT980)))</f>
        <v>555</v>
      </c>
      <c r="I991" s="120">
        <f>IF($B$9="Female",'No Self Assessment feeder'!I980,IF($B$9="Male",'No Self Assessment feeder'!AO980,IF($B$9="All",'No Self Assessment feeder'!BU980)))</f>
        <v>5.0999999999999996</v>
      </c>
      <c r="J991" s="120">
        <f>IF($B$9="Female",'No Self Assessment feeder'!J980,IF($B$9="Male",'No Self Assessment feeder'!AP980,IF($B$9="All",'No Self Assessment feeder'!BV980)))</f>
        <v>10.1</v>
      </c>
      <c r="K991" s="120">
        <f>IF($B$9="Female",'No Self Assessment feeder'!K980,IF($B$9="Male",'No Self Assessment feeder'!AQ980,IF($B$9="All",'No Self Assessment feeder'!BW980)))</f>
        <v>70.2</v>
      </c>
      <c r="L991" s="120">
        <f>IF($B$9="Female",'No Self Assessment feeder'!L980,IF($B$9="Male",'No Self Assessment feeder'!AR980,IF($B$9="All",'No Self Assessment feeder'!BX980)))</f>
        <v>80.7</v>
      </c>
      <c r="M991" s="127">
        <f>IF($B$9="Female",'No Self Assessment feeder'!M980,IF($B$9="Male",'No Self Assessment feeder'!AS980,IF($B$9="All",'No Self Assessment feeder'!BY980)))</f>
        <v>84.8</v>
      </c>
      <c r="N991" s="81">
        <f>IF($B$9="Female",'No Self Assessment feeder'!N980,IF($B$9="Male",'No Self Assessment feeder'!AT980,IF($B$9="All",'No Self Assessment feeder'!BZ980)))</f>
        <v>565</v>
      </c>
      <c r="O991" s="120">
        <f>IF($B$9="Female",'No Self Assessment feeder'!O980,IF($B$9="Male",'No Self Assessment feeder'!AU980,IF($B$9="All",'No Self Assessment feeder'!CA980)))</f>
        <v>2.5</v>
      </c>
      <c r="P991" s="79">
        <f>IF($B$9="Female",'No Self Assessment feeder'!P980,IF($B$9="Male",'No Self Assessment feeder'!AV980,IF($B$9="All",'No Self Assessment feeder'!CB980)))</f>
        <v>550</v>
      </c>
      <c r="Q991" s="120">
        <f>IF($B$9="Female",'No Self Assessment feeder'!Q980,IF($B$9="Male",'No Self Assessment feeder'!AW980,IF($B$9="All",'No Self Assessment feeder'!CC980)))</f>
        <v>10.3</v>
      </c>
      <c r="R991" s="120">
        <f>IF($B$9="Female",'No Self Assessment feeder'!R980,IF($B$9="Male",'No Self Assessment feeder'!AX980,IF($B$9="All",'No Self Assessment feeder'!CD980)))</f>
        <v>9.1</v>
      </c>
      <c r="S991" s="120">
        <f>IF($B$9="Female",'No Self Assessment feeder'!S980,IF($B$9="Male",'No Self Assessment feeder'!AY980,IF($B$9="All",'No Self Assessment feeder'!CE980)))</f>
        <v>71</v>
      </c>
      <c r="T991" s="120">
        <f>IF($B$9="Female",'No Self Assessment feeder'!T980,IF($B$9="Male",'No Self Assessment feeder'!AZ980,IF($B$9="All",'No Self Assessment feeder'!CF980)))</f>
        <v>78.400000000000006</v>
      </c>
      <c r="U991" s="127">
        <f>IF($B$9="Female",'No Self Assessment feeder'!U980,IF($B$9="Male",'No Self Assessment feeder'!BA980,IF($B$9="All",'No Self Assessment feeder'!CG980)))</f>
        <v>80.599999999999994</v>
      </c>
      <c r="V991" s="81" t="str">
        <f>IF($B$9="Female",'No Self Assessment feeder'!V980,IF($B$9="Male",'No Self Assessment feeder'!BB980,IF($B$9="All",'No Self Assessment feeder'!CH980)))</f>
        <v>.</v>
      </c>
      <c r="W991" s="120" t="str">
        <f>IF($B$9="Female",'No Self Assessment feeder'!W980,IF($B$9="Male",'No Self Assessment feeder'!BC980,IF($B$9="All",'No Self Assessment feeder'!CI980)))</f>
        <v>.</v>
      </c>
      <c r="X991" s="79" t="str">
        <f>IF($B$9="Female",'No Self Assessment feeder'!X980,IF($B$9="Male",'No Self Assessment feeder'!BD980,IF($B$9="All",'No Self Assessment feeder'!CJ980)))</f>
        <v>.</v>
      </c>
      <c r="Y991" s="120" t="str">
        <f>IF($B$9="Female",'No Self Assessment feeder'!Y980,IF($B$9="Male",'No Self Assessment feeder'!BE980,IF($B$9="All",'No Self Assessment feeder'!CK980)))</f>
        <v>.</v>
      </c>
      <c r="Z991" s="120" t="str">
        <f>IF($B$9="Female",'No Self Assessment feeder'!Z980,IF($B$9="Male",'No Self Assessment feeder'!BF980,IF($B$9="All",'No Self Assessment feeder'!CL980)))</f>
        <v>.</v>
      </c>
      <c r="AA991" s="120" t="str">
        <f>IF($B$9="Female",'No Self Assessment feeder'!AA980,IF($B$9="Male",'No Self Assessment feeder'!BG980,IF($B$9="All",'No Self Assessment feeder'!CM980)))</f>
        <v>.</v>
      </c>
      <c r="AB991" s="120" t="str">
        <f>IF($B$9="Female",'No Self Assessment feeder'!AB980,IF($B$9="Male",'No Self Assessment feeder'!BH980,IF($B$9="All",'No Self Assessment feeder'!CN980)))</f>
        <v>.</v>
      </c>
      <c r="AC991" s="127" t="str">
        <f>IF($B$9="Female",'No Self Assessment feeder'!AC980,IF($B$9="Male",'No Self Assessment feeder'!BI980,IF($B$9="All",'No Self Assessment feeder'!CO980)))</f>
        <v>.</v>
      </c>
      <c r="CM991" s="29"/>
    </row>
    <row r="992" spans="1:91" ht="14.25" customHeight="1" x14ac:dyDescent="0.2">
      <c r="A992" s="159" t="s">
        <v>295</v>
      </c>
      <c r="B992" s="65" t="s">
        <v>144</v>
      </c>
      <c r="C992" s="66">
        <v>10007796</v>
      </c>
      <c r="D992" s="66" t="s">
        <v>492</v>
      </c>
      <c r="E992" s="162" t="s">
        <v>145</v>
      </c>
      <c r="F992" s="142">
        <f>IF($B$9="Female",'No Self Assessment feeder'!F981,IF($B$9="Male",'No Self Assessment feeder'!AL981,IF($B$9="All",'No Self Assessment feeder'!BR981)))</f>
        <v>2230</v>
      </c>
      <c r="G992" s="120">
        <f>IF($B$9="Female",'No Self Assessment feeder'!G981,IF($B$9="Male",'No Self Assessment feeder'!AM981,IF($B$9="All",'No Self Assessment feeder'!BS981)))</f>
        <v>2.8</v>
      </c>
      <c r="H992" s="79">
        <f>IF($B$9="Female",'No Self Assessment feeder'!H981,IF($B$9="Male",'No Self Assessment feeder'!AN981,IF($B$9="All",'No Self Assessment feeder'!BT981)))</f>
        <v>2165</v>
      </c>
      <c r="I992" s="120">
        <f>IF($B$9="Female",'No Self Assessment feeder'!I981,IF($B$9="Male",'No Self Assessment feeder'!AO981,IF($B$9="All",'No Self Assessment feeder'!BU981)))</f>
        <v>5.4</v>
      </c>
      <c r="J992" s="120">
        <f>IF($B$9="Female",'No Self Assessment feeder'!J981,IF($B$9="Male",'No Self Assessment feeder'!AP981,IF($B$9="All",'No Self Assessment feeder'!BV981)))</f>
        <v>12</v>
      </c>
      <c r="K992" s="120">
        <f>IF($B$9="Female",'No Self Assessment feeder'!K981,IF($B$9="Male",'No Self Assessment feeder'!AQ981,IF($B$9="All",'No Self Assessment feeder'!BW981)))</f>
        <v>54.1</v>
      </c>
      <c r="L992" s="120">
        <f>IF($B$9="Female",'No Self Assessment feeder'!L981,IF($B$9="Male",'No Self Assessment feeder'!AR981,IF($B$9="All",'No Self Assessment feeder'!BX981)))</f>
        <v>71</v>
      </c>
      <c r="M992" s="127">
        <f>IF($B$9="Female",'No Self Assessment feeder'!M981,IF($B$9="Male",'No Self Assessment feeder'!AS981,IF($B$9="All",'No Self Assessment feeder'!BY981)))</f>
        <v>82.6</v>
      </c>
      <c r="N992" s="81">
        <f>IF($B$9="Female",'No Self Assessment feeder'!N981,IF($B$9="Male",'No Self Assessment feeder'!AT981,IF($B$9="All",'No Self Assessment feeder'!BZ981)))</f>
        <v>2230</v>
      </c>
      <c r="O992" s="120">
        <f>IF($B$9="Female",'No Self Assessment feeder'!O981,IF($B$9="Male",'No Self Assessment feeder'!AU981,IF($B$9="All",'No Self Assessment feeder'!CA981)))</f>
        <v>3.3</v>
      </c>
      <c r="P992" s="79">
        <f>IF($B$9="Female",'No Self Assessment feeder'!P981,IF($B$9="Male",'No Self Assessment feeder'!AV981,IF($B$9="All",'No Self Assessment feeder'!CB981)))</f>
        <v>2155</v>
      </c>
      <c r="Q992" s="120">
        <f>IF($B$9="Female",'No Self Assessment feeder'!Q981,IF($B$9="Male",'No Self Assessment feeder'!AW981,IF($B$9="All",'No Self Assessment feeder'!CC981)))</f>
        <v>9.1</v>
      </c>
      <c r="R992" s="120">
        <f>IF($B$9="Female",'No Self Assessment feeder'!R981,IF($B$9="Male",'No Self Assessment feeder'!AX981,IF($B$9="All",'No Self Assessment feeder'!CD981)))</f>
        <v>10</v>
      </c>
      <c r="S992" s="120">
        <f>IF($B$9="Female",'No Self Assessment feeder'!S981,IF($B$9="Male",'No Self Assessment feeder'!AY981,IF($B$9="All",'No Self Assessment feeder'!CE981)))</f>
        <v>64.400000000000006</v>
      </c>
      <c r="T992" s="120">
        <f>IF($B$9="Female",'No Self Assessment feeder'!T981,IF($B$9="Male",'No Self Assessment feeder'!AZ981,IF($B$9="All",'No Self Assessment feeder'!CF981)))</f>
        <v>76.3</v>
      </c>
      <c r="U992" s="127">
        <f>IF($B$9="Female",'No Self Assessment feeder'!U981,IF($B$9="Male",'No Self Assessment feeder'!BA981,IF($B$9="All",'No Self Assessment feeder'!CG981)))</f>
        <v>80.8</v>
      </c>
      <c r="V992" s="81" t="str">
        <f>IF($B$9="Female",'No Self Assessment feeder'!V981,IF($B$9="Male",'No Self Assessment feeder'!BB981,IF($B$9="All",'No Self Assessment feeder'!CH981)))</f>
        <v>.</v>
      </c>
      <c r="W992" s="120" t="str">
        <f>IF($B$9="Female",'No Self Assessment feeder'!W981,IF($B$9="Male",'No Self Assessment feeder'!BC981,IF($B$9="All",'No Self Assessment feeder'!CI981)))</f>
        <v>.</v>
      </c>
      <c r="X992" s="79" t="str">
        <f>IF($B$9="Female",'No Self Assessment feeder'!X981,IF($B$9="Male",'No Self Assessment feeder'!BD981,IF($B$9="All",'No Self Assessment feeder'!CJ981)))</f>
        <v>.</v>
      </c>
      <c r="Y992" s="120" t="str">
        <f>IF($B$9="Female",'No Self Assessment feeder'!Y981,IF($B$9="Male",'No Self Assessment feeder'!BE981,IF($B$9="All",'No Self Assessment feeder'!CK981)))</f>
        <v>.</v>
      </c>
      <c r="Z992" s="120" t="str">
        <f>IF($B$9="Female",'No Self Assessment feeder'!Z981,IF($B$9="Male",'No Self Assessment feeder'!BF981,IF($B$9="All",'No Self Assessment feeder'!CL981)))</f>
        <v>.</v>
      </c>
      <c r="AA992" s="120" t="str">
        <f>IF($B$9="Female",'No Self Assessment feeder'!AA981,IF($B$9="Male",'No Self Assessment feeder'!BG981,IF($B$9="All",'No Self Assessment feeder'!CM981)))</f>
        <v>.</v>
      </c>
      <c r="AB992" s="120" t="str">
        <f>IF($B$9="Female",'No Self Assessment feeder'!AB981,IF($B$9="Male",'No Self Assessment feeder'!BH981,IF($B$9="All",'No Self Assessment feeder'!CN981)))</f>
        <v>.</v>
      </c>
      <c r="AC992" s="127" t="str">
        <f>IF($B$9="Female",'No Self Assessment feeder'!AC981,IF($B$9="Male",'No Self Assessment feeder'!BI981,IF($B$9="All",'No Self Assessment feeder'!CO981)))</f>
        <v>.</v>
      </c>
      <c r="CM992" s="29"/>
    </row>
    <row r="993" spans="1:91" ht="14.25" customHeight="1" x14ac:dyDescent="0.2">
      <c r="A993" s="159" t="s">
        <v>295</v>
      </c>
      <c r="B993" s="65" t="s">
        <v>146</v>
      </c>
      <c r="C993" s="66">
        <v>10007151</v>
      </c>
      <c r="D993" s="66" t="s">
        <v>492</v>
      </c>
      <c r="E993" s="162" t="s">
        <v>147</v>
      </c>
      <c r="F993" s="142">
        <f>IF($B$9="Female",'No Self Assessment feeder'!F982,IF($B$9="Male",'No Self Assessment feeder'!AL982,IF($B$9="All",'No Self Assessment feeder'!BR982)))</f>
        <v>2335</v>
      </c>
      <c r="G993" s="120">
        <f>IF($B$9="Female",'No Self Assessment feeder'!G982,IF($B$9="Male",'No Self Assessment feeder'!AM982,IF($B$9="All",'No Self Assessment feeder'!BS982)))</f>
        <v>3.1</v>
      </c>
      <c r="H993" s="79">
        <f>IF($B$9="Female",'No Self Assessment feeder'!H982,IF($B$9="Male",'No Self Assessment feeder'!AN982,IF($B$9="All",'No Self Assessment feeder'!BT982)))</f>
        <v>2260</v>
      </c>
      <c r="I993" s="120">
        <f>IF($B$9="Female",'No Self Assessment feeder'!I982,IF($B$9="Male",'No Self Assessment feeder'!AO982,IF($B$9="All",'No Self Assessment feeder'!BU982)))</f>
        <v>7.2</v>
      </c>
      <c r="J993" s="120">
        <f>IF($B$9="Female",'No Self Assessment feeder'!J982,IF($B$9="Male",'No Self Assessment feeder'!AP982,IF($B$9="All",'No Self Assessment feeder'!BV982)))</f>
        <v>11.5</v>
      </c>
      <c r="K993" s="120">
        <f>IF($B$9="Female",'No Self Assessment feeder'!K982,IF($B$9="Male",'No Self Assessment feeder'!AQ982,IF($B$9="All",'No Self Assessment feeder'!BW982)))</f>
        <v>64.8</v>
      </c>
      <c r="L993" s="120">
        <f>IF($B$9="Female",'No Self Assessment feeder'!L982,IF($B$9="Male",'No Self Assessment feeder'!AR982,IF($B$9="All",'No Self Assessment feeder'!BX982)))</f>
        <v>76.3</v>
      </c>
      <c r="M993" s="127">
        <f>IF($B$9="Female",'No Self Assessment feeder'!M982,IF($B$9="Male",'No Self Assessment feeder'!AS982,IF($B$9="All",'No Self Assessment feeder'!BY982)))</f>
        <v>81.400000000000006</v>
      </c>
      <c r="N993" s="81">
        <f>IF($B$9="Female",'No Self Assessment feeder'!N982,IF($B$9="Male",'No Self Assessment feeder'!AT982,IF($B$9="All",'No Self Assessment feeder'!BZ982)))</f>
        <v>2335</v>
      </c>
      <c r="O993" s="120">
        <f>IF($B$9="Female",'No Self Assessment feeder'!O982,IF($B$9="Male",'No Self Assessment feeder'!AU982,IF($B$9="All",'No Self Assessment feeder'!CA982)))</f>
        <v>3.3</v>
      </c>
      <c r="P993" s="79">
        <f>IF($B$9="Female",'No Self Assessment feeder'!P982,IF($B$9="Male",'No Self Assessment feeder'!AV982,IF($B$9="All",'No Self Assessment feeder'!CB982)))</f>
        <v>2260</v>
      </c>
      <c r="Q993" s="120">
        <f>IF($B$9="Female",'No Self Assessment feeder'!Q982,IF($B$9="Male",'No Self Assessment feeder'!AW982,IF($B$9="All",'No Self Assessment feeder'!CC982)))</f>
        <v>9.1999999999999993</v>
      </c>
      <c r="R993" s="120">
        <f>IF($B$9="Female",'No Self Assessment feeder'!R982,IF($B$9="Male",'No Self Assessment feeder'!AX982,IF($B$9="All",'No Self Assessment feeder'!CD982)))</f>
        <v>8.5</v>
      </c>
      <c r="S993" s="120">
        <f>IF($B$9="Female",'No Self Assessment feeder'!S982,IF($B$9="Male",'No Self Assessment feeder'!AY982,IF($B$9="All",'No Self Assessment feeder'!CE982)))</f>
        <v>69.3</v>
      </c>
      <c r="T993" s="120">
        <f>IF($B$9="Female",'No Self Assessment feeder'!T982,IF($B$9="Male",'No Self Assessment feeder'!AZ982,IF($B$9="All",'No Self Assessment feeder'!CF982)))</f>
        <v>79.2</v>
      </c>
      <c r="U993" s="127">
        <f>IF($B$9="Female",'No Self Assessment feeder'!U982,IF($B$9="Male",'No Self Assessment feeder'!BA982,IF($B$9="All",'No Self Assessment feeder'!CG982)))</f>
        <v>82.3</v>
      </c>
      <c r="V993" s="81" t="str">
        <f>IF($B$9="Female",'No Self Assessment feeder'!V982,IF($B$9="Male",'No Self Assessment feeder'!BB982,IF($B$9="All",'No Self Assessment feeder'!CH982)))</f>
        <v>.</v>
      </c>
      <c r="W993" s="120" t="str">
        <f>IF($B$9="Female",'No Self Assessment feeder'!W982,IF($B$9="Male",'No Self Assessment feeder'!BC982,IF($B$9="All",'No Self Assessment feeder'!CI982)))</f>
        <v>.</v>
      </c>
      <c r="X993" s="79" t="str">
        <f>IF($B$9="Female",'No Self Assessment feeder'!X982,IF($B$9="Male",'No Self Assessment feeder'!BD982,IF($B$9="All",'No Self Assessment feeder'!CJ982)))</f>
        <v>.</v>
      </c>
      <c r="Y993" s="120" t="str">
        <f>IF($B$9="Female",'No Self Assessment feeder'!Y982,IF($B$9="Male",'No Self Assessment feeder'!BE982,IF($B$9="All",'No Self Assessment feeder'!CK982)))</f>
        <v>.</v>
      </c>
      <c r="Z993" s="120" t="str">
        <f>IF($B$9="Female",'No Self Assessment feeder'!Z982,IF($B$9="Male",'No Self Assessment feeder'!BF982,IF($B$9="All",'No Self Assessment feeder'!CL982)))</f>
        <v>.</v>
      </c>
      <c r="AA993" s="120" t="str">
        <f>IF($B$9="Female",'No Self Assessment feeder'!AA982,IF($B$9="Male",'No Self Assessment feeder'!BG982,IF($B$9="All",'No Self Assessment feeder'!CM982)))</f>
        <v>.</v>
      </c>
      <c r="AB993" s="120" t="str">
        <f>IF($B$9="Female",'No Self Assessment feeder'!AB982,IF($B$9="Male",'No Self Assessment feeder'!BH982,IF($B$9="All",'No Self Assessment feeder'!CN982)))</f>
        <v>.</v>
      </c>
      <c r="AC993" s="127" t="str">
        <f>IF($B$9="Female",'No Self Assessment feeder'!AC982,IF($B$9="Male",'No Self Assessment feeder'!BI982,IF($B$9="All",'No Self Assessment feeder'!CO982)))</f>
        <v>.</v>
      </c>
      <c r="CM993" s="29"/>
    </row>
    <row r="994" spans="1:91" ht="14.25" customHeight="1" x14ac:dyDescent="0.2">
      <c r="A994" s="159" t="s">
        <v>295</v>
      </c>
      <c r="B994" s="65" t="s">
        <v>148</v>
      </c>
      <c r="C994" s="66">
        <v>10003956</v>
      </c>
      <c r="D994" s="66" t="s">
        <v>493</v>
      </c>
      <c r="E994" s="162" t="s">
        <v>149</v>
      </c>
      <c r="F994" s="142">
        <f>IF($B$9="Female",'No Self Assessment feeder'!F983,IF($B$9="Male",'No Self Assessment feeder'!AL983,IF($B$9="All",'No Self Assessment feeder'!BR983)))</f>
        <v>1225</v>
      </c>
      <c r="G994" s="120">
        <f>IF($B$9="Female",'No Self Assessment feeder'!G983,IF($B$9="Male",'No Self Assessment feeder'!AM983,IF($B$9="All",'No Self Assessment feeder'!BS983)))</f>
        <v>2</v>
      </c>
      <c r="H994" s="79">
        <f>IF($B$9="Female",'No Self Assessment feeder'!H983,IF($B$9="Male",'No Self Assessment feeder'!AN983,IF($B$9="All",'No Self Assessment feeder'!BT983)))</f>
        <v>1200</v>
      </c>
      <c r="I994" s="120">
        <f>IF($B$9="Female",'No Self Assessment feeder'!I983,IF($B$9="Male",'No Self Assessment feeder'!AO983,IF($B$9="All",'No Self Assessment feeder'!BU983)))</f>
        <v>6.7</v>
      </c>
      <c r="J994" s="120">
        <f>IF($B$9="Female",'No Self Assessment feeder'!J983,IF($B$9="Male",'No Self Assessment feeder'!AP983,IF($B$9="All",'No Self Assessment feeder'!BV983)))</f>
        <v>12</v>
      </c>
      <c r="K994" s="120">
        <f>IF($B$9="Female",'No Self Assessment feeder'!K983,IF($B$9="Male",'No Self Assessment feeder'!AQ983,IF($B$9="All",'No Self Assessment feeder'!BW983)))</f>
        <v>59</v>
      </c>
      <c r="L994" s="120">
        <f>IF($B$9="Female",'No Self Assessment feeder'!L983,IF($B$9="Male",'No Self Assessment feeder'!AR983,IF($B$9="All",'No Self Assessment feeder'!BX983)))</f>
        <v>74.400000000000006</v>
      </c>
      <c r="M994" s="127">
        <f>IF($B$9="Female",'No Self Assessment feeder'!M983,IF($B$9="Male",'No Self Assessment feeder'!AS983,IF($B$9="All",'No Self Assessment feeder'!BY983)))</f>
        <v>81.3</v>
      </c>
      <c r="N994" s="81">
        <f>IF($B$9="Female",'No Self Assessment feeder'!N983,IF($B$9="Male",'No Self Assessment feeder'!AT983,IF($B$9="All",'No Self Assessment feeder'!BZ983)))</f>
        <v>1225</v>
      </c>
      <c r="O994" s="120">
        <f>IF($B$9="Female",'No Self Assessment feeder'!O983,IF($B$9="Male",'No Self Assessment feeder'!AU983,IF($B$9="All",'No Self Assessment feeder'!CA983)))</f>
        <v>2.4</v>
      </c>
      <c r="P994" s="79">
        <f>IF($B$9="Female",'No Self Assessment feeder'!P983,IF($B$9="Male",'No Self Assessment feeder'!AV983,IF($B$9="All",'No Self Assessment feeder'!CB983)))</f>
        <v>1200</v>
      </c>
      <c r="Q994" s="120">
        <f>IF($B$9="Female",'No Self Assessment feeder'!Q983,IF($B$9="Male",'No Self Assessment feeder'!AW983,IF($B$9="All",'No Self Assessment feeder'!CC983)))</f>
        <v>10.6</v>
      </c>
      <c r="R994" s="120">
        <f>IF($B$9="Female",'No Self Assessment feeder'!R983,IF($B$9="Male",'No Self Assessment feeder'!AX983,IF($B$9="All",'No Self Assessment feeder'!CD983)))</f>
        <v>10.9</v>
      </c>
      <c r="S994" s="120">
        <f>IF($B$9="Female",'No Self Assessment feeder'!S983,IF($B$9="Male",'No Self Assessment feeder'!AY983,IF($B$9="All",'No Self Assessment feeder'!CE983)))</f>
        <v>67.400000000000006</v>
      </c>
      <c r="T994" s="120">
        <f>IF($B$9="Female",'No Self Assessment feeder'!T983,IF($B$9="Male",'No Self Assessment feeder'!AZ983,IF($B$9="All",'No Self Assessment feeder'!CF983)))</f>
        <v>75.7</v>
      </c>
      <c r="U994" s="127">
        <f>IF($B$9="Female",'No Self Assessment feeder'!U983,IF($B$9="Male",'No Self Assessment feeder'!BA983,IF($B$9="All",'No Self Assessment feeder'!CG983)))</f>
        <v>78.5</v>
      </c>
      <c r="V994" s="81" t="str">
        <f>IF($B$9="Female",'No Self Assessment feeder'!V983,IF($B$9="Male",'No Self Assessment feeder'!BB983,IF($B$9="All",'No Self Assessment feeder'!CH983)))</f>
        <v>.</v>
      </c>
      <c r="W994" s="120" t="str">
        <f>IF($B$9="Female",'No Self Assessment feeder'!W983,IF($B$9="Male",'No Self Assessment feeder'!BC983,IF($B$9="All",'No Self Assessment feeder'!CI983)))</f>
        <v>.</v>
      </c>
      <c r="X994" s="79" t="str">
        <f>IF($B$9="Female",'No Self Assessment feeder'!X983,IF($B$9="Male",'No Self Assessment feeder'!BD983,IF($B$9="All",'No Self Assessment feeder'!CJ983)))</f>
        <v>.</v>
      </c>
      <c r="Y994" s="120" t="str">
        <f>IF($B$9="Female",'No Self Assessment feeder'!Y983,IF($B$9="Male",'No Self Assessment feeder'!BE983,IF($B$9="All",'No Self Assessment feeder'!CK983)))</f>
        <v>.</v>
      </c>
      <c r="Z994" s="120" t="str">
        <f>IF($B$9="Female",'No Self Assessment feeder'!Z983,IF($B$9="Male",'No Self Assessment feeder'!BF983,IF($B$9="All",'No Self Assessment feeder'!CL983)))</f>
        <v>.</v>
      </c>
      <c r="AA994" s="120" t="str">
        <f>IF($B$9="Female",'No Self Assessment feeder'!AA983,IF($B$9="Male",'No Self Assessment feeder'!BG983,IF($B$9="All",'No Self Assessment feeder'!CM983)))</f>
        <v>.</v>
      </c>
      <c r="AB994" s="120" t="str">
        <f>IF($B$9="Female",'No Self Assessment feeder'!AB983,IF($B$9="Male",'No Self Assessment feeder'!BH983,IF($B$9="All",'No Self Assessment feeder'!CN983)))</f>
        <v>.</v>
      </c>
      <c r="AC994" s="127" t="str">
        <f>IF($B$9="Female",'No Self Assessment feeder'!AC983,IF($B$9="Male",'No Self Assessment feeder'!BI983,IF($B$9="All",'No Self Assessment feeder'!CO983)))</f>
        <v>.</v>
      </c>
      <c r="CM994" s="29"/>
    </row>
    <row r="995" spans="1:91" ht="14.25" customHeight="1" x14ac:dyDescent="0.2">
      <c r="A995" s="159" t="s">
        <v>295</v>
      </c>
      <c r="B995" s="65" t="s">
        <v>150</v>
      </c>
      <c r="C995" s="66">
        <v>10003957</v>
      </c>
      <c r="D995" s="66" t="s">
        <v>493</v>
      </c>
      <c r="E995" s="162" t="s">
        <v>151</v>
      </c>
      <c r="F995" s="142">
        <f>IF($B$9="Female",'No Self Assessment feeder'!F984,IF($B$9="Male",'No Self Assessment feeder'!AL984,IF($B$9="All",'No Self Assessment feeder'!BR984)))</f>
        <v>4305</v>
      </c>
      <c r="G995" s="120">
        <f>IF($B$9="Female",'No Self Assessment feeder'!G984,IF($B$9="Male",'No Self Assessment feeder'!AM984,IF($B$9="All",'No Self Assessment feeder'!BS984)))</f>
        <v>3.1</v>
      </c>
      <c r="H995" s="79">
        <f>IF($B$9="Female",'No Self Assessment feeder'!H984,IF($B$9="Male",'No Self Assessment feeder'!AN984,IF($B$9="All",'No Self Assessment feeder'!BT984)))</f>
        <v>4170</v>
      </c>
      <c r="I995" s="120">
        <f>IF($B$9="Female",'No Self Assessment feeder'!I984,IF($B$9="Male",'No Self Assessment feeder'!AO984,IF($B$9="All",'No Self Assessment feeder'!BU984)))</f>
        <v>7.7</v>
      </c>
      <c r="J995" s="120">
        <f>IF($B$9="Female",'No Self Assessment feeder'!J984,IF($B$9="Male",'No Self Assessment feeder'!AP984,IF($B$9="All",'No Self Assessment feeder'!BV984)))</f>
        <v>13.4</v>
      </c>
      <c r="K995" s="120">
        <f>IF($B$9="Female",'No Self Assessment feeder'!K984,IF($B$9="Male",'No Self Assessment feeder'!AQ984,IF($B$9="All",'No Self Assessment feeder'!BW984)))</f>
        <v>60.9</v>
      </c>
      <c r="L995" s="120">
        <f>IF($B$9="Female",'No Self Assessment feeder'!L984,IF($B$9="Male",'No Self Assessment feeder'!AR984,IF($B$9="All",'No Self Assessment feeder'!BX984)))</f>
        <v>72.5</v>
      </c>
      <c r="M995" s="127">
        <f>IF($B$9="Female",'No Self Assessment feeder'!M984,IF($B$9="Male",'No Self Assessment feeder'!AS984,IF($B$9="All",'No Self Assessment feeder'!BY984)))</f>
        <v>79</v>
      </c>
      <c r="N995" s="81">
        <f>IF($B$9="Female",'No Self Assessment feeder'!N984,IF($B$9="Male",'No Self Assessment feeder'!AT984,IF($B$9="All",'No Self Assessment feeder'!BZ984)))</f>
        <v>4305</v>
      </c>
      <c r="O995" s="120">
        <f>IF($B$9="Female",'No Self Assessment feeder'!O984,IF($B$9="Male",'No Self Assessment feeder'!AU984,IF($B$9="All",'No Self Assessment feeder'!CA984)))</f>
        <v>3.3</v>
      </c>
      <c r="P995" s="79">
        <f>IF($B$9="Female",'No Self Assessment feeder'!P984,IF($B$9="Male",'No Self Assessment feeder'!AV984,IF($B$9="All",'No Self Assessment feeder'!CB984)))</f>
        <v>4160</v>
      </c>
      <c r="Q995" s="120">
        <f>IF($B$9="Female",'No Self Assessment feeder'!Q984,IF($B$9="Male",'No Self Assessment feeder'!AW984,IF($B$9="All",'No Self Assessment feeder'!CC984)))</f>
        <v>11.7</v>
      </c>
      <c r="R995" s="120">
        <f>IF($B$9="Female",'No Self Assessment feeder'!R984,IF($B$9="Male",'No Self Assessment feeder'!AX984,IF($B$9="All",'No Self Assessment feeder'!CD984)))</f>
        <v>9.8000000000000007</v>
      </c>
      <c r="S995" s="120">
        <f>IF($B$9="Female",'No Self Assessment feeder'!S984,IF($B$9="Male",'No Self Assessment feeder'!AY984,IF($B$9="All",'No Self Assessment feeder'!CE984)))</f>
        <v>64.8</v>
      </c>
      <c r="T995" s="120">
        <f>IF($B$9="Female",'No Self Assessment feeder'!T984,IF($B$9="Male",'No Self Assessment feeder'!AZ984,IF($B$9="All",'No Self Assessment feeder'!CF984)))</f>
        <v>74.900000000000006</v>
      </c>
      <c r="U995" s="127">
        <f>IF($B$9="Female",'No Self Assessment feeder'!U984,IF($B$9="Male",'No Self Assessment feeder'!BA984,IF($B$9="All",'No Self Assessment feeder'!CG984)))</f>
        <v>78.5</v>
      </c>
      <c r="V995" s="81" t="str">
        <f>IF($B$9="Female",'No Self Assessment feeder'!V984,IF($B$9="Male",'No Self Assessment feeder'!BB984,IF($B$9="All",'No Self Assessment feeder'!CH984)))</f>
        <v>.</v>
      </c>
      <c r="W995" s="120" t="str">
        <f>IF($B$9="Female",'No Self Assessment feeder'!W984,IF($B$9="Male",'No Self Assessment feeder'!BC984,IF($B$9="All",'No Self Assessment feeder'!CI984)))</f>
        <v>.</v>
      </c>
      <c r="X995" s="79" t="str">
        <f>IF($B$9="Female",'No Self Assessment feeder'!X984,IF($B$9="Male",'No Self Assessment feeder'!BD984,IF($B$9="All",'No Self Assessment feeder'!CJ984)))</f>
        <v>.</v>
      </c>
      <c r="Y995" s="120" t="str">
        <f>IF($B$9="Female",'No Self Assessment feeder'!Y984,IF($B$9="Male",'No Self Assessment feeder'!BE984,IF($B$9="All",'No Self Assessment feeder'!CK984)))</f>
        <v>.</v>
      </c>
      <c r="Z995" s="120" t="str">
        <f>IF($B$9="Female",'No Self Assessment feeder'!Z984,IF($B$9="Male",'No Self Assessment feeder'!BF984,IF($B$9="All",'No Self Assessment feeder'!CL984)))</f>
        <v>.</v>
      </c>
      <c r="AA995" s="120" t="str">
        <f>IF($B$9="Female",'No Self Assessment feeder'!AA984,IF($B$9="Male",'No Self Assessment feeder'!BG984,IF($B$9="All",'No Self Assessment feeder'!CM984)))</f>
        <v>.</v>
      </c>
      <c r="AB995" s="120" t="str">
        <f>IF($B$9="Female",'No Self Assessment feeder'!AB984,IF($B$9="Male",'No Self Assessment feeder'!BH984,IF($B$9="All",'No Self Assessment feeder'!CN984)))</f>
        <v>.</v>
      </c>
      <c r="AC995" s="127" t="str">
        <f>IF($B$9="Female",'No Self Assessment feeder'!AC984,IF($B$9="Male",'No Self Assessment feeder'!BI984,IF($B$9="All",'No Self Assessment feeder'!CO984)))</f>
        <v>.</v>
      </c>
      <c r="CM995" s="29"/>
    </row>
    <row r="996" spans="1:91" ht="14.25" customHeight="1" x14ac:dyDescent="0.2">
      <c r="A996" s="159" t="s">
        <v>295</v>
      </c>
      <c r="B996" s="65" t="s">
        <v>152</v>
      </c>
      <c r="C996" s="66">
        <v>10003945</v>
      </c>
      <c r="D996" s="66" t="s">
        <v>493</v>
      </c>
      <c r="E996" s="162" t="s">
        <v>153</v>
      </c>
      <c r="F996" s="142">
        <f>IF($B$9="Female",'No Self Assessment feeder'!F985,IF($B$9="Male",'No Self Assessment feeder'!AL985,IF($B$9="All",'No Self Assessment feeder'!BR985)))</f>
        <v>165</v>
      </c>
      <c r="G996" s="120">
        <f>IF($B$9="Female",'No Self Assessment feeder'!G985,IF($B$9="Male",'No Self Assessment feeder'!AM985,IF($B$9="All",'No Self Assessment feeder'!BS985)))</f>
        <v>3.6</v>
      </c>
      <c r="H996" s="79">
        <f>IF($B$9="Female",'No Self Assessment feeder'!H985,IF($B$9="Male",'No Self Assessment feeder'!AN985,IF($B$9="All",'No Self Assessment feeder'!BT985)))</f>
        <v>160</v>
      </c>
      <c r="I996" s="120">
        <f>IF($B$9="Female",'No Self Assessment feeder'!I985,IF($B$9="Male",'No Self Assessment feeder'!AO985,IF($B$9="All",'No Self Assessment feeder'!BU985)))</f>
        <v>15.6</v>
      </c>
      <c r="J996" s="120">
        <f>IF($B$9="Female",'No Self Assessment feeder'!J985,IF($B$9="Male",'No Self Assessment feeder'!AP985,IF($B$9="All",'No Self Assessment feeder'!BV985)))</f>
        <v>25</v>
      </c>
      <c r="K996" s="120">
        <f>IF($B$9="Female",'No Self Assessment feeder'!K985,IF($B$9="Male",'No Self Assessment feeder'!AQ985,IF($B$9="All",'No Self Assessment feeder'!BW985)))</f>
        <v>51.9</v>
      </c>
      <c r="L996" s="120">
        <f>IF($B$9="Female",'No Self Assessment feeder'!L985,IF($B$9="Male",'No Self Assessment feeder'!AR985,IF($B$9="All",'No Self Assessment feeder'!BX985)))</f>
        <v>55</v>
      </c>
      <c r="M996" s="127">
        <f>IF($B$9="Female",'No Self Assessment feeder'!M985,IF($B$9="Male",'No Self Assessment feeder'!AS985,IF($B$9="All",'No Self Assessment feeder'!BY985)))</f>
        <v>59.4</v>
      </c>
      <c r="N996" s="81">
        <f>IF($B$9="Female",'No Self Assessment feeder'!N985,IF($B$9="Male",'No Self Assessment feeder'!AT985,IF($B$9="All",'No Self Assessment feeder'!BZ985)))</f>
        <v>165</v>
      </c>
      <c r="O996" s="120">
        <f>IF($B$9="Female",'No Self Assessment feeder'!O985,IF($B$9="Male",'No Self Assessment feeder'!AU985,IF($B$9="All",'No Self Assessment feeder'!CA985)))</f>
        <v>3.6</v>
      </c>
      <c r="P996" s="79">
        <f>IF($B$9="Female",'No Self Assessment feeder'!P985,IF($B$9="Male",'No Self Assessment feeder'!AV985,IF($B$9="All",'No Self Assessment feeder'!CB985)))</f>
        <v>160</v>
      </c>
      <c r="Q996" s="120">
        <f>IF($B$9="Female",'No Self Assessment feeder'!Q985,IF($B$9="Male",'No Self Assessment feeder'!AW985,IF($B$9="All",'No Self Assessment feeder'!CC985)))</f>
        <v>26.3</v>
      </c>
      <c r="R996" s="120">
        <f>IF($B$9="Female",'No Self Assessment feeder'!R985,IF($B$9="Male",'No Self Assessment feeder'!AX985,IF($B$9="All",'No Self Assessment feeder'!CD985)))</f>
        <v>10.6</v>
      </c>
      <c r="S996" s="120">
        <f>IF($B$9="Female",'No Self Assessment feeder'!S985,IF($B$9="Male",'No Self Assessment feeder'!AY985,IF($B$9="All",'No Self Assessment feeder'!CE985)))</f>
        <v>59.4</v>
      </c>
      <c r="T996" s="120">
        <f>IF($B$9="Female",'No Self Assessment feeder'!T985,IF($B$9="Male",'No Self Assessment feeder'!AZ985,IF($B$9="All",'No Self Assessment feeder'!CF985)))</f>
        <v>61.3</v>
      </c>
      <c r="U996" s="127">
        <f>IF($B$9="Female",'No Self Assessment feeder'!U985,IF($B$9="Male",'No Self Assessment feeder'!BA985,IF($B$9="All",'No Self Assessment feeder'!CG985)))</f>
        <v>63.1</v>
      </c>
      <c r="V996" s="81" t="str">
        <f>IF($B$9="Female",'No Self Assessment feeder'!V985,IF($B$9="Male",'No Self Assessment feeder'!BB985,IF($B$9="All",'No Self Assessment feeder'!CH985)))</f>
        <v>.</v>
      </c>
      <c r="W996" s="120" t="str">
        <f>IF($B$9="Female",'No Self Assessment feeder'!W985,IF($B$9="Male",'No Self Assessment feeder'!BC985,IF($B$9="All",'No Self Assessment feeder'!CI985)))</f>
        <v>.</v>
      </c>
      <c r="X996" s="79" t="str">
        <f>IF($B$9="Female",'No Self Assessment feeder'!X985,IF($B$9="Male",'No Self Assessment feeder'!BD985,IF($B$9="All",'No Self Assessment feeder'!CJ985)))</f>
        <v>.</v>
      </c>
      <c r="Y996" s="120" t="str">
        <f>IF($B$9="Female",'No Self Assessment feeder'!Y985,IF($B$9="Male",'No Self Assessment feeder'!BE985,IF($B$9="All",'No Self Assessment feeder'!CK985)))</f>
        <v>.</v>
      </c>
      <c r="Z996" s="120" t="str">
        <f>IF($B$9="Female",'No Self Assessment feeder'!Z985,IF($B$9="Male",'No Self Assessment feeder'!BF985,IF($B$9="All",'No Self Assessment feeder'!CL985)))</f>
        <v>.</v>
      </c>
      <c r="AA996" s="120" t="str">
        <f>IF($B$9="Female",'No Self Assessment feeder'!AA985,IF($B$9="Male",'No Self Assessment feeder'!BG985,IF($B$9="All",'No Self Assessment feeder'!CM985)))</f>
        <v>.</v>
      </c>
      <c r="AB996" s="120" t="str">
        <f>IF($B$9="Female",'No Self Assessment feeder'!AB985,IF($B$9="Male",'No Self Assessment feeder'!BH985,IF($B$9="All",'No Self Assessment feeder'!CN985)))</f>
        <v>.</v>
      </c>
      <c r="AC996" s="127" t="str">
        <f>IF($B$9="Female",'No Self Assessment feeder'!AC985,IF($B$9="Male",'No Self Assessment feeder'!BI985,IF($B$9="All",'No Self Assessment feeder'!CO985)))</f>
        <v>.</v>
      </c>
      <c r="CM996" s="29"/>
    </row>
    <row r="997" spans="1:91" ht="14.25" customHeight="1" x14ac:dyDescent="0.2">
      <c r="A997" s="159" t="s">
        <v>295</v>
      </c>
      <c r="B997" s="65" t="s">
        <v>154</v>
      </c>
      <c r="C997" s="66">
        <v>10006842</v>
      </c>
      <c r="D997" s="66" t="s">
        <v>493</v>
      </c>
      <c r="E997" s="162" t="s">
        <v>155</v>
      </c>
      <c r="F997" s="142">
        <f>IF($B$9="Female",'No Self Assessment feeder'!F986,IF($B$9="Male",'No Self Assessment feeder'!AL986,IF($B$9="All",'No Self Assessment feeder'!BR986)))</f>
        <v>3265</v>
      </c>
      <c r="G997" s="120">
        <f>IF($B$9="Female",'No Self Assessment feeder'!G986,IF($B$9="Male",'No Self Assessment feeder'!AM986,IF($B$9="All",'No Self Assessment feeder'!BS986)))</f>
        <v>1.9</v>
      </c>
      <c r="H997" s="79">
        <f>IF($B$9="Female",'No Self Assessment feeder'!H986,IF($B$9="Male",'No Self Assessment feeder'!AN986,IF($B$9="All",'No Self Assessment feeder'!BT986)))</f>
        <v>3205</v>
      </c>
      <c r="I997" s="120">
        <f>IF($B$9="Female",'No Self Assessment feeder'!I986,IF($B$9="Male",'No Self Assessment feeder'!AO986,IF($B$9="All",'No Self Assessment feeder'!BU986)))</f>
        <v>6.3</v>
      </c>
      <c r="J997" s="120">
        <f>IF($B$9="Female",'No Self Assessment feeder'!J986,IF($B$9="Male",'No Self Assessment feeder'!AP986,IF($B$9="All",'No Self Assessment feeder'!BV986)))</f>
        <v>11.4</v>
      </c>
      <c r="K997" s="120">
        <f>IF($B$9="Female",'No Self Assessment feeder'!K986,IF($B$9="Male",'No Self Assessment feeder'!AQ986,IF($B$9="All",'No Self Assessment feeder'!BW986)))</f>
        <v>53.8</v>
      </c>
      <c r="L997" s="120">
        <f>IF($B$9="Female",'No Self Assessment feeder'!L986,IF($B$9="Male",'No Self Assessment feeder'!AR986,IF($B$9="All",'No Self Assessment feeder'!BX986)))</f>
        <v>70.2</v>
      </c>
      <c r="M997" s="127">
        <f>IF($B$9="Female",'No Self Assessment feeder'!M986,IF($B$9="Male",'No Self Assessment feeder'!AS986,IF($B$9="All",'No Self Assessment feeder'!BY986)))</f>
        <v>82.3</v>
      </c>
      <c r="N997" s="81">
        <f>IF($B$9="Female",'No Self Assessment feeder'!N986,IF($B$9="Male",'No Self Assessment feeder'!AT986,IF($B$9="All",'No Self Assessment feeder'!BZ986)))</f>
        <v>3265</v>
      </c>
      <c r="O997" s="120">
        <f>IF($B$9="Female",'No Self Assessment feeder'!O986,IF($B$9="Male",'No Self Assessment feeder'!AU986,IF($B$9="All",'No Self Assessment feeder'!CA986)))</f>
        <v>2.8</v>
      </c>
      <c r="P997" s="79">
        <f>IF($B$9="Female",'No Self Assessment feeder'!P986,IF($B$9="Male",'No Self Assessment feeder'!AV986,IF($B$9="All",'No Self Assessment feeder'!CB986)))</f>
        <v>3175</v>
      </c>
      <c r="Q997" s="120">
        <f>IF($B$9="Female",'No Self Assessment feeder'!Q986,IF($B$9="Male",'No Self Assessment feeder'!AW986,IF($B$9="All",'No Self Assessment feeder'!CC986)))</f>
        <v>11.4</v>
      </c>
      <c r="R997" s="120">
        <f>IF($B$9="Female",'No Self Assessment feeder'!R986,IF($B$9="Male",'No Self Assessment feeder'!AX986,IF($B$9="All",'No Self Assessment feeder'!CD986)))</f>
        <v>8.3000000000000007</v>
      </c>
      <c r="S997" s="120">
        <f>IF($B$9="Female",'No Self Assessment feeder'!S986,IF($B$9="Male",'No Self Assessment feeder'!AY986,IF($B$9="All",'No Self Assessment feeder'!CE986)))</f>
        <v>61.6</v>
      </c>
      <c r="T997" s="120">
        <f>IF($B$9="Female",'No Self Assessment feeder'!T986,IF($B$9="Male",'No Self Assessment feeder'!AZ986,IF($B$9="All",'No Self Assessment feeder'!CF986)))</f>
        <v>73.3</v>
      </c>
      <c r="U997" s="127">
        <f>IF($B$9="Female",'No Self Assessment feeder'!U986,IF($B$9="Male",'No Self Assessment feeder'!BA986,IF($B$9="All",'No Self Assessment feeder'!CG986)))</f>
        <v>80.3</v>
      </c>
      <c r="V997" s="81" t="str">
        <f>IF($B$9="Female",'No Self Assessment feeder'!V986,IF($B$9="Male",'No Self Assessment feeder'!BB986,IF($B$9="All",'No Self Assessment feeder'!CH986)))</f>
        <v>.</v>
      </c>
      <c r="W997" s="120" t="str">
        <f>IF($B$9="Female",'No Self Assessment feeder'!W986,IF($B$9="Male",'No Self Assessment feeder'!BC986,IF($B$9="All",'No Self Assessment feeder'!CI986)))</f>
        <v>.</v>
      </c>
      <c r="X997" s="79" t="str">
        <f>IF($B$9="Female",'No Self Assessment feeder'!X986,IF($B$9="Male",'No Self Assessment feeder'!BD986,IF($B$9="All",'No Self Assessment feeder'!CJ986)))</f>
        <v>.</v>
      </c>
      <c r="Y997" s="120" t="str">
        <f>IF($B$9="Female",'No Self Assessment feeder'!Y986,IF($B$9="Male",'No Self Assessment feeder'!BE986,IF($B$9="All",'No Self Assessment feeder'!CK986)))</f>
        <v>.</v>
      </c>
      <c r="Z997" s="120" t="str">
        <f>IF($B$9="Female",'No Self Assessment feeder'!Z986,IF($B$9="Male",'No Self Assessment feeder'!BF986,IF($B$9="All",'No Self Assessment feeder'!CL986)))</f>
        <v>.</v>
      </c>
      <c r="AA997" s="120" t="str">
        <f>IF($B$9="Female",'No Self Assessment feeder'!AA986,IF($B$9="Male",'No Self Assessment feeder'!BG986,IF($B$9="All",'No Self Assessment feeder'!CM986)))</f>
        <v>.</v>
      </c>
      <c r="AB997" s="120" t="str">
        <f>IF($B$9="Female",'No Self Assessment feeder'!AB986,IF($B$9="Male",'No Self Assessment feeder'!BH986,IF($B$9="All",'No Self Assessment feeder'!CN986)))</f>
        <v>.</v>
      </c>
      <c r="AC997" s="127" t="str">
        <f>IF($B$9="Female",'No Self Assessment feeder'!AC986,IF($B$9="Male",'No Self Assessment feeder'!BI986,IF($B$9="All",'No Self Assessment feeder'!CO986)))</f>
        <v>.</v>
      </c>
      <c r="CM997" s="29"/>
    </row>
    <row r="998" spans="1:91" ht="14.25" customHeight="1" x14ac:dyDescent="0.2">
      <c r="A998" s="159" t="s">
        <v>295</v>
      </c>
      <c r="B998" s="65" t="s">
        <v>156</v>
      </c>
      <c r="C998" s="66">
        <v>10007162</v>
      </c>
      <c r="D998" s="66" t="s">
        <v>491</v>
      </c>
      <c r="E998" s="162" t="s">
        <v>157</v>
      </c>
      <c r="F998" s="142">
        <f>IF($B$9="Female",'No Self Assessment feeder'!F987,IF($B$9="Male",'No Self Assessment feeder'!AL987,IF($B$9="All",'No Self Assessment feeder'!BR987)))</f>
        <v>2230</v>
      </c>
      <c r="G998" s="120">
        <f>IF($B$9="Female",'No Self Assessment feeder'!G987,IF($B$9="Male",'No Self Assessment feeder'!AM987,IF($B$9="All",'No Self Assessment feeder'!BS987)))</f>
        <v>3.1</v>
      </c>
      <c r="H998" s="79">
        <f>IF($B$9="Female",'No Self Assessment feeder'!H987,IF($B$9="Male",'No Self Assessment feeder'!AN987,IF($B$9="All",'No Self Assessment feeder'!BT987)))</f>
        <v>2165</v>
      </c>
      <c r="I998" s="120">
        <f>IF($B$9="Female",'No Self Assessment feeder'!I987,IF($B$9="Male",'No Self Assessment feeder'!AO987,IF($B$9="All",'No Self Assessment feeder'!BU987)))</f>
        <v>12.1</v>
      </c>
      <c r="J998" s="120">
        <f>IF($B$9="Female",'No Self Assessment feeder'!J987,IF($B$9="Male",'No Self Assessment feeder'!AP987,IF($B$9="All",'No Self Assessment feeder'!BV987)))</f>
        <v>20.6</v>
      </c>
      <c r="K998" s="120">
        <f>IF($B$9="Female",'No Self Assessment feeder'!K987,IF($B$9="Male",'No Self Assessment feeder'!AQ987,IF($B$9="All",'No Self Assessment feeder'!BW987)))</f>
        <v>60.5</v>
      </c>
      <c r="L998" s="120">
        <f>IF($B$9="Female",'No Self Assessment feeder'!L987,IF($B$9="Male",'No Self Assessment feeder'!AR987,IF($B$9="All",'No Self Assessment feeder'!BX987)))</f>
        <v>63.6</v>
      </c>
      <c r="M998" s="127">
        <f>IF($B$9="Female",'No Self Assessment feeder'!M987,IF($B$9="Male",'No Self Assessment feeder'!AS987,IF($B$9="All",'No Self Assessment feeder'!BY987)))</f>
        <v>67.3</v>
      </c>
      <c r="N998" s="81">
        <f>IF($B$9="Female",'No Self Assessment feeder'!N987,IF($B$9="Male",'No Self Assessment feeder'!AT987,IF($B$9="All",'No Self Assessment feeder'!BZ987)))</f>
        <v>2230</v>
      </c>
      <c r="O998" s="120">
        <f>IF($B$9="Female",'No Self Assessment feeder'!O987,IF($B$9="Male",'No Self Assessment feeder'!AU987,IF($B$9="All",'No Self Assessment feeder'!CA987)))</f>
        <v>3.2</v>
      </c>
      <c r="P998" s="79">
        <f>IF($B$9="Female",'No Self Assessment feeder'!P987,IF($B$9="Male",'No Self Assessment feeder'!AV987,IF($B$9="All",'No Self Assessment feeder'!CB987)))</f>
        <v>2160</v>
      </c>
      <c r="Q998" s="120">
        <f>IF($B$9="Female",'No Self Assessment feeder'!Q987,IF($B$9="Male",'No Self Assessment feeder'!AW987,IF($B$9="All",'No Self Assessment feeder'!CC987)))</f>
        <v>17.399999999999999</v>
      </c>
      <c r="R998" s="120">
        <f>IF($B$9="Female",'No Self Assessment feeder'!R987,IF($B$9="Male",'No Self Assessment feeder'!AX987,IF($B$9="All",'No Self Assessment feeder'!CD987)))</f>
        <v>16.5</v>
      </c>
      <c r="S998" s="120">
        <f>IF($B$9="Female",'No Self Assessment feeder'!S987,IF($B$9="Male",'No Self Assessment feeder'!AY987,IF($B$9="All",'No Self Assessment feeder'!CE987)))</f>
        <v>60.6</v>
      </c>
      <c r="T998" s="120">
        <f>IF($B$9="Female",'No Self Assessment feeder'!T987,IF($B$9="Male",'No Self Assessment feeder'!AZ987,IF($B$9="All",'No Self Assessment feeder'!CF987)))</f>
        <v>63.6</v>
      </c>
      <c r="U998" s="127">
        <f>IF($B$9="Female",'No Self Assessment feeder'!U987,IF($B$9="Male",'No Self Assessment feeder'!BA987,IF($B$9="All",'No Self Assessment feeder'!CG987)))</f>
        <v>66.099999999999994</v>
      </c>
      <c r="V998" s="81" t="str">
        <f>IF($B$9="Female",'No Self Assessment feeder'!V987,IF($B$9="Male",'No Self Assessment feeder'!BB987,IF($B$9="All",'No Self Assessment feeder'!CH987)))</f>
        <v>.</v>
      </c>
      <c r="W998" s="120" t="str">
        <f>IF($B$9="Female",'No Self Assessment feeder'!W987,IF($B$9="Male",'No Self Assessment feeder'!BC987,IF($B$9="All",'No Self Assessment feeder'!CI987)))</f>
        <v>.</v>
      </c>
      <c r="X998" s="79" t="str">
        <f>IF($B$9="Female",'No Self Assessment feeder'!X987,IF($B$9="Male",'No Self Assessment feeder'!BD987,IF($B$9="All",'No Self Assessment feeder'!CJ987)))</f>
        <v>.</v>
      </c>
      <c r="Y998" s="120" t="str">
        <f>IF($B$9="Female",'No Self Assessment feeder'!Y987,IF($B$9="Male",'No Self Assessment feeder'!BE987,IF($B$9="All",'No Self Assessment feeder'!CK987)))</f>
        <v>.</v>
      </c>
      <c r="Z998" s="120" t="str">
        <f>IF($B$9="Female",'No Self Assessment feeder'!Z987,IF($B$9="Male",'No Self Assessment feeder'!BF987,IF($B$9="All",'No Self Assessment feeder'!CL987)))</f>
        <v>.</v>
      </c>
      <c r="AA998" s="120" t="str">
        <f>IF($B$9="Female",'No Self Assessment feeder'!AA987,IF($B$9="Male",'No Self Assessment feeder'!BG987,IF($B$9="All",'No Self Assessment feeder'!CM987)))</f>
        <v>.</v>
      </c>
      <c r="AB998" s="120" t="str">
        <f>IF($B$9="Female",'No Self Assessment feeder'!AB987,IF($B$9="Male",'No Self Assessment feeder'!BH987,IF($B$9="All",'No Self Assessment feeder'!CN987)))</f>
        <v>.</v>
      </c>
      <c r="AC998" s="127" t="str">
        <f>IF($B$9="Female",'No Self Assessment feeder'!AC987,IF($B$9="Male",'No Self Assessment feeder'!BI987,IF($B$9="All",'No Self Assessment feeder'!CO987)))</f>
        <v>.</v>
      </c>
      <c r="CM998" s="29"/>
    </row>
    <row r="999" spans="1:91" ht="14.25" customHeight="1" x14ac:dyDescent="0.2">
      <c r="A999" s="159" t="s">
        <v>295</v>
      </c>
      <c r="B999" s="65" t="s">
        <v>158</v>
      </c>
      <c r="C999" s="66">
        <v>10007769</v>
      </c>
      <c r="D999" s="66" t="s">
        <v>491</v>
      </c>
      <c r="E999" s="162" t="s">
        <v>159</v>
      </c>
      <c r="F999" s="142" t="str">
        <f>IF($B$9="Female",'No Self Assessment feeder'!F988,IF($B$9="Male",'No Self Assessment feeder'!AL988,IF($B$9="All",'No Self Assessment feeder'!BR988)))</f>
        <v>.</v>
      </c>
      <c r="G999" s="120" t="str">
        <f>IF($B$9="Female",'No Self Assessment feeder'!G988,IF($B$9="Male",'No Self Assessment feeder'!AM988,IF($B$9="All",'No Self Assessment feeder'!BS988)))</f>
        <v>.</v>
      </c>
      <c r="H999" s="79" t="str">
        <f>IF($B$9="Female",'No Self Assessment feeder'!H988,IF($B$9="Male",'No Self Assessment feeder'!AN988,IF($B$9="All",'No Self Assessment feeder'!BT988)))</f>
        <v>.</v>
      </c>
      <c r="I999" s="120" t="str">
        <f>IF($B$9="Female",'No Self Assessment feeder'!I988,IF($B$9="Male",'No Self Assessment feeder'!AO988,IF($B$9="All",'No Self Assessment feeder'!BU988)))</f>
        <v>.</v>
      </c>
      <c r="J999" s="120" t="str">
        <f>IF($B$9="Female",'No Self Assessment feeder'!J988,IF($B$9="Male",'No Self Assessment feeder'!AP988,IF($B$9="All",'No Self Assessment feeder'!BV988)))</f>
        <v>.</v>
      </c>
      <c r="K999" s="120" t="str">
        <f>IF($B$9="Female",'No Self Assessment feeder'!K988,IF($B$9="Male",'No Self Assessment feeder'!AQ988,IF($B$9="All",'No Self Assessment feeder'!BW988)))</f>
        <v>.</v>
      </c>
      <c r="L999" s="120" t="str">
        <f>IF($B$9="Female",'No Self Assessment feeder'!L988,IF($B$9="Male",'No Self Assessment feeder'!AR988,IF($B$9="All",'No Self Assessment feeder'!BX988)))</f>
        <v>.</v>
      </c>
      <c r="M999" s="127" t="str">
        <f>IF($B$9="Female",'No Self Assessment feeder'!M988,IF($B$9="Male",'No Self Assessment feeder'!AS988,IF($B$9="All",'No Self Assessment feeder'!BY988)))</f>
        <v>.</v>
      </c>
      <c r="N999" s="81" t="str">
        <f>IF($B$9="Female",'No Self Assessment feeder'!N988,IF($B$9="Male",'No Self Assessment feeder'!AT988,IF($B$9="All",'No Self Assessment feeder'!BZ988)))</f>
        <v>.</v>
      </c>
      <c r="O999" s="120" t="str">
        <f>IF($B$9="Female",'No Self Assessment feeder'!O988,IF($B$9="Male",'No Self Assessment feeder'!AU988,IF($B$9="All",'No Self Assessment feeder'!CA988)))</f>
        <v>.</v>
      </c>
      <c r="P999" s="79" t="str">
        <f>IF($B$9="Female",'No Self Assessment feeder'!P988,IF($B$9="Male",'No Self Assessment feeder'!AV988,IF($B$9="All",'No Self Assessment feeder'!CB988)))</f>
        <v>.</v>
      </c>
      <c r="Q999" s="120" t="str">
        <f>IF($B$9="Female",'No Self Assessment feeder'!Q988,IF($B$9="Male",'No Self Assessment feeder'!AW988,IF($B$9="All",'No Self Assessment feeder'!CC988)))</f>
        <v>.</v>
      </c>
      <c r="R999" s="120" t="str">
        <f>IF($B$9="Female",'No Self Assessment feeder'!R988,IF($B$9="Male",'No Self Assessment feeder'!AX988,IF($B$9="All",'No Self Assessment feeder'!CD988)))</f>
        <v>.</v>
      </c>
      <c r="S999" s="120" t="str">
        <f>IF($B$9="Female",'No Self Assessment feeder'!S988,IF($B$9="Male",'No Self Assessment feeder'!AY988,IF($B$9="All",'No Self Assessment feeder'!CE988)))</f>
        <v>.</v>
      </c>
      <c r="T999" s="120" t="str">
        <f>IF($B$9="Female",'No Self Assessment feeder'!T988,IF($B$9="Male",'No Self Assessment feeder'!AZ988,IF($B$9="All",'No Self Assessment feeder'!CF988)))</f>
        <v>.</v>
      </c>
      <c r="U999" s="127" t="str">
        <f>IF($B$9="Female",'No Self Assessment feeder'!U988,IF($B$9="Male",'No Self Assessment feeder'!BA988,IF($B$9="All",'No Self Assessment feeder'!CG988)))</f>
        <v>.</v>
      </c>
      <c r="V999" s="81" t="str">
        <f>IF($B$9="Female",'No Self Assessment feeder'!V988,IF($B$9="Male",'No Self Assessment feeder'!BB988,IF($B$9="All",'No Self Assessment feeder'!CH988)))</f>
        <v>.</v>
      </c>
      <c r="W999" s="120" t="str">
        <f>IF($B$9="Female",'No Self Assessment feeder'!W988,IF($B$9="Male",'No Self Assessment feeder'!BC988,IF($B$9="All",'No Self Assessment feeder'!CI988)))</f>
        <v>.</v>
      </c>
      <c r="X999" s="79" t="str">
        <f>IF($B$9="Female",'No Self Assessment feeder'!X988,IF($B$9="Male",'No Self Assessment feeder'!BD988,IF($B$9="All",'No Self Assessment feeder'!CJ988)))</f>
        <v>.</v>
      </c>
      <c r="Y999" s="120" t="str">
        <f>IF($B$9="Female",'No Self Assessment feeder'!Y988,IF($B$9="Male",'No Self Assessment feeder'!BE988,IF($B$9="All",'No Self Assessment feeder'!CK988)))</f>
        <v>.</v>
      </c>
      <c r="Z999" s="120" t="str">
        <f>IF($B$9="Female",'No Self Assessment feeder'!Z988,IF($B$9="Male",'No Self Assessment feeder'!BF988,IF($B$9="All",'No Self Assessment feeder'!CL988)))</f>
        <v>.</v>
      </c>
      <c r="AA999" s="120" t="str">
        <f>IF($B$9="Female",'No Self Assessment feeder'!AA988,IF($B$9="Male",'No Self Assessment feeder'!BG988,IF($B$9="All",'No Self Assessment feeder'!CM988)))</f>
        <v>.</v>
      </c>
      <c r="AB999" s="120" t="str">
        <f>IF($B$9="Female",'No Self Assessment feeder'!AB988,IF($B$9="Male",'No Self Assessment feeder'!BH988,IF($B$9="All",'No Self Assessment feeder'!CN988)))</f>
        <v>.</v>
      </c>
      <c r="AC999" s="127" t="str">
        <f>IF($B$9="Female",'No Self Assessment feeder'!AC988,IF($B$9="Male",'No Self Assessment feeder'!BI988,IF($B$9="All",'No Self Assessment feeder'!CO988)))</f>
        <v>.</v>
      </c>
      <c r="CM999" s="29"/>
    </row>
    <row r="1000" spans="1:91" ht="14.25" customHeight="1" x14ac:dyDescent="0.2">
      <c r="A1000" s="159" t="s">
        <v>295</v>
      </c>
      <c r="B1000" s="65" t="s">
        <v>160</v>
      </c>
      <c r="C1000" s="66">
        <v>10007797</v>
      </c>
      <c r="D1000" s="66" t="s">
        <v>491</v>
      </c>
      <c r="E1000" s="162" t="s">
        <v>161</v>
      </c>
      <c r="F1000" s="142" t="str">
        <f>IF($B$9="Female",'No Self Assessment feeder'!F989,IF($B$9="Male",'No Self Assessment feeder'!AL989,IF($B$9="All",'No Self Assessment feeder'!BR989)))</f>
        <v>.</v>
      </c>
      <c r="G1000" s="120" t="str">
        <f>IF($B$9="Female",'No Self Assessment feeder'!G989,IF($B$9="Male",'No Self Assessment feeder'!AM989,IF($B$9="All",'No Self Assessment feeder'!BS989)))</f>
        <v>.</v>
      </c>
      <c r="H1000" s="79" t="str">
        <f>IF($B$9="Female",'No Self Assessment feeder'!H989,IF($B$9="Male",'No Self Assessment feeder'!AN989,IF($B$9="All",'No Self Assessment feeder'!BT989)))</f>
        <v>.</v>
      </c>
      <c r="I1000" s="120" t="str">
        <f>IF($B$9="Female",'No Self Assessment feeder'!I989,IF($B$9="Male",'No Self Assessment feeder'!AO989,IF($B$9="All",'No Self Assessment feeder'!BU989)))</f>
        <v>.</v>
      </c>
      <c r="J1000" s="120" t="str">
        <f>IF($B$9="Female",'No Self Assessment feeder'!J989,IF($B$9="Male",'No Self Assessment feeder'!AP989,IF($B$9="All",'No Self Assessment feeder'!BV989)))</f>
        <v>.</v>
      </c>
      <c r="K1000" s="120" t="str">
        <f>IF($B$9="Female",'No Self Assessment feeder'!K989,IF($B$9="Male",'No Self Assessment feeder'!AQ989,IF($B$9="All",'No Self Assessment feeder'!BW989)))</f>
        <v>.</v>
      </c>
      <c r="L1000" s="120" t="str">
        <f>IF($B$9="Female",'No Self Assessment feeder'!L989,IF($B$9="Male",'No Self Assessment feeder'!AR989,IF($B$9="All",'No Self Assessment feeder'!BX989)))</f>
        <v>.</v>
      </c>
      <c r="M1000" s="127" t="str">
        <f>IF($B$9="Female",'No Self Assessment feeder'!M989,IF($B$9="Male",'No Self Assessment feeder'!AS989,IF($B$9="All",'No Self Assessment feeder'!BY989)))</f>
        <v>.</v>
      </c>
      <c r="N1000" s="81" t="str">
        <f>IF($B$9="Female",'No Self Assessment feeder'!N989,IF($B$9="Male",'No Self Assessment feeder'!AT989,IF($B$9="All",'No Self Assessment feeder'!BZ989)))</f>
        <v>.</v>
      </c>
      <c r="O1000" s="120" t="str">
        <f>IF($B$9="Female",'No Self Assessment feeder'!O989,IF($B$9="Male",'No Self Assessment feeder'!AU989,IF($B$9="All",'No Self Assessment feeder'!CA989)))</f>
        <v>.</v>
      </c>
      <c r="P1000" s="79" t="str">
        <f>IF($B$9="Female",'No Self Assessment feeder'!P989,IF($B$9="Male",'No Self Assessment feeder'!AV989,IF($B$9="All",'No Self Assessment feeder'!CB989)))</f>
        <v>.</v>
      </c>
      <c r="Q1000" s="120" t="str">
        <f>IF($B$9="Female",'No Self Assessment feeder'!Q989,IF($B$9="Male",'No Self Assessment feeder'!AW989,IF($B$9="All",'No Self Assessment feeder'!CC989)))</f>
        <v>.</v>
      </c>
      <c r="R1000" s="120" t="str">
        <f>IF($B$9="Female",'No Self Assessment feeder'!R989,IF($B$9="Male",'No Self Assessment feeder'!AX989,IF($B$9="All",'No Self Assessment feeder'!CD989)))</f>
        <v>.</v>
      </c>
      <c r="S1000" s="120" t="str">
        <f>IF($B$9="Female",'No Self Assessment feeder'!S989,IF($B$9="Male",'No Self Assessment feeder'!AY989,IF($B$9="All",'No Self Assessment feeder'!CE989)))</f>
        <v>.</v>
      </c>
      <c r="T1000" s="120" t="str">
        <f>IF($B$9="Female",'No Self Assessment feeder'!T989,IF($B$9="Male",'No Self Assessment feeder'!AZ989,IF($B$9="All",'No Self Assessment feeder'!CF989)))</f>
        <v>.</v>
      </c>
      <c r="U1000" s="127" t="str">
        <f>IF($B$9="Female",'No Self Assessment feeder'!U989,IF($B$9="Male",'No Self Assessment feeder'!BA989,IF($B$9="All",'No Self Assessment feeder'!CG989)))</f>
        <v>.</v>
      </c>
      <c r="V1000" s="81" t="str">
        <f>IF($B$9="Female",'No Self Assessment feeder'!V989,IF($B$9="Male",'No Self Assessment feeder'!BB989,IF($B$9="All",'No Self Assessment feeder'!CH989)))</f>
        <v>.</v>
      </c>
      <c r="W1000" s="120" t="str">
        <f>IF($B$9="Female",'No Self Assessment feeder'!W989,IF($B$9="Male",'No Self Assessment feeder'!BC989,IF($B$9="All",'No Self Assessment feeder'!CI989)))</f>
        <v>.</v>
      </c>
      <c r="X1000" s="79" t="str">
        <f>IF($B$9="Female",'No Self Assessment feeder'!X989,IF($B$9="Male",'No Self Assessment feeder'!BD989,IF($B$9="All",'No Self Assessment feeder'!CJ989)))</f>
        <v>.</v>
      </c>
      <c r="Y1000" s="120" t="str">
        <f>IF($B$9="Female",'No Self Assessment feeder'!Y989,IF($B$9="Male",'No Self Assessment feeder'!BE989,IF($B$9="All",'No Self Assessment feeder'!CK989)))</f>
        <v>.</v>
      </c>
      <c r="Z1000" s="120" t="str">
        <f>IF($B$9="Female",'No Self Assessment feeder'!Z989,IF($B$9="Male",'No Self Assessment feeder'!BF989,IF($B$9="All",'No Self Assessment feeder'!CL989)))</f>
        <v>.</v>
      </c>
      <c r="AA1000" s="120" t="str">
        <f>IF($B$9="Female",'No Self Assessment feeder'!AA989,IF($B$9="Male",'No Self Assessment feeder'!BG989,IF($B$9="All",'No Self Assessment feeder'!CM989)))</f>
        <v>.</v>
      </c>
      <c r="AB1000" s="120" t="str">
        <f>IF($B$9="Female",'No Self Assessment feeder'!AB989,IF($B$9="Male",'No Self Assessment feeder'!BH989,IF($B$9="All",'No Self Assessment feeder'!CN989)))</f>
        <v>.</v>
      </c>
      <c r="AC1000" s="127" t="str">
        <f>IF($B$9="Female",'No Self Assessment feeder'!AC989,IF($B$9="Male",'No Self Assessment feeder'!BI989,IF($B$9="All",'No Self Assessment feeder'!CO989)))</f>
        <v>.</v>
      </c>
      <c r="CM1000" s="29"/>
    </row>
    <row r="1001" spans="1:91" ht="14.25" customHeight="1" x14ac:dyDescent="0.2">
      <c r="A1001" s="159" t="s">
        <v>295</v>
      </c>
      <c r="B1001" s="65" t="s">
        <v>162</v>
      </c>
      <c r="C1001" s="66">
        <v>10004048</v>
      </c>
      <c r="D1001" s="66" t="s">
        <v>491</v>
      </c>
      <c r="E1001" s="162" t="s">
        <v>163</v>
      </c>
      <c r="F1001" s="142">
        <f>IF($B$9="Female",'No Self Assessment feeder'!F990,IF($B$9="Male",'No Self Assessment feeder'!AL990,IF($B$9="All",'No Self Assessment feeder'!BR990)))</f>
        <v>2630</v>
      </c>
      <c r="G1001" s="120">
        <f>IF($B$9="Female",'No Self Assessment feeder'!G990,IF($B$9="Male",'No Self Assessment feeder'!AM990,IF($B$9="All",'No Self Assessment feeder'!BS990)))</f>
        <v>5.5</v>
      </c>
      <c r="H1001" s="79">
        <f>IF($B$9="Female",'No Self Assessment feeder'!H990,IF($B$9="Male",'No Self Assessment feeder'!AN990,IF($B$9="All",'No Self Assessment feeder'!BT990)))</f>
        <v>2490</v>
      </c>
      <c r="I1001" s="120">
        <f>IF($B$9="Female",'No Self Assessment feeder'!I990,IF($B$9="Male",'No Self Assessment feeder'!AO990,IF($B$9="All",'No Self Assessment feeder'!BU990)))</f>
        <v>12.5</v>
      </c>
      <c r="J1001" s="120">
        <f>IF($B$9="Female",'No Self Assessment feeder'!J990,IF($B$9="Male",'No Self Assessment feeder'!AP990,IF($B$9="All",'No Self Assessment feeder'!BV990)))</f>
        <v>19.600000000000001</v>
      </c>
      <c r="K1001" s="120">
        <f>IF($B$9="Female",'No Self Assessment feeder'!K990,IF($B$9="Male",'No Self Assessment feeder'!AQ990,IF($B$9="All",'No Self Assessment feeder'!BW990)))</f>
        <v>52.1</v>
      </c>
      <c r="L1001" s="120">
        <f>IF($B$9="Female",'No Self Assessment feeder'!L990,IF($B$9="Male",'No Self Assessment feeder'!AR990,IF($B$9="All",'No Self Assessment feeder'!BX990)))</f>
        <v>59.8</v>
      </c>
      <c r="M1001" s="127">
        <f>IF($B$9="Female",'No Self Assessment feeder'!M990,IF($B$9="Male",'No Self Assessment feeder'!AS990,IF($B$9="All",'No Self Assessment feeder'!BY990)))</f>
        <v>67.900000000000006</v>
      </c>
      <c r="N1001" s="81">
        <f>IF($B$9="Female",'No Self Assessment feeder'!N990,IF($B$9="Male",'No Self Assessment feeder'!AT990,IF($B$9="All",'No Self Assessment feeder'!BZ990)))</f>
        <v>2630</v>
      </c>
      <c r="O1001" s="120">
        <f>IF($B$9="Female",'No Self Assessment feeder'!O990,IF($B$9="Male",'No Self Assessment feeder'!AU990,IF($B$9="All",'No Self Assessment feeder'!CA990)))</f>
        <v>5.8</v>
      </c>
      <c r="P1001" s="79">
        <f>IF($B$9="Female",'No Self Assessment feeder'!P990,IF($B$9="Male",'No Self Assessment feeder'!AV990,IF($B$9="All",'No Self Assessment feeder'!CB990)))</f>
        <v>2480</v>
      </c>
      <c r="Q1001" s="120">
        <f>IF($B$9="Female",'No Self Assessment feeder'!Q990,IF($B$9="Male",'No Self Assessment feeder'!AW990,IF($B$9="All",'No Self Assessment feeder'!CC990)))</f>
        <v>18.7</v>
      </c>
      <c r="R1001" s="120">
        <f>IF($B$9="Female",'No Self Assessment feeder'!R990,IF($B$9="Male",'No Self Assessment feeder'!AX990,IF($B$9="All",'No Self Assessment feeder'!CD990)))</f>
        <v>16.100000000000001</v>
      </c>
      <c r="S1001" s="120">
        <f>IF($B$9="Female",'No Self Assessment feeder'!S990,IF($B$9="Male",'No Self Assessment feeder'!AY990,IF($B$9="All",'No Self Assessment feeder'!CE990)))</f>
        <v>56.7</v>
      </c>
      <c r="T1001" s="120">
        <f>IF($B$9="Female",'No Self Assessment feeder'!T990,IF($B$9="Male",'No Self Assessment feeder'!AZ990,IF($B$9="All",'No Self Assessment feeder'!CF990)))</f>
        <v>61.8</v>
      </c>
      <c r="U1001" s="127">
        <f>IF($B$9="Female",'No Self Assessment feeder'!U990,IF($B$9="Male",'No Self Assessment feeder'!BA990,IF($B$9="All",'No Self Assessment feeder'!CG990)))</f>
        <v>65.2</v>
      </c>
      <c r="V1001" s="81" t="str">
        <f>IF($B$9="Female",'No Self Assessment feeder'!V990,IF($B$9="Male",'No Self Assessment feeder'!BB990,IF($B$9="All",'No Self Assessment feeder'!CH990)))</f>
        <v>.</v>
      </c>
      <c r="W1001" s="120" t="str">
        <f>IF($B$9="Female",'No Self Assessment feeder'!W990,IF($B$9="Male",'No Self Assessment feeder'!BC990,IF($B$9="All",'No Self Assessment feeder'!CI990)))</f>
        <v>.</v>
      </c>
      <c r="X1001" s="79" t="str">
        <f>IF($B$9="Female",'No Self Assessment feeder'!X990,IF($B$9="Male",'No Self Assessment feeder'!BD990,IF($B$9="All",'No Self Assessment feeder'!CJ990)))</f>
        <v>.</v>
      </c>
      <c r="Y1001" s="120" t="str">
        <f>IF($B$9="Female",'No Self Assessment feeder'!Y990,IF($B$9="Male",'No Self Assessment feeder'!BE990,IF($B$9="All",'No Self Assessment feeder'!CK990)))</f>
        <v>.</v>
      </c>
      <c r="Z1001" s="120" t="str">
        <f>IF($B$9="Female",'No Self Assessment feeder'!Z990,IF($B$9="Male",'No Self Assessment feeder'!BF990,IF($B$9="All",'No Self Assessment feeder'!CL990)))</f>
        <v>.</v>
      </c>
      <c r="AA1001" s="120" t="str">
        <f>IF($B$9="Female",'No Self Assessment feeder'!AA990,IF($B$9="Male",'No Self Assessment feeder'!BG990,IF($B$9="All",'No Self Assessment feeder'!CM990)))</f>
        <v>.</v>
      </c>
      <c r="AB1001" s="120" t="str">
        <f>IF($B$9="Female",'No Self Assessment feeder'!AB990,IF($B$9="Male",'No Self Assessment feeder'!BH990,IF($B$9="All",'No Self Assessment feeder'!CN990)))</f>
        <v>.</v>
      </c>
      <c r="AC1001" s="127" t="str">
        <f>IF($B$9="Female",'No Self Assessment feeder'!AC990,IF($B$9="Male",'No Self Assessment feeder'!BI990,IF($B$9="All",'No Self Assessment feeder'!CO990)))</f>
        <v>.</v>
      </c>
      <c r="CM1001" s="29"/>
    </row>
    <row r="1002" spans="1:91" ht="14.25" customHeight="1" x14ac:dyDescent="0.2">
      <c r="A1002" s="159" t="s">
        <v>295</v>
      </c>
      <c r="B1002" s="65" t="s">
        <v>164</v>
      </c>
      <c r="C1002" s="66">
        <v>10004078</v>
      </c>
      <c r="D1002" s="66" t="s">
        <v>491</v>
      </c>
      <c r="E1002" s="162" t="s">
        <v>165</v>
      </c>
      <c r="F1002" s="142">
        <f>IF($B$9="Female",'No Self Assessment feeder'!F991,IF($B$9="Male",'No Self Assessment feeder'!AL991,IF($B$9="All",'No Self Assessment feeder'!BR991)))</f>
        <v>2030</v>
      </c>
      <c r="G1002" s="120">
        <f>IF($B$9="Female",'No Self Assessment feeder'!G991,IF($B$9="Male",'No Self Assessment feeder'!AM991,IF($B$9="All",'No Self Assessment feeder'!BS991)))</f>
        <v>8</v>
      </c>
      <c r="H1002" s="79">
        <f>IF($B$9="Female",'No Self Assessment feeder'!H991,IF($B$9="Male",'No Self Assessment feeder'!AN991,IF($B$9="All",'No Self Assessment feeder'!BT991)))</f>
        <v>1865</v>
      </c>
      <c r="I1002" s="120">
        <f>IF($B$9="Female",'No Self Assessment feeder'!I991,IF($B$9="Male",'No Self Assessment feeder'!AO991,IF($B$9="All",'No Self Assessment feeder'!BU991)))</f>
        <v>10.4</v>
      </c>
      <c r="J1002" s="120">
        <f>IF($B$9="Female",'No Self Assessment feeder'!J991,IF($B$9="Male",'No Self Assessment feeder'!AP991,IF($B$9="All",'No Self Assessment feeder'!BV991)))</f>
        <v>17.8</v>
      </c>
      <c r="K1002" s="120">
        <f>IF($B$9="Female",'No Self Assessment feeder'!K991,IF($B$9="Male",'No Self Assessment feeder'!AQ991,IF($B$9="All",'No Self Assessment feeder'!BW991)))</f>
        <v>52.3</v>
      </c>
      <c r="L1002" s="120">
        <f>IF($B$9="Female",'No Self Assessment feeder'!L991,IF($B$9="Male",'No Self Assessment feeder'!AR991,IF($B$9="All",'No Self Assessment feeder'!BX991)))</f>
        <v>64.8</v>
      </c>
      <c r="M1002" s="127">
        <f>IF($B$9="Female",'No Self Assessment feeder'!M991,IF($B$9="Male",'No Self Assessment feeder'!AS991,IF($B$9="All",'No Self Assessment feeder'!BY991)))</f>
        <v>71.8</v>
      </c>
      <c r="N1002" s="81">
        <f>IF($B$9="Female",'No Self Assessment feeder'!N991,IF($B$9="Male",'No Self Assessment feeder'!AT991,IF($B$9="All",'No Self Assessment feeder'!BZ991)))</f>
        <v>2030</v>
      </c>
      <c r="O1002" s="120">
        <f>IF($B$9="Female",'No Self Assessment feeder'!O991,IF($B$9="Male",'No Self Assessment feeder'!AU991,IF($B$9="All",'No Self Assessment feeder'!CA991)))</f>
        <v>8.3000000000000007</v>
      </c>
      <c r="P1002" s="79">
        <f>IF($B$9="Female",'No Self Assessment feeder'!P991,IF($B$9="Male",'No Self Assessment feeder'!AV991,IF($B$9="All",'No Self Assessment feeder'!CB991)))</f>
        <v>1860</v>
      </c>
      <c r="Q1002" s="120">
        <f>IF($B$9="Female",'No Self Assessment feeder'!Q991,IF($B$9="Male",'No Self Assessment feeder'!AW991,IF($B$9="All",'No Self Assessment feeder'!CC991)))</f>
        <v>15.6</v>
      </c>
      <c r="R1002" s="120">
        <f>IF($B$9="Female",'No Self Assessment feeder'!R991,IF($B$9="Male",'No Self Assessment feeder'!AX991,IF($B$9="All",'No Self Assessment feeder'!CD991)))</f>
        <v>13</v>
      </c>
      <c r="S1002" s="120">
        <f>IF($B$9="Female",'No Self Assessment feeder'!S991,IF($B$9="Male",'No Self Assessment feeder'!AY991,IF($B$9="All",'No Self Assessment feeder'!CE991)))</f>
        <v>59.1</v>
      </c>
      <c r="T1002" s="120">
        <f>IF($B$9="Female",'No Self Assessment feeder'!T991,IF($B$9="Male",'No Self Assessment feeder'!AZ991,IF($B$9="All",'No Self Assessment feeder'!CF991)))</f>
        <v>67.599999999999994</v>
      </c>
      <c r="U1002" s="127">
        <f>IF($B$9="Female",'No Self Assessment feeder'!U991,IF($B$9="Male",'No Self Assessment feeder'!BA991,IF($B$9="All",'No Self Assessment feeder'!CG991)))</f>
        <v>71.3</v>
      </c>
      <c r="V1002" s="81" t="str">
        <f>IF($B$9="Female",'No Self Assessment feeder'!V991,IF($B$9="Male",'No Self Assessment feeder'!BB991,IF($B$9="All",'No Self Assessment feeder'!CH991)))</f>
        <v>.</v>
      </c>
      <c r="W1002" s="120" t="str">
        <f>IF($B$9="Female",'No Self Assessment feeder'!W991,IF($B$9="Male",'No Self Assessment feeder'!BC991,IF($B$9="All",'No Self Assessment feeder'!CI991)))</f>
        <v>.</v>
      </c>
      <c r="X1002" s="79" t="str">
        <f>IF($B$9="Female",'No Self Assessment feeder'!X991,IF($B$9="Male",'No Self Assessment feeder'!BD991,IF($B$9="All",'No Self Assessment feeder'!CJ991)))</f>
        <v>.</v>
      </c>
      <c r="Y1002" s="120" t="str">
        <f>IF($B$9="Female",'No Self Assessment feeder'!Y991,IF($B$9="Male",'No Self Assessment feeder'!BE991,IF($B$9="All",'No Self Assessment feeder'!CK991)))</f>
        <v>.</v>
      </c>
      <c r="Z1002" s="120" t="str">
        <f>IF($B$9="Female",'No Self Assessment feeder'!Z991,IF($B$9="Male",'No Self Assessment feeder'!BF991,IF($B$9="All",'No Self Assessment feeder'!CL991)))</f>
        <v>.</v>
      </c>
      <c r="AA1002" s="120" t="str">
        <f>IF($B$9="Female",'No Self Assessment feeder'!AA991,IF($B$9="Male",'No Self Assessment feeder'!BG991,IF($B$9="All",'No Self Assessment feeder'!CM991)))</f>
        <v>.</v>
      </c>
      <c r="AB1002" s="120" t="str">
        <f>IF($B$9="Female",'No Self Assessment feeder'!AB991,IF($B$9="Male",'No Self Assessment feeder'!BH991,IF($B$9="All",'No Self Assessment feeder'!CN991)))</f>
        <v>.</v>
      </c>
      <c r="AC1002" s="127" t="str">
        <f>IF($B$9="Female",'No Self Assessment feeder'!AC991,IF($B$9="Male",'No Self Assessment feeder'!BI991,IF($B$9="All",'No Self Assessment feeder'!CO991)))</f>
        <v>.</v>
      </c>
      <c r="CM1002" s="29"/>
    </row>
    <row r="1003" spans="1:91" ht="14.25" customHeight="1" x14ac:dyDescent="0.2">
      <c r="A1003" s="159" t="s">
        <v>295</v>
      </c>
      <c r="B1003" s="65" t="s">
        <v>166</v>
      </c>
      <c r="C1003" s="66">
        <v>10004063</v>
      </c>
      <c r="D1003" s="66" t="s">
        <v>491</v>
      </c>
      <c r="E1003" s="162" t="s">
        <v>167</v>
      </c>
      <c r="F1003" s="142">
        <f>IF($B$9="Female",'No Self Assessment feeder'!F992,IF($B$9="Male",'No Self Assessment feeder'!AL992,IF($B$9="All",'No Self Assessment feeder'!BR992)))</f>
        <v>675</v>
      </c>
      <c r="G1003" s="120">
        <f>IF($B$9="Female",'No Self Assessment feeder'!G992,IF($B$9="Male",'No Self Assessment feeder'!AM992,IF($B$9="All",'No Self Assessment feeder'!BS992)))</f>
        <v>4.5999999999999996</v>
      </c>
      <c r="H1003" s="79">
        <f>IF($B$9="Female",'No Self Assessment feeder'!H992,IF($B$9="Male",'No Self Assessment feeder'!AN992,IF($B$9="All",'No Self Assessment feeder'!BT992)))</f>
        <v>645</v>
      </c>
      <c r="I1003" s="120">
        <f>IF($B$9="Female",'No Self Assessment feeder'!I992,IF($B$9="Male",'No Self Assessment feeder'!AO992,IF($B$9="All",'No Self Assessment feeder'!BU992)))</f>
        <v>9.6</v>
      </c>
      <c r="J1003" s="120">
        <f>IF($B$9="Female",'No Self Assessment feeder'!J992,IF($B$9="Male",'No Self Assessment feeder'!AP992,IF($B$9="All",'No Self Assessment feeder'!BV992)))</f>
        <v>12.1</v>
      </c>
      <c r="K1003" s="120">
        <f>IF($B$9="Female",'No Self Assessment feeder'!K992,IF($B$9="Male",'No Self Assessment feeder'!AQ992,IF($B$9="All",'No Self Assessment feeder'!BW992)))</f>
        <v>60.3</v>
      </c>
      <c r="L1003" s="120">
        <f>IF($B$9="Female",'No Self Assessment feeder'!L992,IF($B$9="Male",'No Self Assessment feeder'!AR992,IF($B$9="All",'No Self Assessment feeder'!BX992)))</f>
        <v>69.7</v>
      </c>
      <c r="M1003" s="127">
        <f>IF($B$9="Female",'No Self Assessment feeder'!M992,IF($B$9="Male",'No Self Assessment feeder'!AS992,IF($B$9="All",'No Self Assessment feeder'!BY992)))</f>
        <v>78.2</v>
      </c>
      <c r="N1003" s="81">
        <f>IF($B$9="Female",'No Self Assessment feeder'!N992,IF($B$9="Male",'No Self Assessment feeder'!AT992,IF($B$9="All",'No Self Assessment feeder'!BZ992)))</f>
        <v>675</v>
      </c>
      <c r="O1003" s="120">
        <f>IF($B$9="Female",'No Self Assessment feeder'!O992,IF($B$9="Male",'No Self Assessment feeder'!AU992,IF($B$9="All",'No Self Assessment feeder'!CA992)))</f>
        <v>5</v>
      </c>
      <c r="P1003" s="79">
        <f>IF($B$9="Female",'No Self Assessment feeder'!P992,IF($B$9="Male",'No Self Assessment feeder'!AV992,IF($B$9="All",'No Self Assessment feeder'!CB992)))</f>
        <v>640</v>
      </c>
      <c r="Q1003" s="120">
        <f>IF($B$9="Female",'No Self Assessment feeder'!Q992,IF($B$9="Male",'No Self Assessment feeder'!AW992,IF($B$9="All",'No Self Assessment feeder'!CC992)))</f>
        <v>13.9</v>
      </c>
      <c r="R1003" s="120">
        <f>IF($B$9="Female",'No Self Assessment feeder'!R992,IF($B$9="Male",'No Self Assessment feeder'!AX992,IF($B$9="All",'No Self Assessment feeder'!CD992)))</f>
        <v>9.8000000000000007</v>
      </c>
      <c r="S1003" s="120">
        <f>IF($B$9="Female",'No Self Assessment feeder'!S992,IF($B$9="Male",'No Self Assessment feeder'!AY992,IF($B$9="All",'No Self Assessment feeder'!CE992)))</f>
        <v>69.5</v>
      </c>
      <c r="T1003" s="120">
        <f>IF($B$9="Female",'No Self Assessment feeder'!T992,IF($B$9="Male",'No Self Assessment feeder'!AZ992,IF($B$9="All",'No Self Assessment feeder'!CF992)))</f>
        <v>72.2</v>
      </c>
      <c r="U1003" s="127">
        <f>IF($B$9="Female",'No Self Assessment feeder'!U992,IF($B$9="Male",'No Self Assessment feeder'!BA992,IF($B$9="All",'No Self Assessment feeder'!CG992)))</f>
        <v>76.3</v>
      </c>
      <c r="V1003" s="81" t="str">
        <f>IF($B$9="Female",'No Self Assessment feeder'!V992,IF($B$9="Male",'No Self Assessment feeder'!BB992,IF($B$9="All",'No Self Assessment feeder'!CH992)))</f>
        <v>.</v>
      </c>
      <c r="W1003" s="120" t="str">
        <f>IF($B$9="Female",'No Self Assessment feeder'!W992,IF($B$9="Male",'No Self Assessment feeder'!BC992,IF($B$9="All",'No Self Assessment feeder'!CI992)))</f>
        <v>.</v>
      </c>
      <c r="X1003" s="79" t="str">
        <f>IF($B$9="Female",'No Self Assessment feeder'!X992,IF($B$9="Male",'No Self Assessment feeder'!BD992,IF($B$9="All",'No Self Assessment feeder'!CJ992)))</f>
        <v>.</v>
      </c>
      <c r="Y1003" s="120" t="str">
        <f>IF($B$9="Female",'No Self Assessment feeder'!Y992,IF($B$9="Male",'No Self Assessment feeder'!BE992,IF($B$9="All",'No Self Assessment feeder'!CK992)))</f>
        <v>.</v>
      </c>
      <c r="Z1003" s="120" t="str">
        <f>IF($B$9="Female",'No Self Assessment feeder'!Z992,IF($B$9="Male",'No Self Assessment feeder'!BF992,IF($B$9="All",'No Self Assessment feeder'!CL992)))</f>
        <v>.</v>
      </c>
      <c r="AA1003" s="120" t="str">
        <f>IF($B$9="Female",'No Self Assessment feeder'!AA992,IF($B$9="Male",'No Self Assessment feeder'!BG992,IF($B$9="All",'No Self Assessment feeder'!CM992)))</f>
        <v>.</v>
      </c>
      <c r="AB1003" s="120" t="str">
        <f>IF($B$9="Female",'No Self Assessment feeder'!AB992,IF($B$9="Male",'No Self Assessment feeder'!BH992,IF($B$9="All",'No Self Assessment feeder'!CN992)))</f>
        <v>.</v>
      </c>
      <c r="AC1003" s="127" t="str">
        <f>IF($B$9="Female",'No Self Assessment feeder'!AC992,IF($B$9="Male",'No Self Assessment feeder'!BI992,IF($B$9="All",'No Self Assessment feeder'!CO992)))</f>
        <v>.</v>
      </c>
      <c r="CM1003" s="29"/>
    </row>
    <row r="1004" spans="1:91" ht="14.25" customHeight="1" x14ac:dyDescent="0.2">
      <c r="A1004" s="159" t="s">
        <v>295</v>
      </c>
      <c r="B1004" s="65" t="s">
        <v>168</v>
      </c>
      <c r="C1004" s="66">
        <v>10007771</v>
      </c>
      <c r="D1004" s="66" t="s">
        <v>491</v>
      </c>
      <c r="E1004" s="162" t="s">
        <v>169</v>
      </c>
      <c r="F1004" s="142" t="str">
        <f>IF($B$9="Female",'No Self Assessment feeder'!F993,IF($B$9="Male",'No Self Assessment feeder'!AL993,IF($B$9="All",'No Self Assessment feeder'!BR993)))</f>
        <v>.</v>
      </c>
      <c r="G1004" s="120" t="str">
        <f>IF($B$9="Female",'No Self Assessment feeder'!G993,IF($B$9="Male",'No Self Assessment feeder'!AM993,IF($B$9="All",'No Self Assessment feeder'!BS993)))</f>
        <v>.</v>
      </c>
      <c r="H1004" s="79" t="str">
        <f>IF($B$9="Female",'No Self Assessment feeder'!H993,IF($B$9="Male",'No Self Assessment feeder'!AN993,IF($B$9="All",'No Self Assessment feeder'!BT993)))</f>
        <v>.</v>
      </c>
      <c r="I1004" s="120" t="str">
        <f>IF($B$9="Female",'No Self Assessment feeder'!I993,IF($B$9="Male",'No Self Assessment feeder'!AO993,IF($B$9="All",'No Self Assessment feeder'!BU993)))</f>
        <v>.</v>
      </c>
      <c r="J1004" s="120" t="str">
        <f>IF($B$9="Female",'No Self Assessment feeder'!J993,IF($B$9="Male",'No Self Assessment feeder'!AP993,IF($B$9="All",'No Self Assessment feeder'!BV993)))</f>
        <v>.</v>
      </c>
      <c r="K1004" s="120" t="str">
        <f>IF($B$9="Female",'No Self Assessment feeder'!K993,IF($B$9="Male",'No Self Assessment feeder'!AQ993,IF($B$9="All",'No Self Assessment feeder'!BW993)))</f>
        <v>.</v>
      </c>
      <c r="L1004" s="120" t="str">
        <f>IF($B$9="Female",'No Self Assessment feeder'!L993,IF($B$9="Male",'No Self Assessment feeder'!AR993,IF($B$9="All",'No Self Assessment feeder'!BX993)))</f>
        <v>.</v>
      </c>
      <c r="M1004" s="127" t="str">
        <f>IF($B$9="Female",'No Self Assessment feeder'!M993,IF($B$9="Male",'No Self Assessment feeder'!AS993,IF($B$9="All",'No Self Assessment feeder'!BY993)))</f>
        <v>.</v>
      </c>
      <c r="N1004" s="81" t="str">
        <f>IF($B$9="Female",'No Self Assessment feeder'!N993,IF($B$9="Male",'No Self Assessment feeder'!AT993,IF($B$9="All",'No Self Assessment feeder'!BZ993)))</f>
        <v>.</v>
      </c>
      <c r="O1004" s="120" t="str">
        <f>IF($B$9="Female",'No Self Assessment feeder'!O993,IF($B$9="Male",'No Self Assessment feeder'!AU993,IF($B$9="All",'No Self Assessment feeder'!CA993)))</f>
        <v>.</v>
      </c>
      <c r="P1004" s="79" t="str">
        <f>IF($B$9="Female",'No Self Assessment feeder'!P993,IF($B$9="Male",'No Self Assessment feeder'!AV993,IF($B$9="All",'No Self Assessment feeder'!CB993)))</f>
        <v>.</v>
      </c>
      <c r="Q1004" s="120" t="str">
        <f>IF($B$9="Female",'No Self Assessment feeder'!Q993,IF($B$9="Male",'No Self Assessment feeder'!AW993,IF($B$9="All",'No Self Assessment feeder'!CC993)))</f>
        <v>.</v>
      </c>
      <c r="R1004" s="120" t="str">
        <f>IF($B$9="Female",'No Self Assessment feeder'!R993,IF($B$9="Male",'No Self Assessment feeder'!AX993,IF($B$9="All",'No Self Assessment feeder'!CD993)))</f>
        <v>.</v>
      </c>
      <c r="S1004" s="120" t="str">
        <f>IF($B$9="Female",'No Self Assessment feeder'!S993,IF($B$9="Male",'No Self Assessment feeder'!AY993,IF($B$9="All",'No Self Assessment feeder'!CE993)))</f>
        <v>.</v>
      </c>
      <c r="T1004" s="120" t="str">
        <f>IF($B$9="Female",'No Self Assessment feeder'!T993,IF($B$9="Male",'No Self Assessment feeder'!AZ993,IF($B$9="All",'No Self Assessment feeder'!CF993)))</f>
        <v>.</v>
      </c>
      <c r="U1004" s="127" t="str">
        <f>IF($B$9="Female",'No Self Assessment feeder'!U993,IF($B$9="Male",'No Self Assessment feeder'!BA993,IF($B$9="All",'No Self Assessment feeder'!CG993)))</f>
        <v>.</v>
      </c>
      <c r="V1004" s="81" t="str">
        <f>IF($B$9="Female",'No Self Assessment feeder'!V993,IF($B$9="Male",'No Self Assessment feeder'!BB993,IF($B$9="All",'No Self Assessment feeder'!CH993)))</f>
        <v>.</v>
      </c>
      <c r="W1004" s="120" t="str">
        <f>IF($B$9="Female",'No Self Assessment feeder'!W993,IF($B$9="Male",'No Self Assessment feeder'!BC993,IF($B$9="All",'No Self Assessment feeder'!CI993)))</f>
        <v>.</v>
      </c>
      <c r="X1004" s="79" t="str">
        <f>IF($B$9="Female",'No Self Assessment feeder'!X993,IF($B$9="Male",'No Self Assessment feeder'!BD993,IF($B$9="All",'No Self Assessment feeder'!CJ993)))</f>
        <v>.</v>
      </c>
      <c r="Y1004" s="120" t="str">
        <f>IF($B$9="Female",'No Self Assessment feeder'!Y993,IF($B$9="Male",'No Self Assessment feeder'!BE993,IF($B$9="All",'No Self Assessment feeder'!CK993)))</f>
        <v>.</v>
      </c>
      <c r="Z1004" s="120" t="str">
        <f>IF($B$9="Female",'No Self Assessment feeder'!Z993,IF($B$9="Male",'No Self Assessment feeder'!BF993,IF($B$9="All",'No Self Assessment feeder'!CL993)))</f>
        <v>.</v>
      </c>
      <c r="AA1004" s="120" t="str">
        <f>IF($B$9="Female",'No Self Assessment feeder'!AA993,IF($B$9="Male",'No Self Assessment feeder'!BG993,IF($B$9="All",'No Self Assessment feeder'!CM993)))</f>
        <v>.</v>
      </c>
      <c r="AB1004" s="120" t="str">
        <f>IF($B$9="Female",'No Self Assessment feeder'!AB993,IF($B$9="Male",'No Self Assessment feeder'!BH993,IF($B$9="All",'No Self Assessment feeder'!CN993)))</f>
        <v>.</v>
      </c>
      <c r="AC1004" s="127" t="str">
        <f>IF($B$9="Female",'No Self Assessment feeder'!AC993,IF($B$9="Male",'No Self Assessment feeder'!BI993,IF($B$9="All",'No Self Assessment feeder'!CO993)))</f>
        <v>.</v>
      </c>
      <c r="CM1004" s="29"/>
    </row>
    <row r="1005" spans="1:91" ht="14.25" customHeight="1" x14ac:dyDescent="0.2">
      <c r="A1005" s="159" t="s">
        <v>295</v>
      </c>
      <c r="B1005" s="65" t="s">
        <v>170</v>
      </c>
      <c r="C1005" s="66">
        <v>10004113</v>
      </c>
      <c r="D1005" s="66" t="s">
        <v>492</v>
      </c>
      <c r="E1005" s="162" t="s">
        <v>171</v>
      </c>
      <c r="F1005" s="142">
        <f>IF($B$9="Female",'No Self Assessment feeder'!F994,IF($B$9="Male",'No Self Assessment feeder'!AL994,IF($B$9="All",'No Self Assessment feeder'!BR994)))</f>
        <v>2855</v>
      </c>
      <c r="G1005" s="120">
        <f>IF($B$9="Female",'No Self Assessment feeder'!G994,IF($B$9="Male",'No Self Assessment feeder'!AM994,IF($B$9="All",'No Self Assessment feeder'!BS994)))</f>
        <v>2</v>
      </c>
      <c r="H1005" s="79">
        <f>IF($B$9="Female",'No Self Assessment feeder'!H994,IF($B$9="Male",'No Self Assessment feeder'!AN994,IF($B$9="All",'No Self Assessment feeder'!BT994)))</f>
        <v>2800</v>
      </c>
      <c r="I1005" s="120">
        <f>IF($B$9="Female",'No Self Assessment feeder'!I994,IF($B$9="Male",'No Self Assessment feeder'!AO994,IF($B$9="All",'No Self Assessment feeder'!BU994)))</f>
        <v>7.3</v>
      </c>
      <c r="J1005" s="120">
        <f>IF($B$9="Female",'No Self Assessment feeder'!J994,IF($B$9="Male",'No Self Assessment feeder'!AP994,IF($B$9="All",'No Self Assessment feeder'!BV994)))</f>
        <v>10.5</v>
      </c>
      <c r="K1005" s="120">
        <f>IF($B$9="Female",'No Self Assessment feeder'!K994,IF($B$9="Male",'No Self Assessment feeder'!AQ994,IF($B$9="All",'No Self Assessment feeder'!BW994)))</f>
        <v>62.3</v>
      </c>
      <c r="L1005" s="120">
        <f>IF($B$9="Female",'No Self Assessment feeder'!L994,IF($B$9="Male",'No Self Assessment feeder'!AR994,IF($B$9="All",'No Self Assessment feeder'!BX994)))</f>
        <v>75.5</v>
      </c>
      <c r="M1005" s="127">
        <f>IF($B$9="Female",'No Self Assessment feeder'!M994,IF($B$9="Male",'No Self Assessment feeder'!AS994,IF($B$9="All",'No Self Assessment feeder'!BY994)))</f>
        <v>82.2</v>
      </c>
      <c r="N1005" s="81">
        <f>IF($B$9="Female",'No Self Assessment feeder'!N994,IF($B$9="Male",'No Self Assessment feeder'!AT994,IF($B$9="All",'No Self Assessment feeder'!BZ994)))</f>
        <v>2855</v>
      </c>
      <c r="O1005" s="120">
        <f>IF($B$9="Female",'No Self Assessment feeder'!O994,IF($B$9="Male",'No Self Assessment feeder'!AU994,IF($B$9="All",'No Self Assessment feeder'!CA994)))</f>
        <v>2.2000000000000002</v>
      </c>
      <c r="P1005" s="79">
        <f>IF($B$9="Female",'No Self Assessment feeder'!P994,IF($B$9="Male",'No Self Assessment feeder'!AV994,IF($B$9="All",'No Self Assessment feeder'!CB994)))</f>
        <v>2790</v>
      </c>
      <c r="Q1005" s="120">
        <f>IF($B$9="Female",'No Self Assessment feeder'!Q994,IF($B$9="Male",'No Self Assessment feeder'!AW994,IF($B$9="All",'No Self Assessment feeder'!CC994)))</f>
        <v>10.199999999999999</v>
      </c>
      <c r="R1005" s="120">
        <f>IF($B$9="Female",'No Self Assessment feeder'!R994,IF($B$9="Male",'No Self Assessment feeder'!AX994,IF($B$9="All",'No Self Assessment feeder'!CD994)))</f>
        <v>6.8</v>
      </c>
      <c r="S1005" s="120">
        <f>IF($B$9="Female",'No Self Assessment feeder'!S994,IF($B$9="Male",'No Self Assessment feeder'!AY994,IF($B$9="All",'No Self Assessment feeder'!CE994)))</f>
        <v>72</v>
      </c>
      <c r="T1005" s="120">
        <f>IF($B$9="Female",'No Self Assessment feeder'!T994,IF($B$9="Male",'No Self Assessment feeder'!AZ994,IF($B$9="All",'No Self Assessment feeder'!CF994)))</f>
        <v>79.900000000000006</v>
      </c>
      <c r="U1005" s="127">
        <f>IF($B$9="Female",'No Self Assessment feeder'!U994,IF($B$9="Male",'No Self Assessment feeder'!BA994,IF($B$9="All",'No Self Assessment feeder'!CG994)))</f>
        <v>83.1</v>
      </c>
      <c r="V1005" s="81" t="str">
        <f>IF($B$9="Female",'No Self Assessment feeder'!V994,IF($B$9="Male",'No Self Assessment feeder'!BB994,IF($B$9="All",'No Self Assessment feeder'!CH994)))</f>
        <v>.</v>
      </c>
      <c r="W1005" s="120" t="str">
        <f>IF($B$9="Female",'No Self Assessment feeder'!W994,IF($B$9="Male",'No Self Assessment feeder'!BC994,IF($B$9="All",'No Self Assessment feeder'!CI994)))</f>
        <v>.</v>
      </c>
      <c r="X1005" s="79" t="str">
        <f>IF($B$9="Female",'No Self Assessment feeder'!X994,IF($B$9="Male",'No Self Assessment feeder'!BD994,IF($B$9="All",'No Self Assessment feeder'!CJ994)))</f>
        <v>.</v>
      </c>
      <c r="Y1005" s="120" t="str">
        <f>IF($B$9="Female",'No Self Assessment feeder'!Y994,IF($B$9="Male",'No Self Assessment feeder'!BE994,IF($B$9="All",'No Self Assessment feeder'!CK994)))</f>
        <v>.</v>
      </c>
      <c r="Z1005" s="120" t="str">
        <f>IF($B$9="Female",'No Self Assessment feeder'!Z994,IF($B$9="Male",'No Self Assessment feeder'!BF994,IF($B$9="All",'No Self Assessment feeder'!CL994)))</f>
        <v>.</v>
      </c>
      <c r="AA1005" s="120" t="str">
        <f>IF($B$9="Female",'No Self Assessment feeder'!AA994,IF($B$9="Male",'No Self Assessment feeder'!BG994,IF($B$9="All",'No Self Assessment feeder'!CM994)))</f>
        <v>.</v>
      </c>
      <c r="AB1005" s="120" t="str">
        <f>IF($B$9="Female",'No Self Assessment feeder'!AB994,IF($B$9="Male",'No Self Assessment feeder'!BH994,IF($B$9="All",'No Self Assessment feeder'!CN994)))</f>
        <v>.</v>
      </c>
      <c r="AC1005" s="127" t="str">
        <f>IF($B$9="Female",'No Self Assessment feeder'!AC994,IF($B$9="Male",'No Self Assessment feeder'!BI994,IF($B$9="All",'No Self Assessment feeder'!CO994)))</f>
        <v>.</v>
      </c>
      <c r="CM1005" s="29"/>
    </row>
    <row r="1006" spans="1:91" ht="14.25" customHeight="1" x14ac:dyDescent="0.2">
      <c r="A1006" s="159" t="s">
        <v>295</v>
      </c>
      <c r="B1006" s="65" t="s">
        <v>172</v>
      </c>
      <c r="C1006" s="66">
        <v>10004180</v>
      </c>
      <c r="D1006" s="66" t="s">
        <v>493</v>
      </c>
      <c r="E1006" s="162" t="s">
        <v>173</v>
      </c>
      <c r="F1006" s="142">
        <f>IF($B$9="Female",'No Self Assessment feeder'!F995,IF($B$9="Male",'No Self Assessment feeder'!AL995,IF($B$9="All",'No Self Assessment feeder'!BR995)))</f>
        <v>5675</v>
      </c>
      <c r="G1006" s="120">
        <f>IF($B$9="Female",'No Self Assessment feeder'!G995,IF($B$9="Male",'No Self Assessment feeder'!AM995,IF($B$9="All",'No Self Assessment feeder'!BS995)))</f>
        <v>2.4</v>
      </c>
      <c r="H1006" s="79">
        <f>IF($B$9="Female",'No Self Assessment feeder'!H995,IF($B$9="Male",'No Self Assessment feeder'!AN995,IF($B$9="All",'No Self Assessment feeder'!BT995)))</f>
        <v>5540</v>
      </c>
      <c r="I1006" s="120">
        <f>IF($B$9="Female",'No Self Assessment feeder'!I995,IF($B$9="Male",'No Self Assessment feeder'!AO995,IF($B$9="All",'No Self Assessment feeder'!BU995)))</f>
        <v>6.8</v>
      </c>
      <c r="J1006" s="120">
        <f>IF($B$9="Female",'No Self Assessment feeder'!J995,IF($B$9="Male",'No Self Assessment feeder'!AP995,IF($B$9="All",'No Self Assessment feeder'!BV995)))</f>
        <v>12.9</v>
      </c>
      <c r="K1006" s="120">
        <f>IF($B$9="Female",'No Self Assessment feeder'!K995,IF($B$9="Male",'No Self Assessment feeder'!AQ995,IF($B$9="All",'No Self Assessment feeder'!BW995)))</f>
        <v>62.4</v>
      </c>
      <c r="L1006" s="120">
        <f>IF($B$9="Female",'No Self Assessment feeder'!L995,IF($B$9="Male",'No Self Assessment feeder'!AR995,IF($B$9="All",'No Self Assessment feeder'!BX995)))</f>
        <v>73.900000000000006</v>
      </c>
      <c r="M1006" s="127">
        <f>IF($B$9="Female",'No Self Assessment feeder'!M995,IF($B$9="Male",'No Self Assessment feeder'!AS995,IF($B$9="All",'No Self Assessment feeder'!BY995)))</f>
        <v>80.3</v>
      </c>
      <c r="N1006" s="81">
        <f>IF($B$9="Female",'No Self Assessment feeder'!N995,IF($B$9="Male",'No Self Assessment feeder'!AT995,IF($B$9="All",'No Self Assessment feeder'!BZ995)))</f>
        <v>5675</v>
      </c>
      <c r="O1006" s="120">
        <f>IF($B$9="Female",'No Self Assessment feeder'!O995,IF($B$9="Male",'No Self Assessment feeder'!AU995,IF($B$9="All",'No Self Assessment feeder'!CA995)))</f>
        <v>2.6</v>
      </c>
      <c r="P1006" s="79">
        <f>IF($B$9="Female",'No Self Assessment feeder'!P995,IF($B$9="Male",'No Self Assessment feeder'!AV995,IF($B$9="All",'No Self Assessment feeder'!CB995)))</f>
        <v>5530</v>
      </c>
      <c r="Q1006" s="120">
        <f>IF($B$9="Female",'No Self Assessment feeder'!Q995,IF($B$9="Male",'No Self Assessment feeder'!AW995,IF($B$9="All",'No Self Assessment feeder'!CC995)))</f>
        <v>10.8</v>
      </c>
      <c r="R1006" s="120">
        <f>IF($B$9="Female",'No Self Assessment feeder'!R995,IF($B$9="Male",'No Self Assessment feeder'!AX995,IF($B$9="All",'No Self Assessment feeder'!CD995)))</f>
        <v>9.6999999999999993</v>
      </c>
      <c r="S1006" s="120">
        <f>IF($B$9="Female",'No Self Assessment feeder'!S995,IF($B$9="Male",'No Self Assessment feeder'!AY995,IF($B$9="All",'No Self Assessment feeder'!CE995)))</f>
        <v>68.7</v>
      </c>
      <c r="T1006" s="120">
        <f>IF($B$9="Female",'No Self Assessment feeder'!T995,IF($B$9="Male",'No Self Assessment feeder'!AZ995,IF($B$9="All",'No Self Assessment feeder'!CF995)))</f>
        <v>76.2</v>
      </c>
      <c r="U1006" s="127">
        <f>IF($B$9="Female",'No Self Assessment feeder'!U995,IF($B$9="Male",'No Self Assessment feeder'!BA995,IF($B$9="All",'No Self Assessment feeder'!CG995)))</f>
        <v>79.5</v>
      </c>
      <c r="V1006" s="81" t="str">
        <f>IF($B$9="Female",'No Self Assessment feeder'!V995,IF($B$9="Male",'No Self Assessment feeder'!BB995,IF($B$9="All",'No Self Assessment feeder'!CH995)))</f>
        <v>.</v>
      </c>
      <c r="W1006" s="120" t="str">
        <f>IF($B$9="Female",'No Self Assessment feeder'!W995,IF($B$9="Male",'No Self Assessment feeder'!BC995,IF($B$9="All",'No Self Assessment feeder'!CI995)))</f>
        <v>.</v>
      </c>
      <c r="X1006" s="79" t="str">
        <f>IF($B$9="Female",'No Self Assessment feeder'!X995,IF($B$9="Male",'No Self Assessment feeder'!BD995,IF($B$9="All",'No Self Assessment feeder'!CJ995)))</f>
        <v>.</v>
      </c>
      <c r="Y1006" s="120" t="str">
        <f>IF($B$9="Female",'No Self Assessment feeder'!Y995,IF($B$9="Male",'No Self Assessment feeder'!BE995,IF($B$9="All",'No Self Assessment feeder'!CK995)))</f>
        <v>.</v>
      </c>
      <c r="Z1006" s="120" t="str">
        <f>IF($B$9="Female",'No Self Assessment feeder'!Z995,IF($B$9="Male",'No Self Assessment feeder'!BF995,IF($B$9="All",'No Self Assessment feeder'!CL995)))</f>
        <v>.</v>
      </c>
      <c r="AA1006" s="120" t="str">
        <f>IF($B$9="Female",'No Self Assessment feeder'!AA995,IF($B$9="Male",'No Self Assessment feeder'!BG995,IF($B$9="All",'No Self Assessment feeder'!CM995)))</f>
        <v>.</v>
      </c>
      <c r="AB1006" s="120" t="str">
        <f>IF($B$9="Female",'No Self Assessment feeder'!AB995,IF($B$9="Male",'No Self Assessment feeder'!BH995,IF($B$9="All",'No Self Assessment feeder'!CN995)))</f>
        <v>.</v>
      </c>
      <c r="AC1006" s="127" t="str">
        <f>IF($B$9="Female",'No Self Assessment feeder'!AC995,IF($B$9="Male",'No Self Assessment feeder'!BI995,IF($B$9="All",'No Self Assessment feeder'!CO995)))</f>
        <v>.</v>
      </c>
      <c r="CM1006" s="29"/>
    </row>
    <row r="1007" spans="1:91" ht="14.25" customHeight="1" x14ac:dyDescent="0.2">
      <c r="A1007" s="159" t="s">
        <v>295</v>
      </c>
      <c r="B1007" s="65" t="s">
        <v>174</v>
      </c>
      <c r="C1007" s="66">
        <v>10007798</v>
      </c>
      <c r="D1007" s="66" t="s">
        <v>493</v>
      </c>
      <c r="E1007" s="162" t="s">
        <v>175</v>
      </c>
      <c r="F1007" s="142">
        <f>IF($B$9="Female",'No Self Assessment feeder'!F996,IF($B$9="Male",'No Self Assessment feeder'!AL996,IF($B$9="All",'No Self Assessment feeder'!BR996)))</f>
        <v>6060</v>
      </c>
      <c r="G1007" s="120">
        <f>IF($B$9="Female",'No Self Assessment feeder'!G996,IF($B$9="Male",'No Self Assessment feeder'!AM996,IF($B$9="All",'No Self Assessment feeder'!BS996)))</f>
        <v>2.6</v>
      </c>
      <c r="H1007" s="79">
        <f>IF($B$9="Female",'No Self Assessment feeder'!H996,IF($B$9="Male",'No Self Assessment feeder'!AN996,IF($B$9="All",'No Self Assessment feeder'!BT996)))</f>
        <v>5900</v>
      </c>
      <c r="I1007" s="120">
        <f>IF($B$9="Female",'No Self Assessment feeder'!I996,IF($B$9="Male",'No Self Assessment feeder'!AO996,IF($B$9="All",'No Self Assessment feeder'!BU996)))</f>
        <v>7</v>
      </c>
      <c r="J1007" s="120">
        <f>IF($B$9="Female",'No Self Assessment feeder'!J996,IF($B$9="Male",'No Self Assessment feeder'!AP996,IF($B$9="All",'No Self Assessment feeder'!BV996)))</f>
        <v>10.9</v>
      </c>
      <c r="K1007" s="120">
        <f>IF($B$9="Female",'No Self Assessment feeder'!K996,IF($B$9="Male",'No Self Assessment feeder'!AQ996,IF($B$9="All",'No Self Assessment feeder'!BW996)))</f>
        <v>55.3</v>
      </c>
      <c r="L1007" s="120">
        <f>IF($B$9="Female",'No Self Assessment feeder'!L996,IF($B$9="Male",'No Self Assessment feeder'!AR996,IF($B$9="All",'No Self Assessment feeder'!BX996)))</f>
        <v>71.400000000000006</v>
      </c>
      <c r="M1007" s="127">
        <f>IF($B$9="Female",'No Self Assessment feeder'!M996,IF($B$9="Male",'No Self Assessment feeder'!AS996,IF($B$9="All",'No Self Assessment feeder'!BY996)))</f>
        <v>82.1</v>
      </c>
      <c r="N1007" s="81">
        <f>IF($B$9="Female",'No Self Assessment feeder'!N996,IF($B$9="Male",'No Self Assessment feeder'!AT996,IF($B$9="All",'No Self Assessment feeder'!BZ996)))</f>
        <v>6060</v>
      </c>
      <c r="O1007" s="120">
        <f>IF($B$9="Female",'No Self Assessment feeder'!O996,IF($B$9="Male",'No Self Assessment feeder'!AU996,IF($B$9="All",'No Self Assessment feeder'!CA996)))</f>
        <v>2.8</v>
      </c>
      <c r="P1007" s="79">
        <f>IF($B$9="Female",'No Self Assessment feeder'!P996,IF($B$9="Male",'No Self Assessment feeder'!AV996,IF($B$9="All",'No Self Assessment feeder'!CB996)))</f>
        <v>5890</v>
      </c>
      <c r="Q1007" s="120">
        <f>IF($B$9="Female",'No Self Assessment feeder'!Q996,IF($B$9="Male",'No Self Assessment feeder'!AW996,IF($B$9="All",'No Self Assessment feeder'!CC996)))</f>
        <v>10.9</v>
      </c>
      <c r="R1007" s="120">
        <f>IF($B$9="Female",'No Self Assessment feeder'!R996,IF($B$9="Male",'No Self Assessment feeder'!AX996,IF($B$9="All",'No Self Assessment feeder'!CD996)))</f>
        <v>8.5</v>
      </c>
      <c r="S1007" s="120">
        <f>IF($B$9="Female",'No Self Assessment feeder'!S996,IF($B$9="Male",'No Self Assessment feeder'!AY996,IF($B$9="All",'No Self Assessment feeder'!CE996)))</f>
        <v>62.1</v>
      </c>
      <c r="T1007" s="120">
        <f>IF($B$9="Female",'No Self Assessment feeder'!T996,IF($B$9="Male",'No Self Assessment feeder'!AZ996,IF($B$9="All",'No Self Assessment feeder'!CF996)))</f>
        <v>73.900000000000006</v>
      </c>
      <c r="U1007" s="127">
        <f>IF($B$9="Female",'No Self Assessment feeder'!U996,IF($B$9="Male",'No Self Assessment feeder'!BA996,IF($B$9="All",'No Self Assessment feeder'!CG996)))</f>
        <v>80.7</v>
      </c>
      <c r="V1007" s="81" t="str">
        <f>IF($B$9="Female",'No Self Assessment feeder'!V996,IF($B$9="Male",'No Self Assessment feeder'!BB996,IF($B$9="All",'No Self Assessment feeder'!CH996)))</f>
        <v>.</v>
      </c>
      <c r="W1007" s="120" t="str">
        <f>IF($B$9="Female",'No Self Assessment feeder'!W996,IF($B$9="Male",'No Self Assessment feeder'!BC996,IF($B$9="All",'No Self Assessment feeder'!CI996)))</f>
        <v>.</v>
      </c>
      <c r="X1007" s="79" t="str">
        <f>IF($B$9="Female",'No Self Assessment feeder'!X996,IF($B$9="Male",'No Self Assessment feeder'!BD996,IF($B$9="All",'No Self Assessment feeder'!CJ996)))</f>
        <v>.</v>
      </c>
      <c r="Y1007" s="120" t="str">
        <f>IF($B$9="Female",'No Self Assessment feeder'!Y996,IF($B$9="Male",'No Self Assessment feeder'!BE996,IF($B$9="All",'No Self Assessment feeder'!CK996)))</f>
        <v>.</v>
      </c>
      <c r="Z1007" s="120" t="str">
        <f>IF($B$9="Female",'No Self Assessment feeder'!Z996,IF($B$9="Male",'No Self Assessment feeder'!BF996,IF($B$9="All",'No Self Assessment feeder'!CL996)))</f>
        <v>.</v>
      </c>
      <c r="AA1007" s="120" t="str">
        <f>IF($B$9="Female",'No Self Assessment feeder'!AA996,IF($B$9="Male",'No Self Assessment feeder'!BG996,IF($B$9="All",'No Self Assessment feeder'!CM996)))</f>
        <v>.</v>
      </c>
      <c r="AB1007" s="120" t="str">
        <f>IF($B$9="Female",'No Self Assessment feeder'!AB996,IF($B$9="Male",'No Self Assessment feeder'!BH996,IF($B$9="All",'No Self Assessment feeder'!CN996)))</f>
        <v>.</v>
      </c>
      <c r="AC1007" s="127" t="str">
        <f>IF($B$9="Female",'No Self Assessment feeder'!AC996,IF($B$9="Male",'No Self Assessment feeder'!BI996,IF($B$9="All",'No Self Assessment feeder'!CO996)))</f>
        <v>.</v>
      </c>
      <c r="CM1007" s="29"/>
    </row>
    <row r="1008" spans="1:91" ht="14.25" customHeight="1" x14ac:dyDescent="0.2">
      <c r="A1008" s="159" t="s">
        <v>295</v>
      </c>
      <c r="B1008" s="65" t="s">
        <v>176</v>
      </c>
      <c r="C1008" s="66">
        <v>10004351</v>
      </c>
      <c r="D1008" s="66" t="s">
        <v>491</v>
      </c>
      <c r="E1008" s="162" t="s">
        <v>177</v>
      </c>
      <c r="F1008" s="142">
        <f>IF($B$9="Female",'No Self Assessment feeder'!F997,IF($B$9="Male",'No Self Assessment feeder'!AL997,IF($B$9="All",'No Self Assessment feeder'!BR997)))</f>
        <v>2705</v>
      </c>
      <c r="G1008" s="120">
        <f>IF($B$9="Female",'No Self Assessment feeder'!G997,IF($B$9="Male",'No Self Assessment feeder'!AM997,IF($B$9="All",'No Self Assessment feeder'!BS997)))</f>
        <v>4.0999999999999996</v>
      </c>
      <c r="H1008" s="79">
        <f>IF($B$9="Female",'No Self Assessment feeder'!H997,IF($B$9="Male",'No Self Assessment feeder'!AN997,IF($B$9="All",'No Self Assessment feeder'!BT997)))</f>
        <v>2595</v>
      </c>
      <c r="I1008" s="120">
        <f>IF($B$9="Female",'No Self Assessment feeder'!I997,IF($B$9="Male",'No Self Assessment feeder'!AO997,IF($B$9="All",'No Self Assessment feeder'!BU997)))</f>
        <v>10.1</v>
      </c>
      <c r="J1008" s="120">
        <f>IF($B$9="Female",'No Self Assessment feeder'!J997,IF($B$9="Male",'No Self Assessment feeder'!AP997,IF($B$9="All",'No Self Assessment feeder'!BV997)))</f>
        <v>17.2</v>
      </c>
      <c r="K1008" s="120">
        <f>IF($B$9="Female",'No Self Assessment feeder'!K997,IF($B$9="Male",'No Self Assessment feeder'!AQ997,IF($B$9="All",'No Self Assessment feeder'!BW997)))</f>
        <v>60.5</v>
      </c>
      <c r="L1008" s="120">
        <f>IF($B$9="Female",'No Self Assessment feeder'!L997,IF($B$9="Male",'No Self Assessment feeder'!AR997,IF($B$9="All",'No Self Assessment feeder'!BX997)))</f>
        <v>68.3</v>
      </c>
      <c r="M1008" s="127">
        <f>IF($B$9="Female",'No Self Assessment feeder'!M997,IF($B$9="Male",'No Self Assessment feeder'!AS997,IF($B$9="All",'No Self Assessment feeder'!BY997)))</f>
        <v>72.7</v>
      </c>
      <c r="N1008" s="81">
        <f>IF($B$9="Female",'No Self Assessment feeder'!N997,IF($B$9="Male",'No Self Assessment feeder'!AT997,IF($B$9="All",'No Self Assessment feeder'!BZ997)))</f>
        <v>2705</v>
      </c>
      <c r="O1008" s="120">
        <f>IF($B$9="Female",'No Self Assessment feeder'!O997,IF($B$9="Male",'No Self Assessment feeder'!AU997,IF($B$9="All",'No Self Assessment feeder'!CA997)))</f>
        <v>4.2</v>
      </c>
      <c r="P1008" s="79">
        <f>IF($B$9="Female",'No Self Assessment feeder'!P997,IF($B$9="Male",'No Self Assessment feeder'!AV997,IF($B$9="All",'No Self Assessment feeder'!CB997)))</f>
        <v>2595</v>
      </c>
      <c r="Q1008" s="120">
        <f>IF($B$9="Female",'No Self Assessment feeder'!Q997,IF($B$9="Male",'No Self Assessment feeder'!AW997,IF($B$9="All",'No Self Assessment feeder'!CC997)))</f>
        <v>14.4</v>
      </c>
      <c r="R1008" s="120">
        <f>IF($B$9="Female",'No Self Assessment feeder'!R997,IF($B$9="Male",'No Self Assessment feeder'!AX997,IF($B$9="All",'No Self Assessment feeder'!CD997)))</f>
        <v>14.1</v>
      </c>
      <c r="S1008" s="120">
        <f>IF($B$9="Female",'No Self Assessment feeder'!S997,IF($B$9="Male",'No Self Assessment feeder'!AY997,IF($B$9="All",'No Self Assessment feeder'!CE997)))</f>
        <v>63.4</v>
      </c>
      <c r="T1008" s="120">
        <f>IF($B$9="Female",'No Self Assessment feeder'!T997,IF($B$9="Male",'No Self Assessment feeder'!AZ997,IF($B$9="All",'No Self Assessment feeder'!CF997)))</f>
        <v>68.900000000000006</v>
      </c>
      <c r="U1008" s="127">
        <f>IF($B$9="Female",'No Self Assessment feeder'!U997,IF($B$9="Male",'No Self Assessment feeder'!BA997,IF($B$9="All",'No Self Assessment feeder'!CG997)))</f>
        <v>71.5</v>
      </c>
      <c r="V1008" s="81" t="str">
        <f>IF($B$9="Female",'No Self Assessment feeder'!V997,IF($B$9="Male",'No Self Assessment feeder'!BB997,IF($B$9="All",'No Self Assessment feeder'!CH997)))</f>
        <v>.</v>
      </c>
      <c r="W1008" s="120" t="str">
        <f>IF($B$9="Female",'No Self Assessment feeder'!W997,IF($B$9="Male",'No Self Assessment feeder'!BC997,IF($B$9="All",'No Self Assessment feeder'!CI997)))</f>
        <v>.</v>
      </c>
      <c r="X1008" s="79" t="str">
        <f>IF($B$9="Female",'No Self Assessment feeder'!X997,IF($B$9="Male",'No Self Assessment feeder'!BD997,IF($B$9="All",'No Self Assessment feeder'!CJ997)))</f>
        <v>.</v>
      </c>
      <c r="Y1008" s="120" t="str">
        <f>IF($B$9="Female",'No Self Assessment feeder'!Y997,IF($B$9="Male",'No Self Assessment feeder'!BE997,IF($B$9="All",'No Self Assessment feeder'!CK997)))</f>
        <v>.</v>
      </c>
      <c r="Z1008" s="120" t="str">
        <f>IF($B$9="Female",'No Self Assessment feeder'!Z997,IF($B$9="Male",'No Self Assessment feeder'!BF997,IF($B$9="All",'No Self Assessment feeder'!CL997)))</f>
        <v>.</v>
      </c>
      <c r="AA1008" s="120" t="str">
        <f>IF($B$9="Female",'No Self Assessment feeder'!AA997,IF($B$9="Male",'No Self Assessment feeder'!BG997,IF($B$9="All",'No Self Assessment feeder'!CM997)))</f>
        <v>.</v>
      </c>
      <c r="AB1008" s="120" t="str">
        <f>IF($B$9="Female",'No Self Assessment feeder'!AB997,IF($B$9="Male",'No Self Assessment feeder'!BH997,IF($B$9="All",'No Self Assessment feeder'!CN997)))</f>
        <v>.</v>
      </c>
      <c r="AC1008" s="127" t="str">
        <f>IF($B$9="Female",'No Self Assessment feeder'!AC997,IF($B$9="Male",'No Self Assessment feeder'!BI997,IF($B$9="All",'No Self Assessment feeder'!CO997)))</f>
        <v>.</v>
      </c>
      <c r="CM1008" s="29"/>
    </row>
    <row r="1009" spans="1:91" ht="14.25" customHeight="1" x14ac:dyDescent="0.2">
      <c r="A1009" s="159" t="s">
        <v>295</v>
      </c>
      <c r="B1009" s="65" t="s">
        <v>178</v>
      </c>
      <c r="C1009" s="66">
        <v>10007799</v>
      </c>
      <c r="D1009" s="66" t="s">
        <v>496</v>
      </c>
      <c r="E1009" s="162" t="s">
        <v>179</v>
      </c>
      <c r="F1009" s="142">
        <f>IF($B$9="Female",'No Self Assessment feeder'!F998,IF($B$9="Male",'No Self Assessment feeder'!AL998,IF($B$9="All",'No Self Assessment feeder'!BR998)))</f>
        <v>3475</v>
      </c>
      <c r="G1009" s="120">
        <f>IF($B$9="Female",'No Self Assessment feeder'!G998,IF($B$9="Male",'No Self Assessment feeder'!AM998,IF($B$9="All",'No Self Assessment feeder'!BS998)))</f>
        <v>2.8</v>
      </c>
      <c r="H1009" s="79">
        <f>IF($B$9="Female",'No Self Assessment feeder'!H998,IF($B$9="Male",'No Self Assessment feeder'!AN998,IF($B$9="All",'No Self Assessment feeder'!BT998)))</f>
        <v>3375</v>
      </c>
      <c r="I1009" s="120">
        <f>IF($B$9="Female",'No Self Assessment feeder'!I998,IF($B$9="Male",'No Self Assessment feeder'!AO998,IF($B$9="All",'No Self Assessment feeder'!BU998)))</f>
        <v>5.7</v>
      </c>
      <c r="J1009" s="120">
        <f>IF($B$9="Female",'No Self Assessment feeder'!J998,IF($B$9="Male",'No Self Assessment feeder'!AP998,IF($B$9="All",'No Self Assessment feeder'!BV998)))</f>
        <v>11.1</v>
      </c>
      <c r="K1009" s="120">
        <f>IF($B$9="Female",'No Self Assessment feeder'!K998,IF($B$9="Male",'No Self Assessment feeder'!AQ998,IF($B$9="All",'No Self Assessment feeder'!BW998)))</f>
        <v>57.6</v>
      </c>
      <c r="L1009" s="120">
        <f>IF($B$9="Female",'No Self Assessment feeder'!L998,IF($B$9="Male",'No Self Assessment feeder'!AR998,IF($B$9="All",'No Self Assessment feeder'!BX998)))</f>
        <v>72.400000000000006</v>
      </c>
      <c r="M1009" s="127">
        <f>IF($B$9="Female",'No Self Assessment feeder'!M998,IF($B$9="Male",'No Self Assessment feeder'!AS998,IF($B$9="All",'No Self Assessment feeder'!BY998)))</f>
        <v>83.2</v>
      </c>
      <c r="N1009" s="81">
        <f>IF($B$9="Female",'No Self Assessment feeder'!N998,IF($B$9="Male",'No Self Assessment feeder'!AT998,IF($B$9="All",'No Self Assessment feeder'!BZ998)))</f>
        <v>3475</v>
      </c>
      <c r="O1009" s="120">
        <f>IF($B$9="Female",'No Self Assessment feeder'!O998,IF($B$9="Male",'No Self Assessment feeder'!AU998,IF($B$9="All",'No Self Assessment feeder'!CA998)))</f>
        <v>3.2</v>
      </c>
      <c r="P1009" s="79">
        <f>IF($B$9="Female",'No Self Assessment feeder'!P998,IF($B$9="Male",'No Self Assessment feeder'!AV998,IF($B$9="All",'No Self Assessment feeder'!CB998)))</f>
        <v>3360</v>
      </c>
      <c r="Q1009" s="120">
        <f>IF($B$9="Female",'No Self Assessment feeder'!Q998,IF($B$9="Male",'No Self Assessment feeder'!AW998,IF($B$9="All",'No Self Assessment feeder'!CC998)))</f>
        <v>10.8</v>
      </c>
      <c r="R1009" s="120">
        <f>IF($B$9="Female",'No Self Assessment feeder'!R998,IF($B$9="Male",'No Self Assessment feeder'!AX998,IF($B$9="All",'No Self Assessment feeder'!CD998)))</f>
        <v>8.4</v>
      </c>
      <c r="S1009" s="120">
        <f>IF($B$9="Female",'No Self Assessment feeder'!S998,IF($B$9="Male",'No Self Assessment feeder'!AY998,IF($B$9="All",'No Self Assessment feeder'!CE998)))</f>
        <v>65.099999999999994</v>
      </c>
      <c r="T1009" s="120">
        <f>IF($B$9="Female",'No Self Assessment feeder'!T998,IF($B$9="Male",'No Self Assessment feeder'!AZ998,IF($B$9="All",'No Self Assessment feeder'!CF998)))</f>
        <v>75.5</v>
      </c>
      <c r="U1009" s="127">
        <f>IF($B$9="Female",'No Self Assessment feeder'!U998,IF($B$9="Male",'No Self Assessment feeder'!BA998,IF($B$9="All",'No Self Assessment feeder'!CG998)))</f>
        <v>80.8</v>
      </c>
      <c r="V1009" s="81" t="str">
        <f>IF($B$9="Female",'No Self Assessment feeder'!V998,IF($B$9="Male",'No Self Assessment feeder'!BB998,IF($B$9="All",'No Self Assessment feeder'!CH998)))</f>
        <v>.</v>
      </c>
      <c r="W1009" s="120" t="str">
        <f>IF($B$9="Female",'No Self Assessment feeder'!W998,IF($B$9="Male",'No Self Assessment feeder'!BC998,IF($B$9="All",'No Self Assessment feeder'!CI998)))</f>
        <v>.</v>
      </c>
      <c r="X1009" s="79" t="str">
        <f>IF($B$9="Female",'No Self Assessment feeder'!X998,IF($B$9="Male",'No Self Assessment feeder'!BD998,IF($B$9="All",'No Self Assessment feeder'!CJ998)))</f>
        <v>.</v>
      </c>
      <c r="Y1009" s="120" t="str">
        <f>IF($B$9="Female",'No Self Assessment feeder'!Y998,IF($B$9="Male",'No Self Assessment feeder'!BE998,IF($B$9="All",'No Self Assessment feeder'!CK998)))</f>
        <v>.</v>
      </c>
      <c r="Z1009" s="120" t="str">
        <f>IF($B$9="Female",'No Self Assessment feeder'!Z998,IF($B$9="Male",'No Self Assessment feeder'!BF998,IF($B$9="All",'No Self Assessment feeder'!CL998)))</f>
        <v>.</v>
      </c>
      <c r="AA1009" s="120" t="str">
        <f>IF($B$9="Female",'No Self Assessment feeder'!AA998,IF($B$9="Male",'No Self Assessment feeder'!BG998,IF($B$9="All",'No Self Assessment feeder'!CM998)))</f>
        <v>.</v>
      </c>
      <c r="AB1009" s="120" t="str">
        <f>IF($B$9="Female",'No Self Assessment feeder'!AB998,IF($B$9="Male",'No Self Assessment feeder'!BH998,IF($B$9="All",'No Self Assessment feeder'!CN998)))</f>
        <v>.</v>
      </c>
      <c r="AC1009" s="127" t="str">
        <f>IF($B$9="Female",'No Self Assessment feeder'!AC998,IF($B$9="Male",'No Self Assessment feeder'!BI998,IF($B$9="All",'No Self Assessment feeder'!CO998)))</f>
        <v>.</v>
      </c>
      <c r="CM1009" s="29"/>
    </row>
    <row r="1010" spans="1:91" ht="14.25" customHeight="1" x14ac:dyDescent="0.2">
      <c r="A1010" s="159" t="s">
        <v>295</v>
      </c>
      <c r="B1010" s="65" t="s">
        <v>180</v>
      </c>
      <c r="C1010" s="66">
        <v>10007832</v>
      </c>
      <c r="D1010" s="66" t="s">
        <v>489</v>
      </c>
      <c r="E1010" s="162" t="s">
        <v>181</v>
      </c>
      <c r="F1010" s="142">
        <f>IF($B$9="Female",'No Self Assessment feeder'!F999,IF($B$9="Male",'No Self Assessment feeder'!AL999,IF($B$9="All",'No Self Assessment feeder'!BR999)))</f>
        <v>575</v>
      </c>
      <c r="G1010" s="120">
        <f>IF($B$9="Female",'No Self Assessment feeder'!G999,IF($B$9="Male",'No Self Assessment feeder'!AM999,IF($B$9="All",'No Self Assessment feeder'!BS999)))</f>
        <v>3.1</v>
      </c>
      <c r="H1010" s="79">
        <f>IF($B$9="Female",'No Self Assessment feeder'!H999,IF($B$9="Male",'No Self Assessment feeder'!AN999,IF($B$9="All",'No Self Assessment feeder'!BT999)))</f>
        <v>555</v>
      </c>
      <c r="I1010" s="120">
        <f>IF($B$9="Female",'No Self Assessment feeder'!I999,IF($B$9="Male",'No Self Assessment feeder'!AO999,IF($B$9="All",'No Self Assessment feeder'!BU999)))</f>
        <v>4.3</v>
      </c>
      <c r="J1010" s="120">
        <f>IF($B$9="Female",'No Self Assessment feeder'!J999,IF($B$9="Male",'No Self Assessment feeder'!AP999,IF($B$9="All",'No Self Assessment feeder'!BV999)))</f>
        <v>9.1999999999999993</v>
      </c>
      <c r="K1010" s="120">
        <f>IF($B$9="Female",'No Self Assessment feeder'!K999,IF($B$9="Male",'No Self Assessment feeder'!AQ999,IF($B$9="All",'No Self Assessment feeder'!BW999)))</f>
        <v>68</v>
      </c>
      <c r="L1010" s="120">
        <f>IF($B$9="Female",'No Self Assessment feeder'!L999,IF($B$9="Male",'No Self Assessment feeder'!AR999,IF($B$9="All",'No Self Assessment feeder'!BX999)))</f>
        <v>80.8</v>
      </c>
      <c r="M1010" s="127">
        <f>IF($B$9="Female",'No Self Assessment feeder'!M999,IF($B$9="Male",'No Self Assessment feeder'!AS999,IF($B$9="All",'No Self Assessment feeder'!BY999)))</f>
        <v>86.5</v>
      </c>
      <c r="N1010" s="81">
        <f>IF($B$9="Female",'No Self Assessment feeder'!N999,IF($B$9="Male",'No Self Assessment feeder'!AT999,IF($B$9="All",'No Self Assessment feeder'!BZ999)))</f>
        <v>575</v>
      </c>
      <c r="O1010" s="120">
        <f>IF($B$9="Female",'No Self Assessment feeder'!O999,IF($B$9="Male",'No Self Assessment feeder'!AU999,IF($B$9="All",'No Self Assessment feeder'!CA999)))</f>
        <v>3.5</v>
      </c>
      <c r="P1010" s="79">
        <f>IF($B$9="Female",'No Self Assessment feeder'!P999,IF($B$9="Male",'No Self Assessment feeder'!AV999,IF($B$9="All",'No Self Assessment feeder'!CB999)))</f>
        <v>555</v>
      </c>
      <c r="Q1010" s="120">
        <f>IF($B$9="Female",'No Self Assessment feeder'!Q999,IF($B$9="Male",'No Self Assessment feeder'!AW999,IF($B$9="All",'No Self Assessment feeder'!CC999)))</f>
        <v>7.9</v>
      </c>
      <c r="R1010" s="120">
        <f>IF($B$9="Female",'No Self Assessment feeder'!R999,IF($B$9="Male",'No Self Assessment feeder'!AX999,IF($B$9="All",'No Self Assessment feeder'!CD999)))</f>
        <v>8.3000000000000007</v>
      </c>
      <c r="S1010" s="120">
        <f>IF($B$9="Female",'No Self Assessment feeder'!S999,IF($B$9="Male",'No Self Assessment feeder'!AY999,IF($B$9="All",'No Self Assessment feeder'!CE999)))</f>
        <v>73.7</v>
      </c>
      <c r="T1010" s="120">
        <f>IF($B$9="Female",'No Self Assessment feeder'!T999,IF($B$9="Male",'No Self Assessment feeder'!AZ999,IF($B$9="All",'No Self Assessment feeder'!CF999)))</f>
        <v>81.599999999999994</v>
      </c>
      <c r="U1010" s="127">
        <f>IF($B$9="Female",'No Self Assessment feeder'!U999,IF($B$9="Male",'No Self Assessment feeder'!BA999,IF($B$9="All",'No Self Assessment feeder'!CG999)))</f>
        <v>83.8</v>
      </c>
      <c r="V1010" s="81" t="str">
        <f>IF($B$9="Female",'No Self Assessment feeder'!V999,IF($B$9="Male",'No Self Assessment feeder'!BB999,IF($B$9="All",'No Self Assessment feeder'!CH999)))</f>
        <v>.</v>
      </c>
      <c r="W1010" s="120" t="str">
        <f>IF($B$9="Female",'No Self Assessment feeder'!W999,IF($B$9="Male",'No Self Assessment feeder'!BC999,IF($B$9="All",'No Self Assessment feeder'!CI999)))</f>
        <v>.</v>
      </c>
      <c r="X1010" s="79" t="str">
        <f>IF($B$9="Female",'No Self Assessment feeder'!X999,IF($B$9="Male",'No Self Assessment feeder'!BD999,IF($B$9="All",'No Self Assessment feeder'!CJ999)))</f>
        <v>.</v>
      </c>
      <c r="Y1010" s="120" t="str">
        <f>IF($B$9="Female",'No Self Assessment feeder'!Y999,IF($B$9="Male",'No Self Assessment feeder'!BE999,IF($B$9="All",'No Self Assessment feeder'!CK999)))</f>
        <v>.</v>
      </c>
      <c r="Z1010" s="120" t="str">
        <f>IF($B$9="Female",'No Self Assessment feeder'!Z999,IF($B$9="Male",'No Self Assessment feeder'!BF999,IF($B$9="All",'No Self Assessment feeder'!CL999)))</f>
        <v>.</v>
      </c>
      <c r="AA1010" s="120" t="str">
        <f>IF($B$9="Female",'No Self Assessment feeder'!AA999,IF($B$9="Male",'No Self Assessment feeder'!BG999,IF($B$9="All",'No Self Assessment feeder'!CM999)))</f>
        <v>.</v>
      </c>
      <c r="AB1010" s="120" t="str">
        <f>IF($B$9="Female",'No Self Assessment feeder'!AB999,IF($B$9="Male",'No Self Assessment feeder'!BH999,IF($B$9="All",'No Self Assessment feeder'!CN999)))</f>
        <v>.</v>
      </c>
      <c r="AC1010" s="127" t="str">
        <f>IF($B$9="Female",'No Self Assessment feeder'!AC999,IF($B$9="Male",'No Self Assessment feeder'!BI999,IF($B$9="All",'No Self Assessment feeder'!CO999)))</f>
        <v>.</v>
      </c>
      <c r="CM1010" s="29"/>
    </row>
    <row r="1011" spans="1:91" ht="14.25" customHeight="1" x14ac:dyDescent="0.2">
      <c r="A1011" s="159" t="s">
        <v>295</v>
      </c>
      <c r="B1011" s="65" t="s">
        <v>182</v>
      </c>
      <c r="C1011" s="66">
        <v>10007138</v>
      </c>
      <c r="D1011" s="66" t="s">
        <v>492</v>
      </c>
      <c r="E1011" s="162" t="s">
        <v>183</v>
      </c>
      <c r="F1011" s="142">
        <f>IF($B$9="Female",'No Self Assessment feeder'!F1000,IF($B$9="Male",'No Self Assessment feeder'!AL1000,IF($B$9="All",'No Self Assessment feeder'!BR1000)))</f>
        <v>1945</v>
      </c>
      <c r="G1011" s="120">
        <f>IF($B$9="Female",'No Self Assessment feeder'!G1000,IF($B$9="Male",'No Self Assessment feeder'!AM1000,IF($B$9="All",'No Self Assessment feeder'!BS1000)))</f>
        <v>4.5</v>
      </c>
      <c r="H1011" s="79">
        <f>IF($B$9="Female",'No Self Assessment feeder'!H1000,IF($B$9="Male",'No Self Assessment feeder'!AN1000,IF($B$9="All",'No Self Assessment feeder'!BT1000)))</f>
        <v>1855</v>
      </c>
      <c r="I1011" s="120">
        <f>IF($B$9="Female",'No Self Assessment feeder'!I1000,IF($B$9="Male",'No Self Assessment feeder'!AO1000,IF($B$9="All",'No Self Assessment feeder'!BU1000)))</f>
        <v>7.3</v>
      </c>
      <c r="J1011" s="120">
        <f>IF($B$9="Female",'No Self Assessment feeder'!J1000,IF($B$9="Male",'No Self Assessment feeder'!AP1000,IF($B$9="All",'No Self Assessment feeder'!BV1000)))</f>
        <v>13.3</v>
      </c>
      <c r="K1011" s="120">
        <f>IF($B$9="Female",'No Self Assessment feeder'!K1000,IF($B$9="Male",'No Self Assessment feeder'!AQ1000,IF($B$9="All",'No Self Assessment feeder'!BW1000)))</f>
        <v>63.4</v>
      </c>
      <c r="L1011" s="120">
        <f>IF($B$9="Female",'No Self Assessment feeder'!L1000,IF($B$9="Male",'No Self Assessment feeder'!AR1000,IF($B$9="All",'No Self Assessment feeder'!BX1000)))</f>
        <v>75.099999999999994</v>
      </c>
      <c r="M1011" s="127">
        <f>IF($B$9="Female",'No Self Assessment feeder'!M1000,IF($B$9="Male",'No Self Assessment feeder'!AS1000,IF($B$9="All",'No Self Assessment feeder'!BY1000)))</f>
        <v>79.400000000000006</v>
      </c>
      <c r="N1011" s="81">
        <f>IF($B$9="Female",'No Self Assessment feeder'!N1000,IF($B$9="Male",'No Self Assessment feeder'!AT1000,IF($B$9="All",'No Self Assessment feeder'!BZ1000)))</f>
        <v>1945</v>
      </c>
      <c r="O1011" s="120">
        <f>IF($B$9="Female",'No Self Assessment feeder'!O1000,IF($B$9="Male",'No Self Assessment feeder'!AU1000,IF($B$9="All",'No Self Assessment feeder'!CA1000)))</f>
        <v>4.8</v>
      </c>
      <c r="P1011" s="79">
        <f>IF($B$9="Female",'No Self Assessment feeder'!P1000,IF($B$9="Male",'No Self Assessment feeder'!AV1000,IF($B$9="All",'No Self Assessment feeder'!CB1000)))</f>
        <v>1850</v>
      </c>
      <c r="Q1011" s="120">
        <f>IF($B$9="Female",'No Self Assessment feeder'!Q1000,IF($B$9="Male",'No Self Assessment feeder'!AW1000,IF($B$9="All",'No Self Assessment feeder'!CC1000)))</f>
        <v>11.1</v>
      </c>
      <c r="R1011" s="120">
        <f>IF($B$9="Female",'No Self Assessment feeder'!R1000,IF($B$9="Male",'No Self Assessment feeder'!AX1000,IF($B$9="All",'No Self Assessment feeder'!CD1000)))</f>
        <v>9.5</v>
      </c>
      <c r="S1011" s="120">
        <f>IF($B$9="Female",'No Self Assessment feeder'!S1000,IF($B$9="Male",'No Self Assessment feeder'!AY1000,IF($B$9="All",'No Self Assessment feeder'!CE1000)))</f>
        <v>67.7</v>
      </c>
      <c r="T1011" s="120">
        <f>IF($B$9="Female",'No Self Assessment feeder'!T1000,IF($B$9="Male",'No Self Assessment feeder'!AZ1000,IF($B$9="All",'No Self Assessment feeder'!CF1000)))</f>
        <v>76.599999999999994</v>
      </c>
      <c r="U1011" s="127">
        <f>IF($B$9="Female",'No Self Assessment feeder'!U1000,IF($B$9="Male",'No Self Assessment feeder'!BA1000,IF($B$9="All",'No Self Assessment feeder'!CG1000)))</f>
        <v>79.400000000000006</v>
      </c>
      <c r="V1011" s="81" t="str">
        <f>IF($B$9="Female",'No Self Assessment feeder'!V1000,IF($B$9="Male",'No Self Assessment feeder'!BB1000,IF($B$9="All",'No Self Assessment feeder'!CH1000)))</f>
        <v>.</v>
      </c>
      <c r="W1011" s="120" t="str">
        <f>IF($B$9="Female",'No Self Assessment feeder'!W1000,IF($B$9="Male",'No Self Assessment feeder'!BC1000,IF($B$9="All",'No Self Assessment feeder'!CI1000)))</f>
        <v>.</v>
      </c>
      <c r="X1011" s="79" t="str">
        <f>IF($B$9="Female",'No Self Assessment feeder'!X1000,IF($B$9="Male",'No Self Assessment feeder'!BD1000,IF($B$9="All",'No Self Assessment feeder'!CJ1000)))</f>
        <v>.</v>
      </c>
      <c r="Y1011" s="120" t="str">
        <f>IF($B$9="Female",'No Self Assessment feeder'!Y1000,IF($B$9="Male",'No Self Assessment feeder'!BE1000,IF($B$9="All",'No Self Assessment feeder'!CK1000)))</f>
        <v>.</v>
      </c>
      <c r="Z1011" s="120" t="str">
        <f>IF($B$9="Female",'No Self Assessment feeder'!Z1000,IF($B$9="Male",'No Self Assessment feeder'!BF1000,IF($B$9="All",'No Self Assessment feeder'!CL1000)))</f>
        <v>.</v>
      </c>
      <c r="AA1011" s="120" t="str">
        <f>IF($B$9="Female",'No Self Assessment feeder'!AA1000,IF($B$9="Male",'No Self Assessment feeder'!BG1000,IF($B$9="All",'No Self Assessment feeder'!CM1000)))</f>
        <v>.</v>
      </c>
      <c r="AB1011" s="120" t="str">
        <f>IF($B$9="Female",'No Self Assessment feeder'!AB1000,IF($B$9="Male",'No Self Assessment feeder'!BH1000,IF($B$9="All",'No Self Assessment feeder'!CN1000)))</f>
        <v>.</v>
      </c>
      <c r="AC1011" s="127" t="str">
        <f>IF($B$9="Female",'No Self Assessment feeder'!AC1000,IF($B$9="Male",'No Self Assessment feeder'!BI1000,IF($B$9="All",'No Self Assessment feeder'!CO1000)))</f>
        <v>.</v>
      </c>
      <c r="CM1011" s="29"/>
    </row>
    <row r="1012" spans="1:91" ht="14.25" customHeight="1" x14ac:dyDescent="0.2">
      <c r="A1012" s="159" t="s">
        <v>295</v>
      </c>
      <c r="B1012" s="65" t="s">
        <v>184</v>
      </c>
      <c r="C1012" s="66">
        <v>10001282</v>
      </c>
      <c r="D1012" s="66" t="s">
        <v>496</v>
      </c>
      <c r="E1012" s="162" t="s">
        <v>185</v>
      </c>
      <c r="F1012" s="142">
        <f>IF($B$9="Female",'No Self Assessment feeder'!F1001,IF($B$9="Male",'No Self Assessment feeder'!AL1001,IF($B$9="All",'No Self Assessment feeder'!BR1001)))</f>
        <v>4515</v>
      </c>
      <c r="G1012" s="120">
        <f>IF($B$9="Female",'No Self Assessment feeder'!G1001,IF($B$9="Male",'No Self Assessment feeder'!AM1001,IF($B$9="All",'No Self Assessment feeder'!BS1001)))</f>
        <v>3.3</v>
      </c>
      <c r="H1012" s="79">
        <f>IF($B$9="Female",'No Self Assessment feeder'!H1001,IF($B$9="Male",'No Self Assessment feeder'!AN1001,IF($B$9="All",'No Self Assessment feeder'!BT1001)))</f>
        <v>4365</v>
      </c>
      <c r="I1012" s="120">
        <f>IF($B$9="Female",'No Self Assessment feeder'!I1001,IF($B$9="Male",'No Self Assessment feeder'!AO1001,IF($B$9="All",'No Self Assessment feeder'!BU1001)))</f>
        <v>7.2</v>
      </c>
      <c r="J1012" s="120">
        <f>IF($B$9="Female",'No Self Assessment feeder'!J1001,IF($B$9="Male",'No Self Assessment feeder'!AP1001,IF($B$9="All",'No Self Assessment feeder'!BV1001)))</f>
        <v>10.9</v>
      </c>
      <c r="K1012" s="120">
        <f>IF($B$9="Female",'No Self Assessment feeder'!K1001,IF($B$9="Male",'No Self Assessment feeder'!AQ1001,IF($B$9="All",'No Self Assessment feeder'!BW1001)))</f>
        <v>64.2</v>
      </c>
      <c r="L1012" s="120">
        <f>IF($B$9="Female",'No Self Assessment feeder'!L1001,IF($B$9="Male",'No Self Assessment feeder'!AR1001,IF($B$9="All",'No Self Assessment feeder'!BX1001)))</f>
        <v>76.8</v>
      </c>
      <c r="M1012" s="127">
        <f>IF($B$9="Female",'No Self Assessment feeder'!M1001,IF($B$9="Male",'No Self Assessment feeder'!AS1001,IF($B$9="All",'No Self Assessment feeder'!BY1001)))</f>
        <v>82</v>
      </c>
      <c r="N1012" s="81">
        <f>IF($B$9="Female",'No Self Assessment feeder'!N1001,IF($B$9="Male",'No Self Assessment feeder'!AT1001,IF($B$9="All",'No Self Assessment feeder'!BZ1001)))</f>
        <v>4515</v>
      </c>
      <c r="O1012" s="120">
        <f>IF($B$9="Female",'No Self Assessment feeder'!O1001,IF($B$9="Male",'No Self Assessment feeder'!AU1001,IF($B$9="All",'No Self Assessment feeder'!CA1001)))</f>
        <v>3.5</v>
      </c>
      <c r="P1012" s="79">
        <f>IF($B$9="Female",'No Self Assessment feeder'!P1001,IF($B$9="Male",'No Self Assessment feeder'!AV1001,IF($B$9="All",'No Self Assessment feeder'!CB1001)))</f>
        <v>4360</v>
      </c>
      <c r="Q1012" s="120">
        <f>IF($B$9="Female",'No Self Assessment feeder'!Q1001,IF($B$9="Male",'No Self Assessment feeder'!AW1001,IF($B$9="All",'No Self Assessment feeder'!CC1001)))</f>
        <v>10</v>
      </c>
      <c r="R1012" s="120">
        <f>IF($B$9="Female",'No Self Assessment feeder'!R1001,IF($B$9="Male",'No Self Assessment feeder'!AX1001,IF($B$9="All",'No Self Assessment feeder'!CD1001)))</f>
        <v>8.1</v>
      </c>
      <c r="S1012" s="120">
        <f>IF($B$9="Female",'No Self Assessment feeder'!S1001,IF($B$9="Male",'No Self Assessment feeder'!AY1001,IF($B$9="All",'No Self Assessment feeder'!CE1001)))</f>
        <v>69.2</v>
      </c>
      <c r="T1012" s="120">
        <f>IF($B$9="Female",'No Self Assessment feeder'!T1001,IF($B$9="Male",'No Self Assessment feeder'!AZ1001,IF($B$9="All",'No Self Assessment feeder'!CF1001)))</f>
        <v>79.099999999999994</v>
      </c>
      <c r="U1012" s="127">
        <f>IF($B$9="Female",'No Self Assessment feeder'!U1001,IF($B$9="Male",'No Self Assessment feeder'!BA1001,IF($B$9="All",'No Self Assessment feeder'!CG1001)))</f>
        <v>82</v>
      </c>
      <c r="V1012" s="81" t="str">
        <f>IF($B$9="Female",'No Self Assessment feeder'!V1001,IF($B$9="Male",'No Self Assessment feeder'!BB1001,IF($B$9="All",'No Self Assessment feeder'!CH1001)))</f>
        <v>.</v>
      </c>
      <c r="W1012" s="120" t="str">
        <f>IF($B$9="Female",'No Self Assessment feeder'!W1001,IF($B$9="Male",'No Self Assessment feeder'!BC1001,IF($B$9="All",'No Self Assessment feeder'!CI1001)))</f>
        <v>.</v>
      </c>
      <c r="X1012" s="79" t="str">
        <f>IF($B$9="Female",'No Self Assessment feeder'!X1001,IF($B$9="Male",'No Self Assessment feeder'!BD1001,IF($B$9="All",'No Self Assessment feeder'!CJ1001)))</f>
        <v>.</v>
      </c>
      <c r="Y1012" s="120" t="str">
        <f>IF($B$9="Female",'No Self Assessment feeder'!Y1001,IF($B$9="Male",'No Self Assessment feeder'!BE1001,IF($B$9="All",'No Self Assessment feeder'!CK1001)))</f>
        <v>.</v>
      </c>
      <c r="Z1012" s="120" t="str">
        <f>IF($B$9="Female",'No Self Assessment feeder'!Z1001,IF($B$9="Male",'No Self Assessment feeder'!BF1001,IF($B$9="All",'No Self Assessment feeder'!CL1001)))</f>
        <v>.</v>
      </c>
      <c r="AA1012" s="120" t="str">
        <f>IF($B$9="Female",'No Self Assessment feeder'!AA1001,IF($B$9="Male",'No Self Assessment feeder'!BG1001,IF($B$9="All",'No Self Assessment feeder'!CM1001)))</f>
        <v>.</v>
      </c>
      <c r="AB1012" s="120" t="str">
        <f>IF($B$9="Female",'No Self Assessment feeder'!AB1001,IF($B$9="Male",'No Self Assessment feeder'!BH1001,IF($B$9="All",'No Self Assessment feeder'!CN1001)))</f>
        <v>.</v>
      </c>
      <c r="AC1012" s="127" t="str">
        <f>IF($B$9="Female",'No Self Assessment feeder'!AC1001,IF($B$9="Male",'No Self Assessment feeder'!BI1001,IF($B$9="All",'No Self Assessment feeder'!CO1001)))</f>
        <v>.</v>
      </c>
      <c r="CM1012" s="29"/>
    </row>
    <row r="1013" spans="1:91" ht="14.25" customHeight="1" x14ac:dyDescent="0.2">
      <c r="A1013" s="159" t="s">
        <v>295</v>
      </c>
      <c r="B1013" s="65" t="s">
        <v>186</v>
      </c>
      <c r="C1013" s="66">
        <v>10004775</v>
      </c>
      <c r="D1013" s="66" t="s">
        <v>488</v>
      </c>
      <c r="E1013" s="162" t="s">
        <v>187</v>
      </c>
      <c r="F1013" s="142">
        <f>IF($B$9="Female",'No Self Assessment feeder'!F1002,IF($B$9="Male",'No Self Assessment feeder'!AL1002,IF($B$9="All",'No Self Assessment feeder'!BR1002)))</f>
        <v>405</v>
      </c>
      <c r="G1013" s="120">
        <f>IF($B$9="Female",'No Self Assessment feeder'!G1002,IF($B$9="Male",'No Self Assessment feeder'!AM1002,IF($B$9="All",'No Self Assessment feeder'!BS1002)))</f>
        <v>2.5</v>
      </c>
      <c r="H1013" s="79">
        <f>IF($B$9="Female",'No Self Assessment feeder'!H1002,IF($B$9="Male",'No Self Assessment feeder'!AN1002,IF($B$9="All",'No Self Assessment feeder'!BT1002)))</f>
        <v>395</v>
      </c>
      <c r="I1013" s="120">
        <f>IF($B$9="Female",'No Self Assessment feeder'!I1002,IF($B$9="Male",'No Self Assessment feeder'!AO1002,IF($B$9="All",'No Self Assessment feeder'!BU1002)))</f>
        <v>9.3000000000000007</v>
      </c>
      <c r="J1013" s="120">
        <f>IF($B$9="Female",'No Self Assessment feeder'!J1002,IF($B$9="Male",'No Self Assessment feeder'!AP1002,IF($B$9="All",'No Self Assessment feeder'!BV1002)))</f>
        <v>16.7</v>
      </c>
      <c r="K1013" s="120">
        <f>IF($B$9="Female",'No Self Assessment feeder'!K1002,IF($B$9="Male",'No Self Assessment feeder'!AQ1002,IF($B$9="All",'No Self Assessment feeder'!BW1002)))</f>
        <v>61.9</v>
      </c>
      <c r="L1013" s="120">
        <f>IF($B$9="Female",'No Self Assessment feeder'!L1002,IF($B$9="Male",'No Self Assessment feeder'!AR1002,IF($B$9="All",'No Self Assessment feeder'!BX1002)))</f>
        <v>70.5</v>
      </c>
      <c r="M1013" s="127">
        <f>IF($B$9="Female",'No Self Assessment feeder'!M1002,IF($B$9="Male",'No Self Assessment feeder'!AS1002,IF($B$9="All",'No Self Assessment feeder'!BY1002)))</f>
        <v>74</v>
      </c>
      <c r="N1013" s="81">
        <f>IF($B$9="Female",'No Self Assessment feeder'!N1002,IF($B$9="Male",'No Self Assessment feeder'!AT1002,IF($B$9="All",'No Self Assessment feeder'!BZ1002)))</f>
        <v>405</v>
      </c>
      <c r="O1013" s="120">
        <f>IF($B$9="Female",'No Self Assessment feeder'!O1002,IF($B$9="Male",'No Self Assessment feeder'!AU1002,IF($B$9="All",'No Self Assessment feeder'!CA1002)))</f>
        <v>2.5</v>
      </c>
      <c r="P1013" s="79">
        <f>IF($B$9="Female",'No Self Assessment feeder'!P1002,IF($B$9="Male",'No Self Assessment feeder'!AV1002,IF($B$9="All",'No Self Assessment feeder'!CB1002)))</f>
        <v>395</v>
      </c>
      <c r="Q1013" s="120">
        <f>IF($B$9="Female",'No Self Assessment feeder'!Q1002,IF($B$9="Male",'No Self Assessment feeder'!AW1002,IF($B$9="All",'No Self Assessment feeder'!CC1002)))</f>
        <v>11.6</v>
      </c>
      <c r="R1013" s="120">
        <f>IF($B$9="Female",'No Self Assessment feeder'!R1002,IF($B$9="Male",'No Self Assessment feeder'!AX1002,IF($B$9="All",'No Self Assessment feeder'!CD1002)))</f>
        <v>14.4</v>
      </c>
      <c r="S1013" s="120">
        <f>IF($B$9="Female",'No Self Assessment feeder'!S1002,IF($B$9="Male",'No Self Assessment feeder'!AY1002,IF($B$9="All",'No Self Assessment feeder'!CE1002)))</f>
        <v>68.400000000000006</v>
      </c>
      <c r="T1013" s="120">
        <f>IF($B$9="Female",'No Self Assessment feeder'!T1002,IF($B$9="Male",'No Self Assessment feeder'!AZ1002,IF($B$9="All",'No Self Assessment feeder'!CF1002)))</f>
        <v>72</v>
      </c>
      <c r="U1013" s="127">
        <f>IF($B$9="Female",'No Self Assessment feeder'!U1002,IF($B$9="Male",'No Self Assessment feeder'!BA1002,IF($B$9="All",'No Self Assessment feeder'!CG1002)))</f>
        <v>74</v>
      </c>
      <c r="V1013" s="81" t="str">
        <f>IF($B$9="Female",'No Self Assessment feeder'!V1002,IF($B$9="Male",'No Self Assessment feeder'!BB1002,IF($B$9="All",'No Self Assessment feeder'!CH1002)))</f>
        <v>.</v>
      </c>
      <c r="W1013" s="120" t="str">
        <f>IF($B$9="Female",'No Self Assessment feeder'!W1002,IF($B$9="Male",'No Self Assessment feeder'!BC1002,IF($B$9="All",'No Self Assessment feeder'!CI1002)))</f>
        <v>.</v>
      </c>
      <c r="X1013" s="79" t="str">
        <f>IF($B$9="Female",'No Self Assessment feeder'!X1002,IF($B$9="Male",'No Self Assessment feeder'!BD1002,IF($B$9="All",'No Self Assessment feeder'!CJ1002)))</f>
        <v>.</v>
      </c>
      <c r="Y1013" s="120" t="str">
        <f>IF($B$9="Female",'No Self Assessment feeder'!Y1002,IF($B$9="Male",'No Self Assessment feeder'!BE1002,IF($B$9="All",'No Self Assessment feeder'!CK1002)))</f>
        <v>.</v>
      </c>
      <c r="Z1013" s="120" t="str">
        <f>IF($B$9="Female",'No Self Assessment feeder'!Z1002,IF($B$9="Male",'No Self Assessment feeder'!BF1002,IF($B$9="All",'No Self Assessment feeder'!CL1002)))</f>
        <v>.</v>
      </c>
      <c r="AA1013" s="120" t="str">
        <f>IF($B$9="Female",'No Self Assessment feeder'!AA1002,IF($B$9="Male",'No Self Assessment feeder'!BG1002,IF($B$9="All",'No Self Assessment feeder'!CM1002)))</f>
        <v>.</v>
      </c>
      <c r="AB1013" s="120" t="str">
        <f>IF($B$9="Female",'No Self Assessment feeder'!AB1002,IF($B$9="Male",'No Self Assessment feeder'!BH1002,IF($B$9="All",'No Self Assessment feeder'!CN1002)))</f>
        <v>.</v>
      </c>
      <c r="AC1013" s="127" t="str">
        <f>IF($B$9="Female",'No Self Assessment feeder'!AC1002,IF($B$9="Male",'No Self Assessment feeder'!BI1002,IF($B$9="All",'No Self Assessment feeder'!CO1002)))</f>
        <v>.</v>
      </c>
      <c r="CM1013" s="29"/>
    </row>
    <row r="1014" spans="1:91" ht="14.25" customHeight="1" x14ac:dyDescent="0.2">
      <c r="A1014" s="159" t="s">
        <v>295</v>
      </c>
      <c r="B1014" s="65" t="s">
        <v>188</v>
      </c>
      <c r="C1014" s="66">
        <v>10007154</v>
      </c>
      <c r="D1014" s="66" t="s">
        <v>492</v>
      </c>
      <c r="E1014" s="162" t="s">
        <v>189</v>
      </c>
      <c r="F1014" s="142">
        <f>IF($B$9="Female",'No Self Assessment feeder'!F1003,IF($B$9="Male",'No Self Assessment feeder'!AL1003,IF($B$9="All",'No Self Assessment feeder'!BR1003)))</f>
        <v>4710</v>
      </c>
      <c r="G1014" s="120">
        <f>IF($B$9="Female",'No Self Assessment feeder'!G1003,IF($B$9="Male",'No Self Assessment feeder'!AM1003,IF($B$9="All",'No Self Assessment feeder'!BS1003)))</f>
        <v>2.4</v>
      </c>
      <c r="H1014" s="79">
        <f>IF($B$9="Female",'No Self Assessment feeder'!H1003,IF($B$9="Male",'No Self Assessment feeder'!AN1003,IF($B$9="All",'No Self Assessment feeder'!BT1003)))</f>
        <v>4600</v>
      </c>
      <c r="I1014" s="120">
        <f>IF($B$9="Female",'No Self Assessment feeder'!I1003,IF($B$9="Male",'No Self Assessment feeder'!AO1003,IF($B$9="All",'No Self Assessment feeder'!BU1003)))</f>
        <v>7.3</v>
      </c>
      <c r="J1014" s="120">
        <f>IF($B$9="Female",'No Self Assessment feeder'!J1003,IF($B$9="Male",'No Self Assessment feeder'!AP1003,IF($B$9="All",'No Self Assessment feeder'!BV1003)))</f>
        <v>10.4</v>
      </c>
      <c r="K1014" s="120">
        <f>IF($B$9="Female",'No Self Assessment feeder'!K1003,IF($B$9="Male",'No Self Assessment feeder'!AQ1003,IF($B$9="All",'No Self Assessment feeder'!BW1003)))</f>
        <v>57</v>
      </c>
      <c r="L1014" s="120">
        <f>IF($B$9="Female",'No Self Assessment feeder'!L1003,IF($B$9="Male",'No Self Assessment feeder'!AR1003,IF($B$9="All",'No Self Assessment feeder'!BX1003)))</f>
        <v>72.2</v>
      </c>
      <c r="M1014" s="127">
        <f>IF($B$9="Female",'No Self Assessment feeder'!M1003,IF($B$9="Male",'No Self Assessment feeder'!AS1003,IF($B$9="All",'No Self Assessment feeder'!BY1003)))</f>
        <v>82.4</v>
      </c>
      <c r="N1014" s="81">
        <f>IF($B$9="Female",'No Self Assessment feeder'!N1003,IF($B$9="Male",'No Self Assessment feeder'!AT1003,IF($B$9="All",'No Self Assessment feeder'!BZ1003)))</f>
        <v>4710</v>
      </c>
      <c r="O1014" s="120">
        <f>IF($B$9="Female",'No Self Assessment feeder'!O1003,IF($B$9="Male",'No Self Assessment feeder'!AU1003,IF($B$9="All",'No Self Assessment feeder'!CA1003)))</f>
        <v>2.7</v>
      </c>
      <c r="P1014" s="79">
        <f>IF($B$9="Female",'No Self Assessment feeder'!P1003,IF($B$9="Male",'No Self Assessment feeder'!AV1003,IF($B$9="All",'No Self Assessment feeder'!CB1003)))</f>
        <v>4585</v>
      </c>
      <c r="Q1014" s="120">
        <f>IF($B$9="Female",'No Self Assessment feeder'!Q1003,IF($B$9="Male",'No Self Assessment feeder'!AW1003,IF($B$9="All",'No Self Assessment feeder'!CC1003)))</f>
        <v>10.8</v>
      </c>
      <c r="R1014" s="120">
        <f>IF($B$9="Female",'No Self Assessment feeder'!R1003,IF($B$9="Male",'No Self Assessment feeder'!AX1003,IF($B$9="All",'No Self Assessment feeder'!CD1003)))</f>
        <v>8.1</v>
      </c>
      <c r="S1014" s="120">
        <f>IF($B$9="Female",'No Self Assessment feeder'!S1003,IF($B$9="Male",'No Self Assessment feeder'!AY1003,IF($B$9="All",'No Self Assessment feeder'!CE1003)))</f>
        <v>64.400000000000006</v>
      </c>
      <c r="T1014" s="120">
        <f>IF($B$9="Female",'No Self Assessment feeder'!T1003,IF($B$9="Male",'No Self Assessment feeder'!AZ1003,IF($B$9="All",'No Self Assessment feeder'!CF1003)))</f>
        <v>75.7</v>
      </c>
      <c r="U1014" s="127">
        <f>IF($B$9="Female",'No Self Assessment feeder'!U1003,IF($B$9="Male",'No Self Assessment feeder'!BA1003,IF($B$9="All",'No Self Assessment feeder'!CG1003)))</f>
        <v>81.2</v>
      </c>
      <c r="V1014" s="81" t="str">
        <f>IF($B$9="Female",'No Self Assessment feeder'!V1003,IF($B$9="Male",'No Self Assessment feeder'!BB1003,IF($B$9="All",'No Self Assessment feeder'!CH1003)))</f>
        <v>.</v>
      </c>
      <c r="W1014" s="120" t="str">
        <f>IF($B$9="Female",'No Self Assessment feeder'!W1003,IF($B$9="Male",'No Self Assessment feeder'!BC1003,IF($B$9="All",'No Self Assessment feeder'!CI1003)))</f>
        <v>.</v>
      </c>
      <c r="X1014" s="79" t="str">
        <f>IF($B$9="Female",'No Self Assessment feeder'!X1003,IF($B$9="Male",'No Self Assessment feeder'!BD1003,IF($B$9="All",'No Self Assessment feeder'!CJ1003)))</f>
        <v>.</v>
      </c>
      <c r="Y1014" s="120" t="str">
        <f>IF($B$9="Female",'No Self Assessment feeder'!Y1003,IF($B$9="Male",'No Self Assessment feeder'!BE1003,IF($B$9="All",'No Self Assessment feeder'!CK1003)))</f>
        <v>.</v>
      </c>
      <c r="Z1014" s="120" t="str">
        <f>IF($B$9="Female",'No Self Assessment feeder'!Z1003,IF($B$9="Male",'No Self Assessment feeder'!BF1003,IF($B$9="All",'No Self Assessment feeder'!CL1003)))</f>
        <v>.</v>
      </c>
      <c r="AA1014" s="120" t="str">
        <f>IF($B$9="Female",'No Self Assessment feeder'!AA1003,IF($B$9="Male",'No Self Assessment feeder'!BG1003,IF($B$9="All",'No Self Assessment feeder'!CM1003)))</f>
        <v>.</v>
      </c>
      <c r="AB1014" s="120" t="str">
        <f>IF($B$9="Female",'No Self Assessment feeder'!AB1003,IF($B$9="Male",'No Self Assessment feeder'!BH1003,IF($B$9="All",'No Self Assessment feeder'!CN1003)))</f>
        <v>.</v>
      </c>
      <c r="AC1014" s="127" t="str">
        <f>IF($B$9="Female",'No Self Assessment feeder'!AC1003,IF($B$9="Male",'No Self Assessment feeder'!BI1003,IF($B$9="All",'No Self Assessment feeder'!CO1003)))</f>
        <v>.</v>
      </c>
      <c r="CM1014" s="29"/>
    </row>
    <row r="1015" spans="1:91" ht="14.25" customHeight="1" x14ac:dyDescent="0.2">
      <c r="A1015" s="159" t="s">
        <v>295</v>
      </c>
      <c r="B1015" s="65" t="s">
        <v>190</v>
      </c>
      <c r="C1015" s="66">
        <v>10004797</v>
      </c>
      <c r="D1015" s="66" t="s">
        <v>492</v>
      </c>
      <c r="E1015" s="162" t="s">
        <v>191</v>
      </c>
      <c r="F1015" s="142">
        <f>IF($B$9="Female",'No Self Assessment feeder'!F1004,IF($B$9="Male",'No Self Assessment feeder'!AL1004,IF($B$9="All",'No Self Assessment feeder'!BR1004)))</f>
        <v>4490</v>
      </c>
      <c r="G1015" s="120">
        <f>IF($B$9="Female",'No Self Assessment feeder'!G1004,IF($B$9="Male",'No Self Assessment feeder'!AM1004,IF($B$9="All",'No Self Assessment feeder'!BS1004)))</f>
        <v>2.6</v>
      </c>
      <c r="H1015" s="79">
        <f>IF($B$9="Female",'No Self Assessment feeder'!H1004,IF($B$9="Male",'No Self Assessment feeder'!AN1004,IF($B$9="All",'No Self Assessment feeder'!BT1004)))</f>
        <v>4375</v>
      </c>
      <c r="I1015" s="120">
        <f>IF($B$9="Female",'No Self Assessment feeder'!I1004,IF($B$9="Male",'No Self Assessment feeder'!AO1004,IF($B$9="All",'No Self Assessment feeder'!BU1004)))</f>
        <v>5.8</v>
      </c>
      <c r="J1015" s="120">
        <f>IF($B$9="Female",'No Self Assessment feeder'!J1004,IF($B$9="Male",'No Self Assessment feeder'!AP1004,IF($B$9="All",'No Self Assessment feeder'!BV1004)))</f>
        <v>12.5</v>
      </c>
      <c r="K1015" s="120">
        <f>IF($B$9="Female",'No Self Assessment feeder'!K1004,IF($B$9="Male",'No Self Assessment feeder'!AQ1004,IF($B$9="All",'No Self Assessment feeder'!BW1004)))</f>
        <v>65.2</v>
      </c>
      <c r="L1015" s="120">
        <f>IF($B$9="Female",'No Self Assessment feeder'!L1004,IF($B$9="Male",'No Self Assessment feeder'!AR1004,IF($B$9="All",'No Self Assessment feeder'!BX1004)))</f>
        <v>76.400000000000006</v>
      </c>
      <c r="M1015" s="127">
        <f>IF($B$9="Female",'No Self Assessment feeder'!M1004,IF($B$9="Male",'No Self Assessment feeder'!AS1004,IF($B$9="All",'No Self Assessment feeder'!BY1004)))</f>
        <v>81.7</v>
      </c>
      <c r="N1015" s="81">
        <f>IF($B$9="Female",'No Self Assessment feeder'!N1004,IF($B$9="Male",'No Self Assessment feeder'!AT1004,IF($B$9="All",'No Self Assessment feeder'!BZ1004)))</f>
        <v>4490</v>
      </c>
      <c r="O1015" s="120">
        <f>IF($B$9="Female",'No Self Assessment feeder'!O1004,IF($B$9="Male",'No Self Assessment feeder'!AU1004,IF($B$9="All",'No Self Assessment feeder'!CA1004)))</f>
        <v>2.7</v>
      </c>
      <c r="P1015" s="79">
        <f>IF($B$9="Female",'No Self Assessment feeder'!P1004,IF($B$9="Male",'No Self Assessment feeder'!AV1004,IF($B$9="All",'No Self Assessment feeder'!CB1004)))</f>
        <v>4370</v>
      </c>
      <c r="Q1015" s="120">
        <f>IF($B$9="Female",'No Self Assessment feeder'!Q1004,IF($B$9="Male",'No Self Assessment feeder'!AW1004,IF($B$9="All",'No Self Assessment feeder'!CC1004)))</f>
        <v>9.6999999999999993</v>
      </c>
      <c r="R1015" s="120">
        <f>IF($B$9="Female",'No Self Assessment feeder'!R1004,IF($B$9="Male",'No Self Assessment feeder'!AX1004,IF($B$9="All",'No Self Assessment feeder'!CD1004)))</f>
        <v>8.8000000000000007</v>
      </c>
      <c r="S1015" s="120">
        <f>IF($B$9="Female",'No Self Assessment feeder'!S1004,IF($B$9="Male",'No Self Assessment feeder'!AY1004,IF($B$9="All",'No Self Assessment feeder'!CE1004)))</f>
        <v>72.599999999999994</v>
      </c>
      <c r="T1015" s="120">
        <f>IF($B$9="Female",'No Self Assessment feeder'!T1004,IF($B$9="Male",'No Self Assessment feeder'!AZ1004,IF($B$9="All",'No Self Assessment feeder'!CF1004)))</f>
        <v>79</v>
      </c>
      <c r="U1015" s="127">
        <f>IF($B$9="Female",'No Self Assessment feeder'!U1004,IF($B$9="Male",'No Self Assessment feeder'!BA1004,IF($B$9="All",'No Self Assessment feeder'!CG1004)))</f>
        <v>81.5</v>
      </c>
      <c r="V1015" s="81" t="str">
        <f>IF($B$9="Female",'No Self Assessment feeder'!V1004,IF($B$9="Male",'No Self Assessment feeder'!BB1004,IF($B$9="All",'No Self Assessment feeder'!CH1004)))</f>
        <v>.</v>
      </c>
      <c r="W1015" s="120" t="str">
        <f>IF($B$9="Female",'No Self Assessment feeder'!W1004,IF($B$9="Male",'No Self Assessment feeder'!BC1004,IF($B$9="All",'No Self Assessment feeder'!CI1004)))</f>
        <v>.</v>
      </c>
      <c r="X1015" s="79" t="str">
        <f>IF($B$9="Female",'No Self Assessment feeder'!X1004,IF($B$9="Male",'No Self Assessment feeder'!BD1004,IF($B$9="All",'No Self Assessment feeder'!CJ1004)))</f>
        <v>.</v>
      </c>
      <c r="Y1015" s="120" t="str">
        <f>IF($B$9="Female",'No Self Assessment feeder'!Y1004,IF($B$9="Male",'No Self Assessment feeder'!BE1004,IF($B$9="All",'No Self Assessment feeder'!CK1004)))</f>
        <v>.</v>
      </c>
      <c r="Z1015" s="120" t="str">
        <f>IF($B$9="Female",'No Self Assessment feeder'!Z1004,IF($B$9="Male",'No Self Assessment feeder'!BF1004,IF($B$9="All",'No Self Assessment feeder'!CL1004)))</f>
        <v>.</v>
      </c>
      <c r="AA1015" s="120" t="str">
        <f>IF($B$9="Female",'No Self Assessment feeder'!AA1004,IF($B$9="Male",'No Self Assessment feeder'!BG1004,IF($B$9="All",'No Self Assessment feeder'!CM1004)))</f>
        <v>.</v>
      </c>
      <c r="AB1015" s="120" t="str">
        <f>IF($B$9="Female",'No Self Assessment feeder'!AB1004,IF($B$9="Male",'No Self Assessment feeder'!BH1004,IF($B$9="All",'No Self Assessment feeder'!CN1004)))</f>
        <v>.</v>
      </c>
      <c r="AC1015" s="127" t="str">
        <f>IF($B$9="Female",'No Self Assessment feeder'!AC1004,IF($B$9="Male",'No Self Assessment feeder'!BI1004,IF($B$9="All",'No Self Assessment feeder'!CO1004)))</f>
        <v>.</v>
      </c>
      <c r="CM1015" s="29"/>
    </row>
    <row r="1016" spans="1:91" ht="14.25" customHeight="1" x14ac:dyDescent="0.2">
      <c r="A1016" s="159" t="s">
        <v>295</v>
      </c>
      <c r="B1016" s="65" t="s">
        <v>192</v>
      </c>
      <c r="C1016" s="66">
        <v>10007773</v>
      </c>
      <c r="D1016" s="66" t="s">
        <v>495</v>
      </c>
      <c r="E1016" s="162" t="s">
        <v>432</v>
      </c>
      <c r="F1016" s="142">
        <f>IF($B$9="Female",'No Self Assessment feeder'!F1005,IF($B$9="Male",'No Self Assessment feeder'!AL1005,IF($B$9="All",'No Self Assessment feeder'!BR1005)))</f>
        <v>8910</v>
      </c>
      <c r="G1016" s="120">
        <f>IF($B$9="Female",'No Self Assessment feeder'!G1005,IF($B$9="Male",'No Self Assessment feeder'!AM1005,IF($B$9="All",'No Self Assessment feeder'!BS1005)))</f>
        <v>5</v>
      </c>
      <c r="H1016" s="79">
        <f>IF($B$9="Female",'No Self Assessment feeder'!H1005,IF($B$9="Male",'No Self Assessment feeder'!AN1005,IF($B$9="All",'No Self Assessment feeder'!BT1005)))</f>
        <v>8460</v>
      </c>
      <c r="I1016" s="120">
        <f>IF($B$9="Female",'No Self Assessment feeder'!I1005,IF($B$9="Male",'No Self Assessment feeder'!AO1005,IF($B$9="All",'No Self Assessment feeder'!BU1005)))</f>
        <v>12.2</v>
      </c>
      <c r="J1016" s="120">
        <f>IF($B$9="Female",'No Self Assessment feeder'!J1005,IF($B$9="Male",'No Self Assessment feeder'!AP1005,IF($B$9="All",'No Self Assessment feeder'!BV1005)))</f>
        <v>5.7</v>
      </c>
      <c r="K1016" s="120">
        <f>IF($B$9="Female",'No Self Assessment feeder'!K1005,IF($B$9="Male",'No Self Assessment feeder'!AQ1005,IF($B$9="All",'No Self Assessment feeder'!BW1005)))</f>
        <v>47.4</v>
      </c>
      <c r="L1016" s="120">
        <f>IF($B$9="Female",'No Self Assessment feeder'!L1005,IF($B$9="Male",'No Self Assessment feeder'!AR1005,IF($B$9="All",'No Self Assessment feeder'!BX1005)))</f>
        <v>71.5</v>
      </c>
      <c r="M1016" s="127">
        <f>IF($B$9="Female",'No Self Assessment feeder'!M1005,IF($B$9="Male",'No Self Assessment feeder'!AS1005,IF($B$9="All",'No Self Assessment feeder'!BY1005)))</f>
        <v>82</v>
      </c>
      <c r="N1016" s="81">
        <f>IF($B$9="Female",'No Self Assessment feeder'!N1005,IF($B$9="Male",'No Self Assessment feeder'!AT1005,IF($B$9="All",'No Self Assessment feeder'!BZ1005)))</f>
        <v>8910</v>
      </c>
      <c r="O1016" s="120">
        <f>IF($B$9="Female",'No Self Assessment feeder'!O1005,IF($B$9="Male",'No Self Assessment feeder'!AU1005,IF($B$9="All",'No Self Assessment feeder'!CA1005)))</f>
        <v>5.7</v>
      </c>
      <c r="P1016" s="79">
        <f>IF($B$9="Female",'No Self Assessment feeder'!P1005,IF($B$9="Male",'No Self Assessment feeder'!AV1005,IF($B$9="All",'No Self Assessment feeder'!CB1005)))</f>
        <v>8405</v>
      </c>
      <c r="Q1016" s="120">
        <f>IF($B$9="Female",'No Self Assessment feeder'!Q1005,IF($B$9="Male",'No Self Assessment feeder'!AW1005,IF($B$9="All",'No Self Assessment feeder'!CC1005)))</f>
        <v>16.100000000000001</v>
      </c>
      <c r="R1016" s="120">
        <f>IF($B$9="Female",'No Self Assessment feeder'!R1005,IF($B$9="Male",'No Self Assessment feeder'!AX1005,IF($B$9="All",'No Self Assessment feeder'!CD1005)))</f>
        <v>6.4</v>
      </c>
      <c r="S1016" s="120">
        <f>IF($B$9="Female",'No Self Assessment feeder'!S1005,IF($B$9="Male",'No Self Assessment feeder'!AY1005,IF($B$9="All",'No Self Assessment feeder'!CE1005)))</f>
        <v>59.2</v>
      </c>
      <c r="T1016" s="120">
        <f>IF($B$9="Female",'No Self Assessment feeder'!T1005,IF($B$9="Male",'No Self Assessment feeder'!AZ1005,IF($B$9="All",'No Self Assessment feeder'!CF1005)))</f>
        <v>72.2</v>
      </c>
      <c r="U1016" s="127">
        <f>IF($B$9="Female",'No Self Assessment feeder'!U1005,IF($B$9="Male",'No Self Assessment feeder'!BA1005,IF($B$9="All",'No Self Assessment feeder'!CG1005)))</f>
        <v>77.5</v>
      </c>
      <c r="V1016" s="81" t="str">
        <f>IF($B$9="Female",'No Self Assessment feeder'!V1005,IF($B$9="Male",'No Self Assessment feeder'!BB1005,IF($B$9="All",'No Self Assessment feeder'!CH1005)))</f>
        <v>.</v>
      </c>
      <c r="W1016" s="120" t="str">
        <f>IF($B$9="Female",'No Self Assessment feeder'!W1005,IF($B$9="Male",'No Self Assessment feeder'!BC1005,IF($B$9="All",'No Self Assessment feeder'!CI1005)))</f>
        <v>.</v>
      </c>
      <c r="X1016" s="79" t="str">
        <f>IF($B$9="Female",'No Self Assessment feeder'!X1005,IF($B$9="Male",'No Self Assessment feeder'!BD1005,IF($B$9="All",'No Self Assessment feeder'!CJ1005)))</f>
        <v>.</v>
      </c>
      <c r="Y1016" s="120" t="str">
        <f>IF($B$9="Female",'No Self Assessment feeder'!Y1005,IF($B$9="Male",'No Self Assessment feeder'!BE1005,IF($B$9="All",'No Self Assessment feeder'!CK1005)))</f>
        <v>.</v>
      </c>
      <c r="Z1016" s="120" t="str">
        <f>IF($B$9="Female",'No Self Assessment feeder'!Z1005,IF($B$9="Male",'No Self Assessment feeder'!BF1005,IF($B$9="All",'No Self Assessment feeder'!CL1005)))</f>
        <v>.</v>
      </c>
      <c r="AA1016" s="120" t="str">
        <f>IF($B$9="Female",'No Self Assessment feeder'!AA1005,IF($B$9="Male",'No Self Assessment feeder'!BG1005,IF($B$9="All",'No Self Assessment feeder'!CM1005)))</f>
        <v>.</v>
      </c>
      <c r="AB1016" s="120" t="str">
        <f>IF($B$9="Female",'No Self Assessment feeder'!AB1005,IF($B$9="Male",'No Self Assessment feeder'!BH1005,IF($B$9="All",'No Self Assessment feeder'!CN1005)))</f>
        <v>.</v>
      </c>
      <c r="AC1016" s="127" t="str">
        <f>IF($B$9="Female",'No Self Assessment feeder'!AC1005,IF($B$9="Male",'No Self Assessment feeder'!BI1005,IF($B$9="All",'No Self Assessment feeder'!CO1005)))</f>
        <v>.</v>
      </c>
      <c r="CM1016" s="29"/>
    </row>
    <row r="1017" spans="1:91" ht="14.25" customHeight="1" x14ac:dyDescent="0.2">
      <c r="A1017" s="159" t="s">
        <v>295</v>
      </c>
      <c r="B1017" s="65" t="s">
        <v>194</v>
      </c>
      <c r="C1017" s="66">
        <v>10004930</v>
      </c>
      <c r="D1017" s="66" t="s">
        <v>495</v>
      </c>
      <c r="E1017" s="162" t="s">
        <v>195</v>
      </c>
      <c r="F1017" s="142">
        <f>IF($B$9="Female",'No Self Assessment feeder'!F1006,IF($B$9="Male",'No Self Assessment feeder'!AL1006,IF($B$9="All",'No Self Assessment feeder'!BR1006)))</f>
        <v>2450</v>
      </c>
      <c r="G1017" s="120">
        <f>IF($B$9="Female",'No Self Assessment feeder'!G1006,IF($B$9="Male",'No Self Assessment feeder'!AM1006,IF($B$9="All",'No Self Assessment feeder'!BS1006)))</f>
        <v>3.6</v>
      </c>
      <c r="H1017" s="79">
        <f>IF($B$9="Female",'No Self Assessment feeder'!H1006,IF($B$9="Male",'No Self Assessment feeder'!AN1006,IF($B$9="All",'No Self Assessment feeder'!BT1006)))</f>
        <v>2360</v>
      </c>
      <c r="I1017" s="120">
        <f>IF($B$9="Female",'No Self Assessment feeder'!I1006,IF($B$9="Male",'No Self Assessment feeder'!AO1006,IF($B$9="All",'No Self Assessment feeder'!BU1006)))</f>
        <v>8.1</v>
      </c>
      <c r="J1017" s="120">
        <f>IF($B$9="Female",'No Self Assessment feeder'!J1006,IF($B$9="Male",'No Self Assessment feeder'!AP1006,IF($B$9="All",'No Self Assessment feeder'!BV1006)))</f>
        <v>11.7</v>
      </c>
      <c r="K1017" s="120">
        <f>IF($B$9="Female",'No Self Assessment feeder'!K1006,IF($B$9="Male",'No Self Assessment feeder'!AQ1006,IF($B$9="All",'No Self Assessment feeder'!BW1006)))</f>
        <v>64.2</v>
      </c>
      <c r="L1017" s="120">
        <f>IF($B$9="Female",'No Self Assessment feeder'!L1006,IF($B$9="Male",'No Self Assessment feeder'!AR1006,IF($B$9="All",'No Self Assessment feeder'!BX1006)))</f>
        <v>75.2</v>
      </c>
      <c r="M1017" s="127">
        <f>IF($B$9="Female",'No Self Assessment feeder'!M1006,IF($B$9="Male",'No Self Assessment feeder'!AS1006,IF($B$9="All",'No Self Assessment feeder'!BY1006)))</f>
        <v>80.2</v>
      </c>
      <c r="N1017" s="81">
        <f>IF($B$9="Female",'No Self Assessment feeder'!N1006,IF($B$9="Male",'No Self Assessment feeder'!AT1006,IF($B$9="All",'No Self Assessment feeder'!BZ1006)))</f>
        <v>2450</v>
      </c>
      <c r="O1017" s="120">
        <f>IF($B$9="Female",'No Self Assessment feeder'!O1006,IF($B$9="Male",'No Self Assessment feeder'!AU1006,IF($B$9="All",'No Self Assessment feeder'!CA1006)))</f>
        <v>3.8</v>
      </c>
      <c r="P1017" s="79">
        <f>IF($B$9="Female",'No Self Assessment feeder'!P1006,IF($B$9="Male",'No Self Assessment feeder'!AV1006,IF($B$9="All",'No Self Assessment feeder'!CB1006)))</f>
        <v>2355</v>
      </c>
      <c r="Q1017" s="120">
        <f>IF($B$9="Female",'No Self Assessment feeder'!Q1006,IF($B$9="Male",'No Self Assessment feeder'!AW1006,IF($B$9="All",'No Self Assessment feeder'!CC1006)))</f>
        <v>12.2</v>
      </c>
      <c r="R1017" s="120">
        <f>IF($B$9="Female",'No Self Assessment feeder'!R1006,IF($B$9="Male",'No Self Assessment feeder'!AX1006,IF($B$9="All",'No Self Assessment feeder'!CD1006)))</f>
        <v>9.3000000000000007</v>
      </c>
      <c r="S1017" s="120">
        <f>IF($B$9="Female",'No Self Assessment feeder'!S1006,IF($B$9="Male",'No Self Assessment feeder'!AY1006,IF($B$9="All",'No Self Assessment feeder'!CE1006)))</f>
        <v>65.900000000000006</v>
      </c>
      <c r="T1017" s="120">
        <f>IF($B$9="Female",'No Self Assessment feeder'!T1006,IF($B$9="Male",'No Self Assessment feeder'!AZ1006,IF($B$9="All",'No Self Assessment feeder'!CF1006)))</f>
        <v>75</v>
      </c>
      <c r="U1017" s="127">
        <f>IF($B$9="Female",'No Self Assessment feeder'!U1006,IF($B$9="Male",'No Self Assessment feeder'!BA1006,IF($B$9="All",'No Self Assessment feeder'!CG1006)))</f>
        <v>78.5</v>
      </c>
      <c r="V1017" s="81" t="str">
        <f>IF($B$9="Female",'No Self Assessment feeder'!V1006,IF($B$9="Male",'No Self Assessment feeder'!BB1006,IF($B$9="All",'No Self Assessment feeder'!CH1006)))</f>
        <v>.</v>
      </c>
      <c r="W1017" s="120" t="str">
        <f>IF($B$9="Female",'No Self Assessment feeder'!W1006,IF($B$9="Male",'No Self Assessment feeder'!BC1006,IF($B$9="All",'No Self Assessment feeder'!CI1006)))</f>
        <v>.</v>
      </c>
      <c r="X1017" s="79" t="str">
        <f>IF($B$9="Female",'No Self Assessment feeder'!X1006,IF($B$9="Male",'No Self Assessment feeder'!BD1006,IF($B$9="All",'No Self Assessment feeder'!CJ1006)))</f>
        <v>.</v>
      </c>
      <c r="Y1017" s="120" t="str">
        <f>IF($B$9="Female",'No Self Assessment feeder'!Y1006,IF($B$9="Male",'No Self Assessment feeder'!BE1006,IF($B$9="All",'No Self Assessment feeder'!CK1006)))</f>
        <v>.</v>
      </c>
      <c r="Z1017" s="120" t="str">
        <f>IF($B$9="Female",'No Self Assessment feeder'!Z1006,IF($B$9="Male",'No Self Assessment feeder'!BF1006,IF($B$9="All",'No Self Assessment feeder'!CL1006)))</f>
        <v>.</v>
      </c>
      <c r="AA1017" s="120" t="str">
        <f>IF($B$9="Female",'No Self Assessment feeder'!AA1006,IF($B$9="Male",'No Self Assessment feeder'!BG1006,IF($B$9="All",'No Self Assessment feeder'!CM1006)))</f>
        <v>.</v>
      </c>
      <c r="AB1017" s="120" t="str">
        <f>IF($B$9="Female",'No Self Assessment feeder'!AB1006,IF($B$9="Male",'No Self Assessment feeder'!BH1006,IF($B$9="All",'No Self Assessment feeder'!CN1006)))</f>
        <v>.</v>
      </c>
      <c r="AC1017" s="127" t="str">
        <f>IF($B$9="Female",'No Self Assessment feeder'!AC1006,IF($B$9="Male",'No Self Assessment feeder'!BI1006,IF($B$9="All",'No Self Assessment feeder'!CO1006)))</f>
        <v>.</v>
      </c>
      <c r="CM1017" s="29"/>
    </row>
    <row r="1018" spans="1:91" ht="14.25" customHeight="1" x14ac:dyDescent="0.2">
      <c r="A1018" s="159" t="s">
        <v>295</v>
      </c>
      <c r="B1018" s="65" t="s">
        <v>196</v>
      </c>
      <c r="C1018" s="66">
        <v>10007774</v>
      </c>
      <c r="D1018" s="66" t="s">
        <v>495</v>
      </c>
      <c r="E1018" s="162" t="s">
        <v>197</v>
      </c>
      <c r="F1018" s="142">
        <f>IF($B$9="Female",'No Self Assessment feeder'!F1007,IF($B$9="Male",'No Self Assessment feeder'!AL1007,IF($B$9="All",'No Self Assessment feeder'!BR1007)))</f>
        <v>2845</v>
      </c>
      <c r="G1018" s="120">
        <f>IF($B$9="Female",'No Self Assessment feeder'!G1007,IF($B$9="Male",'No Self Assessment feeder'!AM1007,IF($B$9="All",'No Self Assessment feeder'!BS1007)))</f>
        <v>2.7</v>
      </c>
      <c r="H1018" s="79">
        <f>IF($B$9="Female",'No Self Assessment feeder'!H1007,IF($B$9="Male",'No Self Assessment feeder'!AN1007,IF($B$9="All",'No Self Assessment feeder'!BT1007)))</f>
        <v>2770</v>
      </c>
      <c r="I1018" s="120">
        <f>IF($B$9="Female",'No Self Assessment feeder'!I1007,IF($B$9="Male",'No Self Assessment feeder'!AO1007,IF($B$9="All",'No Self Assessment feeder'!BU1007)))</f>
        <v>9.5</v>
      </c>
      <c r="J1018" s="120">
        <f>IF($B$9="Female",'No Self Assessment feeder'!J1007,IF($B$9="Male",'No Self Assessment feeder'!AP1007,IF($B$9="All",'No Self Assessment feeder'!BV1007)))</f>
        <v>10</v>
      </c>
      <c r="K1018" s="120">
        <f>IF($B$9="Female",'No Self Assessment feeder'!K1007,IF($B$9="Male",'No Self Assessment feeder'!AQ1007,IF($B$9="All",'No Self Assessment feeder'!BW1007)))</f>
        <v>45</v>
      </c>
      <c r="L1018" s="120">
        <f>IF($B$9="Female",'No Self Assessment feeder'!L1007,IF($B$9="Male",'No Self Assessment feeder'!AR1007,IF($B$9="All",'No Self Assessment feeder'!BX1007)))</f>
        <v>63.1</v>
      </c>
      <c r="M1018" s="127">
        <f>IF($B$9="Female",'No Self Assessment feeder'!M1007,IF($B$9="Male",'No Self Assessment feeder'!AS1007,IF($B$9="All",'No Self Assessment feeder'!BY1007)))</f>
        <v>80.5</v>
      </c>
      <c r="N1018" s="81">
        <f>IF($B$9="Female",'No Self Assessment feeder'!N1007,IF($B$9="Male",'No Self Assessment feeder'!AT1007,IF($B$9="All",'No Self Assessment feeder'!BZ1007)))</f>
        <v>2845</v>
      </c>
      <c r="O1018" s="120">
        <f>IF($B$9="Female",'No Self Assessment feeder'!O1007,IF($B$9="Male",'No Self Assessment feeder'!AU1007,IF($B$9="All",'No Self Assessment feeder'!CA1007)))</f>
        <v>2.9</v>
      </c>
      <c r="P1018" s="79">
        <f>IF($B$9="Female",'No Self Assessment feeder'!P1007,IF($B$9="Male",'No Self Assessment feeder'!AV1007,IF($B$9="All",'No Self Assessment feeder'!CB1007)))</f>
        <v>2765</v>
      </c>
      <c r="Q1018" s="120">
        <f>IF($B$9="Female",'No Self Assessment feeder'!Q1007,IF($B$9="Male",'No Self Assessment feeder'!AW1007,IF($B$9="All",'No Self Assessment feeder'!CC1007)))</f>
        <v>12</v>
      </c>
      <c r="R1018" s="120">
        <f>IF($B$9="Female",'No Self Assessment feeder'!R1007,IF($B$9="Male",'No Self Assessment feeder'!AX1007,IF($B$9="All",'No Self Assessment feeder'!CD1007)))</f>
        <v>6.9</v>
      </c>
      <c r="S1018" s="120">
        <f>IF($B$9="Female",'No Self Assessment feeder'!S1007,IF($B$9="Male",'No Self Assessment feeder'!AY1007,IF($B$9="All",'No Self Assessment feeder'!CE1007)))</f>
        <v>52.5</v>
      </c>
      <c r="T1018" s="120">
        <f>IF($B$9="Female",'No Self Assessment feeder'!T1007,IF($B$9="Male",'No Self Assessment feeder'!AZ1007,IF($B$9="All",'No Self Assessment feeder'!CF1007)))</f>
        <v>71.5</v>
      </c>
      <c r="U1018" s="127">
        <f>IF($B$9="Female",'No Self Assessment feeder'!U1007,IF($B$9="Male",'No Self Assessment feeder'!BA1007,IF($B$9="All",'No Self Assessment feeder'!CG1007)))</f>
        <v>81.099999999999994</v>
      </c>
      <c r="V1018" s="81" t="str">
        <f>IF($B$9="Female",'No Self Assessment feeder'!V1007,IF($B$9="Male",'No Self Assessment feeder'!BB1007,IF($B$9="All",'No Self Assessment feeder'!CH1007)))</f>
        <v>.</v>
      </c>
      <c r="W1018" s="120" t="str">
        <f>IF($B$9="Female",'No Self Assessment feeder'!W1007,IF($B$9="Male",'No Self Assessment feeder'!BC1007,IF($B$9="All",'No Self Assessment feeder'!CI1007)))</f>
        <v>.</v>
      </c>
      <c r="X1018" s="79" t="str">
        <f>IF($B$9="Female",'No Self Assessment feeder'!X1007,IF($B$9="Male",'No Self Assessment feeder'!BD1007,IF($B$9="All",'No Self Assessment feeder'!CJ1007)))</f>
        <v>.</v>
      </c>
      <c r="Y1018" s="120" t="str">
        <f>IF($B$9="Female",'No Self Assessment feeder'!Y1007,IF($B$9="Male",'No Self Assessment feeder'!BE1007,IF($B$9="All",'No Self Assessment feeder'!CK1007)))</f>
        <v>.</v>
      </c>
      <c r="Z1018" s="120" t="str">
        <f>IF($B$9="Female",'No Self Assessment feeder'!Z1007,IF($B$9="Male",'No Self Assessment feeder'!BF1007,IF($B$9="All",'No Self Assessment feeder'!CL1007)))</f>
        <v>.</v>
      </c>
      <c r="AA1018" s="120" t="str">
        <f>IF($B$9="Female",'No Self Assessment feeder'!AA1007,IF($B$9="Male",'No Self Assessment feeder'!BG1007,IF($B$9="All",'No Self Assessment feeder'!CM1007)))</f>
        <v>.</v>
      </c>
      <c r="AB1018" s="120" t="str">
        <f>IF($B$9="Female",'No Self Assessment feeder'!AB1007,IF($B$9="Male",'No Self Assessment feeder'!BH1007,IF($B$9="All",'No Self Assessment feeder'!CN1007)))</f>
        <v>.</v>
      </c>
      <c r="AC1018" s="127" t="str">
        <f>IF($B$9="Female",'No Self Assessment feeder'!AC1007,IF($B$9="Male",'No Self Assessment feeder'!BI1007,IF($B$9="All",'No Self Assessment feeder'!CO1007)))</f>
        <v>.</v>
      </c>
      <c r="CM1018" s="29"/>
    </row>
    <row r="1019" spans="1:91" ht="14.25" customHeight="1" x14ac:dyDescent="0.2">
      <c r="A1019" s="159" t="s">
        <v>295</v>
      </c>
      <c r="B1019" s="65" t="s">
        <v>198</v>
      </c>
      <c r="C1019" s="66">
        <v>10005127</v>
      </c>
      <c r="D1019" s="66" t="s">
        <v>490</v>
      </c>
      <c r="E1019" s="162" t="s">
        <v>431</v>
      </c>
      <c r="F1019" s="142" t="str">
        <f>IF($B$9="Female",'No Self Assessment feeder'!F1008,IF($B$9="Male",'No Self Assessment feeder'!AL1008,IF($B$9="All",'No Self Assessment feeder'!BR1008)))</f>
        <v>.</v>
      </c>
      <c r="G1019" s="120" t="str">
        <f>IF($B$9="Female",'No Self Assessment feeder'!G1008,IF($B$9="Male",'No Self Assessment feeder'!AM1008,IF($B$9="All",'No Self Assessment feeder'!BS1008)))</f>
        <v>.</v>
      </c>
      <c r="H1019" s="79" t="str">
        <f>IF($B$9="Female",'No Self Assessment feeder'!H1008,IF($B$9="Male",'No Self Assessment feeder'!AN1008,IF($B$9="All",'No Self Assessment feeder'!BT1008)))</f>
        <v>.</v>
      </c>
      <c r="I1019" s="120" t="str">
        <f>IF($B$9="Female",'No Self Assessment feeder'!I1008,IF($B$9="Male",'No Self Assessment feeder'!AO1008,IF($B$9="All",'No Self Assessment feeder'!BU1008)))</f>
        <v>.</v>
      </c>
      <c r="J1019" s="120" t="str">
        <f>IF($B$9="Female",'No Self Assessment feeder'!J1008,IF($B$9="Male",'No Self Assessment feeder'!AP1008,IF($B$9="All",'No Self Assessment feeder'!BV1008)))</f>
        <v>.</v>
      </c>
      <c r="K1019" s="120" t="str">
        <f>IF($B$9="Female",'No Self Assessment feeder'!K1008,IF($B$9="Male",'No Self Assessment feeder'!AQ1008,IF($B$9="All",'No Self Assessment feeder'!BW1008)))</f>
        <v>.</v>
      </c>
      <c r="L1019" s="120" t="str">
        <f>IF($B$9="Female",'No Self Assessment feeder'!L1008,IF($B$9="Male",'No Self Assessment feeder'!AR1008,IF($B$9="All",'No Self Assessment feeder'!BX1008)))</f>
        <v>.</v>
      </c>
      <c r="M1019" s="127" t="str">
        <f>IF($B$9="Female",'No Self Assessment feeder'!M1008,IF($B$9="Male",'No Self Assessment feeder'!AS1008,IF($B$9="All",'No Self Assessment feeder'!BY1008)))</f>
        <v>.</v>
      </c>
      <c r="N1019" s="81" t="str">
        <f>IF($B$9="Female",'No Self Assessment feeder'!N1008,IF($B$9="Male",'No Self Assessment feeder'!AT1008,IF($B$9="All",'No Self Assessment feeder'!BZ1008)))</f>
        <v>.</v>
      </c>
      <c r="O1019" s="120" t="str">
        <f>IF($B$9="Female",'No Self Assessment feeder'!O1008,IF($B$9="Male",'No Self Assessment feeder'!AU1008,IF($B$9="All",'No Self Assessment feeder'!CA1008)))</f>
        <v>.</v>
      </c>
      <c r="P1019" s="79" t="str">
        <f>IF($B$9="Female",'No Self Assessment feeder'!P1008,IF($B$9="Male",'No Self Assessment feeder'!AV1008,IF($B$9="All",'No Self Assessment feeder'!CB1008)))</f>
        <v>.</v>
      </c>
      <c r="Q1019" s="120" t="str">
        <f>IF($B$9="Female",'No Self Assessment feeder'!Q1008,IF($B$9="Male",'No Self Assessment feeder'!AW1008,IF($B$9="All",'No Self Assessment feeder'!CC1008)))</f>
        <v>.</v>
      </c>
      <c r="R1019" s="120" t="str">
        <f>IF($B$9="Female",'No Self Assessment feeder'!R1008,IF($B$9="Male",'No Self Assessment feeder'!AX1008,IF($B$9="All",'No Self Assessment feeder'!CD1008)))</f>
        <v>.</v>
      </c>
      <c r="S1019" s="120" t="str">
        <f>IF($B$9="Female",'No Self Assessment feeder'!S1008,IF($B$9="Male",'No Self Assessment feeder'!AY1008,IF($B$9="All",'No Self Assessment feeder'!CE1008)))</f>
        <v>.</v>
      </c>
      <c r="T1019" s="120" t="str">
        <f>IF($B$9="Female",'No Self Assessment feeder'!T1008,IF($B$9="Male",'No Self Assessment feeder'!AZ1008,IF($B$9="All",'No Self Assessment feeder'!CF1008)))</f>
        <v>.</v>
      </c>
      <c r="U1019" s="127" t="str">
        <f>IF($B$9="Female",'No Self Assessment feeder'!U1008,IF($B$9="Male",'No Self Assessment feeder'!BA1008,IF($B$9="All",'No Self Assessment feeder'!CG1008)))</f>
        <v>.</v>
      </c>
      <c r="V1019" s="81" t="str">
        <f>IF($B$9="Female",'No Self Assessment feeder'!V1008,IF($B$9="Male",'No Self Assessment feeder'!BB1008,IF($B$9="All",'No Self Assessment feeder'!CH1008)))</f>
        <v>.</v>
      </c>
      <c r="W1019" s="120" t="str">
        <f>IF($B$9="Female",'No Self Assessment feeder'!W1008,IF($B$9="Male",'No Self Assessment feeder'!BC1008,IF($B$9="All",'No Self Assessment feeder'!CI1008)))</f>
        <v>.</v>
      </c>
      <c r="X1019" s="79" t="str">
        <f>IF($B$9="Female",'No Self Assessment feeder'!X1008,IF($B$9="Male",'No Self Assessment feeder'!BD1008,IF($B$9="All",'No Self Assessment feeder'!CJ1008)))</f>
        <v>.</v>
      </c>
      <c r="Y1019" s="120" t="str">
        <f>IF($B$9="Female",'No Self Assessment feeder'!Y1008,IF($B$9="Male",'No Self Assessment feeder'!BE1008,IF($B$9="All",'No Self Assessment feeder'!CK1008)))</f>
        <v>.</v>
      </c>
      <c r="Z1019" s="120" t="str">
        <f>IF($B$9="Female",'No Self Assessment feeder'!Z1008,IF($B$9="Male",'No Self Assessment feeder'!BF1008,IF($B$9="All",'No Self Assessment feeder'!CL1008)))</f>
        <v>.</v>
      </c>
      <c r="AA1019" s="120" t="str">
        <f>IF($B$9="Female",'No Self Assessment feeder'!AA1008,IF($B$9="Male",'No Self Assessment feeder'!BG1008,IF($B$9="All",'No Self Assessment feeder'!CM1008)))</f>
        <v>.</v>
      </c>
      <c r="AB1019" s="120" t="str">
        <f>IF($B$9="Female",'No Self Assessment feeder'!AB1008,IF($B$9="Male",'No Self Assessment feeder'!BH1008,IF($B$9="All",'No Self Assessment feeder'!CN1008)))</f>
        <v>.</v>
      </c>
      <c r="AC1019" s="127" t="str">
        <f>IF($B$9="Female",'No Self Assessment feeder'!AC1008,IF($B$9="Male",'No Self Assessment feeder'!BI1008,IF($B$9="All",'No Self Assessment feeder'!CO1008)))</f>
        <v>.</v>
      </c>
      <c r="CM1019" s="29"/>
    </row>
    <row r="1020" spans="1:91" ht="14.25" customHeight="1" x14ac:dyDescent="0.2">
      <c r="A1020" s="159" t="s">
        <v>295</v>
      </c>
      <c r="B1020" s="65" t="s">
        <v>200</v>
      </c>
      <c r="C1020" s="66">
        <v>10007801</v>
      </c>
      <c r="D1020" s="66" t="s">
        <v>490</v>
      </c>
      <c r="E1020" s="162" t="s">
        <v>201</v>
      </c>
      <c r="F1020" s="142">
        <f>IF($B$9="Female",'No Self Assessment feeder'!F1009,IF($B$9="Male",'No Self Assessment feeder'!AL1009,IF($B$9="All",'No Self Assessment feeder'!BR1009)))</f>
        <v>4335</v>
      </c>
      <c r="G1020" s="120">
        <f>IF($B$9="Female",'No Self Assessment feeder'!G1009,IF($B$9="Male",'No Self Assessment feeder'!AM1009,IF($B$9="All",'No Self Assessment feeder'!BS1009)))</f>
        <v>3.7</v>
      </c>
      <c r="H1020" s="79">
        <f>IF($B$9="Female",'No Self Assessment feeder'!H1009,IF($B$9="Male",'No Self Assessment feeder'!AN1009,IF($B$9="All",'No Self Assessment feeder'!BT1009)))</f>
        <v>4175</v>
      </c>
      <c r="I1020" s="120">
        <f>IF($B$9="Female",'No Self Assessment feeder'!I1009,IF($B$9="Male",'No Self Assessment feeder'!AO1009,IF($B$9="All",'No Self Assessment feeder'!BU1009)))</f>
        <v>7.5</v>
      </c>
      <c r="J1020" s="120">
        <f>IF($B$9="Female",'No Self Assessment feeder'!J1009,IF($B$9="Male",'No Self Assessment feeder'!AP1009,IF($B$9="All",'No Self Assessment feeder'!BV1009)))</f>
        <v>11.3</v>
      </c>
      <c r="K1020" s="120">
        <f>IF($B$9="Female",'No Self Assessment feeder'!K1009,IF($B$9="Male",'No Self Assessment feeder'!AQ1009,IF($B$9="All",'No Self Assessment feeder'!BW1009)))</f>
        <v>61.8</v>
      </c>
      <c r="L1020" s="120">
        <f>IF($B$9="Female",'No Self Assessment feeder'!L1009,IF($B$9="Male",'No Self Assessment feeder'!AR1009,IF($B$9="All",'No Self Assessment feeder'!BX1009)))</f>
        <v>74</v>
      </c>
      <c r="M1020" s="127">
        <f>IF($B$9="Female",'No Self Assessment feeder'!M1009,IF($B$9="Male",'No Self Assessment feeder'!AS1009,IF($B$9="All",'No Self Assessment feeder'!BY1009)))</f>
        <v>81.2</v>
      </c>
      <c r="N1020" s="81">
        <f>IF($B$9="Female",'No Self Assessment feeder'!N1009,IF($B$9="Male",'No Self Assessment feeder'!AT1009,IF($B$9="All",'No Self Assessment feeder'!BZ1009)))</f>
        <v>4335</v>
      </c>
      <c r="O1020" s="120">
        <f>IF($B$9="Female",'No Self Assessment feeder'!O1009,IF($B$9="Male",'No Self Assessment feeder'!AU1009,IF($B$9="All",'No Self Assessment feeder'!CA1009)))</f>
        <v>3.8</v>
      </c>
      <c r="P1020" s="79">
        <f>IF($B$9="Female",'No Self Assessment feeder'!P1009,IF($B$9="Male",'No Self Assessment feeder'!AV1009,IF($B$9="All",'No Self Assessment feeder'!CB1009)))</f>
        <v>4170</v>
      </c>
      <c r="Q1020" s="120">
        <f>IF($B$9="Female",'No Self Assessment feeder'!Q1009,IF($B$9="Male",'No Self Assessment feeder'!AW1009,IF($B$9="All",'No Self Assessment feeder'!CC1009)))</f>
        <v>11.3</v>
      </c>
      <c r="R1020" s="120">
        <f>IF($B$9="Female",'No Self Assessment feeder'!R1009,IF($B$9="Male",'No Self Assessment feeder'!AX1009,IF($B$9="All",'No Self Assessment feeder'!CD1009)))</f>
        <v>9</v>
      </c>
      <c r="S1020" s="120">
        <f>IF($B$9="Female",'No Self Assessment feeder'!S1009,IF($B$9="Male",'No Self Assessment feeder'!AY1009,IF($B$9="All",'No Self Assessment feeder'!CE1009)))</f>
        <v>65.8</v>
      </c>
      <c r="T1020" s="120">
        <f>IF($B$9="Female",'No Self Assessment feeder'!T1009,IF($B$9="Male",'No Self Assessment feeder'!AZ1009,IF($B$9="All",'No Self Assessment feeder'!CF1009)))</f>
        <v>76.400000000000006</v>
      </c>
      <c r="U1020" s="127">
        <f>IF($B$9="Female",'No Self Assessment feeder'!U1009,IF($B$9="Male",'No Self Assessment feeder'!BA1009,IF($B$9="All",'No Self Assessment feeder'!CG1009)))</f>
        <v>79.7</v>
      </c>
      <c r="V1020" s="81" t="str">
        <f>IF($B$9="Female",'No Self Assessment feeder'!V1009,IF($B$9="Male",'No Self Assessment feeder'!BB1009,IF($B$9="All",'No Self Assessment feeder'!CH1009)))</f>
        <v>.</v>
      </c>
      <c r="W1020" s="120" t="str">
        <f>IF($B$9="Female",'No Self Assessment feeder'!W1009,IF($B$9="Male",'No Self Assessment feeder'!BC1009,IF($B$9="All",'No Self Assessment feeder'!CI1009)))</f>
        <v>.</v>
      </c>
      <c r="X1020" s="79" t="str">
        <f>IF($B$9="Female",'No Self Assessment feeder'!X1009,IF($B$9="Male",'No Self Assessment feeder'!BD1009,IF($B$9="All",'No Self Assessment feeder'!CJ1009)))</f>
        <v>.</v>
      </c>
      <c r="Y1020" s="120" t="str">
        <f>IF($B$9="Female",'No Self Assessment feeder'!Y1009,IF($B$9="Male",'No Self Assessment feeder'!BE1009,IF($B$9="All",'No Self Assessment feeder'!CK1009)))</f>
        <v>.</v>
      </c>
      <c r="Z1020" s="120" t="str">
        <f>IF($B$9="Female",'No Self Assessment feeder'!Z1009,IF($B$9="Male",'No Self Assessment feeder'!BF1009,IF($B$9="All",'No Self Assessment feeder'!CL1009)))</f>
        <v>.</v>
      </c>
      <c r="AA1020" s="120" t="str">
        <f>IF($B$9="Female",'No Self Assessment feeder'!AA1009,IF($B$9="Male",'No Self Assessment feeder'!BG1009,IF($B$9="All",'No Self Assessment feeder'!CM1009)))</f>
        <v>.</v>
      </c>
      <c r="AB1020" s="120" t="str">
        <f>IF($B$9="Female",'No Self Assessment feeder'!AB1009,IF($B$9="Male",'No Self Assessment feeder'!BH1009,IF($B$9="All",'No Self Assessment feeder'!CN1009)))</f>
        <v>.</v>
      </c>
      <c r="AC1020" s="127" t="str">
        <f>IF($B$9="Female",'No Self Assessment feeder'!AC1009,IF($B$9="Male",'No Self Assessment feeder'!BI1009,IF($B$9="All",'No Self Assessment feeder'!CO1009)))</f>
        <v>.</v>
      </c>
      <c r="CM1020" s="29"/>
    </row>
    <row r="1021" spans="1:91" ht="14.25" customHeight="1" x14ac:dyDescent="0.2">
      <c r="A1021" s="159" t="s">
        <v>295</v>
      </c>
      <c r="B1021" s="65" t="s">
        <v>202</v>
      </c>
      <c r="C1021" s="66">
        <v>10007155</v>
      </c>
      <c r="D1021" s="66" t="s">
        <v>495</v>
      </c>
      <c r="E1021" s="162" t="s">
        <v>203</v>
      </c>
      <c r="F1021" s="142">
        <f>IF($B$9="Female",'No Self Assessment feeder'!F1010,IF($B$9="Male",'No Self Assessment feeder'!AL1010,IF($B$9="All",'No Self Assessment feeder'!BR1010)))</f>
        <v>3885</v>
      </c>
      <c r="G1021" s="120">
        <f>IF($B$9="Female",'No Self Assessment feeder'!G1010,IF($B$9="Male",'No Self Assessment feeder'!AM1010,IF($B$9="All",'No Self Assessment feeder'!BS1010)))</f>
        <v>2.7</v>
      </c>
      <c r="H1021" s="79">
        <f>IF($B$9="Female",'No Self Assessment feeder'!H1010,IF($B$9="Male",'No Self Assessment feeder'!AN1010,IF($B$9="All",'No Self Assessment feeder'!BT1010)))</f>
        <v>3780</v>
      </c>
      <c r="I1021" s="120">
        <f>IF($B$9="Female",'No Self Assessment feeder'!I1010,IF($B$9="Male",'No Self Assessment feeder'!AO1010,IF($B$9="All",'No Self Assessment feeder'!BU1010)))</f>
        <v>5.8</v>
      </c>
      <c r="J1021" s="120">
        <f>IF($B$9="Female",'No Self Assessment feeder'!J1010,IF($B$9="Male",'No Self Assessment feeder'!AP1010,IF($B$9="All",'No Self Assessment feeder'!BV1010)))</f>
        <v>12.4</v>
      </c>
      <c r="K1021" s="120">
        <f>IF($B$9="Female",'No Self Assessment feeder'!K1010,IF($B$9="Male",'No Self Assessment feeder'!AQ1010,IF($B$9="All",'No Self Assessment feeder'!BW1010)))</f>
        <v>64.8</v>
      </c>
      <c r="L1021" s="120">
        <f>IF($B$9="Female",'No Self Assessment feeder'!L1010,IF($B$9="Male",'No Self Assessment feeder'!AR1010,IF($B$9="All",'No Self Assessment feeder'!BX1010)))</f>
        <v>75.8</v>
      </c>
      <c r="M1021" s="127">
        <f>IF($B$9="Female",'No Self Assessment feeder'!M1010,IF($B$9="Male",'No Self Assessment feeder'!AS1010,IF($B$9="All",'No Self Assessment feeder'!BY1010)))</f>
        <v>81.900000000000006</v>
      </c>
      <c r="N1021" s="81">
        <f>IF($B$9="Female",'No Self Assessment feeder'!N1010,IF($B$9="Male",'No Self Assessment feeder'!AT1010,IF($B$9="All",'No Self Assessment feeder'!BZ1010)))</f>
        <v>3885</v>
      </c>
      <c r="O1021" s="120">
        <f>IF($B$9="Female",'No Self Assessment feeder'!O1010,IF($B$9="Male",'No Self Assessment feeder'!AU1010,IF($B$9="All",'No Self Assessment feeder'!CA1010)))</f>
        <v>2.9</v>
      </c>
      <c r="P1021" s="79">
        <f>IF($B$9="Female",'No Self Assessment feeder'!P1010,IF($B$9="Male",'No Self Assessment feeder'!AV1010,IF($B$9="All",'No Self Assessment feeder'!CB1010)))</f>
        <v>3775</v>
      </c>
      <c r="Q1021" s="120">
        <f>IF($B$9="Female",'No Self Assessment feeder'!Q1010,IF($B$9="Male",'No Self Assessment feeder'!AW1010,IF($B$9="All",'No Self Assessment feeder'!CC1010)))</f>
        <v>9.8000000000000007</v>
      </c>
      <c r="R1021" s="120">
        <f>IF($B$9="Female",'No Self Assessment feeder'!R1010,IF($B$9="Male",'No Self Assessment feeder'!AX1010,IF($B$9="All",'No Self Assessment feeder'!CD1010)))</f>
        <v>9.4</v>
      </c>
      <c r="S1021" s="120">
        <f>IF($B$9="Female",'No Self Assessment feeder'!S1010,IF($B$9="Male",'No Self Assessment feeder'!AY1010,IF($B$9="All",'No Self Assessment feeder'!CE1010)))</f>
        <v>70.2</v>
      </c>
      <c r="T1021" s="120">
        <f>IF($B$9="Female",'No Self Assessment feeder'!T1010,IF($B$9="Male",'No Self Assessment feeder'!AZ1010,IF($B$9="All",'No Self Assessment feeder'!CF1010)))</f>
        <v>77.8</v>
      </c>
      <c r="U1021" s="127">
        <f>IF($B$9="Female",'No Self Assessment feeder'!U1010,IF($B$9="Male",'No Self Assessment feeder'!BA1010,IF($B$9="All",'No Self Assessment feeder'!CG1010)))</f>
        <v>80.900000000000006</v>
      </c>
      <c r="V1021" s="81" t="str">
        <f>IF($B$9="Female",'No Self Assessment feeder'!V1010,IF($B$9="Male",'No Self Assessment feeder'!BB1010,IF($B$9="All",'No Self Assessment feeder'!CH1010)))</f>
        <v>.</v>
      </c>
      <c r="W1021" s="120" t="str">
        <f>IF($B$9="Female",'No Self Assessment feeder'!W1010,IF($B$9="Male",'No Self Assessment feeder'!BC1010,IF($B$9="All",'No Self Assessment feeder'!CI1010)))</f>
        <v>.</v>
      </c>
      <c r="X1021" s="79" t="str">
        <f>IF($B$9="Female",'No Self Assessment feeder'!X1010,IF($B$9="Male",'No Self Assessment feeder'!BD1010,IF($B$9="All",'No Self Assessment feeder'!CJ1010)))</f>
        <v>.</v>
      </c>
      <c r="Y1021" s="120" t="str">
        <f>IF($B$9="Female",'No Self Assessment feeder'!Y1010,IF($B$9="Male",'No Self Assessment feeder'!BE1010,IF($B$9="All",'No Self Assessment feeder'!CK1010)))</f>
        <v>.</v>
      </c>
      <c r="Z1021" s="120" t="str">
        <f>IF($B$9="Female",'No Self Assessment feeder'!Z1010,IF($B$9="Male",'No Self Assessment feeder'!BF1010,IF($B$9="All",'No Self Assessment feeder'!CL1010)))</f>
        <v>.</v>
      </c>
      <c r="AA1021" s="120" t="str">
        <f>IF($B$9="Female",'No Self Assessment feeder'!AA1010,IF($B$9="Male",'No Self Assessment feeder'!BG1010,IF($B$9="All",'No Self Assessment feeder'!CM1010)))</f>
        <v>.</v>
      </c>
      <c r="AB1021" s="120" t="str">
        <f>IF($B$9="Female",'No Self Assessment feeder'!AB1010,IF($B$9="Male",'No Self Assessment feeder'!BH1010,IF($B$9="All",'No Self Assessment feeder'!CN1010)))</f>
        <v>.</v>
      </c>
      <c r="AC1021" s="127" t="str">
        <f>IF($B$9="Female",'No Self Assessment feeder'!AC1010,IF($B$9="Male",'No Self Assessment feeder'!BI1010,IF($B$9="All",'No Self Assessment feeder'!CO1010)))</f>
        <v>.</v>
      </c>
      <c r="CM1021" s="29"/>
    </row>
    <row r="1022" spans="1:91" ht="14.25" customHeight="1" x14ac:dyDescent="0.2">
      <c r="A1022" s="159" t="s">
        <v>295</v>
      </c>
      <c r="B1022" s="65" t="s">
        <v>204</v>
      </c>
      <c r="C1022" s="66">
        <v>10007775</v>
      </c>
      <c r="D1022" s="66" t="s">
        <v>491</v>
      </c>
      <c r="E1022" s="162" t="s">
        <v>205</v>
      </c>
      <c r="F1022" s="142">
        <f>IF($B$9="Female",'No Self Assessment feeder'!F1011,IF($B$9="Male",'No Self Assessment feeder'!AL1011,IF($B$9="All",'No Self Assessment feeder'!BR1011)))</f>
        <v>2465</v>
      </c>
      <c r="G1022" s="120">
        <f>IF($B$9="Female",'No Self Assessment feeder'!G1011,IF($B$9="Male",'No Self Assessment feeder'!AM1011,IF($B$9="All",'No Self Assessment feeder'!BS1011)))</f>
        <v>2.5</v>
      </c>
      <c r="H1022" s="79">
        <f>IF($B$9="Female",'No Self Assessment feeder'!H1011,IF($B$9="Male",'No Self Assessment feeder'!AN1011,IF($B$9="All",'No Self Assessment feeder'!BT1011)))</f>
        <v>2400</v>
      </c>
      <c r="I1022" s="120">
        <f>IF($B$9="Female",'No Self Assessment feeder'!I1011,IF($B$9="Male",'No Self Assessment feeder'!AO1011,IF($B$9="All",'No Self Assessment feeder'!BU1011)))</f>
        <v>5.9</v>
      </c>
      <c r="J1022" s="120">
        <f>IF($B$9="Female",'No Self Assessment feeder'!J1011,IF($B$9="Male",'No Self Assessment feeder'!AP1011,IF($B$9="All",'No Self Assessment feeder'!BV1011)))</f>
        <v>13.7</v>
      </c>
      <c r="K1022" s="120">
        <f>IF($B$9="Female",'No Self Assessment feeder'!K1011,IF($B$9="Male",'No Self Assessment feeder'!AQ1011,IF($B$9="All",'No Self Assessment feeder'!BW1011)))</f>
        <v>47.7</v>
      </c>
      <c r="L1022" s="120">
        <f>IF($B$9="Female",'No Self Assessment feeder'!L1011,IF($B$9="Male",'No Self Assessment feeder'!AR1011,IF($B$9="All",'No Self Assessment feeder'!BX1011)))</f>
        <v>66.099999999999994</v>
      </c>
      <c r="M1022" s="127">
        <f>IF($B$9="Female",'No Self Assessment feeder'!M1011,IF($B$9="Male",'No Self Assessment feeder'!AS1011,IF($B$9="All",'No Self Assessment feeder'!BY1011)))</f>
        <v>80.400000000000006</v>
      </c>
      <c r="N1022" s="81">
        <f>IF($B$9="Female",'No Self Assessment feeder'!N1011,IF($B$9="Male",'No Self Assessment feeder'!AT1011,IF($B$9="All",'No Self Assessment feeder'!BZ1011)))</f>
        <v>2465</v>
      </c>
      <c r="O1022" s="120">
        <f>IF($B$9="Female",'No Self Assessment feeder'!O1011,IF($B$9="Male",'No Self Assessment feeder'!AU1011,IF($B$9="All",'No Self Assessment feeder'!CA1011)))</f>
        <v>2.7</v>
      </c>
      <c r="P1022" s="79">
        <f>IF($B$9="Female",'No Self Assessment feeder'!P1011,IF($B$9="Male",'No Self Assessment feeder'!AV1011,IF($B$9="All",'No Self Assessment feeder'!CB1011)))</f>
        <v>2395</v>
      </c>
      <c r="Q1022" s="120">
        <f>IF($B$9="Female",'No Self Assessment feeder'!Q1011,IF($B$9="Male",'No Self Assessment feeder'!AW1011,IF($B$9="All",'No Self Assessment feeder'!CC1011)))</f>
        <v>12.1</v>
      </c>
      <c r="R1022" s="120">
        <f>IF($B$9="Female",'No Self Assessment feeder'!R1011,IF($B$9="Male",'No Self Assessment feeder'!AX1011,IF($B$9="All",'No Self Assessment feeder'!CD1011)))</f>
        <v>10.3</v>
      </c>
      <c r="S1022" s="120">
        <f>IF($B$9="Female",'No Self Assessment feeder'!S1011,IF($B$9="Male",'No Self Assessment feeder'!AY1011,IF($B$9="All",'No Self Assessment feeder'!CE1011)))</f>
        <v>62.2</v>
      </c>
      <c r="T1022" s="120">
        <f>IF($B$9="Female",'No Self Assessment feeder'!T1011,IF($B$9="Male",'No Self Assessment feeder'!AZ1011,IF($B$9="All",'No Self Assessment feeder'!CF1011)))</f>
        <v>71.599999999999994</v>
      </c>
      <c r="U1022" s="127">
        <f>IF($B$9="Female",'No Self Assessment feeder'!U1011,IF($B$9="Male",'No Self Assessment feeder'!BA1011,IF($B$9="All",'No Self Assessment feeder'!CG1011)))</f>
        <v>77.599999999999994</v>
      </c>
      <c r="V1022" s="81" t="str">
        <f>IF($B$9="Female",'No Self Assessment feeder'!V1011,IF($B$9="Male",'No Self Assessment feeder'!BB1011,IF($B$9="All",'No Self Assessment feeder'!CH1011)))</f>
        <v>.</v>
      </c>
      <c r="W1022" s="120" t="str">
        <f>IF($B$9="Female",'No Self Assessment feeder'!W1011,IF($B$9="Male",'No Self Assessment feeder'!BC1011,IF($B$9="All",'No Self Assessment feeder'!CI1011)))</f>
        <v>.</v>
      </c>
      <c r="X1022" s="79" t="str">
        <f>IF($B$9="Female",'No Self Assessment feeder'!X1011,IF($B$9="Male",'No Self Assessment feeder'!BD1011,IF($B$9="All",'No Self Assessment feeder'!CJ1011)))</f>
        <v>.</v>
      </c>
      <c r="Y1022" s="120" t="str">
        <f>IF($B$9="Female",'No Self Assessment feeder'!Y1011,IF($B$9="Male",'No Self Assessment feeder'!BE1011,IF($B$9="All",'No Self Assessment feeder'!CK1011)))</f>
        <v>.</v>
      </c>
      <c r="Z1022" s="120" t="str">
        <f>IF($B$9="Female",'No Self Assessment feeder'!Z1011,IF($B$9="Male",'No Self Assessment feeder'!BF1011,IF($B$9="All",'No Self Assessment feeder'!CL1011)))</f>
        <v>.</v>
      </c>
      <c r="AA1022" s="120" t="str">
        <f>IF($B$9="Female",'No Self Assessment feeder'!AA1011,IF($B$9="Male",'No Self Assessment feeder'!BG1011,IF($B$9="All",'No Self Assessment feeder'!CM1011)))</f>
        <v>.</v>
      </c>
      <c r="AB1022" s="120" t="str">
        <f>IF($B$9="Female",'No Self Assessment feeder'!AB1011,IF($B$9="Male",'No Self Assessment feeder'!BH1011,IF($B$9="All",'No Self Assessment feeder'!CN1011)))</f>
        <v>.</v>
      </c>
      <c r="AC1022" s="127" t="str">
        <f>IF($B$9="Female",'No Self Assessment feeder'!AC1011,IF($B$9="Male",'No Self Assessment feeder'!BI1011,IF($B$9="All",'No Self Assessment feeder'!CO1011)))</f>
        <v>.</v>
      </c>
      <c r="CM1022" s="29"/>
    </row>
    <row r="1023" spans="1:91" ht="14.25" customHeight="1" x14ac:dyDescent="0.2">
      <c r="A1023" s="159" t="s">
        <v>295</v>
      </c>
      <c r="B1023" s="65" t="s">
        <v>206</v>
      </c>
      <c r="C1023" s="66">
        <v>10005389</v>
      </c>
      <c r="D1023" s="66" t="s">
        <v>491</v>
      </c>
      <c r="E1023" s="162" t="s">
        <v>207</v>
      </c>
      <c r="F1023" s="142">
        <f>IF($B$9="Female",'No Self Assessment feeder'!F1012,IF($B$9="Male",'No Self Assessment feeder'!AL1012,IF($B$9="All",'No Self Assessment feeder'!BR1012)))</f>
        <v>285</v>
      </c>
      <c r="G1023" s="120">
        <f>IF($B$9="Female",'No Self Assessment feeder'!G1012,IF($B$9="Male",'No Self Assessment feeder'!AM1012,IF($B$9="All",'No Self Assessment feeder'!BS1012)))</f>
        <v>3.5</v>
      </c>
      <c r="H1023" s="79">
        <f>IF($B$9="Female",'No Self Assessment feeder'!H1012,IF($B$9="Male",'No Self Assessment feeder'!AN1012,IF($B$9="All",'No Self Assessment feeder'!BT1012)))</f>
        <v>275</v>
      </c>
      <c r="I1023" s="120">
        <f>IF($B$9="Female",'No Self Assessment feeder'!I1012,IF($B$9="Male",'No Self Assessment feeder'!AO1012,IF($B$9="All",'No Self Assessment feeder'!BU1012)))</f>
        <v>9.8000000000000007</v>
      </c>
      <c r="J1023" s="120">
        <f>IF($B$9="Female",'No Self Assessment feeder'!J1012,IF($B$9="Male",'No Self Assessment feeder'!AP1012,IF($B$9="All",'No Self Assessment feeder'!BV1012)))</f>
        <v>21</v>
      </c>
      <c r="K1023" s="120">
        <f>IF($B$9="Female",'No Self Assessment feeder'!K1012,IF($B$9="Male",'No Self Assessment feeder'!AQ1012,IF($B$9="All",'No Self Assessment feeder'!BW1012)))</f>
        <v>64.099999999999994</v>
      </c>
      <c r="L1023" s="120">
        <f>IF($B$9="Female",'No Self Assessment feeder'!L1012,IF($B$9="Male",'No Self Assessment feeder'!AR1012,IF($B$9="All",'No Self Assessment feeder'!BX1012)))</f>
        <v>67.400000000000006</v>
      </c>
      <c r="M1023" s="127">
        <f>IF($B$9="Female",'No Self Assessment feeder'!M1012,IF($B$9="Male",'No Self Assessment feeder'!AS1012,IF($B$9="All",'No Self Assessment feeder'!BY1012)))</f>
        <v>69.2</v>
      </c>
      <c r="N1023" s="81">
        <f>IF($B$9="Female",'No Self Assessment feeder'!N1012,IF($B$9="Male",'No Self Assessment feeder'!AT1012,IF($B$9="All",'No Self Assessment feeder'!BZ1012)))</f>
        <v>285</v>
      </c>
      <c r="O1023" s="120">
        <f>IF($B$9="Female",'No Self Assessment feeder'!O1012,IF($B$9="Male",'No Self Assessment feeder'!AU1012,IF($B$9="All",'No Self Assessment feeder'!CA1012)))</f>
        <v>3.5</v>
      </c>
      <c r="P1023" s="79">
        <f>IF($B$9="Female",'No Self Assessment feeder'!P1012,IF($B$9="Male",'No Self Assessment feeder'!AV1012,IF($B$9="All",'No Self Assessment feeder'!CB1012)))</f>
        <v>275</v>
      </c>
      <c r="Q1023" s="120">
        <f>IF($B$9="Female",'No Self Assessment feeder'!Q1012,IF($B$9="Male",'No Self Assessment feeder'!AW1012,IF($B$9="All",'No Self Assessment feeder'!CC1012)))</f>
        <v>18.100000000000001</v>
      </c>
      <c r="R1023" s="120">
        <f>IF($B$9="Female",'No Self Assessment feeder'!R1012,IF($B$9="Male",'No Self Assessment feeder'!AX1012,IF($B$9="All",'No Self Assessment feeder'!CD1012)))</f>
        <v>16.3</v>
      </c>
      <c r="S1023" s="120" t="str">
        <f>IF($B$9="Female",'No Self Assessment feeder'!S1012,IF($B$9="Male",'No Self Assessment feeder'!AY1012,IF($B$9="All",'No Self Assessment feeder'!CE1012)))</f>
        <v>x</v>
      </c>
      <c r="T1023" s="120" t="str">
        <f>IF($B$9="Female",'No Self Assessment feeder'!T1012,IF($B$9="Male",'No Self Assessment feeder'!AZ1012,IF($B$9="All",'No Self Assessment feeder'!CF1012)))</f>
        <v>x</v>
      </c>
      <c r="U1023" s="127">
        <f>IF($B$9="Female",'No Self Assessment feeder'!U1012,IF($B$9="Male",'No Self Assessment feeder'!BA1012,IF($B$9="All",'No Self Assessment feeder'!CG1012)))</f>
        <v>65.599999999999994</v>
      </c>
      <c r="V1023" s="81" t="str">
        <f>IF($B$9="Female",'No Self Assessment feeder'!V1012,IF($B$9="Male",'No Self Assessment feeder'!BB1012,IF($B$9="All",'No Self Assessment feeder'!CH1012)))</f>
        <v>.</v>
      </c>
      <c r="W1023" s="120" t="str">
        <f>IF($B$9="Female",'No Self Assessment feeder'!W1012,IF($B$9="Male",'No Self Assessment feeder'!BC1012,IF($B$9="All",'No Self Assessment feeder'!CI1012)))</f>
        <v>.</v>
      </c>
      <c r="X1023" s="79" t="str">
        <f>IF($B$9="Female",'No Self Assessment feeder'!X1012,IF($B$9="Male",'No Self Assessment feeder'!BD1012,IF($B$9="All",'No Self Assessment feeder'!CJ1012)))</f>
        <v>.</v>
      </c>
      <c r="Y1023" s="120" t="str">
        <f>IF($B$9="Female",'No Self Assessment feeder'!Y1012,IF($B$9="Male",'No Self Assessment feeder'!BE1012,IF($B$9="All",'No Self Assessment feeder'!CK1012)))</f>
        <v>.</v>
      </c>
      <c r="Z1023" s="120" t="str">
        <f>IF($B$9="Female",'No Self Assessment feeder'!Z1012,IF($B$9="Male",'No Self Assessment feeder'!BF1012,IF($B$9="All",'No Self Assessment feeder'!CL1012)))</f>
        <v>.</v>
      </c>
      <c r="AA1023" s="120" t="str">
        <f>IF($B$9="Female",'No Self Assessment feeder'!AA1012,IF($B$9="Male",'No Self Assessment feeder'!BG1012,IF($B$9="All",'No Self Assessment feeder'!CM1012)))</f>
        <v>.</v>
      </c>
      <c r="AB1023" s="120" t="str">
        <f>IF($B$9="Female",'No Self Assessment feeder'!AB1012,IF($B$9="Male",'No Self Assessment feeder'!BH1012,IF($B$9="All",'No Self Assessment feeder'!CN1012)))</f>
        <v>.</v>
      </c>
      <c r="AC1023" s="127" t="str">
        <f>IF($B$9="Female",'No Self Assessment feeder'!AC1012,IF($B$9="Male",'No Self Assessment feeder'!BI1012,IF($B$9="All",'No Self Assessment feeder'!CO1012)))</f>
        <v>.</v>
      </c>
      <c r="CM1023" s="29"/>
    </row>
    <row r="1024" spans="1:91" ht="14.25" customHeight="1" x14ac:dyDescent="0.2">
      <c r="A1024" s="159" t="s">
        <v>295</v>
      </c>
      <c r="B1024" s="65" t="s">
        <v>208</v>
      </c>
      <c r="C1024" s="66">
        <v>10007802</v>
      </c>
      <c r="D1024" s="66" t="s">
        <v>495</v>
      </c>
      <c r="E1024" s="162" t="s">
        <v>209</v>
      </c>
      <c r="F1024" s="142">
        <f>IF($B$9="Female",'No Self Assessment feeder'!F1013,IF($B$9="Male",'No Self Assessment feeder'!AL1013,IF($B$9="All",'No Self Assessment feeder'!BR1013)))</f>
        <v>2125</v>
      </c>
      <c r="G1024" s="120">
        <f>IF($B$9="Female",'No Self Assessment feeder'!G1013,IF($B$9="Male",'No Self Assessment feeder'!AM1013,IF($B$9="All",'No Self Assessment feeder'!BS1013)))</f>
        <v>3.1</v>
      </c>
      <c r="H1024" s="79">
        <f>IF($B$9="Female",'No Self Assessment feeder'!H1013,IF($B$9="Male",'No Self Assessment feeder'!AN1013,IF($B$9="All",'No Self Assessment feeder'!BT1013)))</f>
        <v>2060</v>
      </c>
      <c r="I1024" s="120">
        <f>IF($B$9="Female",'No Self Assessment feeder'!I1013,IF($B$9="Male",'No Self Assessment feeder'!AO1013,IF($B$9="All",'No Self Assessment feeder'!BU1013)))</f>
        <v>5.7</v>
      </c>
      <c r="J1024" s="120">
        <f>IF($B$9="Female",'No Self Assessment feeder'!J1013,IF($B$9="Male",'No Self Assessment feeder'!AP1013,IF($B$9="All",'No Self Assessment feeder'!BV1013)))</f>
        <v>12</v>
      </c>
      <c r="K1024" s="120">
        <f>IF($B$9="Female",'No Self Assessment feeder'!K1013,IF($B$9="Male",'No Self Assessment feeder'!AQ1013,IF($B$9="All",'No Self Assessment feeder'!BW1013)))</f>
        <v>59.8</v>
      </c>
      <c r="L1024" s="120">
        <f>IF($B$9="Female",'No Self Assessment feeder'!L1013,IF($B$9="Male",'No Self Assessment feeder'!AR1013,IF($B$9="All",'No Self Assessment feeder'!BX1013)))</f>
        <v>72.7</v>
      </c>
      <c r="M1024" s="127">
        <f>IF($B$9="Female",'No Self Assessment feeder'!M1013,IF($B$9="Male",'No Self Assessment feeder'!AS1013,IF($B$9="All",'No Self Assessment feeder'!BY1013)))</f>
        <v>82.2</v>
      </c>
      <c r="N1024" s="81">
        <f>IF($B$9="Female",'No Self Assessment feeder'!N1013,IF($B$9="Male",'No Self Assessment feeder'!AT1013,IF($B$9="All",'No Self Assessment feeder'!BZ1013)))</f>
        <v>2125</v>
      </c>
      <c r="O1024" s="120">
        <f>IF($B$9="Female",'No Self Assessment feeder'!O1013,IF($B$9="Male",'No Self Assessment feeder'!AU1013,IF($B$9="All",'No Self Assessment feeder'!CA1013)))</f>
        <v>3.5</v>
      </c>
      <c r="P1024" s="79">
        <f>IF($B$9="Female",'No Self Assessment feeder'!P1013,IF($B$9="Male",'No Self Assessment feeder'!AV1013,IF($B$9="All",'No Self Assessment feeder'!CB1013)))</f>
        <v>2050</v>
      </c>
      <c r="Q1024" s="120">
        <f>IF($B$9="Female",'No Self Assessment feeder'!Q1013,IF($B$9="Male",'No Self Assessment feeder'!AW1013,IF($B$9="All",'No Self Assessment feeder'!CC1013)))</f>
        <v>10.4</v>
      </c>
      <c r="R1024" s="120">
        <f>IF($B$9="Female",'No Self Assessment feeder'!R1013,IF($B$9="Male",'No Self Assessment feeder'!AX1013,IF($B$9="All",'No Self Assessment feeder'!CD1013)))</f>
        <v>8.1</v>
      </c>
      <c r="S1024" s="120">
        <f>IF($B$9="Female",'No Self Assessment feeder'!S1013,IF($B$9="Male",'No Self Assessment feeder'!AY1013,IF($B$9="All",'No Self Assessment feeder'!CE1013)))</f>
        <v>68.400000000000006</v>
      </c>
      <c r="T1024" s="120">
        <f>IF($B$9="Female",'No Self Assessment feeder'!T1013,IF($B$9="Male",'No Self Assessment feeder'!AZ1013,IF($B$9="All",'No Self Assessment feeder'!CF1013)))</f>
        <v>77.8</v>
      </c>
      <c r="U1024" s="127">
        <f>IF($B$9="Female",'No Self Assessment feeder'!U1013,IF($B$9="Male",'No Self Assessment feeder'!BA1013,IF($B$9="All",'No Self Assessment feeder'!CG1013)))</f>
        <v>81.5</v>
      </c>
      <c r="V1024" s="81" t="str">
        <f>IF($B$9="Female",'No Self Assessment feeder'!V1013,IF($B$9="Male",'No Self Assessment feeder'!BB1013,IF($B$9="All",'No Self Assessment feeder'!CH1013)))</f>
        <v>.</v>
      </c>
      <c r="W1024" s="120" t="str">
        <f>IF($B$9="Female",'No Self Assessment feeder'!W1013,IF($B$9="Male",'No Self Assessment feeder'!BC1013,IF($B$9="All",'No Self Assessment feeder'!CI1013)))</f>
        <v>.</v>
      </c>
      <c r="X1024" s="79" t="str">
        <f>IF($B$9="Female",'No Self Assessment feeder'!X1013,IF($B$9="Male",'No Self Assessment feeder'!BD1013,IF($B$9="All",'No Self Assessment feeder'!CJ1013)))</f>
        <v>.</v>
      </c>
      <c r="Y1024" s="120" t="str">
        <f>IF($B$9="Female",'No Self Assessment feeder'!Y1013,IF($B$9="Male",'No Self Assessment feeder'!BE1013,IF($B$9="All",'No Self Assessment feeder'!CK1013)))</f>
        <v>.</v>
      </c>
      <c r="Z1024" s="120" t="str">
        <f>IF($B$9="Female",'No Self Assessment feeder'!Z1013,IF($B$9="Male",'No Self Assessment feeder'!BF1013,IF($B$9="All",'No Self Assessment feeder'!CL1013)))</f>
        <v>.</v>
      </c>
      <c r="AA1024" s="120" t="str">
        <f>IF($B$9="Female",'No Self Assessment feeder'!AA1013,IF($B$9="Male",'No Self Assessment feeder'!BG1013,IF($B$9="All",'No Self Assessment feeder'!CM1013)))</f>
        <v>.</v>
      </c>
      <c r="AB1024" s="120" t="str">
        <f>IF($B$9="Female",'No Self Assessment feeder'!AB1013,IF($B$9="Male",'No Self Assessment feeder'!BH1013,IF($B$9="All",'No Self Assessment feeder'!CN1013)))</f>
        <v>.</v>
      </c>
      <c r="AC1024" s="127" t="str">
        <f>IF($B$9="Female",'No Self Assessment feeder'!AC1013,IF($B$9="Male",'No Self Assessment feeder'!BI1013,IF($B$9="All",'No Self Assessment feeder'!CO1013)))</f>
        <v>.</v>
      </c>
      <c r="CM1024" s="29"/>
    </row>
    <row r="1025" spans="1:91" ht="14.25" customHeight="1" x14ac:dyDescent="0.2">
      <c r="A1025" s="159" t="s">
        <v>295</v>
      </c>
      <c r="B1025" s="65" t="s">
        <v>210</v>
      </c>
      <c r="C1025" s="66">
        <v>10007776</v>
      </c>
      <c r="D1025" s="66" t="s">
        <v>491</v>
      </c>
      <c r="E1025" s="162" t="s">
        <v>211</v>
      </c>
      <c r="F1025" s="142">
        <f>IF($B$9="Female",'No Self Assessment feeder'!F1014,IF($B$9="Male",'No Self Assessment feeder'!AL1014,IF($B$9="All",'No Self Assessment feeder'!BR1014)))</f>
        <v>1605</v>
      </c>
      <c r="G1025" s="120">
        <f>IF($B$9="Female",'No Self Assessment feeder'!G1014,IF($B$9="Male",'No Self Assessment feeder'!AM1014,IF($B$9="All",'No Self Assessment feeder'!BS1014)))</f>
        <v>3.9</v>
      </c>
      <c r="H1025" s="79">
        <f>IF($B$9="Female",'No Self Assessment feeder'!H1014,IF($B$9="Male",'No Self Assessment feeder'!AN1014,IF($B$9="All",'No Self Assessment feeder'!BT1014)))</f>
        <v>1545</v>
      </c>
      <c r="I1025" s="120">
        <f>IF($B$9="Female",'No Self Assessment feeder'!I1014,IF($B$9="Male",'No Self Assessment feeder'!AO1014,IF($B$9="All",'No Self Assessment feeder'!BU1014)))</f>
        <v>7.6</v>
      </c>
      <c r="J1025" s="120">
        <f>IF($B$9="Female",'No Self Assessment feeder'!J1014,IF($B$9="Male",'No Self Assessment feeder'!AP1014,IF($B$9="All",'No Self Assessment feeder'!BV1014)))</f>
        <v>13</v>
      </c>
      <c r="K1025" s="120">
        <f>IF($B$9="Female",'No Self Assessment feeder'!K1014,IF($B$9="Male",'No Self Assessment feeder'!AQ1014,IF($B$9="All",'No Self Assessment feeder'!BW1014)))</f>
        <v>61.8</v>
      </c>
      <c r="L1025" s="120">
        <f>IF($B$9="Female",'No Self Assessment feeder'!L1014,IF($B$9="Male",'No Self Assessment feeder'!AR1014,IF($B$9="All",'No Self Assessment feeder'!BX1014)))</f>
        <v>73.2</v>
      </c>
      <c r="M1025" s="127">
        <f>IF($B$9="Female",'No Self Assessment feeder'!M1014,IF($B$9="Male",'No Self Assessment feeder'!AS1014,IF($B$9="All",'No Self Assessment feeder'!BY1014)))</f>
        <v>79.3</v>
      </c>
      <c r="N1025" s="81">
        <f>IF($B$9="Female",'No Self Assessment feeder'!N1014,IF($B$9="Male",'No Self Assessment feeder'!AT1014,IF($B$9="All",'No Self Assessment feeder'!BZ1014)))</f>
        <v>1605</v>
      </c>
      <c r="O1025" s="120">
        <f>IF($B$9="Female",'No Self Assessment feeder'!O1014,IF($B$9="Male",'No Self Assessment feeder'!AU1014,IF($B$9="All",'No Self Assessment feeder'!CA1014)))</f>
        <v>4</v>
      </c>
      <c r="P1025" s="79">
        <f>IF($B$9="Female",'No Self Assessment feeder'!P1014,IF($B$9="Male",'No Self Assessment feeder'!AV1014,IF($B$9="All",'No Self Assessment feeder'!CB1014)))</f>
        <v>1540</v>
      </c>
      <c r="Q1025" s="120">
        <f>IF($B$9="Female",'No Self Assessment feeder'!Q1014,IF($B$9="Male",'No Self Assessment feeder'!AW1014,IF($B$9="All",'No Self Assessment feeder'!CC1014)))</f>
        <v>10.199999999999999</v>
      </c>
      <c r="R1025" s="120">
        <f>IF($B$9="Female",'No Self Assessment feeder'!R1014,IF($B$9="Male",'No Self Assessment feeder'!AX1014,IF($B$9="All",'No Self Assessment feeder'!CD1014)))</f>
        <v>11.8</v>
      </c>
      <c r="S1025" s="120">
        <f>IF($B$9="Female",'No Self Assessment feeder'!S1014,IF($B$9="Male",'No Self Assessment feeder'!AY1014,IF($B$9="All",'No Self Assessment feeder'!CE1014)))</f>
        <v>66.099999999999994</v>
      </c>
      <c r="T1025" s="120">
        <f>IF($B$9="Female",'No Self Assessment feeder'!T1014,IF($B$9="Male",'No Self Assessment feeder'!AZ1014,IF($B$9="All",'No Self Assessment feeder'!CF1014)))</f>
        <v>74.400000000000006</v>
      </c>
      <c r="U1025" s="127">
        <f>IF($B$9="Female",'No Self Assessment feeder'!U1014,IF($B$9="Male",'No Self Assessment feeder'!BA1014,IF($B$9="All",'No Self Assessment feeder'!CG1014)))</f>
        <v>78.099999999999994</v>
      </c>
      <c r="V1025" s="81" t="str">
        <f>IF($B$9="Female",'No Self Assessment feeder'!V1014,IF($B$9="Male",'No Self Assessment feeder'!BB1014,IF($B$9="All",'No Self Assessment feeder'!CH1014)))</f>
        <v>.</v>
      </c>
      <c r="W1025" s="120" t="str">
        <f>IF($B$9="Female",'No Self Assessment feeder'!W1014,IF($B$9="Male",'No Self Assessment feeder'!BC1014,IF($B$9="All",'No Self Assessment feeder'!CI1014)))</f>
        <v>.</v>
      </c>
      <c r="X1025" s="79" t="str">
        <f>IF($B$9="Female",'No Self Assessment feeder'!X1014,IF($B$9="Male",'No Self Assessment feeder'!BD1014,IF($B$9="All",'No Self Assessment feeder'!CJ1014)))</f>
        <v>.</v>
      </c>
      <c r="Y1025" s="120" t="str">
        <f>IF($B$9="Female",'No Self Assessment feeder'!Y1014,IF($B$9="Male",'No Self Assessment feeder'!BE1014,IF($B$9="All",'No Self Assessment feeder'!CK1014)))</f>
        <v>.</v>
      </c>
      <c r="Z1025" s="120" t="str">
        <f>IF($B$9="Female",'No Self Assessment feeder'!Z1014,IF($B$9="Male",'No Self Assessment feeder'!BF1014,IF($B$9="All",'No Self Assessment feeder'!CL1014)))</f>
        <v>.</v>
      </c>
      <c r="AA1025" s="120" t="str">
        <f>IF($B$9="Female",'No Self Assessment feeder'!AA1014,IF($B$9="Male",'No Self Assessment feeder'!BG1014,IF($B$9="All",'No Self Assessment feeder'!CM1014)))</f>
        <v>.</v>
      </c>
      <c r="AB1025" s="120" t="str">
        <f>IF($B$9="Female",'No Self Assessment feeder'!AB1014,IF($B$9="Male",'No Self Assessment feeder'!BH1014,IF($B$9="All",'No Self Assessment feeder'!CN1014)))</f>
        <v>.</v>
      </c>
      <c r="AC1025" s="127" t="str">
        <f>IF($B$9="Female",'No Self Assessment feeder'!AC1014,IF($B$9="Male",'No Self Assessment feeder'!BI1014,IF($B$9="All",'No Self Assessment feeder'!CO1014)))</f>
        <v>.</v>
      </c>
      <c r="CM1025" s="29"/>
    </row>
    <row r="1026" spans="1:91" ht="14.25" customHeight="1" x14ac:dyDescent="0.2">
      <c r="A1026" s="159" t="s">
        <v>295</v>
      </c>
      <c r="B1026" s="65" t="s">
        <v>212</v>
      </c>
      <c r="C1026" s="66">
        <v>10005523</v>
      </c>
      <c r="D1026" s="66" t="s">
        <v>491</v>
      </c>
      <c r="E1026" s="162" t="s">
        <v>213</v>
      </c>
      <c r="F1026" s="142">
        <f>IF($B$9="Female",'No Self Assessment feeder'!F1015,IF($B$9="Male",'No Self Assessment feeder'!AL1015,IF($B$9="All",'No Self Assessment feeder'!BR1015)))</f>
        <v>195</v>
      </c>
      <c r="G1026" s="120">
        <f>IF($B$9="Female",'No Self Assessment feeder'!G1015,IF($B$9="Male",'No Self Assessment feeder'!AM1015,IF($B$9="All",'No Self Assessment feeder'!BS1015)))</f>
        <v>4.5999999999999996</v>
      </c>
      <c r="H1026" s="79">
        <f>IF($B$9="Female",'No Self Assessment feeder'!H1015,IF($B$9="Male",'No Self Assessment feeder'!AN1015,IF($B$9="All",'No Self Assessment feeder'!BT1015)))</f>
        <v>185</v>
      </c>
      <c r="I1026" s="120">
        <f>IF($B$9="Female",'No Self Assessment feeder'!I1015,IF($B$9="Male",'No Self Assessment feeder'!AO1015,IF($B$9="All",'No Self Assessment feeder'!BU1015)))</f>
        <v>8.6</v>
      </c>
      <c r="J1026" s="120">
        <f>IF($B$9="Female",'No Self Assessment feeder'!J1015,IF($B$9="Male",'No Self Assessment feeder'!AP1015,IF($B$9="All",'No Self Assessment feeder'!BV1015)))</f>
        <v>20.5</v>
      </c>
      <c r="K1026" s="120" t="str">
        <f>IF($B$9="Female",'No Self Assessment feeder'!K1015,IF($B$9="Male",'No Self Assessment feeder'!AQ1015,IF($B$9="All",'No Self Assessment feeder'!BW1015)))</f>
        <v>x</v>
      </c>
      <c r="L1026" s="120" t="str">
        <f>IF($B$9="Female",'No Self Assessment feeder'!L1015,IF($B$9="Male",'No Self Assessment feeder'!AR1015,IF($B$9="All",'No Self Assessment feeder'!BX1015)))</f>
        <v>x</v>
      </c>
      <c r="M1026" s="127">
        <f>IF($B$9="Female",'No Self Assessment feeder'!M1015,IF($B$9="Male",'No Self Assessment feeder'!AS1015,IF($B$9="All",'No Self Assessment feeder'!BY1015)))</f>
        <v>70.8</v>
      </c>
      <c r="N1026" s="81">
        <f>IF($B$9="Female",'No Self Assessment feeder'!N1015,IF($B$9="Male",'No Self Assessment feeder'!AT1015,IF($B$9="All",'No Self Assessment feeder'!BZ1015)))</f>
        <v>195</v>
      </c>
      <c r="O1026" s="120">
        <f>IF($B$9="Female",'No Self Assessment feeder'!O1015,IF($B$9="Male",'No Self Assessment feeder'!AU1015,IF($B$9="All",'No Self Assessment feeder'!CA1015)))</f>
        <v>4.5999999999999996</v>
      </c>
      <c r="P1026" s="79">
        <f>IF($B$9="Female",'No Self Assessment feeder'!P1015,IF($B$9="Male",'No Self Assessment feeder'!AV1015,IF($B$9="All",'No Self Assessment feeder'!CB1015)))</f>
        <v>185</v>
      </c>
      <c r="Q1026" s="120">
        <f>IF($B$9="Female",'No Self Assessment feeder'!Q1015,IF($B$9="Male",'No Self Assessment feeder'!AW1015,IF($B$9="All",'No Self Assessment feeder'!CC1015)))</f>
        <v>13.5</v>
      </c>
      <c r="R1026" s="120">
        <f>IF($B$9="Female",'No Self Assessment feeder'!R1015,IF($B$9="Male",'No Self Assessment feeder'!AX1015,IF($B$9="All",'No Self Assessment feeder'!CD1015)))</f>
        <v>17.8</v>
      </c>
      <c r="S1026" s="120" t="str">
        <f>IF($B$9="Female",'No Self Assessment feeder'!S1015,IF($B$9="Male",'No Self Assessment feeder'!AY1015,IF($B$9="All",'No Self Assessment feeder'!CE1015)))</f>
        <v>x</v>
      </c>
      <c r="T1026" s="120" t="str">
        <f>IF($B$9="Female",'No Self Assessment feeder'!T1015,IF($B$9="Male",'No Self Assessment feeder'!AZ1015,IF($B$9="All",'No Self Assessment feeder'!CF1015)))</f>
        <v>x</v>
      </c>
      <c r="U1026" s="127">
        <f>IF($B$9="Female",'No Self Assessment feeder'!U1015,IF($B$9="Male",'No Self Assessment feeder'!BA1015,IF($B$9="All",'No Self Assessment feeder'!CG1015)))</f>
        <v>68.599999999999994</v>
      </c>
      <c r="V1026" s="81" t="str">
        <f>IF($B$9="Female",'No Self Assessment feeder'!V1015,IF($B$9="Male",'No Self Assessment feeder'!BB1015,IF($B$9="All",'No Self Assessment feeder'!CH1015)))</f>
        <v>.</v>
      </c>
      <c r="W1026" s="120" t="str">
        <f>IF($B$9="Female",'No Self Assessment feeder'!W1015,IF($B$9="Male",'No Self Assessment feeder'!BC1015,IF($B$9="All",'No Self Assessment feeder'!CI1015)))</f>
        <v>.</v>
      </c>
      <c r="X1026" s="79" t="str">
        <f>IF($B$9="Female",'No Self Assessment feeder'!X1015,IF($B$9="Male",'No Self Assessment feeder'!BD1015,IF($B$9="All",'No Self Assessment feeder'!CJ1015)))</f>
        <v>.</v>
      </c>
      <c r="Y1026" s="120" t="str">
        <f>IF($B$9="Female",'No Self Assessment feeder'!Y1015,IF($B$9="Male",'No Self Assessment feeder'!BE1015,IF($B$9="All",'No Self Assessment feeder'!CK1015)))</f>
        <v>.</v>
      </c>
      <c r="Z1026" s="120" t="str">
        <f>IF($B$9="Female",'No Self Assessment feeder'!Z1015,IF($B$9="Male",'No Self Assessment feeder'!BF1015,IF($B$9="All",'No Self Assessment feeder'!CL1015)))</f>
        <v>.</v>
      </c>
      <c r="AA1026" s="120" t="str">
        <f>IF($B$9="Female",'No Self Assessment feeder'!AA1015,IF($B$9="Male",'No Self Assessment feeder'!BG1015,IF($B$9="All",'No Self Assessment feeder'!CM1015)))</f>
        <v>.</v>
      </c>
      <c r="AB1026" s="120" t="str">
        <f>IF($B$9="Female",'No Self Assessment feeder'!AB1015,IF($B$9="Male",'No Self Assessment feeder'!BH1015,IF($B$9="All",'No Self Assessment feeder'!CN1015)))</f>
        <v>.</v>
      </c>
      <c r="AC1026" s="127" t="str">
        <f>IF($B$9="Female",'No Self Assessment feeder'!AC1015,IF($B$9="Male",'No Self Assessment feeder'!BI1015,IF($B$9="All",'No Self Assessment feeder'!CO1015)))</f>
        <v>.</v>
      </c>
      <c r="CM1026" s="29"/>
    </row>
    <row r="1027" spans="1:91" ht="14.25" customHeight="1" x14ac:dyDescent="0.2">
      <c r="A1027" s="159" t="s">
        <v>295</v>
      </c>
      <c r="B1027" s="65" t="s">
        <v>214</v>
      </c>
      <c r="C1027" s="66">
        <v>10007835</v>
      </c>
      <c r="D1027" s="66" t="s">
        <v>491</v>
      </c>
      <c r="E1027" s="162" t="s">
        <v>215</v>
      </c>
      <c r="F1027" s="142">
        <f>IF($B$9="Female",'No Self Assessment feeder'!F1016,IF($B$9="Male",'No Self Assessment feeder'!AL1016,IF($B$9="All",'No Self Assessment feeder'!BR1016)))</f>
        <v>50</v>
      </c>
      <c r="G1027" s="120">
        <f>IF($B$9="Female",'No Self Assessment feeder'!G1016,IF($B$9="Male",'No Self Assessment feeder'!AM1016,IF($B$9="All",'No Self Assessment feeder'!BS1016)))</f>
        <v>1.9</v>
      </c>
      <c r="H1027" s="79">
        <f>IF($B$9="Female",'No Self Assessment feeder'!H1016,IF($B$9="Male",'No Self Assessment feeder'!AN1016,IF($B$9="All",'No Self Assessment feeder'!BT1016)))</f>
        <v>50</v>
      </c>
      <c r="I1027" s="120">
        <f>IF($B$9="Female",'No Self Assessment feeder'!I1016,IF($B$9="Male",'No Self Assessment feeder'!AO1016,IF($B$9="All",'No Self Assessment feeder'!BU1016)))</f>
        <v>29.4</v>
      </c>
      <c r="J1027" s="120">
        <f>IF($B$9="Female",'No Self Assessment feeder'!J1016,IF($B$9="Male",'No Self Assessment feeder'!AP1016,IF($B$9="All",'No Self Assessment feeder'!BV1016)))</f>
        <v>11.8</v>
      </c>
      <c r="K1027" s="120">
        <f>IF($B$9="Female",'No Self Assessment feeder'!K1016,IF($B$9="Male",'No Self Assessment feeder'!AQ1016,IF($B$9="All",'No Self Assessment feeder'!BW1016)))</f>
        <v>19.600000000000001</v>
      </c>
      <c r="L1027" s="120">
        <f>IF($B$9="Female",'No Self Assessment feeder'!L1016,IF($B$9="Male",'No Self Assessment feeder'!AR1016,IF($B$9="All",'No Self Assessment feeder'!BX1016)))</f>
        <v>43.1</v>
      </c>
      <c r="M1027" s="127">
        <f>IF($B$9="Female",'No Self Assessment feeder'!M1016,IF($B$9="Male",'No Self Assessment feeder'!AS1016,IF($B$9="All",'No Self Assessment feeder'!BY1016)))</f>
        <v>58.8</v>
      </c>
      <c r="N1027" s="81">
        <f>IF($B$9="Female",'No Self Assessment feeder'!N1016,IF($B$9="Male",'No Self Assessment feeder'!AT1016,IF($B$9="All",'No Self Assessment feeder'!BZ1016)))</f>
        <v>50</v>
      </c>
      <c r="O1027" s="120">
        <f>IF($B$9="Female",'No Self Assessment feeder'!O1016,IF($B$9="Male",'No Self Assessment feeder'!AU1016,IF($B$9="All",'No Self Assessment feeder'!CA1016)))</f>
        <v>3.8</v>
      </c>
      <c r="P1027" s="79">
        <f>IF($B$9="Female",'No Self Assessment feeder'!P1016,IF($B$9="Male",'No Self Assessment feeder'!AV1016,IF($B$9="All",'No Self Assessment feeder'!CB1016)))</f>
        <v>50</v>
      </c>
      <c r="Q1027" s="120">
        <f>IF($B$9="Female",'No Self Assessment feeder'!Q1016,IF($B$9="Male",'No Self Assessment feeder'!AW1016,IF($B$9="All",'No Self Assessment feeder'!CC1016)))</f>
        <v>24</v>
      </c>
      <c r="R1027" s="120">
        <f>IF($B$9="Female",'No Self Assessment feeder'!R1016,IF($B$9="Male",'No Self Assessment feeder'!AX1016,IF($B$9="All",'No Self Assessment feeder'!CD1016)))</f>
        <v>10</v>
      </c>
      <c r="S1027" s="120" t="str">
        <f>IF($B$9="Female",'No Self Assessment feeder'!S1016,IF($B$9="Male",'No Self Assessment feeder'!AY1016,IF($B$9="All",'No Self Assessment feeder'!CE1016)))</f>
        <v>x</v>
      </c>
      <c r="T1027" s="120" t="str">
        <f>IF($B$9="Female",'No Self Assessment feeder'!T1016,IF($B$9="Male",'No Self Assessment feeder'!AZ1016,IF($B$9="All",'No Self Assessment feeder'!CF1016)))</f>
        <v>x</v>
      </c>
      <c r="U1027" s="127">
        <f>IF($B$9="Female",'No Self Assessment feeder'!U1016,IF($B$9="Male",'No Self Assessment feeder'!BA1016,IF($B$9="All",'No Self Assessment feeder'!CG1016)))</f>
        <v>66</v>
      </c>
      <c r="V1027" s="81" t="str">
        <f>IF($B$9="Female",'No Self Assessment feeder'!V1016,IF($B$9="Male",'No Self Assessment feeder'!BB1016,IF($B$9="All",'No Self Assessment feeder'!CH1016)))</f>
        <v>.</v>
      </c>
      <c r="W1027" s="120" t="str">
        <f>IF($B$9="Female",'No Self Assessment feeder'!W1016,IF($B$9="Male",'No Self Assessment feeder'!BC1016,IF($B$9="All",'No Self Assessment feeder'!CI1016)))</f>
        <v>.</v>
      </c>
      <c r="X1027" s="79" t="str">
        <f>IF($B$9="Female",'No Self Assessment feeder'!X1016,IF($B$9="Male",'No Self Assessment feeder'!BD1016,IF($B$9="All",'No Self Assessment feeder'!CJ1016)))</f>
        <v>.</v>
      </c>
      <c r="Y1027" s="120" t="str">
        <f>IF($B$9="Female",'No Self Assessment feeder'!Y1016,IF($B$9="Male",'No Self Assessment feeder'!BE1016,IF($B$9="All",'No Self Assessment feeder'!CK1016)))</f>
        <v>.</v>
      </c>
      <c r="Z1027" s="120" t="str">
        <f>IF($B$9="Female",'No Self Assessment feeder'!Z1016,IF($B$9="Male",'No Self Assessment feeder'!BF1016,IF($B$9="All",'No Self Assessment feeder'!CL1016)))</f>
        <v>.</v>
      </c>
      <c r="AA1027" s="120" t="str">
        <f>IF($B$9="Female",'No Self Assessment feeder'!AA1016,IF($B$9="Male",'No Self Assessment feeder'!BG1016,IF($B$9="All",'No Self Assessment feeder'!CM1016)))</f>
        <v>.</v>
      </c>
      <c r="AB1027" s="120" t="str">
        <f>IF($B$9="Female",'No Self Assessment feeder'!AB1016,IF($B$9="Male",'No Self Assessment feeder'!BH1016,IF($B$9="All",'No Self Assessment feeder'!CN1016)))</f>
        <v>.</v>
      </c>
      <c r="AC1027" s="127" t="str">
        <f>IF($B$9="Female",'No Self Assessment feeder'!AC1016,IF($B$9="Male",'No Self Assessment feeder'!BI1016,IF($B$9="All",'No Self Assessment feeder'!CO1016)))</f>
        <v>.</v>
      </c>
      <c r="CM1027" s="29"/>
    </row>
    <row r="1028" spans="1:91" ht="14.25" customHeight="1" x14ac:dyDescent="0.2">
      <c r="A1028" s="159" t="s">
        <v>295</v>
      </c>
      <c r="B1028" s="65" t="s">
        <v>216</v>
      </c>
      <c r="C1028" s="66">
        <v>10005545</v>
      </c>
      <c r="D1028" s="66" t="s">
        <v>490</v>
      </c>
      <c r="E1028" s="162" t="s">
        <v>217</v>
      </c>
      <c r="F1028" s="142">
        <f>IF($B$9="Female",'No Self Assessment feeder'!F1017,IF($B$9="Male",'No Self Assessment feeder'!AL1017,IF($B$9="All",'No Self Assessment feeder'!BR1017)))</f>
        <v>220</v>
      </c>
      <c r="G1028" s="120">
        <f>IF($B$9="Female",'No Self Assessment feeder'!G1017,IF($B$9="Male",'No Self Assessment feeder'!AM1017,IF($B$9="All",'No Self Assessment feeder'!BS1017)))</f>
        <v>4.5999999999999996</v>
      </c>
      <c r="H1028" s="79">
        <f>IF($B$9="Female",'No Self Assessment feeder'!H1017,IF($B$9="Male",'No Self Assessment feeder'!AN1017,IF($B$9="All",'No Self Assessment feeder'!BT1017)))</f>
        <v>210</v>
      </c>
      <c r="I1028" s="120">
        <f>IF($B$9="Female",'No Self Assessment feeder'!I1017,IF($B$9="Male",'No Self Assessment feeder'!AO1017,IF($B$9="All",'No Self Assessment feeder'!BU1017)))</f>
        <v>10.6</v>
      </c>
      <c r="J1028" s="120">
        <f>IF($B$9="Female",'No Self Assessment feeder'!J1017,IF($B$9="Male",'No Self Assessment feeder'!AP1017,IF($B$9="All",'No Self Assessment feeder'!BV1017)))</f>
        <v>13.5</v>
      </c>
      <c r="K1028" s="120">
        <f>IF($B$9="Female",'No Self Assessment feeder'!K1017,IF($B$9="Male",'No Self Assessment feeder'!AQ1017,IF($B$9="All",'No Self Assessment feeder'!BW1017)))</f>
        <v>70.2</v>
      </c>
      <c r="L1028" s="120">
        <f>IF($B$9="Female",'No Self Assessment feeder'!L1017,IF($B$9="Male",'No Self Assessment feeder'!AR1017,IF($B$9="All",'No Self Assessment feeder'!BX1017)))</f>
        <v>74</v>
      </c>
      <c r="M1028" s="127">
        <f>IF($B$9="Female",'No Self Assessment feeder'!M1017,IF($B$9="Male",'No Self Assessment feeder'!AS1017,IF($B$9="All",'No Self Assessment feeder'!BY1017)))</f>
        <v>76</v>
      </c>
      <c r="N1028" s="81">
        <f>IF($B$9="Female",'No Self Assessment feeder'!N1017,IF($B$9="Male",'No Self Assessment feeder'!AT1017,IF($B$9="All",'No Self Assessment feeder'!BZ1017)))</f>
        <v>220</v>
      </c>
      <c r="O1028" s="120">
        <f>IF($B$9="Female",'No Self Assessment feeder'!O1017,IF($B$9="Male",'No Self Assessment feeder'!AU1017,IF($B$9="All",'No Self Assessment feeder'!CA1017)))</f>
        <v>5.5</v>
      </c>
      <c r="P1028" s="79">
        <f>IF($B$9="Female",'No Self Assessment feeder'!P1017,IF($B$9="Male",'No Self Assessment feeder'!AV1017,IF($B$9="All",'No Self Assessment feeder'!CB1017)))</f>
        <v>205</v>
      </c>
      <c r="Q1028" s="120">
        <f>IF($B$9="Female",'No Self Assessment feeder'!Q1017,IF($B$9="Male",'No Self Assessment feeder'!AW1017,IF($B$9="All",'No Self Assessment feeder'!CC1017)))</f>
        <v>13.6</v>
      </c>
      <c r="R1028" s="120">
        <f>IF($B$9="Female",'No Self Assessment feeder'!R1017,IF($B$9="Male",'No Self Assessment feeder'!AX1017,IF($B$9="All",'No Self Assessment feeder'!CD1017)))</f>
        <v>6.8</v>
      </c>
      <c r="S1028" s="120" t="str">
        <f>IF($B$9="Female",'No Self Assessment feeder'!S1017,IF($B$9="Male",'No Self Assessment feeder'!AY1017,IF($B$9="All",'No Self Assessment feeder'!CE1017)))</f>
        <v>x</v>
      </c>
      <c r="T1028" s="120" t="str">
        <f>IF($B$9="Female",'No Self Assessment feeder'!T1017,IF($B$9="Male",'No Self Assessment feeder'!AZ1017,IF($B$9="All",'No Self Assessment feeder'!CF1017)))</f>
        <v>x</v>
      </c>
      <c r="U1028" s="127">
        <f>IF($B$9="Female",'No Self Assessment feeder'!U1017,IF($B$9="Male",'No Self Assessment feeder'!BA1017,IF($B$9="All",'No Self Assessment feeder'!CG1017)))</f>
        <v>79.599999999999994</v>
      </c>
      <c r="V1028" s="81" t="str">
        <f>IF($B$9="Female",'No Self Assessment feeder'!V1017,IF($B$9="Male",'No Self Assessment feeder'!BB1017,IF($B$9="All",'No Self Assessment feeder'!CH1017)))</f>
        <v>.</v>
      </c>
      <c r="W1028" s="120" t="str">
        <f>IF($B$9="Female",'No Self Assessment feeder'!W1017,IF($B$9="Male",'No Self Assessment feeder'!BC1017,IF($B$9="All",'No Self Assessment feeder'!CI1017)))</f>
        <v>.</v>
      </c>
      <c r="X1028" s="79" t="str">
        <f>IF($B$9="Female",'No Self Assessment feeder'!X1017,IF($B$9="Male",'No Self Assessment feeder'!BD1017,IF($B$9="All",'No Self Assessment feeder'!CJ1017)))</f>
        <v>.</v>
      </c>
      <c r="Y1028" s="120" t="str">
        <f>IF($B$9="Female",'No Self Assessment feeder'!Y1017,IF($B$9="Male",'No Self Assessment feeder'!BE1017,IF($B$9="All",'No Self Assessment feeder'!CK1017)))</f>
        <v>.</v>
      </c>
      <c r="Z1028" s="120" t="str">
        <f>IF($B$9="Female",'No Self Assessment feeder'!Z1017,IF($B$9="Male",'No Self Assessment feeder'!BF1017,IF($B$9="All",'No Self Assessment feeder'!CL1017)))</f>
        <v>.</v>
      </c>
      <c r="AA1028" s="120" t="str">
        <f>IF($B$9="Female",'No Self Assessment feeder'!AA1017,IF($B$9="Male",'No Self Assessment feeder'!BG1017,IF($B$9="All",'No Self Assessment feeder'!CM1017)))</f>
        <v>.</v>
      </c>
      <c r="AB1028" s="120" t="str">
        <f>IF($B$9="Female",'No Self Assessment feeder'!AB1017,IF($B$9="Male",'No Self Assessment feeder'!BH1017,IF($B$9="All",'No Self Assessment feeder'!CN1017)))</f>
        <v>.</v>
      </c>
      <c r="AC1028" s="127" t="str">
        <f>IF($B$9="Female",'No Self Assessment feeder'!AC1017,IF($B$9="Male",'No Self Assessment feeder'!BI1017,IF($B$9="All",'No Self Assessment feeder'!CO1017)))</f>
        <v>.</v>
      </c>
      <c r="CM1028" s="29"/>
    </row>
    <row r="1029" spans="1:91" ht="14.25" customHeight="1" x14ac:dyDescent="0.2">
      <c r="A1029" s="159" t="s">
        <v>295</v>
      </c>
      <c r="B1029" s="65" t="s">
        <v>218</v>
      </c>
      <c r="C1029" s="66">
        <v>10007777</v>
      </c>
      <c r="D1029" s="66" t="s">
        <v>491</v>
      </c>
      <c r="E1029" s="162" t="s">
        <v>219</v>
      </c>
      <c r="F1029" s="142" t="str">
        <f>IF($B$9="Female",'No Self Assessment feeder'!F1018,IF($B$9="Male",'No Self Assessment feeder'!AL1018,IF($B$9="All",'No Self Assessment feeder'!BR1018)))</f>
        <v>.</v>
      </c>
      <c r="G1029" s="120" t="str">
        <f>IF($B$9="Female",'No Self Assessment feeder'!G1018,IF($B$9="Male",'No Self Assessment feeder'!AM1018,IF($B$9="All",'No Self Assessment feeder'!BS1018)))</f>
        <v>.</v>
      </c>
      <c r="H1029" s="79" t="str">
        <f>IF($B$9="Female",'No Self Assessment feeder'!H1018,IF($B$9="Male",'No Self Assessment feeder'!AN1018,IF($B$9="All",'No Self Assessment feeder'!BT1018)))</f>
        <v>.</v>
      </c>
      <c r="I1029" s="120" t="str">
        <f>IF($B$9="Female",'No Self Assessment feeder'!I1018,IF($B$9="Male",'No Self Assessment feeder'!AO1018,IF($B$9="All",'No Self Assessment feeder'!BU1018)))</f>
        <v>.</v>
      </c>
      <c r="J1029" s="120" t="str">
        <f>IF($B$9="Female",'No Self Assessment feeder'!J1018,IF($B$9="Male",'No Self Assessment feeder'!AP1018,IF($B$9="All",'No Self Assessment feeder'!BV1018)))</f>
        <v>.</v>
      </c>
      <c r="K1029" s="120" t="str">
        <f>IF($B$9="Female",'No Self Assessment feeder'!K1018,IF($B$9="Male",'No Self Assessment feeder'!AQ1018,IF($B$9="All",'No Self Assessment feeder'!BW1018)))</f>
        <v>.</v>
      </c>
      <c r="L1029" s="120" t="str">
        <f>IF($B$9="Female",'No Self Assessment feeder'!L1018,IF($B$9="Male",'No Self Assessment feeder'!AR1018,IF($B$9="All",'No Self Assessment feeder'!BX1018)))</f>
        <v>.</v>
      </c>
      <c r="M1029" s="127" t="str">
        <f>IF($B$9="Female",'No Self Assessment feeder'!M1018,IF($B$9="Male",'No Self Assessment feeder'!AS1018,IF($B$9="All",'No Self Assessment feeder'!BY1018)))</f>
        <v>.</v>
      </c>
      <c r="N1029" s="81" t="str">
        <f>IF($B$9="Female",'No Self Assessment feeder'!N1018,IF($B$9="Male",'No Self Assessment feeder'!AT1018,IF($B$9="All",'No Self Assessment feeder'!BZ1018)))</f>
        <v>.</v>
      </c>
      <c r="O1029" s="120" t="str">
        <f>IF($B$9="Female",'No Self Assessment feeder'!O1018,IF($B$9="Male",'No Self Assessment feeder'!AU1018,IF($B$9="All",'No Self Assessment feeder'!CA1018)))</f>
        <v>.</v>
      </c>
      <c r="P1029" s="79" t="str">
        <f>IF($B$9="Female",'No Self Assessment feeder'!P1018,IF($B$9="Male",'No Self Assessment feeder'!AV1018,IF($B$9="All",'No Self Assessment feeder'!CB1018)))</f>
        <v>.</v>
      </c>
      <c r="Q1029" s="120" t="str">
        <f>IF($B$9="Female",'No Self Assessment feeder'!Q1018,IF($B$9="Male",'No Self Assessment feeder'!AW1018,IF($B$9="All",'No Self Assessment feeder'!CC1018)))</f>
        <v>.</v>
      </c>
      <c r="R1029" s="120" t="str">
        <f>IF($B$9="Female",'No Self Assessment feeder'!R1018,IF($B$9="Male",'No Self Assessment feeder'!AX1018,IF($B$9="All",'No Self Assessment feeder'!CD1018)))</f>
        <v>.</v>
      </c>
      <c r="S1029" s="120" t="str">
        <f>IF($B$9="Female",'No Self Assessment feeder'!S1018,IF($B$9="Male",'No Self Assessment feeder'!AY1018,IF($B$9="All",'No Self Assessment feeder'!CE1018)))</f>
        <v>.</v>
      </c>
      <c r="T1029" s="120" t="str">
        <f>IF($B$9="Female",'No Self Assessment feeder'!T1018,IF($B$9="Male",'No Self Assessment feeder'!AZ1018,IF($B$9="All",'No Self Assessment feeder'!CF1018)))</f>
        <v>.</v>
      </c>
      <c r="U1029" s="127" t="str">
        <f>IF($B$9="Female",'No Self Assessment feeder'!U1018,IF($B$9="Male",'No Self Assessment feeder'!BA1018,IF($B$9="All",'No Self Assessment feeder'!CG1018)))</f>
        <v>.</v>
      </c>
      <c r="V1029" s="81" t="str">
        <f>IF($B$9="Female",'No Self Assessment feeder'!V1018,IF($B$9="Male",'No Self Assessment feeder'!BB1018,IF($B$9="All",'No Self Assessment feeder'!CH1018)))</f>
        <v>.</v>
      </c>
      <c r="W1029" s="120" t="str">
        <f>IF($B$9="Female",'No Self Assessment feeder'!W1018,IF($B$9="Male",'No Self Assessment feeder'!BC1018,IF($B$9="All",'No Self Assessment feeder'!CI1018)))</f>
        <v>.</v>
      </c>
      <c r="X1029" s="79" t="str">
        <f>IF($B$9="Female",'No Self Assessment feeder'!X1018,IF($B$9="Male",'No Self Assessment feeder'!BD1018,IF($B$9="All",'No Self Assessment feeder'!CJ1018)))</f>
        <v>.</v>
      </c>
      <c r="Y1029" s="120" t="str">
        <f>IF($B$9="Female",'No Self Assessment feeder'!Y1018,IF($B$9="Male",'No Self Assessment feeder'!BE1018,IF($B$9="All",'No Self Assessment feeder'!CK1018)))</f>
        <v>.</v>
      </c>
      <c r="Z1029" s="120" t="str">
        <f>IF($B$9="Female",'No Self Assessment feeder'!Z1018,IF($B$9="Male",'No Self Assessment feeder'!BF1018,IF($B$9="All",'No Self Assessment feeder'!CL1018)))</f>
        <v>.</v>
      </c>
      <c r="AA1029" s="120" t="str">
        <f>IF($B$9="Female",'No Self Assessment feeder'!AA1018,IF($B$9="Male",'No Self Assessment feeder'!BG1018,IF($B$9="All",'No Self Assessment feeder'!CM1018)))</f>
        <v>.</v>
      </c>
      <c r="AB1029" s="120" t="str">
        <f>IF($B$9="Female",'No Self Assessment feeder'!AB1018,IF($B$9="Male",'No Self Assessment feeder'!BH1018,IF($B$9="All",'No Self Assessment feeder'!CN1018)))</f>
        <v>.</v>
      </c>
      <c r="AC1029" s="127" t="str">
        <f>IF($B$9="Female",'No Self Assessment feeder'!AC1018,IF($B$9="Male",'No Self Assessment feeder'!BI1018,IF($B$9="All",'No Self Assessment feeder'!CO1018)))</f>
        <v>.</v>
      </c>
      <c r="CM1029" s="29"/>
    </row>
    <row r="1030" spans="1:91" ht="14.25" customHeight="1" x14ac:dyDescent="0.2">
      <c r="A1030" s="159" t="s">
        <v>295</v>
      </c>
      <c r="B1030" s="65" t="s">
        <v>220</v>
      </c>
      <c r="C1030" s="66">
        <v>10007778</v>
      </c>
      <c r="D1030" s="66" t="s">
        <v>491</v>
      </c>
      <c r="E1030" s="162" t="s">
        <v>221</v>
      </c>
      <c r="F1030" s="142">
        <f>IF($B$9="Female",'No Self Assessment feeder'!F1019,IF($B$9="Male",'No Self Assessment feeder'!AL1019,IF($B$9="All",'No Self Assessment feeder'!BR1019)))</f>
        <v>40</v>
      </c>
      <c r="G1030" s="120">
        <f>IF($B$9="Female",'No Self Assessment feeder'!G1019,IF($B$9="Male",'No Self Assessment feeder'!AM1019,IF($B$9="All",'No Self Assessment feeder'!BS1019)))</f>
        <v>7.3</v>
      </c>
      <c r="H1030" s="79">
        <f>IF($B$9="Female",'No Self Assessment feeder'!H1019,IF($B$9="Male",'No Self Assessment feeder'!AN1019,IF($B$9="All",'No Self Assessment feeder'!BT1019)))</f>
        <v>40</v>
      </c>
      <c r="I1030" s="120">
        <f>IF($B$9="Female",'No Self Assessment feeder'!I1019,IF($B$9="Male",'No Self Assessment feeder'!AO1019,IF($B$9="All",'No Self Assessment feeder'!BU1019)))</f>
        <v>15.8</v>
      </c>
      <c r="J1030" s="120">
        <f>IF($B$9="Female",'No Self Assessment feeder'!J1019,IF($B$9="Male",'No Self Assessment feeder'!AP1019,IF($B$9="All",'No Self Assessment feeder'!BV1019)))</f>
        <v>13.2</v>
      </c>
      <c r="K1030" s="120">
        <f>IF($B$9="Female",'No Self Assessment feeder'!K1019,IF($B$9="Male",'No Self Assessment feeder'!AQ1019,IF($B$9="All",'No Self Assessment feeder'!BW1019)))</f>
        <v>31.6</v>
      </c>
      <c r="L1030" s="120">
        <f>IF($B$9="Female",'No Self Assessment feeder'!L1019,IF($B$9="Male",'No Self Assessment feeder'!AR1019,IF($B$9="All",'No Self Assessment feeder'!BX1019)))</f>
        <v>50</v>
      </c>
      <c r="M1030" s="127">
        <f>IF($B$9="Female",'No Self Assessment feeder'!M1019,IF($B$9="Male",'No Self Assessment feeder'!AS1019,IF($B$9="All",'No Self Assessment feeder'!BY1019)))</f>
        <v>71.099999999999994</v>
      </c>
      <c r="N1030" s="81">
        <f>IF($B$9="Female",'No Self Assessment feeder'!N1019,IF($B$9="Male",'No Self Assessment feeder'!AT1019,IF($B$9="All",'No Self Assessment feeder'!BZ1019)))</f>
        <v>40</v>
      </c>
      <c r="O1030" s="120">
        <f>IF($B$9="Female",'No Self Assessment feeder'!O1019,IF($B$9="Male",'No Self Assessment feeder'!AU1019,IF($B$9="All",'No Self Assessment feeder'!CA1019)))</f>
        <v>7.3</v>
      </c>
      <c r="P1030" s="79">
        <f>IF($B$9="Female",'No Self Assessment feeder'!P1019,IF($B$9="Male",'No Self Assessment feeder'!AV1019,IF($B$9="All",'No Self Assessment feeder'!CB1019)))</f>
        <v>40</v>
      </c>
      <c r="Q1030" s="120">
        <f>IF($B$9="Female",'No Self Assessment feeder'!Q1019,IF($B$9="Male",'No Self Assessment feeder'!AW1019,IF($B$9="All",'No Self Assessment feeder'!CC1019)))</f>
        <v>34.200000000000003</v>
      </c>
      <c r="R1030" s="120">
        <f>IF($B$9="Female",'No Self Assessment feeder'!R1019,IF($B$9="Male",'No Self Assessment feeder'!AX1019,IF($B$9="All",'No Self Assessment feeder'!CD1019)))</f>
        <v>18.399999999999999</v>
      </c>
      <c r="S1030" s="120" t="str">
        <f>IF($B$9="Female",'No Self Assessment feeder'!S1019,IF($B$9="Male",'No Self Assessment feeder'!AY1019,IF($B$9="All",'No Self Assessment feeder'!CE1019)))</f>
        <v>x</v>
      </c>
      <c r="T1030" s="120" t="str">
        <f>IF($B$9="Female",'No Self Assessment feeder'!T1019,IF($B$9="Male",'No Self Assessment feeder'!AZ1019,IF($B$9="All",'No Self Assessment feeder'!CF1019)))</f>
        <v>x</v>
      </c>
      <c r="U1030" s="127">
        <f>IF($B$9="Female",'No Self Assessment feeder'!U1019,IF($B$9="Male",'No Self Assessment feeder'!BA1019,IF($B$9="All",'No Self Assessment feeder'!CG1019)))</f>
        <v>47.4</v>
      </c>
      <c r="V1030" s="81" t="str">
        <f>IF($B$9="Female",'No Self Assessment feeder'!V1019,IF($B$9="Male",'No Self Assessment feeder'!BB1019,IF($B$9="All",'No Self Assessment feeder'!CH1019)))</f>
        <v>.</v>
      </c>
      <c r="W1030" s="120" t="str">
        <f>IF($B$9="Female",'No Self Assessment feeder'!W1019,IF($B$9="Male",'No Self Assessment feeder'!BC1019,IF($B$9="All",'No Self Assessment feeder'!CI1019)))</f>
        <v>.</v>
      </c>
      <c r="X1030" s="79" t="str">
        <f>IF($B$9="Female",'No Self Assessment feeder'!X1019,IF($B$9="Male",'No Self Assessment feeder'!BD1019,IF($B$9="All",'No Self Assessment feeder'!CJ1019)))</f>
        <v>.</v>
      </c>
      <c r="Y1030" s="120" t="str">
        <f>IF($B$9="Female",'No Self Assessment feeder'!Y1019,IF($B$9="Male",'No Self Assessment feeder'!BE1019,IF($B$9="All",'No Self Assessment feeder'!CK1019)))</f>
        <v>.</v>
      </c>
      <c r="Z1030" s="120" t="str">
        <f>IF($B$9="Female",'No Self Assessment feeder'!Z1019,IF($B$9="Male",'No Self Assessment feeder'!BF1019,IF($B$9="All",'No Self Assessment feeder'!CL1019)))</f>
        <v>.</v>
      </c>
      <c r="AA1030" s="120" t="str">
        <f>IF($B$9="Female",'No Self Assessment feeder'!AA1019,IF($B$9="Male",'No Self Assessment feeder'!BG1019,IF($B$9="All",'No Self Assessment feeder'!CM1019)))</f>
        <v>.</v>
      </c>
      <c r="AB1030" s="120" t="str">
        <f>IF($B$9="Female",'No Self Assessment feeder'!AB1019,IF($B$9="Male",'No Self Assessment feeder'!BH1019,IF($B$9="All",'No Self Assessment feeder'!CN1019)))</f>
        <v>.</v>
      </c>
      <c r="AC1030" s="127" t="str">
        <f>IF($B$9="Female",'No Self Assessment feeder'!AC1019,IF($B$9="Male",'No Self Assessment feeder'!BI1019,IF($B$9="All",'No Self Assessment feeder'!CO1019)))</f>
        <v>.</v>
      </c>
      <c r="CM1030" s="29"/>
    </row>
    <row r="1031" spans="1:91" ht="14.25" customHeight="1" x14ac:dyDescent="0.2">
      <c r="A1031" s="159" t="s">
        <v>295</v>
      </c>
      <c r="B1031" s="65" t="s">
        <v>222</v>
      </c>
      <c r="C1031" s="66">
        <v>10007816</v>
      </c>
      <c r="D1031" s="66" t="s">
        <v>491</v>
      </c>
      <c r="E1031" s="162" t="s">
        <v>453</v>
      </c>
      <c r="F1031" s="142">
        <f>IF($B$9="Female",'No Self Assessment feeder'!F1020,IF($B$9="Male",'No Self Assessment feeder'!AL1020,IF($B$9="All",'No Self Assessment feeder'!BR1020)))</f>
        <v>155</v>
      </c>
      <c r="G1031" s="120">
        <f>IF($B$9="Female",'No Self Assessment feeder'!G1020,IF($B$9="Male",'No Self Assessment feeder'!AM1020,IF($B$9="All",'No Self Assessment feeder'!BS1020)))</f>
        <v>3.8</v>
      </c>
      <c r="H1031" s="79">
        <f>IF($B$9="Female",'No Self Assessment feeder'!H1020,IF($B$9="Male",'No Self Assessment feeder'!AN1020,IF($B$9="All",'No Self Assessment feeder'!BT1020)))</f>
        <v>150</v>
      </c>
      <c r="I1031" s="120">
        <f>IF($B$9="Female",'No Self Assessment feeder'!I1020,IF($B$9="Male",'No Self Assessment feeder'!AO1020,IF($B$9="All",'No Self Assessment feeder'!BU1020)))</f>
        <v>10.7</v>
      </c>
      <c r="J1031" s="120">
        <f>IF($B$9="Female",'No Self Assessment feeder'!J1020,IF($B$9="Male",'No Self Assessment feeder'!AP1020,IF($B$9="All",'No Self Assessment feeder'!BV1020)))</f>
        <v>16.7</v>
      </c>
      <c r="K1031" s="120">
        <f>IF($B$9="Female",'No Self Assessment feeder'!K1020,IF($B$9="Male",'No Self Assessment feeder'!AQ1020,IF($B$9="All",'No Self Assessment feeder'!BW1020)))</f>
        <v>59.3</v>
      </c>
      <c r="L1031" s="120">
        <f>IF($B$9="Female",'No Self Assessment feeder'!L1020,IF($B$9="Male",'No Self Assessment feeder'!AR1020,IF($B$9="All",'No Self Assessment feeder'!BX1020)))</f>
        <v>70</v>
      </c>
      <c r="M1031" s="127">
        <f>IF($B$9="Female",'No Self Assessment feeder'!M1020,IF($B$9="Male",'No Self Assessment feeder'!AS1020,IF($B$9="All",'No Self Assessment feeder'!BY1020)))</f>
        <v>72.7</v>
      </c>
      <c r="N1031" s="81">
        <f>IF($B$9="Female",'No Self Assessment feeder'!N1020,IF($B$9="Male",'No Self Assessment feeder'!AT1020,IF($B$9="All",'No Self Assessment feeder'!BZ1020)))</f>
        <v>155</v>
      </c>
      <c r="O1031" s="120">
        <f>IF($B$9="Female",'No Self Assessment feeder'!O1020,IF($B$9="Male",'No Self Assessment feeder'!AU1020,IF($B$9="All",'No Self Assessment feeder'!CA1020)))</f>
        <v>3.8</v>
      </c>
      <c r="P1031" s="79">
        <f>IF($B$9="Female",'No Self Assessment feeder'!P1020,IF($B$9="Male",'No Self Assessment feeder'!AV1020,IF($B$9="All",'No Self Assessment feeder'!CB1020)))</f>
        <v>150</v>
      </c>
      <c r="Q1031" s="120">
        <f>IF($B$9="Female",'No Self Assessment feeder'!Q1020,IF($B$9="Male",'No Self Assessment feeder'!AW1020,IF($B$9="All",'No Self Assessment feeder'!CC1020)))</f>
        <v>10.7</v>
      </c>
      <c r="R1031" s="120">
        <f>IF($B$9="Female",'No Self Assessment feeder'!R1020,IF($B$9="Male",'No Self Assessment feeder'!AX1020,IF($B$9="All",'No Self Assessment feeder'!CD1020)))</f>
        <v>20</v>
      </c>
      <c r="S1031" s="120">
        <f>IF($B$9="Female",'No Self Assessment feeder'!S1020,IF($B$9="Male",'No Self Assessment feeder'!AY1020,IF($B$9="All",'No Self Assessment feeder'!CE1020)))</f>
        <v>61.3</v>
      </c>
      <c r="T1031" s="120">
        <f>IF($B$9="Female",'No Self Assessment feeder'!T1020,IF($B$9="Male",'No Self Assessment feeder'!AZ1020,IF($B$9="All",'No Self Assessment feeder'!CF1020)))</f>
        <v>65.3</v>
      </c>
      <c r="U1031" s="127">
        <f>IF($B$9="Female",'No Self Assessment feeder'!U1020,IF($B$9="Male",'No Self Assessment feeder'!BA1020,IF($B$9="All",'No Self Assessment feeder'!CG1020)))</f>
        <v>69.3</v>
      </c>
      <c r="V1031" s="81" t="str">
        <f>IF($B$9="Female",'No Self Assessment feeder'!V1020,IF($B$9="Male",'No Self Assessment feeder'!BB1020,IF($B$9="All",'No Self Assessment feeder'!CH1020)))</f>
        <v>.</v>
      </c>
      <c r="W1031" s="120" t="str">
        <f>IF($B$9="Female",'No Self Assessment feeder'!W1020,IF($B$9="Male",'No Self Assessment feeder'!BC1020,IF($B$9="All",'No Self Assessment feeder'!CI1020)))</f>
        <v>.</v>
      </c>
      <c r="X1031" s="79" t="str">
        <f>IF($B$9="Female",'No Self Assessment feeder'!X1020,IF($B$9="Male",'No Self Assessment feeder'!BD1020,IF($B$9="All",'No Self Assessment feeder'!CJ1020)))</f>
        <v>.</v>
      </c>
      <c r="Y1031" s="120" t="str">
        <f>IF($B$9="Female",'No Self Assessment feeder'!Y1020,IF($B$9="Male",'No Self Assessment feeder'!BE1020,IF($B$9="All",'No Self Assessment feeder'!CK1020)))</f>
        <v>.</v>
      </c>
      <c r="Z1031" s="120" t="str">
        <f>IF($B$9="Female",'No Self Assessment feeder'!Z1020,IF($B$9="Male",'No Self Assessment feeder'!BF1020,IF($B$9="All",'No Self Assessment feeder'!CL1020)))</f>
        <v>.</v>
      </c>
      <c r="AA1031" s="120" t="str">
        <f>IF($B$9="Female",'No Self Assessment feeder'!AA1020,IF($B$9="Male",'No Self Assessment feeder'!BG1020,IF($B$9="All",'No Self Assessment feeder'!CM1020)))</f>
        <v>.</v>
      </c>
      <c r="AB1031" s="120" t="str">
        <f>IF($B$9="Female",'No Self Assessment feeder'!AB1020,IF($B$9="Male",'No Self Assessment feeder'!BH1020,IF($B$9="All",'No Self Assessment feeder'!CN1020)))</f>
        <v>.</v>
      </c>
      <c r="AC1031" s="127" t="str">
        <f>IF($B$9="Female",'No Self Assessment feeder'!AC1020,IF($B$9="Male",'No Self Assessment feeder'!BI1020,IF($B$9="All",'No Self Assessment feeder'!CO1020)))</f>
        <v>.</v>
      </c>
      <c r="CM1031" s="29"/>
    </row>
    <row r="1032" spans="1:91" ht="14.25" customHeight="1" x14ac:dyDescent="0.2">
      <c r="A1032" s="159" t="s">
        <v>295</v>
      </c>
      <c r="B1032" s="65" t="s">
        <v>224</v>
      </c>
      <c r="C1032" s="66">
        <v>10005553</v>
      </c>
      <c r="D1032" s="66" t="s">
        <v>495</v>
      </c>
      <c r="E1032" s="162" t="s">
        <v>225</v>
      </c>
      <c r="F1032" s="142">
        <f>IF($B$9="Female",'No Self Assessment feeder'!F1021,IF($B$9="Male",'No Self Assessment feeder'!AL1021,IF($B$9="All",'No Self Assessment feeder'!BR1021)))</f>
        <v>1525</v>
      </c>
      <c r="G1032" s="120">
        <f>IF($B$9="Female",'No Self Assessment feeder'!G1021,IF($B$9="Male",'No Self Assessment feeder'!AM1021,IF($B$9="All",'No Self Assessment feeder'!BS1021)))</f>
        <v>2.6</v>
      </c>
      <c r="H1032" s="79">
        <f>IF($B$9="Female",'No Self Assessment feeder'!H1021,IF($B$9="Male",'No Self Assessment feeder'!AN1021,IF($B$9="All",'No Self Assessment feeder'!BT1021)))</f>
        <v>1485</v>
      </c>
      <c r="I1032" s="120">
        <f>IF($B$9="Female",'No Self Assessment feeder'!I1021,IF($B$9="Male",'No Self Assessment feeder'!AO1021,IF($B$9="All",'No Self Assessment feeder'!BU1021)))</f>
        <v>8.4</v>
      </c>
      <c r="J1032" s="120">
        <f>IF($B$9="Female",'No Self Assessment feeder'!J1021,IF($B$9="Male",'No Self Assessment feeder'!AP1021,IF($B$9="All",'No Self Assessment feeder'!BV1021)))</f>
        <v>13.4</v>
      </c>
      <c r="K1032" s="120">
        <f>IF($B$9="Female",'No Self Assessment feeder'!K1021,IF($B$9="Male",'No Self Assessment feeder'!AQ1021,IF($B$9="All",'No Self Assessment feeder'!BW1021)))</f>
        <v>48.9</v>
      </c>
      <c r="L1032" s="120">
        <f>IF($B$9="Female",'No Self Assessment feeder'!L1021,IF($B$9="Male",'No Self Assessment feeder'!AR1021,IF($B$9="All",'No Self Assessment feeder'!BX1021)))</f>
        <v>65.3</v>
      </c>
      <c r="M1032" s="127">
        <f>IF($B$9="Female",'No Self Assessment feeder'!M1021,IF($B$9="Male",'No Self Assessment feeder'!AS1021,IF($B$9="All",'No Self Assessment feeder'!BY1021)))</f>
        <v>78.2</v>
      </c>
      <c r="N1032" s="81">
        <f>IF($B$9="Female",'No Self Assessment feeder'!N1021,IF($B$9="Male",'No Self Assessment feeder'!AT1021,IF($B$9="All",'No Self Assessment feeder'!BZ1021)))</f>
        <v>1525</v>
      </c>
      <c r="O1032" s="120">
        <f>IF($B$9="Female",'No Self Assessment feeder'!O1021,IF($B$9="Male",'No Self Assessment feeder'!AU1021,IF($B$9="All",'No Self Assessment feeder'!CA1021)))</f>
        <v>3</v>
      </c>
      <c r="P1032" s="79">
        <f>IF($B$9="Female",'No Self Assessment feeder'!P1021,IF($B$9="Male",'No Self Assessment feeder'!AV1021,IF($B$9="All",'No Self Assessment feeder'!CB1021)))</f>
        <v>1480</v>
      </c>
      <c r="Q1032" s="120">
        <f>IF($B$9="Female",'No Self Assessment feeder'!Q1021,IF($B$9="Male",'No Self Assessment feeder'!AW1021,IF($B$9="All",'No Self Assessment feeder'!CC1021)))</f>
        <v>12.1</v>
      </c>
      <c r="R1032" s="120">
        <f>IF($B$9="Female",'No Self Assessment feeder'!R1021,IF($B$9="Male",'No Self Assessment feeder'!AX1021,IF($B$9="All",'No Self Assessment feeder'!CD1021)))</f>
        <v>9.3000000000000007</v>
      </c>
      <c r="S1032" s="120">
        <f>IF($B$9="Female",'No Self Assessment feeder'!S1021,IF($B$9="Male",'No Self Assessment feeder'!AY1021,IF($B$9="All",'No Self Assessment feeder'!CE1021)))</f>
        <v>64.3</v>
      </c>
      <c r="T1032" s="120">
        <f>IF($B$9="Female",'No Self Assessment feeder'!T1021,IF($B$9="Male",'No Self Assessment feeder'!AZ1021,IF($B$9="All",'No Self Assessment feeder'!CF1021)))</f>
        <v>73.3</v>
      </c>
      <c r="U1032" s="127">
        <f>IF($B$9="Female",'No Self Assessment feeder'!U1021,IF($B$9="Male",'No Self Assessment feeder'!BA1021,IF($B$9="All",'No Self Assessment feeder'!CG1021)))</f>
        <v>78.599999999999994</v>
      </c>
      <c r="V1032" s="81" t="str">
        <f>IF($B$9="Female",'No Self Assessment feeder'!V1021,IF($B$9="Male",'No Self Assessment feeder'!BB1021,IF($B$9="All",'No Self Assessment feeder'!CH1021)))</f>
        <v>.</v>
      </c>
      <c r="W1032" s="120" t="str">
        <f>IF($B$9="Female",'No Self Assessment feeder'!W1021,IF($B$9="Male",'No Self Assessment feeder'!BC1021,IF($B$9="All",'No Self Assessment feeder'!CI1021)))</f>
        <v>.</v>
      </c>
      <c r="X1032" s="79" t="str">
        <f>IF($B$9="Female",'No Self Assessment feeder'!X1021,IF($B$9="Male",'No Self Assessment feeder'!BD1021,IF($B$9="All",'No Self Assessment feeder'!CJ1021)))</f>
        <v>.</v>
      </c>
      <c r="Y1032" s="120" t="str">
        <f>IF($B$9="Female",'No Self Assessment feeder'!Y1021,IF($B$9="Male",'No Self Assessment feeder'!BE1021,IF($B$9="All",'No Self Assessment feeder'!CK1021)))</f>
        <v>.</v>
      </c>
      <c r="Z1032" s="120" t="str">
        <f>IF($B$9="Female",'No Self Assessment feeder'!Z1021,IF($B$9="Male",'No Self Assessment feeder'!BF1021,IF($B$9="All",'No Self Assessment feeder'!CL1021)))</f>
        <v>.</v>
      </c>
      <c r="AA1032" s="120" t="str">
        <f>IF($B$9="Female",'No Self Assessment feeder'!AA1021,IF($B$9="Male",'No Self Assessment feeder'!BG1021,IF($B$9="All",'No Self Assessment feeder'!CM1021)))</f>
        <v>.</v>
      </c>
      <c r="AB1032" s="120" t="str">
        <f>IF($B$9="Female",'No Self Assessment feeder'!AB1021,IF($B$9="Male",'No Self Assessment feeder'!BH1021,IF($B$9="All",'No Self Assessment feeder'!CN1021)))</f>
        <v>.</v>
      </c>
      <c r="AC1032" s="127" t="str">
        <f>IF($B$9="Female",'No Self Assessment feeder'!AC1021,IF($B$9="Male",'No Self Assessment feeder'!BI1021,IF($B$9="All",'No Self Assessment feeder'!CO1021)))</f>
        <v>.</v>
      </c>
      <c r="CM1032" s="29"/>
    </row>
    <row r="1033" spans="1:91" ht="14.25" customHeight="1" x14ac:dyDescent="0.2">
      <c r="A1033" s="159" t="s">
        <v>295</v>
      </c>
      <c r="B1033" s="65" t="s">
        <v>226</v>
      </c>
      <c r="C1033" s="66">
        <v>10007837</v>
      </c>
      <c r="D1033" s="66" t="s">
        <v>493</v>
      </c>
      <c r="E1033" s="162" t="s">
        <v>227</v>
      </c>
      <c r="F1033" s="142">
        <f>IF($B$9="Female",'No Self Assessment feeder'!F1022,IF($B$9="Male",'No Self Assessment feeder'!AL1022,IF($B$9="All",'No Self Assessment feeder'!BR1022)))</f>
        <v>65</v>
      </c>
      <c r="G1033" s="120">
        <f>IF($B$9="Female",'No Self Assessment feeder'!G1022,IF($B$9="Male",'No Self Assessment feeder'!AM1022,IF($B$9="All",'No Self Assessment feeder'!BS1022)))</f>
        <v>0</v>
      </c>
      <c r="H1033" s="79">
        <f>IF($B$9="Female",'No Self Assessment feeder'!H1022,IF($B$9="Male",'No Self Assessment feeder'!AN1022,IF($B$9="All",'No Self Assessment feeder'!BT1022)))</f>
        <v>65</v>
      </c>
      <c r="I1033" s="120">
        <f>IF($B$9="Female",'No Self Assessment feeder'!I1022,IF($B$9="Male",'No Self Assessment feeder'!AO1022,IF($B$9="All",'No Self Assessment feeder'!BU1022)))</f>
        <v>18.5</v>
      </c>
      <c r="J1033" s="120">
        <f>IF($B$9="Female",'No Self Assessment feeder'!J1022,IF($B$9="Male",'No Self Assessment feeder'!AP1022,IF($B$9="All",'No Self Assessment feeder'!BV1022)))</f>
        <v>9.1999999999999993</v>
      </c>
      <c r="K1033" s="120">
        <f>IF($B$9="Female",'No Self Assessment feeder'!K1022,IF($B$9="Male",'No Self Assessment feeder'!AQ1022,IF($B$9="All",'No Self Assessment feeder'!BW1022)))</f>
        <v>24.6</v>
      </c>
      <c r="L1033" s="120">
        <f>IF($B$9="Female",'No Self Assessment feeder'!L1022,IF($B$9="Male",'No Self Assessment feeder'!AR1022,IF($B$9="All",'No Self Assessment feeder'!BX1022)))</f>
        <v>38.5</v>
      </c>
      <c r="M1033" s="127">
        <f>IF($B$9="Female",'No Self Assessment feeder'!M1022,IF($B$9="Male",'No Self Assessment feeder'!AS1022,IF($B$9="All",'No Self Assessment feeder'!BY1022)))</f>
        <v>72.3</v>
      </c>
      <c r="N1033" s="81">
        <f>IF($B$9="Female",'No Self Assessment feeder'!N1022,IF($B$9="Male",'No Self Assessment feeder'!AT1022,IF($B$9="All",'No Self Assessment feeder'!BZ1022)))</f>
        <v>65</v>
      </c>
      <c r="O1033" s="120">
        <f>IF($B$9="Female",'No Self Assessment feeder'!O1022,IF($B$9="Male",'No Self Assessment feeder'!AU1022,IF($B$9="All",'No Self Assessment feeder'!CA1022)))</f>
        <v>3.1</v>
      </c>
      <c r="P1033" s="79">
        <f>IF($B$9="Female",'No Self Assessment feeder'!P1022,IF($B$9="Male",'No Self Assessment feeder'!AV1022,IF($B$9="All",'No Self Assessment feeder'!CB1022)))</f>
        <v>65</v>
      </c>
      <c r="Q1033" s="120">
        <f>IF($B$9="Female",'No Self Assessment feeder'!Q1022,IF($B$9="Male",'No Self Assessment feeder'!AW1022,IF($B$9="All",'No Self Assessment feeder'!CC1022)))</f>
        <v>28.6</v>
      </c>
      <c r="R1033" s="120">
        <f>IF($B$9="Female",'No Self Assessment feeder'!R1022,IF($B$9="Male",'No Self Assessment feeder'!AX1022,IF($B$9="All",'No Self Assessment feeder'!CD1022)))</f>
        <v>11.1</v>
      </c>
      <c r="S1033" s="120">
        <f>IF($B$9="Female",'No Self Assessment feeder'!S1022,IF($B$9="Male",'No Self Assessment feeder'!AY1022,IF($B$9="All",'No Self Assessment feeder'!CE1022)))</f>
        <v>41.3</v>
      </c>
      <c r="T1033" s="120">
        <f>IF($B$9="Female",'No Self Assessment feeder'!T1022,IF($B$9="Male",'No Self Assessment feeder'!AZ1022,IF($B$9="All",'No Self Assessment feeder'!CF1022)))</f>
        <v>50.8</v>
      </c>
      <c r="U1033" s="127">
        <f>IF($B$9="Female",'No Self Assessment feeder'!U1022,IF($B$9="Male",'No Self Assessment feeder'!BA1022,IF($B$9="All",'No Self Assessment feeder'!CG1022)))</f>
        <v>60.3</v>
      </c>
      <c r="V1033" s="81" t="str">
        <f>IF($B$9="Female",'No Self Assessment feeder'!V1022,IF($B$9="Male",'No Self Assessment feeder'!BB1022,IF($B$9="All",'No Self Assessment feeder'!CH1022)))</f>
        <v>.</v>
      </c>
      <c r="W1033" s="120" t="str">
        <f>IF($B$9="Female",'No Self Assessment feeder'!W1022,IF($B$9="Male",'No Self Assessment feeder'!BC1022,IF($B$9="All",'No Self Assessment feeder'!CI1022)))</f>
        <v>.</v>
      </c>
      <c r="X1033" s="79" t="str">
        <f>IF($B$9="Female",'No Self Assessment feeder'!X1022,IF($B$9="Male",'No Self Assessment feeder'!BD1022,IF($B$9="All",'No Self Assessment feeder'!CJ1022)))</f>
        <v>.</v>
      </c>
      <c r="Y1033" s="120" t="str">
        <f>IF($B$9="Female",'No Self Assessment feeder'!Y1022,IF($B$9="Male",'No Self Assessment feeder'!BE1022,IF($B$9="All",'No Self Assessment feeder'!CK1022)))</f>
        <v>.</v>
      </c>
      <c r="Z1033" s="120" t="str">
        <f>IF($B$9="Female",'No Self Assessment feeder'!Z1022,IF($B$9="Male",'No Self Assessment feeder'!BF1022,IF($B$9="All",'No Self Assessment feeder'!CL1022)))</f>
        <v>.</v>
      </c>
      <c r="AA1033" s="120" t="str">
        <f>IF($B$9="Female",'No Self Assessment feeder'!AA1022,IF($B$9="Male",'No Self Assessment feeder'!BG1022,IF($B$9="All",'No Self Assessment feeder'!CM1022)))</f>
        <v>.</v>
      </c>
      <c r="AB1033" s="120" t="str">
        <f>IF($B$9="Female",'No Self Assessment feeder'!AB1022,IF($B$9="Male",'No Self Assessment feeder'!BH1022,IF($B$9="All",'No Self Assessment feeder'!CN1022)))</f>
        <v>.</v>
      </c>
      <c r="AC1033" s="127" t="str">
        <f>IF($B$9="Female",'No Self Assessment feeder'!AC1022,IF($B$9="Male",'No Self Assessment feeder'!BI1022,IF($B$9="All",'No Self Assessment feeder'!CO1022)))</f>
        <v>.</v>
      </c>
      <c r="CM1033" s="29"/>
    </row>
    <row r="1034" spans="1:91" ht="14.25" customHeight="1" x14ac:dyDescent="0.2">
      <c r="A1034" s="159" t="s">
        <v>295</v>
      </c>
      <c r="B1034" s="65" t="s">
        <v>228</v>
      </c>
      <c r="C1034" s="66">
        <v>10007779</v>
      </c>
      <c r="D1034" s="66" t="s">
        <v>491</v>
      </c>
      <c r="E1034" s="162" t="s">
        <v>229</v>
      </c>
      <c r="F1034" s="142">
        <f>IF($B$9="Female",'No Self Assessment feeder'!F1023,IF($B$9="Male",'No Self Assessment feeder'!AL1023,IF($B$9="All",'No Self Assessment feeder'!BR1023)))</f>
        <v>280</v>
      </c>
      <c r="G1034" s="120">
        <f>IF($B$9="Female",'No Self Assessment feeder'!G1023,IF($B$9="Male",'No Self Assessment feeder'!AM1023,IF($B$9="All",'No Self Assessment feeder'!BS1023)))</f>
        <v>1.8</v>
      </c>
      <c r="H1034" s="79">
        <f>IF($B$9="Female",'No Self Assessment feeder'!H1023,IF($B$9="Male",'No Self Assessment feeder'!AN1023,IF($B$9="All",'No Self Assessment feeder'!BT1023)))</f>
        <v>275</v>
      </c>
      <c r="I1034" s="120">
        <f>IF($B$9="Female",'No Self Assessment feeder'!I1023,IF($B$9="Male",'No Self Assessment feeder'!AO1023,IF($B$9="All",'No Self Assessment feeder'!BU1023)))</f>
        <v>8.6999999999999993</v>
      </c>
      <c r="J1034" s="120">
        <f>IF($B$9="Female",'No Self Assessment feeder'!J1023,IF($B$9="Male",'No Self Assessment feeder'!AP1023,IF($B$9="All",'No Self Assessment feeder'!BV1023)))</f>
        <v>6.5</v>
      </c>
      <c r="K1034" s="120">
        <f>IF($B$9="Female",'No Self Assessment feeder'!K1023,IF($B$9="Male",'No Self Assessment feeder'!AQ1023,IF($B$9="All",'No Self Assessment feeder'!BW1023)))</f>
        <v>65</v>
      </c>
      <c r="L1034" s="120">
        <f>IF($B$9="Female",'No Self Assessment feeder'!L1023,IF($B$9="Male",'No Self Assessment feeder'!AR1023,IF($B$9="All",'No Self Assessment feeder'!BX1023)))</f>
        <v>74.7</v>
      </c>
      <c r="M1034" s="127">
        <f>IF($B$9="Female",'No Self Assessment feeder'!M1023,IF($B$9="Male",'No Self Assessment feeder'!AS1023,IF($B$9="All",'No Self Assessment feeder'!BY1023)))</f>
        <v>84.8</v>
      </c>
      <c r="N1034" s="81">
        <f>IF($B$9="Female",'No Self Assessment feeder'!N1023,IF($B$9="Male",'No Self Assessment feeder'!AT1023,IF($B$9="All",'No Self Assessment feeder'!BZ1023)))</f>
        <v>280</v>
      </c>
      <c r="O1034" s="120">
        <f>IF($B$9="Female",'No Self Assessment feeder'!O1023,IF($B$9="Male",'No Self Assessment feeder'!AU1023,IF($B$9="All",'No Self Assessment feeder'!CA1023)))</f>
        <v>1.8</v>
      </c>
      <c r="P1034" s="79">
        <f>IF($B$9="Female",'No Self Assessment feeder'!P1023,IF($B$9="Male",'No Self Assessment feeder'!AV1023,IF($B$9="All",'No Self Assessment feeder'!CB1023)))</f>
        <v>275</v>
      </c>
      <c r="Q1034" s="120">
        <f>IF($B$9="Female",'No Self Assessment feeder'!Q1023,IF($B$9="Male",'No Self Assessment feeder'!AW1023,IF($B$9="All",'No Self Assessment feeder'!CC1023)))</f>
        <v>11.2</v>
      </c>
      <c r="R1034" s="120">
        <f>IF($B$9="Female",'No Self Assessment feeder'!R1023,IF($B$9="Male",'No Self Assessment feeder'!AX1023,IF($B$9="All",'No Self Assessment feeder'!CD1023)))</f>
        <v>6.9</v>
      </c>
      <c r="S1034" s="120">
        <f>IF($B$9="Female",'No Self Assessment feeder'!S1023,IF($B$9="Male",'No Self Assessment feeder'!AY1023,IF($B$9="All",'No Self Assessment feeder'!CE1023)))</f>
        <v>56.7</v>
      </c>
      <c r="T1034" s="120">
        <f>IF($B$9="Female",'No Self Assessment feeder'!T1023,IF($B$9="Male",'No Self Assessment feeder'!AZ1023,IF($B$9="All",'No Self Assessment feeder'!CF1023)))</f>
        <v>73.599999999999994</v>
      </c>
      <c r="U1034" s="127">
        <f>IF($B$9="Female",'No Self Assessment feeder'!U1023,IF($B$9="Male",'No Self Assessment feeder'!BA1023,IF($B$9="All",'No Self Assessment feeder'!CG1023)))</f>
        <v>81.900000000000006</v>
      </c>
      <c r="V1034" s="81" t="str">
        <f>IF($B$9="Female",'No Self Assessment feeder'!V1023,IF($B$9="Male",'No Self Assessment feeder'!BB1023,IF($B$9="All",'No Self Assessment feeder'!CH1023)))</f>
        <v>.</v>
      </c>
      <c r="W1034" s="120" t="str">
        <f>IF($B$9="Female",'No Self Assessment feeder'!W1023,IF($B$9="Male",'No Self Assessment feeder'!BC1023,IF($B$9="All",'No Self Assessment feeder'!CI1023)))</f>
        <v>.</v>
      </c>
      <c r="X1034" s="79" t="str">
        <f>IF($B$9="Female",'No Self Assessment feeder'!X1023,IF($B$9="Male",'No Self Assessment feeder'!BD1023,IF($B$9="All",'No Self Assessment feeder'!CJ1023)))</f>
        <v>.</v>
      </c>
      <c r="Y1034" s="120" t="str">
        <f>IF($B$9="Female",'No Self Assessment feeder'!Y1023,IF($B$9="Male",'No Self Assessment feeder'!BE1023,IF($B$9="All",'No Self Assessment feeder'!CK1023)))</f>
        <v>.</v>
      </c>
      <c r="Z1034" s="120" t="str">
        <f>IF($B$9="Female",'No Self Assessment feeder'!Z1023,IF($B$9="Male",'No Self Assessment feeder'!BF1023,IF($B$9="All",'No Self Assessment feeder'!CL1023)))</f>
        <v>.</v>
      </c>
      <c r="AA1034" s="120" t="str">
        <f>IF($B$9="Female",'No Self Assessment feeder'!AA1023,IF($B$9="Male",'No Self Assessment feeder'!BG1023,IF($B$9="All",'No Self Assessment feeder'!CM1023)))</f>
        <v>.</v>
      </c>
      <c r="AB1034" s="120" t="str">
        <f>IF($B$9="Female",'No Self Assessment feeder'!AB1023,IF($B$9="Male",'No Self Assessment feeder'!BH1023,IF($B$9="All",'No Self Assessment feeder'!CN1023)))</f>
        <v>.</v>
      </c>
      <c r="AC1034" s="127" t="str">
        <f>IF($B$9="Female",'No Self Assessment feeder'!AC1023,IF($B$9="Male",'No Self Assessment feeder'!BI1023,IF($B$9="All",'No Self Assessment feeder'!CO1023)))</f>
        <v>.</v>
      </c>
      <c r="CM1034" s="29"/>
    </row>
    <row r="1035" spans="1:91" ht="14.25" customHeight="1" x14ac:dyDescent="0.2">
      <c r="A1035" s="159" t="s">
        <v>295</v>
      </c>
      <c r="B1035" s="65" t="s">
        <v>230</v>
      </c>
      <c r="C1035" s="66">
        <v>10007782</v>
      </c>
      <c r="D1035" s="66" t="s">
        <v>491</v>
      </c>
      <c r="E1035" s="162" t="s">
        <v>231</v>
      </c>
      <c r="F1035" s="142">
        <f>IF($B$9="Female",'No Self Assessment feeder'!F1024,IF($B$9="Male",'No Self Assessment feeder'!AL1024,IF($B$9="All",'No Self Assessment feeder'!BR1024)))</f>
        <v>625</v>
      </c>
      <c r="G1035" s="120">
        <f>IF($B$9="Female",'No Self Assessment feeder'!G1024,IF($B$9="Male",'No Self Assessment feeder'!AM1024,IF($B$9="All",'No Self Assessment feeder'!BS1024)))</f>
        <v>2.7</v>
      </c>
      <c r="H1035" s="79">
        <f>IF($B$9="Female",'No Self Assessment feeder'!H1024,IF($B$9="Male",'No Self Assessment feeder'!AN1024,IF($B$9="All",'No Self Assessment feeder'!BT1024)))</f>
        <v>610</v>
      </c>
      <c r="I1035" s="120">
        <f>IF($B$9="Female",'No Self Assessment feeder'!I1024,IF($B$9="Male",'No Self Assessment feeder'!AO1024,IF($B$9="All",'No Self Assessment feeder'!BU1024)))</f>
        <v>6.4</v>
      </c>
      <c r="J1035" s="120">
        <f>IF($B$9="Female",'No Self Assessment feeder'!J1024,IF($B$9="Male",'No Self Assessment feeder'!AP1024,IF($B$9="All",'No Self Assessment feeder'!BV1024)))</f>
        <v>4.9000000000000004</v>
      </c>
      <c r="K1035" s="120">
        <f>IF($B$9="Female",'No Self Assessment feeder'!K1024,IF($B$9="Male",'No Self Assessment feeder'!AQ1024,IF($B$9="All",'No Self Assessment feeder'!BW1024)))</f>
        <v>60.7</v>
      </c>
      <c r="L1035" s="120">
        <f>IF($B$9="Female",'No Self Assessment feeder'!L1024,IF($B$9="Male",'No Self Assessment feeder'!AR1024,IF($B$9="All",'No Self Assessment feeder'!BX1024)))</f>
        <v>79.599999999999994</v>
      </c>
      <c r="M1035" s="127">
        <f>IF($B$9="Female",'No Self Assessment feeder'!M1024,IF($B$9="Male",'No Self Assessment feeder'!AS1024,IF($B$9="All",'No Self Assessment feeder'!BY1024)))</f>
        <v>88.7</v>
      </c>
      <c r="N1035" s="81">
        <f>IF($B$9="Female",'No Self Assessment feeder'!N1024,IF($B$9="Male",'No Self Assessment feeder'!AT1024,IF($B$9="All",'No Self Assessment feeder'!BZ1024)))</f>
        <v>625</v>
      </c>
      <c r="O1035" s="120">
        <f>IF($B$9="Female",'No Self Assessment feeder'!O1024,IF($B$9="Male",'No Self Assessment feeder'!AU1024,IF($B$9="All",'No Self Assessment feeder'!CA1024)))</f>
        <v>2.7</v>
      </c>
      <c r="P1035" s="79">
        <f>IF($B$9="Female",'No Self Assessment feeder'!P1024,IF($B$9="Male",'No Self Assessment feeder'!AV1024,IF($B$9="All",'No Self Assessment feeder'!CB1024)))</f>
        <v>610</v>
      </c>
      <c r="Q1035" s="120">
        <f>IF($B$9="Female",'No Self Assessment feeder'!Q1024,IF($B$9="Male",'No Self Assessment feeder'!AW1024,IF($B$9="All",'No Self Assessment feeder'!CC1024)))</f>
        <v>10.5</v>
      </c>
      <c r="R1035" s="120">
        <f>IF($B$9="Female",'No Self Assessment feeder'!R1024,IF($B$9="Male",'No Self Assessment feeder'!AX1024,IF($B$9="All",'No Self Assessment feeder'!CD1024)))</f>
        <v>12.5</v>
      </c>
      <c r="S1035" s="120">
        <f>IF($B$9="Female",'No Self Assessment feeder'!S1024,IF($B$9="Male",'No Self Assessment feeder'!AY1024,IF($B$9="All",'No Self Assessment feeder'!CE1024)))</f>
        <v>49.7</v>
      </c>
      <c r="T1035" s="120">
        <f>IF($B$9="Female",'No Self Assessment feeder'!T1024,IF($B$9="Male",'No Self Assessment feeder'!AZ1024,IF($B$9="All",'No Self Assessment feeder'!CF1024)))</f>
        <v>70.2</v>
      </c>
      <c r="U1035" s="127">
        <f>IF($B$9="Female",'No Self Assessment feeder'!U1024,IF($B$9="Male",'No Self Assessment feeder'!BA1024,IF($B$9="All",'No Self Assessment feeder'!CG1024)))</f>
        <v>77</v>
      </c>
      <c r="V1035" s="81" t="str">
        <f>IF($B$9="Female",'No Self Assessment feeder'!V1024,IF($B$9="Male",'No Self Assessment feeder'!BB1024,IF($B$9="All",'No Self Assessment feeder'!CH1024)))</f>
        <v>.</v>
      </c>
      <c r="W1035" s="120" t="str">
        <f>IF($B$9="Female",'No Self Assessment feeder'!W1024,IF($B$9="Male",'No Self Assessment feeder'!BC1024,IF($B$9="All",'No Self Assessment feeder'!CI1024)))</f>
        <v>.</v>
      </c>
      <c r="X1035" s="79" t="str">
        <f>IF($B$9="Female",'No Self Assessment feeder'!X1024,IF($B$9="Male",'No Self Assessment feeder'!BD1024,IF($B$9="All",'No Self Assessment feeder'!CJ1024)))</f>
        <v>.</v>
      </c>
      <c r="Y1035" s="120" t="str">
        <f>IF($B$9="Female",'No Self Assessment feeder'!Y1024,IF($B$9="Male",'No Self Assessment feeder'!BE1024,IF($B$9="All",'No Self Assessment feeder'!CK1024)))</f>
        <v>.</v>
      </c>
      <c r="Z1035" s="120" t="str">
        <f>IF($B$9="Female",'No Self Assessment feeder'!Z1024,IF($B$9="Male",'No Self Assessment feeder'!BF1024,IF($B$9="All",'No Self Assessment feeder'!CL1024)))</f>
        <v>.</v>
      </c>
      <c r="AA1035" s="120" t="str">
        <f>IF($B$9="Female",'No Self Assessment feeder'!AA1024,IF($B$9="Male",'No Self Assessment feeder'!BG1024,IF($B$9="All",'No Self Assessment feeder'!CM1024)))</f>
        <v>.</v>
      </c>
      <c r="AB1035" s="120" t="str">
        <f>IF($B$9="Female",'No Self Assessment feeder'!AB1024,IF($B$9="Male",'No Self Assessment feeder'!BH1024,IF($B$9="All",'No Self Assessment feeder'!CN1024)))</f>
        <v>.</v>
      </c>
      <c r="AC1035" s="127" t="str">
        <f>IF($B$9="Female",'No Self Assessment feeder'!AC1024,IF($B$9="Male",'No Self Assessment feeder'!BI1024,IF($B$9="All",'No Self Assessment feeder'!CO1024)))</f>
        <v>.</v>
      </c>
      <c r="CM1035" s="29"/>
    </row>
    <row r="1036" spans="1:91" ht="14.25" customHeight="1" x14ac:dyDescent="0.2">
      <c r="A1036" s="159" t="s">
        <v>295</v>
      </c>
      <c r="B1036" s="65" t="s">
        <v>232</v>
      </c>
      <c r="C1036" s="66">
        <v>10007843</v>
      </c>
      <c r="D1036" s="66" t="s">
        <v>491</v>
      </c>
      <c r="E1036" s="162" t="s">
        <v>233</v>
      </c>
      <c r="F1036" s="142">
        <f>IF($B$9="Female",'No Self Assessment feeder'!F1025,IF($B$9="Male",'No Self Assessment feeder'!AL1025,IF($B$9="All",'No Self Assessment feeder'!BR1025)))</f>
        <v>770</v>
      </c>
      <c r="G1036" s="120">
        <f>IF($B$9="Female",'No Self Assessment feeder'!G1025,IF($B$9="Male",'No Self Assessment feeder'!AM1025,IF($B$9="All",'No Self Assessment feeder'!BS1025)))</f>
        <v>3.5</v>
      </c>
      <c r="H1036" s="79">
        <f>IF($B$9="Female",'No Self Assessment feeder'!H1025,IF($B$9="Male",'No Self Assessment feeder'!AN1025,IF($B$9="All",'No Self Assessment feeder'!BT1025)))</f>
        <v>745</v>
      </c>
      <c r="I1036" s="120">
        <f>IF($B$9="Female",'No Self Assessment feeder'!I1025,IF($B$9="Male",'No Self Assessment feeder'!AO1025,IF($B$9="All",'No Self Assessment feeder'!BU1025)))</f>
        <v>6.7</v>
      </c>
      <c r="J1036" s="120">
        <f>IF($B$9="Female",'No Self Assessment feeder'!J1025,IF($B$9="Male",'No Self Assessment feeder'!AP1025,IF($B$9="All",'No Self Assessment feeder'!BV1025)))</f>
        <v>10.9</v>
      </c>
      <c r="K1036" s="120">
        <f>IF($B$9="Female",'No Self Assessment feeder'!K1025,IF($B$9="Male",'No Self Assessment feeder'!AQ1025,IF($B$9="All",'No Self Assessment feeder'!BW1025)))</f>
        <v>67.5</v>
      </c>
      <c r="L1036" s="120">
        <f>IF($B$9="Female",'No Self Assessment feeder'!L1025,IF($B$9="Male",'No Self Assessment feeder'!AR1025,IF($B$9="All",'No Self Assessment feeder'!BX1025)))</f>
        <v>78.3</v>
      </c>
      <c r="M1036" s="127">
        <f>IF($B$9="Female",'No Self Assessment feeder'!M1025,IF($B$9="Male",'No Self Assessment feeder'!AS1025,IF($B$9="All",'No Self Assessment feeder'!BY1025)))</f>
        <v>82.4</v>
      </c>
      <c r="N1036" s="81">
        <f>IF($B$9="Female",'No Self Assessment feeder'!N1025,IF($B$9="Male",'No Self Assessment feeder'!AT1025,IF($B$9="All",'No Self Assessment feeder'!BZ1025)))</f>
        <v>770</v>
      </c>
      <c r="O1036" s="120">
        <f>IF($B$9="Female",'No Self Assessment feeder'!O1025,IF($B$9="Male",'No Self Assessment feeder'!AU1025,IF($B$9="All",'No Self Assessment feeder'!CA1025)))</f>
        <v>3.8</v>
      </c>
      <c r="P1036" s="79">
        <f>IF($B$9="Female",'No Self Assessment feeder'!P1025,IF($B$9="Male",'No Self Assessment feeder'!AV1025,IF($B$9="All",'No Self Assessment feeder'!CB1025)))</f>
        <v>745</v>
      </c>
      <c r="Q1036" s="120">
        <f>IF($B$9="Female",'No Self Assessment feeder'!Q1025,IF($B$9="Male",'No Self Assessment feeder'!AW1025,IF($B$9="All",'No Self Assessment feeder'!CC1025)))</f>
        <v>10.9</v>
      </c>
      <c r="R1036" s="120">
        <f>IF($B$9="Female",'No Self Assessment feeder'!R1025,IF($B$9="Male",'No Self Assessment feeder'!AX1025,IF($B$9="All",'No Self Assessment feeder'!CD1025)))</f>
        <v>8.9</v>
      </c>
      <c r="S1036" s="120">
        <f>IF($B$9="Female",'No Self Assessment feeder'!S1025,IF($B$9="Male",'No Self Assessment feeder'!AY1025,IF($B$9="All",'No Self Assessment feeder'!CE1025)))</f>
        <v>69.3</v>
      </c>
      <c r="T1036" s="120">
        <f>IF($B$9="Female",'No Self Assessment feeder'!T1025,IF($B$9="Male",'No Self Assessment feeder'!AZ1025,IF($B$9="All",'No Self Assessment feeder'!CF1025)))</f>
        <v>77.3</v>
      </c>
      <c r="U1036" s="127">
        <f>IF($B$9="Female",'No Self Assessment feeder'!U1025,IF($B$9="Male",'No Self Assessment feeder'!BA1025,IF($B$9="All",'No Self Assessment feeder'!CG1025)))</f>
        <v>80.2</v>
      </c>
      <c r="V1036" s="81" t="str">
        <f>IF($B$9="Female",'No Self Assessment feeder'!V1025,IF($B$9="Male",'No Self Assessment feeder'!BB1025,IF($B$9="All",'No Self Assessment feeder'!CH1025)))</f>
        <v>.</v>
      </c>
      <c r="W1036" s="120" t="str">
        <f>IF($B$9="Female",'No Self Assessment feeder'!W1025,IF($B$9="Male",'No Self Assessment feeder'!BC1025,IF($B$9="All",'No Self Assessment feeder'!CI1025)))</f>
        <v>.</v>
      </c>
      <c r="X1036" s="79" t="str">
        <f>IF($B$9="Female",'No Self Assessment feeder'!X1025,IF($B$9="Male",'No Self Assessment feeder'!BD1025,IF($B$9="All",'No Self Assessment feeder'!CJ1025)))</f>
        <v>.</v>
      </c>
      <c r="Y1036" s="120" t="str">
        <f>IF($B$9="Female",'No Self Assessment feeder'!Y1025,IF($B$9="Male",'No Self Assessment feeder'!BE1025,IF($B$9="All",'No Self Assessment feeder'!CK1025)))</f>
        <v>.</v>
      </c>
      <c r="Z1036" s="120" t="str">
        <f>IF($B$9="Female",'No Self Assessment feeder'!Z1025,IF($B$9="Male",'No Self Assessment feeder'!BF1025,IF($B$9="All",'No Self Assessment feeder'!CL1025)))</f>
        <v>.</v>
      </c>
      <c r="AA1036" s="120" t="str">
        <f>IF($B$9="Female",'No Self Assessment feeder'!AA1025,IF($B$9="Male",'No Self Assessment feeder'!BG1025,IF($B$9="All",'No Self Assessment feeder'!CM1025)))</f>
        <v>.</v>
      </c>
      <c r="AB1036" s="120" t="str">
        <f>IF($B$9="Female",'No Self Assessment feeder'!AB1025,IF($B$9="Male",'No Self Assessment feeder'!BH1025,IF($B$9="All",'No Self Assessment feeder'!CN1025)))</f>
        <v>.</v>
      </c>
      <c r="AC1036" s="127" t="str">
        <f>IF($B$9="Female",'No Self Assessment feeder'!AC1025,IF($B$9="Male",'No Self Assessment feeder'!BI1025,IF($B$9="All",'No Self Assessment feeder'!CO1025)))</f>
        <v>.</v>
      </c>
      <c r="CM1036" s="29"/>
    </row>
    <row r="1037" spans="1:91" ht="14.25" customHeight="1" x14ac:dyDescent="0.2">
      <c r="A1037" s="159" t="s">
        <v>295</v>
      </c>
      <c r="B1037" s="65" t="s">
        <v>234</v>
      </c>
      <c r="C1037" s="66">
        <v>10007156</v>
      </c>
      <c r="D1037" s="66" t="s">
        <v>493</v>
      </c>
      <c r="E1037" s="162" t="s">
        <v>235</v>
      </c>
      <c r="F1037" s="142">
        <f>IF($B$9="Female",'No Self Assessment feeder'!F1026,IF($B$9="Male",'No Self Assessment feeder'!AL1026,IF($B$9="All",'No Self Assessment feeder'!BR1026)))</f>
        <v>3130</v>
      </c>
      <c r="G1037" s="120">
        <f>IF($B$9="Female",'No Self Assessment feeder'!G1026,IF($B$9="Male",'No Self Assessment feeder'!AM1026,IF($B$9="All",'No Self Assessment feeder'!BS1026)))</f>
        <v>4.0999999999999996</v>
      </c>
      <c r="H1037" s="79">
        <f>IF($B$9="Female",'No Self Assessment feeder'!H1026,IF($B$9="Male",'No Self Assessment feeder'!AN1026,IF($B$9="All",'No Self Assessment feeder'!BT1026)))</f>
        <v>3005</v>
      </c>
      <c r="I1037" s="120">
        <f>IF($B$9="Female",'No Self Assessment feeder'!I1026,IF($B$9="Male",'No Self Assessment feeder'!AO1026,IF($B$9="All",'No Self Assessment feeder'!BU1026)))</f>
        <v>8.5</v>
      </c>
      <c r="J1037" s="120">
        <f>IF($B$9="Female",'No Self Assessment feeder'!J1026,IF($B$9="Male",'No Self Assessment feeder'!AP1026,IF($B$9="All",'No Self Assessment feeder'!BV1026)))</f>
        <v>13.9</v>
      </c>
      <c r="K1037" s="120">
        <f>IF($B$9="Female",'No Self Assessment feeder'!K1026,IF($B$9="Male",'No Self Assessment feeder'!AQ1026,IF($B$9="All",'No Self Assessment feeder'!BW1026)))</f>
        <v>61.7</v>
      </c>
      <c r="L1037" s="120">
        <f>IF($B$9="Female",'No Self Assessment feeder'!L1026,IF($B$9="Male",'No Self Assessment feeder'!AR1026,IF($B$9="All",'No Self Assessment feeder'!BX1026)))</f>
        <v>72.2</v>
      </c>
      <c r="M1037" s="127">
        <f>IF($B$9="Female",'No Self Assessment feeder'!M1026,IF($B$9="Male",'No Self Assessment feeder'!AS1026,IF($B$9="All",'No Self Assessment feeder'!BY1026)))</f>
        <v>77.599999999999994</v>
      </c>
      <c r="N1037" s="81">
        <f>IF($B$9="Female",'No Self Assessment feeder'!N1026,IF($B$9="Male",'No Self Assessment feeder'!AT1026,IF($B$9="All",'No Self Assessment feeder'!BZ1026)))</f>
        <v>3130</v>
      </c>
      <c r="O1037" s="120">
        <f>IF($B$9="Female",'No Self Assessment feeder'!O1026,IF($B$9="Male",'No Self Assessment feeder'!AU1026,IF($B$9="All",'No Self Assessment feeder'!CA1026)))</f>
        <v>4.3</v>
      </c>
      <c r="P1037" s="79">
        <f>IF($B$9="Female",'No Self Assessment feeder'!P1026,IF($B$9="Male",'No Self Assessment feeder'!AV1026,IF($B$9="All",'No Self Assessment feeder'!CB1026)))</f>
        <v>2995</v>
      </c>
      <c r="Q1037" s="120">
        <f>IF($B$9="Female",'No Self Assessment feeder'!Q1026,IF($B$9="Male",'No Self Assessment feeder'!AW1026,IF($B$9="All",'No Self Assessment feeder'!CC1026)))</f>
        <v>12.4</v>
      </c>
      <c r="R1037" s="120">
        <f>IF($B$9="Female",'No Self Assessment feeder'!R1026,IF($B$9="Male",'No Self Assessment feeder'!AX1026,IF($B$9="All",'No Self Assessment feeder'!CD1026)))</f>
        <v>10.4</v>
      </c>
      <c r="S1037" s="120">
        <f>IF($B$9="Female",'No Self Assessment feeder'!S1026,IF($B$9="Male",'No Self Assessment feeder'!AY1026,IF($B$9="All",'No Self Assessment feeder'!CE1026)))</f>
        <v>65.099999999999994</v>
      </c>
      <c r="T1037" s="120">
        <f>IF($B$9="Female",'No Self Assessment feeder'!T1026,IF($B$9="Male",'No Self Assessment feeder'!AZ1026,IF($B$9="All",'No Self Assessment feeder'!CF1026)))</f>
        <v>74</v>
      </c>
      <c r="U1037" s="127">
        <f>IF($B$9="Female",'No Self Assessment feeder'!U1026,IF($B$9="Male",'No Self Assessment feeder'!BA1026,IF($B$9="All",'No Self Assessment feeder'!CG1026)))</f>
        <v>77.2</v>
      </c>
      <c r="V1037" s="81" t="str">
        <f>IF($B$9="Female",'No Self Assessment feeder'!V1026,IF($B$9="Male",'No Self Assessment feeder'!BB1026,IF($B$9="All",'No Self Assessment feeder'!CH1026)))</f>
        <v>.</v>
      </c>
      <c r="W1037" s="120" t="str">
        <f>IF($B$9="Female",'No Self Assessment feeder'!W1026,IF($B$9="Male",'No Self Assessment feeder'!BC1026,IF($B$9="All",'No Self Assessment feeder'!CI1026)))</f>
        <v>.</v>
      </c>
      <c r="X1037" s="79" t="str">
        <f>IF($B$9="Female",'No Self Assessment feeder'!X1026,IF($B$9="Male",'No Self Assessment feeder'!BD1026,IF($B$9="All",'No Self Assessment feeder'!CJ1026)))</f>
        <v>.</v>
      </c>
      <c r="Y1037" s="120" t="str">
        <f>IF($B$9="Female",'No Self Assessment feeder'!Y1026,IF($B$9="Male",'No Self Assessment feeder'!BE1026,IF($B$9="All",'No Self Assessment feeder'!CK1026)))</f>
        <v>.</v>
      </c>
      <c r="Z1037" s="120" t="str">
        <f>IF($B$9="Female",'No Self Assessment feeder'!Z1026,IF($B$9="Male",'No Self Assessment feeder'!BF1026,IF($B$9="All",'No Self Assessment feeder'!CL1026)))</f>
        <v>.</v>
      </c>
      <c r="AA1037" s="120" t="str">
        <f>IF($B$9="Female",'No Self Assessment feeder'!AA1026,IF($B$9="Male",'No Self Assessment feeder'!BG1026,IF($B$9="All",'No Self Assessment feeder'!CM1026)))</f>
        <v>.</v>
      </c>
      <c r="AB1037" s="120" t="str">
        <f>IF($B$9="Female",'No Self Assessment feeder'!AB1026,IF($B$9="Male",'No Self Assessment feeder'!BH1026,IF($B$9="All",'No Self Assessment feeder'!CN1026)))</f>
        <v>.</v>
      </c>
      <c r="AC1037" s="127" t="str">
        <f>IF($B$9="Female",'No Self Assessment feeder'!AC1026,IF($B$9="Male",'No Self Assessment feeder'!BI1026,IF($B$9="All",'No Self Assessment feeder'!CO1026)))</f>
        <v>.</v>
      </c>
      <c r="CM1037" s="29"/>
    </row>
    <row r="1038" spans="1:91" ht="14.25" customHeight="1" x14ac:dyDescent="0.2">
      <c r="A1038" s="159" t="s">
        <v>295</v>
      </c>
      <c r="B1038" s="65" t="s">
        <v>236</v>
      </c>
      <c r="C1038" s="66">
        <v>10007780</v>
      </c>
      <c r="D1038" s="66" t="s">
        <v>491</v>
      </c>
      <c r="E1038" s="162" t="s">
        <v>237</v>
      </c>
      <c r="F1038" s="142">
        <f>IF($B$9="Female",'No Self Assessment feeder'!F1027,IF($B$9="Male",'No Self Assessment feeder'!AL1027,IF($B$9="All",'No Self Assessment feeder'!BR1027)))</f>
        <v>475</v>
      </c>
      <c r="G1038" s="120">
        <f>IF($B$9="Female",'No Self Assessment feeder'!G1027,IF($B$9="Male",'No Self Assessment feeder'!AM1027,IF($B$9="All",'No Self Assessment feeder'!BS1027)))</f>
        <v>3.4</v>
      </c>
      <c r="H1038" s="79">
        <f>IF($B$9="Female",'No Self Assessment feeder'!H1027,IF($B$9="Male",'No Self Assessment feeder'!AN1027,IF($B$9="All",'No Self Assessment feeder'!BT1027)))</f>
        <v>460</v>
      </c>
      <c r="I1038" s="120">
        <f>IF($B$9="Female",'No Self Assessment feeder'!I1027,IF($B$9="Male",'No Self Assessment feeder'!AO1027,IF($B$9="All",'No Self Assessment feeder'!BU1027)))</f>
        <v>15.9</v>
      </c>
      <c r="J1038" s="120">
        <f>IF($B$9="Female",'No Self Assessment feeder'!J1027,IF($B$9="Male",'No Self Assessment feeder'!AP1027,IF($B$9="All",'No Self Assessment feeder'!BV1027)))</f>
        <v>16.2</v>
      </c>
      <c r="K1038" s="120">
        <f>IF($B$9="Female",'No Self Assessment feeder'!K1027,IF($B$9="Male",'No Self Assessment feeder'!AQ1027,IF($B$9="All",'No Self Assessment feeder'!BW1027)))</f>
        <v>39.1</v>
      </c>
      <c r="L1038" s="120">
        <f>IF($B$9="Female",'No Self Assessment feeder'!L1027,IF($B$9="Male",'No Self Assessment feeder'!AR1027,IF($B$9="All",'No Self Assessment feeder'!BX1027)))</f>
        <v>52.2</v>
      </c>
      <c r="M1038" s="127">
        <f>IF($B$9="Female",'No Self Assessment feeder'!M1027,IF($B$9="Male",'No Self Assessment feeder'!AS1027,IF($B$9="All",'No Self Assessment feeder'!BY1027)))</f>
        <v>67.900000000000006</v>
      </c>
      <c r="N1038" s="81">
        <f>IF($B$9="Female",'No Self Assessment feeder'!N1027,IF($B$9="Male",'No Self Assessment feeder'!AT1027,IF($B$9="All",'No Self Assessment feeder'!BZ1027)))</f>
        <v>475</v>
      </c>
      <c r="O1038" s="120">
        <f>IF($B$9="Female",'No Self Assessment feeder'!O1027,IF($B$9="Male",'No Self Assessment feeder'!AU1027,IF($B$9="All",'No Self Assessment feeder'!CA1027)))</f>
        <v>3.6</v>
      </c>
      <c r="P1038" s="79">
        <f>IF($B$9="Female",'No Self Assessment feeder'!P1027,IF($B$9="Male",'No Self Assessment feeder'!AV1027,IF($B$9="All",'No Self Assessment feeder'!CB1027)))</f>
        <v>455</v>
      </c>
      <c r="Q1038" s="120">
        <f>IF($B$9="Female",'No Self Assessment feeder'!Q1027,IF($B$9="Male",'No Self Assessment feeder'!AW1027,IF($B$9="All",'No Self Assessment feeder'!CC1027)))</f>
        <v>19.899999999999999</v>
      </c>
      <c r="R1038" s="120">
        <f>IF($B$9="Female",'No Self Assessment feeder'!R1027,IF($B$9="Male",'No Self Assessment feeder'!AX1027,IF($B$9="All",'No Self Assessment feeder'!CD1027)))</f>
        <v>12.5</v>
      </c>
      <c r="S1038" s="120">
        <f>IF($B$9="Female",'No Self Assessment feeder'!S1027,IF($B$9="Male",'No Self Assessment feeder'!AY1027,IF($B$9="All",'No Self Assessment feeder'!CE1027)))</f>
        <v>49.7</v>
      </c>
      <c r="T1038" s="120">
        <f>IF($B$9="Female",'No Self Assessment feeder'!T1027,IF($B$9="Male",'No Self Assessment feeder'!AZ1027,IF($B$9="All",'No Self Assessment feeder'!CF1027)))</f>
        <v>59.1</v>
      </c>
      <c r="U1038" s="127">
        <f>IF($B$9="Female",'No Self Assessment feeder'!U1027,IF($B$9="Male",'No Self Assessment feeder'!BA1027,IF($B$9="All",'No Self Assessment feeder'!CG1027)))</f>
        <v>67.599999999999994</v>
      </c>
      <c r="V1038" s="81" t="str">
        <f>IF($B$9="Female",'No Self Assessment feeder'!V1027,IF($B$9="Male",'No Self Assessment feeder'!BB1027,IF($B$9="All",'No Self Assessment feeder'!CH1027)))</f>
        <v>.</v>
      </c>
      <c r="W1038" s="120" t="str">
        <f>IF($B$9="Female",'No Self Assessment feeder'!W1027,IF($B$9="Male",'No Self Assessment feeder'!BC1027,IF($B$9="All",'No Self Assessment feeder'!CI1027)))</f>
        <v>.</v>
      </c>
      <c r="X1038" s="79" t="str">
        <f>IF($B$9="Female",'No Self Assessment feeder'!X1027,IF($B$9="Male",'No Self Assessment feeder'!BD1027,IF($B$9="All",'No Self Assessment feeder'!CJ1027)))</f>
        <v>.</v>
      </c>
      <c r="Y1038" s="120" t="str">
        <f>IF($B$9="Female",'No Self Assessment feeder'!Y1027,IF($B$9="Male",'No Self Assessment feeder'!BE1027,IF($B$9="All",'No Self Assessment feeder'!CK1027)))</f>
        <v>.</v>
      </c>
      <c r="Z1038" s="120" t="str">
        <f>IF($B$9="Female",'No Self Assessment feeder'!Z1027,IF($B$9="Male",'No Self Assessment feeder'!BF1027,IF($B$9="All",'No Self Assessment feeder'!CL1027)))</f>
        <v>.</v>
      </c>
      <c r="AA1038" s="120" t="str">
        <f>IF($B$9="Female",'No Self Assessment feeder'!AA1027,IF($B$9="Male",'No Self Assessment feeder'!BG1027,IF($B$9="All",'No Self Assessment feeder'!CM1027)))</f>
        <v>.</v>
      </c>
      <c r="AB1038" s="120" t="str">
        <f>IF($B$9="Female",'No Self Assessment feeder'!AB1027,IF($B$9="Male",'No Self Assessment feeder'!BH1027,IF($B$9="All",'No Self Assessment feeder'!CN1027)))</f>
        <v>.</v>
      </c>
      <c r="AC1038" s="127" t="str">
        <f>IF($B$9="Female",'No Self Assessment feeder'!AC1027,IF($B$9="Male",'No Self Assessment feeder'!BI1027,IF($B$9="All",'No Self Assessment feeder'!CO1027)))</f>
        <v>.</v>
      </c>
      <c r="CM1038" s="29"/>
    </row>
    <row r="1039" spans="1:91" ht="14.25" customHeight="1" x14ac:dyDescent="0.2">
      <c r="A1039" s="159" t="s">
        <v>295</v>
      </c>
      <c r="B1039" s="65" t="s">
        <v>238</v>
      </c>
      <c r="C1039" s="66">
        <v>10005790</v>
      </c>
      <c r="D1039" s="66" t="s">
        <v>494</v>
      </c>
      <c r="E1039" s="162" t="s">
        <v>239</v>
      </c>
      <c r="F1039" s="142">
        <f>IF($B$9="Female",'No Self Assessment feeder'!F1028,IF($B$9="Male",'No Self Assessment feeder'!AL1028,IF($B$9="All",'No Self Assessment feeder'!BR1028)))</f>
        <v>5310</v>
      </c>
      <c r="G1039" s="120">
        <f>IF($B$9="Female",'No Self Assessment feeder'!G1028,IF($B$9="Male",'No Self Assessment feeder'!AM1028,IF($B$9="All",'No Self Assessment feeder'!BS1028)))</f>
        <v>2.8</v>
      </c>
      <c r="H1039" s="79">
        <f>IF($B$9="Female",'No Self Assessment feeder'!H1028,IF($B$9="Male",'No Self Assessment feeder'!AN1028,IF($B$9="All",'No Self Assessment feeder'!BT1028)))</f>
        <v>5155</v>
      </c>
      <c r="I1039" s="120">
        <f>IF($B$9="Female",'No Self Assessment feeder'!I1028,IF($B$9="Male",'No Self Assessment feeder'!AO1028,IF($B$9="All",'No Self Assessment feeder'!BU1028)))</f>
        <v>5.7</v>
      </c>
      <c r="J1039" s="120">
        <f>IF($B$9="Female",'No Self Assessment feeder'!J1028,IF($B$9="Male",'No Self Assessment feeder'!AP1028,IF($B$9="All",'No Self Assessment feeder'!BV1028)))</f>
        <v>11.1</v>
      </c>
      <c r="K1039" s="120">
        <f>IF($B$9="Female",'No Self Assessment feeder'!K1028,IF($B$9="Male",'No Self Assessment feeder'!AQ1028,IF($B$9="All",'No Self Assessment feeder'!BW1028)))</f>
        <v>66.5</v>
      </c>
      <c r="L1039" s="120">
        <f>IF($B$9="Female",'No Self Assessment feeder'!L1028,IF($B$9="Male",'No Self Assessment feeder'!AR1028,IF($B$9="All",'No Self Assessment feeder'!BX1028)))</f>
        <v>78</v>
      </c>
      <c r="M1039" s="127">
        <f>IF($B$9="Female",'No Self Assessment feeder'!M1028,IF($B$9="Male",'No Self Assessment feeder'!AS1028,IF($B$9="All",'No Self Assessment feeder'!BY1028)))</f>
        <v>83.2</v>
      </c>
      <c r="N1039" s="81">
        <f>IF($B$9="Female",'No Self Assessment feeder'!N1028,IF($B$9="Male",'No Self Assessment feeder'!AT1028,IF($B$9="All",'No Self Assessment feeder'!BZ1028)))</f>
        <v>5310</v>
      </c>
      <c r="O1039" s="120">
        <f>IF($B$9="Female",'No Self Assessment feeder'!O1028,IF($B$9="Male",'No Self Assessment feeder'!AU1028,IF($B$9="All",'No Self Assessment feeder'!CA1028)))</f>
        <v>3</v>
      </c>
      <c r="P1039" s="79">
        <f>IF($B$9="Female",'No Self Assessment feeder'!P1028,IF($B$9="Male",'No Self Assessment feeder'!AV1028,IF($B$9="All",'No Self Assessment feeder'!CB1028)))</f>
        <v>5145</v>
      </c>
      <c r="Q1039" s="120">
        <f>IF($B$9="Female",'No Self Assessment feeder'!Q1028,IF($B$9="Male",'No Self Assessment feeder'!AW1028,IF($B$9="All",'No Self Assessment feeder'!CC1028)))</f>
        <v>9.3000000000000007</v>
      </c>
      <c r="R1039" s="120">
        <f>IF($B$9="Female",'No Self Assessment feeder'!R1028,IF($B$9="Male",'No Self Assessment feeder'!AX1028,IF($B$9="All",'No Self Assessment feeder'!CD1028)))</f>
        <v>8.6</v>
      </c>
      <c r="S1039" s="120">
        <f>IF($B$9="Female",'No Self Assessment feeder'!S1028,IF($B$9="Male",'No Self Assessment feeder'!AY1028,IF($B$9="All",'No Self Assessment feeder'!CE1028)))</f>
        <v>70.599999999999994</v>
      </c>
      <c r="T1039" s="120">
        <f>IF($B$9="Female",'No Self Assessment feeder'!T1028,IF($B$9="Male",'No Self Assessment feeder'!AZ1028,IF($B$9="All",'No Self Assessment feeder'!CF1028)))</f>
        <v>78.900000000000006</v>
      </c>
      <c r="U1039" s="127">
        <f>IF($B$9="Female",'No Self Assessment feeder'!U1028,IF($B$9="Male",'No Self Assessment feeder'!BA1028,IF($B$9="All",'No Self Assessment feeder'!CG1028)))</f>
        <v>82.2</v>
      </c>
      <c r="V1039" s="81" t="str">
        <f>IF($B$9="Female",'No Self Assessment feeder'!V1028,IF($B$9="Male",'No Self Assessment feeder'!BB1028,IF($B$9="All",'No Self Assessment feeder'!CH1028)))</f>
        <v>.</v>
      </c>
      <c r="W1039" s="120" t="str">
        <f>IF($B$9="Female",'No Self Assessment feeder'!W1028,IF($B$9="Male",'No Self Assessment feeder'!BC1028,IF($B$9="All",'No Self Assessment feeder'!CI1028)))</f>
        <v>.</v>
      </c>
      <c r="X1039" s="79" t="str">
        <f>IF($B$9="Female",'No Self Assessment feeder'!X1028,IF($B$9="Male",'No Self Assessment feeder'!BD1028,IF($B$9="All",'No Self Assessment feeder'!CJ1028)))</f>
        <v>.</v>
      </c>
      <c r="Y1039" s="120" t="str">
        <f>IF($B$9="Female",'No Self Assessment feeder'!Y1028,IF($B$9="Male",'No Self Assessment feeder'!BE1028,IF($B$9="All",'No Self Assessment feeder'!CK1028)))</f>
        <v>.</v>
      </c>
      <c r="Z1039" s="120" t="str">
        <f>IF($B$9="Female",'No Self Assessment feeder'!Z1028,IF($B$9="Male",'No Self Assessment feeder'!BF1028,IF($B$9="All",'No Self Assessment feeder'!CL1028)))</f>
        <v>.</v>
      </c>
      <c r="AA1039" s="120" t="str">
        <f>IF($B$9="Female",'No Self Assessment feeder'!AA1028,IF($B$9="Male",'No Self Assessment feeder'!BG1028,IF($B$9="All",'No Self Assessment feeder'!CM1028)))</f>
        <v>.</v>
      </c>
      <c r="AB1039" s="120" t="str">
        <f>IF($B$9="Female",'No Self Assessment feeder'!AB1028,IF($B$9="Male",'No Self Assessment feeder'!BH1028,IF($B$9="All",'No Self Assessment feeder'!CN1028)))</f>
        <v>.</v>
      </c>
      <c r="AC1039" s="127" t="str">
        <f>IF($B$9="Female",'No Self Assessment feeder'!AC1028,IF($B$9="Male",'No Self Assessment feeder'!BI1028,IF($B$9="All",'No Self Assessment feeder'!CO1028)))</f>
        <v>.</v>
      </c>
      <c r="CM1039" s="29"/>
    </row>
    <row r="1040" spans="1:91" ht="14.25" customHeight="1" x14ac:dyDescent="0.2">
      <c r="A1040" s="159" t="s">
        <v>295</v>
      </c>
      <c r="B1040" s="65" t="s">
        <v>240</v>
      </c>
      <c r="C1040" s="66">
        <v>10007157</v>
      </c>
      <c r="D1040" s="66" t="s">
        <v>494</v>
      </c>
      <c r="E1040" s="162" t="s">
        <v>241</v>
      </c>
      <c r="F1040" s="142">
        <f>IF($B$9="Female",'No Self Assessment feeder'!F1029,IF($B$9="Male",'No Self Assessment feeder'!AL1029,IF($B$9="All",'No Self Assessment feeder'!BR1029)))</f>
        <v>4050</v>
      </c>
      <c r="G1040" s="120">
        <f>IF($B$9="Female",'No Self Assessment feeder'!G1029,IF($B$9="Male",'No Self Assessment feeder'!AM1029,IF($B$9="All",'No Self Assessment feeder'!BS1029)))</f>
        <v>2.2000000000000002</v>
      </c>
      <c r="H1040" s="79">
        <f>IF($B$9="Female",'No Self Assessment feeder'!H1029,IF($B$9="Male",'No Self Assessment feeder'!AN1029,IF($B$9="All",'No Self Assessment feeder'!BT1029)))</f>
        <v>3960</v>
      </c>
      <c r="I1040" s="120">
        <f>IF($B$9="Female",'No Self Assessment feeder'!I1029,IF($B$9="Male",'No Self Assessment feeder'!AO1029,IF($B$9="All",'No Self Assessment feeder'!BU1029)))</f>
        <v>5.8</v>
      </c>
      <c r="J1040" s="120">
        <f>IF($B$9="Female",'No Self Assessment feeder'!J1029,IF($B$9="Male",'No Self Assessment feeder'!AP1029,IF($B$9="All",'No Self Assessment feeder'!BV1029)))</f>
        <v>10.9</v>
      </c>
      <c r="K1040" s="120">
        <f>IF($B$9="Female",'No Self Assessment feeder'!K1029,IF($B$9="Male",'No Self Assessment feeder'!AQ1029,IF($B$9="All",'No Self Assessment feeder'!BW1029)))</f>
        <v>52.3</v>
      </c>
      <c r="L1040" s="120">
        <f>IF($B$9="Female",'No Self Assessment feeder'!L1029,IF($B$9="Male",'No Self Assessment feeder'!AR1029,IF($B$9="All",'No Self Assessment feeder'!BX1029)))</f>
        <v>71.5</v>
      </c>
      <c r="M1040" s="127">
        <f>IF($B$9="Female",'No Self Assessment feeder'!M1029,IF($B$9="Male",'No Self Assessment feeder'!AS1029,IF($B$9="All",'No Self Assessment feeder'!BY1029)))</f>
        <v>83.2</v>
      </c>
      <c r="N1040" s="81">
        <f>IF($B$9="Female",'No Self Assessment feeder'!N1029,IF($B$9="Male",'No Self Assessment feeder'!AT1029,IF($B$9="All",'No Self Assessment feeder'!BZ1029)))</f>
        <v>4050</v>
      </c>
      <c r="O1040" s="120">
        <f>IF($B$9="Female",'No Self Assessment feeder'!O1029,IF($B$9="Male",'No Self Assessment feeder'!AU1029,IF($B$9="All",'No Self Assessment feeder'!CA1029)))</f>
        <v>2.4</v>
      </c>
      <c r="P1040" s="79">
        <f>IF($B$9="Female",'No Self Assessment feeder'!P1029,IF($B$9="Male",'No Self Assessment feeder'!AV1029,IF($B$9="All",'No Self Assessment feeder'!CB1029)))</f>
        <v>3950</v>
      </c>
      <c r="Q1040" s="120">
        <f>IF($B$9="Female",'No Self Assessment feeder'!Q1029,IF($B$9="Male",'No Self Assessment feeder'!AW1029,IF($B$9="All",'No Self Assessment feeder'!CC1029)))</f>
        <v>10.4</v>
      </c>
      <c r="R1040" s="120">
        <f>IF($B$9="Female",'No Self Assessment feeder'!R1029,IF($B$9="Male",'No Self Assessment feeder'!AX1029,IF($B$9="All",'No Self Assessment feeder'!CD1029)))</f>
        <v>7.6</v>
      </c>
      <c r="S1040" s="120">
        <f>IF($B$9="Female",'No Self Assessment feeder'!S1029,IF($B$9="Male",'No Self Assessment feeder'!AY1029,IF($B$9="All",'No Self Assessment feeder'!CE1029)))</f>
        <v>62.6</v>
      </c>
      <c r="T1040" s="120">
        <f>IF($B$9="Female",'No Self Assessment feeder'!T1029,IF($B$9="Male",'No Self Assessment feeder'!AZ1029,IF($B$9="All",'No Self Assessment feeder'!CF1029)))</f>
        <v>76</v>
      </c>
      <c r="U1040" s="127">
        <f>IF($B$9="Female",'No Self Assessment feeder'!U1029,IF($B$9="Male",'No Self Assessment feeder'!BA1029,IF($B$9="All",'No Self Assessment feeder'!CG1029)))</f>
        <v>82</v>
      </c>
      <c r="V1040" s="81" t="str">
        <f>IF($B$9="Female",'No Self Assessment feeder'!V1029,IF($B$9="Male",'No Self Assessment feeder'!BB1029,IF($B$9="All",'No Self Assessment feeder'!CH1029)))</f>
        <v>.</v>
      </c>
      <c r="W1040" s="120" t="str">
        <f>IF($B$9="Female",'No Self Assessment feeder'!W1029,IF($B$9="Male",'No Self Assessment feeder'!BC1029,IF($B$9="All",'No Self Assessment feeder'!CI1029)))</f>
        <v>.</v>
      </c>
      <c r="X1040" s="79" t="str">
        <f>IF($B$9="Female",'No Self Assessment feeder'!X1029,IF($B$9="Male",'No Self Assessment feeder'!BD1029,IF($B$9="All",'No Self Assessment feeder'!CJ1029)))</f>
        <v>.</v>
      </c>
      <c r="Y1040" s="120" t="str">
        <f>IF($B$9="Female",'No Self Assessment feeder'!Y1029,IF($B$9="Male",'No Self Assessment feeder'!BE1029,IF($B$9="All",'No Self Assessment feeder'!CK1029)))</f>
        <v>.</v>
      </c>
      <c r="Z1040" s="120" t="str">
        <f>IF($B$9="Female",'No Self Assessment feeder'!Z1029,IF($B$9="Male",'No Self Assessment feeder'!BF1029,IF($B$9="All",'No Self Assessment feeder'!CL1029)))</f>
        <v>.</v>
      </c>
      <c r="AA1040" s="120" t="str">
        <f>IF($B$9="Female",'No Self Assessment feeder'!AA1029,IF($B$9="Male",'No Self Assessment feeder'!BG1029,IF($B$9="All",'No Self Assessment feeder'!CM1029)))</f>
        <v>.</v>
      </c>
      <c r="AB1040" s="120" t="str">
        <f>IF($B$9="Female",'No Self Assessment feeder'!AB1029,IF($B$9="Male",'No Self Assessment feeder'!BH1029,IF($B$9="All",'No Self Assessment feeder'!CN1029)))</f>
        <v>.</v>
      </c>
      <c r="AC1040" s="127" t="str">
        <f>IF($B$9="Female",'No Self Assessment feeder'!AC1029,IF($B$9="Male",'No Self Assessment feeder'!BI1029,IF($B$9="All",'No Self Assessment feeder'!CO1029)))</f>
        <v>.</v>
      </c>
      <c r="CM1040" s="29"/>
    </row>
    <row r="1041" spans="1:91" ht="14.25" customHeight="1" x14ac:dyDescent="0.2">
      <c r="A1041" s="159" t="s">
        <v>295</v>
      </c>
      <c r="B1041" s="65" t="s">
        <v>242</v>
      </c>
      <c r="C1041" s="66">
        <v>10006022</v>
      </c>
      <c r="D1041" s="66" t="s">
        <v>495</v>
      </c>
      <c r="E1041" s="162" t="s">
        <v>243</v>
      </c>
      <c r="F1041" s="142">
        <f>IF($B$9="Female",'No Self Assessment feeder'!F1030,IF($B$9="Male",'No Self Assessment feeder'!AL1030,IF($B$9="All",'No Self Assessment feeder'!BR1030)))</f>
        <v>2235</v>
      </c>
      <c r="G1041" s="120">
        <f>IF($B$9="Female",'No Self Assessment feeder'!G1030,IF($B$9="Male",'No Self Assessment feeder'!AM1030,IF($B$9="All",'No Self Assessment feeder'!BS1030)))</f>
        <v>3.5</v>
      </c>
      <c r="H1041" s="79">
        <f>IF($B$9="Female",'No Self Assessment feeder'!H1030,IF($B$9="Male",'No Self Assessment feeder'!AN1030,IF($B$9="All",'No Self Assessment feeder'!BT1030)))</f>
        <v>2160</v>
      </c>
      <c r="I1041" s="120">
        <f>IF($B$9="Female",'No Self Assessment feeder'!I1030,IF($B$9="Male",'No Self Assessment feeder'!AO1030,IF($B$9="All",'No Self Assessment feeder'!BU1030)))</f>
        <v>6.7</v>
      </c>
      <c r="J1041" s="120">
        <f>IF($B$9="Female",'No Self Assessment feeder'!J1030,IF($B$9="Male",'No Self Assessment feeder'!AP1030,IF($B$9="All",'No Self Assessment feeder'!BV1030)))</f>
        <v>15.4</v>
      </c>
      <c r="K1041" s="120">
        <f>IF($B$9="Female",'No Self Assessment feeder'!K1030,IF($B$9="Male",'No Self Assessment feeder'!AQ1030,IF($B$9="All",'No Self Assessment feeder'!BW1030)))</f>
        <v>70</v>
      </c>
      <c r="L1041" s="120">
        <f>IF($B$9="Female",'No Self Assessment feeder'!L1030,IF($B$9="Male",'No Self Assessment feeder'!AR1030,IF($B$9="All",'No Self Assessment feeder'!BX1030)))</f>
        <v>75.400000000000006</v>
      </c>
      <c r="M1041" s="127">
        <f>IF($B$9="Female",'No Self Assessment feeder'!M1030,IF($B$9="Male",'No Self Assessment feeder'!AS1030,IF($B$9="All",'No Self Assessment feeder'!BY1030)))</f>
        <v>77.900000000000006</v>
      </c>
      <c r="N1041" s="81">
        <f>IF($B$9="Female",'No Self Assessment feeder'!N1030,IF($B$9="Male",'No Self Assessment feeder'!AT1030,IF($B$9="All",'No Self Assessment feeder'!BZ1030)))</f>
        <v>2235</v>
      </c>
      <c r="O1041" s="120">
        <f>IF($B$9="Female",'No Self Assessment feeder'!O1030,IF($B$9="Male",'No Self Assessment feeder'!AU1030,IF($B$9="All",'No Self Assessment feeder'!CA1030)))</f>
        <v>3.5</v>
      </c>
      <c r="P1041" s="79">
        <f>IF($B$9="Female",'No Self Assessment feeder'!P1030,IF($B$9="Male",'No Self Assessment feeder'!AV1030,IF($B$9="All",'No Self Assessment feeder'!CB1030)))</f>
        <v>2160</v>
      </c>
      <c r="Q1041" s="120">
        <f>IF($B$9="Female",'No Self Assessment feeder'!Q1030,IF($B$9="Male",'No Self Assessment feeder'!AW1030,IF($B$9="All",'No Self Assessment feeder'!CC1030)))</f>
        <v>11.6</v>
      </c>
      <c r="R1041" s="120">
        <f>IF($B$9="Female",'No Self Assessment feeder'!R1030,IF($B$9="Male",'No Self Assessment feeder'!AX1030,IF($B$9="All",'No Self Assessment feeder'!CD1030)))</f>
        <v>10.5</v>
      </c>
      <c r="S1041" s="120">
        <f>IF($B$9="Female",'No Self Assessment feeder'!S1030,IF($B$9="Male",'No Self Assessment feeder'!AY1030,IF($B$9="All",'No Self Assessment feeder'!CE1030)))</f>
        <v>72.3</v>
      </c>
      <c r="T1041" s="120">
        <f>IF($B$9="Female",'No Self Assessment feeder'!T1030,IF($B$9="Male",'No Self Assessment feeder'!AZ1030,IF($B$9="All",'No Self Assessment feeder'!CF1030)))</f>
        <v>76.599999999999994</v>
      </c>
      <c r="U1041" s="127">
        <f>IF($B$9="Female",'No Self Assessment feeder'!U1030,IF($B$9="Male",'No Self Assessment feeder'!BA1030,IF($B$9="All",'No Self Assessment feeder'!CG1030)))</f>
        <v>77.8</v>
      </c>
      <c r="V1041" s="81" t="str">
        <f>IF($B$9="Female",'No Self Assessment feeder'!V1030,IF($B$9="Male",'No Self Assessment feeder'!BB1030,IF($B$9="All",'No Self Assessment feeder'!CH1030)))</f>
        <v>.</v>
      </c>
      <c r="W1041" s="120" t="str">
        <f>IF($B$9="Female",'No Self Assessment feeder'!W1030,IF($B$9="Male",'No Self Assessment feeder'!BC1030,IF($B$9="All",'No Self Assessment feeder'!CI1030)))</f>
        <v>.</v>
      </c>
      <c r="X1041" s="79" t="str">
        <f>IF($B$9="Female",'No Self Assessment feeder'!X1030,IF($B$9="Male",'No Self Assessment feeder'!BD1030,IF($B$9="All",'No Self Assessment feeder'!CJ1030)))</f>
        <v>.</v>
      </c>
      <c r="Y1041" s="120" t="str">
        <f>IF($B$9="Female",'No Self Assessment feeder'!Y1030,IF($B$9="Male",'No Self Assessment feeder'!BE1030,IF($B$9="All",'No Self Assessment feeder'!CK1030)))</f>
        <v>.</v>
      </c>
      <c r="Z1041" s="120" t="str">
        <f>IF($B$9="Female",'No Self Assessment feeder'!Z1030,IF($B$9="Male",'No Self Assessment feeder'!BF1030,IF($B$9="All",'No Self Assessment feeder'!CL1030)))</f>
        <v>.</v>
      </c>
      <c r="AA1041" s="120" t="str">
        <f>IF($B$9="Female",'No Self Assessment feeder'!AA1030,IF($B$9="Male",'No Self Assessment feeder'!BG1030,IF($B$9="All",'No Self Assessment feeder'!CM1030)))</f>
        <v>.</v>
      </c>
      <c r="AB1041" s="120" t="str">
        <f>IF($B$9="Female",'No Self Assessment feeder'!AB1030,IF($B$9="Male",'No Self Assessment feeder'!BH1030,IF($B$9="All",'No Self Assessment feeder'!CN1030)))</f>
        <v>.</v>
      </c>
      <c r="AC1041" s="127" t="str">
        <f>IF($B$9="Female",'No Self Assessment feeder'!AC1030,IF($B$9="Male",'No Self Assessment feeder'!BI1030,IF($B$9="All",'No Self Assessment feeder'!CO1030)))</f>
        <v>.</v>
      </c>
      <c r="CM1041" s="29"/>
    </row>
    <row r="1042" spans="1:91" ht="14.25" customHeight="1" x14ac:dyDescent="0.2">
      <c r="A1042" s="159" t="s">
        <v>295</v>
      </c>
      <c r="B1042" s="65" t="s">
        <v>244</v>
      </c>
      <c r="C1042" s="66">
        <v>10007158</v>
      </c>
      <c r="D1042" s="66" t="s">
        <v>495</v>
      </c>
      <c r="E1042" s="162" t="s">
        <v>245</v>
      </c>
      <c r="F1042" s="142">
        <f>IF($B$9="Female",'No Self Assessment feeder'!F1031,IF($B$9="Male",'No Self Assessment feeder'!AL1031,IF($B$9="All",'No Self Assessment feeder'!BR1031)))</f>
        <v>3375</v>
      </c>
      <c r="G1042" s="120">
        <f>IF($B$9="Female",'No Self Assessment feeder'!G1031,IF($B$9="Male",'No Self Assessment feeder'!AM1031,IF($B$9="All",'No Self Assessment feeder'!BS1031)))</f>
        <v>3.4</v>
      </c>
      <c r="H1042" s="79">
        <f>IF($B$9="Female",'No Self Assessment feeder'!H1031,IF($B$9="Male",'No Self Assessment feeder'!AN1031,IF($B$9="All",'No Self Assessment feeder'!BT1031)))</f>
        <v>3260</v>
      </c>
      <c r="I1042" s="120">
        <f>IF($B$9="Female",'No Self Assessment feeder'!I1031,IF($B$9="Male",'No Self Assessment feeder'!AO1031,IF($B$9="All",'No Self Assessment feeder'!BU1031)))</f>
        <v>7.9</v>
      </c>
      <c r="J1042" s="120">
        <f>IF($B$9="Female",'No Self Assessment feeder'!J1031,IF($B$9="Male",'No Self Assessment feeder'!AP1031,IF($B$9="All",'No Self Assessment feeder'!BV1031)))</f>
        <v>8.9</v>
      </c>
      <c r="K1042" s="120">
        <f>IF($B$9="Female",'No Self Assessment feeder'!K1031,IF($B$9="Male",'No Self Assessment feeder'!AQ1031,IF($B$9="All",'No Self Assessment feeder'!BW1031)))</f>
        <v>59.6</v>
      </c>
      <c r="L1042" s="120">
        <f>IF($B$9="Female",'No Self Assessment feeder'!L1031,IF($B$9="Male",'No Self Assessment feeder'!AR1031,IF($B$9="All",'No Self Assessment feeder'!BX1031)))</f>
        <v>74.7</v>
      </c>
      <c r="M1042" s="127">
        <f>IF($B$9="Female",'No Self Assessment feeder'!M1031,IF($B$9="Male",'No Self Assessment feeder'!AS1031,IF($B$9="All",'No Self Assessment feeder'!BY1031)))</f>
        <v>83.2</v>
      </c>
      <c r="N1042" s="81">
        <f>IF($B$9="Female",'No Self Assessment feeder'!N1031,IF($B$9="Male",'No Self Assessment feeder'!AT1031,IF($B$9="All",'No Self Assessment feeder'!BZ1031)))</f>
        <v>3375</v>
      </c>
      <c r="O1042" s="120">
        <f>IF($B$9="Female",'No Self Assessment feeder'!O1031,IF($B$9="Male",'No Self Assessment feeder'!AU1031,IF($B$9="All",'No Self Assessment feeder'!CA1031)))</f>
        <v>3.6</v>
      </c>
      <c r="P1042" s="79">
        <f>IF($B$9="Female",'No Self Assessment feeder'!P1031,IF($B$9="Male",'No Self Assessment feeder'!AV1031,IF($B$9="All",'No Self Assessment feeder'!CB1031)))</f>
        <v>3255</v>
      </c>
      <c r="Q1042" s="120">
        <f>IF($B$9="Female",'No Self Assessment feeder'!Q1031,IF($B$9="Male",'No Self Assessment feeder'!AW1031,IF($B$9="All",'No Self Assessment feeder'!CC1031)))</f>
        <v>9.9</v>
      </c>
      <c r="R1042" s="120">
        <f>IF($B$9="Female",'No Self Assessment feeder'!R1031,IF($B$9="Male",'No Self Assessment feeder'!AX1031,IF($B$9="All",'No Self Assessment feeder'!CD1031)))</f>
        <v>8.5</v>
      </c>
      <c r="S1042" s="120">
        <f>IF($B$9="Female",'No Self Assessment feeder'!S1031,IF($B$9="Male",'No Self Assessment feeder'!AY1031,IF($B$9="All",'No Self Assessment feeder'!CE1031)))</f>
        <v>66</v>
      </c>
      <c r="T1042" s="120">
        <f>IF($B$9="Female",'No Self Assessment feeder'!T1031,IF($B$9="Male",'No Self Assessment feeder'!AZ1031,IF($B$9="All",'No Self Assessment feeder'!CF1031)))</f>
        <v>76.599999999999994</v>
      </c>
      <c r="U1042" s="127">
        <f>IF($B$9="Female",'No Self Assessment feeder'!U1031,IF($B$9="Male",'No Self Assessment feeder'!BA1031,IF($B$9="All",'No Self Assessment feeder'!CG1031)))</f>
        <v>81.599999999999994</v>
      </c>
      <c r="V1042" s="81" t="str">
        <f>IF($B$9="Female",'No Self Assessment feeder'!V1031,IF($B$9="Male",'No Self Assessment feeder'!BB1031,IF($B$9="All",'No Self Assessment feeder'!CH1031)))</f>
        <v>.</v>
      </c>
      <c r="W1042" s="120" t="str">
        <f>IF($B$9="Female",'No Self Assessment feeder'!W1031,IF($B$9="Male",'No Self Assessment feeder'!BC1031,IF($B$9="All",'No Self Assessment feeder'!CI1031)))</f>
        <v>.</v>
      </c>
      <c r="X1042" s="79" t="str">
        <f>IF($B$9="Female",'No Self Assessment feeder'!X1031,IF($B$9="Male",'No Self Assessment feeder'!BD1031,IF($B$9="All",'No Self Assessment feeder'!CJ1031)))</f>
        <v>.</v>
      </c>
      <c r="Y1042" s="120" t="str">
        <f>IF($B$9="Female",'No Self Assessment feeder'!Y1031,IF($B$9="Male",'No Self Assessment feeder'!BE1031,IF($B$9="All",'No Self Assessment feeder'!CK1031)))</f>
        <v>.</v>
      </c>
      <c r="Z1042" s="120" t="str">
        <f>IF($B$9="Female",'No Self Assessment feeder'!Z1031,IF($B$9="Male",'No Self Assessment feeder'!BF1031,IF($B$9="All",'No Self Assessment feeder'!CL1031)))</f>
        <v>.</v>
      </c>
      <c r="AA1042" s="120" t="str">
        <f>IF($B$9="Female",'No Self Assessment feeder'!AA1031,IF($B$9="Male",'No Self Assessment feeder'!BG1031,IF($B$9="All",'No Self Assessment feeder'!CM1031)))</f>
        <v>.</v>
      </c>
      <c r="AB1042" s="120" t="str">
        <f>IF($B$9="Female",'No Self Assessment feeder'!AB1031,IF($B$9="Male",'No Self Assessment feeder'!BH1031,IF($B$9="All",'No Self Assessment feeder'!CN1031)))</f>
        <v>.</v>
      </c>
      <c r="AC1042" s="127" t="str">
        <f>IF($B$9="Female",'No Self Assessment feeder'!AC1031,IF($B$9="Male",'No Self Assessment feeder'!BI1031,IF($B$9="All",'No Self Assessment feeder'!CO1031)))</f>
        <v>.</v>
      </c>
      <c r="CM1042" s="29"/>
    </row>
    <row r="1043" spans="1:91" ht="14.25" customHeight="1" x14ac:dyDescent="0.2">
      <c r="A1043" s="159" t="s">
        <v>295</v>
      </c>
      <c r="B1043" s="65" t="s">
        <v>246</v>
      </c>
      <c r="C1043" s="66">
        <v>10006299</v>
      </c>
      <c r="D1043" s="66" t="s">
        <v>489</v>
      </c>
      <c r="E1043" s="162" t="s">
        <v>247</v>
      </c>
      <c r="F1043" s="142">
        <f>IF($B$9="Female",'No Self Assessment feeder'!F1032,IF($B$9="Male",'No Self Assessment feeder'!AL1032,IF($B$9="All",'No Self Assessment feeder'!BR1032)))</f>
        <v>2330</v>
      </c>
      <c r="G1043" s="120">
        <f>IF($B$9="Female",'No Self Assessment feeder'!G1032,IF($B$9="Male",'No Self Assessment feeder'!AM1032,IF($B$9="All",'No Self Assessment feeder'!BS1032)))</f>
        <v>3.7</v>
      </c>
      <c r="H1043" s="79">
        <f>IF($B$9="Female",'No Self Assessment feeder'!H1032,IF($B$9="Male",'No Self Assessment feeder'!AN1032,IF($B$9="All",'No Self Assessment feeder'!BT1032)))</f>
        <v>2240</v>
      </c>
      <c r="I1043" s="120">
        <f>IF($B$9="Female",'No Self Assessment feeder'!I1032,IF($B$9="Male",'No Self Assessment feeder'!AO1032,IF($B$9="All",'No Self Assessment feeder'!BU1032)))</f>
        <v>7</v>
      </c>
      <c r="J1043" s="120">
        <f>IF($B$9="Female",'No Self Assessment feeder'!J1032,IF($B$9="Male",'No Self Assessment feeder'!AP1032,IF($B$9="All",'No Self Assessment feeder'!BV1032)))</f>
        <v>12.7</v>
      </c>
      <c r="K1043" s="120">
        <f>IF($B$9="Female",'No Self Assessment feeder'!K1032,IF($B$9="Male",'No Self Assessment feeder'!AQ1032,IF($B$9="All",'No Self Assessment feeder'!BW1032)))</f>
        <v>65.099999999999994</v>
      </c>
      <c r="L1043" s="120">
        <f>IF($B$9="Female",'No Self Assessment feeder'!L1032,IF($B$9="Male",'No Self Assessment feeder'!AR1032,IF($B$9="All",'No Self Assessment feeder'!BX1032)))</f>
        <v>76.7</v>
      </c>
      <c r="M1043" s="127">
        <f>IF($B$9="Female",'No Self Assessment feeder'!M1032,IF($B$9="Male",'No Self Assessment feeder'!AS1032,IF($B$9="All",'No Self Assessment feeder'!BY1032)))</f>
        <v>80.2</v>
      </c>
      <c r="N1043" s="81">
        <f>IF($B$9="Female",'No Self Assessment feeder'!N1032,IF($B$9="Male",'No Self Assessment feeder'!AT1032,IF($B$9="All",'No Self Assessment feeder'!BZ1032)))</f>
        <v>2330</v>
      </c>
      <c r="O1043" s="120">
        <f>IF($B$9="Female",'No Self Assessment feeder'!O1032,IF($B$9="Male",'No Self Assessment feeder'!AU1032,IF($B$9="All",'No Self Assessment feeder'!CA1032)))</f>
        <v>3.8</v>
      </c>
      <c r="P1043" s="79">
        <f>IF($B$9="Female",'No Self Assessment feeder'!P1032,IF($B$9="Male",'No Self Assessment feeder'!AV1032,IF($B$9="All",'No Self Assessment feeder'!CB1032)))</f>
        <v>2240</v>
      </c>
      <c r="Q1043" s="120">
        <f>IF($B$9="Female",'No Self Assessment feeder'!Q1032,IF($B$9="Male",'No Self Assessment feeder'!AW1032,IF($B$9="All",'No Self Assessment feeder'!CC1032)))</f>
        <v>10</v>
      </c>
      <c r="R1043" s="120">
        <f>IF($B$9="Female",'No Self Assessment feeder'!R1032,IF($B$9="Male",'No Self Assessment feeder'!AX1032,IF($B$9="All",'No Self Assessment feeder'!CD1032)))</f>
        <v>8.9</v>
      </c>
      <c r="S1043" s="120">
        <f>IF($B$9="Female",'No Self Assessment feeder'!S1032,IF($B$9="Male",'No Self Assessment feeder'!AY1032,IF($B$9="All",'No Self Assessment feeder'!CE1032)))</f>
        <v>70.5</v>
      </c>
      <c r="T1043" s="120">
        <f>IF($B$9="Female",'No Self Assessment feeder'!T1032,IF($B$9="Male",'No Self Assessment feeder'!AZ1032,IF($B$9="All",'No Self Assessment feeder'!CF1032)))</f>
        <v>78.400000000000006</v>
      </c>
      <c r="U1043" s="127">
        <f>IF($B$9="Female",'No Self Assessment feeder'!U1032,IF($B$9="Male",'No Self Assessment feeder'!BA1032,IF($B$9="All",'No Self Assessment feeder'!CG1032)))</f>
        <v>81.099999999999994</v>
      </c>
      <c r="V1043" s="81" t="str">
        <f>IF($B$9="Female",'No Self Assessment feeder'!V1032,IF($B$9="Male",'No Self Assessment feeder'!BB1032,IF($B$9="All",'No Self Assessment feeder'!CH1032)))</f>
        <v>.</v>
      </c>
      <c r="W1043" s="120" t="str">
        <f>IF($B$9="Female",'No Self Assessment feeder'!W1032,IF($B$9="Male",'No Self Assessment feeder'!BC1032,IF($B$9="All",'No Self Assessment feeder'!CI1032)))</f>
        <v>.</v>
      </c>
      <c r="X1043" s="79" t="str">
        <f>IF($B$9="Female",'No Self Assessment feeder'!X1032,IF($B$9="Male",'No Self Assessment feeder'!BD1032,IF($B$9="All",'No Self Assessment feeder'!CJ1032)))</f>
        <v>.</v>
      </c>
      <c r="Y1043" s="120" t="str">
        <f>IF($B$9="Female",'No Self Assessment feeder'!Y1032,IF($B$9="Male",'No Self Assessment feeder'!BE1032,IF($B$9="All",'No Self Assessment feeder'!CK1032)))</f>
        <v>.</v>
      </c>
      <c r="Z1043" s="120" t="str">
        <f>IF($B$9="Female",'No Self Assessment feeder'!Z1032,IF($B$9="Male",'No Self Assessment feeder'!BF1032,IF($B$9="All",'No Self Assessment feeder'!CL1032)))</f>
        <v>.</v>
      </c>
      <c r="AA1043" s="120" t="str">
        <f>IF($B$9="Female",'No Self Assessment feeder'!AA1032,IF($B$9="Male",'No Self Assessment feeder'!BG1032,IF($B$9="All",'No Self Assessment feeder'!CM1032)))</f>
        <v>.</v>
      </c>
      <c r="AB1043" s="120" t="str">
        <f>IF($B$9="Female",'No Self Assessment feeder'!AB1032,IF($B$9="Male",'No Self Assessment feeder'!BH1032,IF($B$9="All",'No Self Assessment feeder'!CN1032)))</f>
        <v>.</v>
      </c>
      <c r="AC1043" s="127" t="str">
        <f>IF($B$9="Female",'No Self Assessment feeder'!AC1032,IF($B$9="Male",'No Self Assessment feeder'!BI1032,IF($B$9="All",'No Self Assessment feeder'!CO1032)))</f>
        <v>.</v>
      </c>
      <c r="CM1043" s="29"/>
    </row>
    <row r="1044" spans="1:91" ht="14.25" customHeight="1" x14ac:dyDescent="0.2">
      <c r="A1044" s="159" t="s">
        <v>295</v>
      </c>
      <c r="B1044" s="65" t="s">
        <v>248</v>
      </c>
      <c r="C1044" s="65">
        <v>10037449</v>
      </c>
      <c r="D1044" s="66" t="s">
        <v>490</v>
      </c>
      <c r="E1044" s="162" t="s">
        <v>249</v>
      </c>
      <c r="F1044" s="142">
        <f>IF($B$9="Female",'No Self Assessment feeder'!F1033,IF($B$9="Male",'No Self Assessment feeder'!AL1033,IF($B$9="All",'No Self Assessment feeder'!BR1033)))</f>
        <v>575</v>
      </c>
      <c r="G1044" s="120">
        <f>IF($B$9="Female",'No Self Assessment feeder'!G1033,IF($B$9="Male",'No Self Assessment feeder'!AM1033,IF($B$9="All",'No Self Assessment feeder'!BS1033)))</f>
        <v>4.5</v>
      </c>
      <c r="H1044" s="79">
        <f>IF($B$9="Female",'No Self Assessment feeder'!H1033,IF($B$9="Male",'No Self Assessment feeder'!AN1033,IF($B$9="All",'No Self Assessment feeder'!BT1033)))</f>
        <v>550</v>
      </c>
      <c r="I1044" s="120">
        <f>IF($B$9="Female",'No Self Assessment feeder'!I1033,IF($B$9="Male",'No Self Assessment feeder'!AO1033,IF($B$9="All",'No Self Assessment feeder'!BU1033)))</f>
        <v>7.7</v>
      </c>
      <c r="J1044" s="120">
        <f>IF($B$9="Female",'No Self Assessment feeder'!J1033,IF($B$9="Male",'No Self Assessment feeder'!AP1033,IF($B$9="All",'No Self Assessment feeder'!BV1033)))</f>
        <v>10.199999999999999</v>
      </c>
      <c r="K1044" s="120">
        <f>IF($B$9="Female",'No Self Assessment feeder'!K1033,IF($B$9="Male",'No Self Assessment feeder'!AQ1033,IF($B$9="All",'No Self Assessment feeder'!BW1033)))</f>
        <v>69</v>
      </c>
      <c r="L1044" s="120">
        <f>IF($B$9="Female",'No Self Assessment feeder'!L1033,IF($B$9="Male",'No Self Assessment feeder'!AR1033,IF($B$9="All",'No Self Assessment feeder'!BX1033)))</f>
        <v>77.7</v>
      </c>
      <c r="M1044" s="127">
        <f>IF($B$9="Female",'No Self Assessment feeder'!M1033,IF($B$9="Male",'No Self Assessment feeder'!AS1033,IF($B$9="All",'No Self Assessment feeder'!BY1033)))</f>
        <v>82.1</v>
      </c>
      <c r="N1044" s="81">
        <f>IF($B$9="Female",'No Self Assessment feeder'!N1033,IF($B$9="Male",'No Self Assessment feeder'!AT1033,IF($B$9="All",'No Self Assessment feeder'!BZ1033)))</f>
        <v>575</v>
      </c>
      <c r="O1044" s="120">
        <f>IF($B$9="Female",'No Self Assessment feeder'!O1033,IF($B$9="Male",'No Self Assessment feeder'!AU1033,IF($B$9="All",'No Self Assessment feeder'!CA1033)))</f>
        <v>4.4000000000000004</v>
      </c>
      <c r="P1044" s="79">
        <f>IF($B$9="Female",'No Self Assessment feeder'!P1033,IF($B$9="Male",'No Self Assessment feeder'!AV1033,IF($B$9="All",'No Self Assessment feeder'!CB1033)))</f>
        <v>550</v>
      </c>
      <c r="Q1044" s="120">
        <f>IF($B$9="Female",'No Self Assessment feeder'!Q1033,IF($B$9="Male",'No Self Assessment feeder'!AW1033,IF($B$9="All",'No Self Assessment feeder'!CC1033)))</f>
        <v>11.5</v>
      </c>
      <c r="R1044" s="120">
        <f>IF($B$9="Female",'No Self Assessment feeder'!R1033,IF($B$9="Male",'No Self Assessment feeder'!AX1033,IF($B$9="All",'No Self Assessment feeder'!CD1033)))</f>
        <v>8.4</v>
      </c>
      <c r="S1044" s="120">
        <f>IF($B$9="Female",'No Self Assessment feeder'!S1033,IF($B$9="Male",'No Self Assessment feeder'!AY1033,IF($B$9="All",'No Self Assessment feeder'!CE1033)))</f>
        <v>71</v>
      </c>
      <c r="T1044" s="120">
        <f>IF($B$9="Female",'No Self Assessment feeder'!T1033,IF($B$9="Male",'No Self Assessment feeder'!AZ1033,IF($B$9="All",'No Self Assessment feeder'!CF1033)))</f>
        <v>78.099999999999994</v>
      </c>
      <c r="U1044" s="127">
        <f>IF($B$9="Female",'No Self Assessment feeder'!U1033,IF($B$9="Male",'No Self Assessment feeder'!BA1033,IF($B$9="All",'No Self Assessment feeder'!CG1033)))</f>
        <v>80.099999999999994</v>
      </c>
      <c r="V1044" s="81" t="str">
        <f>IF($B$9="Female",'No Self Assessment feeder'!V1033,IF($B$9="Male",'No Self Assessment feeder'!BB1033,IF($B$9="All",'No Self Assessment feeder'!CH1033)))</f>
        <v>.</v>
      </c>
      <c r="W1044" s="120" t="str">
        <f>IF($B$9="Female",'No Self Assessment feeder'!W1033,IF($B$9="Male",'No Self Assessment feeder'!BC1033,IF($B$9="All",'No Self Assessment feeder'!CI1033)))</f>
        <v>.</v>
      </c>
      <c r="X1044" s="79" t="str">
        <f>IF($B$9="Female",'No Self Assessment feeder'!X1033,IF($B$9="Male",'No Self Assessment feeder'!BD1033,IF($B$9="All",'No Self Assessment feeder'!CJ1033)))</f>
        <v>.</v>
      </c>
      <c r="Y1044" s="120" t="str">
        <f>IF($B$9="Female",'No Self Assessment feeder'!Y1033,IF($B$9="Male",'No Self Assessment feeder'!BE1033,IF($B$9="All",'No Self Assessment feeder'!CK1033)))</f>
        <v>.</v>
      </c>
      <c r="Z1044" s="120" t="str">
        <f>IF($B$9="Female",'No Self Assessment feeder'!Z1033,IF($B$9="Male",'No Self Assessment feeder'!BF1033,IF($B$9="All",'No Self Assessment feeder'!CL1033)))</f>
        <v>.</v>
      </c>
      <c r="AA1044" s="120" t="str">
        <f>IF($B$9="Female",'No Self Assessment feeder'!AA1033,IF($B$9="Male",'No Self Assessment feeder'!BG1033,IF($B$9="All",'No Self Assessment feeder'!CM1033)))</f>
        <v>.</v>
      </c>
      <c r="AB1044" s="120" t="str">
        <f>IF($B$9="Female",'No Self Assessment feeder'!AB1033,IF($B$9="Male",'No Self Assessment feeder'!BH1033,IF($B$9="All",'No Self Assessment feeder'!CN1033)))</f>
        <v>.</v>
      </c>
      <c r="AC1044" s="127" t="str">
        <f>IF($B$9="Female",'No Self Assessment feeder'!AC1033,IF($B$9="Male",'No Self Assessment feeder'!BI1033,IF($B$9="All",'No Self Assessment feeder'!CO1033)))</f>
        <v>.</v>
      </c>
      <c r="CM1044" s="29"/>
    </row>
    <row r="1045" spans="1:91" ht="14.25" customHeight="1" x14ac:dyDescent="0.2">
      <c r="A1045" s="159" t="s">
        <v>295</v>
      </c>
      <c r="B1045" s="65" t="s">
        <v>250</v>
      </c>
      <c r="C1045" s="66">
        <v>10014001</v>
      </c>
      <c r="D1045" s="66" t="s">
        <v>488</v>
      </c>
      <c r="E1045" s="162" t="s">
        <v>251</v>
      </c>
      <c r="F1045" s="142">
        <f>IF($B$9="Female",'No Self Assessment feeder'!F1034,IF($B$9="Male",'No Self Assessment feeder'!AL1034,IF($B$9="All",'No Self Assessment feeder'!BR1034)))</f>
        <v>705</v>
      </c>
      <c r="G1045" s="120">
        <f>IF($B$9="Female",'No Self Assessment feeder'!G1034,IF($B$9="Male",'No Self Assessment feeder'!AM1034,IF($B$9="All",'No Self Assessment feeder'!BS1034)))</f>
        <v>4</v>
      </c>
      <c r="H1045" s="79">
        <f>IF($B$9="Female",'No Self Assessment feeder'!H1034,IF($B$9="Male",'No Self Assessment feeder'!AN1034,IF($B$9="All",'No Self Assessment feeder'!BT1034)))</f>
        <v>675</v>
      </c>
      <c r="I1045" s="120">
        <f>IF($B$9="Female",'No Self Assessment feeder'!I1034,IF($B$9="Male",'No Self Assessment feeder'!AO1034,IF($B$9="All",'No Self Assessment feeder'!BU1034)))</f>
        <v>10.8</v>
      </c>
      <c r="J1045" s="120">
        <f>IF($B$9="Female",'No Self Assessment feeder'!J1034,IF($B$9="Male",'No Self Assessment feeder'!AP1034,IF($B$9="All",'No Self Assessment feeder'!BV1034)))</f>
        <v>8.4</v>
      </c>
      <c r="K1045" s="120">
        <f>IF($B$9="Female",'No Self Assessment feeder'!K1034,IF($B$9="Male",'No Self Assessment feeder'!AQ1034,IF($B$9="All",'No Self Assessment feeder'!BW1034)))</f>
        <v>65.599999999999994</v>
      </c>
      <c r="L1045" s="120">
        <f>IF($B$9="Female",'No Self Assessment feeder'!L1034,IF($B$9="Male",'No Self Assessment feeder'!AR1034,IF($B$9="All",'No Self Assessment feeder'!BX1034)))</f>
        <v>76.5</v>
      </c>
      <c r="M1045" s="127">
        <f>IF($B$9="Female",'No Self Assessment feeder'!M1034,IF($B$9="Male",'No Self Assessment feeder'!AS1034,IF($B$9="All",'No Self Assessment feeder'!BY1034)))</f>
        <v>80.8</v>
      </c>
      <c r="N1045" s="81">
        <f>IF($B$9="Female",'No Self Assessment feeder'!N1034,IF($B$9="Male",'No Self Assessment feeder'!AT1034,IF($B$9="All",'No Self Assessment feeder'!BZ1034)))</f>
        <v>705</v>
      </c>
      <c r="O1045" s="120">
        <f>IF($B$9="Female",'No Self Assessment feeder'!O1034,IF($B$9="Male",'No Self Assessment feeder'!AU1034,IF($B$9="All",'No Self Assessment feeder'!CA1034)))</f>
        <v>4.3</v>
      </c>
      <c r="P1045" s="79">
        <f>IF($B$9="Female",'No Self Assessment feeder'!P1034,IF($B$9="Male",'No Self Assessment feeder'!AV1034,IF($B$9="All",'No Self Assessment feeder'!CB1034)))</f>
        <v>675</v>
      </c>
      <c r="Q1045" s="120">
        <f>IF($B$9="Female",'No Self Assessment feeder'!Q1034,IF($B$9="Male",'No Self Assessment feeder'!AW1034,IF($B$9="All",'No Self Assessment feeder'!CC1034)))</f>
        <v>12.3</v>
      </c>
      <c r="R1045" s="120">
        <f>IF($B$9="Female",'No Self Assessment feeder'!R1034,IF($B$9="Male",'No Self Assessment feeder'!AX1034,IF($B$9="All",'No Self Assessment feeder'!CD1034)))</f>
        <v>7.4</v>
      </c>
      <c r="S1045" s="120">
        <f>IF($B$9="Female",'No Self Assessment feeder'!S1034,IF($B$9="Male",'No Self Assessment feeder'!AY1034,IF($B$9="All",'No Self Assessment feeder'!CE1034)))</f>
        <v>69</v>
      </c>
      <c r="T1045" s="120">
        <f>IF($B$9="Female",'No Self Assessment feeder'!T1034,IF($B$9="Male",'No Self Assessment feeder'!AZ1034,IF($B$9="All",'No Self Assessment feeder'!CF1034)))</f>
        <v>77.2</v>
      </c>
      <c r="U1045" s="127">
        <f>IF($B$9="Female",'No Self Assessment feeder'!U1034,IF($B$9="Male",'No Self Assessment feeder'!BA1034,IF($B$9="All",'No Self Assessment feeder'!CG1034)))</f>
        <v>80.3</v>
      </c>
      <c r="V1045" s="81" t="str">
        <f>IF($B$9="Female",'No Self Assessment feeder'!V1034,IF($B$9="Male",'No Self Assessment feeder'!BB1034,IF($B$9="All",'No Self Assessment feeder'!CH1034)))</f>
        <v>.</v>
      </c>
      <c r="W1045" s="120" t="str">
        <f>IF($B$9="Female",'No Self Assessment feeder'!W1034,IF($B$9="Male",'No Self Assessment feeder'!BC1034,IF($B$9="All",'No Self Assessment feeder'!CI1034)))</f>
        <v>.</v>
      </c>
      <c r="X1045" s="79" t="str">
        <f>IF($B$9="Female",'No Self Assessment feeder'!X1034,IF($B$9="Male",'No Self Assessment feeder'!BD1034,IF($B$9="All",'No Self Assessment feeder'!CJ1034)))</f>
        <v>.</v>
      </c>
      <c r="Y1045" s="120" t="str">
        <f>IF($B$9="Female",'No Self Assessment feeder'!Y1034,IF($B$9="Male",'No Self Assessment feeder'!BE1034,IF($B$9="All",'No Self Assessment feeder'!CK1034)))</f>
        <v>.</v>
      </c>
      <c r="Z1045" s="120" t="str">
        <f>IF($B$9="Female",'No Self Assessment feeder'!Z1034,IF($B$9="Male",'No Self Assessment feeder'!BF1034,IF($B$9="All",'No Self Assessment feeder'!CL1034)))</f>
        <v>.</v>
      </c>
      <c r="AA1045" s="120" t="str">
        <f>IF($B$9="Female",'No Self Assessment feeder'!AA1034,IF($B$9="Male",'No Self Assessment feeder'!BG1034,IF($B$9="All",'No Self Assessment feeder'!CM1034)))</f>
        <v>.</v>
      </c>
      <c r="AB1045" s="120" t="str">
        <f>IF($B$9="Female",'No Self Assessment feeder'!AB1034,IF($B$9="Male",'No Self Assessment feeder'!BH1034,IF($B$9="All",'No Self Assessment feeder'!CN1034)))</f>
        <v>.</v>
      </c>
      <c r="AC1045" s="127" t="str">
        <f>IF($B$9="Female",'No Self Assessment feeder'!AC1034,IF($B$9="Male",'No Self Assessment feeder'!BI1034,IF($B$9="All",'No Self Assessment feeder'!CO1034)))</f>
        <v>.</v>
      </c>
      <c r="CM1045" s="29"/>
    </row>
    <row r="1046" spans="1:91" ht="14.25" customHeight="1" x14ac:dyDescent="0.2">
      <c r="A1046" s="159" t="s">
        <v>295</v>
      </c>
      <c r="B1046" s="65" t="s">
        <v>252</v>
      </c>
      <c r="C1046" s="66">
        <v>10007159</v>
      </c>
      <c r="D1046" s="66" t="s">
        <v>496</v>
      </c>
      <c r="E1046" s="162" t="s">
        <v>253</v>
      </c>
      <c r="F1046" s="142">
        <f>IF($B$9="Female",'No Self Assessment feeder'!F1035,IF($B$9="Male",'No Self Assessment feeder'!AL1035,IF($B$9="All",'No Self Assessment feeder'!BR1035)))</f>
        <v>2105</v>
      </c>
      <c r="G1046" s="120">
        <f>IF($B$9="Female",'No Self Assessment feeder'!G1035,IF($B$9="Male",'No Self Assessment feeder'!AM1035,IF($B$9="All",'No Self Assessment feeder'!BS1035)))</f>
        <v>3.2</v>
      </c>
      <c r="H1046" s="79">
        <f>IF($B$9="Female",'No Self Assessment feeder'!H1035,IF($B$9="Male",'No Self Assessment feeder'!AN1035,IF($B$9="All",'No Self Assessment feeder'!BT1035)))</f>
        <v>2040</v>
      </c>
      <c r="I1046" s="120">
        <f>IF($B$9="Female",'No Self Assessment feeder'!I1035,IF($B$9="Male",'No Self Assessment feeder'!AO1035,IF($B$9="All",'No Self Assessment feeder'!BU1035)))</f>
        <v>7.5</v>
      </c>
      <c r="J1046" s="120">
        <f>IF($B$9="Female",'No Self Assessment feeder'!J1035,IF($B$9="Male",'No Self Assessment feeder'!AP1035,IF($B$9="All",'No Self Assessment feeder'!BV1035)))</f>
        <v>13</v>
      </c>
      <c r="K1046" s="120">
        <f>IF($B$9="Female",'No Self Assessment feeder'!K1035,IF($B$9="Male",'No Self Assessment feeder'!AQ1035,IF($B$9="All",'No Self Assessment feeder'!BW1035)))</f>
        <v>61.1</v>
      </c>
      <c r="L1046" s="120">
        <f>IF($B$9="Female",'No Self Assessment feeder'!L1035,IF($B$9="Male",'No Self Assessment feeder'!AR1035,IF($B$9="All",'No Self Assessment feeder'!BX1035)))</f>
        <v>74</v>
      </c>
      <c r="M1046" s="127">
        <f>IF($B$9="Female",'No Self Assessment feeder'!M1035,IF($B$9="Male",'No Self Assessment feeder'!AS1035,IF($B$9="All",'No Self Assessment feeder'!BY1035)))</f>
        <v>79.599999999999994</v>
      </c>
      <c r="N1046" s="81">
        <f>IF($B$9="Female",'No Self Assessment feeder'!N1035,IF($B$9="Male",'No Self Assessment feeder'!AT1035,IF($B$9="All",'No Self Assessment feeder'!BZ1035)))</f>
        <v>2105</v>
      </c>
      <c r="O1046" s="120">
        <f>IF($B$9="Female",'No Self Assessment feeder'!O1035,IF($B$9="Male",'No Self Assessment feeder'!AU1035,IF($B$9="All",'No Self Assessment feeder'!CA1035)))</f>
        <v>3.3</v>
      </c>
      <c r="P1046" s="79">
        <f>IF($B$9="Female",'No Self Assessment feeder'!P1035,IF($B$9="Male",'No Self Assessment feeder'!AV1035,IF($B$9="All",'No Self Assessment feeder'!CB1035)))</f>
        <v>2035</v>
      </c>
      <c r="Q1046" s="120">
        <f>IF($B$9="Female",'No Self Assessment feeder'!Q1035,IF($B$9="Male",'No Self Assessment feeder'!AW1035,IF($B$9="All",'No Self Assessment feeder'!CC1035)))</f>
        <v>9.4</v>
      </c>
      <c r="R1046" s="120">
        <f>IF($B$9="Female",'No Self Assessment feeder'!R1035,IF($B$9="Male",'No Self Assessment feeder'!AX1035,IF($B$9="All",'No Self Assessment feeder'!CD1035)))</f>
        <v>10.4</v>
      </c>
      <c r="S1046" s="120">
        <f>IF($B$9="Female",'No Self Assessment feeder'!S1035,IF($B$9="Male",'No Self Assessment feeder'!AY1035,IF($B$9="All",'No Self Assessment feeder'!CE1035)))</f>
        <v>69.099999999999994</v>
      </c>
      <c r="T1046" s="120">
        <f>IF($B$9="Female",'No Self Assessment feeder'!T1035,IF($B$9="Male",'No Self Assessment feeder'!AZ1035,IF($B$9="All",'No Self Assessment feeder'!CF1035)))</f>
        <v>77.599999999999994</v>
      </c>
      <c r="U1046" s="127">
        <f>IF($B$9="Female",'No Self Assessment feeder'!U1035,IF($B$9="Male",'No Self Assessment feeder'!BA1035,IF($B$9="All",'No Self Assessment feeder'!CG1035)))</f>
        <v>80.3</v>
      </c>
      <c r="V1046" s="81" t="str">
        <f>IF($B$9="Female",'No Self Assessment feeder'!V1035,IF($B$9="Male",'No Self Assessment feeder'!BB1035,IF($B$9="All",'No Self Assessment feeder'!CH1035)))</f>
        <v>.</v>
      </c>
      <c r="W1046" s="120" t="str">
        <f>IF($B$9="Female",'No Self Assessment feeder'!W1035,IF($B$9="Male",'No Self Assessment feeder'!BC1035,IF($B$9="All",'No Self Assessment feeder'!CI1035)))</f>
        <v>.</v>
      </c>
      <c r="X1046" s="79" t="str">
        <f>IF($B$9="Female",'No Self Assessment feeder'!X1035,IF($B$9="Male",'No Self Assessment feeder'!BD1035,IF($B$9="All",'No Self Assessment feeder'!CJ1035)))</f>
        <v>.</v>
      </c>
      <c r="Y1046" s="120" t="str">
        <f>IF($B$9="Female",'No Self Assessment feeder'!Y1035,IF($B$9="Male",'No Self Assessment feeder'!BE1035,IF($B$9="All",'No Self Assessment feeder'!CK1035)))</f>
        <v>.</v>
      </c>
      <c r="Z1046" s="120" t="str">
        <f>IF($B$9="Female",'No Self Assessment feeder'!Z1035,IF($B$9="Male",'No Self Assessment feeder'!BF1035,IF($B$9="All",'No Self Assessment feeder'!CL1035)))</f>
        <v>.</v>
      </c>
      <c r="AA1046" s="120" t="str">
        <f>IF($B$9="Female",'No Self Assessment feeder'!AA1035,IF($B$9="Male",'No Self Assessment feeder'!BG1035,IF($B$9="All",'No Self Assessment feeder'!CM1035)))</f>
        <v>.</v>
      </c>
      <c r="AB1046" s="120" t="str">
        <f>IF($B$9="Female",'No Self Assessment feeder'!AB1035,IF($B$9="Male",'No Self Assessment feeder'!BH1035,IF($B$9="All",'No Self Assessment feeder'!CN1035)))</f>
        <v>.</v>
      </c>
      <c r="AC1046" s="127" t="str">
        <f>IF($B$9="Female",'No Self Assessment feeder'!AC1035,IF($B$9="Male",'No Self Assessment feeder'!BI1035,IF($B$9="All",'No Self Assessment feeder'!CO1035)))</f>
        <v>.</v>
      </c>
      <c r="CM1046" s="29"/>
    </row>
    <row r="1047" spans="1:91" ht="14.25" customHeight="1" x14ac:dyDescent="0.2">
      <c r="A1047" s="159" t="s">
        <v>295</v>
      </c>
      <c r="B1047" s="65" t="s">
        <v>254</v>
      </c>
      <c r="C1047" s="66">
        <v>10007160</v>
      </c>
      <c r="D1047" s="66" t="s">
        <v>495</v>
      </c>
      <c r="E1047" s="162" t="s">
        <v>255</v>
      </c>
      <c r="F1047" s="142">
        <f>IF($B$9="Female",'No Self Assessment feeder'!F1036,IF($B$9="Male",'No Self Assessment feeder'!AL1036,IF($B$9="All",'No Self Assessment feeder'!BR1036)))</f>
        <v>1610</v>
      </c>
      <c r="G1047" s="120">
        <f>IF($B$9="Female",'No Self Assessment feeder'!G1036,IF($B$9="Male",'No Self Assessment feeder'!AM1036,IF($B$9="All",'No Self Assessment feeder'!BS1036)))</f>
        <v>2.9</v>
      </c>
      <c r="H1047" s="79">
        <f>IF($B$9="Female",'No Self Assessment feeder'!H1036,IF($B$9="Male",'No Self Assessment feeder'!AN1036,IF($B$9="All",'No Self Assessment feeder'!BT1036)))</f>
        <v>1565</v>
      </c>
      <c r="I1047" s="120">
        <f>IF($B$9="Female",'No Self Assessment feeder'!I1036,IF($B$9="Male",'No Self Assessment feeder'!AO1036,IF($B$9="All",'No Self Assessment feeder'!BU1036)))</f>
        <v>7.9</v>
      </c>
      <c r="J1047" s="120">
        <f>IF($B$9="Female",'No Self Assessment feeder'!J1036,IF($B$9="Male",'No Self Assessment feeder'!AP1036,IF($B$9="All",'No Self Assessment feeder'!BV1036)))</f>
        <v>10</v>
      </c>
      <c r="K1047" s="120">
        <f>IF($B$9="Female",'No Self Assessment feeder'!K1036,IF($B$9="Male",'No Self Assessment feeder'!AQ1036,IF($B$9="All",'No Self Assessment feeder'!BW1036)))</f>
        <v>60.6</v>
      </c>
      <c r="L1047" s="120">
        <f>IF($B$9="Female",'No Self Assessment feeder'!L1036,IF($B$9="Male",'No Self Assessment feeder'!AR1036,IF($B$9="All",'No Self Assessment feeder'!BX1036)))</f>
        <v>74.5</v>
      </c>
      <c r="M1047" s="127">
        <f>IF($B$9="Female",'No Self Assessment feeder'!M1036,IF($B$9="Male",'No Self Assessment feeder'!AS1036,IF($B$9="All",'No Self Assessment feeder'!BY1036)))</f>
        <v>82.1</v>
      </c>
      <c r="N1047" s="81">
        <f>IF($B$9="Female",'No Self Assessment feeder'!N1036,IF($B$9="Male",'No Self Assessment feeder'!AT1036,IF($B$9="All",'No Self Assessment feeder'!BZ1036)))</f>
        <v>1610</v>
      </c>
      <c r="O1047" s="120">
        <f>IF($B$9="Female",'No Self Assessment feeder'!O1036,IF($B$9="Male",'No Self Assessment feeder'!AU1036,IF($B$9="All",'No Self Assessment feeder'!CA1036)))</f>
        <v>3.2</v>
      </c>
      <c r="P1047" s="79">
        <f>IF($B$9="Female",'No Self Assessment feeder'!P1036,IF($B$9="Male",'No Self Assessment feeder'!AV1036,IF($B$9="All",'No Self Assessment feeder'!CB1036)))</f>
        <v>1560</v>
      </c>
      <c r="Q1047" s="120">
        <f>IF($B$9="Female",'No Self Assessment feeder'!Q1036,IF($B$9="Male",'No Self Assessment feeder'!AW1036,IF($B$9="All",'No Self Assessment feeder'!CC1036)))</f>
        <v>10.4</v>
      </c>
      <c r="R1047" s="120">
        <f>IF($B$9="Female",'No Self Assessment feeder'!R1036,IF($B$9="Male",'No Self Assessment feeder'!AX1036,IF($B$9="All",'No Self Assessment feeder'!CD1036)))</f>
        <v>9.5</v>
      </c>
      <c r="S1047" s="120">
        <f>IF($B$9="Female",'No Self Assessment feeder'!S1036,IF($B$9="Male",'No Self Assessment feeder'!AY1036,IF($B$9="All",'No Self Assessment feeder'!CE1036)))</f>
        <v>65.2</v>
      </c>
      <c r="T1047" s="120">
        <f>IF($B$9="Female",'No Self Assessment feeder'!T1036,IF($B$9="Male",'No Self Assessment feeder'!AZ1036,IF($B$9="All",'No Self Assessment feeder'!CF1036)))</f>
        <v>75.3</v>
      </c>
      <c r="U1047" s="127">
        <f>IF($B$9="Female",'No Self Assessment feeder'!U1036,IF($B$9="Male",'No Self Assessment feeder'!BA1036,IF($B$9="All",'No Self Assessment feeder'!CG1036)))</f>
        <v>80</v>
      </c>
      <c r="V1047" s="81" t="str">
        <f>IF($B$9="Female",'No Self Assessment feeder'!V1036,IF($B$9="Male",'No Self Assessment feeder'!BB1036,IF($B$9="All",'No Self Assessment feeder'!CH1036)))</f>
        <v>.</v>
      </c>
      <c r="W1047" s="120" t="str">
        <f>IF($B$9="Female",'No Self Assessment feeder'!W1036,IF($B$9="Male",'No Self Assessment feeder'!BC1036,IF($B$9="All",'No Self Assessment feeder'!CI1036)))</f>
        <v>.</v>
      </c>
      <c r="X1047" s="79" t="str">
        <f>IF($B$9="Female",'No Self Assessment feeder'!X1036,IF($B$9="Male",'No Self Assessment feeder'!BD1036,IF($B$9="All",'No Self Assessment feeder'!CJ1036)))</f>
        <v>.</v>
      </c>
      <c r="Y1047" s="120" t="str">
        <f>IF($B$9="Female",'No Self Assessment feeder'!Y1036,IF($B$9="Male",'No Self Assessment feeder'!BE1036,IF($B$9="All",'No Self Assessment feeder'!CK1036)))</f>
        <v>.</v>
      </c>
      <c r="Z1047" s="120" t="str">
        <f>IF($B$9="Female",'No Self Assessment feeder'!Z1036,IF($B$9="Male",'No Self Assessment feeder'!BF1036,IF($B$9="All",'No Self Assessment feeder'!CL1036)))</f>
        <v>.</v>
      </c>
      <c r="AA1047" s="120" t="str">
        <f>IF($B$9="Female",'No Self Assessment feeder'!AA1036,IF($B$9="Male",'No Self Assessment feeder'!BG1036,IF($B$9="All",'No Self Assessment feeder'!CM1036)))</f>
        <v>.</v>
      </c>
      <c r="AB1047" s="120" t="str">
        <f>IF($B$9="Female",'No Self Assessment feeder'!AB1036,IF($B$9="Male",'No Self Assessment feeder'!BH1036,IF($B$9="All",'No Self Assessment feeder'!CN1036)))</f>
        <v>.</v>
      </c>
      <c r="AC1047" s="127" t="str">
        <f>IF($B$9="Female",'No Self Assessment feeder'!AC1036,IF($B$9="Male",'No Self Assessment feeder'!BI1036,IF($B$9="All",'No Self Assessment feeder'!CO1036)))</f>
        <v>.</v>
      </c>
      <c r="CM1047" s="29"/>
    </row>
    <row r="1048" spans="1:91" ht="14.25" customHeight="1" x14ac:dyDescent="0.2">
      <c r="A1048" s="159" t="s">
        <v>295</v>
      </c>
      <c r="B1048" s="65" t="s">
        <v>256</v>
      </c>
      <c r="C1048" s="66">
        <v>10007806</v>
      </c>
      <c r="D1048" s="66" t="s">
        <v>495</v>
      </c>
      <c r="E1048" s="162" t="s">
        <v>257</v>
      </c>
      <c r="F1048" s="142">
        <f>IF($B$9="Female",'No Self Assessment feeder'!F1037,IF($B$9="Male",'No Self Assessment feeder'!AL1037,IF($B$9="All",'No Self Assessment feeder'!BR1037)))</f>
        <v>2025</v>
      </c>
      <c r="G1048" s="120">
        <f>IF($B$9="Female",'No Self Assessment feeder'!G1037,IF($B$9="Male",'No Self Assessment feeder'!AM1037,IF($B$9="All",'No Self Assessment feeder'!BS1037)))</f>
        <v>2.2999999999999998</v>
      </c>
      <c r="H1048" s="79">
        <f>IF($B$9="Female",'No Self Assessment feeder'!H1037,IF($B$9="Male",'No Self Assessment feeder'!AN1037,IF($B$9="All",'No Self Assessment feeder'!BT1037)))</f>
        <v>1975</v>
      </c>
      <c r="I1048" s="120">
        <f>IF($B$9="Female",'No Self Assessment feeder'!I1037,IF($B$9="Male",'No Self Assessment feeder'!AO1037,IF($B$9="All",'No Self Assessment feeder'!BU1037)))</f>
        <v>7.6</v>
      </c>
      <c r="J1048" s="120">
        <f>IF($B$9="Female",'No Self Assessment feeder'!J1037,IF($B$9="Male",'No Self Assessment feeder'!AP1037,IF($B$9="All",'No Self Assessment feeder'!BV1037)))</f>
        <v>15.1</v>
      </c>
      <c r="K1048" s="120">
        <f>IF($B$9="Female",'No Self Assessment feeder'!K1037,IF($B$9="Male",'No Self Assessment feeder'!AQ1037,IF($B$9="All",'No Self Assessment feeder'!BW1037)))</f>
        <v>51.8</v>
      </c>
      <c r="L1048" s="120">
        <f>IF($B$9="Female",'No Self Assessment feeder'!L1037,IF($B$9="Male",'No Self Assessment feeder'!AR1037,IF($B$9="All",'No Self Assessment feeder'!BX1037)))</f>
        <v>67.2</v>
      </c>
      <c r="M1048" s="127">
        <f>IF($B$9="Female",'No Self Assessment feeder'!M1037,IF($B$9="Male",'No Self Assessment feeder'!AS1037,IF($B$9="All",'No Self Assessment feeder'!BY1037)))</f>
        <v>77.3</v>
      </c>
      <c r="N1048" s="81">
        <f>IF($B$9="Female",'No Self Assessment feeder'!N1037,IF($B$9="Male",'No Self Assessment feeder'!AT1037,IF($B$9="All",'No Self Assessment feeder'!BZ1037)))</f>
        <v>2025</v>
      </c>
      <c r="O1048" s="120">
        <f>IF($B$9="Female",'No Self Assessment feeder'!O1037,IF($B$9="Male",'No Self Assessment feeder'!AU1037,IF($B$9="All",'No Self Assessment feeder'!CA1037)))</f>
        <v>2.7</v>
      </c>
      <c r="P1048" s="79">
        <f>IF($B$9="Female",'No Self Assessment feeder'!P1037,IF($B$9="Male",'No Self Assessment feeder'!AV1037,IF($B$9="All",'No Self Assessment feeder'!CB1037)))</f>
        <v>1970</v>
      </c>
      <c r="Q1048" s="120">
        <f>IF($B$9="Female",'No Self Assessment feeder'!Q1037,IF($B$9="Male",'No Self Assessment feeder'!AW1037,IF($B$9="All",'No Self Assessment feeder'!CC1037)))</f>
        <v>10.5</v>
      </c>
      <c r="R1048" s="120">
        <f>IF($B$9="Female",'No Self Assessment feeder'!R1037,IF($B$9="Male",'No Self Assessment feeder'!AX1037,IF($B$9="All",'No Self Assessment feeder'!CD1037)))</f>
        <v>10.6</v>
      </c>
      <c r="S1048" s="120">
        <f>IF($B$9="Female",'No Self Assessment feeder'!S1037,IF($B$9="Male",'No Self Assessment feeder'!AY1037,IF($B$9="All",'No Self Assessment feeder'!CE1037)))</f>
        <v>60.6</v>
      </c>
      <c r="T1048" s="120">
        <f>IF($B$9="Female",'No Self Assessment feeder'!T1037,IF($B$9="Male",'No Self Assessment feeder'!AZ1037,IF($B$9="All",'No Self Assessment feeder'!CF1037)))</f>
        <v>72.900000000000006</v>
      </c>
      <c r="U1048" s="127">
        <f>IF($B$9="Female",'No Self Assessment feeder'!U1037,IF($B$9="Male",'No Self Assessment feeder'!BA1037,IF($B$9="All",'No Self Assessment feeder'!CG1037)))</f>
        <v>78.900000000000006</v>
      </c>
      <c r="V1048" s="81" t="str">
        <f>IF($B$9="Female",'No Self Assessment feeder'!V1037,IF($B$9="Male",'No Self Assessment feeder'!BB1037,IF($B$9="All",'No Self Assessment feeder'!CH1037)))</f>
        <v>.</v>
      </c>
      <c r="W1048" s="120" t="str">
        <f>IF($B$9="Female",'No Self Assessment feeder'!W1037,IF($B$9="Male",'No Self Assessment feeder'!BC1037,IF($B$9="All",'No Self Assessment feeder'!CI1037)))</f>
        <v>.</v>
      </c>
      <c r="X1048" s="79" t="str">
        <f>IF($B$9="Female",'No Self Assessment feeder'!X1037,IF($B$9="Male",'No Self Assessment feeder'!BD1037,IF($B$9="All",'No Self Assessment feeder'!CJ1037)))</f>
        <v>.</v>
      </c>
      <c r="Y1048" s="120" t="str">
        <f>IF($B$9="Female",'No Self Assessment feeder'!Y1037,IF($B$9="Male",'No Self Assessment feeder'!BE1037,IF($B$9="All",'No Self Assessment feeder'!CK1037)))</f>
        <v>.</v>
      </c>
      <c r="Z1048" s="120" t="str">
        <f>IF($B$9="Female",'No Self Assessment feeder'!Z1037,IF($B$9="Male",'No Self Assessment feeder'!BF1037,IF($B$9="All",'No Self Assessment feeder'!CL1037)))</f>
        <v>.</v>
      </c>
      <c r="AA1048" s="120" t="str">
        <f>IF($B$9="Female",'No Self Assessment feeder'!AA1037,IF($B$9="Male",'No Self Assessment feeder'!BG1037,IF($B$9="All",'No Self Assessment feeder'!CM1037)))</f>
        <v>.</v>
      </c>
      <c r="AB1048" s="120" t="str">
        <f>IF($B$9="Female",'No Self Assessment feeder'!AB1037,IF($B$9="Male",'No Self Assessment feeder'!BH1037,IF($B$9="All",'No Self Assessment feeder'!CN1037)))</f>
        <v>.</v>
      </c>
      <c r="AC1048" s="127" t="str">
        <f>IF($B$9="Female",'No Self Assessment feeder'!AC1037,IF($B$9="Male",'No Self Assessment feeder'!BI1037,IF($B$9="All",'No Self Assessment feeder'!CO1037)))</f>
        <v>.</v>
      </c>
      <c r="CM1048" s="29"/>
    </row>
    <row r="1049" spans="1:91" ht="14.25" customHeight="1" x14ac:dyDescent="0.2">
      <c r="A1049" s="159" t="s">
        <v>295</v>
      </c>
      <c r="B1049" s="65" t="s">
        <v>258</v>
      </c>
      <c r="C1049" s="66">
        <v>10007161</v>
      </c>
      <c r="D1049" s="66" t="s">
        <v>496</v>
      </c>
      <c r="E1049" s="162" t="s">
        <v>259</v>
      </c>
      <c r="F1049" s="142">
        <f>IF($B$9="Female",'No Self Assessment feeder'!F1038,IF($B$9="Male",'No Self Assessment feeder'!AL1038,IF($B$9="All",'No Self Assessment feeder'!BR1038)))</f>
        <v>2285</v>
      </c>
      <c r="G1049" s="120">
        <f>IF($B$9="Female",'No Self Assessment feeder'!G1038,IF($B$9="Male",'No Self Assessment feeder'!AM1038,IF($B$9="All",'No Self Assessment feeder'!BS1038)))</f>
        <v>4.0999999999999996</v>
      </c>
      <c r="H1049" s="79">
        <f>IF($B$9="Female",'No Self Assessment feeder'!H1038,IF($B$9="Male",'No Self Assessment feeder'!AN1038,IF($B$9="All",'No Self Assessment feeder'!BT1038)))</f>
        <v>2195</v>
      </c>
      <c r="I1049" s="120">
        <f>IF($B$9="Female",'No Self Assessment feeder'!I1038,IF($B$9="Male",'No Self Assessment feeder'!AO1038,IF($B$9="All",'No Self Assessment feeder'!BU1038)))</f>
        <v>5.7</v>
      </c>
      <c r="J1049" s="120">
        <f>IF($B$9="Female",'No Self Assessment feeder'!J1038,IF($B$9="Male",'No Self Assessment feeder'!AP1038,IF($B$9="All",'No Self Assessment feeder'!BV1038)))</f>
        <v>11.2</v>
      </c>
      <c r="K1049" s="120">
        <f>IF($B$9="Female",'No Self Assessment feeder'!K1038,IF($B$9="Male",'No Self Assessment feeder'!AQ1038,IF($B$9="All",'No Self Assessment feeder'!BW1038)))</f>
        <v>60.4</v>
      </c>
      <c r="L1049" s="120">
        <f>IF($B$9="Female",'No Self Assessment feeder'!L1038,IF($B$9="Male",'No Self Assessment feeder'!AR1038,IF($B$9="All",'No Self Assessment feeder'!BX1038)))</f>
        <v>77.7</v>
      </c>
      <c r="M1049" s="127">
        <f>IF($B$9="Female",'No Self Assessment feeder'!M1038,IF($B$9="Male",'No Self Assessment feeder'!AS1038,IF($B$9="All",'No Self Assessment feeder'!BY1038)))</f>
        <v>83.1</v>
      </c>
      <c r="N1049" s="81">
        <f>IF($B$9="Female",'No Self Assessment feeder'!N1038,IF($B$9="Male",'No Self Assessment feeder'!AT1038,IF($B$9="All",'No Self Assessment feeder'!BZ1038)))</f>
        <v>2285</v>
      </c>
      <c r="O1049" s="120">
        <f>IF($B$9="Female",'No Self Assessment feeder'!O1038,IF($B$9="Male",'No Self Assessment feeder'!AU1038,IF($B$9="All",'No Self Assessment feeder'!CA1038)))</f>
        <v>4.2</v>
      </c>
      <c r="P1049" s="79">
        <f>IF($B$9="Female",'No Self Assessment feeder'!P1038,IF($B$9="Male",'No Self Assessment feeder'!AV1038,IF($B$9="All",'No Self Assessment feeder'!CB1038)))</f>
        <v>2190</v>
      </c>
      <c r="Q1049" s="120">
        <f>IF($B$9="Female",'No Self Assessment feeder'!Q1038,IF($B$9="Male",'No Self Assessment feeder'!AW1038,IF($B$9="All",'No Self Assessment feeder'!CC1038)))</f>
        <v>8.5</v>
      </c>
      <c r="R1049" s="120">
        <f>IF($B$9="Female",'No Self Assessment feeder'!R1038,IF($B$9="Male",'No Self Assessment feeder'!AX1038,IF($B$9="All",'No Self Assessment feeder'!CD1038)))</f>
        <v>8.3000000000000007</v>
      </c>
      <c r="S1049" s="120">
        <f>IF($B$9="Female",'No Self Assessment feeder'!S1038,IF($B$9="Male",'No Self Assessment feeder'!AY1038,IF($B$9="All",'No Self Assessment feeder'!CE1038)))</f>
        <v>68.3</v>
      </c>
      <c r="T1049" s="120">
        <f>IF($B$9="Female",'No Self Assessment feeder'!T1038,IF($B$9="Male",'No Self Assessment feeder'!AZ1038,IF($B$9="All",'No Self Assessment feeder'!CF1038)))</f>
        <v>80</v>
      </c>
      <c r="U1049" s="127">
        <f>IF($B$9="Female",'No Self Assessment feeder'!U1038,IF($B$9="Male",'No Self Assessment feeder'!BA1038,IF($B$9="All",'No Self Assessment feeder'!CG1038)))</f>
        <v>83.2</v>
      </c>
      <c r="V1049" s="81" t="str">
        <f>IF($B$9="Female",'No Self Assessment feeder'!V1038,IF($B$9="Male",'No Self Assessment feeder'!BB1038,IF($B$9="All",'No Self Assessment feeder'!CH1038)))</f>
        <v>.</v>
      </c>
      <c r="W1049" s="120" t="str">
        <f>IF($B$9="Female",'No Self Assessment feeder'!W1038,IF($B$9="Male",'No Self Assessment feeder'!BC1038,IF($B$9="All",'No Self Assessment feeder'!CI1038)))</f>
        <v>.</v>
      </c>
      <c r="X1049" s="79" t="str">
        <f>IF($B$9="Female",'No Self Assessment feeder'!X1038,IF($B$9="Male",'No Self Assessment feeder'!BD1038,IF($B$9="All",'No Self Assessment feeder'!CJ1038)))</f>
        <v>.</v>
      </c>
      <c r="Y1049" s="120" t="str">
        <f>IF($B$9="Female",'No Self Assessment feeder'!Y1038,IF($B$9="Male",'No Self Assessment feeder'!BE1038,IF($B$9="All",'No Self Assessment feeder'!CK1038)))</f>
        <v>.</v>
      </c>
      <c r="Z1049" s="120" t="str">
        <f>IF($B$9="Female",'No Self Assessment feeder'!Z1038,IF($B$9="Male",'No Self Assessment feeder'!BF1038,IF($B$9="All",'No Self Assessment feeder'!CL1038)))</f>
        <v>.</v>
      </c>
      <c r="AA1049" s="120" t="str">
        <f>IF($B$9="Female",'No Self Assessment feeder'!AA1038,IF($B$9="Male",'No Self Assessment feeder'!BG1038,IF($B$9="All",'No Self Assessment feeder'!CM1038)))</f>
        <v>.</v>
      </c>
      <c r="AB1049" s="120" t="str">
        <f>IF($B$9="Female",'No Self Assessment feeder'!AB1038,IF($B$9="Male",'No Self Assessment feeder'!BH1038,IF($B$9="All",'No Self Assessment feeder'!CN1038)))</f>
        <v>.</v>
      </c>
      <c r="AC1049" s="127" t="str">
        <f>IF($B$9="Female",'No Self Assessment feeder'!AC1038,IF($B$9="Male",'No Self Assessment feeder'!BI1038,IF($B$9="All",'No Self Assessment feeder'!CO1038)))</f>
        <v>.</v>
      </c>
      <c r="CM1049" s="29"/>
    </row>
    <row r="1050" spans="1:91" ht="14.25" customHeight="1" x14ac:dyDescent="0.2">
      <c r="A1050" s="159" t="s">
        <v>295</v>
      </c>
      <c r="B1050" s="65" t="s">
        <v>260</v>
      </c>
      <c r="C1050" s="66">
        <v>10008017</v>
      </c>
      <c r="D1050" s="66" t="s">
        <v>491</v>
      </c>
      <c r="E1050" s="162" t="s">
        <v>261</v>
      </c>
      <c r="F1050" s="142">
        <f>IF($B$9="Female",'No Self Assessment feeder'!F1039,IF($B$9="Male",'No Self Assessment feeder'!AL1039,IF($B$9="All",'No Self Assessment feeder'!BR1039)))</f>
        <v>145</v>
      </c>
      <c r="G1050" s="120">
        <f>IF($B$9="Female",'No Self Assessment feeder'!G1039,IF($B$9="Male",'No Self Assessment feeder'!AM1039,IF($B$9="All",'No Self Assessment feeder'!BS1039)))</f>
        <v>1.4</v>
      </c>
      <c r="H1050" s="79">
        <f>IF($B$9="Female",'No Self Assessment feeder'!H1039,IF($B$9="Male",'No Self Assessment feeder'!AN1039,IF($B$9="All",'No Self Assessment feeder'!BT1039)))</f>
        <v>140</v>
      </c>
      <c r="I1050" s="120">
        <f>IF($B$9="Female",'No Self Assessment feeder'!I1039,IF($B$9="Male",'No Self Assessment feeder'!AO1039,IF($B$9="All",'No Self Assessment feeder'!BU1039)))</f>
        <v>14.1</v>
      </c>
      <c r="J1050" s="120">
        <f>IF($B$9="Female",'No Self Assessment feeder'!J1039,IF($B$9="Male",'No Self Assessment feeder'!AP1039,IF($B$9="All",'No Self Assessment feeder'!BV1039)))</f>
        <v>17.600000000000001</v>
      </c>
      <c r="K1050" s="120">
        <f>IF($B$9="Female",'No Self Assessment feeder'!K1039,IF($B$9="Male",'No Self Assessment feeder'!AQ1039,IF($B$9="All",'No Self Assessment feeder'!BW1039)))</f>
        <v>45.8</v>
      </c>
      <c r="L1050" s="120">
        <f>IF($B$9="Female",'No Self Assessment feeder'!L1039,IF($B$9="Male",'No Self Assessment feeder'!AR1039,IF($B$9="All",'No Self Assessment feeder'!BX1039)))</f>
        <v>58.5</v>
      </c>
      <c r="M1050" s="127">
        <f>IF($B$9="Female",'No Self Assessment feeder'!M1039,IF($B$9="Male",'No Self Assessment feeder'!AS1039,IF($B$9="All",'No Self Assessment feeder'!BY1039)))</f>
        <v>68.3</v>
      </c>
      <c r="N1050" s="81">
        <f>IF($B$9="Female",'No Self Assessment feeder'!N1039,IF($B$9="Male",'No Self Assessment feeder'!AT1039,IF($B$9="All",'No Self Assessment feeder'!BZ1039)))</f>
        <v>145</v>
      </c>
      <c r="O1050" s="120">
        <f>IF($B$9="Female",'No Self Assessment feeder'!O1039,IF($B$9="Male",'No Self Assessment feeder'!AU1039,IF($B$9="All",'No Self Assessment feeder'!CA1039)))</f>
        <v>1.4</v>
      </c>
      <c r="P1050" s="79">
        <f>IF($B$9="Female",'No Self Assessment feeder'!P1039,IF($B$9="Male",'No Self Assessment feeder'!AV1039,IF($B$9="All",'No Self Assessment feeder'!CB1039)))</f>
        <v>140</v>
      </c>
      <c r="Q1050" s="120">
        <f>IF($B$9="Female",'No Self Assessment feeder'!Q1039,IF($B$9="Male",'No Self Assessment feeder'!AW1039,IF($B$9="All",'No Self Assessment feeder'!CC1039)))</f>
        <v>30.3</v>
      </c>
      <c r="R1050" s="120">
        <f>IF($B$9="Female",'No Self Assessment feeder'!R1039,IF($B$9="Male",'No Self Assessment feeder'!AX1039,IF($B$9="All",'No Self Assessment feeder'!CD1039)))</f>
        <v>5.6</v>
      </c>
      <c r="S1050" s="120">
        <f>IF($B$9="Female",'No Self Assessment feeder'!S1039,IF($B$9="Male",'No Self Assessment feeder'!AY1039,IF($B$9="All",'No Self Assessment feeder'!CE1039)))</f>
        <v>52.8</v>
      </c>
      <c r="T1050" s="120">
        <f>IF($B$9="Female",'No Self Assessment feeder'!T1039,IF($B$9="Male",'No Self Assessment feeder'!AZ1039,IF($B$9="All",'No Self Assessment feeder'!CF1039)))</f>
        <v>61.3</v>
      </c>
      <c r="U1050" s="127">
        <f>IF($B$9="Female",'No Self Assessment feeder'!U1039,IF($B$9="Male",'No Self Assessment feeder'!BA1039,IF($B$9="All",'No Self Assessment feeder'!CG1039)))</f>
        <v>64.099999999999994</v>
      </c>
      <c r="V1050" s="81" t="str">
        <f>IF($B$9="Female",'No Self Assessment feeder'!V1039,IF($B$9="Male",'No Self Assessment feeder'!BB1039,IF($B$9="All",'No Self Assessment feeder'!CH1039)))</f>
        <v>.</v>
      </c>
      <c r="W1050" s="120" t="str">
        <f>IF($B$9="Female",'No Self Assessment feeder'!W1039,IF($B$9="Male",'No Self Assessment feeder'!BC1039,IF($B$9="All",'No Self Assessment feeder'!CI1039)))</f>
        <v>.</v>
      </c>
      <c r="X1050" s="79" t="str">
        <f>IF($B$9="Female",'No Self Assessment feeder'!X1039,IF($B$9="Male",'No Self Assessment feeder'!BD1039,IF($B$9="All",'No Self Assessment feeder'!CJ1039)))</f>
        <v>.</v>
      </c>
      <c r="Y1050" s="120" t="str">
        <f>IF($B$9="Female",'No Self Assessment feeder'!Y1039,IF($B$9="Male",'No Self Assessment feeder'!BE1039,IF($B$9="All",'No Self Assessment feeder'!CK1039)))</f>
        <v>.</v>
      </c>
      <c r="Z1050" s="120" t="str">
        <f>IF($B$9="Female",'No Self Assessment feeder'!Z1039,IF($B$9="Male",'No Self Assessment feeder'!BF1039,IF($B$9="All",'No Self Assessment feeder'!CL1039)))</f>
        <v>.</v>
      </c>
      <c r="AA1050" s="120" t="str">
        <f>IF($B$9="Female",'No Self Assessment feeder'!AA1039,IF($B$9="Male",'No Self Assessment feeder'!BG1039,IF($B$9="All",'No Self Assessment feeder'!CM1039)))</f>
        <v>.</v>
      </c>
      <c r="AB1050" s="120" t="str">
        <f>IF($B$9="Female",'No Self Assessment feeder'!AB1039,IF($B$9="Male",'No Self Assessment feeder'!BH1039,IF($B$9="All",'No Self Assessment feeder'!CN1039)))</f>
        <v>.</v>
      </c>
      <c r="AC1050" s="127" t="str">
        <f>IF($B$9="Female",'No Self Assessment feeder'!AC1039,IF($B$9="Male",'No Self Assessment feeder'!BI1039,IF($B$9="All",'No Self Assessment feeder'!CO1039)))</f>
        <v>.</v>
      </c>
      <c r="CM1050" s="29"/>
    </row>
    <row r="1051" spans="1:91" ht="14.25" customHeight="1" x14ac:dyDescent="0.2">
      <c r="A1051" s="159" t="s">
        <v>295</v>
      </c>
      <c r="B1051" s="65" t="s">
        <v>262</v>
      </c>
      <c r="C1051" s="66">
        <v>10007784</v>
      </c>
      <c r="D1051" s="66" t="s">
        <v>491</v>
      </c>
      <c r="E1051" s="162" t="s">
        <v>433</v>
      </c>
      <c r="F1051" s="142">
        <f>IF($B$9="Female",'No Self Assessment feeder'!F1040,IF($B$9="Male",'No Self Assessment feeder'!AL1040,IF($B$9="All",'No Self Assessment feeder'!BR1040)))</f>
        <v>2675</v>
      </c>
      <c r="G1051" s="120">
        <f>IF($B$9="Female",'No Self Assessment feeder'!G1040,IF($B$9="Male",'No Self Assessment feeder'!AM1040,IF($B$9="All",'No Self Assessment feeder'!BS1040)))</f>
        <v>2.2000000000000002</v>
      </c>
      <c r="H1051" s="79">
        <f>IF($B$9="Female",'No Self Assessment feeder'!H1040,IF($B$9="Male",'No Self Assessment feeder'!AN1040,IF($B$9="All",'No Self Assessment feeder'!BT1040)))</f>
        <v>2615</v>
      </c>
      <c r="I1051" s="120">
        <f>IF($B$9="Female",'No Self Assessment feeder'!I1040,IF($B$9="Male",'No Self Assessment feeder'!AO1040,IF($B$9="All",'No Self Assessment feeder'!BU1040)))</f>
        <v>6.8</v>
      </c>
      <c r="J1051" s="120">
        <f>IF($B$9="Female",'No Self Assessment feeder'!J1040,IF($B$9="Male",'No Self Assessment feeder'!AP1040,IF($B$9="All",'No Self Assessment feeder'!BV1040)))</f>
        <v>9.6999999999999993</v>
      </c>
      <c r="K1051" s="120">
        <f>IF($B$9="Female",'No Self Assessment feeder'!K1040,IF($B$9="Male",'No Self Assessment feeder'!AQ1040,IF($B$9="All",'No Self Assessment feeder'!BW1040)))</f>
        <v>48</v>
      </c>
      <c r="L1051" s="120">
        <f>IF($B$9="Female",'No Self Assessment feeder'!L1040,IF($B$9="Male",'No Self Assessment feeder'!AR1040,IF($B$9="All",'No Self Assessment feeder'!BX1040)))</f>
        <v>63.6</v>
      </c>
      <c r="M1051" s="127">
        <f>IF($B$9="Female",'No Self Assessment feeder'!M1040,IF($B$9="Male",'No Self Assessment feeder'!AS1040,IF($B$9="All",'No Self Assessment feeder'!BY1040)))</f>
        <v>83.5</v>
      </c>
      <c r="N1051" s="81">
        <f>IF($B$9="Female",'No Self Assessment feeder'!N1040,IF($B$9="Male",'No Self Assessment feeder'!AT1040,IF($B$9="All",'No Self Assessment feeder'!BZ1040)))</f>
        <v>2675</v>
      </c>
      <c r="O1051" s="120">
        <f>IF($B$9="Female",'No Self Assessment feeder'!O1040,IF($B$9="Male",'No Self Assessment feeder'!AU1040,IF($B$9="All",'No Self Assessment feeder'!CA1040)))</f>
        <v>2.4</v>
      </c>
      <c r="P1051" s="79">
        <f>IF($B$9="Female",'No Self Assessment feeder'!P1040,IF($B$9="Male",'No Self Assessment feeder'!AV1040,IF($B$9="All",'No Self Assessment feeder'!CB1040)))</f>
        <v>2610</v>
      </c>
      <c r="Q1051" s="120">
        <f>IF($B$9="Female",'No Self Assessment feeder'!Q1040,IF($B$9="Male",'No Self Assessment feeder'!AW1040,IF($B$9="All",'No Self Assessment feeder'!CC1040)))</f>
        <v>10.7</v>
      </c>
      <c r="R1051" s="120">
        <f>IF($B$9="Female",'No Self Assessment feeder'!R1040,IF($B$9="Male",'No Self Assessment feeder'!AX1040,IF($B$9="All",'No Self Assessment feeder'!CD1040)))</f>
        <v>8.5</v>
      </c>
      <c r="S1051" s="120">
        <f>IF($B$9="Female",'No Self Assessment feeder'!S1040,IF($B$9="Male",'No Self Assessment feeder'!AY1040,IF($B$9="All",'No Self Assessment feeder'!CE1040)))</f>
        <v>54.7</v>
      </c>
      <c r="T1051" s="120">
        <f>IF($B$9="Female",'No Self Assessment feeder'!T1040,IF($B$9="Male",'No Self Assessment feeder'!AZ1040,IF($B$9="All",'No Self Assessment feeder'!CF1040)))</f>
        <v>72.599999999999994</v>
      </c>
      <c r="U1051" s="127">
        <f>IF($B$9="Female",'No Self Assessment feeder'!U1040,IF($B$9="Male",'No Self Assessment feeder'!BA1040,IF($B$9="All",'No Self Assessment feeder'!CG1040)))</f>
        <v>80.8</v>
      </c>
      <c r="V1051" s="81" t="str">
        <f>IF($B$9="Female",'No Self Assessment feeder'!V1040,IF($B$9="Male",'No Self Assessment feeder'!BB1040,IF($B$9="All",'No Self Assessment feeder'!CH1040)))</f>
        <v>.</v>
      </c>
      <c r="W1051" s="120" t="str">
        <f>IF($B$9="Female",'No Self Assessment feeder'!W1040,IF($B$9="Male",'No Self Assessment feeder'!BC1040,IF($B$9="All",'No Self Assessment feeder'!CI1040)))</f>
        <v>.</v>
      </c>
      <c r="X1051" s="79" t="str">
        <f>IF($B$9="Female",'No Self Assessment feeder'!X1040,IF($B$9="Male",'No Self Assessment feeder'!BD1040,IF($B$9="All",'No Self Assessment feeder'!CJ1040)))</f>
        <v>.</v>
      </c>
      <c r="Y1051" s="120" t="str">
        <f>IF($B$9="Female",'No Self Assessment feeder'!Y1040,IF($B$9="Male",'No Self Assessment feeder'!BE1040,IF($B$9="All",'No Self Assessment feeder'!CK1040)))</f>
        <v>.</v>
      </c>
      <c r="Z1051" s="120" t="str">
        <f>IF($B$9="Female",'No Self Assessment feeder'!Z1040,IF($B$9="Male",'No Self Assessment feeder'!BF1040,IF($B$9="All",'No Self Assessment feeder'!CL1040)))</f>
        <v>.</v>
      </c>
      <c r="AA1051" s="120" t="str">
        <f>IF($B$9="Female",'No Self Assessment feeder'!AA1040,IF($B$9="Male",'No Self Assessment feeder'!BG1040,IF($B$9="All",'No Self Assessment feeder'!CM1040)))</f>
        <v>.</v>
      </c>
      <c r="AB1051" s="120" t="str">
        <f>IF($B$9="Female",'No Self Assessment feeder'!AB1040,IF($B$9="Male",'No Self Assessment feeder'!BH1040,IF($B$9="All",'No Self Assessment feeder'!CN1040)))</f>
        <v>.</v>
      </c>
      <c r="AC1051" s="127" t="str">
        <f>IF($B$9="Female",'No Self Assessment feeder'!AC1040,IF($B$9="Male",'No Self Assessment feeder'!BI1040,IF($B$9="All",'No Self Assessment feeder'!CO1040)))</f>
        <v>.</v>
      </c>
      <c r="CM1051" s="29"/>
    </row>
    <row r="1052" spans="1:91" ht="14.25" customHeight="1" x14ac:dyDescent="0.2">
      <c r="A1052" s="159" t="s">
        <v>295</v>
      </c>
      <c r="B1052" s="65" t="s">
        <v>264</v>
      </c>
      <c r="C1052" s="66">
        <v>10007163</v>
      </c>
      <c r="D1052" s="66" t="s">
        <v>489</v>
      </c>
      <c r="E1052" s="162" t="s">
        <v>265</v>
      </c>
      <c r="F1052" s="142">
        <f>IF($B$9="Female",'No Self Assessment feeder'!F1041,IF($B$9="Male",'No Self Assessment feeder'!AL1041,IF($B$9="All",'No Self Assessment feeder'!BR1041)))</f>
        <v>2600</v>
      </c>
      <c r="G1052" s="120">
        <f>IF($B$9="Female",'No Self Assessment feeder'!G1041,IF($B$9="Male",'No Self Assessment feeder'!AM1041,IF($B$9="All",'No Self Assessment feeder'!BS1041)))</f>
        <v>2.2000000000000002</v>
      </c>
      <c r="H1052" s="79">
        <f>IF($B$9="Female",'No Self Assessment feeder'!H1041,IF($B$9="Male",'No Self Assessment feeder'!AN1041,IF($B$9="All",'No Self Assessment feeder'!BT1041)))</f>
        <v>2545</v>
      </c>
      <c r="I1052" s="120">
        <f>IF($B$9="Female",'No Self Assessment feeder'!I1041,IF($B$9="Male",'No Self Assessment feeder'!AO1041,IF($B$9="All",'No Self Assessment feeder'!BU1041)))</f>
        <v>6.9</v>
      </c>
      <c r="J1052" s="120">
        <f>IF($B$9="Female",'No Self Assessment feeder'!J1041,IF($B$9="Male",'No Self Assessment feeder'!AP1041,IF($B$9="All",'No Self Assessment feeder'!BV1041)))</f>
        <v>10.5</v>
      </c>
      <c r="K1052" s="120">
        <f>IF($B$9="Female",'No Self Assessment feeder'!K1041,IF($B$9="Male",'No Self Assessment feeder'!AQ1041,IF($B$9="All",'No Self Assessment feeder'!BW1041)))</f>
        <v>52.9</v>
      </c>
      <c r="L1052" s="120">
        <f>IF($B$9="Female",'No Self Assessment feeder'!L1041,IF($B$9="Male",'No Self Assessment feeder'!AR1041,IF($B$9="All",'No Self Assessment feeder'!BX1041)))</f>
        <v>70</v>
      </c>
      <c r="M1052" s="127">
        <f>IF($B$9="Female",'No Self Assessment feeder'!M1041,IF($B$9="Male",'No Self Assessment feeder'!AS1041,IF($B$9="All",'No Self Assessment feeder'!BY1041)))</f>
        <v>82.7</v>
      </c>
      <c r="N1052" s="81">
        <f>IF($B$9="Female",'No Self Assessment feeder'!N1041,IF($B$9="Male",'No Self Assessment feeder'!AT1041,IF($B$9="All",'No Self Assessment feeder'!BZ1041)))</f>
        <v>2600</v>
      </c>
      <c r="O1052" s="120">
        <f>IF($B$9="Female",'No Self Assessment feeder'!O1041,IF($B$9="Male",'No Self Assessment feeder'!AU1041,IF($B$9="All",'No Self Assessment feeder'!CA1041)))</f>
        <v>2.4</v>
      </c>
      <c r="P1052" s="79">
        <f>IF($B$9="Female",'No Self Assessment feeder'!P1041,IF($B$9="Male",'No Self Assessment feeder'!AV1041,IF($B$9="All",'No Self Assessment feeder'!CB1041)))</f>
        <v>2540</v>
      </c>
      <c r="Q1052" s="120">
        <f>IF($B$9="Female",'No Self Assessment feeder'!Q1041,IF($B$9="Male",'No Self Assessment feeder'!AW1041,IF($B$9="All",'No Self Assessment feeder'!CC1041)))</f>
        <v>10.6</v>
      </c>
      <c r="R1052" s="120">
        <f>IF($B$9="Female",'No Self Assessment feeder'!R1041,IF($B$9="Male",'No Self Assessment feeder'!AX1041,IF($B$9="All",'No Self Assessment feeder'!CD1041)))</f>
        <v>7</v>
      </c>
      <c r="S1052" s="120">
        <f>IF($B$9="Female",'No Self Assessment feeder'!S1041,IF($B$9="Male",'No Self Assessment feeder'!AY1041,IF($B$9="All",'No Self Assessment feeder'!CE1041)))</f>
        <v>63.8</v>
      </c>
      <c r="T1052" s="120">
        <f>IF($B$9="Female",'No Self Assessment feeder'!T1041,IF($B$9="Male",'No Self Assessment feeder'!AZ1041,IF($B$9="All",'No Self Assessment feeder'!CF1041)))</f>
        <v>75.099999999999994</v>
      </c>
      <c r="U1052" s="127">
        <f>IF($B$9="Female",'No Self Assessment feeder'!U1041,IF($B$9="Male",'No Self Assessment feeder'!BA1041,IF($B$9="All",'No Self Assessment feeder'!CG1041)))</f>
        <v>82.4</v>
      </c>
      <c r="V1052" s="81" t="str">
        <f>IF($B$9="Female",'No Self Assessment feeder'!V1041,IF($B$9="Male",'No Self Assessment feeder'!BB1041,IF($B$9="All",'No Self Assessment feeder'!CH1041)))</f>
        <v>.</v>
      </c>
      <c r="W1052" s="120" t="str">
        <f>IF($B$9="Female",'No Self Assessment feeder'!W1041,IF($B$9="Male",'No Self Assessment feeder'!BC1041,IF($B$9="All",'No Self Assessment feeder'!CI1041)))</f>
        <v>.</v>
      </c>
      <c r="X1052" s="79" t="str">
        <f>IF($B$9="Female",'No Self Assessment feeder'!X1041,IF($B$9="Male",'No Self Assessment feeder'!BD1041,IF($B$9="All",'No Self Assessment feeder'!CJ1041)))</f>
        <v>.</v>
      </c>
      <c r="Y1052" s="120" t="str">
        <f>IF($B$9="Female",'No Self Assessment feeder'!Y1041,IF($B$9="Male",'No Self Assessment feeder'!BE1041,IF($B$9="All",'No Self Assessment feeder'!CK1041)))</f>
        <v>.</v>
      </c>
      <c r="Z1052" s="120" t="str">
        <f>IF($B$9="Female",'No Self Assessment feeder'!Z1041,IF($B$9="Male",'No Self Assessment feeder'!BF1041,IF($B$9="All",'No Self Assessment feeder'!CL1041)))</f>
        <v>.</v>
      </c>
      <c r="AA1052" s="120" t="str">
        <f>IF($B$9="Female",'No Self Assessment feeder'!AA1041,IF($B$9="Male",'No Self Assessment feeder'!BG1041,IF($B$9="All",'No Self Assessment feeder'!CM1041)))</f>
        <v>.</v>
      </c>
      <c r="AB1052" s="120" t="str">
        <f>IF($B$9="Female",'No Self Assessment feeder'!AB1041,IF($B$9="Male",'No Self Assessment feeder'!BH1041,IF($B$9="All",'No Self Assessment feeder'!CN1041)))</f>
        <v>.</v>
      </c>
      <c r="AC1052" s="127" t="str">
        <f>IF($B$9="Female",'No Self Assessment feeder'!AC1041,IF($B$9="Male",'No Self Assessment feeder'!BI1041,IF($B$9="All",'No Self Assessment feeder'!CO1041)))</f>
        <v>.</v>
      </c>
      <c r="CM1052" s="29"/>
    </row>
    <row r="1053" spans="1:91" ht="14.25" customHeight="1" x14ac:dyDescent="0.2">
      <c r="A1053" s="159" t="s">
        <v>295</v>
      </c>
      <c r="B1053" s="65" t="s">
        <v>266</v>
      </c>
      <c r="C1053" s="66">
        <v>10007164</v>
      </c>
      <c r="D1053" s="66" t="s">
        <v>490</v>
      </c>
      <c r="E1053" s="162" t="s">
        <v>267</v>
      </c>
      <c r="F1053" s="142">
        <f>IF($B$9="Female",'No Self Assessment feeder'!F1042,IF($B$9="Male",'No Self Assessment feeder'!AL1042,IF($B$9="All",'No Self Assessment feeder'!BR1042)))</f>
        <v>4835</v>
      </c>
      <c r="G1053" s="120">
        <f>IF($B$9="Female",'No Self Assessment feeder'!G1042,IF($B$9="Male",'No Self Assessment feeder'!AM1042,IF($B$9="All",'No Self Assessment feeder'!BS1042)))</f>
        <v>3.8</v>
      </c>
      <c r="H1053" s="79">
        <f>IF($B$9="Female",'No Self Assessment feeder'!H1042,IF($B$9="Male",'No Self Assessment feeder'!AN1042,IF($B$9="All",'No Self Assessment feeder'!BT1042)))</f>
        <v>4650</v>
      </c>
      <c r="I1053" s="120">
        <f>IF($B$9="Female",'No Self Assessment feeder'!I1042,IF($B$9="Male",'No Self Assessment feeder'!AO1042,IF($B$9="All",'No Self Assessment feeder'!BU1042)))</f>
        <v>7.3</v>
      </c>
      <c r="J1053" s="120">
        <f>IF($B$9="Female",'No Self Assessment feeder'!J1042,IF($B$9="Male",'No Self Assessment feeder'!AP1042,IF($B$9="All",'No Self Assessment feeder'!BV1042)))</f>
        <v>12.7</v>
      </c>
      <c r="K1053" s="120">
        <f>IF($B$9="Female",'No Self Assessment feeder'!K1042,IF($B$9="Male",'No Self Assessment feeder'!AQ1042,IF($B$9="All",'No Self Assessment feeder'!BW1042)))</f>
        <v>64</v>
      </c>
      <c r="L1053" s="120">
        <f>IF($B$9="Female",'No Self Assessment feeder'!L1042,IF($B$9="Male",'No Self Assessment feeder'!AR1042,IF($B$9="All",'No Self Assessment feeder'!BX1042)))</f>
        <v>74.900000000000006</v>
      </c>
      <c r="M1053" s="127">
        <f>IF($B$9="Female",'No Self Assessment feeder'!M1042,IF($B$9="Male",'No Self Assessment feeder'!AS1042,IF($B$9="All",'No Self Assessment feeder'!BY1042)))</f>
        <v>79.900000000000006</v>
      </c>
      <c r="N1053" s="81">
        <f>IF($B$9="Female",'No Self Assessment feeder'!N1042,IF($B$9="Male",'No Self Assessment feeder'!AT1042,IF($B$9="All",'No Self Assessment feeder'!BZ1042)))</f>
        <v>4835</v>
      </c>
      <c r="O1053" s="120">
        <f>IF($B$9="Female",'No Self Assessment feeder'!O1042,IF($B$9="Male",'No Self Assessment feeder'!AU1042,IF($B$9="All",'No Self Assessment feeder'!CA1042)))</f>
        <v>4.0999999999999996</v>
      </c>
      <c r="P1053" s="79">
        <f>IF($B$9="Female",'No Self Assessment feeder'!P1042,IF($B$9="Male",'No Self Assessment feeder'!AV1042,IF($B$9="All",'No Self Assessment feeder'!CB1042)))</f>
        <v>4640</v>
      </c>
      <c r="Q1053" s="120">
        <f>IF($B$9="Female",'No Self Assessment feeder'!Q1042,IF($B$9="Male",'No Self Assessment feeder'!AW1042,IF($B$9="All",'No Self Assessment feeder'!CC1042)))</f>
        <v>11</v>
      </c>
      <c r="R1053" s="120">
        <f>IF($B$9="Female",'No Self Assessment feeder'!R1042,IF($B$9="Male",'No Self Assessment feeder'!AX1042,IF($B$9="All",'No Self Assessment feeder'!CD1042)))</f>
        <v>8.6999999999999993</v>
      </c>
      <c r="S1053" s="120">
        <f>IF($B$9="Female",'No Self Assessment feeder'!S1042,IF($B$9="Male",'No Self Assessment feeder'!AY1042,IF($B$9="All",'No Self Assessment feeder'!CE1042)))</f>
        <v>68.400000000000006</v>
      </c>
      <c r="T1053" s="120">
        <f>IF($B$9="Female",'No Self Assessment feeder'!T1042,IF($B$9="Male",'No Self Assessment feeder'!AZ1042,IF($B$9="All",'No Self Assessment feeder'!CF1042)))</f>
        <v>77.5</v>
      </c>
      <c r="U1053" s="127">
        <f>IF($B$9="Female",'No Self Assessment feeder'!U1042,IF($B$9="Male",'No Self Assessment feeder'!BA1042,IF($B$9="All",'No Self Assessment feeder'!CG1042)))</f>
        <v>80.3</v>
      </c>
      <c r="V1053" s="81" t="str">
        <f>IF($B$9="Female",'No Self Assessment feeder'!V1042,IF($B$9="Male",'No Self Assessment feeder'!BB1042,IF($B$9="All",'No Self Assessment feeder'!CH1042)))</f>
        <v>.</v>
      </c>
      <c r="W1053" s="120" t="str">
        <f>IF($B$9="Female",'No Self Assessment feeder'!W1042,IF($B$9="Male",'No Self Assessment feeder'!BC1042,IF($B$9="All",'No Self Assessment feeder'!CI1042)))</f>
        <v>.</v>
      </c>
      <c r="X1053" s="79" t="str">
        <f>IF($B$9="Female",'No Self Assessment feeder'!X1042,IF($B$9="Male",'No Self Assessment feeder'!BD1042,IF($B$9="All",'No Self Assessment feeder'!CJ1042)))</f>
        <v>.</v>
      </c>
      <c r="Y1053" s="120" t="str">
        <f>IF($B$9="Female",'No Self Assessment feeder'!Y1042,IF($B$9="Male",'No Self Assessment feeder'!BE1042,IF($B$9="All",'No Self Assessment feeder'!CK1042)))</f>
        <v>.</v>
      </c>
      <c r="Z1053" s="120" t="str">
        <f>IF($B$9="Female",'No Self Assessment feeder'!Z1042,IF($B$9="Male",'No Self Assessment feeder'!BF1042,IF($B$9="All",'No Self Assessment feeder'!CL1042)))</f>
        <v>.</v>
      </c>
      <c r="AA1053" s="120" t="str">
        <f>IF($B$9="Female",'No Self Assessment feeder'!AA1042,IF($B$9="Male",'No Self Assessment feeder'!BG1042,IF($B$9="All",'No Self Assessment feeder'!CM1042)))</f>
        <v>.</v>
      </c>
      <c r="AB1053" s="120" t="str">
        <f>IF($B$9="Female",'No Self Assessment feeder'!AB1042,IF($B$9="Male",'No Self Assessment feeder'!BH1042,IF($B$9="All",'No Self Assessment feeder'!CN1042)))</f>
        <v>.</v>
      </c>
      <c r="AC1053" s="127" t="str">
        <f>IF($B$9="Female",'No Self Assessment feeder'!AC1042,IF($B$9="Male",'No Self Assessment feeder'!BI1042,IF($B$9="All",'No Self Assessment feeder'!CO1042)))</f>
        <v>.</v>
      </c>
      <c r="CM1053" s="29"/>
    </row>
    <row r="1054" spans="1:91" ht="14.25" customHeight="1" x14ac:dyDescent="0.2">
      <c r="A1054" s="159" t="s">
        <v>295</v>
      </c>
      <c r="B1054" s="65" t="s">
        <v>268</v>
      </c>
      <c r="C1054" s="66">
        <v>10006566</v>
      </c>
      <c r="D1054" s="66" t="s">
        <v>491</v>
      </c>
      <c r="E1054" s="162" t="s">
        <v>269</v>
      </c>
      <c r="F1054" s="142">
        <f>IF($B$9="Female",'No Self Assessment feeder'!F1043,IF($B$9="Male",'No Self Assessment feeder'!AL1043,IF($B$9="All",'No Self Assessment feeder'!BR1043)))</f>
        <v>1320</v>
      </c>
      <c r="G1054" s="120">
        <f>IF($B$9="Female",'No Self Assessment feeder'!G1043,IF($B$9="Male",'No Self Assessment feeder'!AM1043,IF($B$9="All",'No Self Assessment feeder'!BS1043)))</f>
        <v>6.8</v>
      </c>
      <c r="H1054" s="79">
        <f>IF($B$9="Female",'No Self Assessment feeder'!H1043,IF($B$9="Male",'No Self Assessment feeder'!AN1043,IF($B$9="All",'No Self Assessment feeder'!BT1043)))</f>
        <v>1230</v>
      </c>
      <c r="I1054" s="120">
        <f>IF($B$9="Female",'No Self Assessment feeder'!I1043,IF($B$9="Male",'No Self Assessment feeder'!AO1043,IF($B$9="All",'No Self Assessment feeder'!BU1043)))</f>
        <v>11.2</v>
      </c>
      <c r="J1054" s="120">
        <f>IF($B$9="Female",'No Self Assessment feeder'!J1043,IF($B$9="Male",'No Self Assessment feeder'!AP1043,IF($B$9="All",'No Self Assessment feeder'!BV1043)))</f>
        <v>16.2</v>
      </c>
      <c r="K1054" s="120">
        <f>IF($B$9="Female",'No Self Assessment feeder'!K1043,IF($B$9="Male",'No Self Assessment feeder'!AQ1043,IF($B$9="All",'No Self Assessment feeder'!BW1043)))</f>
        <v>58.6</v>
      </c>
      <c r="L1054" s="120">
        <f>IF($B$9="Female",'No Self Assessment feeder'!L1043,IF($B$9="Male",'No Self Assessment feeder'!AR1043,IF($B$9="All",'No Self Assessment feeder'!BX1043)))</f>
        <v>68.2</v>
      </c>
      <c r="M1054" s="127">
        <f>IF($B$9="Female",'No Self Assessment feeder'!M1043,IF($B$9="Male",'No Self Assessment feeder'!AS1043,IF($B$9="All",'No Self Assessment feeder'!BY1043)))</f>
        <v>72.599999999999994</v>
      </c>
      <c r="N1054" s="81">
        <f>IF($B$9="Female",'No Self Assessment feeder'!N1043,IF($B$9="Male",'No Self Assessment feeder'!AT1043,IF($B$9="All",'No Self Assessment feeder'!BZ1043)))</f>
        <v>1320</v>
      </c>
      <c r="O1054" s="120">
        <f>IF($B$9="Female",'No Self Assessment feeder'!O1043,IF($B$9="Male",'No Self Assessment feeder'!AU1043,IF($B$9="All",'No Self Assessment feeder'!CA1043)))</f>
        <v>7.1</v>
      </c>
      <c r="P1054" s="79">
        <f>IF($B$9="Female",'No Self Assessment feeder'!P1043,IF($B$9="Male",'No Self Assessment feeder'!AV1043,IF($B$9="All",'No Self Assessment feeder'!CB1043)))</f>
        <v>1230</v>
      </c>
      <c r="Q1054" s="120">
        <f>IF($B$9="Female",'No Self Assessment feeder'!Q1043,IF($B$9="Male",'No Self Assessment feeder'!AW1043,IF($B$9="All",'No Self Assessment feeder'!CC1043)))</f>
        <v>15.6</v>
      </c>
      <c r="R1054" s="120">
        <f>IF($B$9="Female",'No Self Assessment feeder'!R1043,IF($B$9="Male",'No Self Assessment feeder'!AX1043,IF($B$9="All",'No Self Assessment feeder'!CD1043)))</f>
        <v>13.3</v>
      </c>
      <c r="S1054" s="120">
        <f>IF($B$9="Female",'No Self Assessment feeder'!S1043,IF($B$9="Male",'No Self Assessment feeder'!AY1043,IF($B$9="All",'No Self Assessment feeder'!CE1043)))</f>
        <v>59.6</v>
      </c>
      <c r="T1054" s="120">
        <f>IF($B$9="Female",'No Self Assessment feeder'!T1043,IF($B$9="Male",'No Self Assessment feeder'!AZ1043,IF($B$9="All",'No Self Assessment feeder'!CF1043)))</f>
        <v>67.8</v>
      </c>
      <c r="U1054" s="127">
        <f>IF($B$9="Female",'No Self Assessment feeder'!U1043,IF($B$9="Male",'No Self Assessment feeder'!BA1043,IF($B$9="All",'No Self Assessment feeder'!CG1043)))</f>
        <v>71.099999999999994</v>
      </c>
      <c r="V1054" s="81" t="str">
        <f>IF($B$9="Female",'No Self Assessment feeder'!V1043,IF($B$9="Male",'No Self Assessment feeder'!BB1043,IF($B$9="All",'No Self Assessment feeder'!CH1043)))</f>
        <v>.</v>
      </c>
      <c r="W1054" s="120" t="str">
        <f>IF($B$9="Female",'No Self Assessment feeder'!W1043,IF($B$9="Male",'No Self Assessment feeder'!BC1043,IF($B$9="All",'No Self Assessment feeder'!CI1043)))</f>
        <v>.</v>
      </c>
      <c r="X1054" s="79" t="str">
        <f>IF($B$9="Female",'No Self Assessment feeder'!X1043,IF($B$9="Male",'No Self Assessment feeder'!BD1043,IF($B$9="All",'No Self Assessment feeder'!CJ1043)))</f>
        <v>.</v>
      </c>
      <c r="Y1054" s="120" t="str">
        <f>IF($B$9="Female",'No Self Assessment feeder'!Y1043,IF($B$9="Male",'No Self Assessment feeder'!BE1043,IF($B$9="All",'No Self Assessment feeder'!CK1043)))</f>
        <v>.</v>
      </c>
      <c r="Z1054" s="120" t="str">
        <f>IF($B$9="Female",'No Self Assessment feeder'!Z1043,IF($B$9="Male",'No Self Assessment feeder'!BF1043,IF($B$9="All",'No Self Assessment feeder'!CL1043)))</f>
        <v>.</v>
      </c>
      <c r="AA1054" s="120" t="str">
        <f>IF($B$9="Female",'No Self Assessment feeder'!AA1043,IF($B$9="Male",'No Self Assessment feeder'!BG1043,IF($B$9="All",'No Self Assessment feeder'!CM1043)))</f>
        <v>.</v>
      </c>
      <c r="AB1054" s="120" t="str">
        <f>IF($B$9="Female",'No Self Assessment feeder'!AB1043,IF($B$9="Male",'No Self Assessment feeder'!BH1043,IF($B$9="All",'No Self Assessment feeder'!CN1043)))</f>
        <v>.</v>
      </c>
      <c r="AC1054" s="127" t="str">
        <f>IF($B$9="Female",'No Self Assessment feeder'!AC1043,IF($B$9="Male",'No Self Assessment feeder'!BI1043,IF($B$9="All",'No Self Assessment feeder'!CO1043)))</f>
        <v>.</v>
      </c>
      <c r="CM1054" s="29"/>
    </row>
    <row r="1055" spans="1:91" ht="14.25" customHeight="1" x14ac:dyDescent="0.2">
      <c r="A1055" s="159" t="s">
        <v>295</v>
      </c>
      <c r="B1055" s="65" t="s">
        <v>270</v>
      </c>
      <c r="C1055" s="66">
        <v>10007165</v>
      </c>
      <c r="D1055" s="66" t="s">
        <v>491</v>
      </c>
      <c r="E1055" s="162" t="s">
        <v>271</v>
      </c>
      <c r="F1055" s="142">
        <f>IF($B$9="Female",'No Self Assessment feeder'!F1044,IF($B$9="Male",'No Self Assessment feeder'!AL1044,IF($B$9="All",'No Self Assessment feeder'!BR1044)))</f>
        <v>2750</v>
      </c>
      <c r="G1055" s="120">
        <f>IF($B$9="Female",'No Self Assessment feeder'!G1044,IF($B$9="Male",'No Self Assessment feeder'!AM1044,IF($B$9="All",'No Self Assessment feeder'!BS1044)))</f>
        <v>3.9</v>
      </c>
      <c r="H1055" s="79">
        <f>IF($B$9="Female",'No Self Assessment feeder'!H1044,IF($B$9="Male",'No Self Assessment feeder'!AN1044,IF($B$9="All",'No Self Assessment feeder'!BT1044)))</f>
        <v>2640</v>
      </c>
      <c r="I1055" s="120">
        <f>IF($B$9="Female",'No Self Assessment feeder'!I1044,IF($B$9="Male",'No Self Assessment feeder'!AO1044,IF($B$9="All",'No Self Assessment feeder'!BU1044)))</f>
        <v>10.199999999999999</v>
      </c>
      <c r="J1055" s="120">
        <f>IF($B$9="Female",'No Self Assessment feeder'!J1044,IF($B$9="Male",'No Self Assessment feeder'!AP1044,IF($B$9="All",'No Self Assessment feeder'!BV1044)))</f>
        <v>17.399999999999999</v>
      </c>
      <c r="K1055" s="120">
        <f>IF($B$9="Female",'No Self Assessment feeder'!K1044,IF($B$9="Male",'No Self Assessment feeder'!AQ1044,IF($B$9="All",'No Self Assessment feeder'!BW1044)))</f>
        <v>55.9</v>
      </c>
      <c r="L1055" s="120">
        <f>IF($B$9="Female",'No Self Assessment feeder'!L1044,IF($B$9="Male",'No Self Assessment feeder'!AR1044,IF($B$9="All",'No Self Assessment feeder'!BX1044)))</f>
        <v>64.599999999999994</v>
      </c>
      <c r="M1055" s="127">
        <f>IF($B$9="Female",'No Self Assessment feeder'!M1044,IF($B$9="Male",'No Self Assessment feeder'!AS1044,IF($B$9="All",'No Self Assessment feeder'!BY1044)))</f>
        <v>72.400000000000006</v>
      </c>
      <c r="N1055" s="81">
        <f>IF($B$9="Female",'No Self Assessment feeder'!N1044,IF($B$9="Male",'No Self Assessment feeder'!AT1044,IF($B$9="All",'No Self Assessment feeder'!BZ1044)))</f>
        <v>2750</v>
      </c>
      <c r="O1055" s="120">
        <f>IF($B$9="Female",'No Self Assessment feeder'!O1044,IF($B$9="Male",'No Self Assessment feeder'!AU1044,IF($B$9="All",'No Self Assessment feeder'!CA1044)))</f>
        <v>4</v>
      </c>
      <c r="P1055" s="79">
        <f>IF($B$9="Female",'No Self Assessment feeder'!P1044,IF($B$9="Male",'No Self Assessment feeder'!AV1044,IF($B$9="All",'No Self Assessment feeder'!CB1044)))</f>
        <v>2635</v>
      </c>
      <c r="Q1055" s="120">
        <f>IF($B$9="Female",'No Self Assessment feeder'!Q1044,IF($B$9="Male",'No Self Assessment feeder'!AW1044,IF($B$9="All",'No Self Assessment feeder'!CC1044)))</f>
        <v>15</v>
      </c>
      <c r="R1055" s="120">
        <f>IF($B$9="Female",'No Self Assessment feeder'!R1044,IF($B$9="Male",'No Self Assessment feeder'!AX1044,IF($B$9="All",'No Self Assessment feeder'!CD1044)))</f>
        <v>12.8</v>
      </c>
      <c r="S1055" s="120">
        <f>IF($B$9="Female",'No Self Assessment feeder'!S1044,IF($B$9="Male",'No Self Assessment feeder'!AY1044,IF($B$9="All",'No Self Assessment feeder'!CE1044)))</f>
        <v>63</v>
      </c>
      <c r="T1055" s="120">
        <f>IF($B$9="Female",'No Self Assessment feeder'!T1044,IF($B$9="Male",'No Self Assessment feeder'!AZ1044,IF($B$9="All",'No Self Assessment feeder'!CF1044)))</f>
        <v>68.8</v>
      </c>
      <c r="U1055" s="127">
        <f>IF($B$9="Female",'No Self Assessment feeder'!U1044,IF($B$9="Male",'No Self Assessment feeder'!BA1044,IF($B$9="All",'No Self Assessment feeder'!CG1044)))</f>
        <v>72.2</v>
      </c>
      <c r="V1055" s="81" t="str">
        <f>IF($B$9="Female",'No Self Assessment feeder'!V1044,IF($B$9="Male",'No Self Assessment feeder'!BB1044,IF($B$9="All",'No Self Assessment feeder'!CH1044)))</f>
        <v>.</v>
      </c>
      <c r="W1055" s="120" t="str">
        <f>IF($B$9="Female",'No Self Assessment feeder'!W1044,IF($B$9="Male",'No Self Assessment feeder'!BC1044,IF($B$9="All",'No Self Assessment feeder'!CI1044)))</f>
        <v>.</v>
      </c>
      <c r="X1055" s="79" t="str">
        <f>IF($B$9="Female",'No Self Assessment feeder'!X1044,IF($B$9="Male",'No Self Assessment feeder'!BD1044,IF($B$9="All",'No Self Assessment feeder'!CJ1044)))</f>
        <v>.</v>
      </c>
      <c r="Y1055" s="120" t="str">
        <f>IF($B$9="Female",'No Self Assessment feeder'!Y1044,IF($B$9="Male",'No Self Assessment feeder'!BE1044,IF($B$9="All",'No Self Assessment feeder'!CK1044)))</f>
        <v>.</v>
      </c>
      <c r="Z1055" s="120" t="str">
        <f>IF($B$9="Female",'No Self Assessment feeder'!Z1044,IF($B$9="Male",'No Self Assessment feeder'!BF1044,IF($B$9="All",'No Self Assessment feeder'!CL1044)))</f>
        <v>.</v>
      </c>
      <c r="AA1055" s="120" t="str">
        <f>IF($B$9="Female",'No Self Assessment feeder'!AA1044,IF($B$9="Male",'No Self Assessment feeder'!BG1044,IF($B$9="All",'No Self Assessment feeder'!CM1044)))</f>
        <v>.</v>
      </c>
      <c r="AB1055" s="120" t="str">
        <f>IF($B$9="Female",'No Self Assessment feeder'!AB1044,IF($B$9="Male",'No Self Assessment feeder'!BH1044,IF($B$9="All",'No Self Assessment feeder'!CN1044)))</f>
        <v>.</v>
      </c>
      <c r="AC1055" s="127" t="str">
        <f>IF($B$9="Female",'No Self Assessment feeder'!AC1044,IF($B$9="Male",'No Self Assessment feeder'!BI1044,IF($B$9="All",'No Self Assessment feeder'!CO1044)))</f>
        <v>.</v>
      </c>
      <c r="CM1055" s="29"/>
    </row>
    <row r="1056" spans="1:91" ht="14.25" customHeight="1" x14ac:dyDescent="0.2">
      <c r="A1056" s="159" t="s">
        <v>295</v>
      </c>
      <c r="B1056" s="65" t="s">
        <v>272</v>
      </c>
      <c r="C1056" s="66">
        <v>10003614</v>
      </c>
      <c r="D1056" s="66" t="s">
        <v>495</v>
      </c>
      <c r="E1056" s="162" t="s">
        <v>273</v>
      </c>
      <c r="F1056" s="142">
        <f>IF($B$9="Female",'No Self Assessment feeder'!F1045,IF($B$9="Male",'No Self Assessment feeder'!AL1045,IF($B$9="All",'No Self Assessment feeder'!BR1045)))</f>
        <v>1210</v>
      </c>
      <c r="G1056" s="120">
        <f>IF($B$9="Female",'No Self Assessment feeder'!G1045,IF($B$9="Male",'No Self Assessment feeder'!AM1045,IF($B$9="All",'No Self Assessment feeder'!BS1045)))</f>
        <v>3.5</v>
      </c>
      <c r="H1056" s="79">
        <f>IF($B$9="Female",'No Self Assessment feeder'!H1045,IF($B$9="Male",'No Self Assessment feeder'!AN1045,IF($B$9="All",'No Self Assessment feeder'!BT1045)))</f>
        <v>1165</v>
      </c>
      <c r="I1056" s="120">
        <f>IF($B$9="Female",'No Self Assessment feeder'!I1045,IF($B$9="Male",'No Self Assessment feeder'!AO1045,IF($B$9="All",'No Self Assessment feeder'!BU1045)))</f>
        <v>4.7</v>
      </c>
      <c r="J1056" s="120">
        <f>IF($B$9="Female",'No Self Assessment feeder'!J1045,IF($B$9="Male",'No Self Assessment feeder'!AP1045,IF($B$9="All",'No Self Assessment feeder'!BV1045)))</f>
        <v>9.9</v>
      </c>
      <c r="K1056" s="120">
        <f>IF($B$9="Female",'No Self Assessment feeder'!K1045,IF($B$9="Male",'No Self Assessment feeder'!AQ1045,IF($B$9="All",'No Self Assessment feeder'!BW1045)))</f>
        <v>70.5</v>
      </c>
      <c r="L1056" s="120">
        <f>IF($B$9="Female",'No Self Assessment feeder'!L1045,IF($B$9="Male",'No Self Assessment feeder'!AR1045,IF($B$9="All",'No Self Assessment feeder'!BX1045)))</f>
        <v>81</v>
      </c>
      <c r="M1056" s="127">
        <f>IF($B$9="Female",'No Self Assessment feeder'!M1045,IF($B$9="Male",'No Self Assessment feeder'!AS1045,IF($B$9="All",'No Self Assessment feeder'!BY1045)))</f>
        <v>85.4</v>
      </c>
      <c r="N1056" s="81">
        <f>IF($B$9="Female",'No Self Assessment feeder'!N1045,IF($B$9="Male",'No Self Assessment feeder'!AT1045,IF($B$9="All",'No Self Assessment feeder'!BZ1045)))</f>
        <v>1210</v>
      </c>
      <c r="O1056" s="120">
        <f>IF($B$9="Female",'No Self Assessment feeder'!O1045,IF($B$9="Male",'No Self Assessment feeder'!AU1045,IF($B$9="All",'No Self Assessment feeder'!CA1045)))</f>
        <v>3.7</v>
      </c>
      <c r="P1056" s="79">
        <f>IF($B$9="Female",'No Self Assessment feeder'!P1045,IF($B$9="Male",'No Self Assessment feeder'!AV1045,IF($B$9="All",'No Self Assessment feeder'!CB1045)))</f>
        <v>1165</v>
      </c>
      <c r="Q1056" s="120">
        <f>IF($B$9="Female",'No Self Assessment feeder'!Q1045,IF($B$9="Male",'No Self Assessment feeder'!AW1045,IF($B$9="All",'No Self Assessment feeder'!CC1045)))</f>
        <v>8.6</v>
      </c>
      <c r="R1056" s="120">
        <f>IF($B$9="Female",'No Self Assessment feeder'!R1045,IF($B$9="Male",'No Self Assessment feeder'!AX1045,IF($B$9="All",'No Self Assessment feeder'!CD1045)))</f>
        <v>10.4</v>
      </c>
      <c r="S1056" s="120">
        <f>IF($B$9="Female",'No Self Assessment feeder'!S1045,IF($B$9="Male",'No Self Assessment feeder'!AY1045,IF($B$9="All",'No Self Assessment feeder'!CE1045)))</f>
        <v>72</v>
      </c>
      <c r="T1056" s="120">
        <f>IF($B$9="Female",'No Self Assessment feeder'!T1045,IF($B$9="Male",'No Self Assessment feeder'!AZ1045,IF($B$9="All",'No Self Assessment feeder'!CF1045)))</f>
        <v>79</v>
      </c>
      <c r="U1056" s="127">
        <f>IF($B$9="Female",'No Self Assessment feeder'!U1045,IF($B$9="Male",'No Self Assessment feeder'!BA1045,IF($B$9="All",'No Self Assessment feeder'!CG1045)))</f>
        <v>81</v>
      </c>
      <c r="V1056" s="81" t="str">
        <f>IF($B$9="Female",'No Self Assessment feeder'!V1045,IF($B$9="Male",'No Self Assessment feeder'!BB1045,IF($B$9="All",'No Self Assessment feeder'!CH1045)))</f>
        <v>.</v>
      </c>
      <c r="W1056" s="120" t="str">
        <f>IF($B$9="Female",'No Self Assessment feeder'!W1045,IF($B$9="Male",'No Self Assessment feeder'!BC1045,IF($B$9="All",'No Self Assessment feeder'!CI1045)))</f>
        <v>.</v>
      </c>
      <c r="X1056" s="79" t="str">
        <f>IF($B$9="Female",'No Self Assessment feeder'!X1045,IF($B$9="Male",'No Self Assessment feeder'!BD1045,IF($B$9="All",'No Self Assessment feeder'!CJ1045)))</f>
        <v>.</v>
      </c>
      <c r="Y1056" s="120" t="str">
        <f>IF($B$9="Female",'No Self Assessment feeder'!Y1045,IF($B$9="Male",'No Self Assessment feeder'!BE1045,IF($B$9="All",'No Self Assessment feeder'!CK1045)))</f>
        <v>.</v>
      </c>
      <c r="Z1056" s="120" t="str">
        <f>IF($B$9="Female",'No Self Assessment feeder'!Z1045,IF($B$9="Male",'No Self Assessment feeder'!BF1045,IF($B$9="All",'No Self Assessment feeder'!CL1045)))</f>
        <v>.</v>
      </c>
      <c r="AA1056" s="120" t="str">
        <f>IF($B$9="Female",'No Self Assessment feeder'!AA1045,IF($B$9="Male",'No Self Assessment feeder'!BG1045,IF($B$9="All",'No Self Assessment feeder'!CM1045)))</f>
        <v>.</v>
      </c>
      <c r="AB1056" s="120" t="str">
        <f>IF($B$9="Female",'No Self Assessment feeder'!AB1045,IF($B$9="Male",'No Self Assessment feeder'!BH1045,IF($B$9="All",'No Self Assessment feeder'!CN1045)))</f>
        <v>.</v>
      </c>
      <c r="AC1056" s="127" t="str">
        <f>IF($B$9="Female",'No Self Assessment feeder'!AC1045,IF($B$9="Male",'No Self Assessment feeder'!BI1045,IF($B$9="All",'No Self Assessment feeder'!CO1045)))</f>
        <v>.</v>
      </c>
      <c r="CM1056" s="29"/>
    </row>
    <row r="1057" spans="1:91" ht="14.25" customHeight="1" x14ac:dyDescent="0.2">
      <c r="A1057" s="159" t="s">
        <v>295</v>
      </c>
      <c r="B1057" s="65" t="s">
        <v>274</v>
      </c>
      <c r="C1057" s="66">
        <v>10007166</v>
      </c>
      <c r="D1057" s="66" t="s">
        <v>489</v>
      </c>
      <c r="E1057" s="162" t="s">
        <v>275</v>
      </c>
      <c r="F1057" s="142">
        <f>IF($B$9="Female",'No Self Assessment feeder'!F1046,IF($B$9="Male",'No Self Assessment feeder'!AL1046,IF($B$9="All",'No Self Assessment feeder'!BR1046)))</f>
        <v>2690</v>
      </c>
      <c r="G1057" s="120">
        <f>IF($B$9="Female",'No Self Assessment feeder'!G1046,IF($B$9="Male",'No Self Assessment feeder'!AM1046,IF($B$9="All",'No Self Assessment feeder'!BS1046)))</f>
        <v>3.3</v>
      </c>
      <c r="H1057" s="79">
        <f>IF($B$9="Female",'No Self Assessment feeder'!H1046,IF($B$9="Male",'No Self Assessment feeder'!AN1046,IF($B$9="All",'No Self Assessment feeder'!BT1046)))</f>
        <v>2600</v>
      </c>
      <c r="I1057" s="120">
        <f>IF($B$9="Female",'No Self Assessment feeder'!I1046,IF($B$9="Male",'No Self Assessment feeder'!AO1046,IF($B$9="All",'No Self Assessment feeder'!BU1046)))</f>
        <v>7</v>
      </c>
      <c r="J1057" s="120">
        <f>IF($B$9="Female",'No Self Assessment feeder'!J1046,IF($B$9="Male",'No Self Assessment feeder'!AP1046,IF($B$9="All",'No Self Assessment feeder'!BV1046)))</f>
        <v>13.3</v>
      </c>
      <c r="K1057" s="120">
        <f>IF($B$9="Female",'No Self Assessment feeder'!K1046,IF($B$9="Male",'No Self Assessment feeder'!AQ1046,IF($B$9="All",'No Self Assessment feeder'!BW1046)))</f>
        <v>61.1</v>
      </c>
      <c r="L1057" s="120">
        <f>IF($B$9="Female",'No Self Assessment feeder'!L1046,IF($B$9="Male",'No Self Assessment feeder'!AR1046,IF($B$9="All",'No Self Assessment feeder'!BX1046)))</f>
        <v>73.7</v>
      </c>
      <c r="M1057" s="127">
        <f>IF($B$9="Female",'No Self Assessment feeder'!M1046,IF($B$9="Male",'No Self Assessment feeder'!AS1046,IF($B$9="All",'No Self Assessment feeder'!BY1046)))</f>
        <v>79.7</v>
      </c>
      <c r="N1057" s="81">
        <f>IF($B$9="Female",'No Self Assessment feeder'!N1046,IF($B$9="Male",'No Self Assessment feeder'!AT1046,IF($B$9="All",'No Self Assessment feeder'!BZ1046)))</f>
        <v>2690</v>
      </c>
      <c r="O1057" s="120">
        <f>IF($B$9="Female",'No Self Assessment feeder'!O1046,IF($B$9="Male",'No Self Assessment feeder'!AU1046,IF($B$9="All",'No Self Assessment feeder'!CA1046)))</f>
        <v>3.5</v>
      </c>
      <c r="P1057" s="79">
        <f>IF($B$9="Female",'No Self Assessment feeder'!P1046,IF($B$9="Male",'No Self Assessment feeder'!AV1046,IF($B$9="All",'No Self Assessment feeder'!CB1046)))</f>
        <v>2595</v>
      </c>
      <c r="Q1057" s="120">
        <f>IF($B$9="Female",'No Self Assessment feeder'!Q1046,IF($B$9="Male",'No Self Assessment feeder'!AW1046,IF($B$9="All",'No Self Assessment feeder'!CC1046)))</f>
        <v>9.9</v>
      </c>
      <c r="R1057" s="120">
        <f>IF($B$9="Female",'No Self Assessment feeder'!R1046,IF($B$9="Male",'No Self Assessment feeder'!AX1046,IF($B$9="All",'No Self Assessment feeder'!CD1046)))</f>
        <v>11</v>
      </c>
      <c r="S1057" s="120">
        <f>IF($B$9="Female",'No Self Assessment feeder'!S1046,IF($B$9="Male",'No Self Assessment feeder'!AY1046,IF($B$9="All",'No Self Assessment feeder'!CE1046)))</f>
        <v>67.8</v>
      </c>
      <c r="T1057" s="120">
        <f>IF($B$9="Female",'No Self Assessment feeder'!T1046,IF($B$9="Male",'No Self Assessment feeder'!AZ1046,IF($B$9="All",'No Self Assessment feeder'!CF1046)))</f>
        <v>75.900000000000006</v>
      </c>
      <c r="U1057" s="127">
        <f>IF($B$9="Female",'No Self Assessment feeder'!U1046,IF($B$9="Male",'No Self Assessment feeder'!BA1046,IF($B$9="All",'No Self Assessment feeder'!CG1046)))</f>
        <v>79.099999999999994</v>
      </c>
      <c r="V1057" s="81" t="str">
        <f>IF($B$9="Female",'No Self Assessment feeder'!V1046,IF($B$9="Male",'No Self Assessment feeder'!BB1046,IF($B$9="All",'No Self Assessment feeder'!CH1046)))</f>
        <v>.</v>
      </c>
      <c r="W1057" s="120" t="str">
        <f>IF($B$9="Female",'No Self Assessment feeder'!W1046,IF($B$9="Male",'No Self Assessment feeder'!BC1046,IF($B$9="All",'No Self Assessment feeder'!CI1046)))</f>
        <v>.</v>
      </c>
      <c r="X1057" s="79" t="str">
        <f>IF($B$9="Female",'No Self Assessment feeder'!X1046,IF($B$9="Male",'No Self Assessment feeder'!BD1046,IF($B$9="All",'No Self Assessment feeder'!CJ1046)))</f>
        <v>.</v>
      </c>
      <c r="Y1057" s="120" t="str">
        <f>IF($B$9="Female",'No Self Assessment feeder'!Y1046,IF($B$9="Male",'No Self Assessment feeder'!BE1046,IF($B$9="All",'No Self Assessment feeder'!CK1046)))</f>
        <v>.</v>
      </c>
      <c r="Z1057" s="120" t="str">
        <f>IF($B$9="Female",'No Self Assessment feeder'!Z1046,IF($B$9="Male",'No Self Assessment feeder'!BF1046,IF($B$9="All",'No Self Assessment feeder'!CL1046)))</f>
        <v>.</v>
      </c>
      <c r="AA1057" s="120" t="str">
        <f>IF($B$9="Female",'No Self Assessment feeder'!AA1046,IF($B$9="Male",'No Self Assessment feeder'!BG1046,IF($B$9="All",'No Self Assessment feeder'!CM1046)))</f>
        <v>.</v>
      </c>
      <c r="AB1057" s="120" t="str">
        <f>IF($B$9="Female",'No Self Assessment feeder'!AB1046,IF($B$9="Male",'No Self Assessment feeder'!BH1046,IF($B$9="All",'No Self Assessment feeder'!CN1046)))</f>
        <v>.</v>
      </c>
      <c r="AC1057" s="127" t="str">
        <f>IF($B$9="Female",'No Self Assessment feeder'!AC1046,IF($B$9="Male",'No Self Assessment feeder'!BI1046,IF($B$9="All",'No Self Assessment feeder'!CO1046)))</f>
        <v>.</v>
      </c>
      <c r="CM1057" s="29"/>
    </row>
    <row r="1058" spans="1:91" ht="14.25" customHeight="1" x14ac:dyDescent="0.2">
      <c r="A1058" s="159" t="s">
        <v>295</v>
      </c>
      <c r="B1058" s="65" t="s">
        <v>276</v>
      </c>
      <c r="C1058" s="66">
        <v>10007139</v>
      </c>
      <c r="D1058" s="66" t="s">
        <v>489</v>
      </c>
      <c r="E1058" s="162" t="s">
        <v>277</v>
      </c>
      <c r="F1058" s="142">
        <f>IF($B$9="Female",'No Self Assessment feeder'!F1047,IF($B$9="Male",'No Self Assessment feeder'!AL1047,IF($B$9="All",'No Self Assessment feeder'!BR1047)))</f>
        <v>1300</v>
      </c>
      <c r="G1058" s="120">
        <f>IF($B$9="Female",'No Self Assessment feeder'!G1047,IF($B$9="Male",'No Self Assessment feeder'!AM1047,IF($B$9="All",'No Self Assessment feeder'!BS1047)))</f>
        <v>4.0999999999999996</v>
      </c>
      <c r="H1058" s="79">
        <f>IF($B$9="Female",'No Self Assessment feeder'!H1047,IF($B$9="Male",'No Self Assessment feeder'!AN1047,IF($B$9="All",'No Self Assessment feeder'!BT1047)))</f>
        <v>1245</v>
      </c>
      <c r="I1058" s="120">
        <f>IF($B$9="Female",'No Self Assessment feeder'!I1047,IF($B$9="Male",'No Self Assessment feeder'!AO1047,IF($B$9="All",'No Self Assessment feeder'!BU1047)))</f>
        <v>7</v>
      </c>
      <c r="J1058" s="120">
        <f>IF($B$9="Female",'No Self Assessment feeder'!J1047,IF($B$9="Male",'No Self Assessment feeder'!AP1047,IF($B$9="All",'No Self Assessment feeder'!BV1047)))</f>
        <v>11.4</v>
      </c>
      <c r="K1058" s="120">
        <f>IF($B$9="Female",'No Self Assessment feeder'!K1047,IF($B$9="Male",'No Self Assessment feeder'!AQ1047,IF($B$9="All",'No Self Assessment feeder'!BW1047)))</f>
        <v>64.099999999999994</v>
      </c>
      <c r="L1058" s="120">
        <f>IF($B$9="Female",'No Self Assessment feeder'!L1047,IF($B$9="Male",'No Self Assessment feeder'!AR1047,IF($B$9="All",'No Self Assessment feeder'!BX1047)))</f>
        <v>77.099999999999994</v>
      </c>
      <c r="M1058" s="127">
        <f>IF($B$9="Female",'No Self Assessment feeder'!M1047,IF($B$9="Male",'No Self Assessment feeder'!AS1047,IF($B$9="All",'No Self Assessment feeder'!BY1047)))</f>
        <v>81.599999999999994</v>
      </c>
      <c r="N1058" s="81">
        <f>IF($B$9="Female",'No Self Assessment feeder'!N1047,IF($B$9="Male",'No Self Assessment feeder'!AT1047,IF($B$9="All",'No Self Assessment feeder'!BZ1047)))</f>
        <v>1300</v>
      </c>
      <c r="O1058" s="120">
        <f>IF($B$9="Female",'No Self Assessment feeder'!O1047,IF($B$9="Male",'No Self Assessment feeder'!AU1047,IF($B$9="All",'No Self Assessment feeder'!CA1047)))</f>
        <v>4.4000000000000004</v>
      </c>
      <c r="P1058" s="79">
        <f>IF($B$9="Female",'No Self Assessment feeder'!P1047,IF($B$9="Male",'No Self Assessment feeder'!AV1047,IF($B$9="All",'No Self Assessment feeder'!CB1047)))</f>
        <v>1245</v>
      </c>
      <c r="Q1058" s="120">
        <f>IF($B$9="Female",'No Self Assessment feeder'!Q1047,IF($B$9="Male",'No Self Assessment feeder'!AW1047,IF($B$9="All",'No Self Assessment feeder'!CC1047)))</f>
        <v>9.8000000000000007</v>
      </c>
      <c r="R1058" s="120">
        <f>IF($B$9="Female",'No Self Assessment feeder'!R1047,IF($B$9="Male",'No Self Assessment feeder'!AX1047,IF($B$9="All",'No Self Assessment feeder'!CD1047)))</f>
        <v>8.6</v>
      </c>
      <c r="S1058" s="120">
        <f>IF($B$9="Female",'No Self Assessment feeder'!S1047,IF($B$9="Male",'No Self Assessment feeder'!AY1047,IF($B$9="All",'No Self Assessment feeder'!CE1047)))</f>
        <v>68.900000000000006</v>
      </c>
      <c r="T1058" s="120">
        <f>IF($B$9="Female",'No Self Assessment feeder'!T1047,IF($B$9="Male",'No Self Assessment feeder'!AZ1047,IF($B$9="All",'No Self Assessment feeder'!CF1047)))</f>
        <v>78.7</v>
      </c>
      <c r="U1058" s="127">
        <f>IF($B$9="Female",'No Self Assessment feeder'!U1047,IF($B$9="Male",'No Self Assessment feeder'!BA1047,IF($B$9="All",'No Self Assessment feeder'!CG1047)))</f>
        <v>81.599999999999994</v>
      </c>
      <c r="V1058" s="81" t="str">
        <f>IF($B$9="Female",'No Self Assessment feeder'!V1047,IF($B$9="Male",'No Self Assessment feeder'!BB1047,IF($B$9="All",'No Self Assessment feeder'!CH1047)))</f>
        <v>.</v>
      </c>
      <c r="W1058" s="120" t="str">
        <f>IF($B$9="Female",'No Self Assessment feeder'!W1047,IF($B$9="Male",'No Self Assessment feeder'!BC1047,IF($B$9="All",'No Self Assessment feeder'!CI1047)))</f>
        <v>.</v>
      </c>
      <c r="X1058" s="79" t="str">
        <f>IF($B$9="Female",'No Self Assessment feeder'!X1047,IF($B$9="Male",'No Self Assessment feeder'!BD1047,IF($B$9="All",'No Self Assessment feeder'!CJ1047)))</f>
        <v>.</v>
      </c>
      <c r="Y1058" s="120" t="str">
        <f>IF($B$9="Female",'No Self Assessment feeder'!Y1047,IF($B$9="Male",'No Self Assessment feeder'!BE1047,IF($B$9="All",'No Self Assessment feeder'!CK1047)))</f>
        <v>.</v>
      </c>
      <c r="Z1058" s="120" t="str">
        <f>IF($B$9="Female",'No Self Assessment feeder'!Z1047,IF($B$9="Male",'No Self Assessment feeder'!BF1047,IF($B$9="All",'No Self Assessment feeder'!CL1047)))</f>
        <v>.</v>
      </c>
      <c r="AA1058" s="120" t="str">
        <f>IF($B$9="Female",'No Self Assessment feeder'!AA1047,IF($B$9="Male",'No Self Assessment feeder'!BG1047,IF($B$9="All",'No Self Assessment feeder'!CM1047)))</f>
        <v>.</v>
      </c>
      <c r="AB1058" s="120" t="str">
        <f>IF($B$9="Female",'No Self Assessment feeder'!AB1047,IF($B$9="Male",'No Self Assessment feeder'!BH1047,IF($B$9="All",'No Self Assessment feeder'!CN1047)))</f>
        <v>.</v>
      </c>
      <c r="AC1058" s="127" t="str">
        <f>IF($B$9="Female",'No Self Assessment feeder'!AC1047,IF($B$9="Male",'No Self Assessment feeder'!BI1047,IF($B$9="All",'No Self Assessment feeder'!CO1047)))</f>
        <v>.</v>
      </c>
      <c r="CM1058" s="29"/>
    </row>
    <row r="1059" spans="1:91" ht="14.25" customHeight="1" x14ac:dyDescent="0.2">
      <c r="A1059" s="159" t="s">
        <v>295</v>
      </c>
      <c r="B1059" s="65" t="s">
        <v>278</v>
      </c>
      <c r="C1059" s="66">
        <v>10007657</v>
      </c>
      <c r="D1059" s="66" t="s">
        <v>488</v>
      </c>
      <c r="E1059" s="162" t="s">
        <v>279</v>
      </c>
      <c r="F1059" s="142">
        <f>IF($B$9="Female",'No Self Assessment feeder'!F1048,IF($B$9="Male",'No Self Assessment feeder'!AL1048,IF($B$9="All",'No Self Assessment feeder'!BR1048)))</f>
        <v>145</v>
      </c>
      <c r="G1059" s="120">
        <f>IF($B$9="Female",'No Self Assessment feeder'!G1048,IF($B$9="Male",'No Self Assessment feeder'!AM1048,IF($B$9="All",'No Self Assessment feeder'!BS1048)))</f>
        <v>4.9000000000000004</v>
      </c>
      <c r="H1059" s="79">
        <f>IF($B$9="Female",'No Self Assessment feeder'!H1048,IF($B$9="Male",'No Self Assessment feeder'!AN1048,IF($B$9="All",'No Self Assessment feeder'!BT1048)))</f>
        <v>135</v>
      </c>
      <c r="I1059" s="120">
        <f>IF($B$9="Female",'No Self Assessment feeder'!I1048,IF($B$9="Male",'No Self Assessment feeder'!AO1048,IF($B$9="All",'No Self Assessment feeder'!BU1048)))</f>
        <v>19</v>
      </c>
      <c r="J1059" s="120">
        <f>IF($B$9="Female",'No Self Assessment feeder'!J1048,IF($B$9="Male",'No Self Assessment feeder'!AP1048,IF($B$9="All",'No Self Assessment feeder'!BV1048)))</f>
        <v>11.7</v>
      </c>
      <c r="K1059" s="120">
        <f>IF($B$9="Female",'No Self Assessment feeder'!K1048,IF($B$9="Male",'No Self Assessment feeder'!AQ1048,IF($B$9="All",'No Self Assessment feeder'!BW1048)))</f>
        <v>54</v>
      </c>
      <c r="L1059" s="120">
        <f>IF($B$9="Female",'No Self Assessment feeder'!L1048,IF($B$9="Male",'No Self Assessment feeder'!AR1048,IF($B$9="All",'No Self Assessment feeder'!BX1048)))</f>
        <v>66.400000000000006</v>
      </c>
      <c r="M1059" s="127">
        <f>IF($B$9="Female",'No Self Assessment feeder'!M1048,IF($B$9="Male",'No Self Assessment feeder'!AS1048,IF($B$9="All",'No Self Assessment feeder'!BY1048)))</f>
        <v>69.3</v>
      </c>
      <c r="N1059" s="81">
        <f>IF($B$9="Female",'No Self Assessment feeder'!N1048,IF($B$9="Male",'No Self Assessment feeder'!AT1048,IF($B$9="All",'No Self Assessment feeder'!BZ1048)))</f>
        <v>145</v>
      </c>
      <c r="O1059" s="120">
        <f>IF($B$9="Female",'No Self Assessment feeder'!O1048,IF($B$9="Male",'No Self Assessment feeder'!AU1048,IF($B$9="All",'No Self Assessment feeder'!CA1048)))</f>
        <v>4.9000000000000004</v>
      </c>
      <c r="P1059" s="79">
        <f>IF($B$9="Female",'No Self Assessment feeder'!P1048,IF($B$9="Male",'No Self Assessment feeder'!AV1048,IF($B$9="All",'No Self Assessment feeder'!CB1048)))</f>
        <v>135</v>
      </c>
      <c r="Q1059" s="120">
        <f>IF($B$9="Female",'No Self Assessment feeder'!Q1048,IF($B$9="Male",'No Self Assessment feeder'!AW1048,IF($B$9="All",'No Self Assessment feeder'!CC1048)))</f>
        <v>17.5</v>
      </c>
      <c r="R1059" s="120">
        <f>IF($B$9="Female",'No Self Assessment feeder'!R1048,IF($B$9="Male",'No Self Assessment feeder'!AX1048,IF($B$9="All",'No Self Assessment feeder'!CD1048)))</f>
        <v>8</v>
      </c>
      <c r="S1059" s="120">
        <f>IF($B$9="Female",'No Self Assessment feeder'!S1048,IF($B$9="Male",'No Self Assessment feeder'!AY1048,IF($B$9="All",'No Self Assessment feeder'!CE1048)))</f>
        <v>66.400000000000006</v>
      </c>
      <c r="T1059" s="120">
        <f>IF($B$9="Female",'No Self Assessment feeder'!T1048,IF($B$9="Male",'No Self Assessment feeder'!AZ1048,IF($B$9="All",'No Self Assessment feeder'!CF1048)))</f>
        <v>71.5</v>
      </c>
      <c r="U1059" s="127">
        <f>IF($B$9="Female",'No Self Assessment feeder'!U1048,IF($B$9="Male",'No Self Assessment feeder'!BA1048,IF($B$9="All",'No Self Assessment feeder'!CG1048)))</f>
        <v>74.5</v>
      </c>
      <c r="V1059" s="81" t="str">
        <f>IF($B$9="Female",'No Self Assessment feeder'!V1048,IF($B$9="Male",'No Self Assessment feeder'!BB1048,IF($B$9="All",'No Self Assessment feeder'!CH1048)))</f>
        <v>.</v>
      </c>
      <c r="W1059" s="120" t="str">
        <f>IF($B$9="Female",'No Self Assessment feeder'!W1048,IF($B$9="Male",'No Self Assessment feeder'!BC1048,IF($B$9="All",'No Self Assessment feeder'!CI1048)))</f>
        <v>.</v>
      </c>
      <c r="X1059" s="79" t="str">
        <f>IF($B$9="Female",'No Self Assessment feeder'!X1048,IF($B$9="Male",'No Self Assessment feeder'!BD1048,IF($B$9="All",'No Self Assessment feeder'!CJ1048)))</f>
        <v>.</v>
      </c>
      <c r="Y1059" s="120" t="str">
        <f>IF($B$9="Female",'No Self Assessment feeder'!Y1048,IF($B$9="Male",'No Self Assessment feeder'!BE1048,IF($B$9="All",'No Self Assessment feeder'!CK1048)))</f>
        <v>.</v>
      </c>
      <c r="Z1059" s="120" t="str">
        <f>IF($B$9="Female",'No Self Assessment feeder'!Z1048,IF($B$9="Male",'No Self Assessment feeder'!BF1048,IF($B$9="All",'No Self Assessment feeder'!CL1048)))</f>
        <v>.</v>
      </c>
      <c r="AA1059" s="120" t="str">
        <f>IF($B$9="Female",'No Self Assessment feeder'!AA1048,IF($B$9="Male",'No Self Assessment feeder'!BG1048,IF($B$9="All",'No Self Assessment feeder'!CM1048)))</f>
        <v>.</v>
      </c>
      <c r="AB1059" s="120" t="str">
        <f>IF($B$9="Female",'No Self Assessment feeder'!AB1048,IF($B$9="Male",'No Self Assessment feeder'!BH1048,IF($B$9="All",'No Self Assessment feeder'!CN1048)))</f>
        <v>.</v>
      </c>
      <c r="AC1059" s="127" t="str">
        <f>IF($B$9="Female",'No Self Assessment feeder'!AC1048,IF($B$9="Male",'No Self Assessment feeder'!BI1048,IF($B$9="All",'No Self Assessment feeder'!CO1048)))</f>
        <v>.</v>
      </c>
      <c r="CM1059" s="29"/>
    </row>
    <row r="1060" spans="1:91" ht="14.25" customHeight="1" x14ac:dyDescent="0.2">
      <c r="A1060" s="159" t="s">
        <v>295</v>
      </c>
      <c r="B1060" s="65" t="s">
        <v>280</v>
      </c>
      <c r="C1060" s="66">
        <v>10007713</v>
      </c>
      <c r="D1060" s="66" t="s">
        <v>494</v>
      </c>
      <c r="E1060" s="162" t="s">
        <v>281</v>
      </c>
      <c r="F1060" s="142">
        <f>IF($B$9="Female",'No Self Assessment feeder'!F1049,IF($B$9="Male",'No Self Assessment feeder'!AL1049,IF($B$9="All",'No Self Assessment feeder'!BR1049)))</f>
        <v>1125</v>
      </c>
      <c r="G1060" s="120">
        <f>IF($B$9="Female",'No Self Assessment feeder'!G1049,IF($B$9="Male",'No Self Assessment feeder'!AM1049,IF($B$9="All",'No Self Assessment feeder'!BS1049)))</f>
        <v>4.2</v>
      </c>
      <c r="H1060" s="79">
        <f>IF($B$9="Female",'No Self Assessment feeder'!H1049,IF($B$9="Male",'No Self Assessment feeder'!AN1049,IF($B$9="All",'No Self Assessment feeder'!BT1049)))</f>
        <v>1075</v>
      </c>
      <c r="I1060" s="120">
        <f>IF($B$9="Female",'No Self Assessment feeder'!I1049,IF($B$9="Male",'No Self Assessment feeder'!AO1049,IF($B$9="All",'No Self Assessment feeder'!BU1049)))</f>
        <v>5.6</v>
      </c>
      <c r="J1060" s="120">
        <f>IF($B$9="Female",'No Self Assessment feeder'!J1049,IF($B$9="Male",'No Self Assessment feeder'!AP1049,IF($B$9="All",'No Self Assessment feeder'!BV1049)))</f>
        <v>13.6</v>
      </c>
      <c r="K1060" s="120">
        <f>IF($B$9="Female",'No Self Assessment feeder'!K1049,IF($B$9="Male",'No Self Assessment feeder'!AQ1049,IF($B$9="All",'No Self Assessment feeder'!BW1049)))</f>
        <v>64.5</v>
      </c>
      <c r="L1060" s="120">
        <f>IF($B$9="Female",'No Self Assessment feeder'!L1049,IF($B$9="Male",'No Self Assessment feeder'!AR1049,IF($B$9="All",'No Self Assessment feeder'!BX1049)))</f>
        <v>75.5</v>
      </c>
      <c r="M1060" s="127">
        <f>IF($B$9="Female",'No Self Assessment feeder'!M1049,IF($B$9="Male",'No Self Assessment feeder'!AS1049,IF($B$9="All",'No Self Assessment feeder'!BY1049)))</f>
        <v>80.8</v>
      </c>
      <c r="N1060" s="81">
        <f>IF($B$9="Female",'No Self Assessment feeder'!N1049,IF($B$9="Male",'No Self Assessment feeder'!AT1049,IF($B$9="All",'No Self Assessment feeder'!BZ1049)))</f>
        <v>1125</v>
      </c>
      <c r="O1060" s="120">
        <f>IF($B$9="Female",'No Self Assessment feeder'!O1049,IF($B$9="Male",'No Self Assessment feeder'!AU1049,IF($B$9="All",'No Self Assessment feeder'!CA1049)))</f>
        <v>4.2</v>
      </c>
      <c r="P1060" s="79">
        <f>IF($B$9="Female",'No Self Assessment feeder'!P1049,IF($B$9="Male",'No Self Assessment feeder'!AV1049,IF($B$9="All",'No Self Assessment feeder'!CB1049)))</f>
        <v>1075</v>
      </c>
      <c r="Q1060" s="120">
        <f>IF($B$9="Female",'No Self Assessment feeder'!Q1049,IF($B$9="Male",'No Self Assessment feeder'!AW1049,IF($B$9="All",'No Self Assessment feeder'!CC1049)))</f>
        <v>9.3000000000000007</v>
      </c>
      <c r="R1060" s="120">
        <f>IF($B$9="Female",'No Self Assessment feeder'!R1049,IF($B$9="Male",'No Self Assessment feeder'!AX1049,IF($B$9="All",'No Self Assessment feeder'!CD1049)))</f>
        <v>9.8000000000000007</v>
      </c>
      <c r="S1060" s="120">
        <f>IF($B$9="Female",'No Self Assessment feeder'!S1049,IF($B$9="Male",'No Self Assessment feeder'!AY1049,IF($B$9="All",'No Self Assessment feeder'!CE1049)))</f>
        <v>66.7</v>
      </c>
      <c r="T1060" s="120">
        <f>IF($B$9="Female",'No Self Assessment feeder'!T1049,IF($B$9="Male",'No Self Assessment feeder'!AZ1049,IF($B$9="All",'No Self Assessment feeder'!CF1049)))</f>
        <v>77.3</v>
      </c>
      <c r="U1060" s="127">
        <f>IF($B$9="Female",'No Self Assessment feeder'!U1049,IF($B$9="Male",'No Self Assessment feeder'!BA1049,IF($B$9="All",'No Self Assessment feeder'!CG1049)))</f>
        <v>80.900000000000006</v>
      </c>
      <c r="V1060" s="81" t="str">
        <f>IF($B$9="Female",'No Self Assessment feeder'!V1049,IF($B$9="Male",'No Self Assessment feeder'!BB1049,IF($B$9="All",'No Self Assessment feeder'!CH1049)))</f>
        <v>.</v>
      </c>
      <c r="W1060" s="120" t="str">
        <f>IF($B$9="Female",'No Self Assessment feeder'!W1049,IF($B$9="Male",'No Self Assessment feeder'!BC1049,IF($B$9="All",'No Self Assessment feeder'!CI1049)))</f>
        <v>.</v>
      </c>
      <c r="X1060" s="79" t="str">
        <f>IF($B$9="Female",'No Self Assessment feeder'!X1049,IF($B$9="Male",'No Self Assessment feeder'!BD1049,IF($B$9="All",'No Self Assessment feeder'!CJ1049)))</f>
        <v>.</v>
      </c>
      <c r="Y1060" s="120" t="str">
        <f>IF($B$9="Female",'No Self Assessment feeder'!Y1049,IF($B$9="Male",'No Self Assessment feeder'!BE1049,IF($B$9="All",'No Self Assessment feeder'!CK1049)))</f>
        <v>.</v>
      </c>
      <c r="Z1060" s="120" t="str">
        <f>IF($B$9="Female",'No Self Assessment feeder'!Z1049,IF($B$9="Male",'No Self Assessment feeder'!BF1049,IF($B$9="All",'No Self Assessment feeder'!CL1049)))</f>
        <v>.</v>
      </c>
      <c r="AA1060" s="120" t="str">
        <f>IF($B$9="Female",'No Self Assessment feeder'!AA1049,IF($B$9="Male",'No Self Assessment feeder'!BG1049,IF($B$9="All",'No Self Assessment feeder'!CM1049)))</f>
        <v>.</v>
      </c>
      <c r="AB1060" s="120" t="str">
        <f>IF($B$9="Female",'No Self Assessment feeder'!AB1049,IF($B$9="Male",'No Self Assessment feeder'!BH1049,IF($B$9="All",'No Self Assessment feeder'!CN1049)))</f>
        <v>.</v>
      </c>
      <c r="AC1060" s="127" t="str">
        <f>IF($B$9="Female",'No Self Assessment feeder'!AC1049,IF($B$9="Male",'No Self Assessment feeder'!BI1049,IF($B$9="All",'No Self Assessment feeder'!CO1049)))</f>
        <v>.</v>
      </c>
      <c r="CM1060" s="29"/>
    </row>
    <row r="1061" spans="1:91" ht="14.25" customHeight="1" x14ac:dyDescent="0.2">
      <c r="A1061" s="159" t="s">
        <v>295</v>
      </c>
      <c r="B1061" s="65" t="s">
        <v>282</v>
      </c>
      <c r="C1061" s="66">
        <v>10007167</v>
      </c>
      <c r="D1061" s="66" t="s">
        <v>494</v>
      </c>
      <c r="E1061" s="162" t="s">
        <v>283</v>
      </c>
      <c r="F1061" s="142">
        <f>IF($B$9="Female",'No Self Assessment feeder'!F1050,IF($B$9="Male",'No Self Assessment feeder'!AL1050,IF($B$9="All",'No Self Assessment feeder'!BR1050)))</f>
        <v>2290</v>
      </c>
      <c r="G1061" s="120">
        <f>IF($B$9="Female",'No Self Assessment feeder'!G1050,IF($B$9="Male",'No Self Assessment feeder'!AM1050,IF($B$9="All",'No Self Assessment feeder'!BS1050)))</f>
        <v>2.8</v>
      </c>
      <c r="H1061" s="79">
        <f>IF($B$9="Female",'No Self Assessment feeder'!H1050,IF($B$9="Male",'No Self Assessment feeder'!AN1050,IF($B$9="All",'No Self Assessment feeder'!BT1050)))</f>
        <v>2225</v>
      </c>
      <c r="I1061" s="120">
        <f>IF($B$9="Female",'No Self Assessment feeder'!I1050,IF($B$9="Male",'No Self Assessment feeder'!AO1050,IF($B$9="All",'No Self Assessment feeder'!BU1050)))</f>
        <v>6.1</v>
      </c>
      <c r="J1061" s="120">
        <f>IF($B$9="Female",'No Self Assessment feeder'!J1050,IF($B$9="Male",'No Self Assessment feeder'!AP1050,IF($B$9="All",'No Self Assessment feeder'!BV1050)))</f>
        <v>9.4</v>
      </c>
      <c r="K1061" s="120">
        <f>IF($B$9="Female",'No Self Assessment feeder'!K1050,IF($B$9="Male",'No Self Assessment feeder'!AQ1050,IF($B$9="All",'No Self Assessment feeder'!BW1050)))</f>
        <v>49.5</v>
      </c>
      <c r="L1061" s="120">
        <f>IF($B$9="Female",'No Self Assessment feeder'!L1050,IF($B$9="Male",'No Self Assessment feeder'!AR1050,IF($B$9="All",'No Self Assessment feeder'!BX1050)))</f>
        <v>71</v>
      </c>
      <c r="M1061" s="127">
        <f>IF($B$9="Female",'No Self Assessment feeder'!M1050,IF($B$9="Male",'No Self Assessment feeder'!AS1050,IF($B$9="All",'No Self Assessment feeder'!BY1050)))</f>
        <v>84.5</v>
      </c>
      <c r="N1061" s="81">
        <f>IF($B$9="Female",'No Self Assessment feeder'!N1050,IF($B$9="Male",'No Self Assessment feeder'!AT1050,IF($B$9="All",'No Self Assessment feeder'!BZ1050)))</f>
        <v>2290</v>
      </c>
      <c r="O1061" s="120">
        <f>IF($B$9="Female",'No Self Assessment feeder'!O1050,IF($B$9="Male",'No Self Assessment feeder'!AU1050,IF($B$9="All",'No Self Assessment feeder'!CA1050)))</f>
        <v>3.1</v>
      </c>
      <c r="P1061" s="79">
        <f>IF($B$9="Female",'No Self Assessment feeder'!P1050,IF($B$9="Male",'No Self Assessment feeder'!AV1050,IF($B$9="All",'No Self Assessment feeder'!CB1050)))</f>
        <v>2220</v>
      </c>
      <c r="Q1061" s="120">
        <f>IF($B$9="Female",'No Self Assessment feeder'!Q1050,IF($B$9="Male",'No Self Assessment feeder'!AW1050,IF($B$9="All",'No Self Assessment feeder'!CC1050)))</f>
        <v>8.9</v>
      </c>
      <c r="R1061" s="120">
        <f>IF($B$9="Female",'No Self Assessment feeder'!R1050,IF($B$9="Male",'No Self Assessment feeder'!AX1050,IF($B$9="All",'No Self Assessment feeder'!CD1050)))</f>
        <v>7.9</v>
      </c>
      <c r="S1061" s="120">
        <f>IF($B$9="Female",'No Self Assessment feeder'!S1050,IF($B$9="Male",'No Self Assessment feeder'!AY1050,IF($B$9="All",'No Self Assessment feeder'!CE1050)))</f>
        <v>63.9</v>
      </c>
      <c r="T1061" s="120">
        <f>IF($B$9="Female",'No Self Assessment feeder'!T1050,IF($B$9="Male",'No Self Assessment feeder'!AZ1050,IF($B$9="All",'No Self Assessment feeder'!CF1050)))</f>
        <v>76.099999999999994</v>
      </c>
      <c r="U1061" s="127">
        <f>IF($B$9="Female",'No Self Assessment feeder'!U1050,IF($B$9="Male",'No Self Assessment feeder'!BA1050,IF($B$9="All",'No Self Assessment feeder'!CG1050)))</f>
        <v>83.2</v>
      </c>
      <c r="V1061" s="81" t="str">
        <f>IF($B$9="Female",'No Self Assessment feeder'!V1050,IF($B$9="Male",'No Self Assessment feeder'!BB1050,IF($B$9="All",'No Self Assessment feeder'!CH1050)))</f>
        <v>.</v>
      </c>
      <c r="W1061" s="120" t="str">
        <f>IF($B$9="Female",'No Self Assessment feeder'!W1050,IF($B$9="Male",'No Self Assessment feeder'!BC1050,IF($B$9="All",'No Self Assessment feeder'!CI1050)))</f>
        <v>.</v>
      </c>
      <c r="X1061" s="79" t="str">
        <f>IF($B$9="Female",'No Self Assessment feeder'!X1050,IF($B$9="Male",'No Self Assessment feeder'!BD1050,IF($B$9="All",'No Self Assessment feeder'!CJ1050)))</f>
        <v>.</v>
      </c>
      <c r="Y1061" s="120" t="str">
        <f>IF($B$9="Female",'No Self Assessment feeder'!Y1050,IF($B$9="Male",'No Self Assessment feeder'!BE1050,IF($B$9="All",'No Self Assessment feeder'!CK1050)))</f>
        <v>.</v>
      </c>
      <c r="Z1061" s="120" t="str">
        <f>IF($B$9="Female",'No Self Assessment feeder'!Z1050,IF($B$9="Male",'No Self Assessment feeder'!BF1050,IF($B$9="All",'No Self Assessment feeder'!CL1050)))</f>
        <v>.</v>
      </c>
      <c r="AA1061" s="120" t="str">
        <f>IF($B$9="Female",'No Self Assessment feeder'!AA1050,IF($B$9="Male",'No Self Assessment feeder'!BG1050,IF($B$9="All",'No Self Assessment feeder'!CM1050)))</f>
        <v>.</v>
      </c>
      <c r="AB1061" s="120" t="str">
        <f>IF($B$9="Female",'No Self Assessment feeder'!AB1050,IF($B$9="Male",'No Self Assessment feeder'!BH1050,IF($B$9="All",'No Self Assessment feeder'!CN1050)))</f>
        <v>.</v>
      </c>
      <c r="AC1061" s="127" t="str">
        <f>IF($B$9="Female",'No Self Assessment feeder'!AC1050,IF($B$9="Male",'No Self Assessment feeder'!BI1050,IF($B$9="All",'No Self Assessment feeder'!CO1050)))</f>
        <v>.</v>
      </c>
      <c r="CM1061" s="29"/>
    </row>
    <row r="1062" spans="1:91" ht="14.25" customHeight="1" x14ac:dyDescent="0.2">
      <c r="A1062" s="159" t="s">
        <v>296</v>
      </c>
      <c r="B1062" s="65" t="s">
        <v>10</v>
      </c>
      <c r="C1062" s="66">
        <v>10000291</v>
      </c>
      <c r="D1062" s="66" t="s">
        <v>488</v>
      </c>
      <c r="E1062" s="162" t="s">
        <v>12</v>
      </c>
      <c r="F1062" s="142">
        <f>IF($B$9="Female",'No Self Assessment feeder'!F1051,IF($B$9="Male",'No Self Assessment feeder'!AL1051,IF($B$9="All",'No Self Assessment feeder'!BR1051)))</f>
        <v>2635</v>
      </c>
      <c r="G1062" s="120">
        <f>IF($B$9="Female",'No Self Assessment feeder'!G1051,IF($B$9="Male",'No Self Assessment feeder'!AM1051,IF($B$9="All",'No Self Assessment feeder'!BS1051)))</f>
        <v>4.8</v>
      </c>
      <c r="H1062" s="79">
        <f>IF($B$9="Female",'No Self Assessment feeder'!H1051,IF($B$9="Male",'No Self Assessment feeder'!AN1051,IF($B$9="All",'No Self Assessment feeder'!BT1051)))</f>
        <v>2510</v>
      </c>
      <c r="I1062" s="120">
        <f>IF($B$9="Female",'No Self Assessment feeder'!I1051,IF($B$9="Male",'No Self Assessment feeder'!AO1051,IF($B$9="All",'No Self Assessment feeder'!BU1051)))</f>
        <v>8</v>
      </c>
      <c r="J1062" s="120">
        <f>IF($B$9="Female",'No Self Assessment feeder'!J1051,IF($B$9="Male",'No Self Assessment feeder'!AP1051,IF($B$9="All",'No Self Assessment feeder'!BV1051)))</f>
        <v>10</v>
      </c>
      <c r="K1062" s="120">
        <f>IF($B$9="Female",'No Self Assessment feeder'!K1051,IF($B$9="Male",'No Self Assessment feeder'!AQ1051,IF($B$9="All",'No Self Assessment feeder'!BW1051)))</f>
        <v>67.5</v>
      </c>
      <c r="L1062" s="120">
        <f>IF($B$9="Female",'No Self Assessment feeder'!L1051,IF($B$9="Male",'No Self Assessment feeder'!AR1051,IF($B$9="All",'No Self Assessment feeder'!BX1051)))</f>
        <v>78.599999999999994</v>
      </c>
      <c r="M1062" s="127">
        <f>IF($B$9="Female",'No Self Assessment feeder'!M1051,IF($B$9="Male",'No Self Assessment feeder'!AS1051,IF($B$9="All",'No Self Assessment feeder'!BY1051)))</f>
        <v>82</v>
      </c>
      <c r="N1062" s="81" t="str">
        <f>IF($B$9="Female",'No Self Assessment feeder'!N1051,IF($B$9="Male",'No Self Assessment feeder'!AT1051,IF($B$9="All",'No Self Assessment feeder'!BZ1051)))</f>
        <v>.</v>
      </c>
      <c r="O1062" s="120" t="str">
        <f>IF($B$9="Female",'No Self Assessment feeder'!O1051,IF($B$9="Male",'No Self Assessment feeder'!AU1051,IF($B$9="All",'No Self Assessment feeder'!CA1051)))</f>
        <v>.</v>
      </c>
      <c r="P1062" s="79" t="str">
        <f>IF($B$9="Female",'No Self Assessment feeder'!P1051,IF($B$9="Male",'No Self Assessment feeder'!AV1051,IF($B$9="All",'No Self Assessment feeder'!CB1051)))</f>
        <v>.</v>
      </c>
      <c r="Q1062" s="120" t="str">
        <f>IF($B$9="Female",'No Self Assessment feeder'!Q1051,IF($B$9="Male",'No Self Assessment feeder'!AW1051,IF($B$9="All",'No Self Assessment feeder'!CC1051)))</f>
        <v>.</v>
      </c>
      <c r="R1062" s="120" t="str">
        <f>IF($B$9="Female",'No Self Assessment feeder'!R1051,IF($B$9="Male",'No Self Assessment feeder'!AX1051,IF($B$9="All",'No Self Assessment feeder'!CD1051)))</f>
        <v>.</v>
      </c>
      <c r="S1062" s="120" t="str">
        <f>IF($B$9="Female",'No Self Assessment feeder'!S1051,IF($B$9="Male",'No Self Assessment feeder'!AY1051,IF($B$9="All",'No Self Assessment feeder'!CE1051)))</f>
        <v>.</v>
      </c>
      <c r="T1062" s="120" t="str">
        <f>IF($B$9="Female",'No Self Assessment feeder'!T1051,IF($B$9="Male",'No Self Assessment feeder'!AZ1051,IF($B$9="All",'No Self Assessment feeder'!CF1051)))</f>
        <v>.</v>
      </c>
      <c r="U1062" s="127" t="str">
        <f>IF($B$9="Female",'No Self Assessment feeder'!U1051,IF($B$9="Male",'No Self Assessment feeder'!BA1051,IF($B$9="All",'No Self Assessment feeder'!CG1051)))</f>
        <v>.</v>
      </c>
      <c r="V1062" s="81" t="str">
        <f>IF($B$9="Female",'No Self Assessment feeder'!V1051,IF($B$9="Male",'No Self Assessment feeder'!BB1051,IF($B$9="All",'No Self Assessment feeder'!CH1051)))</f>
        <v>.</v>
      </c>
      <c r="W1062" s="120" t="str">
        <f>IF($B$9="Female",'No Self Assessment feeder'!W1051,IF($B$9="Male",'No Self Assessment feeder'!BC1051,IF($B$9="All",'No Self Assessment feeder'!CI1051)))</f>
        <v>.</v>
      </c>
      <c r="X1062" s="79" t="str">
        <f>IF($B$9="Female",'No Self Assessment feeder'!X1051,IF($B$9="Male",'No Self Assessment feeder'!BD1051,IF($B$9="All",'No Self Assessment feeder'!CJ1051)))</f>
        <v>.</v>
      </c>
      <c r="Y1062" s="120" t="str">
        <f>IF($B$9="Female",'No Self Assessment feeder'!Y1051,IF($B$9="Male",'No Self Assessment feeder'!BE1051,IF($B$9="All",'No Self Assessment feeder'!CK1051)))</f>
        <v>.</v>
      </c>
      <c r="Z1062" s="120" t="str">
        <f>IF($B$9="Female",'No Self Assessment feeder'!Z1051,IF($B$9="Male",'No Self Assessment feeder'!BF1051,IF($B$9="All",'No Self Assessment feeder'!CL1051)))</f>
        <v>.</v>
      </c>
      <c r="AA1062" s="120" t="str">
        <f>IF($B$9="Female",'No Self Assessment feeder'!AA1051,IF($B$9="Male",'No Self Assessment feeder'!BG1051,IF($B$9="All",'No Self Assessment feeder'!CM1051)))</f>
        <v>.</v>
      </c>
      <c r="AB1062" s="120" t="str">
        <f>IF($B$9="Female",'No Self Assessment feeder'!AB1051,IF($B$9="Male",'No Self Assessment feeder'!BH1051,IF($B$9="All",'No Self Assessment feeder'!CN1051)))</f>
        <v>.</v>
      </c>
      <c r="AC1062" s="127" t="str">
        <f>IF($B$9="Female",'No Self Assessment feeder'!AC1051,IF($B$9="Male",'No Self Assessment feeder'!BI1051,IF($B$9="All",'No Self Assessment feeder'!CO1051)))</f>
        <v>.</v>
      </c>
      <c r="CM1062" s="29"/>
    </row>
    <row r="1063" spans="1:91" ht="14.25" customHeight="1" x14ac:dyDescent="0.2">
      <c r="A1063" s="159" t="s">
        <v>296</v>
      </c>
      <c r="B1063" s="65" t="s">
        <v>15</v>
      </c>
      <c r="C1063" s="66">
        <v>10007759</v>
      </c>
      <c r="D1063" s="66" t="s">
        <v>489</v>
      </c>
      <c r="E1063" s="162" t="s">
        <v>17</v>
      </c>
      <c r="F1063" s="142">
        <f>IF($B$9="Female",'No Self Assessment feeder'!F1052,IF($B$9="Male",'No Self Assessment feeder'!AL1052,IF($B$9="All",'No Self Assessment feeder'!BR1052)))</f>
        <v>1320</v>
      </c>
      <c r="G1063" s="120">
        <f>IF($B$9="Female",'No Self Assessment feeder'!G1052,IF($B$9="Male",'No Self Assessment feeder'!AM1052,IF($B$9="All",'No Self Assessment feeder'!BS1052)))</f>
        <v>2.1</v>
      </c>
      <c r="H1063" s="79">
        <f>IF($B$9="Female",'No Self Assessment feeder'!H1052,IF($B$9="Male",'No Self Assessment feeder'!AN1052,IF($B$9="All",'No Self Assessment feeder'!BT1052)))</f>
        <v>1290</v>
      </c>
      <c r="I1063" s="120">
        <f>IF($B$9="Female",'No Self Assessment feeder'!I1052,IF($B$9="Male",'No Self Assessment feeder'!AO1052,IF($B$9="All",'No Self Assessment feeder'!BU1052)))</f>
        <v>7.1</v>
      </c>
      <c r="J1063" s="120">
        <f>IF($B$9="Female",'No Self Assessment feeder'!J1052,IF($B$9="Male",'No Self Assessment feeder'!AP1052,IF($B$9="All",'No Self Assessment feeder'!BV1052)))</f>
        <v>11.6</v>
      </c>
      <c r="K1063" s="120">
        <f>IF($B$9="Female",'No Self Assessment feeder'!K1052,IF($B$9="Male",'No Self Assessment feeder'!AQ1052,IF($B$9="All",'No Self Assessment feeder'!BW1052)))</f>
        <v>62.4</v>
      </c>
      <c r="L1063" s="120">
        <f>IF($B$9="Female",'No Self Assessment feeder'!L1052,IF($B$9="Male",'No Self Assessment feeder'!AR1052,IF($B$9="All",'No Self Assessment feeder'!BX1052)))</f>
        <v>74.5</v>
      </c>
      <c r="M1063" s="127">
        <f>IF($B$9="Female",'No Self Assessment feeder'!M1052,IF($B$9="Male",'No Self Assessment feeder'!AS1052,IF($B$9="All",'No Self Assessment feeder'!BY1052)))</f>
        <v>81.3</v>
      </c>
      <c r="N1063" s="81" t="str">
        <f>IF($B$9="Female",'No Self Assessment feeder'!N1052,IF($B$9="Male",'No Self Assessment feeder'!AT1052,IF($B$9="All",'No Self Assessment feeder'!BZ1052)))</f>
        <v>.</v>
      </c>
      <c r="O1063" s="120" t="str">
        <f>IF($B$9="Female",'No Self Assessment feeder'!O1052,IF($B$9="Male",'No Self Assessment feeder'!AU1052,IF($B$9="All",'No Self Assessment feeder'!CA1052)))</f>
        <v>.</v>
      </c>
      <c r="P1063" s="79" t="str">
        <f>IF($B$9="Female",'No Self Assessment feeder'!P1052,IF($B$9="Male",'No Self Assessment feeder'!AV1052,IF($B$9="All",'No Self Assessment feeder'!CB1052)))</f>
        <v>.</v>
      </c>
      <c r="Q1063" s="120" t="str">
        <f>IF($B$9="Female",'No Self Assessment feeder'!Q1052,IF($B$9="Male",'No Self Assessment feeder'!AW1052,IF($B$9="All",'No Self Assessment feeder'!CC1052)))</f>
        <v>.</v>
      </c>
      <c r="R1063" s="120" t="str">
        <f>IF($B$9="Female",'No Self Assessment feeder'!R1052,IF($B$9="Male",'No Self Assessment feeder'!AX1052,IF($B$9="All",'No Self Assessment feeder'!CD1052)))</f>
        <v>.</v>
      </c>
      <c r="S1063" s="120" t="str">
        <f>IF($B$9="Female",'No Self Assessment feeder'!S1052,IF($B$9="Male",'No Self Assessment feeder'!AY1052,IF($B$9="All",'No Self Assessment feeder'!CE1052)))</f>
        <v>.</v>
      </c>
      <c r="T1063" s="120" t="str">
        <f>IF($B$9="Female",'No Self Assessment feeder'!T1052,IF($B$9="Male",'No Self Assessment feeder'!AZ1052,IF($B$9="All",'No Self Assessment feeder'!CF1052)))</f>
        <v>.</v>
      </c>
      <c r="U1063" s="127" t="str">
        <f>IF($B$9="Female",'No Self Assessment feeder'!U1052,IF($B$9="Male",'No Self Assessment feeder'!BA1052,IF($B$9="All",'No Self Assessment feeder'!CG1052)))</f>
        <v>.</v>
      </c>
      <c r="V1063" s="81" t="str">
        <f>IF($B$9="Female",'No Self Assessment feeder'!V1052,IF($B$9="Male",'No Self Assessment feeder'!BB1052,IF($B$9="All",'No Self Assessment feeder'!CH1052)))</f>
        <v>.</v>
      </c>
      <c r="W1063" s="120" t="str">
        <f>IF($B$9="Female",'No Self Assessment feeder'!W1052,IF($B$9="Male",'No Self Assessment feeder'!BC1052,IF($B$9="All",'No Self Assessment feeder'!CI1052)))</f>
        <v>.</v>
      </c>
      <c r="X1063" s="79" t="str">
        <f>IF($B$9="Female",'No Self Assessment feeder'!X1052,IF($B$9="Male",'No Self Assessment feeder'!BD1052,IF($B$9="All",'No Self Assessment feeder'!CJ1052)))</f>
        <v>.</v>
      </c>
      <c r="Y1063" s="120" t="str">
        <f>IF($B$9="Female",'No Self Assessment feeder'!Y1052,IF($B$9="Male",'No Self Assessment feeder'!BE1052,IF($B$9="All",'No Self Assessment feeder'!CK1052)))</f>
        <v>.</v>
      </c>
      <c r="Z1063" s="120" t="str">
        <f>IF($B$9="Female",'No Self Assessment feeder'!Z1052,IF($B$9="Male",'No Self Assessment feeder'!BF1052,IF($B$9="All",'No Self Assessment feeder'!CL1052)))</f>
        <v>.</v>
      </c>
      <c r="AA1063" s="120" t="str">
        <f>IF($B$9="Female",'No Self Assessment feeder'!AA1052,IF($B$9="Male",'No Self Assessment feeder'!BG1052,IF($B$9="All",'No Self Assessment feeder'!CM1052)))</f>
        <v>.</v>
      </c>
      <c r="AB1063" s="120" t="str">
        <f>IF($B$9="Female",'No Self Assessment feeder'!AB1052,IF($B$9="Male",'No Self Assessment feeder'!BH1052,IF($B$9="All",'No Self Assessment feeder'!CN1052)))</f>
        <v>.</v>
      </c>
      <c r="AC1063" s="127" t="str">
        <f>IF($B$9="Female",'No Self Assessment feeder'!AC1052,IF($B$9="Male",'No Self Assessment feeder'!BI1052,IF($B$9="All",'No Self Assessment feeder'!CO1052)))</f>
        <v>.</v>
      </c>
      <c r="CM1063" s="29"/>
    </row>
    <row r="1064" spans="1:91" ht="14.25" customHeight="1" x14ac:dyDescent="0.2">
      <c r="A1064" s="159" t="s">
        <v>296</v>
      </c>
      <c r="B1064" s="65" t="s">
        <v>18</v>
      </c>
      <c r="C1064" s="66">
        <v>10000571</v>
      </c>
      <c r="D1064" s="66" t="s">
        <v>490</v>
      </c>
      <c r="E1064" s="162" t="s">
        <v>20</v>
      </c>
      <c r="F1064" s="142">
        <f>IF($B$9="Female",'No Self Assessment feeder'!F1053,IF($B$9="Male",'No Self Assessment feeder'!AL1053,IF($B$9="All",'No Self Assessment feeder'!BR1053)))</f>
        <v>1370</v>
      </c>
      <c r="G1064" s="120">
        <f>IF($B$9="Female",'No Self Assessment feeder'!G1053,IF($B$9="Male",'No Self Assessment feeder'!AM1053,IF($B$9="All",'No Self Assessment feeder'!BS1053)))</f>
        <v>2.2999999999999998</v>
      </c>
      <c r="H1064" s="79">
        <f>IF($B$9="Female",'No Self Assessment feeder'!H1053,IF($B$9="Male",'No Self Assessment feeder'!AN1053,IF($B$9="All",'No Self Assessment feeder'!BT1053)))</f>
        <v>1340</v>
      </c>
      <c r="I1064" s="120">
        <f>IF($B$9="Female",'No Self Assessment feeder'!I1053,IF($B$9="Male",'No Self Assessment feeder'!AO1053,IF($B$9="All",'No Self Assessment feeder'!BU1053)))</f>
        <v>6.4</v>
      </c>
      <c r="J1064" s="120">
        <f>IF($B$9="Female",'No Self Assessment feeder'!J1053,IF($B$9="Male",'No Self Assessment feeder'!AP1053,IF($B$9="All",'No Self Assessment feeder'!BV1053)))</f>
        <v>11.2</v>
      </c>
      <c r="K1064" s="120">
        <f>IF($B$9="Female",'No Self Assessment feeder'!K1053,IF($B$9="Male",'No Self Assessment feeder'!AQ1053,IF($B$9="All",'No Self Assessment feeder'!BW1053)))</f>
        <v>62.4</v>
      </c>
      <c r="L1064" s="120">
        <f>IF($B$9="Female",'No Self Assessment feeder'!L1053,IF($B$9="Male",'No Self Assessment feeder'!AR1053,IF($B$9="All",'No Self Assessment feeder'!BX1053)))</f>
        <v>76.5</v>
      </c>
      <c r="M1064" s="127">
        <f>IF($B$9="Female",'No Self Assessment feeder'!M1053,IF($B$9="Male",'No Self Assessment feeder'!AS1053,IF($B$9="All",'No Self Assessment feeder'!BY1053)))</f>
        <v>82.4</v>
      </c>
      <c r="N1064" s="81" t="str">
        <f>IF($B$9="Female",'No Self Assessment feeder'!N1053,IF($B$9="Male",'No Self Assessment feeder'!AT1053,IF($B$9="All",'No Self Assessment feeder'!BZ1053)))</f>
        <v>.</v>
      </c>
      <c r="O1064" s="120" t="str">
        <f>IF($B$9="Female",'No Self Assessment feeder'!O1053,IF($B$9="Male",'No Self Assessment feeder'!AU1053,IF($B$9="All",'No Self Assessment feeder'!CA1053)))</f>
        <v>.</v>
      </c>
      <c r="P1064" s="79" t="str">
        <f>IF($B$9="Female",'No Self Assessment feeder'!P1053,IF($B$9="Male",'No Self Assessment feeder'!AV1053,IF($B$9="All",'No Self Assessment feeder'!CB1053)))</f>
        <v>.</v>
      </c>
      <c r="Q1064" s="120" t="str">
        <f>IF($B$9="Female",'No Self Assessment feeder'!Q1053,IF($B$9="Male",'No Self Assessment feeder'!AW1053,IF($B$9="All",'No Self Assessment feeder'!CC1053)))</f>
        <v>.</v>
      </c>
      <c r="R1064" s="120" t="str">
        <f>IF($B$9="Female",'No Self Assessment feeder'!R1053,IF($B$9="Male",'No Self Assessment feeder'!AX1053,IF($B$9="All",'No Self Assessment feeder'!CD1053)))</f>
        <v>.</v>
      </c>
      <c r="S1064" s="120" t="str">
        <f>IF($B$9="Female",'No Self Assessment feeder'!S1053,IF($B$9="Male",'No Self Assessment feeder'!AY1053,IF($B$9="All",'No Self Assessment feeder'!CE1053)))</f>
        <v>.</v>
      </c>
      <c r="T1064" s="120" t="str">
        <f>IF($B$9="Female",'No Self Assessment feeder'!T1053,IF($B$9="Male",'No Self Assessment feeder'!AZ1053,IF($B$9="All",'No Self Assessment feeder'!CF1053)))</f>
        <v>.</v>
      </c>
      <c r="U1064" s="127" t="str">
        <f>IF($B$9="Female",'No Self Assessment feeder'!U1053,IF($B$9="Male",'No Self Assessment feeder'!BA1053,IF($B$9="All",'No Self Assessment feeder'!CG1053)))</f>
        <v>.</v>
      </c>
      <c r="V1064" s="81" t="str">
        <f>IF($B$9="Female",'No Self Assessment feeder'!V1053,IF($B$9="Male",'No Self Assessment feeder'!BB1053,IF($B$9="All",'No Self Assessment feeder'!CH1053)))</f>
        <v>.</v>
      </c>
      <c r="W1064" s="120" t="str">
        <f>IF($B$9="Female",'No Self Assessment feeder'!W1053,IF($B$9="Male",'No Self Assessment feeder'!BC1053,IF($B$9="All",'No Self Assessment feeder'!CI1053)))</f>
        <v>.</v>
      </c>
      <c r="X1064" s="79" t="str">
        <f>IF($B$9="Female",'No Self Assessment feeder'!X1053,IF($B$9="Male",'No Self Assessment feeder'!BD1053,IF($B$9="All",'No Self Assessment feeder'!CJ1053)))</f>
        <v>.</v>
      </c>
      <c r="Y1064" s="120" t="str">
        <f>IF($B$9="Female",'No Self Assessment feeder'!Y1053,IF($B$9="Male",'No Self Assessment feeder'!BE1053,IF($B$9="All",'No Self Assessment feeder'!CK1053)))</f>
        <v>.</v>
      </c>
      <c r="Z1064" s="120" t="str">
        <f>IF($B$9="Female",'No Self Assessment feeder'!Z1053,IF($B$9="Male",'No Self Assessment feeder'!BF1053,IF($B$9="All",'No Self Assessment feeder'!CL1053)))</f>
        <v>.</v>
      </c>
      <c r="AA1064" s="120" t="str">
        <f>IF($B$9="Female",'No Self Assessment feeder'!AA1053,IF($B$9="Male",'No Self Assessment feeder'!BG1053,IF($B$9="All",'No Self Assessment feeder'!CM1053)))</f>
        <v>.</v>
      </c>
      <c r="AB1064" s="120" t="str">
        <f>IF($B$9="Female",'No Self Assessment feeder'!AB1053,IF($B$9="Male",'No Self Assessment feeder'!BH1053,IF($B$9="All",'No Self Assessment feeder'!CN1053)))</f>
        <v>.</v>
      </c>
      <c r="AC1064" s="127" t="str">
        <f>IF($B$9="Female",'No Self Assessment feeder'!AC1053,IF($B$9="Male",'No Self Assessment feeder'!BI1053,IF($B$9="All",'No Self Assessment feeder'!CO1053)))</f>
        <v>.</v>
      </c>
      <c r="CM1064" s="29"/>
    </row>
    <row r="1065" spans="1:91" ht="14.25" customHeight="1" x14ac:dyDescent="0.2">
      <c r="A1065" s="159" t="s">
        <v>296</v>
      </c>
      <c r="B1065" s="65" t="s">
        <v>22</v>
      </c>
      <c r="C1065" s="66">
        <v>10007850</v>
      </c>
      <c r="D1065" s="66" t="s">
        <v>490</v>
      </c>
      <c r="E1065" s="162" t="s">
        <v>23</v>
      </c>
      <c r="F1065" s="142">
        <f>IF($B$9="Female",'No Self Assessment feeder'!F1054,IF($B$9="Male",'No Self Assessment feeder'!AL1054,IF($B$9="All",'No Self Assessment feeder'!BR1054)))</f>
        <v>1775</v>
      </c>
      <c r="G1065" s="120">
        <f>IF($B$9="Female",'No Self Assessment feeder'!G1054,IF($B$9="Male",'No Self Assessment feeder'!AM1054,IF($B$9="All",'No Self Assessment feeder'!BS1054)))</f>
        <v>2.8</v>
      </c>
      <c r="H1065" s="79">
        <f>IF($B$9="Female",'No Self Assessment feeder'!H1054,IF($B$9="Male",'No Self Assessment feeder'!AN1054,IF($B$9="All",'No Self Assessment feeder'!BT1054)))</f>
        <v>1725</v>
      </c>
      <c r="I1065" s="120">
        <f>IF($B$9="Female",'No Self Assessment feeder'!I1054,IF($B$9="Male",'No Self Assessment feeder'!AO1054,IF($B$9="All",'No Self Assessment feeder'!BU1054)))</f>
        <v>7.1</v>
      </c>
      <c r="J1065" s="120">
        <f>IF($B$9="Female",'No Self Assessment feeder'!J1054,IF($B$9="Male",'No Self Assessment feeder'!AP1054,IF($B$9="All",'No Self Assessment feeder'!BV1054)))</f>
        <v>6.7</v>
      </c>
      <c r="K1065" s="120">
        <f>IF($B$9="Female",'No Self Assessment feeder'!K1054,IF($B$9="Male",'No Self Assessment feeder'!AQ1054,IF($B$9="All",'No Self Assessment feeder'!BW1054)))</f>
        <v>62.2</v>
      </c>
      <c r="L1065" s="120">
        <f>IF($B$9="Female",'No Self Assessment feeder'!L1054,IF($B$9="Male",'No Self Assessment feeder'!AR1054,IF($B$9="All",'No Self Assessment feeder'!BX1054)))</f>
        <v>76.8</v>
      </c>
      <c r="M1065" s="127">
        <f>IF($B$9="Female",'No Self Assessment feeder'!M1054,IF($B$9="Male",'No Self Assessment feeder'!AS1054,IF($B$9="All",'No Self Assessment feeder'!BY1054)))</f>
        <v>86.2</v>
      </c>
      <c r="N1065" s="81" t="str">
        <f>IF($B$9="Female",'No Self Assessment feeder'!N1054,IF($B$9="Male",'No Self Assessment feeder'!AT1054,IF($B$9="All",'No Self Assessment feeder'!BZ1054)))</f>
        <v>.</v>
      </c>
      <c r="O1065" s="120" t="str">
        <f>IF($B$9="Female",'No Self Assessment feeder'!O1054,IF($B$9="Male",'No Self Assessment feeder'!AU1054,IF($B$9="All",'No Self Assessment feeder'!CA1054)))</f>
        <v>.</v>
      </c>
      <c r="P1065" s="79" t="str">
        <f>IF($B$9="Female",'No Self Assessment feeder'!P1054,IF($B$9="Male",'No Self Assessment feeder'!AV1054,IF($B$9="All",'No Self Assessment feeder'!CB1054)))</f>
        <v>.</v>
      </c>
      <c r="Q1065" s="120" t="str">
        <f>IF($B$9="Female",'No Self Assessment feeder'!Q1054,IF($B$9="Male",'No Self Assessment feeder'!AW1054,IF($B$9="All",'No Self Assessment feeder'!CC1054)))</f>
        <v>.</v>
      </c>
      <c r="R1065" s="120" t="str">
        <f>IF($B$9="Female",'No Self Assessment feeder'!R1054,IF($B$9="Male",'No Self Assessment feeder'!AX1054,IF($B$9="All",'No Self Assessment feeder'!CD1054)))</f>
        <v>.</v>
      </c>
      <c r="S1065" s="120" t="str">
        <f>IF($B$9="Female",'No Self Assessment feeder'!S1054,IF($B$9="Male",'No Self Assessment feeder'!AY1054,IF($B$9="All",'No Self Assessment feeder'!CE1054)))</f>
        <v>.</v>
      </c>
      <c r="T1065" s="120" t="str">
        <f>IF($B$9="Female",'No Self Assessment feeder'!T1054,IF($B$9="Male",'No Self Assessment feeder'!AZ1054,IF($B$9="All",'No Self Assessment feeder'!CF1054)))</f>
        <v>.</v>
      </c>
      <c r="U1065" s="127" t="str">
        <f>IF($B$9="Female",'No Self Assessment feeder'!U1054,IF($B$9="Male",'No Self Assessment feeder'!BA1054,IF($B$9="All",'No Self Assessment feeder'!CG1054)))</f>
        <v>.</v>
      </c>
      <c r="V1065" s="81" t="str">
        <f>IF($B$9="Female",'No Self Assessment feeder'!V1054,IF($B$9="Male",'No Self Assessment feeder'!BB1054,IF($B$9="All",'No Self Assessment feeder'!CH1054)))</f>
        <v>.</v>
      </c>
      <c r="W1065" s="120" t="str">
        <f>IF($B$9="Female",'No Self Assessment feeder'!W1054,IF($B$9="Male",'No Self Assessment feeder'!BC1054,IF($B$9="All",'No Self Assessment feeder'!CI1054)))</f>
        <v>.</v>
      </c>
      <c r="X1065" s="79" t="str">
        <f>IF($B$9="Female",'No Self Assessment feeder'!X1054,IF($B$9="Male",'No Self Assessment feeder'!BD1054,IF($B$9="All",'No Self Assessment feeder'!CJ1054)))</f>
        <v>.</v>
      </c>
      <c r="Y1065" s="120" t="str">
        <f>IF($B$9="Female",'No Self Assessment feeder'!Y1054,IF($B$9="Male",'No Self Assessment feeder'!BE1054,IF($B$9="All",'No Self Assessment feeder'!CK1054)))</f>
        <v>.</v>
      </c>
      <c r="Z1065" s="120" t="str">
        <f>IF($B$9="Female",'No Self Assessment feeder'!Z1054,IF($B$9="Male",'No Self Assessment feeder'!BF1054,IF($B$9="All",'No Self Assessment feeder'!CL1054)))</f>
        <v>.</v>
      </c>
      <c r="AA1065" s="120" t="str">
        <f>IF($B$9="Female",'No Self Assessment feeder'!AA1054,IF($B$9="Male",'No Self Assessment feeder'!BG1054,IF($B$9="All",'No Self Assessment feeder'!CM1054)))</f>
        <v>.</v>
      </c>
      <c r="AB1065" s="120" t="str">
        <f>IF($B$9="Female",'No Self Assessment feeder'!AB1054,IF($B$9="Male",'No Self Assessment feeder'!BH1054,IF($B$9="All",'No Self Assessment feeder'!CN1054)))</f>
        <v>.</v>
      </c>
      <c r="AC1065" s="127" t="str">
        <f>IF($B$9="Female",'No Self Assessment feeder'!AC1054,IF($B$9="Male",'No Self Assessment feeder'!BI1054,IF($B$9="All",'No Self Assessment feeder'!CO1054)))</f>
        <v>.</v>
      </c>
      <c r="CM1065" s="29"/>
    </row>
    <row r="1066" spans="1:91" ht="14.25" customHeight="1" x14ac:dyDescent="0.2">
      <c r="A1066" s="159" t="s">
        <v>296</v>
      </c>
      <c r="B1066" s="65" t="s">
        <v>24</v>
      </c>
      <c r="C1066" s="66">
        <v>10007152</v>
      </c>
      <c r="D1066" s="66" t="s">
        <v>488</v>
      </c>
      <c r="E1066" s="162" t="s">
        <v>25</v>
      </c>
      <c r="F1066" s="142">
        <f>IF($B$9="Female",'No Self Assessment feeder'!F1055,IF($B$9="Male",'No Self Assessment feeder'!AL1055,IF($B$9="All",'No Self Assessment feeder'!BR1055)))</f>
        <v>2180</v>
      </c>
      <c r="G1066" s="120">
        <f>IF($B$9="Female",'No Self Assessment feeder'!G1055,IF($B$9="Male",'No Self Assessment feeder'!AM1055,IF($B$9="All",'No Self Assessment feeder'!BS1055)))</f>
        <v>3.3</v>
      </c>
      <c r="H1066" s="79">
        <f>IF($B$9="Female",'No Self Assessment feeder'!H1055,IF($B$9="Male",'No Self Assessment feeder'!AN1055,IF($B$9="All",'No Self Assessment feeder'!BT1055)))</f>
        <v>2110</v>
      </c>
      <c r="I1066" s="120">
        <f>IF($B$9="Female",'No Self Assessment feeder'!I1055,IF($B$9="Male",'No Self Assessment feeder'!AO1055,IF($B$9="All",'No Self Assessment feeder'!BU1055)))</f>
        <v>8.1</v>
      </c>
      <c r="J1066" s="120">
        <f>IF($B$9="Female",'No Self Assessment feeder'!J1055,IF($B$9="Male",'No Self Assessment feeder'!AP1055,IF($B$9="All",'No Self Assessment feeder'!BV1055)))</f>
        <v>10.7</v>
      </c>
      <c r="K1066" s="120">
        <f>IF($B$9="Female",'No Self Assessment feeder'!K1055,IF($B$9="Male",'No Self Assessment feeder'!AQ1055,IF($B$9="All",'No Self Assessment feeder'!BW1055)))</f>
        <v>66.3</v>
      </c>
      <c r="L1066" s="120">
        <f>IF($B$9="Female",'No Self Assessment feeder'!L1055,IF($B$9="Male",'No Self Assessment feeder'!AR1055,IF($B$9="All",'No Self Assessment feeder'!BX1055)))</f>
        <v>77.2</v>
      </c>
      <c r="M1066" s="127">
        <f>IF($B$9="Female",'No Self Assessment feeder'!M1055,IF($B$9="Male",'No Self Assessment feeder'!AS1055,IF($B$9="All",'No Self Assessment feeder'!BY1055)))</f>
        <v>81.2</v>
      </c>
      <c r="N1066" s="81" t="str">
        <f>IF($B$9="Female",'No Self Assessment feeder'!N1055,IF($B$9="Male",'No Self Assessment feeder'!AT1055,IF($B$9="All",'No Self Assessment feeder'!BZ1055)))</f>
        <v>.</v>
      </c>
      <c r="O1066" s="120" t="str">
        <f>IF($B$9="Female",'No Self Assessment feeder'!O1055,IF($B$9="Male",'No Self Assessment feeder'!AU1055,IF($B$9="All",'No Self Assessment feeder'!CA1055)))</f>
        <v>.</v>
      </c>
      <c r="P1066" s="79" t="str">
        <f>IF($B$9="Female",'No Self Assessment feeder'!P1055,IF($B$9="Male",'No Self Assessment feeder'!AV1055,IF($B$9="All",'No Self Assessment feeder'!CB1055)))</f>
        <v>.</v>
      </c>
      <c r="Q1066" s="120" t="str">
        <f>IF($B$9="Female",'No Self Assessment feeder'!Q1055,IF($B$9="Male",'No Self Assessment feeder'!AW1055,IF($B$9="All",'No Self Assessment feeder'!CC1055)))</f>
        <v>.</v>
      </c>
      <c r="R1066" s="120" t="str">
        <f>IF($B$9="Female",'No Self Assessment feeder'!R1055,IF($B$9="Male",'No Self Assessment feeder'!AX1055,IF($B$9="All",'No Self Assessment feeder'!CD1055)))</f>
        <v>.</v>
      </c>
      <c r="S1066" s="120" t="str">
        <f>IF($B$9="Female",'No Self Assessment feeder'!S1055,IF($B$9="Male",'No Self Assessment feeder'!AY1055,IF($B$9="All",'No Self Assessment feeder'!CE1055)))</f>
        <v>.</v>
      </c>
      <c r="T1066" s="120" t="str">
        <f>IF($B$9="Female",'No Self Assessment feeder'!T1055,IF($B$9="Male",'No Self Assessment feeder'!AZ1055,IF($B$9="All",'No Self Assessment feeder'!CF1055)))</f>
        <v>.</v>
      </c>
      <c r="U1066" s="127" t="str">
        <f>IF($B$9="Female",'No Self Assessment feeder'!U1055,IF($B$9="Male",'No Self Assessment feeder'!BA1055,IF($B$9="All",'No Self Assessment feeder'!CG1055)))</f>
        <v>.</v>
      </c>
      <c r="V1066" s="81" t="str">
        <f>IF($B$9="Female",'No Self Assessment feeder'!V1055,IF($B$9="Male",'No Self Assessment feeder'!BB1055,IF($B$9="All",'No Self Assessment feeder'!CH1055)))</f>
        <v>.</v>
      </c>
      <c r="W1066" s="120" t="str">
        <f>IF($B$9="Female",'No Self Assessment feeder'!W1055,IF($B$9="Male",'No Self Assessment feeder'!BC1055,IF($B$9="All",'No Self Assessment feeder'!CI1055)))</f>
        <v>.</v>
      </c>
      <c r="X1066" s="79" t="str">
        <f>IF($B$9="Female",'No Self Assessment feeder'!X1055,IF($B$9="Male",'No Self Assessment feeder'!BD1055,IF($B$9="All",'No Self Assessment feeder'!CJ1055)))</f>
        <v>.</v>
      </c>
      <c r="Y1066" s="120" t="str">
        <f>IF($B$9="Female",'No Self Assessment feeder'!Y1055,IF($B$9="Male",'No Self Assessment feeder'!BE1055,IF($B$9="All",'No Self Assessment feeder'!CK1055)))</f>
        <v>.</v>
      </c>
      <c r="Z1066" s="120" t="str">
        <f>IF($B$9="Female",'No Self Assessment feeder'!Z1055,IF($B$9="Male",'No Self Assessment feeder'!BF1055,IF($B$9="All",'No Self Assessment feeder'!CL1055)))</f>
        <v>.</v>
      </c>
      <c r="AA1066" s="120" t="str">
        <f>IF($B$9="Female",'No Self Assessment feeder'!AA1055,IF($B$9="Male",'No Self Assessment feeder'!BG1055,IF($B$9="All",'No Self Assessment feeder'!CM1055)))</f>
        <v>.</v>
      </c>
      <c r="AB1066" s="120" t="str">
        <f>IF($B$9="Female",'No Self Assessment feeder'!AB1055,IF($B$9="Male",'No Self Assessment feeder'!BH1055,IF($B$9="All",'No Self Assessment feeder'!CN1055)))</f>
        <v>.</v>
      </c>
      <c r="AC1066" s="127" t="str">
        <f>IF($B$9="Female",'No Self Assessment feeder'!AC1055,IF($B$9="Male",'No Self Assessment feeder'!BI1055,IF($B$9="All",'No Self Assessment feeder'!CO1055)))</f>
        <v>.</v>
      </c>
      <c r="CM1066" s="29"/>
    </row>
    <row r="1067" spans="1:91" ht="14.25" customHeight="1" x14ac:dyDescent="0.2">
      <c r="A1067" s="159" t="s">
        <v>296</v>
      </c>
      <c r="B1067" s="65" t="s">
        <v>26</v>
      </c>
      <c r="C1067" s="66">
        <v>10007760</v>
      </c>
      <c r="D1067" s="66" t="s">
        <v>491</v>
      </c>
      <c r="E1067" s="162" t="s">
        <v>28</v>
      </c>
      <c r="F1067" s="142">
        <f>IF($B$9="Female",'No Self Assessment feeder'!F1056,IF($B$9="Male",'No Self Assessment feeder'!AL1056,IF($B$9="All",'No Self Assessment feeder'!BR1056)))</f>
        <v>570</v>
      </c>
      <c r="G1067" s="120">
        <f>IF($B$9="Female",'No Self Assessment feeder'!G1056,IF($B$9="Male",'No Self Assessment feeder'!AM1056,IF($B$9="All",'No Self Assessment feeder'!BS1056)))</f>
        <v>9.6999999999999993</v>
      </c>
      <c r="H1067" s="79">
        <f>IF($B$9="Female",'No Self Assessment feeder'!H1056,IF($B$9="Male",'No Self Assessment feeder'!AN1056,IF($B$9="All",'No Self Assessment feeder'!BT1056)))</f>
        <v>515</v>
      </c>
      <c r="I1067" s="120">
        <f>IF($B$9="Female",'No Self Assessment feeder'!I1056,IF($B$9="Male",'No Self Assessment feeder'!AO1056,IF($B$9="All",'No Self Assessment feeder'!BU1056)))</f>
        <v>12.1</v>
      </c>
      <c r="J1067" s="120">
        <f>IF($B$9="Female",'No Self Assessment feeder'!J1056,IF($B$9="Male",'No Self Assessment feeder'!AP1056,IF($B$9="All",'No Self Assessment feeder'!BV1056)))</f>
        <v>9.1999999999999993</v>
      </c>
      <c r="K1067" s="120">
        <f>IF($B$9="Female",'No Self Assessment feeder'!K1056,IF($B$9="Male",'No Self Assessment feeder'!AQ1056,IF($B$9="All",'No Self Assessment feeder'!BW1056)))</f>
        <v>51.3</v>
      </c>
      <c r="L1067" s="120">
        <f>IF($B$9="Female",'No Self Assessment feeder'!L1056,IF($B$9="Male",'No Self Assessment feeder'!AR1056,IF($B$9="All",'No Self Assessment feeder'!BX1056)))</f>
        <v>67.599999999999994</v>
      </c>
      <c r="M1067" s="127">
        <f>IF($B$9="Female",'No Self Assessment feeder'!M1056,IF($B$9="Male",'No Self Assessment feeder'!AS1056,IF($B$9="All",'No Self Assessment feeder'!BY1056)))</f>
        <v>78.8</v>
      </c>
      <c r="N1067" s="81" t="str">
        <f>IF($B$9="Female",'No Self Assessment feeder'!N1056,IF($B$9="Male",'No Self Assessment feeder'!AT1056,IF($B$9="All",'No Self Assessment feeder'!BZ1056)))</f>
        <v>.</v>
      </c>
      <c r="O1067" s="120" t="str">
        <f>IF($B$9="Female",'No Self Assessment feeder'!O1056,IF($B$9="Male",'No Self Assessment feeder'!AU1056,IF($B$9="All",'No Self Assessment feeder'!CA1056)))</f>
        <v>.</v>
      </c>
      <c r="P1067" s="79" t="str">
        <f>IF($B$9="Female",'No Self Assessment feeder'!P1056,IF($B$9="Male",'No Self Assessment feeder'!AV1056,IF($B$9="All",'No Self Assessment feeder'!CB1056)))</f>
        <v>.</v>
      </c>
      <c r="Q1067" s="120" t="str">
        <f>IF($B$9="Female",'No Self Assessment feeder'!Q1056,IF($B$9="Male",'No Self Assessment feeder'!AW1056,IF($B$9="All",'No Self Assessment feeder'!CC1056)))</f>
        <v>.</v>
      </c>
      <c r="R1067" s="120" t="str">
        <f>IF($B$9="Female",'No Self Assessment feeder'!R1056,IF($B$9="Male",'No Self Assessment feeder'!AX1056,IF($B$9="All",'No Self Assessment feeder'!CD1056)))</f>
        <v>.</v>
      </c>
      <c r="S1067" s="120" t="str">
        <f>IF($B$9="Female",'No Self Assessment feeder'!S1056,IF($B$9="Male",'No Self Assessment feeder'!AY1056,IF($B$9="All",'No Self Assessment feeder'!CE1056)))</f>
        <v>.</v>
      </c>
      <c r="T1067" s="120" t="str">
        <f>IF($B$9="Female",'No Self Assessment feeder'!T1056,IF($B$9="Male",'No Self Assessment feeder'!AZ1056,IF($B$9="All",'No Self Assessment feeder'!CF1056)))</f>
        <v>.</v>
      </c>
      <c r="U1067" s="127" t="str">
        <f>IF($B$9="Female",'No Self Assessment feeder'!U1056,IF($B$9="Male",'No Self Assessment feeder'!BA1056,IF($B$9="All",'No Self Assessment feeder'!CG1056)))</f>
        <v>.</v>
      </c>
      <c r="V1067" s="81" t="str">
        <f>IF($B$9="Female",'No Self Assessment feeder'!V1056,IF($B$9="Male",'No Self Assessment feeder'!BB1056,IF($B$9="All",'No Self Assessment feeder'!CH1056)))</f>
        <v>.</v>
      </c>
      <c r="W1067" s="120" t="str">
        <f>IF($B$9="Female",'No Self Assessment feeder'!W1056,IF($B$9="Male",'No Self Assessment feeder'!BC1056,IF($B$9="All",'No Self Assessment feeder'!CI1056)))</f>
        <v>.</v>
      </c>
      <c r="X1067" s="79" t="str">
        <f>IF($B$9="Female",'No Self Assessment feeder'!X1056,IF($B$9="Male",'No Self Assessment feeder'!BD1056,IF($B$9="All",'No Self Assessment feeder'!CJ1056)))</f>
        <v>.</v>
      </c>
      <c r="Y1067" s="120" t="str">
        <f>IF($B$9="Female",'No Self Assessment feeder'!Y1056,IF($B$9="Male",'No Self Assessment feeder'!BE1056,IF($B$9="All",'No Self Assessment feeder'!CK1056)))</f>
        <v>.</v>
      </c>
      <c r="Z1067" s="120" t="str">
        <f>IF($B$9="Female",'No Self Assessment feeder'!Z1056,IF($B$9="Male",'No Self Assessment feeder'!BF1056,IF($B$9="All",'No Self Assessment feeder'!CL1056)))</f>
        <v>.</v>
      </c>
      <c r="AA1067" s="120" t="str">
        <f>IF($B$9="Female",'No Self Assessment feeder'!AA1056,IF($B$9="Male",'No Self Assessment feeder'!BG1056,IF($B$9="All",'No Self Assessment feeder'!CM1056)))</f>
        <v>.</v>
      </c>
      <c r="AB1067" s="120" t="str">
        <f>IF($B$9="Female",'No Self Assessment feeder'!AB1056,IF($B$9="Male",'No Self Assessment feeder'!BH1056,IF($B$9="All",'No Self Assessment feeder'!CN1056)))</f>
        <v>.</v>
      </c>
      <c r="AC1067" s="127" t="str">
        <f>IF($B$9="Female",'No Self Assessment feeder'!AC1056,IF($B$9="Male",'No Self Assessment feeder'!BI1056,IF($B$9="All",'No Self Assessment feeder'!CO1056)))</f>
        <v>.</v>
      </c>
      <c r="CM1067" s="29"/>
    </row>
    <row r="1068" spans="1:91" ht="14.25" customHeight="1" x14ac:dyDescent="0.2">
      <c r="A1068" s="159" t="s">
        <v>296</v>
      </c>
      <c r="B1068" s="65" t="s">
        <v>29</v>
      </c>
      <c r="C1068" s="66">
        <v>10007140</v>
      </c>
      <c r="D1068" s="66" t="s">
        <v>489</v>
      </c>
      <c r="E1068" s="162" t="s">
        <v>30</v>
      </c>
      <c r="F1068" s="142">
        <f>IF($B$9="Female",'No Self Assessment feeder'!F1057,IF($B$9="Male",'No Self Assessment feeder'!AL1057,IF($B$9="All",'No Self Assessment feeder'!BR1057)))</f>
        <v>3760</v>
      </c>
      <c r="G1068" s="120">
        <f>IF($B$9="Female",'No Self Assessment feeder'!G1057,IF($B$9="Male",'No Self Assessment feeder'!AM1057,IF($B$9="All",'No Self Assessment feeder'!BS1057)))</f>
        <v>2.6</v>
      </c>
      <c r="H1068" s="79">
        <f>IF($B$9="Female",'No Self Assessment feeder'!H1057,IF($B$9="Male",'No Self Assessment feeder'!AN1057,IF($B$9="All",'No Self Assessment feeder'!BT1057)))</f>
        <v>3665</v>
      </c>
      <c r="I1068" s="120">
        <f>IF($B$9="Female",'No Self Assessment feeder'!I1057,IF($B$9="Male",'No Self Assessment feeder'!AO1057,IF($B$9="All",'No Self Assessment feeder'!BU1057)))</f>
        <v>7.9</v>
      </c>
      <c r="J1068" s="120">
        <f>IF($B$9="Female",'No Self Assessment feeder'!J1057,IF($B$9="Male",'No Self Assessment feeder'!AP1057,IF($B$9="All",'No Self Assessment feeder'!BV1057)))</f>
        <v>12.1</v>
      </c>
      <c r="K1068" s="120">
        <f>IF($B$9="Female",'No Self Assessment feeder'!K1057,IF($B$9="Male",'No Self Assessment feeder'!AQ1057,IF($B$9="All",'No Self Assessment feeder'!BW1057)))</f>
        <v>63.9</v>
      </c>
      <c r="L1068" s="120">
        <f>IF($B$9="Female",'No Self Assessment feeder'!L1057,IF($B$9="Male",'No Self Assessment feeder'!AR1057,IF($B$9="All",'No Self Assessment feeder'!BX1057)))</f>
        <v>75.400000000000006</v>
      </c>
      <c r="M1068" s="127">
        <f>IF($B$9="Female",'No Self Assessment feeder'!M1057,IF($B$9="Male",'No Self Assessment feeder'!AS1057,IF($B$9="All",'No Self Assessment feeder'!BY1057)))</f>
        <v>80</v>
      </c>
      <c r="N1068" s="81" t="str">
        <f>IF($B$9="Female",'No Self Assessment feeder'!N1057,IF($B$9="Male",'No Self Assessment feeder'!AT1057,IF($B$9="All",'No Self Assessment feeder'!BZ1057)))</f>
        <v>.</v>
      </c>
      <c r="O1068" s="120" t="str">
        <f>IF($B$9="Female",'No Self Assessment feeder'!O1057,IF($B$9="Male",'No Self Assessment feeder'!AU1057,IF($B$9="All",'No Self Assessment feeder'!CA1057)))</f>
        <v>.</v>
      </c>
      <c r="P1068" s="79" t="str">
        <f>IF($B$9="Female",'No Self Assessment feeder'!P1057,IF($B$9="Male",'No Self Assessment feeder'!AV1057,IF($B$9="All",'No Self Assessment feeder'!CB1057)))</f>
        <v>.</v>
      </c>
      <c r="Q1068" s="120" t="str">
        <f>IF($B$9="Female",'No Self Assessment feeder'!Q1057,IF($B$9="Male",'No Self Assessment feeder'!AW1057,IF($B$9="All",'No Self Assessment feeder'!CC1057)))</f>
        <v>.</v>
      </c>
      <c r="R1068" s="120" t="str">
        <f>IF($B$9="Female",'No Self Assessment feeder'!R1057,IF($B$9="Male",'No Self Assessment feeder'!AX1057,IF($B$9="All",'No Self Assessment feeder'!CD1057)))</f>
        <v>.</v>
      </c>
      <c r="S1068" s="120" t="str">
        <f>IF($B$9="Female",'No Self Assessment feeder'!S1057,IF($B$9="Male",'No Self Assessment feeder'!AY1057,IF($B$9="All",'No Self Assessment feeder'!CE1057)))</f>
        <v>.</v>
      </c>
      <c r="T1068" s="120" t="str">
        <f>IF($B$9="Female",'No Self Assessment feeder'!T1057,IF($B$9="Male",'No Self Assessment feeder'!AZ1057,IF($B$9="All",'No Self Assessment feeder'!CF1057)))</f>
        <v>.</v>
      </c>
      <c r="U1068" s="127" t="str">
        <f>IF($B$9="Female",'No Self Assessment feeder'!U1057,IF($B$9="Male",'No Self Assessment feeder'!BA1057,IF($B$9="All",'No Self Assessment feeder'!CG1057)))</f>
        <v>.</v>
      </c>
      <c r="V1068" s="81" t="str">
        <f>IF($B$9="Female",'No Self Assessment feeder'!V1057,IF($B$9="Male",'No Self Assessment feeder'!BB1057,IF($B$9="All",'No Self Assessment feeder'!CH1057)))</f>
        <v>.</v>
      </c>
      <c r="W1068" s="120" t="str">
        <f>IF($B$9="Female",'No Self Assessment feeder'!W1057,IF($B$9="Male",'No Self Assessment feeder'!BC1057,IF($B$9="All",'No Self Assessment feeder'!CI1057)))</f>
        <v>.</v>
      </c>
      <c r="X1068" s="79" t="str">
        <f>IF($B$9="Female",'No Self Assessment feeder'!X1057,IF($B$9="Male",'No Self Assessment feeder'!BD1057,IF($B$9="All",'No Self Assessment feeder'!CJ1057)))</f>
        <v>.</v>
      </c>
      <c r="Y1068" s="120" t="str">
        <f>IF($B$9="Female",'No Self Assessment feeder'!Y1057,IF($B$9="Male",'No Self Assessment feeder'!BE1057,IF($B$9="All",'No Self Assessment feeder'!CK1057)))</f>
        <v>.</v>
      </c>
      <c r="Z1068" s="120" t="str">
        <f>IF($B$9="Female",'No Self Assessment feeder'!Z1057,IF($B$9="Male",'No Self Assessment feeder'!BF1057,IF($B$9="All",'No Self Assessment feeder'!CL1057)))</f>
        <v>.</v>
      </c>
      <c r="AA1068" s="120" t="str">
        <f>IF($B$9="Female",'No Self Assessment feeder'!AA1057,IF($B$9="Male",'No Self Assessment feeder'!BG1057,IF($B$9="All",'No Self Assessment feeder'!CM1057)))</f>
        <v>.</v>
      </c>
      <c r="AB1068" s="120" t="str">
        <f>IF($B$9="Female",'No Self Assessment feeder'!AB1057,IF($B$9="Male",'No Self Assessment feeder'!BH1057,IF($B$9="All",'No Self Assessment feeder'!CN1057)))</f>
        <v>.</v>
      </c>
      <c r="AC1068" s="127" t="str">
        <f>IF($B$9="Female",'No Self Assessment feeder'!AC1057,IF($B$9="Male",'No Self Assessment feeder'!BI1057,IF($B$9="All",'No Self Assessment feeder'!CO1057)))</f>
        <v>.</v>
      </c>
      <c r="CM1068" s="29"/>
    </row>
    <row r="1069" spans="1:91" ht="14.25" customHeight="1" x14ac:dyDescent="0.2">
      <c r="A1069" s="159" t="s">
        <v>296</v>
      </c>
      <c r="B1069" s="65" t="s">
        <v>31</v>
      </c>
      <c r="C1069" s="66">
        <v>10006840</v>
      </c>
      <c r="D1069" s="66" t="s">
        <v>489</v>
      </c>
      <c r="E1069" s="162" t="s">
        <v>32</v>
      </c>
      <c r="F1069" s="142">
        <f>IF($B$9="Female",'No Self Assessment feeder'!F1058,IF($B$9="Male",'No Self Assessment feeder'!AL1058,IF($B$9="All",'No Self Assessment feeder'!BR1058)))</f>
        <v>4300</v>
      </c>
      <c r="G1069" s="120">
        <f>IF($B$9="Female",'No Self Assessment feeder'!G1058,IF($B$9="Male",'No Self Assessment feeder'!AM1058,IF($B$9="All",'No Self Assessment feeder'!BS1058)))</f>
        <v>1.7</v>
      </c>
      <c r="H1069" s="79">
        <f>IF($B$9="Female",'No Self Assessment feeder'!H1058,IF($B$9="Male",'No Self Assessment feeder'!AN1058,IF($B$9="All",'No Self Assessment feeder'!BT1058)))</f>
        <v>4230</v>
      </c>
      <c r="I1069" s="120">
        <f>IF($B$9="Female",'No Self Assessment feeder'!I1058,IF($B$9="Male",'No Self Assessment feeder'!AO1058,IF($B$9="All",'No Self Assessment feeder'!BU1058)))</f>
        <v>6.3</v>
      </c>
      <c r="J1069" s="120">
        <f>IF($B$9="Female",'No Self Assessment feeder'!J1058,IF($B$9="Male",'No Self Assessment feeder'!AP1058,IF($B$9="All",'No Self Assessment feeder'!BV1058)))</f>
        <v>9.1999999999999993</v>
      </c>
      <c r="K1069" s="120">
        <f>IF($B$9="Female",'No Self Assessment feeder'!K1058,IF($B$9="Male",'No Self Assessment feeder'!AQ1058,IF($B$9="All",'No Self Assessment feeder'!BW1058)))</f>
        <v>57.8</v>
      </c>
      <c r="L1069" s="120">
        <f>IF($B$9="Female",'No Self Assessment feeder'!L1058,IF($B$9="Male",'No Self Assessment feeder'!AR1058,IF($B$9="All",'No Self Assessment feeder'!BX1058)))</f>
        <v>76.099999999999994</v>
      </c>
      <c r="M1069" s="127">
        <f>IF($B$9="Female",'No Self Assessment feeder'!M1058,IF($B$9="Male",'No Self Assessment feeder'!AS1058,IF($B$9="All",'No Self Assessment feeder'!BY1058)))</f>
        <v>84.5</v>
      </c>
      <c r="N1069" s="81" t="str">
        <f>IF($B$9="Female",'No Self Assessment feeder'!N1058,IF($B$9="Male",'No Self Assessment feeder'!AT1058,IF($B$9="All",'No Self Assessment feeder'!BZ1058)))</f>
        <v>.</v>
      </c>
      <c r="O1069" s="120" t="str">
        <f>IF($B$9="Female",'No Self Assessment feeder'!O1058,IF($B$9="Male",'No Self Assessment feeder'!AU1058,IF($B$9="All",'No Self Assessment feeder'!CA1058)))</f>
        <v>.</v>
      </c>
      <c r="P1069" s="79" t="str">
        <f>IF($B$9="Female",'No Self Assessment feeder'!P1058,IF($B$9="Male",'No Self Assessment feeder'!AV1058,IF($B$9="All",'No Self Assessment feeder'!CB1058)))</f>
        <v>.</v>
      </c>
      <c r="Q1069" s="120" t="str">
        <f>IF($B$9="Female",'No Self Assessment feeder'!Q1058,IF($B$9="Male",'No Self Assessment feeder'!AW1058,IF($B$9="All",'No Self Assessment feeder'!CC1058)))</f>
        <v>.</v>
      </c>
      <c r="R1069" s="120" t="str">
        <f>IF($B$9="Female",'No Self Assessment feeder'!R1058,IF($B$9="Male",'No Self Assessment feeder'!AX1058,IF($B$9="All",'No Self Assessment feeder'!CD1058)))</f>
        <v>.</v>
      </c>
      <c r="S1069" s="120" t="str">
        <f>IF($B$9="Female",'No Self Assessment feeder'!S1058,IF($B$9="Male",'No Self Assessment feeder'!AY1058,IF($B$9="All",'No Self Assessment feeder'!CE1058)))</f>
        <v>.</v>
      </c>
      <c r="T1069" s="120" t="str">
        <f>IF($B$9="Female",'No Self Assessment feeder'!T1058,IF($B$9="Male",'No Self Assessment feeder'!AZ1058,IF($B$9="All",'No Self Assessment feeder'!CF1058)))</f>
        <v>.</v>
      </c>
      <c r="U1069" s="127" t="str">
        <f>IF($B$9="Female",'No Self Assessment feeder'!U1058,IF($B$9="Male",'No Self Assessment feeder'!BA1058,IF($B$9="All",'No Self Assessment feeder'!CG1058)))</f>
        <v>.</v>
      </c>
      <c r="V1069" s="81" t="str">
        <f>IF($B$9="Female",'No Self Assessment feeder'!V1058,IF($B$9="Male",'No Self Assessment feeder'!BB1058,IF($B$9="All",'No Self Assessment feeder'!CH1058)))</f>
        <v>.</v>
      </c>
      <c r="W1069" s="120" t="str">
        <f>IF($B$9="Female",'No Self Assessment feeder'!W1058,IF($B$9="Male",'No Self Assessment feeder'!BC1058,IF($B$9="All",'No Self Assessment feeder'!CI1058)))</f>
        <v>.</v>
      </c>
      <c r="X1069" s="79" t="str">
        <f>IF($B$9="Female",'No Self Assessment feeder'!X1058,IF($B$9="Male",'No Self Assessment feeder'!BD1058,IF($B$9="All",'No Self Assessment feeder'!CJ1058)))</f>
        <v>.</v>
      </c>
      <c r="Y1069" s="120" t="str">
        <f>IF($B$9="Female",'No Self Assessment feeder'!Y1058,IF($B$9="Male",'No Self Assessment feeder'!BE1058,IF($B$9="All",'No Self Assessment feeder'!CK1058)))</f>
        <v>.</v>
      </c>
      <c r="Z1069" s="120" t="str">
        <f>IF($B$9="Female",'No Self Assessment feeder'!Z1058,IF($B$9="Male",'No Self Assessment feeder'!BF1058,IF($B$9="All",'No Self Assessment feeder'!CL1058)))</f>
        <v>.</v>
      </c>
      <c r="AA1069" s="120" t="str">
        <f>IF($B$9="Female",'No Self Assessment feeder'!AA1058,IF($B$9="Male",'No Self Assessment feeder'!BG1058,IF($B$9="All",'No Self Assessment feeder'!CM1058)))</f>
        <v>.</v>
      </c>
      <c r="AB1069" s="120" t="str">
        <f>IF($B$9="Female",'No Self Assessment feeder'!AB1058,IF($B$9="Male",'No Self Assessment feeder'!BH1058,IF($B$9="All",'No Self Assessment feeder'!CN1058)))</f>
        <v>.</v>
      </c>
      <c r="AC1069" s="127" t="str">
        <f>IF($B$9="Female",'No Self Assessment feeder'!AC1058,IF($B$9="Male",'No Self Assessment feeder'!BI1058,IF($B$9="All",'No Self Assessment feeder'!CO1058)))</f>
        <v>.</v>
      </c>
      <c r="CM1069" s="29"/>
    </row>
    <row r="1070" spans="1:91" ht="14.25" customHeight="1" x14ac:dyDescent="0.2">
      <c r="A1070" s="159" t="s">
        <v>296</v>
      </c>
      <c r="B1070" s="65" t="s">
        <v>33</v>
      </c>
      <c r="C1070" s="66">
        <v>10000712</v>
      </c>
      <c r="D1070" s="66" t="s">
        <v>489</v>
      </c>
      <c r="E1070" s="162" t="s">
        <v>34</v>
      </c>
      <c r="F1070" s="142">
        <f>IF($B$9="Female",'No Self Assessment feeder'!F1059,IF($B$9="Male",'No Self Assessment feeder'!AL1059,IF($B$9="All",'No Self Assessment feeder'!BR1059)))</f>
        <v>585</v>
      </c>
      <c r="G1070" s="120">
        <f>IF($B$9="Female",'No Self Assessment feeder'!G1059,IF($B$9="Male",'No Self Assessment feeder'!AM1059,IF($B$9="All",'No Self Assessment feeder'!BS1059)))</f>
        <v>2.7</v>
      </c>
      <c r="H1070" s="79">
        <f>IF($B$9="Female",'No Self Assessment feeder'!H1059,IF($B$9="Male",'No Self Assessment feeder'!AN1059,IF($B$9="All",'No Self Assessment feeder'!BT1059)))</f>
        <v>565</v>
      </c>
      <c r="I1070" s="120">
        <f>IF($B$9="Female",'No Self Assessment feeder'!I1059,IF($B$9="Male",'No Self Assessment feeder'!AO1059,IF($B$9="All",'No Self Assessment feeder'!BU1059)))</f>
        <v>5.8</v>
      </c>
      <c r="J1070" s="120">
        <f>IF($B$9="Female",'No Self Assessment feeder'!J1059,IF($B$9="Male",'No Self Assessment feeder'!AP1059,IF($B$9="All",'No Self Assessment feeder'!BV1059)))</f>
        <v>12.7</v>
      </c>
      <c r="K1070" s="120">
        <f>IF($B$9="Female",'No Self Assessment feeder'!K1059,IF($B$9="Male",'No Self Assessment feeder'!AQ1059,IF($B$9="All",'No Self Assessment feeder'!BW1059)))</f>
        <v>69</v>
      </c>
      <c r="L1070" s="120">
        <f>IF($B$9="Female",'No Self Assessment feeder'!L1059,IF($B$9="Male",'No Self Assessment feeder'!AR1059,IF($B$9="All",'No Self Assessment feeder'!BX1059)))</f>
        <v>77.400000000000006</v>
      </c>
      <c r="M1070" s="127">
        <f>IF($B$9="Female",'No Self Assessment feeder'!M1059,IF($B$9="Male",'No Self Assessment feeder'!AS1059,IF($B$9="All",'No Self Assessment feeder'!BY1059)))</f>
        <v>81.5</v>
      </c>
      <c r="N1070" s="81" t="str">
        <f>IF($B$9="Female",'No Self Assessment feeder'!N1059,IF($B$9="Male",'No Self Assessment feeder'!AT1059,IF($B$9="All",'No Self Assessment feeder'!BZ1059)))</f>
        <v>.</v>
      </c>
      <c r="O1070" s="120" t="str">
        <f>IF($B$9="Female",'No Self Assessment feeder'!O1059,IF($B$9="Male",'No Self Assessment feeder'!AU1059,IF($B$9="All",'No Self Assessment feeder'!CA1059)))</f>
        <v>.</v>
      </c>
      <c r="P1070" s="79" t="str">
        <f>IF($B$9="Female",'No Self Assessment feeder'!P1059,IF($B$9="Male",'No Self Assessment feeder'!AV1059,IF($B$9="All",'No Self Assessment feeder'!CB1059)))</f>
        <v>.</v>
      </c>
      <c r="Q1070" s="120" t="str">
        <f>IF($B$9="Female",'No Self Assessment feeder'!Q1059,IF($B$9="Male",'No Self Assessment feeder'!AW1059,IF($B$9="All",'No Self Assessment feeder'!CC1059)))</f>
        <v>.</v>
      </c>
      <c r="R1070" s="120" t="str">
        <f>IF($B$9="Female",'No Self Assessment feeder'!R1059,IF($B$9="Male",'No Self Assessment feeder'!AX1059,IF($B$9="All",'No Self Assessment feeder'!CD1059)))</f>
        <v>.</v>
      </c>
      <c r="S1070" s="120" t="str">
        <f>IF($B$9="Female",'No Self Assessment feeder'!S1059,IF($B$9="Male",'No Self Assessment feeder'!AY1059,IF($B$9="All",'No Self Assessment feeder'!CE1059)))</f>
        <v>.</v>
      </c>
      <c r="T1070" s="120" t="str">
        <f>IF($B$9="Female",'No Self Assessment feeder'!T1059,IF($B$9="Male",'No Self Assessment feeder'!AZ1059,IF($B$9="All",'No Self Assessment feeder'!CF1059)))</f>
        <v>.</v>
      </c>
      <c r="U1070" s="127" t="str">
        <f>IF($B$9="Female",'No Self Assessment feeder'!U1059,IF($B$9="Male",'No Self Assessment feeder'!BA1059,IF($B$9="All",'No Self Assessment feeder'!CG1059)))</f>
        <v>.</v>
      </c>
      <c r="V1070" s="81" t="str">
        <f>IF($B$9="Female",'No Self Assessment feeder'!V1059,IF($B$9="Male",'No Self Assessment feeder'!BB1059,IF($B$9="All",'No Self Assessment feeder'!CH1059)))</f>
        <v>.</v>
      </c>
      <c r="W1070" s="120" t="str">
        <f>IF($B$9="Female",'No Self Assessment feeder'!W1059,IF($B$9="Male",'No Self Assessment feeder'!BC1059,IF($B$9="All",'No Self Assessment feeder'!CI1059)))</f>
        <v>.</v>
      </c>
      <c r="X1070" s="79" t="str">
        <f>IF($B$9="Female",'No Self Assessment feeder'!X1059,IF($B$9="Male",'No Self Assessment feeder'!BD1059,IF($B$9="All",'No Self Assessment feeder'!CJ1059)))</f>
        <v>.</v>
      </c>
      <c r="Y1070" s="120" t="str">
        <f>IF($B$9="Female",'No Self Assessment feeder'!Y1059,IF($B$9="Male",'No Self Assessment feeder'!BE1059,IF($B$9="All",'No Self Assessment feeder'!CK1059)))</f>
        <v>.</v>
      </c>
      <c r="Z1070" s="120" t="str">
        <f>IF($B$9="Female",'No Self Assessment feeder'!Z1059,IF($B$9="Male",'No Self Assessment feeder'!BF1059,IF($B$9="All",'No Self Assessment feeder'!CL1059)))</f>
        <v>.</v>
      </c>
      <c r="AA1070" s="120" t="str">
        <f>IF($B$9="Female",'No Self Assessment feeder'!AA1059,IF($B$9="Male",'No Self Assessment feeder'!BG1059,IF($B$9="All",'No Self Assessment feeder'!CM1059)))</f>
        <v>.</v>
      </c>
      <c r="AB1070" s="120" t="str">
        <f>IF($B$9="Female",'No Self Assessment feeder'!AB1059,IF($B$9="Male",'No Self Assessment feeder'!BH1059,IF($B$9="All",'No Self Assessment feeder'!CN1059)))</f>
        <v>.</v>
      </c>
      <c r="AC1070" s="127" t="str">
        <f>IF($B$9="Female",'No Self Assessment feeder'!AC1059,IF($B$9="Male",'No Self Assessment feeder'!BI1059,IF($B$9="All",'No Self Assessment feeder'!CO1059)))</f>
        <v>.</v>
      </c>
      <c r="CM1070" s="29"/>
    </row>
    <row r="1071" spans="1:91" ht="14.25" customHeight="1" x14ac:dyDescent="0.2">
      <c r="A1071" s="159" t="s">
        <v>296</v>
      </c>
      <c r="B1071" s="65" t="s">
        <v>35</v>
      </c>
      <c r="C1071" s="66">
        <v>10007811</v>
      </c>
      <c r="D1071" s="66" t="s">
        <v>492</v>
      </c>
      <c r="E1071" s="162" t="s">
        <v>37</v>
      </c>
      <c r="F1071" s="142">
        <f>IF($B$9="Female",'No Self Assessment feeder'!F1060,IF($B$9="Male",'No Self Assessment feeder'!AL1060,IF($B$9="All",'No Self Assessment feeder'!BR1060)))</f>
        <v>445</v>
      </c>
      <c r="G1071" s="120">
        <f>IF($B$9="Female",'No Self Assessment feeder'!G1060,IF($B$9="Male",'No Self Assessment feeder'!AM1060,IF($B$9="All",'No Self Assessment feeder'!BS1060)))</f>
        <v>4.7</v>
      </c>
      <c r="H1071" s="79">
        <f>IF($B$9="Female",'No Self Assessment feeder'!H1060,IF($B$9="Male",'No Self Assessment feeder'!AN1060,IF($B$9="All",'No Self Assessment feeder'!BT1060)))</f>
        <v>425</v>
      </c>
      <c r="I1071" s="120">
        <f>IF($B$9="Female",'No Self Assessment feeder'!I1060,IF($B$9="Male",'No Self Assessment feeder'!AO1060,IF($B$9="All",'No Self Assessment feeder'!BU1060)))</f>
        <v>6.4</v>
      </c>
      <c r="J1071" s="120">
        <f>IF($B$9="Female",'No Self Assessment feeder'!J1060,IF($B$9="Male",'No Self Assessment feeder'!AP1060,IF($B$9="All",'No Self Assessment feeder'!BV1060)))</f>
        <v>7.1</v>
      </c>
      <c r="K1071" s="120">
        <f>IF($B$9="Female",'No Self Assessment feeder'!K1060,IF($B$9="Male",'No Self Assessment feeder'!AQ1060,IF($B$9="All",'No Self Assessment feeder'!BW1060)))</f>
        <v>60</v>
      </c>
      <c r="L1071" s="120">
        <f>IF($B$9="Female",'No Self Assessment feeder'!L1060,IF($B$9="Male",'No Self Assessment feeder'!AR1060,IF($B$9="All",'No Self Assessment feeder'!BX1060)))</f>
        <v>81.599999999999994</v>
      </c>
      <c r="M1071" s="127">
        <f>IF($B$9="Female",'No Self Assessment feeder'!M1060,IF($B$9="Male",'No Self Assessment feeder'!AS1060,IF($B$9="All",'No Self Assessment feeder'!BY1060)))</f>
        <v>86.5</v>
      </c>
      <c r="N1071" s="81" t="str">
        <f>IF($B$9="Female",'No Self Assessment feeder'!N1060,IF($B$9="Male",'No Self Assessment feeder'!AT1060,IF($B$9="All",'No Self Assessment feeder'!BZ1060)))</f>
        <v>.</v>
      </c>
      <c r="O1071" s="120" t="str">
        <f>IF($B$9="Female",'No Self Assessment feeder'!O1060,IF($B$9="Male",'No Self Assessment feeder'!AU1060,IF($B$9="All",'No Self Assessment feeder'!CA1060)))</f>
        <v>.</v>
      </c>
      <c r="P1071" s="79" t="str">
        <f>IF($B$9="Female",'No Self Assessment feeder'!P1060,IF($B$9="Male",'No Self Assessment feeder'!AV1060,IF($B$9="All",'No Self Assessment feeder'!CB1060)))</f>
        <v>.</v>
      </c>
      <c r="Q1071" s="120" t="str">
        <f>IF($B$9="Female",'No Self Assessment feeder'!Q1060,IF($B$9="Male",'No Self Assessment feeder'!AW1060,IF($B$9="All",'No Self Assessment feeder'!CC1060)))</f>
        <v>.</v>
      </c>
      <c r="R1071" s="120" t="str">
        <f>IF($B$9="Female",'No Self Assessment feeder'!R1060,IF($B$9="Male",'No Self Assessment feeder'!AX1060,IF($B$9="All",'No Self Assessment feeder'!CD1060)))</f>
        <v>.</v>
      </c>
      <c r="S1071" s="120" t="str">
        <f>IF($B$9="Female",'No Self Assessment feeder'!S1060,IF($B$9="Male",'No Self Assessment feeder'!AY1060,IF($B$9="All",'No Self Assessment feeder'!CE1060)))</f>
        <v>.</v>
      </c>
      <c r="T1071" s="120" t="str">
        <f>IF($B$9="Female",'No Self Assessment feeder'!T1060,IF($B$9="Male",'No Self Assessment feeder'!AZ1060,IF($B$9="All",'No Self Assessment feeder'!CF1060)))</f>
        <v>.</v>
      </c>
      <c r="U1071" s="127" t="str">
        <f>IF($B$9="Female",'No Self Assessment feeder'!U1060,IF($B$9="Male",'No Self Assessment feeder'!BA1060,IF($B$9="All",'No Self Assessment feeder'!CG1060)))</f>
        <v>.</v>
      </c>
      <c r="V1071" s="81" t="str">
        <f>IF($B$9="Female",'No Self Assessment feeder'!V1060,IF($B$9="Male",'No Self Assessment feeder'!BB1060,IF($B$9="All",'No Self Assessment feeder'!CH1060)))</f>
        <v>.</v>
      </c>
      <c r="W1071" s="120" t="str">
        <f>IF($B$9="Female",'No Self Assessment feeder'!W1060,IF($B$9="Male",'No Self Assessment feeder'!BC1060,IF($B$9="All",'No Self Assessment feeder'!CI1060)))</f>
        <v>.</v>
      </c>
      <c r="X1071" s="79" t="str">
        <f>IF($B$9="Female",'No Self Assessment feeder'!X1060,IF($B$9="Male",'No Self Assessment feeder'!BD1060,IF($B$9="All",'No Self Assessment feeder'!CJ1060)))</f>
        <v>.</v>
      </c>
      <c r="Y1071" s="120" t="str">
        <f>IF($B$9="Female",'No Self Assessment feeder'!Y1060,IF($B$9="Male",'No Self Assessment feeder'!BE1060,IF($B$9="All",'No Self Assessment feeder'!CK1060)))</f>
        <v>.</v>
      </c>
      <c r="Z1071" s="120" t="str">
        <f>IF($B$9="Female",'No Self Assessment feeder'!Z1060,IF($B$9="Male",'No Self Assessment feeder'!BF1060,IF($B$9="All",'No Self Assessment feeder'!CL1060)))</f>
        <v>.</v>
      </c>
      <c r="AA1071" s="120" t="str">
        <f>IF($B$9="Female",'No Self Assessment feeder'!AA1060,IF($B$9="Male",'No Self Assessment feeder'!BG1060,IF($B$9="All",'No Self Assessment feeder'!CM1060)))</f>
        <v>.</v>
      </c>
      <c r="AB1071" s="120" t="str">
        <f>IF($B$9="Female",'No Self Assessment feeder'!AB1060,IF($B$9="Male",'No Self Assessment feeder'!BH1060,IF($B$9="All",'No Self Assessment feeder'!CN1060)))</f>
        <v>.</v>
      </c>
      <c r="AC1071" s="127" t="str">
        <f>IF($B$9="Female",'No Self Assessment feeder'!AC1060,IF($B$9="Male",'No Self Assessment feeder'!BI1060,IF($B$9="All",'No Self Assessment feeder'!CO1060)))</f>
        <v>.</v>
      </c>
      <c r="CM1071" s="29"/>
    </row>
    <row r="1072" spans="1:91" ht="14.25" customHeight="1" x14ac:dyDescent="0.2">
      <c r="A1072" s="159" t="s">
        <v>296</v>
      </c>
      <c r="B1072" s="65" t="s">
        <v>38</v>
      </c>
      <c r="C1072" s="66">
        <v>10006841</v>
      </c>
      <c r="D1072" s="66" t="s">
        <v>493</v>
      </c>
      <c r="E1072" s="162" t="s">
        <v>40</v>
      </c>
      <c r="F1072" s="142">
        <f>IF($B$9="Female",'No Self Assessment feeder'!F1061,IF($B$9="Male",'No Self Assessment feeder'!AL1061,IF($B$9="All",'No Self Assessment feeder'!BR1061)))</f>
        <v>990</v>
      </c>
      <c r="G1072" s="120">
        <f>IF($B$9="Female",'No Self Assessment feeder'!G1061,IF($B$9="Male",'No Self Assessment feeder'!AM1061,IF($B$9="All",'No Self Assessment feeder'!BS1061)))</f>
        <v>2.8</v>
      </c>
      <c r="H1072" s="79">
        <f>IF($B$9="Female",'No Self Assessment feeder'!H1061,IF($B$9="Male",'No Self Assessment feeder'!AN1061,IF($B$9="All",'No Self Assessment feeder'!BT1061)))</f>
        <v>960</v>
      </c>
      <c r="I1072" s="120">
        <f>IF($B$9="Female",'No Self Assessment feeder'!I1061,IF($B$9="Male",'No Self Assessment feeder'!AO1061,IF($B$9="All",'No Self Assessment feeder'!BU1061)))</f>
        <v>8.9</v>
      </c>
      <c r="J1072" s="120">
        <f>IF($B$9="Female",'No Self Assessment feeder'!J1061,IF($B$9="Male",'No Self Assessment feeder'!AP1061,IF($B$9="All",'No Self Assessment feeder'!BV1061)))</f>
        <v>12.6</v>
      </c>
      <c r="K1072" s="120">
        <f>IF($B$9="Female",'No Self Assessment feeder'!K1061,IF($B$9="Male",'No Self Assessment feeder'!AQ1061,IF($B$9="All",'No Self Assessment feeder'!BW1061)))</f>
        <v>61.3</v>
      </c>
      <c r="L1072" s="120">
        <f>IF($B$9="Female",'No Self Assessment feeder'!L1061,IF($B$9="Male",'No Self Assessment feeder'!AR1061,IF($B$9="All",'No Self Assessment feeder'!BX1061)))</f>
        <v>71.8</v>
      </c>
      <c r="M1072" s="127">
        <f>IF($B$9="Female",'No Self Assessment feeder'!M1061,IF($B$9="Male",'No Self Assessment feeder'!AS1061,IF($B$9="All",'No Self Assessment feeder'!BY1061)))</f>
        <v>78.5</v>
      </c>
      <c r="N1072" s="81" t="str">
        <f>IF($B$9="Female",'No Self Assessment feeder'!N1061,IF($B$9="Male",'No Self Assessment feeder'!AT1061,IF($B$9="All",'No Self Assessment feeder'!BZ1061)))</f>
        <v>.</v>
      </c>
      <c r="O1072" s="120" t="str">
        <f>IF($B$9="Female",'No Self Assessment feeder'!O1061,IF($B$9="Male",'No Self Assessment feeder'!AU1061,IF($B$9="All",'No Self Assessment feeder'!CA1061)))</f>
        <v>.</v>
      </c>
      <c r="P1072" s="79" t="str">
        <f>IF($B$9="Female",'No Self Assessment feeder'!P1061,IF($B$9="Male",'No Self Assessment feeder'!AV1061,IF($B$9="All",'No Self Assessment feeder'!CB1061)))</f>
        <v>.</v>
      </c>
      <c r="Q1072" s="120" t="str">
        <f>IF($B$9="Female",'No Self Assessment feeder'!Q1061,IF($B$9="Male",'No Self Assessment feeder'!AW1061,IF($B$9="All",'No Self Assessment feeder'!CC1061)))</f>
        <v>.</v>
      </c>
      <c r="R1072" s="120" t="str">
        <f>IF($B$9="Female",'No Self Assessment feeder'!R1061,IF($B$9="Male",'No Self Assessment feeder'!AX1061,IF($B$9="All",'No Self Assessment feeder'!CD1061)))</f>
        <v>.</v>
      </c>
      <c r="S1072" s="120" t="str">
        <f>IF($B$9="Female",'No Self Assessment feeder'!S1061,IF($B$9="Male",'No Self Assessment feeder'!AY1061,IF($B$9="All",'No Self Assessment feeder'!CE1061)))</f>
        <v>.</v>
      </c>
      <c r="T1072" s="120" t="str">
        <f>IF($B$9="Female",'No Self Assessment feeder'!T1061,IF($B$9="Male",'No Self Assessment feeder'!AZ1061,IF($B$9="All",'No Self Assessment feeder'!CF1061)))</f>
        <v>.</v>
      </c>
      <c r="U1072" s="127" t="str">
        <f>IF($B$9="Female",'No Self Assessment feeder'!U1061,IF($B$9="Male",'No Self Assessment feeder'!BA1061,IF($B$9="All",'No Self Assessment feeder'!CG1061)))</f>
        <v>.</v>
      </c>
      <c r="V1072" s="81" t="str">
        <f>IF($B$9="Female",'No Self Assessment feeder'!V1061,IF($B$9="Male",'No Self Assessment feeder'!BB1061,IF($B$9="All",'No Self Assessment feeder'!CH1061)))</f>
        <v>.</v>
      </c>
      <c r="W1072" s="120" t="str">
        <f>IF($B$9="Female",'No Self Assessment feeder'!W1061,IF($B$9="Male",'No Self Assessment feeder'!BC1061,IF($B$9="All",'No Self Assessment feeder'!CI1061)))</f>
        <v>.</v>
      </c>
      <c r="X1072" s="79" t="str">
        <f>IF($B$9="Female",'No Self Assessment feeder'!X1061,IF($B$9="Male",'No Self Assessment feeder'!BD1061,IF($B$9="All",'No Self Assessment feeder'!CJ1061)))</f>
        <v>.</v>
      </c>
      <c r="Y1072" s="120" t="str">
        <f>IF($B$9="Female",'No Self Assessment feeder'!Y1061,IF($B$9="Male",'No Self Assessment feeder'!BE1061,IF($B$9="All",'No Self Assessment feeder'!CK1061)))</f>
        <v>.</v>
      </c>
      <c r="Z1072" s="120" t="str">
        <f>IF($B$9="Female",'No Self Assessment feeder'!Z1061,IF($B$9="Male",'No Self Assessment feeder'!BF1061,IF($B$9="All",'No Self Assessment feeder'!CL1061)))</f>
        <v>.</v>
      </c>
      <c r="AA1072" s="120" t="str">
        <f>IF($B$9="Female",'No Self Assessment feeder'!AA1061,IF($B$9="Male",'No Self Assessment feeder'!BG1061,IF($B$9="All",'No Self Assessment feeder'!CM1061)))</f>
        <v>.</v>
      </c>
      <c r="AB1072" s="120" t="str">
        <f>IF($B$9="Female",'No Self Assessment feeder'!AB1061,IF($B$9="Male",'No Self Assessment feeder'!BH1061,IF($B$9="All",'No Self Assessment feeder'!CN1061)))</f>
        <v>.</v>
      </c>
      <c r="AC1072" s="127" t="str">
        <f>IF($B$9="Female",'No Self Assessment feeder'!AC1061,IF($B$9="Male",'No Self Assessment feeder'!BI1061,IF($B$9="All",'No Self Assessment feeder'!CO1061)))</f>
        <v>.</v>
      </c>
      <c r="CM1072" s="29"/>
    </row>
    <row r="1073" spans="1:91" ht="14.25" customHeight="1" x14ac:dyDescent="0.2">
      <c r="A1073" s="159" t="s">
        <v>296</v>
      </c>
      <c r="B1073" s="65" t="s">
        <v>41</v>
      </c>
      <c r="C1073" s="66">
        <v>10000385</v>
      </c>
      <c r="D1073" s="66" t="s">
        <v>490</v>
      </c>
      <c r="E1073" s="162" t="s">
        <v>42</v>
      </c>
      <c r="F1073" s="142">
        <f>IF($B$9="Female",'No Self Assessment feeder'!F1062,IF($B$9="Male",'No Self Assessment feeder'!AL1062,IF($B$9="All",'No Self Assessment feeder'!BR1062)))</f>
        <v>665</v>
      </c>
      <c r="G1073" s="120">
        <f>IF($B$9="Female",'No Self Assessment feeder'!G1062,IF($B$9="Male",'No Self Assessment feeder'!AM1062,IF($B$9="All",'No Self Assessment feeder'!BS1062)))</f>
        <v>1.2</v>
      </c>
      <c r="H1073" s="79">
        <f>IF($B$9="Female",'No Self Assessment feeder'!H1062,IF($B$9="Male",'No Self Assessment feeder'!AN1062,IF($B$9="All",'No Self Assessment feeder'!BT1062)))</f>
        <v>655</v>
      </c>
      <c r="I1073" s="120">
        <f>IF($B$9="Female",'No Self Assessment feeder'!I1062,IF($B$9="Male",'No Self Assessment feeder'!AO1062,IF($B$9="All",'No Self Assessment feeder'!BU1062)))</f>
        <v>9.9</v>
      </c>
      <c r="J1073" s="120">
        <f>IF($B$9="Female",'No Self Assessment feeder'!J1062,IF($B$9="Male",'No Self Assessment feeder'!AP1062,IF($B$9="All",'No Self Assessment feeder'!BV1062)))</f>
        <v>19.5</v>
      </c>
      <c r="K1073" s="120">
        <f>IF($B$9="Female",'No Self Assessment feeder'!K1062,IF($B$9="Male",'No Self Assessment feeder'!AQ1062,IF($B$9="All",'No Self Assessment feeder'!BW1062)))</f>
        <v>64.8</v>
      </c>
      <c r="L1073" s="120">
        <f>IF($B$9="Female",'No Self Assessment feeder'!L1062,IF($B$9="Male",'No Self Assessment feeder'!AR1062,IF($B$9="All",'No Self Assessment feeder'!BX1062)))</f>
        <v>68.099999999999994</v>
      </c>
      <c r="M1073" s="127">
        <f>IF($B$9="Female",'No Self Assessment feeder'!M1062,IF($B$9="Male",'No Self Assessment feeder'!AS1062,IF($B$9="All",'No Self Assessment feeder'!BY1062)))</f>
        <v>70.599999999999994</v>
      </c>
      <c r="N1073" s="81" t="str">
        <f>IF($B$9="Female",'No Self Assessment feeder'!N1062,IF($B$9="Male",'No Self Assessment feeder'!AT1062,IF($B$9="All",'No Self Assessment feeder'!BZ1062)))</f>
        <v>.</v>
      </c>
      <c r="O1073" s="120" t="str">
        <f>IF($B$9="Female",'No Self Assessment feeder'!O1062,IF($B$9="Male",'No Self Assessment feeder'!AU1062,IF($B$9="All",'No Self Assessment feeder'!CA1062)))</f>
        <v>.</v>
      </c>
      <c r="P1073" s="79" t="str">
        <f>IF($B$9="Female",'No Self Assessment feeder'!P1062,IF($B$9="Male",'No Self Assessment feeder'!AV1062,IF($B$9="All",'No Self Assessment feeder'!CB1062)))</f>
        <v>.</v>
      </c>
      <c r="Q1073" s="120" t="str">
        <f>IF($B$9="Female",'No Self Assessment feeder'!Q1062,IF($B$9="Male",'No Self Assessment feeder'!AW1062,IF($B$9="All",'No Self Assessment feeder'!CC1062)))</f>
        <v>.</v>
      </c>
      <c r="R1073" s="120" t="str">
        <f>IF($B$9="Female",'No Self Assessment feeder'!R1062,IF($B$9="Male",'No Self Assessment feeder'!AX1062,IF($B$9="All",'No Self Assessment feeder'!CD1062)))</f>
        <v>.</v>
      </c>
      <c r="S1073" s="120" t="str">
        <f>IF($B$9="Female",'No Self Assessment feeder'!S1062,IF($B$9="Male",'No Self Assessment feeder'!AY1062,IF($B$9="All",'No Self Assessment feeder'!CE1062)))</f>
        <v>.</v>
      </c>
      <c r="T1073" s="120" t="str">
        <f>IF($B$9="Female",'No Self Assessment feeder'!T1062,IF($B$9="Male",'No Self Assessment feeder'!AZ1062,IF($B$9="All",'No Self Assessment feeder'!CF1062)))</f>
        <v>.</v>
      </c>
      <c r="U1073" s="127" t="str">
        <f>IF($B$9="Female",'No Self Assessment feeder'!U1062,IF($B$9="Male",'No Self Assessment feeder'!BA1062,IF($B$9="All",'No Self Assessment feeder'!CG1062)))</f>
        <v>.</v>
      </c>
      <c r="V1073" s="81" t="str">
        <f>IF($B$9="Female",'No Self Assessment feeder'!V1062,IF($B$9="Male",'No Self Assessment feeder'!BB1062,IF($B$9="All",'No Self Assessment feeder'!CH1062)))</f>
        <v>.</v>
      </c>
      <c r="W1073" s="120" t="str">
        <f>IF($B$9="Female",'No Self Assessment feeder'!W1062,IF($B$9="Male",'No Self Assessment feeder'!BC1062,IF($B$9="All",'No Self Assessment feeder'!CI1062)))</f>
        <v>.</v>
      </c>
      <c r="X1073" s="79" t="str">
        <f>IF($B$9="Female",'No Self Assessment feeder'!X1062,IF($B$9="Male",'No Self Assessment feeder'!BD1062,IF($B$9="All",'No Self Assessment feeder'!CJ1062)))</f>
        <v>.</v>
      </c>
      <c r="Y1073" s="120" t="str">
        <f>IF($B$9="Female",'No Self Assessment feeder'!Y1062,IF($B$9="Male",'No Self Assessment feeder'!BE1062,IF($B$9="All",'No Self Assessment feeder'!CK1062)))</f>
        <v>.</v>
      </c>
      <c r="Z1073" s="120" t="str">
        <f>IF($B$9="Female",'No Self Assessment feeder'!Z1062,IF($B$9="Male",'No Self Assessment feeder'!BF1062,IF($B$9="All",'No Self Assessment feeder'!CL1062)))</f>
        <v>.</v>
      </c>
      <c r="AA1073" s="120" t="str">
        <f>IF($B$9="Female",'No Self Assessment feeder'!AA1062,IF($B$9="Male",'No Self Assessment feeder'!BG1062,IF($B$9="All",'No Self Assessment feeder'!CM1062)))</f>
        <v>.</v>
      </c>
      <c r="AB1073" s="120" t="str">
        <f>IF($B$9="Female",'No Self Assessment feeder'!AB1062,IF($B$9="Male",'No Self Assessment feeder'!BH1062,IF($B$9="All",'No Self Assessment feeder'!CN1062)))</f>
        <v>.</v>
      </c>
      <c r="AC1073" s="127" t="str">
        <f>IF($B$9="Female",'No Self Assessment feeder'!AC1062,IF($B$9="Male",'No Self Assessment feeder'!BI1062,IF($B$9="All",'No Self Assessment feeder'!CO1062)))</f>
        <v>.</v>
      </c>
      <c r="CM1073" s="29"/>
    </row>
    <row r="1074" spans="1:91" ht="14.25" customHeight="1" x14ac:dyDescent="0.2">
      <c r="A1074" s="159" t="s">
        <v>296</v>
      </c>
      <c r="B1074" s="65" t="s">
        <v>43</v>
      </c>
      <c r="C1074" s="66">
        <v>10000824</v>
      </c>
      <c r="D1074" s="66" t="s">
        <v>490</v>
      </c>
      <c r="E1074" s="162" t="s">
        <v>44</v>
      </c>
      <c r="F1074" s="142">
        <f>IF($B$9="Female",'No Self Assessment feeder'!F1063,IF($B$9="Male",'No Self Assessment feeder'!AL1063,IF($B$9="All",'No Self Assessment feeder'!BR1063)))</f>
        <v>2905</v>
      </c>
      <c r="G1074" s="120">
        <f>IF($B$9="Female",'No Self Assessment feeder'!G1063,IF($B$9="Male",'No Self Assessment feeder'!AM1063,IF($B$9="All",'No Self Assessment feeder'!BS1063)))</f>
        <v>2.6</v>
      </c>
      <c r="H1074" s="79">
        <f>IF($B$9="Female",'No Self Assessment feeder'!H1063,IF($B$9="Male",'No Self Assessment feeder'!AN1063,IF($B$9="All",'No Self Assessment feeder'!BT1063)))</f>
        <v>2830</v>
      </c>
      <c r="I1074" s="120">
        <f>IF($B$9="Female",'No Self Assessment feeder'!I1063,IF($B$9="Male",'No Self Assessment feeder'!AO1063,IF($B$9="All",'No Self Assessment feeder'!BU1063)))</f>
        <v>7.7</v>
      </c>
      <c r="J1074" s="120">
        <f>IF($B$9="Female",'No Self Assessment feeder'!J1063,IF($B$9="Male",'No Self Assessment feeder'!AP1063,IF($B$9="All",'No Self Assessment feeder'!BV1063)))</f>
        <v>9.6999999999999993</v>
      </c>
      <c r="K1074" s="120">
        <f>IF($B$9="Female",'No Self Assessment feeder'!K1063,IF($B$9="Male",'No Self Assessment feeder'!AQ1063,IF($B$9="All",'No Self Assessment feeder'!BW1063)))</f>
        <v>71.900000000000006</v>
      </c>
      <c r="L1074" s="120">
        <f>IF($B$9="Female",'No Self Assessment feeder'!L1063,IF($B$9="Male",'No Self Assessment feeder'!AR1063,IF($B$9="All",'No Self Assessment feeder'!BX1063)))</f>
        <v>79.8</v>
      </c>
      <c r="M1074" s="127">
        <f>IF($B$9="Female",'No Self Assessment feeder'!M1063,IF($B$9="Male",'No Self Assessment feeder'!AS1063,IF($B$9="All",'No Self Assessment feeder'!BY1063)))</f>
        <v>82.7</v>
      </c>
      <c r="N1074" s="81" t="str">
        <f>IF($B$9="Female",'No Self Assessment feeder'!N1063,IF($B$9="Male",'No Self Assessment feeder'!AT1063,IF($B$9="All",'No Self Assessment feeder'!BZ1063)))</f>
        <v>.</v>
      </c>
      <c r="O1074" s="120" t="str">
        <f>IF($B$9="Female",'No Self Assessment feeder'!O1063,IF($B$9="Male",'No Self Assessment feeder'!AU1063,IF($B$9="All",'No Self Assessment feeder'!CA1063)))</f>
        <v>.</v>
      </c>
      <c r="P1074" s="79" t="str">
        <f>IF($B$9="Female",'No Self Assessment feeder'!P1063,IF($B$9="Male",'No Self Assessment feeder'!AV1063,IF($B$9="All",'No Self Assessment feeder'!CB1063)))</f>
        <v>.</v>
      </c>
      <c r="Q1074" s="120" t="str">
        <f>IF($B$9="Female",'No Self Assessment feeder'!Q1063,IF($B$9="Male",'No Self Assessment feeder'!AW1063,IF($B$9="All",'No Self Assessment feeder'!CC1063)))</f>
        <v>.</v>
      </c>
      <c r="R1074" s="120" t="str">
        <f>IF($B$9="Female",'No Self Assessment feeder'!R1063,IF($B$9="Male",'No Self Assessment feeder'!AX1063,IF($B$9="All",'No Self Assessment feeder'!CD1063)))</f>
        <v>.</v>
      </c>
      <c r="S1074" s="120" t="str">
        <f>IF($B$9="Female",'No Self Assessment feeder'!S1063,IF($B$9="Male",'No Self Assessment feeder'!AY1063,IF($B$9="All",'No Self Assessment feeder'!CE1063)))</f>
        <v>.</v>
      </c>
      <c r="T1074" s="120" t="str">
        <f>IF($B$9="Female",'No Self Assessment feeder'!T1063,IF($B$9="Male",'No Self Assessment feeder'!AZ1063,IF($B$9="All",'No Self Assessment feeder'!CF1063)))</f>
        <v>.</v>
      </c>
      <c r="U1074" s="127" t="str">
        <f>IF($B$9="Female",'No Self Assessment feeder'!U1063,IF($B$9="Male",'No Self Assessment feeder'!BA1063,IF($B$9="All",'No Self Assessment feeder'!CG1063)))</f>
        <v>.</v>
      </c>
      <c r="V1074" s="81" t="str">
        <f>IF($B$9="Female",'No Self Assessment feeder'!V1063,IF($B$9="Male",'No Self Assessment feeder'!BB1063,IF($B$9="All",'No Self Assessment feeder'!CH1063)))</f>
        <v>.</v>
      </c>
      <c r="W1074" s="120" t="str">
        <f>IF($B$9="Female",'No Self Assessment feeder'!W1063,IF($B$9="Male",'No Self Assessment feeder'!BC1063,IF($B$9="All",'No Self Assessment feeder'!CI1063)))</f>
        <v>.</v>
      </c>
      <c r="X1074" s="79" t="str">
        <f>IF($B$9="Female",'No Self Assessment feeder'!X1063,IF($B$9="Male",'No Self Assessment feeder'!BD1063,IF($B$9="All",'No Self Assessment feeder'!CJ1063)))</f>
        <v>.</v>
      </c>
      <c r="Y1074" s="120" t="str">
        <f>IF($B$9="Female",'No Self Assessment feeder'!Y1063,IF($B$9="Male",'No Self Assessment feeder'!BE1063,IF($B$9="All",'No Self Assessment feeder'!CK1063)))</f>
        <v>.</v>
      </c>
      <c r="Z1074" s="120" t="str">
        <f>IF($B$9="Female",'No Self Assessment feeder'!Z1063,IF($B$9="Male",'No Self Assessment feeder'!BF1063,IF($B$9="All",'No Self Assessment feeder'!CL1063)))</f>
        <v>.</v>
      </c>
      <c r="AA1074" s="120" t="str">
        <f>IF($B$9="Female",'No Self Assessment feeder'!AA1063,IF($B$9="Male",'No Self Assessment feeder'!BG1063,IF($B$9="All",'No Self Assessment feeder'!CM1063)))</f>
        <v>.</v>
      </c>
      <c r="AB1074" s="120" t="str">
        <f>IF($B$9="Female",'No Self Assessment feeder'!AB1063,IF($B$9="Male",'No Self Assessment feeder'!BH1063,IF($B$9="All",'No Self Assessment feeder'!CN1063)))</f>
        <v>.</v>
      </c>
      <c r="AC1074" s="127" t="str">
        <f>IF($B$9="Female",'No Self Assessment feeder'!AC1063,IF($B$9="Male",'No Self Assessment feeder'!BI1063,IF($B$9="All",'No Self Assessment feeder'!CO1063)))</f>
        <v>.</v>
      </c>
      <c r="CM1074" s="29"/>
    </row>
    <row r="1075" spans="1:91" ht="14.25" customHeight="1" x14ac:dyDescent="0.2">
      <c r="A1075" s="159" t="s">
        <v>296</v>
      </c>
      <c r="B1075" s="65" t="s">
        <v>45</v>
      </c>
      <c r="C1075" s="66">
        <v>10007785</v>
      </c>
      <c r="D1075" s="66" t="s">
        <v>494</v>
      </c>
      <c r="E1075" s="162" t="s">
        <v>47</v>
      </c>
      <c r="F1075" s="142">
        <f>IF($B$9="Female",'No Self Assessment feeder'!F1064,IF($B$9="Male",'No Self Assessment feeder'!AL1064,IF($B$9="All",'No Self Assessment feeder'!BR1064)))</f>
        <v>1940</v>
      </c>
      <c r="G1075" s="120">
        <f>IF($B$9="Female",'No Self Assessment feeder'!G1064,IF($B$9="Male",'No Self Assessment feeder'!AM1064,IF($B$9="All",'No Self Assessment feeder'!BS1064)))</f>
        <v>3.6</v>
      </c>
      <c r="H1075" s="79">
        <f>IF($B$9="Female",'No Self Assessment feeder'!H1064,IF($B$9="Male",'No Self Assessment feeder'!AN1064,IF($B$9="All",'No Self Assessment feeder'!BT1064)))</f>
        <v>1870</v>
      </c>
      <c r="I1075" s="120">
        <f>IF($B$9="Female",'No Self Assessment feeder'!I1064,IF($B$9="Male",'No Self Assessment feeder'!AO1064,IF($B$9="All",'No Self Assessment feeder'!BU1064)))</f>
        <v>8.6999999999999993</v>
      </c>
      <c r="J1075" s="120">
        <f>IF($B$9="Female",'No Self Assessment feeder'!J1064,IF($B$9="Male",'No Self Assessment feeder'!AP1064,IF($B$9="All",'No Self Assessment feeder'!BV1064)))</f>
        <v>13.5</v>
      </c>
      <c r="K1075" s="120">
        <f>IF($B$9="Female",'No Self Assessment feeder'!K1064,IF($B$9="Male",'No Self Assessment feeder'!AQ1064,IF($B$9="All",'No Self Assessment feeder'!BW1064)))</f>
        <v>53.9</v>
      </c>
      <c r="L1075" s="120">
        <f>IF($B$9="Female",'No Self Assessment feeder'!L1064,IF($B$9="Male",'No Self Assessment feeder'!AR1064,IF($B$9="All",'No Self Assessment feeder'!BX1064)))</f>
        <v>69.3</v>
      </c>
      <c r="M1075" s="127">
        <f>IF($B$9="Female",'No Self Assessment feeder'!M1064,IF($B$9="Male",'No Self Assessment feeder'!AS1064,IF($B$9="All",'No Self Assessment feeder'!BY1064)))</f>
        <v>77.8</v>
      </c>
      <c r="N1075" s="81" t="str">
        <f>IF($B$9="Female",'No Self Assessment feeder'!N1064,IF($B$9="Male",'No Self Assessment feeder'!AT1064,IF($B$9="All",'No Self Assessment feeder'!BZ1064)))</f>
        <v>.</v>
      </c>
      <c r="O1075" s="120" t="str">
        <f>IF($B$9="Female",'No Self Assessment feeder'!O1064,IF($B$9="Male",'No Self Assessment feeder'!AU1064,IF($B$9="All",'No Self Assessment feeder'!CA1064)))</f>
        <v>.</v>
      </c>
      <c r="P1075" s="79" t="str">
        <f>IF($B$9="Female",'No Self Assessment feeder'!P1064,IF($B$9="Male",'No Self Assessment feeder'!AV1064,IF($B$9="All",'No Self Assessment feeder'!CB1064)))</f>
        <v>.</v>
      </c>
      <c r="Q1075" s="120" t="str">
        <f>IF($B$9="Female",'No Self Assessment feeder'!Q1064,IF($B$9="Male",'No Self Assessment feeder'!AW1064,IF($B$9="All",'No Self Assessment feeder'!CC1064)))</f>
        <v>.</v>
      </c>
      <c r="R1075" s="120" t="str">
        <f>IF($B$9="Female",'No Self Assessment feeder'!R1064,IF($B$9="Male",'No Self Assessment feeder'!AX1064,IF($B$9="All",'No Self Assessment feeder'!CD1064)))</f>
        <v>.</v>
      </c>
      <c r="S1075" s="120" t="str">
        <f>IF($B$9="Female",'No Self Assessment feeder'!S1064,IF($B$9="Male",'No Self Assessment feeder'!AY1064,IF($B$9="All",'No Self Assessment feeder'!CE1064)))</f>
        <v>.</v>
      </c>
      <c r="T1075" s="120" t="str">
        <f>IF($B$9="Female",'No Self Assessment feeder'!T1064,IF($B$9="Male",'No Self Assessment feeder'!AZ1064,IF($B$9="All",'No Self Assessment feeder'!CF1064)))</f>
        <v>.</v>
      </c>
      <c r="U1075" s="127" t="str">
        <f>IF($B$9="Female",'No Self Assessment feeder'!U1064,IF($B$9="Male",'No Self Assessment feeder'!BA1064,IF($B$9="All",'No Self Assessment feeder'!CG1064)))</f>
        <v>.</v>
      </c>
      <c r="V1075" s="81" t="str">
        <f>IF($B$9="Female",'No Self Assessment feeder'!V1064,IF($B$9="Male",'No Self Assessment feeder'!BB1064,IF($B$9="All",'No Self Assessment feeder'!CH1064)))</f>
        <v>.</v>
      </c>
      <c r="W1075" s="120" t="str">
        <f>IF($B$9="Female",'No Self Assessment feeder'!W1064,IF($B$9="Male",'No Self Assessment feeder'!BC1064,IF($B$9="All",'No Self Assessment feeder'!CI1064)))</f>
        <v>.</v>
      </c>
      <c r="X1075" s="79" t="str">
        <f>IF($B$9="Female",'No Self Assessment feeder'!X1064,IF($B$9="Male",'No Self Assessment feeder'!BD1064,IF($B$9="All",'No Self Assessment feeder'!CJ1064)))</f>
        <v>.</v>
      </c>
      <c r="Y1075" s="120" t="str">
        <f>IF($B$9="Female",'No Self Assessment feeder'!Y1064,IF($B$9="Male",'No Self Assessment feeder'!BE1064,IF($B$9="All",'No Self Assessment feeder'!CK1064)))</f>
        <v>.</v>
      </c>
      <c r="Z1075" s="120" t="str">
        <f>IF($B$9="Female",'No Self Assessment feeder'!Z1064,IF($B$9="Male",'No Self Assessment feeder'!BF1064,IF($B$9="All",'No Self Assessment feeder'!CL1064)))</f>
        <v>.</v>
      </c>
      <c r="AA1075" s="120" t="str">
        <f>IF($B$9="Female",'No Self Assessment feeder'!AA1064,IF($B$9="Male",'No Self Assessment feeder'!BG1064,IF($B$9="All",'No Self Assessment feeder'!CM1064)))</f>
        <v>.</v>
      </c>
      <c r="AB1075" s="120" t="str">
        <f>IF($B$9="Female",'No Self Assessment feeder'!AB1064,IF($B$9="Male",'No Self Assessment feeder'!BH1064,IF($B$9="All",'No Self Assessment feeder'!CN1064)))</f>
        <v>.</v>
      </c>
      <c r="AC1075" s="127" t="str">
        <f>IF($B$9="Female",'No Self Assessment feeder'!AC1064,IF($B$9="Male",'No Self Assessment feeder'!BI1064,IF($B$9="All",'No Self Assessment feeder'!CO1064)))</f>
        <v>.</v>
      </c>
      <c r="CM1075" s="29"/>
    </row>
    <row r="1076" spans="1:91" ht="14.25" customHeight="1" x14ac:dyDescent="0.2">
      <c r="A1076" s="159" t="s">
        <v>296</v>
      </c>
      <c r="B1076" s="65" t="s">
        <v>48</v>
      </c>
      <c r="C1076" s="66">
        <v>10000886</v>
      </c>
      <c r="D1076" s="66" t="s">
        <v>495</v>
      </c>
      <c r="E1076" s="162" t="s">
        <v>50</v>
      </c>
      <c r="F1076" s="142">
        <f>IF($B$9="Female",'No Self Assessment feeder'!F1065,IF($B$9="Male",'No Self Assessment feeder'!AL1065,IF($B$9="All",'No Self Assessment feeder'!BR1065)))</f>
        <v>3045</v>
      </c>
      <c r="G1076" s="120">
        <f>IF($B$9="Female",'No Self Assessment feeder'!G1065,IF($B$9="Male",'No Self Assessment feeder'!AM1065,IF($B$9="All",'No Self Assessment feeder'!BS1065)))</f>
        <v>2.2000000000000002</v>
      </c>
      <c r="H1076" s="79">
        <f>IF($B$9="Female",'No Self Assessment feeder'!H1065,IF($B$9="Male",'No Self Assessment feeder'!AN1065,IF($B$9="All",'No Self Assessment feeder'!BT1065)))</f>
        <v>2980</v>
      </c>
      <c r="I1076" s="120">
        <f>IF($B$9="Female",'No Self Assessment feeder'!I1065,IF($B$9="Male",'No Self Assessment feeder'!AO1065,IF($B$9="All",'No Self Assessment feeder'!BU1065)))</f>
        <v>7.4</v>
      </c>
      <c r="J1076" s="120">
        <f>IF($B$9="Female",'No Self Assessment feeder'!J1065,IF($B$9="Male",'No Self Assessment feeder'!AP1065,IF($B$9="All",'No Self Assessment feeder'!BV1065)))</f>
        <v>11.1</v>
      </c>
      <c r="K1076" s="120">
        <f>IF($B$9="Female",'No Self Assessment feeder'!K1065,IF($B$9="Male",'No Self Assessment feeder'!AQ1065,IF($B$9="All",'No Self Assessment feeder'!BW1065)))</f>
        <v>68</v>
      </c>
      <c r="L1076" s="120">
        <f>IF($B$9="Female",'No Self Assessment feeder'!L1065,IF($B$9="Male",'No Self Assessment feeder'!AR1065,IF($B$9="All",'No Self Assessment feeder'!BX1065)))</f>
        <v>77.8</v>
      </c>
      <c r="M1076" s="127">
        <f>IF($B$9="Female",'No Self Assessment feeder'!M1065,IF($B$9="Male",'No Self Assessment feeder'!AS1065,IF($B$9="All",'No Self Assessment feeder'!BY1065)))</f>
        <v>81.5</v>
      </c>
      <c r="N1076" s="81" t="str">
        <f>IF($B$9="Female",'No Self Assessment feeder'!N1065,IF($B$9="Male",'No Self Assessment feeder'!AT1065,IF($B$9="All",'No Self Assessment feeder'!BZ1065)))</f>
        <v>.</v>
      </c>
      <c r="O1076" s="120" t="str">
        <f>IF($B$9="Female",'No Self Assessment feeder'!O1065,IF($B$9="Male",'No Self Assessment feeder'!AU1065,IF($B$9="All",'No Self Assessment feeder'!CA1065)))</f>
        <v>.</v>
      </c>
      <c r="P1076" s="79" t="str">
        <f>IF($B$9="Female",'No Self Assessment feeder'!P1065,IF($B$9="Male",'No Self Assessment feeder'!AV1065,IF($B$9="All",'No Self Assessment feeder'!CB1065)))</f>
        <v>.</v>
      </c>
      <c r="Q1076" s="120" t="str">
        <f>IF($B$9="Female",'No Self Assessment feeder'!Q1065,IF($B$9="Male",'No Self Assessment feeder'!AW1065,IF($B$9="All",'No Self Assessment feeder'!CC1065)))</f>
        <v>.</v>
      </c>
      <c r="R1076" s="120" t="str">
        <f>IF($B$9="Female",'No Self Assessment feeder'!R1065,IF($B$9="Male",'No Self Assessment feeder'!AX1065,IF($B$9="All",'No Self Assessment feeder'!CD1065)))</f>
        <v>.</v>
      </c>
      <c r="S1076" s="120" t="str">
        <f>IF($B$9="Female",'No Self Assessment feeder'!S1065,IF($B$9="Male",'No Self Assessment feeder'!AY1065,IF($B$9="All",'No Self Assessment feeder'!CE1065)))</f>
        <v>.</v>
      </c>
      <c r="T1076" s="120" t="str">
        <f>IF($B$9="Female",'No Self Assessment feeder'!T1065,IF($B$9="Male",'No Self Assessment feeder'!AZ1065,IF($B$9="All",'No Self Assessment feeder'!CF1065)))</f>
        <v>.</v>
      </c>
      <c r="U1076" s="127" t="str">
        <f>IF($B$9="Female",'No Self Assessment feeder'!U1065,IF($B$9="Male",'No Self Assessment feeder'!BA1065,IF($B$9="All",'No Self Assessment feeder'!CG1065)))</f>
        <v>.</v>
      </c>
      <c r="V1076" s="81" t="str">
        <f>IF($B$9="Female",'No Self Assessment feeder'!V1065,IF($B$9="Male",'No Self Assessment feeder'!BB1065,IF($B$9="All",'No Self Assessment feeder'!CH1065)))</f>
        <v>.</v>
      </c>
      <c r="W1076" s="120" t="str">
        <f>IF($B$9="Female",'No Self Assessment feeder'!W1065,IF($B$9="Male",'No Self Assessment feeder'!BC1065,IF($B$9="All",'No Self Assessment feeder'!CI1065)))</f>
        <v>.</v>
      </c>
      <c r="X1076" s="79" t="str">
        <f>IF($B$9="Female",'No Self Assessment feeder'!X1065,IF($B$9="Male",'No Self Assessment feeder'!BD1065,IF($B$9="All",'No Self Assessment feeder'!CJ1065)))</f>
        <v>.</v>
      </c>
      <c r="Y1076" s="120" t="str">
        <f>IF($B$9="Female",'No Self Assessment feeder'!Y1065,IF($B$9="Male",'No Self Assessment feeder'!BE1065,IF($B$9="All",'No Self Assessment feeder'!CK1065)))</f>
        <v>.</v>
      </c>
      <c r="Z1076" s="120" t="str">
        <f>IF($B$9="Female",'No Self Assessment feeder'!Z1065,IF($B$9="Male",'No Self Assessment feeder'!BF1065,IF($B$9="All",'No Self Assessment feeder'!CL1065)))</f>
        <v>.</v>
      </c>
      <c r="AA1076" s="120" t="str">
        <f>IF($B$9="Female",'No Self Assessment feeder'!AA1065,IF($B$9="Male",'No Self Assessment feeder'!BG1065,IF($B$9="All",'No Self Assessment feeder'!CM1065)))</f>
        <v>.</v>
      </c>
      <c r="AB1076" s="120" t="str">
        <f>IF($B$9="Female",'No Self Assessment feeder'!AB1065,IF($B$9="Male",'No Self Assessment feeder'!BH1065,IF($B$9="All",'No Self Assessment feeder'!CN1065)))</f>
        <v>.</v>
      </c>
      <c r="AC1076" s="127" t="str">
        <f>IF($B$9="Female",'No Self Assessment feeder'!AC1065,IF($B$9="Male",'No Self Assessment feeder'!BI1065,IF($B$9="All",'No Self Assessment feeder'!CO1065)))</f>
        <v>.</v>
      </c>
      <c r="CM1076" s="29"/>
    </row>
    <row r="1077" spans="1:91" ht="14.25" customHeight="1" x14ac:dyDescent="0.2">
      <c r="A1077" s="159" t="s">
        <v>296</v>
      </c>
      <c r="B1077" s="65" t="s">
        <v>51</v>
      </c>
      <c r="C1077" s="66">
        <v>10007786</v>
      </c>
      <c r="D1077" s="66" t="s">
        <v>490</v>
      </c>
      <c r="E1077" s="162" t="s">
        <v>52</v>
      </c>
      <c r="F1077" s="142">
        <f>IF($B$9="Female",'No Self Assessment feeder'!F1066,IF($B$9="Male",'No Self Assessment feeder'!AL1066,IF($B$9="All",'No Self Assessment feeder'!BR1066)))</f>
        <v>2985</v>
      </c>
      <c r="G1077" s="120">
        <f>IF($B$9="Female",'No Self Assessment feeder'!G1066,IF($B$9="Male",'No Self Assessment feeder'!AM1066,IF($B$9="All",'No Self Assessment feeder'!BS1066)))</f>
        <v>2.5</v>
      </c>
      <c r="H1077" s="79">
        <f>IF($B$9="Female",'No Self Assessment feeder'!H1066,IF($B$9="Male",'No Self Assessment feeder'!AN1066,IF($B$9="All",'No Self Assessment feeder'!BT1066)))</f>
        <v>2910</v>
      </c>
      <c r="I1077" s="120">
        <f>IF($B$9="Female",'No Self Assessment feeder'!I1066,IF($B$9="Male",'No Self Assessment feeder'!AO1066,IF($B$9="All",'No Self Assessment feeder'!BU1066)))</f>
        <v>7.5</v>
      </c>
      <c r="J1077" s="120">
        <f>IF($B$9="Female",'No Self Assessment feeder'!J1066,IF($B$9="Male",'No Self Assessment feeder'!AP1066,IF($B$9="All",'No Self Assessment feeder'!BV1066)))</f>
        <v>10.4</v>
      </c>
      <c r="K1077" s="120">
        <f>IF($B$9="Female",'No Self Assessment feeder'!K1066,IF($B$9="Male",'No Self Assessment feeder'!AQ1066,IF($B$9="All",'No Self Assessment feeder'!BW1066)))</f>
        <v>56.2</v>
      </c>
      <c r="L1077" s="120">
        <f>IF($B$9="Female",'No Self Assessment feeder'!L1066,IF($B$9="Male",'No Self Assessment feeder'!AR1066,IF($B$9="All",'No Self Assessment feeder'!BX1066)))</f>
        <v>71</v>
      </c>
      <c r="M1077" s="127">
        <f>IF($B$9="Female",'No Self Assessment feeder'!M1066,IF($B$9="Male",'No Self Assessment feeder'!AS1066,IF($B$9="All",'No Self Assessment feeder'!BY1066)))</f>
        <v>82.2</v>
      </c>
      <c r="N1077" s="81" t="str">
        <f>IF($B$9="Female",'No Self Assessment feeder'!N1066,IF($B$9="Male",'No Self Assessment feeder'!AT1066,IF($B$9="All",'No Self Assessment feeder'!BZ1066)))</f>
        <v>.</v>
      </c>
      <c r="O1077" s="120" t="str">
        <f>IF($B$9="Female",'No Self Assessment feeder'!O1066,IF($B$9="Male",'No Self Assessment feeder'!AU1066,IF($B$9="All",'No Self Assessment feeder'!CA1066)))</f>
        <v>.</v>
      </c>
      <c r="P1077" s="79" t="str">
        <f>IF($B$9="Female",'No Self Assessment feeder'!P1066,IF($B$9="Male",'No Self Assessment feeder'!AV1066,IF($B$9="All",'No Self Assessment feeder'!CB1066)))</f>
        <v>.</v>
      </c>
      <c r="Q1077" s="120" t="str">
        <f>IF($B$9="Female",'No Self Assessment feeder'!Q1066,IF($B$9="Male",'No Self Assessment feeder'!AW1066,IF($B$9="All",'No Self Assessment feeder'!CC1066)))</f>
        <v>.</v>
      </c>
      <c r="R1077" s="120" t="str">
        <f>IF($B$9="Female",'No Self Assessment feeder'!R1066,IF($B$9="Male",'No Self Assessment feeder'!AX1066,IF($B$9="All",'No Self Assessment feeder'!CD1066)))</f>
        <v>.</v>
      </c>
      <c r="S1077" s="120" t="str">
        <f>IF($B$9="Female",'No Self Assessment feeder'!S1066,IF($B$9="Male",'No Self Assessment feeder'!AY1066,IF($B$9="All",'No Self Assessment feeder'!CE1066)))</f>
        <v>.</v>
      </c>
      <c r="T1077" s="120" t="str">
        <f>IF($B$9="Female",'No Self Assessment feeder'!T1066,IF($B$9="Male",'No Self Assessment feeder'!AZ1066,IF($B$9="All",'No Self Assessment feeder'!CF1066)))</f>
        <v>.</v>
      </c>
      <c r="U1077" s="127" t="str">
        <f>IF($B$9="Female",'No Self Assessment feeder'!U1066,IF($B$9="Male",'No Self Assessment feeder'!BA1066,IF($B$9="All",'No Self Assessment feeder'!CG1066)))</f>
        <v>.</v>
      </c>
      <c r="V1077" s="81" t="str">
        <f>IF($B$9="Female",'No Self Assessment feeder'!V1066,IF($B$9="Male",'No Self Assessment feeder'!BB1066,IF($B$9="All",'No Self Assessment feeder'!CH1066)))</f>
        <v>.</v>
      </c>
      <c r="W1077" s="120" t="str">
        <f>IF($B$9="Female",'No Self Assessment feeder'!W1066,IF($B$9="Male",'No Self Assessment feeder'!BC1066,IF($B$9="All",'No Self Assessment feeder'!CI1066)))</f>
        <v>.</v>
      </c>
      <c r="X1077" s="79" t="str">
        <f>IF($B$9="Female",'No Self Assessment feeder'!X1066,IF($B$9="Male",'No Self Assessment feeder'!BD1066,IF($B$9="All",'No Self Assessment feeder'!CJ1066)))</f>
        <v>.</v>
      </c>
      <c r="Y1077" s="120" t="str">
        <f>IF($B$9="Female",'No Self Assessment feeder'!Y1066,IF($B$9="Male",'No Self Assessment feeder'!BE1066,IF($B$9="All",'No Self Assessment feeder'!CK1066)))</f>
        <v>.</v>
      </c>
      <c r="Z1077" s="120" t="str">
        <f>IF($B$9="Female",'No Self Assessment feeder'!Z1066,IF($B$9="Male",'No Self Assessment feeder'!BF1066,IF($B$9="All",'No Self Assessment feeder'!CL1066)))</f>
        <v>.</v>
      </c>
      <c r="AA1077" s="120" t="str">
        <f>IF($B$9="Female",'No Self Assessment feeder'!AA1066,IF($B$9="Male",'No Self Assessment feeder'!BG1066,IF($B$9="All",'No Self Assessment feeder'!CM1066)))</f>
        <v>.</v>
      </c>
      <c r="AB1077" s="120" t="str">
        <f>IF($B$9="Female",'No Self Assessment feeder'!AB1066,IF($B$9="Male",'No Self Assessment feeder'!BH1066,IF($B$9="All",'No Self Assessment feeder'!CN1066)))</f>
        <v>.</v>
      </c>
      <c r="AC1077" s="127" t="str">
        <f>IF($B$9="Female",'No Self Assessment feeder'!AC1066,IF($B$9="Male",'No Self Assessment feeder'!BI1066,IF($B$9="All",'No Self Assessment feeder'!CO1066)))</f>
        <v>.</v>
      </c>
      <c r="CM1077" s="29"/>
    </row>
    <row r="1078" spans="1:91" ht="14.25" customHeight="1" x14ac:dyDescent="0.2">
      <c r="A1078" s="159" t="s">
        <v>296</v>
      </c>
      <c r="B1078" s="65" t="s">
        <v>53</v>
      </c>
      <c r="C1078" s="66">
        <v>10000961</v>
      </c>
      <c r="D1078" s="66" t="s">
        <v>491</v>
      </c>
      <c r="E1078" s="162" t="s">
        <v>54</v>
      </c>
      <c r="F1078" s="142">
        <f>IF($B$9="Female",'No Self Assessment feeder'!F1067,IF($B$9="Male",'No Self Assessment feeder'!AL1067,IF($B$9="All",'No Self Assessment feeder'!BR1067)))</f>
        <v>2335</v>
      </c>
      <c r="G1078" s="120">
        <f>IF($B$9="Female",'No Self Assessment feeder'!G1067,IF($B$9="Male",'No Self Assessment feeder'!AM1067,IF($B$9="All",'No Self Assessment feeder'!BS1067)))</f>
        <v>2</v>
      </c>
      <c r="H1078" s="79">
        <f>IF($B$9="Female",'No Self Assessment feeder'!H1067,IF($B$9="Male",'No Self Assessment feeder'!AN1067,IF($B$9="All",'No Self Assessment feeder'!BT1067)))</f>
        <v>2290</v>
      </c>
      <c r="I1078" s="120">
        <f>IF($B$9="Female",'No Self Assessment feeder'!I1067,IF($B$9="Male",'No Self Assessment feeder'!AO1067,IF($B$9="All",'No Self Assessment feeder'!BU1067)))</f>
        <v>9.3000000000000007</v>
      </c>
      <c r="J1078" s="120">
        <f>IF($B$9="Female",'No Self Assessment feeder'!J1067,IF($B$9="Male",'No Self Assessment feeder'!AP1067,IF($B$9="All",'No Self Assessment feeder'!BV1067)))</f>
        <v>12.8</v>
      </c>
      <c r="K1078" s="120">
        <f>IF($B$9="Female",'No Self Assessment feeder'!K1067,IF($B$9="Male",'No Self Assessment feeder'!AQ1067,IF($B$9="All",'No Self Assessment feeder'!BW1067)))</f>
        <v>63.6</v>
      </c>
      <c r="L1078" s="120">
        <f>IF($B$9="Female",'No Self Assessment feeder'!L1067,IF($B$9="Male",'No Self Assessment feeder'!AR1067,IF($B$9="All",'No Self Assessment feeder'!BX1067)))</f>
        <v>72.400000000000006</v>
      </c>
      <c r="M1078" s="127">
        <f>IF($B$9="Female",'No Self Assessment feeder'!M1067,IF($B$9="Male",'No Self Assessment feeder'!AS1067,IF($B$9="All",'No Self Assessment feeder'!BY1067)))</f>
        <v>78</v>
      </c>
      <c r="N1078" s="81" t="str">
        <f>IF($B$9="Female",'No Self Assessment feeder'!N1067,IF($B$9="Male",'No Self Assessment feeder'!AT1067,IF($B$9="All",'No Self Assessment feeder'!BZ1067)))</f>
        <v>.</v>
      </c>
      <c r="O1078" s="120" t="str">
        <f>IF($B$9="Female",'No Self Assessment feeder'!O1067,IF($B$9="Male",'No Self Assessment feeder'!AU1067,IF($B$9="All",'No Self Assessment feeder'!CA1067)))</f>
        <v>.</v>
      </c>
      <c r="P1078" s="79" t="str">
        <f>IF($B$9="Female",'No Self Assessment feeder'!P1067,IF($B$9="Male",'No Self Assessment feeder'!AV1067,IF($B$9="All",'No Self Assessment feeder'!CB1067)))</f>
        <v>.</v>
      </c>
      <c r="Q1078" s="120" t="str">
        <f>IF($B$9="Female",'No Self Assessment feeder'!Q1067,IF($B$9="Male",'No Self Assessment feeder'!AW1067,IF($B$9="All",'No Self Assessment feeder'!CC1067)))</f>
        <v>.</v>
      </c>
      <c r="R1078" s="120" t="str">
        <f>IF($B$9="Female",'No Self Assessment feeder'!R1067,IF($B$9="Male",'No Self Assessment feeder'!AX1067,IF($B$9="All",'No Self Assessment feeder'!CD1067)))</f>
        <v>.</v>
      </c>
      <c r="S1078" s="120" t="str">
        <f>IF($B$9="Female",'No Self Assessment feeder'!S1067,IF($B$9="Male",'No Self Assessment feeder'!AY1067,IF($B$9="All",'No Self Assessment feeder'!CE1067)))</f>
        <v>.</v>
      </c>
      <c r="T1078" s="120" t="str">
        <f>IF($B$9="Female",'No Self Assessment feeder'!T1067,IF($B$9="Male",'No Self Assessment feeder'!AZ1067,IF($B$9="All",'No Self Assessment feeder'!CF1067)))</f>
        <v>.</v>
      </c>
      <c r="U1078" s="127" t="str">
        <f>IF($B$9="Female",'No Self Assessment feeder'!U1067,IF($B$9="Male",'No Self Assessment feeder'!BA1067,IF($B$9="All",'No Self Assessment feeder'!CG1067)))</f>
        <v>.</v>
      </c>
      <c r="V1078" s="81" t="str">
        <f>IF($B$9="Female",'No Self Assessment feeder'!V1067,IF($B$9="Male",'No Self Assessment feeder'!BB1067,IF($B$9="All",'No Self Assessment feeder'!CH1067)))</f>
        <v>.</v>
      </c>
      <c r="W1078" s="120" t="str">
        <f>IF($B$9="Female",'No Self Assessment feeder'!W1067,IF($B$9="Male",'No Self Assessment feeder'!BC1067,IF($B$9="All",'No Self Assessment feeder'!CI1067)))</f>
        <v>.</v>
      </c>
      <c r="X1078" s="79" t="str">
        <f>IF($B$9="Female",'No Self Assessment feeder'!X1067,IF($B$9="Male",'No Self Assessment feeder'!BD1067,IF($B$9="All",'No Self Assessment feeder'!CJ1067)))</f>
        <v>.</v>
      </c>
      <c r="Y1078" s="120" t="str">
        <f>IF($B$9="Female",'No Self Assessment feeder'!Y1067,IF($B$9="Male",'No Self Assessment feeder'!BE1067,IF($B$9="All",'No Self Assessment feeder'!CK1067)))</f>
        <v>.</v>
      </c>
      <c r="Z1078" s="120" t="str">
        <f>IF($B$9="Female",'No Self Assessment feeder'!Z1067,IF($B$9="Male",'No Self Assessment feeder'!BF1067,IF($B$9="All",'No Self Assessment feeder'!CL1067)))</f>
        <v>.</v>
      </c>
      <c r="AA1078" s="120" t="str">
        <f>IF($B$9="Female",'No Self Assessment feeder'!AA1067,IF($B$9="Male",'No Self Assessment feeder'!BG1067,IF($B$9="All",'No Self Assessment feeder'!CM1067)))</f>
        <v>.</v>
      </c>
      <c r="AB1078" s="120" t="str">
        <f>IF($B$9="Female",'No Self Assessment feeder'!AB1067,IF($B$9="Male",'No Self Assessment feeder'!BH1067,IF($B$9="All",'No Self Assessment feeder'!CN1067)))</f>
        <v>.</v>
      </c>
      <c r="AC1078" s="127" t="str">
        <f>IF($B$9="Female",'No Self Assessment feeder'!AC1067,IF($B$9="Male",'No Self Assessment feeder'!BI1067,IF($B$9="All",'No Self Assessment feeder'!CO1067)))</f>
        <v>.</v>
      </c>
      <c r="CM1078" s="29"/>
    </row>
    <row r="1079" spans="1:91" ht="14.25" customHeight="1" x14ac:dyDescent="0.2">
      <c r="A1079" s="159" t="s">
        <v>296</v>
      </c>
      <c r="B1079" s="65" t="s">
        <v>55</v>
      </c>
      <c r="C1079" s="66">
        <v>10000975</v>
      </c>
      <c r="D1079" s="66" t="s">
        <v>495</v>
      </c>
      <c r="E1079" s="162" t="s">
        <v>56</v>
      </c>
      <c r="F1079" s="142">
        <f>IF($B$9="Female",'No Self Assessment feeder'!F1068,IF($B$9="Male",'No Self Assessment feeder'!AL1068,IF($B$9="All",'No Self Assessment feeder'!BR1068)))</f>
        <v>1420</v>
      </c>
      <c r="G1079" s="120">
        <f>IF($B$9="Female",'No Self Assessment feeder'!G1068,IF($B$9="Male",'No Self Assessment feeder'!AM1068,IF($B$9="All",'No Self Assessment feeder'!BS1068)))</f>
        <v>4.9000000000000004</v>
      </c>
      <c r="H1079" s="79">
        <f>IF($B$9="Female",'No Self Assessment feeder'!H1068,IF($B$9="Male",'No Self Assessment feeder'!AN1068,IF($B$9="All",'No Self Assessment feeder'!BT1068)))</f>
        <v>1350</v>
      </c>
      <c r="I1079" s="120">
        <f>IF($B$9="Female",'No Self Assessment feeder'!I1068,IF($B$9="Male",'No Self Assessment feeder'!AO1068,IF($B$9="All",'No Self Assessment feeder'!BU1068)))</f>
        <v>9.1999999999999993</v>
      </c>
      <c r="J1079" s="120">
        <f>IF($B$9="Female",'No Self Assessment feeder'!J1068,IF($B$9="Male",'No Self Assessment feeder'!AP1068,IF($B$9="All",'No Self Assessment feeder'!BV1068)))</f>
        <v>12.7</v>
      </c>
      <c r="K1079" s="120">
        <f>IF($B$9="Female",'No Self Assessment feeder'!K1068,IF($B$9="Male",'No Self Assessment feeder'!AQ1068,IF($B$9="All",'No Self Assessment feeder'!BW1068)))</f>
        <v>67.900000000000006</v>
      </c>
      <c r="L1079" s="120">
        <f>IF($B$9="Female",'No Self Assessment feeder'!L1068,IF($B$9="Male",'No Self Assessment feeder'!AR1068,IF($B$9="All",'No Self Assessment feeder'!BX1068)))</f>
        <v>75.599999999999994</v>
      </c>
      <c r="M1079" s="127">
        <f>IF($B$9="Female",'No Self Assessment feeder'!M1068,IF($B$9="Male",'No Self Assessment feeder'!AS1068,IF($B$9="All",'No Self Assessment feeder'!BY1068)))</f>
        <v>78.2</v>
      </c>
      <c r="N1079" s="81" t="str">
        <f>IF($B$9="Female",'No Self Assessment feeder'!N1068,IF($B$9="Male",'No Self Assessment feeder'!AT1068,IF($B$9="All",'No Self Assessment feeder'!BZ1068)))</f>
        <v>.</v>
      </c>
      <c r="O1079" s="120" t="str">
        <f>IF($B$9="Female",'No Self Assessment feeder'!O1068,IF($B$9="Male",'No Self Assessment feeder'!AU1068,IF($B$9="All",'No Self Assessment feeder'!CA1068)))</f>
        <v>.</v>
      </c>
      <c r="P1079" s="79" t="str">
        <f>IF($B$9="Female",'No Self Assessment feeder'!P1068,IF($B$9="Male",'No Self Assessment feeder'!AV1068,IF($B$9="All",'No Self Assessment feeder'!CB1068)))</f>
        <v>.</v>
      </c>
      <c r="Q1079" s="120" t="str">
        <f>IF($B$9="Female",'No Self Assessment feeder'!Q1068,IF($B$9="Male",'No Self Assessment feeder'!AW1068,IF($B$9="All",'No Self Assessment feeder'!CC1068)))</f>
        <v>.</v>
      </c>
      <c r="R1079" s="120" t="str">
        <f>IF($B$9="Female",'No Self Assessment feeder'!R1068,IF($B$9="Male",'No Self Assessment feeder'!AX1068,IF($B$9="All",'No Self Assessment feeder'!CD1068)))</f>
        <v>.</v>
      </c>
      <c r="S1079" s="120" t="str">
        <f>IF($B$9="Female",'No Self Assessment feeder'!S1068,IF($B$9="Male",'No Self Assessment feeder'!AY1068,IF($B$9="All",'No Self Assessment feeder'!CE1068)))</f>
        <v>.</v>
      </c>
      <c r="T1079" s="120" t="str">
        <f>IF($B$9="Female",'No Self Assessment feeder'!T1068,IF($B$9="Male",'No Self Assessment feeder'!AZ1068,IF($B$9="All",'No Self Assessment feeder'!CF1068)))</f>
        <v>.</v>
      </c>
      <c r="U1079" s="127" t="str">
        <f>IF($B$9="Female",'No Self Assessment feeder'!U1068,IF($B$9="Male",'No Self Assessment feeder'!BA1068,IF($B$9="All",'No Self Assessment feeder'!CG1068)))</f>
        <v>.</v>
      </c>
      <c r="V1079" s="81" t="str">
        <f>IF($B$9="Female",'No Self Assessment feeder'!V1068,IF($B$9="Male",'No Self Assessment feeder'!BB1068,IF($B$9="All",'No Self Assessment feeder'!CH1068)))</f>
        <v>.</v>
      </c>
      <c r="W1079" s="120" t="str">
        <f>IF($B$9="Female",'No Self Assessment feeder'!W1068,IF($B$9="Male",'No Self Assessment feeder'!BC1068,IF($B$9="All",'No Self Assessment feeder'!CI1068)))</f>
        <v>.</v>
      </c>
      <c r="X1079" s="79" t="str">
        <f>IF($B$9="Female",'No Self Assessment feeder'!X1068,IF($B$9="Male",'No Self Assessment feeder'!BD1068,IF($B$9="All",'No Self Assessment feeder'!CJ1068)))</f>
        <v>.</v>
      </c>
      <c r="Y1079" s="120" t="str">
        <f>IF($B$9="Female",'No Self Assessment feeder'!Y1068,IF($B$9="Male",'No Self Assessment feeder'!BE1068,IF($B$9="All",'No Self Assessment feeder'!CK1068)))</f>
        <v>.</v>
      </c>
      <c r="Z1079" s="120" t="str">
        <f>IF($B$9="Female",'No Self Assessment feeder'!Z1068,IF($B$9="Male",'No Self Assessment feeder'!BF1068,IF($B$9="All",'No Self Assessment feeder'!CL1068)))</f>
        <v>.</v>
      </c>
      <c r="AA1079" s="120" t="str">
        <f>IF($B$9="Female",'No Self Assessment feeder'!AA1068,IF($B$9="Male",'No Self Assessment feeder'!BG1068,IF($B$9="All",'No Self Assessment feeder'!CM1068)))</f>
        <v>.</v>
      </c>
      <c r="AB1079" s="120" t="str">
        <f>IF($B$9="Female",'No Self Assessment feeder'!AB1068,IF($B$9="Male",'No Self Assessment feeder'!BH1068,IF($B$9="All",'No Self Assessment feeder'!CN1068)))</f>
        <v>.</v>
      </c>
      <c r="AC1079" s="127" t="str">
        <f>IF($B$9="Female",'No Self Assessment feeder'!AC1068,IF($B$9="Male",'No Self Assessment feeder'!BI1068,IF($B$9="All",'No Self Assessment feeder'!CO1068)))</f>
        <v>.</v>
      </c>
      <c r="CM1079" s="29"/>
    </row>
    <row r="1080" spans="1:91" ht="14.25" customHeight="1" x14ac:dyDescent="0.2">
      <c r="A1080" s="159" t="s">
        <v>296</v>
      </c>
      <c r="B1080" s="65" t="s">
        <v>57</v>
      </c>
      <c r="C1080" s="66">
        <v>10007787</v>
      </c>
      <c r="D1080" s="66" t="s">
        <v>495</v>
      </c>
      <c r="E1080" s="162" t="s">
        <v>58</v>
      </c>
      <c r="F1080" s="142">
        <f>IF($B$9="Female",'No Self Assessment feeder'!F1069,IF($B$9="Male",'No Self Assessment feeder'!AL1069,IF($B$9="All",'No Self Assessment feeder'!BR1069)))</f>
        <v>90</v>
      </c>
      <c r="G1080" s="120">
        <f>IF($B$9="Female",'No Self Assessment feeder'!G1069,IF($B$9="Male",'No Self Assessment feeder'!AM1069,IF($B$9="All",'No Self Assessment feeder'!BS1069)))</f>
        <v>5.6</v>
      </c>
      <c r="H1080" s="79">
        <f>IF($B$9="Female",'No Self Assessment feeder'!H1069,IF($B$9="Male",'No Self Assessment feeder'!AN1069,IF($B$9="All",'No Self Assessment feeder'!BT1069)))</f>
        <v>85</v>
      </c>
      <c r="I1080" s="120">
        <f>IF($B$9="Female",'No Self Assessment feeder'!I1069,IF($B$9="Male",'No Self Assessment feeder'!AO1069,IF($B$9="All",'No Self Assessment feeder'!BU1069)))</f>
        <v>21.4</v>
      </c>
      <c r="J1080" s="120">
        <f>IF($B$9="Female",'No Self Assessment feeder'!J1069,IF($B$9="Male",'No Self Assessment feeder'!AP1069,IF($B$9="All",'No Self Assessment feeder'!BV1069)))</f>
        <v>13.1</v>
      </c>
      <c r="K1080" s="120">
        <f>IF($B$9="Female",'No Self Assessment feeder'!K1069,IF($B$9="Male",'No Self Assessment feeder'!AQ1069,IF($B$9="All",'No Self Assessment feeder'!BW1069)))</f>
        <v>42.9</v>
      </c>
      <c r="L1080" s="120">
        <f>IF($B$9="Female",'No Self Assessment feeder'!L1069,IF($B$9="Male",'No Self Assessment feeder'!AR1069,IF($B$9="All",'No Self Assessment feeder'!BX1069)))</f>
        <v>54.8</v>
      </c>
      <c r="M1080" s="127">
        <f>IF($B$9="Female",'No Self Assessment feeder'!M1069,IF($B$9="Male",'No Self Assessment feeder'!AS1069,IF($B$9="All",'No Self Assessment feeder'!BY1069)))</f>
        <v>65.5</v>
      </c>
      <c r="N1080" s="81" t="str">
        <f>IF($B$9="Female",'No Self Assessment feeder'!N1069,IF($B$9="Male",'No Self Assessment feeder'!AT1069,IF($B$9="All",'No Self Assessment feeder'!BZ1069)))</f>
        <v>.</v>
      </c>
      <c r="O1080" s="120" t="str">
        <f>IF($B$9="Female",'No Self Assessment feeder'!O1069,IF($B$9="Male",'No Self Assessment feeder'!AU1069,IF($B$9="All",'No Self Assessment feeder'!CA1069)))</f>
        <v>.</v>
      </c>
      <c r="P1080" s="79" t="str">
        <f>IF($B$9="Female",'No Self Assessment feeder'!P1069,IF($B$9="Male",'No Self Assessment feeder'!AV1069,IF($B$9="All",'No Self Assessment feeder'!CB1069)))</f>
        <v>.</v>
      </c>
      <c r="Q1080" s="120" t="str">
        <f>IF($B$9="Female",'No Self Assessment feeder'!Q1069,IF($B$9="Male",'No Self Assessment feeder'!AW1069,IF($B$9="All",'No Self Assessment feeder'!CC1069)))</f>
        <v>.</v>
      </c>
      <c r="R1080" s="120" t="str">
        <f>IF($B$9="Female",'No Self Assessment feeder'!R1069,IF($B$9="Male",'No Self Assessment feeder'!AX1069,IF($B$9="All",'No Self Assessment feeder'!CD1069)))</f>
        <v>.</v>
      </c>
      <c r="S1080" s="120" t="str">
        <f>IF($B$9="Female",'No Self Assessment feeder'!S1069,IF($B$9="Male",'No Self Assessment feeder'!AY1069,IF($B$9="All",'No Self Assessment feeder'!CE1069)))</f>
        <v>.</v>
      </c>
      <c r="T1080" s="120" t="str">
        <f>IF($B$9="Female",'No Self Assessment feeder'!T1069,IF($B$9="Male",'No Self Assessment feeder'!AZ1069,IF($B$9="All",'No Self Assessment feeder'!CF1069)))</f>
        <v>.</v>
      </c>
      <c r="U1080" s="127" t="str">
        <f>IF($B$9="Female",'No Self Assessment feeder'!U1069,IF($B$9="Male",'No Self Assessment feeder'!BA1069,IF($B$9="All",'No Self Assessment feeder'!CG1069)))</f>
        <v>.</v>
      </c>
      <c r="V1080" s="81" t="str">
        <f>IF($B$9="Female",'No Self Assessment feeder'!V1069,IF($B$9="Male",'No Self Assessment feeder'!BB1069,IF($B$9="All",'No Self Assessment feeder'!CH1069)))</f>
        <v>.</v>
      </c>
      <c r="W1080" s="120" t="str">
        <f>IF($B$9="Female",'No Self Assessment feeder'!W1069,IF($B$9="Male",'No Self Assessment feeder'!BC1069,IF($B$9="All",'No Self Assessment feeder'!CI1069)))</f>
        <v>.</v>
      </c>
      <c r="X1080" s="79" t="str">
        <f>IF($B$9="Female",'No Self Assessment feeder'!X1069,IF($B$9="Male",'No Self Assessment feeder'!BD1069,IF($B$9="All",'No Self Assessment feeder'!CJ1069)))</f>
        <v>.</v>
      </c>
      <c r="Y1080" s="120" t="str">
        <f>IF($B$9="Female",'No Self Assessment feeder'!Y1069,IF($B$9="Male",'No Self Assessment feeder'!BE1069,IF($B$9="All",'No Self Assessment feeder'!CK1069)))</f>
        <v>.</v>
      </c>
      <c r="Z1080" s="120" t="str">
        <f>IF($B$9="Female",'No Self Assessment feeder'!Z1069,IF($B$9="Male",'No Self Assessment feeder'!BF1069,IF($B$9="All",'No Self Assessment feeder'!CL1069)))</f>
        <v>.</v>
      </c>
      <c r="AA1080" s="120" t="str">
        <f>IF($B$9="Female",'No Self Assessment feeder'!AA1069,IF($B$9="Male",'No Self Assessment feeder'!BG1069,IF($B$9="All",'No Self Assessment feeder'!CM1069)))</f>
        <v>.</v>
      </c>
      <c r="AB1080" s="120" t="str">
        <f>IF($B$9="Female",'No Self Assessment feeder'!AB1069,IF($B$9="Male",'No Self Assessment feeder'!BH1069,IF($B$9="All",'No Self Assessment feeder'!CN1069)))</f>
        <v>.</v>
      </c>
      <c r="AC1080" s="127" t="str">
        <f>IF($B$9="Female",'No Self Assessment feeder'!AC1069,IF($B$9="Male",'No Self Assessment feeder'!BI1069,IF($B$9="All",'No Self Assessment feeder'!CO1069)))</f>
        <v>.</v>
      </c>
      <c r="CM1080" s="29"/>
    </row>
    <row r="1081" spans="1:91" ht="14.25" customHeight="1" x14ac:dyDescent="0.2">
      <c r="A1081" s="159" t="s">
        <v>296</v>
      </c>
      <c r="B1081" s="65" t="s">
        <v>59</v>
      </c>
      <c r="C1081" s="66">
        <v>10007788</v>
      </c>
      <c r="D1081" s="66" t="s">
        <v>488</v>
      </c>
      <c r="E1081" s="162" t="s">
        <v>60</v>
      </c>
      <c r="F1081" s="142">
        <f>IF($B$9="Female",'No Self Assessment feeder'!F1070,IF($B$9="Male",'No Self Assessment feeder'!AL1070,IF($B$9="All",'No Self Assessment feeder'!BR1070)))</f>
        <v>2765</v>
      </c>
      <c r="G1081" s="120">
        <f>IF($B$9="Female",'No Self Assessment feeder'!G1070,IF($B$9="Male",'No Self Assessment feeder'!AM1070,IF($B$9="All",'No Self Assessment feeder'!BS1070)))</f>
        <v>2.4</v>
      </c>
      <c r="H1081" s="79">
        <f>IF($B$9="Female",'No Self Assessment feeder'!H1070,IF($B$9="Male",'No Self Assessment feeder'!AN1070,IF($B$9="All",'No Self Assessment feeder'!BT1070)))</f>
        <v>2700</v>
      </c>
      <c r="I1081" s="120">
        <f>IF($B$9="Female",'No Self Assessment feeder'!I1070,IF($B$9="Male",'No Self Assessment feeder'!AO1070,IF($B$9="All",'No Self Assessment feeder'!BU1070)))</f>
        <v>9.3000000000000007</v>
      </c>
      <c r="J1081" s="120">
        <f>IF($B$9="Female",'No Self Assessment feeder'!J1070,IF($B$9="Male",'No Self Assessment feeder'!AP1070,IF($B$9="All",'No Self Assessment feeder'!BV1070)))</f>
        <v>8.8000000000000007</v>
      </c>
      <c r="K1081" s="120">
        <f>IF($B$9="Female",'No Self Assessment feeder'!K1070,IF($B$9="Male",'No Self Assessment feeder'!AQ1070,IF($B$9="All",'No Self Assessment feeder'!BW1070)))</f>
        <v>48.2</v>
      </c>
      <c r="L1081" s="120">
        <f>IF($B$9="Female",'No Self Assessment feeder'!L1070,IF($B$9="Male",'No Self Assessment feeder'!AR1070,IF($B$9="All",'No Self Assessment feeder'!BX1070)))</f>
        <v>65.400000000000006</v>
      </c>
      <c r="M1081" s="127">
        <f>IF($B$9="Female",'No Self Assessment feeder'!M1070,IF($B$9="Male",'No Self Assessment feeder'!AS1070,IF($B$9="All",'No Self Assessment feeder'!BY1070)))</f>
        <v>81.900000000000006</v>
      </c>
      <c r="N1081" s="81" t="str">
        <f>IF($B$9="Female",'No Self Assessment feeder'!N1070,IF($B$9="Male",'No Self Assessment feeder'!AT1070,IF($B$9="All",'No Self Assessment feeder'!BZ1070)))</f>
        <v>.</v>
      </c>
      <c r="O1081" s="120" t="str">
        <f>IF($B$9="Female",'No Self Assessment feeder'!O1070,IF($B$9="Male",'No Self Assessment feeder'!AU1070,IF($B$9="All",'No Self Assessment feeder'!CA1070)))</f>
        <v>.</v>
      </c>
      <c r="P1081" s="79" t="str">
        <f>IF($B$9="Female",'No Self Assessment feeder'!P1070,IF($B$9="Male",'No Self Assessment feeder'!AV1070,IF($B$9="All",'No Self Assessment feeder'!CB1070)))</f>
        <v>.</v>
      </c>
      <c r="Q1081" s="120" t="str">
        <f>IF($B$9="Female",'No Self Assessment feeder'!Q1070,IF($B$9="Male",'No Self Assessment feeder'!AW1070,IF($B$9="All",'No Self Assessment feeder'!CC1070)))</f>
        <v>.</v>
      </c>
      <c r="R1081" s="120" t="str">
        <f>IF($B$9="Female",'No Self Assessment feeder'!R1070,IF($B$9="Male",'No Self Assessment feeder'!AX1070,IF($B$9="All",'No Self Assessment feeder'!CD1070)))</f>
        <v>.</v>
      </c>
      <c r="S1081" s="120" t="str">
        <f>IF($B$9="Female",'No Self Assessment feeder'!S1070,IF($B$9="Male",'No Self Assessment feeder'!AY1070,IF($B$9="All",'No Self Assessment feeder'!CE1070)))</f>
        <v>.</v>
      </c>
      <c r="T1081" s="120" t="str">
        <f>IF($B$9="Female",'No Self Assessment feeder'!T1070,IF($B$9="Male",'No Self Assessment feeder'!AZ1070,IF($B$9="All",'No Self Assessment feeder'!CF1070)))</f>
        <v>.</v>
      </c>
      <c r="U1081" s="127" t="str">
        <f>IF($B$9="Female",'No Self Assessment feeder'!U1070,IF($B$9="Male",'No Self Assessment feeder'!BA1070,IF($B$9="All",'No Self Assessment feeder'!CG1070)))</f>
        <v>.</v>
      </c>
      <c r="V1081" s="81" t="str">
        <f>IF($B$9="Female",'No Self Assessment feeder'!V1070,IF($B$9="Male",'No Self Assessment feeder'!BB1070,IF($B$9="All",'No Self Assessment feeder'!CH1070)))</f>
        <v>.</v>
      </c>
      <c r="W1081" s="120" t="str">
        <f>IF($B$9="Female",'No Self Assessment feeder'!W1070,IF($B$9="Male",'No Self Assessment feeder'!BC1070,IF($B$9="All",'No Self Assessment feeder'!CI1070)))</f>
        <v>.</v>
      </c>
      <c r="X1081" s="79" t="str">
        <f>IF($B$9="Female",'No Self Assessment feeder'!X1070,IF($B$9="Male",'No Self Assessment feeder'!BD1070,IF($B$9="All",'No Self Assessment feeder'!CJ1070)))</f>
        <v>.</v>
      </c>
      <c r="Y1081" s="120" t="str">
        <f>IF($B$9="Female",'No Self Assessment feeder'!Y1070,IF($B$9="Male",'No Self Assessment feeder'!BE1070,IF($B$9="All",'No Self Assessment feeder'!CK1070)))</f>
        <v>.</v>
      </c>
      <c r="Z1081" s="120" t="str">
        <f>IF($B$9="Female",'No Self Assessment feeder'!Z1070,IF($B$9="Male",'No Self Assessment feeder'!BF1070,IF($B$9="All",'No Self Assessment feeder'!CL1070)))</f>
        <v>.</v>
      </c>
      <c r="AA1081" s="120" t="str">
        <f>IF($B$9="Female",'No Self Assessment feeder'!AA1070,IF($B$9="Male",'No Self Assessment feeder'!BG1070,IF($B$9="All",'No Self Assessment feeder'!CM1070)))</f>
        <v>.</v>
      </c>
      <c r="AB1081" s="120" t="str">
        <f>IF($B$9="Female",'No Self Assessment feeder'!AB1070,IF($B$9="Male",'No Self Assessment feeder'!BH1070,IF($B$9="All",'No Self Assessment feeder'!CN1070)))</f>
        <v>.</v>
      </c>
      <c r="AC1081" s="127" t="str">
        <f>IF($B$9="Female",'No Self Assessment feeder'!AC1070,IF($B$9="Male",'No Self Assessment feeder'!BI1070,IF($B$9="All",'No Self Assessment feeder'!CO1070)))</f>
        <v>.</v>
      </c>
      <c r="CM1081" s="29"/>
    </row>
    <row r="1082" spans="1:91" ht="14.25" customHeight="1" x14ac:dyDescent="0.2">
      <c r="A1082" s="159" t="s">
        <v>296</v>
      </c>
      <c r="B1082" s="65" t="s">
        <v>61</v>
      </c>
      <c r="C1082" s="66">
        <v>10003324</v>
      </c>
      <c r="D1082" s="66" t="s">
        <v>491</v>
      </c>
      <c r="E1082" s="162" t="s">
        <v>62</v>
      </c>
      <c r="F1082" s="142" t="str">
        <f>IF($B$9="Female",'No Self Assessment feeder'!F1071,IF($B$9="Male",'No Self Assessment feeder'!AL1071,IF($B$9="All",'No Self Assessment feeder'!BR1071)))</f>
        <v>.</v>
      </c>
      <c r="G1082" s="120" t="str">
        <f>IF($B$9="Female",'No Self Assessment feeder'!G1071,IF($B$9="Male",'No Self Assessment feeder'!AM1071,IF($B$9="All",'No Self Assessment feeder'!BS1071)))</f>
        <v>.</v>
      </c>
      <c r="H1082" s="79" t="str">
        <f>IF($B$9="Female",'No Self Assessment feeder'!H1071,IF($B$9="Male",'No Self Assessment feeder'!AN1071,IF($B$9="All",'No Self Assessment feeder'!BT1071)))</f>
        <v>.</v>
      </c>
      <c r="I1082" s="120" t="str">
        <f>IF($B$9="Female",'No Self Assessment feeder'!I1071,IF($B$9="Male",'No Self Assessment feeder'!AO1071,IF($B$9="All",'No Self Assessment feeder'!BU1071)))</f>
        <v>.</v>
      </c>
      <c r="J1082" s="120" t="str">
        <f>IF($B$9="Female",'No Self Assessment feeder'!J1071,IF($B$9="Male",'No Self Assessment feeder'!AP1071,IF($B$9="All",'No Self Assessment feeder'!BV1071)))</f>
        <v>.</v>
      </c>
      <c r="K1082" s="120" t="str">
        <f>IF($B$9="Female",'No Self Assessment feeder'!K1071,IF($B$9="Male",'No Self Assessment feeder'!AQ1071,IF($B$9="All",'No Self Assessment feeder'!BW1071)))</f>
        <v>.</v>
      </c>
      <c r="L1082" s="120" t="str">
        <f>IF($B$9="Female",'No Self Assessment feeder'!L1071,IF($B$9="Male",'No Self Assessment feeder'!AR1071,IF($B$9="All",'No Self Assessment feeder'!BX1071)))</f>
        <v>.</v>
      </c>
      <c r="M1082" s="127" t="str">
        <f>IF($B$9="Female",'No Self Assessment feeder'!M1071,IF($B$9="Male",'No Self Assessment feeder'!AS1071,IF($B$9="All",'No Self Assessment feeder'!BY1071)))</f>
        <v>.</v>
      </c>
      <c r="N1082" s="81" t="str">
        <f>IF($B$9="Female",'No Self Assessment feeder'!N1071,IF($B$9="Male",'No Self Assessment feeder'!AT1071,IF($B$9="All",'No Self Assessment feeder'!BZ1071)))</f>
        <v>.</v>
      </c>
      <c r="O1082" s="120" t="str">
        <f>IF($B$9="Female",'No Self Assessment feeder'!O1071,IF($B$9="Male",'No Self Assessment feeder'!AU1071,IF($B$9="All",'No Self Assessment feeder'!CA1071)))</f>
        <v>.</v>
      </c>
      <c r="P1082" s="79" t="str">
        <f>IF($B$9="Female",'No Self Assessment feeder'!P1071,IF($B$9="Male",'No Self Assessment feeder'!AV1071,IF($B$9="All",'No Self Assessment feeder'!CB1071)))</f>
        <v>.</v>
      </c>
      <c r="Q1082" s="120" t="str">
        <f>IF($B$9="Female",'No Self Assessment feeder'!Q1071,IF($B$9="Male",'No Self Assessment feeder'!AW1071,IF($B$9="All",'No Self Assessment feeder'!CC1071)))</f>
        <v>.</v>
      </c>
      <c r="R1082" s="120" t="str">
        <f>IF($B$9="Female",'No Self Assessment feeder'!R1071,IF($B$9="Male",'No Self Assessment feeder'!AX1071,IF($B$9="All",'No Self Assessment feeder'!CD1071)))</f>
        <v>.</v>
      </c>
      <c r="S1082" s="120" t="str">
        <f>IF($B$9="Female",'No Self Assessment feeder'!S1071,IF($B$9="Male",'No Self Assessment feeder'!AY1071,IF($B$9="All",'No Self Assessment feeder'!CE1071)))</f>
        <v>.</v>
      </c>
      <c r="T1082" s="120" t="str">
        <f>IF($B$9="Female",'No Self Assessment feeder'!T1071,IF($B$9="Male",'No Self Assessment feeder'!AZ1071,IF($B$9="All",'No Self Assessment feeder'!CF1071)))</f>
        <v>.</v>
      </c>
      <c r="U1082" s="127" t="str">
        <f>IF($B$9="Female",'No Self Assessment feeder'!U1071,IF($B$9="Male",'No Self Assessment feeder'!BA1071,IF($B$9="All",'No Self Assessment feeder'!CG1071)))</f>
        <v>.</v>
      </c>
      <c r="V1082" s="81" t="str">
        <f>IF($B$9="Female",'No Self Assessment feeder'!V1071,IF($B$9="Male",'No Self Assessment feeder'!BB1071,IF($B$9="All",'No Self Assessment feeder'!CH1071)))</f>
        <v>.</v>
      </c>
      <c r="W1082" s="120" t="str">
        <f>IF($B$9="Female",'No Self Assessment feeder'!W1071,IF($B$9="Male",'No Self Assessment feeder'!BC1071,IF($B$9="All",'No Self Assessment feeder'!CI1071)))</f>
        <v>.</v>
      </c>
      <c r="X1082" s="79" t="str">
        <f>IF($B$9="Female",'No Self Assessment feeder'!X1071,IF($B$9="Male",'No Self Assessment feeder'!BD1071,IF($B$9="All",'No Self Assessment feeder'!CJ1071)))</f>
        <v>.</v>
      </c>
      <c r="Y1082" s="120" t="str">
        <f>IF($B$9="Female",'No Self Assessment feeder'!Y1071,IF($B$9="Male",'No Self Assessment feeder'!BE1071,IF($B$9="All",'No Self Assessment feeder'!CK1071)))</f>
        <v>.</v>
      </c>
      <c r="Z1082" s="120" t="str">
        <f>IF($B$9="Female",'No Self Assessment feeder'!Z1071,IF($B$9="Male",'No Self Assessment feeder'!BF1071,IF($B$9="All",'No Self Assessment feeder'!CL1071)))</f>
        <v>.</v>
      </c>
      <c r="AA1082" s="120" t="str">
        <f>IF($B$9="Female",'No Self Assessment feeder'!AA1071,IF($B$9="Male",'No Self Assessment feeder'!BG1071,IF($B$9="All",'No Self Assessment feeder'!CM1071)))</f>
        <v>.</v>
      </c>
      <c r="AB1082" s="120" t="str">
        <f>IF($B$9="Female",'No Self Assessment feeder'!AB1071,IF($B$9="Male",'No Self Assessment feeder'!BH1071,IF($B$9="All",'No Self Assessment feeder'!CN1071)))</f>
        <v>.</v>
      </c>
      <c r="AC1082" s="127" t="str">
        <f>IF($B$9="Female",'No Self Assessment feeder'!AC1071,IF($B$9="Male",'No Self Assessment feeder'!BI1071,IF($B$9="All",'No Self Assessment feeder'!CO1071)))</f>
        <v>.</v>
      </c>
      <c r="CM1082" s="29"/>
    </row>
    <row r="1083" spans="1:91" ht="14.25" customHeight="1" x14ac:dyDescent="0.2">
      <c r="A1083" s="159" t="s">
        <v>296</v>
      </c>
      <c r="B1083" s="65" t="s">
        <v>63</v>
      </c>
      <c r="C1083" s="66">
        <v>10001143</v>
      </c>
      <c r="D1083" s="66" t="s">
        <v>495</v>
      </c>
      <c r="E1083" s="162" t="s">
        <v>64</v>
      </c>
      <c r="F1083" s="142">
        <f>IF($B$9="Female",'No Self Assessment feeder'!F1072,IF($B$9="Male",'No Self Assessment feeder'!AL1072,IF($B$9="All",'No Self Assessment feeder'!BR1072)))</f>
        <v>2440</v>
      </c>
      <c r="G1083" s="120">
        <f>IF($B$9="Female",'No Self Assessment feeder'!G1072,IF($B$9="Male",'No Self Assessment feeder'!AM1072,IF($B$9="All",'No Self Assessment feeder'!BS1072)))</f>
        <v>4</v>
      </c>
      <c r="H1083" s="79">
        <f>IF($B$9="Female",'No Self Assessment feeder'!H1072,IF($B$9="Male",'No Self Assessment feeder'!AN1072,IF($B$9="All",'No Self Assessment feeder'!BT1072)))</f>
        <v>2340</v>
      </c>
      <c r="I1083" s="120">
        <f>IF($B$9="Female",'No Self Assessment feeder'!I1072,IF($B$9="Male",'No Self Assessment feeder'!AO1072,IF($B$9="All",'No Self Assessment feeder'!BU1072)))</f>
        <v>7.8</v>
      </c>
      <c r="J1083" s="120">
        <f>IF($B$9="Female",'No Self Assessment feeder'!J1072,IF($B$9="Male",'No Self Assessment feeder'!AP1072,IF($B$9="All",'No Self Assessment feeder'!BV1072)))</f>
        <v>7.7</v>
      </c>
      <c r="K1083" s="120">
        <f>IF($B$9="Female",'No Self Assessment feeder'!K1072,IF($B$9="Male",'No Self Assessment feeder'!AQ1072,IF($B$9="All",'No Self Assessment feeder'!BW1072)))</f>
        <v>70</v>
      </c>
      <c r="L1083" s="120">
        <f>IF($B$9="Female",'No Self Assessment feeder'!L1072,IF($B$9="Male",'No Self Assessment feeder'!AR1072,IF($B$9="All",'No Self Assessment feeder'!BX1072)))</f>
        <v>81</v>
      </c>
      <c r="M1083" s="127">
        <f>IF($B$9="Female",'No Self Assessment feeder'!M1072,IF($B$9="Male",'No Self Assessment feeder'!AS1072,IF($B$9="All",'No Self Assessment feeder'!BY1072)))</f>
        <v>84.5</v>
      </c>
      <c r="N1083" s="81" t="str">
        <f>IF($B$9="Female",'No Self Assessment feeder'!N1072,IF($B$9="Male",'No Self Assessment feeder'!AT1072,IF($B$9="All",'No Self Assessment feeder'!BZ1072)))</f>
        <v>.</v>
      </c>
      <c r="O1083" s="120" t="str">
        <f>IF($B$9="Female",'No Self Assessment feeder'!O1072,IF($B$9="Male",'No Self Assessment feeder'!AU1072,IF($B$9="All",'No Self Assessment feeder'!CA1072)))</f>
        <v>.</v>
      </c>
      <c r="P1083" s="79" t="str">
        <f>IF($B$9="Female",'No Self Assessment feeder'!P1072,IF($B$9="Male",'No Self Assessment feeder'!AV1072,IF($B$9="All",'No Self Assessment feeder'!CB1072)))</f>
        <v>.</v>
      </c>
      <c r="Q1083" s="120" t="str">
        <f>IF($B$9="Female",'No Self Assessment feeder'!Q1072,IF($B$9="Male",'No Self Assessment feeder'!AW1072,IF($B$9="All",'No Self Assessment feeder'!CC1072)))</f>
        <v>.</v>
      </c>
      <c r="R1083" s="120" t="str">
        <f>IF($B$9="Female",'No Self Assessment feeder'!R1072,IF($B$9="Male",'No Self Assessment feeder'!AX1072,IF($B$9="All",'No Self Assessment feeder'!CD1072)))</f>
        <v>.</v>
      </c>
      <c r="S1083" s="120" t="str">
        <f>IF($B$9="Female",'No Self Assessment feeder'!S1072,IF($B$9="Male",'No Self Assessment feeder'!AY1072,IF($B$9="All",'No Self Assessment feeder'!CE1072)))</f>
        <v>.</v>
      </c>
      <c r="T1083" s="120" t="str">
        <f>IF($B$9="Female",'No Self Assessment feeder'!T1072,IF($B$9="Male",'No Self Assessment feeder'!AZ1072,IF($B$9="All",'No Self Assessment feeder'!CF1072)))</f>
        <v>.</v>
      </c>
      <c r="U1083" s="127" t="str">
        <f>IF($B$9="Female",'No Self Assessment feeder'!U1072,IF($B$9="Male",'No Self Assessment feeder'!BA1072,IF($B$9="All",'No Self Assessment feeder'!CG1072)))</f>
        <v>.</v>
      </c>
      <c r="V1083" s="81" t="str">
        <f>IF($B$9="Female",'No Self Assessment feeder'!V1072,IF($B$9="Male",'No Self Assessment feeder'!BB1072,IF($B$9="All",'No Self Assessment feeder'!CH1072)))</f>
        <v>.</v>
      </c>
      <c r="W1083" s="120" t="str">
        <f>IF($B$9="Female",'No Self Assessment feeder'!W1072,IF($B$9="Male",'No Self Assessment feeder'!BC1072,IF($B$9="All",'No Self Assessment feeder'!CI1072)))</f>
        <v>.</v>
      </c>
      <c r="X1083" s="79" t="str">
        <f>IF($B$9="Female",'No Self Assessment feeder'!X1072,IF($B$9="Male",'No Self Assessment feeder'!BD1072,IF($B$9="All",'No Self Assessment feeder'!CJ1072)))</f>
        <v>.</v>
      </c>
      <c r="Y1083" s="120" t="str">
        <f>IF($B$9="Female",'No Self Assessment feeder'!Y1072,IF($B$9="Male",'No Self Assessment feeder'!BE1072,IF($B$9="All",'No Self Assessment feeder'!CK1072)))</f>
        <v>.</v>
      </c>
      <c r="Z1083" s="120" t="str">
        <f>IF($B$9="Female",'No Self Assessment feeder'!Z1072,IF($B$9="Male",'No Self Assessment feeder'!BF1072,IF($B$9="All",'No Self Assessment feeder'!CL1072)))</f>
        <v>.</v>
      </c>
      <c r="AA1083" s="120" t="str">
        <f>IF($B$9="Female",'No Self Assessment feeder'!AA1072,IF($B$9="Male",'No Self Assessment feeder'!BG1072,IF($B$9="All",'No Self Assessment feeder'!CM1072)))</f>
        <v>.</v>
      </c>
      <c r="AB1083" s="120" t="str">
        <f>IF($B$9="Female",'No Self Assessment feeder'!AB1072,IF($B$9="Male",'No Self Assessment feeder'!BH1072,IF($B$9="All",'No Self Assessment feeder'!CN1072)))</f>
        <v>.</v>
      </c>
      <c r="AC1083" s="127" t="str">
        <f>IF($B$9="Female",'No Self Assessment feeder'!AC1072,IF($B$9="Male",'No Self Assessment feeder'!BI1072,IF($B$9="All",'No Self Assessment feeder'!CO1072)))</f>
        <v>.</v>
      </c>
      <c r="CM1083" s="29"/>
    </row>
    <row r="1084" spans="1:91" ht="14.25" customHeight="1" x14ac:dyDescent="0.2">
      <c r="A1084" s="159" t="s">
        <v>296</v>
      </c>
      <c r="B1084" s="65" t="s">
        <v>65</v>
      </c>
      <c r="C1084" s="66">
        <v>10007141</v>
      </c>
      <c r="D1084" s="66" t="s">
        <v>493</v>
      </c>
      <c r="E1084" s="162" t="s">
        <v>66</v>
      </c>
      <c r="F1084" s="142">
        <f>IF($B$9="Female",'No Self Assessment feeder'!F1073,IF($B$9="Male",'No Self Assessment feeder'!AL1073,IF($B$9="All",'No Self Assessment feeder'!BR1073)))</f>
        <v>4335</v>
      </c>
      <c r="G1084" s="120">
        <f>IF($B$9="Female",'No Self Assessment feeder'!G1073,IF($B$9="Male",'No Self Assessment feeder'!AM1073,IF($B$9="All",'No Self Assessment feeder'!BS1073)))</f>
        <v>2.8</v>
      </c>
      <c r="H1084" s="79">
        <f>IF($B$9="Female",'No Self Assessment feeder'!H1073,IF($B$9="Male",'No Self Assessment feeder'!AN1073,IF($B$9="All",'No Self Assessment feeder'!BT1073)))</f>
        <v>4215</v>
      </c>
      <c r="I1084" s="120">
        <f>IF($B$9="Female",'No Self Assessment feeder'!I1073,IF($B$9="Male",'No Self Assessment feeder'!AO1073,IF($B$9="All",'No Self Assessment feeder'!BU1073)))</f>
        <v>8.3000000000000007</v>
      </c>
      <c r="J1084" s="120">
        <f>IF($B$9="Female",'No Self Assessment feeder'!J1073,IF($B$9="Male",'No Self Assessment feeder'!AP1073,IF($B$9="All",'No Self Assessment feeder'!BV1073)))</f>
        <v>11.2</v>
      </c>
      <c r="K1084" s="120">
        <f>IF($B$9="Female",'No Self Assessment feeder'!K1073,IF($B$9="Male",'No Self Assessment feeder'!AQ1073,IF($B$9="All",'No Self Assessment feeder'!BW1073)))</f>
        <v>64.3</v>
      </c>
      <c r="L1084" s="120">
        <f>IF($B$9="Female",'No Self Assessment feeder'!L1073,IF($B$9="Male",'No Self Assessment feeder'!AR1073,IF($B$9="All",'No Self Assessment feeder'!BX1073)))</f>
        <v>75.599999999999994</v>
      </c>
      <c r="M1084" s="127">
        <f>IF($B$9="Female",'No Self Assessment feeder'!M1073,IF($B$9="Male",'No Self Assessment feeder'!AS1073,IF($B$9="All",'No Self Assessment feeder'!BY1073)))</f>
        <v>80.5</v>
      </c>
      <c r="N1084" s="81" t="str">
        <f>IF($B$9="Female",'No Self Assessment feeder'!N1073,IF($B$9="Male",'No Self Assessment feeder'!AT1073,IF($B$9="All",'No Self Assessment feeder'!BZ1073)))</f>
        <v>.</v>
      </c>
      <c r="O1084" s="120" t="str">
        <f>IF($B$9="Female",'No Self Assessment feeder'!O1073,IF($B$9="Male",'No Self Assessment feeder'!AU1073,IF($B$9="All",'No Self Assessment feeder'!CA1073)))</f>
        <v>.</v>
      </c>
      <c r="P1084" s="79" t="str">
        <f>IF($B$9="Female",'No Self Assessment feeder'!P1073,IF($B$9="Male",'No Self Assessment feeder'!AV1073,IF($B$9="All",'No Self Assessment feeder'!CB1073)))</f>
        <v>.</v>
      </c>
      <c r="Q1084" s="120" t="str">
        <f>IF($B$9="Female",'No Self Assessment feeder'!Q1073,IF($B$9="Male",'No Self Assessment feeder'!AW1073,IF($B$9="All",'No Self Assessment feeder'!CC1073)))</f>
        <v>.</v>
      </c>
      <c r="R1084" s="120" t="str">
        <f>IF($B$9="Female",'No Self Assessment feeder'!R1073,IF($B$9="Male",'No Self Assessment feeder'!AX1073,IF($B$9="All",'No Self Assessment feeder'!CD1073)))</f>
        <v>.</v>
      </c>
      <c r="S1084" s="120" t="str">
        <f>IF($B$9="Female",'No Self Assessment feeder'!S1073,IF($B$9="Male",'No Self Assessment feeder'!AY1073,IF($B$9="All",'No Self Assessment feeder'!CE1073)))</f>
        <v>.</v>
      </c>
      <c r="T1084" s="120" t="str">
        <f>IF($B$9="Female",'No Self Assessment feeder'!T1073,IF($B$9="Male",'No Self Assessment feeder'!AZ1073,IF($B$9="All",'No Self Assessment feeder'!CF1073)))</f>
        <v>.</v>
      </c>
      <c r="U1084" s="127" t="str">
        <f>IF($B$9="Female",'No Self Assessment feeder'!U1073,IF($B$9="Male",'No Self Assessment feeder'!BA1073,IF($B$9="All",'No Self Assessment feeder'!CG1073)))</f>
        <v>.</v>
      </c>
      <c r="V1084" s="81" t="str">
        <f>IF($B$9="Female",'No Self Assessment feeder'!V1073,IF($B$9="Male",'No Self Assessment feeder'!BB1073,IF($B$9="All",'No Self Assessment feeder'!CH1073)))</f>
        <v>.</v>
      </c>
      <c r="W1084" s="120" t="str">
        <f>IF($B$9="Female",'No Self Assessment feeder'!W1073,IF($B$9="Male",'No Self Assessment feeder'!BC1073,IF($B$9="All",'No Self Assessment feeder'!CI1073)))</f>
        <v>.</v>
      </c>
      <c r="X1084" s="79" t="str">
        <f>IF($B$9="Female",'No Self Assessment feeder'!X1073,IF($B$9="Male",'No Self Assessment feeder'!BD1073,IF($B$9="All",'No Self Assessment feeder'!CJ1073)))</f>
        <v>.</v>
      </c>
      <c r="Y1084" s="120" t="str">
        <f>IF($B$9="Female",'No Self Assessment feeder'!Y1073,IF($B$9="Male",'No Self Assessment feeder'!BE1073,IF($B$9="All",'No Self Assessment feeder'!CK1073)))</f>
        <v>.</v>
      </c>
      <c r="Z1084" s="120" t="str">
        <f>IF($B$9="Female",'No Self Assessment feeder'!Z1073,IF($B$9="Male",'No Self Assessment feeder'!BF1073,IF($B$9="All",'No Self Assessment feeder'!CL1073)))</f>
        <v>.</v>
      </c>
      <c r="AA1084" s="120" t="str">
        <f>IF($B$9="Female",'No Self Assessment feeder'!AA1073,IF($B$9="Male",'No Self Assessment feeder'!BG1073,IF($B$9="All",'No Self Assessment feeder'!CM1073)))</f>
        <v>.</v>
      </c>
      <c r="AB1084" s="120" t="str">
        <f>IF($B$9="Female",'No Self Assessment feeder'!AB1073,IF($B$9="Male",'No Self Assessment feeder'!BH1073,IF($B$9="All",'No Self Assessment feeder'!CN1073)))</f>
        <v>.</v>
      </c>
      <c r="AC1084" s="127" t="str">
        <f>IF($B$9="Female",'No Self Assessment feeder'!AC1073,IF($B$9="Male",'No Self Assessment feeder'!BI1073,IF($B$9="All",'No Self Assessment feeder'!CO1073)))</f>
        <v>.</v>
      </c>
      <c r="CM1084" s="29"/>
    </row>
    <row r="1085" spans="1:91" ht="14.25" customHeight="1" x14ac:dyDescent="0.2">
      <c r="A1085" s="159" t="s">
        <v>296</v>
      </c>
      <c r="B1085" s="65" t="s">
        <v>67</v>
      </c>
      <c r="C1085" s="66">
        <v>10007848</v>
      </c>
      <c r="D1085" s="66" t="s">
        <v>493</v>
      </c>
      <c r="E1085" s="162" t="s">
        <v>68</v>
      </c>
      <c r="F1085" s="142">
        <f>IF($B$9="Female",'No Self Assessment feeder'!F1074,IF($B$9="Male",'No Self Assessment feeder'!AL1074,IF($B$9="All",'No Self Assessment feeder'!BR1074)))</f>
        <v>1855</v>
      </c>
      <c r="G1085" s="120">
        <f>IF($B$9="Female",'No Self Assessment feeder'!G1074,IF($B$9="Male",'No Self Assessment feeder'!AM1074,IF($B$9="All",'No Self Assessment feeder'!BS1074)))</f>
        <v>3.9</v>
      </c>
      <c r="H1085" s="79">
        <f>IF($B$9="Female",'No Self Assessment feeder'!H1074,IF($B$9="Male",'No Self Assessment feeder'!AN1074,IF($B$9="All",'No Self Assessment feeder'!BT1074)))</f>
        <v>1780</v>
      </c>
      <c r="I1085" s="120">
        <f>IF($B$9="Female",'No Self Assessment feeder'!I1074,IF($B$9="Male",'No Self Assessment feeder'!AO1074,IF($B$9="All",'No Self Assessment feeder'!BU1074)))</f>
        <v>5.7</v>
      </c>
      <c r="J1085" s="120">
        <f>IF($B$9="Female",'No Self Assessment feeder'!J1074,IF($B$9="Male",'No Self Assessment feeder'!AP1074,IF($B$9="All",'No Self Assessment feeder'!BV1074)))</f>
        <v>9.3000000000000007</v>
      </c>
      <c r="K1085" s="120">
        <f>IF($B$9="Female",'No Self Assessment feeder'!K1074,IF($B$9="Male",'No Self Assessment feeder'!AQ1074,IF($B$9="All",'No Self Assessment feeder'!BW1074)))</f>
        <v>62.5</v>
      </c>
      <c r="L1085" s="120">
        <f>IF($B$9="Female",'No Self Assessment feeder'!L1074,IF($B$9="Male",'No Self Assessment feeder'!AR1074,IF($B$9="All",'No Self Assessment feeder'!BX1074)))</f>
        <v>78.400000000000006</v>
      </c>
      <c r="M1085" s="127">
        <f>IF($B$9="Female",'No Self Assessment feeder'!M1074,IF($B$9="Male",'No Self Assessment feeder'!AS1074,IF($B$9="All",'No Self Assessment feeder'!BY1074)))</f>
        <v>85</v>
      </c>
      <c r="N1085" s="81" t="str">
        <f>IF($B$9="Female",'No Self Assessment feeder'!N1074,IF($B$9="Male",'No Self Assessment feeder'!AT1074,IF($B$9="All",'No Self Assessment feeder'!BZ1074)))</f>
        <v>.</v>
      </c>
      <c r="O1085" s="120" t="str">
        <f>IF($B$9="Female",'No Self Assessment feeder'!O1074,IF($B$9="Male",'No Self Assessment feeder'!AU1074,IF($B$9="All",'No Self Assessment feeder'!CA1074)))</f>
        <v>.</v>
      </c>
      <c r="P1085" s="79" t="str">
        <f>IF($B$9="Female",'No Self Assessment feeder'!P1074,IF($B$9="Male",'No Self Assessment feeder'!AV1074,IF($B$9="All",'No Self Assessment feeder'!CB1074)))</f>
        <v>.</v>
      </c>
      <c r="Q1085" s="120" t="str">
        <f>IF($B$9="Female",'No Self Assessment feeder'!Q1074,IF($B$9="Male",'No Self Assessment feeder'!AW1074,IF($B$9="All",'No Self Assessment feeder'!CC1074)))</f>
        <v>.</v>
      </c>
      <c r="R1085" s="120" t="str">
        <f>IF($B$9="Female",'No Self Assessment feeder'!R1074,IF($B$9="Male",'No Self Assessment feeder'!AX1074,IF($B$9="All",'No Self Assessment feeder'!CD1074)))</f>
        <v>.</v>
      </c>
      <c r="S1085" s="120" t="str">
        <f>IF($B$9="Female",'No Self Assessment feeder'!S1074,IF($B$9="Male",'No Self Assessment feeder'!AY1074,IF($B$9="All",'No Self Assessment feeder'!CE1074)))</f>
        <v>.</v>
      </c>
      <c r="T1085" s="120" t="str">
        <f>IF($B$9="Female",'No Self Assessment feeder'!T1074,IF($B$9="Male",'No Self Assessment feeder'!AZ1074,IF($B$9="All",'No Self Assessment feeder'!CF1074)))</f>
        <v>.</v>
      </c>
      <c r="U1085" s="127" t="str">
        <f>IF($B$9="Female",'No Self Assessment feeder'!U1074,IF($B$9="Male",'No Self Assessment feeder'!BA1074,IF($B$9="All",'No Self Assessment feeder'!CG1074)))</f>
        <v>.</v>
      </c>
      <c r="V1085" s="81" t="str">
        <f>IF($B$9="Female",'No Self Assessment feeder'!V1074,IF($B$9="Male",'No Self Assessment feeder'!BB1074,IF($B$9="All",'No Self Assessment feeder'!CH1074)))</f>
        <v>.</v>
      </c>
      <c r="W1085" s="120" t="str">
        <f>IF($B$9="Female",'No Self Assessment feeder'!W1074,IF($B$9="Male",'No Self Assessment feeder'!BC1074,IF($B$9="All",'No Self Assessment feeder'!CI1074)))</f>
        <v>.</v>
      </c>
      <c r="X1085" s="79" t="str">
        <f>IF($B$9="Female",'No Self Assessment feeder'!X1074,IF($B$9="Male",'No Self Assessment feeder'!BD1074,IF($B$9="All",'No Self Assessment feeder'!CJ1074)))</f>
        <v>.</v>
      </c>
      <c r="Y1085" s="120" t="str">
        <f>IF($B$9="Female",'No Self Assessment feeder'!Y1074,IF($B$9="Male",'No Self Assessment feeder'!BE1074,IF($B$9="All",'No Self Assessment feeder'!CK1074)))</f>
        <v>.</v>
      </c>
      <c r="Z1085" s="120" t="str">
        <f>IF($B$9="Female",'No Self Assessment feeder'!Z1074,IF($B$9="Male",'No Self Assessment feeder'!BF1074,IF($B$9="All",'No Self Assessment feeder'!CL1074)))</f>
        <v>.</v>
      </c>
      <c r="AA1085" s="120" t="str">
        <f>IF($B$9="Female",'No Self Assessment feeder'!AA1074,IF($B$9="Male",'No Self Assessment feeder'!BG1074,IF($B$9="All",'No Self Assessment feeder'!CM1074)))</f>
        <v>.</v>
      </c>
      <c r="AB1085" s="120" t="str">
        <f>IF($B$9="Female",'No Self Assessment feeder'!AB1074,IF($B$9="Male",'No Self Assessment feeder'!BH1074,IF($B$9="All",'No Self Assessment feeder'!CN1074)))</f>
        <v>.</v>
      </c>
      <c r="AC1085" s="127" t="str">
        <f>IF($B$9="Female",'No Self Assessment feeder'!AC1074,IF($B$9="Male",'No Self Assessment feeder'!BI1074,IF($B$9="All",'No Self Assessment feeder'!CO1074)))</f>
        <v>.</v>
      </c>
      <c r="CM1085" s="29"/>
    </row>
    <row r="1086" spans="1:91" ht="14.25" customHeight="1" x14ac:dyDescent="0.2">
      <c r="A1086" s="159" t="s">
        <v>296</v>
      </c>
      <c r="B1086" s="65" t="s">
        <v>69</v>
      </c>
      <c r="C1086" s="66">
        <v>10007137</v>
      </c>
      <c r="D1086" s="66" t="s">
        <v>495</v>
      </c>
      <c r="E1086" s="162" t="s">
        <v>70</v>
      </c>
      <c r="F1086" s="142">
        <f>IF($B$9="Female",'No Self Assessment feeder'!F1075,IF($B$9="Male",'No Self Assessment feeder'!AL1075,IF($B$9="All",'No Self Assessment feeder'!BR1075)))</f>
        <v>1105</v>
      </c>
      <c r="G1086" s="120">
        <f>IF($B$9="Female",'No Self Assessment feeder'!G1075,IF($B$9="Male",'No Self Assessment feeder'!AM1075,IF($B$9="All",'No Self Assessment feeder'!BS1075)))</f>
        <v>2</v>
      </c>
      <c r="H1086" s="79">
        <f>IF($B$9="Female",'No Self Assessment feeder'!H1075,IF($B$9="Male",'No Self Assessment feeder'!AN1075,IF($B$9="All",'No Self Assessment feeder'!BT1075)))</f>
        <v>1080</v>
      </c>
      <c r="I1086" s="120">
        <f>IF($B$9="Female",'No Self Assessment feeder'!I1075,IF($B$9="Male",'No Self Assessment feeder'!AO1075,IF($B$9="All",'No Self Assessment feeder'!BU1075)))</f>
        <v>7</v>
      </c>
      <c r="J1086" s="120">
        <f>IF($B$9="Female",'No Self Assessment feeder'!J1075,IF($B$9="Male",'No Self Assessment feeder'!AP1075,IF($B$9="All",'No Self Assessment feeder'!BV1075)))</f>
        <v>12.6</v>
      </c>
      <c r="K1086" s="120">
        <f>IF($B$9="Female",'No Self Assessment feeder'!K1075,IF($B$9="Male",'No Self Assessment feeder'!AQ1075,IF($B$9="All",'No Self Assessment feeder'!BW1075)))</f>
        <v>64.8</v>
      </c>
      <c r="L1086" s="120">
        <f>IF($B$9="Female",'No Self Assessment feeder'!L1075,IF($B$9="Male",'No Self Assessment feeder'!AR1075,IF($B$9="All",'No Self Assessment feeder'!BX1075)))</f>
        <v>76.3</v>
      </c>
      <c r="M1086" s="127">
        <f>IF($B$9="Female",'No Self Assessment feeder'!M1075,IF($B$9="Male",'No Self Assessment feeder'!AS1075,IF($B$9="All",'No Self Assessment feeder'!BY1075)))</f>
        <v>80.400000000000006</v>
      </c>
      <c r="N1086" s="81" t="str">
        <f>IF($B$9="Female",'No Self Assessment feeder'!N1075,IF($B$9="Male",'No Self Assessment feeder'!AT1075,IF($B$9="All",'No Self Assessment feeder'!BZ1075)))</f>
        <v>.</v>
      </c>
      <c r="O1086" s="120" t="str">
        <f>IF($B$9="Female",'No Self Assessment feeder'!O1075,IF($B$9="Male",'No Self Assessment feeder'!AU1075,IF($B$9="All",'No Self Assessment feeder'!CA1075)))</f>
        <v>.</v>
      </c>
      <c r="P1086" s="79" t="str">
        <f>IF($B$9="Female",'No Self Assessment feeder'!P1075,IF($B$9="Male",'No Self Assessment feeder'!AV1075,IF($B$9="All",'No Self Assessment feeder'!CB1075)))</f>
        <v>.</v>
      </c>
      <c r="Q1086" s="120" t="str">
        <f>IF($B$9="Female",'No Self Assessment feeder'!Q1075,IF($B$9="Male",'No Self Assessment feeder'!AW1075,IF($B$9="All",'No Self Assessment feeder'!CC1075)))</f>
        <v>.</v>
      </c>
      <c r="R1086" s="120" t="str">
        <f>IF($B$9="Female",'No Self Assessment feeder'!R1075,IF($B$9="Male",'No Self Assessment feeder'!AX1075,IF($B$9="All",'No Self Assessment feeder'!CD1075)))</f>
        <v>.</v>
      </c>
      <c r="S1086" s="120" t="str">
        <f>IF($B$9="Female",'No Self Assessment feeder'!S1075,IF($B$9="Male",'No Self Assessment feeder'!AY1075,IF($B$9="All",'No Self Assessment feeder'!CE1075)))</f>
        <v>.</v>
      </c>
      <c r="T1086" s="120" t="str">
        <f>IF($B$9="Female",'No Self Assessment feeder'!T1075,IF($B$9="Male",'No Self Assessment feeder'!AZ1075,IF($B$9="All",'No Self Assessment feeder'!CF1075)))</f>
        <v>.</v>
      </c>
      <c r="U1086" s="127" t="str">
        <f>IF($B$9="Female",'No Self Assessment feeder'!U1075,IF($B$9="Male",'No Self Assessment feeder'!BA1075,IF($B$9="All",'No Self Assessment feeder'!CG1075)))</f>
        <v>.</v>
      </c>
      <c r="V1086" s="81" t="str">
        <f>IF($B$9="Female",'No Self Assessment feeder'!V1075,IF($B$9="Male",'No Self Assessment feeder'!BB1075,IF($B$9="All",'No Self Assessment feeder'!CH1075)))</f>
        <v>.</v>
      </c>
      <c r="W1086" s="120" t="str">
        <f>IF($B$9="Female",'No Self Assessment feeder'!W1075,IF($B$9="Male",'No Self Assessment feeder'!BC1075,IF($B$9="All",'No Self Assessment feeder'!CI1075)))</f>
        <v>.</v>
      </c>
      <c r="X1086" s="79" t="str">
        <f>IF($B$9="Female",'No Self Assessment feeder'!X1075,IF($B$9="Male",'No Self Assessment feeder'!BD1075,IF($B$9="All",'No Self Assessment feeder'!CJ1075)))</f>
        <v>.</v>
      </c>
      <c r="Y1086" s="120" t="str">
        <f>IF($B$9="Female",'No Self Assessment feeder'!Y1075,IF($B$9="Male",'No Self Assessment feeder'!BE1075,IF($B$9="All",'No Self Assessment feeder'!CK1075)))</f>
        <v>.</v>
      </c>
      <c r="Z1086" s="120" t="str">
        <f>IF($B$9="Female",'No Self Assessment feeder'!Z1075,IF($B$9="Male",'No Self Assessment feeder'!BF1075,IF($B$9="All",'No Self Assessment feeder'!CL1075)))</f>
        <v>.</v>
      </c>
      <c r="AA1086" s="120" t="str">
        <f>IF($B$9="Female",'No Self Assessment feeder'!AA1075,IF($B$9="Male",'No Self Assessment feeder'!BG1075,IF($B$9="All",'No Self Assessment feeder'!CM1075)))</f>
        <v>.</v>
      </c>
      <c r="AB1086" s="120" t="str">
        <f>IF($B$9="Female",'No Self Assessment feeder'!AB1075,IF($B$9="Male",'No Self Assessment feeder'!BH1075,IF($B$9="All",'No Self Assessment feeder'!CN1075)))</f>
        <v>.</v>
      </c>
      <c r="AC1086" s="127" t="str">
        <f>IF($B$9="Female",'No Self Assessment feeder'!AC1075,IF($B$9="Male",'No Self Assessment feeder'!BI1075,IF($B$9="All",'No Self Assessment feeder'!CO1075)))</f>
        <v>.</v>
      </c>
      <c r="CM1086" s="29"/>
    </row>
    <row r="1087" spans="1:91" ht="14.25" customHeight="1" x14ac:dyDescent="0.2">
      <c r="A1087" s="159" t="s">
        <v>296</v>
      </c>
      <c r="B1087" s="65" t="s">
        <v>71</v>
      </c>
      <c r="C1087" s="66">
        <v>10001478</v>
      </c>
      <c r="D1087" s="66" t="s">
        <v>491</v>
      </c>
      <c r="E1087" s="162" t="s">
        <v>72</v>
      </c>
      <c r="F1087" s="142">
        <f>IF($B$9="Female",'No Self Assessment feeder'!F1076,IF($B$9="Male",'No Self Assessment feeder'!AL1076,IF($B$9="All",'No Self Assessment feeder'!BR1076)))</f>
        <v>1450</v>
      </c>
      <c r="G1087" s="120">
        <f>IF($B$9="Female",'No Self Assessment feeder'!G1076,IF($B$9="Male",'No Self Assessment feeder'!AM1076,IF($B$9="All",'No Self Assessment feeder'!BS1076)))</f>
        <v>5.3</v>
      </c>
      <c r="H1087" s="79">
        <f>IF($B$9="Female",'No Self Assessment feeder'!H1076,IF($B$9="Male",'No Self Assessment feeder'!AN1076,IF($B$9="All",'No Self Assessment feeder'!BT1076)))</f>
        <v>1375</v>
      </c>
      <c r="I1087" s="120">
        <f>IF($B$9="Female",'No Self Assessment feeder'!I1076,IF($B$9="Male",'No Self Assessment feeder'!AO1076,IF($B$9="All",'No Self Assessment feeder'!BU1076)))</f>
        <v>9.3000000000000007</v>
      </c>
      <c r="J1087" s="120">
        <f>IF($B$9="Female",'No Self Assessment feeder'!J1076,IF($B$9="Male",'No Self Assessment feeder'!AP1076,IF($B$9="All",'No Self Assessment feeder'!BV1076)))</f>
        <v>10.4</v>
      </c>
      <c r="K1087" s="120">
        <f>IF($B$9="Female",'No Self Assessment feeder'!K1076,IF($B$9="Male",'No Self Assessment feeder'!AQ1076,IF($B$9="All",'No Self Assessment feeder'!BW1076)))</f>
        <v>61.4</v>
      </c>
      <c r="L1087" s="120">
        <f>IF($B$9="Female",'No Self Assessment feeder'!L1076,IF($B$9="Male",'No Self Assessment feeder'!AR1076,IF($B$9="All",'No Self Assessment feeder'!BX1076)))</f>
        <v>75</v>
      </c>
      <c r="M1087" s="127">
        <f>IF($B$9="Female",'No Self Assessment feeder'!M1076,IF($B$9="Male",'No Self Assessment feeder'!AS1076,IF($B$9="All",'No Self Assessment feeder'!BY1076)))</f>
        <v>80.3</v>
      </c>
      <c r="N1087" s="81" t="str">
        <f>IF($B$9="Female",'No Self Assessment feeder'!N1076,IF($B$9="Male",'No Self Assessment feeder'!AT1076,IF($B$9="All",'No Self Assessment feeder'!BZ1076)))</f>
        <v>.</v>
      </c>
      <c r="O1087" s="120" t="str">
        <f>IF($B$9="Female",'No Self Assessment feeder'!O1076,IF($B$9="Male",'No Self Assessment feeder'!AU1076,IF($B$9="All",'No Self Assessment feeder'!CA1076)))</f>
        <v>.</v>
      </c>
      <c r="P1087" s="79" t="str">
        <f>IF($B$9="Female",'No Self Assessment feeder'!P1076,IF($B$9="Male",'No Self Assessment feeder'!AV1076,IF($B$9="All",'No Self Assessment feeder'!CB1076)))</f>
        <v>.</v>
      </c>
      <c r="Q1087" s="120" t="str">
        <f>IF($B$9="Female",'No Self Assessment feeder'!Q1076,IF($B$9="Male",'No Self Assessment feeder'!AW1076,IF($B$9="All",'No Self Assessment feeder'!CC1076)))</f>
        <v>.</v>
      </c>
      <c r="R1087" s="120" t="str">
        <f>IF($B$9="Female",'No Self Assessment feeder'!R1076,IF($B$9="Male",'No Self Assessment feeder'!AX1076,IF($B$9="All",'No Self Assessment feeder'!CD1076)))</f>
        <v>.</v>
      </c>
      <c r="S1087" s="120" t="str">
        <f>IF($B$9="Female",'No Self Assessment feeder'!S1076,IF($B$9="Male",'No Self Assessment feeder'!AY1076,IF($B$9="All",'No Self Assessment feeder'!CE1076)))</f>
        <v>.</v>
      </c>
      <c r="T1087" s="120" t="str">
        <f>IF($B$9="Female",'No Self Assessment feeder'!T1076,IF($B$9="Male",'No Self Assessment feeder'!AZ1076,IF($B$9="All",'No Self Assessment feeder'!CF1076)))</f>
        <v>.</v>
      </c>
      <c r="U1087" s="127" t="str">
        <f>IF($B$9="Female",'No Self Assessment feeder'!U1076,IF($B$9="Male",'No Self Assessment feeder'!BA1076,IF($B$9="All",'No Self Assessment feeder'!CG1076)))</f>
        <v>.</v>
      </c>
      <c r="V1087" s="81" t="str">
        <f>IF($B$9="Female",'No Self Assessment feeder'!V1076,IF($B$9="Male",'No Self Assessment feeder'!BB1076,IF($B$9="All",'No Self Assessment feeder'!CH1076)))</f>
        <v>.</v>
      </c>
      <c r="W1087" s="120" t="str">
        <f>IF($B$9="Female",'No Self Assessment feeder'!W1076,IF($B$9="Male",'No Self Assessment feeder'!BC1076,IF($B$9="All",'No Self Assessment feeder'!CI1076)))</f>
        <v>.</v>
      </c>
      <c r="X1087" s="79" t="str">
        <f>IF($B$9="Female",'No Self Assessment feeder'!X1076,IF($B$9="Male",'No Self Assessment feeder'!BD1076,IF($B$9="All",'No Self Assessment feeder'!CJ1076)))</f>
        <v>.</v>
      </c>
      <c r="Y1087" s="120" t="str">
        <f>IF($B$9="Female",'No Self Assessment feeder'!Y1076,IF($B$9="Male",'No Self Assessment feeder'!BE1076,IF($B$9="All",'No Self Assessment feeder'!CK1076)))</f>
        <v>.</v>
      </c>
      <c r="Z1087" s="120" t="str">
        <f>IF($B$9="Female",'No Self Assessment feeder'!Z1076,IF($B$9="Male",'No Self Assessment feeder'!BF1076,IF($B$9="All",'No Self Assessment feeder'!CL1076)))</f>
        <v>.</v>
      </c>
      <c r="AA1087" s="120" t="str">
        <f>IF($B$9="Female",'No Self Assessment feeder'!AA1076,IF($B$9="Male",'No Self Assessment feeder'!BG1076,IF($B$9="All",'No Self Assessment feeder'!CM1076)))</f>
        <v>.</v>
      </c>
      <c r="AB1087" s="120" t="str">
        <f>IF($B$9="Female",'No Self Assessment feeder'!AB1076,IF($B$9="Male",'No Self Assessment feeder'!BH1076,IF($B$9="All",'No Self Assessment feeder'!CN1076)))</f>
        <v>.</v>
      </c>
      <c r="AC1087" s="127" t="str">
        <f>IF($B$9="Female",'No Self Assessment feeder'!AC1076,IF($B$9="Male",'No Self Assessment feeder'!BI1076,IF($B$9="All",'No Self Assessment feeder'!CO1076)))</f>
        <v>.</v>
      </c>
      <c r="CM1087" s="29"/>
    </row>
    <row r="1088" spans="1:91" ht="14.25" customHeight="1" x14ac:dyDescent="0.2">
      <c r="A1088" s="159" t="s">
        <v>296</v>
      </c>
      <c r="B1088" s="65" t="s">
        <v>73</v>
      </c>
      <c r="C1088" s="66">
        <v>10001653</v>
      </c>
      <c r="D1088" s="66" t="s">
        <v>491</v>
      </c>
      <c r="E1088" s="162" t="s">
        <v>74</v>
      </c>
      <c r="F1088" s="142">
        <f>IF($B$9="Female",'No Self Assessment feeder'!F1077,IF($B$9="Male",'No Self Assessment feeder'!AL1077,IF($B$9="All",'No Self Assessment feeder'!BR1077)))</f>
        <v>210</v>
      </c>
      <c r="G1088" s="120">
        <f>IF($B$9="Female",'No Self Assessment feeder'!G1077,IF($B$9="Male",'No Self Assessment feeder'!AM1077,IF($B$9="All",'No Self Assessment feeder'!BS1077)))</f>
        <v>6.2</v>
      </c>
      <c r="H1088" s="79">
        <f>IF($B$9="Female",'No Self Assessment feeder'!H1077,IF($B$9="Male",'No Self Assessment feeder'!AN1077,IF($B$9="All",'No Self Assessment feeder'!BT1077)))</f>
        <v>195</v>
      </c>
      <c r="I1088" s="120">
        <f>IF($B$9="Female",'No Self Assessment feeder'!I1077,IF($B$9="Male",'No Self Assessment feeder'!AO1077,IF($B$9="All",'No Self Assessment feeder'!BU1077)))</f>
        <v>14.7</v>
      </c>
      <c r="J1088" s="120">
        <f>IF($B$9="Female",'No Self Assessment feeder'!J1077,IF($B$9="Male",'No Self Assessment feeder'!AP1077,IF($B$9="All",'No Self Assessment feeder'!BV1077)))</f>
        <v>15.7</v>
      </c>
      <c r="K1088" s="120">
        <f>IF($B$9="Female",'No Self Assessment feeder'!K1077,IF($B$9="Male",'No Self Assessment feeder'!AQ1077,IF($B$9="All",'No Self Assessment feeder'!BW1077)))</f>
        <v>58.9</v>
      </c>
      <c r="L1088" s="120">
        <f>IF($B$9="Female",'No Self Assessment feeder'!L1077,IF($B$9="Male",'No Self Assessment feeder'!AR1077,IF($B$9="All",'No Self Assessment feeder'!BX1077)))</f>
        <v>67.5</v>
      </c>
      <c r="M1088" s="127">
        <f>IF($B$9="Female",'No Self Assessment feeder'!M1077,IF($B$9="Male",'No Self Assessment feeder'!AS1077,IF($B$9="All",'No Self Assessment feeder'!BY1077)))</f>
        <v>69.5</v>
      </c>
      <c r="N1088" s="81" t="str">
        <f>IF($B$9="Female",'No Self Assessment feeder'!N1077,IF($B$9="Male",'No Self Assessment feeder'!AT1077,IF($B$9="All",'No Self Assessment feeder'!BZ1077)))</f>
        <v>.</v>
      </c>
      <c r="O1088" s="120" t="str">
        <f>IF($B$9="Female",'No Self Assessment feeder'!O1077,IF($B$9="Male",'No Self Assessment feeder'!AU1077,IF($B$9="All",'No Self Assessment feeder'!CA1077)))</f>
        <v>.</v>
      </c>
      <c r="P1088" s="79" t="str">
        <f>IF($B$9="Female",'No Self Assessment feeder'!P1077,IF($B$9="Male",'No Self Assessment feeder'!AV1077,IF($B$9="All",'No Self Assessment feeder'!CB1077)))</f>
        <v>.</v>
      </c>
      <c r="Q1088" s="120" t="str">
        <f>IF($B$9="Female",'No Self Assessment feeder'!Q1077,IF($B$9="Male",'No Self Assessment feeder'!AW1077,IF($B$9="All",'No Self Assessment feeder'!CC1077)))</f>
        <v>.</v>
      </c>
      <c r="R1088" s="120" t="str">
        <f>IF($B$9="Female",'No Self Assessment feeder'!R1077,IF($B$9="Male",'No Self Assessment feeder'!AX1077,IF($B$9="All",'No Self Assessment feeder'!CD1077)))</f>
        <v>.</v>
      </c>
      <c r="S1088" s="120" t="str">
        <f>IF($B$9="Female",'No Self Assessment feeder'!S1077,IF($B$9="Male",'No Self Assessment feeder'!AY1077,IF($B$9="All",'No Self Assessment feeder'!CE1077)))</f>
        <v>.</v>
      </c>
      <c r="T1088" s="120" t="str">
        <f>IF($B$9="Female",'No Self Assessment feeder'!T1077,IF($B$9="Male",'No Self Assessment feeder'!AZ1077,IF($B$9="All",'No Self Assessment feeder'!CF1077)))</f>
        <v>.</v>
      </c>
      <c r="U1088" s="127" t="str">
        <f>IF($B$9="Female",'No Self Assessment feeder'!U1077,IF($B$9="Male",'No Self Assessment feeder'!BA1077,IF($B$9="All",'No Self Assessment feeder'!CG1077)))</f>
        <v>.</v>
      </c>
      <c r="V1088" s="81" t="str">
        <f>IF($B$9="Female",'No Self Assessment feeder'!V1077,IF($B$9="Male",'No Self Assessment feeder'!BB1077,IF($B$9="All",'No Self Assessment feeder'!CH1077)))</f>
        <v>.</v>
      </c>
      <c r="W1088" s="120" t="str">
        <f>IF($B$9="Female",'No Self Assessment feeder'!W1077,IF($B$9="Male",'No Self Assessment feeder'!BC1077,IF($B$9="All",'No Self Assessment feeder'!CI1077)))</f>
        <v>.</v>
      </c>
      <c r="X1088" s="79" t="str">
        <f>IF($B$9="Female",'No Self Assessment feeder'!X1077,IF($B$9="Male",'No Self Assessment feeder'!BD1077,IF($B$9="All",'No Self Assessment feeder'!CJ1077)))</f>
        <v>.</v>
      </c>
      <c r="Y1088" s="120" t="str">
        <f>IF($B$9="Female",'No Self Assessment feeder'!Y1077,IF($B$9="Male",'No Self Assessment feeder'!BE1077,IF($B$9="All",'No Self Assessment feeder'!CK1077)))</f>
        <v>.</v>
      </c>
      <c r="Z1088" s="120" t="str">
        <f>IF($B$9="Female",'No Self Assessment feeder'!Z1077,IF($B$9="Male",'No Self Assessment feeder'!BF1077,IF($B$9="All",'No Self Assessment feeder'!CL1077)))</f>
        <v>.</v>
      </c>
      <c r="AA1088" s="120" t="str">
        <f>IF($B$9="Female",'No Self Assessment feeder'!AA1077,IF($B$9="Male",'No Self Assessment feeder'!BG1077,IF($B$9="All",'No Self Assessment feeder'!CM1077)))</f>
        <v>.</v>
      </c>
      <c r="AB1088" s="120" t="str">
        <f>IF($B$9="Female",'No Self Assessment feeder'!AB1077,IF($B$9="Male",'No Self Assessment feeder'!BH1077,IF($B$9="All",'No Self Assessment feeder'!CN1077)))</f>
        <v>.</v>
      </c>
      <c r="AC1088" s="127" t="str">
        <f>IF($B$9="Female",'No Self Assessment feeder'!AC1077,IF($B$9="Male",'No Self Assessment feeder'!BI1077,IF($B$9="All",'No Self Assessment feeder'!CO1077)))</f>
        <v>.</v>
      </c>
      <c r="CM1088" s="29"/>
    </row>
    <row r="1089" spans="1:91" ht="14.25" customHeight="1" x14ac:dyDescent="0.2">
      <c r="A1089" s="159" t="s">
        <v>296</v>
      </c>
      <c r="B1089" s="65" t="s">
        <v>75</v>
      </c>
      <c r="C1089" s="66">
        <v>10007761</v>
      </c>
      <c r="D1089" s="66" t="s">
        <v>491</v>
      </c>
      <c r="E1089" s="162" t="s">
        <v>76</v>
      </c>
      <c r="F1089" s="142">
        <f>IF($B$9="Female",'No Self Assessment feeder'!F1078,IF($B$9="Male",'No Self Assessment feeder'!AL1078,IF($B$9="All",'No Self Assessment feeder'!BR1078)))</f>
        <v>35</v>
      </c>
      <c r="G1089" s="120">
        <f>IF($B$9="Female",'No Self Assessment feeder'!G1078,IF($B$9="Male",'No Self Assessment feeder'!AM1078,IF($B$9="All",'No Self Assessment feeder'!BS1078)))</f>
        <v>8.1</v>
      </c>
      <c r="H1089" s="79">
        <f>IF($B$9="Female",'No Self Assessment feeder'!H1078,IF($B$9="Male",'No Self Assessment feeder'!AN1078,IF($B$9="All",'No Self Assessment feeder'!BT1078)))</f>
        <v>35</v>
      </c>
      <c r="I1089" s="120" t="str">
        <f>IF($B$9="Female",'No Self Assessment feeder'!I1078,IF($B$9="Male",'No Self Assessment feeder'!AO1078,IF($B$9="All",'No Self Assessment feeder'!BU1078)))</f>
        <v>x</v>
      </c>
      <c r="J1089" s="120" t="str">
        <f>IF($B$9="Female",'No Self Assessment feeder'!J1078,IF($B$9="Male",'No Self Assessment feeder'!AP1078,IF($B$9="All",'No Self Assessment feeder'!BV1078)))</f>
        <v>x</v>
      </c>
      <c r="K1089" s="120">
        <f>IF($B$9="Female",'No Self Assessment feeder'!K1078,IF($B$9="Male",'No Self Assessment feeder'!AQ1078,IF($B$9="All",'No Self Assessment feeder'!BW1078)))</f>
        <v>41.2</v>
      </c>
      <c r="L1089" s="120">
        <f>IF($B$9="Female",'No Self Assessment feeder'!L1078,IF($B$9="Male",'No Self Assessment feeder'!AR1078,IF($B$9="All",'No Self Assessment feeder'!BX1078)))</f>
        <v>70.599999999999994</v>
      </c>
      <c r="M1089" s="127">
        <f>IF($B$9="Female",'No Self Assessment feeder'!M1078,IF($B$9="Male",'No Self Assessment feeder'!AS1078,IF($B$9="All",'No Self Assessment feeder'!BY1078)))</f>
        <v>88.2</v>
      </c>
      <c r="N1089" s="81" t="str">
        <f>IF($B$9="Female",'No Self Assessment feeder'!N1078,IF($B$9="Male",'No Self Assessment feeder'!AT1078,IF($B$9="All",'No Self Assessment feeder'!BZ1078)))</f>
        <v>.</v>
      </c>
      <c r="O1089" s="120" t="str">
        <f>IF($B$9="Female",'No Self Assessment feeder'!O1078,IF($B$9="Male",'No Self Assessment feeder'!AU1078,IF($B$9="All",'No Self Assessment feeder'!CA1078)))</f>
        <v>.</v>
      </c>
      <c r="P1089" s="79" t="str">
        <f>IF($B$9="Female",'No Self Assessment feeder'!P1078,IF($B$9="Male",'No Self Assessment feeder'!AV1078,IF($B$9="All",'No Self Assessment feeder'!CB1078)))</f>
        <v>.</v>
      </c>
      <c r="Q1089" s="120" t="str">
        <f>IF($B$9="Female",'No Self Assessment feeder'!Q1078,IF($B$9="Male",'No Self Assessment feeder'!AW1078,IF($B$9="All",'No Self Assessment feeder'!CC1078)))</f>
        <v>.</v>
      </c>
      <c r="R1089" s="120" t="str">
        <f>IF($B$9="Female",'No Self Assessment feeder'!R1078,IF($B$9="Male",'No Self Assessment feeder'!AX1078,IF($B$9="All",'No Self Assessment feeder'!CD1078)))</f>
        <v>.</v>
      </c>
      <c r="S1089" s="120" t="str">
        <f>IF($B$9="Female",'No Self Assessment feeder'!S1078,IF($B$9="Male",'No Self Assessment feeder'!AY1078,IF($B$9="All",'No Self Assessment feeder'!CE1078)))</f>
        <v>.</v>
      </c>
      <c r="T1089" s="120" t="str">
        <f>IF($B$9="Female",'No Self Assessment feeder'!T1078,IF($B$9="Male",'No Self Assessment feeder'!AZ1078,IF($B$9="All",'No Self Assessment feeder'!CF1078)))</f>
        <v>.</v>
      </c>
      <c r="U1089" s="127" t="str">
        <f>IF($B$9="Female",'No Self Assessment feeder'!U1078,IF($B$9="Male",'No Self Assessment feeder'!BA1078,IF($B$9="All",'No Self Assessment feeder'!CG1078)))</f>
        <v>.</v>
      </c>
      <c r="V1089" s="81" t="str">
        <f>IF($B$9="Female",'No Self Assessment feeder'!V1078,IF($B$9="Male",'No Self Assessment feeder'!BB1078,IF($B$9="All",'No Self Assessment feeder'!CH1078)))</f>
        <v>.</v>
      </c>
      <c r="W1089" s="120" t="str">
        <f>IF($B$9="Female",'No Self Assessment feeder'!W1078,IF($B$9="Male",'No Self Assessment feeder'!BC1078,IF($B$9="All",'No Self Assessment feeder'!CI1078)))</f>
        <v>.</v>
      </c>
      <c r="X1089" s="79" t="str">
        <f>IF($B$9="Female",'No Self Assessment feeder'!X1078,IF($B$9="Male",'No Self Assessment feeder'!BD1078,IF($B$9="All",'No Self Assessment feeder'!CJ1078)))</f>
        <v>.</v>
      </c>
      <c r="Y1089" s="120" t="str">
        <f>IF($B$9="Female",'No Self Assessment feeder'!Y1078,IF($B$9="Male",'No Self Assessment feeder'!BE1078,IF($B$9="All",'No Self Assessment feeder'!CK1078)))</f>
        <v>.</v>
      </c>
      <c r="Z1089" s="120" t="str">
        <f>IF($B$9="Female",'No Self Assessment feeder'!Z1078,IF($B$9="Male",'No Self Assessment feeder'!BF1078,IF($B$9="All",'No Self Assessment feeder'!CL1078)))</f>
        <v>.</v>
      </c>
      <c r="AA1089" s="120" t="str">
        <f>IF($B$9="Female",'No Self Assessment feeder'!AA1078,IF($B$9="Male",'No Self Assessment feeder'!BG1078,IF($B$9="All",'No Self Assessment feeder'!CM1078)))</f>
        <v>.</v>
      </c>
      <c r="AB1089" s="120" t="str">
        <f>IF($B$9="Female",'No Self Assessment feeder'!AB1078,IF($B$9="Male",'No Self Assessment feeder'!BH1078,IF($B$9="All",'No Self Assessment feeder'!CN1078)))</f>
        <v>.</v>
      </c>
      <c r="AC1089" s="127" t="str">
        <f>IF($B$9="Female",'No Self Assessment feeder'!AC1078,IF($B$9="Male",'No Self Assessment feeder'!BI1078,IF($B$9="All",'No Self Assessment feeder'!CO1078)))</f>
        <v>.</v>
      </c>
      <c r="CM1089" s="29"/>
    </row>
    <row r="1090" spans="1:91" ht="14.25" customHeight="1" x14ac:dyDescent="0.2">
      <c r="A1090" s="159" t="s">
        <v>296</v>
      </c>
      <c r="B1090" s="65" t="s">
        <v>77</v>
      </c>
      <c r="C1090" s="66">
        <v>10001726</v>
      </c>
      <c r="D1090" s="66" t="s">
        <v>489</v>
      </c>
      <c r="E1090" s="162" t="s">
        <v>78</v>
      </c>
      <c r="F1090" s="142">
        <f>IF($B$9="Female",'No Self Assessment feeder'!F1079,IF($B$9="Male",'No Self Assessment feeder'!AL1079,IF($B$9="All",'No Self Assessment feeder'!BR1079)))</f>
        <v>3070</v>
      </c>
      <c r="G1090" s="120">
        <f>IF($B$9="Female",'No Self Assessment feeder'!G1079,IF($B$9="Male",'No Self Assessment feeder'!AM1079,IF($B$9="All",'No Self Assessment feeder'!BS1079)))</f>
        <v>3</v>
      </c>
      <c r="H1090" s="79">
        <f>IF($B$9="Female",'No Self Assessment feeder'!H1079,IF($B$9="Male",'No Self Assessment feeder'!AN1079,IF($B$9="All",'No Self Assessment feeder'!BT1079)))</f>
        <v>2975</v>
      </c>
      <c r="I1090" s="120">
        <f>IF($B$9="Female",'No Self Assessment feeder'!I1079,IF($B$9="Male",'No Self Assessment feeder'!AO1079,IF($B$9="All",'No Self Assessment feeder'!BU1079)))</f>
        <v>6.5</v>
      </c>
      <c r="J1090" s="120">
        <f>IF($B$9="Female",'No Self Assessment feeder'!J1079,IF($B$9="Male",'No Self Assessment feeder'!AP1079,IF($B$9="All",'No Self Assessment feeder'!BV1079)))</f>
        <v>11</v>
      </c>
      <c r="K1090" s="120">
        <f>IF($B$9="Female",'No Self Assessment feeder'!K1079,IF($B$9="Male",'No Self Assessment feeder'!AQ1079,IF($B$9="All",'No Self Assessment feeder'!BW1079)))</f>
        <v>64.5</v>
      </c>
      <c r="L1090" s="120">
        <f>IF($B$9="Female",'No Self Assessment feeder'!L1079,IF($B$9="Male",'No Self Assessment feeder'!AR1079,IF($B$9="All",'No Self Assessment feeder'!BX1079)))</f>
        <v>76.400000000000006</v>
      </c>
      <c r="M1090" s="127">
        <f>IF($B$9="Female",'No Self Assessment feeder'!M1079,IF($B$9="Male",'No Self Assessment feeder'!AS1079,IF($B$9="All",'No Self Assessment feeder'!BY1079)))</f>
        <v>82.5</v>
      </c>
      <c r="N1090" s="81" t="str">
        <f>IF($B$9="Female",'No Self Assessment feeder'!N1079,IF($B$9="Male",'No Self Assessment feeder'!AT1079,IF($B$9="All",'No Self Assessment feeder'!BZ1079)))</f>
        <v>.</v>
      </c>
      <c r="O1090" s="120" t="str">
        <f>IF($B$9="Female",'No Self Assessment feeder'!O1079,IF($B$9="Male",'No Self Assessment feeder'!AU1079,IF($B$9="All",'No Self Assessment feeder'!CA1079)))</f>
        <v>.</v>
      </c>
      <c r="P1090" s="79" t="str">
        <f>IF($B$9="Female",'No Self Assessment feeder'!P1079,IF($B$9="Male",'No Self Assessment feeder'!AV1079,IF($B$9="All",'No Self Assessment feeder'!CB1079)))</f>
        <v>.</v>
      </c>
      <c r="Q1090" s="120" t="str">
        <f>IF($B$9="Female",'No Self Assessment feeder'!Q1079,IF($B$9="Male",'No Self Assessment feeder'!AW1079,IF($B$9="All",'No Self Assessment feeder'!CC1079)))</f>
        <v>.</v>
      </c>
      <c r="R1090" s="120" t="str">
        <f>IF($B$9="Female",'No Self Assessment feeder'!R1079,IF($B$9="Male",'No Self Assessment feeder'!AX1079,IF($B$9="All",'No Self Assessment feeder'!CD1079)))</f>
        <v>.</v>
      </c>
      <c r="S1090" s="120" t="str">
        <f>IF($B$9="Female",'No Self Assessment feeder'!S1079,IF($B$9="Male",'No Self Assessment feeder'!AY1079,IF($B$9="All",'No Self Assessment feeder'!CE1079)))</f>
        <v>.</v>
      </c>
      <c r="T1090" s="120" t="str">
        <f>IF($B$9="Female",'No Self Assessment feeder'!T1079,IF($B$9="Male",'No Self Assessment feeder'!AZ1079,IF($B$9="All",'No Self Assessment feeder'!CF1079)))</f>
        <v>.</v>
      </c>
      <c r="U1090" s="127" t="str">
        <f>IF($B$9="Female",'No Self Assessment feeder'!U1079,IF($B$9="Male",'No Self Assessment feeder'!BA1079,IF($B$9="All",'No Self Assessment feeder'!CG1079)))</f>
        <v>.</v>
      </c>
      <c r="V1090" s="81" t="str">
        <f>IF($B$9="Female",'No Self Assessment feeder'!V1079,IF($B$9="Male",'No Self Assessment feeder'!BB1079,IF($B$9="All",'No Self Assessment feeder'!CH1079)))</f>
        <v>.</v>
      </c>
      <c r="W1090" s="120" t="str">
        <f>IF($B$9="Female",'No Self Assessment feeder'!W1079,IF($B$9="Male",'No Self Assessment feeder'!BC1079,IF($B$9="All",'No Self Assessment feeder'!CI1079)))</f>
        <v>.</v>
      </c>
      <c r="X1090" s="79" t="str">
        <f>IF($B$9="Female",'No Self Assessment feeder'!X1079,IF($B$9="Male",'No Self Assessment feeder'!BD1079,IF($B$9="All",'No Self Assessment feeder'!CJ1079)))</f>
        <v>.</v>
      </c>
      <c r="Y1090" s="120" t="str">
        <f>IF($B$9="Female",'No Self Assessment feeder'!Y1079,IF($B$9="Male",'No Self Assessment feeder'!BE1079,IF($B$9="All",'No Self Assessment feeder'!CK1079)))</f>
        <v>.</v>
      </c>
      <c r="Z1090" s="120" t="str">
        <f>IF($B$9="Female",'No Self Assessment feeder'!Z1079,IF($B$9="Male",'No Self Assessment feeder'!BF1079,IF($B$9="All",'No Self Assessment feeder'!CL1079)))</f>
        <v>.</v>
      </c>
      <c r="AA1090" s="120" t="str">
        <f>IF($B$9="Female",'No Self Assessment feeder'!AA1079,IF($B$9="Male",'No Self Assessment feeder'!BG1079,IF($B$9="All",'No Self Assessment feeder'!CM1079)))</f>
        <v>.</v>
      </c>
      <c r="AB1090" s="120" t="str">
        <f>IF($B$9="Female",'No Self Assessment feeder'!AB1079,IF($B$9="Male",'No Self Assessment feeder'!BH1079,IF($B$9="All",'No Self Assessment feeder'!CN1079)))</f>
        <v>.</v>
      </c>
      <c r="AC1090" s="127" t="str">
        <f>IF($B$9="Female",'No Self Assessment feeder'!AC1079,IF($B$9="Male",'No Self Assessment feeder'!BI1079,IF($B$9="All",'No Self Assessment feeder'!CO1079)))</f>
        <v>.</v>
      </c>
      <c r="CM1090" s="29"/>
    </row>
    <row r="1091" spans="1:91" ht="14.25" customHeight="1" x14ac:dyDescent="0.2">
      <c r="A1091" s="159" t="s">
        <v>296</v>
      </c>
      <c r="B1091" s="65" t="s">
        <v>79</v>
      </c>
      <c r="C1091" s="68">
        <v>10007822</v>
      </c>
      <c r="D1091" s="68" t="s">
        <v>488</v>
      </c>
      <c r="E1091" s="162" t="s">
        <v>80</v>
      </c>
      <c r="F1091" s="142" t="str">
        <f>IF($B$9="Female",'No Self Assessment feeder'!F1080,IF($B$9="Male",'No Self Assessment feeder'!AL1080,IF($B$9="All",'No Self Assessment feeder'!BR1080)))</f>
        <v>.</v>
      </c>
      <c r="G1091" s="120" t="str">
        <f>IF($B$9="Female",'No Self Assessment feeder'!G1080,IF($B$9="Male",'No Self Assessment feeder'!AM1080,IF($B$9="All",'No Self Assessment feeder'!BS1080)))</f>
        <v>.</v>
      </c>
      <c r="H1091" s="79" t="str">
        <f>IF($B$9="Female",'No Self Assessment feeder'!H1080,IF($B$9="Male",'No Self Assessment feeder'!AN1080,IF($B$9="All",'No Self Assessment feeder'!BT1080)))</f>
        <v>.</v>
      </c>
      <c r="I1091" s="120" t="str">
        <f>IF($B$9="Female",'No Self Assessment feeder'!I1080,IF($B$9="Male",'No Self Assessment feeder'!AO1080,IF($B$9="All",'No Self Assessment feeder'!BU1080)))</f>
        <v>.</v>
      </c>
      <c r="J1091" s="120" t="str">
        <f>IF($B$9="Female",'No Self Assessment feeder'!J1080,IF($B$9="Male",'No Self Assessment feeder'!AP1080,IF($B$9="All",'No Self Assessment feeder'!BV1080)))</f>
        <v>.</v>
      </c>
      <c r="K1091" s="120" t="str">
        <f>IF($B$9="Female",'No Self Assessment feeder'!K1080,IF($B$9="Male",'No Self Assessment feeder'!AQ1080,IF($B$9="All",'No Self Assessment feeder'!BW1080)))</f>
        <v>.</v>
      </c>
      <c r="L1091" s="120" t="str">
        <f>IF($B$9="Female",'No Self Assessment feeder'!L1080,IF($B$9="Male",'No Self Assessment feeder'!AR1080,IF($B$9="All",'No Self Assessment feeder'!BX1080)))</f>
        <v>.</v>
      </c>
      <c r="M1091" s="127" t="str">
        <f>IF($B$9="Female",'No Self Assessment feeder'!M1080,IF($B$9="Male",'No Self Assessment feeder'!AS1080,IF($B$9="All",'No Self Assessment feeder'!BY1080)))</f>
        <v>.</v>
      </c>
      <c r="N1091" s="81" t="str">
        <f>IF($B$9="Female",'No Self Assessment feeder'!N1080,IF($B$9="Male",'No Self Assessment feeder'!AT1080,IF($B$9="All",'No Self Assessment feeder'!BZ1080)))</f>
        <v>.</v>
      </c>
      <c r="O1091" s="120" t="str">
        <f>IF($B$9="Female",'No Self Assessment feeder'!O1080,IF($B$9="Male",'No Self Assessment feeder'!AU1080,IF($B$9="All",'No Self Assessment feeder'!CA1080)))</f>
        <v>.</v>
      </c>
      <c r="P1091" s="79" t="str">
        <f>IF($B$9="Female",'No Self Assessment feeder'!P1080,IF($B$9="Male",'No Self Assessment feeder'!AV1080,IF($B$9="All",'No Self Assessment feeder'!CB1080)))</f>
        <v>.</v>
      </c>
      <c r="Q1091" s="120" t="str">
        <f>IF($B$9="Female",'No Self Assessment feeder'!Q1080,IF($B$9="Male",'No Self Assessment feeder'!AW1080,IF($B$9="All",'No Self Assessment feeder'!CC1080)))</f>
        <v>.</v>
      </c>
      <c r="R1091" s="120" t="str">
        <f>IF($B$9="Female",'No Self Assessment feeder'!R1080,IF($B$9="Male",'No Self Assessment feeder'!AX1080,IF($B$9="All",'No Self Assessment feeder'!CD1080)))</f>
        <v>.</v>
      </c>
      <c r="S1091" s="120" t="str">
        <f>IF($B$9="Female",'No Self Assessment feeder'!S1080,IF($B$9="Male",'No Self Assessment feeder'!AY1080,IF($B$9="All",'No Self Assessment feeder'!CE1080)))</f>
        <v>.</v>
      </c>
      <c r="T1091" s="120" t="str">
        <f>IF($B$9="Female",'No Self Assessment feeder'!T1080,IF($B$9="Male",'No Self Assessment feeder'!AZ1080,IF($B$9="All",'No Self Assessment feeder'!CF1080)))</f>
        <v>.</v>
      </c>
      <c r="U1091" s="127" t="str">
        <f>IF($B$9="Female",'No Self Assessment feeder'!U1080,IF($B$9="Male",'No Self Assessment feeder'!BA1080,IF($B$9="All",'No Self Assessment feeder'!CG1080)))</f>
        <v>.</v>
      </c>
      <c r="V1091" s="81" t="str">
        <f>IF($B$9="Female",'No Self Assessment feeder'!V1080,IF($B$9="Male",'No Self Assessment feeder'!BB1080,IF($B$9="All",'No Self Assessment feeder'!CH1080)))</f>
        <v>.</v>
      </c>
      <c r="W1091" s="120" t="str">
        <f>IF($B$9="Female",'No Self Assessment feeder'!W1080,IF($B$9="Male",'No Self Assessment feeder'!BC1080,IF($B$9="All",'No Self Assessment feeder'!CI1080)))</f>
        <v>.</v>
      </c>
      <c r="X1091" s="79" t="str">
        <f>IF($B$9="Female",'No Self Assessment feeder'!X1080,IF($B$9="Male",'No Self Assessment feeder'!BD1080,IF($B$9="All",'No Self Assessment feeder'!CJ1080)))</f>
        <v>.</v>
      </c>
      <c r="Y1091" s="120" t="str">
        <f>IF($B$9="Female",'No Self Assessment feeder'!Y1080,IF($B$9="Male",'No Self Assessment feeder'!BE1080,IF($B$9="All",'No Self Assessment feeder'!CK1080)))</f>
        <v>.</v>
      </c>
      <c r="Z1091" s="120" t="str">
        <f>IF($B$9="Female",'No Self Assessment feeder'!Z1080,IF($B$9="Male",'No Self Assessment feeder'!BF1080,IF($B$9="All",'No Self Assessment feeder'!CL1080)))</f>
        <v>.</v>
      </c>
      <c r="AA1091" s="120" t="str">
        <f>IF($B$9="Female",'No Self Assessment feeder'!AA1080,IF($B$9="Male",'No Self Assessment feeder'!BG1080,IF($B$9="All",'No Self Assessment feeder'!CM1080)))</f>
        <v>.</v>
      </c>
      <c r="AB1091" s="120" t="str">
        <f>IF($B$9="Female",'No Self Assessment feeder'!AB1080,IF($B$9="Male",'No Self Assessment feeder'!BH1080,IF($B$9="All",'No Self Assessment feeder'!CN1080)))</f>
        <v>.</v>
      </c>
      <c r="AC1091" s="127" t="str">
        <f>IF($B$9="Female",'No Self Assessment feeder'!AC1080,IF($B$9="Male",'No Self Assessment feeder'!BI1080,IF($B$9="All",'No Self Assessment feeder'!CO1080)))</f>
        <v>.</v>
      </c>
      <c r="CM1091" s="29"/>
    </row>
    <row r="1092" spans="1:91" ht="14.25" customHeight="1" x14ac:dyDescent="0.2">
      <c r="A1092" s="159" t="s">
        <v>296</v>
      </c>
      <c r="B1092" s="65" t="s">
        <v>81</v>
      </c>
      <c r="C1092" s="66">
        <v>10006427</v>
      </c>
      <c r="D1092" s="66" t="s">
        <v>495</v>
      </c>
      <c r="E1092" s="162" t="s">
        <v>82</v>
      </c>
      <c r="F1092" s="142">
        <f>IF($B$9="Female",'No Self Assessment feeder'!F1081,IF($B$9="Male",'No Self Assessment feeder'!AL1081,IF($B$9="All",'No Self Assessment feeder'!BR1081)))</f>
        <v>1380</v>
      </c>
      <c r="G1092" s="120">
        <f>IF($B$9="Female",'No Self Assessment feeder'!G1081,IF($B$9="Male",'No Self Assessment feeder'!AM1081,IF($B$9="All",'No Self Assessment feeder'!BS1081)))</f>
        <v>2.5</v>
      </c>
      <c r="H1092" s="79">
        <f>IF($B$9="Female",'No Self Assessment feeder'!H1081,IF($B$9="Male",'No Self Assessment feeder'!AN1081,IF($B$9="All",'No Self Assessment feeder'!BT1081)))</f>
        <v>1345</v>
      </c>
      <c r="I1092" s="120">
        <f>IF($B$9="Female",'No Self Assessment feeder'!I1081,IF($B$9="Male",'No Self Assessment feeder'!AO1081,IF($B$9="All",'No Self Assessment feeder'!BU1081)))</f>
        <v>9.6</v>
      </c>
      <c r="J1092" s="120">
        <f>IF($B$9="Female",'No Self Assessment feeder'!J1081,IF($B$9="Male",'No Self Assessment feeder'!AP1081,IF($B$9="All",'No Self Assessment feeder'!BV1081)))</f>
        <v>17.2</v>
      </c>
      <c r="K1092" s="120">
        <f>IF($B$9="Female",'No Self Assessment feeder'!K1081,IF($B$9="Male",'No Self Assessment feeder'!AQ1081,IF($B$9="All",'No Self Assessment feeder'!BW1081)))</f>
        <v>67.7</v>
      </c>
      <c r="L1092" s="120">
        <f>IF($B$9="Female",'No Self Assessment feeder'!L1081,IF($B$9="Male",'No Self Assessment feeder'!AR1081,IF($B$9="All",'No Self Assessment feeder'!BX1081)))</f>
        <v>70.7</v>
      </c>
      <c r="M1092" s="127">
        <f>IF($B$9="Female",'No Self Assessment feeder'!M1081,IF($B$9="Male",'No Self Assessment feeder'!AS1081,IF($B$9="All",'No Self Assessment feeder'!BY1081)))</f>
        <v>73.3</v>
      </c>
      <c r="N1092" s="81" t="str">
        <f>IF($B$9="Female",'No Self Assessment feeder'!N1081,IF($B$9="Male",'No Self Assessment feeder'!AT1081,IF($B$9="All",'No Self Assessment feeder'!BZ1081)))</f>
        <v>.</v>
      </c>
      <c r="O1092" s="120" t="str">
        <f>IF($B$9="Female",'No Self Assessment feeder'!O1081,IF($B$9="Male",'No Self Assessment feeder'!AU1081,IF($B$9="All",'No Self Assessment feeder'!CA1081)))</f>
        <v>.</v>
      </c>
      <c r="P1092" s="79" t="str">
        <f>IF($B$9="Female",'No Self Assessment feeder'!P1081,IF($B$9="Male",'No Self Assessment feeder'!AV1081,IF($B$9="All",'No Self Assessment feeder'!CB1081)))</f>
        <v>.</v>
      </c>
      <c r="Q1092" s="120" t="str">
        <f>IF($B$9="Female",'No Self Assessment feeder'!Q1081,IF($B$9="Male",'No Self Assessment feeder'!AW1081,IF($B$9="All",'No Self Assessment feeder'!CC1081)))</f>
        <v>.</v>
      </c>
      <c r="R1092" s="120" t="str">
        <f>IF($B$9="Female",'No Self Assessment feeder'!R1081,IF($B$9="Male",'No Self Assessment feeder'!AX1081,IF($B$9="All",'No Self Assessment feeder'!CD1081)))</f>
        <v>.</v>
      </c>
      <c r="S1092" s="120" t="str">
        <f>IF($B$9="Female",'No Self Assessment feeder'!S1081,IF($B$9="Male",'No Self Assessment feeder'!AY1081,IF($B$9="All",'No Self Assessment feeder'!CE1081)))</f>
        <v>.</v>
      </c>
      <c r="T1092" s="120" t="str">
        <f>IF($B$9="Female",'No Self Assessment feeder'!T1081,IF($B$9="Male",'No Self Assessment feeder'!AZ1081,IF($B$9="All",'No Self Assessment feeder'!CF1081)))</f>
        <v>.</v>
      </c>
      <c r="U1092" s="127" t="str">
        <f>IF($B$9="Female",'No Self Assessment feeder'!U1081,IF($B$9="Male",'No Self Assessment feeder'!BA1081,IF($B$9="All",'No Self Assessment feeder'!CG1081)))</f>
        <v>.</v>
      </c>
      <c r="V1092" s="81" t="str">
        <f>IF($B$9="Female",'No Self Assessment feeder'!V1081,IF($B$9="Male",'No Self Assessment feeder'!BB1081,IF($B$9="All",'No Self Assessment feeder'!CH1081)))</f>
        <v>.</v>
      </c>
      <c r="W1092" s="120" t="str">
        <f>IF($B$9="Female",'No Self Assessment feeder'!W1081,IF($B$9="Male",'No Self Assessment feeder'!BC1081,IF($B$9="All",'No Self Assessment feeder'!CI1081)))</f>
        <v>.</v>
      </c>
      <c r="X1092" s="79" t="str">
        <f>IF($B$9="Female",'No Self Assessment feeder'!X1081,IF($B$9="Male",'No Self Assessment feeder'!BD1081,IF($B$9="All",'No Self Assessment feeder'!CJ1081)))</f>
        <v>.</v>
      </c>
      <c r="Y1092" s="120" t="str">
        <f>IF($B$9="Female",'No Self Assessment feeder'!Y1081,IF($B$9="Male",'No Self Assessment feeder'!BE1081,IF($B$9="All",'No Self Assessment feeder'!CK1081)))</f>
        <v>.</v>
      </c>
      <c r="Z1092" s="120" t="str">
        <f>IF($B$9="Female",'No Self Assessment feeder'!Z1081,IF($B$9="Male",'No Self Assessment feeder'!BF1081,IF($B$9="All",'No Self Assessment feeder'!CL1081)))</f>
        <v>.</v>
      </c>
      <c r="AA1092" s="120" t="str">
        <f>IF($B$9="Female",'No Self Assessment feeder'!AA1081,IF($B$9="Male",'No Self Assessment feeder'!BG1081,IF($B$9="All",'No Self Assessment feeder'!CM1081)))</f>
        <v>.</v>
      </c>
      <c r="AB1092" s="120" t="str">
        <f>IF($B$9="Female",'No Self Assessment feeder'!AB1081,IF($B$9="Male",'No Self Assessment feeder'!BH1081,IF($B$9="All",'No Self Assessment feeder'!CN1081)))</f>
        <v>.</v>
      </c>
      <c r="AC1092" s="127" t="str">
        <f>IF($B$9="Female",'No Self Assessment feeder'!AC1081,IF($B$9="Male",'No Self Assessment feeder'!BI1081,IF($B$9="All",'No Self Assessment feeder'!CO1081)))</f>
        <v>.</v>
      </c>
      <c r="CM1092" s="29"/>
    </row>
    <row r="1093" spans="1:91" ht="14.25" customHeight="1" x14ac:dyDescent="0.2">
      <c r="A1093" s="159" t="s">
        <v>296</v>
      </c>
      <c r="B1093" s="65" t="s">
        <v>83</v>
      </c>
      <c r="C1093" s="66">
        <v>10007842</v>
      </c>
      <c r="D1093" s="66" t="s">
        <v>493</v>
      </c>
      <c r="E1093" s="162" t="s">
        <v>84</v>
      </c>
      <c r="F1093" s="142">
        <f>IF($B$9="Female",'No Self Assessment feeder'!F1082,IF($B$9="Male",'No Self Assessment feeder'!AL1082,IF($B$9="All",'No Self Assessment feeder'!BR1082)))</f>
        <v>1705</v>
      </c>
      <c r="G1093" s="120">
        <f>IF($B$9="Female",'No Self Assessment feeder'!G1082,IF($B$9="Male",'No Self Assessment feeder'!AM1082,IF($B$9="All",'No Self Assessment feeder'!BS1082)))</f>
        <v>3.6</v>
      </c>
      <c r="H1093" s="79">
        <f>IF($B$9="Female",'No Self Assessment feeder'!H1082,IF($B$9="Male",'No Self Assessment feeder'!AN1082,IF($B$9="All",'No Self Assessment feeder'!BT1082)))</f>
        <v>1640</v>
      </c>
      <c r="I1093" s="120">
        <f>IF($B$9="Female",'No Self Assessment feeder'!I1082,IF($B$9="Male",'No Self Assessment feeder'!AO1082,IF($B$9="All",'No Self Assessment feeder'!BU1082)))</f>
        <v>5.9</v>
      </c>
      <c r="J1093" s="120">
        <f>IF($B$9="Female",'No Self Assessment feeder'!J1082,IF($B$9="Male",'No Self Assessment feeder'!AP1082,IF($B$9="All",'No Self Assessment feeder'!BV1082)))</f>
        <v>10.6</v>
      </c>
      <c r="K1093" s="120">
        <f>IF($B$9="Female",'No Self Assessment feeder'!K1082,IF($B$9="Male",'No Self Assessment feeder'!AQ1082,IF($B$9="All",'No Self Assessment feeder'!BW1082)))</f>
        <v>70.900000000000006</v>
      </c>
      <c r="L1093" s="120">
        <f>IF($B$9="Female",'No Self Assessment feeder'!L1082,IF($B$9="Male",'No Self Assessment feeder'!AR1082,IF($B$9="All",'No Self Assessment feeder'!BX1082)))</f>
        <v>80.400000000000006</v>
      </c>
      <c r="M1093" s="127">
        <f>IF($B$9="Female",'No Self Assessment feeder'!M1082,IF($B$9="Male",'No Self Assessment feeder'!AS1082,IF($B$9="All",'No Self Assessment feeder'!BY1082)))</f>
        <v>83.5</v>
      </c>
      <c r="N1093" s="81" t="str">
        <f>IF($B$9="Female",'No Self Assessment feeder'!N1082,IF($B$9="Male",'No Self Assessment feeder'!AT1082,IF($B$9="All",'No Self Assessment feeder'!BZ1082)))</f>
        <v>.</v>
      </c>
      <c r="O1093" s="120" t="str">
        <f>IF($B$9="Female",'No Self Assessment feeder'!O1082,IF($B$9="Male",'No Self Assessment feeder'!AU1082,IF($B$9="All",'No Self Assessment feeder'!CA1082)))</f>
        <v>.</v>
      </c>
      <c r="P1093" s="79" t="str">
        <f>IF($B$9="Female",'No Self Assessment feeder'!P1082,IF($B$9="Male",'No Self Assessment feeder'!AV1082,IF($B$9="All",'No Self Assessment feeder'!CB1082)))</f>
        <v>.</v>
      </c>
      <c r="Q1093" s="120" t="str">
        <f>IF($B$9="Female",'No Self Assessment feeder'!Q1082,IF($B$9="Male",'No Self Assessment feeder'!AW1082,IF($B$9="All",'No Self Assessment feeder'!CC1082)))</f>
        <v>.</v>
      </c>
      <c r="R1093" s="120" t="str">
        <f>IF($B$9="Female",'No Self Assessment feeder'!R1082,IF($B$9="Male",'No Self Assessment feeder'!AX1082,IF($B$9="All",'No Self Assessment feeder'!CD1082)))</f>
        <v>.</v>
      </c>
      <c r="S1093" s="120" t="str">
        <f>IF($B$9="Female",'No Self Assessment feeder'!S1082,IF($B$9="Male",'No Self Assessment feeder'!AY1082,IF($B$9="All",'No Self Assessment feeder'!CE1082)))</f>
        <v>.</v>
      </c>
      <c r="T1093" s="120" t="str">
        <f>IF($B$9="Female",'No Self Assessment feeder'!T1082,IF($B$9="Male",'No Self Assessment feeder'!AZ1082,IF($B$9="All",'No Self Assessment feeder'!CF1082)))</f>
        <v>.</v>
      </c>
      <c r="U1093" s="127" t="str">
        <f>IF($B$9="Female",'No Self Assessment feeder'!U1082,IF($B$9="Male",'No Self Assessment feeder'!BA1082,IF($B$9="All",'No Self Assessment feeder'!CG1082)))</f>
        <v>.</v>
      </c>
      <c r="V1093" s="81" t="str">
        <f>IF($B$9="Female",'No Self Assessment feeder'!V1082,IF($B$9="Male",'No Self Assessment feeder'!BB1082,IF($B$9="All",'No Self Assessment feeder'!CH1082)))</f>
        <v>.</v>
      </c>
      <c r="W1093" s="120" t="str">
        <f>IF($B$9="Female",'No Self Assessment feeder'!W1082,IF($B$9="Male",'No Self Assessment feeder'!BC1082,IF($B$9="All",'No Self Assessment feeder'!CI1082)))</f>
        <v>.</v>
      </c>
      <c r="X1093" s="79" t="str">
        <f>IF($B$9="Female",'No Self Assessment feeder'!X1082,IF($B$9="Male",'No Self Assessment feeder'!BD1082,IF($B$9="All",'No Self Assessment feeder'!CJ1082)))</f>
        <v>.</v>
      </c>
      <c r="Y1093" s="120" t="str">
        <f>IF($B$9="Female",'No Self Assessment feeder'!Y1082,IF($B$9="Male",'No Self Assessment feeder'!BE1082,IF($B$9="All",'No Self Assessment feeder'!CK1082)))</f>
        <v>.</v>
      </c>
      <c r="Z1093" s="120" t="str">
        <f>IF($B$9="Female",'No Self Assessment feeder'!Z1082,IF($B$9="Male",'No Self Assessment feeder'!BF1082,IF($B$9="All",'No Self Assessment feeder'!CL1082)))</f>
        <v>.</v>
      </c>
      <c r="AA1093" s="120" t="str">
        <f>IF($B$9="Female",'No Self Assessment feeder'!AA1082,IF($B$9="Male",'No Self Assessment feeder'!BG1082,IF($B$9="All",'No Self Assessment feeder'!CM1082)))</f>
        <v>.</v>
      </c>
      <c r="AB1093" s="120" t="str">
        <f>IF($B$9="Female",'No Self Assessment feeder'!AB1082,IF($B$9="Male",'No Self Assessment feeder'!BH1082,IF($B$9="All",'No Self Assessment feeder'!CN1082)))</f>
        <v>.</v>
      </c>
      <c r="AC1093" s="127" t="str">
        <f>IF($B$9="Female",'No Self Assessment feeder'!AC1082,IF($B$9="Male",'No Self Assessment feeder'!BI1082,IF($B$9="All",'No Self Assessment feeder'!CO1082)))</f>
        <v>.</v>
      </c>
      <c r="CM1093" s="29"/>
    </row>
    <row r="1094" spans="1:91" ht="14.25" customHeight="1" x14ac:dyDescent="0.2">
      <c r="A1094" s="159" t="s">
        <v>296</v>
      </c>
      <c r="B1094" s="65" t="s">
        <v>85</v>
      </c>
      <c r="C1094" s="66">
        <v>10001883</v>
      </c>
      <c r="D1094" s="66" t="s">
        <v>492</v>
      </c>
      <c r="E1094" s="162" t="s">
        <v>86</v>
      </c>
      <c r="F1094" s="142">
        <f>IF($B$9="Female",'No Self Assessment feeder'!F1083,IF($B$9="Male",'No Self Assessment feeder'!AL1083,IF($B$9="All",'No Self Assessment feeder'!BR1083)))</f>
        <v>4205</v>
      </c>
      <c r="G1094" s="120">
        <f>IF($B$9="Female",'No Self Assessment feeder'!G1083,IF($B$9="Male",'No Self Assessment feeder'!AM1083,IF($B$9="All",'No Self Assessment feeder'!BS1083)))</f>
        <v>2.4</v>
      </c>
      <c r="H1094" s="79">
        <f>IF($B$9="Female",'No Self Assessment feeder'!H1083,IF($B$9="Male",'No Self Assessment feeder'!AN1083,IF($B$9="All",'No Self Assessment feeder'!BT1083)))</f>
        <v>4105</v>
      </c>
      <c r="I1094" s="120">
        <f>IF($B$9="Female",'No Self Assessment feeder'!I1083,IF($B$9="Male",'No Self Assessment feeder'!AO1083,IF($B$9="All",'No Self Assessment feeder'!BU1083)))</f>
        <v>7.1</v>
      </c>
      <c r="J1094" s="120">
        <f>IF($B$9="Female",'No Self Assessment feeder'!J1083,IF($B$9="Male",'No Self Assessment feeder'!AP1083,IF($B$9="All",'No Self Assessment feeder'!BV1083)))</f>
        <v>12.1</v>
      </c>
      <c r="K1094" s="120">
        <f>IF($B$9="Female",'No Self Assessment feeder'!K1083,IF($B$9="Male",'No Self Assessment feeder'!AQ1083,IF($B$9="All",'No Self Assessment feeder'!BW1083)))</f>
        <v>64.2</v>
      </c>
      <c r="L1094" s="120">
        <f>IF($B$9="Female",'No Self Assessment feeder'!L1083,IF($B$9="Male",'No Self Assessment feeder'!AR1083,IF($B$9="All",'No Self Assessment feeder'!BX1083)))</f>
        <v>74.5</v>
      </c>
      <c r="M1094" s="127">
        <f>IF($B$9="Female",'No Self Assessment feeder'!M1083,IF($B$9="Male",'No Self Assessment feeder'!AS1083,IF($B$9="All",'No Self Assessment feeder'!BY1083)))</f>
        <v>80.8</v>
      </c>
      <c r="N1094" s="81" t="str">
        <f>IF($B$9="Female",'No Self Assessment feeder'!N1083,IF($B$9="Male",'No Self Assessment feeder'!AT1083,IF($B$9="All",'No Self Assessment feeder'!BZ1083)))</f>
        <v>.</v>
      </c>
      <c r="O1094" s="120" t="str">
        <f>IF($B$9="Female",'No Self Assessment feeder'!O1083,IF($B$9="Male",'No Self Assessment feeder'!AU1083,IF($B$9="All",'No Self Assessment feeder'!CA1083)))</f>
        <v>.</v>
      </c>
      <c r="P1094" s="79" t="str">
        <f>IF($B$9="Female",'No Self Assessment feeder'!P1083,IF($B$9="Male",'No Self Assessment feeder'!AV1083,IF($B$9="All",'No Self Assessment feeder'!CB1083)))</f>
        <v>.</v>
      </c>
      <c r="Q1094" s="120" t="str">
        <f>IF($B$9="Female",'No Self Assessment feeder'!Q1083,IF($B$9="Male",'No Self Assessment feeder'!AW1083,IF($B$9="All",'No Self Assessment feeder'!CC1083)))</f>
        <v>.</v>
      </c>
      <c r="R1094" s="120" t="str">
        <f>IF($B$9="Female",'No Self Assessment feeder'!R1083,IF($B$9="Male",'No Self Assessment feeder'!AX1083,IF($B$9="All",'No Self Assessment feeder'!CD1083)))</f>
        <v>.</v>
      </c>
      <c r="S1094" s="120" t="str">
        <f>IF($B$9="Female",'No Self Assessment feeder'!S1083,IF($B$9="Male",'No Self Assessment feeder'!AY1083,IF($B$9="All",'No Self Assessment feeder'!CE1083)))</f>
        <v>.</v>
      </c>
      <c r="T1094" s="120" t="str">
        <f>IF($B$9="Female",'No Self Assessment feeder'!T1083,IF($B$9="Male",'No Self Assessment feeder'!AZ1083,IF($B$9="All",'No Self Assessment feeder'!CF1083)))</f>
        <v>.</v>
      </c>
      <c r="U1094" s="127" t="str">
        <f>IF($B$9="Female",'No Self Assessment feeder'!U1083,IF($B$9="Male",'No Self Assessment feeder'!BA1083,IF($B$9="All",'No Self Assessment feeder'!CG1083)))</f>
        <v>.</v>
      </c>
      <c r="V1094" s="81" t="str">
        <f>IF($B$9="Female",'No Self Assessment feeder'!V1083,IF($B$9="Male",'No Self Assessment feeder'!BB1083,IF($B$9="All",'No Self Assessment feeder'!CH1083)))</f>
        <v>.</v>
      </c>
      <c r="W1094" s="120" t="str">
        <f>IF($B$9="Female",'No Self Assessment feeder'!W1083,IF($B$9="Male",'No Self Assessment feeder'!BC1083,IF($B$9="All",'No Self Assessment feeder'!CI1083)))</f>
        <v>.</v>
      </c>
      <c r="X1094" s="79" t="str">
        <f>IF($B$9="Female",'No Self Assessment feeder'!X1083,IF($B$9="Male",'No Self Assessment feeder'!BD1083,IF($B$9="All",'No Self Assessment feeder'!CJ1083)))</f>
        <v>.</v>
      </c>
      <c r="Y1094" s="120" t="str">
        <f>IF($B$9="Female",'No Self Assessment feeder'!Y1083,IF($B$9="Male",'No Self Assessment feeder'!BE1083,IF($B$9="All",'No Self Assessment feeder'!CK1083)))</f>
        <v>.</v>
      </c>
      <c r="Z1094" s="120" t="str">
        <f>IF($B$9="Female",'No Self Assessment feeder'!Z1083,IF($B$9="Male",'No Self Assessment feeder'!BF1083,IF($B$9="All",'No Self Assessment feeder'!CL1083)))</f>
        <v>.</v>
      </c>
      <c r="AA1094" s="120" t="str">
        <f>IF($B$9="Female",'No Self Assessment feeder'!AA1083,IF($B$9="Male",'No Self Assessment feeder'!BG1083,IF($B$9="All",'No Self Assessment feeder'!CM1083)))</f>
        <v>.</v>
      </c>
      <c r="AB1094" s="120" t="str">
        <f>IF($B$9="Female",'No Self Assessment feeder'!AB1083,IF($B$9="Male",'No Self Assessment feeder'!BH1083,IF($B$9="All",'No Self Assessment feeder'!CN1083)))</f>
        <v>.</v>
      </c>
      <c r="AC1094" s="127" t="str">
        <f>IF($B$9="Female",'No Self Assessment feeder'!AC1083,IF($B$9="Male",'No Self Assessment feeder'!BI1083,IF($B$9="All",'No Self Assessment feeder'!CO1083)))</f>
        <v>.</v>
      </c>
      <c r="CM1094" s="29"/>
    </row>
    <row r="1095" spans="1:91" ht="14.25" customHeight="1" x14ac:dyDescent="0.2">
      <c r="A1095" s="159" t="s">
        <v>296</v>
      </c>
      <c r="B1095" s="65" t="s">
        <v>87</v>
      </c>
      <c r="C1095" s="66">
        <v>10007851</v>
      </c>
      <c r="D1095" s="66" t="s">
        <v>492</v>
      </c>
      <c r="E1095" s="162" t="s">
        <v>88</v>
      </c>
      <c r="F1095" s="142">
        <f>IF($B$9="Female",'No Self Assessment feeder'!F1084,IF($B$9="Male",'No Self Assessment feeder'!AL1084,IF($B$9="All",'No Self Assessment feeder'!BR1084)))</f>
        <v>2650</v>
      </c>
      <c r="G1095" s="120">
        <f>IF($B$9="Female",'No Self Assessment feeder'!G1084,IF($B$9="Male",'No Self Assessment feeder'!AM1084,IF($B$9="All",'No Self Assessment feeder'!BS1084)))</f>
        <v>4</v>
      </c>
      <c r="H1095" s="79">
        <f>IF($B$9="Female",'No Self Assessment feeder'!H1084,IF($B$9="Male",'No Self Assessment feeder'!AN1084,IF($B$9="All",'No Self Assessment feeder'!BT1084)))</f>
        <v>2545</v>
      </c>
      <c r="I1095" s="120">
        <f>IF($B$9="Female",'No Self Assessment feeder'!I1084,IF($B$9="Male",'No Self Assessment feeder'!AO1084,IF($B$9="All",'No Self Assessment feeder'!BU1084)))</f>
        <v>7.6</v>
      </c>
      <c r="J1095" s="120">
        <f>IF($B$9="Female",'No Self Assessment feeder'!J1084,IF($B$9="Male",'No Self Assessment feeder'!AP1084,IF($B$9="All",'No Self Assessment feeder'!BV1084)))</f>
        <v>10.9</v>
      </c>
      <c r="K1095" s="120">
        <f>IF($B$9="Female",'No Self Assessment feeder'!K1084,IF($B$9="Male",'No Self Assessment feeder'!AQ1084,IF($B$9="All",'No Self Assessment feeder'!BW1084)))</f>
        <v>66.5</v>
      </c>
      <c r="L1095" s="120">
        <f>IF($B$9="Female",'No Self Assessment feeder'!L1084,IF($B$9="Male",'No Self Assessment feeder'!AR1084,IF($B$9="All",'No Self Assessment feeder'!BX1084)))</f>
        <v>76.7</v>
      </c>
      <c r="M1095" s="127">
        <f>IF($B$9="Female",'No Self Assessment feeder'!M1084,IF($B$9="Male",'No Self Assessment feeder'!AS1084,IF($B$9="All",'No Self Assessment feeder'!BY1084)))</f>
        <v>81.5</v>
      </c>
      <c r="N1095" s="81" t="str">
        <f>IF($B$9="Female",'No Self Assessment feeder'!N1084,IF($B$9="Male",'No Self Assessment feeder'!AT1084,IF($B$9="All",'No Self Assessment feeder'!BZ1084)))</f>
        <v>.</v>
      </c>
      <c r="O1095" s="120" t="str">
        <f>IF($B$9="Female",'No Self Assessment feeder'!O1084,IF($B$9="Male",'No Self Assessment feeder'!AU1084,IF($B$9="All",'No Self Assessment feeder'!CA1084)))</f>
        <v>.</v>
      </c>
      <c r="P1095" s="79" t="str">
        <f>IF($B$9="Female",'No Self Assessment feeder'!P1084,IF($B$9="Male",'No Self Assessment feeder'!AV1084,IF($B$9="All",'No Self Assessment feeder'!CB1084)))</f>
        <v>.</v>
      </c>
      <c r="Q1095" s="120" t="str">
        <f>IF($B$9="Female",'No Self Assessment feeder'!Q1084,IF($B$9="Male",'No Self Assessment feeder'!AW1084,IF($B$9="All",'No Self Assessment feeder'!CC1084)))</f>
        <v>.</v>
      </c>
      <c r="R1095" s="120" t="str">
        <f>IF($B$9="Female",'No Self Assessment feeder'!R1084,IF($B$9="Male",'No Self Assessment feeder'!AX1084,IF($B$9="All",'No Self Assessment feeder'!CD1084)))</f>
        <v>.</v>
      </c>
      <c r="S1095" s="120" t="str">
        <f>IF($B$9="Female",'No Self Assessment feeder'!S1084,IF($B$9="Male",'No Self Assessment feeder'!AY1084,IF($B$9="All",'No Self Assessment feeder'!CE1084)))</f>
        <v>.</v>
      </c>
      <c r="T1095" s="120" t="str">
        <f>IF($B$9="Female",'No Self Assessment feeder'!T1084,IF($B$9="Male",'No Self Assessment feeder'!AZ1084,IF($B$9="All",'No Self Assessment feeder'!CF1084)))</f>
        <v>.</v>
      </c>
      <c r="U1095" s="127" t="str">
        <f>IF($B$9="Female",'No Self Assessment feeder'!U1084,IF($B$9="Male",'No Self Assessment feeder'!BA1084,IF($B$9="All",'No Self Assessment feeder'!CG1084)))</f>
        <v>.</v>
      </c>
      <c r="V1095" s="81" t="str">
        <f>IF($B$9="Female",'No Self Assessment feeder'!V1084,IF($B$9="Male",'No Self Assessment feeder'!BB1084,IF($B$9="All",'No Self Assessment feeder'!CH1084)))</f>
        <v>.</v>
      </c>
      <c r="W1095" s="120" t="str">
        <f>IF($B$9="Female",'No Self Assessment feeder'!W1084,IF($B$9="Male",'No Self Assessment feeder'!BC1084,IF($B$9="All",'No Self Assessment feeder'!CI1084)))</f>
        <v>.</v>
      </c>
      <c r="X1095" s="79" t="str">
        <f>IF($B$9="Female",'No Self Assessment feeder'!X1084,IF($B$9="Male",'No Self Assessment feeder'!BD1084,IF($B$9="All",'No Self Assessment feeder'!CJ1084)))</f>
        <v>.</v>
      </c>
      <c r="Y1095" s="120" t="str">
        <f>IF($B$9="Female",'No Self Assessment feeder'!Y1084,IF($B$9="Male",'No Self Assessment feeder'!BE1084,IF($B$9="All",'No Self Assessment feeder'!CK1084)))</f>
        <v>.</v>
      </c>
      <c r="Z1095" s="120" t="str">
        <f>IF($B$9="Female",'No Self Assessment feeder'!Z1084,IF($B$9="Male",'No Self Assessment feeder'!BF1084,IF($B$9="All",'No Self Assessment feeder'!CL1084)))</f>
        <v>.</v>
      </c>
      <c r="AA1095" s="120" t="str">
        <f>IF($B$9="Female",'No Self Assessment feeder'!AA1084,IF($B$9="Male",'No Self Assessment feeder'!BG1084,IF($B$9="All",'No Self Assessment feeder'!CM1084)))</f>
        <v>.</v>
      </c>
      <c r="AB1095" s="120" t="str">
        <f>IF($B$9="Female",'No Self Assessment feeder'!AB1084,IF($B$9="Male",'No Self Assessment feeder'!BH1084,IF($B$9="All",'No Self Assessment feeder'!CN1084)))</f>
        <v>.</v>
      </c>
      <c r="AC1095" s="127" t="str">
        <f>IF($B$9="Female",'No Self Assessment feeder'!AC1084,IF($B$9="Male",'No Self Assessment feeder'!BI1084,IF($B$9="All",'No Self Assessment feeder'!CO1084)))</f>
        <v>.</v>
      </c>
      <c r="CM1095" s="29"/>
    </row>
    <row r="1096" spans="1:91" ht="14.25" customHeight="1" x14ac:dyDescent="0.2">
      <c r="A1096" s="159" t="s">
        <v>296</v>
      </c>
      <c r="B1096" s="65" t="s">
        <v>89</v>
      </c>
      <c r="C1096" s="66">
        <v>10007143</v>
      </c>
      <c r="D1096" s="66" t="s">
        <v>496</v>
      </c>
      <c r="E1096" s="162" t="s">
        <v>91</v>
      </c>
      <c r="F1096" s="142">
        <f>IF($B$9="Female",'No Self Assessment feeder'!F1085,IF($B$9="Male",'No Self Assessment feeder'!AL1085,IF($B$9="All",'No Self Assessment feeder'!BR1085)))</f>
        <v>2800</v>
      </c>
      <c r="G1096" s="120">
        <f>IF($B$9="Female",'No Self Assessment feeder'!G1085,IF($B$9="Male",'No Self Assessment feeder'!AM1085,IF($B$9="All",'No Self Assessment feeder'!BS1085)))</f>
        <v>2</v>
      </c>
      <c r="H1096" s="79">
        <f>IF($B$9="Female",'No Self Assessment feeder'!H1085,IF($B$9="Male",'No Self Assessment feeder'!AN1085,IF($B$9="All",'No Self Assessment feeder'!BT1085)))</f>
        <v>2745</v>
      </c>
      <c r="I1096" s="120">
        <f>IF($B$9="Female",'No Self Assessment feeder'!I1085,IF($B$9="Male",'No Self Assessment feeder'!AO1085,IF($B$9="All",'No Self Assessment feeder'!BU1085)))</f>
        <v>7.5</v>
      </c>
      <c r="J1096" s="120">
        <f>IF($B$9="Female",'No Self Assessment feeder'!J1085,IF($B$9="Male",'No Self Assessment feeder'!AP1085,IF($B$9="All",'No Self Assessment feeder'!BV1085)))</f>
        <v>9.9</v>
      </c>
      <c r="K1096" s="120">
        <f>IF($B$9="Female",'No Self Assessment feeder'!K1085,IF($B$9="Male",'No Self Assessment feeder'!AQ1085,IF($B$9="All",'No Self Assessment feeder'!BW1085)))</f>
        <v>53.2</v>
      </c>
      <c r="L1096" s="120">
        <f>IF($B$9="Female",'No Self Assessment feeder'!L1085,IF($B$9="Male",'No Self Assessment feeder'!AR1085,IF($B$9="All",'No Self Assessment feeder'!BX1085)))</f>
        <v>71.7</v>
      </c>
      <c r="M1096" s="127">
        <f>IF($B$9="Female",'No Self Assessment feeder'!M1085,IF($B$9="Male",'No Self Assessment feeder'!AS1085,IF($B$9="All",'No Self Assessment feeder'!BY1085)))</f>
        <v>82.6</v>
      </c>
      <c r="N1096" s="81" t="str">
        <f>IF($B$9="Female",'No Self Assessment feeder'!N1085,IF($B$9="Male",'No Self Assessment feeder'!AT1085,IF($B$9="All",'No Self Assessment feeder'!BZ1085)))</f>
        <v>.</v>
      </c>
      <c r="O1096" s="120" t="str">
        <f>IF($B$9="Female",'No Self Assessment feeder'!O1085,IF($B$9="Male",'No Self Assessment feeder'!AU1085,IF($B$9="All",'No Self Assessment feeder'!CA1085)))</f>
        <v>.</v>
      </c>
      <c r="P1096" s="79" t="str">
        <f>IF($B$9="Female",'No Self Assessment feeder'!P1085,IF($B$9="Male",'No Self Assessment feeder'!AV1085,IF($B$9="All",'No Self Assessment feeder'!CB1085)))</f>
        <v>.</v>
      </c>
      <c r="Q1096" s="120" t="str">
        <f>IF($B$9="Female",'No Self Assessment feeder'!Q1085,IF($B$9="Male",'No Self Assessment feeder'!AW1085,IF($B$9="All",'No Self Assessment feeder'!CC1085)))</f>
        <v>.</v>
      </c>
      <c r="R1096" s="120" t="str">
        <f>IF($B$9="Female",'No Self Assessment feeder'!R1085,IF($B$9="Male",'No Self Assessment feeder'!AX1085,IF($B$9="All",'No Self Assessment feeder'!CD1085)))</f>
        <v>.</v>
      </c>
      <c r="S1096" s="120" t="str">
        <f>IF($B$9="Female",'No Self Assessment feeder'!S1085,IF($B$9="Male",'No Self Assessment feeder'!AY1085,IF($B$9="All",'No Self Assessment feeder'!CE1085)))</f>
        <v>.</v>
      </c>
      <c r="T1096" s="120" t="str">
        <f>IF($B$9="Female",'No Self Assessment feeder'!T1085,IF($B$9="Male",'No Self Assessment feeder'!AZ1085,IF($B$9="All",'No Self Assessment feeder'!CF1085)))</f>
        <v>.</v>
      </c>
      <c r="U1096" s="127" t="str">
        <f>IF($B$9="Female",'No Self Assessment feeder'!U1085,IF($B$9="Male",'No Self Assessment feeder'!BA1085,IF($B$9="All",'No Self Assessment feeder'!CG1085)))</f>
        <v>.</v>
      </c>
      <c r="V1096" s="81" t="str">
        <f>IF($B$9="Female",'No Self Assessment feeder'!V1085,IF($B$9="Male",'No Self Assessment feeder'!BB1085,IF($B$9="All",'No Self Assessment feeder'!CH1085)))</f>
        <v>.</v>
      </c>
      <c r="W1096" s="120" t="str">
        <f>IF($B$9="Female",'No Self Assessment feeder'!W1085,IF($B$9="Male",'No Self Assessment feeder'!BC1085,IF($B$9="All",'No Self Assessment feeder'!CI1085)))</f>
        <v>.</v>
      </c>
      <c r="X1096" s="79" t="str">
        <f>IF($B$9="Female",'No Self Assessment feeder'!X1085,IF($B$9="Male",'No Self Assessment feeder'!BD1085,IF($B$9="All",'No Self Assessment feeder'!CJ1085)))</f>
        <v>.</v>
      </c>
      <c r="Y1096" s="120" t="str">
        <f>IF($B$9="Female",'No Self Assessment feeder'!Y1085,IF($B$9="Male",'No Self Assessment feeder'!BE1085,IF($B$9="All",'No Self Assessment feeder'!CK1085)))</f>
        <v>.</v>
      </c>
      <c r="Z1096" s="120" t="str">
        <f>IF($B$9="Female",'No Self Assessment feeder'!Z1085,IF($B$9="Male",'No Self Assessment feeder'!BF1085,IF($B$9="All",'No Self Assessment feeder'!CL1085)))</f>
        <v>.</v>
      </c>
      <c r="AA1096" s="120" t="str">
        <f>IF($B$9="Female",'No Self Assessment feeder'!AA1085,IF($B$9="Male",'No Self Assessment feeder'!BG1085,IF($B$9="All",'No Self Assessment feeder'!CM1085)))</f>
        <v>.</v>
      </c>
      <c r="AB1096" s="120" t="str">
        <f>IF($B$9="Female",'No Self Assessment feeder'!AB1085,IF($B$9="Male",'No Self Assessment feeder'!BH1085,IF($B$9="All",'No Self Assessment feeder'!CN1085)))</f>
        <v>.</v>
      </c>
      <c r="AC1096" s="127" t="str">
        <f>IF($B$9="Female",'No Self Assessment feeder'!AC1085,IF($B$9="Male",'No Self Assessment feeder'!BI1085,IF($B$9="All",'No Self Assessment feeder'!CO1085)))</f>
        <v>.</v>
      </c>
      <c r="CM1096" s="29"/>
    </row>
    <row r="1097" spans="1:91" ht="14.25" customHeight="1" x14ac:dyDescent="0.2">
      <c r="A1097" s="159" t="s">
        <v>296</v>
      </c>
      <c r="B1097" s="65" t="s">
        <v>92</v>
      </c>
      <c r="C1097" s="66">
        <v>10007789</v>
      </c>
      <c r="D1097" s="66" t="s">
        <v>488</v>
      </c>
      <c r="E1097" s="162" t="s">
        <v>93</v>
      </c>
      <c r="F1097" s="142">
        <f>IF($B$9="Female",'No Self Assessment feeder'!F1086,IF($B$9="Male",'No Self Assessment feeder'!AL1086,IF($B$9="All",'No Self Assessment feeder'!BR1086)))</f>
        <v>2550</v>
      </c>
      <c r="G1097" s="120">
        <f>IF($B$9="Female",'No Self Assessment feeder'!G1086,IF($B$9="Male",'No Self Assessment feeder'!AM1086,IF($B$9="All",'No Self Assessment feeder'!BS1086)))</f>
        <v>2.9</v>
      </c>
      <c r="H1097" s="79">
        <f>IF($B$9="Female",'No Self Assessment feeder'!H1086,IF($B$9="Male",'No Self Assessment feeder'!AN1086,IF($B$9="All",'No Self Assessment feeder'!BT1086)))</f>
        <v>2480</v>
      </c>
      <c r="I1097" s="120">
        <f>IF($B$9="Female",'No Self Assessment feeder'!I1086,IF($B$9="Male",'No Self Assessment feeder'!AO1086,IF($B$9="All",'No Self Assessment feeder'!BU1086)))</f>
        <v>6.4</v>
      </c>
      <c r="J1097" s="120">
        <f>IF($B$9="Female",'No Self Assessment feeder'!J1086,IF($B$9="Male",'No Self Assessment feeder'!AP1086,IF($B$9="All",'No Self Assessment feeder'!BV1086)))</f>
        <v>9.9</v>
      </c>
      <c r="K1097" s="120">
        <f>IF($B$9="Female",'No Self Assessment feeder'!K1086,IF($B$9="Male",'No Self Assessment feeder'!AQ1086,IF($B$9="All",'No Self Assessment feeder'!BW1086)))</f>
        <v>60.6</v>
      </c>
      <c r="L1097" s="120">
        <f>IF($B$9="Female",'No Self Assessment feeder'!L1086,IF($B$9="Male",'No Self Assessment feeder'!AR1086,IF($B$9="All",'No Self Assessment feeder'!BX1086)))</f>
        <v>76.8</v>
      </c>
      <c r="M1097" s="127">
        <f>IF($B$9="Female",'No Self Assessment feeder'!M1086,IF($B$9="Male",'No Self Assessment feeder'!AS1086,IF($B$9="All",'No Self Assessment feeder'!BY1086)))</f>
        <v>83.7</v>
      </c>
      <c r="N1097" s="81" t="str">
        <f>IF($B$9="Female",'No Self Assessment feeder'!N1086,IF($B$9="Male",'No Self Assessment feeder'!AT1086,IF($B$9="All",'No Self Assessment feeder'!BZ1086)))</f>
        <v>.</v>
      </c>
      <c r="O1097" s="120" t="str">
        <f>IF($B$9="Female",'No Self Assessment feeder'!O1086,IF($B$9="Male",'No Self Assessment feeder'!AU1086,IF($B$9="All",'No Self Assessment feeder'!CA1086)))</f>
        <v>.</v>
      </c>
      <c r="P1097" s="79" t="str">
        <f>IF($B$9="Female",'No Self Assessment feeder'!P1086,IF($B$9="Male",'No Self Assessment feeder'!AV1086,IF($B$9="All",'No Self Assessment feeder'!CB1086)))</f>
        <v>.</v>
      </c>
      <c r="Q1097" s="120" t="str">
        <f>IF($B$9="Female",'No Self Assessment feeder'!Q1086,IF($B$9="Male",'No Self Assessment feeder'!AW1086,IF($B$9="All",'No Self Assessment feeder'!CC1086)))</f>
        <v>.</v>
      </c>
      <c r="R1097" s="120" t="str">
        <f>IF($B$9="Female",'No Self Assessment feeder'!R1086,IF($B$9="Male",'No Self Assessment feeder'!AX1086,IF($B$9="All",'No Self Assessment feeder'!CD1086)))</f>
        <v>.</v>
      </c>
      <c r="S1097" s="120" t="str">
        <f>IF($B$9="Female",'No Self Assessment feeder'!S1086,IF($B$9="Male",'No Self Assessment feeder'!AY1086,IF($B$9="All",'No Self Assessment feeder'!CE1086)))</f>
        <v>.</v>
      </c>
      <c r="T1097" s="120" t="str">
        <f>IF($B$9="Female",'No Self Assessment feeder'!T1086,IF($B$9="Male",'No Self Assessment feeder'!AZ1086,IF($B$9="All",'No Self Assessment feeder'!CF1086)))</f>
        <v>.</v>
      </c>
      <c r="U1097" s="127" t="str">
        <f>IF($B$9="Female",'No Self Assessment feeder'!U1086,IF($B$9="Male",'No Self Assessment feeder'!BA1086,IF($B$9="All",'No Self Assessment feeder'!CG1086)))</f>
        <v>.</v>
      </c>
      <c r="V1097" s="81" t="str">
        <f>IF($B$9="Female",'No Self Assessment feeder'!V1086,IF($B$9="Male",'No Self Assessment feeder'!BB1086,IF($B$9="All",'No Self Assessment feeder'!CH1086)))</f>
        <v>.</v>
      </c>
      <c r="W1097" s="120" t="str">
        <f>IF($B$9="Female",'No Self Assessment feeder'!W1086,IF($B$9="Male",'No Self Assessment feeder'!BC1086,IF($B$9="All",'No Self Assessment feeder'!CI1086)))</f>
        <v>.</v>
      </c>
      <c r="X1097" s="79" t="str">
        <f>IF($B$9="Female",'No Self Assessment feeder'!X1086,IF($B$9="Male",'No Self Assessment feeder'!BD1086,IF($B$9="All",'No Self Assessment feeder'!CJ1086)))</f>
        <v>.</v>
      </c>
      <c r="Y1097" s="120" t="str">
        <f>IF($B$9="Female",'No Self Assessment feeder'!Y1086,IF($B$9="Male",'No Self Assessment feeder'!BE1086,IF($B$9="All",'No Self Assessment feeder'!CK1086)))</f>
        <v>.</v>
      </c>
      <c r="Z1097" s="120" t="str">
        <f>IF($B$9="Female",'No Self Assessment feeder'!Z1086,IF($B$9="Male",'No Self Assessment feeder'!BF1086,IF($B$9="All",'No Self Assessment feeder'!CL1086)))</f>
        <v>.</v>
      </c>
      <c r="AA1097" s="120" t="str">
        <f>IF($B$9="Female",'No Self Assessment feeder'!AA1086,IF($B$9="Male",'No Self Assessment feeder'!BG1086,IF($B$9="All",'No Self Assessment feeder'!CM1086)))</f>
        <v>.</v>
      </c>
      <c r="AB1097" s="120" t="str">
        <f>IF($B$9="Female",'No Self Assessment feeder'!AB1086,IF($B$9="Male",'No Self Assessment feeder'!BH1086,IF($B$9="All",'No Self Assessment feeder'!CN1086)))</f>
        <v>.</v>
      </c>
      <c r="AC1097" s="127" t="str">
        <f>IF($B$9="Female",'No Self Assessment feeder'!AC1086,IF($B$9="Male",'No Self Assessment feeder'!BI1086,IF($B$9="All",'No Self Assessment feeder'!CO1086)))</f>
        <v>.</v>
      </c>
      <c r="CM1097" s="29"/>
    </row>
    <row r="1098" spans="1:91" ht="14.25" customHeight="1" x14ac:dyDescent="0.2">
      <c r="A1098" s="159" t="s">
        <v>296</v>
      </c>
      <c r="B1098" s="65" t="s">
        <v>94</v>
      </c>
      <c r="C1098" s="66">
        <v>10007144</v>
      </c>
      <c r="D1098" s="66" t="s">
        <v>491</v>
      </c>
      <c r="E1098" s="162" t="s">
        <v>95</v>
      </c>
      <c r="F1098" s="142">
        <f>IF($B$9="Female",'No Self Assessment feeder'!F1087,IF($B$9="Male",'No Self Assessment feeder'!AL1087,IF($B$9="All",'No Self Assessment feeder'!BR1087)))</f>
        <v>2725</v>
      </c>
      <c r="G1098" s="120">
        <f>IF($B$9="Female",'No Self Assessment feeder'!G1087,IF($B$9="Male",'No Self Assessment feeder'!AM1087,IF($B$9="All",'No Self Assessment feeder'!BS1087)))</f>
        <v>4</v>
      </c>
      <c r="H1098" s="79">
        <f>IF($B$9="Female",'No Self Assessment feeder'!H1087,IF($B$9="Male",'No Self Assessment feeder'!AN1087,IF($B$9="All",'No Self Assessment feeder'!BT1087)))</f>
        <v>2615</v>
      </c>
      <c r="I1098" s="120">
        <f>IF($B$9="Female",'No Self Assessment feeder'!I1087,IF($B$9="Male",'No Self Assessment feeder'!AO1087,IF($B$9="All",'No Self Assessment feeder'!BU1087)))</f>
        <v>11</v>
      </c>
      <c r="J1098" s="120">
        <f>IF($B$9="Female",'No Self Assessment feeder'!J1087,IF($B$9="Male",'No Self Assessment feeder'!AP1087,IF($B$9="All",'No Self Assessment feeder'!BV1087)))</f>
        <v>18.7</v>
      </c>
      <c r="K1098" s="120">
        <f>IF($B$9="Female",'No Self Assessment feeder'!K1087,IF($B$9="Male",'No Self Assessment feeder'!AQ1087,IF($B$9="All",'No Self Assessment feeder'!BW1087)))</f>
        <v>54.6</v>
      </c>
      <c r="L1098" s="120">
        <f>IF($B$9="Female",'No Self Assessment feeder'!L1087,IF($B$9="Male",'No Self Assessment feeder'!AR1087,IF($B$9="All",'No Self Assessment feeder'!BX1087)))</f>
        <v>63.7</v>
      </c>
      <c r="M1098" s="127">
        <f>IF($B$9="Female",'No Self Assessment feeder'!M1087,IF($B$9="Male",'No Self Assessment feeder'!AS1087,IF($B$9="All",'No Self Assessment feeder'!BY1087)))</f>
        <v>70.3</v>
      </c>
      <c r="N1098" s="81" t="str">
        <f>IF($B$9="Female",'No Self Assessment feeder'!N1087,IF($B$9="Male",'No Self Assessment feeder'!AT1087,IF($B$9="All",'No Self Assessment feeder'!BZ1087)))</f>
        <v>.</v>
      </c>
      <c r="O1098" s="120" t="str">
        <f>IF($B$9="Female",'No Self Assessment feeder'!O1087,IF($B$9="Male",'No Self Assessment feeder'!AU1087,IF($B$9="All",'No Self Assessment feeder'!CA1087)))</f>
        <v>.</v>
      </c>
      <c r="P1098" s="79" t="str">
        <f>IF($B$9="Female",'No Self Assessment feeder'!P1087,IF($B$9="Male",'No Self Assessment feeder'!AV1087,IF($B$9="All",'No Self Assessment feeder'!CB1087)))</f>
        <v>.</v>
      </c>
      <c r="Q1098" s="120" t="str">
        <f>IF($B$9="Female",'No Self Assessment feeder'!Q1087,IF($B$9="Male",'No Self Assessment feeder'!AW1087,IF($B$9="All",'No Self Assessment feeder'!CC1087)))</f>
        <v>.</v>
      </c>
      <c r="R1098" s="120" t="str">
        <f>IF($B$9="Female",'No Self Assessment feeder'!R1087,IF($B$9="Male",'No Self Assessment feeder'!AX1087,IF($B$9="All",'No Self Assessment feeder'!CD1087)))</f>
        <v>.</v>
      </c>
      <c r="S1098" s="120" t="str">
        <f>IF($B$9="Female",'No Self Assessment feeder'!S1087,IF($B$9="Male",'No Self Assessment feeder'!AY1087,IF($B$9="All",'No Self Assessment feeder'!CE1087)))</f>
        <v>.</v>
      </c>
      <c r="T1098" s="120" t="str">
        <f>IF($B$9="Female",'No Self Assessment feeder'!T1087,IF($B$9="Male",'No Self Assessment feeder'!AZ1087,IF($B$9="All",'No Self Assessment feeder'!CF1087)))</f>
        <v>.</v>
      </c>
      <c r="U1098" s="127" t="str">
        <f>IF($B$9="Female",'No Self Assessment feeder'!U1087,IF($B$9="Male",'No Self Assessment feeder'!BA1087,IF($B$9="All",'No Self Assessment feeder'!CG1087)))</f>
        <v>.</v>
      </c>
      <c r="V1098" s="81" t="str">
        <f>IF($B$9="Female",'No Self Assessment feeder'!V1087,IF($B$9="Male",'No Self Assessment feeder'!BB1087,IF($B$9="All",'No Self Assessment feeder'!CH1087)))</f>
        <v>.</v>
      </c>
      <c r="W1098" s="120" t="str">
        <f>IF($B$9="Female",'No Self Assessment feeder'!W1087,IF($B$9="Male",'No Self Assessment feeder'!BC1087,IF($B$9="All",'No Self Assessment feeder'!CI1087)))</f>
        <v>.</v>
      </c>
      <c r="X1098" s="79" t="str">
        <f>IF($B$9="Female",'No Self Assessment feeder'!X1087,IF($B$9="Male",'No Self Assessment feeder'!BD1087,IF($B$9="All",'No Self Assessment feeder'!CJ1087)))</f>
        <v>.</v>
      </c>
      <c r="Y1098" s="120" t="str">
        <f>IF($B$9="Female",'No Self Assessment feeder'!Y1087,IF($B$9="Male",'No Self Assessment feeder'!BE1087,IF($B$9="All",'No Self Assessment feeder'!CK1087)))</f>
        <v>.</v>
      </c>
      <c r="Z1098" s="120" t="str">
        <f>IF($B$9="Female",'No Self Assessment feeder'!Z1087,IF($B$9="Male",'No Self Assessment feeder'!BF1087,IF($B$9="All",'No Self Assessment feeder'!CL1087)))</f>
        <v>.</v>
      </c>
      <c r="AA1098" s="120" t="str">
        <f>IF($B$9="Female",'No Self Assessment feeder'!AA1087,IF($B$9="Male",'No Self Assessment feeder'!BG1087,IF($B$9="All",'No Self Assessment feeder'!CM1087)))</f>
        <v>.</v>
      </c>
      <c r="AB1098" s="120" t="str">
        <f>IF($B$9="Female",'No Self Assessment feeder'!AB1087,IF($B$9="Male",'No Self Assessment feeder'!BH1087,IF($B$9="All",'No Self Assessment feeder'!CN1087)))</f>
        <v>.</v>
      </c>
      <c r="AC1098" s="127" t="str">
        <f>IF($B$9="Female",'No Self Assessment feeder'!AC1087,IF($B$9="Male",'No Self Assessment feeder'!BI1087,IF($B$9="All",'No Self Assessment feeder'!CO1087)))</f>
        <v>.</v>
      </c>
      <c r="CM1098" s="29"/>
    </row>
    <row r="1099" spans="1:91" ht="14.25" customHeight="1" x14ac:dyDescent="0.2">
      <c r="A1099" s="159" t="s">
        <v>296</v>
      </c>
      <c r="B1099" s="65" t="s">
        <v>96</v>
      </c>
      <c r="C1099" s="66">
        <v>10007823</v>
      </c>
      <c r="D1099" s="66" t="s">
        <v>493</v>
      </c>
      <c r="E1099" s="162" t="s">
        <v>97</v>
      </c>
      <c r="F1099" s="142">
        <f>IF($B$9="Female",'No Self Assessment feeder'!F1088,IF($B$9="Male",'No Self Assessment feeder'!AL1088,IF($B$9="All",'No Self Assessment feeder'!BR1088)))</f>
        <v>2500</v>
      </c>
      <c r="G1099" s="120">
        <f>IF($B$9="Female",'No Self Assessment feeder'!G1088,IF($B$9="Male",'No Self Assessment feeder'!AM1088,IF($B$9="All",'No Self Assessment feeder'!BS1088)))</f>
        <v>2.6</v>
      </c>
      <c r="H1099" s="79">
        <f>IF($B$9="Female",'No Self Assessment feeder'!H1088,IF($B$9="Male",'No Self Assessment feeder'!AN1088,IF($B$9="All",'No Self Assessment feeder'!BT1088)))</f>
        <v>2435</v>
      </c>
      <c r="I1099" s="120">
        <f>IF($B$9="Female",'No Self Assessment feeder'!I1088,IF($B$9="Male",'No Self Assessment feeder'!AO1088,IF($B$9="All",'No Self Assessment feeder'!BU1088)))</f>
        <v>6.8</v>
      </c>
      <c r="J1099" s="120">
        <f>IF($B$9="Female",'No Self Assessment feeder'!J1088,IF($B$9="Male",'No Self Assessment feeder'!AP1088,IF($B$9="All",'No Self Assessment feeder'!BV1088)))</f>
        <v>8.3000000000000007</v>
      </c>
      <c r="K1099" s="120">
        <f>IF($B$9="Female",'No Self Assessment feeder'!K1088,IF($B$9="Male",'No Self Assessment feeder'!AQ1088,IF($B$9="All",'No Self Assessment feeder'!BW1088)))</f>
        <v>68.400000000000006</v>
      </c>
      <c r="L1099" s="120">
        <f>IF($B$9="Female",'No Self Assessment feeder'!L1088,IF($B$9="Male",'No Self Assessment feeder'!AR1088,IF($B$9="All",'No Self Assessment feeder'!BX1088)))</f>
        <v>80.099999999999994</v>
      </c>
      <c r="M1099" s="127">
        <f>IF($B$9="Female",'No Self Assessment feeder'!M1088,IF($B$9="Male",'No Self Assessment feeder'!AS1088,IF($B$9="All",'No Self Assessment feeder'!BY1088)))</f>
        <v>84.9</v>
      </c>
      <c r="N1099" s="81" t="str">
        <f>IF($B$9="Female",'No Self Assessment feeder'!N1088,IF($B$9="Male",'No Self Assessment feeder'!AT1088,IF($B$9="All",'No Self Assessment feeder'!BZ1088)))</f>
        <v>.</v>
      </c>
      <c r="O1099" s="120" t="str">
        <f>IF($B$9="Female",'No Self Assessment feeder'!O1088,IF($B$9="Male",'No Self Assessment feeder'!AU1088,IF($B$9="All",'No Self Assessment feeder'!CA1088)))</f>
        <v>.</v>
      </c>
      <c r="P1099" s="79" t="str">
        <f>IF($B$9="Female",'No Self Assessment feeder'!P1088,IF($B$9="Male",'No Self Assessment feeder'!AV1088,IF($B$9="All",'No Self Assessment feeder'!CB1088)))</f>
        <v>.</v>
      </c>
      <c r="Q1099" s="120" t="str">
        <f>IF($B$9="Female",'No Self Assessment feeder'!Q1088,IF($B$9="Male",'No Self Assessment feeder'!AW1088,IF($B$9="All",'No Self Assessment feeder'!CC1088)))</f>
        <v>.</v>
      </c>
      <c r="R1099" s="120" t="str">
        <f>IF($B$9="Female",'No Self Assessment feeder'!R1088,IF($B$9="Male",'No Self Assessment feeder'!AX1088,IF($B$9="All",'No Self Assessment feeder'!CD1088)))</f>
        <v>.</v>
      </c>
      <c r="S1099" s="120" t="str">
        <f>IF($B$9="Female",'No Self Assessment feeder'!S1088,IF($B$9="Male",'No Self Assessment feeder'!AY1088,IF($B$9="All",'No Self Assessment feeder'!CE1088)))</f>
        <v>.</v>
      </c>
      <c r="T1099" s="120" t="str">
        <f>IF($B$9="Female",'No Self Assessment feeder'!T1088,IF($B$9="Male",'No Self Assessment feeder'!AZ1088,IF($B$9="All",'No Self Assessment feeder'!CF1088)))</f>
        <v>.</v>
      </c>
      <c r="U1099" s="127" t="str">
        <f>IF($B$9="Female",'No Self Assessment feeder'!U1088,IF($B$9="Male",'No Self Assessment feeder'!BA1088,IF($B$9="All",'No Self Assessment feeder'!CG1088)))</f>
        <v>.</v>
      </c>
      <c r="V1099" s="81" t="str">
        <f>IF($B$9="Female",'No Self Assessment feeder'!V1088,IF($B$9="Male",'No Self Assessment feeder'!BB1088,IF($B$9="All",'No Self Assessment feeder'!CH1088)))</f>
        <v>.</v>
      </c>
      <c r="W1099" s="120" t="str">
        <f>IF($B$9="Female",'No Self Assessment feeder'!W1088,IF($B$9="Male",'No Self Assessment feeder'!BC1088,IF($B$9="All",'No Self Assessment feeder'!CI1088)))</f>
        <v>.</v>
      </c>
      <c r="X1099" s="79" t="str">
        <f>IF($B$9="Female",'No Self Assessment feeder'!X1088,IF($B$9="Male",'No Self Assessment feeder'!BD1088,IF($B$9="All",'No Self Assessment feeder'!CJ1088)))</f>
        <v>.</v>
      </c>
      <c r="Y1099" s="120" t="str">
        <f>IF($B$9="Female",'No Self Assessment feeder'!Y1088,IF($B$9="Male",'No Self Assessment feeder'!BE1088,IF($B$9="All",'No Self Assessment feeder'!CK1088)))</f>
        <v>.</v>
      </c>
      <c r="Z1099" s="120" t="str">
        <f>IF($B$9="Female",'No Self Assessment feeder'!Z1088,IF($B$9="Male",'No Self Assessment feeder'!BF1088,IF($B$9="All",'No Self Assessment feeder'!CL1088)))</f>
        <v>.</v>
      </c>
      <c r="AA1099" s="120" t="str">
        <f>IF($B$9="Female",'No Self Assessment feeder'!AA1088,IF($B$9="Male",'No Self Assessment feeder'!BG1088,IF($B$9="All",'No Self Assessment feeder'!CM1088)))</f>
        <v>.</v>
      </c>
      <c r="AB1099" s="120" t="str">
        <f>IF($B$9="Female",'No Self Assessment feeder'!AB1088,IF($B$9="Male",'No Self Assessment feeder'!BH1088,IF($B$9="All",'No Self Assessment feeder'!CN1088)))</f>
        <v>.</v>
      </c>
      <c r="AC1099" s="127" t="str">
        <f>IF($B$9="Female",'No Self Assessment feeder'!AC1088,IF($B$9="Male",'No Self Assessment feeder'!BI1088,IF($B$9="All",'No Self Assessment feeder'!CO1088)))</f>
        <v>.</v>
      </c>
      <c r="CM1099" s="29"/>
    </row>
    <row r="1100" spans="1:91" ht="14.25" customHeight="1" x14ac:dyDescent="0.2">
      <c r="A1100" s="159" t="s">
        <v>296</v>
      </c>
      <c r="B1100" s="65" t="s">
        <v>98</v>
      </c>
      <c r="C1100" s="66">
        <v>10007791</v>
      </c>
      <c r="D1100" s="66" t="s">
        <v>488</v>
      </c>
      <c r="E1100" s="162" t="s">
        <v>99</v>
      </c>
      <c r="F1100" s="142">
        <f>IF($B$9="Female",'No Self Assessment feeder'!F1089,IF($B$9="Male",'No Self Assessment feeder'!AL1089,IF($B$9="All",'No Self Assessment feeder'!BR1089)))</f>
        <v>2005</v>
      </c>
      <c r="G1100" s="120">
        <f>IF($B$9="Female",'No Self Assessment feeder'!G1089,IF($B$9="Male",'No Self Assessment feeder'!AM1089,IF($B$9="All",'No Self Assessment feeder'!BS1089)))</f>
        <v>3.2</v>
      </c>
      <c r="H1100" s="79">
        <f>IF($B$9="Female",'No Self Assessment feeder'!H1089,IF($B$9="Male",'No Self Assessment feeder'!AN1089,IF($B$9="All",'No Self Assessment feeder'!BT1089)))</f>
        <v>1940</v>
      </c>
      <c r="I1100" s="120">
        <f>IF($B$9="Female",'No Self Assessment feeder'!I1089,IF($B$9="Male",'No Self Assessment feeder'!AO1089,IF($B$9="All",'No Self Assessment feeder'!BU1089)))</f>
        <v>8.9</v>
      </c>
      <c r="J1100" s="120">
        <f>IF($B$9="Female",'No Self Assessment feeder'!J1089,IF($B$9="Male",'No Self Assessment feeder'!AP1089,IF($B$9="All",'No Self Assessment feeder'!BV1089)))</f>
        <v>10.8</v>
      </c>
      <c r="K1100" s="120">
        <f>IF($B$9="Female",'No Self Assessment feeder'!K1089,IF($B$9="Male",'No Self Assessment feeder'!AQ1089,IF($B$9="All",'No Self Assessment feeder'!BW1089)))</f>
        <v>61.8</v>
      </c>
      <c r="L1100" s="120">
        <f>IF($B$9="Female",'No Self Assessment feeder'!L1089,IF($B$9="Male",'No Self Assessment feeder'!AR1089,IF($B$9="All",'No Self Assessment feeder'!BX1089)))</f>
        <v>73.2</v>
      </c>
      <c r="M1100" s="127">
        <f>IF($B$9="Female",'No Self Assessment feeder'!M1089,IF($B$9="Male",'No Self Assessment feeder'!AS1089,IF($B$9="All",'No Self Assessment feeder'!BY1089)))</f>
        <v>80.3</v>
      </c>
      <c r="N1100" s="81" t="str">
        <f>IF($B$9="Female",'No Self Assessment feeder'!N1089,IF($B$9="Male",'No Self Assessment feeder'!AT1089,IF($B$9="All",'No Self Assessment feeder'!BZ1089)))</f>
        <v>.</v>
      </c>
      <c r="O1100" s="120" t="str">
        <f>IF($B$9="Female",'No Self Assessment feeder'!O1089,IF($B$9="Male",'No Self Assessment feeder'!AU1089,IF($B$9="All",'No Self Assessment feeder'!CA1089)))</f>
        <v>.</v>
      </c>
      <c r="P1100" s="79" t="str">
        <f>IF($B$9="Female",'No Self Assessment feeder'!P1089,IF($B$9="Male",'No Self Assessment feeder'!AV1089,IF($B$9="All",'No Self Assessment feeder'!CB1089)))</f>
        <v>.</v>
      </c>
      <c r="Q1100" s="120" t="str">
        <f>IF($B$9="Female",'No Self Assessment feeder'!Q1089,IF($B$9="Male",'No Self Assessment feeder'!AW1089,IF($B$9="All",'No Self Assessment feeder'!CC1089)))</f>
        <v>.</v>
      </c>
      <c r="R1100" s="120" t="str">
        <f>IF($B$9="Female",'No Self Assessment feeder'!R1089,IF($B$9="Male",'No Self Assessment feeder'!AX1089,IF($B$9="All",'No Self Assessment feeder'!CD1089)))</f>
        <v>.</v>
      </c>
      <c r="S1100" s="120" t="str">
        <f>IF($B$9="Female",'No Self Assessment feeder'!S1089,IF($B$9="Male",'No Self Assessment feeder'!AY1089,IF($B$9="All",'No Self Assessment feeder'!CE1089)))</f>
        <v>.</v>
      </c>
      <c r="T1100" s="120" t="str">
        <f>IF($B$9="Female",'No Self Assessment feeder'!T1089,IF($B$9="Male",'No Self Assessment feeder'!AZ1089,IF($B$9="All",'No Self Assessment feeder'!CF1089)))</f>
        <v>.</v>
      </c>
      <c r="U1100" s="127" t="str">
        <f>IF($B$9="Female",'No Self Assessment feeder'!U1089,IF($B$9="Male",'No Self Assessment feeder'!BA1089,IF($B$9="All",'No Self Assessment feeder'!CG1089)))</f>
        <v>.</v>
      </c>
      <c r="V1100" s="81" t="str">
        <f>IF($B$9="Female",'No Self Assessment feeder'!V1089,IF($B$9="Male",'No Self Assessment feeder'!BB1089,IF($B$9="All",'No Self Assessment feeder'!CH1089)))</f>
        <v>.</v>
      </c>
      <c r="W1100" s="120" t="str">
        <f>IF($B$9="Female",'No Self Assessment feeder'!W1089,IF($B$9="Male",'No Self Assessment feeder'!BC1089,IF($B$9="All",'No Self Assessment feeder'!CI1089)))</f>
        <v>.</v>
      </c>
      <c r="X1100" s="79" t="str">
        <f>IF($B$9="Female",'No Self Assessment feeder'!X1089,IF($B$9="Male",'No Self Assessment feeder'!BD1089,IF($B$9="All",'No Self Assessment feeder'!CJ1089)))</f>
        <v>.</v>
      </c>
      <c r="Y1100" s="120" t="str">
        <f>IF($B$9="Female",'No Self Assessment feeder'!Y1089,IF($B$9="Male",'No Self Assessment feeder'!BE1089,IF($B$9="All",'No Self Assessment feeder'!CK1089)))</f>
        <v>.</v>
      </c>
      <c r="Z1100" s="120" t="str">
        <f>IF($B$9="Female",'No Self Assessment feeder'!Z1089,IF($B$9="Male",'No Self Assessment feeder'!BF1089,IF($B$9="All",'No Self Assessment feeder'!CL1089)))</f>
        <v>.</v>
      </c>
      <c r="AA1100" s="120" t="str">
        <f>IF($B$9="Female",'No Self Assessment feeder'!AA1089,IF($B$9="Male",'No Self Assessment feeder'!BG1089,IF($B$9="All",'No Self Assessment feeder'!CM1089)))</f>
        <v>.</v>
      </c>
      <c r="AB1100" s="120" t="str">
        <f>IF($B$9="Female",'No Self Assessment feeder'!AB1089,IF($B$9="Male",'No Self Assessment feeder'!BH1089,IF($B$9="All",'No Self Assessment feeder'!CN1089)))</f>
        <v>.</v>
      </c>
      <c r="AC1100" s="127" t="str">
        <f>IF($B$9="Female",'No Self Assessment feeder'!AC1089,IF($B$9="Male",'No Self Assessment feeder'!BI1089,IF($B$9="All",'No Self Assessment feeder'!CO1089)))</f>
        <v>.</v>
      </c>
      <c r="CM1100" s="29"/>
    </row>
    <row r="1101" spans="1:91" ht="14.25" customHeight="1" x14ac:dyDescent="0.2">
      <c r="A1101" s="159" t="s">
        <v>296</v>
      </c>
      <c r="B1101" s="65" t="s">
        <v>100</v>
      </c>
      <c r="C1101" s="66">
        <v>10007792</v>
      </c>
      <c r="D1101" s="66" t="s">
        <v>490</v>
      </c>
      <c r="E1101" s="162" t="s">
        <v>101</v>
      </c>
      <c r="F1101" s="142">
        <f>IF($B$9="Female",'No Self Assessment feeder'!F1090,IF($B$9="Male",'No Self Assessment feeder'!AL1090,IF($B$9="All",'No Self Assessment feeder'!BR1090)))</f>
        <v>3070</v>
      </c>
      <c r="G1101" s="120">
        <f>IF($B$9="Female",'No Self Assessment feeder'!G1090,IF($B$9="Male",'No Self Assessment feeder'!AM1090,IF($B$9="All",'No Self Assessment feeder'!BS1090)))</f>
        <v>2.2000000000000002</v>
      </c>
      <c r="H1101" s="79">
        <f>IF($B$9="Female",'No Self Assessment feeder'!H1090,IF($B$9="Male",'No Self Assessment feeder'!AN1090,IF($B$9="All",'No Self Assessment feeder'!BT1090)))</f>
        <v>3000</v>
      </c>
      <c r="I1101" s="120">
        <f>IF($B$9="Female",'No Self Assessment feeder'!I1090,IF($B$9="Male",'No Self Assessment feeder'!AO1090,IF($B$9="All",'No Self Assessment feeder'!BU1090)))</f>
        <v>8</v>
      </c>
      <c r="J1101" s="120">
        <f>IF($B$9="Female",'No Self Assessment feeder'!J1090,IF($B$9="Male",'No Self Assessment feeder'!AP1090,IF($B$9="All",'No Self Assessment feeder'!BV1090)))</f>
        <v>10.9</v>
      </c>
      <c r="K1101" s="120">
        <f>IF($B$9="Female",'No Self Assessment feeder'!K1090,IF($B$9="Male",'No Self Assessment feeder'!AQ1090,IF($B$9="All",'No Self Assessment feeder'!BW1090)))</f>
        <v>55.3</v>
      </c>
      <c r="L1101" s="120">
        <f>IF($B$9="Female",'No Self Assessment feeder'!L1090,IF($B$9="Male",'No Self Assessment feeder'!AR1090,IF($B$9="All",'No Self Assessment feeder'!BX1090)))</f>
        <v>71.599999999999994</v>
      </c>
      <c r="M1101" s="127">
        <f>IF($B$9="Female",'No Self Assessment feeder'!M1090,IF($B$9="Male",'No Self Assessment feeder'!AS1090,IF($B$9="All",'No Self Assessment feeder'!BY1090)))</f>
        <v>81</v>
      </c>
      <c r="N1101" s="81" t="str">
        <f>IF($B$9="Female",'No Self Assessment feeder'!N1090,IF($B$9="Male",'No Self Assessment feeder'!AT1090,IF($B$9="All",'No Self Assessment feeder'!BZ1090)))</f>
        <v>.</v>
      </c>
      <c r="O1101" s="120" t="str">
        <f>IF($B$9="Female",'No Self Assessment feeder'!O1090,IF($B$9="Male",'No Self Assessment feeder'!AU1090,IF($B$9="All",'No Self Assessment feeder'!CA1090)))</f>
        <v>.</v>
      </c>
      <c r="P1101" s="79" t="str">
        <f>IF($B$9="Female",'No Self Assessment feeder'!P1090,IF($B$9="Male",'No Self Assessment feeder'!AV1090,IF($B$9="All",'No Self Assessment feeder'!CB1090)))</f>
        <v>.</v>
      </c>
      <c r="Q1101" s="120" t="str">
        <f>IF($B$9="Female",'No Self Assessment feeder'!Q1090,IF($B$9="Male",'No Self Assessment feeder'!AW1090,IF($B$9="All",'No Self Assessment feeder'!CC1090)))</f>
        <v>.</v>
      </c>
      <c r="R1101" s="120" t="str">
        <f>IF($B$9="Female",'No Self Assessment feeder'!R1090,IF($B$9="Male",'No Self Assessment feeder'!AX1090,IF($B$9="All",'No Self Assessment feeder'!CD1090)))</f>
        <v>.</v>
      </c>
      <c r="S1101" s="120" t="str">
        <f>IF($B$9="Female",'No Self Assessment feeder'!S1090,IF($B$9="Male",'No Self Assessment feeder'!AY1090,IF($B$9="All",'No Self Assessment feeder'!CE1090)))</f>
        <v>.</v>
      </c>
      <c r="T1101" s="120" t="str">
        <f>IF($B$9="Female",'No Self Assessment feeder'!T1090,IF($B$9="Male",'No Self Assessment feeder'!AZ1090,IF($B$9="All",'No Self Assessment feeder'!CF1090)))</f>
        <v>.</v>
      </c>
      <c r="U1101" s="127" t="str">
        <f>IF($B$9="Female",'No Self Assessment feeder'!U1090,IF($B$9="Male",'No Self Assessment feeder'!BA1090,IF($B$9="All",'No Self Assessment feeder'!CG1090)))</f>
        <v>.</v>
      </c>
      <c r="V1101" s="81" t="str">
        <f>IF($B$9="Female",'No Self Assessment feeder'!V1090,IF($B$9="Male",'No Self Assessment feeder'!BB1090,IF($B$9="All",'No Self Assessment feeder'!CH1090)))</f>
        <v>.</v>
      </c>
      <c r="W1101" s="120" t="str">
        <f>IF($B$9="Female",'No Self Assessment feeder'!W1090,IF($B$9="Male",'No Self Assessment feeder'!BC1090,IF($B$9="All",'No Self Assessment feeder'!CI1090)))</f>
        <v>.</v>
      </c>
      <c r="X1101" s="79" t="str">
        <f>IF($B$9="Female",'No Self Assessment feeder'!X1090,IF($B$9="Male",'No Self Assessment feeder'!BD1090,IF($B$9="All",'No Self Assessment feeder'!CJ1090)))</f>
        <v>.</v>
      </c>
      <c r="Y1101" s="120" t="str">
        <f>IF($B$9="Female",'No Self Assessment feeder'!Y1090,IF($B$9="Male",'No Self Assessment feeder'!BE1090,IF($B$9="All",'No Self Assessment feeder'!CK1090)))</f>
        <v>.</v>
      </c>
      <c r="Z1101" s="120" t="str">
        <f>IF($B$9="Female",'No Self Assessment feeder'!Z1090,IF($B$9="Male",'No Self Assessment feeder'!BF1090,IF($B$9="All",'No Self Assessment feeder'!CL1090)))</f>
        <v>.</v>
      </c>
      <c r="AA1101" s="120" t="str">
        <f>IF($B$9="Female",'No Self Assessment feeder'!AA1090,IF($B$9="Male",'No Self Assessment feeder'!BG1090,IF($B$9="All",'No Self Assessment feeder'!CM1090)))</f>
        <v>.</v>
      </c>
      <c r="AB1101" s="120" t="str">
        <f>IF($B$9="Female",'No Self Assessment feeder'!AB1090,IF($B$9="Male",'No Self Assessment feeder'!BH1090,IF($B$9="All",'No Self Assessment feeder'!CN1090)))</f>
        <v>.</v>
      </c>
      <c r="AC1101" s="127" t="str">
        <f>IF($B$9="Female",'No Self Assessment feeder'!AC1090,IF($B$9="Male",'No Self Assessment feeder'!BI1090,IF($B$9="All",'No Self Assessment feeder'!CO1090)))</f>
        <v>.</v>
      </c>
      <c r="CM1101" s="29"/>
    </row>
    <row r="1102" spans="1:91" ht="14.25" customHeight="1" x14ac:dyDescent="0.2">
      <c r="A1102" s="159" t="s">
        <v>296</v>
      </c>
      <c r="B1102" s="65" t="s">
        <v>102</v>
      </c>
      <c r="C1102" s="66">
        <v>10008640</v>
      </c>
      <c r="D1102" s="66" t="s">
        <v>490</v>
      </c>
      <c r="E1102" s="162" t="s">
        <v>103</v>
      </c>
      <c r="F1102" s="142">
        <f>IF($B$9="Female",'No Self Assessment feeder'!F1091,IF($B$9="Male",'No Self Assessment feeder'!AL1091,IF($B$9="All",'No Self Assessment feeder'!BR1091)))</f>
        <v>860</v>
      </c>
      <c r="G1102" s="120">
        <f>IF($B$9="Female",'No Self Assessment feeder'!G1091,IF($B$9="Male",'No Self Assessment feeder'!AM1091,IF($B$9="All",'No Self Assessment feeder'!BS1091)))</f>
        <v>2.8</v>
      </c>
      <c r="H1102" s="79">
        <f>IF($B$9="Female",'No Self Assessment feeder'!H1091,IF($B$9="Male",'No Self Assessment feeder'!AN1091,IF($B$9="All",'No Self Assessment feeder'!BT1091)))</f>
        <v>835</v>
      </c>
      <c r="I1102" s="120">
        <f>IF($B$9="Female",'No Self Assessment feeder'!I1091,IF($B$9="Male",'No Self Assessment feeder'!AO1091,IF($B$9="All",'No Self Assessment feeder'!BU1091)))</f>
        <v>11.5</v>
      </c>
      <c r="J1102" s="120">
        <f>IF($B$9="Female",'No Self Assessment feeder'!J1091,IF($B$9="Male",'No Self Assessment feeder'!AP1091,IF($B$9="All",'No Self Assessment feeder'!BV1091)))</f>
        <v>17.899999999999999</v>
      </c>
      <c r="K1102" s="120">
        <f>IF($B$9="Female",'No Self Assessment feeder'!K1091,IF($B$9="Male",'No Self Assessment feeder'!AQ1091,IF($B$9="All",'No Self Assessment feeder'!BW1091)))</f>
        <v>61.8</v>
      </c>
      <c r="L1102" s="120">
        <f>IF($B$9="Female",'No Self Assessment feeder'!L1091,IF($B$9="Male",'No Self Assessment feeder'!AR1091,IF($B$9="All",'No Self Assessment feeder'!BX1091)))</f>
        <v>66.400000000000006</v>
      </c>
      <c r="M1102" s="127">
        <f>IF($B$9="Female",'No Self Assessment feeder'!M1091,IF($B$9="Male",'No Self Assessment feeder'!AS1091,IF($B$9="All",'No Self Assessment feeder'!BY1091)))</f>
        <v>70.599999999999994</v>
      </c>
      <c r="N1102" s="81" t="str">
        <f>IF($B$9="Female",'No Self Assessment feeder'!N1091,IF($B$9="Male",'No Self Assessment feeder'!AT1091,IF($B$9="All",'No Self Assessment feeder'!BZ1091)))</f>
        <v>.</v>
      </c>
      <c r="O1102" s="120" t="str">
        <f>IF($B$9="Female",'No Self Assessment feeder'!O1091,IF($B$9="Male",'No Self Assessment feeder'!AU1091,IF($B$9="All",'No Self Assessment feeder'!CA1091)))</f>
        <v>.</v>
      </c>
      <c r="P1102" s="79" t="str">
        <f>IF($B$9="Female",'No Self Assessment feeder'!P1091,IF($B$9="Male",'No Self Assessment feeder'!AV1091,IF($B$9="All",'No Self Assessment feeder'!CB1091)))</f>
        <v>.</v>
      </c>
      <c r="Q1102" s="120" t="str">
        <f>IF($B$9="Female",'No Self Assessment feeder'!Q1091,IF($B$9="Male",'No Self Assessment feeder'!AW1091,IF($B$9="All",'No Self Assessment feeder'!CC1091)))</f>
        <v>.</v>
      </c>
      <c r="R1102" s="120" t="str">
        <f>IF($B$9="Female",'No Self Assessment feeder'!R1091,IF($B$9="Male",'No Self Assessment feeder'!AX1091,IF($B$9="All",'No Self Assessment feeder'!CD1091)))</f>
        <v>.</v>
      </c>
      <c r="S1102" s="120" t="str">
        <f>IF($B$9="Female",'No Self Assessment feeder'!S1091,IF($B$9="Male",'No Self Assessment feeder'!AY1091,IF($B$9="All",'No Self Assessment feeder'!CE1091)))</f>
        <v>.</v>
      </c>
      <c r="T1102" s="120" t="str">
        <f>IF($B$9="Female",'No Self Assessment feeder'!T1091,IF($B$9="Male",'No Self Assessment feeder'!AZ1091,IF($B$9="All",'No Self Assessment feeder'!CF1091)))</f>
        <v>.</v>
      </c>
      <c r="U1102" s="127" t="str">
        <f>IF($B$9="Female",'No Self Assessment feeder'!U1091,IF($B$9="Male",'No Self Assessment feeder'!BA1091,IF($B$9="All",'No Self Assessment feeder'!CG1091)))</f>
        <v>.</v>
      </c>
      <c r="V1102" s="81" t="str">
        <f>IF($B$9="Female",'No Self Assessment feeder'!V1091,IF($B$9="Male",'No Self Assessment feeder'!BB1091,IF($B$9="All",'No Self Assessment feeder'!CH1091)))</f>
        <v>.</v>
      </c>
      <c r="W1102" s="120" t="str">
        <f>IF($B$9="Female",'No Self Assessment feeder'!W1091,IF($B$9="Male",'No Self Assessment feeder'!BC1091,IF($B$9="All",'No Self Assessment feeder'!CI1091)))</f>
        <v>.</v>
      </c>
      <c r="X1102" s="79" t="str">
        <f>IF($B$9="Female",'No Self Assessment feeder'!X1091,IF($B$9="Male",'No Self Assessment feeder'!BD1091,IF($B$9="All",'No Self Assessment feeder'!CJ1091)))</f>
        <v>.</v>
      </c>
      <c r="Y1102" s="120" t="str">
        <f>IF($B$9="Female",'No Self Assessment feeder'!Y1091,IF($B$9="Male",'No Self Assessment feeder'!BE1091,IF($B$9="All",'No Self Assessment feeder'!CK1091)))</f>
        <v>.</v>
      </c>
      <c r="Z1102" s="120" t="str">
        <f>IF($B$9="Female",'No Self Assessment feeder'!Z1091,IF($B$9="Male",'No Self Assessment feeder'!BF1091,IF($B$9="All",'No Self Assessment feeder'!CL1091)))</f>
        <v>.</v>
      </c>
      <c r="AA1102" s="120" t="str">
        <f>IF($B$9="Female",'No Self Assessment feeder'!AA1091,IF($B$9="Male",'No Self Assessment feeder'!BG1091,IF($B$9="All",'No Self Assessment feeder'!CM1091)))</f>
        <v>.</v>
      </c>
      <c r="AB1102" s="120" t="str">
        <f>IF($B$9="Female",'No Self Assessment feeder'!AB1091,IF($B$9="Male",'No Self Assessment feeder'!BH1091,IF($B$9="All",'No Self Assessment feeder'!CN1091)))</f>
        <v>.</v>
      </c>
      <c r="AC1102" s="127" t="str">
        <f>IF($B$9="Female",'No Self Assessment feeder'!AC1091,IF($B$9="Male",'No Self Assessment feeder'!BI1091,IF($B$9="All",'No Self Assessment feeder'!CO1091)))</f>
        <v>.</v>
      </c>
      <c r="CM1102" s="29"/>
    </row>
    <row r="1103" spans="1:91" ht="14.25" customHeight="1" x14ac:dyDescent="0.2">
      <c r="A1103" s="159" t="s">
        <v>296</v>
      </c>
      <c r="B1103" s="65" t="s">
        <v>104</v>
      </c>
      <c r="C1103" s="66">
        <v>10004511</v>
      </c>
      <c r="D1103" s="66" t="s">
        <v>495</v>
      </c>
      <c r="E1103" s="162" t="s">
        <v>434</v>
      </c>
      <c r="F1103" s="142" t="str">
        <f>IF($B$9="Female",'No Self Assessment feeder'!F1092,IF($B$9="Male",'No Self Assessment feeder'!AL1092,IF($B$9="All",'No Self Assessment feeder'!BR1092)))</f>
        <v>.</v>
      </c>
      <c r="G1103" s="120" t="str">
        <f>IF($B$9="Female",'No Self Assessment feeder'!G1092,IF($B$9="Male",'No Self Assessment feeder'!AM1092,IF($B$9="All",'No Self Assessment feeder'!BS1092)))</f>
        <v>.</v>
      </c>
      <c r="H1103" s="79" t="str">
        <f>IF($B$9="Female",'No Self Assessment feeder'!H1092,IF($B$9="Male",'No Self Assessment feeder'!AN1092,IF($B$9="All",'No Self Assessment feeder'!BT1092)))</f>
        <v>.</v>
      </c>
      <c r="I1103" s="120" t="str">
        <f>IF($B$9="Female",'No Self Assessment feeder'!I1092,IF($B$9="Male",'No Self Assessment feeder'!AO1092,IF($B$9="All",'No Self Assessment feeder'!BU1092)))</f>
        <v>.</v>
      </c>
      <c r="J1103" s="120" t="str">
        <f>IF($B$9="Female",'No Self Assessment feeder'!J1092,IF($B$9="Male",'No Self Assessment feeder'!AP1092,IF($B$9="All",'No Self Assessment feeder'!BV1092)))</f>
        <v>.</v>
      </c>
      <c r="K1103" s="120" t="str">
        <f>IF($B$9="Female",'No Self Assessment feeder'!K1092,IF($B$9="Male",'No Self Assessment feeder'!AQ1092,IF($B$9="All",'No Self Assessment feeder'!BW1092)))</f>
        <v>.</v>
      </c>
      <c r="L1103" s="120" t="str">
        <f>IF($B$9="Female",'No Self Assessment feeder'!L1092,IF($B$9="Male",'No Self Assessment feeder'!AR1092,IF($B$9="All",'No Self Assessment feeder'!BX1092)))</f>
        <v>.</v>
      </c>
      <c r="M1103" s="127" t="str">
        <f>IF($B$9="Female",'No Self Assessment feeder'!M1092,IF($B$9="Male",'No Self Assessment feeder'!AS1092,IF($B$9="All",'No Self Assessment feeder'!BY1092)))</f>
        <v>.</v>
      </c>
      <c r="N1103" s="81" t="str">
        <f>IF($B$9="Female",'No Self Assessment feeder'!N1092,IF($B$9="Male",'No Self Assessment feeder'!AT1092,IF($B$9="All",'No Self Assessment feeder'!BZ1092)))</f>
        <v>.</v>
      </c>
      <c r="O1103" s="120" t="str">
        <f>IF($B$9="Female",'No Self Assessment feeder'!O1092,IF($B$9="Male",'No Self Assessment feeder'!AU1092,IF($B$9="All",'No Self Assessment feeder'!CA1092)))</f>
        <v>.</v>
      </c>
      <c r="P1103" s="79" t="str">
        <f>IF($B$9="Female",'No Self Assessment feeder'!P1092,IF($B$9="Male",'No Self Assessment feeder'!AV1092,IF($B$9="All",'No Self Assessment feeder'!CB1092)))</f>
        <v>.</v>
      </c>
      <c r="Q1103" s="120" t="str">
        <f>IF($B$9="Female",'No Self Assessment feeder'!Q1092,IF($B$9="Male",'No Self Assessment feeder'!AW1092,IF($B$9="All",'No Self Assessment feeder'!CC1092)))</f>
        <v>.</v>
      </c>
      <c r="R1103" s="120" t="str">
        <f>IF($B$9="Female",'No Self Assessment feeder'!R1092,IF($B$9="Male",'No Self Assessment feeder'!AX1092,IF($B$9="All",'No Self Assessment feeder'!CD1092)))</f>
        <v>.</v>
      </c>
      <c r="S1103" s="120" t="str">
        <f>IF($B$9="Female",'No Self Assessment feeder'!S1092,IF($B$9="Male",'No Self Assessment feeder'!AY1092,IF($B$9="All",'No Self Assessment feeder'!CE1092)))</f>
        <v>.</v>
      </c>
      <c r="T1103" s="120" t="str">
        <f>IF($B$9="Female",'No Self Assessment feeder'!T1092,IF($B$9="Male",'No Self Assessment feeder'!AZ1092,IF($B$9="All",'No Self Assessment feeder'!CF1092)))</f>
        <v>.</v>
      </c>
      <c r="U1103" s="127" t="str">
        <f>IF($B$9="Female",'No Self Assessment feeder'!U1092,IF($B$9="Male",'No Self Assessment feeder'!BA1092,IF($B$9="All",'No Self Assessment feeder'!CG1092)))</f>
        <v>.</v>
      </c>
      <c r="V1103" s="81" t="str">
        <f>IF($B$9="Female",'No Self Assessment feeder'!V1092,IF($B$9="Male",'No Self Assessment feeder'!BB1092,IF($B$9="All",'No Self Assessment feeder'!CH1092)))</f>
        <v>.</v>
      </c>
      <c r="W1103" s="120" t="str">
        <f>IF($B$9="Female",'No Self Assessment feeder'!W1092,IF($B$9="Male",'No Self Assessment feeder'!BC1092,IF($B$9="All",'No Self Assessment feeder'!CI1092)))</f>
        <v>.</v>
      </c>
      <c r="X1103" s="79" t="str">
        <f>IF($B$9="Female",'No Self Assessment feeder'!X1092,IF($B$9="Male",'No Self Assessment feeder'!BD1092,IF($B$9="All",'No Self Assessment feeder'!CJ1092)))</f>
        <v>.</v>
      </c>
      <c r="Y1103" s="120" t="str">
        <f>IF($B$9="Female",'No Self Assessment feeder'!Y1092,IF($B$9="Male",'No Self Assessment feeder'!BE1092,IF($B$9="All",'No Self Assessment feeder'!CK1092)))</f>
        <v>.</v>
      </c>
      <c r="Z1103" s="120" t="str">
        <f>IF($B$9="Female",'No Self Assessment feeder'!Z1092,IF($B$9="Male",'No Self Assessment feeder'!BF1092,IF($B$9="All",'No Self Assessment feeder'!CL1092)))</f>
        <v>.</v>
      </c>
      <c r="AA1103" s="120" t="str">
        <f>IF($B$9="Female",'No Self Assessment feeder'!AA1092,IF($B$9="Male",'No Self Assessment feeder'!BG1092,IF($B$9="All",'No Self Assessment feeder'!CM1092)))</f>
        <v>.</v>
      </c>
      <c r="AB1103" s="120" t="str">
        <f>IF($B$9="Female",'No Self Assessment feeder'!AB1092,IF($B$9="Male",'No Self Assessment feeder'!BH1092,IF($B$9="All",'No Self Assessment feeder'!CN1092)))</f>
        <v>.</v>
      </c>
      <c r="AC1103" s="127" t="str">
        <f>IF($B$9="Female",'No Self Assessment feeder'!AC1092,IF($B$9="Male",'No Self Assessment feeder'!BI1092,IF($B$9="All",'No Self Assessment feeder'!CO1092)))</f>
        <v>.</v>
      </c>
      <c r="CM1103" s="29"/>
    </row>
    <row r="1104" spans="1:91" ht="14.25" customHeight="1" x14ac:dyDescent="0.2">
      <c r="A1104" s="159" t="s">
        <v>296</v>
      </c>
      <c r="B1104" s="65" t="s">
        <v>106</v>
      </c>
      <c r="C1104" s="66">
        <v>10007145</v>
      </c>
      <c r="D1104" s="66" t="s">
        <v>490</v>
      </c>
      <c r="E1104" s="162" t="s">
        <v>107</v>
      </c>
      <c r="F1104" s="142">
        <f>IF($B$9="Female",'No Self Assessment feeder'!F1093,IF($B$9="Male",'No Self Assessment feeder'!AL1093,IF($B$9="All",'No Self Assessment feeder'!BR1093)))</f>
        <v>1905</v>
      </c>
      <c r="G1104" s="120">
        <f>IF($B$9="Female",'No Self Assessment feeder'!G1093,IF($B$9="Male",'No Self Assessment feeder'!AM1093,IF($B$9="All",'No Self Assessment feeder'!BS1093)))</f>
        <v>3.6</v>
      </c>
      <c r="H1104" s="79">
        <f>IF($B$9="Female",'No Self Assessment feeder'!H1093,IF($B$9="Male",'No Self Assessment feeder'!AN1093,IF($B$9="All",'No Self Assessment feeder'!BT1093)))</f>
        <v>1835</v>
      </c>
      <c r="I1104" s="120">
        <f>IF($B$9="Female",'No Self Assessment feeder'!I1093,IF($B$9="Male",'No Self Assessment feeder'!AO1093,IF($B$9="All",'No Self Assessment feeder'!BU1093)))</f>
        <v>7.1</v>
      </c>
      <c r="J1104" s="120">
        <f>IF($B$9="Female",'No Self Assessment feeder'!J1093,IF($B$9="Male",'No Self Assessment feeder'!AP1093,IF($B$9="All",'No Self Assessment feeder'!BV1093)))</f>
        <v>10.5</v>
      </c>
      <c r="K1104" s="120">
        <f>IF($B$9="Female",'No Self Assessment feeder'!K1093,IF($B$9="Male",'No Self Assessment feeder'!AQ1093,IF($B$9="All",'No Self Assessment feeder'!BW1093)))</f>
        <v>69.400000000000006</v>
      </c>
      <c r="L1104" s="120">
        <f>IF($B$9="Female",'No Self Assessment feeder'!L1093,IF($B$9="Male",'No Self Assessment feeder'!AR1093,IF($B$9="All",'No Self Assessment feeder'!BX1093)))</f>
        <v>78.3</v>
      </c>
      <c r="M1104" s="127">
        <f>IF($B$9="Female",'No Self Assessment feeder'!M1093,IF($B$9="Male",'No Self Assessment feeder'!AS1093,IF($B$9="All",'No Self Assessment feeder'!BY1093)))</f>
        <v>82.4</v>
      </c>
      <c r="N1104" s="81" t="str">
        <f>IF($B$9="Female",'No Self Assessment feeder'!N1093,IF($B$9="Male",'No Self Assessment feeder'!AT1093,IF($B$9="All",'No Self Assessment feeder'!BZ1093)))</f>
        <v>.</v>
      </c>
      <c r="O1104" s="120" t="str">
        <f>IF($B$9="Female",'No Self Assessment feeder'!O1093,IF($B$9="Male",'No Self Assessment feeder'!AU1093,IF($B$9="All",'No Self Assessment feeder'!CA1093)))</f>
        <v>.</v>
      </c>
      <c r="P1104" s="79" t="str">
        <f>IF($B$9="Female",'No Self Assessment feeder'!P1093,IF($B$9="Male",'No Self Assessment feeder'!AV1093,IF($B$9="All",'No Self Assessment feeder'!CB1093)))</f>
        <v>.</v>
      </c>
      <c r="Q1104" s="120" t="str">
        <f>IF($B$9="Female",'No Self Assessment feeder'!Q1093,IF($B$9="Male",'No Self Assessment feeder'!AW1093,IF($B$9="All",'No Self Assessment feeder'!CC1093)))</f>
        <v>.</v>
      </c>
      <c r="R1104" s="120" t="str">
        <f>IF($B$9="Female",'No Self Assessment feeder'!R1093,IF($B$9="Male",'No Self Assessment feeder'!AX1093,IF($B$9="All",'No Self Assessment feeder'!CD1093)))</f>
        <v>.</v>
      </c>
      <c r="S1104" s="120" t="str">
        <f>IF($B$9="Female",'No Self Assessment feeder'!S1093,IF($B$9="Male",'No Self Assessment feeder'!AY1093,IF($B$9="All",'No Self Assessment feeder'!CE1093)))</f>
        <v>.</v>
      </c>
      <c r="T1104" s="120" t="str">
        <f>IF($B$9="Female",'No Self Assessment feeder'!T1093,IF($B$9="Male",'No Self Assessment feeder'!AZ1093,IF($B$9="All",'No Self Assessment feeder'!CF1093)))</f>
        <v>.</v>
      </c>
      <c r="U1104" s="127" t="str">
        <f>IF($B$9="Female",'No Self Assessment feeder'!U1093,IF($B$9="Male",'No Self Assessment feeder'!BA1093,IF($B$9="All",'No Self Assessment feeder'!CG1093)))</f>
        <v>.</v>
      </c>
      <c r="V1104" s="81" t="str">
        <f>IF($B$9="Female",'No Self Assessment feeder'!V1093,IF($B$9="Male",'No Self Assessment feeder'!BB1093,IF($B$9="All",'No Self Assessment feeder'!CH1093)))</f>
        <v>.</v>
      </c>
      <c r="W1104" s="120" t="str">
        <f>IF($B$9="Female",'No Self Assessment feeder'!W1093,IF($B$9="Male",'No Self Assessment feeder'!BC1093,IF($B$9="All",'No Self Assessment feeder'!CI1093)))</f>
        <v>.</v>
      </c>
      <c r="X1104" s="79" t="str">
        <f>IF($B$9="Female",'No Self Assessment feeder'!X1093,IF($B$9="Male",'No Self Assessment feeder'!BD1093,IF($B$9="All",'No Self Assessment feeder'!CJ1093)))</f>
        <v>.</v>
      </c>
      <c r="Y1104" s="120" t="str">
        <f>IF($B$9="Female",'No Self Assessment feeder'!Y1093,IF($B$9="Male",'No Self Assessment feeder'!BE1093,IF($B$9="All",'No Self Assessment feeder'!CK1093)))</f>
        <v>.</v>
      </c>
      <c r="Z1104" s="120" t="str">
        <f>IF($B$9="Female",'No Self Assessment feeder'!Z1093,IF($B$9="Male",'No Self Assessment feeder'!BF1093,IF($B$9="All",'No Self Assessment feeder'!CL1093)))</f>
        <v>.</v>
      </c>
      <c r="AA1104" s="120" t="str">
        <f>IF($B$9="Female",'No Self Assessment feeder'!AA1093,IF($B$9="Male",'No Self Assessment feeder'!BG1093,IF($B$9="All",'No Self Assessment feeder'!CM1093)))</f>
        <v>.</v>
      </c>
      <c r="AB1104" s="120" t="str">
        <f>IF($B$9="Female",'No Self Assessment feeder'!AB1093,IF($B$9="Male",'No Self Assessment feeder'!BH1093,IF($B$9="All",'No Self Assessment feeder'!CN1093)))</f>
        <v>.</v>
      </c>
      <c r="AC1104" s="127" t="str">
        <f>IF($B$9="Female",'No Self Assessment feeder'!AC1093,IF($B$9="Male",'No Self Assessment feeder'!BI1093,IF($B$9="All",'No Self Assessment feeder'!CO1093)))</f>
        <v>.</v>
      </c>
      <c r="CM1104" s="29"/>
    </row>
    <row r="1105" spans="1:91" ht="14.25" customHeight="1" x14ac:dyDescent="0.2">
      <c r="A1105" s="159" t="s">
        <v>296</v>
      </c>
      <c r="B1105" s="65" t="s">
        <v>108</v>
      </c>
      <c r="C1105" s="66">
        <v>10002718</v>
      </c>
      <c r="D1105" s="66" t="s">
        <v>491</v>
      </c>
      <c r="E1105" s="162" t="s">
        <v>109</v>
      </c>
      <c r="F1105" s="142">
        <f>IF($B$9="Female",'No Self Assessment feeder'!F1094,IF($B$9="Male",'No Self Assessment feeder'!AL1094,IF($B$9="All",'No Self Assessment feeder'!BR1094)))</f>
        <v>1075</v>
      </c>
      <c r="G1105" s="120">
        <f>IF($B$9="Female",'No Self Assessment feeder'!G1094,IF($B$9="Male",'No Self Assessment feeder'!AM1094,IF($B$9="All",'No Self Assessment feeder'!BS1094)))</f>
        <v>3</v>
      </c>
      <c r="H1105" s="79">
        <f>IF($B$9="Female",'No Self Assessment feeder'!H1094,IF($B$9="Male",'No Self Assessment feeder'!AN1094,IF($B$9="All",'No Self Assessment feeder'!BT1094)))</f>
        <v>1045</v>
      </c>
      <c r="I1105" s="120">
        <f>IF($B$9="Female",'No Self Assessment feeder'!I1094,IF($B$9="Male",'No Self Assessment feeder'!AO1094,IF($B$9="All",'No Self Assessment feeder'!BU1094)))</f>
        <v>8.4</v>
      </c>
      <c r="J1105" s="120">
        <f>IF($B$9="Female",'No Self Assessment feeder'!J1094,IF($B$9="Male",'No Self Assessment feeder'!AP1094,IF($B$9="All",'No Self Assessment feeder'!BV1094)))</f>
        <v>15.8</v>
      </c>
      <c r="K1105" s="120">
        <f>IF($B$9="Female",'No Self Assessment feeder'!K1094,IF($B$9="Male",'No Self Assessment feeder'!AQ1094,IF($B$9="All",'No Self Assessment feeder'!BW1094)))</f>
        <v>55.3</v>
      </c>
      <c r="L1105" s="120">
        <f>IF($B$9="Female",'No Self Assessment feeder'!L1094,IF($B$9="Male",'No Self Assessment feeder'!AR1094,IF($B$9="All",'No Self Assessment feeder'!BX1094)))</f>
        <v>67.7</v>
      </c>
      <c r="M1105" s="127">
        <f>IF($B$9="Female",'No Self Assessment feeder'!M1094,IF($B$9="Male",'No Self Assessment feeder'!AS1094,IF($B$9="All",'No Self Assessment feeder'!BY1094)))</f>
        <v>75.8</v>
      </c>
      <c r="N1105" s="81" t="str">
        <f>IF($B$9="Female",'No Self Assessment feeder'!N1094,IF($B$9="Male",'No Self Assessment feeder'!AT1094,IF($B$9="All",'No Self Assessment feeder'!BZ1094)))</f>
        <v>.</v>
      </c>
      <c r="O1105" s="120" t="str">
        <f>IF($B$9="Female",'No Self Assessment feeder'!O1094,IF($B$9="Male",'No Self Assessment feeder'!AU1094,IF($B$9="All",'No Self Assessment feeder'!CA1094)))</f>
        <v>.</v>
      </c>
      <c r="P1105" s="79" t="str">
        <f>IF($B$9="Female",'No Self Assessment feeder'!P1094,IF($B$9="Male",'No Self Assessment feeder'!AV1094,IF($B$9="All",'No Self Assessment feeder'!CB1094)))</f>
        <v>.</v>
      </c>
      <c r="Q1105" s="120" t="str">
        <f>IF($B$9="Female",'No Self Assessment feeder'!Q1094,IF($B$9="Male",'No Self Assessment feeder'!AW1094,IF($B$9="All",'No Self Assessment feeder'!CC1094)))</f>
        <v>.</v>
      </c>
      <c r="R1105" s="120" t="str">
        <f>IF($B$9="Female",'No Self Assessment feeder'!R1094,IF($B$9="Male",'No Self Assessment feeder'!AX1094,IF($B$9="All",'No Self Assessment feeder'!CD1094)))</f>
        <v>.</v>
      </c>
      <c r="S1105" s="120" t="str">
        <f>IF($B$9="Female",'No Self Assessment feeder'!S1094,IF($B$9="Male",'No Self Assessment feeder'!AY1094,IF($B$9="All",'No Self Assessment feeder'!CE1094)))</f>
        <v>.</v>
      </c>
      <c r="T1105" s="120" t="str">
        <f>IF($B$9="Female",'No Self Assessment feeder'!T1094,IF($B$9="Male",'No Self Assessment feeder'!AZ1094,IF($B$9="All",'No Self Assessment feeder'!CF1094)))</f>
        <v>.</v>
      </c>
      <c r="U1105" s="127" t="str">
        <f>IF($B$9="Female",'No Self Assessment feeder'!U1094,IF($B$9="Male",'No Self Assessment feeder'!BA1094,IF($B$9="All",'No Self Assessment feeder'!CG1094)))</f>
        <v>.</v>
      </c>
      <c r="V1105" s="81" t="str">
        <f>IF($B$9="Female",'No Self Assessment feeder'!V1094,IF($B$9="Male",'No Self Assessment feeder'!BB1094,IF($B$9="All",'No Self Assessment feeder'!CH1094)))</f>
        <v>.</v>
      </c>
      <c r="W1105" s="120" t="str">
        <f>IF($B$9="Female",'No Self Assessment feeder'!W1094,IF($B$9="Male",'No Self Assessment feeder'!BC1094,IF($B$9="All",'No Self Assessment feeder'!CI1094)))</f>
        <v>.</v>
      </c>
      <c r="X1105" s="79" t="str">
        <f>IF($B$9="Female",'No Self Assessment feeder'!X1094,IF($B$9="Male",'No Self Assessment feeder'!BD1094,IF($B$9="All",'No Self Assessment feeder'!CJ1094)))</f>
        <v>.</v>
      </c>
      <c r="Y1105" s="120" t="str">
        <f>IF($B$9="Female",'No Self Assessment feeder'!Y1094,IF($B$9="Male",'No Self Assessment feeder'!BE1094,IF($B$9="All",'No Self Assessment feeder'!CK1094)))</f>
        <v>.</v>
      </c>
      <c r="Z1105" s="120" t="str">
        <f>IF($B$9="Female",'No Self Assessment feeder'!Z1094,IF($B$9="Male",'No Self Assessment feeder'!BF1094,IF($B$9="All",'No Self Assessment feeder'!CL1094)))</f>
        <v>.</v>
      </c>
      <c r="AA1105" s="120" t="str">
        <f>IF($B$9="Female",'No Self Assessment feeder'!AA1094,IF($B$9="Male",'No Self Assessment feeder'!BG1094,IF($B$9="All",'No Self Assessment feeder'!CM1094)))</f>
        <v>.</v>
      </c>
      <c r="AB1105" s="120" t="str">
        <f>IF($B$9="Female",'No Self Assessment feeder'!AB1094,IF($B$9="Male",'No Self Assessment feeder'!BH1094,IF($B$9="All",'No Self Assessment feeder'!CN1094)))</f>
        <v>.</v>
      </c>
      <c r="AC1105" s="127" t="str">
        <f>IF($B$9="Female",'No Self Assessment feeder'!AC1094,IF($B$9="Male",'No Self Assessment feeder'!BI1094,IF($B$9="All",'No Self Assessment feeder'!CO1094)))</f>
        <v>.</v>
      </c>
      <c r="CM1105" s="29"/>
    </row>
    <row r="1106" spans="1:91" ht="14.25" customHeight="1" x14ac:dyDescent="0.2">
      <c r="A1106" s="159" t="s">
        <v>296</v>
      </c>
      <c r="B1106" s="65" t="s">
        <v>110</v>
      </c>
      <c r="C1106" s="66">
        <v>10007146</v>
      </c>
      <c r="D1106" s="66" t="s">
        <v>491</v>
      </c>
      <c r="E1106" s="162" t="s">
        <v>111</v>
      </c>
      <c r="F1106" s="142">
        <f>IF($B$9="Female",'No Self Assessment feeder'!F1095,IF($B$9="Male",'No Self Assessment feeder'!AL1095,IF($B$9="All",'No Self Assessment feeder'!BR1095)))</f>
        <v>3685</v>
      </c>
      <c r="G1106" s="120">
        <f>IF($B$9="Female",'No Self Assessment feeder'!G1095,IF($B$9="Male",'No Self Assessment feeder'!AM1095,IF($B$9="All",'No Self Assessment feeder'!BS1095)))</f>
        <v>4.5</v>
      </c>
      <c r="H1106" s="79">
        <f>IF($B$9="Female",'No Self Assessment feeder'!H1095,IF($B$9="Male",'No Self Assessment feeder'!AN1095,IF($B$9="All",'No Self Assessment feeder'!BT1095)))</f>
        <v>3520</v>
      </c>
      <c r="I1106" s="120">
        <f>IF($B$9="Female",'No Self Assessment feeder'!I1095,IF($B$9="Male",'No Self Assessment feeder'!AO1095,IF($B$9="All",'No Self Assessment feeder'!BU1095)))</f>
        <v>10.1</v>
      </c>
      <c r="J1106" s="120">
        <f>IF($B$9="Female",'No Self Assessment feeder'!J1095,IF($B$9="Male",'No Self Assessment feeder'!AP1095,IF($B$9="All",'No Self Assessment feeder'!BV1095)))</f>
        <v>14.2</v>
      </c>
      <c r="K1106" s="120">
        <f>IF($B$9="Female",'No Self Assessment feeder'!K1095,IF($B$9="Male",'No Self Assessment feeder'!AQ1095,IF($B$9="All",'No Self Assessment feeder'!BW1095)))</f>
        <v>60.9</v>
      </c>
      <c r="L1106" s="120">
        <f>IF($B$9="Female",'No Self Assessment feeder'!L1095,IF($B$9="Male",'No Self Assessment feeder'!AR1095,IF($B$9="All",'No Self Assessment feeder'!BX1095)))</f>
        <v>70.900000000000006</v>
      </c>
      <c r="M1106" s="127">
        <f>IF($B$9="Female",'No Self Assessment feeder'!M1095,IF($B$9="Male",'No Self Assessment feeder'!AS1095,IF($B$9="All",'No Self Assessment feeder'!BY1095)))</f>
        <v>75.7</v>
      </c>
      <c r="N1106" s="81" t="str">
        <f>IF($B$9="Female",'No Self Assessment feeder'!N1095,IF($B$9="Male",'No Self Assessment feeder'!AT1095,IF($B$9="All",'No Self Assessment feeder'!BZ1095)))</f>
        <v>.</v>
      </c>
      <c r="O1106" s="120" t="str">
        <f>IF($B$9="Female",'No Self Assessment feeder'!O1095,IF($B$9="Male",'No Self Assessment feeder'!AU1095,IF($B$9="All",'No Self Assessment feeder'!CA1095)))</f>
        <v>.</v>
      </c>
      <c r="P1106" s="79" t="str">
        <f>IF($B$9="Female",'No Self Assessment feeder'!P1095,IF($B$9="Male",'No Self Assessment feeder'!AV1095,IF($B$9="All",'No Self Assessment feeder'!CB1095)))</f>
        <v>.</v>
      </c>
      <c r="Q1106" s="120" t="str">
        <f>IF($B$9="Female",'No Self Assessment feeder'!Q1095,IF($B$9="Male",'No Self Assessment feeder'!AW1095,IF($B$9="All",'No Self Assessment feeder'!CC1095)))</f>
        <v>.</v>
      </c>
      <c r="R1106" s="120" t="str">
        <f>IF($B$9="Female",'No Self Assessment feeder'!R1095,IF($B$9="Male",'No Self Assessment feeder'!AX1095,IF($B$9="All",'No Self Assessment feeder'!CD1095)))</f>
        <v>.</v>
      </c>
      <c r="S1106" s="120" t="str">
        <f>IF($B$9="Female",'No Self Assessment feeder'!S1095,IF($B$9="Male",'No Self Assessment feeder'!AY1095,IF($B$9="All",'No Self Assessment feeder'!CE1095)))</f>
        <v>.</v>
      </c>
      <c r="T1106" s="120" t="str">
        <f>IF($B$9="Female",'No Self Assessment feeder'!T1095,IF($B$9="Male",'No Self Assessment feeder'!AZ1095,IF($B$9="All",'No Self Assessment feeder'!CF1095)))</f>
        <v>.</v>
      </c>
      <c r="U1106" s="127" t="str">
        <f>IF($B$9="Female",'No Self Assessment feeder'!U1095,IF($B$9="Male",'No Self Assessment feeder'!BA1095,IF($B$9="All",'No Self Assessment feeder'!CG1095)))</f>
        <v>.</v>
      </c>
      <c r="V1106" s="81" t="str">
        <f>IF($B$9="Female",'No Self Assessment feeder'!V1095,IF($B$9="Male",'No Self Assessment feeder'!BB1095,IF($B$9="All",'No Self Assessment feeder'!CH1095)))</f>
        <v>.</v>
      </c>
      <c r="W1106" s="120" t="str">
        <f>IF($B$9="Female",'No Self Assessment feeder'!W1095,IF($B$9="Male",'No Self Assessment feeder'!BC1095,IF($B$9="All",'No Self Assessment feeder'!CI1095)))</f>
        <v>.</v>
      </c>
      <c r="X1106" s="79" t="str">
        <f>IF($B$9="Female",'No Self Assessment feeder'!X1095,IF($B$9="Male",'No Self Assessment feeder'!BD1095,IF($B$9="All",'No Self Assessment feeder'!CJ1095)))</f>
        <v>.</v>
      </c>
      <c r="Y1106" s="120" t="str">
        <f>IF($B$9="Female",'No Self Assessment feeder'!Y1095,IF($B$9="Male",'No Self Assessment feeder'!BE1095,IF($B$9="All",'No Self Assessment feeder'!CK1095)))</f>
        <v>.</v>
      </c>
      <c r="Z1106" s="120" t="str">
        <f>IF($B$9="Female",'No Self Assessment feeder'!Z1095,IF($B$9="Male",'No Self Assessment feeder'!BF1095,IF($B$9="All",'No Self Assessment feeder'!CL1095)))</f>
        <v>.</v>
      </c>
      <c r="AA1106" s="120" t="str">
        <f>IF($B$9="Female",'No Self Assessment feeder'!AA1095,IF($B$9="Male",'No Self Assessment feeder'!BG1095,IF($B$9="All",'No Self Assessment feeder'!CM1095)))</f>
        <v>.</v>
      </c>
      <c r="AB1106" s="120" t="str">
        <f>IF($B$9="Female",'No Self Assessment feeder'!AB1095,IF($B$9="Male",'No Self Assessment feeder'!BH1095,IF($B$9="All",'No Self Assessment feeder'!CN1095)))</f>
        <v>.</v>
      </c>
      <c r="AC1106" s="127" t="str">
        <f>IF($B$9="Female",'No Self Assessment feeder'!AC1095,IF($B$9="Male",'No Self Assessment feeder'!BI1095,IF($B$9="All",'No Self Assessment feeder'!CO1095)))</f>
        <v>.</v>
      </c>
      <c r="CM1106" s="29"/>
    </row>
    <row r="1107" spans="1:91" ht="14.25" customHeight="1" x14ac:dyDescent="0.2">
      <c r="A1107" s="159" t="s">
        <v>296</v>
      </c>
      <c r="B1107" s="65" t="s">
        <v>112</v>
      </c>
      <c r="C1107" s="66">
        <v>10007825</v>
      </c>
      <c r="D1107" s="66" t="s">
        <v>491</v>
      </c>
      <c r="E1107" s="162" t="s">
        <v>113</v>
      </c>
      <c r="F1107" s="142">
        <f>IF($B$9="Female",'No Self Assessment feeder'!F1096,IF($B$9="Male",'No Self Assessment feeder'!AL1096,IF($B$9="All",'No Self Assessment feeder'!BR1096)))</f>
        <v>100</v>
      </c>
      <c r="G1107" s="120">
        <f>IF($B$9="Female",'No Self Assessment feeder'!G1096,IF($B$9="Male",'No Self Assessment feeder'!AM1096,IF($B$9="All",'No Self Assessment feeder'!BS1096)))</f>
        <v>5</v>
      </c>
      <c r="H1107" s="79">
        <f>IF($B$9="Female",'No Self Assessment feeder'!H1096,IF($B$9="Male",'No Self Assessment feeder'!AN1096,IF($B$9="All",'No Self Assessment feeder'!BT1096)))</f>
        <v>95</v>
      </c>
      <c r="I1107" s="120">
        <f>IF($B$9="Female",'No Self Assessment feeder'!I1096,IF($B$9="Male",'No Self Assessment feeder'!AO1096,IF($B$9="All",'No Self Assessment feeder'!BU1096)))</f>
        <v>9.4</v>
      </c>
      <c r="J1107" s="120">
        <f>IF($B$9="Female",'No Self Assessment feeder'!J1096,IF($B$9="Male",'No Self Assessment feeder'!AP1096,IF($B$9="All",'No Self Assessment feeder'!BV1096)))</f>
        <v>9.4</v>
      </c>
      <c r="K1107" s="120">
        <f>IF($B$9="Female",'No Self Assessment feeder'!K1096,IF($B$9="Male",'No Self Assessment feeder'!AQ1096,IF($B$9="All",'No Self Assessment feeder'!BW1096)))</f>
        <v>51</v>
      </c>
      <c r="L1107" s="120">
        <f>IF($B$9="Female",'No Self Assessment feeder'!L1096,IF($B$9="Male",'No Self Assessment feeder'!AR1096,IF($B$9="All",'No Self Assessment feeder'!BX1096)))</f>
        <v>76</v>
      </c>
      <c r="M1107" s="127">
        <f>IF($B$9="Female",'No Self Assessment feeder'!M1096,IF($B$9="Male",'No Self Assessment feeder'!AS1096,IF($B$9="All",'No Self Assessment feeder'!BY1096)))</f>
        <v>81.3</v>
      </c>
      <c r="N1107" s="81" t="str">
        <f>IF($B$9="Female",'No Self Assessment feeder'!N1096,IF($B$9="Male",'No Self Assessment feeder'!AT1096,IF($B$9="All",'No Self Assessment feeder'!BZ1096)))</f>
        <v>.</v>
      </c>
      <c r="O1107" s="120" t="str">
        <f>IF($B$9="Female",'No Self Assessment feeder'!O1096,IF($B$9="Male",'No Self Assessment feeder'!AU1096,IF($B$9="All",'No Self Assessment feeder'!CA1096)))</f>
        <v>.</v>
      </c>
      <c r="P1107" s="79" t="str">
        <f>IF($B$9="Female",'No Self Assessment feeder'!P1096,IF($B$9="Male",'No Self Assessment feeder'!AV1096,IF($B$9="All",'No Self Assessment feeder'!CB1096)))</f>
        <v>.</v>
      </c>
      <c r="Q1107" s="120" t="str">
        <f>IF($B$9="Female",'No Self Assessment feeder'!Q1096,IF($B$9="Male",'No Self Assessment feeder'!AW1096,IF($B$9="All",'No Self Assessment feeder'!CC1096)))</f>
        <v>.</v>
      </c>
      <c r="R1107" s="120" t="str">
        <f>IF($B$9="Female",'No Self Assessment feeder'!R1096,IF($B$9="Male",'No Self Assessment feeder'!AX1096,IF($B$9="All",'No Self Assessment feeder'!CD1096)))</f>
        <v>.</v>
      </c>
      <c r="S1107" s="120" t="str">
        <f>IF($B$9="Female",'No Self Assessment feeder'!S1096,IF($B$9="Male",'No Self Assessment feeder'!AY1096,IF($B$9="All",'No Self Assessment feeder'!CE1096)))</f>
        <v>.</v>
      </c>
      <c r="T1107" s="120" t="str">
        <f>IF($B$9="Female",'No Self Assessment feeder'!T1096,IF($B$9="Male",'No Self Assessment feeder'!AZ1096,IF($B$9="All",'No Self Assessment feeder'!CF1096)))</f>
        <v>.</v>
      </c>
      <c r="U1107" s="127" t="str">
        <f>IF($B$9="Female",'No Self Assessment feeder'!U1096,IF($B$9="Male",'No Self Assessment feeder'!BA1096,IF($B$9="All",'No Self Assessment feeder'!CG1096)))</f>
        <v>.</v>
      </c>
      <c r="V1107" s="81" t="str">
        <f>IF($B$9="Female",'No Self Assessment feeder'!V1096,IF($B$9="Male",'No Self Assessment feeder'!BB1096,IF($B$9="All",'No Self Assessment feeder'!CH1096)))</f>
        <v>.</v>
      </c>
      <c r="W1107" s="120" t="str">
        <f>IF($B$9="Female",'No Self Assessment feeder'!W1096,IF($B$9="Male",'No Self Assessment feeder'!BC1096,IF($B$9="All",'No Self Assessment feeder'!CI1096)))</f>
        <v>.</v>
      </c>
      <c r="X1107" s="79" t="str">
        <f>IF($B$9="Female",'No Self Assessment feeder'!X1096,IF($B$9="Male",'No Self Assessment feeder'!BD1096,IF($B$9="All",'No Self Assessment feeder'!CJ1096)))</f>
        <v>.</v>
      </c>
      <c r="Y1107" s="120" t="str">
        <f>IF($B$9="Female",'No Self Assessment feeder'!Y1096,IF($B$9="Male",'No Self Assessment feeder'!BE1096,IF($B$9="All",'No Self Assessment feeder'!CK1096)))</f>
        <v>.</v>
      </c>
      <c r="Z1107" s="120" t="str">
        <f>IF($B$9="Female",'No Self Assessment feeder'!Z1096,IF($B$9="Male",'No Self Assessment feeder'!BF1096,IF($B$9="All",'No Self Assessment feeder'!CL1096)))</f>
        <v>.</v>
      </c>
      <c r="AA1107" s="120" t="str">
        <f>IF($B$9="Female",'No Self Assessment feeder'!AA1096,IF($B$9="Male",'No Self Assessment feeder'!BG1096,IF($B$9="All",'No Self Assessment feeder'!CM1096)))</f>
        <v>.</v>
      </c>
      <c r="AB1107" s="120" t="str">
        <f>IF($B$9="Female",'No Self Assessment feeder'!AB1096,IF($B$9="Male",'No Self Assessment feeder'!BH1096,IF($B$9="All",'No Self Assessment feeder'!CN1096)))</f>
        <v>.</v>
      </c>
      <c r="AC1107" s="127" t="str">
        <f>IF($B$9="Female",'No Self Assessment feeder'!AC1096,IF($B$9="Male",'No Self Assessment feeder'!BI1096,IF($B$9="All",'No Self Assessment feeder'!CO1096)))</f>
        <v>.</v>
      </c>
      <c r="CM1107" s="29"/>
    </row>
    <row r="1108" spans="1:91" ht="14.25" customHeight="1" x14ac:dyDescent="0.2">
      <c r="A1108" s="159" t="s">
        <v>296</v>
      </c>
      <c r="B1108" s="65" t="s">
        <v>114</v>
      </c>
      <c r="C1108" s="65">
        <v>10040812</v>
      </c>
      <c r="D1108" s="66" t="s">
        <v>489</v>
      </c>
      <c r="E1108" s="162" t="s">
        <v>115</v>
      </c>
      <c r="F1108" s="142">
        <f>IF($B$9="Female",'No Self Assessment feeder'!F1097,IF($B$9="Male",'No Self Assessment feeder'!AL1097,IF($B$9="All",'No Self Assessment feeder'!BR1097)))</f>
        <v>310</v>
      </c>
      <c r="G1108" s="120">
        <f>IF($B$9="Female",'No Self Assessment feeder'!G1097,IF($B$9="Male",'No Self Assessment feeder'!AM1097,IF($B$9="All",'No Self Assessment feeder'!BS1097)))</f>
        <v>2.6</v>
      </c>
      <c r="H1108" s="79">
        <f>IF($B$9="Female",'No Self Assessment feeder'!H1097,IF($B$9="Male",'No Self Assessment feeder'!AN1097,IF($B$9="All",'No Self Assessment feeder'!BT1097)))</f>
        <v>305</v>
      </c>
      <c r="I1108" s="120">
        <f>IF($B$9="Female",'No Self Assessment feeder'!I1097,IF($B$9="Male",'No Self Assessment feeder'!AO1097,IF($B$9="All",'No Self Assessment feeder'!BU1097)))</f>
        <v>11.2</v>
      </c>
      <c r="J1108" s="120">
        <f>IF($B$9="Female",'No Self Assessment feeder'!J1097,IF($B$9="Male",'No Self Assessment feeder'!AP1097,IF($B$9="All",'No Self Assessment feeder'!BV1097)))</f>
        <v>10.199999999999999</v>
      </c>
      <c r="K1108" s="120">
        <f>IF($B$9="Female",'No Self Assessment feeder'!K1097,IF($B$9="Male",'No Self Assessment feeder'!AQ1097,IF($B$9="All",'No Self Assessment feeder'!BW1097)))</f>
        <v>67.099999999999994</v>
      </c>
      <c r="L1108" s="120">
        <f>IF($B$9="Female",'No Self Assessment feeder'!L1097,IF($B$9="Male",'No Self Assessment feeder'!AR1097,IF($B$9="All",'No Self Assessment feeder'!BX1097)))</f>
        <v>76.599999999999994</v>
      </c>
      <c r="M1108" s="127">
        <f>IF($B$9="Female",'No Self Assessment feeder'!M1097,IF($B$9="Male",'No Self Assessment feeder'!AS1097,IF($B$9="All",'No Self Assessment feeder'!BY1097)))</f>
        <v>78.599999999999994</v>
      </c>
      <c r="N1108" s="81" t="str">
        <f>IF($B$9="Female",'No Self Assessment feeder'!N1097,IF($B$9="Male",'No Self Assessment feeder'!AT1097,IF($B$9="All",'No Self Assessment feeder'!BZ1097)))</f>
        <v>.</v>
      </c>
      <c r="O1108" s="120" t="str">
        <f>IF($B$9="Female",'No Self Assessment feeder'!O1097,IF($B$9="Male",'No Self Assessment feeder'!AU1097,IF($B$9="All",'No Self Assessment feeder'!CA1097)))</f>
        <v>.</v>
      </c>
      <c r="P1108" s="79" t="str">
        <f>IF($B$9="Female",'No Self Assessment feeder'!P1097,IF($B$9="Male",'No Self Assessment feeder'!AV1097,IF($B$9="All",'No Self Assessment feeder'!CB1097)))</f>
        <v>.</v>
      </c>
      <c r="Q1108" s="120" t="str">
        <f>IF($B$9="Female",'No Self Assessment feeder'!Q1097,IF($B$9="Male",'No Self Assessment feeder'!AW1097,IF($B$9="All",'No Self Assessment feeder'!CC1097)))</f>
        <v>.</v>
      </c>
      <c r="R1108" s="120" t="str">
        <f>IF($B$9="Female",'No Self Assessment feeder'!R1097,IF($B$9="Male",'No Self Assessment feeder'!AX1097,IF($B$9="All",'No Self Assessment feeder'!CD1097)))</f>
        <v>.</v>
      </c>
      <c r="S1108" s="120" t="str">
        <f>IF($B$9="Female",'No Self Assessment feeder'!S1097,IF($B$9="Male",'No Self Assessment feeder'!AY1097,IF($B$9="All",'No Self Assessment feeder'!CE1097)))</f>
        <v>.</v>
      </c>
      <c r="T1108" s="120" t="str">
        <f>IF($B$9="Female",'No Self Assessment feeder'!T1097,IF($B$9="Male",'No Self Assessment feeder'!AZ1097,IF($B$9="All",'No Self Assessment feeder'!CF1097)))</f>
        <v>.</v>
      </c>
      <c r="U1108" s="127" t="str">
        <f>IF($B$9="Female",'No Self Assessment feeder'!U1097,IF($B$9="Male",'No Self Assessment feeder'!BA1097,IF($B$9="All",'No Self Assessment feeder'!CG1097)))</f>
        <v>.</v>
      </c>
      <c r="V1108" s="81" t="str">
        <f>IF($B$9="Female",'No Self Assessment feeder'!V1097,IF($B$9="Male",'No Self Assessment feeder'!BB1097,IF($B$9="All",'No Self Assessment feeder'!CH1097)))</f>
        <v>.</v>
      </c>
      <c r="W1108" s="120" t="str">
        <f>IF($B$9="Female",'No Self Assessment feeder'!W1097,IF($B$9="Male",'No Self Assessment feeder'!BC1097,IF($B$9="All",'No Self Assessment feeder'!CI1097)))</f>
        <v>.</v>
      </c>
      <c r="X1108" s="79" t="str">
        <f>IF($B$9="Female",'No Self Assessment feeder'!X1097,IF($B$9="Male",'No Self Assessment feeder'!BD1097,IF($B$9="All",'No Self Assessment feeder'!CJ1097)))</f>
        <v>.</v>
      </c>
      <c r="Y1108" s="120" t="str">
        <f>IF($B$9="Female",'No Self Assessment feeder'!Y1097,IF($B$9="Male",'No Self Assessment feeder'!BE1097,IF($B$9="All",'No Self Assessment feeder'!CK1097)))</f>
        <v>.</v>
      </c>
      <c r="Z1108" s="120" t="str">
        <f>IF($B$9="Female",'No Self Assessment feeder'!Z1097,IF($B$9="Male",'No Self Assessment feeder'!BF1097,IF($B$9="All",'No Self Assessment feeder'!CL1097)))</f>
        <v>.</v>
      </c>
      <c r="AA1108" s="120" t="str">
        <f>IF($B$9="Female",'No Self Assessment feeder'!AA1097,IF($B$9="Male",'No Self Assessment feeder'!BG1097,IF($B$9="All",'No Self Assessment feeder'!CM1097)))</f>
        <v>.</v>
      </c>
      <c r="AB1108" s="120" t="str">
        <f>IF($B$9="Female",'No Self Assessment feeder'!AB1097,IF($B$9="Male",'No Self Assessment feeder'!BH1097,IF($B$9="All",'No Self Assessment feeder'!CN1097)))</f>
        <v>.</v>
      </c>
      <c r="AC1108" s="127" t="str">
        <f>IF($B$9="Female",'No Self Assessment feeder'!AC1097,IF($B$9="Male",'No Self Assessment feeder'!BI1097,IF($B$9="All",'No Self Assessment feeder'!CO1097)))</f>
        <v>.</v>
      </c>
      <c r="CM1108" s="29"/>
    </row>
    <row r="1109" spans="1:91" ht="14.25" customHeight="1" x14ac:dyDescent="0.2">
      <c r="A1109" s="159" t="s">
        <v>296</v>
      </c>
      <c r="B1109" s="65" t="s">
        <v>116</v>
      </c>
      <c r="C1109" s="66">
        <v>10007147</v>
      </c>
      <c r="D1109" s="66" t="s">
        <v>488</v>
      </c>
      <c r="E1109" s="162" t="s">
        <v>117</v>
      </c>
      <c r="F1109" s="142">
        <f>IF($B$9="Female",'No Self Assessment feeder'!F1098,IF($B$9="Male",'No Self Assessment feeder'!AL1098,IF($B$9="All",'No Self Assessment feeder'!BR1098)))</f>
        <v>3975</v>
      </c>
      <c r="G1109" s="120">
        <f>IF($B$9="Female",'No Self Assessment feeder'!G1098,IF($B$9="Male",'No Self Assessment feeder'!AM1098,IF($B$9="All",'No Self Assessment feeder'!BS1098)))</f>
        <v>2.6</v>
      </c>
      <c r="H1109" s="79">
        <f>IF($B$9="Female",'No Self Assessment feeder'!H1098,IF($B$9="Male",'No Self Assessment feeder'!AN1098,IF($B$9="All",'No Self Assessment feeder'!BT1098)))</f>
        <v>3870</v>
      </c>
      <c r="I1109" s="120">
        <f>IF($B$9="Female",'No Self Assessment feeder'!I1098,IF($B$9="Male",'No Self Assessment feeder'!AO1098,IF($B$9="All",'No Self Assessment feeder'!BU1098)))</f>
        <v>7.4</v>
      </c>
      <c r="J1109" s="120">
        <f>IF($B$9="Female",'No Self Assessment feeder'!J1098,IF($B$9="Male",'No Self Assessment feeder'!AP1098,IF($B$9="All",'No Self Assessment feeder'!BV1098)))</f>
        <v>13.9</v>
      </c>
      <c r="K1109" s="120">
        <f>IF($B$9="Female",'No Self Assessment feeder'!K1098,IF($B$9="Male",'No Self Assessment feeder'!AQ1098,IF($B$9="All",'No Self Assessment feeder'!BW1098)))</f>
        <v>65</v>
      </c>
      <c r="L1109" s="120">
        <f>IF($B$9="Female",'No Self Assessment feeder'!L1098,IF($B$9="Male",'No Self Assessment feeder'!AR1098,IF($B$9="All",'No Self Assessment feeder'!BX1098)))</f>
        <v>73.900000000000006</v>
      </c>
      <c r="M1109" s="127">
        <f>IF($B$9="Female",'No Self Assessment feeder'!M1098,IF($B$9="Male",'No Self Assessment feeder'!AS1098,IF($B$9="All",'No Self Assessment feeder'!BY1098)))</f>
        <v>78.599999999999994</v>
      </c>
      <c r="N1109" s="81" t="str">
        <f>IF($B$9="Female",'No Self Assessment feeder'!N1098,IF($B$9="Male",'No Self Assessment feeder'!AT1098,IF($B$9="All",'No Self Assessment feeder'!BZ1098)))</f>
        <v>.</v>
      </c>
      <c r="O1109" s="120" t="str">
        <f>IF($B$9="Female",'No Self Assessment feeder'!O1098,IF($B$9="Male",'No Self Assessment feeder'!AU1098,IF($B$9="All",'No Self Assessment feeder'!CA1098)))</f>
        <v>.</v>
      </c>
      <c r="P1109" s="79" t="str">
        <f>IF($B$9="Female",'No Self Assessment feeder'!P1098,IF($B$9="Male",'No Self Assessment feeder'!AV1098,IF($B$9="All",'No Self Assessment feeder'!CB1098)))</f>
        <v>.</v>
      </c>
      <c r="Q1109" s="120" t="str">
        <f>IF($B$9="Female",'No Self Assessment feeder'!Q1098,IF($B$9="Male",'No Self Assessment feeder'!AW1098,IF($B$9="All",'No Self Assessment feeder'!CC1098)))</f>
        <v>.</v>
      </c>
      <c r="R1109" s="120" t="str">
        <f>IF($B$9="Female",'No Self Assessment feeder'!R1098,IF($B$9="Male",'No Self Assessment feeder'!AX1098,IF($B$9="All",'No Self Assessment feeder'!CD1098)))</f>
        <v>.</v>
      </c>
      <c r="S1109" s="120" t="str">
        <f>IF($B$9="Female",'No Self Assessment feeder'!S1098,IF($B$9="Male",'No Self Assessment feeder'!AY1098,IF($B$9="All",'No Self Assessment feeder'!CE1098)))</f>
        <v>.</v>
      </c>
      <c r="T1109" s="120" t="str">
        <f>IF($B$9="Female",'No Self Assessment feeder'!T1098,IF($B$9="Male",'No Self Assessment feeder'!AZ1098,IF($B$9="All",'No Self Assessment feeder'!CF1098)))</f>
        <v>.</v>
      </c>
      <c r="U1109" s="127" t="str">
        <f>IF($B$9="Female",'No Self Assessment feeder'!U1098,IF($B$9="Male",'No Self Assessment feeder'!BA1098,IF($B$9="All",'No Self Assessment feeder'!CG1098)))</f>
        <v>.</v>
      </c>
      <c r="V1109" s="81" t="str">
        <f>IF($B$9="Female",'No Self Assessment feeder'!V1098,IF($B$9="Male",'No Self Assessment feeder'!BB1098,IF($B$9="All",'No Self Assessment feeder'!CH1098)))</f>
        <v>.</v>
      </c>
      <c r="W1109" s="120" t="str">
        <f>IF($B$9="Female",'No Self Assessment feeder'!W1098,IF($B$9="Male",'No Self Assessment feeder'!BC1098,IF($B$9="All",'No Self Assessment feeder'!CI1098)))</f>
        <v>.</v>
      </c>
      <c r="X1109" s="79" t="str">
        <f>IF($B$9="Female",'No Self Assessment feeder'!X1098,IF($B$9="Male",'No Self Assessment feeder'!BD1098,IF($B$9="All",'No Self Assessment feeder'!CJ1098)))</f>
        <v>.</v>
      </c>
      <c r="Y1109" s="120" t="str">
        <f>IF($B$9="Female",'No Self Assessment feeder'!Y1098,IF($B$9="Male",'No Self Assessment feeder'!BE1098,IF($B$9="All",'No Self Assessment feeder'!CK1098)))</f>
        <v>.</v>
      </c>
      <c r="Z1109" s="120" t="str">
        <f>IF($B$9="Female",'No Self Assessment feeder'!Z1098,IF($B$9="Male",'No Self Assessment feeder'!BF1098,IF($B$9="All",'No Self Assessment feeder'!CL1098)))</f>
        <v>.</v>
      </c>
      <c r="AA1109" s="120" t="str">
        <f>IF($B$9="Female",'No Self Assessment feeder'!AA1098,IF($B$9="Male",'No Self Assessment feeder'!BG1098,IF($B$9="All",'No Self Assessment feeder'!CM1098)))</f>
        <v>.</v>
      </c>
      <c r="AB1109" s="120" t="str">
        <f>IF($B$9="Female",'No Self Assessment feeder'!AB1098,IF($B$9="Male",'No Self Assessment feeder'!BH1098,IF($B$9="All",'No Self Assessment feeder'!CN1098)))</f>
        <v>.</v>
      </c>
      <c r="AC1109" s="127" t="str">
        <f>IF($B$9="Female",'No Self Assessment feeder'!AC1098,IF($B$9="Male",'No Self Assessment feeder'!BI1098,IF($B$9="All",'No Self Assessment feeder'!CO1098)))</f>
        <v>.</v>
      </c>
      <c r="CM1109" s="29"/>
    </row>
    <row r="1110" spans="1:91" ht="14.25" customHeight="1" x14ac:dyDescent="0.2">
      <c r="A1110" s="159" t="s">
        <v>296</v>
      </c>
      <c r="B1110" s="65" t="s">
        <v>118</v>
      </c>
      <c r="C1110" s="66">
        <v>10007765</v>
      </c>
      <c r="D1110" s="66" t="s">
        <v>491</v>
      </c>
      <c r="E1110" s="162" t="s">
        <v>119</v>
      </c>
      <c r="F1110" s="142">
        <f>IF($B$9="Female",'No Self Assessment feeder'!F1099,IF($B$9="Male",'No Self Assessment feeder'!AL1099,IF($B$9="All",'No Self Assessment feeder'!BR1099)))</f>
        <v>125</v>
      </c>
      <c r="G1110" s="120">
        <f>IF($B$9="Female",'No Self Assessment feeder'!G1099,IF($B$9="Male",'No Self Assessment feeder'!AM1099,IF($B$9="All",'No Self Assessment feeder'!BS1099)))</f>
        <v>2.4</v>
      </c>
      <c r="H1110" s="79">
        <f>IF($B$9="Female",'No Self Assessment feeder'!H1099,IF($B$9="Male",'No Self Assessment feeder'!AN1099,IF($B$9="All",'No Self Assessment feeder'!BT1099)))</f>
        <v>120</v>
      </c>
      <c r="I1110" s="120">
        <f>IF($B$9="Female",'No Self Assessment feeder'!I1099,IF($B$9="Male",'No Self Assessment feeder'!AO1099,IF($B$9="All",'No Self Assessment feeder'!BU1099)))</f>
        <v>9.9</v>
      </c>
      <c r="J1110" s="120">
        <f>IF($B$9="Female",'No Self Assessment feeder'!J1099,IF($B$9="Male",'No Self Assessment feeder'!AP1099,IF($B$9="All",'No Self Assessment feeder'!BV1099)))</f>
        <v>9.1</v>
      </c>
      <c r="K1110" s="120">
        <f>IF($B$9="Female",'No Self Assessment feeder'!K1099,IF($B$9="Male",'No Self Assessment feeder'!AQ1099,IF($B$9="All",'No Self Assessment feeder'!BW1099)))</f>
        <v>46.3</v>
      </c>
      <c r="L1110" s="120">
        <f>IF($B$9="Female",'No Self Assessment feeder'!L1099,IF($B$9="Male",'No Self Assessment feeder'!AR1099,IF($B$9="All",'No Self Assessment feeder'!BX1099)))</f>
        <v>66.099999999999994</v>
      </c>
      <c r="M1110" s="127">
        <f>IF($B$9="Female",'No Self Assessment feeder'!M1099,IF($B$9="Male",'No Self Assessment feeder'!AS1099,IF($B$9="All",'No Self Assessment feeder'!BY1099)))</f>
        <v>81</v>
      </c>
      <c r="N1110" s="81" t="str">
        <f>IF($B$9="Female",'No Self Assessment feeder'!N1099,IF($B$9="Male",'No Self Assessment feeder'!AT1099,IF($B$9="All",'No Self Assessment feeder'!BZ1099)))</f>
        <v>.</v>
      </c>
      <c r="O1110" s="120" t="str">
        <f>IF($B$9="Female",'No Self Assessment feeder'!O1099,IF($B$9="Male",'No Self Assessment feeder'!AU1099,IF($B$9="All",'No Self Assessment feeder'!CA1099)))</f>
        <v>.</v>
      </c>
      <c r="P1110" s="79" t="str">
        <f>IF($B$9="Female",'No Self Assessment feeder'!P1099,IF($B$9="Male",'No Self Assessment feeder'!AV1099,IF($B$9="All",'No Self Assessment feeder'!CB1099)))</f>
        <v>.</v>
      </c>
      <c r="Q1110" s="120" t="str">
        <f>IF($B$9="Female",'No Self Assessment feeder'!Q1099,IF($B$9="Male",'No Self Assessment feeder'!AW1099,IF($B$9="All",'No Self Assessment feeder'!CC1099)))</f>
        <v>.</v>
      </c>
      <c r="R1110" s="120" t="str">
        <f>IF($B$9="Female",'No Self Assessment feeder'!R1099,IF($B$9="Male",'No Self Assessment feeder'!AX1099,IF($B$9="All",'No Self Assessment feeder'!CD1099)))</f>
        <v>.</v>
      </c>
      <c r="S1110" s="120" t="str">
        <f>IF($B$9="Female",'No Self Assessment feeder'!S1099,IF($B$9="Male",'No Self Assessment feeder'!AY1099,IF($B$9="All",'No Self Assessment feeder'!CE1099)))</f>
        <v>.</v>
      </c>
      <c r="T1110" s="120" t="str">
        <f>IF($B$9="Female",'No Self Assessment feeder'!T1099,IF($B$9="Male",'No Self Assessment feeder'!AZ1099,IF($B$9="All",'No Self Assessment feeder'!CF1099)))</f>
        <v>.</v>
      </c>
      <c r="U1110" s="127" t="str">
        <f>IF($B$9="Female",'No Self Assessment feeder'!U1099,IF($B$9="Male",'No Self Assessment feeder'!BA1099,IF($B$9="All",'No Self Assessment feeder'!CG1099)))</f>
        <v>.</v>
      </c>
      <c r="V1110" s="81" t="str">
        <f>IF($B$9="Female",'No Self Assessment feeder'!V1099,IF($B$9="Male",'No Self Assessment feeder'!BB1099,IF($B$9="All",'No Self Assessment feeder'!CH1099)))</f>
        <v>.</v>
      </c>
      <c r="W1110" s="120" t="str">
        <f>IF($B$9="Female",'No Self Assessment feeder'!W1099,IF($B$9="Male",'No Self Assessment feeder'!BC1099,IF($B$9="All",'No Self Assessment feeder'!CI1099)))</f>
        <v>.</v>
      </c>
      <c r="X1110" s="79" t="str">
        <f>IF($B$9="Female",'No Self Assessment feeder'!X1099,IF($B$9="Male",'No Self Assessment feeder'!BD1099,IF($B$9="All",'No Self Assessment feeder'!CJ1099)))</f>
        <v>.</v>
      </c>
      <c r="Y1110" s="120" t="str">
        <f>IF($B$9="Female",'No Self Assessment feeder'!Y1099,IF($B$9="Male",'No Self Assessment feeder'!BE1099,IF($B$9="All",'No Self Assessment feeder'!CK1099)))</f>
        <v>.</v>
      </c>
      <c r="Z1110" s="120" t="str">
        <f>IF($B$9="Female",'No Self Assessment feeder'!Z1099,IF($B$9="Male",'No Self Assessment feeder'!BF1099,IF($B$9="All",'No Self Assessment feeder'!CL1099)))</f>
        <v>.</v>
      </c>
      <c r="AA1110" s="120" t="str">
        <f>IF($B$9="Female",'No Self Assessment feeder'!AA1099,IF($B$9="Male",'No Self Assessment feeder'!BG1099,IF($B$9="All",'No Self Assessment feeder'!CM1099)))</f>
        <v>.</v>
      </c>
      <c r="AB1110" s="120" t="str">
        <f>IF($B$9="Female",'No Self Assessment feeder'!AB1099,IF($B$9="Male",'No Self Assessment feeder'!BH1099,IF($B$9="All",'No Self Assessment feeder'!CN1099)))</f>
        <v>.</v>
      </c>
      <c r="AC1110" s="127" t="str">
        <f>IF($B$9="Female",'No Self Assessment feeder'!AC1099,IF($B$9="Male",'No Self Assessment feeder'!BI1099,IF($B$9="All",'No Self Assessment feeder'!CO1099)))</f>
        <v>.</v>
      </c>
      <c r="CM1110" s="29"/>
    </row>
    <row r="1111" spans="1:91" ht="14.25" customHeight="1" x14ac:dyDescent="0.2">
      <c r="A1111" s="159" t="s">
        <v>296</v>
      </c>
      <c r="B1111" s="65" t="s">
        <v>120</v>
      </c>
      <c r="C1111" s="66">
        <v>10007148</v>
      </c>
      <c r="D1111" s="66" t="s">
        <v>494</v>
      </c>
      <c r="E1111" s="162" t="s">
        <v>121</v>
      </c>
      <c r="F1111" s="142">
        <f>IF($B$9="Female",'No Self Assessment feeder'!F1100,IF($B$9="Male",'No Self Assessment feeder'!AL1100,IF($B$9="All",'No Self Assessment feeder'!BR1100)))</f>
        <v>3135</v>
      </c>
      <c r="G1111" s="120">
        <f>IF($B$9="Female",'No Self Assessment feeder'!G1100,IF($B$9="Male",'No Self Assessment feeder'!AM1100,IF($B$9="All",'No Self Assessment feeder'!BS1100)))</f>
        <v>2.7</v>
      </c>
      <c r="H1111" s="79">
        <f>IF($B$9="Female",'No Self Assessment feeder'!H1100,IF($B$9="Male",'No Self Assessment feeder'!AN1100,IF($B$9="All",'No Self Assessment feeder'!BT1100)))</f>
        <v>3050</v>
      </c>
      <c r="I1111" s="120">
        <f>IF($B$9="Female",'No Self Assessment feeder'!I1100,IF($B$9="Male",'No Self Assessment feeder'!AO1100,IF($B$9="All",'No Self Assessment feeder'!BU1100)))</f>
        <v>7.2</v>
      </c>
      <c r="J1111" s="120">
        <f>IF($B$9="Female",'No Self Assessment feeder'!J1100,IF($B$9="Male",'No Self Assessment feeder'!AP1100,IF($B$9="All",'No Self Assessment feeder'!BV1100)))</f>
        <v>11.7</v>
      </c>
      <c r="K1111" s="120">
        <f>IF($B$9="Female",'No Self Assessment feeder'!K1100,IF($B$9="Male",'No Self Assessment feeder'!AQ1100,IF($B$9="All",'No Self Assessment feeder'!BW1100)))</f>
        <v>63</v>
      </c>
      <c r="L1111" s="120">
        <f>IF($B$9="Female",'No Self Assessment feeder'!L1100,IF($B$9="Male",'No Self Assessment feeder'!AR1100,IF($B$9="All",'No Self Assessment feeder'!BX1100)))</f>
        <v>74.7</v>
      </c>
      <c r="M1111" s="127">
        <f>IF($B$9="Female",'No Self Assessment feeder'!M1100,IF($B$9="Male",'No Self Assessment feeder'!AS1100,IF($B$9="All",'No Self Assessment feeder'!BY1100)))</f>
        <v>81</v>
      </c>
      <c r="N1111" s="81" t="str">
        <f>IF($B$9="Female",'No Self Assessment feeder'!N1100,IF($B$9="Male",'No Self Assessment feeder'!AT1100,IF($B$9="All",'No Self Assessment feeder'!BZ1100)))</f>
        <v>.</v>
      </c>
      <c r="O1111" s="120" t="str">
        <f>IF($B$9="Female",'No Self Assessment feeder'!O1100,IF($B$9="Male",'No Self Assessment feeder'!AU1100,IF($B$9="All",'No Self Assessment feeder'!CA1100)))</f>
        <v>.</v>
      </c>
      <c r="P1111" s="79" t="str">
        <f>IF($B$9="Female",'No Self Assessment feeder'!P1100,IF($B$9="Male",'No Self Assessment feeder'!AV1100,IF($B$9="All",'No Self Assessment feeder'!CB1100)))</f>
        <v>.</v>
      </c>
      <c r="Q1111" s="120" t="str">
        <f>IF($B$9="Female",'No Self Assessment feeder'!Q1100,IF($B$9="Male",'No Self Assessment feeder'!AW1100,IF($B$9="All",'No Self Assessment feeder'!CC1100)))</f>
        <v>.</v>
      </c>
      <c r="R1111" s="120" t="str">
        <f>IF($B$9="Female",'No Self Assessment feeder'!R1100,IF($B$9="Male",'No Self Assessment feeder'!AX1100,IF($B$9="All",'No Self Assessment feeder'!CD1100)))</f>
        <v>.</v>
      </c>
      <c r="S1111" s="120" t="str">
        <f>IF($B$9="Female",'No Self Assessment feeder'!S1100,IF($B$9="Male",'No Self Assessment feeder'!AY1100,IF($B$9="All",'No Self Assessment feeder'!CE1100)))</f>
        <v>.</v>
      </c>
      <c r="T1111" s="120" t="str">
        <f>IF($B$9="Female",'No Self Assessment feeder'!T1100,IF($B$9="Male",'No Self Assessment feeder'!AZ1100,IF($B$9="All",'No Self Assessment feeder'!CF1100)))</f>
        <v>.</v>
      </c>
      <c r="U1111" s="127" t="str">
        <f>IF($B$9="Female",'No Self Assessment feeder'!U1100,IF($B$9="Male",'No Self Assessment feeder'!BA1100,IF($B$9="All",'No Self Assessment feeder'!CG1100)))</f>
        <v>.</v>
      </c>
      <c r="V1111" s="81" t="str">
        <f>IF($B$9="Female",'No Self Assessment feeder'!V1100,IF($B$9="Male",'No Self Assessment feeder'!BB1100,IF($B$9="All",'No Self Assessment feeder'!CH1100)))</f>
        <v>.</v>
      </c>
      <c r="W1111" s="120" t="str">
        <f>IF($B$9="Female",'No Self Assessment feeder'!W1100,IF($B$9="Male",'No Self Assessment feeder'!BC1100,IF($B$9="All",'No Self Assessment feeder'!CI1100)))</f>
        <v>.</v>
      </c>
      <c r="X1111" s="79" t="str">
        <f>IF($B$9="Female",'No Self Assessment feeder'!X1100,IF($B$9="Male",'No Self Assessment feeder'!BD1100,IF($B$9="All",'No Self Assessment feeder'!CJ1100)))</f>
        <v>.</v>
      </c>
      <c r="Y1111" s="120" t="str">
        <f>IF($B$9="Female",'No Self Assessment feeder'!Y1100,IF($B$9="Male",'No Self Assessment feeder'!BE1100,IF($B$9="All",'No Self Assessment feeder'!CK1100)))</f>
        <v>.</v>
      </c>
      <c r="Z1111" s="120" t="str">
        <f>IF($B$9="Female",'No Self Assessment feeder'!Z1100,IF($B$9="Male",'No Self Assessment feeder'!BF1100,IF($B$9="All",'No Self Assessment feeder'!CL1100)))</f>
        <v>.</v>
      </c>
      <c r="AA1111" s="120" t="str">
        <f>IF($B$9="Female",'No Self Assessment feeder'!AA1100,IF($B$9="Male",'No Self Assessment feeder'!BG1100,IF($B$9="All",'No Self Assessment feeder'!CM1100)))</f>
        <v>.</v>
      </c>
      <c r="AB1111" s="120" t="str">
        <f>IF($B$9="Female",'No Self Assessment feeder'!AB1100,IF($B$9="Male",'No Self Assessment feeder'!BH1100,IF($B$9="All",'No Self Assessment feeder'!CN1100)))</f>
        <v>.</v>
      </c>
      <c r="AC1111" s="127" t="str">
        <f>IF($B$9="Female",'No Self Assessment feeder'!AC1100,IF($B$9="Male",'No Self Assessment feeder'!BI1100,IF($B$9="All",'No Self Assessment feeder'!CO1100)))</f>
        <v>.</v>
      </c>
      <c r="CM1111" s="29"/>
    </row>
    <row r="1112" spans="1:91" ht="14.25" customHeight="1" x14ac:dyDescent="0.2">
      <c r="A1112" s="159" t="s">
        <v>296</v>
      </c>
      <c r="B1112" s="65" t="s">
        <v>122</v>
      </c>
      <c r="C1112" s="66">
        <v>10007149</v>
      </c>
      <c r="D1112" s="66" t="s">
        <v>494</v>
      </c>
      <c r="E1112" s="162" t="s">
        <v>123</v>
      </c>
      <c r="F1112" s="142">
        <f>IF($B$9="Female",'No Self Assessment feeder'!F1101,IF($B$9="Male",'No Self Assessment feeder'!AL1101,IF($B$9="All",'No Self Assessment feeder'!BR1101)))</f>
        <v>3160</v>
      </c>
      <c r="G1112" s="120">
        <f>IF($B$9="Female",'No Self Assessment feeder'!G1101,IF($B$9="Male",'No Self Assessment feeder'!AM1101,IF($B$9="All",'No Self Assessment feeder'!BS1101)))</f>
        <v>2.5</v>
      </c>
      <c r="H1112" s="79">
        <f>IF($B$9="Female",'No Self Assessment feeder'!H1101,IF($B$9="Male",'No Self Assessment feeder'!AN1101,IF($B$9="All",'No Self Assessment feeder'!BT1101)))</f>
        <v>3080</v>
      </c>
      <c r="I1112" s="120">
        <f>IF($B$9="Female",'No Self Assessment feeder'!I1101,IF($B$9="Male",'No Self Assessment feeder'!AO1101,IF($B$9="All",'No Self Assessment feeder'!BU1101)))</f>
        <v>6.9</v>
      </c>
      <c r="J1112" s="120">
        <f>IF($B$9="Female",'No Self Assessment feeder'!J1101,IF($B$9="Male",'No Self Assessment feeder'!AP1101,IF($B$9="All",'No Self Assessment feeder'!BV1101)))</f>
        <v>10.3</v>
      </c>
      <c r="K1112" s="120">
        <f>IF($B$9="Female",'No Self Assessment feeder'!K1101,IF($B$9="Male",'No Self Assessment feeder'!AQ1101,IF($B$9="All",'No Self Assessment feeder'!BW1101)))</f>
        <v>60.3</v>
      </c>
      <c r="L1112" s="120">
        <f>IF($B$9="Female",'No Self Assessment feeder'!L1101,IF($B$9="Male",'No Self Assessment feeder'!AR1101,IF($B$9="All",'No Self Assessment feeder'!BX1101)))</f>
        <v>74.8</v>
      </c>
      <c r="M1112" s="127">
        <f>IF($B$9="Female",'No Self Assessment feeder'!M1101,IF($B$9="Male",'No Self Assessment feeder'!AS1101,IF($B$9="All",'No Self Assessment feeder'!BY1101)))</f>
        <v>82.8</v>
      </c>
      <c r="N1112" s="81" t="str">
        <f>IF($B$9="Female",'No Self Assessment feeder'!N1101,IF($B$9="Male",'No Self Assessment feeder'!AT1101,IF($B$9="All",'No Self Assessment feeder'!BZ1101)))</f>
        <v>.</v>
      </c>
      <c r="O1112" s="120" t="str">
        <f>IF($B$9="Female",'No Self Assessment feeder'!O1101,IF($B$9="Male",'No Self Assessment feeder'!AU1101,IF($B$9="All",'No Self Assessment feeder'!CA1101)))</f>
        <v>.</v>
      </c>
      <c r="P1112" s="79" t="str">
        <f>IF($B$9="Female",'No Self Assessment feeder'!P1101,IF($B$9="Male",'No Self Assessment feeder'!AV1101,IF($B$9="All",'No Self Assessment feeder'!CB1101)))</f>
        <v>.</v>
      </c>
      <c r="Q1112" s="120" t="str">
        <f>IF($B$9="Female",'No Self Assessment feeder'!Q1101,IF($B$9="Male",'No Self Assessment feeder'!AW1101,IF($B$9="All",'No Self Assessment feeder'!CC1101)))</f>
        <v>.</v>
      </c>
      <c r="R1112" s="120" t="str">
        <f>IF($B$9="Female",'No Self Assessment feeder'!R1101,IF($B$9="Male",'No Self Assessment feeder'!AX1101,IF($B$9="All",'No Self Assessment feeder'!CD1101)))</f>
        <v>.</v>
      </c>
      <c r="S1112" s="120" t="str">
        <f>IF($B$9="Female",'No Self Assessment feeder'!S1101,IF($B$9="Male",'No Self Assessment feeder'!AY1101,IF($B$9="All",'No Self Assessment feeder'!CE1101)))</f>
        <v>.</v>
      </c>
      <c r="T1112" s="120" t="str">
        <f>IF($B$9="Female",'No Self Assessment feeder'!T1101,IF($B$9="Male",'No Self Assessment feeder'!AZ1101,IF($B$9="All",'No Self Assessment feeder'!CF1101)))</f>
        <v>.</v>
      </c>
      <c r="U1112" s="127" t="str">
        <f>IF($B$9="Female",'No Self Assessment feeder'!U1101,IF($B$9="Male",'No Self Assessment feeder'!BA1101,IF($B$9="All",'No Self Assessment feeder'!CG1101)))</f>
        <v>.</v>
      </c>
      <c r="V1112" s="81" t="str">
        <f>IF($B$9="Female",'No Self Assessment feeder'!V1101,IF($B$9="Male",'No Self Assessment feeder'!BB1101,IF($B$9="All",'No Self Assessment feeder'!CH1101)))</f>
        <v>.</v>
      </c>
      <c r="W1112" s="120" t="str">
        <f>IF($B$9="Female",'No Self Assessment feeder'!W1101,IF($B$9="Male",'No Self Assessment feeder'!BC1101,IF($B$9="All",'No Self Assessment feeder'!CI1101)))</f>
        <v>.</v>
      </c>
      <c r="X1112" s="79" t="str">
        <f>IF($B$9="Female",'No Self Assessment feeder'!X1101,IF($B$9="Male",'No Self Assessment feeder'!BD1101,IF($B$9="All",'No Self Assessment feeder'!CJ1101)))</f>
        <v>.</v>
      </c>
      <c r="Y1112" s="120" t="str">
        <f>IF($B$9="Female",'No Self Assessment feeder'!Y1101,IF($B$9="Male",'No Self Assessment feeder'!BE1101,IF($B$9="All",'No Self Assessment feeder'!CK1101)))</f>
        <v>.</v>
      </c>
      <c r="Z1112" s="120" t="str">
        <f>IF($B$9="Female",'No Self Assessment feeder'!Z1101,IF($B$9="Male",'No Self Assessment feeder'!BF1101,IF($B$9="All",'No Self Assessment feeder'!CL1101)))</f>
        <v>.</v>
      </c>
      <c r="AA1112" s="120" t="str">
        <f>IF($B$9="Female",'No Self Assessment feeder'!AA1101,IF($B$9="Male",'No Self Assessment feeder'!BG1101,IF($B$9="All",'No Self Assessment feeder'!CM1101)))</f>
        <v>.</v>
      </c>
      <c r="AB1112" s="120" t="str">
        <f>IF($B$9="Female",'No Self Assessment feeder'!AB1101,IF($B$9="Male",'No Self Assessment feeder'!BH1101,IF($B$9="All",'No Self Assessment feeder'!CN1101)))</f>
        <v>.</v>
      </c>
      <c r="AC1112" s="127" t="str">
        <f>IF($B$9="Female",'No Self Assessment feeder'!AC1101,IF($B$9="Male",'No Self Assessment feeder'!BI1101,IF($B$9="All",'No Self Assessment feeder'!CO1101)))</f>
        <v>.</v>
      </c>
      <c r="CM1112" s="29"/>
    </row>
    <row r="1113" spans="1:91" ht="14.25" customHeight="1" x14ac:dyDescent="0.2">
      <c r="A1113" s="159" t="s">
        <v>296</v>
      </c>
      <c r="B1113" s="65" t="s">
        <v>124</v>
      </c>
      <c r="C1113" s="66">
        <v>10003270</v>
      </c>
      <c r="D1113" s="66" t="s">
        <v>491</v>
      </c>
      <c r="E1113" s="162" t="s">
        <v>125</v>
      </c>
      <c r="F1113" s="142">
        <f>IF($B$9="Female",'No Self Assessment feeder'!F1102,IF($B$9="Male",'No Self Assessment feeder'!AL1102,IF($B$9="All",'No Self Assessment feeder'!BR1102)))</f>
        <v>1625</v>
      </c>
      <c r="G1113" s="120">
        <f>IF($B$9="Female",'No Self Assessment feeder'!G1102,IF($B$9="Male",'No Self Assessment feeder'!AM1102,IF($B$9="All",'No Self Assessment feeder'!BS1102)))</f>
        <v>1.7</v>
      </c>
      <c r="H1113" s="79">
        <f>IF($B$9="Female",'No Self Assessment feeder'!H1102,IF($B$9="Male",'No Self Assessment feeder'!AN1102,IF($B$9="All",'No Self Assessment feeder'!BT1102)))</f>
        <v>1600</v>
      </c>
      <c r="I1113" s="120">
        <f>IF($B$9="Female",'No Self Assessment feeder'!I1102,IF($B$9="Male",'No Self Assessment feeder'!AO1102,IF($B$9="All",'No Self Assessment feeder'!BU1102)))</f>
        <v>6</v>
      </c>
      <c r="J1113" s="120">
        <f>IF($B$9="Female",'No Self Assessment feeder'!J1102,IF($B$9="Male",'No Self Assessment feeder'!AP1102,IF($B$9="All",'No Self Assessment feeder'!BV1102)))</f>
        <v>5.0999999999999996</v>
      </c>
      <c r="K1113" s="120">
        <f>IF($B$9="Female",'No Self Assessment feeder'!K1102,IF($B$9="Male",'No Self Assessment feeder'!AQ1102,IF($B$9="All",'No Self Assessment feeder'!BW1102)))</f>
        <v>48.4</v>
      </c>
      <c r="L1113" s="120">
        <f>IF($B$9="Female",'No Self Assessment feeder'!L1102,IF($B$9="Male",'No Self Assessment feeder'!AR1102,IF($B$9="All",'No Self Assessment feeder'!BX1102)))</f>
        <v>64</v>
      </c>
      <c r="M1113" s="127">
        <f>IF($B$9="Female",'No Self Assessment feeder'!M1102,IF($B$9="Male",'No Self Assessment feeder'!AS1102,IF($B$9="All",'No Self Assessment feeder'!BY1102)))</f>
        <v>88.9</v>
      </c>
      <c r="N1113" s="81" t="str">
        <f>IF($B$9="Female",'No Self Assessment feeder'!N1102,IF($B$9="Male",'No Self Assessment feeder'!AT1102,IF($B$9="All",'No Self Assessment feeder'!BZ1102)))</f>
        <v>.</v>
      </c>
      <c r="O1113" s="120" t="str">
        <f>IF($B$9="Female",'No Self Assessment feeder'!O1102,IF($B$9="Male",'No Self Assessment feeder'!AU1102,IF($B$9="All",'No Self Assessment feeder'!CA1102)))</f>
        <v>.</v>
      </c>
      <c r="P1113" s="79" t="str">
        <f>IF($B$9="Female",'No Self Assessment feeder'!P1102,IF($B$9="Male",'No Self Assessment feeder'!AV1102,IF($B$9="All",'No Self Assessment feeder'!CB1102)))</f>
        <v>.</v>
      </c>
      <c r="Q1113" s="120" t="str">
        <f>IF($B$9="Female",'No Self Assessment feeder'!Q1102,IF($B$9="Male",'No Self Assessment feeder'!AW1102,IF($B$9="All",'No Self Assessment feeder'!CC1102)))</f>
        <v>.</v>
      </c>
      <c r="R1113" s="120" t="str">
        <f>IF($B$9="Female",'No Self Assessment feeder'!R1102,IF($B$9="Male",'No Self Assessment feeder'!AX1102,IF($B$9="All",'No Self Assessment feeder'!CD1102)))</f>
        <v>.</v>
      </c>
      <c r="S1113" s="120" t="str">
        <f>IF($B$9="Female",'No Self Assessment feeder'!S1102,IF($B$9="Male",'No Self Assessment feeder'!AY1102,IF($B$9="All",'No Self Assessment feeder'!CE1102)))</f>
        <v>.</v>
      </c>
      <c r="T1113" s="120" t="str">
        <f>IF($B$9="Female",'No Self Assessment feeder'!T1102,IF($B$9="Male",'No Self Assessment feeder'!AZ1102,IF($B$9="All",'No Self Assessment feeder'!CF1102)))</f>
        <v>.</v>
      </c>
      <c r="U1113" s="127" t="str">
        <f>IF($B$9="Female",'No Self Assessment feeder'!U1102,IF($B$9="Male",'No Self Assessment feeder'!BA1102,IF($B$9="All",'No Self Assessment feeder'!CG1102)))</f>
        <v>.</v>
      </c>
      <c r="V1113" s="81" t="str">
        <f>IF($B$9="Female",'No Self Assessment feeder'!V1102,IF($B$9="Male",'No Self Assessment feeder'!BB1102,IF($B$9="All",'No Self Assessment feeder'!CH1102)))</f>
        <v>.</v>
      </c>
      <c r="W1113" s="120" t="str">
        <f>IF($B$9="Female",'No Self Assessment feeder'!W1102,IF($B$9="Male",'No Self Assessment feeder'!BC1102,IF($B$9="All",'No Self Assessment feeder'!CI1102)))</f>
        <v>.</v>
      </c>
      <c r="X1113" s="79" t="str">
        <f>IF($B$9="Female",'No Self Assessment feeder'!X1102,IF($B$9="Male",'No Self Assessment feeder'!BD1102,IF($B$9="All",'No Self Assessment feeder'!CJ1102)))</f>
        <v>.</v>
      </c>
      <c r="Y1113" s="120" t="str">
        <f>IF($B$9="Female",'No Self Assessment feeder'!Y1102,IF($B$9="Male",'No Self Assessment feeder'!BE1102,IF($B$9="All",'No Self Assessment feeder'!CK1102)))</f>
        <v>.</v>
      </c>
      <c r="Z1113" s="120" t="str">
        <f>IF($B$9="Female",'No Self Assessment feeder'!Z1102,IF($B$9="Male",'No Self Assessment feeder'!BF1102,IF($B$9="All",'No Self Assessment feeder'!CL1102)))</f>
        <v>.</v>
      </c>
      <c r="AA1113" s="120" t="str">
        <f>IF($B$9="Female",'No Self Assessment feeder'!AA1102,IF($B$9="Male",'No Self Assessment feeder'!BG1102,IF($B$9="All",'No Self Assessment feeder'!CM1102)))</f>
        <v>.</v>
      </c>
      <c r="AB1113" s="120" t="str">
        <f>IF($B$9="Female",'No Self Assessment feeder'!AB1102,IF($B$9="Male",'No Self Assessment feeder'!BH1102,IF($B$9="All",'No Self Assessment feeder'!CN1102)))</f>
        <v>.</v>
      </c>
      <c r="AC1113" s="127" t="str">
        <f>IF($B$9="Female",'No Self Assessment feeder'!AC1102,IF($B$9="Male",'No Self Assessment feeder'!BI1102,IF($B$9="All",'No Self Assessment feeder'!CO1102)))</f>
        <v>.</v>
      </c>
      <c r="CM1113" s="29"/>
    </row>
    <row r="1114" spans="1:91" ht="14.25" customHeight="1" x14ac:dyDescent="0.2">
      <c r="A1114" s="159" t="s">
        <v>296</v>
      </c>
      <c r="B1114" s="65" t="s">
        <v>126</v>
      </c>
      <c r="C1114" s="66">
        <v>10007767</v>
      </c>
      <c r="D1114" s="66" t="s">
        <v>489</v>
      </c>
      <c r="E1114" s="162" t="s">
        <v>127</v>
      </c>
      <c r="F1114" s="142">
        <f>IF($B$9="Female",'No Self Assessment feeder'!F1103,IF($B$9="Male",'No Self Assessment feeder'!AL1103,IF($B$9="All",'No Self Assessment feeder'!BR1103)))</f>
        <v>1580</v>
      </c>
      <c r="G1114" s="120">
        <f>IF($B$9="Female",'No Self Assessment feeder'!G1103,IF($B$9="Male",'No Self Assessment feeder'!AM1103,IF($B$9="All",'No Self Assessment feeder'!BS1103)))</f>
        <v>2.7</v>
      </c>
      <c r="H1114" s="79">
        <f>IF($B$9="Female",'No Self Assessment feeder'!H1103,IF($B$9="Male",'No Self Assessment feeder'!AN1103,IF($B$9="All",'No Self Assessment feeder'!BT1103)))</f>
        <v>1540</v>
      </c>
      <c r="I1114" s="120">
        <f>IF($B$9="Female",'No Self Assessment feeder'!I1103,IF($B$9="Male",'No Self Assessment feeder'!AO1103,IF($B$9="All",'No Self Assessment feeder'!BU1103)))</f>
        <v>5.5</v>
      </c>
      <c r="J1114" s="120">
        <f>IF($B$9="Female",'No Self Assessment feeder'!J1103,IF($B$9="Male",'No Self Assessment feeder'!AP1103,IF($B$9="All",'No Self Assessment feeder'!BV1103)))</f>
        <v>10.199999999999999</v>
      </c>
      <c r="K1114" s="120">
        <f>IF($B$9="Female",'No Self Assessment feeder'!K1103,IF($B$9="Male",'No Self Assessment feeder'!AQ1103,IF($B$9="All",'No Self Assessment feeder'!BW1103)))</f>
        <v>53.8</v>
      </c>
      <c r="L1114" s="120">
        <f>IF($B$9="Female",'No Self Assessment feeder'!L1103,IF($B$9="Male",'No Self Assessment feeder'!AR1103,IF($B$9="All",'No Self Assessment feeder'!BX1103)))</f>
        <v>73.900000000000006</v>
      </c>
      <c r="M1114" s="127">
        <f>IF($B$9="Female",'No Self Assessment feeder'!M1103,IF($B$9="Male",'No Self Assessment feeder'!AS1103,IF($B$9="All",'No Self Assessment feeder'!BY1103)))</f>
        <v>84.3</v>
      </c>
      <c r="N1114" s="81" t="str">
        <f>IF($B$9="Female",'No Self Assessment feeder'!N1103,IF($B$9="Male",'No Self Assessment feeder'!AT1103,IF($B$9="All",'No Self Assessment feeder'!BZ1103)))</f>
        <v>.</v>
      </c>
      <c r="O1114" s="120" t="str">
        <f>IF($B$9="Female",'No Self Assessment feeder'!O1103,IF($B$9="Male",'No Self Assessment feeder'!AU1103,IF($B$9="All",'No Self Assessment feeder'!CA1103)))</f>
        <v>.</v>
      </c>
      <c r="P1114" s="79" t="str">
        <f>IF($B$9="Female",'No Self Assessment feeder'!P1103,IF($B$9="Male",'No Self Assessment feeder'!AV1103,IF($B$9="All",'No Self Assessment feeder'!CB1103)))</f>
        <v>.</v>
      </c>
      <c r="Q1114" s="120" t="str">
        <f>IF($B$9="Female",'No Self Assessment feeder'!Q1103,IF($B$9="Male",'No Self Assessment feeder'!AW1103,IF($B$9="All",'No Self Assessment feeder'!CC1103)))</f>
        <v>.</v>
      </c>
      <c r="R1114" s="120" t="str">
        <f>IF($B$9="Female",'No Self Assessment feeder'!R1103,IF($B$9="Male",'No Self Assessment feeder'!AX1103,IF($B$9="All",'No Self Assessment feeder'!CD1103)))</f>
        <v>.</v>
      </c>
      <c r="S1114" s="120" t="str">
        <f>IF($B$9="Female",'No Self Assessment feeder'!S1103,IF($B$9="Male",'No Self Assessment feeder'!AY1103,IF($B$9="All",'No Self Assessment feeder'!CE1103)))</f>
        <v>.</v>
      </c>
      <c r="T1114" s="120" t="str">
        <f>IF($B$9="Female",'No Self Assessment feeder'!T1103,IF($B$9="Male",'No Self Assessment feeder'!AZ1103,IF($B$9="All",'No Self Assessment feeder'!CF1103)))</f>
        <v>.</v>
      </c>
      <c r="U1114" s="127" t="str">
        <f>IF($B$9="Female",'No Self Assessment feeder'!U1103,IF($B$9="Male",'No Self Assessment feeder'!BA1103,IF($B$9="All",'No Self Assessment feeder'!CG1103)))</f>
        <v>.</v>
      </c>
      <c r="V1114" s="81" t="str">
        <f>IF($B$9="Female",'No Self Assessment feeder'!V1103,IF($B$9="Male",'No Self Assessment feeder'!BB1103,IF($B$9="All",'No Self Assessment feeder'!CH1103)))</f>
        <v>.</v>
      </c>
      <c r="W1114" s="120" t="str">
        <f>IF($B$9="Female",'No Self Assessment feeder'!W1103,IF($B$9="Male",'No Self Assessment feeder'!BC1103,IF($B$9="All",'No Self Assessment feeder'!CI1103)))</f>
        <v>.</v>
      </c>
      <c r="X1114" s="79" t="str">
        <f>IF($B$9="Female",'No Self Assessment feeder'!X1103,IF($B$9="Male",'No Self Assessment feeder'!BD1103,IF($B$9="All",'No Self Assessment feeder'!CJ1103)))</f>
        <v>.</v>
      </c>
      <c r="Y1114" s="120" t="str">
        <f>IF($B$9="Female",'No Self Assessment feeder'!Y1103,IF($B$9="Male",'No Self Assessment feeder'!BE1103,IF($B$9="All",'No Self Assessment feeder'!CK1103)))</f>
        <v>.</v>
      </c>
      <c r="Z1114" s="120" t="str">
        <f>IF($B$9="Female",'No Self Assessment feeder'!Z1103,IF($B$9="Male",'No Self Assessment feeder'!BF1103,IF($B$9="All",'No Self Assessment feeder'!CL1103)))</f>
        <v>.</v>
      </c>
      <c r="AA1114" s="120" t="str">
        <f>IF($B$9="Female",'No Self Assessment feeder'!AA1103,IF($B$9="Male",'No Self Assessment feeder'!BG1103,IF($B$9="All",'No Self Assessment feeder'!CM1103)))</f>
        <v>.</v>
      </c>
      <c r="AB1114" s="120" t="str">
        <f>IF($B$9="Female",'No Self Assessment feeder'!AB1103,IF($B$9="Male",'No Self Assessment feeder'!BH1103,IF($B$9="All",'No Self Assessment feeder'!CN1103)))</f>
        <v>.</v>
      </c>
      <c r="AC1114" s="127" t="str">
        <f>IF($B$9="Female",'No Self Assessment feeder'!AC1103,IF($B$9="Male",'No Self Assessment feeder'!BI1103,IF($B$9="All",'No Self Assessment feeder'!CO1103)))</f>
        <v>.</v>
      </c>
      <c r="CM1114" s="29"/>
    </row>
    <row r="1115" spans="1:91" ht="14.25" customHeight="1" x14ac:dyDescent="0.2">
      <c r="A1115" s="159" t="s">
        <v>296</v>
      </c>
      <c r="B1115" s="65" t="s">
        <v>128</v>
      </c>
      <c r="C1115" s="66">
        <v>10007150</v>
      </c>
      <c r="D1115" s="66" t="s">
        <v>495</v>
      </c>
      <c r="E1115" s="162" t="s">
        <v>129</v>
      </c>
      <c r="F1115" s="142">
        <f>IF($B$9="Female",'No Self Assessment feeder'!F1104,IF($B$9="Male",'No Self Assessment feeder'!AL1104,IF($B$9="All",'No Self Assessment feeder'!BR1104)))</f>
        <v>3215</v>
      </c>
      <c r="G1115" s="120">
        <f>IF($B$9="Female",'No Self Assessment feeder'!G1104,IF($B$9="Male",'No Self Assessment feeder'!AM1104,IF($B$9="All",'No Self Assessment feeder'!BS1104)))</f>
        <v>1.5</v>
      </c>
      <c r="H1115" s="79">
        <f>IF($B$9="Female",'No Self Assessment feeder'!H1104,IF($B$9="Male",'No Self Assessment feeder'!AN1104,IF($B$9="All",'No Self Assessment feeder'!BT1104)))</f>
        <v>3165</v>
      </c>
      <c r="I1115" s="120">
        <f>IF($B$9="Female",'No Self Assessment feeder'!I1104,IF($B$9="Male",'No Self Assessment feeder'!AO1104,IF($B$9="All",'No Self Assessment feeder'!BU1104)))</f>
        <v>7.4</v>
      </c>
      <c r="J1115" s="120">
        <f>IF($B$9="Female",'No Self Assessment feeder'!J1104,IF($B$9="Male",'No Self Assessment feeder'!AP1104,IF($B$9="All",'No Self Assessment feeder'!BV1104)))</f>
        <v>12.5</v>
      </c>
      <c r="K1115" s="120">
        <f>IF($B$9="Female",'No Self Assessment feeder'!K1104,IF($B$9="Male",'No Self Assessment feeder'!AQ1104,IF($B$9="All",'No Self Assessment feeder'!BW1104)))</f>
        <v>58.3</v>
      </c>
      <c r="L1115" s="120">
        <f>IF($B$9="Female",'No Self Assessment feeder'!L1104,IF($B$9="Male",'No Self Assessment feeder'!AR1104,IF($B$9="All",'No Self Assessment feeder'!BX1104)))</f>
        <v>72.099999999999994</v>
      </c>
      <c r="M1115" s="127">
        <f>IF($B$9="Female",'No Self Assessment feeder'!M1104,IF($B$9="Male",'No Self Assessment feeder'!AS1104,IF($B$9="All",'No Self Assessment feeder'!BY1104)))</f>
        <v>80.099999999999994</v>
      </c>
      <c r="N1115" s="81" t="str">
        <f>IF($B$9="Female",'No Self Assessment feeder'!N1104,IF($B$9="Male",'No Self Assessment feeder'!AT1104,IF($B$9="All",'No Self Assessment feeder'!BZ1104)))</f>
        <v>.</v>
      </c>
      <c r="O1115" s="120" t="str">
        <f>IF($B$9="Female",'No Self Assessment feeder'!O1104,IF($B$9="Male",'No Self Assessment feeder'!AU1104,IF($B$9="All",'No Self Assessment feeder'!CA1104)))</f>
        <v>.</v>
      </c>
      <c r="P1115" s="79" t="str">
        <f>IF($B$9="Female",'No Self Assessment feeder'!P1104,IF($B$9="Male",'No Self Assessment feeder'!AV1104,IF($B$9="All",'No Self Assessment feeder'!CB1104)))</f>
        <v>.</v>
      </c>
      <c r="Q1115" s="120" t="str">
        <f>IF($B$9="Female",'No Self Assessment feeder'!Q1104,IF($B$9="Male",'No Self Assessment feeder'!AW1104,IF($B$9="All",'No Self Assessment feeder'!CC1104)))</f>
        <v>.</v>
      </c>
      <c r="R1115" s="120" t="str">
        <f>IF($B$9="Female",'No Self Assessment feeder'!R1104,IF($B$9="Male",'No Self Assessment feeder'!AX1104,IF($B$9="All",'No Self Assessment feeder'!CD1104)))</f>
        <v>.</v>
      </c>
      <c r="S1115" s="120" t="str">
        <f>IF($B$9="Female",'No Self Assessment feeder'!S1104,IF($B$9="Male",'No Self Assessment feeder'!AY1104,IF($B$9="All",'No Self Assessment feeder'!CE1104)))</f>
        <v>.</v>
      </c>
      <c r="T1115" s="120" t="str">
        <f>IF($B$9="Female",'No Self Assessment feeder'!T1104,IF($B$9="Male",'No Self Assessment feeder'!AZ1104,IF($B$9="All",'No Self Assessment feeder'!CF1104)))</f>
        <v>.</v>
      </c>
      <c r="U1115" s="127" t="str">
        <f>IF($B$9="Female",'No Self Assessment feeder'!U1104,IF($B$9="Male",'No Self Assessment feeder'!BA1104,IF($B$9="All",'No Self Assessment feeder'!CG1104)))</f>
        <v>.</v>
      </c>
      <c r="V1115" s="81" t="str">
        <f>IF($B$9="Female",'No Self Assessment feeder'!V1104,IF($B$9="Male",'No Self Assessment feeder'!BB1104,IF($B$9="All",'No Self Assessment feeder'!CH1104)))</f>
        <v>.</v>
      </c>
      <c r="W1115" s="120" t="str">
        <f>IF($B$9="Female",'No Self Assessment feeder'!W1104,IF($B$9="Male",'No Self Assessment feeder'!BC1104,IF($B$9="All",'No Self Assessment feeder'!CI1104)))</f>
        <v>.</v>
      </c>
      <c r="X1115" s="79" t="str">
        <f>IF($B$9="Female",'No Self Assessment feeder'!X1104,IF($B$9="Male",'No Self Assessment feeder'!BD1104,IF($B$9="All",'No Self Assessment feeder'!CJ1104)))</f>
        <v>.</v>
      </c>
      <c r="Y1115" s="120" t="str">
        <f>IF($B$9="Female",'No Self Assessment feeder'!Y1104,IF($B$9="Male",'No Self Assessment feeder'!BE1104,IF($B$9="All",'No Self Assessment feeder'!CK1104)))</f>
        <v>.</v>
      </c>
      <c r="Z1115" s="120" t="str">
        <f>IF($B$9="Female",'No Self Assessment feeder'!Z1104,IF($B$9="Male",'No Self Assessment feeder'!BF1104,IF($B$9="All",'No Self Assessment feeder'!CL1104)))</f>
        <v>.</v>
      </c>
      <c r="AA1115" s="120" t="str">
        <f>IF($B$9="Female",'No Self Assessment feeder'!AA1104,IF($B$9="Male",'No Self Assessment feeder'!BG1104,IF($B$9="All",'No Self Assessment feeder'!CM1104)))</f>
        <v>.</v>
      </c>
      <c r="AB1115" s="120" t="str">
        <f>IF($B$9="Female",'No Self Assessment feeder'!AB1104,IF($B$9="Male",'No Self Assessment feeder'!BH1104,IF($B$9="All",'No Self Assessment feeder'!CN1104)))</f>
        <v>.</v>
      </c>
      <c r="AC1115" s="127" t="str">
        <f>IF($B$9="Female",'No Self Assessment feeder'!AC1104,IF($B$9="Male",'No Self Assessment feeder'!BI1104,IF($B$9="All",'No Self Assessment feeder'!CO1104)))</f>
        <v>.</v>
      </c>
      <c r="CM1115" s="29"/>
    </row>
    <row r="1116" spans="1:91" ht="14.25" customHeight="1" x14ac:dyDescent="0.2">
      <c r="A1116" s="159" t="s">
        <v>296</v>
      </c>
      <c r="B1116" s="65" t="s">
        <v>130</v>
      </c>
      <c r="C1116" s="66">
        <v>10003645</v>
      </c>
      <c r="D1116" s="66" t="s">
        <v>491</v>
      </c>
      <c r="E1116" s="162" t="s">
        <v>131</v>
      </c>
      <c r="F1116" s="142">
        <f>IF($B$9="Female",'No Self Assessment feeder'!F1105,IF($B$9="Male",'No Self Assessment feeder'!AL1105,IF($B$9="All",'No Self Assessment feeder'!BR1105)))</f>
        <v>2720</v>
      </c>
      <c r="G1116" s="120">
        <f>IF($B$9="Female",'No Self Assessment feeder'!G1105,IF($B$9="Male",'No Self Assessment feeder'!AM1105,IF($B$9="All",'No Self Assessment feeder'!BS1105)))</f>
        <v>2.2000000000000002</v>
      </c>
      <c r="H1116" s="79">
        <f>IF($B$9="Female",'No Self Assessment feeder'!H1105,IF($B$9="Male",'No Self Assessment feeder'!AN1105,IF($B$9="All",'No Self Assessment feeder'!BT1105)))</f>
        <v>2660</v>
      </c>
      <c r="I1116" s="120">
        <f>IF($B$9="Female",'No Self Assessment feeder'!I1105,IF($B$9="Male",'No Self Assessment feeder'!AO1105,IF($B$9="All",'No Self Assessment feeder'!BU1105)))</f>
        <v>6.5</v>
      </c>
      <c r="J1116" s="120">
        <f>IF($B$9="Female",'No Self Assessment feeder'!J1105,IF($B$9="Male",'No Self Assessment feeder'!AP1105,IF($B$9="All",'No Self Assessment feeder'!BV1105)))</f>
        <v>10.4</v>
      </c>
      <c r="K1116" s="120">
        <f>IF($B$9="Female",'No Self Assessment feeder'!K1105,IF($B$9="Male",'No Self Assessment feeder'!AQ1105,IF($B$9="All",'No Self Assessment feeder'!BW1105)))</f>
        <v>48</v>
      </c>
      <c r="L1116" s="120">
        <f>IF($B$9="Female",'No Self Assessment feeder'!L1105,IF($B$9="Male",'No Self Assessment feeder'!AR1105,IF($B$9="All",'No Self Assessment feeder'!BX1105)))</f>
        <v>68</v>
      </c>
      <c r="M1116" s="127">
        <f>IF($B$9="Female",'No Self Assessment feeder'!M1105,IF($B$9="Male",'No Self Assessment feeder'!AS1105,IF($B$9="All",'No Self Assessment feeder'!BY1105)))</f>
        <v>83.1</v>
      </c>
      <c r="N1116" s="81" t="str">
        <f>IF($B$9="Female",'No Self Assessment feeder'!N1105,IF($B$9="Male",'No Self Assessment feeder'!AT1105,IF($B$9="All",'No Self Assessment feeder'!BZ1105)))</f>
        <v>.</v>
      </c>
      <c r="O1116" s="120" t="str">
        <f>IF($B$9="Female",'No Self Assessment feeder'!O1105,IF($B$9="Male",'No Self Assessment feeder'!AU1105,IF($B$9="All",'No Self Assessment feeder'!CA1105)))</f>
        <v>.</v>
      </c>
      <c r="P1116" s="79" t="str">
        <f>IF($B$9="Female",'No Self Assessment feeder'!P1105,IF($B$9="Male",'No Self Assessment feeder'!AV1105,IF($B$9="All",'No Self Assessment feeder'!CB1105)))</f>
        <v>.</v>
      </c>
      <c r="Q1116" s="120" t="str">
        <f>IF($B$9="Female",'No Self Assessment feeder'!Q1105,IF($B$9="Male",'No Self Assessment feeder'!AW1105,IF($B$9="All",'No Self Assessment feeder'!CC1105)))</f>
        <v>.</v>
      </c>
      <c r="R1116" s="120" t="str">
        <f>IF($B$9="Female",'No Self Assessment feeder'!R1105,IF($B$9="Male",'No Self Assessment feeder'!AX1105,IF($B$9="All",'No Self Assessment feeder'!CD1105)))</f>
        <v>.</v>
      </c>
      <c r="S1116" s="120" t="str">
        <f>IF($B$9="Female",'No Self Assessment feeder'!S1105,IF($B$9="Male",'No Self Assessment feeder'!AY1105,IF($B$9="All",'No Self Assessment feeder'!CE1105)))</f>
        <v>.</v>
      </c>
      <c r="T1116" s="120" t="str">
        <f>IF($B$9="Female",'No Self Assessment feeder'!T1105,IF($B$9="Male",'No Self Assessment feeder'!AZ1105,IF($B$9="All",'No Self Assessment feeder'!CF1105)))</f>
        <v>.</v>
      </c>
      <c r="U1116" s="127" t="str">
        <f>IF($B$9="Female",'No Self Assessment feeder'!U1105,IF($B$9="Male",'No Self Assessment feeder'!BA1105,IF($B$9="All",'No Self Assessment feeder'!CG1105)))</f>
        <v>.</v>
      </c>
      <c r="V1116" s="81" t="str">
        <f>IF($B$9="Female",'No Self Assessment feeder'!V1105,IF($B$9="Male",'No Self Assessment feeder'!BB1105,IF($B$9="All",'No Self Assessment feeder'!CH1105)))</f>
        <v>.</v>
      </c>
      <c r="W1116" s="120" t="str">
        <f>IF($B$9="Female",'No Self Assessment feeder'!W1105,IF($B$9="Male",'No Self Assessment feeder'!BC1105,IF($B$9="All",'No Self Assessment feeder'!CI1105)))</f>
        <v>.</v>
      </c>
      <c r="X1116" s="79" t="str">
        <f>IF($B$9="Female",'No Self Assessment feeder'!X1105,IF($B$9="Male",'No Self Assessment feeder'!BD1105,IF($B$9="All",'No Self Assessment feeder'!CJ1105)))</f>
        <v>.</v>
      </c>
      <c r="Y1116" s="120" t="str">
        <f>IF($B$9="Female",'No Self Assessment feeder'!Y1105,IF($B$9="Male",'No Self Assessment feeder'!BE1105,IF($B$9="All",'No Self Assessment feeder'!CK1105)))</f>
        <v>.</v>
      </c>
      <c r="Z1116" s="120" t="str">
        <f>IF($B$9="Female",'No Self Assessment feeder'!Z1105,IF($B$9="Male",'No Self Assessment feeder'!BF1105,IF($B$9="All",'No Self Assessment feeder'!CL1105)))</f>
        <v>.</v>
      </c>
      <c r="AA1116" s="120" t="str">
        <f>IF($B$9="Female",'No Self Assessment feeder'!AA1105,IF($B$9="Male",'No Self Assessment feeder'!BG1105,IF($B$9="All",'No Self Assessment feeder'!CM1105)))</f>
        <v>.</v>
      </c>
      <c r="AB1116" s="120" t="str">
        <f>IF($B$9="Female",'No Self Assessment feeder'!AB1105,IF($B$9="Male",'No Self Assessment feeder'!BH1105,IF($B$9="All",'No Self Assessment feeder'!CN1105)))</f>
        <v>.</v>
      </c>
      <c r="AC1116" s="127" t="str">
        <f>IF($B$9="Female",'No Self Assessment feeder'!AC1105,IF($B$9="Male",'No Self Assessment feeder'!BI1105,IF($B$9="All",'No Self Assessment feeder'!CO1105)))</f>
        <v>.</v>
      </c>
      <c r="CM1116" s="29"/>
    </row>
    <row r="1117" spans="1:91" ht="14.25" customHeight="1" x14ac:dyDescent="0.2">
      <c r="A1117" s="159" t="s">
        <v>296</v>
      </c>
      <c r="B1117" s="65" t="s">
        <v>132</v>
      </c>
      <c r="C1117" s="66">
        <v>10003678</v>
      </c>
      <c r="D1117" s="66" t="s">
        <v>491</v>
      </c>
      <c r="E1117" s="162" t="s">
        <v>133</v>
      </c>
      <c r="F1117" s="142">
        <f>IF($B$9="Female",'No Self Assessment feeder'!F1106,IF($B$9="Male",'No Self Assessment feeder'!AL1106,IF($B$9="All",'No Self Assessment feeder'!BR1106)))</f>
        <v>4030</v>
      </c>
      <c r="G1117" s="120">
        <f>IF($B$9="Female",'No Self Assessment feeder'!G1106,IF($B$9="Male",'No Self Assessment feeder'!AM1106,IF($B$9="All",'No Self Assessment feeder'!BS1106)))</f>
        <v>3.3</v>
      </c>
      <c r="H1117" s="79">
        <f>IF($B$9="Female",'No Self Assessment feeder'!H1106,IF($B$9="Male",'No Self Assessment feeder'!AN1106,IF($B$9="All",'No Self Assessment feeder'!BT1106)))</f>
        <v>3895</v>
      </c>
      <c r="I1117" s="120">
        <f>IF($B$9="Female",'No Self Assessment feeder'!I1106,IF($B$9="Male",'No Self Assessment feeder'!AO1106,IF($B$9="All",'No Self Assessment feeder'!BU1106)))</f>
        <v>7.6</v>
      </c>
      <c r="J1117" s="120">
        <f>IF($B$9="Female",'No Self Assessment feeder'!J1106,IF($B$9="Male",'No Self Assessment feeder'!AP1106,IF($B$9="All",'No Self Assessment feeder'!BV1106)))</f>
        <v>13.1</v>
      </c>
      <c r="K1117" s="120">
        <f>IF($B$9="Female",'No Self Assessment feeder'!K1106,IF($B$9="Male",'No Self Assessment feeder'!AQ1106,IF($B$9="All",'No Self Assessment feeder'!BW1106)))</f>
        <v>60.6</v>
      </c>
      <c r="L1117" s="120">
        <f>IF($B$9="Female",'No Self Assessment feeder'!L1106,IF($B$9="Male",'No Self Assessment feeder'!AR1106,IF($B$9="All",'No Self Assessment feeder'!BX1106)))</f>
        <v>72</v>
      </c>
      <c r="M1117" s="127">
        <f>IF($B$9="Female",'No Self Assessment feeder'!M1106,IF($B$9="Male",'No Self Assessment feeder'!AS1106,IF($B$9="All",'No Self Assessment feeder'!BY1106)))</f>
        <v>79.3</v>
      </c>
      <c r="N1117" s="81" t="str">
        <f>IF($B$9="Female",'No Self Assessment feeder'!N1106,IF($B$9="Male",'No Self Assessment feeder'!AT1106,IF($B$9="All",'No Self Assessment feeder'!BZ1106)))</f>
        <v>.</v>
      </c>
      <c r="O1117" s="120" t="str">
        <f>IF($B$9="Female",'No Self Assessment feeder'!O1106,IF($B$9="Male",'No Self Assessment feeder'!AU1106,IF($B$9="All",'No Self Assessment feeder'!CA1106)))</f>
        <v>.</v>
      </c>
      <c r="P1117" s="79" t="str">
        <f>IF($B$9="Female",'No Self Assessment feeder'!P1106,IF($B$9="Male",'No Self Assessment feeder'!AV1106,IF($B$9="All",'No Self Assessment feeder'!CB1106)))</f>
        <v>.</v>
      </c>
      <c r="Q1117" s="120" t="str">
        <f>IF($B$9="Female",'No Self Assessment feeder'!Q1106,IF($B$9="Male",'No Self Assessment feeder'!AW1106,IF($B$9="All",'No Self Assessment feeder'!CC1106)))</f>
        <v>.</v>
      </c>
      <c r="R1117" s="120" t="str">
        <f>IF($B$9="Female",'No Self Assessment feeder'!R1106,IF($B$9="Male",'No Self Assessment feeder'!AX1106,IF($B$9="All",'No Self Assessment feeder'!CD1106)))</f>
        <v>.</v>
      </c>
      <c r="S1117" s="120" t="str">
        <f>IF($B$9="Female",'No Self Assessment feeder'!S1106,IF($B$9="Male",'No Self Assessment feeder'!AY1106,IF($B$9="All",'No Self Assessment feeder'!CE1106)))</f>
        <v>.</v>
      </c>
      <c r="T1117" s="120" t="str">
        <f>IF($B$9="Female",'No Self Assessment feeder'!T1106,IF($B$9="Male",'No Self Assessment feeder'!AZ1106,IF($B$9="All",'No Self Assessment feeder'!CF1106)))</f>
        <v>.</v>
      </c>
      <c r="U1117" s="127" t="str">
        <f>IF($B$9="Female",'No Self Assessment feeder'!U1106,IF($B$9="Male",'No Self Assessment feeder'!BA1106,IF($B$9="All",'No Self Assessment feeder'!CG1106)))</f>
        <v>.</v>
      </c>
      <c r="V1117" s="81" t="str">
        <f>IF($B$9="Female",'No Self Assessment feeder'!V1106,IF($B$9="Male",'No Self Assessment feeder'!BB1106,IF($B$9="All",'No Self Assessment feeder'!CH1106)))</f>
        <v>.</v>
      </c>
      <c r="W1117" s="120" t="str">
        <f>IF($B$9="Female",'No Self Assessment feeder'!W1106,IF($B$9="Male",'No Self Assessment feeder'!BC1106,IF($B$9="All",'No Self Assessment feeder'!CI1106)))</f>
        <v>.</v>
      </c>
      <c r="X1117" s="79" t="str">
        <f>IF($B$9="Female",'No Self Assessment feeder'!X1106,IF($B$9="Male",'No Self Assessment feeder'!BD1106,IF($B$9="All",'No Self Assessment feeder'!CJ1106)))</f>
        <v>.</v>
      </c>
      <c r="Y1117" s="120" t="str">
        <f>IF($B$9="Female",'No Self Assessment feeder'!Y1106,IF($B$9="Male",'No Self Assessment feeder'!BE1106,IF($B$9="All",'No Self Assessment feeder'!CK1106)))</f>
        <v>.</v>
      </c>
      <c r="Z1117" s="120" t="str">
        <f>IF($B$9="Female",'No Self Assessment feeder'!Z1106,IF($B$9="Male",'No Self Assessment feeder'!BF1106,IF($B$9="All",'No Self Assessment feeder'!CL1106)))</f>
        <v>.</v>
      </c>
      <c r="AA1117" s="120" t="str">
        <f>IF($B$9="Female",'No Self Assessment feeder'!AA1106,IF($B$9="Male",'No Self Assessment feeder'!BG1106,IF($B$9="All",'No Self Assessment feeder'!CM1106)))</f>
        <v>.</v>
      </c>
      <c r="AB1117" s="120" t="str">
        <f>IF($B$9="Female",'No Self Assessment feeder'!AB1106,IF($B$9="Male",'No Self Assessment feeder'!BH1106,IF($B$9="All",'No Self Assessment feeder'!CN1106)))</f>
        <v>.</v>
      </c>
      <c r="AC1117" s="127" t="str">
        <f>IF($B$9="Female",'No Self Assessment feeder'!AC1106,IF($B$9="Male",'No Self Assessment feeder'!BI1106,IF($B$9="All",'No Self Assessment feeder'!CO1106)))</f>
        <v>.</v>
      </c>
      <c r="CM1117" s="29"/>
    </row>
    <row r="1118" spans="1:91" ht="14.25" customHeight="1" x14ac:dyDescent="0.2">
      <c r="A1118" s="159" t="s">
        <v>296</v>
      </c>
      <c r="B1118" s="65" t="s">
        <v>134</v>
      </c>
      <c r="C1118" s="66">
        <v>10007768</v>
      </c>
      <c r="D1118" s="66" t="s">
        <v>493</v>
      </c>
      <c r="E1118" s="162" t="s">
        <v>135</v>
      </c>
      <c r="F1118" s="142">
        <f>IF($B$9="Female",'No Self Assessment feeder'!F1107,IF($B$9="Male",'No Self Assessment feeder'!AL1107,IF($B$9="All",'No Self Assessment feeder'!BR1107)))</f>
        <v>2050</v>
      </c>
      <c r="G1118" s="120">
        <f>IF($B$9="Female",'No Self Assessment feeder'!G1107,IF($B$9="Male",'No Self Assessment feeder'!AM1107,IF($B$9="All",'No Self Assessment feeder'!BS1107)))</f>
        <v>2</v>
      </c>
      <c r="H1118" s="79">
        <f>IF($B$9="Female",'No Self Assessment feeder'!H1107,IF($B$9="Male",'No Self Assessment feeder'!AN1107,IF($B$9="All",'No Self Assessment feeder'!BT1107)))</f>
        <v>2005</v>
      </c>
      <c r="I1118" s="120">
        <f>IF($B$9="Female",'No Self Assessment feeder'!I1107,IF($B$9="Male",'No Self Assessment feeder'!AO1107,IF($B$9="All",'No Self Assessment feeder'!BU1107)))</f>
        <v>5.5</v>
      </c>
      <c r="J1118" s="120">
        <f>IF($B$9="Female",'No Self Assessment feeder'!J1107,IF($B$9="Male",'No Self Assessment feeder'!AP1107,IF($B$9="All",'No Self Assessment feeder'!BV1107)))</f>
        <v>11.8</v>
      </c>
      <c r="K1118" s="120">
        <f>IF($B$9="Female",'No Self Assessment feeder'!K1107,IF($B$9="Male",'No Self Assessment feeder'!AQ1107,IF($B$9="All",'No Self Assessment feeder'!BW1107)))</f>
        <v>55</v>
      </c>
      <c r="L1118" s="120">
        <f>IF($B$9="Female",'No Self Assessment feeder'!L1107,IF($B$9="Male",'No Self Assessment feeder'!AR1107,IF($B$9="All",'No Self Assessment feeder'!BX1107)))</f>
        <v>73.900000000000006</v>
      </c>
      <c r="M1118" s="127">
        <f>IF($B$9="Female",'No Self Assessment feeder'!M1107,IF($B$9="Male",'No Self Assessment feeder'!AS1107,IF($B$9="All",'No Self Assessment feeder'!BY1107)))</f>
        <v>82.7</v>
      </c>
      <c r="N1118" s="81" t="str">
        <f>IF($B$9="Female",'No Self Assessment feeder'!N1107,IF($B$9="Male",'No Self Assessment feeder'!AT1107,IF($B$9="All",'No Self Assessment feeder'!BZ1107)))</f>
        <v>.</v>
      </c>
      <c r="O1118" s="120" t="str">
        <f>IF($B$9="Female",'No Self Assessment feeder'!O1107,IF($B$9="Male",'No Self Assessment feeder'!AU1107,IF($B$9="All",'No Self Assessment feeder'!CA1107)))</f>
        <v>.</v>
      </c>
      <c r="P1118" s="79" t="str">
        <f>IF($B$9="Female",'No Self Assessment feeder'!P1107,IF($B$9="Male",'No Self Assessment feeder'!AV1107,IF($B$9="All",'No Self Assessment feeder'!CB1107)))</f>
        <v>.</v>
      </c>
      <c r="Q1118" s="120" t="str">
        <f>IF($B$9="Female",'No Self Assessment feeder'!Q1107,IF($B$9="Male",'No Self Assessment feeder'!AW1107,IF($B$9="All",'No Self Assessment feeder'!CC1107)))</f>
        <v>.</v>
      </c>
      <c r="R1118" s="120" t="str">
        <f>IF($B$9="Female",'No Self Assessment feeder'!R1107,IF($B$9="Male",'No Self Assessment feeder'!AX1107,IF($B$9="All",'No Self Assessment feeder'!CD1107)))</f>
        <v>.</v>
      </c>
      <c r="S1118" s="120" t="str">
        <f>IF($B$9="Female",'No Self Assessment feeder'!S1107,IF($B$9="Male",'No Self Assessment feeder'!AY1107,IF($B$9="All",'No Self Assessment feeder'!CE1107)))</f>
        <v>.</v>
      </c>
      <c r="T1118" s="120" t="str">
        <f>IF($B$9="Female",'No Self Assessment feeder'!T1107,IF($B$9="Male",'No Self Assessment feeder'!AZ1107,IF($B$9="All",'No Self Assessment feeder'!CF1107)))</f>
        <v>.</v>
      </c>
      <c r="U1118" s="127" t="str">
        <f>IF($B$9="Female",'No Self Assessment feeder'!U1107,IF($B$9="Male",'No Self Assessment feeder'!BA1107,IF($B$9="All",'No Self Assessment feeder'!CG1107)))</f>
        <v>.</v>
      </c>
      <c r="V1118" s="81" t="str">
        <f>IF($B$9="Female",'No Self Assessment feeder'!V1107,IF($B$9="Male",'No Self Assessment feeder'!BB1107,IF($B$9="All",'No Self Assessment feeder'!CH1107)))</f>
        <v>.</v>
      </c>
      <c r="W1118" s="120" t="str">
        <f>IF($B$9="Female",'No Self Assessment feeder'!W1107,IF($B$9="Male",'No Self Assessment feeder'!BC1107,IF($B$9="All",'No Self Assessment feeder'!CI1107)))</f>
        <v>.</v>
      </c>
      <c r="X1118" s="79" t="str">
        <f>IF($B$9="Female",'No Self Assessment feeder'!X1107,IF($B$9="Male",'No Self Assessment feeder'!BD1107,IF($B$9="All",'No Self Assessment feeder'!CJ1107)))</f>
        <v>.</v>
      </c>
      <c r="Y1118" s="120" t="str">
        <f>IF($B$9="Female",'No Self Assessment feeder'!Y1107,IF($B$9="Male",'No Self Assessment feeder'!BE1107,IF($B$9="All",'No Self Assessment feeder'!CK1107)))</f>
        <v>.</v>
      </c>
      <c r="Z1118" s="120" t="str">
        <f>IF($B$9="Female",'No Self Assessment feeder'!Z1107,IF($B$9="Male",'No Self Assessment feeder'!BF1107,IF($B$9="All",'No Self Assessment feeder'!CL1107)))</f>
        <v>.</v>
      </c>
      <c r="AA1118" s="120" t="str">
        <f>IF($B$9="Female",'No Self Assessment feeder'!AA1107,IF($B$9="Male",'No Self Assessment feeder'!BG1107,IF($B$9="All",'No Self Assessment feeder'!CM1107)))</f>
        <v>.</v>
      </c>
      <c r="AB1118" s="120" t="str">
        <f>IF($B$9="Female",'No Self Assessment feeder'!AB1107,IF($B$9="Male",'No Self Assessment feeder'!BH1107,IF($B$9="All",'No Self Assessment feeder'!CN1107)))</f>
        <v>.</v>
      </c>
      <c r="AC1118" s="127" t="str">
        <f>IF($B$9="Female",'No Self Assessment feeder'!AC1107,IF($B$9="Male",'No Self Assessment feeder'!BI1107,IF($B$9="All",'No Self Assessment feeder'!CO1107)))</f>
        <v>.</v>
      </c>
      <c r="CM1118" s="29"/>
    </row>
    <row r="1119" spans="1:91" ht="14.25" customHeight="1" x14ac:dyDescent="0.2">
      <c r="A1119" s="159" t="s">
        <v>296</v>
      </c>
      <c r="B1119" s="65" t="s">
        <v>136</v>
      </c>
      <c r="C1119" s="66">
        <v>10003854</v>
      </c>
      <c r="D1119" s="66" t="s">
        <v>494</v>
      </c>
      <c r="E1119" s="162" t="s">
        <v>137</v>
      </c>
      <c r="F1119" s="142">
        <f>IF($B$9="Female",'No Self Assessment feeder'!F1108,IF($B$9="Male",'No Self Assessment feeder'!AL1108,IF($B$9="All",'No Self Assessment feeder'!BR1108)))</f>
        <v>360</v>
      </c>
      <c r="G1119" s="120">
        <f>IF($B$9="Female",'No Self Assessment feeder'!G1108,IF($B$9="Male",'No Self Assessment feeder'!AM1108,IF($B$9="All",'No Self Assessment feeder'!BS1108)))</f>
        <v>2.5</v>
      </c>
      <c r="H1119" s="79">
        <f>IF($B$9="Female",'No Self Assessment feeder'!H1108,IF($B$9="Male",'No Self Assessment feeder'!AN1108,IF($B$9="All",'No Self Assessment feeder'!BT1108)))</f>
        <v>350</v>
      </c>
      <c r="I1119" s="120">
        <f>IF($B$9="Female",'No Self Assessment feeder'!I1108,IF($B$9="Male",'No Self Assessment feeder'!AO1108,IF($B$9="All",'No Self Assessment feeder'!BU1108)))</f>
        <v>10.8</v>
      </c>
      <c r="J1119" s="120">
        <f>IF($B$9="Female",'No Self Assessment feeder'!J1108,IF($B$9="Male",'No Self Assessment feeder'!AP1108,IF($B$9="All",'No Self Assessment feeder'!BV1108)))</f>
        <v>14.2</v>
      </c>
      <c r="K1119" s="120">
        <f>IF($B$9="Female",'No Self Assessment feeder'!K1108,IF($B$9="Male",'No Self Assessment feeder'!AQ1108,IF($B$9="All",'No Self Assessment feeder'!BW1108)))</f>
        <v>69.8</v>
      </c>
      <c r="L1119" s="120">
        <f>IF($B$9="Female",'No Self Assessment feeder'!L1108,IF($B$9="Male",'No Self Assessment feeder'!AR1108,IF($B$9="All",'No Self Assessment feeder'!BX1108)))</f>
        <v>72.400000000000006</v>
      </c>
      <c r="M1119" s="127">
        <f>IF($B$9="Female",'No Self Assessment feeder'!M1108,IF($B$9="Male",'No Self Assessment feeder'!AS1108,IF($B$9="All",'No Self Assessment feeder'!BY1108)))</f>
        <v>74.900000000000006</v>
      </c>
      <c r="N1119" s="81" t="str">
        <f>IF($B$9="Female",'No Self Assessment feeder'!N1108,IF($B$9="Male",'No Self Assessment feeder'!AT1108,IF($B$9="All",'No Self Assessment feeder'!BZ1108)))</f>
        <v>.</v>
      </c>
      <c r="O1119" s="120" t="str">
        <f>IF($B$9="Female",'No Self Assessment feeder'!O1108,IF($B$9="Male",'No Self Assessment feeder'!AU1108,IF($B$9="All",'No Self Assessment feeder'!CA1108)))</f>
        <v>.</v>
      </c>
      <c r="P1119" s="79" t="str">
        <f>IF($B$9="Female",'No Self Assessment feeder'!P1108,IF($B$9="Male",'No Self Assessment feeder'!AV1108,IF($B$9="All",'No Self Assessment feeder'!CB1108)))</f>
        <v>.</v>
      </c>
      <c r="Q1119" s="120" t="str">
        <f>IF($B$9="Female",'No Self Assessment feeder'!Q1108,IF($B$9="Male",'No Self Assessment feeder'!AW1108,IF($B$9="All",'No Self Assessment feeder'!CC1108)))</f>
        <v>.</v>
      </c>
      <c r="R1119" s="120" t="str">
        <f>IF($B$9="Female",'No Self Assessment feeder'!R1108,IF($B$9="Male",'No Self Assessment feeder'!AX1108,IF($B$9="All",'No Self Assessment feeder'!CD1108)))</f>
        <v>.</v>
      </c>
      <c r="S1119" s="120" t="str">
        <f>IF($B$9="Female",'No Self Assessment feeder'!S1108,IF($B$9="Male",'No Self Assessment feeder'!AY1108,IF($B$9="All",'No Self Assessment feeder'!CE1108)))</f>
        <v>.</v>
      </c>
      <c r="T1119" s="120" t="str">
        <f>IF($B$9="Female",'No Self Assessment feeder'!T1108,IF($B$9="Male",'No Self Assessment feeder'!AZ1108,IF($B$9="All",'No Self Assessment feeder'!CF1108)))</f>
        <v>.</v>
      </c>
      <c r="U1119" s="127" t="str">
        <f>IF($B$9="Female",'No Self Assessment feeder'!U1108,IF($B$9="Male",'No Self Assessment feeder'!BA1108,IF($B$9="All",'No Self Assessment feeder'!CG1108)))</f>
        <v>.</v>
      </c>
      <c r="V1119" s="81" t="str">
        <f>IF($B$9="Female",'No Self Assessment feeder'!V1108,IF($B$9="Male",'No Self Assessment feeder'!BB1108,IF($B$9="All",'No Self Assessment feeder'!CH1108)))</f>
        <v>.</v>
      </c>
      <c r="W1119" s="120" t="str">
        <f>IF($B$9="Female",'No Self Assessment feeder'!W1108,IF($B$9="Male",'No Self Assessment feeder'!BC1108,IF($B$9="All",'No Self Assessment feeder'!CI1108)))</f>
        <v>.</v>
      </c>
      <c r="X1119" s="79" t="str">
        <f>IF($B$9="Female",'No Self Assessment feeder'!X1108,IF($B$9="Male",'No Self Assessment feeder'!BD1108,IF($B$9="All",'No Self Assessment feeder'!CJ1108)))</f>
        <v>.</v>
      </c>
      <c r="Y1119" s="120" t="str">
        <f>IF($B$9="Female",'No Self Assessment feeder'!Y1108,IF($B$9="Male",'No Self Assessment feeder'!BE1108,IF($B$9="All",'No Self Assessment feeder'!CK1108)))</f>
        <v>.</v>
      </c>
      <c r="Z1119" s="120" t="str">
        <f>IF($B$9="Female",'No Self Assessment feeder'!Z1108,IF($B$9="Male",'No Self Assessment feeder'!BF1108,IF($B$9="All",'No Self Assessment feeder'!CL1108)))</f>
        <v>.</v>
      </c>
      <c r="AA1119" s="120" t="str">
        <f>IF($B$9="Female",'No Self Assessment feeder'!AA1108,IF($B$9="Male",'No Self Assessment feeder'!BG1108,IF($B$9="All",'No Self Assessment feeder'!CM1108)))</f>
        <v>.</v>
      </c>
      <c r="AB1119" s="120" t="str">
        <f>IF($B$9="Female",'No Self Assessment feeder'!AB1108,IF($B$9="Male",'No Self Assessment feeder'!BH1108,IF($B$9="All",'No Self Assessment feeder'!CN1108)))</f>
        <v>.</v>
      </c>
      <c r="AC1119" s="127" t="str">
        <f>IF($B$9="Female",'No Self Assessment feeder'!AC1108,IF($B$9="Male",'No Self Assessment feeder'!BI1108,IF($B$9="All",'No Self Assessment feeder'!CO1108)))</f>
        <v>.</v>
      </c>
      <c r="CM1119" s="29"/>
    </row>
    <row r="1120" spans="1:91" ht="14.25" customHeight="1" x14ac:dyDescent="0.2">
      <c r="A1120" s="159" t="s">
        <v>296</v>
      </c>
      <c r="B1120" s="65" t="s">
        <v>138</v>
      </c>
      <c r="C1120" s="66">
        <v>10003861</v>
      </c>
      <c r="D1120" s="66" t="s">
        <v>494</v>
      </c>
      <c r="E1120" s="162" t="s">
        <v>139</v>
      </c>
      <c r="F1120" s="142">
        <f>IF($B$9="Female",'No Self Assessment feeder'!F1109,IF($B$9="Male",'No Self Assessment feeder'!AL1109,IF($B$9="All",'No Self Assessment feeder'!BR1109)))</f>
        <v>4460</v>
      </c>
      <c r="G1120" s="120">
        <f>IF($B$9="Female",'No Self Assessment feeder'!G1109,IF($B$9="Male",'No Self Assessment feeder'!AM1109,IF($B$9="All",'No Self Assessment feeder'!BS1109)))</f>
        <v>2.6</v>
      </c>
      <c r="H1120" s="79">
        <f>IF($B$9="Female",'No Self Assessment feeder'!H1109,IF($B$9="Male",'No Self Assessment feeder'!AN1109,IF($B$9="All",'No Self Assessment feeder'!BT1109)))</f>
        <v>4345</v>
      </c>
      <c r="I1120" s="120">
        <f>IF($B$9="Female",'No Self Assessment feeder'!I1109,IF($B$9="Male",'No Self Assessment feeder'!AO1109,IF($B$9="All",'No Self Assessment feeder'!BU1109)))</f>
        <v>7.8</v>
      </c>
      <c r="J1120" s="120">
        <f>IF($B$9="Female",'No Self Assessment feeder'!J1109,IF($B$9="Male",'No Self Assessment feeder'!AP1109,IF($B$9="All",'No Self Assessment feeder'!BV1109)))</f>
        <v>11.6</v>
      </c>
      <c r="K1120" s="120">
        <f>IF($B$9="Female",'No Self Assessment feeder'!K1109,IF($B$9="Male",'No Self Assessment feeder'!AQ1109,IF($B$9="All",'No Self Assessment feeder'!BW1109)))</f>
        <v>67.8</v>
      </c>
      <c r="L1120" s="120">
        <f>IF($B$9="Female",'No Self Assessment feeder'!L1109,IF($B$9="Male",'No Self Assessment feeder'!AR1109,IF($B$9="All",'No Self Assessment feeder'!BX1109)))</f>
        <v>76.900000000000006</v>
      </c>
      <c r="M1120" s="127">
        <f>IF($B$9="Female",'No Self Assessment feeder'!M1109,IF($B$9="Male",'No Self Assessment feeder'!AS1109,IF($B$9="All",'No Self Assessment feeder'!BY1109)))</f>
        <v>80.599999999999994</v>
      </c>
      <c r="N1120" s="81" t="str">
        <f>IF($B$9="Female",'No Self Assessment feeder'!N1109,IF($B$9="Male",'No Self Assessment feeder'!AT1109,IF($B$9="All",'No Self Assessment feeder'!BZ1109)))</f>
        <v>.</v>
      </c>
      <c r="O1120" s="120" t="str">
        <f>IF($B$9="Female",'No Self Assessment feeder'!O1109,IF($B$9="Male",'No Self Assessment feeder'!AU1109,IF($B$9="All",'No Self Assessment feeder'!CA1109)))</f>
        <v>.</v>
      </c>
      <c r="P1120" s="79" t="str">
        <f>IF($B$9="Female",'No Self Assessment feeder'!P1109,IF($B$9="Male",'No Self Assessment feeder'!AV1109,IF($B$9="All",'No Self Assessment feeder'!CB1109)))</f>
        <v>.</v>
      </c>
      <c r="Q1120" s="120" t="str">
        <f>IF($B$9="Female",'No Self Assessment feeder'!Q1109,IF($B$9="Male",'No Self Assessment feeder'!AW1109,IF($B$9="All",'No Self Assessment feeder'!CC1109)))</f>
        <v>.</v>
      </c>
      <c r="R1120" s="120" t="str">
        <f>IF($B$9="Female",'No Self Assessment feeder'!R1109,IF($B$9="Male",'No Self Assessment feeder'!AX1109,IF($B$9="All",'No Self Assessment feeder'!CD1109)))</f>
        <v>.</v>
      </c>
      <c r="S1120" s="120" t="str">
        <f>IF($B$9="Female",'No Self Assessment feeder'!S1109,IF($B$9="Male",'No Self Assessment feeder'!AY1109,IF($B$9="All",'No Self Assessment feeder'!CE1109)))</f>
        <v>.</v>
      </c>
      <c r="T1120" s="120" t="str">
        <f>IF($B$9="Female",'No Self Assessment feeder'!T1109,IF($B$9="Male",'No Self Assessment feeder'!AZ1109,IF($B$9="All",'No Self Assessment feeder'!CF1109)))</f>
        <v>.</v>
      </c>
      <c r="U1120" s="127" t="str">
        <f>IF($B$9="Female",'No Self Assessment feeder'!U1109,IF($B$9="Male",'No Self Assessment feeder'!BA1109,IF($B$9="All",'No Self Assessment feeder'!CG1109)))</f>
        <v>.</v>
      </c>
      <c r="V1120" s="81" t="str">
        <f>IF($B$9="Female",'No Self Assessment feeder'!V1109,IF($B$9="Male",'No Self Assessment feeder'!BB1109,IF($B$9="All",'No Self Assessment feeder'!CH1109)))</f>
        <v>.</v>
      </c>
      <c r="W1120" s="120" t="str">
        <f>IF($B$9="Female",'No Self Assessment feeder'!W1109,IF($B$9="Male",'No Self Assessment feeder'!BC1109,IF($B$9="All",'No Self Assessment feeder'!CI1109)))</f>
        <v>.</v>
      </c>
      <c r="X1120" s="79" t="str">
        <f>IF($B$9="Female",'No Self Assessment feeder'!X1109,IF($B$9="Male",'No Self Assessment feeder'!BD1109,IF($B$9="All",'No Self Assessment feeder'!CJ1109)))</f>
        <v>.</v>
      </c>
      <c r="Y1120" s="120" t="str">
        <f>IF($B$9="Female",'No Self Assessment feeder'!Y1109,IF($B$9="Male",'No Self Assessment feeder'!BE1109,IF($B$9="All",'No Self Assessment feeder'!CK1109)))</f>
        <v>.</v>
      </c>
      <c r="Z1120" s="120" t="str">
        <f>IF($B$9="Female",'No Self Assessment feeder'!Z1109,IF($B$9="Male",'No Self Assessment feeder'!BF1109,IF($B$9="All",'No Self Assessment feeder'!CL1109)))</f>
        <v>.</v>
      </c>
      <c r="AA1120" s="120" t="str">
        <f>IF($B$9="Female",'No Self Assessment feeder'!AA1109,IF($B$9="Male",'No Self Assessment feeder'!BG1109,IF($B$9="All",'No Self Assessment feeder'!CM1109)))</f>
        <v>.</v>
      </c>
      <c r="AB1120" s="120" t="str">
        <f>IF($B$9="Female",'No Self Assessment feeder'!AB1109,IF($B$9="Male",'No Self Assessment feeder'!BH1109,IF($B$9="All",'No Self Assessment feeder'!CN1109)))</f>
        <v>.</v>
      </c>
      <c r="AC1120" s="127" t="str">
        <f>IF($B$9="Female",'No Self Assessment feeder'!AC1109,IF($B$9="Male",'No Self Assessment feeder'!BI1109,IF($B$9="All",'No Self Assessment feeder'!CO1109)))</f>
        <v>.</v>
      </c>
      <c r="CM1120" s="29"/>
    </row>
    <row r="1121" spans="1:91" ht="14.25" customHeight="1" x14ac:dyDescent="0.2">
      <c r="A1121" s="159" t="s">
        <v>296</v>
      </c>
      <c r="B1121" s="65" t="s">
        <v>140</v>
      </c>
      <c r="C1121" s="66">
        <v>10007795</v>
      </c>
      <c r="D1121" s="66" t="s">
        <v>494</v>
      </c>
      <c r="E1121" s="162" t="s">
        <v>141</v>
      </c>
      <c r="F1121" s="142">
        <f>IF($B$9="Female",'No Self Assessment feeder'!F1110,IF($B$9="Male",'No Self Assessment feeder'!AL1110,IF($B$9="All",'No Self Assessment feeder'!BR1110)))</f>
        <v>5890</v>
      </c>
      <c r="G1121" s="120">
        <f>IF($B$9="Female",'No Self Assessment feeder'!G1110,IF($B$9="Male",'No Self Assessment feeder'!AM1110,IF($B$9="All",'No Self Assessment feeder'!BS1110)))</f>
        <v>2.5</v>
      </c>
      <c r="H1121" s="79">
        <f>IF($B$9="Female",'No Self Assessment feeder'!H1110,IF($B$9="Male",'No Self Assessment feeder'!AN1110,IF($B$9="All",'No Self Assessment feeder'!BT1110)))</f>
        <v>5745</v>
      </c>
      <c r="I1121" s="120">
        <f>IF($B$9="Female",'No Self Assessment feeder'!I1110,IF($B$9="Male",'No Self Assessment feeder'!AO1110,IF($B$9="All",'No Self Assessment feeder'!BU1110)))</f>
        <v>6.6</v>
      </c>
      <c r="J1121" s="120">
        <f>IF($B$9="Female",'No Self Assessment feeder'!J1110,IF($B$9="Male",'No Self Assessment feeder'!AP1110,IF($B$9="All",'No Self Assessment feeder'!BV1110)))</f>
        <v>10.5</v>
      </c>
      <c r="K1121" s="120">
        <f>IF($B$9="Female",'No Self Assessment feeder'!K1110,IF($B$9="Male",'No Self Assessment feeder'!AQ1110,IF($B$9="All",'No Self Assessment feeder'!BW1110)))</f>
        <v>57.4</v>
      </c>
      <c r="L1121" s="120">
        <f>IF($B$9="Female",'No Self Assessment feeder'!L1110,IF($B$9="Male",'No Self Assessment feeder'!AR1110,IF($B$9="All",'No Self Assessment feeder'!BX1110)))</f>
        <v>74</v>
      </c>
      <c r="M1121" s="127">
        <f>IF($B$9="Female",'No Self Assessment feeder'!M1110,IF($B$9="Male",'No Self Assessment feeder'!AS1110,IF($B$9="All",'No Self Assessment feeder'!BY1110)))</f>
        <v>82.8</v>
      </c>
      <c r="N1121" s="81" t="str">
        <f>IF($B$9="Female",'No Self Assessment feeder'!N1110,IF($B$9="Male",'No Self Assessment feeder'!AT1110,IF($B$9="All",'No Self Assessment feeder'!BZ1110)))</f>
        <v>.</v>
      </c>
      <c r="O1121" s="120" t="str">
        <f>IF($B$9="Female",'No Self Assessment feeder'!O1110,IF($B$9="Male",'No Self Assessment feeder'!AU1110,IF($B$9="All",'No Self Assessment feeder'!CA1110)))</f>
        <v>.</v>
      </c>
      <c r="P1121" s="79" t="str">
        <f>IF($B$9="Female",'No Self Assessment feeder'!P1110,IF($B$9="Male",'No Self Assessment feeder'!AV1110,IF($B$9="All",'No Self Assessment feeder'!CB1110)))</f>
        <v>.</v>
      </c>
      <c r="Q1121" s="120" t="str">
        <f>IF($B$9="Female",'No Self Assessment feeder'!Q1110,IF($B$9="Male",'No Self Assessment feeder'!AW1110,IF($B$9="All",'No Self Assessment feeder'!CC1110)))</f>
        <v>.</v>
      </c>
      <c r="R1121" s="120" t="str">
        <f>IF($B$9="Female",'No Self Assessment feeder'!R1110,IF($B$9="Male",'No Self Assessment feeder'!AX1110,IF($B$9="All",'No Self Assessment feeder'!CD1110)))</f>
        <v>.</v>
      </c>
      <c r="S1121" s="120" t="str">
        <f>IF($B$9="Female",'No Self Assessment feeder'!S1110,IF($B$9="Male",'No Self Assessment feeder'!AY1110,IF($B$9="All",'No Self Assessment feeder'!CE1110)))</f>
        <v>.</v>
      </c>
      <c r="T1121" s="120" t="str">
        <f>IF($B$9="Female",'No Self Assessment feeder'!T1110,IF($B$9="Male",'No Self Assessment feeder'!AZ1110,IF($B$9="All",'No Self Assessment feeder'!CF1110)))</f>
        <v>.</v>
      </c>
      <c r="U1121" s="127" t="str">
        <f>IF($B$9="Female",'No Self Assessment feeder'!U1110,IF($B$9="Male",'No Self Assessment feeder'!BA1110,IF($B$9="All",'No Self Assessment feeder'!CG1110)))</f>
        <v>.</v>
      </c>
      <c r="V1121" s="81" t="str">
        <f>IF($B$9="Female",'No Self Assessment feeder'!V1110,IF($B$9="Male",'No Self Assessment feeder'!BB1110,IF($B$9="All",'No Self Assessment feeder'!CH1110)))</f>
        <v>.</v>
      </c>
      <c r="W1121" s="120" t="str">
        <f>IF($B$9="Female",'No Self Assessment feeder'!W1110,IF($B$9="Male",'No Self Assessment feeder'!BC1110,IF($B$9="All",'No Self Assessment feeder'!CI1110)))</f>
        <v>.</v>
      </c>
      <c r="X1121" s="79" t="str">
        <f>IF($B$9="Female",'No Self Assessment feeder'!X1110,IF($B$9="Male",'No Self Assessment feeder'!BD1110,IF($B$9="All",'No Self Assessment feeder'!CJ1110)))</f>
        <v>.</v>
      </c>
      <c r="Y1121" s="120" t="str">
        <f>IF($B$9="Female",'No Self Assessment feeder'!Y1110,IF($B$9="Male",'No Self Assessment feeder'!BE1110,IF($B$9="All",'No Self Assessment feeder'!CK1110)))</f>
        <v>.</v>
      </c>
      <c r="Z1121" s="120" t="str">
        <f>IF($B$9="Female",'No Self Assessment feeder'!Z1110,IF($B$9="Male",'No Self Assessment feeder'!BF1110,IF($B$9="All",'No Self Assessment feeder'!CL1110)))</f>
        <v>.</v>
      </c>
      <c r="AA1121" s="120" t="str">
        <f>IF($B$9="Female",'No Self Assessment feeder'!AA1110,IF($B$9="Male",'No Self Assessment feeder'!BG1110,IF($B$9="All",'No Self Assessment feeder'!CM1110)))</f>
        <v>.</v>
      </c>
      <c r="AB1121" s="120" t="str">
        <f>IF($B$9="Female",'No Self Assessment feeder'!AB1110,IF($B$9="Male",'No Self Assessment feeder'!BH1110,IF($B$9="All",'No Self Assessment feeder'!CN1110)))</f>
        <v>.</v>
      </c>
      <c r="AC1121" s="127" t="str">
        <f>IF($B$9="Female",'No Self Assessment feeder'!AC1110,IF($B$9="Male",'No Self Assessment feeder'!BI1110,IF($B$9="All",'No Self Assessment feeder'!CO1110)))</f>
        <v>.</v>
      </c>
      <c r="CM1121" s="29"/>
    </row>
    <row r="1122" spans="1:91" ht="14.25" customHeight="1" x14ac:dyDescent="0.2">
      <c r="A1122" s="159" t="s">
        <v>296</v>
      </c>
      <c r="B1122" s="65" t="s">
        <v>142</v>
      </c>
      <c r="C1122" s="66">
        <v>10003863</v>
      </c>
      <c r="D1122" s="66" t="s">
        <v>494</v>
      </c>
      <c r="E1122" s="162" t="s">
        <v>143</v>
      </c>
      <c r="F1122" s="142">
        <f>IF($B$9="Female",'No Self Assessment feeder'!F1111,IF($B$9="Male",'No Self Assessment feeder'!AL1111,IF($B$9="All",'No Self Assessment feeder'!BR1111)))</f>
        <v>680</v>
      </c>
      <c r="G1122" s="120">
        <f>IF($B$9="Female",'No Self Assessment feeder'!G1111,IF($B$9="Male",'No Self Assessment feeder'!AM1111,IF($B$9="All",'No Self Assessment feeder'!BS1111)))</f>
        <v>2.2000000000000002</v>
      </c>
      <c r="H1122" s="79">
        <f>IF($B$9="Female",'No Self Assessment feeder'!H1111,IF($B$9="Male",'No Self Assessment feeder'!AN1111,IF($B$9="All",'No Self Assessment feeder'!BT1111)))</f>
        <v>665</v>
      </c>
      <c r="I1122" s="120">
        <f>IF($B$9="Female",'No Self Assessment feeder'!I1111,IF($B$9="Male",'No Self Assessment feeder'!AO1111,IF($B$9="All",'No Self Assessment feeder'!BU1111)))</f>
        <v>5.9</v>
      </c>
      <c r="J1122" s="120">
        <f>IF($B$9="Female",'No Self Assessment feeder'!J1111,IF($B$9="Male",'No Self Assessment feeder'!AP1111,IF($B$9="All",'No Self Assessment feeder'!BV1111)))</f>
        <v>11.1</v>
      </c>
      <c r="K1122" s="120">
        <f>IF($B$9="Female",'No Self Assessment feeder'!K1111,IF($B$9="Male",'No Self Assessment feeder'!AQ1111,IF($B$9="All",'No Self Assessment feeder'!BW1111)))</f>
        <v>71.7</v>
      </c>
      <c r="L1122" s="120">
        <f>IF($B$9="Female",'No Self Assessment feeder'!L1111,IF($B$9="Male",'No Self Assessment feeder'!AR1111,IF($B$9="All",'No Self Assessment feeder'!BX1111)))</f>
        <v>79.7</v>
      </c>
      <c r="M1122" s="127">
        <f>IF($B$9="Female",'No Self Assessment feeder'!M1111,IF($B$9="Male",'No Self Assessment feeder'!AS1111,IF($B$9="All",'No Self Assessment feeder'!BY1111)))</f>
        <v>83</v>
      </c>
      <c r="N1122" s="81" t="str">
        <f>IF($B$9="Female",'No Self Assessment feeder'!N1111,IF($B$9="Male",'No Self Assessment feeder'!AT1111,IF($B$9="All",'No Self Assessment feeder'!BZ1111)))</f>
        <v>.</v>
      </c>
      <c r="O1122" s="120" t="str">
        <f>IF($B$9="Female",'No Self Assessment feeder'!O1111,IF($B$9="Male",'No Self Assessment feeder'!AU1111,IF($B$9="All",'No Self Assessment feeder'!CA1111)))</f>
        <v>.</v>
      </c>
      <c r="P1122" s="79" t="str">
        <f>IF($B$9="Female",'No Self Assessment feeder'!P1111,IF($B$9="Male",'No Self Assessment feeder'!AV1111,IF($B$9="All",'No Self Assessment feeder'!CB1111)))</f>
        <v>.</v>
      </c>
      <c r="Q1122" s="120" t="str">
        <f>IF($B$9="Female",'No Self Assessment feeder'!Q1111,IF($B$9="Male",'No Self Assessment feeder'!AW1111,IF($B$9="All",'No Self Assessment feeder'!CC1111)))</f>
        <v>.</v>
      </c>
      <c r="R1122" s="120" t="str">
        <f>IF($B$9="Female",'No Self Assessment feeder'!R1111,IF($B$9="Male",'No Self Assessment feeder'!AX1111,IF($B$9="All",'No Self Assessment feeder'!CD1111)))</f>
        <v>.</v>
      </c>
      <c r="S1122" s="120" t="str">
        <f>IF($B$9="Female",'No Self Assessment feeder'!S1111,IF($B$9="Male",'No Self Assessment feeder'!AY1111,IF($B$9="All",'No Self Assessment feeder'!CE1111)))</f>
        <v>.</v>
      </c>
      <c r="T1122" s="120" t="str">
        <f>IF($B$9="Female",'No Self Assessment feeder'!T1111,IF($B$9="Male",'No Self Assessment feeder'!AZ1111,IF($B$9="All",'No Self Assessment feeder'!CF1111)))</f>
        <v>.</v>
      </c>
      <c r="U1122" s="127" t="str">
        <f>IF($B$9="Female",'No Self Assessment feeder'!U1111,IF($B$9="Male",'No Self Assessment feeder'!BA1111,IF($B$9="All",'No Self Assessment feeder'!CG1111)))</f>
        <v>.</v>
      </c>
      <c r="V1122" s="81" t="str">
        <f>IF($B$9="Female",'No Self Assessment feeder'!V1111,IF($B$9="Male",'No Self Assessment feeder'!BB1111,IF($B$9="All",'No Self Assessment feeder'!CH1111)))</f>
        <v>.</v>
      </c>
      <c r="W1122" s="120" t="str">
        <f>IF($B$9="Female",'No Self Assessment feeder'!W1111,IF($B$9="Male",'No Self Assessment feeder'!BC1111,IF($B$9="All",'No Self Assessment feeder'!CI1111)))</f>
        <v>.</v>
      </c>
      <c r="X1122" s="79" t="str">
        <f>IF($B$9="Female",'No Self Assessment feeder'!X1111,IF($B$9="Male",'No Self Assessment feeder'!BD1111,IF($B$9="All",'No Self Assessment feeder'!CJ1111)))</f>
        <v>.</v>
      </c>
      <c r="Y1122" s="120" t="str">
        <f>IF($B$9="Female",'No Self Assessment feeder'!Y1111,IF($B$9="Male",'No Self Assessment feeder'!BE1111,IF($B$9="All",'No Self Assessment feeder'!CK1111)))</f>
        <v>.</v>
      </c>
      <c r="Z1122" s="120" t="str">
        <f>IF($B$9="Female",'No Self Assessment feeder'!Z1111,IF($B$9="Male",'No Self Assessment feeder'!BF1111,IF($B$9="All",'No Self Assessment feeder'!CL1111)))</f>
        <v>.</v>
      </c>
      <c r="AA1122" s="120" t="str">
        <f>IF($B$9="Female",'No Self Assessment feeder'!AA1111,IF($B$9="Male",'No Self Assessment feeder'!BG1111,IF($B$9="All",'No Self Assessment feeder'!CM1111)))</f>
        <v>.</v>
      </c>
      <c r="AB1122" s="120" t="str">
        <f>IF($B$9="Female",'No Self Assessment feeder'!AB1111,IF($B$9="Male",'No Self Assessment feeder'!BH1111,IF($B$9="All",'No Self Assessment feeder'!CN1111)))</f>
        <v>.</v>
      </c>
      <c r="AC1122" s="127" t="str">
        <f>IF($B$9="Female",'No Self Assessment feeder'!AC1111,IF($B$9="Male",'No Self Assessment feeder'!BI1111,IF($B$9="All",'No Self Assessment feeder'!CO1111)))</f>
        <v>.</v>
      </c>
      <c r="CM1122" s="29"/>
    </row>
    <row r="1123" spans="1:91" ht="14.25" customHeight="1" x14ac:dyDescent="0.2">
      <c r="A1123" s="159" t="s">
        <v>296</v>
      </c>
      <c r="B1123" s="65" t="s">
        <v>144</v>
      </c>
      <c r="C1123" s="66">
        <v>10007796</v>
      </c>
      <c r="D1123" s="66" t="s">
        <v>492</v>
      </c>
      <c r="E1123" s="162" t="s">
        <v>145</v>
      </c>
      <c r="F1123" s="142">
        <f>IF($B$9="Female",'No Self Assessment feeder'!F1112,IF($B$9="Male",'No Self Assessment feeder'!AL1112,IF($B$9="All",'No Self Assessment feeder'!BR1112)))</f>
        <v>2055</v>
      </c>
      <c r="G1123" s="120">
        <f>IF($B$9="Female",'No Self Assessment feeder'!G1112,IF($B$9="Male",'No Self Assessment feeder'!AM1112,IF($B$9="All",'No Self Assessment feeder'!BS1112)))</f>
        <v>1.8</v>
      </c>
      <c r="H1123" s="79">
        <f>IF($B$9="Female",'No Self Assessment feeder'!H1112,IF($B$9="Male",'No Self Assessment feeder'!AN1112,IF($B$9="All",'No Self Assessment feeder'!BT1112)))</f>
        <v>2020</v>
      </c>
      <c r="I1123" s="120">
        <f>IF($B$9="Female",'No Self Assessment feeder'!I1112,IF($B$9="Male",'No Self Assessment feeder'!AO1112,IF($B$9="All",'No Self Assessment feeder'!BU1112)))</f>
        <v>5.9</v>
      </c>
      <c r="J1123" s="120">
        <f>IF($B$9="Female",'No Self Assessment feeder'!J1112,IF($B$9="Male",'No Self Assessment feeder'!AP1112,IF($B$9="All",'No Self Assessment feeder'!BV1112)))</f>
        <v>8.9</v>
      </c>
      <c r="K1123" s="120">
        <f>IF($B$9="Female",'No Self Assessment feeder'!K1112,IF($B$9="Male",'No Self Assessment feeder'!AQ1112,IF($B$9="All",'No Self Assessment feeder'!BW1112)))</f>
        <v>53.7</v>
      </c>
      <c r="L1123" s="120">
        <f>IF($B$9="Female",'No Self Assessment feeder'!L1112,IF($B$9="Male",'No Self Assessment feeder'!AR1112,IF($B$9="All",'No Self Assessment feeder'!BX1112)))</f>
        <v>72.900000000000006</v>
      </c>
      <c r="M1123" s="127">
        <f>IF($B$9="Female",'No Self Assessment feeder'!M1112,IF($B$9="Male",'No Self Assessment feeder'!AS1112,IF($B$9="All",'No Self Assessment feeder'!BY1112)))</f>
        <v>85.2</v>
      </c>
      <c r="N1123" s="81" t="str">
        <f>IF($B$9="Female",'No Self Assessment feeder'!N1112,IF($B$9="Male",'No Self Assessment feeder'!AT1112,IF($B$9="All",'No Self Assessment feeder'!BZ1112)))</f>
        <v>.</v>
      </c>
      <c r="O1123" s="120" t="str">
        <f>IF($B$9="Female",'No Self Assessment feeder'!O1112,IF($B$9="Male",'No Self Assessment feeder'!AU1112,IF($B$9="All",'No Self Assessment feeder'!CA1112)))</f>
        <v>.</v>
      </c>
      <c r="P1123" s="79" t="str">
        <f>IF($B$9="Female",'No Self Assessment feeder'!P1112,IF($B$9="Male",'No Self Assessment feeder'!AV1112,IF($B$9="All",'No Self Assessment feeder'!CB1112)))</f>
        <v>.</v>
      </c>
      <c r="Q1123" s="120" t="str">
        <f>IF($B$9="Female",'No Self Assessment feeder'!Q1112,IF($B$9="Male",'No Self Assessment feeder'!AW1112,IF($B$9="All",'No Self Assessment feeder'!CC1112)))</f>
        <v>.</v>
      </c>
      <c r="R1123" s="120" t="str">
        <f>IF($B$9="Female",'No Self Assessment feeder'!R1112,IF($B$9="Male",'No Self Assessment feeder'!AX1112,IF($B$9="All",'No Self Assessment feeder'!CD1112)))</f>
        <v>.</v>
      </c>
      <c r="S1123" s="120" t="str">
        <f>IF($B$9="Female",'No Self Assessment feeder'!S1112,IF($B$9="Male",'No Self Assessment feeder'!AY1112,IF($B$9="All",'No Self Assessment feeder'!CE1112)))</f>
        <v>.</v>
      </c>
      <c r="T1123" s="120" t="str">
        <f>IF($B$9="Female",'No Self Assessment feeder'!T1112,IF($B$9="Male",'No Self Assessment feeder'!AZ1112,IF($B$9="All",'No Self Assessment feeder'!CF1112)))</f>
        <v>.</v>
      </c>
      <c r="U1123" s="127" t="str">
        <f>IF($B$9="Female",'No Self Assessment feeder'!U1112,IF($B$9="Male",'No Self Assessment feeder'!BA1112,IF($B$9="All",'No Self Assessment feeder'!CG1112)))</f>
        <v>.</v>
      </c>
      <c r="V1123" s="81" t="str">
        <f>IF($B$9="Female",'No Self Assessment feeder'!V1112,IF($B$9="Male",'No Self Assessment feeder'!BB1112,IF($B$9="All",'No Self Assessment feeder'!CH1112)))</f>
        <v>.</v>
      </c>
      <c r="W1123" s="120" t="str">
        <f>IF($B$9="Female",'No Self Assessment feeder'!W1112,IF($B$9="Male",'No Self Assessment feeder'!BC1112,IF($B$9="All",'No Self Assessment feeder'!CI1112)))</f>
        <v>.</v>
      </c>
      <c r="X1123" s="79" t="str">
        <f>IF($B$9="Female",'No Self Assessment feeder'!X1112,IF($B$9="Male",'No Self Assessment feeder'!BD1112,IF($B$9="All",'No Self Assessment feeder'!CJ1112)))</f>
        <v>.</v>
      </c>
      <c r="Y1123" s="120" t="str">
        <f>IF($B$9="Female",'No Self Assessment feeder'!Y1112,IF($B$9="Male",'No Self Assessment feeder'!BE1112,IF($B$9="All",'No Self Assessment feeder'!CK1112)))</f>
        <v>.</v>
      </c>
      <c r="Z1123" s="120" t="str">
        <f>IF($B$9="Female",'No Self Assessment feeder'!Z1112,IF($B$9="Male",'No Self Assessment feeder'!BF1112,IF($B$9="All",'No Self Assessment feeder'!CL1112)))</f>
        <v>.</v>
      </c>
      <c r="AA1123" s="120" t="str">
        <f>IF($B$9="Female",'No Self Assessment feeder'!AA1112,IF($B$9="Male",'No Self Assessment feeder'!BG1112,IF($B$9="All",'No Self Assessment feeder'!CM1112)))</f>
        <v>.</v>
      </c>
      <c r="AB1123" s="120" t="str">
        <f>IF($B$9="Female",'No Self Assessment feeder'!AB1112,IF($B$9="Male",'No Self Assessment feeder'!BH1112,IF($B$9="All",'No Self Assessment feeder'!CN1112)))</f>
        <v>.</v>
      </c>
      <c r="AC1123" s="127" t="str">
        <f>IF($B$9="Female",'No Self Assessment feeder'!AC1112,IF($B$9="Male",'No Self Assessment feeder'!BI1112,IF($B$9="All",'No Self Assessment feeder'!CO1112)))</f>
        <v>.</v>
      </c>
      <c r="CM1123" s="29"/>
    </row>
    <row r="1124" spans="1:91" ht="14.25" customHeight="1" x14ac:dyDescent="0.2">
      <c r="A1124" s="159" t="s">
        <v>296</v>
      </c>
      <c r="B1124" s="65" t="s">
        <v>146</v>
      </c>
      <c r="C1124" s="66">
        <v>10007151</v>
      </c>
      <c r="D1124" s="66" t="s">
        <v>492</v>
      </c>
      <c r="E1124" s="162" t="s">
        <v>147</v>
      </c>
      <c r="F1124" s="142">
        <f>IF($B$9="Female",'No Self Assessment feeder'!F1113,IF($B$9="Male",'No Self Assessment feeder'!AL1113,IF($B$9="All",'No Self Assessment feeder'!BR1113)))</f>
        <v>2485</v>
      </c>
      <c r="G1124" s="120">
        <f>IF($B$9="Female",'No Self Assessment feeder'!G1113,IF($B$9="Male",'No Self Assessment feeder'!AM1113,IF($B$9="All",'No Self Assessment feeder'!BS1113)))</f>
        <v>2.5</v>
      </c>
      <c r="H1124" s="79">
        <f>IF($B$9="Female",'No Self Assessment feeder'!H1113,IF($B$9="Male",'No Self Assessment feeder'!AN1113,IF($B$9="All",'No Self Assessment feeder'!BT1113)))</f>
        <v>2425</v>
      </c>
      <c r="I1124" s="120">
        <f>IF($B$9="Female",'No Self Assessment feeder'!I1113,IF($B$9="Male",'No Self Assessment feeder'!AO1113,IF($B$9="All",'No Self Assessment feeder'!BU1113)))</f>
        <v>5.8</v>
      </c>
      <c r="J1124" s="120">
        <f>IF($B$9="Female",'No Self Assessment feeder'!J1113,IF($B$9="Male",'No Self Assessment feeder'!AP1113,IF($B$9="All",'No Self Assessment feeder'!BV1113)))</f>
        <v>11.4</v>
      </c>
      <c r="K1124" s="120">
        <f>IF($B$9="Female",'No Self Assessment feeder'!K1113,IF($B$9="Male",'No Self Assessment feeder'!AQ1113,IF($B$9="All",'No Self Assessment feeder'!BW1113)))</f>
        <v>66.099999999999994</v>
      </c>
      <c r="L1124" s="120">
        <f>IF($B$9="Female",'No Self Assessment feeder'!L1113,IF($B$9="Male",'No Self Assessment feeder'!AR1113,IF($B$9="All",'No Self Assessment feeder'!BX1113)))</f>
        <v>77.5</v>
      </c>
      <c r="M1124" s="127">
        <f>IF($B$9="Female",'No Self Assessment feeder'!M1113,IF($B$9="Male",'No Self Assessment feeder'!AS1113,IF($B$9="All",'No Self Assessment feeder'!BY1113)))</f>
        <v>82.8</v>
      </c>
      <c r="N1124" s="81" t="str">
        <f>IF($B$9="Female",'No Self Assessment feeder'!N1113,IF($B$9="Male",'No Self Assessment feeder'!AT1113,IF($B$9="All",'No Self Assessment feeder'!BZ1113)))</f>
        <v>.</v>
      </c>
      <c r="O1124" s="120" t="str">
        <f>IF($B$9="Female",'No Self Assessment feeder'!O1113,IF($B$9="Male",'No Self Assessment feeder'!AU1113,IF($B$9="All",'No Self Assessment feeder'!CA1113)))</f>
        <v>.</v>
      </c>
      <c r="P1124" s="79" t="str">
        <f>IF($B$9="Female",'No Self Assessment feeder'!P1113,IF($B$9="Male",'No Self Assessment feeder'!AV1113,IF($B$9="All",'No Self Assessment feeder'!CB1113)))</f>
        <v>.</v>
      </c>
      <c r="Q1124" s="120" t="str">
        <f>IF($B$9="Female",'No Self Assessment feeder'!Q1113,IF($B$9="Male",'No Self Assessment feeder'!AW1113,IF($B$9="All",'No Self Assessment feeder'!CC1113)))</f>
        <v>.</v>
      </c>
      <c r="R1124" s="120" t="str">
        <f>IF($B$9="Female",'No Self Assessment feeder'!R1113,IF($B$9="Male",'No Self Assessment feeder'!AX1113,IF($B$9="All",'No Self Assessment feeder'!CD1113)))</f>
        <v>.</v>
      </c>
      <c r="S1124" s="120" t="str">
        <f>IF($B$9="Female",'No Self Assessment feeder'!S1113,IF($B$9="Male",'No Self Assessment feeder'!AY1113,IF($B$9="All",'No Self Assessment feeder'!CE1113)))</f>
        <v>.</v>
      </c>
      <c r="T1124" s="120" t="str">
        <f>IF($B$9="Female",'No Self Assessment feeder'!T1113,IF($B$9="Male",'No Self Assessment feeder'!AZ1113,IF($B$9="All",'No Self Assessment feeder'!CF1113)))</f>
        <v>.</v>
      </c>
      <c r="U1124" s="127" t="str">
        <f>IF($B$9="Female",'No Self Assessment feeder'!U1113,IF($B$9="Male",'No Self Assessment feeder'!BA1113,IF($B$9="All",'No Self Assessment feeder'!CG1113)))</f>
        <v>.</v>
      </c>
      <c r="V1124" s="81" t="str">
        <f>IF($B$9="Female",'No Self Assessment feeder'!V1113,IF($B$9="Male",'No Self Assessment feeder'!BB1113,IF($B$9="All",'No Self Assessment feeder'!CH1113)))</f>
        <v>.</v>
      </c>
      <c r="W1124" s="120" t="str">
        <f>IF($B$9="Female",'No Self Assessment feeder'!W1113,IF($B$9="Male",'No Self Assessment feeder'!BC1113,IF($B$9="All",'No Self Assessment feeder'!CI1113)))</f>
        <v>.</v>
      </c>
      <c r="X1124" s="79" t="str">
        <f>IF($B$9="Female",'No Self Assessment feeder'!X1113,IF($B$9="Male",'No Self Assessment feeder'!BD1113,IF($B$9="All",'No Self Assessment feeder'!CJ1113)))</f>
        <v>.</v>
      </c>
      <c r="Y1124" s="120" t="str">
        <f>IF($B$9="Female",'No Self Assessment feeder'!Y1113,IF($B$9="Male",'No Self Assessment feeder'!BE1113,IF($B$9="All",'No Self Assessment feeder'!CK1113)))</f>
        <v>.</v>
      </c>
      <c r="Z1124" s="120" t="str">
        <f>IF($B$9="Female",'No Self Assessment feeder'!Z1113,IF($B$9="Male",'No Self Assessment feeder'!BF1113,IF($B$9="All",'No Self Assessment feeder'!CL1113)))</f>
        <v>.</v>
      </c>
      <c r="AA1124" s="120" t="str">
        <f>IF($B$9="Female",'No Self Assessment feeder'!AA1113,IF($B$9="Male",'No Self Assessment feeder'!BG1113,IF($B$9="All",'No Self Assessment feeder'!CM1113)))</f>
        <v>.</v>
      </c>
      <c r="AB1124" s="120" t="str">
        <f>IF($B$9="Female",'No Self Assessment feeder'!AB1113,IF($B$9="Male",'No Self Assessment feeder'!BH1113,IF($B$9="All",'No Self Assessment feeder'!CN1113)))</f>
        <v>.</v>
      </c>
      <c r="AC1124" s="127" t="str">
        <f>IF($B$9="Female",'No Self Assessment feeder'!AC1113,IF($B$9="Male",'No Self Assessment feeder'!BI1113,IF($B$9="All",'No Self Assessment feeder'!CO1113)))</f>
        <v>.</v>
      </c>
      <c r="CM1124" s="29"/>
    </row>
    <row r="1125" spans="1:91" ht="14.25" customHeight="1" x14ac:dyDescent="0.2">
      <c r="A1125" s="159" t="s">
        <v>296</v>
      </c>
      <c r="B1125" s="65" t="s">
        <v>148</v>
      </c>
      <c r="C1125" s="66">
        <v>10003956</v>
      </c>
      <c r="D1125" s="66" t="s">
        <v>493</v>
      </c>
      <c r="E1125" s="162" t="s">
        <v>149</v>
      </c>
      <c r="F1125" s="142">
        <f>IF($B$9="Female",'No Self Assessment feeder'!F1114,IF($B$9="Male",'No Self Assessment feeder'!AL1114,IF($B$9="All",'No Self Assessment feeder'!BR1114)))</f>
        <v>1270</v>
      </c>
      <c r="G1125" s="120">
        <f>IF($B$9="Female",'No Self Assessment feeder'!G1114,IF($B$9="Male",'No Self Assessment feeder'!AM1114,IF($B$9="All",'No Self Assessment feeder'!BS1114)))</f>
        <v>3.8</v>
      </c>
      <c r="H1125" s="79">
        <f>IF($B$9="Female",'No Self Assessment feeder'!H1114,IF($B$9="Male",'No Self Assessment feeder'!AN1114,IF($B$9="All",'No Self Assessment feeder'!BT1114)))</f>
        <v>1225</v>
      </c>
      <c r="I1125" s="120">
        <f>IF($B$9="Female",'No Self Assessment feeder'!I1114,IF($B$9="Male",'No Self Assessment feeder'!AO1114,IF($B$9="All",'No Self Assessment feeder'!BU1114)))</f>
        <v>7.3</v>
      </c>
      <c r="J1125" s="120">
        <f>IF($B$9="Female",'No Self Assessment feeder'!J1114,IF($B$9="Male",'No Self Assessment feeder'!AP1114,IF($B$9="All",'No Self Assessment feeder'!BV1114)))</f>
        <v>11.7</v>
      </c>
      <c r="K1125" s="120">
        <f>IF($B$9="Female",'No Self Assessment feeder'!K1114,IF($B$9="Male",'No Self Assessment feeder'!AQ1114,IF($B$9="All",'No Self Assessment feeder'!BW1114)))</f>
        <v>63.9</v>
      </c>
      <c r="L1125" s="120">
        <f>IF($B$9="Female",'No Self Assessment feeder'!L1114,IF($B$9="Male",'No Self Assessment feeder'!AR1114,IF($B$9="All",'No Self Assessment feeder'!BX1114)))</f>
        <v>75.3</v>
      </c>
      <c r="M1125" s="127">
        <f>IF($B$9="Female",'No Self Assessment feeder'!M1114,IF($B$9="Male",'No Self Assessment feeder'!AS1114,IF($B$9="All",'No Self Assessment feeder'!BY1114)))</f>
        <v>81</v>
      </c>
      <c r="N1125" s="81" t="str">
        <f>IF($B$9="Female",'No Self Assessment feeder'!N1114,IF($B$9="Male",'No Self Assessment feeder'!AT1114,IF($B$9="All",'No Self Assessment feeder'!BZ1114)))</f>
        <v>.</v>
      </c>
      <c r="O1125" s="120" t="str">
        <f>IF($B$9="Female",'No Self Assessment feeder'!O1114,IF($B$9="Male",'No Self Assessment feeder'!AU1114,IF($B$9="All",'No Self Assessment feeder'!CA1114)))</f>
        <v>.</v>
      </c>
      <c r="P1125" s="79" t="str">
        <f>IF($B$9="Female",'No Self Assessment feeder'!P1114,IF($B$9="Male",'No Self Assessment feeder'!AV1114,IF($B$9="All",'No Self Assessment feeder'!CB1114)))</f>
        <v>.</v>
      </c>
      <c r="Q1125" s="120" t="str">
        <f>IF($B$9="Female",'No Self Assessment feeder'!Q1114,IF($B$9="Male",'No Self Assessment feeder'!AW1114,IF($B$9="All",'No Self Assessment feeder'!CC1114)))</f>
        <v>.</v>
      </c>
      <c r="R1125" s="120" t="str">
        <f>IF($B$9="Female",'No Self Assessment feeder'!R1114,IF($B$9="Male",'No Self Assessment feeder'!AX1114,IF($B$9="All",'No Self Assessment feeder'!CD1114)))</f>
        <v>.</v>
      </c>
      <c r="S1125" s="120" t="str">
        <f>IF($B$9="Female",'No Self Assessment feeder'!S1114,IF($B$9="Male",'No Self Assessment feeder'!AY1114,IF($B$9="All",'No Self Assessment feeder'!CE1114)))</f>
        <v>.</v>
      </c>
      <c r="T1125" s="120" t="str">
        <f>IF($B$9="Female",'No Self Assessment feeder'!T1114,IF($B$9="Male",'No Self Assessment feeder'!AZ1114,IF($B$9="All",'No Self Assessment feeder'!CF1114)))</f>
        <v>.</v>
      </c>
      <c r="U1125" s="127" t="str">
        <f>IF($B$9="Female",'No Self Assessment feeder'!U1114,IF($B$9="Male",'No Self Assessment feeder'!BA1114,IF($B$9="All",'No Self Assessment feeder'!CG1114)))</f>
        <v>.</v>
      </c>
      <c r="V1125" s="81" t="str">
        <f>IF($B$9="Female",'No Self Assessment feeder'!V1114,IF($B$9="Male",'No Self Assessment feeder'!BB1114,IF($B$9="All",'No Self Assessment feeder'!CH1114)))</f>
        <v>.</v>
      </c>
      <c r="W1125" s="120" t="str">
        <f>IF($B$9="Female",'No Self Assessment feeder'!W1114,IF($B$9="Male",'No Self Assessment feeder'!BC1114,IF($B$9="All",'No Self Assessment feeder'!CI1114)))</f>
        <v>.</v>
      </c>
      <c r="X1125" s="79" t="str">
        <f>IF($B$9="Female",'No Self Assessment feeder'!X1114,IF($B$9="Male",'No Self Assessment feeder'!BD1114,IF($B$9="All",'No Self Assessment feeder'!CJ1114)))</f>
        <v>.</v>
      </c>
      <c r="Y1125" s="120" t="str">
        <f>IF($B$9="Female",'No Self Assessment feeder'!Y1114,IF($B$9="Male",'No Self Assessment feeder'!BE1114,IF($B$9="All",'No Self Assessment feeder'!CK1114)))</f>
        <v>.</v>
      </c>
      <c r="Z1125" s="120" t="str">
        <f>IF($B$9="Female",'No Self Assessment feeder'!Z1114,IF($B$9="Male",'No Self Assessment feeder'!BF1114,IF($B$9="All",'No Self Assessment feeder'!CL1114)))</f>
        <v>.</v>
      </c>
      <c r="AA1125" s="120" t="str">
        <f>IF($B$9="Female",'No Self Assessment feeder'!AA1114,IF($B$9="Male",'No Self Assessment feeder'!BG1114,IF($B$9="All",'No Self Assessment feeder'!CM1114)))</f>
        <v>.</v>
      </c>
      <c r="AB1125" s="120" t="str">
        <f>IF($B$9="Female",'No Self Assessment feeder'!AB1114,IF($B$9="Male",'No Self Assessment feeder'!BH1114,IF($B$9="All",'No Self Assessment feeder'!CN1114)))</f>
        <v>.</v>
      </c>
      <c r="AC1125" s="127" t="str">
        <f>IF($B$9="Female",'No Self Assessment feeder'!AC1114,IF($B$9="Male",'No Self Assessment feeder'!BI1114,IF($B$9="All",'No Self Assessment feeder'!CO1114)))</f>
        <v>.</v>
      </c>
      <c r="CM1125" s="29"/>
    </row>
    <row r="1126" spans="1:91" ht="14.25" customHeight="1" x14ac:dyDescent="0.2">
      <c r="A1126" s="159" t="s">
        <v>296</v>
      </c>
      <c r="B1126" s="65" t="s">
        <v>150</v>
      </c>
      <c r="C1126" s="66">
        <v>10003957</v>
      </c>
      <c r="D1126" s="66" t="s">
        <v>493</v>
      </c>
      <c r="E1126" s="162" t="s">
        <v>151</v>
      </c>
      <c r="F1126" s="142">
        <f>IF($B$9="Female",'No Self Assessment feeder'!F1115,IF($B$9="Male",'No Self Assessment feeder'!AL1115,IF($B$9="All",'No Self Assessment feeder'!BR1115)))</f>
        <v>4240</v>
      </c>
      <c r="G1126" s="120">
        <f>IF($B$9="Female",'No Self Assessment feeder'!G1115,IF($B$9="Male",'No Self Assessment feeder'!AM1115,IF($B$9="All",'No Self Assessment feeder'!BS1115)))</f>
        <v>3.1</v>
      </c>
      <c r="H1126" s="79">
        <f>IF($B$9="Female",'No Self Assessment feeder'!H1115,IF($B$9="Male",'No Self Assessment feeder'!AN1115,IF($B$9="All",'No Self Assessment feeder'!BT1115)))</f>
        <v>4105</v>
      </c>
      <c r="I1126" s="120">
        <f>IF($B$9="Female",'No Self Assessment feeder'!I1115,IF($B$9="Male",'No Self Assessment feeder'!AO1115,IF($B$9="All",'No Self Assessment feeder'!BU1115)))</f>
        <v>6.9</v>
      </c>
      <c r="J1126" s="120">
        <f>IF($B$9="Female",'No Self Assessment feeder'!J1115,IF($B$9="Male",'No Self Assessment feeder'!AP1115,IF($B$9="All",'No Self Assessment feeder'!BV1115)))</f>
        <v>12.4</v>
      </c>
      <c r="K1126" s="120">
        <f>IF($B$9="Female",'No Self Assessment feeder'!K1115,IF($B$9="Male",'No Self Assessment feeder'!AQ1115,IF($B$9="All",'No Self Assessment feeder'!BW1115)))</f>
        <v>62.8</v>
      </c>
      <c r="L1126" s="120">
        <f>IF($B$9="Female",'No Self Assessment feeder'!L1115,IF($B$9="Male",'No Self Assessment feeder'!AR1115,IF($B$9="All",'No Self Assessment feeder'!BX1115)))</f>
        <v>74.8</v>
      </c>
      <c r="M1126" s="127">
        <f>IF($B$9="Female",'No Self Assessment feeder'!M1115,IF($B$9="Male",'No Self Assessment feeder'!AS1115,IF($B$9="All",'No Self Assessment feeder'!BY1115)))</f>
        <v>80.7</v>
      </c>
      <c r="N1126" s="81" t="str">
        <f>IF($B$9="Female",'No Self Assessment feeder'!N1115,IF($B$9="Male",'No Self Assessment feeder'!AT1115,IF($B$9="All",'No Self Assessment feeder'!BZ1115)))</f>
        <v>.</v>
      </c>
      <c r="O1126" s="120" t="str">
        <f>IF($B$9="Female",'No Self Assessment feeder'!O1115,IF($B$9="Male",'No Self Assessment feeder'!AU1115,IF($B$9="All",'No Self Assessment feeder'!CA1115)))</f>
        <v>.</v>
      </c>
      <c r="P1126" s="79" t="str">
        <f>IF($B$9="Female",'No Self Assessment feeder'!P1115,IF($B$9="Male",'No Self Assessment feeder'!AV1115,IF($B$9="All",'No Self Assessment feeder'!CB1115)))</f>
        <v>.</v>
      </c>
      <c r="Q1126" s="120" t="str">
        <f>IF($B$9="Female",'No Self Assessment feeder'!Q1115,IF($B$9="Male",'No Self Assessment feeder'!AW1115,IF($B$9="All",'No Self Assessment feeder'!CC1115)))</f>
        <v>.</v>
      </c>
      <c r="R1126" s="120" t="str">
        <f>IF($B$9="Female",'No Self Assessment feeder'!R1115,IF($B$9="Male",'No Self Assessment feeder'!AX1115,IF($B$9="All",'No Self Assessment feeder'!CD1115)))</f>
        <v>.</v>
      </c>
      <c r="S1126" s="120" t="str">
        <f>IF($B$9="Female",'No Self Assessment feeder'!S1115,IF($B$9="Male",'No Self Assessment feeder'!AY1115,IF($B$9="All",'No Self Assessment feeder'!CE1115)))</f>
        <v>.</v>
      </c>
      <c r="T1126" s="120" t="str">
        <f>IF($B$9="Female",'No Self Assessment feeder'!T1115,IF($B$9="Male",'No Self Assessment feeder'!AZ1115,IF($B$9="All",'No Self Assessment feeder'!CF1115)))</f>
        <v>.</v>
      </c>
      <c r="U1126" s="127" t="str">
        <f>IF($B$9="Female",'No Self Assessment feeder'!U1115,IF($B$9="Male",'No Self Assessment feeder'!BA1115,IF($B$9="All",'No Self Assessment feeder'!CG1115)))</f>
        <v>.</v>
      </c>
      <c r="V1126" s="81" t="str">
        <f>IF($B$9="Female",'No Self Assessment feeder'!V1115,IF($B$9="Male",'No Self Assessment feeder'!BB1115,IF($B$9="All",'No Self Assessment feeder'!CH1115)))</f>
        <v>.</v>
      </c>
      <c r="W1126" s="120" t="str">
        <f>IF($B$9="Female",'No Self Assessment feeder'!W1115,IF($B$9="Male",'No Self Assessment feeder'!BC1115,IF($B$9="All",'No Self Assessment feeder'!CI1115)))</f>
        <v>.</v>
      </c>
      <c r="X1126" s="79" t="str">
        <f>IF($B$9="Female",'No Self Assessment feeder'!X1115,IF($B$9="Male",'No Self Assessment feeder'!BD1115,IF($B$9="All",'No Self Assessment feeder'!CJ1115)))</f>
        <v>.</v>
      </c>
      <c r="Y1126" s="120" t="str">
        <f>IF($B$9="Female",'No Self Assessment feeder'!Y1115,IF($B$9="Male",'No Self Assessment feeder'!BE1115,IF($B$9="All",'No Self Assessment feeder'!CK1115)))</f>
        <v>.</v>
      </c>
      <c r="Z1126" s="120" t="str">
        <f>IF($B$9="Female",'No Self Assessment feeder'!Z1115,IF($B$9="Male",'No Self Assessment feeder'!BF1115,IF($B$9="All",'No Self Assessment feeder'!CL1115)))</f>
        <v>.</v>
      </c>
      <c r="AA1126" s="120" t="str">
        <f>IF($B$9="Female",'No Self Assessment feeder'!AA1115,IF($B$9="Male",'No Self Assessment feeder'!BG1115,IF($B$9="All",'No Self Assessment feeder'!CM1115)))</f>
        <v>.</v>
      </c>
      <c r="AB1126" s="120" t="str">
        <f>IF($B$9="Female",'No Self Assessment feeder'!AB1115,IF($B$9="Male",'No Self Assessment feeder'!BH1115,IF($B$9="All",'No Self Assessment feeder'!CN1115)))</f>
        <v>.</v>
      </c>
      <c r="AC1126" s="127" t="str">
        <f>IF($B$9="Female",'No Self Assessment feeder'!AC1115,IF($B$9="Male",'No Self Assessment feeder'!BI1115,IF($B$9="All",'No Self Assessment feeder'!CO1115)))</f>
        <v>.</v>
      </c>
      <c r="CM1126" s="29"/>
    </row>
    <row r="1127" spans="1:91" ht="14.25" customHeight="1" x14ac:dyDescent="0.2">
      <c r="A1127" s="159" t="s">
        <v>296</v>
      </c>
      <c r="B1127" s="65" t="s">
        <v>152</v>
      </c>
      <c r="C1127" s="66">
        <v>10003945</v>
      </c>
      <c r="D1127" s="66" t="s">
        <v>493</v>
      </c>
      <c r="E1127" s="162" t="s">
        <v>153</v>
      </c>
      <c r="F1127" s="142">
        <f>IF($B$9="Female",'No Self Assessment feeder'!F1116,IF($B$9="Male",'No Self Assessment feeder'!AL1116,IF($B$9="All",'No Self Assessment feeder'!BR1116)))</f>
        <v>155</v>
      </c>
      <c r="G1127" s="120">
        <f>IF($B$9="Female",'No Self Assessment feeder'!G1116,IF($B$9="Male",'No Self Assessment feeder'!AM1116,IF($B$9="All",'No Self Assessment feeder'!BS1116)))</f>
        <v>2.6</v>
      </c>
      <c r="H1127" s="79">
        <f>IF($B$9="Female",'No Self Assessment feeder'!H1116,IF($B$9="Male",'No Self Assessment feeder'!AN1116,IF($B$9="All",'No Self Assessment feeder'!BT1116)))</f>
        <v>150</v>
      </c>
      <c r="I1127" s="120">
        <f>IF($B$9="Female",'No Self Assessment feeder'!I1116,IF($B$9="Male",'No Self Assessment feeder'!AO1116,IF($B$9="All",'No Self Assessment feeder'!BU1116)))</f>
        <v>14</v>
      </c>
      <c r="J1127" s="120">
        <f>IF($B$9="Female",'No Self Assessment feeder'!J1116,IF($B$9="Male",'No Self Assessment feeder'!AP1116,IF($B$9="All",'No Self Assessment feeder'!BV1116)))</f>
        <v>16.7</v>
      </c>
      <c r="K1127" s="120" t="str">
        <f>IF($B$9="Female",'No Self Assessment feeder'!K1116,IF($B$9="Male",'No Self Assessment feeder'!AQ1116,IF($B$9="All",'No Self Assessment feeder'!BW1116)))</f>
        <v>x</v>
      </c>
      <c r="L1127" s="120" t="str">
        <f>IF($B$9="Female",'No Self Assessment feeder'!L1116,IF($B$9="Male",'No Self Assessment feeder'!AR1116,IF($B$9="All",'No Self Assessment feeder'!BX1116)))</f>
        <v>x</v>
      </c>
      <c r="M1127" s="127">
        <f>IF($B$9="Female",'No Self Assessment feeder'!M1116,IF($B$9="Male",'No Self Assessment feeder'!AS1116,IF($B$9="All",'No Self Assessment feeder'!BY1116)))</f>
        <v>69.3</v>
      </c>
      <c r="N1127" s="81" t="str">
        <f>IF($B$9="Female",'No Self Assessment feeder'!N1116,IF($B$9="Male",'No Self Assessment feeder'!AT1116,IF($B$9="All",'No Self Assessment feeder'!BZ1116)))</f>
        <v>.</v>
      </c>
      <c r="O1127" s="120" t="str">
        <f>IF($B$9="Female",'No Self Assessment feeder'!O1116,IF($B$9="Male",'No Self Assessment feeder'!AU1116,IF($B$9="All",'No Self Assessment feeder'!CA1116)))</f>
        <v>.</v>
      </c>
      <c r="P1127" s="79" t="str">
        <f>IF($B$9="Female",'No Self Assessment feeder'!P1116,IF($B$9="Male",'No Self Assessment feeder'!AV1116,IF($B$9="All",'No Self Assessment feeder'!CB1116)))</f>
        <v>.</v>
      </c>
      <c r="Q1127" s="120" t="str">
        <f>IF($B$9="Female",'No Self Assessment feeder'!Q1116,IF($B$9="Male",'No Self Assessment feeder'!AW1116,IF($B$9="All",'No Self Assessment feeder'!CC1116)))</f>
        <v>.</v>
      </c>
      <c r="R1127" s="120" t="str">
        <f>IF($B$9="Female",'No Self Assessment feeder'!R1116,IF($B$9="Male",'No Self Assessment feeder'!AX1116,IF($B$9="All",'No Self Assessment feeder'!CD1116)))</f>
        <v>.</v>
      </c>
      <c r="S1127" s="120" t="str">
        <f>IF($B$9="Female",'No Self Assessment feeder'!S1116,IF($B$9="Male",'No Self Assessment feeder'!AY1116,IF($B$9="All",'No Self Assessment feeder'!CE1116)))</f>
        <v>.</v>
      </c>
      <c r="T1127" s="120" t="str">
        <f>IF($B$9="Female",'No Self Assessment feeder'!T1116,IF($B$9="Male",'No Self Assessment feeder'!AZ1116,IF($B$9="All",'No Self Assessment feeder'!CF1116)))</f>
        <v>.</v>
      </c>
      <c r="U1127" s="127" t="str">
        <f>IF($B$9="Female",'No Self Assessment feeder'!U1116,IF($B$9="Male",'No Self Assessment feeder'!BA1116,IF($B$9="All",'No Self Assessment feeder'!CG1116)))</f>
        <v>.</v>
      </c>
      <c r="V1127" s="81" t="str">
        <f>IF($B$9="Female",'No Self Assessment feeder'!V1116,IF($B$9="Male",'No Self Assessment feeder'!BB1116,IF($B$9="All",'No Self Assessment feeder'!CH1116)))</f>
        <v>.</v>
      </c>
      <c r="W1127" s="120" t="str">
        <f>IF($B$9="Female",'No Self Assessment feeder'!W1116,IF($B$9="Male",'No Self Assessment feeder'!BC1116,IF($B$9="All",'No Self Assessment feeder'!CI1116)))</f>
        <v>.</v>
      </c>
      <c r="X1127" s="79" t="str">
        <f>IF($B$9="Female",'No Self Assessment feeder'!X1116,IF($B$9="Male",'No Self Assessment feeder'!BD1116,IF($B$9="All",'No Self Assessment feeder'!CJ1116)))</f>
        <v>.</v>
      </c>
      <c r="Y1127" s="120" t="str">
        <f>IF($B$9="Female",'No Self Assessment feeder'!Y1116,IF($B$9="Male",'No Self Assessment feeder'!BE1116,IF($B$9="All",'No Self Assessment feeder'!CK1116)))</f>
        <v>.</v>
      </c>
      <c r="Z1127" s="120" t="str">
        <f>IF($B$9="Female",'No Self Assessment feeder'!Z1116,IF($B$9="Male",'No Self Assessment feeder'!BF1116,IF($B$9="All",'No Self Assessment feeder'!CL1116)))</f>
        <v>.</v>
      </c>
      <c r="AA1127" s="120" t="str">
        <f>IF($B$9="Female",'No Self Assessment feeder'!AA1116,IF($B$9="Male",'No Self Assessment feeder'!BG1116,IF($B$9="All",'No Self Assessment feeder'!CM1116)))</f>
        <v>.</v>
      </c>
      <c r="AB1127" s="120" t="str">
        <f>IF($B$9="Female",'No Self Assessment feeder'!AB1116,IF($B$9="Male",'No Self Assessment feeder'!BH1116,IF($B$9="All",'No Self Assessment feeder'!CN1116)))</f>
        <v>.</v>
      </c>
      <c r="AC1127" s="127" t="str">
        <f>IF($B$9="Female",'No Self Assessment feeder'!AC1116,IF($B$9="Male",'No Self Assessment feeder'!BI1116,IF($B$9="All",'No Self Assessment feeder'!CO1116)))</f>
        <v>.</v>
      </c>
      <c r="CM1127" s="29"/>
    </row>
    <row r="1128" spans="1:91" ht="14.25" customHeight="1" x14ac:dyDescent="0.2">
      <c r="A1128" s="159" t="s">
        <v>296</v>
      </c>
      <c r="B1128" s="65" t="s">
        <v>154</v>
      </c>
      <c r="C1128" s="66">
        <v>10006842</v>
      </c>
      <c r="D1128" s="66" t="s">
        <v>493</v>
      </c>
      <c r="E1128" s="162" t="s">
        <v>155</v>
      </c>
      <c r="F1128" s="142">
        <f>IF($B$9="Female",'No Self Assessment feeder'!F1117,IF($B$9="Male",'No Self Assessment feeder'!AL1117,IF($B$9="All",'No Self Assessment feeder'!BR1117)))</f>
        <v>3170</v>
      </c>
      <c r="G1128" s="120">
        <f>IF($B$9="Female",'No Self Assessment feeder'!G1117,IF($B$9="Male",'No Self Assessment feeder'!AM1117,IF($B$9="All",'No Self Assessment feeder'!BS1117)))</f>
        <v>1.8</v>
      </c>
      <c r="H1128" s="79">
        <f>IF($B$9="Female",'No Self Assessment feeder'!H1117,IF($B$9="Male",'No Self Assessment feeder'!AN1117,IF($B$9="All",'No Self Assessment feeder'!BT1117)))</f>
        <v>3115</v>
      </c>
      <c r="I1128" s="120">
        <f>IF($B$9="Female",'No Self Assessment feeder'!I1117,IF($B$9="Male",'No Self Assessment feeder'!AO1117,IF($B$9="All",'No Self Assessment feeder'!BU1117)))</f>
        <v>6.9</v>
      </c>
      <c r="J1128" s="120">
        <f>IF($B$9="Female",'No Self Assessment feeder'!J1117,IF($B$9="Male",'No Self Assessment feeder'!AP1117,IF($B$9="All",'No Self Assessment feeder'!BV1117)))</f>
        <v>11</v>
      </c>
      <c r="K1128" s="120">
        <f>IF($B$9="Female",'No Self Assessment feeder'!K1117,IF($B$9="Male",'No Self Assessment feeder'!AQ1117,IF($B$9="All",'No Self Assessment feeder'!BW1117)))</f>
        <v>57.8</v>
      </c>
      <c r="L1128" s="120">
        <f>IF($B$9="Female",'No Self Assessment feeder'!L1117,IF($B$9="Male",'No Self Assessment feeder'!AR1117,IF($B$9="All",'No Self Assessment feeder'!BX1117)))</f>
        <v>72.599999999999994</v>
      </c>
      <c r="M1128" s="127">
        <f>IF($B$9="Female",'No Self Assessment feeder'!M1117,IF($B$9="Male",'No Self Assessment feeder'!AS1117,IF($B$9="All",'No Self Assessment feeder'!BY1117)))</f>
        <v>82.1</v>
      </c>
      <c r="N1128" s="81" t="str">
        <f>IF($B$9="Female",'No Self Assessment feeder'!N1117,IF($B$9="Male",'No Self Assessment feeder'!AT1117,IF($B$9="All",'No Self Assessment feeder'!BZ1117)))</f>
        <v>.</v>
      </c>
      <c r="O1128" s="120" t="str">
        <f>IF($B$9="Female",'No Self Assessment feeder'!O1117,IF($B$9="Male",'No Self Assessment feeder'!AU1117,IF($B$9="All",'No Self Assessment feeder'!CA1117)))</f>
        <v>.</v>
      </c>
      <c r="P1128" s="79" t="str">
        <f>IF($B$9="Female",'No Self Assessment feeder'!P1117,IF($B$9="Male",'No Self Assessment feeder'!AV1117,IF($B$9="All",'No Self Assessment feeder'!CB1117)))</f>
        <v>.</v>
      </c>
      <c r="Q1128" s="120" t="str">
        <f>IF($B$9="Female",'No Self Assessment feeder'!Q1117,IF($B$9="Male",'No Self Assessment feeder'!AW1117,IF($B$9="All",'No Self Assessment feeder'!CC1117)))</f>
        <v>.</v>
      </c>
      <c r="R1128" s="120" t="str">
        <f>IF($B$9="Female",'No Self Assessment feeder'!R1117,IF($B$9="Male",'No Self Assessment feeder'!AX1117,IF($B$9="All",'No Self Assessment feeder'!CD1117)))</f>
        <v>.</v>
      </c>
      <c r="S1128" s="120" t="str">
        <f>IF($B$9="Female",'No Self Assessment feeder'!S1117,IF($B$9="Male",'No Self Assessment feeder'!AY1117,IF($B$9="All",'No Self Assessment feeder'!CE1117)))</f>
        <v>.</v>
      </c>
      <c r="T1128" s="120" t="str">
        <f>IF($B$9="Female",'No Self Assessment feeder'!T1117,IF($B$9="Male",'No Self Assessment feeder'!AZ1117,IF($B$9="All",'No Self Assessment feeder'!CF1117)))</f>
        <v>.</v>
      </c>
      <c r="U1128" s="127" t="str">
        <f>IF($B$9="Female",'No Self Assessment feeder'!U1117,IF($B$9="Male",'No Self Assessment feeder'!BA1117,IF($B$9="All",'No Self Assessment feeder'!CG1117)))</f>
        <v>.</v>
      </c>
      <c r="V1128" s="81" t="str">
        <f>IF($B$9="Female",'No Self Assessment feeder'!V1117,IF($B$9="Male",'No Self Assessment feeder'!BB1117,IF($B$9="All",'No Self Assessment feeder'!CH1117)))</f>
        <v>.</v>
      </c>
      <c r="W1128" s="120" t="str">
        <f>IF($B$9="Female",'No Self Assessment feeder'!W1117,IF($B$9="Male",'No Self Assessment feeder'!BC1117,IF($B$9="All",'No Self Assessment feeder'!CI1117)))</f>
        <v>.</v>
      </c>
      <c r="X1128" s="79" t="str">
        <f>IF($B$9="Female",'No Self Assessment feeder'!X1117,IF($B$9="Male",'No Self Assessment feeder'!BD1117,IF($B$9="All",'No Self Assessment feeder'!CJ1117)))</f>
        <v>.</v>
      </c>
      <c r="Y1128" s="120" t="str">
        <f>IF($B$9="Female",'No Self Assessment feeder'!Y1117,IF($B$9="Male",'No Self Assessment feeder'!BE1117,IF($B$9="All",'No Self Assessment feeder'!CK1117)))</f>
        <v>.</v>
      </c>
      <c r="Z1128" s="120" t="str">
        <f>IF($B$9="Female",'No Self Assessment feeder'!Z1117,IF($B$9="Male",'No Self Assessment feeder'!BF1117,IF($B$9="All",'No Self Assessment feeder'!CL1117)))</f>
        <v>.</v>
      </c>
      <c r="AA1128" s="120" t="str">
        <f>IF($B$9="Female",'No Self Assessment feeder'!AA1117,IF($B$9="Male",'No Self Assessment feeder'!BG1117,IF($B$9="All",'No Self Assessment feeder'!CM1117)))</f>
        <v>.</v>
      </c>
      <c r="AB1128" s="120" t="str">
        <f>IF($B$9="Female",'No Self Assessment feeder'!AB1117,IF($B$9="Male",'No Self Assessment feeder'!BH1117,IF($B$9="All",'No Self Assessment feeder'!CN1117)))</f>
        <v>.</v>
      </c>
      <c r="AC1128" s="127" t="str">
        <f>IF($B$9="Female",'No Self Assessment feeder'!AC1117,IF($B$9="Male",'No Self Assessment feeder'!BI1117,IF($B$9="All",'No Self Assessment feeder'!CO1117)))</f>
        <v>.</v>
      </c>
      <c r="CM1128" s="29"/>
    </row>
    <row r="1129" spans="1:91" ht="14.25" customHeight="1" x14ac:dyDescent="0.2">
      <c r="A1129" s="159" t="s">
        <v>296</v>
      </c>
      <c r="B1129" s="65" t="s">
        <v>156</v>
      </c>
      <c r="C1129" s="66">
        <v>10007162</v>
      </c>
      <c r="D1129" s="66" t="s">
        <v>491</v>
      </c>
      <c r="E1129" s="162" t="s">
        <v>157</v>
      </c>
      <c r="F1129" s="142">
        <f>IF($B$9="Female",'No Self Assessment feeder'!F1118,IF($B$9="Male",'No Self Assessment feeder'!AL1118,IF($B$9="All",'No Self Assessment feeder'!BR1118)))</f>
        <v>2175</v>
      </c>
      <c r="G1129" s="120">
        <f>IF($B$9="Female",'No Self Assessment feeder'!G1118,IF($B$9="Male",'No Self Assessment feeder'!AM1118,IF($B$9="All",'No Self Assessment feeder'!BS1118)))</f>
        <v>3.8</v>
      </c>
      <c r="H1129" s="79">
        <f>IF($B$9="Female",'No Self Assessment feeder'!H1118,IF($B$9="Male",'No Self Assessment feeder'!AN1118,IF($B$9="All",'No Self Assessment feeder'!BT1118)))</f>
        <v>2090</v>
      </c>
      <c r="I1129" s="120">
        <f>IF($B$9="Female",'No Self Assessment feeder'!I1118,IF($B$9="Male",'No Self Assessment feeder'!AO1118,IF($B$9="All",'No Self Assessment feeder'!BU1118)))</f>
        <v>13.9</v>
      </c>
      <c r="J1129" s="120">
        <f>IF($B$9="Female",'No Self Assessment feeder'!J1118,IF($B$9="Male",'No Self Assessment feeder'!AP1118,IF($B$9="All",'No Self Assessment feeder'!BV1118)))</f>
        <v>20.100000000000001</v>
      </c>
      <c r="K1129" s="120">
        <f>IF($B$9="Female",'No Self Assessment feeder'!K1118,IF($B$9="Male",'No Self Assessment feeder'!AQ1118,IF($B$9="All",'No Self Assessment feeder'!BW1118)))</f>
        <v>60.4</v>
      </c>
      <c r="L1129" s="120">
        <f>IF($B$9="Female",'No Self Assessment feeder'!L1118,IF($B$9="Male",'No Self Assessment feeder'!AR1118,IF($B$9="All",'No Self Assessment feeder'!BX1118)))</f>
        <v>63.3</v>
      </c>
      <c r="M1129" s="127">
        <f>IF($B$9="Female",'No Self Assessment feeder'!M1118,IF($B$9="Male",'No Self Assessment feeder'!AS1118,IF($B$9="All",'No Self Assessment feeder'!BY1118)))</f>
        <v>66</v>
      </c>
      <c r="N1129" s="81" t="str">
        <f>IF($B$9="Female",'No Self Assessment feeder'!N1118,IF($B$9="Male",'No Self Assessment feeder'!AT1118,IF($B$9="All",'No Self Assessment feeder'!BZ1118)))</f>
        <v>.</v>
      </c>
      <c r="O1129" s="120" t="str">
        <f>IF($B$9="Female",'No Self Assessment feeder'!O1118,IF($B$9="Male",'No Self Assessment feeder'!AU1118,IF($B$9="All",'No Self Assessment feeder'!CA1118)))</f>
        <v>.</v>
      </c>
      <c r="P1129" s="79" t="str">
        <f>IF($B$9="Female",'No Self Assessment feeder'!P1118,IF($B$9="Male",'No Self Assessment feeder'!AV1118,IF($B$9="All",'No Self Assessment feeder'!CB1118)))</f>
        <v>.</v>
      </c>
      <c r="Q1129" s="120" t="str">
        <f>IF($B$9="Female",'No Self Assessment feeder'!Q1118,IF($B$9="Male",'No Self Assessment feeder'!AW1118,IF($B$9="All",'No Self Assessment feeder'!CC1118)))</f>
        <v>.</v>
      </c>
      <c r="R1129" s="120" t="str">
        <f>IF($B$9="Female",'No Self Assessment feeder'!R1118,IF($B$9="Male",'No Self Assessment feeder'!AX1118,IF($B$9="All",'No Self Assessment feeder'!CD1118)))</f>
        <v>.</v>
      </c>
      <c r="S1129" s="120" t="str">
        <f>IF($B$9="Female",'No Self Assessment feeder'!S1118,IF($B$9="Male",'No Self Assessment feeder'!AY1118,IF($B$9="All",'No Self Assessment feeder'!CE1118)))</f>
        <v>.</v>
      </c>
      <c r="T1129" s="120" t="str">
        <f>IF($B$9="Female",'No Self Assessment feeder'!T1118,IF($B$9="Male",'No Self Assessment feeder'!AZ1118,IF($B$9="All",'No Self Assessment feeder'!CF1118)))</f>
        <v>.</v>
      </c>
      <c r="U1129" s="127" t="str">
        <f>IF($B$9="Female",'No Self Assessment feeder'!U1118,IF($B$9="Male",'No Self Assessment feeder'!BA1118,IF($B$9="All",'No Self Assessment feeder'!CG1118)))</f>
        <v>.</v>
      </c>
      <c r="V1129" s="81" t="str">
        <f>IF($B$9="Female",'No Self Assessment feeder'!V1118,IF($B$9="Male",'No Self Assessment feeder'!BB1118,IF($B$9="All",'No Self Assessment feeder'!CH1118)))</f>
        <v>.</v>
      </c>
      <c r="W1129" s="120" t="str">
        <f>IF($B$9="Female",'No Self Assessment feeder'!W1118,IF($B$9="Male",'No Self Assessment feeder'!BC1118,IF($B$9="All",'No Self Assessment feeder'!CI1118)))</f>
        <v>.</v>
      </c>
      <c r="X1129" s="79" t="str">
        <f>IF($B$9="Female",'No Self Assessment feeder'!X1118,IF($B$9="Male",'No Self Assessment feeder'!BD1118,IF($B$9="All",'No Self Assessment feeder'!CJ1118)))</f>
        <v>.</v>
      </c>
      <c r="Y1129" s="120" t="str">
        <f>IF($B$9="Female",'No Self Assessment feeder'!Y1118,IF($B$9="Male",'No Self Assessment feeder'!BE1118,IF($B$9="All",'No Self Assessment feeder'!CK1118)))</f>
        <v>.</v>
      </c>
      <c r="Z1129" s="120" t="str">
        <f>IF($B$9="Female",'No Self Assessment feeder'!Z1118,IF($B$9="Male",'No Self Assessment feeder'!BF1118,IF($B$9="All",'No Self Assessment feeder'!CL1118)))</f>
        <v>.</v>
      </c>
      <c r="AA1129" s="120" t="str">
        <f>IF($B$9="Female",'No Self Assessment feeder'!AA1118,IF($B$9="Male",'No Self Assessment feeder'!BG1118,IF($B$9="All",'No Self Assessment feeder'!CM1118)))</f>
        <v>.</v>
      </c>
      <c r="AB1129" s="120" t="str">
        <f>IF($B$9="Female",'No Self Assessment feeder'!AB1118,IF($B$9="Male",'No Self Assessment feeder'!BH1118,IF($B$9="All",'No Self Assessment feeder'!CN1118)))</f>
        <v>.</v>
      </c>
      <c r="AC1129" s="127" t="str">
        <f>IF($B$9="Female",'No Self Assessment feeder'!AC1118,IF($B$9="Male",'No Self Assessment feeder'!BI1118,IF($B$9="All",'No Self Assessment feeder'!CO1118)))</f>
        <v>.</v>
      </c>
      <c r="CM1129" s="29"/>
    </row>
    <row r="1130" spans="1:91" ht="14.25" customHeight="1" x14ac:dyDescent="0.2">
      <c r="A1130" s="159" t="s">
        <v>296</v>
      </c>
      <c r="B1130" s="65" t="s">
        <v>158</v>
      </c>
      <c r="C1130" s="66">
        <v>10007769</v>
      </c>
      <c r="D1130" s="66" t="s">
        <v>491</v>
      </c>
      <c r="E1130" s="162" t="s">
        <v>159</v>
      </c>
      <c r="F1130" s="142" t="str">
        <f>IF($B$9="Female",'No Self Assessment feeder'!F1119,IF($B$9="Male",'No Self Assessment feeder'!AL1119,IF($B$9="All",'No Self Assessment feeder'!BR1119)))</f>
        <v>.</v>
      </c>
      <c r="G1130" s="120" t="str">
        <f>IF($B$9="Female",'No Self Assessment feeder'!G1119,IF($B$9="Male",'No Self Assessment feeder'!AM1119,IF($B$9="All",'No Self Assessment feeder'!BS1119)))</f>
        <v>.</v>
      </c>
      <c r="H1130" s="79" t="str">
        <f>IF($B$9="Female",'No Self Assessment feeder'!H1119,IF($B$9="Male",'No Self Assessment feeder'!AN1119,IF($B$9="All",'No Self Assessment feeder'!BT1119)))</f>
        <v>.</v>
      </c>
      <c r="I1130" s="120" t="str">
        <f>IF($B$9="Female",'No Self Assessment feeder'!I1119,IF($B$9="Male",'No Self Assessment feeder'!AO1119,IF($B$9="All",'No Self Assessment feeder'!BU1119)))</f>
        <v>.</v>
      </c>
      <c r="J1130" s="120" t="str">
        <f>IF($B$9="Female",'No Self Assessment feeder'!J1119,IF($B$9="Male",'No Self Assessment feeder'!AP1119,IF($B$9="All",'No Self Assessment feeder'!BV1119)))</f>
        <v>.</v>
      </c>
      <c r="K1130" s="120" t="str">
        <f>IF($B$9="Female",'No Self Assessment feeder'!K1119,IF($B$9="Male",'No Self Assessment feeder'!AQ1119,IF($B$9="All",'No Self Assessment feeder'!BW1119)))</f>
        <v>.</v>
      </c>
      <c r="L1130" s="120" t="str">
        <f>IF($B$9="Female",'No Self Assessment feeder'!L1119,IF($B$9="Male",'No Self Assessment feeder'!AR1119,IF($B$9="All",'No Self Assessment feeder'!BX1119)))</f>
        <v>.</v>
      </c>
      <c r="M1130" s="127" t="str">
        <f>IF($B$9="Female",'No Self Assessment feeder'!M1119,IF($B$9="Male",'No Self Assessment feeder'!AS1119,IF($B$9="All",'No Self Assessment feeder'!BY1119)))</f>
        <v>.</v>
      </c>
      <c r="N1130" s="81" t="str">
        <f>IF($B$9="Female",'No Self Assessment feeder'!N1119,IF($B$9="Male",'No Self Assessment feeder'!AT1119,IF($B$9="All",'No Self Assessment feeder'!BZ1119)))</f>
        <v>.</v>
      </c>
      <c r="O1130" s="120" t="str">
        <f>IF($B$9="Female",'No Self Assessment feeder'!O1119,IF($B$9="Male",'No Self Assessment feeder'!AU1119,IF($B$9="All",'No Self Assessment feeder'!CA1119)))</f>
        <v>.</v>
      </c>
      <c r="P1130" s="79" t="str">
        <f>IF($B$9="Female",'No Self Assessment feeder'!P1119,IF($B$9="Male",'No Self Assessment feeder'!AV1119,IF($B$9="All",'No Self Assessment feeder'!CB1119)))</f>
        <v>.</v>
      </c>
      <c r="Q1130" s="120" t="str">
        <f>IF($B$9="Female",'No Self Assessment feeder'!Q1119,IF($B$9="Male",'No Self Assessment feeder'!AW1119,IF($B$9="All",'No Self Assessment feeder'!CC1119)))</f>
        <v>.</v>
      </c>
      <c r="R1130" s="120" t="str">
        <f>IF($B$9="Female",'No Self Assessment feeder'!R1119,IF($B$9="Male",'No Self Assessment feeder'!AX1119,IF($B$9="All",'No Self Assessment feeder'!CD1119)))</f>
        <v>.</v>
      </c>
      <c r="S1130" s="120" t="str">
        <f>IF($B$9="Female",'No Self Assessment feeder'!S1119,IF($B$9="Male",'No Self Assessment feeder'!AY1119,IF($B$9="All",'No Self Assessment feeder'!CE1119)))</f>
        <v>.</v>
      </c>
      <c r="T1130" s="120" t="str">
        <f>IF($B$9="Female",'No Self Assessment feeder'!T1119,IF($B$9="Male",'No Self Assessment feeder'!AZ1119,IF($B$9="All",'No Self Assessment feeder'!CF1119)))</f>
        <v>.</v>
      </c>
      <c r="U1130" s="127" t="str">
        <f>IF($B$9="Female",'No Self Assessment feeder'!U1119,IF($B$9="Male",'No Self Assessment feeder'!BA1119,IF($B$9="All",'No Self Assessment feeder'!CG1119)))</f>
        <v>.</v>
      </c>
      <c r="V1130" s="81" t="str">
        <f>IF($B$9="Female",'No Self Assessment feeder'!V1119,IF($B$9="Male",'No Self Assessment feeder'!BB1119,IF($B$9="All",'No Self Assessment feeder'!CH1119)))</f>
        <v>.</v>
      </c>
      <c r="W1130" s="120" t="str">
        <f>IF($B$9="Female",'No Self Assessment feeder'!W1119,IF($B$9="Male",'No Self Assessment feeder'!BC1119,IF($B$9="All",'No Self Assessment feeder'!CI1119)))</f>
        <v>.</v>
      </c>
      <c r="X1130" s="79" t="str">
        <f>IF($B$9="Female",'No Self Assessment feeder'!X1119,IF($B$9="Male",'No Self Assessment feeder'!BD1119,IF($B$9="All",'No Self Assessment feeder'!CJ1119)))</f>
        <v>.</v>
      </c>
      <c r="Y1130" s="120" t="str">
        <f>IF($B$9="Female",'No Self Assessment feeder'!Y1119,IF($B$9="Male",'No Self Assessment feeder'!BE1119,IF($B$9="All",'No Self Assessment feeder'!CK1119)))</f>
        <v>.</v>
      </c>
      <c r="Z1130" s="120" t="str">
        <f>IF($B$9="Female",'No Self Assessment feeder'!Z1119,IF($B$9="Male",'No Self Assessment feeder'!BF1119,IF($B$9="All",'No Self Assessment feeder'!CL1119)))</f>
        <v>.</v>
      </c>
      <c r="AA1130" s="120" t="str">
        <f>IF($B$9="Female",'No Self Assessment feeder'!AA1119,IF($B$9="Male",'No Self Assessment feeder'!BG1119,IF($B$9="All",'No Self Assessment feeder'!CM1119)))</f>
        <v>.</v>
      </c>
      <c r="AB1130" s="120" t="str">
        <f>IF($B$9="Female",'No Self Assessment feeder'!AB1119,IF($B$9="Male",'No Self Assessment feeder'!BH1119,IF($B$9="All",'No Self Assessment feeder'!CN1119)))</f>
        <v>.</v>
      </c>
      <c r="AC1130" s="127" t="str">
        <f>IF($B$9="Female",'No Self Assessment feeder'!AC1119,IF($B$9="Male",'No Self Assessment feeder'!BI1119,IF($B$9="All",'No Self Assessment feeder'!CO1119)))</f>
        <v>.</v>
      </c>
      <c r="CM1130" s="29"/>
    </row>
    <row r="1131" spans="1:91" ht="14.25" customHeight="1" x14ac:dyDescent="0.2">
      <c r="A1131" s="159" t="s">
        <v>296</v>
      </c>
      <c r="B1131" s="65" t="s">
        <v>160</v>
      </c>
      <c r="C1131" s="66">
        <v>10007797</v>
      </c>
      <c r="D1131" s="66" t="s">
        <v>491</v>
      </c>
      <c r="E1131" s="162" t="s">
        <v>161</v>
      </c>
      <c r="F1131" s="142" t="str">
        <f>IF($B$9="Female",'No Self Assessment feeder'!F1120,IF($B$9="Male",'No Self Assessment feeder'!AL1120,IF($B$9="All",'No Self Assessment feeder'!BR1120)))</f>
        <v>.</v>
      </c>
      <c r="G1131" s="120" t="str">
        <f>IF($B$9="Female",'No Self Assessment feeder'!G1120,IF($B$9="Male",'No Self Assessment feeder'!AM1120,IF($B$9="All",'No Self Assessment feeder'!BS1120)))</f>
        <v>.</v>
      </c>
      <c r="H1131" s="79" t="str">
        <f>IF($B$9="Female",'No Self Assessment feeder'!H1120,IF($B$9="Male",'No Self Assessment feeder'!AN1120,IF($B$9="All",'No Self Assessment feeder'!BT1120)))</f>
        <v>.</v>
      </c>
      <c r="I1131" s="120" t="str">
        <f>IF($B$9="Female",'No Self Assessment feeder'!I1120,IF($B$9="Male",'No Self Assessment feeder'!AO1120,IF($B$9="All",'No Self Assessment feeder'!BU1120)))</f>
        <v>.</v>
      </c>
      <c r="J1131" s="120" t="str">
        <f>IF($B$9="Female",'No Self Assessment feeder'!J1120,IF($B$9="Male",'No Self Assessment feeder'!AP1120,IF($B$9="All",'No Self Assessment feeder'!BV1120)))</f>
        <v>.</v>
      </c>
      <c r="K1131" s="120" t="str">
        <f>IF($B$9="Female",'No Self Assessment feeder'!K1120,IF($B$9="Male",'No Self Assessment feeder'!AQ1120,IF($B$9="All",'No Self Assessment feeder'!BW1120)))</f>
        <v>.</v>
      </c>
      <c r="L1131" s="120" t="str">
        <f>IF($B$9="Female",'No Self Assessment feeder'!L1120,IF($B$9="Male",'No Self Assessment feeder'!AR1120,IF($B$9="All",'No Self Assessment feeder'!BX1120)))</f>
        <v>.</v>
      </c>
      <c r="M1131" s="127" t="str">
        <f>IF($B$9="Female",'No Self Assessment feeder'!M1120,IF($B$9="Male",'No Self Assessment feeder'!AS1120,IF($B$9="All",'No Self Assessment feeder'!BY1120)))</f>
        <v>.</v>
      </c>
      <c r="N1131" s="81" t="str">
        <f>IF($B$9="Female",'No Self Assessment feeder'!N1120,IF($B$9="Male",'No Self Assessment feeder'!AT1120,IF($B$9="All",'No Self Assessment feeder'!BZ1120)))</f>
        <v>.</v>
      </c>
      <c r="O1131" s="120" t="str">
        <f>IF($B$9="Female",'No Self Assessment feeder'!O1120,IF($B$9="Male",'No Self Assessment feeder'!AU1120,IF($B$9="All",'No Self Assessment feeder'!CA1120)))</f>
        <v>.</v>
      </c>
      <c r="P1131" s="79" t="str">
        <f>IF($B$9="Female",'No Self Assessment feeder'!P1120,IF($B$9="Male",'No Self Assessment feeder'!AV1120,IF($B$9="All",'No Self Assessment feeder'!CB1120)))</f>
        <v>.</v>
      </c>
      <c r="Q1131" s="120" t="str">
        <f>IF($B$9="Female",'No Self Assessment feeder'!Q1120,IF($B$9="Male",'No Self Assessment feeder'!AW1120,IF($B$9="All",'No Self Assessment feeder'!CC1120)))</f>
        <v>.</v>
      </c>
      <c r="R1131" s="120" t="str">
        <f>IF($B$9="Female",'No Self Assessment feeder'!R1120,IF($B$9="Male",'No Self Assessment feeder'!AX1120,IF($B$9="All",'No Self Assessment feeder'!CD1120)))</f>
        <v>.</v>
      </c>
      <c r="S1131" s="120" t="str">
        <f>IF($B$9="Female",'No Self Assessment feeder'!S1120,IF($B$9="Male",'No Self Assessment feeder'!AY1120,IF($B$9="All",'No Self Assessment feeder'!CE1120)))</f>
        <v>.</v>
      </c>
      <c r="T1131" s="120" t="str">
        <f>IF($B$9="Female",'No Self Assessment feeder'!T1120,IF($B$9="Male",'No Self Assessment feeder'!AZ1120,IF($B$9="All",'No Self Assessment feeder'!CF1120)))</f>
        <v>.</v>
      </c>
      <c r="U1131" s="127" t="str">
        <f>IF($B$9="Female",'No Self Assessment feeder'!U1120,IF($B$9="Male",'No Self Assessment feeder'!BA1120,IF($B$9="All",'No Self Assessment feeder'!CG1120)))</f>
        <v>.</v>
      </c>
      <c r="V1131" s="81" t="str">
        <f>IF($B$9="Female",'No Self Assessment feeder'!V1120,IF($B$9="Male",'No Self Assessment feeder'!BB1120,IF($B$9="All",'No Self Assessment feeder'!CH1120)))</f>
        <v>.</v>
      </c>
      <c r="W1131" s="120" t="str">
        <f>IF($B$9="Female",'No Self Assessment feeder'!W1120,IF($B$9="Male",'No Self Assessment feeder'!BC1120,IF($B$9="All",'No Self Assessment feeder'!CI1120)))</f>
        <v>.</v>
      </c>
      <c r="X1131" s="79" t="str">
        <f>IF($B$9="Female",'No Self Assessment feeder'!X1120,IF($B$9="Male",'No Self Assessment feeder'!BD1120,IF($B$9="All",'No Self Assessment feeder'!CJ1120)))</f>
        <v>.</v>
      </c>
      <c r="Y1131" s="120" t="str">
        <f>IF($B$9="Female",'No Self Assessment feeder'!Y1120,IF($B$9="Male",'No Self Assessment feeder'!BE1120,IF($B$9="All",'No Self Assessment feeder'!CK1120)))</f>
        <v>.</v>
      </c>
      <c r="Z1131" s="120" t="str">
        <f>IF($B$9="Female",'No Self Assessment feeder'!Z1120,IF($B$9="Male",'No Self Assessment feeder'!BF1120,IF($B$9="All",'No Self Assessment feeder'!CL1120)))</f>
        <v>.</v>
      </c>
      <c r="AA1131" s="120" t="str">
        <f>IF($B$9="Female",'No Self Assessment feeder'!AA1120,IF($B$9="Male",'No Self Assessment feeder'!BG1120,IF($B$9="All",'No Self Assessment feeder'!CM1120)))</f>
        <v>.</v>
      </c>
      <c r="AB1131" s="120" t="str">
        <f>IF($B$9="Female",'No Self Assessment feeder'!AB1120,IF($B$9="Male",'No Self Assessment feeder'!BH1120,IF($B$9="All",'No Self Assessment feeder'!CN1120)))</f>
        <v>.</v>
      </c>
      <c r="AC1131" s="127" t="str">
        <f>IF($B$9="Female",'No Self Assessment feeder'!AC1120,IF($B$9="Male",'No Self Assessment feeder'!BI1120,IF($B$9="All",'No Self Assessment feeder'!CO1120)))</f>
        <v>.</v>
      </c>
      <c r="CM1131" s="29"/>
    </row>
    <row r="1132" spans="1:91" ht="14.25" customHeight="1" x14ac:dyDescent="0.2">
      <c r="A1132" s="159" t="s">
        <v>296</v>
      </c>
      <c r="B1132" s="65" t="s">
        <v>162</v>
      </c>
      <c r="C1132" s="66">
        <v>10004048</v>
      </c>
      <c r="D1132" s="66" t="s">
        <v>491</v>
      </c>
      <c r="E1132" s="162" t="s">
        <v>163</v>
      </c>
      <c r="F1132" s="142">
        <f>IF($B$9="Female",'No Self Assessment feeder'!F1121,IF($B$9="Male",'No Self Assessment feeder'!AL1121,IF($B$9="All",'No Self Assessment feeder'!BR1121)))</f>
        <v>2740</v>
      </c>
      <c r="G1132" s="120">
        <f>IF($B$9="Female",'No Self Assessment feeder'!G1121,IF($B$9="Male",'No Self Assessment feeder'!AM1121,IF($B$9="All",'No Self Assessment feeder'!BS1121)))</f>
        <v>5.7</v>
      </c>
      <c r="H1132" s="79">
        <f>IF($B$9="Female",'No Self Assessment feeder'!H1121,IF($B$9="Male",'No Self Assessment feeder'!AN1121,IF($B$9="All",'No Self Assessment feeder'!BT1121)))</f>
        <v>2585</v>
      </c>
      <c r="I1132" s="120">
        <f>IF($B$9="Female",'No Self Assessment feeder'!I1121,IF($B$9="Male",'No Self Assessment feeder'!AO1121,IF($B$9="All",'No Self Assessment feeder'!BU1121)))</f>
        <v>12.4</v>
      </c>
      <c r="J1132" s="120">
        <f>IF($B$9="Female",'No Self Assessment feeder'!J1121,IF($B$9="Male",'No Self Assessment feeder'!AP1121,IF($B$9="All",'No Self Assessment feeder'!BV1121)))</f>
        <v>17.2</v>
      </c>
      <c r="K1132" s="120">
        <f>IF($B$9="Female",'No Self Assessment feeder'!K1121,IF($B$9="Male",'No Self Assessment feeder'!AQ1121,IF($B$9="All",'No Self Assessment feeder'!BW1121)))</f>
        <v>57.7</v>
      </c>
      <c r="L1132" s="120">
        <f>IF($B$9="Female",'No Self Assessment feeder'!L1121,IF($B$9="Male",'No Self Assessment feeder'!AR1121,IF($B$9="All",'No Self Assessment feeder'!BX1121)))</f>
        <v>64.400000000000006</v>
      </c>
      <c r="M1132" s="127">
        <f>IF($B$9="Female",'No Self Assessment feeder'!M1121,IF($B$9="Male",'No Self Assessment feeder'!AS1121,IF($B$9="All",'No Self Assessment feeder'!BY1121)))</f>
        <v>70.400000000000006</v>
      </c>
      <c r="N1132" s="81" t="str">
        <f>IF($B$9="Female",'No Self Assessment feeder'!N1121,IF($B$9="Male",'No Self Assessment feeder'!AT1121,IF($B$9="All",'No Self Assessment feeder'!BZ1121)))</f>
        <v>.</v>
      </c>
      <c r="O1132" s="120" t="str">
        <f>IF($B$9="Female",'No Self Assessment feeder'!O1121,IF($B$9="Male",'No Self Assessment feeder'!AU1121,IF($B$9="All",'No Self Assessment feeder'!CA1121)))</f>
        <v>.</v>
      </c>
      <c r="P1132" s="79" t="str">
        <f>IF($B$9="Female",'No Self Assessment feeder'!P1121,IF($B$9="Male",'No Self Assessment feeder'!AV1121,IF($B$9="All",'No Self Assessment feeder'!CB1121)))</f>
        <v>.</v>
      </c>
      <c r="Q1132" s="120" t="str">
        <f>IF($B$9="Female",'No Self Assessment feeder'!Q1121,IF($B$9="Male",'No Self Assessment feeder'!AW1121,IF($B$9="All",'No Self Assessment feeder'!CC1121)))</f>
        <v>.</v>
      </c>
      <c r="R1132" s="120" t="str">
        <f>IF($B$9="Female",'No Self Assessment feeder'!R1121,IF($B$9="Male",'No Self Assessment feeder'!AX1121,IF($B$9="All",'No Self Assessment feeder'!CD1121)))</f>
        <v>.</v>
      </c>
      <c r="S1132" s="120" t="str">
        <f>IF($B$9="Female",'No Self Assessment feeder'!S1121,IF($B$9="Male",'No Self Assessment feeder'!AY1121,IF($B$9="All",'No Self Assessment feeder'!CE1121)))</f>
        <v>.</v>
      </c>
      <c r="T1132" s="120" t="str">
        <f>IF($B$9="Female",'No Self Assessment feeder'!T1121,IF($B$9="Male",'No Self Assessment feeder'!AZ1121,IF($B$9="All",'No Self Assessment feeder'!CF1121)))</f>
        <v>.</v>
      </c>
      <c r="U1132" s="127" t="str">
        <f>IF($B$9="Female",'No Self Assessment feeder'!U1121,IF($B$9="Male",'No Self Assessment feeder'!BA1121,IF($B$9="All",'No Self Assessment feeder'!CG1121)))</f>
        <v>.</v>
      </c>
      <c r="V1132" s="81" t="str">
        <f>IF($B$9="Female",'No Self Assessment feeder'!V1121,IF($B$9="Male",'No Self Assessment feeder'!BB1121,IF($B$9="All",'No Self Assessment feeder'!CH1121)))</f>
        <v>.</v>
      </c>
      <c r="W1132" s="120" t="str">
        <f>IF($B$9="Female",'No Self Assessment feeder'!W1121,IF($B$9="Male",'No Self Assessment feeder'!BC1121,IF($B$9="All",'No Self Assessment feeder'!CI1121)))</f>
        <v>.</v>
      </c>
      <c r="X1132" s="79" t="str">
        <f>IF($B$9="Female",'No Self Assessment feeder'!X1121,IF($B$9="Male",'No Self Assessment feeder'!BD1121,IF($B$9="All",'No Self Assessment feeder'!CJ1121)))</f>
        <v>.</v>
      </c>
      <c r="Y1132" s="120" t="str">
        <f>IF($B$9="Female",'No Self Assessment feeder'!Y1121,IF($B$9="Male",'No Self Assessment feeder'!BE1121,IF($B$9="All",'No Self Assessment feeder'!CK1121)))</f>
        <v>.</v>
      </c>
      <c r="Z1132" s="120" t="str">
        <f>IF($B$9="Female",'No Self Assessment feeder'!Z1121,IF($B$9="Male",'No Self Assessment feeder'!BF1121,IF($B$9="All",'No Self Assessment feeder'!CL1121)))</f>
        <v>.</v>
      </c>
      <c r="AA1132" s="120" t="str">
        <f>IF($B$9="Female",'No Self Assessment feeder'!AA1121,IF($B$9="Male",'No Self Assessment feeder'!BG1121,IF($B$9="All",'No Self Assessment feeder'!CM1121)))</f>
        <v>.</v>
      </c>
      <c r="AB1132" s="120" t="str">
        <f>IF($B$9="Female",'No Self Assessment feeder'!AB1121,IF($B$9="Male",'No Self Assessment feeder'!BH1121,IF($B$9="All",'No Self Assessment feeder'!CN1121)))</f>
        <v>.</v>
      </c>
      <c r="AC1132" s="127" t="str">
        <f>IF($B$9="Female",'No Self Assessment feeder'!AC1121,IF($B$9="Male",'No Self Assessment feeder'!BI1121,IF($B$9="All",'No Self Assessment feeder'!CO1121)))</f>
        <v>.</v>
      </c>
      <c r="CM1132" s="29"/>
    </row>
    <row r="1133" spans="1:91" ht="14.25" customHeight="1" x14ac:dyDescent="0.2">
      <c r="A1133" s="159" t="s">
        <v>296</v>
      </c>
      <c r="B1133" s="65" t="s">
        <v>164</v>
      </c>
      <c r="C1133" s="66">
        <v>10004078</v>
      </c>
      <c r="D1133" s="66" t="s">
        <v>491</v>
      </c>
      <c r="E1133" s="162" t="s">
        <v>165</v>
      </c>
      <c r="F1133" s="142">
        <f>IF($B$9="Female",'No Self Assessment feeder'!F1122,IF($B$9="Male",'No Self Assessment feeder'!AL1122,IF($B$9="All",'No Self Assessment feeder'!BR1122)))</f>
        <v>2690</v>
      </c>
      <c r="G1133" s="120">
        <f>IF($B$9="Female",'No Self Assessment feeder'!G1122,IF($B$9="Male",'No Self Assessment feeder'!AM1122,IF($B$9="All",'No Self Assessment feeder'!BS1122)))</f>
        <v>6.5</v>
      </c>
      <c r="H1133" s="79">
        <f>IF($B$9="Female",'No Self Assessment feeder'!H1122,IF($B$9="Male",'No Self Assessment feeder'!AN1122,IF($B$9="All",'No Self Assessment feeder'!BT1122)))</f>
        <v>2515</v>
      </c>
      <c r="I1133" s="120">
        <f>IF($B$9="Female",'No Self Assessment feeder'!I1122,IF($B$9="Male",'No Self Assessment feeder'!AO1122,IF($B$9="All",'No Self Assessment feeder'!BU1122)))</f>
        <v>11.2</v>
      </c>
      <c r="J1133" s="120">
        <f>IF($B$9="Female",'No Self Assessment feeder'!J1122,IF($B$9="Male",'No Self Assessment feeder'!AP1122,IF($B$9="All",'No Self Assessment feeder'!BV1122)))</f>
        <v>14.8</v>
      </c>
      <c r="K1133" s="120">
        <f>IF($B$9="Female",'No Self Assessment feeder'!K1122,IF($B$9="Male",'No Self Assessment feeder'!AQ1122,IF($B$9="All",'No Self Assessment feeder'!BW1122)))</f>
        <v>54.8</v>
      </c>
      <c r="L1133" s="120">
        <f>IF($B$9="Female",'No Self Assessment feeder'!L1122,IF($B$9="Male",'No Self Assessment feeder'!AR1122,IF($B$9="All",'No Self Assessment feeder'!BX1122)))</f>
        <v>67.400000000000006</v>
      </c>
      <c r="M1133" s="127">
        <f>IF($B$9="Female",'No Self Assessment feeder'!M1122,IF($B$9="Male",'No Self Assessment feeder'!AS1122,IF($B$9="All",'No Self Assessment feeder'!BY1122)))</f>
        <v>73.900000000000006</v>
      </c>
      <c r="N1133" s="81" t="str">
        <f>IF($B$9="Female",'No Self Assessment feeder'!N1122,IF($B$9="Male",'No Self Assessment feeder'!AT1122,IF($B$9="All",'No Self Assessment feeder'!BZ1122)))</f>
        <v>.</v>
      </c>
      <c r="O1133" s="120" t="str">
        <f>IF($B$9="Female",'No Self Assessment feeder'!O1122,IF($B$9="Male",'No Self Assessment feeder'!AU1122,IF($B$9="All",'No Self Assessment feeder'!CA1122)))</f>
        <v>.</v>
      </c>
      <c r="P1133" s="79" t="str">
        <f>IF($B$9="Female",'No Self Assessment feeder'!P1122,IF($B$9="Male",'No Self Assessment feeder'!AV1122,IF($B$9="All",'No Self Assessment feeder'!CB1122)))</f>
        <v>.</v>
      </c>
      <c r="Q1133" s="120" t="str">
        <f>IF($B$9="Female",'No Self Assessment feeder'!Q1122,IF($B$9="Male",'No Self Assessment feeder'!AW1122,IF($B$9="All",'No Self Assessment feeder'!CC1122)))</f>
        <v>.</v>
      </c>
      <c r="R1133" s="120" t="str">
        <f>IF($B$9="Female",'No Self Assessment feeder'!R1122,IF($B$9="Male",'No Self Assessment feeder'!AX1122,IF($B$9="All",'No Self Assessment feeder'!CD1122)))</f>
        <v>.</v>
      </c>
      <c r="S1133" s="120" t="str">
        <f>IF($B$9="Female",'No Self Assessment feeder'!S1122,IF($B$9="Male",'No Self Assessment feeder'!AY1122,IF($B$9="All",'No Self Assessment feeder'!CE1122)))</f>
        <v>.</v>
      </c>
      <c r="T1133" s="120" t="str">
        <f>IF($B$9="Female",'No Self Assessment feeder'!T1122,IF($B$9="Male",'No Self Assessment feeder'!AZ1122,IF($B$9="All",'No Self Assessment feeder'!CF1122)))</f>
        <v>.</v>
      </c>
      <c r="U1133" s="127" t="str">
        <f>IF($B$9="Female",'No Self Assessment feeder'!U1122,IF($B$9="Male",'No Self Assessment feeder'!BA1122,IF($B$9="All",'No Self Assessment feeder'!CG1122)))</f>
        <v>.</v>
      </c>
      <c r="V1133" s="81" t="str">
        <f>IF($B$9="Female",'No Self Assessment feeder'!V1122,IF($B$9="Male",'No Self Assessment feeder'!BB1122,IF($B$9="All",'No Self Assessment feeder'!CH1122)))</f>
        <v>.</v>
      </c>
      <c r="W1133" s="120" t="str">
        <f>IF($B$9="Female",'No Self Assessment feeder'!W1122,IF($B$9="Male",'No Self Assessment feeder'!BC1122,IF($B$9="All",'No Self Assessment feeder'!CI1122)))</f>
        <v>.</v>
      </c>
      <c r="X1133" s="79" t="str">
        <f>IF($B$9="Female",'No Self Assessment feeder'!X1122,IF($B$9="Male",'No Self Assessment feeder'!BD1122,IF($B$9="All",'No Self Assessment feeder'!CJ1122)))</f>
        <v>.</v>
      </c>
      <c r="Y1133" s="120" t="str">
        <f>IF($B$9="Female",'No Self Assessment feeder'!Y1122,IF($B$9="Male",'No Self Assessment feeder'!BE1122,IF($B$9="All",'No Self Assessment feeder'!CK1122)))</f>
        <v>.</v>
      </c>
      <c r="Z1133" s="120" t="str">
        <f>IF($B$9="Female",'No Self Assessment feeder'!Z1122,IF($B$9="Male",'No Self Assessment feeder'!BF1122,IF($B$9="All",'No Self Assessment feeder'!CL1122)))</f>
        <v>.</v>
      </c>
      <c r="AA1133" s="120" t="str">
        <f>IF($B$9="Female",'No Self Assessment feeder'!AA1122,IF($B$9="Male",'No Self Assessment feeder'!BG1122,IF($B$9="All",'No Self Assessment feeder'!CM1122)))</f>
        <v>.</v>
      </c>
      <c r="AB1133" s="120" t="str">
        <f>IF($B$9="Female",'No Self Assessment feeder'!AB1122,IF($B$9="Male",'No Self Assessment feeder'!BH1122,IF($B$9="All",'No Self Assessment feeder'!CN1122)))</f>
        <v>.</v>
      </c>
      <c r="AC1133" s="127" t="str">
        <f>IF($B$9="Female",'No Self Assessment feeder'!AC1122,IF($B$9="Male",'No Self Assessment feeder'!BI1122,IF($B$9="All",'No Self Assessment feeder'!CO1122)))</f>
        <v>.</v>
      </c>
      <c r="CM1133" s="29"/>
    </row>
    <row r="1134" spans="1:91" ht="14.25" customHeight="1" x14ac:dyDescent="0.2">
      <c r="A1134" s="159" t="s">
        <v>296</v>
      </c>
      <c r="B1134" s="65" t="s">
        <v>166</v>
      </c>
      <c r="C1134" s="66">
        <v>10004063</v>
      </c>
      <c r="D1134" s="66" t="s">
        <v>491</v>
      </c>
      <c r="E1134" s="162" t="s">
        <v>167</v>
      </c>
      <c r="F1134" s="142">
        <f>IF($B$9="Female",'No Self Assessment feeder'!F1123,IF($B$9="Male",'No Self Assessment feeder'!AL1123,IF($B$9="All",'No Self Assessment feeder'!BR1123)))</f>
        <v>700</v>
      </c>
      <c r="G1134" s="120">
        <f>IF($B$9="Female",'No Self Assessment feeder'!G1123,IF($B$9="Male",'No Self Assessment feeder'!AM1123,IF($B$9="All",'No Self Assessment feeder'!BS1123)))</f>
        <v>2.1</v>
      </c>
      <c r="H1134" s="79">
        <f>IF($B$9="Female",'No Self Assessment feeder'!H1123,IF($B$9="Male",'No Self Assessment feeder'!AN1123,IF($B$9="All",'No Self Assessment feeder'!BT1123)))</f>
        <v>685</v>
      </c>
      <c r="I1134" s="120">
        <f>IF($B$9="Female",'No Self Assessment feeder'!I1123,IF($B$9="Male",'No Self Assessment feeder'!AO1123,IF($B$9="All",'No Self Assessment feeder'!BU1123)))</f>
        <v>9.1999999999999993</v>
      </c>
      <c r="J1134" s="120">
        <f>IF($B$9="Female",'No Self Assessment feeder'!J1123,IF($B$9="Male",'No Self Assessment feeder'!AP1123,IF($B$9="All",'No Self Assessment feeder'!BV1123)))</f>
        <v>10.4</v>
      </c>
      <c r="K1134" s="120">
        <f>IF($B$9="Female",'No Self Assessment feeder'!K1123,IF($B$9="Male",'No Self Assessment feeder'!AQ1123,IF($B$9="All",'No Self Assessment feeder'!BW1123)))</f>
        <v>64.2</v>
      </c>
      <c r="L1134" s="120">
        <f>IF($B$9="Female",'No Self Assessment feeder'!L1123,IF($B$9="Male",'No Self Assessment feeder'!AR1123,IF($B$9="All",'No Self Assessment feeder'!BX1123)))</f>
        <v>72.2</v>
      </c>
      <c r="M1134" s="127">
        <f>IF($B$9="Female",'No Self Assessment feeder'!M1123,IF($B$9="Male",'No Self Assessment feeder'!AS1123,IF($B$9="All",'No Self Assessment feeder'!BY1123)))</f>
        <v>80.400000000000006</v>
      </c>
      <c r="N1134" s="81" t="str">
        <f>IF($B$9="Female",'No Self Assessment feeder'!N1123,IF($B$9="Male",'No Self Assessment feeder'!AT1123,IF($B$9="All",'No Self Assessment feeder'!BZ1123)))</f>
        <v>.</v>
      </c>
      <c r="O1134" s="120" t="str">
        <f>IF($B$9="Female",'No Self Assessment feeder'!O1123,IF($B$9="Male",'No Self Assessment feeder'!AU1123,IF($B$9="All",'No Self Assessment feeder'!CA1123)))</f>
        <v>.</v>
      </c>
      <c r="P1134" s="79" t="str">
        <f>IF($B$9="Female",'No Self Assessment feeder'!P1123,IF($B$9="Male",'No Self Assessment feeder'!AV1123,IF($B$9="All",'No Self Assessment feeder'!CB1123)))</f>
        <v>.</v>
      </c>
      <c r="Q1134" s="120" t="str">
        <f>IF($B$9="Female",'No Self Assessment feeder'!Q1123,IF($B$9="Male",'No Self Assessment feeder'!AW1123,IF($B$9="All",'No Self Assessment feeder'!CC1123)))</f>
        <v>.</v>
      </c>
      <c r="R1134" s="120" t="str">
        <f>IF($B$9="Female",'No Self Assessment feeder'!R1123,IF($B$9="Male",'No Self Assessment feeder'!AX1123,IF($B$9="All",'No Self Assessment feeder'!CD1123)))</f>
        <v>.</v>
      </c>
      <c r="S1134" s="120" t="str">
        <f>IF($B$9="Female",'No Self Assessment feeder'!S1123,IF($B$9="Male",'No Self Assessment feeder'!AY1123,IF($B$9="All",'No Self Assessment feeder'!CE1123)))</f>
        <v>.</v>
      </c>
      <c r="T1134" s="120" t="str">
        <f>IF($B$9="Female",'No Self Assessment feeder'!T1123,IF($B$9="Male",'No Self Assessment feeder'!AZ1123,IF($B$9="All",'No Self Assessment feeder'!CF1123)))</f>
        <v>.</v>
      </c>
      <c r="U1134" s="127" t="str">
        <f>IF($B$9="Female",'No Self Assessment feeder'!U1123,IF($B$9="Male",'No Self Assessment feeder'!BA1123,IF($B$9="All",'No Self Assessment feeder'!CG1123)))</f>
        <v>.</v>
      </c>
      <c r="V1134" s="81" t="str">
        <f>IF($B$9="Female",'No Self Assessment feeder'!V1123,IF($B$9="Male",'No Self Assessment feeder'!BB1123,IF($B$9="All",'No Self Assessment feeder'!CH1123)))</f>
        <v>.</v>
      </c>
      <c r="W1134" s="120" t="str">
        <f>IF($B$9="Female",'No Self Assessment feeder'!W1123,IF($B$9="Male",'No Self Assessment feeder'!BC1123,IF($B$9="All",'No Self Assessment feeder'!CI1123)))</f>
        <v>.</v>
      </c>
      <c r="X1134" s="79" t="str">
        <f>IF($B$9="Female",'No Self Assessment feeder'!X1123,IF($B$9="Male",'No Self Assessment feeder'!BD1123,IF($B$9="All",'No Self Assessment feeder'!CJ1123)))</f>
        <v>.</v>
      </c>
      <c r="Y1134" s="120" t="str">
        <f>IF($B$9="Female",'No Self Assessment feeder'!Y1123,IF($B$9="Male",'No Self Assessment feeder'!BE1123,IF($B$9="All",'No Self Assessment feeder'!CK1123)))</f>
        <v>.</v>
      </c>
      <c r="Z1134" s="120" t="str">
        <f>IF($B$9="Female",'No Self Assessment feeder'!Z1123,IF($B$9="Male",'No Self Assessment feeder'!BF1123,IF($B$9="All",'No Self Assessment feeder'!CL1123)))</f>
        <v>.</v>
      </c>
      <c r="AA1134" s="120" t="str">
        <f>IF($B$9="Female",'No Self Assessment feeder'!AA1123,IF($B$9="Male",'No Self Assessment feeder'!BG1123,IF($B$9="All",'No Self Assessment feeder'!CM1123)))</f>
        <v>.</v>
      </c>
      <c r="AB1134" s="120" t="str">
        <f>IF($B$9="Female",'No Self Assessment feeder'!AB1123,IF($B$9="Male",'No Self Assessment feeder'!BH1123,IF($B$9="All",'No Self Assessment feeder'!CN1123)))</f>
        <v>.</v>
      </c>
      <c r="AC1134" s="127" t="str">
        <f>IF($B$9="Female",'No Self Assessment feeder'!AC1123,IF($B$9="Male",'No Self Assessment feeder'!BI1123,IF($B$9="All",'No Self Assessment feeder'!CO1123)))</f>
        <v>.</v>
      </c>
      <c r="CM1134" s="29"/>
    </row>
    <row r="1135" spans="1:91" ht="14.25" customHeight="1" x14ac:dyDescent="0.2">
      <c r="A1135" s="159" t="s">
        <v>296</v>
      </c>
      <c r="B1135" s="65" t="s">
        <v>168</v>
      </c>
      <c r="C1135" s="66">
        <v>10007771</v>
      </c>
      <c r="D1135" s="66" t="s">
        <v>491</v>
      </c>
      <c r="E1135" s="162" t="s">
        <v>169</v>
      </c>
      <c r="F1135" s="142" t="str">
        <f>IF($B$9="Female",'No Self Assessment feeder'!F1124,IF($B$9="Male",'No Self Assessment feeder'!AL1124,IF($B$9="All",'No Self Assessment feeder'!BR1124)))</f>
        <v>.</v>
      </c>
      <c r="G1135" s="120" t="str">
        <f>IF($B$9="Female",'No Self Assessment feeder'!G1124,IF($B$9="Male",'No Self Assessment feeder'!AM1124,IF($B$9="All",'No Self Assessment feeder'!BS1124)))</f>
        <v>.</v>
      </c>
      <c r="H1135" s="79" t="str">
        <f>IF($B$9="Female",'No Self Assessment feeder'!H1124,IF($B$9="Male",'No Self Assessment feeder'!AN1124,IF($B$9="All",'No Self Assessment feeder'!BT1124)))</f>
        <v>.</v>
      </c>
      <c r="I1135" s="120" t="str">
        <f>IF($B$9="Female",'No Self Assessment feeder'!I1124,IF($B$9="Male",'No Self Assessment feeder'!AO1124,IF($B$9="All",'No Self Assessment feeder'!BU1124)))</f>
        <v>.</v>
      </c>
      <c r="J1135" s="120" t="str">
        <f>IF($B$9="Female",'No Self Assessment feeder'!J1124,IF($B$9="Male",'No Self Assessment feeder'!AP1124,IF($B$9="All",'No Self Assessment feeder'!BV1124)))</f>
        <v>.</v>
      </c>
      <c r="K1135" s="120" t="str">
        <f>IF($B$9="Female",'No Self Assessment feeder'!K1124,IF($B$9="Male",'No Self Assessment feeder'!AQ1124,IF($B$9="All",'No Self Assessment feeder'!BW1124)))</f>
        <v>.</v>
      </c>
      <c r="L1135" s="120" t="str">
        <f>IF($B$9="Female",'No Self Assessment feeder'!L1124,IF($B$9="Male",'No Self Assessment feeder'!AR1124,IF($B$9="All",'No Self Assessment feeder'!BX1124)))</f>
        <v>.</v>
      </c>
      <c r="M1135" s="127" t="str">
        <f>IF($B$9="Female",'No Self Assessment feeder'!M1124,IF($B$9="Male",'No Self Assessment feeder'!AS1124,IF($B$9="All",'No Self Assessment feeder'!BY1124)))</f>
        <v>.</v>
      </c>
      <c r="N1135" s="81" t="str">
        <f>IF($B$9="Female",'No Self Assessment feeder'!N1124,IF($B$9="Male",'No Self Assessment feeder'!AT1124,IF($B$9="All",'No Self Assessment feeder'!BZ1124)))</f>
        <v>.</v>
      </c>
      <c r="O1135" s="120" t="str">
        <f>IF($B$9="Female",'No Self Assessment feeder'!O1124,IF($B$9="Male",'No Self Assessment feeder'!AU1124,IF($B$9="All",'No Self Assessment feeder'!CA1124)))</f>
        <v>.</v>
      </c>
      <c r="P1135" s="79" t="str">
        <f>IF($B$9="Female",'No Self Assessment feeder'!P1124,IF($B$9="Male",'No Self Assessment feeder'!AV1124,IF($B$9="All",'No Self Assessment feeder'!CB1124)))</f>
        <v>.</v>
      </c>
      <c r="Q1135" s="120" t="str">
        <f>IF($B$9="Female",'No Self Assessment feeder'!Q1124,IF($B$9="Male",'No Self Assessment feeder'!AW1124,IF($B$9="All",'No Self Assessment feeder'!CC1124)))</f>
        <v>.</v>
      </c>
      <c r="R1135" s="120" t="str">
        <f>IF($B$9="Female",'No Self Assessment feeder'!R1124,IF($B$9="Male",'No Self Assessment feeder'!AX1124,IF($B$9="All",'No Self Assessment feeder'!CD1124)))</f>
        <v>.</v>
      </c>
      <c r="S1135" s="120" t="str">
        <f>IF($B$9="Female",'No Self Assessment feeder'!S1124,IF($B$9="Male",'No Self Assessment feeder'!AY1124,IF($B$9="All",'No Self Assessment feeder'!CE1124)))</f>
        <v>.</v>
      </c>
      <c r="T1135" s="120" t="str">
        <f>IF($B$9="Female",'No Self Assessment feeder'!T1124,IF($B$9="Male",'No Self Assessment feeder'!AZ1124,IF($B$9="All",'No Self Assessment feeder'!CF1124)))</f>
        <v>.</v>
      </c>
      <c r="U1135" s="127" t="str">
        <f>IF($B$9="Female",'No Self Assessment feeder'!U1124,IF($B$9="Male",'No Self Assessment feeder'!BA1124,IF($B$9="All",'No Self Assessment feeder'!CG1124)))</f>
        <v>.</v>
      </c>
      <c r="V1135" s="81" t="str">
        <f>IF($B$9="Female",'No Self Assessment feeder'!V1124,IF($B$9="Male",'No Self Assessment feeder'!BB1124,IF($B$9="All",'No Self Assessment feeder'!CH1124)))</f>
        <v>.</v>
      </c>
      <c r="W1135" s="120" t="str">
        <f>IF($B$9="Female",'No Self Assessment feeder'!W1124,IF($B$9="Male",'No Self Assessment feeder'!BC1124,IF($B$9="All",'No Self Assessment feeder'!CI1124)))</f>
        <v>.</v>
      </c>
      <c r="X1135" s="79" t="str">
        <f>IF($B$9="Female",'No Self Assessment feeder'!X1124,IF($B$9="Male",'No Self Assessment feeder'!BD1124,IF($B$9="All",'No Self Assessment feeder'!CJ1124)))</f>
        <v>.</v>
      </c>
      <c r="Y1135" s="120" t="str">
        <f>IF($B$9="Female",'No Self Assessment feeder'!Y1124,IF($B$9="Male",'No Self Assessment feeder'!BE1124,IF($B$9="All",'No Self Assessment feeder'!CK1124)))</f>
        <v>.</v>
      </c>
      <c r="Z1135" s="120" t="str">
        <f>IF($B$9="Female",'No Self Assessment feeder'!Z1124,IF($B$9="Male",'No Self Assessment feeder'!BF1124,IF($B$9="All",'No Self Assessment feeder'!CL1124)))</f>
        <v>.</v>
      </c>
      <c r="AA1135" s="120" t="str">
        <f>IF($B$9="Female",'No Self Assessment feeder'!AA1124,IF($B$9="Male",'No Self Assessment feeder'!BG1124,IF($B$9="All",'No Self Assessment feeder'!CM1124)))</f>
        <v>.</v>
      </c>
      <c r="AB1135" s="120" t="str">
        <f>IF($B$9="Female",'No Self Assessment feeder'!AB1124,IF($B$9="Male",'No Self Assessment feeder'!BH1124,IF($B$9="All",'No Self Assessment feeder'!CN1124)))</f>
        <v>.</v>
      </c>
      <c r="AC1135" s="127" t="str">
        <f>IF($B$9="Female",'No Self Assessment feeder'!AC1124,IF($B$9="Male",'No Self Assessment feeder'!BI1124,IF($B$9="All",'No Self Assessment feeder'!CO1124)))</f>
        <v>.</v>
      </c>
      <c r="CM1135" s="29"/>
    </row>
    <row r="1136" spans="1:91" ht="14.25" customHeight="1" x14ac:dyDescent="0.2">
      <c r="A1136" s="159" t="s">
        <v>296</v>
      </c>
      <c r="B1136" s="65" t="s">
        <v>170</v>
      </c>
      <c r="C1136" s="66">
        <v>10004113</v>
      </c>
      <c r="D1136" s="66" t="s">
        <v>492</v>
      </c>
      <c r="E1136" s="162" t="s">
        <v>171</v>
      </c>
      <c r="F1136" s="142">
        <f>IF($B$9="Female",'No Self Assessment feeder'!F1125,IF($B$9="Male",'No Self Assessment feeder'!AL1125,IF($B$9="All",'No Self Assessment feeder'!BR1125)))</f>
        <v>2715</v>
      </c>
      <c r="G1136" s="120">
        <f>IF($B$9="Female",'No Self Assessment feeder'!G1125,IF($B$9="Male",'No Self Assessment feeder'!AM1125,IF($B$9="All",'No Self Assessment feeder'!BS1125)))</f>
        <v>2.1</v>
      </c>
      <c r="H1136" s="79">
        <f>IF($B$9="Female",'No Self Assessment feeder'!H1125,IF($B$9="Male",'No Self Assessment feeder'!AN1125,IF($B$9="All",'No Self Assessment feeder'!BT1125)))</f>
        <v>2660</v>
      </c>
      <c r="I1136" s="120">
        <f>IF($B$9="Female",'No Self Assessment feeder'!I1125,IF($B$9="Male",'No Self Assessment feeder'!AO1125,IF($B$9="All",'No Self Assessment feeder'!BU1125)))</f>
        <v>7.2</v>
      </c>
      <c r="J1136" s="120">
        <f>IF($B$9="Female",'No Self Assessment feeder'!J1125,IF($B$9="Male",'No Self Assessment feeder'!AP1125,IF($B$9="All",'No Self Assessment feeder'!BV1125)))</f>
        <v>10.4</v>
      </c>
      <c r="K1136" s="120">
        <f>IF($B$9="Female",'No Self Assessment feeder'!K1125,IF($B$9="Male",'No Self Assessment feeder'!AQ1125,IF($B$9="All",'No Self Assessment feeder'!BW1125)))</f>
        <v>63.5</v>
      </c>
      <c r="L1136" s="120">
        <f>IF($B$9="Female",'No Self Assessment feeder'!L1125,IF($B$9="Male",'No Self Assessment feeder'!AR1125,IF($B$9="All",'No Self Assessment feeder'!BX1125)))</f>
        <v>75.2</v>
      </c>
      <c r="M1136" s="127">
        <f>IF($B$9="Female",'No Self Assessment feeder'!M1125,IF($B$9="Male",'No Self Assessment feeder'!AS1125,IF($B$9="All",'No Self Assessment feeder'!BY1125)))</f>
        <v>82.4</v>
      </c>
      <c r="N1136" s="81" t="str">
        <f>IF($B$9="Female",'No Self Assessment feeder'!N1125,IF($B$9="Male",'No Self Assessment feeder'!AT1125,IF($B$9="All",'No Self Assessment feeder'!BZ1125)))</f>
        <v>.</v>
      </c>
      <c r="O1136" s="120" t="str">
        <f>IF($B$9="Female",'No Self Assessment feeder'!O1125,IF($B$9="Male",'No Self Assessment feeder'!AU1125,IF($B$9="All",'No Self Assessment feeder'!CA1125)))</f>
        <v>.</v>
      </c>
      <c r="P1136" s="79" t="str">
        <f>IF($B$9="Female",'No Self Assessment feeder'!P1125,IF($B$9="Male",'No Self Assessment feeder'!AV1125,IF($B$9="All",'No Self Assessment feeder'!CB1125)))</f>
        <v>.</v>
      </c>
      <c r="Q1136" s="120" t="str">
        <f>IF($B$9="Female",'No Self Assessment feeder'!Q1125,IF($B$9="Male",'No Self Assessment feeder'!AW1125,IF($B$9="All",'No Self Assessment feeder'!CC1125)))</f>
        <v>.</v>
      </c>
      <c r="R1136" s="120" t="str">
        <f>IF($B$9="Female",'No Self Assessment feeder'!R1125,IF($B$9="Male",'No Self Assessment feeder'!AX1125,IF($B$9="All",'No Self Assessment feeder'!CD1125)))</f>
        <v>.</v>
      </c>
      <c r="S1136" s="120" t="str">
        <f>IF($B$9="Female",'No Self Assessment feeder'!S1125,IF($B$9="Male",'No Self Assessment feeder'!AY1125,IF($B$9="All",'No Self Assessment feeder'!CE1125)))</f>
        <v>.</v>
      </c>
      <c r="T1136" s="120" t="str">
        <f>IF($B$9="Female",'No Self Assessment feeder'!T1125,IF($B$9="Male",'No Self Assessment feeder'!AZ1125,IF($B$9="All",'No Self Assessment feeder'!CF1125)))</f>
        <v>.</v>
      </c>
      <c r="U1136" s="127" t="str">
        <f>IF($B$9="Female",'No Self Assessment feeder'!U1125,IF($B$9="Male",'No Self Assessment feeder'!BA1125,IF($B$9="All",'No Self Assessment feeder'!CG1125)))</f>
        <v>.</v>
      </c>
      <c r="V1136" s="81" t="str">
        <f>IF($B$9="Female",'No Self Assessment feeder'!V1125,IF($B$9="Male",'No Self Assessment feeder'!BB1125,IF($B$9="All",'No Self Assessment feeder'!CH1125)))</f>
        <v>.</v>
      </c>
      <c r="W1136" s="120" t="str">
        <f>IF($B$9="Female",'No Self Assessment feeder'!W1125,IF($B$9="Male",'No Self Assessment feeder'!BC1125,IF($B$9="All",'No Self Assessment feeder'!CI1125)))</f>
        <v>.</v>
      </c>
      <c r="X1136" s="79" t="str">
        <f>IF($B$9="Female",'No Self Assessment feeder'!X1125,IF($B$9="Male",'No Self Assessment feeder'!BD1125,IF($B$9="All",'No Self Assessment feeder'!CJ1125)))</f>
        <v>.</v>
      </c>
      <c r="Y1136" s="120" t="str">
        <f>IF($B$9="Female",'No Self Assessment feeder'!Y1125,IF($B$9="Male",'No Self Assessment feeder'!BE1125,IF($B$9="All",'No Self Assessment feeder'!CK1125)))</f>
        <v>.</v>
      </c>
      <c r="Z1136" s="120" t="str">
        <f>IF($B$9="Female",'No Self Assessment feeder'!Z1125,IF($B$9="Male",'No Self Assessment feeder'!BF1125,IF($B$9="All",'No Self Assessment feeder'!CL1125)))</f>
        <v>.</v>
      </c>
      <c r="AA1136" s="120" t="str">
        <f>IF($B$9="Female",'No Self Assessment feeder'!AA1125,IF($B$9="Male",'No Self Assessment feeder'!BG1125,IF($B$9="All",'No Self Assessment feeder'!CM1125)))</f>
        <v>.</v>
      </c>
      <c r="AB1136" s="120" t="str">
        <f>IF($B$9="Female",'No Self Assessment feeder'!AB1125,IF($B$9="Male",'No Self Assessment feeder'!BH1125,IF($B$9="All",'No Self Assessment feeder'!CN1125)))</f>
        <v>.</v>
      </c>
      <c r="AC1136" s="127" t="str">
        <f>IF($B$9="Female",'No Self Assessment feeder'!AC1125,IF($B$9="Male",'No Self Assessment feeder'!BI1125,IF($B$9="All",'No Self Assessment feeder'!CO1125)))</f>
        <v>.</v>
      </c>
      <c r="CM1136" s="29"/>
    </row>
    <row r="1137" spans="1:91" ht="14.25" customHeight="1" x14ac:dyDescent="0.2">
      <c r="A1137" s="159" t="s">
        <v>296</v>
      </c>
      <c r="B1137" s="65" t="s">
        <v>172</v>
      </c>
      <c r="C1137" s="66">
        <v>10004180</v>
      </c>
      <c r="D1137" s="66" t="s">
        <v>493</v>
      </c>
      <c r="E1137" s="162" t="s">
        <v>173</v>
      </c>
      <c r="F1137" s="142">
        <f>IF($B$9="Female",'No Self Assessment feeder'!F1126,IF($B$9="Male",'No Self Assessment feeder'!AL1126,IF($B$9="All",'No Self Assessment feeder'!BR1126)))</f>
        <v>5885</v>
      </c>
      <c r="G1137" s="120">
        <f>IF($B$9="Female",'No Self Assessment feeder'!G1126,IF($B$9="Male",'No Self Assessment feeder'!AM1126,IF($B$9="All",'No Self Assessment feeder'!BS1126)))</f>
        <v>2.6</v>
      </c>
      <c r="H1137" s="79">
        <f>IF($B$9="Female",'No Self Assessment feeder'!H1126,IF($B$9="Male",'No Self Assessment feeder'!AN1126,IF($B$9="All",'No Self Assessment feeder'!BT1126)))</f>
        <v>5735</v>
      </c>
      <c r="I1137" s="120">
        <f>IF($B$9="Female",'No Self Assessment feeder'!I1126,IF($B$9="Male",'No Self Assessment feeder'!AO1126,IF($B$9="All",'No Self Assessment feeder'!BU1126)))</f>
        <v>7</v>
      </c>
      <c r="J1137" s="120">
        <f>IF($B$9="Female",'No Self Assessment feeder'!J1126,IF($B$9="Male",'No Self Assessment feeder'!AP1126,IF($B$9="All",'No Self Assessment feeder'!BV1126)))</f>
        <v>12.8</v>
      </c>
      <c r="K1137" s="120">
        <f>IF($B$9="Female",'No Self Assessment feeder'!K1126,IF($B$9="Male",'No Self Assessment feeder'!AQ1126,IF($B$9="All",'No Self Assessment feeder'!BW1126)))</f>
        <v>65.099999999999994</v>
      </c>
      <c r="L1137" s="120">
        <f>IF($B$9="Female",'No Self Assessment feeder'!L1126,IF($B$9="Male",'No Self Assessment feeder'!AR1126,IF($B$9="All",'No Self Assessment feeder'!BX1126)))</f>
        <v>75.099999999999994</v>
      </c>
      <c r="M1137" s="127">
        <f>IF($B$9="Female",'No Self Assessment feeder'!M1126,IF($B$9="Male",'No Self Assessment feeder'!AS1126,IF($B$9="All",'No Self Assessment feeder'!BY1126)))</f>
        <v>80.2</v>
      </c>
      <c r="N1137" s="81" t="str">
        <f>IF($B$9="Female",'No Self Assessment feeder'!N1126,IF($B$9="Male",'No Self Assessment feeder'!AT1126,IF($B$9="All",'No Self Assessment feeder'!BZ1126)))</f>
        <v>.</v>
      </c>
      <c r="O1137" s="120" t="str">
        <f>IF($B$9="Female",'No Self Assessment feeder'!O1126,IF($B$9="Male",'No Self Assessment feeder'!AU1126,IF($B$9="All",'No Self Assessment feeder'!CA1126)))</f>
        <v>.</v>
      </c>
      <c r="P1137" s="79" t="str">
        <f>IF($B$9="Female",'No Self Assessment feeder'!P1126,IF($B$9="Male",'No Self Assessment feeder'!AV1126,IF($B$9="All",'No Self Assessment feeder'!CB1126)))</f>
        <v>.</v>
      </c>
      <c r="Q1137" s="120" t="str">
        <f>IF($B$9="Female",'No Self Assessment feeder'!Q1126,IF($B$9="Male",'No Self Assessment feeder'!AW1126,IF($B$9="All",'No Self Assessment feeder'!CC1126)))</f>
        <v>.</v>
      </c>
      <c r="R1137" s="120" t="str">
        <f>IF($B$9="Female",'No Self Assessment feeder'!R1126,IF($B$9="Male",'No Self Assessment feeder'!AX1126,IF($B$9="All",'No Self Assessment feeder'!CD1126)))</f>
        <v>.</v>
      </c>
      <c r="S1137" s="120" t="str">
        <f>IF($B$9="Female",'No Self Assessment feeder'!S1126,IF($B$9="Male",'No Self Assessment feeder'!AY1126,IF($B$9="All",'No Self Assessment feeder'!CE1126)))</f>
        <v>.</v>
      </c>
      <c r="T1137" s="120" t="str">
        <f>IF($B$9="Female",'No Self Assessment feeder'!T1126,IF($B$9="Male",'No Self Assessment feeder'!AZ1126,IF($B$9="All",'No Self Assessment feeder'!CF1126)))</f>
        <v>.</v>
      </c>
      <c r="U1137" s="127" t="str">
        <f>IF($B$9="Female",'No Self Assessment feeder'!U1126,IF($B$9="Male",'No Self Assessment feeder'!BA1126,IF($B$9="All",'No Self Assessment feeder'!CG1126)))</f>
        <v>.</v>
      </c>
      <c r="V1137" s="81" t="str">
        <f>IF($B$9="Female",'No Self Assessment feeder'!V1126,IF($B$9="Male",'No Self Assessment feeder'!BB1126,IF($B$9="All",'No Self Assessment feeder'!CH1126)))</f>
        <v>.</v>
      </c>
      <c r="W1137" s="120" t="str">
        <f>IF($B$9="Female",'No Self Assessment feeder'!W1126,IF($B$9="Male",'No Self Assessment feeder'!BC1126,IF($B$9="All",'No Self Assessment feeder'!CI1126)))</f>
        <v>.</v>
      </c>
      <c r="X1137" s="79" t="str">
        <f>IF($B$9="Female",'No Self Assessment feeder'!X1126,IF($B$9="Male",'No Self Assessment feeder'!BD1126,IF($B$9="All",'No Self Assessment feeder'!CJ1126)))</f>
        <v>.</v>
      </c>
      <c r="Y1137" s="120" t="str">
        <f>IF($B$9="Female",'No Self Assessment feeder'!Y1126,IF($B$9="Male",'No Self Assessment feeder'!BE1126,IF($B$9="All",'No Self Assessment feeder'!CK1126)))</f>
        <v>.</v>
      </c>
      <c r="Z1137" s="120" t="str">
        <f>IF($B$9="Female",'No Self Assessment feeder'!Z1126,IF($B$9="Male",'No Self Assessment feeder'!BF1126,IF($B$9="All",'No Self Assessment feeder'!CL1126)))</f>
        <v>.</v>
      </c>
      <c r="AA1137" s="120" t="str">
        <f>IF($B$9="Female",'No Self Assessment feeder'!AA1126,IF($B$9="Male",'No Self Assessment feeder'!BG1126,IF($B$9="All",'No Self Assessment feeder'!CM1126)))</f>
        <v>.</v>
      </c>
      <c r="AB1137" s="120" t="str">
        <f>IF($B$9="Female",'No Self Assessment feeder'!AB1126,IF($B$9="Male",'No Self Assessment feeder'!BH1126,IF($B$9="All",'No Self Assessment feeder'!CN1126)))</f>
        <v>.</v>
      </c>
      <c r="AC1137" s="127" t="str">
        <f>IF($B$9="Female",'No Self Assessment feeder'!AC1126,IF($B$9="Male",'No Self Assessment feeder'!BI1126,IF($B$9="All",'No Self Assessment feeder'!CO1126)))</f>
        <v>.</v>
      </c>
      <c r="CM1137" s="29"/>
    </row>
    <row r="1138" spans="1:91" ht="14.25" customHeight="1" x14ac:dyDescent="0.2">
      <c r="A1138" s="159" t="s">
        <v>296</v>
      </c>
      <c r="B1138" s="65" t="s">
        <v>174</v>
      </c>
      <c r="C1138" s="66">
        <v>10007798</v>
      </c>
      <c r="D1138" s="66" t="s">
        <v>493</v>
      </c>
      <c r="E1138" s="162" t="s">
        <v>175</v>
      </c>
      <c r="F1138" s="142">
        <f>IF($B$9="Female",'No Self Assessment feeder'!F1127,IF($B$9="Male",'No Self Assessment feeder'!AL1127,IF($B$9="All",'No Self Assessment feeder'!BR1127)))</f>
        <v>5795</v>
      </c>
      <c r="G1138" s="120">
        <f>IF($B$9="Female",'No Self Assessment feeder'!G1127,IF($B$9="Male",'No Self Assessment feeder'!AM1127,IF($B$9="All",'No Self Assessment feeder'!BS1127)))</f>
        <v>2.6</v>
      </c>
      <c r="H1138" s="79">
        <f>IF($B$9="Female",'No Self Assessment feeder'!H1127,IF($B$9="Male",'No Self Assessment feeder'!AN1127,IF($B$9="All",'No Self Assessment feeder'!BT1127)))</f>
        <v>5645</v>
      </c>
      <c r="I1138" s="120">
        <f>IF($B$9="Female",'No Self Assessment feeder'!I1127,IF($B$9="Male",'No Self Assessment feeder'!AO1127,IF($B$9="All",'No Self Assessment feeder'!BU1127)))</f>
        <v>7.4</v>
      </c>
      <c r="J1138" s="120">
        <f>IF($B$9="Female",'No Self Assessment feeder'!J1127,IF($B$9="Male",'No Self Assessment feeder'!AP1127,IF($B$9="All",'No Self Assessment feeder'!BV1127)))</f>
        <v>10.6</v>
      </c>
      <c r="K1138" s="120">
        <f>IF($B$9="Female",'No Self Assessment feeder'!K1127,IF($B$9="Male",'No Self Assessment feeder'!AQ1127,IF($B$9="All",'No Self Assessment feeder'!BW1127)))</f>
        <v>56.7</v>
      </c>
      <c r="L1138" s="120">
        <f>IF($B$9="Female",'No Self Assessment feeder'!L1127,IF($B$9="Male",'No Self Assessment feeder'!AR1127,IF($B$9="All",'No Self Assessment feeder'!BX1127)))</f>
        <v>72.099999999999994</v>
      </c>
      <c r="M1138" s="127">
        <f>IF($B$9="Female",'No Self Assessment feeder'!M1127,IF($B$9="Male",'No Self Assessment feeder'!AS1127,IF($B$9="All",'No Self Assessment feeder'!BY1127)))</f>
        <v>82</v>
      </c>
      <c r="N1138" s="81" t="str">
        <f>IF($B$9="Female",'No Self Assessment feeder'!N1127,IF($B$9="Male",'No Self Assessment feeder'!AT1127,IF($B$9="All",'No Self Assessment feeder'!BZ1127)))</f>
        <v>.</v>
      </c>
      <c r="O1138" s="120" t="str">
        <f>IF($B$9="Female",'No Self Assessment feeder'!O1127,IF($B$9="Male",'No Self Assessment feeder'!AU1127,IF($B$9="All",'No Self Assessment feeder'!CA1127)))</f>
        <v>.</v>
      </c>
      <c r="P1138" s="79" t="str">
        <f>IF($B$9="Female",'No Self Assessment feeder'!P1127,IF($B$9="Male",'No Self Assessment feeder'!AV1127,IF($B$9="All",'No Self Assessment feeder'!CB1127)))</f>
        <v>.</v>
      </c>
      <c r="Q1138" s="120" t="str">
        <f>IF($B$9="Female",'No Self Assessment feeder'!Q1127,IF($B$9="Male",'No Self Assessment feeder'!AW1127,IF($B$9="All",'No Self Assessment feeder'!CC1127)))</f>
        <v>.</v>
      </c>
      <c r="R1138" s="120" t="str">
        <f>IF($B$9="Female",'No Self Assessment feeder'!R1127,IF($B$9="Male",'No Self Assessment feeder'!AX1127,IF($B$9="All",'No Self Assessment feeder'!CD1127)))</f>
        <v>.</v>
      </c>
      <c r="S1138" s="120" t="str">
        <f>IF($B$9="Female",'No Self Assessment feeder'!S1127,IF($B$9="Male",'No Self Assessment feeder'!AY1127,IF($B$9="All",'No Self Assessment feeder'!CE1127)))</f>
        <v>.</v>
      </c>
      <c r="T1138" s="120" t="str">
        <f>IF($B$9="Female",'No Self Assessment feeder'!T1127,IF($B$9="Male",'No Self Assessment feeder'!AZ1127,IF($B$9="All",'No Self Assessment feeder'!CF1127)))</f>
        <v>.</v>
      </c>
      <c r="U1138" s="127" t="str">
        <f>IF($B$9="Female",'No Self Assessment feeder'!U1127,IF($B$9="Male",'No Self Assessment feeder'!BA1127,IF($B$9="All",'No Self Assessment feeder'!CG1127)))</f>
        <v>.</v>
      </c>
      <c r="V1138" s="81" t="str">
        <f>IF($B$9="Female",'No Self Assessment feeder'!V1127,IF($B$9="Male",'No Self Assessment feeder'!BB1127,IF($B$9="All",'No Self Assessment feeder'!CH1127)))</f>
        <v>.</v>
      </c>
      <c r="W1138" s="120" t="str">
        <f>IF($B$9="Female",'No Self Assessment feeder'!W1127,IF($B$9="Male",'No Self Assessment feeder'!BC1127,IF($B$9="All",'No Self Assessment feeder'!CI1127)))</f>
        <v>.</v>
      </c>
      <c r="X1138" s="79" t="str">
        <f>IF($B$9="Female",'No Self Assessment feeder'!X1127,IF($B$9="Male",'No Self Assessment feeder'!BD1127,IF($B$9="All",'No Self Assessment feeder'!CJ1127)))</f>
        <v>.</v>
      </c>
      <c r="Y1138" s="120" t="str">
        <f>IF($B$9="Female",'No Self Assessment feeder'!Y1127,IF($B$9="Male",'No Self Assessment feeder'!BE1127,IF($B$9="All",'No Self Assessment feeder'!CK1127)))</f>
        <v>.</v>
      </c>
      <c r="Z1138" s="120" t="str">
        <f>IF($B$9="Female",'No Self Assessment feeder'!Z1127,IF($B$9="Male",'No Self Assessment feeder'!BF1127,IF($B$9="All",'No Self Assessment feeder'!CL1127)))</f>
        <v>.</v>
      </c>
      <c r="AA1138" s="120" t="str">
        <f>IF($B$9="Female",'No Self Assessment feeder'!AA1127,IF($B$9="Male",'No Self Assessment feeder'!BG1127,IF($B$9="All",'No Self Assessment feeder'!CM1127)))</f>
        <v>.</v>
      </c>
      <c r="AB1138" s="120" t="str">
        <f>IF($B$9="Female",'No Self Assessment feeder'!AB1127,IF($B$9="Male",'No Self Assessment feeder'!BH1127,IF($B$9="All",'No Self Assessment feeder'!CN1127)))</f>
        <v>.</v>
      </c>
      <c r="AC1138" s="127" t="str">
        <f>IF($B$9="Female",'No Self Assessment feeder'!AC1127,IF($B$9="Male",'No Self Assessment feeder'!BI1127,IF($B$9="All",'No Self Assessment feeder'!CO1127)))</f>
        <v>.</v>
      </c>
      <c r="CM1138" s="29"/>
    </row>
    <row r="1139" spans="1:91" ht="14.25" customHeight="1" x14ac:dyDescent="0.2">
      <c r="A1139" s="159" t="s">
        <v>296</v>
      </c>
      <c r="B1139" s="65" t="s">
        <v>176</v>
      </c>
      <c r="C1139" s="66">
        <v>10004351</v>
      </c>
      <c r="D1139" s="66" t="s">
        <v>491</v>
      </c>
      <c r="E1139" s="162" t="s">
        <v>177</v>
      </c>
      <c r="F1139" s="142">
        <f>IF($B$9="Female",'No Self Assessment feeder'!F1128,IF($B$9="Male",'No Self Assessment feeder'!AL1128,IF($B$9="All",'No Self Assessment feeder'!BR1128)))</f>
        <v>2945</v>
      </c>
      <c r="G1139" s="120">
        <f>IF($B$9="Female",'No Self Assessment feeder'!G1128,IF($B$9="Male",'No Self Assessment feeder'!AM1128,IF($B$9="All",'No Self Assessment feeder'!BS1128)))</f>
        <v>4</v>
      </c>
      <c r="H1139" s="79">
        <f>IF($B$9="Female",'No Self Assessment feeder'!H1128,IF($B$9="Male",'No Self Assessment feeder'!AN1128,IF($B$9="All",'No Self Assessment feeder'!BT1128)))</f>
        <v>2825</v>
      </c>
      <c r="I1139" s="120">
        <f>IF($B$9="Female",'No Self Assessment feeder'!I1128,IF($B$9="Male",'No Self Assessment feeder'!AO1128,IF($B$9="All",'No Self Assessment feeder'!BU1128)))</f>
        <v>10.6</v>
      </c>
      <c r="J1139" s="120">
        <f>IF($B$9="Female",'No Self Assessment feeder'!J1128,IF($B$9="Male",'No Self Assessment feeder'!AP1128,IF($B$9="All",'No Self Assessment feeder'!BV1128)))</f>
        <v>14.8</v>
      </c>
      <c r="K1139" s="120">
        <f>IF($B$9="Female",'No Self Assessment feeder'!K1128,IF($B$9="Male",'No Self Assessment feeder'!AQ1128,IF($B$9="All",'No Self Assessment feeder'!BW1128)))</f>
        <v>61.4</v>
      </c>
      <c r="L1139" s="120">
        <f>IF($B$9="Female",'No Self Assessment feeder'!L1128,IF($B$9="Male",'No Self Assessment feeder'!AR1128,IF($B$9="All",'No Self Assessment feeder'!BX1128)))</f>
        <v>70.2</v>
      </c>
      <c r="M1139" s="127">
        <f>IF($B$9="Female",'No Self Assessment feeder'!M1128,IF($B$9="Male",'No Self Assessment feeder'!AS1128,IF($B$9="All",'No Self Assessment feeder'!BY1128)))</f>
        <v>74.599999999999994</v>
      </c>
      <c r="N1139" s="81" t="str">
        <f>IF($B$9="Female",'No Self Assessment feeder'!N1128,IF($B$9="Male",'No Self Assessment feeder'!AT1128,IF($B$9="All",'No Self Assessment feeder'!BZ1128)))</f>
        <v>.</v>
      </c>
      <c r="O1139" s="120" t="str">
        <f>IF($B$9="Female",'No Self Assessment feeder'!O1128,IF($B$9="Male",'No Self Assessment feeder'!AU1128,IF($B$9="All",'No Self Assessment feeder'!CA1128)))</f>
        <v>.</v>
      </c>
      <c r="P1139" s="79" t="str">
        <f>IF($B$9="Female",'No Self Assessment feeder'!P1128,IF($B$9="Male",'No Self Assessment feeder'!AV1128,IF($B$9="All",'No Self Assessment feeder'!CB1128)))</f>
        <v>.</v>
      </c>
      <c r="Q1139" s="120" t="str">
        <f>IF($B$9="Female",'No Self Assessment feeder'!Q1128,IF($B$9="Male",'No Self Assessment feeder'!AW1128,IF($B$9="All",'No Self Assessment feeder'!CC1128)))</f>
        <v>.</v>
      </c>
      <c r="R1139" s="120" t="str">
        <f>IF($B$9="Female",'No Self Assessment feeder'!R1128,IF($B$9="Male",'No Self Assessment feeder'!AX1128,IF($B$9="All",'No Self Assessment feeder'!CD1128)))</f>
        <v>.</v>
      </c>
      <c r="S1139" s="120" t="str">
        <f>IF($B$9="Female",'No Self Assessment feeder'!S1128,IF($B$9="Male",'No Self Assessment feeder'!AY1128,IF($B$9="All",'No Self Assessment feeder'!CE1128)))</f>
        <v>.</v>
      </c>
      <c r="T1139" s="120" t="str">
        <f>IF($B$9="Female",'No Self Assessment feeder'!T1128,IF($B$9="Male",'No Self Assessment feeder'!AZ1128,IF($B$9="All",'No Self Assessment feeder'!CF1128)))</f>
        <v>.</v>
      </c>
      <c r="U1139" s="127" t="str">
        <f>IF($B$9="Female",'No Self Assessment feeder'!U1128,IF($B$9="Male",'No Self Assessment feeder'!BA1128,IF($B$9="All",'No Self Assessment feeder'!CG1128)))</f>
        <v>.</v>
      </c>
      <c r="V1139" s="81" t="str">
        <f>IF($B$9="Female",'No Self Assessment feeder'!V1128,IF($B$9="Male",'No Self Assessment feeder'!BB1128,IF($B$9="All",'No Self Assessment feeder'!CH1128)))</f>
        <v>.</v>
      </c>
      <c r="W1139" s="120" t="str">
        <f>IF($B$9="Female",'No Self Assessment feeder'!W1128,IF($B$9="Male",'No Self Assessment feeder'!BC1128,IF($B$9="All",'No Self Assessment feeder'!CI1128)))</f>
        <v>.</v>
      </c>
      <c r="X1139" s="79" t="str">
        <f>IF($B$9="Female",'No Self Assessment feeder'!X1128,IF($B$9="Male",'No Self Assessment feeder'!BD1128,IF($B$9="All",'No Self Assessment feeder'!CJ1128)))</f>
        <v>.</v>
      </c>
      <c r="Y1139" s="120" t="str">
        <f>IF($B$9="Female",'No Self Assessment feeder'!Y1128,IF($B$9="Male",'No Self Assessment feeder'!BE1128,IF($B$9="All",'No Self Assessment feeder'!CK1128)))</f>
        <v>.</v>
      </c>
      <c r="Z1139" s="120" t="str">
        <f>IF($B$9="Female",'No Self Assessment feeder'!Z1128,IF($B$9="Male",'No Self Assessment feeder'!BF1128,IF($B$9="All",'No Self Assessment feeder'!CL1128)))</f>
        <v>.</v>
      </c>
      <c r="AA1139" s="120" t="str">
        <f>IF($B$9="Female",'No Self Assessment feeder'!AA1128,IF($B$9="Male",'No Self Assessment feeder'!BG1128,IF($B$9="All",'No Self Assessment feeder'!CM1128)))</f>
        <v>.</v>
      </c>
      <c r="AB1139" s="120" t="str">
        <f>IF($B$9="Female",'No Self Assessment feeder'!AB1128,IF($B$9="Male",'No Self Assessment feeder'!BH1128,IF($B$9="All",'No Self Assessment feeder'!CN1128)))</f>
        <v>.</v>
      </c>
      <c r="AC1139" s="127" t="str">
        <f>IF($B$9="Female",'No Self Assessment feeder'!AC1128,IF($B$9="Male",'No Self Assessment feeder'!BI1128,IF($B$9="All",'No Self Assessment feeder'!CO1128)))</f>
        <v>.</v>
      </c>
      <c r="CM1139" s="29"/>
    </row>
    <row r="1140" spans="1:91" ht="14.25" customHeight="1" x14ac:dyDescent="0.2">
      <c r="A1140" s="159" t="s">
        <v>296</v>
      </c>
      <c r="B1140" s="65" t="s">
        <v>178</v>
      </c>
      <c r="C1140" s="66">
        <v>10007799</v>
      </c>
      <c r="D1140" s="66" t="s">
        <v>496</v>
      </c>
      <c r="E1140" s="162" t="s">
        <v>179</v>
      </c>
      <c r="F1140" s="142">
        <f>IF($B$9="Female",'No Self Assessment feeder'!F1129,IF($B$9="Male",'No Self Assessment feeder'!AL1129,IF($B$9="All",'No Self Assessment feeder'!BR1129)))</f>
        <v>3235</v>
      </c>
      <c r="G1140" s="120">
        <f>IF($B$9="Female",'No Self Assessment feeder'!G1129,IF($B$9="Male",'No Self Assessment feeder'!AM1129,IF($B$9="All",'No Self Assessment feeder'!BS1129)))</f>
        <v>2.2999999999999998</v>
      </c>
      <c r="H1140" s="79">
        <f>IF($B$9="Female",'No Self Assessment feeder'!H1129,IF($B$9="Male",'No Self Assessment feeder'!AN1129,IF($B$9="All",'No Self Assessment feeder'!BT1129)))</f>
        <v>3160</v>
      </c>
      <c r="I1140" s="120">
        <f>IF($B$9="Female",'No Self Assessment feeder'!I1129,IF($B$9="Male",'No Self Assessment feeder'!AO1129,IF($B$9="All",'No Self Assessment feeder'!BU1129)))</f>
        <v>7.5</v>
      </c>
      <c r="J1140" s="120">
        <f>IF($B$9="Female",'No Self Assessment feeder'!J1129,IF($B$9="Male",'No Self Assessment feeder'!AP1129,IF($B$9="All",'No Self Assessment feeder'!BV1129)))</f>
        <v>10.5</v>
      </c>
      <c r="K1140" s="120">
        <f>IF($B$9="Female",'No Self Assessment feeder'!K1129,IF($B$9="Male",'No Self Assessment feeder'!AQ1129,IF($B$9="All",'No Self Assessment feeder'!BW1129)))</f>
        <v>57.6</v>
      </c>
      <c r="L1140" s="120">
        <f>IF($B$9="Female",'No Self Assessment feeder'!L1129,IF($B$9="Male",'No Self Assessment feeder'!AR1129,IF($B$9="All",'No Self Assessment feeder'!BX1129)))</f>
        <v>73.099999999999994</v>
      </c>
      <c r="M1140" s="127">
        <f>IF($B$9="Female",'No Self Assessment feeder'!M1129,IF($B$9="Male",'No Self Assessment feeder'!AS1129,IF($B$9="All",'No Self Assessment feeder'!BY1129)))</f>
        <v>82</v>
      </c>
      <c r="N1140" s="81" t="str">
        <f>IF($B$9="Female",'No Self Assessment feeder'!N1129,IF($B$9="Male",'No Self Assessment feeder'!AT1129,IF($B$9="All",'No Self Assessment feeder'!BZ1129)))</f>
        <v>.</v>
      </c>
      <c r="O1140" s="120" t="str">
        <f>IF($B$9="Female",'No Self Assessment feeder'!O1129,IF($B$9="Male",'No Self Assessment feeder'!AU1129,IF($B$9="All",'No Self Assessment feeder'!CA1129)))</f>
        <v>.</v>
      </c>
      <c r="P1140" s="79" t="str">
        <f>IF($B$9="Female",'No Self Assessment feeder'!P1129,IF($B$9="Male",'No Self Assessment feeder'!AV1129,IF($B$9="All",'No Self Assessment feeder'!CB1129)))</f>
        <v>.</v>
      </c>
      <c r="Q1140" s="120" t="str">
        <f>IF($B$9="Female",'No Self Assessment feeder'!Q1129,IF($B$9="Male",'No Self Assessment feeder'!AW1129,IF($B$9="All",'No Self Assessment feeder'!CC1129)))</f>
        <v>.</v>
      </c>
      <c r="R1140" s="120" t="str">
        <f>IF($B$9="Female",'No Self Assessment feeder'!R1129,IF($B$9="Male",'No Self Assessment feeder'!AX1129,IF($B$9="All",'No Self Assessment feeder'!CD1129)))</f>
        <v>.</v>
      </c>
      <c r="S1140" s="120" t="str">
        <f>IF($B$9="Female",'No Self Assessment feeder'!S1129,IF($B$9="Male",'No Self Assessment feeder'!AY1129,IF($B$9="All",'No Self Assessment feeder'!CE1129)))</f>
        <v>.</v>
      </c>
      <c r="T1140" s="120" t="str">
        <f>IF($B$9="Female",'No Self Assessment feeder'!T1129,IF($B$9="Male",'No Self Assessment feeder'!AZ1129,IF($B$9="All",'No Self Assessment feeder'!CF1129)))</f>
        <v>.</v>
      </c>
      <c r="U1140" s="127" t="str">
        <f>IF($B$9="Female",'No Self Assessment feeder'!U1129,IF($B$9="Male",'No Self Assessment feeder'!BA1129,IF($B$9="All",'No Self Assessment feeder'!CG1129)))</f>
        <v>.</v>
      </c>
      <c r="V1140" s="81" t="str">
        <f>IF($B$9="Female",'No Self Assessment feeder'!V1129,IF($B$9="Male",'No Self Assessment feeder'!BB1129,IF($B$9="All",'No Self Assessment feeder'!CH1129)))</f>
        <v>.</v>
      </c>
      <c r="W1140" s="120" t="str">
        <f>IF($B$9="Female",'No Self Assessment feeder'!W1129,IF($B$9="Male",'No Self Assessment feeder'!BC1129,IF($B$9="All",'No Self Assessment feeder'!CI1129)))</f>
        <v>.</v>
      </c>
      <c r="X1140" s="79" t="str">
        <f>IF($B$9="Female",'No Self Assessment feeder'!X1129,IF($B$9="Male",'No Self Assessment feeder'!BD1129,IF($B$9="All",'No Self Assessment feeder'!CJ1129)))</f>
        <v>.</v>
      </c>
      <c r="Y1140" s="120" t="str">
        <f>IF($B$9="Female",'No Self Assessment feeder'!Y1129,IF($B$9="Male",'No Self Assessment feeder'!BE1129,IF($B$9="All",'No Self Assessment feeder'!CK1129)))</f>
        <v>.</v>
      </c>
      <c r="Z1140" s="120" t="str">
        <f>IF($B$9="Female",'No Self Assessment feeder'!Z1129,IF($B$9="Male",'No Self Assessment feeder'!BF1129,IF($B$9="All",'No Self Assessment feeder'!CL1129)))</f>
        <v>.</v>
      </c>
      <c r="AA1140" s="120" t="str">
        <f>IF($B$9="Female",'No Self Assessment feeder'!AA1129,IF($B$9="Male",'No Self Assessment feeder'!BG1129,IF($B$9="All",'No Self Assessment feeder'!CM1129)))</f>
        <v>.</v>
      </c>
      <c r="AB1140" s="120" t="str">
        <f>IF($B$9="Female",'No Self Assessment feeder'!AB1129,IF($B$9="Male",'No Self Assessment feeder'!BH1129,IF($B$9="All",'No Self Assessment feeder'!CN1129)))</f>
        <v>.</v>
      </c>
      <c r="AC1140" s="127" t="str">
        <f>IF($B$9="Female",'No Self Assessment feeder'!AC1129,IF($B$9="Male",'No Self Assessment feeder'!BI1129,IF($B$9="All",'No Self Assessment feeder'!CO1129)))</f>
        <v>.</v>
      </c>
      <c r="CM1140" s="29"/>
    </row>
    <row r="1141" spans="1:91" ht="14.25" customHeight="1" x14ac:dyDescent="0.2">
      <c r="A1141" s="159" t="s">
        <v>296</v>
      </c>
      <c r="B1141" s="65" t="s">
        <v>180</v>
      </c>
      <c r="C1141" s="66">
        <v>10007832</v>
      </c>
      <c r="D1141" s="66" t="s">
        <v>489</v>
      </c>
      <c r="E1141" s="162" t="s">
        <v>181</v>
      </c>
      <c r="F1141" s="142">
        <f>IF($B$9="Female",'No Self Assessment feeder'!F1130,IF($B$9="Male",'No Self Assessment feeder'!AL1130,IF($B$9="All",'No Self Assessment feeder'!BR1130)))</f>
        <v>525</v>
      </c>
      <c r="G1141" s="120">
        <f>IF($B$9="Female",'No Self Assessment feeder'!G1130,IF($B$9="Male",'No Self Assessment feeder'!AM1130,IF($B$9="All",'No Self Assessment feeder'!BS1130)))</f>
        <v>3.4</v>
      </c>
      <c r="H1141" s="79">
        <f>IF($B$9="Female",'No Self Assessment feeder'!H1130,IF($B$9="Male",'No Self Assessment feeder'!AN1130,IF($B$9="All",'No Self Assessment feeder'!BT1130)))</f>
        <v>505</v>
      </c>
      <c r="I1141" s="120">
        <f>IF($B$9="Female",'No Self Assessment feeder'!I1130,IF($B$9="Male",'No Self Assessment feeder'!AO1130,IF($B$9="All",'No Self Assessment feeder'!BU1130)))</f>
        <v>5.7</v>
      </c>
      <c r="J1141" s="120">
        <f>IF($B$9="Female",'No Self Assessment feeder'!J1130,IF($B$9="Male",'No Self Assessment feeder'!AP1130,IF($B$9="All",'No Self Assessment feeder'!BV1130)))</f>
        <v>8.5</v>
      </c>
      <c r="K1141" s="120">
        <f>IF($B$9="Female",'No Self Assessment feeder'!K1130,IF($B$9="Male",'No Self Assessment feeder'!AQ1130,IF($B$9="All",'No Self Assessment feeder'!BW1130)))</f>
        <v>65.7</v>
      </c>
      <c r="L1141" s="120">
        <f>IF($B$9="Female",'No Self Assessment feeder'!L1130,IF($B$9="Male",'No Self Assessment feeder'!AR1130,IF($B$9="All",'No Self Assessment feeder'!BX1130)))</f>
        <v>82.2</v>
      </c>
      <c r="M1141" s="127">
        <f>IF($B$9="Female",'No Self Assessment feeder'!M1130,IF($B$9="Male",'No Self Assessment feeder'!AS1130,IF($B$9="All",'No Self Assessment feeder'!BY1130)))</f>
        <v>85.8</v>
      </c>
      <c r="N1141" s="81" t="str">
        <f>IF($B$9="Female",'No Self Assessment feeder'!N1130,IF($B$9="Male",'No Self Assessment feeder'!AT1130,IF($B$9="All",'No Self Assessment feeder'!BZ1130)))</f>
        <v>.</v>
      </c>
      <c r="O1141" s="120" t="str">
        <f>IF($B$9="Female",'No Self Assessment feeder'!O1130,IF($B$9="Male",'No Self Assessment feeder'!AU1130,IF($B$9="All",'No Self Assessment feeder'!CA1130)))</f>
        <v>.</v>
      </c>
      <c r="P1141" s="79" t="str">
        <f>IF($B$9="Female",'No Self Assessment feeder'!P1130,IF($B$9="Male",'No Self Assessment feeder'!AV1130,IF($B$9="All",'No Self Assessment feeder'!CB1130)))</f>
        <v>.</v>
      </c>
      <c r="Q1141" s="120" t="str">
        <f>IF($B$9="Female",'No Self Assessment feeder'!Q1130,IF($B$9="Male",'No Self Assessment feeder'!AW1130,IF($B$9="All",'No Self Assessment feeder'!CC1130)))</f>
        <v>.</v>
      </c>
      <c r="R1141" s="120" t="str">
        <f>IF($B$9="Female",'No Self Assessment feeder'!R1130,IF($B$9="Male",'No Self Assessment feeder'!AX1130,IF($B$9="All",'No Self Assessment feeder'!CD1130)))</f>
        <v>.</v>
      </c>
      <c r="S1141" s="120" t="str">
        <f>IF($B$9="Female",'No Self Assessment feeder'!S1130,IF($B$9="Male",'No Self Assessment feeder'!AY1130,IF($B$9="All",'No Self Assessment feeder'!CE1130)))</f>
        <v>.</v>
      </c>
      <c r="T1141" s="120" t="str">
        <f>IF($B$9="Female",'No Self Assessment feeder'!T1130,IF($B$9="Male",'No Self Assessment feeder'!AZ1130,IF($B$9="All",'No Self Assessment feeder'!CF1130)))</f>
        <v>.</v>
      </c>
      <c r="U1141" s="127" t="str">
        <f>IF($B$9="Female",'No Self Assessment feeder'!U1130,IF($B$9="Male",'No Self Assessment feeder'!BA1130,IF($B$9="All",'No Self Assessment feeder'!CG1130)))</f>
        <v>.</v>
      </c>
      <c r="V1141" s="81" t="str">
        <f>IF($B$9="Female",'No Self Assessment feeder'!V1130,IF($B$9="Male",'No Self Assessment feeder'!BB1130,IF($B$9="All",'No Self Assessment feeder'!CH1130)))</f>
        <v>.</v>
      </c>
      <c r="W1141" s="120" t="str">
        <f>IF($B$9="Female",'No Self Assessment feeder'!W1130,IF($B$9="Male",'No Self Assessment feeder'!BC1130,IF($B$9="All",'No Self Assessment feeder'!CI1130)))</f>
        <v>.</v>
      </c>
      <c r="X1141" s="79" t="str">
        <f>IF($B$9="Female",'No Self Assessment feeder'!X1130,IF($B$9="Male",'No Self Assessment feeder'!BD1130,IF($B$9="All",'No Self Assessment feeder'!CJ1130)))</f>
        <v>.</v>
      </c>
      <c r="Y1141" s="120" t="str">
        <f>IF($B$9="Female",'No Self Assessment feeder'!Y1130,IF($B$9="Male",'No Self Assessment feeder'!BE1130,IF($B$9="All",'No Self Assessment feeder'!CK1130)))</f>
        <v>.</v>
      </c>
      <c r="Z1141" s="120" t="str">
        <f>IF($B$9="Female",'No Self Assessment feeder'!Z1130,IF($B$9="Male",'No Self Assessment feeder'!BF1130,IF($B$9="All",'No Self Assessment feeder'!CL1130)))</f>
        <v>.</v>
      </c>
      <c r="AA1141" s="120" t="str">
        <f>IF($B$9="Female",'No Self Assessment feeder'!AA1130,IF($B$9="Male",'No Self Assessment feeder'!BG1130,IF($B$9="All",'No Self Assessment feeder'!CM1130)))</f>
        <v>.</v>
      </c>
      <c r="AB1141" s="120" t="str">
        <f>IF($B$9="Female",'No Self Assessment feeder'!AB1130,IF($B$9="Male",'No Self Assessment feeder'!BH1130,IF($B$9="All",'No Self Assessment feeder'!CN1130)))</f>
        <v>.</v>
      </c>
      <c r="AC1141" s="127" t="str">
        <f>IF($B$9="Female",'No Self Assessment feeder'!AC1130,IF($B$9="Male",'No Self Assessment feeder'!BI1130,IF($B$9="All",'No Self Assessment feeder'!CO1130)))</f>
        <v>.</v>
      </c>
      <c r="CM1141" s="29"/>
    </row>
    <row r="1142" spans="1:91" ht="14.25" customHeight="1" x14ac:dyDescent="0.2">
      <c r="A1142" s="159" t="s">
        <v>296</v>
      </c>
      <c r="B1142" s="65" t="s">
        <v>182</v>
      </c>
      <c r="C1142" s="66">
        <v>10007138</v>
      </c>
      <c r="D1142" s="66" t="s">
        <v>492</v>
      </c>
      <c r="E1142" s="162" t="s">
        <v>183</v>
      </c>
      <c r="F1142" s="142">
        <f>IF($B$9="Female",'No Self Assessment feeder'!F1131,IF($B$9="Male",'No Self Assessment feeder'!AL1131,IF($B$9="All",'No Self Assessment feeder'!BR1131)))</f>
        <v>2100</v>
      </c>
      <c r="G1142" s="120">
        <f>IF($B$9="Female",'No Self Assessment feeder'!G1131,IF($B$9="Male",'No Self Assessment feeder'!AM1131,IF($B$9="All",'No Self Assessment feeder'!BS1131)))</f>
        <v>3</v>
      </c>
      <c r="H1142" s="79">
        <f>IF($B$9="Female",'No Self Assessment feeder'!H1131,IF($B$9="Male",'No Self Assessment feeder'!AN1131,IF($B$9="All",'No Self Assessment feeder'!BT1131)))</f>
        <v>2035</v>
      </c>
      <c r="I1142" s="120">
        <f>IF($B$9="Female",'No Self Assessment feeder'!I1131,IF($B$9="Male",'No Self Assessment feeder'!AO1131,IF($B$9="All",'No Self Assessment feeder'!BU1131)))</f>
        <v>7.2</v>
      </c>
      <c r="J1142" s="120">
        <f>IF($B$9="Female",'No Self Assessment feeder'!J1131,IF($B$9="Male",'No Self Assessment feeder'!AP1131,IF($B$9="All",'No Self Assessment feeder'!BV1131)))</f>
        <v>10.4</v>
      </c>
      <c r="K1142" s="120">
        <f>IF($B$9="Female",'No Self Assessment feeder'!K1131,IF($B$9="Male",'No Self Assessment feeder'!AQ1131,IF($B$9="All",'No Self Assessment feeder'!BW1131)))</f>
        <v>68.5</v>
      </c>
      <c r="L1142" s="120">
        <f>IF($B$9="Female",'No Self Assessment feeder'!L1131,IF($B$9="Male",'No Self Assessment feeder'!AR1131,IF($B$9="All",'No Self Assessment feeder'!BX1131)))</f>
        <v>78.900000000000006</v>
      </c>
      <c r="M1142" s="127">
        <f>IF($B$9="Female",'No Self Assessment feeder'!M1131,IF($B$9="Male",'No Self Assessment feeder'!AS1131,IF($B$9="All",'No Self Assessment feeder'!BY1131)))</f>
        <v>82.4</v>
      </c>
      <c r="N1142" s="81" t="str">
        <f>IF($B$9="Female",'No Self Assessment feeder'!N1131,IF($B$9="Male",'No Self Assessment feeder'!AT1131,IF($B$9="All",'No Self Assessment feeder'!BZ1131)))</f>
        <v>.</v>
      </c>
      <c r="O1142" s="120" t="str">
        <f>IF($B$9="Female",'No Self Assessment feeder'!O1131,IF($B$9="Male",'No Self Assessment feeder'!AU1131,IF($B$9="All",'No Self Assessment feeder'!CA1131)))</f>
        <v>.</v>
      </c>
      <c r="P1142" s="79" t="str">
        <f>IF($B$9="Female",'No Self Assessment feeder'!P1131,IF($B$9="Male",'No Self Assessment feeder'!AV1131,IF($B$9="All",'No Self Assessment feeder'!CB1131)))</f>
        <v>.</v>
      </c>
      <c r="Q1142" s="120" t="str">
        <f>IF($B$9="Female",'No Self Assessment feeder'!Q1131,IF($B$9="Male",'No Self Assessment feeder'!AW1131,IF($B$9="All",'No Self Assessment feeder'!CC1131)))</f>
        <v>.</v>
      </c>
      <c r="R1142" s="120" t="str">
        <f>IF($B$9="Female",'No Self Assessment feeder'!R1131,IF($B$9="Male",'No Self Assessment feeder'!AX1131,IF($B$9="All",'No Self Assessment feeder'!CD1131)))</f>
        <v>.</v>
      </c>
      <c r="S1142" s="120" t="str">
        <f>IF($B$9="Female",'No Self Assessment feeder'!S1131,IF($B$9="Male",'No Self Assessment feeder'!AY1131,IF($B$9="All",'No Self Assessment feeder'!CE1131)))</f>
        <v>.</v>
      </c>
      <c r="T1142" s="120" t="str">
        <f>IF($B$9="Female",'No Self Assessment feeder'!T1131,IF($B$9="Male",'No Self Assessment feeder'!AZ1131,IF($B$9="All",'No Self Assessment feeder'!CF1131)))</f>
        <v>.</v>
      </c>
      <c r="U1142" s="127" t="str">
        <f>IF($B$9="Female",'No Self Assessment feeder'!U1131,IF($B$9="Male",'No Self Assessment feeder'!BA1131,IF($B$9="All",'No Self Assessment feeder'!CG1131)))</f>
        <v>.</v>
      </c>
      <c r="V1142" s="81" t="str">
        <f>IF($B$9="Female",'No Self Assessment feeder'!V1131,IF($B$9="Male",'No Self Assessment feeder'!BB1131,IF($B$9="All",'No Self Assessment feeder'!CH1131)))</f>
        <v>.</v>
      </c>
      <c r="W1142" s="120" t="str">
        <f>IF($B$9="Female",'No Self Assessment feeder'!W1131,IF($B$9="Male",'No Self Assessment feeder'!BC1131,IF($B$9="All",'No Self Assessment feeder'!CI1131)))</f>
        <v>.</v>
      </c>
      <c r="X1142" s="79" t="str">
        <f>IF($B$9="Female",'No Self Assessment feeder'!X1131,IF($B$9="Male",'No Self Assessment feeder'!BD1131,IF($B$9="All",'No Self Assessment feeder'!CJ1131)))</f>
        <v>.</v>
      </c>
      <c r="Y1142" s="120" t="str">
        <f>IF($B$9="Female",'No Self Assessment feeder'!Y1131,IF($B$9="Male",'No Self Assessment feeder'!BE1131,IF($B$9="All",'No Self Assessment feeder'!CK1131)))</f>
        <v>.</v>
      </c>
      <c r="Z1142" s="120" t="str">
        <f>IF($B$9="Female",'No Self Assessment feeder'!Z1131,IF($B$9="Male",'No Self Assessment feeder'!BF1131,IF($B$9="All",'No Self Assessment feeder'!CL1131)))</f>
        <v>.</v>
      </c>
      <c r="AA1142" s="120" t="str">
        <f>IF($B$9="Female",'No Self Assessment feeder'!AA1131,IF($B$9="Male",'No Self Assessment feeder'!BG1131,IF($B$9="All",'No Self Assessment feeder'!CM1131)))</f>
        <v>.</v>
      </c>
      <c r="AB1142" s="120" t="str">
        <f>IF($B$9="Female",'No Self Assessment feeder'!AB1131,IF($B$9="Male",'No Self Assessment feeder'!BH1131,IF($B$9="All",'No Self Assessment feeder'!CN1131)))</f>
        <v>.</v>
      </c>
      <c r="AC1142" s="127" t="str">
        <f>IF($B$9="Female",'No Self Assessment feeder'!AC1131,IF($B$9="Male",'No Self Assessment feeder'!BI1131,IF($B$9="All",'No Self Assessment feeder'!CO1131)))</f>
        <v>.</v>
      </c>
      <c r="CM1142" s="29"/>
    </row>
    <row r="1143" spans="1:91" ht="14.25" customHeight="1" x14ac:dyDescent="0.2">
      <c r="A1143" s="159" t="s">
        <v>296</v>
      </c>
      <c r="B1143" s="65" t="s">
        <v>184</v>
      </c>
      <c r="C1143" s="66">
        <v>10001282</v>
      </c>
      <c r="D1143" s="66" t="s">
        <v>496</v>
      </c>
      <c r="E1143" s="162" t="s">
        <v>185</v>
      </c>
      <c r="F1143" s="142">
        <f>IF($B$9="Female",'No Self Assessment feeder'!F1132,IF($B$9="Male",'No Self Assessment feeder'!AL1132,IF($B$9="All",'No Self Assessment feeder'!BR1132)))</f>
        <v>4880</v>
      </c>
      <c r="G1143" s="120">
        <f>IF($B$9="Female",'No Self Assessment feeder'!G1132,IF($B$9="Male",'No Self Assessment feeder'!AM1132,IF($B$9="All",'No Self Assessment feeder'!BS1132)))</f>
        <v>3.2</v>
      </c>
      <c r="H1143" s="79">
        <f>IF($B$9="Female",'No Self Assessment feeder'!H1132,IF($B$9="Male",'No Self Assessment feeder'!AN1132,IF($B$9="All",'No Self Assessment feeder'!BT1132)))</f>
        <v>4725</v>
      </c>
      <c r="I1143" s="120">
        <f>IF($B$9="Female",'No Self Assessment feeder'!I1132,IF($B$9="Male",'No Self Assessment feeder'!AO1132,IF($B$9="All",'No Self Assessment feeder'!BU1132)))</f>
        <v>7.6</v>
      </c>
      <c r="J1143" s="120">
        <f>IF($B$9="Female",'No Self Assessment feeder'!J1132,IF($B$9="Male",'No Self Assessment feeder'!AP1132,IF($B$9="All",'No Self Assessment feeder'!BV1132)))</f>
        <v>9.6999999999999993</v>
      </c>
      <c r="K1143" s="120">
        <f>IF($B$9="Female",'No Self Assessment feeder'!K1132,IF($B$9="Male",'No Self Assessment feeder'!AQ1132,IF($B$9="All",'No Self Assessment feeder'!BW1132)))</f>
        <v>66.099999999999994</v>
      </c>
      <c r="L1143" s="120">
        <f>IF($B$9="Female",'No Self Assessment feeder'!L1132,IF($B$9="Male",'No Self Assessment feeder'!AR1132,IF($B$9="All",'No Self Assessment feeder'!BX1132)))</f>
        <v>78.400000000000006</v>
      </c>
      <c r="M1143" s="127">
        <f>IF($B$9="Female",'No Self Assessment feeder'!M1132,IF($B$9="Male",'No Self Assessment feeder'!AS1132,IF($B$9="All",'No Self Assessment feeder'!BY1132)))</f>
        <v>82.7</v>
      </c>
      <c r="N1143" s="81" t="str">
        <f>IF($B$9="Female",'No Self Assessment feeder'!N1132,IF($B$9="Male",'No Self Assessment feeder'!AT1132,IF($B$9="All",'No Self Assessment feeder'!BZ1132)))</f>
        <v>.</v>
      </c>
      <c r="O1143" s="120" t="str">
        <f>IF($B$9="Female",'No Self Assessment feeder'!O1132,IF($B$9="Male",'No Self Assessment feeder'!AU1132,IF($B$9="All",'No Self Assessment feeder'!CA1132)))</f>
        <v>.</v>
      </c>
      <c r="P1143" s="79" t="str">
        <f>IF($B$9="Female",'No Self Assessment feeder'!P1132,IF($B$9="Male",'No Self Assessment feeder'!AV1132,IF($B$9="All",'No Self Assessment feeder'!CB1132)))</f>
        <v>.</v>
      </c>
      <c r="Q1143" s="120" t="str">
        <f>IF($B$9="Female",'No Self Assessment feeder'!Q1132,IF($B$9="Male",'No Self Assessment feeder'!AW1132,IF($B$9="All",'No Self Assessment feeder'!CC1132)))</f>
        <v>.</v>
      </c>
      <c r="R1143" s="120" t="str">
        <f>IF($B$9="Female",'No Self Assessment feeder'!R1132,IF($B$9="Male",'No Self Assessment feeder'!AX1132,IF($B$9="All",'No Self Assessment feeder'!CD1132)))</f>
        <v>.</v>
      </c>
      <c r="S1143" s="120" t="str">
        <f>IF($B$9="Female",'No Self Assessment feeder'!S1132,IF($B$9="Male",'No Self Assessment feeder'!AY1132,IF($B$9="All",'No Self Assessment feeder'!CE1132)))</f>
        <v>.</v>
      </c>
      <c r="T1143" s="120" t="str">
        <f>IF($B$9="Female",'No Self Assessment feeder'!T1132,IF($B$9="Male",'No Self Assessment feeder'!AZ1132,IF($B$9="All",'No Self Assessment feeder'!CF1132)))</f>
        <v>.</v>
      </c>
      <c r="U1143" s="127" t="str">
        <f>IF($B$9="Female",'No Self Assessment feeder'!U1132,IF($B$9="Male",'No Self Assessment feeder'!BA1132,IF($B$9="All",'No Self Assessment feeder'!CG1132)))</f>
        <v>.</v>
      </c>
      <c r="V1143" s="81" t="str">
        <f>IF($B$9="Female",'No Self Assessment feeder'!V1132,IF($B$9="Male",'No Self Assessment feeder'!BB1132,IF($B$9="All",'No Self Assessment feeder'!CH1132)))</f>
        <v>.</v>
      </c>
      <c r="W1143" s="120" t="str">
        <f>IF($B$9="Female",'No Self Assessment feeder'!W1132,IF($B$9="Male",'No Self Assessment feeder'!BC1132,IF($B$9="All",'No Self Assessment feeder'!CI1132)))</f>
        <v>.</v>
      </c>
      <c r="X1143" s="79" t="str">
        <f>IF($B$9="Female",'No Self Assessment feeder'!X1132,IF($B$9="Male",'No Self Assessment feeder'!BD1132,IF($B$9="All",'No Self Assessment feeder'!CJ1132)))</f>
        <v>.</v>
      </c>
      <c r="Y1143" s="120" t="str">
        <f>IF($B$9="Female",'No Self Assessment feeder'!Y1132,IF($B$9="Male",'No Self Assessment feeder'!BE1132,IF($B$9="All",'No Self Assessment feeder'!CK1132)))</f>
        <v>.</v>
      </c>
      <c r="Z1143" s="120" t="str">
        <f>IF($B$9="Female",'No Self Assessment feeder'!Z1132,IF($B$9="Male",'No Self Assessment feeder'!BF1132,IF($B$9="All",'No Self Assessment feeder'!CL1132)))</f>
        <v>.</v>
      </c>
      <c r="AA1143" s="120" t="str">
        <f>IF($B$9="Female",'No Self Assessment feeder'!AA1132,IF($B$9="Male",'No Self Assessment feeder'!BG1132,IF($B$9="All",'No Self Assessment feeder'!CM1132)))</f>
        <v>.</v>
      </c>
      <c r="AB1143" s="120" t="str">
        <f>IF($B$9="Female",'No Self Assessment feeder'!AB1132,IF($B$9="Male",'No Self Assessment feeder'!BH1132,IF($B$9="All",'No Self Assessment feeder'!CN1132)))</f>
        <v>.</v>
      </c>
      <c r="AC1143" s="127" t="str">
        <f>IF($B$9="Female",'No Self Assessment feeder'!AC1132,IF($B$9="Male",'No Self Assessment feeder'!BI1132,IF($B$9="All",'No Self Assessment feeder'!CO1132)))</f>
        <v>.</v>
      </c>
      <c r="CM1143" s="29"/>
    </row>
    <row r="1144" spans="1:91" ht="14.25" customHeight="1" x14ac:dyDescent="0.2">
      <c r="A1144" s="159" t="s">
        <v>296</v>
      </c>
      <c r="B1144" s="65" t="s">
        <v>186</v>
      </c>
      <c r="C1144" s="66">
        <v>10004775</v>
      </c>
      <c r="D1144" s="66" t="s">
        <v>488</v>
      </c>
      <c r="E1144" s="162" t="s">
        <v>187</v>
      </c>
      <c r="F1144" s="142">
        <f>IF($B$9="Female",'No Self Assessment feeder'!F1133,IF($B$9="Male",'No Self Assessment feeder'!AL1133,IF($B$9="All",'No Self Assessment feeder'!BR1133)))</f>
        <v>385</v>
      </c>
      <c r="G1144" s="120">
        <f>IF($B$9="Female",'No Self Assessment feeder'!G1133,IF($B$9="Male",'No Self Assessment feeder'!AM1133,IF($B$9="All",'No Self Assessment feeder'!BS1133)))</f>
        <v>2.2999999999999998</v>
      </c>
      <c r="H1144" s="79">
        <f>IF($B$9="Female",'No Self Assessment feeder'!H1133,IF($B$9="Male",'No Self Assessment feeder'!AN1133,IF($B$9="All",'No Self Assessment feeder'!BT1133)))</f>
        <v>375</v>
      </c>
      <c r="I1144" s="120">
        <f>IF($B$9="Female",'No Self Assessment feeder'!I1133,IF($B$9="Male",'No Self Assessment feeder'!AO1133,IF($B$9="All",'No Self Assessment feeder'!BU1133)))</f>
        <v>9.9</v>
      </c>
      <c r="J1144" s="120">
        <f>IF($B$9="Female",'No Self Assessment feeder'!J1133,IF($B$9="Male",'No Self Assessment feeder'!AP1133,IF($B$9="All",'No Self Assessment feeder'!BV1133)))</f>
        <v>16.8</v>
      </c>
      <c r="K1144" s="120">
        <f>IF($B$9="Female",'No Self Assessment feeder'!K1133,IF($B$9="Male",'No Self Assessment feeder'!AQ1133,IF($B$9="All",'No Self Assessment feeder'!BW1133)))</f>
        <v>67.5</v>
      </c>
      <c r="L1144" s="120">
        <f>IF($B$9="Female",'No Self Assessment feeder'!L1133,IF($B$9="Male",'No Self Assessment feeder'!AR1133,IF($B$9="All",'No Self Assessment feeder'!BX1133)))</f>
        <v>70.7</v>
      </c>
      <c r="M1144" s="127">
        <f>IF($B$9="Female",'No Self Assessment feeder'!M1133,IF($B$9="Male",'No Self Assessment feeder'!AS1133,IF($B$9="All",'No Self Assessment feeder'!BY1133)))</f>
        <v>73.3</v>
      </c>
      <c r="N1144" s="81" t="str">
        <f>IF($B$9="Female",'No Self Assessment feeder'!N1133,IF($B$9="Male",'No Self Assessment feeder'!AT1133,IF($B$9="All",'No Self Assessment feeder'!BZ1133)))</f>
        <v>.</v>
      </c>
      <c r="O1144" s="120" t="str">
        <f>IF($B$9="Female",'No Self Assessment feeder'!O1133,IF($B$9="Male",'No Self Assessment feeder'!AU1133,IF($B$9="All",'No Self Assessment feeder'!CA1133)))</f>
        <v>.</v>
      </c>
      <c r="P1144" s="79" t="str">
        <f>IF($B$9="Female",'No Self Assessment feeder'!P1133,IF($B$9="Male",'No Self Assessment feeder'!AV1133,IF($B$9="All",'No Self Assessment feeder'!CB1133)))</f>
        <v>.</v>
      </c>
      <c r="Q1144" s="120" t="str">
        <f>IF($B$9="Female",'No Self Assessment feeder'!Q1133,IF($B$9="Male",'No Self Assessment feeder'!AW1133,IF($B$9="All",'No Self Assessment feeder'!CC1133)))</f>
        <v>.</v>
      </c>
      <c r="R1144" s="120" t="str">
        <f>IF($B$9="Female",'No Self Assessment feeder'!R1133,IF($B$9="Male",'No Self Assessment feeder'!AX1133,IF($B$9="All",'No Self Assessment feeder'!CD1133)))</f>
        <v>.</v>
      </c>
      <c r="S1144" s="120" t="str">
        <f>IF($B$9="Female",'No Self Assessment feeder'!S1133,IF($B$9="Male",'No Self Assessment feeder'!AY1133,IF($B$9="All",'No Self Assessment feeder'!CE1133)))</f>
        <v>.</v>
      </c>
      <c r="T1144" s="120" t="str">
        <f>IF($B$9="Female",'No Self Assessment feeder'!T1133,IF($B$9="Male",'No Self Assessment feeder'!AZ1133,IF($B$9="All",'No Self Assessment feeder'!CF1133)))</f>
        <v>.</v>
      </c>
      <c r="U1144" s="127" t="str">
        <f>IF($B$9="Female",'No Self Assessment feeder'!U1133,IF($B$9="Male",'No Self Assessment feeder'!BA1133,IF($B$9="All",'No Self Assessment feeder'!CG1133)))</f>
        <v>.</v>
      </c>
      <c r="V1144" s="81" t="str">
        <f>IF($B$9="Female",'No Self Assessment feeder'!V1133,IF($B$9="Male",'No Self Assessment feeder'!BB1133,IF($B$9="All",'No Self Assessment feeder'!CH1133)))</f>
        <v>.</v>
      </c>
      <c r="W1144" s="120" t="str">
        <f>IF($B$9="Female",'No Self Assessment feeder'!W1133,IF($B$9="Male",'No Self Assessment feeder'!BC1133,IF($B$9="All",'No Self Assessment feeder'!CI1133)))</f>
        <v>.</v>
      </c>
      <c r="X1144" s="79" t="str">
        <f>IF($B$9="Female",'No Self Assessment feeder'!X1133,IF($B$9="Male",'No Self Assessment feeder'!BD1133,IF($B$9="All",'No Self Assessment feeder'!CJ1133)))</f>
        <v>.</v>
      </c>
      <c r="Y1144" s="120" t="str">
        <f>IF($B$9="Female",'No Self Assessment feeder'!Y1133,IF($B$9="Male",'No Self Assessment feeder'!BE1133,IF($B$9="All",'No Self Assessment feeder'!CK1133)))</f>
        <v>.</v>
      </c>
      <c r="Z1144" s="120" t="str">
        <f>IF($B$9="Female",'No Self Assessment feeder'!Z1133,IF($B$9="Male",'No Self Assessment feeder'!BF1133,IF($B$9="All",'No Self Assessment feeder'!CL1133)))</f>
        <v>.</v>
      </c>
      <c r="AA1144" s="120" t="str">
        <f>IF($B$9="Female",'No Self Assessment feeder'!AA1133,IF($B$9="Male",'No Self Assessment feeder'!BG1133,IF($B$9="All",'No Self Assessment feeder'!CM1133)))</f>
        <v>.</v>
      </c>
      <c r="AB1144" s="120" t="str">
        <f>IF($B$9="Female",'No Self Assessment feeder'!AB1133,IF($B$9="Male",'No Self Assessment feeder'!BH1133,IF($B$9="All",'No Self Assessment feeder'!CN1133)))</f>
        <v>.</v>
      </c>
      <c r="AC1144" s="127" t="str">
        <f>IF($B$9="Female",'No Self Assessment feeder'!AC1133,IF($B$9="Male",'No Self Assessment feeder'!BI1133,IF($B$9="All",'No Self Assessment feeder'!CO1133)))</f>
        <v>.</v>
      </c>
      <c r="CM1144" s="29"/>
    </row>
    <row r="1145" spans="1:91" ht="14.25" customHeight="1" x14ac:dyDescent="0.2">
      <c r="A1145" s="159" t="s">
        <v>296</v>
      </c>
      <c r="B1145" s="65" t="s">
        <v>188</v>
      </c>
      <c r="C1145" s="66">
        <v>10007154</v>
      </c>
      <c r="D1145" s="66" t="s">
        <v>492</v>
      </c>
      <c r="E1145" s="162" t="s">
        <v>189</v>
      </c>
      <c r="F1145" s="142">
        <f>IF($B$9="Female",'No Self Assessment feeder'!F1134,IF($B$9="Male",'No Self Assessment feeder'!AL1134,IF($B$9="All",'No Self Assessment feeder'!BR1134)))</f>
        <v>5055</v>
      </c>
      <c r="G1145" s="120">
        <f>IF($B$9="Female",'No Self Assessment feeder'!G1134,IF($B$9="Male",'No Self Assessment feeder'!AM1134,IF($B$9="All",'No Self Assessment feeder'!BS1134)))</f>
        <v>2.7</v>
      </c>
      <c r="H1145" s="79">
        <f>IF($B$9="Female",'No Self Assessment feeder'!H1134,IF($B$9="Male",'No Self Assessment feeder'!AN1134,IF($B$9="All",'No Self Assessment feeder'!BT1134)))</f>
        <v>4920</v>
      </c>
      <c r="I1145" s="120">
        <f>IF($B$9="Female",'No Self Assessment feeder'!I1134,IF($B$9="Male",'No Self Assessment feeder'!AO1134,IF($B$9="All",'No Self Assessment feeder'!BU1134)))</f>
        <v>6.7</v>
      </c>
      <c r="J1145" s="120">
        <f>IF($B$9="Female",'No Self Assessment feeder'!J1134,IF($B$9="Male",'No Self Assessment feeder'!AP1134,IF($B$9="All",'No Self Assessment feeder'!BV1134)))</f>
        <v>10</v>
      </c>
      <c r="K1145" s="120">
        <f>IF($B$9="Female",'No Self Assessment feeder'!K1134,IF($B$9="Male",'No Self Assessment feeder'!AQ1134,IF($B$9="All",'No Self Assessment feeder'!BW1134)))</f>
        <v>57.4</v>
      </c>
      <c r="L1145" s="120">
        <f>IF($B$9="Female",'No Self Assessment feeder'!L1134,IF($B$9="Male",'No Self Assessment feeder'!AR1134,IF($B$9="All",'No Self Assessment feeder'!BX1134)))</f>
        <v>74.900000000000006</v>
      </c>
      <c r="M1145" s="127">
        <f>IF($B$9="Female",'No Self Assessment feeder'!M1134,IF($B$9="Male",'No Self Assessment feeder'!AS1134,IF($B$9="All",'No Self Assessment feeder'!BY1134)))</f>
        <v>83.3</v>
      </c>
      <c r="N1145" s="81" t="str">
        <f>IF($B$9="Female",'No Self Assessment feeder'!N1134,IF($B$9="Male",'No Self Assessment feeder'!AT1134,IF($B$9="All",'No Self Assessment feeder'!BZ1134)))</f>
        <v>.</v>
      </c>
      <c r="O1145" s="120" t="str">
        <f>IF($B$9="Female",'No Self Assessment feeder'!O1134,IF($B$9="Male",'No Self Assessment feeder'!AU1134,IF($B$9="All",'No Self Assessment feeder'!CA1134)))</f>
        <v>.</v>
      </c>
      <c r="P1145" s="79" t="str">
        <f>IF($B$9="Female",'No Self Assessment feeder'!P1134,IF($B$9="Male",'No Self Assessment feeder'!AV1134,IF($B$9="All",'No Self Assessment feeder'!CB1134)))</f>
        <v>.</v>
      </c>
      <c r="Q1145" s="120" t="str">
        <f>IF($B$9="Female",'No Self Assessment feeder'!Q1134,IF($B$9="Male",'No Self Assessment feeder'!AW1134,IF($B$9="All",'No Self Assessment feeder'!CC1134)))</f>
        <v>.</v>
      </c>
      <c r="R1145" s="120" t="str">
        <f>IF($B$9="Female",'No Self Assessment feeder'!R1134,IF($B$9="Male",'No Self Assessment feeder'!AX1134,IF($B$9="All",'No Self Assessment feeder'!CD1134)))</f>
        <v>.</v>
      </c>
      <c r="S1145" s="120" t="str">
        <f>IF($B$9="Female",'No Self Assessment feeder'!S1134,IF($B$9="Male",'No Self Assessment feeder'!AY1134,IF($B$9="All",'No Self Assessment feeder'!CE1134)))</f>
        <v>.</v>
      </c>
      <c r="T1145" s="120" t="str">
        <f>IF($B$9="Female",'No Self Assessment feeder'!T1134,IF($B$9="Male",'No Self Assessment feeder'!AZ1134,IF($B$9="All",'No Self Assessment feeder'!CF1134)))</f>
        <v>.</v>
      </c>
      <c r="U1145" s="127" t="str">
        <f>IF($B$9="Female",'No Self Assessment feeder'!U1134,IF($B$9="Male",'No Self Assessment feeder'!BA1134,IF($B$9="All",'No Self Assessment feeder'!CG1134)))</f>
        <v>.</v>
      </c>
      <c r="V1145" s="81" t="str">
        <f>IF($B$9="Female",'No Self Assessment feeder'!V1134,IF($B$9="Male",'No Self Assessment feeder'!BB1134,IF($B$9="All",'No Self Assessment feeder'!CH1134)))</f>
        <v>.</v>
      </c>
      <c r="W1145" s="120" t="str">
        <f>IF($B$9="Female",'No Self Assessment feeder'!W1134,IF($B$9="Male",'No Self Assessment feeder'!BC1134,IF($B$9="All",'No Self Assessment feeder'!CI1134)))</f>
        <v>.</v>
      </c>
      <c r="X1145" s="79" t="str">
        <f>IF($B$9="Female",'No Self Assessment feeder'!X1134,IF($B$9="Male",'No Self Assessment feeder'!BD1134,IF($B$9="All",'No Self Assessment feeder'!CJ1134)))</f>
        <v>.</v>
      </c>
      <c r="Y1145" s="120" t="str">
        <f>IF($B$9="Female",'No Self Assessment feeder'!Y1134,IF($B$9="Male",'No Self Assessment feeder'!BE1134,IF($B$9="All",'No Self Assessment feeder'!CK1134)))</f>
        <v>.</v>
      </c>
      <c r="Z1145" s="120" t="str">
        <f>IF($B$9="Female",'No Self Assessment feeder'!Z1134,IF($B$9="Male",'No Self Assessment feeder'!BF1134,IF($B$9="All",'No Self Assessment feeder'!CL1134)))</f>
        <v>.</v>
      </c>
      <c r="AA1145" s="120" t="str">
        <f>IF($B$9="Female",'No Self Assessment feeder'!AA1134,IF($B$9="Male",'No Self Assessment feeder'!BG1134,IF($B$9="All",'No Self Assessment feeder'!CM1134)))</f>
        <v>.</v>
      </c>
      <c r="AB1145" s="120" t="str">
        <f>IF($B$9="Female",'No Self Assessment feeder'!AB1134,IF($B$9="Male",'No Self Assessment feeder'!BH1134,IF($B$9="All",'No Self Assessment feeder'!CN1134)))</f>
        <v>.</v>
      </c>
      <c r="AC1145" s="127" t="str">
        <f>IF($B$9="Female",'No Self Assessment feeder'!AC1134,IF($B$9="Male",'No Self Assessment feeder'!BI1134,IF($B$9="All",'No Self Assessment feeder'!CO1134)))</f>
        <v>.</v>
      </c>
      <c r="CM1145" s="29"/>
    </row>
    <row r="1146" spans="1:91" ht="14.25" customHeight="1" x14ac:dyDescent="0.2">
      <c r="A1146" s="159" t="s">
        <v>296</v>
      </c>
      <c r="B1146" s="65" t="s">
        <v>190</v>
      </c>
      <c r="C1146" s="66">
        <v>10004797</v>
      </c>
      <c r="D1146" s="66" t="s">
        <v>492</v>
      </c>
      <c r="E1146" s="162" t="s">
        <v>191</v>
      </c>
      <c r="F1146" s="142">
        <f>IF($B$9="Female",'No Self Assessment feeder'!F1135,IF($B$9="Male",'No Self Assessment feeder'!AL1135,IF($B$9="All",'No Self Assessment feeder'!BR1135)))</f>
        <v>5435</v>
      </c>
      <c r="G1146" s="120">
        <f>IF($B$9="Female",'No Self Assessment feeder'!G1135,IF($B$9="Male",'No Self Assessment feeder'!AM1135,IF($B$9="All",'No Self Assessment feeder'!BS1135)))</f>
        <v>2.7</v>
      </c>
      <c r="H1146" s="79">
        <f>IF($B$9="Female",'No Self Assessment feeder'!H1135,IF($B$9="Male",'No Self Assessment feeder'!AN1135,IF($B$9="All",'No Self Assessment feeder'!BT1135)))</f>
        <v>5285</v>
      </c>
      <c r="I1146" s="120">
        <f>IF($B$9="Female",'No Self Assessment feeder'!I1135,IF($B$9="Male",'No Self Assessment feeder'!AO1135,IF($B$9="All",'No Self Assessment feeder'!BU1135)))</f>
        <v>6.8</v>
      </c>
      <c r="J1146" s="120">
        <f>IF($B$9="Female",'No Self Assessment feeder'!J1135,IF($B$9="Male",'No Self Assessment feeder'!AP1135,IF($B$9="All",'No Self Assessment feeder'!BV1135)))</f>
        <v>10.1</v>
      </c>
      <c r="K1146" s="120">
        <f>IF($B$9="Female",'No Self Assessment feeder'!K1135,IF($B$9="Male",'No Self Assessment feeder'!AQ1135,IF($B$9="All",'No Self Assessment feeder'!BW1135)))</f>
        <v>68.2</v>
      </c>
      <c r="L1146" s="120">
        <f>IF($B$9="Female",'No Self Assessment feeder'!L1135,IF($B$9="Male",'No Self Assessment feeder'!AR1135,IF($B$9="All",'No Self Assessment feeder'!BX1135)))</f>
        <v>77.900000000000006</v>
      </c>
      <c r="M1146" s="127">
        <f>IF($B$9="Female",'No Self Assessment feeder'!M1135,IF($B$9="Male",'No Self Assessment feeder'!AS1135,IF($B$9="All",'No Self Assessment feeder'!BY1135)))</f>
        <v>83.1</v>
      </c>
      <c r="N1146" s="81" t="str">
        <f>IF($B$9="Female",'No Self Assessment feeder'!N1135,IF($B$9="Male",'No Self Assessment feeder'!AT1135,IF($B$9="All",'No Self Assessment feeder'!BZ1135)))</f>
        <v>.</v>
      </c>
      <c r="O1146" s="120" t="str">
        <f>IF($B$9="Female",'No Self Assessment feeder'!O1135,IF($B$9="Male",'No Self Assessment feeder'!AU1135,IF($B$9="All",'No Self Assessment feeder'!CA1135)))</f>
        <v>.</v>
      </c>
      <c r="P1146" s="79" t="str">
        <f>IF($B$9="Female",'No Self Assessment feeder'!P1135,IF($B$9="Male",'No Self Assessment feeder'!AV1135,IF($B$9="All",'No Self Assessment feeder'!CB1135)))</f>
        <v>.</v>
      </c>
      <c r="Q1146" s="120" t="str">
        <f>IF($B$9="Female",'No Self Assessment feeder'!Q1135,IF($B$9="Male",'No Self Assessment feeder'!AW1135,IF($B$9="All",'No Self Assessment feeder'!CC1135)))</f>
        <v>.</v>
      </c>
      <c r="R1146" s="120" t="str">
        <f>IF($B$9="Female",'No Self Assessment feeder'!R1135,IF($B$9="Male",'No Self Assessment feeder'!AX1135,IF($B$9="All",'No Self Assessment feeder'!CD1135)))</f>
        <v>.</v>
      </c>
      <c r="S1146" s="120" t="str">
        <f>IF($B$9="Female",'No Self Assessment feeder'!S1135,IF($B$9="Male",'No Self Assessment feeder'!AY1135,IF($B$9="All",'No Self Assessment feeder'!CE1135)))</f>
        <v>.</v>
      </c>
      <c r="T1146" s="120" t="str">
        <f>IF($B$9="Female",'No Self Assessment feeder'!T1135,IF($B$9="Male",'No Self Assessment feeder'!AZ1135,IF($B$9="All",'No Self Assessment feeder'!CF1135)))</f>
        <v>.</v>
      </c>
      <c r="U1146" s="127" t="str">
        <f>IF($B$9="Female",'No Self Assessment feeder'!U1135,IF($B$9="Male",'No Self Assessment feeder'!BA1135,IF($B$9="All",'No Self Assessment feeder'!CG1135)))</f>
        <v>.</v>
      </c>
      <c r="V1146" s="81" t="str">
        <f>IF($B$9="Female",'No Self Assessment feeder'!V1135,IF($B$9="Male",'No Self Assessment feeder'!BB1135,IF($B$9="All",'No Self Assessment feeder'!CH1135)))</f>
        <v>.</v>
      </c>
      <c r="W1146" s="120" t="str">
        <f>IF($B$9="Female",'No Self Assessment feeder'!W1135,IF($B$9="Male",'No Self Assessment feeder'!BC1135,IF($B$9="All",'No Self Assessment feeder'!CI1135)))</f>
        <v>.</v>
      </c>
      <c r="X1146" s="79" t="str">
        <f>IF($B$9="Female",'No Self Assessment feeder'!X1135,IF($B$9="Male",'No Self Assessment feeder'!BD1135,IF($B$9="All",'No Self Assessment feeder'!CJ1135)))</f>
        <v>.</v>
      </c>
      <c r="Y1146" s="120" t="str">
        <f>IF($B$9="Female",'No Self Assessment feeder'!Y1135,IF($B$9="Male",'No Self Assessment feeder'!BE1135,IF($B$9="All",'No Self Assessment feeder'!CK1135)))</f>
        <v>.</v>
      </c>
      <c r="Z1146" s="120" t="str">
        <f>IF($B$9="Female",'No Self Assessment feeder'!Z1135,IF($B$9="Male",'No Self Assessment feeder'!BF1135,IF($B$9="All",'No Self Assessment feeder'!CL1135)))</f>
        <v>.</v>
      </c>
      <c r="AA1146" s="120" t="str">
        <f>IF($B$9="Female",'No Self Assessment feeder'!AA1135,IF($B$9="Male",'No Self Assessment feeder'!BG1135,IF($B$9="All",'No Self Assessment feeder'!CM1135)))</f>
        <v>.</v>
      </c>
      <c r="AB1146" s="120" t="str">
        <f>IF($B$9="Female",'No Self Assessment feeder'!AB1135,IF($B$9="Male",'No Self Assessment feeder'!BH1135,IF($B$9="All",'No Self Assessment feeder'!CN1135)))</f>
        <v>.</v>
      </c>
      <c r="AC1146" s="127" t="str">
        <f>IF($B$9="Female",'No Self Assessment feeder'!AC1135,IF($B$9="Male",'No Self Assessment feeder'!BI1135,IF($B$9="All",'No Self Assessment feeder'!CO1135)))</f>
        <v>.</v>
      </c>
      <c r="CM1146" s="29"/>
    </row>
    <row r="1147" spans="1:91" ht="14.25" customHeight="1" x14ac:dyDescent="0.2">
      <c r="A1147" s="159" t="s">
        <v>296</v>
      </c>
      <c r="B1147" s="65" t="s">
        <v>192</v>
      </c>
      <c r="C1147" s="66">
        <v>10007773</v>
      </c>
      <c r="D1147" s="66" t="s">
        <v>495</v>
      </c>
      <c r="E1147" s="162" t="s">
        <v>432</v>
      </c>
      <c r="F1147" s="142">
        <f>IF($B$9="Female",'No Self Assessment feeder'!F1136,IF($B$9="Male",'No Self Assessment feeder'!AL1136,IF($B$9="All",'No Self Assessment feeder'!BR1136)))</f>
        <v>9455</v>
      </c>
      <c r="G1147" s="120">
        <f>IF($B$9="Female",'No Self Assessment feeder'!G1136,IF($B$9="Male",'No Self Assessment feeder'!AM1136,IF($B$9="All",'No Self Assessment feeder'!BS1136)))</f>
        <v>5.3</v>
      </c>
      <c r="H1147" s="79">
        <f>IF($B$9="Female",'No Self Assessment feeder'!H1136,IF($B$9="Male",'No Self Assessment feeder'!AN1136,IF($B$9="All",'No Self Assessment feeder'!BT1136)))</f>
        <v>8955</v>
      </c>
      <c r="I1147" s="120">
        <f>IF($B$9="Female",'No Self Assessment feeder'!I1136,IF($B$9="Male",'No Self Assessment feeder'!AO1136,IF($B$9="All",'No Self Assessment feeder'!BU1136)))</f>
        <v>13.4</v>
      </c>
      <c r="J1147" s="120">
        <f>IF($B$9="Female",'No Self Assessment feeder'!J1136,IF($B$9="Male",'No Self Assessment feeder'!AP1136,IF($B$9="All",'No Self Assessment feeder'!BV1136)))</f>
        <v>6</v>
      </c>
      <c r="K1147" s="120">
        <f>IF($B$9="Female",'No Self Assessment feeder'!K1136,IF($B$9="Male",'No Self Assessment feeder'!AQ1136,IF($B$9="All",'No Self Assessment feeder'!BW1136)))</f>
        <v>50.1</v>
      </c>
      <c r="L1147" s="120">
        <f>IF($B$9="Female",'No Self Assessment feeder'!L1136,IF($B$9="Male",'No Self Assessment feeder'!AR1136,IF($B$9="All",'No Self Assessment feeder'!BX1136)))</f>
        <v>70.7</v>
      </c>
      <c r="M1147" s="127">
        <f>IF($B$9="Female",'No Self Assessment feeder'!M1136,IF($B$9="Male",'No Self Assessment feeder'!AS1136,IF($B$9="All",'No Self Assessment feeder'!BY1136)))</f>
        <v>80.599999999999994</v>
      </c>
      <c r="N1147" s="81" t="str">
        <f>IF($B$9="Female",'No Self Assessment feeder'!N1136,IF($B$9="Male",'No Self Assessment feeder'!AT1136,IF($B$9="All",'No Self Assessment feeder'!BZ1136)))</f>
        <v>.</v>
      </c>
      <c r="O1147" s="120" t="str">
        <f>IF($B$9="Female",'No Self Assessment feeder'!O1136,IF($B$9="Male",'No Self Assessment feeder'!AU1136,IF($B$9="All",'No Self Assessment feeder'!CA1136)))</f>
        <v>.</v>
      </c>
      <c r="P1147" s="79" t="str">
        <f>IF($B$9="Female",'No Self Assessment feeder'!P1136,IF($B$9="Male",'No Self Assessment feeder'!AV1136,IF($B$9="All",'No Self Assessment feeder'!CB1136)))</f>
        <v>.</v>
      </c>
      <c r="Q1147" s="120" t="str">
        <f>IF($B$9="Female",'No Self Assessment feeder'!Q1136,IF($B$9="Male",'No Self Assessment feeder'!AW1136,IF($B$9="All",'No Self Assessment feeder'!CC1136)))</f>
        <v>.</v>
      </c>
      <c r="R1147" s="120" t="str">
        <f>IF($B$9="Female",'No Self Assessment feeder'!R1136,IF($B$9="Male",'No Self Assessment feeder'!AX1136,IF($B$9="All",'No Self Assessment feeder'!CD1136)))</f>
        <v>.</v>
      </c>
      <c r="S1147" s="120" t="str">
        <f>IF($B$9="Female",'No Self Assessment feeder'!S1136,IF($B$9="Male",'No Self Assessment feeder'!AY1136,IF($B$9="All",'No Self Assessment feeder'!CE1136)))</f>
        <v>.</v>
      </c>
      <c r="T1147" s="120" t="str">
        <f>IF($B$9="Female",'No Self Assessment feeder'!T1136,IF($B$9="Male",'No Self Assessment feeder'!AZ1136,IF($B$9="All",'No Self Assessment feeder'!CF1136)))</f>
        <v>.</v>
      </c>
      <c r="U1147" s="127" t="str">
        <f>IF($B$9="Female",'No Self Assessment feeder'!U1136,IF($B$9="Male",'No Self Assessment feeder'!BA1136,IF($B$9="All",'No Self Assessment feeder'!CG1136)))</f>
        <v>.</v>
      </c>
      <c r="V1147" s="81" t="str">
        <f>IF($B$9="Female",'No Self Assessment feeder'!V1136,IF($B$9="Male",'No Self Assessment feeder'!BB1136,IF($B$9="All",'No Self Assessment feeder'!CH1136)))</f>
        <v>.</v>
      </c>
      <c r="W1147" s="120" t="str">
        <f>IF($B$9="Female",'No Self Assessment feeder'!W1136,IF($B$9="Male",'No Self Assessment feeder'!BC1136,IF($B$9="All",'No Self Assessment feeder'!CI1136)))</f>
        <v>.</v>
      </c>
      <c r="X1147" s="79" t="str">
        <f>IF($B$9="Female",'No Self Assessment feeder'!X1136,IF($B$9="Male",'No Self Assessment feeder'!BD1136,IF($B$9="All",'No Self Assessment feeder'!CJ1136)))</f>
        <v>.</v>
      </c>
      <c r="Y1147" s="120" t="str">
        <f>IF($B$9="Female",'No Self Assessment feeder'!Y1136,IF($B$9="Male",'No Self Assessment feeder'!BE1136,IF($B$9="All",'No Self Assessment feeder'!CK1136)))</f>
        <v>.</v>
      </c>
      <c r="Z1147" s="120" t="str">
        <f>IF($B$9="Female",'No Self Assessment feeder'!Z1136,IF($B$9="Male",'No Self Assessment feeder'!BF1136,IF($B$9="All",'No Self Assessment feeder'!CL1136)))</f>
        <v>.</v>
      </c>
      <c r="AA1147" s="120" t="str">
        <f>IF($B$9="Female",'No Self Assessment feeder'!AA1136,IF($B$9="Male",'No Self Assessment feeder'!BG1136,IF($B$9="All",'No Self Assessment feeder'!CM1136)))</f>
        <v>.</v>
      </c>
      <c r="AB1147" s="120" t="str">
        <f>IF($B$9="Female",'No Self Assessment feeder'!AB1136,IF($B$9="Male",'No Self Assessment feeder'!BH1136,IF($B$9="All",'No Self Assessment feeder'!CN1136)))</f>
        <v>.</v>
      </c>
      <c r="AC1147" s="127" t="str">
        <f>IF($B$9="Female",'No Self Assessment feeder'!AC1136,IF($B$9="Male",'No Self Assessment feeder'!BI1136,IF($B$9="All",'No Self Assessment feeder'!CO1136)))</f>
        <v>.</v>
      </c>
      <c r="CM1147" s="29"/>
    </row>
    <row r="1148" spans="1:91" ht="14.25" customHeight="1" x14ac:dyDescent="0.2">
      <c r="A1148" s="159" t="s">
        <v>296</v>
      </c>
      <c r="B1148" s="65" t="s">
        <v>194</v>
      </c>
      <c r="C1148" s="66">
        <v>10004930</v>
      </c>
      <c r="D1148" s="66" t="s">
        <v>495</v>
      </c>
      <c r="E1148" s="162" t="s">
        <v>195</v>
      </c>
      <c r="F1148" s="142">
        <f>IF($B$9="Female",'No Self Assessment feeder'!F1137,IF($B$9="Male",'No Self Assessment feeder'!AL1137,IF($B$9="All",'No Self Assessment feeder'!BR1137)))</f>
        <v>2490</v>
      </c>
      <c r="G1148" s="120">
        <f>IF($B$9="Female",'No Self Assessment feeder'!G1137,IF($B$9="Male",'No Self Assessment feeder'!AM1137,IF($B$9="All",'No Self Assessment feeder'!BS1137)))</f>
        <v>3.9</v>
      </c>
      <c r="H1148" s="79">
        <f>IF($B$9="Female",'No Self Assessment feeder'!H1137,IF($B$9="Male",'No Self Assessment feeder'!AN1137,IF($B$9="All",'No Self Assessment feeder'!BT1137)))</f>
        <v>2395</v>
      </c>
      <c r="I1148" s="120">
        <f>IF($B$9="Female",'No Self Assessment feeder'!I1137,IF($B$9="Male",'No Self Assessment feeder'!AO1137,IF($B$9="All",'No Self Assessment feeder'!BU1137)))</f>
        <v>9.4</v>
      </c>
      <c r="J1148" s="120">
        <f>IF($B$9="Female",'No Self Assessment feeder'!J1137,IF($B$9="Male",'No Self Assessment feeder'!AP1137,IF($B$9="All",'No Self Assessment feeder'!BV1137)))</f>
        <v>11.1</v>
      </c>
      <c r="K1148" s="120">
        <f>IF($B$9="Female",'No Self Assessment feeder'!K1137,IF($B$9="Male",'No Self Assessment feeder'!AQ1137,IF($B$9="All",'No Self Assessment feeder'!BW1137)))</f>
        <v>63.7</v>
      </c>
      <c r="L1148" s="120">
        <f>IF($B$9="Female",'No Self Assessment feeder'!L1137,IF($B$9="Male",'No Self Assessment feeder'!AR1137,IF($B$9="All",'No Self Assessment feeder'!BX1137)))</f>
        <v>74.8</v>
      </c>
      <c r="M1148" s="127">
        <f>IF($B$9="Female",'No Self Assessment feeder'!M1137,IF($B$9="Male",'No Self Assessment feeder'!AS1137,IF($B$9="All",'No Self Assessment feeder'!BY1137)))</f>
        <v>79.5</v>
      </c>
      <c r="N1148" s="81" t="str">
        <f>IF($B$9="Female",'No Self Assessment feeder'!N1137,IF($B$9="Male",'No Self Assessment feeder'!AT1137,IF($B$9="All",'No Self Assessment feeder'!BZ1137)))</f>
        <v>.</v>
      </c>
      <c r="O1148" s="120" t="str">
        <f>IF($B$9="Female",'No Self Assessment feeder'!O1137,IF($B$9="Male",'No Self Assessment feeder'!AU1137,IF($B$9="All",'No Self Assessment feeder'!CA1137)))</f>
        <v>.</v>
      </c>
      <c r="P1148" s="79" t="str">
        <f>IF($B$9="Female",'No Self Assessment feeder'!P1137,IF($B$9="Male",'No Self Assessment feeder'!AV1137,IF($B$9="All",'No Self Assessment feeder'!CB1137)))</f>
        <v>.</v>
      </c>
      <c r="Q1148" s="120" t="str">
        <f>IF($B$9="Female",'No Self Assessment feeder'!Q1137,IF($B$9="Male",'No Self Assessment feeder'!AW1137,IF($B$9="All",'No Self Assessment feeder'!CC1137)))</f>
        <v>.</v>
      </c>
      <c r="R1148" s="120" t="str">
        <f>IF($B$9="Female",'No Self Assessment feeder'!R1137,IF($B$9="Male",'No Self Assessment feeder'!AX1137,IF($B$9="All",'No Self Assessment feeder'!CD1137)))</f>
        <v>.</v>
      </c>
      <c r="S1148" s="120" t="str">
        <f>IF($B$9="Female",'No Self Assessment feeder'!S1137,IF($B$9="Male",'No Self Assessment feeder'!AY1137,IF($B$9="All",'No Self Assessment feeder'!CE1137)))</f>
        <v>.</v>
      </c>
      <c r="T1148" s="120" t="str">
        <f>IF($B$9="Female",'No Self Assessment feeder'!T1137,IF($B$9="Male",'No Self Assessment feeder'!AZ1137,IF($B$9="All",'No Self Assessment feeder'!CF1137)))</f>
        <v>.</v>
      </c>
      <c r="U1148" s="127" t="str">
        <f>IF($B$9="Female",'No Self Assessment feeder'!U1137,IF($B$9="Male",'No Self Assessment feeder'!BA1137,IF($B$9="All",'No Self Assessment feeder'!CG1137)))</f>
        <v>.</v>
      </c>
      <c r="V1148" s="81" t="str">
        <f>IF($B$9="Female",'No Self Assessment feeder'!V1137,IF($B$9="Male",'No Self Assessment feeder'!BB1137,IF($B$9="All",'No Self Assessment feeder'!CH1137)))</f>
        <v>.</v>
      </c>
      <c r="W1148" s="120" t="str">
        <f>IF($B$9="Female",'No Self Assessment feeder'!W1137,IF($B$9="Male",'No Self Assessment feeder'!BC1137,IF($B$9="All",'No Self Assessment feeder'!CI1137)))</f>
        <v>.</v>
      </c>
      <c r="X1148" s="79" t="str">
        <f>IF($B$9="Female",'No Self Assessment feeder'!X1137,IF($B$9="Male",'No Self Assessment feeder'!BD1137,IF($B$9="All",'No Self Assessment feeder'!CJ1137)))</f>
        <v>.</v>
      </c>
      <c r="Y1148" s="120" t="str">
        <f>IF($B$9="Female",'No Self Assessment feeder'!Y1137,IF($B$9="Male",'No Self Assessment feeder'!BE1137,IF($B$9="All",'No Self Assessment feeder'!CK1137)))</f>
        <v>.</v>
      </c>
      <c r="Z1148" s="120" t="str">
        <f>IF($B$9="Female",'No Self Assessment feeder'!Z1137,IF($B$9="Male",'No Self Assessment feeder'!BF1137,IF($B$9="All",'No Self Assessment feeder'!CL1137)))</f>
        <v>.</v>
      </c>
      <c r="AA1148" s="120" t="str">
        <f>IF($B$9="Female",'No Self Assessment feeder'!AA1137,IF($B$9="Male",'No Self Assessment feeder'!BG1137,IF($B$9="All",'No Self Assessment feeder'!CM1137)))</f>
        <v>.</v>
      </c>
      <c r="AB1148" s="120" t="str">
        <f>IF($B$9="Female",'No Self Assessment feeder'!AB1137,IF($B$9="Male",'No Self Assessment feeder'!BH1137,IF($B$9="All",'No Self Assessment feeder'!CN1137)))</f>
        <v>.</v>
      </c>
      <c r="AC1148" s="127" t="str">
        <f>IF($B$9="Female",'No Self Assessment feeder'!AC1137,IF($B$9="Male",'No Self Assessment feeder'!BI1137,IF($B$9="All",'No Self Assessment feeder'!CO1137)))</f>
        <v>.</v>
      </c>
      <c r="CM1148" s="29"/>
    </row>
    <row r="1149" spans="1:91" ht="14.25" customHeight="1" x14ac:dyDescent="0.2">
      <c r="A1149" s="159" t="s">
        <v>296</v>
      </c>
      <c r="B1149" s="65" t="s">
        <v>196</v>
      </c>
      <c r="C1149" s="66">
        <v>10007774</v>
      </c>
      <c r="D1149" s="66" t="s">
        <v>495</v>
      </c>
      <c r="E1149" s="162" t="s">
        <v>197</v>
      </c>
      <c r="F1149" s="142">
        <f>IF($B$9="Female",'No Self Assessment feeder'!F1138,IF($B$9="Male",'No Self Assessment feeder'!AL1138,IF($B$9="All",'No Self Assessment feeder'!BR1138)))</f>
        <v>2830</v>
      </c>
      <c r="G1149" s="120">
        <f>IF($B$9="Female",'No Self Assessment feeder'!G1138,IF($B$9="Male",'No Self Assessment feeder'!AM1138,IF($B$9="All",'No Self Assessment feeder'!BS1138)))</f>
        <v>2.5</v>
      </c>
      <c r="H1149" s="79">
        <f>IF($B$9="Female",'No Self Assessment feeder'!H1138,IF($B$9="Male",'No Self Assessment feeder'!AN1138,IF($B$9="All",'No Self Assessment feeder'!BT1138)))</f>
        <v>2760</v>
      </c>
      <c r="I1149" s="120">
        <f>IF($B$9="Female",'No Self Assessment feeder'!I1138,IF($B$9="Male",'No Self Assessment feeder'!AO1138,IF($B$9="All",'No Self Assessment feeder'!BU1138)))</f>
        <v>9.1</v>
      </c>
      <c r="J1149" s="120">
        <f>IF($B$9="Female",'No Self Assessment feeder'!J1138,IF($B$9="Male",'No Self Assessment feeder'!AP1138,IF($B$9="All",'No Self Assessment feeder'!BV1138)))</f>
        <v>9.8000000000000007</v>
      </c>
      <c r="K1149" s="120">
        <f>IF($B$9="Female",'No Self Assessment feeder'!K1138,IF($B$9="Male",'No Self Assessment feeder'!AQ1138,IF($B$9="All",'No Self Assessment feeder'!BW1138)))</f>
        <v>44.3</v>
      </c>
      <c r="L1149" s="120">
        <f>IF($B$9="Female",'No Self Assessment feeder'!L1138,IF($B$9="Male",'No Self Assessment feeder'!AR1138,IF($B$9="All",'No Self Assessment feeder'!BX1138)))</f>
        <v>62.9</v>
      </c>
      <c r="M1149" s="127">
        <f>IF($B$9="Female",'No Self Assessment feeder'!M1138,IF($B$9="Male",'No Self Assessment feeder'!AS1138,IF($B$9="All",'No Self Assessment feeder'!BY1138)))</f>
        <v>81.099999999999994</v>
      </c>
      <c r="N1149" s="81" t="str">
        <f>IF($B$9="Female",'No Self Assessment feeder'!N1138,IF($B$9="Male",'No Self Assessment feeder'!AT1138,IF($B$9="All",'No Self Assessment feeder'!BZ1138)))</f>
        <v>.</v>
      </c>
      <c r="O1149" s="120" t="str">
        <f>IF($B$9="Female",'No Self Assessment feeder'!O1138,IF($B$9="Male",'No Self Assessment feeder'!AU1138,IF($B$9="All",'No Self Assessment feeder'!CA1138)))</f>
        <v>.</v>
      </c>
      <c r="P1149" s="79" t="str">
        <f>IF($B$9="Female",'No Self Assessment feeder'!P1138,IF($B$9="Male",'No Self Assessment feeder'!AV1138,IF($B$9="All",'No Self Assessment feeder'!CB1138)))</f>
        <v>.</v>
      </c>
      <c r="Q1149" s="120" t="str">
        <f>IF($B$9="Female",'No Self Assessment feeder'!Q1138,IF($B$9="Male",'No Self Assessment feeder'!AW1138,IF($B$9="All",'No Self Assessment feeder'!CC1138)))</f>
        <v>.</v>
      </c>
      <c r="R1149" s="120" t="str">
        <f>IF($B$9="Female",'No Self Assessment feeder'!R1138,IF($B$9="Male",'No Self Assessment feeder'!AX1138,IF($B$9="All",'No Self Assessment feeder'!CD1138)))</f>
        <v>.</v>
      </c>
      <c r="S1149" s="120" t="str">
        <f>IF($B$9="Female",'No Self Assessment feeder'!S1138,IF($B$9="Male",'No Self Assessment feeder'!AY1138,IF($B$9="All",'No Self Assessment feeder'!CE1138)))</f>
        <v>.</v>
      </c>
      <c r="T1149" s="120" t="str">
        <f>IF($B$9="Female",'No Self Assessment feeder'!T1138,IF($B$9="Male",'No Self Assessment feeder'!AZ1138,IF($B$9="All",'No Self Assessment feeder'!CF1138)))</f>
        <v>.</v>
      </c>
      <c r="U1149" s="127" t="str">
        <f>IF($B$9="Female",'No Self Assessment feeder'!U1138,IF($B$9="Male",'No Self Assessment feeder'!BA1138,IF($B$9="All",'No Self Assessment feeder'!CG1138)))</f>
        <v>.</v>
      </c>
      <c r="V1149" s="81" t="str">
        <f>IF($B$9="Female",'No Self Assessment feeder'!V1138,IF($B$9="Male",'No Self Assessment feeder'!BB1138,IF($B$9="All",'No Self Assessment feeder'!CH1138)))</f>
        <v>.</v>
      </c>
      <c r="W1149" s="120" t="str">
        <f>IF($B$9="Female",'No Self Assessment feeder'!W1138,IF($B$9="Male",'No Self Assessment feeder'!BC1138,IF($B$9="All",'No Self Assessment feeder'!CI1138)))</f>
        <v>.</v>
      </c>
      <c r="X1149" s="79" t="str">
        <f>IF($B$9="Female",'No Self Assessment feeder'!X1138,IF($B$9="Male",'No Self Assessment feeder'!BD1138,IF($B$9="All",'No Self Assessment feeder'!CJ1138)))</f>
        <v>.</v>
      </c>
      <c r="Y1149" s="120" t="str">
        <f>IF($B$9="Female",'No Self Assessment feeder'!Y1138,IF($B$9="Male",'No Self Assessment feeder'!BE1138,IF($B$9="All",'No Self Assessment feeder'!CK1138)))</f>
        <v>.</v>
      </c>
      <c r="Z1149" s="120" t="str">
        <f>IF($B$9="Female",'No Self Assessment feeder'!Z1138,IF($B$9="Male",'No Self Assessment feeder'!BF1138,IF($B$9="All",'No Self Assessment feeder'!CL1138)))</f>
        <v>.</v>
      </c>
      <c r="AA1149" s="120" t="str">
        <f>IF($B$9="Female",'No Self Assessment feeder'!AA1138,IF($B$9="Male",'No Self Assessment feeder'!BG1138,IF($B$9="All",'No Self Assessment feeder'!CM1138)))</f>
        <v>.</v>
      </c>
      <c r="AB1149" s="120" t="str">
        <f>IF($B$9="Female",'No Self Assessment feeder'!AB1138,IF($B$9="Male",'No Self Assessment feeder'!BH1138,IF($B$9="All",'No Self Assessment feeder'!CN1138)))</f>
        <v>.</v>
      </c>
      <c r="AC1149" s="127" t="str">
        <f>IF($B$9="Female",'No Self Assessment feeder'!AC1138,IF($B$9="Male",'No Self Assessment feeder'!BI1138,IF($B$9="All",'No Self Assessment feeder'!CO1138)))</f>
        <v>.</v>
      </c>
      <c r="CM1149" s="29"/>
    </row>
    <row r="1150" spans="1:91" ht="14.25" customHeight="1" x14ac:dyDescent="0.2">
      <c r="A1150" s="159" t="s">
        <v>296</v>
      </c>
      <c r="B1150" s="65" t="s">
        <v>198</v>
      </c>
      <c r="C1150" s="66">
        <v>10005127</v>
      </c>
      <c r="D1150" s="66" t="s">
        <v>490</v>
      </c>
      <c r="E1150" s="162" t="s">
        <v>431</v>
      </c>
      <c r="F1150" s="142" t="str">
        <f>IF($B$9="Female",'No Self Assessment feeder'!F1139,IF($B$9="Male",'No Self Assessment feeder'!AL1139,IF($B$9="All",'No Self Assessment feeder'!BR1139)))</f>
        <v>.</v>
      </c>
      <c r="G1150" s="120" t="str">
        <f>IF($B$9="Female",'No Self Assessment feeder'!G1139,IF($B$9="Male",'No Self Assessment feeder'!AM1139,IF($B$9="All",'No Self Assessment feeder'!BS1139)))</f>
        <v>.</v>
      </c>
      <c r="H1150" s="79" t="str">
        <f>IF($B$9="Female",'No Self Assessment feeder'!H1139,IF($B$9="Male",'No Self Assessment feeder'!AN1139,IF($B$9="All",'No Self Assessment feeder'!BT1139)))</f>
        <v>.</v>
      </c>
      <c r="I1150" s="120" t="str">
        <f>IF($B$9="Female",'No Self Assessment feeder'!I1139,IF($B$9="Male",'No Self Assessment feeder'!AO1139,IF($B$9="All",'No Self Assessment feeder'!BU1139)))</f>
        <v>.</v>
      </c>
      <c r="J1150" s="120" t="str">
        <f>IF($B$9="Female",'No Self Assessment feeder'!J1139,IF($B$9="Male",'No Self Assessment feeder'!AP1139,IF($B$9="All",'No Self Assessment feeder'!BV1139)))</f>
        <v>.</v>
      </c>
      <c r="K1150" s="120" t="str">
        <f>IF($B$9="Female",'No Self Assessment feeder'!K1139,IF($B$9="Male",'No Self Assessment feeder'!AQ1139,IF($B$9="All",'No Self Assessment feeder'!BW1139)))</f>
        <v>.</v>
      </c>
      <c r="L1150" s="120" t="str">
        <f>IF($B$9="Female",'No Self Assessment feeder'!L1139,IF($B$9="Male",'No Self Assessment feeder'!AR1139,IF($B$9="All",'No Self Assessment feeder'!BX1139)))</f>
        <v>.</v>
      </c>
      <c r="M1150" s="127" t="str">
        <f>IF($B$9="Female",'No Self Assessment feeder'!M1139,IF($B$9="Male",'No Self Assessment feeder'!AS1139,IF($B$9="All",'No Self Assessment feeder'!BY1139)))</f>
        <v>.</v>
      </c>
      <c r="N1150" s="81" t="str">
        <f>IF($B$9="Female",'No Self Assessment feeder'!N1139,IF($B$9="Male",'No Self Assessment feeder'!AT1139,IF($B$9="All",'No Self Assessment feeder'!BZ1139)))</f>
        <v>.</v>
      </c>
      <c r="O1150" s="120" t="str">
        <f>IF($B$9="Female",'No Self Assessment feeder'!O1139,IF($B$9="Male",'No Self Assessment feeder'!AU1139,IF($B$9="All",'No Self Assessment feeder'!CA1139)))</f>
        <v>.</v>
      </c>
      <c r="P1150" s="79" t="str">
        <f>IF($B$9="Female",'No Self Assessment feeder'!P1139,IF($B$9="Male",'No Self Assessment feeder'!AV1139,IF($B$9="All",'No Self Assessment feeder'!CB1139)))</f>
        <v>.</v>
      </c>
      <c r="Q1150" s="120" t="str">
        <f>IF($B$9="Female",'No Self Assessment feeder'!Q1139,IF($B$9="Male",'No Self Assessment feeder'!AW1139,IF($B$9="All",'No Self Assessment feeder'!CC1139)))</f>
        <v>.</v>
      </c>
      <c r="R1150" s="120" t="str">
        <f>IF($B$9="Female",'No Self Assessment feeder'!R1139,IF($B$9="Male",'No Self Assessment feeder'!AX1139,IF($B$9="All",'No Self Assessment feeder'!CD1139)))</f>
        <v>.</v>
      </c>
      <c r="S1150" s="120" t="str">
        <f>IF($B$9="Female",'No Self Assessment feeder'!S1139,IF($B$9="Male",'No Self Assessment feeder'!AY1139,IF($B$9="All",'No Self Assessment feeder'!CE1139)))</f>
        <v>.</v>
      </c>
      <c r="T1150" s="120" t="str">
        <f>IF($B$9="Female",'No Self Assessment feeder'!T1139,IF($B$9="Male",'No Self Assessment feeder'!AZ1139,IF($B$9="All",'No Self Assessment feeder'!CF1139)))</f>
        <v>.</v>
      </c>
      <c r="U1150" s="127" t="str">
        <f>IF($B$9="Female",'No Self Assessment feeder'!U1139,IF($B$9="Male",'No Self Assessment feeder'!BA1139,IF($B$9="All",'No Self Assessment feeder'!CG1139)))</f>
        <v>.</v>
      </c>
      <c r="V1150" s="81" t="str">
        <f>IF($B$9="Female",'No Self Assessment feeder'!V1139,IF($B$9="Male",'No Self Assessment feeder'!BB1139,IF($B$9="All",'No Self Assessment feeder'!CH1139)))</f>
        <v>.</v>
      </c>
      <c r="W1150" s="120" t="str">
        <f>IF($B$9="Female",'No Self Assessment feeder'!W1139,IF($B$9="Male",'No Self Assessment feeder'!BC1139,IF($B$9="All",'No Self Assessment feeder'!CI1139)))</f>
        <v>.</v>
      </c>
      <c r="X1150" s="79" t="str">
        <f>IF($B$9="Female",'No Self Assessment feeder'!X1139,IF($B$9="Male",'No Self Assessment feeder'!BD1139,IF($B$9="All",'No Self Assessment feeder'!CJ1139)))</f>
        <v>.</v>
      </c>
      <c r="Y1150" s="120" t="str">
        <f>IF($B$9="Female",'No Self Assessment feeder'!Y1139,IF($B$9="Male",'No Self Assessment feeder'!BE1139,IF($B$9="All",'No Self Assessment feeder'!CK1139)))</f>
        <v>.</v>
      </c>
      <c r="Z1150" s="120" t="str">
        <f>IF($B$9="Female",'No Self Assessment feeder'!Z1139,IF($B$9="Male",'No Self Assessment feeder'!BF1139,IF($B$9="All",'No Self Assessment feeder'!CL1139)))</f>
        <v>.</v>
      </c>
      <c r="AA1150" s="120" t="str">
        <f>IF($B$9="Female",'No Self Assessment feeder'!AA1139,IF($B$9="Male",'No Self Assessment feeder'!BG1139,IF($B$9="All",'No Self Assessment feeder'!CM1139)))</f>
        <v>.</v>
      </c>
      <c r="AB1150" s="120" t="str">
        <f>IF($B$9="Female",'No Self Assessment feeder'!AB1139,IF($B$9="Male",'No Self Assessment feeder'!BH1139,IF($B$9="All",'No Self Assessment feeder'!CN1139)))</f>
        <v>.</v>
      </c>
      <c r="AC1150" s="127" t="str">
        <f>IF($B$9="Female",'No Self Assessment feeder'!AC1139,IF($B$9="Male",'No Self Assessment feeder'!BI1139,IF($B$9="All",'No Self Assessment feeder'!CO1139)))</f>
        <v>.</v>
      </c>
      <c r="CM1150" s="29"/>
    </row>
    <row r="1151" spans="1:91" ht="14.25" customHeight="1" x14ac:dyDescent="0.2">
      <c r="A1151" s="159" t="s">
        <v>296</v>
      </c>
      <c r="B1151" s="65" t="s">
        <v>200</v>
      </c>
      <c r="C1151" s="66">
        <v>10007801</v>
      </c>
      <c r="D1151" s="66" t="s">
        <v>490</v>
      </c>
      <c r="E1151" s="162" t="s">
        <v>201</v>
      </c>
      <c r="F1151" s="142">
        <f>IF($B$9="Female",'No Self Assessment feeder'!F1140,IF($B$9="Male",'No Self Assessment feeder'!AL1140,IF($B$9="All",'No Self Assessment feeder'!BR1140)))</f>
        <v>4465</v>
      </c>
      <c r="G1151" s="120">
        <f>IF($B$9="Female",'No Self Assessment feeder'!G1140,IF($B$9="Male",'No Self Assessment feeder'!AM1140,IF($B$9="All",'No Self Assessment feeder'!BS1140)))</f>
        <v>3.2</v>
      </c>
      <c r="H1151" s="79">
        <f>IF($B$9="Female",'No Self Assessment feeder'!H1140,IF($B$9="Male",'No Self Assessment feeder'!AN1140,IF($B$9="All",'No Self Assessment feeder'!BT1140)))</f>
        <v>4320</v>
      </c>
      <c r="I1151" s="120">
        <f>IF($B$9="Female",'No Self Assessment feeder'!I1140,IF($B$9="Male",'No Self Assessment feeder'!AO1140,IF($B$9="All",'No Self Assessment feeder'!BU1140)))</f>
        <v>7.4</v>
      </c>
      <c r="J1151" s="120">
        <f>IF($B$9="Female",'No Self Assessment feeder'!J1140,IF($B$9="Male",'No Self Assessment feeder'!AP1140,IF($B$9="All",'No Self Assessment feeder'!BV1140)))</f>
        <v>11.2</v>
      </c>
      <c r="K1151" s="120">
        <f>IF($B$9="Female",'No Self Assessment feeder'!K1140,IF($B$9="Male",'No Self Assessment feeder'!AQ1140,IF($B$9="All",'No Self Assessment feeder'!BW1140)))</f>
        <v>64</v>
      </c>
      <c r="L1151" s="120">
        <f>IF($B$9="Female",'No Self Assessment feeder'!L1140,IF($B$9="Male",'No Self Assessment feeder'!AR1140,IF($B$9="All",'No Self Assessment feeder'!BX1140)))</f>
        <v>76.5</v>
      </c>
      <c r="M1151" s="127">
        <f>IF($B$9="Female",'No Self Assessment feeder'!M1140,IF($B$9="Male",'No Self Assessment feeder'!AS1140,IF($B$9="All",'No Self Assessment feeder'!BY1140)))</f>
        <v>81.5</v>
      </c>
      <c r="N1151" s="81" t="str">
        <f>IF($B$9="Female",'No Self Assessment feeder'!N1140,IF($B$9="Male",'No Self Assessment feeder'!AT1140,IF($B$9="All",'No Self Assessment feeder'!BZ1140)))</f>
        <v>.</v>
      </c>
      <c r="O1151" s="120" t="str">
        <f>IF($B$9="Female",'No Self Assessment feeder'!O1140,IF($B$9="Male",'No Self Assessment feeder'!AU1140,IF($B$9="All",'No Self Assessment feeder'!CA1140)))</f>
        <v>.</v>
      </c>
      <c r="P1151" s="79" t="str">
        <f>IF($B$9="Female",'No Self Assessment feeder'!P1140,IF($B$9="Male",'No Self Assessment feeder'!AV1140,IF($B$9="All",'No Self Assessment feeder'!CB1140)))</f>
        <v>.</v>
      </c>
      <c r="Q1151" s="120" t="str">
        <f>IF($B$9="Female",'No Self Assessment feeder'!Q1140,IF($B$9="Male",'No Self Assessment feeder'!AW1140,IF($B$9="All",'No Self Assessment feeder'!CC1140)))</f>
        <v>.</v>
      </c>
      <c r="R1151" s="120" t="str">
        <f>IF($B$9="Female",'No Self Assessment feeder'!R1140,IF($B$9="Male",'No Self Assessment feeder'!AX1140,IF($B$9="All",'No Self Assessment feeder'!CD1140)))</f>
        <v>.</v>
      </c>
      <c r="S1151" s="120" t="str">
        <f>IF($B$9="Female",'No Self Assessment feeder'!S1140,IF($B$9="Male",'No Self Assessment feeder'!AY1140,IF($B$9="All",'No Self Assessment feeder'!CE1140)))</f>
        <v>.</v>
      </c>
      <c r="T1151" s="120" t="str">
        <f>IF($B$9="Female",'No Self Assessment feeder'!T1140,IF($B$9="Male",'No Self Assessment feeder'!AZ1140,IF($B$9="All",'No Self Assessment feeder'!CF1140)))</f>
        <v>.</v>
      </c>
      <c r="U1151" s="127" t="str">
        <f>IF($B$9="Female",'No Self Assessment feeder'!U1140,IF($B$9="Male",'No Self Assessment feeder'!BA1140,IF($B$9="All",'No Self Assessment feeder'!CG1140)))</f>
        <v>.</v>
      </c>
      <c r="V1151" s="81" t="str">
        <f>IF($B$9="Female",'No Self Assessment feeder'!V1140,IF($B$9="Male",'No Self Assessment feeder'!BB1140,IF($B$9="All",'No Self Assessment feeder'!CH1140)))</f>
        <v>.</v>
      </c>
      <c r="W1151" s="120" t="str">
        <f>IF($B$9="Female",'No Self Assessment feeder'!W1140,IF($B$9="Male",'No Self Assessment feeder'!BC1140,IF($B$9="All",'No Self Assessment feeder'!CI1140)))</f>
        <v>.</v>
      </c>
      <c r="X1151" s="79" t="str">
        <f>IF($B$9="Female",'No Self Assessment feeder'!X1140,IF($B$9="Male",'No Self Assessment feeder'!BD1140,IF($B$9="All",'No Self Assessment feeder'!CJ1140)))</f>
        <v>.</v>
      </c>
      <c r="Y1151" s="120" t="str">
        <f>IF($B$9="Female",'No Self Assessment feeder'!Y1140,IF($B$9="Male",'No Self Assessment feeder'!BE1140,IF($B$9="All",'No Self Assessment feeder'!CK1140)))</f>
        <v>.</v>
      </c>
      <c r="Z1151" s="120" t="str">
        <f>IF($B$9="Female",'No Self Assessment feeder'!Z1140,IF($B$9="Male",'No Self Assessment feeder'!BF1140,IF($B$9="All",'No Self Assessment feeder'!CL1140)))</f>
        <v>.</v>
      </c>
      <c r="AA1151" s="120" t="str">
        <f>IF($B$9="Female",'No Self Assessment feeder'!AA1140,IF($B$9="Male",'No Self Assessment feeder'!BG1140,IF($B$9="All",'No Self Assessment feeder'!CM1140)))</f>
        <v>.</v>
      </c>
      <c r="AB1151" s="120" t="str">
        <f>IF($B$9="Female",'No Self Assessment feeder'!AB1140,IF($B$9="Male",'No Self Assessment feeder'!BH1140,IF($B$9="All",'No Self Assessment feeder'!CN1140)))</f>
        <v>.</v>
      </c>
      <c r="AC1151" s="127" t="str">
        <f>IF($B$9="Female",'No Self Assessment feeder'!AC1140,IF($B$9="Male",'No Self Assessment feeder'!BI1140,IF($B$9="All",'No Self Assessment feeder'!CO1140)))</f>
        <v>.</v>
      </c>
      <c r="CM1151" s="29"/>
    </row>
    <row r="1152" spans="1:91" ht="14.25" customHeight="1" x14ac:dyDescent="0.2">
      <c r="A1152" s="159" t="s">
        <v>296</v>
      </c>
      <c r="B1152" s="65" t="s">
        <v>202</v>
      </c>
      <c r="C1152" s="66">
        <v>10007155</v>
      </c>
      <c r="D1152" s="66" t="s">
        <v>495</v>
      </c>
      <c r="E1152" s="162" t="s">
        <v>203</v>
      </c>
      <c r="F1152" s="142">
        <f>IF($B$9="Female",'No Self Assessment feeder'!F1141,IF($B$9="Male",'No Self Assessment feeder'!AL1141,IF($B$9="All",'No Self Assessment feeder'!BR1141)))</f>
        <v>4160</v>
      </c>
      <c r="G1152" s="120">
        <f>IF($B$9="Female",'No Self Assessment feeder'!G1141,IF($B$9="Male",'No Self Assessment feeder'!AM1141,IF($B$9="All",'No Self Assessment feeder'!BS1141)))</f>
        <v>2.2000000000000002</v>
      </c>
      <c r="H1152" s="79">
        <f>IF($B$9="Female",'No Self Assessment feeder'!H1141,IF($B$9="Male",'No Self Assessment feeder'!AN1141,IF($B$9="All",'No Self Assessment feeder'!BT1141)))</f>
        <v>4070</v>
      </c>
      <c r="I1152" s="120">
        <f>IF($B$9="Female",'No Self Assessment feeder'!I1141,IF($B$9="Male",'No Self Assessment feeder'!AO1141,IF($B$9="All",'No Self Assessment feeder'!BU1141)))</f>
        <v>7</v>
      </c>
      <c r="J1152" s="120">
        <f>IF($B$9="Female",'No Self Assessment feeder'!J1141,IF($B$9="Male",'No Self Assessment feeder'!AP1141,IF($B$9="All",'No Self Assessment feeder'!BV1141)))</f>
        <v>11.2</v>
      </c>
      <c r="K1152" s="120">
        <f>IF($B$9="Female",'No Self Assessment feeder'!K1141,IF($B$9="Male",'No Self Assessment feeder'!AQ1141,IF($B$9="All",'No Self Assessment feeder'!BW1141)))</f>
        <v>65.599999999999994</v>
      </c>
      <c r="L1152" s="120">
        <f>IF($B$9="Female",'No Self Assessment feeder'!L1141,IF($B$9="Male",'No Self Assessment feeder'!AR1141,IF($B$9="All",'No Self Assessment feeder'!BX1141)))</f>
        <v>76.400000000000006</v>
      </c>
      <c r="M1152" s="127">
        <f>IF($B$9="Female",'No Self Assessment feeder'!M1141,IF($B$9="Male",'No Self Assessment feeder'!AS1141,IF($B$9="All",'No Self Assessment feeder'!BY1141)))</f>
        <v>81.900000000000006</v>
      </c>
      <c r="N1152" s="81" t="str">
        <f>IF($B$9="Female",'No Self Assessment feeder'!N1141,IF($B$9="Male",'No Self Assessment feeder'!AT1141,IF($B$9="All",'No Self Assessment feeder'!BZ1141)))</f>
        <v>.</v>
      </c>
      <c r="O1152" s="120" t="str">
        <f>IF($B$9="Female",'No Self Assessment feeder'!O1141,IF($B$9="Male",'No Self Assessment feeder'!AU1141,IF($B$9="All",'No Self Assessment feeder'!CA1141)))</f>
        <v>.</v>
      </c>
      <c r="P1152" s="79" t="str">
        <f>IF($B$9="Female",'No Self Assessment feeder'!P1141,IF($B$9="Male",'No Self Assessment feeder'!AV1141,IF($B$9="All",'No Self Assessment feeder'!CB1141)))</f>
        <v>.</v>
      </c>
      <c r="Q1152" s="120" t="str">
        <f>IF($B$9="Female",'No Self Assessment feeder'!Q1141,IF($B$9="Male",'No Self Assessment feeder'!AW1141,IF($B$9="All",'No Self Assessment feeder'!CC1141)))</f>
        <v>.</v>
      </c>
      <c r="R1152" s="120" t="str">
        <f>IF($B$9="Female",'No Self Assessment feeder'!R1141,IF($B$9="Male",'No Self Assessment feeder'!AX1141,IF($B$9="All",'No Self Assessment feeder'!CD1141)))</f>
        <v>.</v>
      </c>
      <c r="S1152" s="120" t="str">
        <f>IF($B$9="Female",'No Self Assessment feeder'!S1141,IF($B$9="Male",'No Self Assessment feeder'!AY1141,IF($B$9="All",'No Self Assessment feeder'!CE1141)))</f>
        <v>.</v>
      </c>
      <c r="T1152" s="120" t="str">
        <f>IF($B$9="Female",'No Self Assessment feeder'!T1141,IF($B$9="Male",'No Self Assessment feeder'!AZ1141,IF($B$9="All",'No Self Assessment feeder'!CF1141)))</f>
        <v>.</v>
      </c>
      <c r="U1152" s="127" t="str">
        <f>IF($B$9="Female",'No Self Assessment feeder'!U1141,IF($B$9="Male",'No Self Assessment feeder'!BA1141,IF($B$9="All",'No Self Assessment feeder'!CG1141)))</f>
        <v>.</v>
      </c>
      <c r="V1152" s="81" t="str">
        <f>IF($B$9="Female",'No Self Assessment feeder'!V1141,IF($B$9="Male",'No Self Assessment feeder'!BB1141,IF($B$9="All",'No Self Assessment feeder'!CH1141)))</f>
        <v>.</v>
      </c>
      <c r="W1152" s="120" t="str">
        <f>IF($B$9="Female",'No Self Assessment feeder'!W1141,IF($B$9="Male",'No Self Assessment feeder'!BC1141,IF($B$9="All",'No Self Assessment feeder'!CI1141)))</f>
        <v>.</v>
      </c>
      <c r="X1152" s="79" t="str">
        <f>IF($B$9="Female",'No Self Assessment feeder'!X1141,IF($B$9="Male",'No Self Assessment feeder'!BD1141,IF($B$9="All",'No Self Assessment feeder'!CJ1141)))</f>
        <v>.</v>
      </c>
      <c r="Y1152" s="120" t="str">
        <f>IF($B$9="Female",'No Self Assessment feeder'!Y1141,IF($B$9="Male",'No Self Assessment feeder'!BE1141,IF($B$9="All",'No Self Assessment feeder'!CK1141)))</f>
        <v>.</v>
      </c>
      <c r="Z1152" s="120" t="str">
        <f>IF($B$9="Female",'No Self Assessment feeder'!Z1141,IF($B$9="Male",'No Self Assessment feeder'!BF1141,IF($B$9="All",'No Self Assessment feeder'!CL1141)))</f>
        <v>.</v>
      </c>
      <c r="AA1152" s="120" t="str">
        <f>IF($B$9="Female",'No Self Assessment feeder'!AA1141,IF($B$9="Male",'No Self Assessment feeder'!BG1141,IF($B$9="All",'No Self Assessment feeder'!CM1141)))</f>
        <v>.</v>
      </c>
      <c r="AB1152" s="120" t="str">
        <f>IF($B$9="Female",'No Self Assessment feeder'!AB1141,IF($B$9="Male",'No Self Assessment feeder'!BH1141,IF($B$9="All",'No Self Assessment feeder'!CN1141)))</f>
        <v>.</v>
      </c>
      <c r="AC1152" s="127" t="str">
        <f>IF($B$9="Female",'No Self Assessment feeder'!AC1141,IF($B$9="Male",'No Self Assessment feeder'!BI1141,IF($B$9="All",'No Self Assessment feeder'!CO1141)))</f>
        <v>.</v>
      </c>
      <c r="CM1152" s="29"/>
    </row>
    <row r="1153" spans="1:91" ht="14.25" customHeight="1" x14ac:dyDescent="0.2">
      <c r="A1153" s="159" t="s">
        <v>296</v>
      </c>
      <c r="B1153" s="65" t="s">
        <v>204</v>
      </c>
      <c r="C1153" s="66">
        <v>10007775</v>
      </c>
      <c r="D1153" s="66" t="s">
        <v>491</v>
      </c>
      <c r="E1153" s="162" t="s">
        <v>205</v>
      </c>
      <c r="F1153" s="142">
        <f>IF($B$9="Female",'No Self Assessment feeder'!F1142,IF($B$9="Male",'No Self Assessment feeder'!AL1142,IF($B$9="All",'No Self Assessment feeder'!BR1142)))</f>
        <v>2455</v>
      </c>
      <c r="G1153" s="120">
        <f>IF($B$9="Female",'No Self Assessment feeder'!G1142,IF($B$9="Male",'No Self Assessment feeder'!AM1142,IF($B$9="All",'No Self Assessment feeder'!BS1142)))</f>
        <v>1.9</v>
      </c>
      <c r="H1153" s="79">
        <f>IF($B$9="Female",'No Self Assessment feeder'!H1142,IF($B$9="Male",'No Self Assessment feeder'!AN1142,IF($B$9="All",'No Self Assessment feeder'!BT1142)))</f>
        <v>2410</v>
      </c>
      <c r="I1153" s="120">
        <f>IF($B$9="Female",'No Self Assessment feeder'!I1142,IF($B$9="Male",'No Self Assessment feeder'!AO1142,IF($B$9="All",'No Self Assessment feeder'!BU1142)))</f>
        <v>7.1</v>
      </c>
      <c r="J1153" s="120">
        <f>IF($B$9="Female",'No Self Assessment feeder'!J1142,IF($B$9="Male",'No Self Assessment feeder'!AP1142,IF($B$9="All",'No Self Assessment feeder'!BV1142)))</f>
        <v>11.7</v>
      </c>
      <c r="K1153" s="120">
        <f>IF($B$9="Female",'No Self Assessment feeder'!K1142,IF($B$9="Male",'No Self Assessment feeder'!AQ1142,IF($B$9="All",'No Self Assessment feeder'!BW1142)))</f>
        <v>53.2</v>
      </c>
      <c r="L1153" s="120">
        <f>IF($B$9="Female",'No Self Assessment feeder'!L1142,IF($B$9="Male",'No Self Assessment feeder'!AR1142,IF($B$9="All",'No Self Assessment feeder'!BX1142)))</f>
        <v>68.3</v>
      </c>
      <c r="M1153" s="127">
        <f>IF($B$9="Female",'No Self Assessment feeder'!M1142,IF($B$9="Male",'No Self Assessment feeder'!AS1142,IF($B$9="All",'No Self Assessment feeder'!BY1142)))</f>
        <v>81.099999999999994</v>
      </c>
      <c r="N1153" s="81" t="str">
        <f>IF($B$9="Female",'No Self Assessment feeder'!N1142,IF($B$9="Male",'No Self Assessment feeder'!AT1142,IF($B$9="All",'No Self Assessment feeder'!BZ1142)))</f>
        <v>.</v>
      </c>
      <c r="O1153" s="120" t="str">
        <f>IF($B$9="Female",'No Self Assessment feeder'!O1142,IF($B$9="Male",'No Self Assessment feeder'!AU1142,IF($B$9="All",'No Self Assessment feeder'!CA1142)))</f>
        <v>.</v>
      </c>
      <c r="P1153" s="79" t="str">
        <f>IF($B$9="Female",'No Self Assessment feeder'!P1142,IF($B$9="Male",'No Self Assessment feeder'!AV1142,IF($B$9="All",'No Self Assessment feeder'!CB1142)))</f>
        <v>.</v>
      </c>
      <c r="Q1153" s="120" t="str">
        <f>IF($B$9="Female",'No Self Assessment feeder'!Q1142,IF($B$9="Male",'No Self Assessment feeder'!AW1142,IF($B$9="All",'No Self Assessment feeder'!CC1142)))</f>
        <v>.</v>
      </c>
      <c r="R1153" s="120" t="str">
        <f>IF($B$9="Female",'No Self Assessment feeder'!R1142,IF($B$9="Male",'No Self Assessment feeder'!AX1142,IF($B$9="All",'No Self Assessment feeder'!CD1142)))</f>
        <v>.</v>
      </c>
      <c r="S1153" s="120" t="str">
        <f>IF($B$9="Female",'No Self Assessment feeder'!S1142,IF($B$9="Male",'No Self Assessment feeder'!AY1142,IF($B$9="All",'No Self Assessment feeder'!CE1142)))</f>
        <v>.</v>
      </c>
      <c r="T1153" s="120" t="str">
        <f>IF($B$9="Female",'No Self Assessment feeder'!T1142,IF($B$9="Male",'No Self Assessment feeder'!AZ1142,IF($B$9="All",'No Self Assessment feeder'!CF1142)))</f>
        <v>.</v>
      </c>
      <c r="U1153" s="127" t="str">
        <f>IF($B$9="Female",'No Self Assessment feeder'!U1142,IF($B$9="Male",'No Self Assessment feeder'!BA1142,IF($B$9="All",'No Self Assessment feeder'!CG1142)))</f>
        <v>.</v>
      </c>
      <c r="V1153" s="81" t="str">
        <f>IF($B$9="Female",'No Self Assessment feeder'!V1142,IF($B$9="Male",'No Self Assessment feeder'!BB1142,IF($B$9="All",'No Self Assessment feeder'!CH1142)))</f>
        <v>.</v>
      </c>
      <c r="W1153" s="120" t="str">
        <f>IF($B$9="Female",'No Self Assessment feeder'!W1142,IF($B$9="Male",'No Self Assessment feeder'!BC1142,IF($B$9="All",'No Self Assessment feeder'!CI1142)))</f>
        <v>.</v>
      </c>
      <c r="X1153" s="79" t="str">
        <f>IF($B$9="Female",'No Self Assessment feeder'!X1142,IF($B$9="Male",'No Self Assessment feeder'!BD1142,IF($B$9="All",'No Self Assessment feeder'!CJ1142)))</f>
        <v>.</v>
      </c>
      <c r="Y1153" s="120" t="str">
        <f>IF($B$9="Female",'No Self Assessment feeder'!Y1142,IF($B$9="Male",'No Self Assessment feeder'!BE1142,IF($B$9="All",'No Self Assessment feeder'!CK1142)))</f>
        <v>.</v>
      </c>
      <c r="Z1153" s="120" t="str">
        <f>IF($B$9="Female",'No Self Assessment feeder'!Z1142,IF($B$9="Male",'No Self Assessment feeder'!BF1142,IF($B$9="All",'No Self Assessment feeder'!CL1142)))</f>
        <v>.</v>
      </c>
      <c r="AA1153" s="120" t="str">
        <f>IF($B$9="Female",'No Self Assessment feeder'!AA1142,IF($B$9="Male",'No Self Assessment feeder'!BG1142,IF($B$9="All",'No Self Assessment feeder'!CM1142)))</f>
        <v>.</v>
      </c>
      <c r="AB1153" s="120" t="str">
        <f>IF($B$9="Female",'No Self Assessment feeder'!AB1142,IF($B$9="Male",'No Self Assessment feeder'!BH1142,IF($B$9="All",'No Self Assessment feeder'!CN1142)))</f>
        <v>.</v>
      </c>
      <c r="AC1153" s="127" t="str">
        <f>IF($B$9="Female",'No Self Assessment feeder'!AC1142,IF($B$9="Male",'No Self Assessment feeder'!BI1142,IF($B$9="All",'No Self Assessment feeder'!CO1142)))</f>
        <v>.</v>
      </c>
      <c r="CM1153" s="29"/>
    </row>
    <row r="1154" spans="1:91" ht="14.25" customHeight="1" x14ac:dyDescent="0.2">
      <c r="A1154" s="159" t="s">
        <v>296</v>
      </c>
      <c r="B1154" s="65" t="s">
        <v>206</v>
      </c>
      <c r="C1154" s="66">
        <v>10005389</v>
      </c>
      <c r="D1154" s="66" t="s">
        <v>491</v>
      </c>
      <c r="E1154" s="162" t="s">
        <v>207</v>
      </c>
      <c r="F1154" s="142">
        <f>IF($B$9="Female",'No Self Assessment feeder'!F1143,IF($B$9="Male",'No Self Assessment feeder'!AL1143,IF($B$9="All",'No Self Assessment feeder'!BR1143)))</f>
        <v>370</v>
      </c>
      <c r="G1154" s="120">
        <f>IF($B$9="Female",'No Self Assessment feeder'!G1143,IF($B$9="Male",'No Self Assessment feeder'!AM1143,IF($B$9="All",'No Self Assessment feeder'!BS1143)))</f>
        <v>3</v>
      </c>
      <c r="H1154" s="79">
        <f>IF($B$9="Female",'No Self Assessment feeder'!H1143,IF($B$9="Male",'No Self Assessment feeder'!AN1143,IF($B$9="All",'No Self Assessment feeder'!BT1143)))</f>
        <v>355</v>
      </c>
      <c r="I1154" s="120">
        <f>IF($B$9="Female",'No Self Assessment feeder'!I1143,IF($B$9="Male",'No Self Assessment feeder'!AO1143,IF($B$9="All",'No Self Assessment feeder'!BU1143)))</f>
        <v>9.1999999999999993</v>
      </c>
      <c r="J1154" s="120">
        <f>IF($B$9="Female",'No Self Assessment feeder'!J1143,IF($B$9="Male",'No Self Assessment feeder'!AP1143,IF($B$9="All",'No Self Assessment feeder'!BV1143)))</f>
        <v>21</v>
      </c>
      <c r="K1154" s="120">
        <f>IF($B$9="Female",'No Self Assessment feeder'!K1143,IF($B$9="Male",'No Self Assessment feeder'!AQ1143,IF($B$9="All",'No Self Assessment feeder'!BW1143)))</f>
        <v>66.900000000000006</v>
      </c>
      <c r="L1154" s="120">
        <f>IF($B$9="Female",'No Self Assessment feeder'!L1143,IF($B$9="Male",'No Self Assessment feeder'!AR1143,IF($B$9="All",'No Self Assessment feeder'!BX1143)))</f>
        <v>68.900000000000006</v>
      </c>
      <c r="M1154" s="127">
        <f>IF($B$9="Female",'No Self Assessment feeder'!M1143,IF($B$9="Male",'No Self Assessment feeder'!AS1143,IF($B$9="All",'No Self Assessment feeder'!BY1143)))</f>
        <v>69.7</v>
      </c>
      <c r="N1154" s="81" t="str">
        <f>IF($B$9="Female",'No Self Assessment feeder'!N1143,IF($B$9="Male",'No Self Assessment feeder'!AT1143,IF($B$9="All",'No Self Assessment feeder'!BZ1143)))</f>
        <v>.</v>
      </c>
      <c r="O1154" s="120" t="str">
        <f>IF($B$9="Female",'No Self Assessment feeder'!O1143,IF($B$9="Male",'No Self Assessment feeder'!AU1143,IF($B$9="All",'No Self Assessment feeder'!CA1143)))</f>
        <v>.</v>
      </c>
      <c r="P1154" s="79" t="str">
        <f>IF($B$9="Female",'No Self Assessment feeder'!P1143,IF($B$9="Male",'No Self Assessment feeder'!AV1143,IF($B$9="All",'No Self Assessment feeder'!CB1143)))</f>
        <v>.</v>
      </c>
      <c r="Q1154" s="120" t="str">
        <f>IF($B$9="Female",'No Self Assessment feeder'!Q1143,IF($B$9="Male",'No Self Assessment feeder'!AW1143,IF($B$9="All",'No Self Assessment feeder'!CC1143)))</f>
        <v>.</v>
      </c>
      <c r="R1154" s="120" t="str">
        <f>IF($B$9="Female",'No Self Assessment feeder'!R1143,IF($B$9="Male",'No Self Assessment feeder'!AX1143,IF($B$9="All",'No Self Assessment feeder'!CD1143)))</f>
        <v>.</v>
      </c>
      <c r="S1154" s="120" t="str">
        <f>IF($B$9="Female",'No Self Assessment feeder'!S1143,IF($B$9="Male",'No Self Assessment feeder'!AY1143,IF($B$9="All",'No Self Assessment feeder'!CE1143)))</f>
        <v>.</v>
      </c>
      <c r="T1154" s="120" t="str">
        <f>IF($B$9="Female",'No Self Assessment feeder'!T1143,IF($B$9="Male",'No Self Assessment feeder'!AZ1143,IF($B$9="All",'No Self Assessment feeder'!CF1143)))</f>
        <v>.</v>
      </c>
      <c r="U1154" s="127" t="str">
        <f>IF($B$9="Female",'No Self Assessment feeder'!U1143,IF($B$9="Male",'No Self Assessment feeder'!BA1143,IF($B$9="All",'No Self Assessment feeder'!CG1143)))</f>
        <v>.</v>
      </c>
      <c r="V1154" s="81" t="str">
        <f>IF($B$9="Female",'No Self Assessment feeder'!V1143,IF($B$9="Male",'No Self Assessment feeder'!BB1143,IF($B$9="All",'No Self Assessment feeder'!CH1143)))</f>
        <v>.</v>
      </c>
      <c r="W1154" s="120" t="str">
        <f>IF($B$9="Female",'No Self Assessment feeder'!W1143,IF($B$9="Male",'No Self Assessment feeder'!BC1143,IF($B$9="All",'No Self Assessment feeder'!CI1143)))</f>
        <v>.</v>
      </c>
      <c r="X1154" s="79" t="str">
        <f>IF($B$9="Female",'No Self Assessment feeder'!X1143,IF($B$9="Male",'No Self Assessment feeder'!BD1143,IF($B$9="All",'No Self Assessment feeder'!CJ1143)))</f>
        <v>.</v>
      </c>
      <c r="Y1154" s="120" t="str">
        <f>IF($B$9="Female",'No Self Assessment feeder'!Y1143,IF($B$9="Male",'No Self Assessment feeder'!BE1143,IF($B$9="All",'No Self Assessment feeder'!CK1143)))</f>
        <v>.</v>
      </c>
      <c r="Z1154" s="120" t="str">
        <f>IF($B$9="Female",'No Self Assessment feeder'!Z1143,IF($B$9="Male",'No Self Assessment feeder'!BF1143,IF($B$9="All",'No Self Assessment feeder'!CL1143)))</f>
        <v>.</v>
      </c>
      <c r="AA1154" s="120" t="str">
        <f>IF($B$9="Female",'No Self Assessment feeder'!AA1143,IF($B$9="Male",'No Self Assessment feeder'!BG1143,IF($B$9="All",'No Self Assessment feeder'!CM1143)))</f>
        <v>.</v>
      </c>
      <c r="AB1154" s="120" t="str">
        <f>IF($B$9="Female",'No Self Assessment feeder'!AB1143,IF($B$9="Male",'No Self Assessment feeder'!BH1143,IF($B$9="All",'No Self Assessment feeder'!CN1143)))</f>
        <v>.</v>
      </c>
      <c r="AC1154" s="127" t="str">
        <f>IF($B$9="Female",'No Self Assessment feeder'!AC1143,IF($B$9="Male",'No Self Assessment feeder'!BI1143,IF($B$9="All",'No Self Assessment feeder'!CO1143)))</f>
        <v>.</v>
      </c>
      <c r="CM1154" s="29"/>
    </row>
    <row r="1155" spans="1:91" ht="14.25" customHeight="1" x14ac:dyDescent="0.2">
      <c r="A1155" s="159" t="s">
        <v>296</v>
      </c>
      <c r="B1155" s="65" t="s">
        <v>208</v>
      </c>
      <c r="C1155" s="66">
        <v>10007802</v>
      </c>
      <c r="D1155" s="66" t="s">
        <v>495</v>
      </c>
      <c r="E1155" s="162" t="s">
        <v>209</v>
      </c>
      <c r="F1155" s="142">
        <f>IF($B$9="Female",'No Self Assessment feeder'!F1144,IF($B$9="Male",'No Self Assessment feeder'!AL1144,IF($B$9="All",'No Self Assessment feeder'!BR1144)))</f>
        <v>2140</v>
      </c>
      <c r="G1155" s="120">
        <f>IF($B$9="Female",'No Self Assessment feeder'!G1144,IF($B$9="Male",'No Self Assessment feeder'!AM1144,IF($B$9="All",'No Self Assessment feeder'!BS1144)))</f>
        <v>2.2000000000000002</v>
      </c>
      <c r="H1155" s="79">
        <f>IF($B$9="Female",'No Self Assessment feeder'!H1144,IF($B$9="Male",'No Self Assessment feeder'!AN1144,IF($B$9="All",'No Self Assessment feeder'!BT1144)))</f>
        <v>2090</v>
      </c>
      <c r="I1155" s="120">
        <f>IF($B$9="Female",'No Self Assessment feeder'!I1144,IF($B$9="Male",'No Self Assessment feeder'!AO1144,IF($B$9="All",'No Self Assessment feeder'!BU1144)))</f>
        <v>5.6</v>
      </c>
      <c r="J1155" s="120">
        <f>IF($B$9="Female",'No Self Assessment feeder'!J1144,IF($B$9="Male",'No Self Assessment feeder'!AP1144,IF($B$9="All",'No Self Assessment feeder'!BV1144)))</f>
        <v>9.4</v>
      </c>
      <c r="K1155" s="120">
        <f>IF($B$9="Female",'No Self Assessment feeder'!K1144,IF($B$9="Male",'No Self Assessment feeder'!AQ1144,IF($B$9="All",'No Self Assessment feeder'!BW1144)))</f>
        <v>64.7</v>
      </c>
      <c r="L1155" s="120">
        <f>IF($B$9="Female",'No Self Assessment feeder'!L1144,IF($B$9="Male",'No Self Assessment feeder'!AR1144,IF($B$9="All",'No Self Assessment feeder'!BX1144)))</f>
        <v>77.2</v>
      </c>
      <c r="M1155" s="127">
        <f>IF($B$9="Female",'No Self Assessment feeder'!M1144,IF($B$9="Male",'No Self Assessment feeder'!AS1144,IF($B$9="All",'No Self Assessment feeder'!BY1144)))</f>
        <v>85</v>
      </c>
      <c r="N1155" s="81" t="str">
        <f>IF($B$9="Female",'No Self Assessment feeder'!N1144,IF($B$9="Male",'No Self Assessment feeder'!AT1144,IF($B$9="All",'No Self Assessment feeder'!BZ1144)))</f>
        <v>.</v>
      </c>
      <c r="O1155" s="120" t="str">
        <f>IF($B$9="Female",'No Self Assessment feeder'!O1144,IF($B$9="Male",'No Self Assessment feeder'!AU1144,IF($B$9="All",'No Self Assessment feeder'!CA1144)))</f>
        <v>.</v>
      </c>
      <c r="P1155" s="79" t="str">
        <f>IF($B$9="Female",'No Self Assessment feeder'!P1144,IF($B$9="Male",'No Self Assessment feeder'!AV1144,IF($B$9="All",'No Self Assessment feeder'!CB1144)))</f>
        <v>.</v>
      </c>
      <c r="Q1155" s="120" t="str">
        <f>IF($B$9="Female",'No Self Assessment feeder'!Q1144,IF($B$9="Male",'No Self Assessment feeder'!AW1144,IF($B$9="All",'No Self Assessment feeder'!CC1144)))</f>
        <v>.</v>
      </c>
      <c r="R1155" s="120" t="str">
        <f>IF($B$9="Female",'No Self Assessment feeder'!R1144,IF($B$9="Male",'No Self Assessment feeder'!AX1144,IF($B$9="All",'No Self Assessment feeder'!CD1144)))</f>
        <v>.</v>
      </c>
      <c r="S1155" s="120" t="str">
        <f>IF($B$9="Female",'No Self Assessment feeder'!S1144,IF($B$9="Male",'No Self Assessment feeder'!AY1144,IF($B$9="All",'No Self Assessment feeder'!CE1144)))</f>
        <v>.</v>
      </c>
      <c r="T1155" s="120" t="str">
        <f>IF($B$9="Female",'No Self Assessment feeder'!T1144,IF($B$9="Male",'No Self Assessment feeder'!AZ1144,IF($B$9="All",'No Self Assessment feeder'!CF1144)))</f>
        <v>.</v>
      </c>
      <c r="U1155" s="127" t="str">
        <f>IF($B$9="Female",'No Self Assessment feeder'!U1144,IF($B$9="Male",'No Self Assessment feeder'!BA1144,IF($B$9="All",'No Self Assessment feeder'!CG1144)))</f>
        <v>.</v>
      </c>
      <c r="V1155" s="81" t="str">
        <f>IF($B$9="Female",'No Self Assessment feeder'!V1144,IF($B$9="Male",'No Self Assessment feeder'!BB1144,IF($B$9="All",'No Self Assessment feeder'!CH1144)))</f>
        <v>.</v>
      </c>
      <c r="W1155" s="120" t="str">
        <f>IF($B$9="Female",'No Self Assessment feeder'!W1144,IF($B$9="Male",'No Self Assessment feeder'!BC1144,IF($B$9="All",'No Self Assessment feeder'!CI1144)))</f>
        <v>.</v>
      </c>
      <c r="X1155" s="79" t="str">
        <f>IF($B$9="Female",'No Self Assessment feeder'!X1144,IF($B$9="Male",'No Self Assessment feeder'!BD1144,IF($B$9="All",'No Self Assessment feeder'!CJ1144)))</f>
        <v>.</v>
      </c>
      <c r="Y1155" s="120" t="str">
        <f>IF($B$9="Female",'No Self Assessment feeder'!Y1144,IF($B$9="Male",'No Self Assessment feeder'!BE1144,IF($B$9="All",'No Self Assessment feeder'!CK1144)))</f>
        <v>.</v>
      </c>
      <c r="Z1155" s="120" t="str">
        <f>IF($B$9="Female",'No Self Assessment feeder'!Z1144,IF($B$9="Male",'No Self Assessment feeder'!BF1144,IF($B$9="All",'No Self Assessment feeder'!CL1144)))</f>
        <v>.</v>
      </c>
      <c r="AA1155" s="120" t="str">
        <f>IF($B$9="Female",'No Self Assessment feeder'!AA1144,IF($B$9="Male",'No Self Assessment feeder'!BG1144,IF($B$9="All",'No Self Assessment feeder'!CM1144)))</f>
        <v>.</v>
      </c>
      <c r="AB1155" s="120" t="str">
        <f>IF($B$9="Female",'No Self Assessment feeder'!AB1144,IF($B$9="Male",'No Self Assessment feeder'!BH1144,IF($B$9="All",'No Self Assessment feeder'!CN1144)))</f>
        <v>.</v>
      </c>
      <c r="AC1155" s="127" t="str">
        <f>IF($B$9="Female",'No Self Assessment feeder'!AC1144,IF($B$9="Male",'No Self Assessment feeder'!BI1144,IF($B$9="All",'No Self Assessment feeder'!CO1144)))</f>
        <v>.</v>
      </c>
      <c r="CM1155" s="29"/>
    </row>
    <row r="1156" spans="1:91" ht="14.25" customHeight="1" x14ac:dyDescent="0.2">
      <c r="A1156" s="159" t="s">
        <v>296</v>
      </c>
      <c r="B1156" s="65" t="s">
        <v>210</v>
      </c>
      <c r="C1156" s="66">
        <v>10007776</v>
      </c>
      <c r="D1156" s="66" t="s">
        <v>491</v>
      </c>
      <c r="E1156" s="162" t="s">
        <v>211</v>
      </c>
      <c r="F1156" s="142">
        <f>IF($B$9="Female",'No Self Assessment feeder'!F1145,IF($B$9="Male",'No Self Assessment feeder'!AL1145,IF($B$9="All",'No Self Assessment feeder'!BR1145)))</f>
        <v>1430</v>
      </c>
      <c r="G1156" s="120">
        <f>IF($B$9="Female",'No Self Assessment feeder'!G1145,IF($B$9="Male",'No Self Assessment feeder'!AM1145,IF($B$9="All",'No Self Assessment feeder'!BS1145)))</f>
        <v>2.9</v>
      </c>
      <c r="H1156" s="79">
        <f>IF($B$9="Female",'No Self Assessment feeder'!H1145,IF($B$9="Male",'No Self Assessment feeder'!AN1145,IF($B$9="All",'No Self Assessment feeder'!BT1145)))</f>
        <v>1385</v>
      </c>
      <c r="I1156" s="120">
        <f>IF($B$9="Female",'No Self Assessment feeder'!I1145,IF($B$9="Male",'No Self Assessment feeder'!AO1145,IF($B$9="All",'No Self Assessment feeder'!BU1145)))</f>
        <v>7.9</v>
      </c>
      <c r="J1156" s="120">
        <f>IF($B$9="Female",'No Self Assessment feeder'!J1145,IF($B$9="Male",'No Self Assessment feeder'!AP1145,IF($B$9="All",'No Self Assessment feeder'!BV1145)))</f>
        <v>13.8</v>
      </c>
      <c r="K1156" s="120">
        <f>IF($B$9="Female",'No Self Assessment feeder'!K1145,IF($B$9="Male",'No Self Assessment feeder'!AQ1145,IF($B$9="All",'No Self Assessment feeder'!BW1145)))</f>
        <v>63</v>
      </c>
      <c r="L1156" s="120">
        <f>IF($B$9="Female",'No Self Assessment feeder'!L1145,IF($B$9="Male",'No Self Assessment feeder'!AR1145,IF($B$9="All",'No Self Assessment feeder'!BX1145)))</f>
        <v>73.8</v>
      </c>
      <c r="M1156" s="127">
        <f>IF($B$9="Female",'No Self Assessment feeder'!M1145,IF($B$9="Male",'No Self Assessment feeder'!AS1145,IF($B$9="All",'No Self Assessment feeder'!BY1145)))</f>
        <v>78.400000000000006</v>
      </c>
      <c r="N1156" s="81" t="str">
        <f>IF($B$9="Female",'No Self Assessment feeder'!N1145,IF($B$9="Male",'No Self Assessment feeder'!AT1145,IF($B$9="All",'No Self Assessment feeder'!BZ1145)))</f>
        <v>.</v>
      </c>
      <c r="O1156" s="120" t="str">
        <f>IF($B$9="Female",'No Self Assessment feeder'!O1145,IF($B$9="Male",'No Self Assessment feeder'!AU1145,IF($B$9="All",'No Self Assessment feeder'!CA1145)))</f>
        <v>.</v>
      </c>
      <c r="P1156" s="79" t="str">
        <f>IF($B$9="Female",'No Self Assessment feeder'!P1145,IF($B$9="Male",'No Self Assessment feeder'!AV1145,IF($B$9="All",'No Self Assessment feeder'!CB1145)))</f>
        <v>.</v>
      </c>
      <c r="Q1156" s="120" t="str">
        <f>IF($B$9="Female",'No Self Assessment feeder'!Q1145,IF($B$9="Male",'No Self Assessment feeder'!AW1145,IF($B$9="All",'No Self Assessment feeder'!CC1145)))</f>
        <v>.</v>
      </c>
      <c r="R1156" s="120" t="str">
        <f>IF($B$9="Female",'No Self Assessment feeder'!R1145,IF($B$9="Male",'No Self Assessment feeder'!AX1145,IF($B$9="All",'No Self Assessment feeder'!CD1145)))</f>
        <v>.</v>
      </c>
      <c r="S1156" s="120" t="str">
        <f>IF($B$9="Female",'No Self Assessment feeder'!S1145,IF($B$9="Male",'No Self Assessment feeder'!AY1145,IF($B$9="All",'No Self Assessment feeder'!CE1145)))</f>
        <v>.</v>
      </c>
      <c r="T1156" s="120" t="str">
        <f>IF($B$9="Female",'No Self Assessment feeder'!T1145,IF($B$9="Male",'No Self Assessment feeder'!AZ1145,IF($B$9="All",'No Self Assessment feeder'!CF1145)))</f>
        <v>.</v>
      </c>
      <c r="U1156" s="127" t="str">
        <f>IF($B$9="Female",'No Self Assessment feeder'!U1145,IF($B$9="Male",'No Self Assessment feeder'!BA1145,IF($B$9="All",'No Self Assessment feeder'!CG1145)))</f>
        <v>.</v>
      </c>
      <c r="V1156" s="81" t="str">
        <f>IF($B$9="Female",'No Self Assessment feeder'!V1145,IF($B$9="Male",'No Self Assessment feeder'!BB1145,IF($B$9="All",'No Self Assessment feeder'!CH1145)))</f>
        <v>.</v>
      </c>
      <c r="W1156" s="120" t="str">
        <f>IF($B$9="Female",'No Self Assessment feeder'!W1145,IF($B$9="Male",'No Self Assessment feeder'!BC1145,IF($B$9="All",'No Self Assessment feeder'!CI1145)))</f>
        <v>.</v>
      </c>
      <c r="X1156" s="79" t="str">
        <f>IF($B$9="Female",'No Self Assessment feeder'!X1145,IF($B$9="Male",'No Self Assessment feeder'!BD1145,IF($B$9="All",'No Self Assessment feeder'!CJ1145)))</f>
        <v>.</v>
      </c>
      <c r="Y1156" s="120" t="str">
        <f>IF($B$9="Female",'No Self Assessment feeder'!Y1145,IF($B$9="Male",'No Self Assessment feeder'!BE1145,IF($B$9="All",'No Self Assessment feeder'!CK1145)))</f>
        <v>.</v>
      </c>
      <c r="Z1156" s="120" t="str">
        <f>IF($B$9="Female",'No Self Assessment feeder'!Z1145,IF($B$9="Male",'No Self Assessment feeder'!BF1145,IF($B$9="All",'No Self Assessment feeder'!CL1145)))</f>
        <v>.</v>
      </c>
      <c r="AA1156" s="120" t="str">
        <f>IF($B$9="Female",'No Self Assessment feeder'!AA1145,IF($B$9="Male",'No Self Assessment feeder'!BG1145,IF($B$9="All",'No Self Assessment feeder'!CM1145)))</f>
        <v>.</v>
      </c>
      <c r="AB1156" s="120" t="str">
        <f>IF($B$9="Female",'No Self Assessment feeder'!AB1145,IF($B$9="Male",'No Self Assessment feeder'!BH1145,IF($B$9="All",'No Self Assessment feeder'!CN1145)))</f>
        <v>.</v>
      </c>
      <c r="AC1156" s="127" t="str">
        <f>IF($B$9="Female",'No Self Assessment feeder'!AC1145,IF($B$9="Male",'No Self Assessment feeder'!BI1145,IF($B$9="All",'No Self Assessment feeder'!CO1145)))</f>
        <v>.</v>
      </c>
      <c r="CM1156" s="29"/>
    </row>
    <row r="1157" spans="1:91" ht="14.25" customHeight="1" x14ac:dyDescent="0.2">
      <c r="A1157" s="159" t="s">
        <v>296</v>
      </c>
      <c r="B1157" s="65" t="s">
        <v>212</v>
      </c>
      <c r="C1157" s="66">
        <v>10005523</v>
      </c>
      <c r="D1157" s="66" t="s">
        <v>491</v>
      </c>
      <c r="E1157" s="162" t="s">
        <v>213</v>
      </c>
      <c r="F1157" s="142">
        <f>IF($B$9="Female",'No Self Assessment feeder'!F1146,IF($B$9="Male",'No Self Assessment feeder'!AL1146,IF($B$9="All",'No Self Assessment feeder'!BR1146)))</f>
        <v>185</v>
      </c>
      <c r="G1157" s="120">
        <f>IF($B$9="Female",'No Self Assessment feeder'!G1146,IF($B$9="Male",'No Self Assessment feeder'!AM1146,IF($B$9="All",'No Self Assessment feeder'!BS1146)))</f>
        <v>2.2000000000000002</v>
      </c>
      <c r="H1157" s="79">
        <f>IF($B$9="Female",'No Self Assessment feeder'!H1146,IF($B$9="Male",'No Self Assessment feeder'!AN1146,IF($B$9="All",'No Self Assessment feeder'!BT1146)))</f>
        <v>180</v>
      </c>
      <c r="I1157" s="120">
        <f>IF($B$9="Female",'No Self Assessment feeder'!I1146,IF($B$9="Male",'No Self Assessment feeder'!AO1146,IF($B$9="All",'No Self Assessment feeder'!BU1146)))</f>
        <v>6.6</v>
      </c>
      <c r="J1157" s="120">
        <f>IF($B$9="Female",'No Self Assessment feeder'!J1146,IF($B$9="Male",'No Self Assessment feeder'!AP1146,IF($B$9="All",'No Self Assessment feeder'!BV1146)))</f>
        <v>19.899999999999999</v>
      </c>
      <c r="K1157" s="120" t="str">
        <f>IF($B$9="Female",'No Self Assessment feeder'!K1146,IF($B$9="Male",'No Self Assessment feeder'!AQ1146,IF($B$9="All",'No Self Assessment feeder'!BW1146)))</f>
        <v>x</v>
      </c>
      <c r="L1157" s="120" t="str">
        <f>IF($B$9="Female",'No Self Assessment feeder'!L1146,IF($B$9="Male",'No Self Assessment feeder'!AR1146,IF($B$9="All",'No Self Assessment feeder'!BX1146)))</f>
        <v>x</v>
      </c>
      <c r="M1157" s="127">
        <f>IF($B$9="Female",'No Self Assessment feeder'!M1146,IF($B$9="Male",'No Self Assessment feeder'!AS1146,IF($B$9="All",'No Self Assessment feeder'!BY1146)))</f>
        <v>73.5</v>
      </c>
      <c r="N1157" s="81" t="str">
        <f>IF($B$9="Female",'No Self Assessment feeder'!N1146,IF($B$9="Male",'No Self Assessment feeder'!AT1146,IF($B$9="All",'No Self Assessment feeder'!BZ1146)))</f>
        <v>.</v>
      </c>
      <c r="O1157" s="120" t="str">
        <f>IF($B$9="Female",'No Self Assessment feeder'!O1146,IF($B$9="Male",'No Self Assessment feeder'!AU1146,IF($B$9="All",'No Self Assessment feeder'!CA1146)))</f>
        <v>.</v>
      </c>
      <c r="P1157" s="79" t="str">
        <f>IF($B$9="Female",'No Self Assessment feeder'!P1146,IF($B$9="Male",'No Self Assessment feeder'!AV1146,IF($B$9="All",'No Self Assessment feeder'!CB1146)))</f>
        <v>.</v>
      </c>
      <c r="Q1157" s="120" t="str">
        <f>IF($B$9="Female",'No Self Assessment feeder'!Q1146,IF($B$9="Male",'No Self Assessment feeder'!AW1146,IF($B$9="All",'No Self Assessment feeder'!CC1146)))</f>
        <v>.</v>
      </c>
      <c r="R1157" s="120" t="str">
        <f>IF($B$9="Female",'No Self Assessment feeder'!R1146,IF($B$9="Male",'No Self Assessment feeder'!AX1146,IF($B$9="All",'No Self Assessment feeder'!CD1146)))</f>
        <v>.</v>
      </c>
      <c r="S1157" s="120" t="str">
        <f>IF($B$9="Female",'No Self Assessment feeder'!S1146,IF($B$9="Male",'No Self Assessment feeder'!AY1146,IF($B$9="All",'No Self Assessment feeder'!CE1146)))</f>
        <v>.</v>
      </c>
      <c r="T1157" s="120" t="str">
        <f>IF($B$9="Female",'No Self Assessment feeder'!T1146,IF($B$9="Male",'No Self Assessment feeder'!AZ1146,IF($B$9="All",'No Self Assessment feeder'!CF1146)))</f>
        <v>.</v>
      </c>
      <c r="U1157" s="127" t="str">
        <f>IF($B$9="Female",'No Self Assessment feeder'!U1146,IF($B$9="Male",'No Self Assessment feeder'!BA1146,IF($B$9="All",'No Self Assessment feeder'!CG1146)))</f>
        <v>.</v>
      </c>
      <c r="V1157" s="81" t="str">
        <f>IF($B$9="Female",'No Self Assessment feeder'!V1146,IF($B$9="Male",'No Self Assessment feeder'!BB1146,IF($B$9="All",'No Self Assessment feeder'!CH1146)))</f>
        <v>.</v>
      </c>
      <c r="W1157" s="120" t="str">
        <f>IF($B$9="Female",'No Self Assessment feeder'!W1146,IF($B$9="Male",'No Self Assessment feeder'!BC1146,IF($B$9="All",'No Self Assessment feeder'!CI1146)))</f>
        <v>.</v>
      </c>
      <c r="X1157" s="79" t="str">
        <f>IF($B$9="Female",'No Self Assessment feeder'!X1146,IF($B$9="Male",'No Self Assessment feeder'!BD1146,IF($B$9="All",'No Self Assessment feeder'!CJ1146)))</f>
        <v>.</v>
      </c>
      <c r="Y1157" s="120" t="str">
        <f>IF($B$9="Female",'No Self Assessment feeder'!Y1146,IF($B$9="Male",'No Self Assessment feeder'!BE1146,IF($B$9="All",'No Self Assessment feeder'!CK1146)))</f>
        <v>.</v>
      </c>
      <c r="Z1157" s="120" t="str">
        <f>IF($B$9="Female",'No Self Assessment feeder'!Z1146,IF($B$9="Male",'No Self Assessment feeder'!BF1146,IF($B$9="All",'No Self Assessment feeder'!CL1146)))</f>
        <v>.</v>
      </c>
      <c r="AA1157" s="120" t="str">
        <f>IF($B$9="Female",'No Self Assessment feeder'!AA1146,IF($B$9="Male",'No Self Assessment feeder'!BG1146,IF($B$9="All",'No Self Assessment feeder'!CM1146)))</f>
        <v>.</v>
      </c>
      <c r="AB1157" s="120" t="str">
        <f>IF($B$9="Female",'No Self Assessment feeder'!AB1146,IF($B$9="Male",'No Self Assessment feeder'!BH1146,IF($B$9="All",'No Self Assessment feeder'!CN1146)))</f>
        <v>.</v>
      </c>
      <c r="AC1157" s="127" t="str">
        <f>IF($B$9="Female",'No Self Assessment feeder'!AC1146,IF($B$9="Male",'No Self Assessment feeder'!BI1146,IF($B$9="All",'No Self Assessment feeder'!CO1146)))</f>
        <v>.</v>
      </c>
      <c r="CM1157" s="29"/>
    </row>
    <row r="1158" spans="1:91" ht="14.25" customHeight="1" x14ac:dyDescent="0.2">
      <c r="A1158" s="159" t="s">
        <v>296</v>
      </c>
      <c r="B1158" s="65" t="s">
        <v>214</v>
      </c>
      <c r="C1158" s="66">
        <v>10007835</v>
      </c>
      <c r="D1158" s="66" t="s">
        <v>491</v>
      </c>
      <c r="E1158" s="162" t="s">
        <v>215</v>
      </c>
      <c r="F1158" s="142">
        <f>IF($B$9="Female",'No Self Assessment feeder'!F1147,IF($B$9="Male",'No Self Assessment feeder'!AL1147,IF($B$9="All",'No Self Assessment feeder'!BR1147)))</f>
        <v>40</v>
      </c>
      <c r="G1158" s="120">
        <f>IF($B$9="Female",'No Self Assessment feeder'!G1147,IF($B$9="Male",'No Self Assessment feeder'!AM1147,IF($B$9="All",'No Self Assessment feeder'!BS1147)))</f>
        <v>5.0999999999999996</v>
      </c>
      <c r="H1158" s="79">
        <f>IF($B$9="Female",'No Self Assessment feeder'!H1147,IF($B$9="Male",'No Self Assessment feeder'!AN1147,IF($B$9="All",'No Self Assessment feeder'!BT1147)))</f>
        <v>35</v>
      </c>
      <c r="I1158" s="120" t="str">
        <f>IF($B$9="Female",'No Self Assessment feeder'!I1147,IF($B$9="Male",'No Self Assessment feeder'!AO1147,IF($B$9="All",'No Self Assessment feeder'!BU1147)))</f>
        <v>x</v>
      </c>
      <c r="J1158" s="120" t="str">
        <f>IF($B$9="Female",'No Self Assessment feeder'!J1147,IF($B$9="Male",'No Self Assessment feeder'!AP1147,IF($B$9="All",'No Self Assessment feeder'!BV1147)))</f>
        <v>x</v>
      </c>
      <c r="K1158" s="120">
        <f>IF($B$9="Female",'No Self Assessment feeder'!K1147,IF($B$9="Male",'No Self Assessment feeder'!AQ1147,IF($B$9="All",'No Self Assessment feeder'!BW1147)))</f>
        <v>21.6</v>
      </c>
      <c r="L1158" s="120">
        <f>IF($B$9="Female",'No Self Assessment feeder'!L1147,IF($B$9="Male",'No Self Assessment feeder'!AR1147,IF($B$9="All",'No Self Assessment feeder'!BX1147)))</f>
        <v>35.1</v>
      </c>
      <c r="M1158" s="127">
        <f>IF($B$9="Female",'No Self Assessment feeder'!M1147,IF($B$9="Male",'No Self Assessment feeder'!AS1147,IF($B$9="All",'No Self Assessment feeder'!BY1147)))</f>
        <v>56.8</v>
      </c>
      <c r="N1158" s="81" t="str">
        <f>IF($B$9="Female",'No Self Assessment feeder'!N1147,IF($B$9="Male",'No Self Assessment feeder'!AT1147,IF($B$9="All",'No Self Assessment feeder'!BZ1147)))</f>
        <v>.</v>
      </c>
      <c r="O1158" s="120" t="str">
        <f>IF($B$9="Female",'No Self Assessment feeder'!O1147,IF($B$9="Male",'No Self Assessment feeder'!AU1147,IF($B$9="All",'No Self Assessment feeder'!CA1147)))</f>
        <v>.</v>
      </c>
      <c r="P1158" s="79" t="str">
        <f>IF($B$9="Female",'No Self Assessment feeder'!P1147,IF($B$9="Male",'No Self Assessment feeder'!AV1147,IF($B$9="All",'No Self Assessment feeder'!CB1147)))</f>
        <v>.</v>
      </c>
      <c r="Q1158" s="120" t="str">
        <f>IF($B$9="Female",'No Self Assessment feeder'!Q1147,IF($B$9="Male",'No Self Assessment feeder'!AW1147,IF($B$9="All",'No Self Assessment feeder'!CC1147)))</f>
        <v>.</v>
      </c>
      <c r="R1158" s="120" t="str">
        <f>IF($B$9="Female",'No Self Assessment feeder'!R1147,IF($B$9="Male",'No Self Assessment feeder'!AX1147,IF($B$9="All",'No Self Assessment feeder'!CD1147)))</f>
        <v>.</v>
      </c>
      <c r="S1158" s="120" t="str">
        <f>IF($B$9="Female",'No Self Assessment feeder'!S1147,IF($B$9="Male",'No Self Assessment feeder'!AY1147,IF($B$9="All",'No Self Assessment feeder'!CE1147)))</f>
        <v>.</v>
      </c>
      <c r="T1158" s="120" t="str">
        <f>IF($B$9="Female",'No Self Assessment feeder'!T1147,IF($B$9="Male",'No Self Assessment feeder'!AZ1147,IF($B$9="All",'No Self Assessment feeder'!CF1147)))</f>
        <v>.</v>
      </c>
      <c r="U1158" s="127" t="str">
        <f>IF($B$9="Female",'No Self Assessment feeder'!U1147,IF($B$9="Male",'No Self Assessment feeder'!BA1147,IF($B$9="All",'No Self Assessment feeder'!CG1147)))</f>
        <v>.</v>
      </c>
      <c r="V1158" s="81" t="str">
        <f>IF($B$9="Female",'No Self Assessment feeder'!V1147,IF($B$9="Male",'No Self Assessment feeder'!BB1147,IF($B$9="All",'No Self Assessment feeder'!CH1147)))</f>
        <v>.</v>
      </c>
      <c r="W1158" s="120" t="str">
        <f>IF($B$9="Female",'No Self Assessment feeder'!W1147,IF($B$9="Male",'No Self Assessment feeder'!BC1147,IF($B$9="All",'No Self Assessment feeder'!CI1147)))</f>
        <v>.</v>
      </c>
      <c r="X1158" s="79" t="str">
        <f>IF($B$9="Female",'No Self Assessment feeder'!X1147,IF($B$9="Male",'No Self Assessment feeder'!BD1147,IF($B$9="All",'No Self Assessment feeder'!CJ1147)))</f>
        <v>.</v>
      </c>
      <c r="Y1158" s="120" t="str">
        <f>IF($B$9="Female",'No Self Assessment feeder'!Y1147,IF($B$9="Male",'No Self Assessment feeder'!BE1147,IF($B$9="All",'No Self Assessment feeder'!CK1147)))</f>
        <v>.</v>
      </c>
      <c r="Z1158" s="120" t="str">
        <f>IF($B$9="Female",'No Self Assessment feeder'!Z1147,IF($B$9="Male",'No Self Assessment feeder'!BF1147,IF($B$9="All",'No Self Assessment feeder'!CL1147)))</f>
        <v>.</v>
      </c>
      <c r="AA1158" s="120" t="str">
        <f>IF($B$9="Female",'No Self Assessment feeder'!AA1147,IF($B$9="Male",'No Self Assessment feeder'!BG1147,IF($B$9="All",'No Self Assessment feeder'!CM1147)))</f>
        <v>.</v>
      </c>
      <c r="AB1158" s="120" t="str">
        <f>IF($B$9="Female",'No Self Assessment feeder'!AB1147,IF($B$9="Male",'No Self Assessment feeder'!BH1147,IF($B$9="All",'No Self Assessment feeder'!CN1147)))</f>
        <v>.</v>
      </c>
      <c r="AC1158" s="127" t="str">
        <f>IF($B$9="Female",'No Self Assessment feeder'!AC1147,IF($B$9="Male",'No Self Assessment feeder'!BI1147,IF($B$9="All",'No Self Assessment feeder'!CO1147)))</f>
        <v>.</v>
      </c>
      <c r="CM1158" s="29"/>
    </row>
    <row r="1159" spans="1:91" ht="14.25" customHeight="1" x14ac:dyDescent="0.2">
      <c r="A1159" s="159" t="s">
        <v>296</v>
      </c>
      <c r="B1159" s="65" t="s">
        <v>216</v>
      </c>
      <c r="C1159" s="66">
        <v>10005545</v>
      </c>
      <c r="D1159" s="66" t="s">
        <v>490</v>
      </c>
      <c r="E1159" s="162" t="s">
        <v>217</v>
      </c>
      <c r="F1159" s="142">
        <f>IF($B$9="Female",'No Self Assessment feeder'!F1148,IF($B$9="Male",'No Self Assessment feeder'!AL1148,IF($B$9="All",'No Self Assessment feeder'!BR1148)))</f>
        <v>245</v>
      </c>
      <c r="G1159" s="120">
        <f>IF($B$9="Female",'No Self Assessment feeder'!G1148,IF($B$9="Male",'No Self Assessment feeder'!AM1148,IF($B$9="All",'No Self Assessment feeder'!BS1148)))</f>
        <v>5.3</v>
      </c>
      <c r="H1159" s="79">
        <f>IF($B$9="Female",'No Self Assessment feeder'!H1148,IF($B$9="Male",'No Self Assessment feeder'!AN1148,IF($B$9="All",'No Self Assessment feeder'!BT1148)))</f>
        <v>230</v>
      </c>
      <c r="I1159" s="120">
        <f>IF($B$9="Female",'No Self Assessment feeder'!I1148,IF($B$9="Male",'No Self Assessment feeder'!AO1148,IF($B$9="All",'No Self Assessment feeder'!BU1148)))</f>
        <v>11.7</v>
      </c>
      <c r="J1159" s="120">
        <f>IF($B$9="Female",'No Self Assessment feeder'!J1148,IF($B$9="Male",'No Self Assessment feeder'!AP1148,IF($B$9="All",'No Self Assessment feeder'!BV1148)))</f>
        <v>12.1</v>
      </c>
      <c r="K1159" s="120">
        <f>IF($B$9="Female",'No Self Assessment feeder'!K1148,IF($B$9="Male",'No Self Assessment feeder'!AQ1148,IF($B$9="All",'No Self Assessment feeder'!BW1148)))</f>
        <v>68.8</v>
      </c>
      <c r="L1159" s="120">
        <f>IF($B$9="Female",'No Self Assessment feeder'!L1148,IF($B$9="Male",'No Self Assessment feeder'!AR1148,IF($B$9="All",'No Self Assessment feeder'!BX1148)))</f>
        <v>72.7</v>
      </c>
      <c r="M1159" s="127">
        <f>IF($B$9="Female",'No Self Assessment feeder'!M1148,IF($B$9="Male",'No Self Assessment feeder'!AS1148,IF($B$9="All",'No Self Assessment feeder'!BY1148)))</f>
        <v>76.2</v>
      </c>
      <c r="N1159" s="81" t="str">
        <f>IF($B$9="Female",'No Self Assessment feeder'!N1148,IF($B$9="Male",'No Self Assessment feeder'!AT1148,IF($B$9="All",'No Self Assessment feeder'!BZ1148)))</f>
        <v>.</v>
      </c>
      <c r="O1159" s="120" t="str">
        <f>IF($B$9="Female",'No Self Assessment feeder'!O1148,IF($B$9="Male",'No Self Assessment feeder'!AU1148,IF($B$9="All",'No Self Assessment feeder'!CA1148)))</f>
        <v>.</v>
      </c>
      <c r="P1159" s="79" t="str">
        <f>IF($B$9="Female",'No Self Assessment feeder'!P1148,IF($B$9="Male",'No Self Assessment feeder'!AV1148,IF($B$9="All",'No Self Assessment feeder'!CB1148)))</f>
        <v>.</v>
      </c>
      <c r="Q1159" s="120" t="str">
        <f>IF($B$9="Female",'No Self Assessment feeder'!Q1148,IF($B$9="Male",'No Self Assessment feeder'!AW1148,IF($B$9="All",'No Self Assessment feeder'!CC1148)))</f>
        <v>.</v>
      </c>
      <c r="R1159" s="120" t="str">
        <f>IF($B$9="Female",'No Self Assessment feeder'!R1148,IF($B$9="Male",'No Self Assessment feeder'!AX1148,IF($B$9="All",'No Self Assessment feeder'!CD1148)))</f>
        <v>.</v>
      </c>
      <c r="S1159" s="120" t="str">
        <f>IF($B$9="Female",'No Self Assessment feeder'!S1148,IF($B$9="Male",'No Self Assessment feeder'!AY1148,IF($B$9="All",'No Self Assessment feeder'!CE1148)))</f>
        <v>.</v>
      </c>
      <c r="T1159" s="120" t="str">
        <f>IF($B$9="Female",'No Self Assessment feeder'!T1148,IF($B$9="Male",'No Self Assessment feeder'!AZ1148,IF($B$9="All",'No Self Assessment feeder'!CF1148)))</f>
        <v>.</v>
      </c>
      <c r="U1159" s="127" t="str">
        <f>IF($B$9="Female",'No Self Assessment feeder'!U1148,IF($B$9="Male",'No Self Assessment feeder'!BA1148,IF($B$9="All",'No Self Assessment feeder'!CG1148)))</f>
        <v>.</v>
      </c>
      <c r="V1159" s="81" t="str">
        <f>IF($B$9="Female",'No Self Assessment feeder'!V1148,IF($B$9="Male",'No Self Assessment feeder'!BB1148,IF($B$9="All",'No Self Assessment feeder'!CH1148)))</f>
        <v>.</v>
      </c>
      <c r="W1159" s="120" t="str">
        <f>IF($B$9="Female",'No Self Assessment feeder'!W1148,IF($B$9="Male",'No Self Assessment feeder'!BC1148,IF($B$9="All",'No Self Assessment feeder'!CI1148)))</f>
        <v>.</v>
      </c>
      <c r="X1159" s="79" t="str">
        <f>IF($B$9="Female",'No Self Assessment feeder'!X1148,IF($B$9="Male",'No Self Assessment feeder'!BD1148,IF($B$9="All",'No Self Assessment feeder'!CJ1148)))</f>
        <v>.</v>
      </c>
      <c r="Y1159" s="120" t="str">
        <f>IF($B$9="Female",'No Self Assessment feeder'!Y1148,IF($B$9="Male",'No Self Assessment feeder'!BE1148,IF($B$9="All",'No Self Assessment feeder'!CK1148)))</f>
        <v>.</v>
      </c>
      <c r="Z1159" s="120" t="str">
        <f>IF($B$9="Female",'No Self Assessment feeder'!Z1148,IF($B$9="Male",'No Self Assessment feeder'!BF1148,IF($B$9="All",'No Self Assessment feeder'!CL1148)))</f>
        <v>.</v>
      </c>
      <c r="AA1159" s="120" t="str">
        <f>IF($B$9="Female",'No Self Assessment feeder'!AA1148,IF($B$9="Male",'No Self Assessment feeder'!BG1148,IF($B$9="All",'No Self Assessment feeder'!CM1148)))</f>
        <v>.</v>
      </c>
      <c r="AB1159" s="120" t="str">
        <f>IF($B$9="Female",'No Self Assessment feeder'!AB1148,IF($B$9="Male",'No Self Assessment feeder'!BH1148,IF($B$9="All",'No Self Assessment feeder'!CN1148)))</f>
        <v>.</v>
      </c>
      <c r="AC1159" s="127" t="str">
        <f>IF($B$9="Female",'No Self Assessment feeder'!AC1148,IF($B$9="Male",'No Self Assessment feeder'!BI1148,IF($B$9="All",'No Self Assessment feeder'!CO1148)))</f>
        <v>.</v>
      </c>
      <c r="CM1159" s="29"/>
    </row>
    <row r="1160" spans="1:91" ht="14.25" customHeight="1" x14ac:dyDescent="0.2">
      <c r="A1160" s="159" t="s">
        <v>296</v>
      </c>
      <c r="B1160" s="65" t="s">
        <v>218</v>
      </c>
      <c r="C1160" s="66">
        <v>10007777</v>
      </c>
      <c r="D1160" s="66" t="s">
        <v>491</v>
      </c>
      <c r="E1160" s="162" t="s">
        <v>219</v>
      </c>
      <c r="F1160" s="142" t="str">
        <f>IF($B$9="Female",'No Self Assessment feeder'!F1149,IF($B$9="Male",'No Self Assessment feeder'!AL1149,IF($B$9="All",'No Self Assessment feeder'!BR1149)))</f>
        <v>.</v>
      </c>
      <c r="G1160" s="120" t="str">
        <f>IF($B$9="Female",'No Self Assessment feeder'!G1149,IF($B$9="Male",'No Self Assessment feeder'!AM1149,IF($B$9="All",'No Self Assessment feeder'!BS1149)))</f>
        <v>.</v>
      </c>
      <c r="H1160" s="79" t="str">
        <f>IF($B$9="Female",'No Self Assessment feeder'!H1149,IF($B$9="Male",'No Self Assessment feeder'!AN1149,IF($B$9="All",'No Self Assessment feeder'!BT1149)))</f>
        <v>.</v>
      </c>
      <c r="I1160" s="120" t="str">
        <f>IF($B$9="Female",'No Self Assessment feeder'!I1149,IF($B$9="Male",'No Self Assessment feeder'!AO1149,IF($B$9="All",'No Self Assessment feeder'!BU1149)))</f>
        <v>.</v>
      </c>
      <c r="J1160" s="120" t="str">
        <f>IF($B$9="Female",'No Self Assessment feeder'!J1149,IF($B$9="Male",'No Self Assessment feeder'!AP1149,IF($B$9="All",'No Self Assessment feeder'!BV1149)))</f>
        <v>.</v>
      </c>
      <c r="K1160" s="120" t="str">
        <f>IF($B$9="Female",'No Self Assessment feeder'!K1149,IF($B$9="Male",'No Self Assessment feeder'!AQ1149,IF($B$9="All",'No Self Assessment feeder'!BW1149)))</f>
        <v>.</v>
      </c>
      <c r="L1160" s="120" t="str">
        <f>IF($B$9="Female",'No Self Assessment feeder'!L1149,IF($B$9="Male",'No Self Assessment feeder'!AR1149,IF($B$9="All",'No Self Assessment feeder'!BX1149)))</f>
        <v>.</v>
      </c>
      <c r="M1160" s="127" t="str">
        <f>IF($B$9="Female",'No Self Assessment feeder'!M1149,IF($B$9="Male",'No Self Assessment feeder'!AS1149,IF($B$9="All",'No Self Assessment feeder'!BY1149)))</f>
        <v>.</v>
      </c>
      <c r="N1160" s="81" t="str">
        <f>IF($B$9="Female",'No Self Assessment feeder'!N1149,IF($B$9="Male",'No Self Assessment feeder'!AT1149,IF($B$9="All",'No Self Assessment feeder'!BZ1149)))</f>
        <v>.</v>
      </c>
      <c r="O1160" s="120" t="str">
        <f>IF($B$9="Female",'No Self Assessment feeder'!O1149,IF($B$9="Male",'No Self Assessment feeder'!AU1149,IF($B$9="All",'No Self Assessment feeder'!CA1149)))</f>
        <v>.</v>
      </c>
      <c r="P1160" s="79" t="str">
        <f>IF($B$9="Female",'No Self Assessment feeder'!P1149,IF($B$9="Male",'No Self Assessment feeder'!AV1149,IF($B$9="All",'No Self Assessment feeder'!CB1149)))</f>
        <v>.</v>
      </c>
      <c r="Q1160" s="120" t="str">
        <f>IF($B$9="Female",'No Self Assessment feeder'!Q1149,IF($B$9="Male",'No Self Assessment feeder'!AW1149,IF($B$9="All",'No Self Assessment feeder'!CC1149)))</f>
        <v>.</v>
      </c>
      <c r="R1160" s="120" t="str">
        <f>IF($B$9="Female",'No Self Assessment feeder'!R1149,IF($B$9="Male",'No Self Assessment feeder'!AX1149,IF($B$9="All",'No Self Assessment feeder'!CD1149)))</f>
        <v>.</v>
      </c>
      <c r="S1160" s="120" t="str">
        <f>IF($B$9="Female",'No Self Assessment feeder'!S1149,IF($B$9="Male",'No Self Assessment feeder'!AY1149,IF($B$9="All",'No Self Assessment feeder'!CE1149)))</f>
        <v>.</v>
      </c>
      <c r="T1160" s="120" t="str">
        <f>IF($B$9="Female",'No Self Assessment feeder'!T1149,IF($B$9="Male",'No Self Assessment feeder'!AZ1149,IF($B$9="All",'No Self Assessment feeder'!CF1149)))</f>
        <v>.</v>
      </c>
      <c r="U1160" s="127" t="str">
        <f>IF($B$9="Female",'No Self Assessment feeder'!U1149,IF($B$9="Male",'No Self Assessment feeder'!BA1149,IF($B$9="All",'No Self Assessment feeder'!CG1149)))</f>
        <v>.</v>
      </c>
      <c r="V1160" s="81" t="str">
        <f>IF($B$9="Female",'No Self Assessment feeder'!V1149,IF($B$9="Male",'No Self Assessment feeder'!BB1149,IF($B$9="All",'No Self Assessment feeder'!CH1149)))</f>
        <v>.</v>
      </c>
      <c r="W1160" s="120" t="str">
        <f>IF($B$9="Female",'No Self Assessment feeder'!W1149,IF($B$9="Male",'No Self Assessment feeder'!BC1149,IF($B$9="All",'No Self Assessment feeder'!CI1149)))</f>
        <v>.</v>
      </c>
      <c r="X1160" s="79" t="str">
        <f>IF($B$9="Female",'No Self Assessment feeder'!X1149,IF($B$9="Male",'No Self Assessment feeder'!BD1149,IF($B$9="All",'No Self Assessment feeder'!CJ1149)))</f>
        <v>.</v>
      </c>
      <c r="Y1160" s="120" t="str">
        <f>IF($B$9="Female",'No Self Assessment feeder'!Y1149,IF($B$9="Male",'No Self Assessment feeder'!BE1149,IF($B$9="All",'No Self Assessment feeder'!CK1149)))</f>
        <v>.</v>
      </c>
      <c r="Z1160" s="120" t="str">
        <f>IF($B$9="Female",'No Self Assessment feeder'!Z1149,IF($B$9="Male",'No Self Assessment feeder'!BF1149,IF($B$9="All",'No Self Assessment feeder'!CL1149)))</f>
        <v>.</v>
      </c>
      <c r="AA1160" s="120" t="str">
        <f>IF($B$9="Female",'No Self Assessment feeder'!AA1149,IF($B$9="Male",'No Self Assessment feeder'!BG1149,IF($B$9="All",'No Self Assessment feeder'!CM1149)))</f>
        <v>.</v>
      </c>
      <c r="AB1160" s="120" t="str">
        <f>IF($B$9="Female",'No Self Assessment feeder'!AB1149,IF($B$9="Male",'No Self Assessment feeder'!BH1149,IF($B$9="All",'No Self Assessment feeder'!CN1149)))</f>
        <v>.</v>
      </c>
      <c r="AC1160" s="127" t="str">
        <f>IF($B$9="Female",'No Self Assessment feeder'!AC1149,IF($B$9="Male",'No Self Assessment feeder'!BI1149,IF($B$9="All",'No Self Assessment feeder'!CO1149)))</f>
        <v>.</v>
      </c>
      <c r="CM1160" s="29"/>
    </row>
    <row r="1161" spans="1:91" ht="14.25" customHeight="1" x14ac:dyDescent="0.2">
      <c r="A1161" s="159" t="s">
        <v>296</v>
      </c>
      <c r="B1161" s="65" t="s">
        <v>220</v>
      </c>
      <c r="C1161" s="66">
        <v>10007778</v>
      </c>
      <c r="D1161" s="66" t="s">
        <v>491</v>
      </c>
      <c r="E1161" s="162" t="s">
        <v>221</v>
      </c>
      <c r="F1161" s="142">
        <f>IF($B$9="Female",'No Self Assessment feeder'!F1150,IF($B$9="Male",'No Self Assessment feeder'!AL1150,IF($B$9="All",'No Self Assessment feeder'!BR1150)))</f>
        <v>65</v>
      </c>
      <c r="G1161" s="120">
        <f>IF($B$9="Female",'No Self Assessment feeder'!G1150,IF($B$9="Male",'No Self Assessment feeder'!AM1150,IF($B$9="All",'No Self Assessment feeder'!BS1150)))</f>
        <v>1.6</v>
      </c>
      <c r="H1161" s="79">
        <f>IF($B$9="Female",'No Self Assessment feeder'!H1150,IF($B$9="Male",'No Self Assessment feeder'!AN1150,IF($B$9="All",'No Self Assessment feeder'!BT1150)))</f>
        <v>65</v>
      </c>
      <c r="I1161" s="120">
        <f>IF($B$9="Female",'No Self Assessment feeder'!I1150,IF($B$9="Male",'No Self Assessment feeder'!AO1150,IF($B$9="All",'No Self Assessment feeder'!BU1150)))</f>
        <v>19</v>
      </c>
      <c r="J1161" s="120">
        <f>IF($B$9="Female",'No Self Assessment feeder'!J1150,IF($B$9="Male",'No Self Assessment feeder'!AP1150,IF($B$9="All",'No Self Assessment feeder'!BV1150)))</f>
        <v>4.8</v>
      </c>
      <c r="K1161" s="120">
        <f>IF($B$9="Female",'No Self Assessment feeder'!K1150,IF($B$9="Male",'No Self Assessment feeder'!AQ1150,IF($B$9="All",'No Self Assessment feeder'!BW1150)))</f>
        <v>28.6</v>
      </c>
      <c r="L1161" s="120">
        <f>IF($B$9="Female",'No Self Assessment feeder'!L1150,IF($B$9="Male",'No Self Assessment feeder'!AR1150,IF($B$9="All",'No Self Assessment feeder'!BX1150)))</f>
        <v>47.6</v>
      </c>
      <c r="M1161" s="127">
        <f>IF($B$9="Female",'No Self Assessment feeder'!M1150,IF($B$9="Male",'No Self Assessment feeder'!AS1150,IF($B$9="All",'No Self Assessment feeder'!BY1150)))</f>
        <v>76.2</v>
      </c>
      <c r="N1161" s="81" t="str">
        <f>IF($B$9="Female",'No Self Assessment feeder'!N1150,IF($B$9="Male",'No Self Assessment feeder'!AT1150,IF($B$9="All",'No Self Assessment feeder'!BZ1150)))</f>
        <v>.</v>
      </c>
      <c r="O1161" s="120" t="str">
        <f>IF($B$9="Female",'No Self Assessment feeder'!O1150,IF($B$9="Male",'No Self Assessment feeder'!AU1150,IF($B$9="All",'No Self Assessment feeder'!CA1150)))</f>
        <v>.</v>
      </c>
      <c r="P1161" s="79" t="str">
        <f>IF($B$9="Female",'No Self Assessment feeder'!P1150,IF($B$9="Male",'No Self Assessment feeder'!AV1150,IF($B$9="All",'No Self Assessment feeder'!CB1150)))</f>
        <v>.</v>
      </c>
      <c r="Q1161" s="120" t="str">
        <f>IF($B$9="Female",'No Self Assessment feeder'!Q1150,IF($B$9="Male",'No Self Assessment feeder'!AW1150,IF($B$9="All",'No Self Assessment feeder'!CC1150)))</f>
        <v>.</v>
      </c>
      <c r="R1161" s="120" t="str">
        <f>IF($B$9="Female",'No Self Assessment feeder'!R1150,IF($B$9="Male",'No Self Assessment feeder'!AX1150,IF($B$9="All",'No Self Assessment feeder'!CD1150)))</f>
        <v>.</v>
      </c>
      <c r="S1161" s="120" t="str">
        <f>IF($B$9="Female",'No Self Assessment feeder'!S1150,IF($B$9="Male",'No Self Assessment feeder'!AY1150,IF($B$9="All",'No Self Assessment feeder'!CE1150)))</f>
        <v>.</v>
      </c>
      <c r="T1161" s="120" t="str">
        <f>IF($B$9="Female",'No Self Assessment feeder'!T1150,IF($B$9="Male",'No Self Assessment feeder'!AZ1150,IF($B$9="All",'No Self Assessment feeder'!CF1150)))</f>
        <v>.</v>
      </c>
      <c r="U1161" s="127" t="str">
        <f>IF($B$9="Female",'No Self Assessment feeder'!U1150,IF($B$9="Male",'No Self Assessment feeder'!BA1150,IF($B$9="All",'No Self Assessment feeder'!CG1150)))</f>
        <v>.</v>
      </c>
      <c r="V1161" s="81" t="str">
        <f>IF($B$9="Female",'No Self Assessment feeder'!V1150,IF($B$9="Male",'No Self Assessment feeder'!BB1150,IF($B$9="All",'No Self Assessment feeder'!CH1150)))</f>
        <v>.</v>
      </c>
      <c r="W1161" s="120" t="str">
        <f>IF($B$9="Female",'No Self Assessment feeder'!W1150,IF($B$9="Male",'No Self Assessment feeder'!BC1150,IF($B$9="All",'No Self Assessment feeder'!CI1150)))</f>
        <v>.</v>
      </c>
      <c r="X1161" s="79" t="str">
        <f>IF($B$9="Female",'No Self Assessment feeder'!X1150,IF($B$9="Male",'No Self Assessment feeder'!BD1150,IF($B$9="All",'No Self Assessment feeder'!CJ1150)))</f>
        <v>.</v>
      </c>
      <c r="Y1161" s="120" t="str">
        <f>IF($B$9="Female",'No Self Assessment feeder'!Y1150,IF($B$9="Male",'No Self Assessment feeder'!BE1150,IF($B$9="All",'No Self Assessment feeder'!CK1150)))</f>
        <v>.</v>
      </c>
      <c r="Z1161" s="120" t="str">
        <f>IF($B$9="Female",'No Self Assessment feeder'!Z1150,IF($B$9="Male",'No Self Assessment feeder'!BF1150,IF($B$9="All",'No Self Assessment feeder'!CL1150)))</f>
        <v>.</v>
      </c>
      <c r="AA1161" s="120" t="str">
        <f>IF($B$9="Female",'No Self Assessment feeder'!AA1150,IF($B$9="Male",'No Self Assessment feeder'!BG1150,IF($B$9="All",'No Self Assessment feeder'!CM1150)))</f>
        <v>.</v>
      </c>
      <c r="AB1161" s="120" t="str">
        <f>IF($B$9="Female",'No Self Assessment feeder'!AB1150,IF($B$9="Male",'No Self Assessment feeder'!BH1150,IF($B$9="All",'No Self Assessment feeder'!CN1150)))</f>
        <v>.</v>
      </c>
      <c r="AC1161" s="127" t="str">
        <f>IF($B$9="Female",'No Self Assessment feeder'!AC1150,IF($B$9="Male",'No Self Assessment feeder'!BI1150,IF($B$9="All",'No Self Assessment feeder'!CO1150)))</f>
        <v>.</v>
      </c>
      <c r="CM1161" s="29"/>
    </row>
    <row r="1162" spans="1:91" ht="14.25" customHeight="1" x14ac:dyDescent="0.2">
      <c r="A1162" s="159" t="s">
        <v>296</v>
      </c>
      <c r="B1162" s="65" t="s">
        <v>222</v>
      </c>
      <c r="C1162" s="66">
        <v>10007816</v>
      </c>
      <c r="D1162" s="66" t="s">
        <v>491</v>
      </c>
      <c r="E1162" s="162" t="s">
        <v>453</v>
      </c>
      <c r="F1162" s="142">
        <f>IF($B$9="Female",'No Self Assessment feeder'!F1151,IF($B$9="Male",'No Self Assessment feeder'!AL1151,IF($B$9="All",'No Self Assessment feeder'!BR1151)))</f>
        <v>150</v>
      </c>
      <c r="G1162" s="120">
        <f>IF($B$9="Female",'No Self Assessment feeder'!G1151,IF($B$9="Male",'No Self Assessment feeder'!AM1151,IF($B$9="All",'No Self Assessment feeder'!BS1151)))</f>
        <v>5.4</v>
      </c>
      <c r="H1162" s="79">
        <f>IF($B$9="Female",'No Self Assessment feeder'!H1151,IF($B$9="Male",'No Self Assessment feeder'!AN1151,IF($B$9="All",'No Self Assessment feeder'!BT1151)))</f>
        <v>140</v>
      </c>
      <c r="I1162" s="120">
        <f>IF($B$9="Female",'No Self Assessment feeder'!I1151,IF($B$9="Male",'No Self Assessment feeder'!AO1151,IF($B$9="All",'No Self Assessment feeder'!BU1151)))</f>
        <v>12.8</v>
      </c>
      <c r="J1162" s="120">
        <f>IF($B$9="Female",'No Self Assessment feeder'!J1151,IF($B$9="Male",'No Self Assessment feeder'!AP1151,IF($B$9="All",'No Self Assessment feeder'!BV1151)))</f>
        <v>12.1</v>
      </c>
      <c r="K1162" s="120">
        <f>IF($B$9="Female",'No Self Assessment feeder'!K1151,IF($B$9="Male",'No Self Assessment feeder'!AQ1151,IF($B$9="All",'No Self Assessment feeder'!BW1151)))</f>
        <v>66</v>
      </c>
      <c r="L1162" s="120">
        <f>IF($B$9="Female",'No Self Assessment feeder'!L1151,IF($B$9="Male",'No Self Assessment feeder'!AR1151,IF($B$9="All",'No Self Assessment feeder'!BX1151)))</f>
        <v>72.3</v>
      </c>
      <c r="M1162" s="127">
        <f>IF($B$9="Female",'No Self Assessment feeder'!M1151,IF($B$9="Male",'No Self Assessment feeder'!AS1151,IF($B$9="All",'No Self Assessment feeder'!BY1151)))</f>
        <v>75.2</v>
      </c>
      <c r="N1162" s="81" t="str">
        <f>IF($B$9="Female",'No Self Assessment feeder'!N1151,IF($B$9="Male",'No Self Assessment feeder'!AT1151,IF($B$9="All",'No Self Assessment feeder'!BZ1151)))</f>
        <v>.</v>
      </c>
      <c r="O1162" s="120" t="str">
        <f>IF($B$9="Female",'No Self Assessment feeder'!O1151,IF($B$9="Male",'No Self Assessment feeder'!AU1151,IF($B$9="All",'No Self Assessment feeder'!CA1151)))</f>
        <v>.</v>
      </c>
      <c r="P1162" s="79" t="str">
        <f>IF($B$9="Female",'No Self Assessment feeder'!P1151,IF($B$9="Male",'No Self Assessment feeder'!AV1151,IF($B$9="All",'No Self Assessment feeder'!CB1151)))</f>
        <v>.</v>
      </c>
      <c r="Q1162" s="120" t="str">
        <f>IF($B$9="Female",'No Self Assessment feeder'!Q1151,IF($B$9="Male",'No Self Assessment feeder'!AW1151,IF($B$9="All",'No Self Assessment feeder'!CC1151)))</f>
        <v>.</v>
      </c>
      <c r="R1162" s="120" t="str">
        <f>IF($B$9="Female",'No Self Assessment feeder'!R1151,IF($B$9="Male",'No Self Assessment feeder'!AX1151,IF($B$9="All",'No Self Assessment feeder'!CD1151)))</f>
        <v>.</v>
      </c>
      <c r="S1162" s="120" t="str">
        <f>IF($B$9="Female",'No Self Assessment feeder'!S1151,IF($B$9="Male",'No Self Assessment feeder'!AY1151,IF($B$9="All",'No Self Assessment feeder'!CE1151)))</f>
        <v>.</v>
      </c>
      <c r="T1162" s="120" t="str">
        <f>IF($B$9="Female",'No Self Assessment feeder'!T1151,IF($B$9="Male",'No Self Assessment feeder'!AZ1151,IF($B$9="All",'No Self Assessment feeder'!CF1151)))</f>
        <v>.</v>
      </c>
      <c r="U1162" s="127" t="str">
        <f>IF($B$9="Female",'No Self Assessment feeder'!U1151,IF($B$9="Male",'No Self Assessment feeder'!BA1151,IF($B$9="All",'No Self Assessment feeder'!CG1151)))</f>
        <v>.</v>
      </c>
      <c r="V1162" s="81" t="str">
        <f>IF($B$9="Female",'No Self Assessment feeder'!V1151,IF($B$9="Male",'No Self Assessment feeder'!BB1151,IF($B$9="All",'No Self Assessment feeder'!CH1151)))</f>
        <v>.</v>
      </c>
      <c r="W1162" s="120" t="str">
        <f>IF($B$9="Female",'No Self Assessment feeder'!W1151,IF($B$9="Male",'No Self Assessment feeder'!BC1151,IF($B$9="All",'No Self Assessment feeder'!CI1151)))</f>
        <v>.</v>
      </c>
      <c r="X1162" s="79" t="str">
        <f>IF($B$9="Female",'No Self Assessment feeder'!X1151,IF($B$9="Male",'No Self Assessment feeder'!BD1151,IF($B$9="All",'No Self Assessment feeder'!CJ1151)))</f>
        <v>.</v>
      </c>
      <c r="Y1162" s="120" t="str">
        <f>IF($B$9="Female",'No Self Assessment feeder'!Y1151,IF($B$9="Male",'No Self Assessment feeder'!BE1151,IF($B$9="All",'No Self Assessment feeder'!CK1151)))</f>
        <v>.</v>
      </c>
      <c r="Z1162" s="120" t="str">
        <f>IF($B$9="Female",'No Self Assessment feeder'!Z1151,IF($B$9="Male",'No Self Assessment feeder'!BF1151,IF($B$9="All",'No Self Assessment feeder'!CL1151)))</f>
        <v>.</v>
      </c>
      <c r="AA1162" s="120" t="str">
        <f>IF($B$9="Female",'No Self Assessment feeder'!AA1151,IF($B$9="Male",'No Self Assessment feeder'!BG1151,IF($B$9="All",'No Self Assessment feeder'!CM1151)))</f>
        <v>.</v>
      </c>
      <c r="AB1162" s="120" t="str">
        <f>IF($B$9="Female",'No Self Assessment feeder'!AB1151,IF($B$9="Male",'No Self Assessment feeder'!BH1151,IF($B$9="All",'No Self Assessment feeder'!CN1151)))</f>
        <v>.</v>
      </c>
      <c r="AC1162" s="127" t="str">
        <f>IF($B$9="Female",'No Self Assessment feeder'!AC1151,IF($B$9="Male",'No Self Assessment feeder'!BI1151,IF($B$9="All",'No Self Assessment feeder'!CO1151)))</f>
        <v>.</v>
      </c>
      <c r="CM1162" s="29"/>
    </row>
    <row r="1163" spans="1:91" ht="14.25" customHeight="1" x14ac:dyDescent="0.2">
      <c r="A1163" s="159" t="s">
        <v>296</v>
      </c>
      <c r="B1163" s="65" t="s">
        <v>224</v>
      </c>
      <c r="C1163" s="66">
        <v>10005553</v>
      </c>
      <c r="D1163" s="66" t="s">
        <v>495</v>
      </c>
      <c r="E1163" s="162" t="s">
        <v>225</v>
      </c>
      <c r="F1163" s="142">
        <f>IF($B$9="Female",'No Self Assessment feeder'!F1152,IF($B$9="Male",'No Self Assessment feeder'!AL1152,IF($B$9="All",'No Self Assessment feeder'!BR1152)))</f>
        <v>1445</v>
      </c>
      <c r="G1163" s="120">
        <f>IF($B$9="Female",'No Self Assessment feeder'!G1152,IF($B$9="Male",'No Self Assessment feeder'!AM1152,IF($B$9="All",'No Self Assessment feeder'!BS1152)))</f>
        <v>2.6</v>
      </c>
      <c r="H1163" s="79">
        <f>IF($B$9="Female",'No Self Assessment feeder'!H1152,IF($B$9="Male",'No Self Assessment feeder'!AN1152,IF($B$9="All",'No Self Assessment feeder'!BT1152)))</f>
        <v>1410</v>
      </c>
      <c r="I1163" s="120">
        <f>IF($B$9="Female",'No Self Assessment feeder'!I1152,IF($B$9="Male",'No Self Assessment feeder'!AO1152,IF($B$9="All",'No Self Assessment feeder'!BU1152)))</f>
        <v>8.6999999999999993</v>
      </c>
      <c r="J1163" s="120">
        <f>IF($B$9="Female",'No Self Assessment feeder'!J1152,IF($B$9="Male",'No Self Assessment feeder'!AP1152,IF($B$9="All",'No Self Assessment feeder'!BV1152)))</f>
        <v>11.6</v>
      </c>
      <c r="K1163" s="120">
        <f>IF($B$9="Female",'No Self Assessment feeder'!K1152,IF($B$9="Male",'No Self Assessment feeder'!AQ1152,IF($B$9="All",'No Self Assessment feeder'!BW1152)))</f>
        <v>50.5</v>
      </c>
      <c r="L1163" s="120">
        <f>IF($B$9="Female",'No Self Assessment feeder'!L1152,IF($B$9="Male",'No Self Assessment feeder'!AR1152,IF($B$9="All",'No Self Assessment feeder'!BX1152)))</f>
        <v>66.900000000000006</v>
      </c>
      <c r="M1163" s="127">
        <f>IF($B$9="Female",'No Self Assessment feeder'!M1152,IF($B$9="Male",'No Self Assessment feeder'!AS1152,IF($B$9="All",'No Self Assessment feeder'!BY1152)))</f>
        <v>79.7</v>
      </c>
      <c r="N1163" s="81" t="str">
        <f>IF($B$9="Female",'No Self Assessment feeder'!N1152,IF($B$9="Male",'No Self Assessment feeder'!AT1152,IF($B$9="All",'No Self Assessment feeder'!BZ1152)))</f>
        <v>.</v>
      </c>
      <c r="O1163" s="120" t="str">
        <f>IF($B$9="Female",'No Self Assessment feeder'!O1152,IF($B$9="Male",'No Self Assessment feeder'!AU1152,IF($B$9="All",'No Self Assessment feeder'!CA1152)))</f>
        <v>.</v>
      </c>
      <c r="P1163" s="79" t="str">
        <f>IF($B$9="Female",'No Self Assessment feeder'!P1152,IF($B$9="Male",'No Self Assessment feeder'!AV1152,IF($B$9="All",'No Self Assessment feeder'!CB1152)))</f>
        <v>.</v>
      </c>
      <c r="Q1163" s="120" t="str">
        <f>IF($B$9="Female",'No Self Assessment feeder'!Q1152,IF($B$9="Male",'No Self Assessment feeder'!AW1152,IF($B$9="All",'No Self Assessment feeder'!CC1152)))</f>
        <v>.</v>
      </c>
      <c r="R1163" s="120" t="str">
        <f>IF($B$9="Female",'No Self Assessment feeder'!R1152,IF($B$9="Male",'No Self Assessment feeder'!AX1152,IF($B$9="All",'No Self Assessment feeder'!CD1152)))</f>
        <v>.</v>
      </c>
      <c r="S1163" s="120" t="str">
        <f>IF($B$9="Female",'No Self Assessment feeder'!S1152,IF($B$9="Male",'No Self Assessment feeder'!AY1152,IF($B$9="All",'No Self Assessment feeder'!CE1152)))</f>
        <v>.</v>
      </c>
      <c r="T1163" s="120" t="str">
        <f>IF($B$9="Female",'No Self Assessment feeder'!T1152,IF($B$9="Male",'No Self Assessment feeder'!AZ1152,IF($B$9="All",'No Self Assessment feeder'!CF1152)))</f>
        <v>.</v>
      </c>
      <c r="U1163" s="127" t="str">
        <f>IF($B$9="Female",'No Self Assessment feeder'!U1152,IF($B$9="Male",'No Self Assessment feeder'!BA1152,IF($B$9="All",'No Self Assessment feeder'!CG1152)))</f>
        <v>.</v>
      </c>
      <c r="V1163" s="81" t="str">
        <f>IF($B$9="Female",'No Self Assessment feeder'!V1152,IF($B$9="Male",'No Self Assessment feeder'!BB1152,IF($B$9="All",'No Self Assessment feeder'!CH1152)))</f>
        <v>.</v>
      </c>
      <c r="W1163" s="120" t="str">
        <f>IF($B$9="Female",'No Self Assessment feeder'!W1152,IF($B$9="Male",'No Self Assessment feeder'!BC1152,IF($B$9="All",'No Self Assessment feeder'!CI1152)))</f>
        <v>.</v>
      </c>
      <c r="X1163" s="79" t="str">
        <f>IF($B$9="Female",'No Self Assessment feeder'!X1152,IF($B$9="Male",'No Self Assessment feeder'!BD1152,IF($B$9="All",'No Self Assessment feeder'!CJ1152)))</f>
        <v>.</v>
      </c>
      <c r="Y1163" s="120" t="str">
        <f>IF($B$9="Female",'No Self Assessment feeder'!Y1152,IF($B$9="Male",'No Self Assessment feeder'!BE1152,IF($B$9="All",'No Self Assessment feeder'!CK1152)))</f>
        <v>.</v>
      </c>
      <c r="Z1163" s="120" t="str">
        <f>IF($B$9="Female",'No Self Assessment feeder'!Z1152,IF($B$9="Male",'No Self Assessment feeder'!BF1152,IF($B$9="All",'No Self Assessment feeder'!CL1152)))</f>
        <v>.</v>
      </c>
      <c r="AA1163" s="120" t="str">
        <f>IF($B$9="Female",'No Self Assessment feeder'!AA1152,IF($B$9="Male",'No Self Assessment feeder'!BG1152,IF($B$9="All",'No Self Assessment feeder'!CM1152)))</f>
        <v>.</v>
      </c>
      <c r="AB1163" s="120" t="str">
        <f>IF($B$9="Female",'No Self Assessment feeder'!AB1152,IF($B$9="Male",'No Self Assessment feeder'!BH1152,IF($B$9="All",'No Self Assessment feeder'!CN1152)))</f>
        <v>.</v>
      </c>
      <c r="AC1163" s="127" t="str">
        <f>IF($B$9="Female",'No Self Assessment feeder'!AC1152,IF($B$9="Male",'No Self Assessment feeder'!BI1152,IF($B$9="All",'No Self Assessment feeder'!CO1152)))</f>
        <v>.</v>
      </c>
      <c r="CM1163" s="29"/>
    </row>
    <row r="1164" spans="1:91" ht="14.25" customHeight="1" x14ac:dyDescent="0.2">
      <c r="A1164" s="159" t="s">
        <v>296</v>
      </c>
      <c r="B1164" s="65" t="s">
        <v>226</v>
      </c>
      <c r="C1164" s="66">
        <v>10007837</v>
      </c>
      <c r="D1164" s="66" t="s">
        <v>493</v>
      </c>
      <c r="E1164" s="162" t="s">
        <v>227</v>
      </c>
      <c r="F1164" s="142">
        <f>IF($B$9="Female",'No Self Assessment feeder'!F1153,IF($B$9="Male",'No Self Assessment feeder'!AL1153,IF($B$9="All",'No Self Assessment feeder'!BR1153)))</f>
        <v>80</v>
      </c>
      <c r="G1164" s="120">
        <f>IF($B$9="Female",'No Self Assessment feeder'!G1153,IF($B$9="Male",'No Self Assessment feeder'!AM1153,IF($B$9="All",'No Self Assessment feeder'!BS1153)))</f>
        <v>1.3</v>
      </c>
      <c r="H1164" s="79">
        <f>IF($B$9="Female",'No Self Assessment feeder'!H1153,IF($B$9="Male",'No Self Assessment feeder'!AN1153,IF($B$9="All",'No Self Assessment feeder'!BT1153)))</f>
        <v>80</v>
      </c>
      <c r="I1164" s="120">
        <f>IF($B$9="Female",'No Self Assessment feeder'!I1153,IF($B$9="Male",'No Self Assessment feeder'!AO1153,IF($B$9="All",'No Self Assessment feeder'!BU1153)))</f>
        <v>16.5</v>
      </c>
      <c r="J1164" s="120">
        <f>IF($B$9="Female",'No Self Assessment feeder'!J1153,IF($B$9="Male",'No Self Assessment feeder'!AP1153,IF($B$9="All",'No Self Assessment feeder'!BV1153)))</f>
        <v>8.9</v>
      </c>
      <c r="K1164" s="120">
        <f>IF($B$9="Female",'No Self Assessment feeder'!K1153,IF($B$9="Male",'No Self Assessment feeder'!AQ1153,IF($B$9="All",'No Self Assessment feeder'!BW1153)))</f>
        <v>30.4</v>
      </c>
      <c r="L1164" s="120">
        <f>IF($B$9="Female",'No Self Assessment feeder'!L1153,IF($B$9="Male",'No Self Assessment feeder'!AR1153,IF($B$9="All",'No Self Assessment feeder'!BX1153)))</f>
        <v>50.6</v>
      </c>
      <c r="M1164" s="127">
        <f>IF($B$9="Female",'No Self Assessment feeder'!M1153,IF($B$9="Male",'No Self Assessment feeder'!AS1153,IF($B$9="All",'No Self Assessment feeder'!BY1153)))</f>
        <v>74.7</v>
      </c>
      <c r="N1164" s="81" t="str">
        <f>IF($B$9="Female",'No Self Assessment feeder'!N1153,IF($B$9="Male",'No Self Assessment feeder'!AT1153,IF($B$9="All",'No Self Assessment feeder'!BZ1153)))</f>
        <v>.</v>
      </c>
      <c r="O1164" s="120" t="str">
        <f>IF($B$9="Female",'No Self Assessment feeder'!O1153,IF($B$9="Male",'No Self Assessment feeder'!AU1153,IF($B$9="All",'No Self Assessment feeder'!CA1153)))</f>
        <v>.</v>
      </c>
      <c r="P1164" s="79" t="str">
        <f>IF($B$9="Female",'No Self Assessment feeder'!P1153,IF($B$9="Male",'No Self Assessment feeder'!AV1153,IF($B$9="All",'No Self Assessment feeder'!CB1153)))</f>
        <v>.</v>
      </c>
      <c r="Q1164" s="120" t="str">
        <f>IF($B$9="Female",'No Self Assessment feeder'!Q1153,IF($B$9="Male",'No Self Assessment feeder'!AW1153,IF($B$9="All",'No Self Assessment feeder'!CC1153)))</f>
        <v>.</v>
      </c>
      <c r="R1164" s="120" t="str">
        <f>IF($B$9="Female",'No Self Assessment feeder'!R1153,IF($B$9="Male",'No Self Assessment feeder'!AX1153,IF($B$9="All",'No Self Assessment feeder'!CD1153)))</f>
        <v>.</v>
      </c>
      <c r="S1164" s="120" t="str">
        <f>IF($B$9="Female",'No Self Assessment feeder'!S1153,IF($B$9="Male",'No Self Assessment feeder'!AY1153,IF($B$9="All",'No Self Assessment feeder'!CE1153)))</f>
        <v>.</v>
      </c>
      <c r="T1164" s="120" t="str">
        <f>IF($B$9="Female",'No Self Assessment feeder'!T1153,IF($B$9="Male",'No Self Assessment feeder'!AZ1153,IF($B$9="All",'No Self Assessment feeder'!CF1153)))</f>
        <v>.</v>
      </c>
      <c r="U1164" s="127" t="str">
        <f>IF($B$9="Female",'No Self Assessment feeder'!U1153,IF($B$9="Male",'No Self Assessment feeder'!BA1153,IF($B$9="All",'No Self Assessment feeder'!CG1153)))</f>
        <v>.</v>
      </c>
      <c r="V1164" s="81" t="str">
        <f>IF($B$9="Female",'No Self Assessment feeder'!V1153,IF($B$9="Male",'No Self Assessment feeder'!BB1153,IF($B$9="All",'No Self Assessment feeder'!CH1153)))</f>
        <v>.</v>
      </c>
      <c r="W1164" s="120" t="str">
        <f>IF($B$9="Female",'No Self Assessment feeder'!W1153,IF($B$9="Male",'No Self Assessment feeder'!BC1153,IF($B$9="All",'No Self Assessment feeder'!CI1153)))</f>
        <v>.</v>
      </c>
      <c r="X1164" s="79" t="str">
        <f>IF($B$9="Female",'No Self Assessment feeder'!X1153,IF($B$9="Male",'No Self Assessment feeder'!BD1153,IF($B$9="All",'No Self Assessment feeder'!CJ1153)))</f>
        <v>.</v>
      </c>
      <c r="Y1164" s="120" t="str">
        <f>IF($B$9="Female",'No Self Assessment feeder'!Y1153,IF($B$9="Male",'No Self Assessment feeder'!BE1153,IF($B$9="All",'No Self Assessment feeder'!CK1153)))</f>
        <v>.</v>
      </c>
      <c r="Z1164" s="120" t="str">
        <f>IF($B$9="Female",'No Self Assessment feeder'!Z1153,IF($B$9="Male",'No Self Assessment feeder'!BF1153,IF($B$9="All",'No Self Assessment feeder'!CL1153)))</f>
        <v>.</v>
      </c>
      <c r="AA1164" s="120" t="str">
        <f>IF($B$9="Female",'No Self Assessment feeder'!AA1153,IF($B$9="Male",'No Self Assessment feeder'!BG1153,IF($B$9="All",'No Self Assessment feeder'!CM1153)))</f>
        <v>.</v>
      </c>
      <c r="AB1164" s="120" t="str">
        <f>IF($B$9="Female",'No Self Assessment feeder'!AB1153,IF($B$9="Male",'No Self Assessment feeder'!BH1153,IF($B$9="All",'No Self Assessment feeder'!CN1153)))</f>
        <v>.</v>
      </c>
      <c r="AC1164" s="127" t="str">
        <f>IF($B$9="Female",'No Self Assessment feeder'!AC1153,IF($B$9="Male",'No Self Assessment feeder'!BI1153,IF($B$9="All",'No Self Assessment feeder'!CO1153)))</f>
        <v>.</v>
      </c>
      <c r="CM1164" s="29"/>
    </row>
    <row r="1165" spans="1:91" ht="14.25" customHeight="1" x14ac:dyDescent="0.2">
      <c r="A1165" s="159" t="s">
        <v>296</v>
      </c>
      <c r="B1165" s="65" t="s">
        <v>228</v>
      </c>
      <c r="C1165" s="66">
        <v>10007779</v>
      </c>
      <c r="D1165" s="66" t="s">
        <v>491</v>
      </c>
      <c r="E1165" s="162" t="s">
        <v>229</v>
      </c>
      <c r="F1165" s="142">
        <f>IF($B$9="Female",'No Self Assessment feeder'!F1154,IF($B$9="Male",'No Self Assessment feeder'!AL1154,IF($B$9="All",'No Self Assessment feeder'!BR1154)))</f>
        <v>290</v>
      </c>
      <c r="G1165" s="120">
        <f>IF($B$9="Female",'No Self Assessment feeder'!G1154,IF($B$9="Male",'No Self Assessment feeder'!AM1154,IF($B$9="All",'No Self Assessment feeder'!BS1154)))</f>
        <v>1.4</v>
      </c>
      <c r="H1165" s="79">
        <f>IF($B$9="Female",'No Self Assessment feeder'!H1154,IF($B$9="Male",'No Self Assessment feeder'!AN1154,IF($B$9="All",'No Self Assessment feeder'!BT1154)))</f>
        <v>290</v>
      </c>
      <c r="I1165" s="120">
        <f>IF($B$9="Female",'No Self Assessment feeder'!I1154,IF($B$9="Male",'No Self Assessment feeder'!AO1154,IF($B$9="All",'No Self Assessment feeder'!BU1154)))</f>
        <v>4.2</v>
      </c>
      <c r="J1165" s="120">
        <f>IF($B$9="Female",'No Self Assessment feeder'!J1154,IF($B$9="Male",'No Self Assessment feeder'!AP1154,IF($B$9="All",'No Self Assessment feeder'!BV1154)))</f>
        <v>8.3000000000000007</v>
      </c>
      <c r="K1165" s="120">
        <f>IF($B$9="Female",'No Self Assessment feeder'!K1154,IF($B$9="Male",'No Self Assessment feeder'!AQ1154,IF($B$9="All",'No Self Assessment feeder'!BW1154)))</f>
        <v>64.599999999999994</v>
      </c>
      <c r="L1165" s="120">
        <f>IF($B$9="Female",'No Self Assessment feeder'!L1154,IF($B$9="Male",'No Self Assessment feeder'!AR1154,IF($B$9="All",'No Self Assessment feeder'!BX1154)))</f>
        <v>77.8</v>
      </c>
      <c r="M1165" s="127">
        <f>IF($B$9="Female",'No Self Assessment feeder'!M1154,IF($B$9="Male",'No Self Assessment feeder'!AS1154,IF($B$9="All",'No Self Assessment feeder'!BY1154)))</f>
        <v>87.5</v>
      </c>
      <c r="N1165" s="81" t="str">
        <f>IF($B$9="Female",'No Self Assessment feeder'!N1154,IF($B$9="Male",'No Self Assessment feeder'!AT1154,IF($B$9="All",'No Self Assessment feeder'!BZ1154)))</f>
        <v>.</v>
      </c>
      <c r="O1165" s="120" t="str">
        <f>IF($B$9="Female",'No Self Assessment feeder'!O1154,IF($B$9="Male",'No Self Assessment feeder'!AU1154,IF($B$9="All",'No Self Assessment feeder'!CA1154)))</f>
        <v>.</v>
      </c>
      <c r="P1165" s="79" t="str">
        <f>IF($B$9="Female",'No Self Assessment feeder'!P1154,IF($B$9="Male",'No Self Assessment feeder'!AV1154,IF($B$9="All",'No Self Assessment feeder'!CB1154)))</f>
        <v>.</v>
      </c>
      <c r="Q1165" s="120" t="str">
        <f>IF($B$9="Female",'No Self Assessment feeder'!Q1154,IF($B$9="Male",'No Self Assessment feeder'!AW1154,IF($B$9="All",'No Self Assessment feeder'!CC1154)))</f>
        <v>.</v>
      </c>
      <c r="R1165" s="120" t="str">
        <f>IF($B$9="Female",'No Self Assessment feeder'!R1154,IF($B$9="Male",'No Self Assessment feeder'!AX1154,IF($B$9="All",'No Self Assessment feeder'!CD1154)))</f>
        <v>.</v>
      </c>
      <c r="S1165" s="120" t="str">
        <f>IF($B$9="Female",'No Self Assessment feeder'!S1154,IF($B$9="Male",'No Self Assessment feeder'!AY1154,IF($B$9="All",'No Self Assessment feeder'!CE1154)))</f>
        <v>.</v>
      </c>
      <c r="T1165" s="120" t="str">
        <f>IF($B$9="Female",'No Self Assessment feeder'!T1154,IF($B$9="Male",'No Self Assessment feeder'!AZ1154,IF($B$9="All",'No Self Assessment feeder'!CF1154)))</f>
        <v>.</v>
      </c>
      <c r="U1165" s="127" t="str">
        <f>IF($B$9="Female",'No Self Assessment feeder'!U1154,IF($B$9="Male",'No Self Assessment feeder'!BA1154,IF($B$9="All",'No Self Assessment feeder'!CG1154)))</f>
        <v>.</v>
      </c>
      <c r="V1165" s="81" t="str">
        <f>IF($B$9="Female",'No Self Assessment feeder'!V1154,IF($B$9="Male",'No Self Assessment feeder'!BB1154,IF($B$9="All",'No Self Assessment feeder'!CH1154)))</f>
        <v>.</v>
      </c>
      <c r="W1165" s="120" t="str">
        <f>IF($B$9="Female",'No Self Assessment feeder'!W1154,IF($B$9="Male",'No Self Assessment feeder'!BC1154,IF($B$9="All",'No Self Assessment feeder'!CI1154)))</f>
        <v>.</v>
      </c>
      <c r="X1165" s="79" t="str">
        <f>IF($B$9="Female",'No Self Assessment feeder'!X1154,IF($B$9="Male",'No Self Assessment feeder'!BD1154,IF($B$9="All",'No Self Assessment feeder'!CJ1154)))</f>
        <v>.</v>
      </c>
      <c r="Y1165" s="120" t="str">
        <f>IF($B$9="Female",'No Self Assessment feeder'!Y1154,IF($B$9="Male",'No Self Assessment feeder'!BE1154,IF($B$9="All",'No Self Assessment feeder'!CK1154)))</f>
        <v>.</v>
      </c>
      <c r="Z1165" s="120" t="str">
        <f>IF($B$9="Female",'No Self Assessment feeder'!Z1154,IF($B$9="Male",'No Self Assessment feeder'!BF1154,IF($B$9="All",'No Self Assessment feeder'!CL1154)))</f>
        <v>.</v>
      </c>
      <c r="AA1165" s="120" t="str">
        <f>IF($B$9="Female",'No Self Assessment feeder'!AA1154,IF($B$9="Male",'No Self Assessment feeder'!BG1154,IF($B$9="All",'No Self Assessment feeder'!CM1154)))</f>
        <v>.</v>
      </c>
      <c r="AB1165" s="120" t="str">
        <f>IF($B$9="Female",'No Self Assessment feeder'!AB1154,IF($B$9="Male",'No Self Assessment feeder'!BH1154,IF($B$9="All",'No Self Assessment feeder'!CN1154)))</f>
        <v>.</v>
      </c>
      <c r="AC1165" s="127" t="str">
        <f>IF($B$9="Female",'No Self Assessment feeder'!AC1154,IF($B$9="Male",'No Self Assessment feeder'!BI1154,IF($B$9="All",'No Self Assessment feeder'!CO1154)))</f>
        <v>.</v>
      </c>
      <c r="CM1165" s="29"/>
    </row>
    <row r="1166" spans="1:91" ht="14.25" customHeight="1" x14ac:dyDescent="0.2">
      <c r="A1166" s="159" t="s">
        <v>296</v>
      </c>
      <c r="B1166" s="65" t="s">
        <v>230</v>
      </c>
      <c r="C1166" s="66">
        <v>10007782</v>
      </c>
      <c r="D1166" s="66" t="s">
        <v>491</v>
      </c>
      <c r="E1166" s="162" t="s">
        <v>231</v>
      </c>
      <c r="F1166" s="142">
        <f>IF($B$9="Female",'No Self Assessment feeder'!F1155,IF($B$9="Male",'No Self Assessment feeder'!AL1155,IF($B$9="All",'No Self Assessment feeder'!BR1155)))</f>
        <v>580</v>
      </c>
      <c r="G1166" s="120">
        <f>IF($B$9="Female",'No Self Assessment feeder'!G1155,IF($B$9="Male",'No Self Assessment feeder'!AM1155,IF($B$9="All",'No Self Assessment feeder'!BS1155)))</f>
        <v>2.8</v>
      </c>
      <c r="H1166" s="79">
        <f>IF($B$9="Female",'No Self Assessment feeder'!H1155,IF($B$9="Male",'No Self Assessment feeder'!AN1155,IF($B$9="All",'No Self Assessment feeder'!BT1155)))</f>
        <v>560</v>
      </c>
      <c r="I1166" s="120">
        <f>IF($B$9="Female",'No Self Assessment feeder'!I1155,IF($B$9="Male",'No Self Assessment feeder'!AO1155,IF($B$9="All",'No Self Assessment feeder'!BU1155)))</f>
        <v>6</v>
      </c>
      <c r="J1166" s="120">
        <f>IF($B$9="Female",'No Self Assessment feeder'!J1155,IF($B$9="Male",'No Self Assessment feeder'!AP1155,IF($B$9="All",'No Self Assessment feeder'!BV1155)))</f>
        <v>5.3</v>
      </c>
      <c r="K1166" s="120">
        <f>IF($B$9="Female",'No Self Assessment feeder'!K1155,IF($B$9="Male",'No Self Assessment feeder'!AQ1155,IF($B$9="All",'No Self Assessment feeder'!BW1155)))</f>
        <v>58</v>
      </c>
      <c r="L1166" s="120">
        <f>IF($B$9="Female",'No Self Assessment feeder'!L1155,IF($B$9="Male",'No Self Assessment feeder'!AR1155,IF($B$9="All",'No Self Assessment feeder'!BX1155)))</f>
        <v>77.900000000000006</v>
      </c>
      <c r="M1166" s="127">
        <f>IF($B$9="Female",'No Self Assessment feeder'!M1155,IF($B$9="Male",'No Self Assessment feeder'!AS1155,IF($B$9="All",'No Self Assessment feeder'!BY1155)))</f>
        <v>88.6</v>
      </c>
      <c r="N1166" s="81" t="str">
        <f>IF($B$9="Female",'No Self Assessment feeder'!N1155,IF($B$9="Male",'No Self Assessment feeder'!AT1155,IF($B$9="All",'No Self Assessment feeder'!BZ1155)))</f>
        <v>.</v>
      </c>
      <c r="O1166" s="120" t="str">
        <f>IF($B$9="Female",'No Self Assessment feeder'!O1155,IF($B$9="Male",'No Self Assessment feeder'!AU1155,IF($B$9="All",'No Self Assessment feeder'!CA1155)))</f>
        <v>.</v>
      </c>
      <c r="P1166" s="79" t="str">
        <f>IF($B$9="Female",'No Self Assessment feeder'!P1155,IF($B$9="Male",'No Self Assessment feeder'!AV1155,IF($B$9="All",'No Self Assessment feeder'!CB1155)))</f>
        <v>.</v>
      </c>
      <c r="Q1166" s="120" t="str">
        <f>IF($B$9="Female",'No Self Assessment feeder'!Q1155,IF($B$9="Male",'No Self Assessment feeder'!AW1155,IF($B$9="All",'No Self Assessment feeder'!CC1155)))</f>
        <v>.</v>
      </c>
      <c r="R1166" s="120" t="str">
        <f>IF($B$9="Female",'No Self Assessment feeder'!R1155,IF($B$9="Male",'No Self Assessment feeder'!AX1155,IF($B$9="All",'No Self Assessment feeder'!CD1155)))</f>
        <v>.</v>
      </c>
      <c r="S1166" s="120" t="str">
        <f>IF($B$9="Female",'No Self Assessment feeder'!S1155,IF($B$9="Male",'No Self Assessment feeder'!AY1155,IF($B$9="All",'No Self Assessment feeder'!CE1155)))</f>
        <v>.</v>
      </c>
      <c r="T1166" s="120" t="str">
        <f>IF($B$9="Female",'No Self Assessment feeder'!T1155,IF($B$9="Male",'No Self Assessment feeder'!AZ1155,IF($B$9="All",'No Self Assessment feeder'!CF1155)))</f>
        <v>.</v>
      </c>
      <c r="U1166" s="127" t="str">
        <f>IF($B$9="Female",'No Self Assessment feeder'!U1155,IF($B$9="Male",'No Self Assessment feeder'!BA1155,IF($B$9="All",'No Self Assessment feeder'!CG1155)))</f>
        <v>.</v>
      </c>
      <c r="V1166" s="81" t="str">
        <f>IF($B$9="Female",'No Self Assessment feeder'!V1155,IF($B$9="Male",'No Self Assessment feeder'!BB1155,IF($B$9="All",'No Self Assessment feeder'!CH1155)))</f>
        <v>.</v>
      </c>
      <c r="W1166" s="120" t="str">
        <f>IF($B$9="Female",'No Self Assessment feeder'!W1155,IF($B$9="Male",'No Self Assessment feeder'!BC1155,IF($B$9="All",'No Self Assessment feeder'!CI1155)))</f>
        <v>.</v>
      </c>
      <c r="X1166" s="79" t="str">
        <f>IF($B$9="Female",'No Self Assessment feeder'!X1155,IF($B$9="Male",'No Self Assessment feeder'!BD1155,IF($B$9="All",'No Self Assessment feeder'!CJ1155)))</f>
        <v>.</v>
      </c>
      <c r="Y1166" s="120" t="str">
        <f>IF($B$9="Female",'No Self Assessment feeder'!Y1155,IF($B$9="Male",'No Self Assessment feeder'!BE1155,IF($B$9="All",'No Self Assessment feeder'!CK1155)))</f>
        <v>.</v>
      </c>
      <c r="Z1166" s="120" t="str">
        <f>IF($B$9="Female",'No Self Assessment feeder'!Z1155,IF($B$9="Male",'No Self Assessment feeder'!BF1155,IF($B$9="All",'No Self Assessment feeder'!CL1155)))</f>
        <v>.</v>
      </c>
      <c r="AA1166" s="120" t="str">
        <f>IF($B$9="Female",'No Self Assessment feeder'!AA1155,IF($B$9="Male",'No Self Assessment feeder'!BG1155,IF($B$9="All",'No Self Assessment feeder'!CM1155)))</f>
        <v>.</v>
      </c>
      <c r="AB1166" s="120" t="str">
        <f>IF($B$9="Female",'No Self Assessment feeder'!AB1155,IF($B$9="Male",'No Self Assessment feeder'!BH1155,IF($B$9="All",'No Self Assessment feeder'!CN1155)))</f>
        <v>.</v>
      </c>
      <c r="AC1166" s="127" t="str">
        <f>IF($B$9="Female",'No Self Assessment feeder'!AC1155,IF($B$9="Male",'No Self Assessment feeder'!BI1155,IF($B$9="All",'No Self Assessment feeder'!CO1155)))</f>
        <v>.</v>
      </c>
      <c r="CM1166" s="29"/>
    </row>
    <row r="1167" spans="1:91" ht="14.25" customHeight="1" x14ac:dyDescent="0.2">
      <c r="A1167" s="159" t="s">
        <v>296</v>
      </c>
      <c r="B1167" s="65" t="s">
        <v>232</v>
      </c>
      <c r="C1167" s="66">
        <v>10007843</v>
      </c>
      <c r="D1167" s="66" t="s">
        <v>491</v>
      </c>
      <c r="E1167" s="162" t="s">
        <v>233</v>
      </c>
      <c r="F1167" s="142">
        <f>IF($B$9="Female",'No Self Assessment feeder'!F1156,IF($B$9="Male",'No Self Assessment feeder'!AL1156,IF($B$9="All",'No Self Assessment feeder'!BR1156)))</f>
        <v>855</v>
      </c>
      <c r="G1167" s="120">
        <f>IF($B$9="Female",'No Self Assessment feeder'!G1156,IF($B$9="Male",'No Self Assessment feeder'!AM1156,IF($B$9="All",'No Self Assessment feeder'!BS1156)))</f>
        <v>2.7</v>
      </c>
      <c r="H1167" s="79">
        <f>IF($B$9="Female",'No Self Assessment feeder'!H1156,IF($B$9="Male",'No Self Assessment feeder'!AN1156,IF($B$9="All",'No Self Assessment feeder'!BT1156)))</f>
        <v>830</v>
      </c>
      <c r="I1167" s="120">
        <f>IF($B$9="Female",'No Self Assessment feeder'!I1156,IF($B$9="Male",'No Self Assessment feeder'!AO1156,IF($B$9="All",'No Self Assessment feeder'!BU1156)))</f>
        <v>6.6</v>
      </c>
      <c r="J1167" s="120">
        <f>IF($B$9="Female",'No Self Assessment feeder'!J1156,IF($B$9="Male",'No Self Assessment feeder'!AP1156,IF($B$9="All",'No Self Assessment feeder'!BV1156)))</f>
        <v>10.5</v>
      </c>
      <c r="K1167" s="120">
        <f>IF($B$9="Female",'No Self Assessment feeder'!K1156,IF($B$9="Male",'No Self Assessment feeder'!AQ1156,IF($B$9="All",'No Self Assessment feeder'!BW1156)))</f>
        <v>69.5</v>
      </c>
      <c r="L1167" s="120">
        <f>IF($B$9="Female",'No Self Assessment feeder'!L1156,IF($B$9="Male",'No Self Assessment feeder'!AR1156,IF($B$9="All",'No Self Assessment feeder'!BX1156)))</f>
        <v>79.400000000000006</v>
      </c>
      <c r="M1167" s="127">
        <f>IF($B$9="Female",'No Self Assessment feeder'!M1156,IF($B$9="Male",'No Self Assessment feeder'!AS1156,IF($B$9="All",'No Self Assessment feeder'!BY1156)))</f>
        <v>82.9</v>
      </c>
      <c r="N1167" s="81" t="str">
        <f>IF($B$9="Female",'No Self Assessment feeder'!N1156,IF($B$9="Male",'No Self Assessment feeder'!AT1156,IF($B$9="All",'No Self Assessment feeder'!BZ1156)))</f>
        <v>.</v>
      </c>
      <c r="O1167" s="120" t="str">
        <f>IF($B$9="Female",'No Self Assessment feeder'!O1156,IF($B$9="Male",'No Self Assessment feeder'!AU1156,IF($B$9="All",'No Self Assessment feeder'!CA1156)))</f>
        <v>.</v>
      </c>
      <c r="P1167" s="79" t="str">
        <f>IF($B$9="Female",'No Self Assessment feeder'!P1156,IF($B$9="Male",'No Self Assessment feeder'!AV1156,IF($B$9="All",'No Self Assessment feeder'!CB1156)))</f>
        <v>.</v>
      </c>
      <c r="Q1167" s="120" t="str">
        <f>IF($B$9="Female",'No Self Assessment feeder'!Q1156,IF($B$9="Male",'No Self Assessment feeder'!AW1156,IF($B$9="All",'No Self Assessment feeder'!CC1156)))</f>
        <v>.</v>
      </c>
      <c r="R1167" s="120" t="str">
        <f>IF($B$9="Female",'No Self Assessment feeder'!R1156,IF($B$9="Male",'No Self Assessment feeder'!AX1156,IF($B$9="All",'No Self Assessment feeder'!CD1156)))</f>
        <v>.</v>
      </c>
      <c r="S1167" s="120" t="str">
        <f>IF($B$9="Female",'No Self Assessment feeder'!S1156,IF($B$9="Male",'No Self Assessment feeder'!AY1156,IF($B$9="All",'No Self Assessment feeder'!CE1156)))</f>
        <v>.</v>
      </c>
      <c r="T1167" s="120" t="str">
        <f>IF($B$9="Female",'No Self Assessment feeder'!T1156,IF($B$9="Male",'No Self Assessment feeder'!AZ1156,IF($B$9="All",'No Self Assessment feeder'!CF1156)))</f>
        <v>.</v>
      </c>
      <c r="U1167" s="127" t="str">
        <f>IF($B$9="Female",'No Self Assessment feeder'!U1156,IF($B$9="Male",'No Self Assessment feeder'!BA1156,IF($B$9="All",'No Self Assessment feeder'!CG1156)))</f>
        <v>.</v>
      </c>
      <c r="V1167" s="81" t="str">
        <f>IF($B$9="Female",'No Self Assessment feeder'!V1156,IF($B$9="Male",'No Self Assessment feeder'!BB1156,IF($B$9="All",'No Self Assessment feeder'!CH1156)))</f>
        <v>.</v>
      </c>
      <c r="W1167" s="120" t="str">
        <f>IF($B$9="Female",'No Self Assessment feeder'!W1156,IF($B$9="Male",'No Self Assessment feeder'!BC1156,IF($B$9="All",'No Self Assessment feeder'!CI1156)))</f>
        <v>.</v>
      </c>
      <c r="X1167" s="79" t="str">
        <f>IF($B$9="Female",'No Self Assessment feeder'!X1156,IF($B$9="Male",'No Self Assessment feeder'!BD1156,IF($B$9="All",'No Self Assessment feeder'!CJ1156)))</f>
        <v>.</v>
      </c>
      <c r="Y1167" s="120" t="str">
        <f>IF($B$9="Female",'No Self Assessment feeder'!Y1156,IF($B$9="Male",'No Self Assessment feeder'!BE1156,IF($B$9="All",'No Self Assessment feeder'!CK1156)))</f>
        <v>.</v>
      </c>
      <c r="Z1167" s="120" t="str">
        <f>IF($B$9="Female",'No Self Assessment feeder'!Z1156,IF($B$9="Male",'No Self Assessment feeder'!BF1156,IF($B$9="All",'No Self Assessment feeder'!CL1156)))</f>
        <v>.</v>
      </c>
      <c r="AA1167" s="120" t="str">
        <f>IF($B$9="Female",'No Self Assessment feeder'!AA1156,IF($B$9="Male",'No Self Assessment feeder'!BG1156,IF($B$9="All",'No Self Assessment feeder'!CM1156)))</f>
        <v>.</v>
      </c>
      <c r="AB1167" s="120" t="str">
        <f>IF($B$9="Female",'No Self Assessment feeder'!AB1156,IF($B$9="Male",'No Self Assessment feeder'!BH1156,IF($B$9="All",'No Self Assessment feeder'!CN1156)))</f>
        <v>.</v>
      </c>
      <c r="AC1167" s="127" t="str">
        <f>IF($B$9="Female",'No Self Assessment feeder'!AC1156,IF($B$9="Male",'No Self Assessment feeder'!BI1156,IF($B$9="All",'No Self Assessment feeder'!CO1156)))</f>
        <v>.</v>
      </c>
      <c r="CM1167" s="29"/>
    </row>
    <row r="1168" spans="1:91" ht="14.25" customHeight="1" x14ac:dyDescent="0.2">
      <c r="A1168" s="159" t="s">
        <v>296</v>
      </c>
      <c r="B1168" s="65" t="s">
        <v>234</v>
      </c>
      <c r="C1168" s="66">
        <v>10007156</v>
      </c>
      <c r="D1168" s="66" t="s">
        <v>493</v>
      </c>
      <c r="E1168" s="162" t="s">
        <v>235</v>
      </c>
      <c r="F1168" s="142">
        <f>IF($B$9="Female",'No Self Assessment feeder'!F1157,IF($B$9="Male",'No Self Assessment feeder'!AL1157,IF($B$9="All",'No Self Assessment feeder'!BR1157)))</f>
        <v>3465</v>
      </c>
      <c r="G1168" s="120">
        <f>IF($B$9="Female",'No Self Assessment feeder'!G1157,IF($B$9="Male",'No Self Assessment feeder'!AM1157,IF($B$9="All",'No Self Assessment feeder'!BS1157)))</f>
        <v>3.4</v>
      </c>
      <c r="H1168" s="79">
        <f>IF($B$9="Female",'No Self Assessment feeder'!H1157,IF($B$9="Male",'No Self Assessment feeder'!AN1157,IF($B$9="All",'No Self Assessment feeder'!BT1157)))</f>
        <v>3350</v>
      </c>
      <c r="I1168" s="120">
        <f>IF($B$9="Female",'No Self Assessment feeder'!I1157,IF($B$9="Male",'No Self Assessment feeder'!AO1157,IF($B$9="All",'No Self Assessment feeder'!BU1157)))</f>
        <v>7.4</v>
      </c>
      <c r="J1168" s="120">
        <f>IF($B$9="Female",'No Self Assessment feeder'!J1157,IF($B$9="Male",'No Self Assessment feeder'!AP1157,IF($B$9="All",'No Self Assessment feeder'!BV1157)))</f>
        <v>12.3</v>
      </c>
      <c r="K1168" s="120">
        <f>IF($B$9="Female",'No Self Assessment feeder'!K1157,IF($B$9="Male",'No Self Assessment feeder'!AQ1157,IF($B$9="All",'No Self Assessment feeder'!BW1157)))</f>
        <v>66</v>
      </c>
      <c r="L1168" s="120">
        <f>IF($B$9="Female",'No Self Assessment feeder'!L1157,IF($B$9="Male",'No Self Assessment feeder'!AR1157,IF($B$9="All",'No Self Assessment feeder'!BX1157)))</f>
        <v>75.5</v>
      </c>
      <c r="M1168" s="127">
        <f>IF($B$9="Female",'No Self Assessment feeder'!M1157,IF($B$9="Male",'No Self Assessment feeder'!AS1157,IF($B$9="All",'No Self Assessment feeder'!BY1157)))</f>
        <v>80.400000000000006</v>
      </c>
      <c r="N1168" s="81" t="str">
        <f>IF($B$9="Female",'No Self Assessment feeder'!N1157,IF($B$9="Male",'No Self Assessment feeder'!AT1157,IF($B$9="All",'No Self Assessment feeder'!BZ1157)))</f>
        <v>.</v>
      </c>
      <c r="O1168" s="120" t="str">
        <f>IF($B$9="Female",'No Self Assessment feeder'!O1157,IF($B$9="Male",'No Self Assessment feeder'!AU1157,IF($B$9="All",'No Self Assessment feeder'!CA1157)))</f>
        <v>.</v>
      </c>
      <c r="P1168" s="79" t="str">
        <f>IF($B$9="Female",'No Self Assessment feeder'!P1157,IF($B$9="Male",'No Self Assessment feeder'!AV1157,IF($B$9="All",'No Self Assessment feeder'!CB1157)))</f>
        <v>.</v>
      </c>
      <c r="Q1168" s="120" t="str">
        <f>IF($B$9="Female",'No Self Assessment feeder'!Q1157,IF($B$9="Male",'No Self Assessment feeder'!AW1157,IF($B$9="All",'No Self Assessment feeder'!CC1157)))</f>
        <v>.</v>
      </c>
      <c r="R1168" s="120" t="str">
        <f>IF($B$9="Female",'No Self Assessment feeder'!R1157,IF($B$9="Male",'No Self Assessment feeder'!AX1157,IF($B$9="All",'No Self Assessment feeder'!CD1157)))</f>
        <v>.</v>
      </c>
      <c r="S1168" s="120" t="str">
        <f>IF($B$9="Female",'No Self Assessment feeder'!S1157,IF($B$9="Male",'No Self Assessment feeder'!AY1157,IF($B$9="All",'No Self Assessment feeder'!CE1157)))</f>
        <v>.</v>
      </c>
      <c r="T1168" s="120" t="str">
        <f>IF($B$9="Female",'No Self Assessment feeder'!T1157,IF($B$9="Male",'No Self Assessment feeder'!AZ1157,IF($B$9="All",'No Self Assessment feeder'!CF1157)))</f>
        <v>.</v>
      </c>
      <c r="U1168" s="127" t="str">
        <f>IF($B$9="Female",'No Self Assessment feeder'!U1157,IF($B$9="Male",'No Self Assessment feeder'!BA1157,IF($B$9="All",'No Self Assessment feeder'!CG1157)))</f>
        <v>.</v>
      </c>
      <c r="V1168" s="81" t="str">
        <f>IF($B$9="Female",'No Self Assessment feeder'!V1157,IF($B$9="Male",'No Self Assessment feeder'!BB1157,IF($B$9="All",'No Self Assessment feeder'!CH1157)))</f>
        <v>.</v>
      </c>
      <c r="W1168" s="120" t="str">
        <f>IF($B$9="Female",'No Self Assessment feeder'!W1157,IF($B$9="Male",'No Self Assessment feeder'!BC1157,IF($B$9="All",'No Self Assessment feeder'!CI1157)))</f>
        <v>.</v>
      </c>
      <c r="X1168" s="79" t="str">
        <f>IF($B$9="Female",'No Self Assessment feeder'!X1157,IF($B$9="Male",'No Self Assessment feeder'!BD1157,IF($B$9="All",'No Self Assessment feeder'!CJ1157)))</f>
        <v>.</v>
      </c>
      <c r="Y1168" s="120" t="str">
        <f>IF($B$9="Female",'No Self Assessment feeder'!Y1157,IF($B$9="Male",'No Self Assessment feeder'!BE1157,IF($B$9="All",'No Self Assessment feeder'!CK1157)))</f>
        <v>.</v>
      </c>
      <c r="Z1168" s="120" t="str">
        <f>IF($B$9="Female",'No Self Assessment feeder'!Z1157,IF($B$9="Male",'No Self Assessment feeder'!BF1157,IF($B$9="All",'No Self Assessment feeder'!CL1157)))</f>
        <v>.</v>
      </c>
      <c r="AA1168" s="120" t="str">
        <f>IF($B$9="Female",'No Self Assessment feeder'!AA1157,IF($B$9="Male",'No Self Assessment feeder'!BG1157,IF($B$9="All",'No Self Assessment feeder'!CM1157)))</f>
        <v>.</v>
      </c>
      <c r="AB1168" s="120" t="str">
        <f>IF($B$9="Female",'No Self Assessment feeder'!AB1157,IF($B$9="Male",'No Self Assessment feeder'!BH1157,IF($B$9="All",'No Self Assessment feeder'!CN1157)))</f>
        <v>.</v>
      </c>
      <c r="AC1168" s="127" t="str">
        <f>IF($B$9="Female",'No Self Assessment feeder'!AC1157,IF($B$9="Male",'No Self Assessment feeder'!BI1157,IF($B$9="All",'No Self Assessment feeder'!CO1157)))</f>
        <v>.</v>
      </c>
      <c r="CM1168" s="29"/>
    </row>
    <row r="1169" spans="1:91" ht="14.25" customHeight="1" x14ac:dyDescent="0.2">
      <c r="A1169" s="159" t="s">
        <v>296</v>
      </c>
      <c r="B1169" s="65" t="s">
        <v>236</v>
      </c>
      <c r="C1169" s="66">
        <v>10007780</v>
      </c>
      <c r="D1169" s="66" t="s">
        <v>491</v>
      </c>
      <c r="E1169" s="162" t="s">
        <v>237</v>
      </c>
      <c r="F1169" s="142">
        <f>IF($B$9="Female",'No Self Assessment feeder'!F1158,IF($B$9="Male",'No Self Assessment feeder'!AL1158,IF($B$9="All",'No Self Assessment feeder'!BR1158)))</f>
        <v>430</v>
      </c>
      <c r="G1169" s="120">
        <f>IF($B$9="Female",'No Self Assessment feeder'!G1158,IF($B$9="Male",'No Self Assessment feeder'!AM1158,IF($B$9="All",'No Self Assessment feeder'!BS1158)))</f>
        <v>2.8</v>
      </c>
      <c r="H1169" s="79">
        <f>IF($B$9="Female",'No Self Assessment feeder'!H1158,IF($B$9="Male",'No Self Assessment feeder'!AN1158,IF($B$9="All",'No Self Assessment feeder'!BT1158)))</f>
        <v>415</v>
      </c>
      <c r="I1169" s="120">
        <f>IF($B$9="Female",'No Self Assessment feeder'!I1158,IF($B$9="Male",'No Self Assessment feeder'!AO1158,IF($B$9="All",'No Self Assessment feeder'!BU1158)))</f>
        <v>15.8</v>
      </c>
      <c r="J1169" s="120">
        <f>IF($B$9="Female",'No Self Assessment feeder'!J1158,IF($B$9="Male",'No Self Assessment feeder'!AP1158,IF($B$9="All",'No Self Assessment feeder'!BV1158)))</f>
        <v>13.4</v>
      </c>
      <c r="K1169" s="120">
        <f>IF($B$9="Female",'No Self Assessment feeder'!K1158,IF($B$9="Male",'No Self Assessment feeder'!AQ1158,IF($B$9="All",'No Self Assessment feeder'!BW1158)))</f>
        <v>40.5</v>
      </c>
      <c r="L1169" s="120">
        <f>IF($B$9="Female",'No Self Assessment feeder'!L1158,IF($B$9="Male",'No Self Assessment feeder'!AR1158,IF($B$9="All",'No Self Assessment feeder'!BX1158)))</f>
        <v>57.6</v>
      </c>
      <c r="M1169" s="127">
        <f>IF($B$9="Female",'No Self Assessment feeder'!M1158,IF($B$9="Male",'No Self Assessment feeder'!AS1158,IF($B$9="All",'No Self Assessment feeder'!BY1158)))</f>
        <v>70.7</v>
      </c>
      <c r="N1169" s="81" t="str">
        <f>IF($B$9="Female",'No Self Assessment feeder'!N1158,IF($B$9="Male",'No Self Assessment feeder'!AT1158,IF($B$9="All",'No Self Assessment feeder'!BZ1158)))</f>
        <v>.</v>
      </c>
      <c r="O1169" s="120" t="str">
        <f>IF($B$9="Female",'No Self Assessment feeder'!O1158,IF($B$9="Male",'No Self Assessment feeder'!AU1158,IF($B$9="All",'No Self Assessment feeder'!CA1158)))</f>
        <v>.</v>
      </c>
      <c r="P1169" s="79" t="str">
        <f>IF($B$9="Female",'No Self Assessment feeder'!P1158,IF($B$9="Male",'No Self Assessment feeder'!AV1158,IF($B$9="All",'No Self Assessment feeder'!CB1158)))</f>
        <v>.</v>
      </c>
      <c r="Q1169" s="120" t="str">
        <f>IF($B$9="Female",'No Self Assessment feeder'!Q1158,IF($B$9="Male",'No Self Assessment feeder'!AW1158,IF($B$9="All",'No Self Assessment feeder'!CC1158)))</f>
        <v>.</v>
      </c>
      <c r="R1169" s="120" t="str">
        <f>IF($B$9="Female",'No Self Assessment feeder'!R1158,IF($B$9="Male",'No Self Assessment feeder'!AX1158,IF($B$9="All",'No Self Assessment feeder'!CD1158)))</f>
        <v>.</v>
      </c>
      <c r="S1169" s="120" t="str">
        <f>IF($B$9="Female",'No Self Assessment feeder'!S1158,IF($B$9="Male",'No Self Assessment feeder'!AY1158,IF($B$9="All",'No Self Assessment feeder'!CE1158)))</f>
        <v>.</v>
      </c>
      <c r="T1169" s="120" t="str">
        <f>IF($B$9="Female",'No Self Assessment feeder'!T1158,IF($B$9="Male",'No Self Assessment feeder'!AZ1158,IF($B$9="All",'No Self Assessment feeder'!CF1158)))</f>
        <v>.</v>
      </c>
      <c r="U1169" s="127" t="str">
        <f>IF($B$9="Female",'No Self Assessment feeder'!U1158,IF($B$9="Male",'No Self Assessment feeder'!BA1158,IF($B$9="All",'No Self Assessment feeder'!CG1158)))</f>
        <v>.</v>
      </c>
      <c r="V1169" s="81" t="str">
        <f>IF($B$9="Female",'No Self Assessment feeder'!V1158,IF($B$9="Male",'No Self Assessment feeder'!BB1158,IF($B$9="All",'No Self Assessment feeder'!CH1158)))</f>
        <v>.</v>
      </c>
      <c r="W1169" s="120" t="str">
        <f>IF($B$9="Female",'No Self Assessment feeder'!W1158,IF($B$9="Male",'No Self Assessment feeder'!BC1158,IF($B$9="All",'No Self Assessment feeder'!CI1158)))</f>
        <v>.</v>
      </c>
      <c r="X1169" s="79" t="str">
        <f>IF($B$9="Female",'No Self Assessment feeder'!X1158,IF($B$9="Male",'No Self Assessment feeder'!BD1158,IF($B$9="All",'No Self Assessment feeder'!CJ1158)))</f>
        <v>.</v>
      </c>
      <c r="Y1169" s="120" t="str">
        <f>IF($B$9="Female",'No Self Assessment feeder'!Y1158,IF($B$9="Male",'No Self Assessment feeder'!BE1158,IF($B$9="All",'No Self Assessment feeder'!CK1158)))</f>
        <v>.</v>
      </c>
      <c r="Z1169" s="120" t="str">
        <f>IF($B$9="Female",'No Self Assessment feeder'!Z1158,IF($B$9="Male",'No Self Assessment feeder'!BF1158,IF($B$9="All",'No Self Assessment feeder'!CL1158)))</f>
        <v>.</v>
      </c>
      <c r="AA1169" s="120" t="str">
        <f>IF($B$9="Female",'No Self Assessment feeder'!AA1158,IF($B$9="Male",'No Self Assessment feeder'!BG1158,IF($B$9="All",'No Self Assessment feeder'!CM1158)))</f>
        <v>.</v>
      </c>
      <c r="AB1169" s="120" t="str">
        <f>IF($B$9="Female",'No Self Assessment feeder'!AB1158,IF($B$9="Male",'No Self Assessment feeder'!BH1158,IF($B$9="All",'No Self Assessment feeder'!CN1158)))</f>
        <v>.</v>
      </c>
      <c r="AC1169" s="127" t="str">
        <f>IF($B$9="Female",'No Self Assessment feeder'!AC1158,IF($B$9="Male",'No Self Assessment feeder'!BI1158,IF($B$9="All",'No Self Assessment feeder'!CO1158)))</f>
        <v>.</v>
      </c>
      <c r="CM1169" s="29"/>
    </row>
    <row r="1170" spans="1:91" ht="14.25" customHeight="1" x14ac:dyDescent="0.2">
      <c r="A1170" s="159" t="s">
        <v>296</v>
      </c>
      <c r="B1170" s="65" t="s">
        <v>238</v>
      </c>
      <c r="C1170" s="66">
        <v>10005790</v>
      </c>
      <c r="D1170" s="66" t="s">
        <v>494</v>
      </c>
      <c r="E1170" s="162" t="s">
        <v>239</v>
      </c>
      <c r="F1170" s="142">
        <f>IF($B$9="Female",'No Self Assessment feeder'!F1159,IF($B$9="Male",'No Self Assessment feeder'!AL1159,IF($B$9="All",'No Self Assessment feeder'!BR1159)))</f>
        <v>5705</v>
      </c>
      <c r="G1170" s="120">
        <f>IF($B$9="Female",'No Self Assessment feeder'!G1159,IF($B$9="Male",'No Self Assessment feeder'!AM1159,IF($B$9="All",'No Self Assessment feeder'!BS1159)))</f>
        <v>2.6</v>
      </c>
      <c r="H1170" s="79">
        <f>IF($B$9="Female",'No Self Assessment feeder'!H1159,IF($B$9="Male",'No Self Assessment feeder'!AN1159,IF($B$9="All",'No Self Assessment feeder'!BT1159)))</f>
        <v>5555</v>
      </c>
      <c r="I1170" s="120">
        <f>IF($B$9="Female",'No Self Assessment feeder'!I1159,IF($B$9="Male",'No Self Assessment feeder'!AO1159,IF($B$9="All",'No Self Assessment feeder'!BU1159)))</f>
        <v>6</v>
      </c>
      <c r="J1170" s="120">
        <f>IF($B$9="Female",'No Self Assessment feeder'!J1159,IF($B$9="Male",'No Self Assessment feeder'!AP1159,IF($B$9="All",'No Self Assessment feeder'!BV1159)))</f>
        <v>10</v>
      </c>
      <c r="K1170" s="120">
        <f>IF($B$9="Female",'No Self Assessment feeder'!K1159,IF($B$9="Male",'No Self Assessment feeder'!AQ1159,IF($B$9="All",'No Self Assessment feeder'!BW1159)))</f>
        <v>70.3</v>
      </c>
      <c r="L1170" s="120">
        <f>IF($B$9="Female",'No Self Assessment feeder'!L1159,IF($B$9="Male",'No Self Assessment feeder'!AR1159,IF($B$9="All",'No Self Assessment feeder'!BX1159)))</f>
        <v>80.099999999999994</v>
      </c>
      <c r="M1170" s="127">
        <f>IF($B$9="Female",'No Self Assessment feeder'!M1159,IF($B$9="Male",'No Self Assessment feeder'!AS1159,IF($B$9="All",'No Self Assessment feeder'!BY1159)))</f>
        <v>84</v>
      </c>
      <c r="N1170" s="81" t="str">
        <f>IF($B$9="Female",'No Self Assessment feeder'!N1159,IF($B$9="Male",'No Self Assessment feeder'!AT1159,IF($B$9="All",'No Self Assessment feeder'!BZ1159)))</f>
        <v>.</v>
      </c>
      <c r="O1170" s="120" t="str">
        <f>IF($B$9="Female",'No Self Assessment feeder'!O1159,IF($B$9="Male",'No Self Assessment feeder'!AU1159,IF($B$9="All",'No Self Assessment feeder'!CA1159)))</f>
        <v>.</v>
      </c>
      <c r="P1170" s="79" t="str">
        <f>IF($B$9="Female",'No Self Assessment feeder'!P1159,IF($B$9="Male",'No Self Assessment feeder'!AV1159,IF($B$9="All",'No Self Assessment feeder'!CB1159)))</f>
        <v>.</v>
      </c>
      <c r="Q1170" s="120" t="str">
        <f>IF($B$9="Female",'No Self Assessment feeder'!Q1159,IF($B$9="Male",'No Self Assessment feeder'!AW1159,IF($B$9="All",'No Self Assessment feeder'!CC1159)))</f>
        <v>.</v>
      </c>
      <c r="R1170" s="120" t="str">
        <f>IF($B$9="Female",'No Self Assessment feeder'!R1159,IF($B$9="Male",'No Self Assessment feeder'!AX1159,IF($B$9="All",'No Self Assessment feeder'!CD1159)))</f>
        <v>.</v>
      </c>
      <c r="S1170" s="120" t="str">
        <f>IF($B$9="Female",'No Self Assessment feeder'!S1159,IF($B$9="Male",'No Self Assessment feeder'!AY1159,IF($B$9="All",'No Self Assessment feeder'!CE1159)))</f>
        <v>.</v>
      </c>
      <c r="T1170" s="120" t="str">
        <f>IF($B$9="Female",'No Self Assessment feeder'!T1159,IF($B$9="Male",'No Self Assessment feeder'!AZ1159,IF($B$9="All",'No Self Assessment feeder'!CF1159)))</f>
        <v>.</v>
      </c>
      <c r="U1170" s="127" t="str">
        <f>IF($B$9="Female",'No Self Assessment feeder'!U1159,IF($B$9="Male",'No Self Assessment feeder'!BA1159,IF($B$9="All",'No Self Assessment feeder'!CG1159)))</f>
        <v>.</v>
      </c>
      <c r="V1170" s="81" t="str">
        <f>IF($B$9="Female",'No Self Assessment feeder'!V1159,IF($B$9="Male",'No Self Assessment feeder'!BB1159,IF($B$9="All",'No Self Assessment feeder'!CH1159)))</f>
        <v>.</v>
      </c>
      <c r="W1170" s="120" t="str">
        <f>IF($B$9="Female",'No Self Assessment feeder'!W1159,IF($B$9="Male",'No Self Assessment feeder'!BC1159,IF($B$9="All",'No Self Assessment feeder'!CI1159)))</f>
        <v>.</v>
      </c>
      <c r="X1170" s="79" t="str">
        <f>IF($B$9="Female",'No Self Assessment feeder'!X1159,IF($B$9="Male",'No Self Assessment feeder'!BD1159,IF($B$9="All",'No Self Assessment feeder'!CJ1159)))</f>
        <v>.</v>
      </c>
      <c r="Y1170" s="120" t="str">
        <f>IF($B$9="Female",'No Self Assessment feeder'!Y1159,IF($B$9="Male",'No Self Assessment feeder'!BE1159,IF($B$9="All",'No Self Assessment feeder'!CK1159)))</f>
        <v>.</v>
      </c>
      <c r="Z1170" s="120" t="str">
        <f>IF($B$9="Female",'No Self Assessment feeder'!Z1159,IF($B$9="Male",'No Self Assessment feeder'!BF1159,IF($B$9="All",'No Self Assessment feeder'!CL1159)))</f>
        <v>.</v>
      </c>
      <c r="AA1170" s="120" t="str">
        <f>IF($B$9="Female",'No Self Assessment feeder'!AA1159,IF($B$9="Male",'No Self Assessment feeder'!BG1159,IF($B$9="All",'No Self Assessment feeder'!CM1159)))</f>
        <v>.</v>
      </c>
      <c r="AB1170" s="120" t="str">
        <f>IF($B$9="Female",'No Self Assessment feeder'!AB1159,IF($B$9="Male",'No Self Assessment feeder'!BH1159,IF($B$9="All",'No Self Assessment feeder'!CN1159)))</f>
        <v>.</v>
      </c>
      <c r="AC1170" s="127" t="str">
        <f>IF($B$9="Female",'No Self Assessment feeder'!AC1159,IF($B$9="Male",'No Self Assessment feeder'!BI1159,IF($B$9="All",'No Self Assessment feeder'!CO1159)))</f>
        <v>.</v>
      </c>
      <c r="CM1170" s="29"/>
    </row>
    <row r="1171" spans="1:91" ht="14.25" customHeight="1" x14ac:dyDescent="0.2">
      <c r="A1171" s="159" t="s">
        <v>296</v>
      </c>
      <c r="B1171" s="65" t="s">
        <v>240</v>
      </c>
      <c r="C1171" s="66">
        <v>10007157</v>
      </c>
      <c r="D1171" s="66" t="s">
        <v>494</v>
      </c>
      <c r="E1171" s="162" t="s">
        <v>241</v>
      </c>
      <c r="F1171" s="142">
        <f>IF($B$9="Female",'No Self Assessment feeder'!F1160,IF($B$9="Male",'No Self Assessment feeder'!AL1160,IF($B$9="All",'No Self Assessment feeder'!BR1160)))</f>
        <v>3915</v>
      </c>
      <c r="G1171" s="120">
        <f>IF($B$9="Female",'No Self Assessment feeder'!G1160,IF($B$9="Male",'No Self Assessment feeder'!AM1160,IF($B$9="All",'No Self Assessment feeder'!BS1160)))</f>
        <v>1.6</v>
      </c>
      <c r="H1171" s="79">
        <f>IF($B$9="Female",'No Self Assessment feeder'!H1160,IF($B$9="Male",'No Self Assessment feeder'!AN1160,IF($B$9="All",'No Self Assessment feeder'!BT1160)))</f>
        <v>3855</v>
      </c>
      <c r="I1171" s="120">
        <f>IF($B$9="Female",'No Self Assessment feeder'!I1160,IF($B$9="Male",'No Self Assessment feeder'!AO1160,IF($B$9="All",'No Self Assessment feeder'!BU1160)))</f>
        <v>6.4</v>
      </c>
      <c r="J1171" s="120">
        <f>IF($B$9="Female",'No Self Assessment feeder'!J1160,IF($B$9="Male",'No Self Assessment feeder'!AP1160,IF($B$9="All",'No Self Assessment feeder'!BV1160)))</f>
        <v>9.6999999999999993</v>
      </c>
      <c r="K1171" s="120">
        <f>IF($B$9="Female",'No Self Assessment feeder'!K1160,IF($B$9="Male",'No Self Assessment feeder'!AQ1160,IF($B$9="All",'No Self Assessment feeder'!BW1160)))</f>
        <v>55.3</v>
      </c>
      <c r="L1171" s="120">
        <f>IF($B$9="Female",'No Self Assessment feeder'!L1160,IF($B$9="Male",'No Self Assessment feeder'!AR1160,IF($B$9="All",'No Self Assessment feeder'!BX1160)))</f>
        <v>73.8</v>
      </c>
      <c r="M1171" s="127">
        <f>IF($B$9="Female",'No Self Assessment feeder'!M1160,IF($B$9="Male",'No Self Assessment feeder'!AS1160,IF($B$9="All",'No Self Assessment feeder'!BY1160)))</f>
        <v>83.9</v>
      </c>
      <c r="N1171" s="81" t="str">
        <f>IF($B$9="Female",'No Self Assessment feeder'!N1160,IF($B$9="Male",'No Self Assessment feeder'!AT1160,IF($B$9="All",'No Self Assessment feeder'!BZ1160)))</f>
        <v>.</v>
      </c>
      <c r="O1171" s="120" t="str">
        <f>IF($B$9="Female",'No Self Assessment feeder'!O1160,IF($B$9="Male",'No Self Assessment feeder'!AU1160,IF($B$9="All",'No Self Assessment feeder'!CA1160)))</f>
        <v>.</v>
      </c>
      <c r="P1171" s="79" t="str">
        <f>IF($B$9="Female",'No Self Assessment feeder'!P1160,IF($B$9="Male",'No Self Assessment feeder'!AV1160,IF($B$9="All",'No Self Assessment feeder'!CB1160)))</f>
        <v>.</v>
      </c>
      <c r="Q1171" s="120" t="str">
        <f>IF($B$9="Female",'No Self Assessment feeder'!Q1160,IF($B$9="Male",'No Self Assessment feeder'!AW1160,IF($B$9="All",'No Self Assessment feeder'!CC1160)))</f>
        <v>.</v>
      </c>
      <c r="R1171" s="120" t="str">
        <f>IF($B$9="Female",'No Self Assessment feeder'!R1160,IF($B$9="Male",'No Self Assessment feeder'!AX1160,IF($B$9="All",'No Self Assessment feeder'!CD1160)))</f>
        <v>.</v>
      </c>
      <c r="S1171" s="120" t="str">
        <f>IF($B$9="Female",'No Self Assessment feeder'!S1160,IF($B$9="Male",'No Self Assessment feeder'!AY1160,IF($B$9="All",'No Self Assessment feeder'!CE1160)))</f>
        <v>.</v>
      </c>
      <c r="T1171" s="120" t="str">
        <f>IF($B$9="Female",'No Self Assessment feeder'!T1160,IF($B$9="Male",'No Self Assessment feeder'!AZ1160,IF($B$9="All",'No Self Assessment feeder'!CF1160)))</f>
        <v>.</v>
      </c>
      <c r="U1171" s="127" t="str">
        <f>IF($B$9="Female",'No Self Assessment feeder'!U1160,IF($B$9="Male",'No Self Assessment feeder'!BA1160,IF($B$9="All",'No Self Assessment feeder'!CG1160)))</f>
        <v>.</v>
      </c>
      <c r="V1171" s="81" t="str">
        <f>IF($B$9="Female",'No Self Assessment feeder'!V1160,IF($B$9="Male",'No Self Assessment feeder'!BB1160,IF($B$9="All",'No Self Assessment feeder'!CH1160)))</f>
        <v>.</v>
      </c>
      <c r="W1171" s="120" t="str">
        <f>IF($B$9="Female",'No Self Assessment feeder'!W1160,IF($B$9="Male",'No Self Assessment feeder'!BC1160,IF($B$9="All",'No Self Assessment feeder'!CI1160)))</f>
        <v>.</v>
      </c>
      <c r="X1171" s="79" t="str">
        <f>IF($B$9="Female",'No Self Assessment feeder'!X1160,IF($B$9="Male",'No Self Assessment feeder'!BD1160,IF($B$9="All",'No Self Assessment feeder'!CJ1160)))</f>
        <v>.</v>
      </c>
      <c r="Y1171" s="120" t="str">
        <f>IF($B$9="Female",'No Self Assessment feeder'!Y1160,IF($B$9="Male",'No Self Assessment feeder'!BE1160,IF($B$9="All",'No Self Assessment feeder'!CK1160)))</f>
        <v>.</v>
      </c>
      <c r="Z1171" s="120" t="str">
        <f>IF($B$9="Female",'No Self Assessment feeder'!Z1160,IF($B$9="Male",'No Self Assessment feeder'!BF1160,IF($B$9="All",'No Self Assessment feeder'!CL1160)))</f>
        <v>.</v>
      </c>
      <c r="AA1171" s="120" t="str">
        <f>IF($B$9="Female",'No Self Assessment feeder'!AA1160,IF($B$9="Male",'No Self Assessment feeder'!BG1160,IF($B$9="All",'No Self Assessment feeder'!CM1160)))</f>
        <v>.</v>
      </c>
      <c r="AB1171" s="120" t="str">
        <f>IF($B$9="Female",'No Self Assessment feeder'!AB1160,IF($B$9="Male",'No Self Assessment feeder'!BH1160,IF($B$9="All",'No Self Assessment feeder'!CN1160)))</f>
        <v>.</v>
      </c>
      <c r="AC1171" s="127" t="str">
        <f>IF($B$9="Female",'No Self Assessment feeder'!AC1160,IF($B$9="Male",'No Self Assessment feeder'!BI1160,IF($B$9="All",'No Self Assessment feeder'!CO1160)))</f>
        <v>.</v>
      </c>
      <c r="CM1171" s="29"/>
    </row>
    <row r="1172" spans="1:91" ht="14.25" customHeight="1" x14ac:dyDescent="0.2">
      <c r="A1172" s="159" t="s">
        <v>296</v>
      </c>
      <c r="B1172" s="65" t="s">
        <v>242</v>
      </c>
      <c r="C1172" s="66">
        <v>10006022</v>
      </c>
      <c r="D1172" s="66" t="s">
        <v>495</v>
      </c>
      <c r="E1172" s="162" t="s">
        <v>243</v>
      </c>
      <c r="F1172" s="142">
        <f>IF($B$9="Female",'No Self Assessment feeder'!F1161,IF($B$9="Male",'No Self Assessment feeder'!AL1161,IF($B$9="All",'No Self Assessment feeder'!BR1161)))</f>
        <v>2350</v>
      </c>
      <c r="G1172" s="120">
        <f>IF($B$9="Female",'No Self Assessment feeder'!G1161,IF($B$9="Male",'No Self Assessment feeder'!AM1161,IF($B$9="All",'No Self Assessment feeder'!BS1161)))</f>
        <v>3</v>
      </c>
      <c r="H1172" s="79">
        <f>IF($B$9="Female",'No Self Assessment feeder'!H1161,IF($B$9="Male",'No Self Assessment feeder'!AN1161,IF($B$9="All",'No Self Assessment feeder'!BT1161)))</f>
        <v>2280</v>
      </c>
      <c r="I1172" s="120">
        <f>IF($B$9="Female",'No Self Assessment feeder'!I1161,IF($B$9="Male",'No Self Assessment feeder'!AO1161,IF($B$9="All",'No Self Assessment feeder'!BU1161)))</f>
        <v>6.6</v>
      </c>
      <c r="J1172" s="120">
        <f>IF($B$9="Female",'No Self Assessment feeder'!J1161,IF($B$9="Male",'No Self Assessment feeder'!AP1161,IF($B$9="All",'No Self Assessment feeder'!BV1161)))</f>
        <v>13.3</v>
      </c>
      <c r="K1172" s="120">
        <f>IF($B$9="Female",'No Self Assessment feeder'!K1161,IF($B$9="Male",'No Self Assessment feeder'!AQ1161,IF($B$9="All",'No Self Assessment feeder'!BW1161)))</f>
        <v>72.400000000000006</v>
      </c>
      <c r="L1172" s="120">
        <f>IF($B$9="Female",'No Self Assessment feeder'!L1161,IF($B$9="Male",'No Self Assessment feeder'!AR1161,IF($B$9="All",'No Self Assessment feeder'!BX1161)))</f>
        <v>77.599999999999994</v>
      </c>
      <c r="M1172" s="127">
        <f>IF($B$9="Female",'No Self Assessment feeder'!M1161,IF($B$9="Male",'No Self Assessment feeder'!AS1161,IF($B$9="All",'No Self Assessment feeder'!BY1161)))</f>
        <v>80.099999999999994</v>
      </c>
      <c r="N1172" s="81" t="str">
        <f>IF($B$9="Female",'No Self Assessment feeder'!N1161,IF($B$9="Male",'No Self Assessment feeder'!AT1161,IF($B$9="All",'No Self Assessment feeder'!BZ1161)))</f>
        <v>.</v>
      </c>
      <c r="O1172" s="120" t="str">
        <f>IF($B$9="Female",'No Self Assessment feeder'!O1161,IF($B$9="Male",'No Self Assessment feeder'!AU1161,IF($B$9="All",'No Self Assessment feeder'!CA1161)))</f>
        <v>.</v>
      </c>
      <c r="P1172" s="79" t="str">
        <f>IF($B$9="Female",'No Self Assessment feeder'!P1161,IF($B$9="Male",'No Self Assessment feeder'!AV1161,IF($B$9="All",'No Self Assessment feeder'!CB1161)))</f>
        <v>.</v>
      </c>
      <c r="Q1172" s="120" t="str">
        <f>IF($B$9="Female",'No Self Assessment feeder'!Q1161,IF($B$9="Male",'No Self Assessment feeder'!AW1161,IF($B$9="All",'No Self Assessment feeder'!CC1161)))</f>
        <v>.</v>
      </c>
      <c r="R1172" s="120" t="str">
        <f>IF($B$9="Female",'No Self Assessment feeder'!R1161,IF($B$9="Male",'No Self Assessment feeder'!AX1161,IF($B$9="All",'No Self Assessment feeder'!CD1161)))</f>
        <v>.</v>
      </c>
      <c r="S1172" s="120" t="str">
        <f>IF($B$9="Female",'No Self Assessment feeder'!S1161,IF($B$9="Male",'No Self Assessment feeder'!AY1161,IF($B$9="All",'No Self Assessment feeder'!CE1161)))</f>
        <v>.</v>
      </c>
      <c r="T1172" s="120" t="str">
        <f>IF($B$9="Female",'No Self Assessment feeder'!T1161,IF($B$9="Male",'No Self Assessment feeder'!AZ1161,IF($B$9="All",'No Self Assessment feeder'!CF1161)))</f>
        <v>.</v>
      </c>
      <c r="U1172" s="127" t="str">
        <f>IF($B$9="Female",'No Self Assessment feeder'!U1161,IF($B$9="Male",'No Self Assessment feeder'!BA1161,IF($B$9="All",'No Self Assessment feeder'!CG1161)))</f>
        <v>.</v>
      </c>
      <c r="V1172" s="81" t="str">
        <f>IF($B$9="Female",'No Self Assessment feeder'!V1161,IF($B$9="Male",'No Self Assessment feeder'!BB1161,IF($B$9="All",'No Self Assessment feeder'!CH1161)))</f>
        <v>.</v>
      </c>
      <c r="W1172" s="120" t="str">
        <f>IF($B$9="Female",'No Self Assessment feeder'!W1161,IF($B$9="Male",'No Self Assessment feeder'!BC1161,IF($B$9="All",'No Self Assessment feeder'!CI1161)))</f>
        <v>.</v>
      </c>
      <c r="X1172" s="79" t="str">
        <f>IF($B$9="Female",'No Self Assessment feeder'!X1161,IF($B$9="Male",'No Self Assessment feeder'!BD1161,IF($B$9="All",'No Self Assessment feeder'!CJ1161)))</f>
        <v>.</v>
      </c>
      <c r="Y1172" s="120" t="str">
        <f>IF($B$9="Female",'No Self Assessment feeder'!Y1161,IF($B$9="Male",'No Self Assessment feeder'!BE1161,IF($B$9="All",'No Self Assessment feeder'!CK1161)))</f>
        <v>.</v>
      </c>
      <c r="Z1172" s="120" t="str">
        <f>IF($B$9="Female",'No Self Assessment feeder'!Z1161,IF($B$9="Male",'No Self Assessment feeder'!BF1161,IF($B$9="All",'No Self Assessment feeder'!CL1161)))</f>
        <v>.</v>
      </c>
      <c r="AA1172" s="120" t="str">
        <f>IF($B$9="Female",'No Self Assessment feeder'!AA1161,IF($B$9="Male",'No Self Assessment feeder'!BG1161,IF($B$9="All",'No Self Assessment feeder'!CM1161)))</f>
        <v>.</v>
      </c>
      <c r="AB1172" s="120" t="str">
        <f>IF($B$9="Female",'No Self Assessment feeder'!AB1161,IF($B$9="Male",'No Self Assessment feeder'!BH1161,IF($B$9="All",'No Self Assessment feeder'!CN1161)))</f>
        <v>.</v>
      </c>
      <c r="AC1172" s="127" t="str">
        <f>IF($B$9="Female",'No Self Assessment feeder'!AC1161,IF($B$9="Male",'No Self Assessment feeder'!BI1161,IF($B$9="All",'No Self Assessment feeder'!CO1161)))</f>
        <v>.</v>
      </c>
      <c r="CM1172" s="29"/>
    </row>
    <row r="1173" spans="1:91" ht="14.25" customHeight="1" x14ac:dyDescent="0.2">
      <c r="A1173" s="159" t="s">
        <v>296</v>
      </c>
      <c r="B1173" s="65" t="s">
        <v>244</v>
      </c>
      <c r="C1173" s="66">
        <v>10007158</v>
      </c>
      <c r="D1173" s="66" t="s">
        <v>495</v>
      </c>
      <c r="E1173" s="162" t="s">
        <v>245</v>
      </c>
      <c r="F1173" s="142">
        <f>IF($B$9="Female",'No Self Assessment feeder'!F1162,IF($B$9="Male",'No Self Assessment feeder'!AL1162,IF($B$9="All",'No Self Assessment feeder'!BR1162)))</f>
        <v>3460</v>
      </c>
      <c r="G1173" s="120">
        <f>IF($B$9="Female",'No Self Assessment feeder'!G1162,IF($B$9="Male",'No Self Assessment feeder'!AM1162,IF($B$9="All",'No Self Assessment feeder'!BS1162)))</f>
        <v>2.4</v>
      </c>
      <c r="H1173" s="79">
        <f>IF($B$9="Female",'No Self Assessment feeder'!H1162,IF($B$9="Male",'No Self Assessment feeder'!AN1162,IF($B$9="All",'No Self Assessment feeder'!BT1162)))</f>
        <v>3375</v>
      </c>
      <c r="I1173" s="120">
        <f>IF($B$9="Female",'No Self Assessment feeder'!I1162,IF($B$9="Male",'No Self Assessment feeder'!AO1162,IF($B$9="All",'No Self Assessment feeder'!BU1162)))</f>
        <v>7.6</v>
      </c>
      <c r="J1173" s="120">
        <f>IF($B$9="Female",'No Self Assessment feeder'!J1162,IF($B$9="Male",'No Self Assessment feeder'!AP1162,IF($B$9="All",'No Self Assessment feeder'!BV1162)))</f>
        <v>8.5</v>
      </c>
      <c r="K1173" s="120">
        <f>IF($B$9="Female",'No Self Assessment feeder'!K1162,IF($B$9="Male",'No Self Assessment feeder'!AQ1162,IF($B$9="All",'No Self Assessment feeder'!BW1162)))</f>
        <v>62.7</v>
      </c>
      <c r="L1173" s="120">
        <f>IF($B$9="Female",'No Self Assessment feeder'!L1162,IF($B$9="Male",'No Self Assessment feeder'!AR1162,IF($B$9="All",'No Self Assessment feeder'!BX1162)))</f>
        <v>76.5</v>
      </c>
      <c r="M1173" s="127">
        <f>IF($B$9="Female",'No Self Assessment feeder'!M1162,IF($B$9="Male",'No Self Assessment feeder'!AS1162,IF($B$9="All",'No Self Assessment feeder'!BY1162)))</f>
        <v>83.9</v>
      </c>
      <c r="N1173" s="81" t="str">
        <f>IF($B$9="Female",'No Self Assessment feeder'!N1162,IF($B$9="Male",'No Self Assessment feeder'!AT1162,IF($B$9="All",'No Self Assessment feeder'!BZ1162)))</f>
        <v>.</v>
      </c>
      <c r="O1173" s="120" t="str">
        <f>IF($B$9="Female",'No Self Assessment feeder'!O1162,IF($B$9="Male",'No Self Assessment feeder'!AU1162,IF($B$9="All",'No Self Assessment feeder'!CA1162)))</f>
        <v>.</v>
      </c>
      <c r="P1173" s="79" t="str">
        <f>IF($B$9="Female",'No Self Assessment feeder'!P1162,IF($B$9="Male",'No Self Assessment feeder'!AV1162,IF($B$9="All",'No Self Assessment feeder'!CB1162)))</f>
        <v>.</v>
      </c>
      <c r="Q1173" s="120" t="str">
        <f>IF($B$9="Female",'No Self Assessment feeder'!Q1162,IF($B$9="Male",'No Self Assessment feeder'!AW1162,IF($B$9="All",'No Self Assessment feeder'!CC1162)))</f>
        <v>.</v>
      </c>
      <c r="R1173" s="120" t="str">
        <f>IF($B$9="Female",'No Self Assessment feeder'!R1162,IF($B$9="Male",'No Self Assessment feeder'!AX1162,IF($B$9="All",'No Self Assessment feeder'!CD1162)))</f>
        <v>.</v>
      </c>
      <c r="S1173" s="120" t="str">
        <f>IF($B$9="Female",'No Self Assessment feeder'!S1162,IF($B$9="Male",'No Self Assessment feeder'!AY1162,IF($B$9="All",'No Self Assessment feeder'!CE1162)))</f>
        <v>.</v>
      </c>
      <c r="T1173" s="120" t="str">
        <f>IF($B$9="Female",'No Self Assessment feeder'!T1162,IF($B$9="Male",'No Self Assessment feeder'!AZ1162,IF($B$9="All",'No Self Assessment feeder'!CF1162)))</f>
        <v>.</v>
      </c>
      <c r="U1173" s="127" t="str">
        <f>IF($B$9="Female",'No Self Assessment feeder'!U1162,IF($B$9="Male",'No Self Assessment feeder'!BA1162,IF($B$9="All",'No Self Assessment feeder'!CG1162)))</f>
        <v>.</v>
      </c>
      <c r="V1173" s="81" t="str">
        <f>IF($B$9="Female",'No Self Assessment feeder'!V1162,IF($B$9="Male",'No Self Assessment feeder'!BB1162,IF($B$9="All",'No Self Assessment feeder'!CH1162)))</f>
        <v>.</v>
      </c>
      <c r="W1173" s="120" t="str">
        <f>IF($B$9="Female",'No Self Assessment feeder'!W1162,IF($B$9="Male",'No Self Assessment feeder'!BC1162,IF($B$9="All",'No Self Assessment feeder'!CI1162)))</f>
        <v>.</v>
      </c>
      <c r="X1173" s="79" t="str">
        <f>IF($B$9="Female",'No Self Assessment feeder'!X1162,IF($B$9="Male",'No Self Assessment feeder'!BD1162,IF($B$9="All",'No Self Assessment feeder'!CJ1162)))</f>
        <v>.</v>
      </c>
      <c r="Y1173" s="120" t="str">
        <f>IF($B$9="Female",'No Self Assessment feeder'!Y1162,IF($B$9="Male",'No Self Assessment feeder'!BE1162,IF($B$9="All",'No Self Assessment feeder'!CK1162)))</f>
        <v>.</v>
      </c>
      <c r="Z1173" s="120" t="str">
        <f>IF($B$9="Female",'No Self Assessment feeder'!Z1162,IF($B$9="Male",'No Self Assessment feeder'!BF1162,IF($B$9="All",'No Self Assessment feeder'!CL1162)))</f>
        <v>.</v>
      </c>
      <c r="AA1173" s="120" t="str">
        <f>IF($B$9="Female",'No Self Assessment feeder'!AA1162,IF($B$9="Male",'No Self Assessment feeder'!BG1162,IF($B$9="All",'No Self Assessment feeder'!CM1162)))</f>
        <v>.</v>
      </c>
      <c r="AB1173" s="120" t="str">
        <f>IF($B$9="Female",'No Self Assessment feeder'!AB1162,IF($B$9="Male",'No Self Assessment feeder'!BH1162,IF($B$9="All",'No Self Assessment feeder'!CN1162)))</f>
        <v>.</v>
      </c>
      <c r="AC1173" s="127" t="str">
        <f>IF($B$9="Female",'No Self Assessment feeder'!AC1162,IF($B$9="Male",'No Self Assessment feeder'!BI1162,IF($B$9="All",'No Self Assessment feeder'!CO1162)))</f>
        <v>.</v>
      </c>
      <c r="CM1173" s="29"/>
    </row>
    <row r="1174" spans="1:91" ht="14.25" customHeight="1" x14ac:dyDescent="0.2">
      <c r="A1174" s="159" t="s">
        <v>296</v>
      </c>
      <c r="B1174" s="65" t="s">
        <v>246</v>
      </c>
      <c r="C1174" s="66">
        <v>10006299</v>
      </c>
      <c r="D1174" s="66" t="s">
        <v>489</v>
      </c>
      <c r="E1174" s="162" t="s">
        <v>247</v>
      </c>
      <c r="F1174" s="142">
        <f>IF($B$9="Female",'No Self Assessment feeder'!F1163,IF($B$9="Male",'No Self Assessment feeder'!AL1163,IF($B$9="All",'No Self Assessment feeder'!BR1163)))</f>
        <v>2705</v>
      </c>
      <c r="G1174" s="120">
        <f>IF($B$9="Female",'No Self Assessment feeder'!G1163,IF($B$9="Male",'No Self Assessment feeder'!AM1163,IF($B$9="All",'No Self Assessment feeder'!BS1163)))</f>
        <v>3.1</v>
      </c>
      <c r="H1174" s="79">
        <f>IF($B$9="Female",'No Self Assessment feeder'!H1163,IF($B$9="Male",'No Self Assessment feeder'!AN1163,IF($B$9="All",'No Self Assessment feeder'!BT1163)))</f>
        <v>2620</v>
      </c>
      <c r="I1174" s="120">
        <f>IF($B$9="Female",'No Self Assessment feeder'!I1163,IF($B$9="Male",'No Self Assessment feeder'!AO1163,IF($B$9="All",'No Self Assessment feeder'!BU1163)))</f>
        <v>8.4</v>
      </c>
      <c r="J1174" s="120">
        <f>IF($B$9="Female",'No Self Assessment feeder'!J1163,IF($B$9="Male",'No Self Assessment feeder'!AP1163,IF($B$9="All",'No Self Assessment feeder'!BV1163)))</f>
        <v>11.9</v>
      </c>
      <c r="K1174" s="120">
        <f>IF($B$9="Female",'No Self Assessment feeder'!K1163,IF($B$9="Male",'No Self Assessment feeder'!AQ1163,IF($B$9="All",'No Self Assessment feeder'!BW1163)))</f>
        <v>67.599999999999994</v>
      </c>
      <c r="L1174" s="120">
        <f>IF($B$9="Female",'No Self Assessment feeder'!L1163,IF($B$9="Male",'No Self Assessment feeder'!AR1163,IF($B$9="All",'No Self Assessment feeder'!BX1163)))</f>
        <v>75.900000000000006</v>
      </c>
      <c r="M1174" s="127">
        <f>IF($B$9="Female",'No Self Assessment feeder'!M1163,IF($B$9="Male",'No Self Assessment feeder'!AS1163,IF($B$9="All",'No Self Assessment feeder'!BY1163)))</f>
        <v>79.7</v>
      </c>
      <c r="N1174" s="81" t="str">
        <f>IF($B$9="Female",'No Self Assessment feeder'!N1163,IF($B$9="Male",'No Self Assessment feeder'!AT1163,IF($B$9="All",'No Self Assessment feeder'!BZ1163)))</f>
        <v>.</v>
      </c>
      <c r="O1174" s="120" t="str">
        <f>IF($B$9="Female",'No Self Assessment feeder'!O1163,IF($B$9="Male",'No Self Assessment feeder'!AU1163,IF($B$9="All",'No Self Assessment feeder'!CA1163)))</f>
        <v>.</v>
      </c>
      <c r="P1174" s="79" t="str">
        <f>IF($B$9="Female",'No Self Assessment feeder'!P1163,IF($B$9="Male",'No Self Assessment feeder'!AV1163,IF($B$9="All",'No Self Assessment feeder'!CB1163)))</f>
        <v>.</v>
      </c>
      <c r="Q1174" s="120" t="str">
        <f>IF($B$9="Female",'No Self Assessment feeder'!Q1163,IF($B$9="Male",'No Self Assessment feeder'!AW1163,IF($B$9="All",'No Self Assessment feeder'!CC1163)))</f>
        <v>.</v>
      </c>
      <c r="R1174" s="120" t="str">
        <f>IF($B$9="Female",'No Self Assessment feeder'!R1163,IF($B$9="Male",'No Self Assessment feeder'!AX1163,IF($B$9="All",'No Self Assessment feeder'!CD1163)))</f>
        <v>.</v>
      </c>
      <c r="S1174" s="120" t="str">
        <f>IF($B$9="Female",'No Self Assessment feeder'!S1163,IF($B$9="Male",'No Self Assessment feeder'!AY1163,IF($B$9="All",'No Self Assessment feeder'!CE1163)))</f>
        <v>.</v>
      </c>
      <c r="T1174" s="120" t="str">
        <f>IF($B$9="Female",'No Self Assessment feeder'!T1163,IF($B$9="Male",'No Self Assessment feeder'!AZ1163,IF($B$9="All",'No Self Assessment feeder'!CF1163)))</f>
        <v>.</v>
      </c>
      <c r="U1174" s="127" t="str">
        <f>IF($B$9="Female",'No Self Assessment feeder'!U1163,IF($B$9="Male",'No Self Assessment feeder'!BA1163,IF($B$9="All",'No Self Assessment feeder'!CG1163)))</f>
        <v>.</v>
      </c>
      <c r="V1174" s="81" t="str">
        <f>IF($B$9="Female",'No Self Assessment feeder'!V1163,IF($B$9="Male",'No Self Assessment feeder'!BB1163,IF($B$9="All",'No Self Assessment feeder'!CH1163)))</f>
        <v>.</v>
      </c>
      <c r="W1174" s="120" t="str">
        <f>IF($B$9="Female",'No Self Assessment feeder'!W1163,IF($B$9="Male",'No Self Assessment feeder'!BC1163,IF($B$9="All",'No Self Assessment feeder'!CI1163)))</f>
        <v>.</v>
      </c>
      <c r="X1174" s="79" t="str">
        <f>IF($B$9="Female",'No Self Assessment feeder'!X1163,IF($B$9="Male",'No Self Assessment feeder'!BD1163,IF($B$9="All",'No Self Assessment feeder'!CJ1163)))</f>
        <v>.</v>
      </c>
      <c r="Y1174" s="120" t="str">
        <f>IF($B$9="Female",'No Self Assessment feeder'!Y1163,IF($B$9="Male",'No Self Assessment feeder'!BE1163,IF($B$9="All",'No Self Assessment feeder'!CK1163)))</f>
        <v>.</v>
      </c>
      <c r="Z1174" s="120" t="str">
        <f>IF($B$9="Female",'No Self Assessment feeder'!Z1163,IF($B$9="Male",'No Self Assessment feeder'!BF1163,IF($B$9="All",'No Self Assessment feeder'!CL1163)))</f>
        <v>.</v>
      </c>
      <c r="AA1174" s="120" t="str">
        <f>IF($B$9="Female",'No Self Assessment feeder'!AA1163,IF($B$9="Male",'No Self Assessment feeder'!BG1163,IF($B$9="All",'No Self Assessment feeder'!CM1163)))</f>
        <v>.</v>
      </c>
      <c r="AB1174" s="120" t="str">
        <f>IF($B$9="Female",'No Self Assessment feeder'!AB1163,IF($B$9="Male",'No Self Assessment feeder'!BH1163,IF($B$9="All",'No Self Assessment feeder'!CN1163)))</f>
        <v>.</v>
      </c>
      <c r="AC1174" s="127" t="str">
        <f>IF($B$9="Female",'No Self Assessment feeder'!AC1163,IF($B$9="Male",'No Self Assessment feeder'!BI1163,IF($B$9="All",'No Self Assessment feeder'!CO1163)))</f>
        <v>.</v>
      </c>
      <c r="CM1174" s="29"/>
    </row>
    <row r="1175" spans="1:91" ht="14.25" customHeight="1" x14ac:dyDescent="0.2">
      <c r="A1175" s="159" t="s">
        <v>296</v>
      </c>
      <c r="B1175" s="65" t="s">
        <v>248</v>
      </c>
      <c r="C1175" s="65">
        <v>10037449</v>
      </c>
      <c r="D1175" s="66" t="s">
        <v>490</v>
      </c>
      <c r="E1175" s="162" t="s">
        <v>249</v>
      </c>
      <c r="F1175" s="142">
        <f>IF($B$9="Female",'No Self Assessment feeder'!F1164,IF($B$9="Male",'No Self Assessment feeder'!AL1164,IF($B$9="All",'No Self Assessment feeder'!BR1164)))</f>
        <v>620</v>
      </c>
      <c r="G1175" s="120">
        <f>IF($B$9="Female",'No Self Assessment feeder'!G1164,IF($B$9="Male",'No Self Assessment feeder'!AM1164,IF($B$9="All",'No Self Assessment feeder'!BS1164)))</f>
        <v>4.3</v>
      </c>
      <c r="H1175" s="79">
        <f>IF($B$9="Female",'No Self Assessment feeder'!H1164,IF($B$9="Male",'No Self Assessment feeder'!AN1164,IF($B$9="All",'No Self Assessment feeder'!BT1164)))</f>
        <v>595</v>
      </c>
      <c r="I1175" s="120">
        <f>IF($B$9="Female",'No Self Assessment feeder'!I1164,IF($B$9="Male",'No Self Assessment feeder'!AO1164,IF($B$9="All",'No Self Assessment feeder'!BU1164)))</f>
        <v>6.9</v>
      </c>
      <c r="J1175" s="120">
        <f>IF($B$9="Female",'No Self Assessment feeder'!J1164,IF($B$9="Male",'No Self Assessment feeder'!AP1164,IF($B$9="All",'No Self Assessment feeder'!BV1164)))</f>
        <v>8.1</v>
      </c>
      <c r="K1175" s="120">
        <f>IF($B$9="Female",'No Self Assessment feeder'!K1164,IF($B$9="Male",'No Self Assessment feeder'!AQ1164,IF($B$9="All",'No Self Assessment feeder'!BW1164)))</f>
        <v>71.2</v>
      </c>
      <c r="L1175" s="120">
        <f>IF($B$9="Female",'No Self Assessment feeder'!L1164,IF($B$9="Male",'No Self Assessment feeder'!AR1164,IF($B$9="All",'No Self Assessment feeder'!BX1164)))</f>
        <v>80.599999999999994</v>
      </c>
      <c r="M1175" s="127">
        <f>IF($B$9="Female",'No Self Assessment feeder'!M1164,IF($B$9="Male",'No Self Assessment feeder'!AS1164,IF($B$9="All",'No Self Assessment feeder'!BY1164)))</f>
        <v>85</v>
      </c>
      <c r="N1175" s="81" t="str">
        <f>IF($B$9="Female",'No Self Assessment feeder'!N1164,IF($B$9="Male",'No Self Assessment feeder'!AT1164,IF($B$9="All",'No Self Assessment feeder'!BZ1164)))</f>
        <v>.</v>
      </c>
      <c r="O1175" s="120" t="str">
        <f>IF($B$9="Female",'No Self Assessment feeder'!O1164,IF($B$9="Male",'No Self Assessment feeder'!AU1164,IF($B$9="All",'No Self Assessment feeder'!CA1164)))</f>
        <v>.</v>
      </c>
      <c r="P1175" s="79" t="str">
        <f>IF($B$9="Female",'No Self Assessment feeder'!P1164,IF($B$9="Male",'No Self Assessment feeder'!AV1164,IF($B$9="All",'No Self Assessment feeder'!CB1164)))</f>
        <v>.</v>
      </c>
      <c r="Q1175" s="120" t="str">
        <f>IF($B$9="Female",'No Self Assessment feeder'!Q1164,IF($B$9="Male",'No Self Assessment feeder'!AW1164,IF($B$9="All",'No Self Assessment feeder'!CC1164)))</f>
        <v>.</v>
      </c>
      <c r="R1175" s="120" t="str">
        <f>IF($B$9="Female",'No Self Assessment feeder'!R1164,IF($B$9="Male",'No Self Assessment feeder'!AX1164,IF($B$9="All",'No Self Assessment feeder'!CD1164)))</f>
        <v>.</v>
      </c>
      <c r="S1175" s="120" t="str">
        <f>IF($B$9="Female",'No Self Assessment feeder'!S1164,IF($B$9="Male",'No Self Assessment feeder'!AY1164,IF($B$9="All",'No Self Assessment feeder'!CE1164)))</f>
        <v>.</v>
      </c>
      <c r="T1175" s="120" t="str">
        <f>IF($B$9="Female",'No Self Assessment feeder'!T1164,IF($B$9="Male",'No Self Assessment feeder'!AZ1164,IF($B$9="All",'No Self Assessment feeder'!CF1164)))</f>
        <v>.</v>
      </c>
      <c r="U1175" s="127" t="str">
        <f>IF($B$9="Female",'No Self Assessment feeder'!U1164,IF($B$9="Male",'No Self Assessment feeder'!BA1164,IF($B$9="All",'No Self Assessment feeder'!CG1164)))</f>
        <v>.</v>
      </c>
      <c r="V1175" s="81" t="str">
        <f>IF($B$9="Female",'No Self Assessment feeder'!V1164,IF($B$9="Male",'No Self Assessment feeder'!BB1164,IF($B$9="All",'No Self Assessment feeder'!CH1164)))</f>
        <v>.</v>
      </c>
      <c r="W1175" s="120" t="str">
        <f>IF($B$9="Female",'No Self Assessment feeder'!W1164,IF($B$9="Male",'No Self Assessment feeder'!BC1164,IF($B$9="All",'No Self Assessment feeder'!CI1164)))</f>
        <v>.</v>
      </c>
      <c r="X1175" s="79" t="str">
        <f>IF($B$9="Female",'No Self Assessment feeder'!X1164,IF($B$9="Male",'No Self Assessment feeder'!BD1164,IF($B$9="All",'No Self Assessment feeder'!CJ1164)))</f>
        <v>.</v>
      </c>
      <c r="Y1175" s="120" t="str">
        <f>IF($B$9="Female",'No Self Assessment feeder'!Y1164,IF($B$9="Male",'No Self Assessment feeder'!BE1164,IF($B$9="All",'No Self Assessment feeder'!CK1164)))</f>
        <v>.</v>
      </c>
      <c r="Z1175" s="120" t="str">
        <f>IF($B$9="Female",'No Self Assessment feeder'!Z1164,IF($B$9="Male",'No Self Assessment feeder'!BF1164,IF($B$9="All",'No Self Assessment feeder'!CL1164)))</f>
        <v>.</v>
      </c>
      <c r="AA1175" s="120" t="str">
        <f>IF($B$9="Female",'No Self Assessment feeder'!AA1164,IF($B$9="Male",'No Self Assessment feeder'!BG1164,IF($B$9="All",'No Self Assessment feeder'!CM1164)))</f>
        <v>.</v>
      </c>
      <c r="AB1175" s="120" t="str">
        <f>IF($B$9="Female",'No Self Assessment feeder'!AB1164,IF($B$9="Male",'No Self Assessment feeder'!BH1164,IF($B$9="All",'No Self Assessment feeder'!CN1164)))</f>
        <v>.</v>
      </c>
      <c r="AC1175" s="127" t="str">
        <f>IF($B$9="Female",'No Self Assessment feeder'!AC1164,IF($B$9="Male",'No Self Assessment feeder'!BI1164,IF($B$9="All",'No Self Assessment feeder'!CO1164)))</f>
        <v>.</v>
      </c>
      <c r="CM1175" s="29"/>
    </row>
    <row r="1176" spans="1:91" ht="14.25" customHeight="1" x14ac:dyDescent="0.2">
      <c r="A1176" s="159" t="s">
        <v>296</v>
      </c>
      <c r="B1176" s="65" t="s">
        <v>250</v>
      </c>
      <c r="C1176" s="66">
        <v>10014001</v>
      </c>
      <c r="D1176" s="66" t="s">
        <v>488</v>
      </c>
      <c r="E1176" s="162" t="s">
        <v>251</v>
      </c>
      <c r="F1176" s="142">
        <f>IF($B$9="Female",'No Self Assessment feeder'!F1165,IF($B$9="Male",'No Self Assessment feeder'!AL1165,IF($B$9="All",'No Self Assessment feeder'!BR1165)))</f>
        <v>850</v>
      </c>
      <c r="G1176" s="120">
        <f>IF($B$9="Female",'No Self Assessment feeder'!G1165,IF($B$9="Male",'No Self Assessment feeder'!AM1165,IF($B$9="All",'No Self Assessment feeder'!BS1165)))</f>
        <v>4.8</v>
      </c>
      <c r="H1176" s="79">
        <f>IF($B$9="Female",'No Self Assessment feeder'!H1165,IF($B$9="Male",'No Self Assessment feeder'!AN1165,IF($B$9="All",'No Self Assessment feeder'!BT1165)))</f>
        <v>810</v>
      </c>
      <c r="I1176" s="120">
        <f>IF($B$9="Female",'No Self Assessment feeder'!I1165,IF($B$9="Male",'No Self Assessment feeder'!AO1165,IF($B$9="All",'No Self Assessment feeder'!BU1165)))</f>
        <v>7.4</v>
      </c>
      <c r="J1176" s="120">
        <f>IF($B$9="Female",'No Self Assessment feeder'!J1165,IF($B$9="Male",'No Self Assessment feeder'!AP1165,IF($B$9="All",'No Self Assessment feeder'!BV1165)))</f>
        <v>8.5</v>
      </c>
      <c r="K1176" s="120">
        <f>IF($B$9="Female",'No Self Assessment feeder'!K1165,IF($B$9="Male",'No Self Assessment feeder'!AQ1165,IF($B$9="All",'No Self Assessment feeder'!BW1165)))</f>
        <v>66.599999999999994</v>
      </c>
      <c r="L1176" s="120">
        <f>IF($B$9="Female",'No Self Assessment feeder'!L1165,IF($B$9="Male",'No Self Assessment feeder'!AR1165,IF($B$9="All",'No Self Assessment feeder'!BX1165)))</f>
        <v>81.099999999999994</v>
      </c>
      <c r="M1176" s="127">
        <f>IF($B$9="Female",'No Self Assessment feeder'!M1165,IF($B$9="Male",'No Self Assessment feeder'!AS1165,IF($B$9="All",'No Self Assessment feeder'!BY1165)))</f>
        <v>84</v>
      </c>
      <c r="N1176" s="81" t="str">
        <f>IF($B$9="Female",'No Self Assessment feeder'!N1165,IF($B$9="Male",'No Self Assessment feeder'!AT1165,IF($B$9="All",'No Self Assessment feeder'!BZ1165)))</f>
        <v>.</v>
      </c>
      <c r="O1176" s="120" t="str">
        <f>IF($B$9="Female",'No Self Assessment feeder'!O1165,IF($B$9="Male",'No Self Assessment feeder'!AU1165,IF($B$9="All",'No Self Assessment feeder'!CA1165)))</f>
        <v>.</v>
      </c>
      <c r="P1176" s="79" t="str">
        <f>IF($B$9="Female",'No Self Assessment feeder'!P1165,IF($B$9="Male",'No Self Assessment feeder'!AV1165,IF($B$9="All",'No Self Assessment feeder'!CB1165)))</f>
        <v>.</v>
      </c>
      <c r="Q1176" s="120" t="str">
        <f>IF($B$9="Female",'No Self Assessment feeder'!Q1165,IF($B$9="Male",'No Self Assessment feeder'!AW1165,IF($B$9="All",'No Self Assessment feeder'!CC1165)))</f>
        <v>.</v>
      </c>
      <c r="R1176" s="120" t="str">
        <f>IF($B$9="Female",'No Self Assessment feeder'!R1165,IF($B$9="Male",'No Self Assessment feeder'!AX1165,IF($B$9="All",'No Self Assessment feeder'!CD1165)))</f>
        <v>.</v>
      </c>
      <c r="S1176" s="120" t="str">
        <f>IF($B$9="Female",'No Self Assessment feeder'!S1165,IF($B$9="Male",'No Self Assessment feeder'!AY1165,IF($B$9="All",'No Self Assessment feeder'!CE1165)))</f>
        <v>.</v>
      </c>
      <c r="T1176" s="120" t="str">
        <f>IF($B$9="Female",'No Self Assessment feeder'!T1165,IF($B$9="Male",'No Self Assessment feeder'!AZ1165,IF($B$9="All",'No Self Assessment feeder'!CF1165)))</f>
        <v>.</v>
      </c>
      <c r="U1176" s="127" t="str">
        <f>IF($B$9="Female",'No Self Assessment feeder'!U1165,IF($B$9="Male",'No Self Assessment feeder'!BA1165,IF($B$9="All",'No Self Assessment feeder'!CG1165)))</f>
        <v>.</v>
      </c>
      <c r="V1176" s="81" t="str">
        <f>IF($B$9="Female",'No Self Assessment feeder'!V1165,IF($B$9="Male",'No Self Assessment feeder'!BB1165,IF($B$9="All",'No Self Assessment feeder'!CH1165)))</f>
        <v>.</v>
      </c>
      <c r="W1176" s="120" t="str">
        <f>IF($B$9="Female",'No Self Assessment feeder'!W1165,IF($B$9="Male",'No Self Assessment feeder'!BC1165,IF($B$9="All",'No Self Assessment feeder'!CI1165)))</f>
        <v>.</v>
      </c>
      <c r="X1176" s="79" t="str">
        <f>IF($B$9="Female",'No Self Assessment feeder'!X1165,IF($B$9="Male",'No Self Assessment feeder'!BD1165,IF($B$9="All",'No Self Assessment feeder'!CJ1165)))</f>
        <v>.</v>
      </c>
      <c r="Y1176" s="120" t="str">
        <f>IF($B$9="Female",'No Self Assessment feeder'!Y1165,IF($B$9="Male",'No Self Assessment feeder'!BE1165,IF($B$9="All",'No Self Assessment feeder'!CK1165)))</f>
        <v>.</v>
      </c>
      <c r="Z1176" s="120" t="str">
        <f>IF($B$9="Female",'No Self Assessment feeder'!Z1165,IF($B$9="Male",'No Self Assessment feeder'!BF1165,IF($B$9="All",'No Self Assessment feeder'!CL1165)))</f>
        <v>.</v>
      </c>
      <c r="AA1176" s="120" t="str">
        <f>IF($B$9="Female",'No Self Assessment feeder'!AA1165,IF($B$9="Male",'No Self Assessment feeder'!BG1165,IF($B$9="All",'No Self Assessment feeder'!CM1165)))</f>
        <v>.</v>
      </c>
      <c r="AB1176" s="120" t="str">
        <f>IF($B$9="Female",'No Self Assessment feeder'!AB1165,IF($B$9="Male",'No Self Assessment feeder'!BH1165,IF($B$9="All",'No Self Assessment feeder'!CN1165)))</f>
        <v>.</v>
      </c>
      <c r="AC1176" s="127" t="str">
        <f>IF($B$9="Female",'No Self Assessment feeder'!AC1165,IF($B$9="Male",'No Self Assessment feeder'!BI1165,IF($B$9="All",'No Self Assessment feeder'!CO1165)))</f>
        <v>.</v>
      </c>
      <c r="CM1176" s="29"/>
    </row>
    <row r="1177" spans="1:91" ht="14.25" customHeight="1" x14ac:dyDescent="0.2">
      <c r="A1177" s="159" t="s">
        <v>296</v>
      </c>
      <c r="B1177" s="65" t="s">
        <v>252</v>
      </c>
      <c r="C1177" s="66">
        <v>10007159</v>
      </c>
      <c r="D1177" s="66" t="s">
        <v>496</v>
      </c>
      <c r="E1177" s="162" t="s">
        <v>253</v>
      </c>
      <c r="F1177" s="142">
        <f>IF($B$9="Female",'No Self Assessment feeder'!F1166,IF($B$9="Male",'No Self Assessment feeder'!AL1166,IF($B$9="All",'No Self Assessment feeder'!BR1166)))</f>
        <v>2180</v>
      </c>
      <c r="G1177" s="120">
        <f>IF($B$9="Female",'No Self Assessment feeder'!G1166,IF($B$9="Male",'No Self Assessment feeder'!AM1166,IF($B$9="All",'No Self Assessment feeder'!BS1166)))</f>
        <v>3.4</v>
      </c>
      <c r="H1177" s="79">
        <f>IF($B$9="Female",'No Self Assessment feeder'!H1166,IF($B$9="Male",'No Self Assessment feeder'!AN1166,IF($B$9="All",'No Self Assessment feeder'!BT1166)))</f>
        <v>2105</v>
      </c>
      <c r="I1177" s="120">
        <f>IF($B$9="Female",'No Self Assessment feeder'!I1166,IF($B$9="Male",'No Self Assessment feeder'!AO1166,IF($B$9="All",'No Self Assessment feeder'!BU1166)))</f>
        <v>7</v>
      </c>
      <c r="J1177" s="120">
        <f>IF($B$9="Female",'No Self Assessment feeder'!J1166,IF($B$9="Male",'No Self Assessment feeder'!AP1166,IF($B$9="All",'No Self Assessment feeder'!BV1166)))</f>
        <v>12.7</v>
      </c>
      <c r="K1177" s="120">
        <f>IF($B$9="Female",'No Self Assessment feeder'!K1166,IF($B$9="Male",'No Self Assessment feeder'!AQ1166,IF($B$9="All",'No Self Assessment feeder'!BW1166)))</f>
        <v>64.2</v>
      </c>
      <c r="L1177" s="120">
        <f>IF($B$9="Female",'No Self Assessment feeder'!L1166,IF($B$9="Male",'No Self Assessment feeder'!AR1166,IF($B$9="All",'No Self Assessment feeder'!BX1166)))</f>
        <v>75.5</v>
      </c>
      <c r="M1177" s="127">
        <f>IF($B$9="Female",'No Self Assessment feeder'!M1166,IF($B$9="Male",'No Self Assessment feeder'!AS1166,IF($B$9="All",'No Self Assessment feeder'!BY1166)))</f>
        <v>80.3</v>
      </c>
      <c r="N1177" s="81" t="str">
        <f>IF($B$9="Female",'No Self Assessment feeder'!N1166,IF($B$9="Male",'No Self Assessment feeder'!AT1166,IF($B$9="All",'No Self Assessment feeder'!BZ1166)))</f>
        <v>.</v>
      </c>
      <c r="O1177" s="120" t="str">
        <f>IF($B$9="Female",'No Self Assessment feeder'!O1166,IF($B$9="Male",'No Self Assessment feeder'!AU1166,IF($B$9="All",'No Self Assessment feeder'!CA1166)))</f>
        <v>.</v>
      </c>
      <c r="P1177" s="79" t="str">
        <f>IF($B$9="Female",'No Self Assessment feeder'!P1166,IF($B$9="Male",'No Self Assessment feeder'!AV1166,IF($B$9="All",'No Self Assessment feeder'!CB1166)))</f>
        <v>.</v>
      </c>
      <c r="Q1177" s="120" t="str">
        <f>IF($B$9="Female",'No Self Assessment feeder'!Q1166,IF($B$9="Male",'No Self Assessment feeder'!AW1166,IF($B$9="All",'No Self Assessment feeder'!CC1166)))</f>
        <v>.</v>
      </c>
      <c r="R1177" s="120" t="str">
        <f>IF($B$9="Female",'No Self Assessment feeder'!R1166,IF($B$9="Male",'No Self Assessment feeder'!AX1166,IF($B$9="All",'No Self Assessment feeder'!CD1166)))</f>
        <v>.</v>
      </c>
      <c r="S1177" s="120" t="str">
        <f>IF($B$9="Female",'No Self Assessment feeder'!S1166,IF($B$9="Male",'No Self Assessment feeder'!AY1166,IF($B$9="All",'No Self Assessment feeder'!CE1166)))</f>
        <v>.</v>
      </c>
      <c r="T1177" s="120" t="str">
        <f>IF($B$9="Female",'No Self Assessment feeder'!T1166,IF($B$9="Male",'No Self Assessment feeder'!AZ1166,IF($B$9="All",'No Self Assessment feeder'!CF1166)))</f>
        <v>.</v>
      </c>
      <c r="U1177" s="127" t="str">
        <f>IF($B$9="Female",'No Self Assessment feeder'!U1166,IF($B$9="Male",'No Self Assessment feeder'!BA1166,IF($B$9="All",'No Self Assessment feeder'!CG1166)))</f>
        <v>.</v>
      </c>
      <c r="V1177" s="81" t="str">
        <f>IF($B$9="Female",'No Self Assessment feeder'!V1166,IF($B$9="Male",'No Self Assessment feeder'!BB1166,IF($B$9="All",'No Self Assessment feeder'!CH1166)))</f>
        <v>.</v>
      </c>
      <c r="W1177" s="120" t="str">
        <f>IF($B$9="Female",'No Self Assessment feeder'!W1166,IF($B$9="Male",'No Self Assessment feeder'!BC1166,IF($B$9="All",'No Self Assessment feeder'!CI1166)))</f>
        <v>.</v>
      </c>
      <c r="X1177" s="79" t="str">
        <f>IF($B$9="Female",'No Self Assessment feeder'!X1166,IF($B$9="Male",'No Self Assessment feeder'!BD1166,IF($B$9="All",'No Self Assessment feeder'!CJ1166)))</f>
        <v>.</v>
      </c>
      <c r="Y1177" s="120" t="str">
        <f>IF($B$9="Female",'No Self Assessment feeder'!Y1166,IF($B$9="Male",'No Self Assessment feeder'!BE1166,IF($B$9="All",'No Self Assessment feeder'!CK1166)))</f>
        <v>.</v>
      </c>
      <c r="Z1177" s="120" t="str">
        <f>IF($B$9="Female",'No Self Assessment feeder'!Z1166,IF($B$9="Male",'No Self Assessment feeder'!BF1166,IF($B$9="All",'No Self Assessment feeder'!CL1166)))</f>
        <v>.</v>
      </c>
      <c r="AA1177" s="120" t="str">
        <f>IF($B$9="Female",'No Self Assessment feeder'!AA1166,IF($B$9="Male",'No Self Assessment feeder'!BG1166,IF($B$9="All",'No Self Assessment feeder'!CM1166)))</f>
        <v>.</v>
      </c>
      <c r="AB1177" s="120" t="str">
        <f>IF($B$9="Female",'No Self Assessment feeder'!AB1166,IF($B$9="Male",'No Self Assessment feeder'!BH1166,IF($B$9="All",'No Self Assessment feeder'!CN1166)))</f>
        <v>.</v>
      </c>
      <c r="AC1177" s="127" t="str">
        <f>IF($B$9="Female",'No Self Assessment feeder'!AC1166,IF($B$9="Male",'No Self Assessment feeder'!BI1166,IF($B$9="All",'No Self Assessment feeder'!CO1166)))</f>
        <v>.</v>
      </c>
      <c r="CM1177" s="29"/>
    </row>
    <row r="1178" spans="1:91" ht="14.25" customHeight="1" x14ac:dyDescent="0.2">
      <c r="A1178" s="159" t="s">
        <v>296</v>
      </c>
      <c r="B1178" s="65" t="s">
        <v>254</v>
      </c>
      <c r="C1178" s="66">
        <v>10007160</v>
      </c>
      <c r="D1178" s="66" t="s">
        <v>495</v>
      </c>
      <c r="E1178" s="162" t="s">
        <v>255</v>
      </c>
      <c r="F1178" s="142">
        <f>IF($B$9="Female",'No Self Assessment feeder'!F1167,IF($B$9="Male",'No Self Assessment feeder'!AL1167,IF($B$9="All",'No Self Assessment feeder'!BR1167)))</f>
        <v>1775</v>
      </c>
      <c r="G1178" s="120">
        <f>IF($B$9="Female",'No Self Assessment feeder'!G1167,IF($B$9="Male",'No Self Assessment feeder'!AM1167,IF($B$9="All",'No Self Assessment feeder'!BS1167)))</f>
        <v>3.3</v>
      </c>
      <c r="H1178" s="79">
        <f>IF($B$9="Female",'No Self Assessment feeder'!H1167,IF($B$9="Male",'No Self Assessment feeder'!AN1167,IF($B$9="All",'No Self Assessment feeder'!BT1167)))</f>
        <v>1715</v>
      </c>
      <c r="I1178" s="120">
        <f>IF($B$9="Female",'No Self Assessment feeder'!I1167,IF($B$9="Male",'No Self Assessment feeder'!AO1167,IF($B$9="All",'No Self Assessment feeder'!BU1167)))</f>
        <v>7.1</v>
      </c>
      <c r="J1178" s="120">
        <f>IF($B$9="Female",'No Self Assessment feeder'!J1167,IF($B$9="Male",'No Self Assessment feeder'!AP1167,IF($B$9="All",'No Self Assessment feeder'!BV1167)))</f>
        <v>9.6999999999999993</v>
      </c>
      <c r="K1178" s="120">
        <f>IF($B$9="Female",'No Self Assessment feeder'!K1167,IF($B$9="Male",'No Self Assessment feeder'!AQ1167,IF($B$9="All",'No Self Assessment feeder'!BW1167)))</f>
        <v>61.9</v>
      </c>
      <c r="L1178" s="120">
        <f>IF($B$9="Female",'No Self Assessment feeder'!L1167,IF($B$9="Male",'No Self Assessment feeder'!AR1167,IF($B$9="All",'No Self Assessment feeder'!BX1167)))</f>
        <v>76.8</v>
      </c>
      <c r="M1178" s="127">
        <f>IF($B$9="Female",'No Self Assessment feeder'!M1167,IF($B$9="Male",'No Self Assessment feeder'!AS1167,IF($B$9="All",'No Self Assessment feeder'!BY1167)))</f>
        <v>83.2</v>
      </c>
      <c r="N1178" s="81" t="str">
        <f>IF($B$9="Female",'No Self Assessment feeder'!N1167,IF($B$9="Male",'No Self Assessment feeder'!AT1167,IF($B$9="All",'No Self Assessment feeder'!BZ1167)))</f>
        <v>.</v>
      </c>
      <c r="O1178" s="120" t="str">
        <f>IF($B$9="Female",'No Self Assessment feeder'!O1167,IF($B$9="Male",'No Self Assessment feeder'!AU1167,IF($B$9="All",'No Self Assessment feeder'!CA1167)))</f>
        <v>.</v>
      </c>
      <c r="P1178" s="79" t="str">
        <f>IF($B$9="Female",'No Self Assessment feeder'!P1167,IF($B$9="Male",'No Self Assessment feeder'!AV1167,IF($B$9="All",'No Self Assessment feeder'!CB1167)))</f>
        <v>.</v>
      </c>
      <c r="Q1178" s="120" t="str">
        <f>IF($B$9="Female",'No Self Assessment feeder'!Q1167,IF($B$9="Male",'No Self Assessment feeder'!AW1167,IF($B$9="All",'No Self Assessment feeder'!CC1167)))</f>
        <v>.</v>
      </c>
      <c r="R1178" s="120" t="str">
        <f>IF($B$9="Female",'No Self Assessment feeder'!R1167,IF($B$9="Male",'No Self Assessment feeder'!AX1167,IF($B$9="All",'No Self Assessment feeder'!CD1167)))</f>
        <v>.</v>
      </c>
      <c r="S1178" s="120" t="str">
        <f>IF($B$9="Female",'No Self Assessment feeder'!S1167,IF($B$9="Male",'No Self Assessment feeder'!AY1167,IF($B$9="All",'No Self Assessment feeder'!CE1167)))</f>
        <v>.</v>
      </c>
      <c r="T1178" s="120" t="str">
        <f>IF($B$9="Female",'No Self Assessment feeder'!T1167,IF($B$9="Male",'No Self Assessment feeder'!AZ1167,IF($B$9="All",'No Self Assessment feeder'!CF1167)))</f>
        <v>.</v>
      </c>
      <c r="U1178" s="127" t="str">
        <f>IF($B$9="Female",'No Self Assessment feeder'!U1167,IF($B$9="Male",'No Self Assessment feeder'!BA1167,IF($B$9="All",'No Self Assessment feeder'!CG1167)))</f>
        <v>.</v>
      </c>
      <c r="V1178" s="81" t="str">
        <f>IF($B$9="Female",'No Self Assessment feeder'!V1167,IF($B$9="Male",'No Self Assessment feeder'!BB1167,IF($B$9="All",'No Self Assessment feeder'!CH1167)))</f>
        <v>.</v>
      </c>
      <c r="W1178" s="120" t="str">
        <f>IF($B$9="Female",'No Self Assessment feeder'!W1167,IF($B$9="Male",'No Self Assessment feeder'!BC1167,IF($B$9="All",'No Self Assessment feeder'!CI1167)))</f>
        <v>.</v>
      </c>
      <c r="X1178" s="79" t="str">
        <f>IF($B$9="Female",'No Self Assessment feeder'!X1167,IF($B$9="Male",'No Self Assessment feeder'!BD1167,IF($B$9="All",'No Self Assessment feeder'!CJ1167)))</f>
        <v>.</v>
      </c>
      <c r="Y1178" s="120" t="str">
        <f>IF($B$9="Female",'No Self Assessment feeder'!Y1167,IF($B$9="Male",'No Self Assessment feeder'!BE1167,IF($B$9="All",'No Self Assessment feeder'!CK1167)))</f>
        <v>.</v>
      </c>
      <c r="Z1178" s="120" t="str">
        <f>IF($B$9="Female",'No Self Assessment feeder'!Z1167,IF($B$9="Male",'No Self Assessment feeder'!BF1167,IF($B$9="All",'No Self Assessment feeder'!CL1167)))</f>
        <v>.</v>
      </c>
      <c r="AA1178" s="120" t="str">
        <f>IF($B$9="Female",'No Self Assessment feeder'!AA1167,IF($B$9="Male",'No Self Assessment feeder'!BG1167,IF($B$9="All",'No Self Assessment feeder'!CM1167)))</f>
        <v>.</v>
      </c>
      <c r="AB1178" s="120" t="str">
        <f>IF($B$9="Female",'No Self Assessment feeder'!AB1167,IF($B$9="Male",'No Self Assessment feeder'!BH1167,IF($B$9="All",'No Self Assessment feeder'!CN1167)))</f>
        <v>.</v>
      </c>
      <c r="AC1178" s="127" t="str">
        <f>IF($B$9="Female",'No Self Assessment feeder'!AC1167,IF($B$9="Male",'No Self Assessment feeder'!BI1167,IF($B$9="All",'No Self Assessment feeder'!CO1167)))</f>
        <v>.</v>
      </c>
      <c r="CM1178" s="29"/>
    </row>
    <row r="1179" spans="1:91" ht="14.25" customHeight="1" x14ac:dyDescent="0.2">
      <c r="A1179" s="159" t="s">
        <v>296</v>
      </c>
      <c r="B1179" s="65" t="s">
        <v>256</v>
      </c>
      <c r="C1179" s="66">
        <v>10007806</v>
      </c>
      <c r="D1179" s="66" t="s">
        <v>495</v>
      </c>
      <c r="E1179" s="162" t="s">
        <v>257</v>
      </c>
      <c r="F1179" s="142">
        <f>IF($B$9="Female",'No Self Assessment feeder'!F1168,IF($B$9="Male",'No Self Assessment feeder'!AL1168,IF($B$9="All",'No Self Assessment feeder'!BR1168)))</f>
        <v>1945</v>
      </c>
      <c r="G1179" s="120">
        <f>IF($B$9="Female",'No Self Assessment feeder'!G1168,IF($B$9="Male",'No Self Assessment feeder'!AM1168,IF($B$9="All",'No Self Assessment feeder'!BS1168)))</f>
        <v>2.1</v>
      </c>
      <c r="H1179" s="79">
        <f>IF($B$9="Female",'No Self Assessment feeder'!H1168,IF($B$9="Male",'No Self Assessment feeder'!AN1168,IF($B$9="All",'No Self Assessment feeder'!BT1168)))</f>
        <v>1905</v>
      </c>
      <c r="I1179" s="120">
        <f>IF($B$9="Female",'No Self Assessment feeder'!I1168,IF($B$9="Male",'No Self Assessment feeder'!AO1168,IF($B$9="All",'No Self Assessment feeder'!BU1168)))</f>
        <v>7.8</v>
      </c>
      <c r="J1179" s="120">
        <f>IF($B$9="Female",'No Self Assessment feeder'!J1168,IF($B$9="Male",'No Self Assessment feeder'!AP1168,IF($B$9="All",'No Self Assessment feeder'!BV1168)))</f>
        <v>14.8</v>
      </c>
      <c r="K1179" s="120">
        <f>IF($B$9="Female",'No Self Assessment feeder'!K1168,IF($B$9="Male",'No Self Assessment feeder'!AQ1168,IF($B$9="All",'No Self Assessment feeder'!BW1168)))</f>
        <v>54.7</v>
      </c>
      <c r="L1179" s="120">
        <f>IF($B$9="Female",'No Self Assessment feeder'!L1168,IF($B$9="Male",'No Self Assessment feeder'!AR1168,IF($B$9="All",'No Self Assessment feeder'!BX1168)))</f>
        <v>68.3</v>
      </c>
      <c r="M1179" s="127">
        <f>IF($B$9="Female",'No Self Assessment feeder'!M1168,IF($B$9="Male",'No Self Assessment feeder'!AS1168,IF($B$9="All",'No Self Assessment feeder'!BY1168)))</f>
        <v>77.400000000000006</v>
      </c>
      <c r="N1179" s="81" t="str">
        <f>IF($B$9="Female",'No Self Assessment feeder'!N1168,IF($B$9="Male",'No Self Assessment feeder'!AT1168,IF($B$9="All",'No Self Assessment feeder'!BZ1168)))</f>
        <v>.</v>
      </c>
      <c r="O1179" s="120" t="str">
        <f>IF($B$9="Female",'No Self Assessment feeder'!O1168,IF($B$9="Male",'No Self Assessment feeder'!AU1168,IF($B$9="All",'No Self Assessment feeder'!CA1168)))</f>
        <v>.</v>
      </c>
      <c r="P1179" s="79" t="str">
        <f>IF($B$9="Female",'No Self Assessment feeder'!P1168,IF($B$9="Male",'No Self Assessment feeder'!AV1168,IF($B$9="All",'No Self Assessment feeder'!CB1168)))</f>
        <v>.</v>
      </c>
      <c r="Q1179" s="120" t="str">
        <f>IF($B$9="Female",'No Self Assessment feeder'!Q1168,IF($B$9="Male",'No Self Assessment feeder'!AW1168,IF($B$9="All",'No Self Assessment feeder'!CC1168)))</f>
        <v>.</v>
      </c>
      <c r="R1179" s="120" t="str">
        <f>IF($B$9="Female",'No Self Assessment feeder'!R1168,IF($B$9="Male",'No Self Assessment feeder'!AX1168,IF($B$9="All",'No Self Assessment feeder'!CD1168)))</f>
        <v>.</v>
      </c>
      <c r="S1179" s="120" t="str">
        <f>IF($B$9="Female",'No Self Assessment feeder'!S1168,IF($B$9="Male",'No Self Assessment feeder'!AY1168,IF($B$9="All",'No Self Assessment feeder'!CE1168)))</f>
        <v>.</v>
      </c>
      <c r="T1179" s="120" t="str">
        <f>IF($B$9="Female",'No Self Assessment feeder'!T1168,IF($B$9="Male",'No Self Assessment feeder'!AZ1168,IF($B$9="All",'No Self Assessment feeder'!CF1168)))</f>
        <v>.</v>
      </c>
      <c r="U1179" s="127" t="str">
        <f>IF($B$9="Female",'No Self Assessment feeder'!U1168,IF($B$9="Male",'No Self Assessment feeder'!BA1168,IF($B$9="All",'No Self Assessment feeder'!CG1168)))</f>
        <v>.</v>
      </c>
      <c r="V1179" s="81" t="str">
        <f>IF($B$9="Female",'No Self Assessment feeder'!V1168,IF($B$9="Male",'No Self Assessment feeder'!BB1168,IF($B$9="All",'No Self Assessment feeder'!CH1168)))</f>
        <v>.</v>
      </c>
      <c r="W1179" s="120" t="str">
        <f>IF($B$9="Female",'No Self Assessment feeder'!W1168,IF($B$9="Male",'No Self Assessment feeder'!BC1168,IF($B$9="All",'No Self Assessment feeder'!CI1168)))</f>
        <v>.</v>
      </c>
      <c r="X1179" s="79" t="str">
        <f>IF($B$9="Female",'No Self Assessment feeder'!X1168,IF($B$9="Male",'No Self Assessment feeder'!BD1168,IF($B$9="All",'No Self Assessment feeder'!CJ1168)))</f>
        <v>.</v>
      </c>
      <c r="Y1179" s="120" t="str">
        <f>IF($B$9="Female",'No Self Assessment feeder'!Y1168,IF($B$9="Male",'No Self Assessment feeder'!BE1168,IF($B$9="All",'No Self Assessment feeder'!CK1168)))</f>
        <v>.</v>
      </c>
      <c r="Z1179" s="120" t="str">
        <f>IF($B$9="Female",'No Self Assessment feeder'!Z1168,IF($B$9="Male",'No Self Assessment feeder'!BF1168,IF($B$9="All",'No Self Assessment feeder'!CL1168)))</f>
        <v>.</v>
      </c>
      <c r="AA1179" s="120" t="str">
        <f>IF($B$9="Female",'No Self Assessment feeder'!AA1168,IF($B$9="Male",'No Self Assessment feeder'!BG1168,IF($B$9="All",'No Self Assessment feeder'!CM1168)))</f>
        <v>.</v>
      </c>
      <c r="AB1179" s="120" t="str">
        <f>IF($B$9="Female",'No Self Assessment feeder'!AB1168,IF($B$9="Male",'No Self Assessment feeder'!BH1168,IF($B$9="All",'No Self Assessment feeder'!CN1168)))</f>
        <v>.</v>
      </c>
      <c r="AC1179" s="127" t="str">
        <f>IF($B$9="Female",'No Self Assessment feeder'!AC1168,IF($B$9="Male",'No Self Assessment feeder'!BI1168,IF($B$9="All",'No Self Assessment feeder'!CO1168)))</f>
        <v>.</v>
      </c>
      <c r="CM1179" s="29"/>
    </row>
    <row r="1180" spans="1:91" ht="14.25" customHeight="1" x14ac:dyDescent="0.2">
      <c r="A1180" s="159" t="s">
        <v>296</v>
      </c>
      <c r="B1180" s="65" t="s">
        <v>258</v>
      </c>
      <c r="C1180" s="66">
        <v>10007161</v>
      </c>
      <c r="D1180" s="66" t="s">
        <v>496</v>
      </c>
      <c r="E1180" s="162" t="s">
        <v>259</v>
      </c>
      <c r="F1180" s="142">
        <f>IF($B$9="Female",'No Self Assessment feeder'!F1169,IF($B$9="Male",'No Self Assessment feeder'!AL1169,IF($B$9="All",'No Self Assessment feeder'!BR1169)))</f>
        <v>2730</v>
      </c>
      <c r="G1180" s="120">
        <f>IF($B$9="Female",'No Self Assessment feeder'!G1169,IF($B$9="Male",'No Self Assessment feeder'!AM1169,IF($B$9="All",'No Self Assessment feeder'!BS1169)))</f>
        <v>3.5</v>
      </c>
      <c r="H1180" s="79">
        <f>IF($B$9="Female",'No Self Assessment feeder'!H1169,IF($B$9="Male",'No Self Assessment feeder'!AN1169,IF($B$9="All",'No Self Assessment feeder'!BT1169)))</f>
        <v>2635</v>
      </c>
      <c r="I1180" s="120">
        <f>IF($B$9="Female",'No Self Assessment feeder'!I1169,IF($B$9="Male",'No Self Assessment feeder'!AO1169,IF($B$9="All",'No Self Assessment feeder'!BU1169)))</f>
        <v>7.1</v>
      </c>
      <c r="J1180" s="120">
        <f>IF($B$9="Female",'No Self Assessment feeder'!J1169,IF($B$9="Male",'No Self Assessment feeder'!AP1169,IF($B$9="All",'No Self Assessment feeder'!BV1169)))</f>
        <v>11.1</v>
      </c>
      <c r="K1180" s="120">
        <f>IF($B$9="Female",'No Self Assessment feeder'!K1169,IF($B$9="Male",'No Self Assessment feeder'!AQ1169,IF($B$9="All",'No Self Assessment feeder'!BW1169)))</f>
        <v>63.7</v>
      </c>
      <c r="L1180" s="120">
        <f>IF($B$9="Female",'No Self Assessment feeder'!L1169,IF($B$9="Male",'No Self Assessment feeder'!AR1169,IF($B$9="All",'No Self Assessment feeder'!BX1169)))</f>
        <v>77.2</v>
      </c>
      <c r="M1180" s="127">
        <f>IF($B$9="Female",'No Self Assessment feeder'!M1169,IF($B$9="Male",'No Self Assessment feeder'!AS1169,IF($B$9="All",'No Self Assessment feeder'!BY1169)))</f>
        <v>81.8</v>
      </c>
      <c r="N1180" s="81" t="str">
        <f>IF($B$9="Female",'No Self Assessment feeder'!N1169,IF($B$9="Male",'No Self Assessment feeder'!AT1169,IF($B$9="All",'No Self Assessment feeder'!BZ1169)))</f>
        <v>.</v>
      </c>
      <c r="O1180" s="120" t="str">
        <f>IF($B$9="Female",'No Self Assessment feeder'!O1169,IF($B$9="Male",'No Self Assessment feeder'!AU1169,IF($B$9="All",'No Self Assessment feeder'!CA1169)))</f>
        <v>.</v>
      </c>
      <c r="P1180" s="79" t="str">
        <f>IF($B$9="Female",'No Self Assessment feeder'!P1169,IF($B$9="Male",'No Self Assessment feeder'!AV1169,IF($B$9="All",'No Self Assessment feeder'!CB1169)))</f>
        <v>.</v>
      </c>
      <c r="Q1180" s="120" t="str">
        <f>IF($B$9="Female",'No Self Assessment feeder'!Q1169,IF($B$9="Male",'No Self Assessment feeder'!AW1169,IF($B$9="All",'No Self Assessment feeder'!CC1169)))</f>
        <v>.</v>
      </c>
      <c r="R1180" s="120" t="str">
        <f>IF($B$9="Female",'No Self Assessment feeder'!R1169,IF($B$9="Male",'No Self Assessment feeder'!AX1169,IF($B$9="All",'No Self Assessment feeder'!CD1169)))</f>
        <v>.</v>
      </c>
      <c r="S1180" s="120" t="str">
        <f>IF($B$9="Female",'No Self Assessment feeder'!S1169,IF($B$9="Male",'No Self Assessment feeder'!AY1169,IF($B$9="All",'No Self Assessment feeder'!CE1169)))</f>
        <v>.</v>
      </c>
      <c r="T1180" s="120" t="str">
        <f>IF($B$9="Female",'No Self Assessment feeder'!T1169,IF($B$9="Male",'No Self Assessment feeder'!AZ1169,IF($B$9="All",'No Self Assessment feeder'!CF1169)))</f>
        <v>.</v>
      </c>
      <c r="U1180" s="127" t="str">
        <f>IF($B$9="Female",'No Self Assessment feeder'!U1169,IF($B$9="Male",'No Self Assessment feeder'!BA1169,IF($B$9="All",'No Self Assessment feeder'!CG1169)))</f>
        <v>.</v>
      </c>
      <c r="V1180" s="81" t="str">
        <f>IF($B$9="Female",'No Self Assessment feeder'!V1169,IF($B$9="Male",'No Self Assessment feeder'!BB1169,IF($B$9="All",'No Self Assessment feeder'!CH1169)))</f>
        <v>.</v>
      </c>
      <c r="W1180" s="120" t="str">
        <f>IF($B$9="Female",'No Self Assessment feeder'!W1169,IF($B$9="Male",'No Self Assessment feeder'!BC1169,IF($B$9="All",'No Self Assessment feeder'!CI1169)))</f>
        <v>.</v>
      </c>
      <c r="X1180" s="79" t="str">
        <f>IF($B$9="Female",'No Self Assessment feeder'!X1169,IF($B$9="Male",'No Self Assessment feeder'!BD1169,IF($B$9="All",'No Self Assessment feeder'!CJ1169)))</f>
        <v>.</v>
      </c>
      <c r="Y1180" s="120" t="str">
        <f>IF($B$9="Female",'No Self Assessment feeder'!Y1169,IF($B$9="Male",'No Self Assessment feeder'!BE1169,IF($B$9="All",'No Self Assessment feeder'!CK1169)))</f>
        <v>.</v>
      </c>
      <c r="Z1180" s="120" t="str">
        <f>IF($B$9="Female",'No Self Assessment feeder'!Z1169,IF($B$9="Male",'No Self Assessment feeder'!BF1169,IF($B$9="All",'No Self Assessment feeder'!CL1169)))</f>
        <v>.</v>
      </c>
      <c r="AA1180" s="120" t="str">
        <f>IF($B$9="Female",'No Self Assessment feeder'!AA1169,IF($B$9="Male",'No Self Assessment feeder'!BG1169,IF($B$9="All",'No Self Assessment feeder'!CM1169)))</f>
        <v>.</v>
      </c>
      <c r="AB1180" s="120" t="str">
        <f>IF($B$9="Female",'No Self Assessment feeder'!AB1169,IF($B$9="Male",'No Self Assessment feeder'!BH1169,IF($B$9="All",'No Self Assessment feeder'!CN1169)))</f>
        <v>.</v>
      </c>
      <c r="AC1180" s="127" t="str">
        <f>IF($B$9="Female",'No Self Assessment feeder'!AC1169,IF($B$9="Male",'No Self Assessment feeder'!BI1169,IF($B$9="All",'No Self Assessment feeder'!CO1169)))</f>
        <v>.</v>
      </c>
      <c r="CM1180" s="29"/>
    </row>
    <row r="1181" spans="1:91" ht="14.25" customHeight="1" x14ac:dyDescent="0.2">
      <c r="A1181" s="159" t="s">
        <v>296</v>
      </c>
      <c r="B1181" s="65" t="s">
        <v>260</v>
      </c>
      <c r="C1181" s="66">
        <v>10008017</v>
      </c>
      <c r="D1181" s="66" t="s">
        <v>491</v>
      </c>
      <c r="E1181" s="162" t="s">
        <v>261</v>
      </c>
      <c r="F1181" s="142">
        <f>IF($B$9="Female",'No Self Assessment feeder'!F1170,IF($B$9="Male",'No Self Assessment feeder'!AL1170,IF($B$9="All",'No Self Assessment feeder'!BR1170)))</f>
        <v>120</v>
      </c>
      <c r="G1181" s="120">
        <f>IF($B$9="Female",'No Self Assessment feeder'!G1170,IF($B$9="Male",'No Self Assessment feeder'!AM1170,IF($B$9="All",'No Self Assessment feeder'!BS1170)))</f>
        <v>5.7</v>
      </c>
      <c r="H1181" s="79">
        <f>IF($B$9="Female",'No Self Assessment feeder'!H1170,IF($B$9="Male",'No Self Assessment feeder'!AN1170,IF($B$9="All",'No Self Assessment feeder'!BT1170)))</f>
        <v>115</v>
      </c>
      <c r="I1181" s="120">
        <f>IF($B$9="Female",'No Self Assessment feeder'!I1170,IF($B$9="Male",'No Self Assessment feeder'!AO1170,IF($B$9="All",'No Self Assessment feeder'!BU1170)))</f>
        <v>9.6</v>
      </c>
      <c r="J1181" s="120">
        <f>IF($B$9="Female",'No Self Assessment feeder'!J1170,IF($B$9="Male",'No Self Assessment feeder'!AP1170,IF($B$9="All",'No Self Assessment feeder'!BV1170)))</f>
        <v>19.100000000000001</v>
      </c>
      <c r="K1181" s="120">
        <f>IF($B$9="Female",'No Self Assessment feeder'!K1170,IF($B$9="Male",'No Self Assessment feeder'!AQ1170,IF($B$9="All",'No Self Assessment feeder'!BW1170)))</f>
        <v>40.9</v>
      </c>
      <c r="L1181" s="120">
        <f>IF($B$9="Female",'No Self Assessment feeder'!L1170,IF($B$9="Male",'No Self Assessment feeder'!AR1170,IF($B$9="All",'No Self Assessment feeder'!BX1170)))</f>
        <v>59.1</v>
      </c>
      <c r="M1181" s="127">
        <f>IF($B$9="Female",'No Self Assessment feeder'!M1170,IF($B$9="Male",'No Self Assessment feeder'!AS1170,IF($B$9="All",'No Self Assessment feeder'!BY1170)))</f>
        <v>71.3</v>
      </c>
      <c r="N1181" s="81" t="str">
        <f>IF($B$9="Female",'No Self Assessment feeder'!N1170,IF($B$9="Male",'No Self Assessment feeder'!AT1170,IF($B$9="All",'No Self Assessment feeder'!BZ1170)))</f>
        <v>.</v>
      </c>
      <c r="O1181" s="120" t="str">
        <f>IF($B$9="Female",'No Self Assessment feeder'!O1170,IF($B$9="Male",'No Self Assessment feeder'!AU1170,IF($B$9="All",'No Self Assessment feeder'!CA1170)))</f>
        <v>.</v>
      </c>
      <c r="P1181" s="79" t="str">
        <f>IF($B$9="Female",'No Self Assessment feeder'!P1170,IF($B$9="Male",'No Self Assessment feeder'!AV1170,IF($B$9="All",'No Self Assessment feeder'!CB1170)))</f>
        <v>.</v>
      </c>
      <c r="Q1181" s="120" t="str">
        <f>IF($B$9="Female",'No Self Assessment feeder'!Q1170,IF($B$9="Male",'No Self Assessment feeder'!AW1170,IF($B$9="All",'No Self Assessment feeder'!CC1170)))</f>
        <v>.</v>
      </c>
      <c r="R1181" s="120" t="str">
        <f>IF($B$9="Female",'No Self Assessment feeder'!R1170,IF($B$9="Male",'No Self Assessment feeder'!AX1170,IF($B$9="All",'No Self Assessment feeder'!CD1170)))</f>
        <v>.</v>
      </c>
      <c r="S1181" s="120" t="str">
        <f>IF($B$9="Female",'No Self Assessment feeder'!S1170,IF($B$9="Male",'No Self Assessment feeder'!AY1170,IF($B$9="All",'No Self Assessment feeder'!CE1170)))</f>
        <v>.</v>
      </c>
      <c r="T1181" s="120" t="str">
        <f>IF($B$9="Female",'No Self Assessment feeder'!T1170,IF($B$9="Male",'No Self Assessment feeder'!AZ1170,IF($B$9="All",'No Self Assessment feeder'!CF1170)))</f>
        <v>.</v>
      </c>
      <c r="U1181" s="127" t="str">
        <f>IF($B$9="Female",'No Self Assessment feeder'!U1170,IF($B$9="Male",'No Self Assessment feeder'!BA1170,IF($B$9="All",'No Self Assessment feeder'!CG1170)))</f>
        <v>.</v>
      </c>
      <c r="V1181" s="81" t="str">
        <f>IF($B$9="Female",'No Self Assessment feeder'!V1170,IF($B$9="Male",'No Self Assessment feeder'!BB1170,IF($B$9="All",'No Self Assessment feeder'!CH1170)))</f>
        <v>.</v>
      </c>
      <c r="W1181" s="120" t="str">
        <f>IF($B$9="Female",'No Self Assessment feeder'!W1170,IF($B$9="Male",'No Self Assessment feeder'!BC1170,IF($B$9="All",'No Self Assessment feeder'!CI1170)))</f>
        <v>.</v>
      </c>
      <c r="X1181" s="79" t="str">
        <f>IF($B$9="Female",'No Self Assessment feeder'!X1170,IF($B$9="Male",'No Self Assessment feeder'!BD1170,IF($B$9="All",'No Self Assessment feeder'!CJ1170)))</f>
        <v>.</v>
      </c>
      <c r="Y1181" s="120" t="str">
        <f>IF($B$9="Female",'No Self Assessment feeder'!Y1170,IF($B$9="Male",'No Self Assessment feeder'!BE1170,IF($B$9="All",'No Self Assessment feeder'!CK1170)))</f>
        <v>.</v>
      </c>
      <c r="Z1181" s="120" t="str">
        <f>IF($B$9="Female",'No Self Assessment feeder'!Z1170,IF($B$9="Male",'No Self Assessment feeder'!BF1170,IF($B$9="All",'No Self Assessment feeder'!CL1170)))</f>
        <v>.</v>
      </c>
      <c r="AA1181" s="120" t="str">
        <f>IF($B$9="Female",'No Self Assessment feeder'!AA1170,IF($B$9="Male",'No Self Assessment feeder'!BG1170,IF($B$9="All",'No Self Assessment feeder'!CM1170)))</f>
        <v>.</v>
      </c>
      <c r="AB1181" s="120" t="str">
        <f>IF($B$9="Female",'No Self Assessment feeder'!AB1170,IF($B$9="Male",'No Self Assessment feeder'!BH1170,IF($B$9="All",'No Self Assessment feeder'!CN1170)))</f>
        <v>.</v>
      </c>
      <c r="AC1181" s="127" t="str">
        <f>IF($B$9="Female",'No Self Assessment feeder'!AC1170,IF($B$9="Male",'No Self Assessment feeder'!BI1170,IF($B$9="All",'No Self Assessment feeder'!CO1170)))</f>
        <v>.</v>
      </c>
      <c r="CM1181" s="29"/>
    </row>
    <row r="1182" spans="1:91" ht="14.25" customHeight="1" x14ac:dyDescent="0.2">
      <c r="A1182" s="159" t="s">
        <v>296</v>
      </c>
      <c r="B1182" s="65" t="s">
        <v>262</v>
      </c>
      <c r="C1182" s="66">
        <v>10007784</v>
      </c>
      <c r="D1182" s="66" t="s">
        <v>491</v>
      </c>
      <c r="E1182" s="162" t="s">
        <v>433</v>
      </c>
      <c r="F1182" s="142">
        <f>IF($B$9="Female",'No Self Assessment feeder'!F1171,IF($B$9="Male",'No Self Assessment feeder'!AL1171,IF($B$9="All",'No Self Assessment feeder'!BR1171)))</f>
        <v>2530</v>
      </c>
      <c r="G1182" s="120">
        <f>IF($B$9="Female",'No Self Assessment feeder'!G1171,IF($B$9="Male",'No Self Assessment feeder'!AM1171,IF($B$9="All",'No Self Assessment feeder'!BS1171)))</f>
        <v>3.2</v>
      </c>
      <c r="H1182" s="79">
        <f>IF($B$9="Female",'No Self Assessment feeder'!H1171,IF($B$9="Male",'No Self Assessment feeder'!AN1171,IF($B$9="All",'No Self Assessment feeder'!BT1171)))</f>
        <v>2450</v>
      </c>
      <c r="I1182" s="120">
        <f>IF($B$9="Female",'No Self Assessment feeder'!I1171,IF($B$9="Male",'No Self Assessment feeder'!AO1171,IF($B$9="All",'No Self Assessment feeder'!BU1171)))</f>
        <v>6.7</v>
      </c>
      <c r="J1182" s="120">
        <f>IF($B$9="Female",'No Self Assessment feeder'!J1171,IF($B$9="Male",'No Self Assessment feeder'!AP1171,IF($B$9="All",'No Self Assessment feeder'!BV1171)))</f>
        <v>9.1999999999999993</v>
      </c>
      <c r="K1182" s="120">
        <f>IF($B$9="Female",'No Self Assessment feeder'!K1171,IF($B$9="Male",'No Self Assessment feeder'!AQ1171,IF($B$9="All",'No Self Assessment feeder'!BW1171)))</f>
        <v>50.5</v>
      </c>
      <c r="L1182" s="120">
        <f>IF($B$9="Female",'No Self Assessment feeder'!L1171,IF($B$9="Male",'No Self Assessment feeder'!AR1171,IF($B$9="All",'No Self Assessment feeder'!BX1171)))</f>
        <v>67.400000000000006</v>
      </c>
      <c r="M1182" s="127">
        <f>IF($B$9="Female",'No Self Assessment feeder'!M1171,IF($B$9="Male",'No Self Assessment feeder'!AS1171,IF($B$9="All",'No Self Assessment feeder'!BY1171)))</f>
        <v>84.1</v>
      </c>
      <c r="N1182" s="81" t="str">
        <f>IF($B$9="Female",'No Self Assessment feeder'!N1171,IF($B$9="Male",'No Self Assessment feeder'!AT1171,IF($B$9="All",'No Self Assessment feeder'!BZ1171)))</f>
        <v>.</v>
      </c>
      <c r="O1182" s="120" t="str">
        <f>IF($B$9="Female",'No Self Assessment feeder'!O1171,IF($B$9="Male",'No Self Assessment feeder'!AU1171,IF($B$9="All",'No Self Assessment feeder'!CA1171)))</f>
        <v>.</v>
      </c>
      <c r="P1182" s="79" t="str">
        <f>IF($B$9="Female",'No Self Assessment feeder'!P1171,IF($B$9="Male",'No Self Assessment feeder'!AV1171,IF($B$9="All",'No Self Assessment feeder'!CB1171)))</f>
        <v>.</v>
      </c>
      <c r="Q1182" s="120" t="str">
        <f>IF($B$9="Female",'No Self Assessment feeder'!Q1171,IF($B$9="Male",'No Self Assessment feeder'!AW1171,IF($B$9="All",'No Self Assessment feeder'!CC1171)))</f>
        <v>.</v>
      </c>
      <c r="R1182" s="120" t="str">
        <f>IF($B$9="Female",'No Self Assessment feeder'!R1171,IF($B$9="Male",'No Self Assessment feeder'!AX1171,IF($B$9="All",'No Self Assessment feeder'!CD1171)))</f>
        <v>.</v>
      </c>
      <c r="S1182" s="120" t="str">
        <f>IF($B$9="Female",'No Self Assessment feeder'!S1171,IF($B$9="Male",'No Self Assessment feeder'!AY1171,IF($B$9="All",'No Self Assessment feeder'!CE1171)))</f>
        <v>.</v>
      </c>
      <c r="T1182" s="120" t="str">
        <f>IF($B$9="Female",'No Self Assessment feeder'!T1171,IF($B$9="Male",'No Self Assessment feeder'!AZ1171,IF($B$9="All",'No Self Assessment feeder'!CF1171)))</f>
        <v>.</v>
      </c>
      <c r="U1182" s="127" t="str">
        <f>IF($B$9="Female",'No Self Assessment feeder'!U1171,IF($B$9="Male",'No Self Assessment feeder'!BA1171,IF($B$9="All",'No Self Assessment feeder'!CG1171)))</f>
        <v>.</v>
      </c>
      <c r="V1182" s="81" t="str">
        <f>IF($B$9="Female",'No Self Assessment feeder'!V1171,IF($B$9="Male",'No Self Assessment feeder'!BB1171,IF($B$9="All",'No Self Assessment feeder'!CH1171)))</f>
        <v>.</v>
      </c>
      <c r="W1182" s="120" t="str">
        <f>IF($B$9="Female",'No Self Assessment feeder'!W1171,IF($B$9="Male",'No Self Assessment feeder'!BC1171,IF($B$9="All",'No Self Assessment feeder'!CI1171)))</f>
        <v>.</v>
      </c>
      <c r="X1182" s="79" t="str">
        <f>IF($B$9="Female",'No Self Assessment feeder'!X1171,IF($B$9="Male",'No Self Assessment feeder'!BD1171,IF($B$9="All",'No Self Assessment feeder'!CJ1171)))</f>
        <v>.</v>
      </c>
      <c r="Y1182" s="120" t="str">
        <f>IF($B$9="Female",'No Self Assessment feeder'!Y1171,IF($B$9="Male",'No Self Assessment feeder'!BE1171,IF($B$9="All",'No Self Assessment feeder'!CK1171)))</f>
        <v>.</v>
      </c>
      <c r="Z1182" s="120" t="str">
        <f>IF($B$9="Female",'No Self Assessment feeder'!Z1171,IF($B$9="Male",'No Self Assessment feeder'!BF1171,IF($B$9="All",'No Self Assessment feeder'!CL1171)))</f>
        <v>.</v>
      </c>
      <c r="AA1182" s="120" t="str">
        <f>IF($B$9="Female",'No Self Assessment feeder'!AA1171,IF($B$9="Male",'No Self Assessment feeder'!BG1171,IF($B$9="All",'No Self Assessment feeder'!CM1171)))</f>
        <v>.</v>
      </c>
      <c r="AB1182" s="120" t="str">
        <f>IF($B$9="Female",'No Self Assessment feeder'!AB1171,IF($B$9="Male",'No Self Assessment feeder'!BH1171,IF($B$9="All",'No Self Assessment feeder'!CN1171)))</f>
        <v>.</v>
      </c>
      <c r="AC1182" s="127" t="str">
        <f>IF($B$9="Female",'No Self Assessment feeder'!AC1171,IF($B$9="Male",'No Self Assessment feeder'!BI1171,IF($B$9="All",'No Self Assessment feeder'!CO1171)))</f>
        <v>.</v>
      </c>
      <c r="CM1182" s="29"/>
    </row>
    <row r="1183" spans="1:91" ht="14.25" customHeight="1" x14ac:dyDescent="0.2">
      <c r="A1183" s="159" t="s">
        <v>296</v>
      </c>
      <c r="B1183" s="65" t="s">
        <v>264</v>
      </c>
      <c r="C1183" s="66">
        <v>10007163</v>
      </c>
      <c r="D1183" s="66" t="s">
        <v>489</v>
      </c>
      <c r="E1183" s="162" t="s">
        <v>265</v>
      </c>
      <c r="F1183" s="142">
        <f>IF($B$9="Female",'No Self Assessment feeder'!F1172,IF($B$9="Male",'No Self Assessment feeder'!AL1172,IF($B$9="All",'No Self Assessment feeder'!BR1172)))</f>
        <v>2475</v>
      </c>
      <c r="G1183" s="120">
        <f>IF($B$9="Female",'No Self Assessment feeder'!G1172,IF($B$9="Male",'No Self Assessment feeder'!AM1172,IF($B$9="All",'No Self Assessment feeder'!BS1172)))</f>
        <v>2</v>
      </c>
      <c r="H1183" s="79">
        <f>IF($B$9="Female",'No Self Assessment feeder'!H1172,IF($B$9="Male",'No Self Assessment feeder'!AN1172,IF($B$9="All",'No Self Assessment feeder'!BT1172)))</f>
        <v>2425</v>
      </c>
      <c r="I1183" s="120">
        <f>IF($B$9="Female",'No Self Assessment feeder'!I1172,IF($B$9="Male",'No Self Assessment feeder'!AO1172,IF($B$9="All",'No Self Assessment feeder'!BU1172)))</f>
        <v>7.5</v>
      </c>
      <c r="J1183" s="120">
        <f>IF($B$9="Female",'No Self Assessment feeder'!J1172,IF($B$9="Male",'No Self Assessment feeder'!AP1172,IF($B$9="All",'No Self Assessment feeder'!BV1172)))</f>
        <v>8.4</v>
      </c>
      <c r="K1183" s="120">
        <f>IF($B$9="Female",'No Self Assessment feeder'!K1172,IF($B$9="Male",'No Self Assessment feeder'!AQ1172,IF($B$9="All",'No Self Assessment feeder'!BW1172)))</f>
        <v>55.4</v>
      </c>
      <c r="L1183" s="120">
        <f>IF($B$9="Female",'No Self Assessment feeder'!L1172,IF($B$9="Male",'No Self Assessment feeder'!AR1172,IF($B$9="All",'No Self Assessment feeder'!BX1172)))</f>
        <v>73.400000000000006</v>
      </c>
      <c r="M1183" s="127">
        <f>IF($B$9="Female",'No Self Assessment feeder'!M1172,IF($B$9="Male",'No Self Assessment feeder'!AS1172,IF($B$9="All",'No Self Assessment feeder'!BY1172)))</f>
        <v>84.1</v>
      </c>
      <c r="N1183" s="81" t="str">
        <f>IF($B$9="Female",'No Self Assessment feeder'!N1172,IF($B$9="Male",'No Self Assessment feeder'!AT1172,IF($B$9="All",'No Self Assessment feeder'!BZ1172)))</f>
        <v>.</v>
      </c>
      <c r="O1183" s="120" t="str">
        <f>IF($B$9="Female",'No Self Assessment feeder'!O1172,IF($B$9="Male",'No Self Assessment feeder'!AU1172,IF($B$9="All",'No Self Assessment feeder'!CA1172)))</f>
        <v>.</v>
      </c>
      <c r="P1183" s="79" t="str">
        <f>IF($B$9="Female",'No Self Assessment feeder'!P1172,IF($B$9="Male",'No Self Assessment feeder'!AV1172,IF($B$9="All",'No Self Assessment feeder'!CB1172)))</f>
        <v>.</v>
      </c>
      <c r="Q1183" s="120" t="str">
        <f>IF($B$9="Female",'No Self Assessment feeder'!Q1172,IF($B$9="Male",'No Self Assessment feeder'!AW1172,IF($B$9="All",'No Self Assessment feeder'!CC1172)))</f>
        <v>.</v>
      </c>
      <c r="R1183" s="120" t="str">
        <f>IF($B$9="Female",'No Self Assessment feeder'!R1172,IF($B$9="Male",'No Self Assessment feeder'!AX1172,IF($B$9="All",'No Self Assessment feeder'!CD1172)))</f>
        <v>.</v>
      </c>
      <c r="S1183" s="120" t="str">
        <f>IF($B$9="Female",'No Self Assessment feeder'!S1172,IF($B$9="Male",'No Self Assessment feeder'!AY1172,IF($B$9="All",'No Self Assessment feeder'!CE1172)))</f>
        <v>.</v>
      </c>
      <c r="T1183" s="120" t="str">
        <f>IF($B$9="Female",'No Self Assessment feeder'!T1172,IF($B$9="Male",'No Self Assessment feeder'!AZ1172,IF($B$9="All",'No Self Assessment feeder'!CF1172)))</f>
        <v>.</v>
      </c>
      <c r="U1183" s="127" t="str">
        <f>IF($B$9="Female",'No Self Assessment feeder'!U1172,IF($B$9="Male",'No Self Assessment feeder'!BA1172,IF($B$9="All",'No Self Assessment feeder'!CG1172)))</f>
        <v>.</v>
      </c>
      <c r="V1183" s="81" t="str">
        <f>IF($B$9="Female",'No Self Assessment feeder'!V1172,IF($B$9="Male",'No Self Assessment feeder'!BB1172,IF($B$9="All",'No Self Assessment feeder'!CH1172)))</f>
        <v>.</v>
      </c>
      <c r="W1183" s="120" t="str">
        <f>IF($B$9="Female",'No Self Assessment feeder'!W1172,IF($B$9="Male",'No Self Assessment feeder'!BC1172,IF($B$9="All",'No Self Assessment feeder'!CI1172)))</f>
        <v>.</v>
      </c>
      <c r="X1183" s="79" t="str">
        <f>IF($B$9="Female",'No Self Assessment feeder'!X1172,IF($B$9="Male",'No Self Assessment feeder'!BD1172,IF($B$9="All",'No Self Assessment feeder'!CJ1172)))</f>
        <v>.</v>
      </c>
      <c r="Y1183" s="120" t="str">
        <f>IF($B$9="Female",'No Self Assessment feeder'!Y1172,IF($B$9="Male",'No Self Assessment feeder'!BE1172,IF($B$9="All",'No Self Assessment feeder'!CK1172)))</f>
        <v>.</v>
      </c>
      <c r="Z1183" s="120" t="str">
        <f>IF($B$9="Female",'No Self Assessment feeder'!Z1172,IF($B$9="Male",'No Self Assessment feeder'!BF1172,IF($B$9="All",'No Self Assessment feeder'!CL1172)))</f>
        <v>.</v>
      </c>
      <c r="AA1183" s="120" t="str">
        <f>IF($B$9="Female",'No Self Assessment feeder'!AA1172,IF($B$9="Male",'No Self Assessment feeder'!BG1172,IF($B$9="All",'No Self Assessment feeder'!CM1172)))</f>
        <v>.</v>
      </c>
      <c r="AB1183" s="120" t="str">
        <f>IF($B$9="Female",'No Self Assessment feeder'!AB1172,IF($B$9="Male",'No Self Assessment feeder'!BH1172,IF($B$9="All",'No Self Assessment feeder'!CN1172)))</f>
        <v>.</v>
      </c>
      <c r="AC1183" s="127" t="str">
        <f>IF($B$9="Female",'No Self Assessment feeder'!AC1172,IF($B$9="Male",'No Self Assessment feeder'!BI1172,IF($B$9="All",'No Self Assessment feeder'!CO1172)))</f>
        <v>.</v>
      </c>
      <c r="CM1183" s="29"/>
    </row>
    <row r="1184" spans="1:91" ht="14.25" customHeight="1" x14ac:dyDescent="0.2">
      <c r="A1184" s="159" t="s">
        <v>296</v>
      </c>
      <c r="B1184" s="65" t="s">
        <v>266</v>
      </c>
      <c r="C1184" s="66">
        <v>10007164</v>
      </c>
      <c r="D1184" s="66" t="s">
        <v>490</v>
      </c>
      <c r="E1184" s="162" t="s">
        <v>267</v>
      </c>
      <c r="F1184" s="142">
        <f>IF($B$9="Female",'No Self Assessment feeder'!F1173,IF($B$9="Male",'No Self Assessment feeder'!AL1173,IF($B$9="All",'No Self Assessment feeder'!BR1173)))</f>
        <v>4855</v>
      </c>
      <c r="G1184" s="120">
        <f>IF($B$9="Female",'No Self Assessment feeder'!G1173,IF($B$9="Male",'No Self Assessment feeder'!AM1173,IF($B$9="All",'No Self Assessment feeder'!BS1173)))</f>
        <v>3.8</v>
      </c>
      <c r="H1184" s="79">
        <f>IF($B$9="Female",'No Self Assessment feeder'!H1173,IF($B$9="Male",'No Self Assessment feeder'!AN1173,IF($B$9="All",'No Self Assessment feeder'!BT1173)))</f>
        <v>4670</v>
      </c>
      <c r="I1184" s="120">
        <f>IF($B$9="Female",'No Self Assessment feeder'!I1173,IF($B$9="Male",'No Self Assessment feeder'!AO1173,IF($B$9="All",'No Self Assessment feeder'!BU1173)))</f>
        <v>7.6</v>
      </c>
      <c r="J1184" s="120">
        <f>IF($B$9="Female",'No Self Assessment feeder'!J1173,IF($B$9="Male",'No Self Assessment feeder'!AP1173,IF($B$9="All",'No Self Assessment feeder'!BV1173)))</f>
        <v>10.5</v>
      </c>
      <c r="K1184" s="120">
        <f>IF($B$9="Female",'No Self Assessment feeder'!K1173,IF($B$9="Male",'No Self Assessment feeder'!AQ1173,IF($B$9="All",'No Self Assessment feeder'!BW1173)))</f>
        <v>65.599999999999994</v>
      </c>
      <c r="L1184" s="120">
        <f>IF($B$9="Female",'No Self Assessment feeder'!L1173,IF($B$9="Male",'No Self Assessment feeder'!AR1173,IF($B$9="All",'No Self Assessment feeder'!BX1173)))</f>
        <v>77.5</v>
      </c>
      <c r="M1184" s="127">
        <f>IF($B$9="Female",'No Self Assessment feeder'!M1173,IF($B$9="Male",'No Self Assessment feeder'!AS1173,IF($B$9="All",'No Self Assessment feeder'!BY1173)))</f>
        <v>81.900000000000006</v>
      </c>
      <c r="N1184" s="81" t="str">
        <f>IF($B$9="Female",'No Self Assessment feeder'!N1173,IF($B$9="Male",'No Self Assessment feeder'!AT1173,IF($B$9="All",'No Self Assessment feeder'!BZ1173)))</f>
        <v>.</v>
      </c>
      <c r="O1184" s="120" t="str">
        <f>IF($B$9="Female",'No Self Assessment feeder'!O1173,IF($B$9="Male",'No Self Assessment feeder'!AU1173,IF($B$9="All",'No Self Assessment feeder'!CA1173)))</f>
        <v>.</v>
      </c>
      <c r="P1184" s="79" t="str">
        <f>IF($B$9="Female",'No Self Assessment feeder'!P1173,IF($B$9="Male",'No Self Assessment feeder'!AV1173,IF($B$9="All",'No Self Assessment feeder'!CB1173)))</f>
        <v>.</v>
      </c>
      <c r="Q1184" s="120" t="str">
        <f>IF($B$9="Female",'No Self Assessment feeder'!Q1173,IF($B$9="Male",'No Self Assessment feeder'!AW1173,IF($B$9="All",'No Self Assessment feeder'!CC1173)))</f>
        <v>.</v>
      </c>
      <c r="R1184" s="120" t="str">
        <f>IF($B$9="Female",'No Self Assessment feeder'!R1173,IF($B$9="Male",'No Self Assessment feeder'!AX1173,IF($B$9="All",'No Self Assessment feeder'!CD1173)))</f>
        <v>.</v>
      </c>
      <c r="S1184" s="120" t="str">
        <f>IF($B$9="Female",'No Self Assessment feeder'!S1173,IF($B$9="Male",'No Self Assessment feeder'!AY1173,IF($B$9="All",'No Self Assessment feeder'!CE1173)))</f>
        <v>.</v>
      </c>
      <c r="T1184" s="120" t="str">
        <f>IF($B$9="Female",'No Self Assessment feeder'!T1173,IF($B$9="Male",'No Self Assessment feeder'!AZ1173,IF($B$9="All",'No Self Assessment feeder'!CF1173)))</f>
        <v>.</v>
      </c>
      <c r="U1184" s="127" t="str">
        <f>IF($B$9="Female",'No Self Assessment feeder'!U1173,IF($B$9="Male",'No Self Assessment feeder'!BA1173,IF($B$9="All",'No Self Assessment feeder'!CG1173)))</f>
        <v>.</v>
      </c>
      <c r="V1184" s="81" t="str">
        <f>IF($B$9="Female",'No Self Assessment feeder'!V1173,IF($B$9="Male",'No Self Assessment feeder'!BB1173,IF($B$9="All",'No Self Assessment feeder'!CH1173)))</f>
        <v>.</v>
      </c>
      <c r="W1184" s="120" t="str">
        <f>IF($B$9="Female",'No Self Assessment feeder'!W1173,IF($B$9="Male",'No Self Assessment feeder'!BC1173,IF($B$9="All",'No Self Assessment feeder'!CI1173)))</f>
        <v>.</v>
      </c>
      <c r="X1184" s="79" t="str">
        <f>IF($B$9="Female",'No Self Assessment feeder'!X1173,IF($B$9="Male",'No Self Assessment feeder'!BD1173,IF($B$9="All",'No Self Assessment feeder'!CJ1173)))</f>
        <v>.</v>
      </c>
      <c r="Y1184" s="120" t="str">
        <f>IF($B$9="Female",'No Self Assessment feeder'!Y1173,IF($B$9="Male",'No Self Assessment feeder'!BE1173,IF($B$9="All",'No Self Assessment feeder'!CK1173)))</f>
        <v>.</v>
      </c>
      <c r="Z1184" s="120" t="str">
        <f>IF($B$9="Female",'No Self Assessment feeder'!Z1173,IF($B$9="Male",'No Self Assessment feeder'!BF1173,IF($B$9="All",'No Self Assessment feeder'!CL1173)))</f>
        <v>.</v>
      </c>
      <c r="AA1184" s="120" t="str">
        <f>IF($B$9="Female",'No Self Assessment feeder'!AA1173,IF($B$9="Male",'No Self Assessment feeder'!BG1173,IF($B$9="All",'No Self Assessment feeder'!CM1173)))</f>
        <v>.</v>
      </c>
      <c r="AB1184" s="120" t="str">
        <f>IF($B$9="Female",'No Self Assessment feeder'!AB1173,IF($B$9="Male",'No Self Assessment feeder'!BH1173,IF($B$9="All",'No Self Assessment feeder'!CN1173)))</f>
        <v>.</v>
      </c>
      <c r="AC1184" s="127" t="str">
        <f>IF($B$9="Female",'No Self Assessment feeder'!AC1173,IF($B$9="Male",'No Self Assessment feeder'!BI1173,IF($B$9="All",'No Self Assessment feeder'!CO1173)))</f>
        <v>.</v>
      </c>
      <c r="CM1184" s="29"/>
    </row>
    <row r="1185" spans="1:91" ht="14.25" customHeight="1" x14ac:dyDescent="0.2">
      <c r="A1185" s="159" t="s">
        <v>296</v>
      </c>
      <c r="B1185" s="65" t="s">
        <v>268</v>
      </c>
      <c r="C1185" s="66">
        <v>10006566</v>
      </c>
      <c r="D1185" s="66" t="s">
        <v>491</v>
      </c>
      <c r="E1185" s="162" t="s">
        <v>269</v>
      </c>
      <c r="F1185" s="142">
        <f>IF($B$9="Female",'No Self Assessment feeder'!F1174,IF($B$9="Male",'No Self Assessment feeder'!AL1174,IF($B$9="All",'No Self Assessment feeder'!BR1174)))</f>
        <v>1455</v>
      </c>
      <c r="G1185" s="120">
        <f>IF($B$9="Female",'No Self Assessment feeder'!G1174,IF($B$9="Male",'No Self Assessment feeder'!AM1174,IF($B$9="All",'No Self Assessment feeder'!BS1174)))</f>
        <v>6.9</v>
      </c>
      <c r="H1185" s="79">
        <f>IF($B$9="Female",'No Self Assessment feeder'!H1174,IF($B$9="Male",'No Self Assessment feeder'!AN1174,IF($B$9="All",'No Self Assessment feeder'!BT1174)))</f>
        <v>1355</v>
      </c>
      <c r="I1185" s="120">
        <f>IF($B$9="Female",'No Self Assessment feeder'!I1174,IF($B$9="Male",'No Self Assessment feeder'!AO1174,IF($B$9="All",'No Self Assessment feeder'!BU1174)))</f>
        <v>10</v>
      </c>
      <c r="J1185" s="120">
        <f>IF($B$9="Female",'No Self Assessment feeder'!J1174,IF($B$9="Male",'No Self Assessment feeder'!AP1174,IF($B$9="All",'No Self Assessment feeder'!BV1174)))</f>
        <v>14</v>
      </c>
      <c r="K1185" s="120">
        <f>IF($B$9="Female",'No Self Assessment feeder'!K1174,IF($B$9="Male",'No Self Assessment feeder'!AQ1174,IF($B$9="All",'No Self Assessment feeder'!BW1174)))</f>
        <v>59.5</v>
      </c>
      <c r="L1185" s="120">
        <f>IF($B$9="Female",'No Self Assessment feeder'!L1174,IF($B$9="Male",'No Self Assessment feeder'!AR1174,IF($B$9="All",'No Self Assessment feeder'!BX1174)))</f>
        <v>71.8</v>
      </c>
      <c r="M1185" s="127">
        <f>IF($B$9="Female",'No Self Assessment feeder'!M1174,IF($B$9="Male",'No Self Assessment feeder'!AS1174,IF($B$9="All",'No Self Assessment feeder'!BY1174)))</f>
        <v>76</v>
      </c>
      <c r="N1185" s="81" t="str">
        <f>IF($B$9="Female",'No Self Assessment feeder'!N1174,IF($B$9="Male",'No Self Assessment feeder'!AT1174,IF($B$9="All",'No Self Assessment feeder'!BZ1174)))</f>
        <v>.</v>
      </c>
      <c r="O1185" s="120" t="str">
        <f>IF($B$9="Female",'No Self Assessment feeder'!O1174,IF($B$9="Male",'No Self Assessment feeder'!AU1174,IF($B$9="All",'No Self Assessment feeder'!CA1174)))</f>
        <v>.</v>
      </c>
      <c r="P1185" s="79" t="str">
        <f>IF($B$9="Female",'No Self Assessment feeder'!P1174,IF($B$9="Male",'No Self Assessment feeder'!AV1174,IF($B$9="All",'No Self Assessment feeder'!CB1174)))</f>
        <v>.</v>
      </c>
      <c r="Q1185" s="120" t="str">
        <f>IF($B$9="Female",'No Self Assessment feeder'!Q1174,IF($B$9="Male",'No Self Assessment feeder'!AW1174,IF($B$9="All",'No Self Assessment feeder'!CC1174)))</f>
        <v>.</v>
      </c>
      <c r="R1185" s="120" t="str">
        <f>IF($B$9="Female",'No Self Assessment feeder'!R1174,IF($B$9="Male",'No Self Assessment feeder'!AX1174,IF($B$9="All",'No Self Assessment feeder'!CD1174)))</f>
        <v>.</v>
      </c>
      <c r="S1185" s="120" t="str">
        <f>IF($B$9="Female",'No Self Assessment feeder'!S1174,IF($B$9="Male",'No Self Assessment feeder'!AY1174,IF($B$9="All",'No Self Assessment feeder'!CE1174)))</f>
        <v>.</v>
      </c>
      <c r="T1185" s="120" t="str">
        <f>IF($B$9="Female",'No Self Assessment feeder'!T1174,IF($B$9="Male",'No Self Assessment feeder'!AZ1174,IF($B$9="All",'No Self Assessment feeder'!CF1174)))</f>
        <v>.</v>
      </c>
      <c r="U1185" s="127" t="str">
        <f>IF($B$9="Female",'No Self Assessment feeder'!U1174,IF($B$9="Male",'No Self Assessment feeder'!BA1174,IF($B$9="All",'No Self Assessment feeder'!CG1174)))</f>
        <v>.</v>
      </c>
      <c r="V1185" s="81" t="str">
        <f>IF($B$9="Female",'No Self Assessment feeder'!V1174,IF($B$9="Male",'No Self Assessment feeder'!BB1174,IF($B$9="All",'No Self Assessment feeder'!CH1174)))</f>
        <v>.</v>
      </c>
      <c r="W1185" s="120" t="str">
        <f>IF($B$9="Female",'No Self Assessment feeder'!W1174,IF($B$9="Male",'No Self Assessment feeder'!BC1174,IF($B$9="All",'No Self Assessment feeder'!CI1174)))</f>
        <v>.</v>
      </c>
      <c r="X1185" s="79" t="str">
        <f>IF($B$9="Female",'No Self Assessment feeder'!X1174,IF($B$9="Male",'No Self Assessment feeder'!BD1174,IF($B$9="All",'No Self Assessment feeder'!CJ1174)))</f>
        <v>.</v>
      </c>
      <c r="Y1185" s="120" t="str">
        <f>IF($B$9="Female",'No Self Assessment feeder'!Y1174,IF($B$9="Male",'No Self Assessment feeder'!BE1174,IF($B$9="All",'No Self Assessment feeder'!CK1174)))</f>
        <v>.</v>
      </c>
      <c r="Z1185" s="120" t="str">
        <f>IF($B$9="Female",'No Self Assessment feeder'!Z1174,IF($B$9="Male",'No Self Assessment feeder'!BF1174,IF($B$9="All",'No Self Assessment feeder'!CL1174)))</f>
        <v>.</v>
      </c>
      <c r="AA1185" s="120" t="str">
        <f>IF($B$9="Female",'No Self Assessment feeder'!AA1174,IF($B$9="Male",'No Self Assessment feeder'!BG1174,IF($B$9="All",'No Self Assessment feeder'!CM1174)))</f>
        <v>.</v>
      </c>
      <c r="AB1185" s="120" t="str">
        <f>IF($B$9="Female",'No Self Assessment feeder'!AB1174,IF($B$9="Male",'No Self Assessment feeder'!BH1174,IF($B$9="All",'No Self Assessment feeder'!CN1174)))</f>
        <v>.</v>
      </c>
      <c r="AC1185" s="127" t="str">
        <f>IF($B$9="Female",'No Self Assessment feeder'!AC1174,IF($B$9="Male",'No Self Assessment feeder'!BI1174,IF($B$9="All",'No Self Assessment feeder'!CO1174)))</f>
        <v>.</v>
      </c>
      <c r="CM1185" s="29"/>
    </row>
    <row r="1186" spans="1:91" ht="14.25" customHeight="1" x14ac:dyDescent="0.2">
      <c r="A1186" s="159" t="s">
        <v>296</v>
      </c>
      <c r="B1186" s="65" t="s">
        <v>270</v>
      </c>
      <c r="C1186" s="66">
        <v>10007165</v>
      </c>
      <c r="D1186" s="66" t="s">
        <v>491</v>
      </c>
      <c r="E1186" s="162" t="s">
        <v>271</v>
      </c>
      <c r="F1186" s="142">
        <f>IF($B$9="Female",'No Self Assessment feeder'!F1175,IF($B$9="Male",'No Self Assessment feeder'!AL1175,IF($B$9="All",'No Self Assessment feeder'!BR1175)))</f>
        <v>2875</v>
      </c>
      <c r="G1186" s="120">
        <f>IF($B$9="Female",'No Self Assessment feeder'!G1175,IF($B$9="Male",'No Self Assessment feeder'!AM1175,IF($B$9="All",'No Self Assessment feeder'!BS1175)))</f>
        <v>3.2</v>
      </c>
      <c r="H1186" s="79">
        <f>IF($B$9="Female",'No Self Assessment feeder'!H1175,IF($B$9="Male",'No Self Assessment feeder'!AN1175,IF($B$9="All",'No Self Assessment feeder'!BT1175)))</f>
        <v>2785</v>
      </c>
      <c r="I1186" s="120">
        <f>IF($B$9="Female",'No Self Assessment feeder'!I1175,IF($B$9="Male",'No Self Assessment feeder'!AO1175,IF($B$9="All",'No Self Assessment feeder'!BU1175)))</f>
        <v>11.3</v>
      </c>
      <c r="J1186" s="120">
        <f>IF($B$9="Female",'No Self Assessment feeder'!J1175,IF($B$9="Male",'No Self Assessment feeder'!AP1175,IF($B$9="All",'No Self Assessment feeder'!BV1175)))</f>
        <v>15.9</v>
      </c>
      <c r="K1186" s="120">
        <f>IF($B$9="Female",'No Self Assessment feeder'!K1175,IF($B$9="Male",'No Self Assessment feeder'!AQ1175,IF($B$9="All",'No Self Assessment feeder'!BW1175)))</f>
        <v>57.5</v>
      </c>
      <c r="L1186" s="120">
        <f>IF($B$9="Female",'No Self Assessment feeder'!L1175,IF($B$9="Male",'No Self Assessment feeder'!AR1175,IF($B$9="All",'No Self Assessment feeder'!BX1175)))</f>
        <v>65.5</v>
      </c>
      <c r="M1186" s="127">
        <f>IF($B$9="Female",'No Self Assessment feeder'!M1175,IF($B$9="Male",'No Self Assessment feeder'!AS1175,IF($B$9="All",'No Self Assessment feeder'!BY1175)))</f>
        <v>72.7</v>
      </c>
      <c r="N1186" s="81" t="str">
        <f>IF($B$9="Female",'No Self Assessment feeder'!N1175,IF($B$9="Male",'No Self Assessment feeder'!AT1175,IF($B$9="All",'No Self Assessment feeder'!BZ1175)))</f>
        <v>.</v>
      </c>
      <c r="O1186" s="120" t="str">
        <f>IF($B$9="Female",'No Self Assessment feeder'!O1175,IF($B$9="Male",'No Self Assessment feeder'!AU1175,IF($B$9="All",'No Self Assessment feeder'!CA1175)))</f>
        <v>.</v>
      </c>
      <c r="P1186" s="79" t="str">
        <f>IF($B$9="Female",'No Self Assessment feeder'!P1175,IF($B$9="Male",'No Self Assessment feeder'!AV1175,IF($B$9="All",'No Self Assessment feeder'!CB1175)))</f>
        <v>.</v>
      </c>
      <c r="Q1186" s="120" t="str">
        <f>IF($B$9="Female",'No Self Assessment feeder'!Q1175,IF($B$9="Male",'No Self Assessment feeder'!AW1175,IF($B$9="All",'No Self Assessment feeder'!CC1175)))</f>
        <v>.</v>
      </c>
      <c r="R1186" s="120" t="str">
        <f>IF($B$9="Female",'No Self Assessment feeder'!R1175,IF($B$9="Male",'No Self Assessment feeder'!AX1175,IF($B$9="All",'No Self Assessment feeder'!CD1175)))</f>
        <v>.</v>
      </c>
      <c r="S1186" s="120" t="str">
        <f>IF($B$9="Female",'No Self Assessment feeder'!S1175,IF($B$9="Male",'No Self Assessment feeder'!AY1175,IF($B$9="All",'No Self Assessment feeder'!CE1175)))</f>
        <v>.</v>
      </c>
      <c r="T1186" s="120" t="str">
        <f>IF($B$9="Female",'No Self Assessment feeder'!T1175,IF($B$9="Male",'No Self Assessment feeder'!AZ1175,IF($B$9="All",'No Self Assessment feeder'!CF1175)))</f>
        <v>.</v>
      </c>
      <c r="U1186" s="127" t="str">
        <f>IF($B$9="Female",'No Self Assessment feeder'!U1175,IF($B$9="Male",'No Self Assessment feeder'!BA1175,IF($B$9="All",'No Self Assessment feeder'!CG1175)))</f>
        <v>.</v>
      </c>
      <c r="V1186" s="81" t="str">
        <f>IF($B$9="Female",'No Self Assessment feeder'!V1175,IF($B$9="Male",'No Self Assessment feeder'!BB1175,IF($B$9="All",'No Self Assessment feeder'!CH1175)))</f>
        <v>.</v>
      </c>
      <c r="W1186" s="120" t="str">
        <f>IF($B$9="Female",'No Self Assessment feeder'!W1175,IF($B$9="Male",'No Self Assessment feeder'!BC1175,IF($B$9="All",'No Self Assessment feeder'!CI1175)))</f>
        <v>.</v>
      </c>
      <c r="X1186" s="79" t="str">
        <f>IF($B$9="Female",'No Self Assessment feeder'!X1175,IF($B$9="Male",'No Self Assessment feeder'!BD1175,IF($B$9="All",'No Self Assessment feeder'!CJ1175)))</f>
        <v>.</v>
      </c>
      <c r="Y1186" s="120" t="str">
        <f>IF($B$9="Female",'No Self Assessment feeder'!Y1175,IF($B$9="Male",'No Self Assessment feeder'!BE1175,IF($B$9="All",'No Self Assessment feeder'!CK1175)))</f>
        <v>.</v>
      </c>
      <c r="Z1186" s="120" t="str">
        <f>IF($B$9="Female",'No Self Assessment feeder'!Z1175,IF($B$9="Male",'No Self Assessment feeder'!BF1175,IF($B$9="All",'No Self Assessment feeder'!CL1175)))</f>
        <v>.</v>
      </c>
      <c r="AA1186" s="120" t="str">
        <f>IF($B$9="Female",'No Self Assessment feeder'!AA1175,IF($B$9="Male",'No Self Assessment feeder'!BG1175,IF($B$9="All",'No Self Assessment feeder'!CM1175)))</f>
        <v>.</v>
      </c>
      <c r="AB1186" s="120" t="str">
        <f>IF($B$9="Female",'No Self Assessment feeder'!AB1175,IF($B$9="Male",'No Self Assessment feeder'!BH1175,IF($B$9="All",'No Self Assessment feeder'!CN1175)))</f>
        <v>.</v>
      </c>
      <c r="AC1186" s="127" t="str">
        <f>IF($B$9="Female",'No Self Assessment feeder'!AC1175,IF($B$9="Male",'No Self Assessment feeder'!BI1175,IF($B$9="All",'No Self Assessment feeder'!CO1175)))</f>
        <v>.</v>
      </c>
      <c r="CM1186" s="29"/>
    </row>
    <row r="1187" spans="1:91" ht="14.25" customHeight="1" x14ac:dyDescent="0.2">
      <c r="A1187" s="159" t="s">
        <v>296</v>
      </c>
      <c r="B1187" s="65" t="s">
        <v>272</v>
      </c>
      <c r="C1187" s="66">
        <v>10003614</v>
      </c>
      <c r="D1187" s="66" t="s">
        <v>495</v>
      </c>
      <c r="E1187" s="162" t="s">
        <v>273</v>
      </c>
      <c r="F1187" s="142">
        <f>IF($B$9="Female",'No Self Assessment feeder'!F1176,IF($B$9="Male",'No Self Assessment feeder'!AL1176,IF($B$9="All",'No Self Assessment feeder'!BR1176)))</f>
        <v>1285</v>
      </c>
      <c r="G1187" s="120">
        <f>IF($B$9="Female",'No Self Assessment feeder'!G1176,IF($B$9="Male",'No Self Assessment feeder'!AM1176,IF($B$9="All",'No Self Assessment feeder'!BS1176)))</f>
        <v>2</v>
      </c>
      <c r="H1187" s="79">
        <f>IF($B$9="Female",'No Self Assessment feeder'!H1176,IF($B$9="Male",'No Self Assessment feeder'!AN1176,IF($B$9="All",'No Self Assessment feeder'!BT1176)))</f>
        <v>1260</v>
      </c>
      <c r="I1187" s="120">
        <f>IF($B$9="Female",'No Self Assessment feeder'!I1176,IF($B$9="Male",'No Self Assessment feeder'!AO1176,IF($B$9="All",'No Self Assessment feeder'!BU1176)))</f>
        <v>5.9</v>
      </c>
      <c r="J1187" s="120">
        <f>IF($B$9="Female",'No Self Assessment feeder'!J1176,IF($B$9="Male",'No Self Assessment feeder'!AP1176,IF($B$9="All",'No Self Assessment feeder'!BV1176)))</f>
        <v>9.3000000000000007</v>
      </c>
      <c r="K1187" s="120">
        <f>IF($B$9="Female",'No Self Assessment feeder'!K1176,IF($B$9="Male",'No Self Assessment feeder'!AQ1176,IF($B$9="All",'No Self Assessment feeder'!BW1176)))</f>
        <v>70.599999999999994</v>
      </c>
      <c r="L1187" s="120">
        <f>IF($B$9="Female",'No Self Assessment feeder'!L1176,IF($B$9="Male",'No Self Assessment feeder'!AR1176,IF($B$9="All",'No Self Assessment feeder'!BX1176)))</f>
        <v>80.099999999999994</v>
      </c>
      <c r="M1187" s="127">
        <f>IF($B$9="Female",'No Self Assessment feeder'!M1176,IF($B$9="Male",'No Self Assessment feeder'!AS1176,IF($B$9="All",'No Self Assessment feeder'!BY1176)))</f>
        <v>84.8</v>
      </c>
      <c r="N1187" s="81" t="str">
        <f>IF($B$9="Female",'No Self Assessment feeder'!N1176,IF($B$9="Male",'No Self Assessment feeder'!AT1176,IF($B$9="All",'No Self Assessment feeder'!BZ1176)))</f>
        <v>.</v>
      </c>
      <c r="O1187" s="120" t="str">
        <f>IF($B$9="Female",'No Self Assessment feeder'!O1176,IF($B$9="Male",'No Self Assessment feeder'!AU1176,IF($B$9="All",'No Self Assessment feeder'!CA1176)))</f>
        <v>.</v>
      </c>
      <c r="P1187" s="79" t="str">
        <f>IF($B$9="Female",'No Self Assessment feeder'!P1176,IF($B$9="Male",'No Self Assessment feeder'!AV1176,IF($B$9="All",'No Self Assessment feeder'!CB1176)))</f>
        <v>.</v>
      </c>
      <c r="Q1187" s="120" t="str">
        <f>IF($B$9="Female",'No Self Assessment feeder'!Q1176,IF($B$9="Male",'No Self Assessment feeder'!AW1176,IF($B$9="All",'No Self Assessment feeder'!CC1176)))</f>
        <v>.</v>
      </c>
      <c r="R1187" s="120" t="str">
        <f>IF($B$9="Female",'No Self Assessment feeder'!R1176,IF($B$9="Male",'No Self Assessment feeder'!AX1176,IF($B$9="All",'No Self Assessment feeder'!CD1176)))</f>
        <v>.</v>
      </c>
      <c r="S1187" s="120" t="str">
        <f>IF($B$9="Female",'No Self Assessment feeder'!S1176,IF($B$9="Male",'No Self Assessment feeder'!AY1176,IF($B$9="All",'No Self Assessment feeder'!CE1176)))</f>
        <v>.</v>
      </c>
      <c r="T1187" s="120" t="str">
        <f>IF($B$9="Female",'No Self Assessment feeder'!T1176,IF($B$9="Male",'No Self Assessment feeder'!AZ1176,IF($B$9="All",'No Self Assessment feeder'!CF1176)))</f>
        <v>.</v>
      </c>
      <c r="U1187" s="127" t="str">
        <f>IF($B$9="Female",'No Self Assessment feeder'!U1176,IF($B$9="Male",'No Self Assessment feeder'!BA1176,IF($B$9="All",'No Self Assessment feeder'!CG1176)))</f>
        <v>.</v>
      </c>
      <c r="V1187" s="81" t="str">
        <f>IF($B$9="Female",'No Self Assessment feeder'!V1176,IF($B$9="Male",'No Self Assessment feeder'!BB1176,IF($B$9="All",'No Self Assessment feeder'!CH1176)))</f>
        <v>.</v>
      </c>
      <c r="W1187" s="120" t="str">
        <f>IF($B$9="Female",'No Self Assessment feeder'!W1176,IF($B$9="Male",'No Self Assessment feeder'!BC1176,IF($B$9="All",'No Self Assessment feeder'!CI1176)))</f>
        <v>.</v>
      </c>
      <c r="X1187" s="79" t="str">
        <f>IF($B$9="Female",'No Self Assessment feeder'!X1176,IF($B$9="Male",'No Self Assessment feeder'!BD1176,IF($B$9="All",'No Self Assessment feeder'!CJ1176)))</f>
        <v>.</v>
      </c>
      <c r="Y1187" s="120" t="str">
        <f>IF($B$9="Female",'No Self Assessment feeder'!Y1176,IF($B$9="Male",'No Self Assessment feeder'!BE1176,IF($B$9="All",'No Self Assessment feeder'!CK1176)))</f>
        <v>.</v>
      </c>
      <c r="Z1187" s="120" t="str">
        <f>IF($B$9="Female",'No Self Assessment feeder'!Z1176,IF($B$9="Male",'No Self Assessment feeder'!BF1176,IF($B$9="All",'No Self Assessment feeder'!CL1176)))</f>
        <v>.</v>
      </c>
      <c r="AA1187" s="120" t="str">
        <f>IF($B$9="Female",'No Self Assessment feeder'!AA1176,IF($B$9="Male",'No Self Assessment feeder'!BG1176,IF($B$9="All",'No Self Assessment feeder'!CM1176)))</f>
        <v>.</v>
      </c>
      <c r="AB1187" s="120" t="str">
        <f>IF($B$9="Female",'No Self Assessment feeder'!AB1176,IF($B$9="Male",'No Self Assessment feeder'!BH1176,IF($B$9="All",'No Self Assessment feeder'!CN1176)))</f>
        <v>.</v>
      </c>
      <c r="AC1187" s="127" t="str">
        <f>IF($B$9="Female",'No Self Assessment feeder'!AC1176,IF($B$9="Male",'No Self Assessment feeder'!BI1176,IF($B$9="All",'No Self Assessment feeder'!CO1176)))</f>
        <v>.</v>
      </c>
      <c r="CM1187" s="29"/>
    </row>
    <row r="1188" spans="1:91" ht="14.25" customHeight="1" x14ac:dyDescent="0.2">
      <c r="A1188" s="159" t="s">
        <v>296</v>
      </c>
      <c r="B1188" s="65" t="s">
        <v>274</v>
      </c>
      <c r="C1188" s="66">
        <v>10007166</v>
      </c>
      <c r="D1188" s="66" t="s">
        <v>489</v>
      </c>
      <c r="E1188" s="162" t="s">
        <v>275</v>
      </c>
      <c r="F1188" s="142">
        <f>IF($B$9="Female",'No Self Assessment feeder'!F1177,IF($B$9="Male",'No Self Assessment feeder'!AL1177,IF($B$9="All",'No Self Assessment feeder'!BR1177)))</f>
        <v>3120</v>
      </c>
      <c r="G1188" s="120">
        <f>IF($B$9="Female",'No Self Assessment feeder'!G1177,IF($B$9="Male",'No Self Assessment feeder'!AM1177,IF($B$9="All",'No Self Assessment feeder'!BS1177)))</f>
        <v>2.6</v>
      </c>
      <c r="H1188" s="79">
        <f>IF($B$9="Female",'No Self Assessment feeder'!H1177,IF($B$9="Male",'No Self Assessment feeder'!AN1177,IF($B$9="All",'No Self Assessment feeder'!BT1177)))</f>
        <v>3040</v>
      </c>
      <c r="I1188" s="120">
        <f>IF($B$9="Female",'No Self Assessment feeder'!I1177,IF($B$9="Male",'No Self Assessment feeder'!AO1177,IF($B$9="All",'No Self Assessment feeder'!BU1177)))</f>
        <v>6.7</v>
      </c>
      <c r="J1188" s="120">
        <f>IF($B$9="Female",'No Self Assessment feeder'!J1177,IF($B$9="Male",'No Self Assessment feeder'!AP1177,IF($B$9="All",'No Self Assessment feeder'!BV1177)))</f>
        <v>12</v>
      </c>
      <c r="K1188" s="120">
        <f>IF($B$9="Female",'No Self Assessment feeder'!K1177,IF($B$9="Male",'No Self Assessment feeder'!AQ1177,IF($B$9="All",'No Self Assessment feeder'!BW1177)))</f>
        <v>62.3</v>
      </c>
      <c r="L1188" s="120">
        <f>IF($B$9="Female",'No Self Assessment feeder'!L1177,IF($B$9="Male",'No Self Assessment feeder'!AR1177,IF($B$9="All",'No Self Assessment feeder'!BX1177)))</f>
        <v>75.8</v>
      </c>
      <c r="M1188" s="127">
        <f>IF($B$9="Female",'No Self Assessment feeder'!M1177,IF($B$9="Male",'No Self Assessment feeder'!AS1177,IF($B$9="All",'No Self Assessment feeder'!BY1177)))</f>
        <v>81.3</v>
      </c>
      <c r="N1188" s="81" t="str">
        <f>IF($B$9="Female",'No Self Assessment feeder'!N1177,IF($B$9="Male",'No Self Assessment feeder'!AT1177,IF($B$9="All",'No Self Assessment feeder'!BZ1177)))</f>
        <v>.</v>
      </c>
      <c r="O1188" s="120" t="str">
        <f>IF($B$9="Female",'No Self Assessment feeder'!O1177,IF($B$9="Male",'No Self Assessment feeder'!AU1177,IF($B$9="All",'No Self Assessment feeder'!CA1177)))</f>
        <v>.</v>
      </c>
      <c r="P1188" s="79" t="str">
        <f>IF($B$9="Female",'No Self Assessment feeder'!P1177,IF($B$9="Male",'No Self Assessment feeder'!AV1177,IF($B$9="All",'No Self Assessment feeder'!CB1177)))</f>
        <v>.</v>
      </c>
      <c r="Q1188" s="120" t="str">
        <f>IF($B$9="Female",'No Self Assessment feeder'!Q1177,IF($B$9="Male",'No Self Assessment feeder'!AW1177,IF($B$9="All",'No Self Assessment feeder'!CC1177)))</f>
        <v>.</v>
      </c>
      <c r="R1188" s="120" t="str">
        <f>IF($B$9="Female",'No Self Assessment feeder'!R1177,IF($B$9="Male",'No Self Assessment feeder'!AX1177,IF($B$9="All",'No Self Assessment feeder'!CD1177)))</f>
        <v>.</v>
      </c>
      <c r="S1188" s="120" t="str">
        <f>IF($B$9="Female",'No Self Assessment feeder'!S1177,IF($B$9="Male",'No Self Assessment feeder'!AY1177,IF($B$9="All",'No Self Assessment feeder'!CE1177)))</f>
        <v>.</v>
      </c>
      <c r="T1188" s="120" t="str">
        <f>IF($B$9="Female",'No Self Assessment feeder'!T1177,IF($B$9="Male",'No Self Assessment feeder'!AZ1177,IF($B$9="All",'No Self Assessment feeder'!CF1177)))</f>
        <v>.</v>
      </c>
      <c r="U1188" s="127" t="str">
        <f>IF($B$9="Female",'No Self Assessment feeder'!U1177,IF($B$9="Male",'No Self Assessment feeder'!BA1177,IF($B$9="All",'No Self Assessment feeder'!CG1177)))</f>
        <v>.</v>
      </c>
      <c r="V1188" s="81" t="str">
        <f>IF($B$9="Female",'No Self Assessment feeder'!V1177,IF($B$9="Male",'No Self Assessment feeder'!BB1177,IF($B$9="All",'No Self Assessment feeder'!CH1177)))</f>
        <v>.</v>
      </c>
      <c r="W1188" s="120" t="str">
        <f>IF($B$9="Female",'No Self Assessment feeder'!W1177,IF($B$9="Male",'No Self Assessment feeder'!BC1177,IF($B$9="All",'No Self Assessment feeder'!CI1177)))</f>
        <v>.</v>
      </c>
      <c r="X1188" s="79" t="str">
        <f>IF($B$9="Female",'No Self Assessment feeder'!X1177,IF($B$9="Male",'No Self Assessment feeder'!BD1177,IF($B$9="All",'No Self Assessment feeder'!CJ1177)))</f>
        <v>.</v>
      </c>
      <c r="Y1188" s="120" t="str">
        <f>IF($B$9="Female",'No Self Assessment feeder'!Y1177,IF($B$9="Male",'No Self Assessment feeder'!BE1177,IF($B$9="All",'No Self Assessment feeder'!CK1177)))</f>
        <v>.</v>
      </c>
      <c r="Z1188" s="120" t="str">
        <f>IF($B$9="Female",'No Self Assessment feeder'!Z1177,IF($B$9="Male",'No Self Assessment feeder'!BF1177,IF($B$9="All",'No Self Assessment feeder'!CL1177)))</f>
        <v>.</v>
      </c>
      <c r="AA1188" s="120" t="str">
        <f>IF($B$9="Female",'No Self Assessment feeder'!AA1177,IF($B$9="Male",'No Self Assessment feeder'!BG1177,IF($B$9="All",'No Self Assessment feeder'!CM1177)))</f>
        <v>.</v>
      </c>
      <c r="AB1188" s="120" t="str">
        <f>IF($B$9="Female",'No Self Assessment feeder'!AB1177,IF($B$9="Male",'No Self Assessment feeder'!BH1177,IF($B$9="All",'No Self Assessment feeder'!CN1177)))</f>
        <v>.</v>
      </c>
      <c r="AC1188" s="127" t="str">
        <f>IF($B$9="Female",'No Self Assessment feeder'!AC1177,IF($B$9="Male",'No Self Assessment feeder'!BI1177,IF($B$9="All",'No Self Assessment feeder'!CO1177)))</f>
        <v>.</v>
      </c>
      <c r="CM1188" s="29"/>
    </row>
    <row r="1189" spans="1:91" ht="14.25" customHeight="1" x14ac:dyDescent="0.2">
      <c r="A1189" s="159" t="s">
        <v>296</v>
      </c>
      <c r="B1189" s="65" t="s">
        <v>276</v>
      </c>
      <c r="C1189" s="66">
        <v>10007139</v>
      </c>
      <c r="D1189" s="66" t="s">
        <v>489</v>
      </c>
      <c r="E1189" s="162" t="s">
        <v>277</v>
      </c>
      <c r="F1189" s="142">
        <f>IF($B$9="Female",'No Self Assessment feeder'!F1178,IF($B$9="Male",'No Self Assessment feeder'!AL1178,IF($B$9="All",'No Self Assessment feeder'!BR1178)))</f>
        <v>1580</v>
      </c>
      <c r="G1189" s="120">
        <f>IF($B$9="Female",'No Self Assessment feeder'!G1178,IF($B$9="Male",'No Self Assessment feeder'!AM1178,IF($B$9="All",'No Self Assessment feeder'!BS1178)))</f>
        <v>2.8</v>
      </c>
      <c r="H1189" s="79">
        <f>IF($B$9="Female",'No Self Assessment feeder'!H1178,IF($B$9="Male",'No Self Assessment feeder'!AN1178,IF($B$9="All",'No Self Assessment feeder'!BT1178)))</f>
        <v>1535</v>
      </c>
      <c r="I1189" s="120">
        <f>IF($B$9="Female",'No Self Assessment feeder'!I1178,IF($B$9="Male",'No Self Assessment feeder'!AO1178,IF($B$9="All",'No Self Assessment feeder'!BU1178)))</f>
        <v>6.4</v>
      </c>
      <c r="J1189" s="120">
        <f>IF($B$9="Female",'No Self Assessment feeder'!J1178,IF($B$9="Male",'No Self Assessment feeder'!AP1178,IF($B$9="All",'No Self Assessment feeder'!BV1178)))</f>
        <v>8.1</v>
      </c>
      <c r="K1189" s="120">
        <f>IF($B$9="Female",'No Self Assessment feeder'!K1178,IF($B$9="Male",'No Self Assessment feeder'!AQ1178,IF($B$9="All",'No Self Assessment feeder'!BW1178)))</f>
        <v>68.900000000000006</v>
      </c>
      <c r="L1189" s="120">
        <f>IF($B$9="Female",'No Self Assessment feeder'!L1178,IF($B$9="Male",'No Self Assessment feeder'!AR1178,IF($B$9="All",'No Self Assessment feeder'!BX1178)))</f>
        <v>80.900000000000006</v>
      </c>
      <c r="M1189" s="127">
        <f>IF($B$9="Female",'No Self Assessment feeder'!M1178,IF($B$9="Male",'No Self Assessment feeder'!AS1178,IF($B$9="All",'No Self Assessment feeder'!BY1178)))</f>
        <v>85.5</v>
      </c>
      <c r="N1189" s="81" t="str">
        <f>IF($B$9="Female",'No Self Assessment feeder'!N1178,IF($B$9="Male",'No Self Assessment feeder'!AT1178,IF($B$9="All",'No Self Assessment feeder'!BZ1178)))</f>
        <v>.</v>
      </c>
      <c r="O1189" s="120" t="str">
        <f>IF($B$9="Female",'No Self Assessment feeder'!O1178,IF($B$9="Male",'No Self Assessment feeder'!AU1178,IF($B$9="All",'No Self Assessment feeder'!CA1178)))</f>
        <v>.</v>
      </c>
      <c r="P1189" s="79" t="str">
        <f>IF($B$9="Female",'No Self Assessment feeder'!P1178,IF($B$9="Male",'No Self Assessment feeder'!AV1178,IF($B$9="All",'No Self Assessment feeder'!CB1178)))</f>
        <v>.</v>
      </c>
      <c r="Q1189" s="120" t="str">
        <f>IF($B$9="Female",'No Self Assessment feeder'!Q1178,IF($B$9="Male",'No Self Assessment feeder'!AW1178,IF($B$9="All",'No Self Assessment feeder'!CC1178)))</f>
        <v>.</v>
      </c>
      <c r="R1189" s="120" t="str">
        <f>IF($B$9="Female",'No Self Assessment feeder'!R1178,IF($B$9="Male",'No Self Assessment feeder'!AX1178,IF($B$9="All",'No Self Assessment feeder'!CD1178)))</f>
        <v>.</v>
      </c>
      <c r="S1189" s="120" t="str">
        <f>IF($B$9="Female",'No Self Assessment feeder'!S1178,IF($B$9="Male",'No Self Assessment feeder'!AY1178,IF($B$9="All",'No Self Assessment feeder'!CE1178)))</f>
        <v>.</v>
      </c>
      <c r="T1189" s="120" t="str">
        <f>IF($B$9="Female",'No Self Assessment feeder'!T1178,IF($B$9="Male",'No Self Assessment feeder'!AZ1178,IF($B$9="All",'No Self Assessment feeder'!CF1178)))</f>
        <v>.</v>
      </c>
      <c r="U1189" s="127" t="str">
        <f>IF($B$9="Female",'No Self Assessment feeder'!U1178,IF($B$9="Male",'No Self Assessment feeder'!BA1178,IF($B$9="All",'No Self Assessment feeder'!CG1178)))</f>
        <v>.</v>
      </c>
      <c r="V1189" s="81" t="str">
        <f>IF($B$9="Female",'No Self Assessment feeder'!V1178,IF($B$9="Male",'No Self Assessment feeder'!BB1178,IF($B$9="All",'No Self Assessment feeder'!CH1178)))</f>
        <v>.</v>
      </c>
      <c r="W1189" s="120" t="str">
        <f>IF($B$9="Female",'No Self Assessment feeder'!W1178,IF($B$9="Male",'No Self Assessment feeder'!BC1178,IF($B$9="All",'No Self Assessment feeder'!CI1178)))</f>
        <v>.</v>
      </c>
      <c r="X1189" s="79" t="str">
        <f>IF($B$9="Female",'No Self Assessment feeder'!X1178,IF($B$9="Male",'No Self Assessment feeder'!BD1178,IF($B$9="All",'No Self Assessment feeder'!CJ1178)))</f>
        <v>.</v>
      </c>
      <c r="Y1189" s="120" t="str">
        <f>IF($B$9="Female",'No Self Assessment feeder'!Y1178,IF($B$9="Male",'No Self Assessment feeder'!BE1178,IF($B$9="All",'No Self Assessment feeder'!CK1178)))</f>
        <v>.</v>
      </c>
      <c r="Z1189" s="120" t="str">
        <f>IF($B$9="Female",'No Self Assessment feeder'!Z1178,IF($B$9="Male",'No Self Assessment feeder'!BF1178,IF($B$9="All",'No Self Assessment feeder'!CL1178)))</f>
        <v>.</v>
      </c>
      <c r="AA1189" s="120" t="str">
        <f>IF($B$9="Female",'No Self Assessment feeder'!AA1178,IF($B$9="Male",'No Self Assessment feeder'!BG1178,IF($B$9="All",'No Self Assessment feeder'!CM1178)))</f>
        <v>.</v>
      </c>
      <c r="AB1189" s="120" t="str">
        <f>IF($B$9="Female",'No Self Assessment feeder'!AB1178,IF($B$9="Male",'No Self Assessment feeder'!BH1178,IF($B$9="All",'No Self Assessment feeder'!CN1178)))</f>
        <v>.</v>
      </c>
      <c r="AC1189" s="127" t="str">
        <f>IF($B$9="Female",'No Self Assessment feeder'!AC1178,IF($B$9="Male",'No Self Assessment feeder'!BI1178,IF($B$9="All",'No Self Assessment feeder'!CO1178)))</f>
        <v>.</v>
      </c>
      <c r="CM1189" s="29"/>
    </row>
    <row r="1190" spans="1:91" ht="14.25" customHeight="1" x14ac:dyDescent="0.2">
      <c r="A1190" s="159" t="s">
        <v>296</v>
      </c>
      <c r="B1190" s="65" t="s">
        <v>278</v>
      </c>
      <c r="C1190" s="66">
        <v>10007657</v>
      </c>
      <c r="D1190" s="66" t="s">
        <v>488</v>
      </c>
      <c r="E1190" s="162" t="s">
        <v>279</v>
      </c>
      <c r="F1190" s="142">
        <f>IF($B$9="Female",'No Self Assessment feeder'!F1179,IF($B$9="Male",'No Self Assessment feeder'!AL1179,IF($B$9="All",'No Self Assessment feeder'!BR1179)))</f>
        <v>165</v>
      </c>
      <c r="G1190" s="120">
        <f>IF($B$9="Female",'No Self Assessment feeder'!G1179,IF($B$9="Male",'No Self Assessment feeder'!AM1179,IF($B$9="All",'No Self Assessment feeder'!BS1179)))</f>
        <v>3.6</v>
      </c>
      <c r="H1190" s="79">
        <f>IF($B$9="Female",'No Self Assessment feeder'!H1179,IF($B$9="Male",'No Self Assessment feeder'!AN1179,IF($B$9="All",'No Self Assessment feeder'!BT1179)))</f>
        <v>160</v>
      </c>
      <c r="I1190" s="120">
        <f>IF($B$9="Female",'No Self Assessment feeder'!I1179,IF($B$9="Male",'No Self Assessment feeder'!AO1179,IF($B$9="All",'No Self Assessment feeder'!BU1179)))</f>
        <v>11.2</v>
      </c>
      <c r="J1190" s="120">
        <f>IF($B$9="Female",'No Self Assessment feeder'!J1179,IF($B$9="Male",'No Self Assessment feeder'!AP1179,IF($B$9="All",'No Self Assessment feeder'!BV1179)))</f>
        <v>14.9</v>
      </c>
      <c r="K1190" s="120">
        <f>IF($B$9="Female",'No Self Assessment feeder'!K1179,IF($B$9="Male",'No Self Assessment feeder'!AQ1179,IF($B$9="All",'No Self Assessment feeder'!BW1179)))</f>
        <v>62.1</v>
      </c>
      <c r="L1190" s="120">
        <f>IF($B$9="Female",'No Self Assessment feeder'!L1179,IF($B$9="Male",'No Self Assessment feeder'!AR1179,IF($B$9="All",'No Self Assessment feeder'!BX1179)))</f>
        <v>67.099999999999994</v>
      </c>
      <c r="M1190" s="127">
        <f>IF($B$9="Female",'No Self Assessment feeder'!M1179,IF($B$9="Male",'No Self Assessment feeder'!AS1179,IF($B$9="All",'No Self Assessment feeder'!BY1179)))</f>
        <v>73.900000000000006</v>
      </c>
      <c r="N1190" s="81" t="str">
        <f>IF($B$9="Female",'No Self Assessment feeder'!N1179,IF($B$9="Male",'No Self Assessment feeder'!AT1179,IF($B$9="All",'No Self Assessment feeder'!BZ1179)))</f>
        <v>.</v>
      </c>
      <c r="O1190" s="120" t="str">
        <f>IF($B$9="Female",'No Self Assessment feeder'!O1179,IF($B$9="Male",'No Self Assessment feeder'!AU1179,IF($B$9="All",'No Self Assessment feeder'!CA1179)))</f>
        <v>.</v>
      </c>
      <c r="P1190" s="79" t="str">
        <f>IF($B$9="Female",'No Self Assessment feeder'!P1179,IF($B$9="Male",'No Self Assessment feeder'!AV1179,IF($B$9="All",'No Self Assessment feeder'!CB1179)))</f>
        <v>.</v>
      </c>
      <c r="Q1190" s="120" t="str">
        <f>IF($B$9="Female",'No Self Assessment feeder'!Q1179,IF($B$9="Male",'No Self Assessment feeder'!AW1179,IF($B$9="All",'No Self Assessment feeder'!CC1179)))</f>
        <v>.</v>
      </c>
      <c r="R1190" s="120" t="str">
        <f>IF($B$9="Female",'No Self Assessment feeder'!R1179,IF($B$9="Male",'No Self Assessment feeder'!AX1179,IF($B$9="All",'No Self Assessment feeder'!CD1179)))</f>
        <v>.</v>
      </c>
      <c r="S1190" s="120" t="str">
        <f>IF($B$9="Female",'No Self Assessment feeder'!S1179,IF($B$9="Male",'No Self Assessment feeder'!AY1179,IF($B$9="All",'No Self Assessment feeder'!CE1179)))</f>
        <v>.</v>
      </c>
      <c r="T1190" s="120" t="str">
        <f>IF($B$9="Female",'No Self Assessment feeder'!T1179,IF($B$9="Male",'No Self Assessment feeder'!AZ1179,IF($B$9="All",'No Self Assessment feeder'!CF1179)))</f>
        <v>.</v>
      </c>
      <c r="U1190" s="127" t="str">
        <f>IF($B$9="Female",'No Self Assessment feeder'!U1179,IF($B$9="Male",'No Self Assessment feeder'!BA1179,IF($B$9="All",'No Self Assessment feeder'!CG1179)))</f>
        <v>.</v>
      </c>
      <c r="V1190" s="81" t="str">
        <f>IF($B$9="Female",'No Self Assessment feeder'!V1179,IF($B$9="Male",'No Self Assessment feeder'!BB1179,IF($B$9="All",'No Self Assessment feeder'!CH1179)))</f>
        <v>.</v>
      </c>
      <c r="W1190" s="120" t="str">
        <f>IF($B$9="Female",'No Self Assessment feeder'!W1179,IF($B$9="Male",'No Self Assessment feeder'!BC1179,IF($B$9="All",'No Self Assessment feeder'!CI1179)))</f>
        <v>.</v>
      </c>
      <c r="X1190" s="79" t="str">
        <f>IF($B$9="Female",'No Self Assessment feeder'!X1179,IF($B$9="Male",'No Self Assessment feeder'!BD1179,IF($B$9="All",'No Self Assessment feeder'!CJ1179)))</f>
        <v>.</v>
      </c>
      <c r="Y1190" s="120" t="str">
        <f>IF($B$9="Female",'No Self Assessment feeder'!Y1179,IF($B$9="Male",'No Self Assessment feeder'!BE1179,IF($B$9="All",'No Self Assessment feeder'!CK1179)))</f>
        <v>.</v>
      </c>
      <c r="Z1190" s="120" t="str">
        <f>IF($B$9="Female",'No Self Assessment feeder'!Z1179,IF($B$9="Male",'No Self Assessment feeder'!BF1179,IF($B$9="All",'No Self Assessment feeder'!CL1179)))</f>
        <v>.</v>
      </c>
      <c r="AA1190" s="120" t="str">
        <f>IF($B$9="Female",'No Self Assessment feeder'!AA1179,IF($B$9="Male",'No Self Assessment feeder'!BG1179,IF($B$9="All",'No Self Assessment feeder'!CM1179)))</f>
        <v>.</v>
      </c>
      <c r="AB1190" s="120" t="str">
        <f>IF($B$9="Female",'No Self Assessment feeder'!AB1179,IF($B$9="Male",'No Self Assessment feeder'!BH1179,IF($B$9="All",'No Self Assessment feeder'!CN1179)))</f>
        <v>.</v>
      </c>
      <c r="AC1190" s="127" t="str">
        <f>IF($B$9="Female",'No Self Assessment feeder'!AC1179,IF($B$9="Male",'No Self Assessment feeder'!BI1179,IF($B$9="All",'No Self Assessment feeder'!CO1179)))</f>
        <v>.</v>
      </c>
      <c r="CM1190" s="29"/>
    </row>
    <row r="1191" spans="1:91" ht="14.25" customHeight="1" x14ac:dyDescent="0.2">
      <c r="A1191" s="159" t="s">
        <v>296</v>
      </c>
      <c r="B1191" s="65" t="s">
        <v>280</v>
      </c>
      <c r="C1191" s="66">
        <v>10007713</v>
      </c>
      <c r="D1191" s="66" t="s">
        <v>494</v>
      </c>
      <c r="E1191" s="162" t="s">
        <v>281</v>
      </c>
      <c r="F1191" s="142">
        <f>IF($B$9="Female",'No Self Assessment feeder'!F1180,IF($B$9="Male",'No Self Assessment feeder'!AL1180,IF($B$9="All",'No Self Assessment feeder'!BR1180)))</f>
        <v>1135</v>
      </c>
      <c r="G1191" s="120">
        <f>IF($B$9="Female",'No Self Assessment feeder'!G1180,IF($B$9="Male",'No Self Assessment feeder'!AM1180,IF($B$9="All",'No Self Assessment feeder'!BS1180)))</f>
        <v>2.6</v>
      </c>
      <c r="H1191" s="79">
        <f>IF($B$9="Female",'No Self Assessment feeder'!H1180,IF($B$9="Male",'No Self Assessment feeder'!AN1180,IF($B$9="All",'No Self Assessment feeder'!BT1180)))</f>
        <v>1110</v>
      </c>
      <c r="I1191" s="120">
        <f>IF($B$9="Female",'No Self Assessment feeder'!I1180,IF($B$9="Male",'No Self Assessment feeder'!AO1180,IF($B$9="All",'No Self Assessment feeder'!BU1180)))</f>
        <v>5.8</v>
      </c>
      <c r="J1191" s="120">
        <f>IF($B$9="Female",'No Self Assessment feeder'!J1180,IF($B$9="Male",'No Self Assessment feeder'!AP1180,IF($B$9="All",'No Self Assessment feeder'!BV1180)))</f>
        <v>10.1</v>
      </c>
      <c r="K1191" s="120">
        <f>IF($B$9="Female",'No Self Assessment feeder'!K1180,IF($B$9="Male",'No Self Assessment feeder'!AQ1180,IF($B$9="All",'No Self Assessment feeder'!BW1180)))</f>
        <v>67.599999999999994</v>
      </c>
      <c r="L1191" s="120">
        <f>IF($B$9="Female",'No Self Assessment feeder'!L1180,IF($B$9="Male",'No Self Assessment feeder'!AR1180,IF($B$9="All",'No Self Assessment feeder'!BX1180)))</f>
        <v>79.099999999999994</v>
      </c>
      <c r="M1191" s="127">
        <f>IF($B$9="Female",'No Self Assessment feeder'!M1180,IF($B$9="Male",'No Self Assessment feeder'!AS1180,IF($B$9="All",'No Self Assessment feeder'!BY1180)))</f>
        <v>84.1</v>
      </c>
      <c r="N1191" s="81" t="str">
        <f>IF($B$9="Female",'No Self Assessment feeder'!N1180,IF($B$9="Male",'No Self Assessment feeder'!AT1180,IF($B$9="All",'No Self Assessment feeder'!BZ1180)))</f>
        <v>.</v>
      </c>
      <c r="O1191" s="120" t="str">
        <f>IF($B$9="Female",'No Self Assessment feeder'!O1180,IF($B$9="Male",'No Self Assessment feeder'!AU1180,IF($B$9="All",'No Self Assessment feeder'!CA1180)))</f>
        <v>.</v>
      </c>
      <c r="P1191" s="79" t="str">
        <f>IF($B$9="Female",'No Self Assessment feeder'!P1180,IF($B$9="Male",'No Self Assessment feeder'!AV1180,IF($B$9="All",'No Self Assessment feeder'!CB1180)))</f>
        <v>.</v>
      </c>
      <c r="Q1191" s="120" t="str">
        <f>IF($B$9="Female",'No Self Assessment feeder'!Q1180,IF($B$9="Male",'No Self Assessment feeder'!AW1180,IF($B$9="All",'No Self Assessment feeder'!CC1180)))</f>
        <v>.</v>
      </c>
      <c r="R1191" s="120" t="str">
        <f>IF($B$9="Female",'No Self Assessment feeder'!R1180,IF($B$9="Male",'No Self Assessment feeder'!AX1180,IF($B$9="All",'No Self Assessment feeder'!CD1180)))</f>
        <v>.</v>
      </c>
      <c r="S1191" s="120" t="str">
        <f>IF($B$9="Female",'No Self Assessment feeder'!S1180,IF($B$9="Male",'No Self Assessment feeder'!AY1180,IF($B$9="All",'No Self Assessment feeder'!CE1180)))</f>
        <v>.</v>
      </c>
      <c r="T1191" s="120" t="str">
        <f>IF($B$9="Female",'No Self Assessment feeder'!T1180,IF($B$9="Male",'No Self Assessment feeder'!AZ1180,IF($B$9="All",'No Self Assessment feeder'!CF1180)))</f>
        <v>.</v>
      </c>
      <c r="U1191" s="127" t="str">
        <f>IF($B$9="Female",'No Self Assessment feeder'!U1180,IF($B$9="Male",'No Self Assessment feeder'!BA1180,IF($B$9="All",'No Self Assessment feeder'!CG1180)))</f>
        <v>.</v>
      </c>
      <c r="V1191" s="81" t="str">
        <f>IF($B$9="Female",'No Self Assessment feeder'!V1180,IF($B$9="Male",'No Self Assessment feeder'!BB1180,IF($B$9="All",'No Self Assessment feeder'!CH1180)))</f>
        <v>.</v>
      </c>
      <c r="W1191" s="120" t="str">
        <f>IF($B$9="Female",'No Self Assessment feeder'!W1180,IF($B$9="Male",'No Self Assessment feeder'!BC1180,IF($B$9="All",'No Self Assessment feeder'!CI1180)))</f>
        <v>.</v>
      </c>
      <c r="X1191" s="79" t="str">
        <f>IF($B$9="Female",'No Self Assessment feeder'!X1180,IF($B$9="Male",'No Self Assessment feeder'!BD1180,IF($B$9="All",'No Self Assessment feeder'!CJ1180)))</f>
        <v>.</v>
      </c>
      <c r="Y1191" s="120" t="str">
        <f>IF($B$9="Female",'No Self Assessment feeder'!Y1180,IF($B$9="Male",'No Self Assessment feeder'!BE1180,IF($B$9="All",'No Self Assessment feeder'!CK1180)))</f>
        <v>.</v>
      </c>
      <c r="Z1191" s="120" t="str">
        <f>IF($B$9="Female",'No Self Assessment feeder'!Z1180,IF($B$9="Male",'No Self Assessment feeder'!BF1180,IF($B$9="All",'No Self Assessment feeder'!CL1180)))</f>
        <v>.</v>
      </c>
      <c r="AA1191" s="120" t="str">
        <f>IF($B$9="Female",'No Self Assessment feeder'!AA1180,IF($B$9="Male",'No Self Assessment feeder'!BG1180,IF($B$9="All",'No Self Assessment feeder'!CM1180)))</f>
        <v>.</v>
      </c>
      <c r="AB1191" s="120" t="str">
        <f>IF($B$9="Female",'No Self Assessment feeder'!AB1180,IF($B$9="Male",'No Self Assessment feeder'!BH1180,IF($B$9="All",'No Self Assessment feeder'!CN1180)))</f>
        <v>.</v>
      </c>
      <c r="AC1191" s="127" t="str">
        <f>IF($B$9="Female",'No Self Assessment feeder'!AC1180,IF($B$9="Male",'No Self Assessment feeder'!BI1180,IF($B$9="All",'No Self Assessment feeder'!CO1180)))</f>
        <v>.</v>
      </c>
      <c r="CM1191" s="29"/>
    </row>
    <row r="1192" spans="1:91" ht="14.25" customHeight="1" x14ac:dyDescent="0.2">
      <c r="A1192" s="159" t="s">
        <v>296</v>
      </c>
      <c r="B1192" s="65" t="s">
        <v>282</v>
      </c>
      <c r="C1192" s="66">
        <v>10007167</v>
      </c>
      <c r="D1192" s="66" t="s">
        <v>494</v>
      </c>
      <c r="E1192" s="162" t="s">
        <v>283</v>
      </c>
      <c r="F1192" s="142">
        <f>IF($B$9="Female",'No Self Assessment feeder'!F1181,IF($B$9="Male",'No Self Assessment feeder'!AL1181,IF($B$9="All",'No Self Assessment feeder'!BR1181)))</f>
        <v>2535</v>
      </c>
      <c r="G1192" s="120">
        <f>IF($B$9="Female",'No Self Assessment feeder'!G1181,IF($B$9="Male",'No Self Assessment feeder'!AM1181,IF($B$9="All",'No Self Assessment feeder'!BS1181)))</f>
        <v>2.6</v>
      </c>
      <c r="H1192" s="79">
        <f>IF($B$9="Female",'No Self Assessment feeder'!H1181,IF($B$9="Male",'No Self Assessment feeder'!AN1181,IF($B$9="All",'No Self Assessment feeder'!BT1181)))</f>
        <v>2470</v>
      </c>
      <c r="I1192" s="120">
        <f>IF($B$9="Female",'No Self Assessment feeder'!I1181,IF($B$9="Male",'No Self Assessment feeder'!AO1181,IF($B$9="All",'No Self Assessment feeder'!BU1181)))</f>
        <v>5.7</v>
      </c>
      <c r="J1192" s="120">
        <f>IF($B$9="Female",'No Self Assessment feeder'!J1181,IF($B$9="Male",'No Self Assessment feeder'!AP1181,IF($B$9="All",'No Self Assessment feeder'!BV1181)))</f>
        <v>10</v>
      </c>
      <c r="K1192" s="120">
        <f>IF($B$9="Female",'No Self Assessment feeder'!K1181,IF($B$9="Male",'No Self Assessment feeder'!AQ1181,IF($B$9="All",'No Self Assessment feeder'!BW1181)))</f>
        <v>52</v>
      </c>
      <c r="L1192" s="120">
        <f>IF($B$9="Female",'No Self Assessment feeder'!L1181,IF($B$9="Male",'No Self Assessment feeder'!AR1181,IF($B$9="All",'No Self Assessment feeder'!BX1181)))</f>
        <v>70.8</v>
      </c>
      <c r="M1192" s="127">
        <f>IF($B$9="Female",'No Self Assessment feeder'!M1181,IF($B$9="Male",'No Self Assessment feeder'!AS1181,IF($B$9="All",'No Self Assessment feeder'!BY1181)))</f>
        <v>84.4</v>
      </c>
      <c r="N1192" s="81" t="str">
        <f>IF($B$9="Female",'No Self Assessment feeder'!N1181,IF($B$9="Male",'No Self Assessment feeder'!AT1181,IF($B$9="All",'No Self Assessment feeder'!BZ1181)))</f>
        <v>.</v>
      </c>
      <c r="O1192" s="120" t="str">
        <f>IF($B$9="Female",'No Self Assessment feeder'!O1181,IF($B$9="Male",'No Self Assessment feeder'!AU1181,IF($B$9="All",'No Self Assessment feeder'!CA1181)))</f>
        <v>.</v>
      </c>
      <c r="P1192" s="79" t="str">
        <f>IF($B$9="Female",'No Self Assessment feeder'!P1181,IF($B$9="Male",'No Self Assessment feeder'!AV1181,IF($B$9="All",'No Self Assessment feeder'!CB1181)))</f>
        <v>.</v>
      </c>
      <c r="Q1192" s="120" t="str">
        <f>IF($B$9="Female",'No Self Assessment feeder'!Q1181,IF($B$9="Male",'No Self Assessment feeder'!AW1181,IF($B$9="All",'No Self Assessment feeder'!CC1181)))</f>
        <v>.</v>
      </c>
      <c r="R1192" s="120" t="str">
        <f>IF($B$9="Female",'No Self Assessment feeder'!R1181,IF($B$9="Male",'No Self Assessment feeder'!AX1181,IF($B$9="All",'No Self Assessment feeder'!CD1181)))</f>
        <v>.</v>
      </c>
      <c r="S1192" s="120" t="str">
        <f>IF($B$9="Female",'No Self Assessment feeder'!S1181,IF($B$9="Male",'No Self Assessment feeder'!AY1181,IF($B$9="All",'No Self Assessment feeder'!CE1181)))</f>
        <v>.</v>
      </c>
      <c r="T1192" s="120" t="str">
        <f>IF($B$9="Female",'No Self Assessment feeder'!T1181,IF($B$9="Male",'No Self Assessment feeder'!AZ1181,IF($B$9="All",'No Self Assessment feeder'!CF1181)))</f>
        <v>.</v>
      </c>
      <c r="U1192" s="127" t="str">
        <f>IF($B$9="Female",'No Self Assessment feeder'!U1181,IF($B$9="Male",'No Self Assessment feeder'!BA1181,IF($B$9="All",'No Self Assessment feeder'!CG1181)))</f>
        <v>.</v>
      </c>
      <c r="V1192" s="81" t="str">
        <f>IF($B$9="Female",'No Self Assessment feeder'!V1181,IF($B$9="Male",'No Self Assessment feeder'!BB1181,IF($B$9="All",'No Self Assessment feeder'!CH1181)))</f>
        <v>.</v>
      </c>
      <c r="W1192" s="120" t="str">
        <f>IF($B$9="Female",'No Self Assessment feeder'!W1181,IF($B$9="Male",'No Self Assessment feeder'!BC1181,IF($B$9="All",'No Self Assessment feeder'!CI1181)))</f>
        <v>.</v>
      </c>
      <c r="X1192" s="79" t="str">
        <f>IF($B$9="Female",'No Self Assessment feeder'!X1181,IF($B$9="Male",'No Self Assessment feeder'!BD1181,IF($B$9="All",'No Self Assessment feeder'!CJ1181)))</f>
        <v>.</v>
      </c>
      <c r="Y1192" s="120" t="str">
        <f>IF($B$9="Female",'No Self Assessment feeder'!Y1181,IF($B$9="Male",'No Self Assessment feeder'!BE1181,IF($B$9="All",'No Self Assessment feeder'!CK1181)))</f>
        <v>.</v>
      </c>
      <c r="Z1192" s="120" t="str">
        <f>IF($B$9="Female",'No Self Assessment feeder'!Z1181,IF($B$9="Male",'No Self Assessment feeder'!BF1181,IF($B$9="All",'No Self Assessment feeder'!CL1181)))</f>
        <v>.</v>
      </c>
      <c r="AA1192" s="120" t="str">
        <f>IF($B$9="Female",'No Self Assessment feeder'!AA1181,IF($B$9="Male",'No Self Assessment feeder'!BG1181,IF($B$9="All",'No Self Assessment feeder'!CM1181)))</f>
        <v>.</v>
      </c>
      <c r="AB1192" s="120" t="str">
        <f>IF($B$9="Female",'No Self Assessment feeder'!AB1181,IF($B$9="Male",'No Self Assessment feeder'!BH1181,IF($B$9="All",'No Self Assessment feeder'!CN1181)))</f>
        <v>.</v>
      </c>
      <c r="AC1192" s="127" t="str">
        <f>IF($B$9="Female",'No Self Assessment feeder'!AC1181,IF($B$9="Male",'No Self Assessment feeder'!BI1181,IF($B$9="All",'No Self Assessment feeder'!CO1181)))</f>
        <v>.</v>
      </c>
      <c r="CM1192" s="29"/>
    </row>
    <row r="1193" spans="1:91" ht="14.25" customHeight="1" x14ac:dyDescent="0.2">
      <c r="A1193" s="159" t="s">
        <v>297</v>
      </c>
      <c r="B1193" s="65" t="s">
        <v>10</v>
      </c>
      <c r="C1193" s="66">
        <v>10000291</v>
      </c>
      <c r="D1193" s="66" t="s">
        <v>488</v>
      </c>
      <c r="E1193" s="162" t="s">
        <v>12</v>
      </c>
      <c r="F1193" s="142">
        <f>IF($B$9="Female",'No Self Assessment feeder'!F1182,IF($B$9="Male",'No Self Assessment feeder'!AL1182,IF($B$9="All",'No Self Assessment feeder'!BR1182)))</f>
        <v>2945</v>
      </c>
      <c r="G1193" s="120">
        <f>IF($B$9="Female",'No Self Assessment feeder'!G1182,IF($B$9="Male",'No Self Assessment feeder'!AM1182,IF($B$9="All",'No Self Assessment feeder'!BS1182)))</f>
        <v>1.1000000000000001</v>
      </c>
      <c r="H1193" s="79">
        <f>IF($B$9="Female",'No Self Assessment feeder'!H1182,IF($B$9="Male",'No Self Assessment feeder'!AN1182,IF($B$9="All",'No Self Assessment feeder'!BT1182)))</f>
        <v>2915</v>
      </c>
      <c r="I1193" s="120">
        <f>IF($B$9="Female",'No Self Assessment feeder'!I1182,IF($B$9="Male",'No Self Assessment feeder'!AO1182,IF($B$9="All",'No Self Assessment feeder'!BU1182)))</f>
        <v>8.1</v>
      </c>
      <c r="J1193" s="120">
        <f>IF($B$9="Female",'No Self Assessment feeder'!J1182,IF($B$9="Male",'No Self Assessment feeder'!AP1182,IF($B$9="All",'No Self Assessment feeder'!BV1182)))</f>
        <v>11.2</v>
      </c>
      <c r="K1193" s="120">
        <f>IF($B$9="Female",'No Self Assessment feeder'!K1182,IF($B$9="Male",'No Self Assessment feeder'!AQ1182,IF($B$9="All",'No Self Assessment feeder'!BW1182)))</f>
        <v>66.7</v>
      </c>
      <c r="L1193" s="120">
        <f>IF($B$9="Female",'No Self Assessment feeder'!L1182,IF($B$9="Male",'No Self Assessment feeder'!AR1182,IF($B$9="All",'No Self Assessment feeder'!BX1182)))</f>
        <v>77</v>
      </c>
      <c r="M1193" s="127">
        <f>IF($B$9="Female",'No Self Assessment feeder'!M1182,IF($B$9="Male",'No Self Assessment feeder'!AS1182,IF($B$9="All",'No Self Assessment feeder'!BY1182)))</f>
        <v>80.7</v>
      </c>
      <c r="N1193" s="81" t="str">
        <f>IF($B$9="Female",'No Self Assessment feeder'!N1182,IF($B$9="Male",'No Self Assessment feeder'!AT1182,IF($B$9="All",'No Self Assessment feeder'!BZ1182)))</f>
        <v>.</v>
      </c>
      <c r="O1193" s="120" t="str">
        <f>IF($B$9="Female",'No Self Assessment feeder'!O1182,IF($B$9="Male",'No Self Assessment feeder'!AU1182,IF($B$9="All",'No Self Assessment feeder'!CA1182)))</f>
        <v>.</v>
      </c>
      <c r="P1193" s="79" t="str">
        <f>IF($B$9="Female",'No Self Assessment feeder'!P1182,IF($B$9="Male",'No Self Assessment feeder'!AV1182,IF($B$9="All",'No Self Assessment feeder'!CB1182)))</f>
        <v>.</v>
      </c>
      <c r="Q1193" s="120" t="str">
        <f>IF($B$9="Female",'No Self Assessment feeder'!Q1182,IF($B$9="Male",'No Self Assessment feeder'!AW1182,IF($B$9="All",'No Self Assessment feeder'!CC1182)))</f>
        <v>.</v>
      </c>
      <c r="R1193" s="120" t="str">
        <f>IF($B$9="Female",'No Self Assessment feeder'!R1182,IF($B$9="Male",'No Self Assessment feeder'!AX1182,IF($B$9="All",'No Self Assessment feeder'!CD1182)))</f>
        <v>.</v>
      </c>
      <c r="S1193" s="120" t="str">
        <f>IF($B$9="Female",'No Self Assessment feeder'!S1182,IF($B$9="Male",'No Self Assessment feeder'!AY1182,IF($B$9="All",'No Self Assessment feeder'!CE1182)))</f>
        <v>.</v>
      </c>
      <c r="T1193" s="120" t="str">
        <f>IF($B$9="Female",'No Self Assessment feeder'!T1182,IF($B$9="Male",'No Self Assessment feeder'!AZ1182,IF($B$9="All",'No Self Assessment feeder'!CF1182)))</f>
        <v>.</v>
      </c>
      <c r="U1193" s="127" t="str">
        <f>IF($B$9="Female",'No Self Assessment feeder'!U1182,IF($B$9="Male",'No Self Assessment feeder'!BA1182,IF($B$9="All",'No Self Assessment feeder'!CG1182)))</f>
        <v>.</v>
      </c>
      <c r="V1193" s="81" t="str">
        <f>IF($B$9="Female",'No Self Assessment feeder'!V1182,IF($B$9="Male",'No Self Assessment feeder'!BB1182,IF($B$9="All",'No Self Assessment feeder'!CH1182)))</f>
        <v>.</v>
      </c>
      <c r="W1193" s="120" t="str">
        <f>IF($B$9="Female",'No Self Assessment feeder'!W1182,IF($B$9="Male",'No Self Assessment feeder'!BC1182,IF($B$9="All",'No Self Assessment feeder'!CI1182)))</f>
        <v>.</v>
      </c>
      <c r="X1193" s="79" t="str">
        <f>IF($B$9="Female",'No Self Assessment feeder'!X1182,IF($B$9="Male",'No Self Assessment feeder'!BD1182,IF($B$9="All",'No Self Assessment feeder'!CJ1182)))</f>
        <v>.</v>
      </c>
      <c r="Y1193" s="120" t="str">
        <f>IF($B$9="Female",'No Self Assessment feeder'!Y1182,IF($B$9="Male",'No Self Assessment feeder'!BE1182,IF($B$9="All",'No Self Assessment feeder'!CK1182)))</f>
        <v>.</v>
      </c>
      <c r="Z1193" s="120" t="str">
        <f>IF($B$9="Female",'No Self Assessment feeder'!Z1182,IF($B$9="Male",'No Self Assessment feeder'!BF1182,IF($B$9="All",'No Self Assessment feeder'!CL1182)))</f>
        <v>.</v>
      </c>
      <c r="AA1193" s="120" t="str">
        <f>IF($B$9="Female",'No Self Assessment feeder'!AA1182,IF($B$9="Male",'No Self Assessment feeder'!BG1182,IF($B$9="All",'No Self Assessment feeder'!CM1182)))</f>
        <v>.</v>
      </c>
      <c r="AB1193" s="120" t="str">
        <f>IF($B$9="Female",'No Self Assessment feeder'!AB1182,IF($B$9="Male",'No Self Assessment feeder'!BH1182,IF($B$9="All",'No Self Assessment feeder'!CN1182)))</f>
        <v>.</v>
      </c>
      <c r="AC1193" s="127" t="str">
        <f>IF($B$9="Female",'No Self Assessment feeder'!AC1182,IF($B$9="Male",'No Self Assessment feeder'!BI1182,IF($B$9="All",'No Self Assessment feeder'!CO1182)))</f>
        <v>.</v>
      </c>
      <c r="CM1193" s="29"/>
    </row>
    <row r="1194" spans="1:91" ht="14.25" customHeight="1" x14ac:dyDescent="0.2">
      <c r="A1194" s="159" t="s">
        <v>297</v>
      </c>
      <c r="B1194" s="65" t="s">
        <v>15</v>
      </c>
      <c r="C1194" s="66">
        <v>10007759</v>
      </c>
      <c r="D1194" s="66" t="s">
        <v>489</v>
      </c>
      <c r="E1194" s="162" t="s">
        <v>17</v>
      </c>
      <c r="F1194" s="142">
        <f>IF($B$9="Female",'No Self Assessment feeder'!F1183,IF($B$9="Male",'No Self Assessment feeder'!AL1183,IF($B$9="All",'No Self Assessment feeder'!BR1183)))</f>
        <v>1390</v>
      </c>
      <c r="G1194" s="120">
        <f>IF($B$9="Female",'No Self Assessment feeder'!G1183,IF($B$9="Male",'No Self Assessment feeder'!AM1183,IF($B$9="All",'No Self Assessment feeder'!BS1183)))</f>
        <v>0.5</v>
      </c>
      <c r="H1194" s="79">
        <f>IF($B$9="Female",'No Self Assessment feeder'!H1183,IF($B$9="Male",'No Self Assessment feeder'!AN1183,IF($B$9="All",'No Self Assessment feeder'!BT1183)))</f>
        <v>1380</v>
      </c>
      <c r="I1194" s="120">
        <f>IF($B$9="Female",'No Self Assessment feeder'!I1183,IF($B$9="Male",'No Self Assessment feeder'!AO1183,IF($B$9="All",'No Self Assessment feeder'!BU1183)))</f>
        <v>8.5</v>
      </c>
      <c r="J1194" s="120">
        <f>IF($B$9="Female",'No Self Assessment feeder'!J1183,IF($B$9="Male",'No Self Assessment feeder'!AP1183,IF($B$9="All",'No Self Assessment feeder'!BV1183)))</f>
        <v>10.3</v>
      </c>
      <c r="K1194" s="120">
        <f>IF($B$9="Female",'No Self Assessment feeder'!K1183,IF($B$9="Male",'No Self Assessment feeder'!AQ1183,IF($B$9="All",'No Self Assessment feeder'!BW1183)))</f>
        <v>63.5</v>
      </c>
      <c r="L1194" s="120">
        <f>IF($B$9="Female",'No Self Assessment feeder'!L1183,IF($B$9="Male",'No Self Assessment feeder'!AR1183,IF($B$9="All",'No Self Assessment feeder'!BX1183)))</f>
        <v>73.8</v>
      </c>
      <c r="M1194" s="127">
        <f>IF($B$9="Female",'No Self Assessment feeder'!M1183,IF($B$9="Male",'No Self Assessment feeder'!AS1183,IF($B$9="All",'No Self Assessment feeder'!BY1183)))</f>
        <v>81.2</v>
      </c>
      <c r="N1194" s="81" t="str">
        <f>IF($B$9="Female",'No Self Assessment feeder'!N1183,IF($B$9="Male",'No Self Assessment feeder'!AT1183,IF($B$9="All",'No Self Assessment feeder'!BZ1183)))</f>
        <v>.</v>
      </c>
      <c r="O1194" s="120" t="str">
        <f>IF($B$9="Female",'No Self Assessment feeder'!O1183,IF($B$9="Male",'No Self Assessment feeder'!AU1183,IF($B$9="All",'No Self Assessment feeder'!CA1183)))</f>
        <v>.</v>
      </c>
      <c r="P1194" s="79" t="str">
        <f>IF($B$9="Female",'No Self Assessment feeder'!P1183,IF($B$9="Male",'No Self Assessment feeder'!AV1183,IF($B$9="All",'No Self Assessment feeder'!CB1183)))</f>
        <v>.</v>
      </c>
      <c r="Q1194" s="120" t="str">
        <f>IF($B$9="Female",'No Self Assessment feeder'!Q1183,IF($B$9="Male",'No Self Assessment feeder'!AW1183,IF($B$9="All",'No Self Assessment feeder'!CC1183)))</f>
        <v>.</v>
      </c>
      <c r="R1194" s="120" t="str">
        <f>IF($B$9="Female",'No Self Assessment feeder'!R1183,IF($B$9="Male",'No Self Assessment feeder'!AX1183,IF($B$9="All",'No Self Assessment feeder'!CD1183)))</f>
        <v>.</v>
      </c>
      <c r="S1194" s="120" t="str">
        <f>IF($B$9="Female",'No Self Assessment feeder'!S1183,IF($B$9="Male",'No Self Assessment feeder'!AY1183,IF($B$9="All",'No Self Assessment feeder'!CE1183)))</f>
        <v>.</v>
      </c>
      <c r="T1194" s="120" t="str">
        <f>IF($B$9="Female",'No Self Assessment feeder'!T1183,IF($B$9="Male",'No Self Assessment feeder'!AZ1183,IF($B$9="All",'No Self Assessment feeder'!CF1183)))</f>
        <v>.</v>
      </c>
      <c r="U1194" s="127" t="str">
        <f>IF($B$9="Female",'No Self Assessment feeder'!U1183,IF($B$9="Male",'No Self Assessment feeder'!BA1183,IF($B$9="All",'No Self Assessment feeder'!CG1183)))</f>
        <v>.</v>
      </c>
      <c r="V1194" s="81" t="str">
        <f>IF($B$9="Female",'No Self Assessment feeder'!V1183,IF($B$9="Male",'No Self Assessment feeder'!BB1183,IF($B$9="All",'No Self Assessment feeder'!CH1183)))</f>
        <v>.</v>
      </c>
      <c r="W1194" s="120" t="str">
        <f>IF($B$9="Female",'No Self Assessment feeder'!W1183,IF($B$9="Male",'No Self Assessment feeder'!BC1183,IF($B$9="All",'No Self Assessment feeder'!CI1183)))</f>
        <v>.</v>
      </c>
      <c r="X1194" s="79" t="str">
        <f>IF($B$9="Female",'No Self Assessment feeder'!X1183,IF($B$9="Male",'No Self Assessment feeder'!BD1183,IF($B$9="All",'No Self Assessment feeder'!CJ1183)))</f>
        <v>.</v>
      </c>
      <c r="Y1194" s="120" t="str">
        <f>IF($B$9="Female",'No Self Assessment feeder'!Y1183,IF($B$9="Male",'No Self Assessment feeder'!BE1183,IF($B$9="All",'No Self Assessment feeder'!CK1183)))</f>
        <v>.</v>
      </c>
      <c r="Z1194" s="120" t="str">
        <f>IF($B$9="Female",'No Self Assessment feeder'!Z1183,IF($B$9="Male",'No Self Assessment feeder'!BF1183,IF($B$9="All",'No Self Assessment feeder'!CL1183)))</f>
        <v>.</v>
      </c>
      <c r="AA1194" s="120" t="str">
        <f>IF($B$9="Female",'No Self Assessment feeder'!AA1183,IF($B$9="Male",'No Self Assessment feeder'!BG1183,IF($B$9="All",'No Self Assessment feeder'!CM1183)))</f>
        <v>.</v>
      </c>
      <c r="AB1194" s="120" t="str">
        <f>IF($B$9="Female",'No Self Assessment feeder'!AB1183,IF($B$9="Male",'No Self Assessment feeder'!BH1183,IF($B$9="All",'No Self Assessment feeder'!CN1183)))</f>
        <v>.</v>
      </c>
      <c r="AC1194" s="127" t="str">
        <f>IF($B$9="Female",'No Self Assessment feeder'!AC1183,IF($B$9="Male",'No Self Assessment feeder'!BI1183,IF($B$9="All",'No Self Assessment feeder'!CO1183)))</f>
        <v>.</v>
      </c>
      <c r="CM1194" s="29"/>
    </row>
    <row r="1195" spans="1:91" ht="14.25" customHeight="1" x14ac:dyDescent="0.2">
      <c r="A1195" s="159" t="s">
        <v>297</v>
      </c>
      <c r="B1195" s="65" t="s">
        <v>18</v>
      </c>
      <c r="C1195" s="66">
        <v>10000571</v>
      </c>
      <c r="D1195" s="66" t="s">
        <v>490</v>
      </c>
      <c r="E1195" s="162" t="s">
        <v>20</v>
      </c>
      <c r="F1195" s="142">
        <f>IF($B$9="Female",'No Self Assessment feeder'!F1184,IF($B$9="Male",'No Self Assessment feeder'!AL1184,IF($B$9="All",'No Self Assessment feeder'!BR1184)))</f>
        <v>1420</v>
      </c>
      <c r="G1195" s="120">
        <f>IF($B$9="Female",'No Self Assessment feeder'!G1184,IF($B$9="Male",'No Self Assessment feeder'!AM1184,IF($B$9="All",'No Self Assessment feeder'!BS1184)))</f>
        <v>0.3</v>
      </c>
      <c r="H1195" s="79">
        <f>IF($B$9="Female",'No Self Assessment feeder'!H1184,IF($B$9="Male",'No Self Assessment feeder'!AN1184,IF($B$9="All",'No Self Assessment feeder'!BT1184)))</f>
        <v>1415</v>
      </c>
      <c r="I1195" s="120">
        <f>IF($B$9="Female",'No Self Assessment feeder'!I1184,IF($B$9="Male",'No Self Assessment feeder'!AO1184,IF($B$9="All",'No Self Assessment feeder'!BU1184)))</f>
        <v>5.3</v>
      </c>
      <c r="J1195" s="120">
        <f>IF($B$9="Female",'No Self Assessment feeder'!J1184,IF($B$9="Male",'No Self Assessment feeder'!AP1184,IF($B$9="All",'No Self Assessment feeder'!BV1184)))</f>
        <v>13.1</v>
      </c>
      <c r="K1195" s="120">
        <f>IF($B$9="Female",'No Self Assessment feeder'!K1184,IF($B$9="Male",'No Self Assessment feeder'!AQ1184,IF($B$9="All",'No Self Assessment feeder'!BW1184)))</f>
        <v>60.3</v>
      </c>
      <c r="L1195" s="120">
        <f>IF($B$9="Female",'No Self Assessment feeder'!L1184,IF($B$9="Male",'No Self Assessment feeder'!AR1184,IF($B$9="All",'No Self Assessment feeder'!BX1184)))</f>
        <v>75.3</v>
      </c>
      <c r="M1195" s="127">
        <f>IF($B$9="Female",'No Self Assessment feeder'!M1184,IF($B$9="Male",'No Self Assessment feeder'!AS1184,IF($B$9="All",'No Self Assessment feeder'!BY1184)))</f>
        <v>81.599999999999994</v>
      </c>
      <c r="N1195" s="81" t="str">
        <f>IF($B$9="Female",'No Self Assessment feeder'!N1184,IF($B$9="Male",'No Self Assessment feeder'!AT1184,IF($B$9="All",'No Self Assessment feeder'!BZ1184)))</f>
        <v>.</v>
      </c>
      <c r="O1195" s="120" t="str">
        <f>IF($B$9="Female",'No Self Assessment feeder'!O1184,IF($B$9="Male",'No Self Assessment feeder'!AU1184,IF($B$9="All",'No Self Assessment feeder'!CA1184)))</f>
        <v>.</v>
      </c>
      <c r="P1195" s="79" t="str">
        <f>IF($B$9="Female",'No Self Assessment feeder'!P1184,IF($B$9="Male",'No Self Assessment feeder'!AV1184,IF($B$9="All",'No Self Assessment feeder'!CB1184)))</f>
        <v>.</v>
      </c>
      <c r="Q1195" s="120" t="str">
        <f>IF($B$9="Female",'No Self Assessment feeder'!Q1184,IF($B$9="Male",'No Self Assessment feeder'!AW1184,IF($B$9="All",'No Self Assessment feeder'!CC1184)))</f>
        <v>.</v>
      </c>
      <c r="R1195" s="120" t="str">
        <f>IF($B$9="Female",'No Self Assessment feeder'!R1184,IF($B$9="Male",'No Self Assessment feeder'!AX1184,IF($B$9="All",'No Self Assessment feeder'!CD1184)))</f>
        <v>.</v>
      </c>
      <c r="S1195" s="120" t="str">
        <f>IF($B$9="Female",'No Self Assessment feeder'!S1184,IF($B$9="Male",'No Self Assessment feeder'!AY1184,IF($B$9="All",'No Self Assessment feeder'!CE1184)))</f>
        <v>.</v>
      </c>
      <c r="T1195" s="120" t="str">
        <f>IF($B$9="Female",'No Self Assessment feeder'!T1184,IF($B$9="Male",'No Self Assessment feeder'!AZ1184,IF($B$9="All",'No Self Assessment feeder'!CF1184)))</f>
        <v>.</v>
      </c>
      <c r="U1195" s="127" t="str">
        <f>IF($B$9="Female",'No Self Assessment feeder'!U1184,IF($B$9="Male",'No Self Assessment feeder'!BA1184,IF($B$9="All",'No Self Assessment feeder'!CG1184)))</f>
        <v>.</v>
      </c>
      <c r="V1195" s="81" t="str">
        <f>IF($B$9="Female",'No Self Assessment feeder'!V1184,IF($B$9="Male",'No Self Assessment feeder'!BB1184,IF($B$9="All",'No Self Assessment feeder'!CH1184)))</f>
        <v>.</v>
      </c>
      <c r="W1195" s="120" t="str">
        <f>IF($B$9="Female",'No Self Assessment feeder'!W1184,IF($B$9="Male",'No Self Assessment feeder'!BC1184,IF($B$9="All",'No Self Assessment feeder'!CI1184)))</f>
        <v>.</v>
      </c>
      <c r="X1195" s="79" t="str">
        <f>IF($B$9="Female",'No Self Assessment feeder'!X1184,IF($B$9="Male",'No Self Assessment feeder'!BD1184,IF($B$9="All",'No Self Assessment feeder'!CJ1184)))</f>
        <v>.</v>
      </c>
      <c r="Y1195" s="120" t="str">
        <f>IF($B$9="Female",'No Self Assessment feeder'!Y1184,IF($B$9="Male",'No Self Assessment feeder'!BE1184,IF($B$9="All",'No Self Assessment feeder'!CK1184)))</f>
        <v>.</v>
      </c>
      <c r="Z1195" s="120" t="str">
        <f>IF($B$9="Female",'No Self Assessment feeder'!Z1184,IF($B$9="Male",'No Self Assessment feeder'!BF1184,IF($B$9="All",'No Self Assessment feeder'!CL1184)))</f>
        <v>.</v>
      </c>
      <c r="AA1195" s="120" t="str">
        <f>IF($B$9="Female",'No Self Assessment feeder'!AA1184,IF($B$9="Male",'No Self Assessment feeder'!BG1184,IF($B$9="All",'No Self Assessment feeder'!CM1184)))</f>
        <v>.</v>
      </c>
      <c r="AB1195" s="120" t="str">
        <f>IF($B$9="Female",'No Self Assessment feeder'!AB1184,IF($B$9="Male",'No Self Assessment feeder'!BH1184,IF($B$9="All",'No Self Assessment feeder'!CN1184)))</f>
        <v>.</v>
      </c>
      <c r="AC1195" s="127" t="str">
        <f>IF($B$9="Female",'No Self Assessment feeder'!AC1184,IF($B$9="Male",'No Self Assessment feeder'!BI1184,IF($B$9="All",'No Self Assessment feeder'!CO1184)))</f>
        <v>.</v>
      </c>
      <c r="CM1195" s="29"/>
    </row>
    <row r="1196" spans="1:91" ht="14.25" customHeight="1" x14ac:dyDescent="0.2">
      <c r="A1196" s="159" t="s">
        <v>297</v>
      </c>
      <c r="B1196" s="65" t="s">
        <v>22</v>
      </c>
      <c r="C1196" s="66">
        <v>10007850</v>
      </c>
      <c r="D1196" s="66" t="s">
        <v>490</v>
      </c>
      <c r="E1196" s="162" t="s">
        <v>23</v>
      </c>
      <c r="F1196" s="142">
        <f>IF($B$9="Female",'No Self Assessment feeder'!F1185,IF($B$9="Male",'No Self Assessment feeder'!AL1185,IF($B$9="All",'No Self Assessment feeder'!BR1185)))</f>
        <v>1800</v>
      </c>
      <c r="G1196" s="120">
        <f>IF($B$9="Female",'No Self Assessment feeder'!G1185,IF($B$9="Male",'No Self Assessment feeder'!AM1185,IF($B$9="All",'No Self Assessment feeder'!BS1185)))</f>
        <v>0.6</v>
      </c>
      <c r="H1196" s="79">
        <f>IF($B$9="Female",'No Self Assessment feeder'!H1185,IF($B$9="Male",'No Self Assessment feeder'!AN1185,IF($B$9="All",'No Self Assessment feeder'!BT1185)))</f>
        <v>1790</v>
      </c>
      <c r="I1196" s="120">
        <f>IF($B$9="Female",'No Self Assessment feeder'!I1185,IF($B$9="Male",'No Self Assessment feeder'!AO1185,IF($B$9="All",'No Self Assessment feeder'!BU1185)))</f>
        <v>9</v>
      </c>
      <c r="J1196" s="120">
        <f>IF($B$9="Female",'No Self Assessment feeder'!J1185,IF($B$9="Male",'No Self Assessment feeder'!AP1185,IF($B$9="All",'No Self Assessment feeder'!BV1185)))</f>
        <v>8.8000000000000007</v>
      </c>
      <c r="K1196" s="120">
        <f>IF($B$9="Female",'No Self Assessment feeder'!K1185,IF($B$9="Male",'No Self Assessment feeder'!AQ1185,IF($B$9="All",'No Self Assessment feeder'!BW1185)))</f>
        <v>56.7</v>
      </c>
      <c r="L1196" s="120">
        <f>IF($B$9="Female",'No Self Assessment feeder'!L1185,IF($B$9="Male",'No Self Assessment feeder'!AR1185,IF($B$9="All",'No Self Assessment feeder'!BX1185)))</f>
        <v>72.099999999999994</v>
      </c>
      <c r="M1196" s="127">
        <f>IF($B$9="Female",'No Self Assessment feeder'!M1185,IF($B$9="Male",'No Self Assessment feeder'!AS1185,IF($B$9="All",'No Self Assessment feeder'!BY1185)))</f>
        <v>82.2</v>
      </c>
      <c r="N1196" s="81" t="str">
        <f>IF($B$9="Female",'No Self Assessment feeder'!N1185,IF($B$9="Male",'No Self Assessment feeder'!AT1185,IF($B$9="All",'No Self Assessment feeder'!BZ1185)))</f>
        <v>.</v>
      </c>
      <c r="O1196" s="120" t="str">
        <f>IF($B$9="Female",'No Self Assessment feeder'!O1185,IF($B$9="Male",'No Self Assessment feeder'!AU1185,IF($B$9="All",'No Self Assessment feeder'!CA1185)))</f>
        <v>.</v>
      </c>
      <c r="P1196" s="79" t="str">
        <f>IF($B$9="Female",'No Self Assessment feeder'!P1185,IF($B$9="Male",'No Self Assessment feeder'!AV1185,IF($B$9="All",'No Self Assessment feeder'!CB1185)))</f>
        <v>.</v>
      </c>
      <c r="Q1196" s="120" t="str">
        <f>IF($B$9="Female",'No Self Assessment feeder'!Q1185,IF($B$9="Male",'No Self Assessment feeder'!AW1185,IF($B$9="All",'No Self Assessment feeder'!CC1185)))</f>
        <v>.</v>
      </c>
      <c r="R1196" s="120" t="str">
        <f>IF($B$9="Female",'No Self Assessment feeder'!R1185,IF($B$9="Male",'No Self Assessment feeder'!AX1185,IF($B$9="All",'No Self Assessment feeder'!CD1185)))</f>
        <v>.</v>
      </c>
      <c r="S1196" s="120" t="str">
        <f>IF($B$9="Female",'No Self Assessment feeder'!S1185,IF($B$9="Male",'No Self Assessment feeder'!AY1185,IF($B$9="All",'No Self Assessment feeder'!CE1185)))</f>
        <v>.</v>
      </c>
      <c r="T1196" s="120" t="str">
        <f>IF($B$9="Female",'No Self Assessment feeder'!T1185,IF($B$9="Male",'No Self Assessment feeder'!AZ1185,IF($B$9="All",'No Self Assessment feeder'!CF1185)))</f>
        <v>.</v>
      </c>
      <c r="U1196" s="127" t="str">
        <f>IF($B$9="Female",'No Self Assessment feeder'!U1185,IF($B$9="Male",'No Self Assessment feeder'!BA1185,IF($B$9="All",'No Self Assessment feeder'!CG1185)))</f>
        <v>.</v>
      </c>
      <c r="V1196" s="81" t="str">
        <f>IF($B$9="Female",'No Self Assessment feeder'!V1185,IF($B$9="Male",'No Self Assessment feeder'!BB1185,IF($B$9="All",'No Self Assessment feeder'!CH1185)))</f>
        <v>.</v>
      </c>
      <c r="W1196" s="120" t="str">
        <f>IF($B$9="Female",'No Self Assessment feeder'!W1185,IF($B$9="Male",'No Self Assessment feeder'!BC1185,IF($B$9="All",'No Self Assessment feeder'!CI1185)))</f>
        <v>.</v>
      </c>
      <c r="X1196" s="79" t="str">
        <f>IF($B$9="Female",'No Self Assessment feeder'!X1185,IF($B$9="Male",'No Self Assessment feeder'!BD1185,IF($B$9="All",'No Self Assessment feeder'!CJ1185)))</f>
        <v>.</v>
      </c>
      <c r="Y1196" s="120" t="str">
        <f>IF($B$9="Female",'No Self Assessment feeder'!Y1185,IF($B$9="Male",'No Self Assessment feeder'!BE1185,IF($B$9="All",'No Self Assessment feeder'!CK1185)))</f>
        <v>.</v>
      </c>
      <c r="Z1196" s="120" t="str">
        <f>IF($B$9="Female",'No Self Assessment feeder'!Z1185,IF($B$9="Male",'No Self Assessment feeder'!BF1185,IF($B$9="All",'No Self Assessment feeder'!CL1185)))</f>
        <v>.</v>
      </c>
      <c r="AA1196" s="120" t="str">
        <f>IF($B$9="Female",'No Self Assessment feeder'!AA1185,IF($B$9="Male",'No Self Assessment feeder'!BG1185,IF($B$9="All",'No Self Assessment feeder'!CM1185)))</f>
        <v>.</v>
      </c>
      <c r="AB1196" s="120" t="str">
        <f>IF($B$9="Female",'No Self Assessment feeder'!AB1185,IF($B$9="Male",'No Self Assessment feeder'!BH1185,IF($B$9="All",'No Self Assessment feeder'!CN1185)))</f>
        <v>.</v>
      </c>
      <c r="AC1196" s="127" t="str">
        <f>IF($B$9="Female",'No Self Assessment feeder'!AC1185,IF($B$9="Male",'No Self Assessment feeder'!BI1185,IF($B$9="All",'No Self Assessment feeder'!CO1185)))</f>
        <v>.</v>
      </c>
      <c r="CM1196" s="29"/>
    </row>
    <row r="1197" spans="1:91" ht="14.25" customHeight="1" x14ac:dyDescent="0.2">
      <c r="A1197" s="159" t="s">
        <v>297</v>
      </c>
      <c r="B1197" s="65" t="s">
        <v>24</v>
      </c>
      <c r="C1197" s="66">
        <v>10007152</v>
      </c>
      <c r="D1197" s="66" t="s">
        <v>488</v>
      </c>
      <c r="E1197" s="162" t="s">
        <v>25</v>
      </c>
      <c r="F1197" s="142">
        <f>IF($B$9="Female",'No Self Assessment feeder'!F1186,IF($B$9="Male",'No Self Assessment feeder'!AL1186,IF($B$9="All",'No Self Assessment feeder'!BR1186)))</f>
        <v>2485</v>
      </c>
      <c r="G1197" s="120">
        <f>IF($B$9="Female",'No Self Assessment feeder'!G1186,IF($B$9="Male",'No Self Assessment feeder'!AM1186,IF($B$9="All",'No Self Assessment feeder'!BS1186)))</f>
        <v>0.5</v>
      </c>
      <c r="H1197" s="79">
        <f>IF($B$9="Female",'No Self Assessment feeder'!H1186,IF($B$9="Male",'No Self Assessment feeder'!AN1186,IF($B$9="All",'No Self Assessment feeder'!BT1186)))</f>
        <v>2475</v>
      </c>
      <c r="I1197" s="120">
        <f>IF($B$9="Female",'No Self Assessment feeder'!I1186,IF($B$9="Male",'No Self Assessment feeder'!AO1186,IF($B$9="All",'No Self Assessment feeder'!BU1186)))</f>
        <v>8.8000000000000007</v>
      </c>
      <c r="J1197" s="120">
        <f>IF($B$9="Female",'No Self Assessment feeder'!J1186,IF($B$9="Male",'No Self Assessment feeder'!AP1186,IF($B$9="All",'No Self Assessment feeder'!BV1186)))</f>
        <v>12.7</v>
      </c>
      <c r="K1197" s="120">
        <f>IF($B$9="Female",'No Self Assessment feeder'!K1186,IF($B$9="Male",'No Self Assessment feeder'!AQ1186,IF($B$9="All",'No Self Assessment feeder'!BW1186)))</f>
        <v>63.3</v>
      </c>
      <c r="L1197" s="120">
        <f>IF($B$9="Female",'No Self Assessment feeder'!L1186,IF($B$9="Male",'No Self Assessment feeder'!AR1186,IF($B$9="All",'No Self Assessment feeder'!BX1186)))</f>
        <v>73.599999999999994</v>
      </c>
      <c r="M1197" s="127">
        <f>IF($B$9="Female",'No Self Assessment feeder'!M1186,IF($B$9="Male",'No Self Assessment feeder'!AS1186,IF($B$9="All",'No Self Assessment feeder'!BY1186)))</f>
        <v>78.5</v>
      </c>
      <c r="N1197" s="81" t="str">
        <f>IF($B$9="Female",'No Self Assessment feeder'!N1186,IF($B$9="Male",'No Self Assessment feeder'!AT1186,IF($B$9="All",'No Self Assessment feeder'!BZ1186)))</f>
        <v>.</v>
      </c>
      <c r="O1197" s="120" t="str">
        <f>IF($B$9="Female",'No Self Assessment feeder'!O1186,IF($B$9="Male",'No Self Assessment feeder'!AU1186,IF($B$9="All",'No Self Assessment feeder'!CA1186)))</f>
        <v>.</v>
      </c>
      <c r="P1197" s="79" t="str">
        <f>IF($B$9="Female",'No Self Assessment feeder'!P1186,IF($B$9="Male",'No Self Assessment feeder'!AV1186,IF($B$9="All",'No Self Assessment feeder'!CB1186)))</f>
        <v>.</v>
      </c>
      <c r="Q1197" s="120" t="str">
        <f>IF($B$9="Female",'No Self Assessment feeder'!Q1186,IF($B$9="Male",'No Self Assessment feeder'!AW1186,IF($B$9="All",'No Self Assessment feeder'!CC1186)))</f>
        <v>.</v>
      </c>
      <c r="R1197" s="120" t="str">
        <f>IF($B$9="Female",'No Self Assessment feeder'!R1186,IF($B$9="Male",'No Self Assessment feeder'!AX1186,IF($B$9="All",'No Self Assessment feeder'!CD1186)))</f>
        <v>.</v>
      </c>
      <c r="S1197" s="120" t="str">
        <f>IF($B$9="Female",'No Self Assessment feeder'!S1186,IF($B$9="Male",'No Self Assessment feeder'!AY1186,IF($B$9="All",'No Self Assessment feeder'!CE1186)))</f>
        <v>.</v>
      </c>
      <c r="T1197" s="120" t="str">
        <f>IF($B$9="Female",'No Self Assessment feeder'!T1186,IF($B$9="Male",'No Self Assessment feeder'!AZ1186,IF($B$9="All",'No Self Assessment feeder'!CF1186)))</f>
        <v>.</v>
      </c>
      <c r="U1197" s="127" t="str">
        <f>IF($B$9="Female",'No Self Assessment feeder'!U1186,IF($B$9="Male",'No Self Assessment feeder'!BA1186,IF($B$9="All",'No Self Assessment feeder'!CG1186)))</f>
        <v>.</v>
      </c>
      <c r="V1197" s="81" t="str">
        <f>IF($B$9="Female",'No Self Assessment feeder'!V1186,IF($B$9="Male",'No Self Assessment feeder'!BB1186,IF($B$9="All",'No Self Assessment feeder'!CH1186)))</f>
        <v>.</v>
      </c>
      <c r="W1197" s="120" t="str">
        <f>IF($B$9="Female",'No Self Assessment feeder'!W1186,IF($B$9="Male",'No Self Assessment feeder'!BC1186,IF($B$9="All",'No Self Assessment feeder'!CI1186)))</f>
        <v>.</v>
      </c>
      <c r="X1197" s="79" t="str">
        <f>IF($B$9="Female",'No Self Assessment feeder'!X1186,IF($B$9="Male",'No Self Assessment feeder'!BD1186,IF($B$9="All",'No Self Assessment feeder'!CJ1186)))</f>
        <v>.</v>
      </c>
      <c r="Y1197" s="120" t="str">
        <f>IF($B$9="Female",'No Self Assessment feeder'!Y1186,IF($B$9="Male",'No Self Assessment feeder'!BE1186,IF($B$9="All",'No Self Assessment feeder'!CK1186)))</f>
        <v>.</v>
      </c>
      <c r="Z1197" s="120" t="str">
        <f>IF($B$9="Female",'No Self Assessment feeder'!Z1186,IF($B$9="Male",'No Self Assessment feeder'!BF1186,IF($B$9="All",'No Self Assessment feeder'!CL1186)))</f>
        <v>.</v>
      </c>
      <c r="AA1197" s="120" t="str">
        <f>IF($B$9="Female",'No Self Assessment feeder'!AA1186,IF($B$9="Male",'No Self Assessment feeder'!BG1186,IF($B$9="All",'No Self Assessment feeder'!CM1186)))</f>
        <v>.</v>
      </c>
      <c r="AB1197" s="120" t="str">
        <f>IF($B$9="Female",'No Self Assessment feeder'!AB1186,IF($B$9="Male",'No Self Assessment feeder'!BH1186,IF($B$9="All",'No Self Assessment feeder'!CN1186)))</f>
        <v>.</v>
      </c>
      <c r="AC1197" s="127" t="str">
        <f>IF($B$9="Female",'No Self Assessment feeder'!AC1186,IF($B$9="Male",'No Self Assessment feeder'!BI1186,IF($B$9="All",'No Self Assessment feeder'!CO1186)))</f>
        <v>.</v>
      </c>
      <c r="CM1197" s="29"/>
    </row>
    <row r="1198" spans="1:91" ht="14.25" customHeight="1" x14ac:dyDescent="0.2">
      <c r="A1198" s="159" t="s">
        <v>297</v>
      </c>
      <c r="B1198" s="65" t="s">
        <v>26</v>
      </c>
      <c r="C1198" s="66">
        <v>10007760</v>
      </c>
      <c r="D1198" s="66" t="s">
        <v>491</v>
      </c>
      <c r="E1198" s="162" t="s">
        <v>28</v>
      </c>
      <c r="F1198" s="142">
        <f>IF($B$9="Female",'No Self Assessment feeder'!F1187,IF($B$9="Male",'No Self Assessment feeder'!AL1187,IF($B$9="All",'No Self Assessment feeder'!BR1187)))</f>
        <v>675</v>
      </c>
      <c r="G1198" s="120">
        <f>IF($B$9="Female",'No Self Assessment feeder'!G1187,IF($B$9="Male",'No Self Assessment feeder'!AM1187,IF($B$9="All",'No Self Assessment feeder'!BS1187)))</f>
        <v>5.3</v>
      </c>
      <c r="H1198" s="79">
        <f>IF($B$9="Female",'No Self Assessment feeder'!H1187,IF($B$9="Male",'No Self Assessment feeder'!AN1187,IF($B$9="All",'No Self Assessment feeder'!BT1187)))</f>
        <v>640</v>
      </c>
      <c r="I1198" s="120">
        <f>IF($B$9="Female",'No Self Assessment feeder'!I1187,IF($B$9="Male",'No Self Assessment feeder'!AO1187,IF($B$9="All",'No Self Assessment feeder'!BU1187)))</f>
        <v>16.5</v>
      </c>
      <c r="J1198" s="120">
        <f>IF($B$9="Female",'No Self Assessment feeder'!J1187,IF($B$9="Male",'No Self Assessment feeder'!AP1187,IF($B$9="All",'No Self Assessment feeder'!BV1187)))</f>
        <v>8</v>
      </c>
      <c r="K1198" s="120">
        <f>IF($B$9="Female",'No Self Assessment feeder'!K1187,IF($B$9="Male",'No Self Assessment feeder'!AQ1187,IF($B$9="All",'No Self Assessment feeder'!BW1187)))</f>
        <v>47</v>
      </c>
      <c r="L1198" s="120">
        <f>IF($B$9="Female",'No Self Assessment feeder'!L1187,IF($B$9="Male",'No Self Assessment feeder'!AR1187,IF($B$9="All",'No Self Assessment feeder'!BX1187)))</f>
        <v>64.599999999999994</v>
      </c>
      <c r="M1198" s="127">
        <f>IF($B$9="Female",'No Self Assessment feeder'!M1187,IF($B$9="Male",'No Self Assessment feeder'!AS1187,IF($B$9="All",'No Self Assessment feeder'!BY1187)))</f>
        <v>75.5</v>
      </c>
      <c r="N1198" s="81" t="str">
        <f>IF($B$9="Female",'No Self Assessment feeder'!N1187,IF($B$9="Male",'No Self Assessment feeder'!AT1187,IF($B$9="All",'No Self Assessment feeder'!BZ1187)))</f>
        <v>.</v>
      </c>
      <c r="O1198" s="120" t="str">
        <f>IF($B$9="Female",'No Self Assessment feeder'!O1187,IF($B$9="Male",'No Self Assessment feeder'!AU1187,IF($B$9="All",'No Self Assessment feeder'!CA1187)))</f>
        <v>.</v>
      </c>
      <c r="P1198" s="79" t="str">
        <f>IF($B$9="Female",'No Self Assessment feeder'!P1187,IF($B$9="Male",'No Self Assessment feeder'!AV1187,IF($B$9="All",'No Self Assessment feeder'!CB1187)))</f>
        <v>.</v>
      </c>
      <c r="Q1198" s="120" t="str">
        <f>IF($B$9="Female",'No Self Assessment feeder'!Q1187,IF($B$9="Male",'No Self Assessment feeder'!AW1187,IF($B$9="All",'No Self Assessment feeder'!CC1187)))</f>
        <v>.</v>
      </c>
      <c r="R1198" s="120" t="str">
        <f>IF($B$9="Female",'No Self Assessment feeder'!R1187,IF($B$9="Male",'No Self Assessment feeder'!AX1187,IF($B$9="All",'No Self Assessment feeder'!CD1187)))</f>
        <v>.</v>
      </c>
      <c r="S1198" s="120" t="str">
        <f>IF($B$9="Female",'No Self Assessment feeder'!S1187,IF($B$9="Male",'No Self Assessment feeder'!AY1187,IF($B$9="All",'No Self Assessment feeder'!CE1187)))</f>
        <v>.</v>
      </c>
      <c r="T1198" s="120" t="str">
        <f>IF($B$9="Female",'No Self Assessment feeder'!T1187,IF($B$9="Male",'No Self Assessment feeder'!AZ1187,IF($B$9="All",'No Self Assessment feeder'!CF1187)))</f>
        <v>.</v>
      </c>
      <c r="U1198" s="127" t="str">
        <f>IF($B$9="Female",'No Self Assessment feeder'!U1187,IF($B$9="Male",'No Self Assessment feeder'!BA1187,IF($B$9="All",'No Self Assessment feeder'!CG1187)))</f>
        <v>.</v>
      </c>
      <c r="V1198" s="81" t="str">
        <f>IF($B$9="Female",'No Self Assessment feeder'!V1187,IF($B$9="Male",'No Self Assessment feeder'!BB1187,IF($B$9="All",'No Self Assessment feeder'!CH1187)))</f>
        <v>.</v>
      </c>
      <c r="W1198" s="120" t="str">
        <f>IF($B$9="Female",'No Self Assessment feeder'!W1187,IF($B$9="Male",'No Self Assessment feeder'!BC1187,IF($B$9="All",'No Self Assessment feeder'!CI1187)))</f>
        <v>.</v>
      </c>
      <c r="X1198" s="79" t="str">
        <f>IF($B$9="Female",'No Self Assessment feeder'!X1187,IF($B$9="Male",'No Self Assessment feeder'!BD1187,IF($B$9="All",'No Self Assessment feeder'!CJ1187)))</f>
        <v>.</v>
      </c>
      <c r="Y1198" s="120" t="str">
        <f>IF($B$9="Female",'No Self Assessment feeder'!Y1187,IF($B$9="Male",'No Self Assessment feeder'!BE1187,IF($B$9="All",'No Self Assessment feeder'!CK1187)))</f>
        <v>.</v>
      </c>
      <c r="Z1198" s="120" t="str">
        <f>IF($B$9="Female",'No Self Assessment feeder'!Z1187,IF($B$9="Male",'No Self Assessment feeder'!BF1187,IF($B$9="All",'No Self Assessment feeder'!CL1187)))</f>
        <v>.</v>
      </c>
      <c r="AA1198" s="120" t="str">
        <f>IF($B$9="Female",'No Self Assessment feeder'!AA1187,IF($B$9="Male",'No Self Assessment feeder'!BG1187,IF($B$9="All",'No Self Assessment feeder'!CM1187)))</f>
        <v>.</v>
      </c>
      <c r="AB1198" s="120" t="str">
        <f>IF($B$9="Female",'No Self Assessment feeder'!AB1187,IF($B$9="Male",'No Self Assessment feeder'!BH1187,IF($B$9="All",'No Self Assessment feeder'!CN1187)))</f>
        <v>.</v>
      </c>
      <c r="AC1198" s="127" t="str">
        <f>IF($B$9="Female",'No Self Assessment feeder'!AC1187,IF($B$9="Male",'No Self Assessment feeder'!BI1187,IF($B$9="All",'No Self Assessment feeder'!CO1187)))</f>
        <v>.</v>
      </c>
      <c r="CM1198" s="29"/>
    </row>
    <row r="1199" spans="1:91" ht="14.25" customHeight="1" x14ac:dyDescent="0.2">
      <c r="A1199" s="159" t="s">
        <v>297</v>
      </c>
      <c r="B1199" s="65" t="s">
        <v>29</v>
      </c>
      <c r="C1199" s="66">
        <v>10007140</v>
      </c>
      <c r="D1199" s="66" t="s">
        <v>489</v>
      </c>
      <c r="E1199" s="162" t="s">
        <v>30</v>
      </c>
      <c r="F1199" s="142">
        <f>IF($B$9="Female",'No Self Assessment feeder'!F1188,IF($B$9="Male",'No Self Assessment feeder'!AL1188,IF($B$9="All",'No Self Assessment feeder'!BR1188)))</f>
        <v>3640</v>
      </c>
      <c r="G1199" s="120">
        <f>IF($B$9="Female",'No Self Assessment feeder'!G1188,IF($B$9="Male",'No Self Assessment feeder'!AM1188,IF($B$9="All",'No Self Assessment feeder'!BS1188)))</f>
        <v>1</v>
      </c>
      <c r="H1199" s="79">
        <f>IF($B$9="Female",'No Self Assessment feeder'!H1188,IF($B$9="Male",'No Self Assessment feeder'!AN1188,IF($B$9="All",'No Self Assessment feeder'!BT1188)))</f>
        <v>3605</v>
      </c>
      <c r="I1199" s="120">
        <f>IF($B$9="Female",'No Self Assessment feeder'!I1188,IF($B$9="Male",'No Self Assessment feeder'!AO1188,IF($B$9="All",'No Self Assessment feeder'!BU1188)))</f>
        <v>8.1</v>
      </c>
      <c r="J1199" s="120">
        <f>IF($B$9="Female",'No Self Assessment feeder'!J1188,IF($B$9="Male",'No Self Assessment feeder'!AP1188,IF($B$9="All",'No Self Assessment feeder'!BV1188)))</f>
        <v>13.7</v>
      </c>
      <c r="K1199" s="120">
        <f>IF($B$9="Female",'No Self Assessment feeder'!K1188,IF($B$9="Male",'No Self Assessment feeder'!AQ1188,IF($B$9="All",'No Self Assessment feeder'!BW1188)))</f>
        <v>64.7</v>
      </c>
      <c r="L1199" s="120">
        <f>IF($B$9="Female",'No Self Assessment feeder'!L1188,IF($B$9="Male",'No Self Assessment feeder'!AR1188,IF($B$9="All",'No Self Assessment feeder'!BX1188)))</f>
        <v>74.7</v>
      </c>
      <c r="M1199" s="127">
        <f>IF($B$9="Female",'No Self Assessment feeder'!M1188,IF($B$9="Male",'No Self Assessment feeder'!AS1188,IF($B$9="All",'No Self Assessment feeder'!BY1188)))</f>
        <v>78.2</v>
      </c>
      <c r="N1199" s="81" t="str">
        <f>IF($B$9="Female",'No Self Assessment feeder'!N1188,IF($B$9="Male",'No Self Assessment feeder'!AT1188,IF($B$9="All",'No Self Assessment feeder'!BZ1188)))</f>
        <v>.</v>
      </c>
      <c r="O1199" s="120" t="str">
        <f>IF($B$9="Female",'No Self Assessment feeder'!O1188,IF($B$9="Male",'No Self Assessment feeder'!AU1188,IF($B$9="All",'No Self Assessment feeder'!CA1188)))</f>
        <v>.</v>
      </c>
      <c r="P1199" s="79" t="str">
        <f>IF($B$9="Female",'No Self Assessment feeder'!P1188,IF($B$9="Male",'No Self Assessment feeder'!AV1188,IF($B$9="All",'No Self Assessment feeder'!CB1188)))</f>
        <v>.</v>
      </c>
      <c r="Q1199" s="120" t="str">
        <f>IF($B$9="Female",'No Self Assessment feeder'!Q1188,IF($B$9="Male",'No Self Assessment feeder'!AW1188,IF($B$9="All",'No Self Assessment feeder'!CC1188)))</f>
        <v>.</v>
      </c>
      <c r="R1199" s="120" t="str">
        <f>IF($B$9="Female",'No Self Assessment feeder'!R1188,IF($B$9="Male",'No Self Assessment feeder'!AX1188,IF($B$9="All",'No Self Assessment feeder'!CD1188)))</f>
        <v>.</v>
      </c>
      <c r="S1199" s="120" t="str">
        <f>IF($B$9="Female",'No Self Assessment feeder'!S1188,IF($B$9="Male",'No Self Assessment feeder'!AY1188,IF($B$9="All",'No Self Assessment feeder'!CE1188)))</f>
        <v>.</v>
      </c>
      <c r="T1199" s="120" t="str">
        <f>IF($B$9="Female",'No Self Assessment feeder'!T1188,IF($B$9="Male",'No Self Assessment feeder'!AZ1188,IF($B$9="All",'No Self Assessment feeder'!CF1188)))</f>
        <v>.</v>
      </c>
      <c r="U1199" s="127" t="str">
        <f>IF($B$9="Female",'No Self Assessment feeder'!U1188,IF($B$9="Male",'No Self Assessment feeder'!BA1188,IF($B$9="All",'No Self Assessment feeder'!CG1188)))</f>
        <v>.</v>
      </c>
      <c r="V1199" s="81" t="str">
        <f>IF($B$9="Female",'No Self Assessment feeder'!V1188,IF($B$9="Male",'No Self Assessment feeder'!BB1188,IF($B$9="All",'No Self Assessment feeder'!CH1188)))</f>
        <v>.</v>
      </c>
      <c r="W1199" s="120" t="str">
        <f>IF($B$9="Female",'No Self Assessment feeder'!W1188,IF($B$9="Male",'No Self Assessment feeder'!BC1188,IF($B$9="All",'No Self Assessment feeder'!CI1188)))</f>
        <v>.</v>
      </c>
      <c r="X1199" s="79" t="str">
        <f>IF($B$9="Female",'No Self Assessment feeder'!X1188,IF($B$9="Male",'No Self Assessment feeder'!BD1188,IF($B$9="All",'No Self Assessment feeder'!CJ1188)))</f>
        <v>.</v>
      </c>
      <c r="Y1199" s="120" t="str">
        <f>IF($B$9="Female",'No Self Assessment feeder'!Y1188,IF($B$9="Male",'No Self Assessment feeder'!BE1188,IF($B$9="All",'No Self Assessment feeder'!CK1188)))</f>
        <v>.</v>
      </c>
      <c r="Z1199" s="120" t="str">
        <f>IF($B$9="Female",'No Self Assessment feeder'!Z1188,IF($B$9="Male",'No Self Assessment feeder'!BF1188,IF($B$9="All",'No Self Assessment feeder'!CL1188)))</f>
        <v>.</v>
      </c>
      <c r="AA1199" s="120" t="str">
        <f>IF($B$9="Female",'No Self Assessment feeder'!AA1188,IF($B$9="Male",'No Self Assessment feeder'!BG1188,IF($B$9="All",'No Self Assessment feeder'!CM1188)))</f>
        <v>.</v>
      </c>
      <c r="AB1199" s="120" t="str">
        <f>IF($B$9="Female",'No Self Assessment feeder'!AB1188,IF($B$9="Male",'No Self Assessment feeder'!BH1188,IF($B$9="All",'No Self Assessment feeder'!CN1188)))</f>
        <v>.</v>
      </c>
      <c r="AC1199" s="127" t="str">
        <f>IF($B$9="Female",'No Self Assessment feeder'!AC1188,IF($B$9="Male",'No Self Assessment feeder'!BI1188,IF($B$9="All",'No Self Assessment feeder'!CO1188)))</f>
        <v>.</v>
      </c>
      <c r="CM1199" s="29"/>
    </row>
    <row r="1200" spans="1:91" ht="14.25" customHeight="1" x14ac:dyDescent="0.2">
      <c r="A1200" s="159" t="s">
        <v>297</v>
      </c>
      <c r="B1200" s="65" t="s">
        <v>31</v>
      </c>
      <c r="C1200" s="66">
        <v>10006840</v>
      </c>
      <c r="D1200" s="66" t="s">
        <v>489</v>
      </c>
      <c r="E1200" s="162" t="s">
        <v>32</v>
      </c>
      <c r="F1200" s="142">
        <f>IF($B$9="Female",'No Self Assessment feeder'!F1189,IF($B$9="Male",'No Self Assessment feeder'!AL1189,IF($B$9="All",'No Self Assessment feeder'!BR1189)))</f>
        <v>4435</v>
      </c>
      <c r="G1200" s="120">
        <f>IF($B$9="Female",'No Self Assessment feeder'!G1189,IF($B$9="Male",'No Self Assessment feeder'!AM1189,IF($B$9="All",'No Self Assessment feeder'!BS1189)))</f>
        <v>0.6</v>
      </c>
      <c r="H1200" s="79">
        <f>IF($B$9="Female",'No Self Assessment feeder'!H1189,IF($B$9="Male",'No Self Assessment feeder'!AN1189,IF($B$9="All",'No Self Assessment feeder'!BT1189)))</f>
        <v>4410</v>
      </c>
      <c r="I1200" s="120">
        <f>IF($B$9="Female",'No Self Assessment feeder'!I1189,IF($B$9="Male",'No Self Assessment feeder'!AO1189,IF($B$9="All",'No Self Assessment feeder'!BU1189)))</f>
        <v>6.1</v>
      </c>
      <c r="J1200" s="120">
        <f>IF($B$9="Female",'No Self Assessment feeder'!J1189,IF($B$9="Male",'No Self Assessment feeder'!AP1189,IF($B$9="All",'No Self Assessment feeder'!BV1189)))</f>
        <v>12.5</v>
      </c>
      <c r="K1200" s="120">
        <f>IF($B$9="Female",'No Self Assessment feeder'!K1189,IF($B$9="Male",'No Self Assessment feeder'!AQ1189,IF($B$9="All",'No Self Assessment feeder'!BW1189)))</f>
        <v>56</v>
      </c>
      <c r="L1200" s="120">
        <f>IF($B$9="Female",'No Self Assessment feeder'!L1189,IF($B$9="Male",'No Self Assessment feeder'!AR1189,IF($B$9="All",'No Self Assessment feeder'!BX1189)))</f>
        <v>72.3</v>
      </c>
      <c r="M1200" s="127">
        <f>IF($B$9="Female",'No Self Assessment feeder'!M1189,IF($B$9="Male",'No Self Assessment feeder'!AS1189,IF($B$9="All",'No Self Assessment feeder'!BY1189)))</f>
        <v>81.5</v>
      </c>
      <c r="N1200" s="81" t="str">
        <f>IF($B$9="Female",'No Self Assessment feeder'!N1189,IF($B$9="Male",'No Self Assessment feeder'!AT1189,IF($B$9="All",'No Self Assessment feeder'!BZ1189)))</f>
        <v>.</v>
      </c>
      <c r="O1200" s="120" t="str">
        <f>IF($B$9="Female",'No Self Assessment feeder'!O1189,IF($B$9="Male",'No Self Assessment feeder'!AU1189,IF($B$9="All",'No Self Assessment feeder'!CA1189)))</f>
        <v>.</v>
      </c>
      <c r="P1200" s="79" t="str">
        <f>IF($B$9="Female",'No Self Assessment feeder'!P1189,IF($B$9="Male",'No Self Assessment feeder'!AV1189,IF($B$9="All",'No Self Assessment feeder'!CB1189)))</f>
        <v>.</v>
      </c>
      <c r="Q1200" s="120" t="str">
        <f>IF($B$9="Female",'No Self Assessment feeder'!Q1189,IF($B$9="Male",'No Self Assessment feeder'!AW1189,IF($B$9="All",'No Self Assessment feeder'!CC1189)))</f>
        <v>.</v>
      </c>
      <c r="R1200" s="120" t="str">
        <f>IF($B$9="Female",'No Self Assessment feeder'!R1189,IF($B$9="Male",'No Self Assessment feeder'!AX1189,IF($B$9="All",'No Self Assessment feeder'!CD1189)))</f>
        <v>.</v>
      </c>
      <c r="S1200" s="120" t="str">
        <f>IF($B$9="Female",'No Self Assessment feeder'!S1189,IF($B$9="Male",'No Self Assessment feeder'!AY1189,IF($B$9="All",'No Self Assessment feeder'!CE1189)))</f>
        <v>.</v>
      </c>
      <c r="T1200" s="120" t="str">
        <f>IF($B$9="Female",'No Self Assessment feeder'!T1189,IF($B$9="Male",'No Self Assessment feeder'!AZ1189,IF($B$9="All",'No Self Assessment feeder'!CF1189)))</f>
        <v>.</v>
      </c>
      <c r="U1200" s="127" t="str">
        <f>IF($B$9="Female",'No Self Assessment feeder'!U1189,IF($B$9="Male",'No Self Assessment feeder'!BA1189,IF($B$9="All",'No Self Assessment feeder'!CG1189)))</f>
        <v>.</v>
      </c>
      <c r="V1200" s="81" t="str">
        <f>IF($B$9="Female",'No Self Assessment feeder'!V1189,IF($B$9="Male",'No Self Assessment feeder'!BB1189,IF($B$9="All",'No Self Assessment feeder'!CH1189)))</f>
        <v>.</v>
      </c>
      <c r="W1200" s="120" t="str">
        <f>IF($B$9="Female",'No Self Assessment feeder'!W1189,IF($B$9="Male",'No Self Assessment feeder'!BC1189,IF($B$9="All",'No Self Assessment feeder'!CI1189)))</f>
        <v>.</v>
      </c>
      <c r="X1200" s="79" t="str">
        <f>IF($B$9="Female",'No Self Assessment feeder'!X1189,IF($B$9="Male",'No Self Assessment feeder'!BD1189,IF($B$9="All",'No Self Assessment feeder'!CJ1189)))</f>
        <v>.</v>
      </c>
      <c r="Y1200" s="120" t="str">
        <f>IF($B$9="Female",'No Self Assessment feeder'!Y1189,IF($B$9="Male",'No Self Assessment feeder'!BE1189,IF($B$9="All",'No Self Assessment feeder'!CK1189)))</f>
        <v>.</v>
      </c>
      <c r="Z1200" s="120" t="str">
        <f>IF($B$9="Female",'No Self Assessment feeder'!Z1189,IF($B$9="Male",'No Self Assessment feeder'!BF1189,IF($B$9="All",'No Self Assessment feeder'!CL1189)))</f>
        <v>.</v>
      </c>
      <c r="AA1200" s="120" t="str">
        <f>IF($B$9="Female",'No Self Assessment feeder'!AA1189,IF($B$9="Male",'No Self Assessment feeder'!BG1189,IF($B$9="All",'No Self Assessment feeder'!CM1189)))</f>
        <v>.</v>
      </c>
      <c r="AB1200" s="120" t="str">
        <f>IF($B$9="Female",'No Self Assessment feeder'!AB1189,IF($B$9="Male",'No Self Assessment feeder'!BH1189,IF($B$9="All",'No Self Assessment feeder'!CN1189)))</f>
        <v>.</v>
      </c>
      <c r="AC1200" s="127" t="str">
        <f>IF($B$9="Female",'No Self Assessment feeder'!AC1189,IF($B$9="Male",'No Self Assessment feeder'!BI1189,IF($B$9="All",'No Self Assessment feeder'!CO1189)))</f>
        <v>.</v>
      </c>
      <c r="CM1200" s="29"/>
    </row>
    <row r="1201" spans="1:91" ht="14.25" customHeight="1" x14ac:dyDescent="0.2">
      <c r="A1201" s="159" t="s">
        <v>297</v>
      </c>
      <c r="B1201" s="65" t="s">
        <v>33</v>
      </c>
      <c r="C1201" s="66">
        <v>10000712</v>
      </c>
      <c r="D1201" s="66" t="s">
        <v>489</v>
      </c>
      <c r="E1201" s="162" t="s">
        <v>34</v>
      </c>
      <c r="F1201" s="142">
        <f>IF($B$9="Female",'No Self Assessment feeder'!F1190,IF($B$9="Male",'No Self Assessment feeder'!AL1190,IF($B$9="All",'No Self Assessment feeder'!BR1190)))</f>
        <v>550</v>
      </c>
      <c r="G1201" s="120">
        <f>IF($B$9="Female",'No Self Assessment feeder'!G1190,IF($B$9="Male",'No Self Assessment feeder'!AM1190,IF($B$9="All",'No Self Assessment feeder'!BS1190)))</f>
        <v>0.7</v>
      </c>
      <c r="H1201" s="79">
        <f>IF($B$9="Female",'No Self Assessment feeder'!H1190,IF($B$9="Male",'No Self Assessment feeder'!AN1190,IF($B$9="All",'No Self Assessment feeder'!BT1190)))</f>
        <v>545</v>
      </c>
      <c r="I1201" s="120">
        <f>IF($B$9="Female",'No Self Assessment feeder'!I1190,IF($B$9="Male",'No Self Assessment feeder'!AO1190,IF($B$9="All",'No Self Assessment feeder'!BU1190)))</f>
        <v>8.1</v>
      </c>
      <c r="J1201" s="120">
        <f>IF($B$9="Female",'No Self Assessment feeder'!J1190,IF($B$9="Male",'No Self Assessment feeder'!AP1190,IF($B$9="All",'No Self Assessment feeder'!BV1190)))</f>
        <v>15.6</v>
      </c>
      <c r="K1201" s="120">
        <f>IF($B$9="Female",'No Self Assessment feeder'!K1190,IF($B$9="Male",'No Self Assessment feeder'!AQ1190,IF($B$9="All",'No Self Assessment feeder'!BW1190)))</f>
        <v>64.7</v>
      </c>
      <c r="L1201" s="120">
        <f>IF($B$9="Female",'No Self Assessment feeder'!L1190,IF($B$9="Male",'No Self Assessment feeder'!AR1190,IF($B$9="All",'No Self Assessment feeder'!BX1190)))</f>
        <v>73.3</v>
      </c>
      <c r="M1201" s="127">
        <f>IF($B$9="Female",'No Self Assessment feeder'!M1190,IF($B$9="Male",'No Self Assessment feeder'!AS1190,IF($B$9="All",'No Self Assessment feeder'!BY1190)))</f>
        <v>76.3</v>
      </c>
      <c r="N1201" s="81" t="str">
        <f>IF($B$9="Female",'No Self Assessment feeder'!N1190,IF($B$9="Male",'No Self Assessment feeder'!AT1190,IF($B$9="All",'No Self Assessment feeder'!BZ1190)))</f>
        <v>.</v>
      </c>
      <c r="O1201" s="120" t="str">
        <f>IF($B$9="Female",'No Self Assessment feeder'!O1190,IF($B$9="Male",'No Self Assessment feeder'!AU1190,IF($B$9="All",'No Self Assessment feeder'!CA1190)))</f>
        <v>.</v>
      </c>
      <c r="P1201" s="79" t="str">
        <f>IF($B$9="Female",'No Self Assessment feeder'!P1190,IF($B$9="Male",'No Self Assessment feeder'!AV1190,IF($B$9="All",'No Self Assessment feeder'!CB1190)))</f>
        <v>.</v>
      </c>
      <c r="Q1201" s="120" t="str">
        <f>IF($B$9="Female",'No Self Assessment feeder'!Q1190,IF($B$9="Male",'No Self Assessment feeder'!AW1190,IF($B$9="All",'No Self Assessment feeder'!CC1190)))</f>
        <v>.</v>
      </c>
      <c r="R1201" s="120" t="str">
        <f>IF($B$9="Female",'No Self Assessment feeder'!R1190,IF($B$9="Male",'No Self Assessment feeder'!AX1190,IF($B$9="All",'No Self Assessment feeder'!CD1190)))</f>
        <v>.</v>
      </c>
      <c r="S1201" s="120" t="str">
        <f>IF($B$9="Female",'No Self Assessment feeder'!S1190,IF($B$9="Male",'No Self Assessment feeder'!AY1190,IF($B$9="All",'No Self Assessment feeder'!CE1190)))</f>
        <v>.</v>
      </c>
      <c r="T1201" s="120" t="str">
        <f>IF($B$9="Female",'No Self Assessment feeder'!T1190,IF($B$9="Male",'No Self Assessment feeder'!AZ1190,IF($B$9="All",'No Self Assessment feeder'!CF1190)))</f>
        <v>.</v>
      </c>
      <c r="U1201" s="127" t="str">
        <f>IF($B$9="Female",'No Self Assessment feeder'!U1190,IF($B$9="Male",'No Self Assessment feeder'!BA1190,IF($B$9="All",'No Self Assessment feeder'!CG1190)))</f>
        <v>.</v>
      </c>
      <c r="V1201" s="81" t="str">
        <f>IF($B$9="Female",'No Self Assessment feeder'!V1190,IF($B$9="Male",'No Self Assessment feeder'!BB1190,IF($B$9="All",'No Self Assessment feeder'!CH1190)))</f>
        <v>.</v>
      </c>
      <c r="W1201" s="120" t="str">
        <f>IF($B$9="Female",'No Self Assessment feeder'!W1190,IF($B$9="Male",'No Self Assessment feeder'!BC1190,IF($B$9="All",'No Self Assessment feeder'!CI1190)))</f>
        <v>.</v>
      </c>
      <c r="X1201" s="79" t="str">
        <f>IF($B$9="Female",'No Self Assessment feeder'!X1190,IF($B$9="Male",'No Self Assessment feeder'!BD1190,IF($B$9="All",'No Self Assessment feeder'!CJ1190)))</f>
        <v>.</v>
      </c>
      <c r="Y1201" s="120" t="str">
        <f>IF($B$9="Female",'No Self Assessment feeder'!Y1190,IF($B$9="Male",'No Self Assessment feeder'!BE1190,IF($B$9="All",'No Self Assessment feeder'!CK1190)))</f>
        <v>.</v>
      </c>
      <c r="Z1201" s="120" t="str">
        <f>IF($B$9="Female",'No Self Assessment feeder'!Z1190,IF($B$9="Male",'No Self Assessment feeder'!BF1190,IF($B$9="All",'No Self Assessment feeder'!CL1190)))</f>
        <v>.</v>
      </c>
      <c r="AA1201" s="120" t="str">
        <f>IF($B$9="Female",'No Self Assessment feeder'!AA1190,IF($B$9="Male",'No Self Assessment feeder'!BG1190,IF($B$9="All",'No Self Assessment feeder'!CM1190)))</f>
        <v>.</v>
      </c>
      <c r="AB1201" s="120" t="str">
        <f>IF($B$9="Female",'No Self Assessment feeder'!AB1190,IF($B$9="Male",'No Self Assessment feeder'!BH1190,IF($B$9="All",'No Self Assessment feeder'!CN1190)))</f>
        <v>.</v>
      </c>
      <c r="AC1201" s="127" t="str">
        <f>IF($B$9="Female",'No Self Assessment feeder'!AC1190,IF($B$9="Male",'No Self Assessment feeder'!BI1190,IF($B$9="All",'No Self Assessment feeder'!CO1190)))</f>
        <v>.</v>
      </c>
      <c r="CM1201" s="29"/>
    </row>
    <row r="1202" spans="1:91" ht="14.25" customHeight="1" x14ac:dyDescent="0.2">
      <c r="A1202" s="159" t="s">
        <v>297</v>
      </c>
      <c r="B1202" s="65" t="s">
        <v>35</v>
      </c>
      <c r="C1202" s="66">
        <v>10007811</v>
      </c>
      <c r="D1202" s="66" t="s">
        <v>492</v>
      </c>
      <c r="E1202" s="162" t="s">
        <v>37</v>
      </c>
      <c r="F1202" s="142">
        <f>IF($B$9="Female",'No Self Assessment feeder'!F1191,IF($B$9="Male",'No Self Assessment feeder'!AL1191,IF($B$9="All",'No Self Assessment feeder'!BR1191)))</f>
        <v>555</v>
      </c>
      <c r="G1202" s="120">
        <f>IF($B$9="Female",'No Self Assessment feeder'!G1191,IF($B$9="Male",'No Self Assessment feeder'!AM1191,IF($B$9="All",'No Self Assessment feeder'!BS1191)))</f>
        <v>0</v>
      </c>
      <c r="H1202" s="79">
        <f>IF($B$9="Female",'No Self Assessment feeder'!H1191,IF($B$9="Male",'No Self Assessment feeder'!AN1191,IF($B$9="All",'No Self Assessment feeder'!BT1191)))</f>
        <v>555</v>
      </c>
      <c r="I1202" s="120">
        <f>IF($B$9="Female",'No Self Assessment feeder'!I1191,IF($B$9="Male",'No Self Assessment feeder'!AO1191,IF($B$9="All",'No Self Assessment feeder'!BU1191)))</f>
        <v>3.8</v>
      </c>
      <c r="J1202" s="120">
        <f>IF($B$9="Female",'No Self Assessment feeder'!J1191,IF($B$9="Male",'No Self Assessment feeder'!AP1191,IF($B$9="All",'No Self Assessment feeder'!BV1191)))</f>
        <v>8.6</v>
      </c>
      <c r="K1202" s="120">
        <f>IF($B$9="Female",'No Self Assessment feeder'!K1191,IF($B$9="Male",'No Self Assessment feeder'!AQ1191,IF($B$9="All",'No Self Assessment feeder'!BW1191)))</f>
        <v>56</v>
      </c>
      <c r="L1202" s="120">
        <f>IF($B$9="Female",'No Self Assessment feeder'!L1191,IF($B$9="Male",'No Self Assessment feeder'!AR1191,IF($B$9="All",'No Self Assessment feeder'!BX1191)))</f>
        <v>80.599999999999994</v>
      </c>
      <c r="M1202" s="127">
        <f>IF($B$9="Female",'No Self Assessment feeder'!M1191,IF($B$9="Male",'No Self Assessment feeder'!AS1191,IF($B$9="All",'No Self Assessment feeder'!BY1191)))</f>
        <v>87.6</v>
      </c>
      <c r="N1202" s="81" t="str">
        <f>IF($B$9="Female",'No Self Assessment feeder'!N1191,IF($B$9="Male",'No Self Assessment feeder'!AT1191,IF($B$9="All",'No Self Assessment feeder'!BZ1191)))</f>
        <v>.</v>
      </c>
      <c r="O1202" s="120" t="str">
        <f>IF($B$9="Female",'No Self Assessment feeder'!O1191,IF($B$9="Male",'No Self Assessment feeder'!AU1191,IF($B$9="All",'No Self Assessment feeder'!CA1191)))</f>
        <v>.</v>
      </c>
      <c r="P1202" s="79" t="str">
        <f>IF($B$9="Female",'No Self Assessment feeder'!P1191,IF($B$9="Male",'No Self Assessment feeder'!AV1191,IF($B$9="All",'No Self Assessment feeder'!CB1191)))</f>
        <v>.</v>
      </c>
      <c r="Q1202" s="120" t="str">
        <f>IF($B$9="Female",'No Self Assessment feeder'!Q1191,IF($B$9="Male",'No Self Assessment feeder'!AW1191,IF($B$9="All",'No Self Assessment feeder'!CC1191)))</f>
        <v>.</v>
      </c>
      <c r="R1202" s="120" t="str">
        <f>IF($B$9="Female",'No Self Assessment feeder'!R1191,IF($B$9="Male",'No Self Assessment feeder'!AX1191,IF($B$9="All",'No Self Assessment feeder'!CD1191)))</f>
        <v>.</v>
      </c>
      <c r="S1202" s="120" t="str">
        <f>IF($B$9="Female",'No Self Assessment feeder'!S1191,IF($B$9="Male",'No Self Assessment feeder'!AY1191,IF($B$9="All",'No Self Assessment feeder'!CE1191)))</f>
        <v>.</v>
      </c>
      <c r="T1202" s="120" t="str">
        <f>IF($B$9="Female",'No Self Assessment feeder'!T1191,IF($B$9="Male",'No Self Assessment feeder'!AZ1191,IF($B$9="All",'No Self Assessment feeder'!CF1191)))</f>
        <v>.</v>
      </c>
      <c r="U1202" s="127" t="str">
        <f>IF($B$9="Female",'No Self Assessment feeder'!U1191,IF($B$9="Male",'No Self Assessment feeder'!BA1191,IF($B$9="All",'No Self Assessment feeder'!CG1191)))</f>
        <v>.</v>
      </c>
      <c r="V1202" s="81" t="str">
        <f>IF($B$9="Female",'No Self Assessment feeder'!V1191,IF($B$9="Male",'No Self Assessment feeder'!BB1191,IF($B$9="All",'No Self Assessment feeder'!CH1191)))</f>
        <v>.</v>
      </c>
      <c r="W1202" s="120" t="str">
        <f>IF($B$9="Female",'No Self Assessment feeder'!W1191,IF($B$9="Male",'No Self Assessment feeder'!BC1191,IF($B$9="All",'No Self Assessment feeder'!CI1191)))</f>
        <v>.</v>
      </c>
      <c r="X1202" s="79" t="str">
        <f>IF($B$9="Female",'No Self Assessment feeder'!X1191,IF($B$9="Male",'No Self Assessment feeder'!BD1191,IF($B$9="All",'No Self Assessment feeder'!CJ1191)))</f>
        <v>.</v>
      </c>
      <c r="Y1202" s="120" t="str">
        <f>IF($B$9="Female",'No Self Assessment feeder'!Y1191,IF($B$9="Male",'No Self Assessment feeder'!BE1191,IF($B$9="All",'No Self Assessment feeder'!CK1191)))</f>
        <v>.</v>
      </c>
      <c r="Z1202" s="120" t="str">
        <f>IF($B$9="Female",'No Self Assessment feeder'!Z1191,IF($B$9="Male",'No Self Assessment feeder'!BF1191,IF($B$9="All",'No Self Assessment feeder'!CL1191)))</f>
        <v>.</v>
      </c>
      <c r="AA1202" s="120" t="str">
        <f>IF($B$9="Female",'No Self Assessment feeder'!AA1191,IF($B$9="Male",'No Self Assessment feeder'!BG1191,IF($B$9="All",'No Self Assessment feeder'!CM1191)))</f>
        <v>.</v>
      </c>
      <c r="AB1202" s="120" t="str">
        <f>IF($B$9="Female",'No Self Assessment feeder'!AB1191,IF($B$9="Male",'No Self Assessment feeder'!BH1191,IF($B$9="All",'No Self Assessment feeder'!CN1191)))</f>
        <v>.</v>
      </c>
      <c r="AC1202" s="127" t="str">
        <f>IF($B$9="Female",'No Self Assessment feeder'!AC1191,IF($B$9="Male",'No Self Assessment feeder'!BI1191,IF($B$9="All",'No Self Assessment feeder'!CO1191)))</f>
        <v>.</v>
      </c>
      <c r="CM1202" s="29"/>
    </row>
    <row r="1203" spans="1:91" ht="14.25" customHeight="1" x14ac:dyDescent="0.2">
      <c r="A1203" s="159" t="s">
        <v>297</v>
      </c>
      <c r="B1203" s="65" t="s">
        <v>38</v>
      </c>
      <c r="C1203" s="66">
        <v>10006841</v>
      </c>
      <c r="D1203" s="66" t="s">
        <v>493</v>
      </c>
      <c r="E1203" s="162" t="s">
        <v>40</v>
      </c>
      <c r="F1203" s="142">
        <f>IF($B$9="Female",'No Self Assessment feeder'!F1192,IF($B$9="Male",'No Self Assessment feeder'!AL1192,IF($B$9="All",'No Self Assessment feeder'!BR1192)))</f>
        <v>1050</v>
      </c>
      <c r="G1203" s="120">
        <f>IF($B$9="Female",'No Self Assessment feeder'!G1192,IF($B$9="Male",'No Self Assessment feeder'!AM1192,IF($B$9="All",'No Self Assessment feeder'!BS1192)))</f>
        <v>0.8</v>
      </c>
      <c r="H1203" s="79">
        <f>IF($B$9="Female",'No Self Assessment feeder'!H1192,IF($B$9="Male",'No Self Assessment feeder'!AN1192,IF($B$9="All",'No Self Assessment feeder'!BT1192)))</f>
        <v>1040</v>
      </c>
      <c r="I1203" s="120">
        <f>IF($B$9="Female",'No Self Assessment feeder'!I1192,IF($B$9="Male",'No Self Assessment feeder'!AO1192,IF($B$9="All",'No Self Assessment feeder'!BU1192)))</f>
        <v>8.1</v>
      </c>
      <c r="J1203" s="120">
        <f>IF($B$9="Female",'No Self Assessment feeder'!J1192,IF($B$9="Male",'No Self Assessment feeder'!AP1192,IF($B$9="All",'No Self Assessment feeder'!BV1192)))</f>
        <v>12.7</v>
      </c>
      <c r="K1203" s="120">
        <f>IF($B$9="Female",'No Self Assessment feeder'!K1192,IF($B$9="Male",'No Self Assessment feeder'!AQ1192,IF($B$9="All",'No Self Assessment feeder'!BW1192)))</f>
        <v>60.9</v>
      </c>
      <c r="L1203" s="120">
        <f>IF($B$9="Female",'No Self Assessment feeder'!L1192,IF($B$9="Male",'No Self Assessment feeder'!AR1192,IF($B$9="All",'No Self Assessment feeder'!BX1192)))</f>
        <v>75</v>
      </c>
      <c r="M1203" s="127">
        <f>IF($B$9="Female",'No Self Assessment feeder'!M1192,IF($B$9="Male",'No Self Assessment feeder'!AS1192,IF($B$9="All",'No Self Assessment feeder'!BY1192)))</f>
        <v>79.3</v>
      </c>
      <c r="N1203" s="81" t="str">
        <f>IF($B$9="Female",'No Self Assessment feeder'!N1192,IF($B$9="Male",'No Self Assessment feeder'!AT1192,IF($B$9="All",'No Self Assessment feeder'!BZ1192)))</f>
        <v>.</v>
      </c>
      <c r="O1203" s="120" t="str">
        <f>IF($B$9="Female",'No Self Assessment feeder'!O1192,IF($B$9="Male",'No Self Assessment feeder'!AU1192,IF($B$9="All",'No Self Assessment feeder'!CA1192)))</f>
        <v>.</v>
      </c>
      <c r="P1203" s="79" t="str">
        <f>IF($B$9="Female",'No Self Assessment feeder'!P1192,IF($B$9="Male",'No Self Assessment feeder'!AV1192,IF($B$9="All",'No Self Assessment feeder'!CB1192)))</f>
        <v>.</v>
      </c>
      <c r="Q1203" s="120" t="str">
        <f>IF($B$9="Female",'No Self Assessment feeder'!Q1192,IF($B$9="Male",'No Self Assessment feeder'!AW1192,IF($B$9="All",'No Self Assessment feeder'!CC1192)))</f>
        <v>.</v>
      </c>
      <c r="R1203" s="120" t="str">
        <f>IF($B$9="Female",'No Self Assessment feeder'!R1192,IF($B$9="Male",'No Self Assessment feeder'!AX1192,IF($B$9="All",'No Self Assessment feeder'!CD1192)))</f>
        <v>.</v>
      </c>
      <c r="S1203" s="120" t="str">
        <f>IF($B$9="Female",'No Self Assessment feeder'!S1192,IF($B$9="Male",'No Self Assessment feeder'!AY1192,IF($B$9="All",'No Self Assessment feeder'!CE1192)))</f>
        <v>.</v>
      </c>
      <c r="T1203" s="120" t="str">
        <f>IF($B$9="Female",'No Self Assessment feeder'!T1192,IF($B$9="Male",'No Self Assessment feeder'!AZ1192,IF($B$9="All",'No Self Assessment feeder'!CF1192)))</f>
        <v>.</v>
      </c>
      <c r="U1203" s="127" t="str">
        <f>IF($B$9="Female",'No Self Assessment feeder'!U1192,IF($B$9="Male",'No Self Assessment feeder'!BA1192,IF($B$9="All",'No Self Assessment feeder'!CG1192)))</f>
        <v>.</v>
      </c>
      <c r="V1203" s="81" t="str">
        <f>IF($B$9="Female",'No Self Assessment feeder'!V1192,IF($B$9="Male",'No Self Assessment feeder'!BB1192,IF($B$9="All",'No Self Assessment feeder'!CH1192)))</f>
        <v>.</v>
      </c>
      <c r="W1203" s="120" t="str">
        <f>IF($B$9="Female",'No Self Assessment feeder'!W1192,IF($B$9="Male",'No Self Assessment feeder'!BC1192,IF($B$9="All",'No Self Assessment feeder'!CI1192)))</f>
        <v>.</v>
      </c>
      <c r="X1203" s="79" t="str">
        <f>IF($B$9="Female",'No Self Assessment feeder'!X1192,IF($B$9="Male",'No Self Assessment feeder'!BD1192,IF($B$9="All",'No Self Assessment feeder'!CJ1192)))</f>
        <v>.</v>
      </c>
      <c r="Y1203" s="120" t="str">
        <f>IF($B$9="Female",'No Self Assessment feeder'!Y1192,IF($B$9="Male",'No Self Assessment feeder'!BE1192,IF($B$9="All",'No Self Assessment feeder'!CK1192)))</f>
        <v>.</v>
      </c>
      <c r="Z1203" s="120" t="str">
        <f>IF($B$9="Female",'No Self Assessment feeder'!Z1192,IF($B$9="Male",'No Self Assessment feeder'!BF1192,IF($B$9="All",'No Self Assessment feeder'!CL1192)))</f>
        <v>.</v>
      </c>
      <c r="AA1203" s="120" t="str">
        <f>IF($B$9="Female",'No Self Assessment feeder'!AA1192,IF($B$9="Male",'No Self Assessment feeder'!BG1192,IF($B$9="All",'No Self Assessment feeder'!CM1192)))</f>
        <v>.</v>
      </c>
      <c r="AB1203" s="120" t="str">
        <f>IF($B$9="Female",'No Self Assessment feeder'!AB1192,IF($B$9="Male",'No Self Assessment feeder'!BH1192,IF($B$9="All",'No Self Assessment feeder'!CN1192)))</f>
        <v>.</v>
      </c>
      <c r="AC1203" s="127" t="str">
        <f>IF($B$9="Female",'No Self Assessment feeder'!AC1192,IF($B$9="Male",'No Self Assessment feeder'!BI1192,IF($B$9="All",'No Self Assessment feeder'!CO1192)))</f>
        <v>.</v>
      </c>
      <c r="CM1203" s="29"/>
    </row>
    <row r="1204" spans="1:91" ht="14.25" customHeight="1" x14ac:dyDescent="0.2">
      <c r="A1204" s="159" t="s">
        <v>297</v>
      </c>
      <c r="B1204" s="65" t="s">
        <v>41</v>
      </c>
      <c r="C1204" s="66">
        <v>10000385</v>
      </c>
      <c r="D1204" s="66" t="s">
        <v>490</v>
      </c>
      <c r="E1204" s="162" t="s">
        <v>42</v>
      </c>
      <c r="F1204" s="142">
        <f>IF($B$9="Female",'No Self Assessment feeder'!F1193,IF($B$9="Male",'No Self Assessment feeder'!AL1193,IF($B$9="All",'No Self Assessment feeder'!BR1193)))</f>
        <v>700</v>
      </c>
      <c r="G1204" s="120">
        <f>IF($B$9="Female",'No Self Assessment feeder'!G1193,IF($B$9="Male",'No Self Assessment feeder'!AM1193,IF($B$9="All",'No Self Assessment feeder'!BS1193)))</f>
        <v>0.4</v>
      </c>
      <c r="H1204" s="79">
        <f>IF($B$9="Female",'No Self Assessment feeder'!H1193,IF($B$9="Male",'No Self Assessment feeder'!AN1193,IF($B$9="All",'No Self Assessment feeder'!BT1193)))</f>
        <v>695</v>
      </c>
      <c r="I1204" s="120">
        <f>IF($B$9="Female",'No Self Assessment feeder'!I1193,IF($B$9="Male",'No Self Assessment feeder'!AO1193,IF($B$9="All",'No Self Assessment feeder'!BU1193)))</f>
        <v>9.5</v>
      </c>
      <c r="J1204" s="120">
        <f>IF($B$9="Female",'No Self Assessment feeder'!J1193,IF($B$9="Male",'No Self Assessment feeder'!AP1193,IF($B$9="All",'No Self Assessment feeder'!BV1193)))</f>
        <v>21</v>
      </c>
      <c r="K1204" s="120">
        <f>IF($B$9="Female",'No Self Assessment feeder'!K1193,IF($B$9="Male",'No Self Assessment feeder'!AQ1193,IF($B$9="All",'No Self Assessment feeder'!BW1193)))</f>
        <v>65.2</v>
      </c>
      <c r="L1204" s="120">
        <f>IF($B$9="Female",'No Self Assessment feeder'!L1193,IF($B$9="Male",'No Self Assessment feeder'!AR1193,IF($B$9="All",'No Self Assessment feeder'!BX1193)))</f>
        <v>67.8</v>
      </c>
      <c r="M1204" s="127">
        <f>IF($B$9="Female",'No Self Assessment feeder'!M1193,IF($B$9="Male",'No Self Assessment feeder'!AS1193,IF($B$9="All",'No Self Assessment feeder'!BY1193)))</f>
        <v>69.5</v>
      </c>
      <c r="N1204" s="81" t="str">
        <f>IF($B$9="Female",'No Self Assessment feeder'!N1193,IF($B$9="Male",'No Self Assessment feeder'!AT1193,IF($B$9="All",'No Self Assessment feeder'!BZ1193)))</f>
        <v>.</v>
      </c>
      <c r="O1204" s="120" t="str">
        <f>IF($B$9="Female",'No Self Assessment feeder'!O1193,IF($B$9="Male",'No Self Assessment feeder'!AU1193,IF($B$9="All",'No Self Assessment feeder'!CA1193)))</f>
        <v>.</v>
      </c>
      <c r="P1204" s="79" t="str">
        <f>IF($B$9="Female",'No Self Assessment feeder'!P1193,IF($B$9="Male",'No Self Assessment feeder'!AV1193,IF($B$9="All",'No Self Assessment feeder'!CB1193)))</f>
        <v>.</v>
      </c>
      <c r="Q1204" s="120" t="str">
        <f>IF($B$9="Female",'No Self Assessment feeder'!Q1193,IF($B$9="Male",'No Self Assessment feeder'!AW1193,IF($B$9="All",'No Self Assessment feeder'!CC1193)))</f>
        <v>.</v>
      </c>
      <c r="R1204" s="120" t="str">
        <f>IF($B$9="Female",'No Self Assessment feeder'!R1193,IF($B$9="Male",'No Self Assessment feeder'!AX1193,IF($B$9="All",'No Self Assessment feeder'!CD1193)))</f>
        <v>.</v>
      </c>
      <c r="S1204" s="120" t="str">
        <f>IF($B$9="Female",'No Self Assessment feeder'!S1193,IF($B$9="Male",'No Self Assessment feeder'!AY1193,IF($B$9="All",'No Self Assessment feeder'!CE1193)))</f>
        <v>.</v>
      </c>
      <c r="T1204" s="120" t="str">
        <f>IF($B$9="Female",'No Self Assessment feeder'!T1193,IF($B$9="Male",'No Self Assessment feeder'!AZ1193,IF($B$9="All",'No Self Assessment feeder'!CF1193)))</f>
        <v>.</v>
      </c>
      <c r="U1204" s="127" t="str">
        <f>IF($B$9="Female",'No Self Assessment feeder'!U1193,IF($B$9="Male",'No Self Assessment feeder'!BA1193,IF($B$9="All",'No Self Assessment feeder'!CG1193)))</f>
        <v>.</v>
      </c>
      <c r="V1204" s="81" t="str">
        <f>IF($B$9="Female",'No Self Assessment feeder'!V1193,IF($B$9="Male",'No Self Assessment feeder'!BB1193,IF($B$9="All",'No Self Assessment feeder'!CH1193)))</f>
        <v>.</v>
      </c>
      <c r="W1204" s="120" t="str">
        <f>IF($B$9="Female",'No Self Assessment feeder'!W1193,IF($B$9="Male",'No Self Assessment feeder'!BC1193,IF($B$9="All",'No Self Assessment feeder'!CI1193)))</f>
        <v>.</v>
      </c>
      <c r="X1204" s="79" t="str">
        <f>IF($B$9="Female",'No Self Assessment feeder'!X1193,IF($B$9="Male",'No Self Assessment feeder'!BD1193,IF($B$9="All",'No Self Assessment feeder'!CJ1193)))</f>
        <v>.</v>
      </c>
      <c r="Y1204" s="120" t="str">
        <f>IF($B$9="Female",'No Self Assessment feeder'!Y1193,IF($B$9="Male",'No Self Assessment feeder'!BE1193,IF($B$9="All",'No Self Assessment feeder'!CK1193)))</f>
        <v>.</v>
      </c>
      <c r="Z1204" s="120" t="str">
        <f>IF($B$9="Female",'No Self Assessment feeder'!Z1193,IF($B$9="Male",'No Self Assessment feeder'!BF1193,IF($B$9="All",'No Self Assessment feeder'!CL1193)))</f>
        <v>.</v>
      </c>
      <c r="AA1204" s="120" t="str">
        <f>IF($B$9="Female",'No Self Assessment feeder'!AA1193,IF($B$9="Male",'No Self Assessment feeder'!BG1193,IF($B$9="All",'No Self Assessment feeder'!CM1193)))</f>
        <v>.</v>
      </c>
      <c r="AB1204" s="120" t="str">
        <f>IF($B$9="Female",'No Self Assessment feeder'!AB1193,IF($B$9="Male",'No Self Assessment feeder'!BH1193,IF($B$9="All",'No Self Assessment feeder'!CN1193)))</f>
        <v>.</v>
      </c>
      <c r="AC1204" s="127" t="str">
        <f>IF($B$9="Female",'No Self Assessment feeder'!AC1193,IF($B$9="Male",'No Self Assessment feeder'!BI1193,IF($B$9="All",'No Self Assessment feeder'!CO1193)))</f>
        <v>.</v>
      </c>
      <c r="CM1204" s="29"/>
    </row>
    <row r="1205" spans="1:91" ht="14.25" customHeight="1" x14ac:dyDescent="0.2">
      <c r="A1205" s="159" t="s">
        <v>297</v>
      </c>
      <c r="B1205" s="65" t="s">
        <v>43</v>
      </c>
      <c r="C1205" s="66">
        <v>10000824</v>
      </c>
      <c r="D1205" s="66" t="s">
        <v>490</v>
      </c>
      <c r="E1205" s="162" t="s">
        <v>44</v>
      </c>
      <c r="F1205" s="142">
        <f>IF($B$9="Female",'No Self Assessment feeder'!F1194,IF($B$9="Male",'No Self Assessment feeder'!AL1194,IF($B$9="All",'No Self Assessment feeder'!BR1194)))</f>
        <v>3235</v>
      </c>
      <c r="G1205" s="120">
        <f>IF($B$9="Female",'No Self Assessment feeder'!G1194,IF($B$9="Male",'No Self Assessment feeder'!AM1194,IF($B$9="All",'No Self Assessment feeder'!BS1194)))</f>
        <v>1</v>
      </c>
      <c r="H1205" s="79">
        <f>IF($B$9="Female",'No Self Assessment feeder'!H1194,IF($B$9="Male",'No Self Assessment feeder'!AN1194,IF($B$9="All",'No Self Assessment feeder'!BT1194)))</f>
        <v>3200</v>
      </c>
      <c r="I1205" s="120">
        <f>IF($B$9="Female",'No Self Assessment feeder'!I1194,IF($B$9="Male",'No Self Assessment feeder'!AO1194,IF($B$9="All",'No Self Assessment feeder'!BU1194)))</f>
        <v>8.9</v>
      </c>
      <c r="J1205" s="120">
        <f>IF($B$9="Female",'No Self Assessment feeder'!J1194,IF($B$9="Male",'No Self Assessment feeder'!AP1194,IF($B$9="All",'No Self Assessment feeder'!BV1194)))</f>
        <v>12.1</v>
      </c>
      <c r="K1205" s="120">
        <f>IF($B$9="Female",'No Self Assessment feeder'!K1194,IF($B$9="Male",'No Self Assessment feeder'!AQ1194,IF($B$9="All",'No Self Assessment feeder'!BW1194)))</f>
        <v>68.7</v>
      </c>
      <c r="L1205" s="120">
        <f>IF($B$9="Female",'No Self Assessment feeder'!L1194,IF($B$9="Male",'No Self Assessment feeder'!AR1194,IF($B$9="All",'No Self Assessment feeder'!BX1194)))</f>
        <v>76.5</v>
      </c>
      <c r="M1205" s="127">
        <f>IF($B$9="Female",'No Self Assessment feeder'!M1194,IF($B$9="Male",'No Self Assessment feeder'!AS1194,IF($B$9="All",'No Self Assessment feeder'!BY1194)))</f>
        <v>79.099999999999994</v>
      </c>
      <c r="N1205" s="81" t="str">
        <f>IF($B$9="Female",'No Self Assessment feeder'!N1194,IF($B$9="Male",'No Self Assessment feeder'!AT1194,IF($B$9="All",'No Self Assessment feeder'!BZ1194)))</f>
        <v>.</v>
      </c>
      <c r="O1205" s="120" t="str">
        <f>IF($B$9="Female",'No Self Assessment feeder'!O1194,IF($B$9="Male",'No Self Assessment feeder'!AU1194,IF($B$9="All",'No Self Assessment feeder'!CA1194)))</f>
        <v>.</v>
      </c>
      <c r="P1205" s="79" t="str">
        <f>IF($B$9="Female",'No Self Assessment feeder'!P1194,IF($B$9="Male",'No Self Assessment feeder'!AV1194,IF($B$9="All",'No Self Assessment feeder'!CB1194)))</f>
        <v>.</v>
      </c>
      <c r="Q1205" s="120" t="str">
        <f>IF($B$9="Female",'No Self Assessment feeder'!Q1194,IF($B$9="Male",'No Self Assessment feeder'!AW1194,IF($B$9="All",'No Self Assessment feeder'!CC1194)))</f>
        <v>.</v>
      </c>
      <c r="R1205" s="120" t="str">
        <f>IF($B$9="Female",'No Self Assessment feeder'!R1194,IF($B$9="Male",'No Self Assessment feeder'!AX1194,IF($B$9="All",'No Self Assessment feeder'!CD1194)))</f>
        <v>.</v>
      </c>
      <c r="S1205" s="120" t="str">
        <f>IF($B$9="Female",'No Self Assessment feeder'!S1194,IF($B$9="Male",'No Self Assessment feeder'!AY1194,IF($B$9="All",'No Self Assessment feeder'!CE1194)))</f>
        <v>.</v>
      </c>
      <c r="T1205" s="120" t="str">
        <f>IF($B$9="Female",'No Self Assessment feeder'!T1194,IF($B$9="Male",'No Self Assessment feeder'!AZ1194,IF($B$9="All",'No Self Assessment feeder'!CF1194)))</f>
        <v>.</v>
      </c>
      <c r="U1205" s="127" t="str">
        <f>IF($B$9="Female",'No Self Assessment feeder'!U1194,IF($B$9="Male",'No Self Assessment feeder'!BA1194,IF($B$9="All",'No Self Assessment feeder'!CG1194)))</f>
        <v>.</v>
      </c>
      <c r="V1205" s="81" t="str">
        <f>IF($B$9="Female",'No Self Assessment feeder'!V1194,IF($B$9="Male",'No Self Assessment feeder'!BB1194,IF($B$9="All",'No Self Assessment feeder'!CH1194)))</f>
        <v>.</v>
      </c>
      <c r="W1205" s="120" t="str">
        <f>IF($B$9="Female",'No Self Assessment feeder'!W1194,IF($B$9="Male",'No Self Assessment feeder'!BC1194,IF($B$9="All",'No Self Assessment feeder'!CI1194)))</f>
        <v>.</v>
      </c>
      <c r="X1205" s="79" t="str">
        <f>IF($B$9="Female",'No Self Assessment feeder'!X1194,IF($B$9="Male",'No Self Assessment feeder'!BD1194,IF($B$9="All",'No Self Assessment feeder'!CJ1194)))</f>
        <v>.</v>
      </c>
      <c r="Y1205" s="120" t="str">
        <f>IF($B$9="Female",'No Self Assessment feeder'!Y1194,IF($B$9="Male",'No Self Assessment feeder'!BE1194,IF($B$9="All",'No Self Assessment feeder'!CK1194)))</f>
        <v>.</v>
      </c>
      <c r="Z1205" s="120" t="str">
        <f>IF($B$9="Female",'No Self Assessment feeder'!Z1194,IF($B$9="Male",'No Self Assessment feeder'!BF1194,IF($B$9="All",'No Self Assessment feeder'!CL1194)))</f>
        <v>.</v>
      </c>
      <c r="AA1205" s="120" t="str">
        <f>IF($B$9="Female",'No Self Assessment feeder'!AA1194,IF($B$9="Male",'No Self Assessment feeder'!BG1194,IF($B$9="All",'No Self Assessment feeder'!CM1194)))</f>
        <v>.</v>
      </c>
      <c r="AB1205" s="120" t="str">
        <f>IF($B$9="Female",'No Self Assessment feeder'!AB1194,IF($B$9="Male",'No Self Assessment feeder'!BH1194,IF($B$9="All",'No Self Assessment feeder'!CN1194)))</f>
        <v>.</v>
      </c>
      <c r="AC1205" s="127" t="str">
        <f>IF($B$9="Female",'No Self Assessment feeder'!AC1194,IF($B$9="Male",'No Self Assessment feeder'!BI1194,IF($B$9="All",'No Self Assessment feeder'!CO1194)))</f>
        <v>.</v>
      </c>
      <c r="CM1205" s="29"/>
    </row>
    <row r="1206" spans="1:91" ht="14.25" customHeight="1" x14ac:dyDescent="0.2">
      <c r="A1206" s="159" t="s">
        <v>297</v>
      </c>
      <c r="B1206" s="65" t="s">
        <v>45</v>
      </c>
      <c r="C1206" s="66">
        <v>10007785</v>
      </c>
      <c r="D1206" s="66" t="s">
        <v>494</v>
      </c>
      <c r="E1206" s="162" t="s">
        <v>47</v>
      </c>
      <c r="F1206" s="142">
        <f>IF($B$9="Female",'No Self Assessment feeder'!F1195,IF($B$9="Male",'No Self Assessment feeder'!AL1195,IF($B$9="All",'No Self Assessment feeder'!BR1195)))</f>
        <v>2285</v>
      </c>
      <c r="G1206" s="120">
        <f>IF($B$9="Female",'No Self Assessment feeder'!G1195,IF($B$9="Male",'No Self Assessment feeder'!AM1195,IF($B$9="All",'No Self Assessment feeder'!BS1195)))</f>
        <v>0.8</v>
      </c>
      <c r="H1206" s="79">
        <f>IF($B$9="Female",'No Self Assessment feeder'!H1195,IF($B$9="Male",'No Self Assessment feeder'!AN1195,IF($B$9="All",'No Self Assessment feeder'!BT1195)))</f>
        <v>2265</v>
      </c>
      <c r="I1206" s="120">
        <f>IF($B$9="Female",'No Self Assessment feeder'!I1195,IF($B$9="Male",'No Self Assessment feeder'!AO1195,IF($B$9="All",'No Self Assessment feeder'!BU1195)))</f>
        <v>7.9</v>
      </c>
      <c r="J1206" s="120">
        <f>IF($B$9="Female",'No Self Assessment feeder'!J1195,IF($B$9="Male",'No Self Assessment feeder'!AP1195,IF($B$9="All",'No Self Assessment feeder'!BV1195)))</f>
        <v>14.8</v>
      </c>
      <c r="K1206" s="120">
        <f>IF($B$9="Female",'No Self Assessment feeder'!K1195,IF($B$9="Male",'No Self Assessment feeder'!AQ1195,IF($B$9="All",'No Self Assessment feeder'!BW1195)))</f>
        <v>55.9</v>
      </c>
      <c r="L1206" s="120">
        <f>IF($B$9="Female",'No Self Assessment feeder'!L1195,IF($B$9="Male",'No Self Assessment feeder'!AR1195,IF($B$9="All",'No Self Assessment feeder'!BX1195)))</f>
        <v>69.5</v>
      </c>
      <c r="M1206" s="127">
        <f>IF($B$9="Female",'No Self Assessment feeder'!M1195,IF($B$9="Male",'No Self Assessment feeder'!AS1195,IF($B$9="All",'No Self Assessment feeder'!BY1195)))</f>
        <v>77.3</v>
      </c>
      <c r="N1206" s="81" t="str">
        <f>IF($B$9="Female",'No Self Assessment feeder'!N1195,IF($B$9="Male",'No Self Assessment feeder'!AT1195,IF($B$9="All",'No Self Assessment feeder'!BZ1195)))</f>
        <v>.</v>
      </c>
      <c r="O1206" s="120" t="str">
        <f>IF($B$9="Female",'No Self Assessment feeder'!O1195,IF($B$9="Male",'No Self Assessment feeder'!AU1195,IF($B$9="All",'No Self Assessment feeder'!CA1195)))</f>
        <v>.</v>
      </c>
      <c r="P1206" s="79" t="str">
        <f>IF($B$9="Female",'No Self Assessment feeder'!P1195,IF($B$9="Male",'No Self Assessment feeder'!AV1195,IF($B$9="All",'No Self Assessment feeder'!CB1195)))</f>
        <v>.</v>
      </c>
      <c r="Q1206" s="120" t="str">
        <f>IF($B$9="Female",'No Self Assessment feeder'!Q1195,IF($B$9="Male",'No Self Assessment feeder'!AW1195,IF($B$9="All",'No Self Assessment feeder'!CC1195)))</f>
        <v>.</v>
      </c>
      <c r="R1206" s="120" t="str">
        <f>IF($B$9="Female",'No Self Assessment feeder'!R1195,IF($B$9="Male",'No Self Assessment feeder'!AX1195,IF($B$9="All",'No Self Assessment feeder'!CD1195)))</f>
        <v>.</v>
      </c>
      <c r="S1206" s="120" t="str">
        <f>IF($B$9="Female",'No Self Assessment feeder'!S1195,IF($B$9="Male",'No Self Assessment feeder'!AY1195,IF($B$9="All",'No Self Assessment feeder'!CE1195)))</f>
        <v>.</v>
      </c>
      <c r="T1206" s="120" t="str">
        <f>IF($B$9="Female",'No Self Assessment feeder'!T1195,IF($B$9="Male",'No Self Assessment feeder'!AZ1195,IF($B$9="All",'No Self Assessment feeder'!CF1195)))</f>
        <v>.</v>
      </c>
      <c r="U1206" s="127" t="str">
        <f>IF($B$9="Female",'No Self Assessment feeder'!U1195,IF($B$9="Male",'No Self Assessment feeder'!BA1195,IF($B$9="All",'No Self Assessment feeder'!CG1195)))</f>
        <v>.</v>
      </c>
      <c r="V1206" s="81" t="str">
        <f>IF($B$9="Female",'No Self Assessment feeder'!V1195,IF($B$9="Male",'No Self Assessment feeder'!BB1195,IF($B$9="All",'No Self Assessment feeder'!CH1195)))</f>
        <v>.</v>
      </c>
      <c r="W1206" s="120" t="str">
        <f>IF($B$9="Female",'No Self Assessment feeder'!W1195,IF($B$9="Male",'No Self Assessment feeder'!BC1195,IF($B$9="All",'No Self Assessment feeder'!CI1195)))</f>
        <v>.</v>
      </c>
      <c r="X1206" s="79" t="str">
        <f>IF($B$9="Female",'No Self Assessment feeder'!X1195,IF($B$9="Male",'No Self Assessment feeder'!BD1195,IF($B$9="All",'No Self Assessment feeder'!CJ1195)))</f>
        <v>.</v>
      </c>
      <c r="Y1206" s="120" t="str">
        <f>IF($B$9="Female",'No Self Assessment feeder'!Y1195,IF($B$9="Male",'No Self Assessment feeder'!BE1195,IF($B$9="All",'No Self Assessment feeder'!CK1195)))</f>
        <v>.</v>
      </c>
      <c r="Z1206" s="120" t="str">
        <f>IF($B$9="Female",'No Self Assessment feeder'!Z1195,IF($B$9="Male",'No Self Assessment feeder'!BF1195,IF($B$9="All",'No Self Assessment feeder'!CL1195)))</f>
        <v>.</v>
      </c>
      <c r="AA1206" s="120" t="str">
        <f>IF($B$9="Female",'No Self Assessment feeder'!AA1195,IF($B$9="Male",'No Self Assessment feeder'!BG1195,IF($B$9="All",'No Self Assessment feeder'!CM1195)))</f>
        <v>.</v>
      </c>
      <c r="AB1206" s="120" t="str">
        <f>IF($B$9="Female",'No Self Assessment feeder'!AB1195,IF($B$9="Male",'No Self Assessment feeder'!BH1195,IF($B$9="All",'No Self Assessment feeder'!CN1195)))</f>
        <v>.</v>
      </c>
      <c r="AC1206" s="127" t="str">
        <f>IF($B$9="Female",'No Self Assessment feeder'!AC1195,IF($B$9="Male",'No Self Assessment feeder'!BI1195,IF($B$9="All",'No Self Assessment feeder'!CO1195)))</f>
        <v>.</v>
      </c>
      <c r="CM1206" s="29"/>
    </row>
    <row r="1207" spans="1:91" ht="14.25" customHeight="1" x14ac:dyDescent="0.2">
      <c r="A1207" s="159" t="s">
        <v>297</v>
      </c>
      <c r="B1207" s="65" t="s">
        <v>48</v>
      </c>
      <c r="C1207" s="66">
        <v>10000886</v>
      </c>
      <c r="D1207" s="66" t="s">
        <v>495</v>
      </c>
      <c r="E1207" s="162" t="s">
        <v>50</v>
      </c>
      <c r="F1207" s="142">
        <f>IF($B$9="Female",'No Self Assessment feeder'!F1196,IF($B$9="Male",'No Self Assessment feeder'!AL1196,IF($B$9="All",'No Self Assessment feeder'!BR1196)))</f>
        <v>3335</v>
      </c>
      <c r="G1207" s="120">
        <f>IF($B$9="Female",'No Self Assessment feeder'!G1196,IF($B$9="Male",'No Self Assessment feeder'!AM1196,IF($B$9="All",'No Self Assessment feeder'!BS1196)))</f>
        <v>1</v>
      </c>
      <c r="H1207" s="79">
        <f>IF($B$9="Female",'No Self Assessment feeder'!H1196,IF($B$9="Male",'No Self Assessment feeder'!AN1196,IF($B$9="All",'No Self Assessment feeder'!BT1196)))</f>
        <v>3300</v>
      </c>
      <c r="I1207" s="120">
        <f>IF($B$9="Female",'No Self Assessment feeder'!I1196,IF($B$9="Male",'No Self Assessment feeder'!AO1196,IF($B$9="All",'No Self Assessment feeder'!BU1196)))</f>
        <v>8.1999999999999993</v>
      </c>
      <c r="J1207" s="120">
        <f>IF($B$9="Female",'No Self Assessment feeder'!J1196,IF($B$9="Male",'No Self Assessment feeder'!AP1196,IF($B$9="All",'No Self Assessment feeder'!BV1196)))</f>
        <v>12.2</v>
      </c>
      <c r="K1207" s="120">
        <f>IF($B$9="Female",'No Self Assessment feeder'!K1196,IF($B$9="Male",'No Self Assessment feeder'!AQ1196,IF($B$9="All",'No Self Assessment feeder'!BW1196)))</f>
        <v>66</v>
      </c>
      <c r="L1207" s="120">
        <f>IF($B$9="Female",'No Self Assessment feeder'!L1196,IF($B$9="Male",'No Self Assessment feeder'!AR1196,IF($B$9="All",'No Self Assessment feeder'!BX1196)))</f>
        <v>75.099999999999994</v>
      </c>
      <c r="M1207" s="127">
        <f>IF($B$9="Female",'No Self Assessment feeder'!M1196,IF($B$9="Male",'No Self Assessment feeder'!AS1196,IF($B$9="All",'No Self Assessment feeder'!BY1196)))</f>
        <v>79.7</v>
      </c>
      <c r="N1207" s="81" t="str">
        <f>IF($B$9="Female",'No Self Assessment feeder'!N1196,IF($B$9="Male",'No Self Assessment feeder'!AT1196,IF($B$9="All",'No Self Assessment feeder'!BZ1196)))</f>
        <v>.</v>
      </c>
      <c r="O1207" s="120" t="str">
        <f>IF($B$9="Female",'No Self Assessment feeder'!O1196,IF($B$9="Male",'No Self Assessment feeder'!AU1196,IF($B$9="All",'No Self Assessment feeder'!CA1196)))</f>
        <v>.</v>
      </c>
      <c r="P1207" s="79" t="str">
        <f>IF($B$9="Female",'No Self Assessment feeder'!P1196,IF($B$9="Male",'No Self Assessment feeder'!AV1196,IF($B$9="All",'No Self Assessment feeder'!CB1196)))</f>
        <v>.</v>
      </c>
      <c r="Q1207" s="120" t="str">
        <f>IF($B$9="Female",'No Self Assessment feeder'!Q1196,IF($B$9="Male",'No Self Assessment feeder'!AW1196,IF($B$9="All",'No Self Assessment feeder'!CC1196)))</f>
        <v>.</v>
      </c>
      <c r="R1207" s="120" t="str">
        <f>IF($B$9="Female",'No Self Assessment feeder'!R1196,IF($B$9="Male",'No Self Assessment feeder'!AX1196,IF($B$9="All",'No Self Assessment feeder'!CD1196)))</f>
        <v>.</v>
      </c>
      <c r="S1207" s="120" t="str">
        <f>IF($B$9="Female",'No Self Assessment feeder'!S1196,IF($B$9="Male",'No Self Assessment feeder'!AY1196,IF($B$9="All",'No Self Assessment feeder'!CE1196)))</f>
        <v>.</v>
      </c>
      <c r="T1207" s="120" t="str">
        <f>IF($B$9="Female",'No Self Assessment feeder'!T1196,IF($B$9="Male",'No Self Assessment feeder'!AZ1196,IF($B$9="All",'No Self Assessment feeder'!CF1196)))</f>
        <v>.</v>
      </c>
      <c r="U1207" s="127" t="str">
        <f>IF($B$9="Female",'No Self Assessment feeder'!U1196,IF($B$9="Male",'No Self Assessment feeder'!BA1196,IF($B$9="All",'No Self Assessment feeder'!CG1196)))</f>
        <v>.</v>
      </c>
      <c r="V1207" s="81" t="str">
        <f>IF($B$9="Female",'No Self Assessment feeder'!V1196,IF($B$9="Male",'No Self Assessment feeder'!BB1196,IF($B$9="All",'No Self Assessment feeder'!CH1196)))</f>
        <v>.</v>
      </c>
      <c r="W1207" s="120" t="str">
        <f>IF($B$9="Female",'No Self Assessment feeder'!W1196,IF($B$9="Male",'No Self Assessment feeder'!BC1196,IF($B$9="All",'No Self Assessment feeder'!CI1196)))</f>
        <v>.</v>
      </c>
      <c r="X1207" s="79" t="str">
        <f>IF($B$9="Female",'No Self Assessment feeder'!X1196,IF($B$9="Male",'No Self Assessment feeder'!BD1196,IF($B$9="All",'No Self Assessment feeder'!CJ1196)))</f>
        <v>.</v>
      </c>
      <c r="Y1207" s="120" t="str">
        <f>IF($B$9="Female",'No Self Assessment feeder'!Y1196,IF($B$9="Male",'No Self Assessment feeder'!BE1196,IF($B$9="All",'No Self Assessment feeder'!CK1196)))</f>
        <v>.</v>
      </c>
      <c r="Z1207" s="120" t="str">
        <f>IF($B$9="Female",'No Self Assessment feeder'!Z1196,IF($B$9="Male",'No Self Assessment feeder'!BF1196,IF($B$9="All",'No Self Assessment feeder'!CL1196)))</f>
        <v>.</v>
      </c>
      <c r="AA1207" s="120" t="str">
        <f>IF($B$9="Female",'No Self Assessment feeder'!AA1196,IF($B$9="Male",'No Self Assessment feeder'!BG1196,IF($B$9="All",'No Self Assessment feeder'!CM1196)))</f>
        <v>.</v>
      </c>
      <c r="AB1207" s="120" t="str">
        <f>IF($B$9="Female",'No Self Assessment feeder'!AB1196,IF($B$9="Male",'No Self Assessment feeder'!BH1196,IF($B$9="All",'No Self Assessment feeder'!CN1196)))</f>
        <v>.</v>
      </c>
      <c r="AC1207" s="127" t="str">
        <f>IF($B$9="Female",'No Self Assessment feeder'!AC1196,IF($B$9="Male",'No Self Assessment feeder'!BI1196,IF($B$9="All",'No Self Assessment feeder'!CO1196)))</f>
        <v>.</v>
      </c>
      <c r="CM1207" s="29"/>
    </row>
    <row r="1208" spans="1:91" ht="14.25" customHeight="1" x14ac:dyDescent="0.2">
      <c r="A1208" s="159" t="s">
        <v>297</v>
      </c>
      <c r="B1208" s="65" t="s">
        <v>51</v>
      </c>
      <c r="C1208" s="66">
        <v>10007786</v>
      </c>
      <c r="D1208" s="66" t="s">
        <v>490</v>
      </c>
      <c r="E1208" s="162" t="s">
        <v>52</v>
      </c>
      <c r="F1208" s="142">
        <f>IF($B$9="Female",'No Self Assessment feeder'!F1197,IF($B$9="Male",'No Self Assessment feeder'!AL1197,IF($B$9="All",'No Self Assessment feeder'!BR1197)))</f>
        <v>3005</v>
      </c>
      <c r="G1208" s="120">
        <f>IF($B$9="Female",'No Self Assessment feeder'!G1197,IF($B$9="Male",'No Self Assessment feeder'!AM1197,IF($B$9="All",'No Self Assessment feeder'!BS1197)))</f>
        <v>0.3</v>
      </c>
      <c r="H1208" s="79">
        <f>IF($B$9="Female",'No Self Assessment feeder'!H1197,IF($B$9="Male",'No Self Assessment feeder'!AN1197,IF($B$9="All",'No Self Assessment feeder'!BT1197)))</f>
        <v>2995</v>
      </c>
      <c r="I1208" s="120">
        <f>IF($B$9="Female",'No Self Assessment feeder'!I1197,IF($B$9="Male",'No Self Assessment feeder'!AO1197,IF($B$9="All",'No Self Assessment feeder'!BU1197)))</f>
        <v>7</v>
      </c>
      <c r="J1208" s="120">
        <f>IF($B$9="Female",'No Self Assessment feeder'!J1197,IF($B$9="Male",'No Self Assessment feeder'!AP1197,IF($B$9="All",'No Self Assessment feeder'!BV1197)))</f>
        <v>11</v>
      </c>
      <c r="K1208" s="120">
        <f>IF($B$9="Female",'No Self Assessment feeder'!K1197,IF($B$9="Male",'No Self Assessment feeder'!AQ1197,IF($B$9="All",'No Self Assessment feeder'!BW1197)))</f>
        <v>57.3</v>
      </c>
      <c r="L1208" s="120">
        <f>IF($B$9="Female",'No Self Assessment feeder'!L1197,IF($B$9="Male",'No Self Assessment feeder'!AR1197,IF($B$9="All",'No Self Assessment feeder'!BX1197)))</f>
        <v>72.3</v>
      </c>
      <c r="M1208" s="127">
        <f>IF($B$9="Female",'No Self Assessment feeder'!M1197,IF($B$9="Male",'No Self Assessment feeder'!AS1197,IF($B$9="All",'No Self Assessment feeder'!BY1197)))</f>
        <v>82</v>
      </c>
      <c r="N1208" s="81" t="str">
        <f>IF($B$9="Female",'No Self Assessment feeder'!N1197,IF($B$9="Male",'No Self Assessment feeder'!AT1197,IF($B$9="All",'No Self Assessment feeder'!BZ1197)))</f>
        <v>.</v>
      </c>
      <c r="O1208" s="120" t="str">
        <f>IF($B$9="Female",'No Self Assessment feeder'!O1197,IF($B$9="Male",'No Self Assessment feeder'!AU1197,IF($B$9="All",'No Self Assessment feeder'!CA1197)))</f>
        <v>.</v>
      </c>
      <c r="P1208" s="79" t="str">
        <f>IF($B$9="Female",'No Self Assessment feeder'!P1197,IF($B$9="Male",'No Self Assessment feeder'!AV1197,IF($B$9="All",'No Self Assessment feeder'!CB1197)))</f>
        <v>.</v>
      </c>
      <c r="Q1208" s="120" t="str">
        <f>IF($B$9="Female",'No Self Assessment feeder'!Q1197,IF($B$9="Male",'No Self Assessment feeder'!AW1197,IF($B$9="All",'No Self Assessment feeder'!CC1197)))</f>
        <v>.</v>
      </c>
      <c r="R1208" s="120" t="str">
        <f>IF($B$9="Female",'No Self Assessment feeder'!R1197,IF($B$9="Male",'No Self Assessment feeder'!AX1197,IF($B$9="All",'No Self Assessment feeder'!CD1197)))</f>
        <v>.</v>
      </c>
      <c r="S1208" s="120" t="str">
        <f>IF($B$9="Female",'No Self Assessment feeder'!S1197,IF($B$9="Male",'No Self Assessment feeder'!AY1197,IF($B$9="All",'No Self Assessment feeder'!CE1197)))</f>
        <v>.</v>
      </c>
      <c r="T1208" s="120" t="str">
        <f>IF($B$9="Female",'No Self Assessment feeder'!T1197,IF($B$9="Male",'No Self Assessment feeder'!AZ1197,IF($B$9="All",'No Self Assessment feeder'!CF1197)))</f>
        <v>.</v>
      </c>
      <c r="U1208" s="127" t="str">
        <f>IF($B$9="Female",'No Self Assessment feeder'!U1197,IF($B$9="Male",'No Self Assessment feeder'!BA1197,IF($B$9="All",'No Self Assessment feeder'!CG1197)))</f>
        <v>.</v>
      </c>
      <c r="V1208" s="81" t="str">
        <f>IF($B$9="Female",'No Self Assessment feeder'!V1197,IF($B$9="Male",'No Self Assessment feeder'!BB1197,IF($B$9="All",'No Self Assessment feeder'!CH1197)))</f>
        <v>.</v>
      </c>
      <c r="W1208" s="120" t="str">
        <f>IF($B$9="Female",'No Self Assessment feeder'!W1197,IF($B$9="Male",'No Self Assessment feeder'!BC1197,IF($B$9="All",'No Self Assessment feeder'!CI1197)))</f>
        <v>.</v>
      </c>
      <c r="X1208" s="79" t="str">
        <f>IF($B$9="Female",'No Self Assessment feeder'!X1197,IF($B$9="Male",'No Self Assessment feeder'!BD1197,IF($B$9="All",'No Self Assessment feeder'!CJ1197)))</f>
        <v>.</v>
      </c>
      <c r="Y1208" s="120" t="str">
        <f>IF($B$9="Female",'No Self Assessment feeder'!Y1197,IF($B$9="Male",'No Self Assessment feeder'!BE1197,IF($B$9="All",'No Self Assessment feeder'!CK1197)))</f>
        <v>.</v>
      </c>
      <c r="Z1208" s="120" t="str">
        <f>IF($B$9="Female",'No Self Assessment feeder'!Z1197,IF($B$9="Male",'No Self Assessment feeder'!BF1197,IF($B$9="All",'No Self Assessment feeder'!CL1197)))</f>
        <v>.</v>
      </c>
      <c r="AA1208" s="120" t="str">
        <f>IF($B$9="Female",'No Self Assessment feeder'!AA1197,IF($B$9="Male",'No Self Assessment feeder'!BG1197,IF($B$9="All",'No Self Assessment feeder'!CM1197)))</f>
        <v>.</v>
      </c>
      <c r="AB1208" s="120" t="str">
        <f>IF($B$9="Female",'No Self Assessment feeder'!AB1197,IF($B$9="Male",'No Self Assessment feeder'!BH1197,IF($B$9="All",'No Self Assessment feeder'!CN1197)))</f>
        <v>.</v>
      </c>
      <c r="AC1208" s="127" t="str">
        <f>IF($B$9="Female",'No Self Assessment feeder'!AC1197,IF($B$9="Male",'No Self Assessment feeder'!BI1197,IF($B$9="All",'No Self Assessment feeder'!CO1197)))</f>
        <v>.</v>
      </c>
      <c r="CM1208" s="29"/>
    </row>
    <row r="1209" spans="1:91" ht="14.25" customHeight="1" x14ac:dyDescent="0.2">
      <c r="A1209" s="159" t="s">
        <v>297</v>
      </c>
      <c r="B1209" s="65" t="s">
        <v>53</v>
      </c>
      <c r="C1209" s="66">
        <v>10000961</v>
      </c>
      <c r="D1209" s="66" t="s">
        <v>491</v>
      </c>
      <c r="E1209" s="162" t="s">
        <v>54</v>
      </c>
      <c r="F1209" s="142">
        <f>IF($B$9="Female",'No Self Assessment feeder'!F1198,IF($B$9="Male",'No Self Assessment feeder'!AL1198,IF($B$9="All",'No Self Assessment feeder'!BR1198)))</f>
        <v>2380</v>
      </c>
      <c r="G1209" s="120">
        <f>IF($B$9="Female",'No Self Assessment feeder'!G1198,IF($B$9="Male",'No Self Assessment feeder'!AM1198,IF($B$9="All",'No Self Assessment feeder'!BS1198)))</f>
        <v>0.8</v>
      </c>
      <c r="H1209" s="79">
        <f>IF($B$9="Female",'No Self Assessment feeder'!H1198,IF($B$9="Male",'No Self Assessment feeder'!AN1198,IF($B$9="All",'No Self Assessment feeder'!BT1198)))</f>
        <v>2360</v>
      </c>
      <c r="I1209" s="120">
        <f>IF($B$9="Female",'No Self Assessment feeder'!I1198,IF($B$9="Male",'No Self Assessment feeder'!AO1198,IF($B$9="All",'No Self Assessment feeder'!BU1198)))</f>
        <v>7.8</v>
      </c>
      <c r="J1209" s="120">
        <f>IF($B$9="Female",'No Self Assessment feeder'!J1198,IF($B$9="Male",'No Self Assessment feeder'!AP1198,IF($B$9="All",'No Self Assessment feeder'!BV1198)))</f>
        <v>13</v>
      </c>
      <c r="K1209" s="120">
        <f>IF($B$9="Female",'No Self Assessment feeder'!K1198,IF($B$9="Male",'No Self Assessment feeder'!AQ1198,IF($B$9="All",'No Self Assessment feeder'!BW1198)))</f>
        <v>65.7</v>
      </c>
      <c r="L1209" s="120">
        <f>IF($B$9="Female",'No Self Assessment feeder'!L1198,IF($B$9="Male",'No Self Assessment feeder'!AR1198,IF($B$9="All",'No Self Assessment feeder'!BX1198)))</f>
        <v>73.599999999999994</v>
      </c>
      <c r="M1209" s="127">
        <f>IF($B$9="Female",'No Self Assessment feeder'!M1198,IF($B$9="Male",'No Self Assessment feeder'!AS1198,IF($B$9="All",'No Self Assessment feeder'!BY1198)))</f>
        <v>79.3</v>
      </c>
      <c r="N1209" s="81" t="str">
        <f>IF($B$9="Female",'No Self Assessment feeder'!N1198,IF($B$9="Male",'No Self Assessment feeder'!AT1198,IF($B$9="All",'No Self Assessment feeder'!BZ1198)))</f>
        <v>.</v>
      </c>
      <c r="O1209" s="120" t="str">
        <f>IF($B$9="Female",'No Self Assessment feeder'!O1198,IF($B$9="Male",'No Self Assessment feeder'!AU1198,IF($B$9="All",'No Self Assessment feeder'!CA1198)))</f>
        <v>.</v>
      </c>
      <c r="P1209" s="79" t="str">
        <f>IF($B$9="Female",'No Self Assessment feeder'!P1198,IF($B$9="Male",'No Self Assessment feeder'!AV1198,IF($B$9="All",'No Self Assessment feeder'!CB1198)))</f>
        <v>.</v>
      </c>
      <c r="Q1209" s="120" t="str">
        <f>IF($B$9="Female",'No Self Assessment feeder'!Q1198,IF($B$9="Male",'No Self Assessment feeder'!AW1198,IF($B$9="All",'No Self Assessment feeder'!CC1198)))</f>
        <v>.</v>
      </c>
      <c r="R1209" s="120" t="str">
        <f>IF($B$9="Female",'No Self Assessment feeder'!R1198,IF($B$9="Male",'No Self Assessment feeder'!AX1198,IF($B$9="All",'No Self Assessment feeder'!CD1198)))</f>
        <v>.</v>
      </c>
      <c r="S1209" s="120" t="str">
        <f>IF($B$9="Female",'No Self Assessment feeder'!S1198,IF($B$9="Male",'No Self Assessment feeder'!AY1198,IF($B$9="All",'No Self Assessment feeder'!CE1198)))</f>
        <v>.</v>
      </c>
      <c r="T1209" s="120" t="str">
        <f>IF($B$9="Female",'No Self Assessment feeder'!T1198,IF($B$9="Male",'No Self Assessment feeder'!AZ1198,IF($B$9="All",'No Self Assessment feeder'!CF1198)))</f>
        <v>.</v>
      </c>
      <c r="U1209" s="127" t="str">
        <f>IF($B$9="Female",'No Self Assessment feeder'!U1198,IF($B$9="Male",'No Self Assessment feeder'!BA1198,IF($B$9="All",'No Self Assessment feeder'!CG1198)))</f>
        <v>.</v>
      </c>
      <c r="V1209" s="81" t="str">
        <f>IF($B$9="Female",'No Self Assessment feeder'!V1198,IF($B$9="Male",'No Self Assessment feeder'!BB1198,IF($B$9="All",'No Self Assessment feeder'!CH1198)))</f>
        <v>.</v>
      </c>
      <c r="W1209" s="120" t="str">
        <f>IF($B$9="Female",'No Self Assessment feeder'!W1198,IF($B$9="Male",'No Self Assessment feeder'!BC1198,IF($B$9="All",'No Self Assessment feeder'!CI1198)))</f>
        <v>.</v>
      </c>
      <c r="X1209" s="79" t="str">
        <f>IF($B$9="Female",'No Self Assessment feeder'!X1198,IF($B$9="Male",'No Self Assessment feeder'!BD1198,IF($B$9="All",'No Self Assessment feeder'!CJ1198)))</f>
        <v>.</v>
      </c>
      <c r="Y1209" s="120" t="str">
        <f>IF($B$9="Female",'No Self Assessment feeder'!Y1198,IF($B$9="Male",'No Self Assessment feeder'!BE1198,IF($B$9="All",'No Self Assessment feeder'!CK1198)))</f>
        <v>.</v>
      </c>
      <c r="Z1209" s="120" t="str">
        <f>IF($B$9="Female",'No Self Assessment feeder'!Z1198,IF($B$9="Male",'No Self Assessment feeder'!BF1198,IF($B$9="All",'No Self Assessment feeder'!CL1198)))</f>
        <v>.</v>
      </c>
      <c r="AA1209" s="120" t="str">
        <f>IF($B$9="Female",'No Self Assessment feeder'!AA1198,IF($B$9="Male",'No Self Assessment feeder'!BG1198,IF($B$9="All",'No Self Assessment feeder'!CM1198)))</f>
        <v>.</v>
      </c>
      <c r="AB1209" s="120" t="str">
        <f>IF($B$9="Female",'No Self Assessment feeder'!AB1198,IF($B$9="Male",'No Self Assessment feeder'!BH1198,IF($B$9="All",'No Self Assessment feeder'!CN1198)))</f>
        <v>.</v>
      </c>
      <c r="AC1209" s="127" t="str">
        <f>IF($B$9="Female",'No Self Assessment feeder'!AC1198,IF($B$9="Male",'No Self Assessment feeder'!BI1198,IF($B$9="All",'No Self Assessment feeder'!CO1198)))</f>
        <v>.</v>
      </c>
      <c r="CM1209" s="29"/>
    </row>
    <row r="1210" spans="1:91" ht="14.25" customHeight="1" x14ac:dyDescent="0.2">
      <c r="A1210" s="159" t="s">
        <v>297</v>
      </c>
      <c r="B1210" s="65" t="s">
        <v>55</v>
      </c>
      <c r="C1210" s="66">
        <v>10000975</v>
      </c>
      <c r="D1210" s="66" t="s">
        <v>495</v>
      </c>
      <c r="E1210" s="162" t="s">
        <v>56</v>
      </c>
      <c r="F1210" s="142">
        <f>IF($B$9="Female",'No Self Assessment feeder'!F1199,IF($B$9="Male",'No Self Assessment feeder'!AL1199,IF($B$9="All",'No Self Assessment feeder'!BR1199)))</f>
        <v>1540</v>
      </c>
      <c r="G1210" s="120">
        <f>IF($B$9="Female",'No Self Assessment feeder'!G1199,IF($B$9="Male",'No Self Assessment feeder'!AM1199,IF($B$9="All",'No Self Assessment feeder'!BS1199)))</f>
        <v>1.6</v>
      </c>
      <c r="H1210" s="79">
        <f>IF($B$9="Female",'No Self Assessment feeder'!H1199,IF($B$9="Male",'No Self Assessment feeder'!AN1199,IF($B$9="All",'No Self Assessment feeder'!BT1199)))</f>
        <v>1515</v>
      </c>
      <c r="I1210" s="120">
        <f>IF($B$9="Female",'No Self Assessment feeder'!I1199,IF($B$9="Male",'No Self Assessment feeder'!AO1199,IF($B$9="All",'No Self Assessment feeder'!BU1199)))</f>
        <v>9.6</v>
      </c>
      <c r="J1210" s="120">
        <f>IF($B$9="Female",'No Self Assessment feeder'!J1199,IF($B$9="Male",'No Self Assessment feeder'!AP1199,IF($B$9="All",'No Self Assessment feeder'!BV1199)))</f>
        <v>11.4</v>
      </c>
      <c r="K1210" s="120">
        <f>IF($B$9="Female",'No Self Assessment feeder'!K1199,IF($B$9="Male",'No Self Assessment feeder'!AQ1199,IF($B$9="All",'No Self Assessment feeder'!BW1199)))</f>
        <v>67</v>
      </c>
      <c r="L1210" s="120">
        <f>IF($B$9="Female",'No Self Assessment feeder'!L1199,IF($B$9="Male",'No Self Assessment feeder'!AR1199,IF($B$9="All",'No Self Assessment feeder'!BX1199)))</f>
        <v>75.7</v>
      </c>
      <c r="M1210" s="127">
        <f>IF($B$9="Female",'No Self Assessment feeder'!M1199,IF($B$9="Male",'No Self Assessment feeder'!AS1199,IF($B$9="All",'No Self Assessment feeder'!BY1199)))</f>
        <v>79</v>
      </c>
      <c r="N1210" s="81" t="str">
        <f>IF($B$9="Female",'No Self Assessment feeder'!N1199,IF($B$9="Male",'No Self Assessment feeder'!AT1199,IF($B$9="All",'No Self Assessment feeder'!BZ1199)))</f>
        <v>.</v>
      </c>
      <c r="O1210" s="120" t="str">
        <f>IF($B$9="Female",'No Self Assessment feeder'!O1199,IF($B$9="Male",'No Self Assessment feeder'!AU1199,IF($B$9="All",'No Self Assessment feeder'!CA1199)))</f>
        <v>.</v>
      </c>
      <c r="P1210" s="79" t="str">
        <f>IF($B$9="Female",'No Self Assessment feeder'!P1199,IF($B$9="Male",'No Self Assessment feeder'!AV1199,IF($B$9="All",'No Self Assessment feeder'!CB1199)))</f>
        <v>.</v>
      </c>
      <c r="Q1210" s="120" t="str">
        <f>IF($B$9="Female",'No Self Assessment feeder'!Q1199,IF($B$9="Male",'No Self Assessment feeder'!AW1199,IF($B$9="All",'No Self Assessment feeder'!CC1199)))</f>
        <v>.</v>
      </c>
      <c r="R1210" s="120" t="str">
        <f>IF($B$9="Female",'No Self Assessment feeder'!R1199,IF($B$9="Male",'No Self Assessment feeder'!AX1199,IF($B$9="All",'No Self Assessment feeder'!CD1199)))</f>
        <v>.</v>
      </c>
      <c r="S1210" s="120" t="str">
        <f>IF($B$9="Female",'No Self Assessment feeder'!S1199,IF($B$9="Male",'No Self Assessment feeder'!AY1199,IF($B$9="All",'No Self Assessment feeder'!CE1199)))</f>
        <v>.</v>
      </c>
      <c r="T1210" s="120" t="str">
        <f>IF($B$9="Female",'No Self Assessment feeder'!T1199,IF($B$9="Male",'No Self Assessment feeder'!AZ1199,IF($B$9="All",'No Self Assessment feeder'!CF1199)))</f>
        <v>.</v>
      </c>
      <c r="U1210" s="127" t="str">
        <f>IF($B$9="Female",'No Self Assessment feeder'!U1199,IF($B$9="Male",'No Self Assessment feeder'!BA1199,IF($B$9="All",'No Self Assessment feeder'!CG1199)))</f>
        <v>.</v>
      </c>
      <c r="V1210" s="81" t="str">
        <f>IF($B$9="Female",'No Self Assessment feeder'!V1199,IF($B$9="Male",'No Self Assessment feeder'!BB1199,IF($B$9="All",'No Self Assessment feeder'!CH1199)))</f>
        <v>.</v>
      </c>
      <c r="W1210" s="120" t="str">
        <f>IF($B$9="Female",'No Self Assessment feeder'!W1199,IF($B$9="Male",'No Self Assessment feeder'!BC1199,IF($B$9="All",'No Self Assessment feeder'!CI1199)))</f>
        <v>.</v>
      </c>
      <c r="X1210" s="79" t="str">
        <f>IF($B$9="Female",'No Self Assessment feeder'!X1199,IF($B$9="Male",'No Self Assessment feeder'!BD1199,IF($B$9="All",'No Self Assessment feeder'!CJ1199)))</f>
        <v>.</v>
      </c>
      <c r="Y1210" s="120" t="str">
        <f>IF($B$9="Female",'No Self Assessment feeder'!Y1199,IF($B$9="Male",'No Self Assessment feeder'!BE1199,IF($B$9="All",'No Self Assessment feeder'!CK1199)))</f>
        <v>.</v>
      </c>
      <c r="Z1210" s="120" t="str">
        <f>IF($B$9="Female",'No Self Assessment feeder'!Z1199,IF($B$9="Male",'No Self Assessment feeder'!BF1199,IF($B$9="All",'No Self Assessment feeder'!CL1199)))</f>
        <v>.</v>
      </c>
      <c r="AA1210" s="120" t="str">
        <f>IF($B$9="Female",'No Self Assessment feeder'!AA1199,IF($B$9="Male",'No Self Assessment feeder'!BG1199,IF($B$9="All",'No Self Assessment feeder'!CM1199)))</f>
        <v>.</v>
      </c>
      <c r="AB1210" s="120" t="str">
        <f>IF($B$9="Female",'No Self Assessment feeder'!AB1199,IF($B$9="Male",'No Self Assessment feeder'!BH1199,IF($B$9="All",'No Self Assessment feeder'!CN1199)))</f>
        <v>.</v>
      </c>
      <c r="AC1210" s="127" t="str">
        <f>IF($B$9="Female",'No Self Assessment feeder'!AC1199,IF($B$9="Male",'No Self Assessment feeder'!BI1199,IF($B$9="All",'No Self Assessment feeder'!CO1199)))</f>
        <v>.</v>
      </c>
      <c r="CM1210" s="29"/>
    </row>
    <row r="1211" spans="1:91" ht="14.25" customHeight="1" x14ac:dyDescent="0.2">
      <c r="A1211" s="159" t="s">
        <v>297</v>
      </c>
      <c r="B1211" s="65" t="s">
        <v>57</v>
      </c>
      <c r="C1211" s="66">
        <v>10007787</v>
      </c>
      <c r="D1211" s="66" t="s">
        <v>495</v>
      </c>
      <c r="E1211" s="162" t="s">
        <v>58</v>
      </c>
      <c r="F1211" s="142">
        <f>IF($B$9="Female",'No Self Assessment feeder'!F1200,IF($B$9="Male",'No Self Assessment feeder'!AL1200,IF($B$9="All",'No Self Assessment feeder'!BR1200)))</f>
        <v>120</v>
      </c>
      <c r="G1211" s="120">
        <f>IF($B$9="Female",'No Self Assessment feeder'!G1200,IF($B$9="Male",'No Self Assessment feeder'!AM1200,IF($B$9="All",'No Self Assessment feeder'!BS1200)))</f>
        <v>7.5</v>
      </c>
      <c r="H1211" s="79">
        <f>IF($B$9="Female",'No Self Assessment feeder'!H1200,IF($B$9="Male",'No Self Assessment feeder'!AN1200,IF($B$9="All",'No Self Assessment feeder'!BT1200)))</f>
        <v>110</v>
      </c>
      <c r="I1211" s="120">
        <f>IF($B$9="Female",'No Self Assessment feeder'!I1200,IF($B$9="Male",'No Self Assessment feeder'!AO1200,IF($B$9="All",'No Self Assessment feeder'!BU1200)))</f>
        <v>13.5</v>
      </c>
      <c r="J1211" s="120">
        <f>IF($B$9="Female",'No Self Assessment feeder'!J1200,IF($B$9="Male",'No Self Assessment feeder'!AP1200,IF($B$9="All",'No Self Assessment feeder'!BV1200)))</f>
        <v>15.3</v>
      </c>
      <c r="K1211" s="120">
        <f>IF($B$9="Female",'No Self Assessment feeder'!K1200,IF($B$9="Male",'No Self Assessment feeder'!AQ1200,IF($B$9="All",'No Self Assessment feeder'!BW1200)))</f>
        <v>45</v>
      </c>
      <c r="L1211" s="120">
        <f>IF($B$9="Female",'No Self Assessment feeder'!L1200,IF($B$9="Male",'No Self Assessment feeder'!AR1200,IF($B$9="All",'No Self Assessment feeder'!BX1200)))</f>
        <v>57.7</v>
      </c>
      <c r="M1211" s="127">
        <f>IF($B$9="Female",'No Self Assessment feeder'!M1200,IF($B$9="Male",'No Self Assessment feeder'!AS1200,IF($B$9="All",'No Self Assessment feeder'!BY1200)))</f>
        <v>71.2</v>
      </c>
      <c r="N1211" s="81" t="str">
        <f>IF($B$9="Female",'No Self Assessment feeder'!N1200,IF($B$9="Male",'No Self Assessment feeder'!AT1200,IF($B$9="All",'No Self Assessment feeder'!BZ1200)))</f>
        <v>.</v>
      </c>
      <c r="O1211" s="120" t="str">
        <f>IF($B$9="Female",'No Self Assessment feeder'!O1200,IF($B$9="Male",'No Self Assessment feeder'!AU1200,IF($B$9="All",'No Self Assessment feeder'!CA1200)))</f>
        <v>.</v>
      </c>
      <c r="P1211" s="79" t="str">
        <f>IF($B$9="Female",'No Self Assessment feeder'!P1200,IF($B$9="Male",'No Self Assessment feeder'!AV1200,IF($B$9="All",'No Self Assessment feeder'!CB1200)))</f>
        <v>.</v>
      </c>
      <c r="Q1211" s="120" t="str">
        <f>IF($B$9="Female",'No Self Assessment feeder'!Q1200,IF($B$9="Male",'No Self Assessment feeder'!AW1200,IF($B$9="All",'No Self Assessment feeder'!CC1200)))</f>
        <v>.</v>
      </c>
      <c r="R1211" s="120" t="str">
        <f>IF($B$9="Female",'No Self Assessment feeder'!R1200,IF($B$9="Male",'No Self Assessment feeder'!AX1200,IF($B$9="All",'No Self Assessment feeder'!CD1200)))</f>
        <v>.</v>
      </c>
      <c r="S1211" s="120" t="str">
        <f>IF($B$9="Female",'No Self Assessment feeder'!S1200,IF($B$9="Male",'No Self Assessment feeder'!AY1200,IF($B$9="All",'No Self Assessment feeder'!CE1200)))</f>
        <v>.</v>
      </c>
      <c r="T1211" s="120" t="str">
        <f>IF($B$9="Female",'No Self Assessment feeder'!T1200,IF($B$9="Male",'No Self Assessment feeder'!AZ1200,IF($B$9="All",'No Self Assessment feeder'!CF1200)))</f>
        <v>.</v>
      </c>
      <c r="U1211" s="127" t="str">
        <f>IF($B$9="Female",'No Self Assessment feeder'!U1200,IF($B$9="Male",'No Self Assessment feeder'!BA1200,IF($B$9="All",'No Self Assessment feeder'!CG1200)))</f>
        <v>.</v>
      </c>
      <c r="V1211" s="81" t="str">
        <f>IF($B$9="Female",'No Self Assessment feeder'!V1200,IF($B$9="Male",'No Self Assessment feeder'!BB1200,IF($B$9="All",'No Self Assessment feeder'!CH1200)))</f>
        <v>.</v>
      </c>
      <c r="W1211" s="120" t="str">
        <f>IF($B$9="Female",'No Self Assessment feeder'!W1200,IF($B$9="Male",'No Self Assessment feeder'!BC1200,IF($B$9="All",'No Self Assessment feeder'!CI1200)))</f>
        <v>.</v>
      </c>
      <c r="X1211" s="79" t="str">
        <f>IF($B$9="Female",'No Self Assessment feeder'!X1200,IF($B$9="Male",'No Self Assessment feeder'!BD1200,IF($B$9="All",'No Self Assessment feeder'!CJ1200)))</f>
        <v>.</v>
      </c>
      <c r="Y1211" s="120" t="str">
        <f>IF($B$9="Female",'No Self Assessment feeder'!Y1200,IF($B$9="Male",'No Self Assessment feeder'!BE1200,IF($B$9="All",'No Self Assessment feeder'!CK1200)))</f>
        <v>.</v>
      </c>
      <c r="Z1211" s="120" t="str">
        <f>IF($B$9="Female",'No Self Assessment feeder'!Z1200,IF($B$9="Male",'No Self Assessment feeder'!BF1200,IF($B$9="All",'No Self Assessment feeder'!CL1200)))</f>
        <v>.</v>
      </c>
      <c r="AA1211" s="120" t="str">
        <f>IF($B$9="Female",'No Self Assessment feeder'!AA1200,IF($B$9="Male",'No Self Assessment feeder'!BG1200,IF($B$9="All",'No Self Assessment feeder'!CM1200)))</f>
        <v>.</v>
      </c>
      <c r="AB1211" s="120" t="str">
        <f>IF($B$9="Female",'No Self Assessment feeder'!AB1200,IF($B$9="Male",'No Self Assessment feeder'!BH1200,IF($B$9="All",'No Self Assessment feeder'!CN1200)))</f>
        <v>.</v>
      </c>
      <c r="AC1211" s="127" t="str">
        <f>IF($B$9="Female",'No Self Assessment feeder'!AC1200,IF($B$9="Male",'No Self Assessment feeder'!BI1200,IF($B$9="All",'No Self Assessment feeder'!CO1200)))</f>
        <v>.</v>
      </c>
      <c r="CM1211" s="29"/>
    </row>
    <row r="1212" spans="1:91" ht="14.25" customHeight="1" x14ac:dyDescent="0.2">
      <c r="A1212" s="159" t="s">
        <v>297</v>
      </c>
      <c r="B1212" s="65" t="s">
        <v>59</v>
      </c>
      <c r="C1212" s="66">
        <v>10007788</v>
      </c>
      <c r="D1212" s="66" t="s">
        <v>488</v>
      </c>
      <c r="E1212" s="162" t="s">
        <v>60</v>
      </c>
      <c r="F1212" s="142">
        <f>IF($B$9="Female",'No Self Assessment feeder'!F1201,IF($B$9="Male",'No Self Assessment feeder'!AL1201,IF($B$9="All",'No Self Assessment feeder'!BR1201)))</f>
        <v>2725</v>
      </c>
      <c r="G1212" s="120">
        <f>IF($B$9="Female",'No Self Assessment feeder'!G1201,IF($B$9="Male",'No Self Assessment feeder'!AM1201,IF($B$9="All",'No Self Assessment feeder'!BS1201)))</f>
        <v>0.8</v>
      </c>
      <c r="H1212" s="79">
        <f>IF($B$9="Female",'No Self Assessment feeder'!H1201,IF($B$9="Male",'No Self Assessment feeder'!AN1201,IF($B$9="All",'No Self Assessment feeder'!BT1201)))</f>
        <v>2705</v>
      </c>
      <c r="I1212" s="120">
        <f>IF($B$9="Female",'No Self Assessment feeder'!I1201,IF($B$9="Male",'No Self Assessment feeder'!AO1201,IF($B$9="All",'No Self Assessment feeder'!BU1201)))</f>
        <v>10</v>
      </c>
      <c r="J1212" s="120">
        <f>IF($B$9="Female",'No Self Assessment feeder'!J1201,IF($B$9="Male",'No Self Assessment feeder'!AP1201,IF($B$9="All",'No Self Assessment feeder'!BV1201)))</f>
        <v>11.2</v>
      </c>
      <c r="K1212" s="120">
        <f>IF($B$9="Female",'No Self Assessment feeder'!K1201,IF($B$9="Male",'No Self Assessment feeder'!AQ1201,IF($B$9="All",'No Self Assessment feeder'!BW1201)))</f>
        <v>47.9</v>
      </c>
      <c r="L1212" s="120">
        <f>IF($B$9="Female",'No Self Assessment feeder'!L1201,IF($B$9="Male",'No Self Assessment feeder'!AR1201,IF($B$9="All",'No Self Assessment feeder'!BX1201)))</f>
        <v>63</v>
      </c>
      <c r="M1212" s="127">
        <f>IF($B$9="Female",'No Self Assessment feeder'!M1201,IF($B$9="Male",'No Self Assessment feeder'!AS1201,IF($B$9="All",'No Self Assessment feeder'!BY1201)))</f>
        <v>78.7</v>
      </c>
      <c r="N1212" s="81" t="str">
        <f>IF($B$9="Female",'No Self Assessment feeder'!N1201,IF($B$9="Male",'No Self Assessment feeder'!AT1201,IF($B$9="All",'No Self Assessment feeder'!BZ1201)))</f>
        <v>.</v>
      </c>
      <c r="O1212" s="120" t="str">
        <f>IF($B$9="Female",'No Self Assessment feeder'!O1201,IF($B$9="Male",'No Self Assessment feeder'!AU1201,IF($B$9="All",'No Self Assessment feeder'!CA1201)))</f>
        <v>.</v>
      </c>
      <c r="P1212" s="79" t="str">
        <f>IF($B$9="Female",'No Self Assessment feeder'!P1201,IF($B$9="Male",'No Self Assessment feeder'!AV1201,IF($B$9="All",'No Self Assessment feeder'!CB1201)))</f>
        <v>.</v>
      </c>
      <c r="Q1212" s="120" t="str">
        <f>IF($B$9="Female",'No Self Assessment feeder'!Q1201,IF($B$9="Male",'No Self Assessment feeder'!AW1201,IF($B$9="All",'No Self Assessment feeder'!CC1201)))</f>
        <v>.</v>
      </c>
      <c r="R1212" s="120" t="str">
        <f>IF($B$9="Female",'No Self Assessment feeder'!R1201,IF($B$9="Male",'No Self Assessment feeder'!AX1201,IF($B$9="All",'No Self Assessment feeder'!CD1201)))</f>
        <v>.</v>
      </c>
      <c r="S1212" s="120" t="str">
        <f>IF($B$9="Female",'No Self Assessment feeder'!S1201,IF($B$9="Male",'No Self Assessment feeder'!AY1201,IF($B$9="All",'No Self Assessment feeder'!CE1201)))</f>
        <v>.</v>
      </c>
      <c r="T1212" s="120" t="str">
        <f>IF($B$9="Female",'No Self Assessment feeder'!T1201,IF($B$9="Male",'No Self Assessment feeder'!AZ1201,IF($B$9="All",'No Self Assessment feeder'!CF1201)))</f>
        <v>.</v>
      </c>
      <c r="U1212" s="127" t="str">
        <f>IF($B$9="Female",'No Self Assessment feeder'!U1201,IF($B$9="Male",'No Self Assessment feeder'!BA1201,IF($B$9="All",'No Self Assessment feeder'!CG1201)))</f>
        <v>.</v>
      </c>
      <c r="V1212" s="81" t="str">
        <f>IF($B$9="Female",'No Self Assessment feeder'!V1201,IF($B$9="Male",'No Self Assessment feeder'!BB1201,IF($B$9="All",'No Self Assessment feeder'!CH1201)))</f>
        <v>.</v>
      </c>
      <c r="W1212" s="120" t="str">
        <f>IF($B$9="Female",'No Self Assessment feeder'!W1201,IF($B$9="Male",'No Self Assessment feeder'!BC1201,IF($B$9="All",'No Self Assessment feeder'!CI1201)))</f>
        <v>.</v>
      </c>
      <c r="X1212" s="79" t="str">
        <f>IF($B$9="Female",'No Self Assessment feeder'!X1201,IF($B$9="Male",'No Self Assessment feeder'!BD1201,IF($B$9="All",'No Self Assessment feeder'!CJ1201)))</f>
        <v>.</v>
      </c>
      <c r="Y1212" s="120" t="str">
        <f>IF($B$9="Female",'No Self Assessment feeder'!Y1201,IF($B$9="Male",'No Self Assessment feeder'!BE1201,IF($B$9="All",'No Self Assessment feeder'!CK1201)))</f>
        <v>.</v>
      </c>
      <c r="Z1212" s="120" t="str">
        <f>IF($B$9="Female",'No Self Assessment feeder'!Z1201,IF($B$9="Male",'No Self Assessment feeder'!BF1201,IF($B$9="All",'No Self Assessment feeder'!CL1201)))</f>
        <v>.</v>
      </c>
      <c r="AA1212" s="120" t="str">
        <f>IF($B$9="Female",'No Self Assessment feeder'!AA1201,IF($B$9="Male",'No Self Assessment feeder'!BG1201,IF($B$9="All",'No Self Assessment feeder'!CM1201)))</f>
        <v>.</v>
      </c>
      <c r="AB1212" s="120" t="str">
        <f>IF($B$9="Female",'No Self Assessment feeder'!AB1201,IF($B$9="Male",'No Self Assessment feeder'!BH1201,IF($B$9="All",'No Self Assessment feeder'!CN1201)))</f>
        <v>.</v>
      </c>
      <c r="AC1212" s="127" t="str">
        <f>IF($B$9="Female",'No Self Assessment feeder'!AC1201,IF($B$9="Male",'No Self Assessment feeder'!BI1201,IF($B$9="All",'No Self Assessment feeder'!CO1201)))</f>
        <v>.</v>
      </c>
      <c r="CM1212" s="29"/>
    </row>
    <row r="1213" spans="1:91" ht="14.25" customHeight="1" x14ac:dyDescent="0.2">
      <c r="A1213" s="159" t="s">
        <v>297</v>
      </c>
      <c r="B1213" s="65" t="s">
        <v>61</v>
      </c>
      <c r="C1213" s="66">
        <v>10003324</v>
      </c>
      <c r="D1213" s="66" t="s">
        <v>491</v>
      </c>
      <c r="E1213" s="162" t="s">
        <v>62</v>
      </c>
      <c r="F1213" s="142" t="str">
        <f>IF($B$9="Female",'No Self Assessment feeder'!F1202,IF($B$9="Male",'No Self Assessment feeder'!AL1202,IF($B$9="All",'No Self Assessment feeder'!BR1202)))</f>
        <v>.</v>
      </c>
      <c r="G1213" s="120" t="str">
        <f>IF($B$9="Female",'No Self Assessment feeder'!G1202,IF($B$9="Male",'No Self Assessment feeder'!AM1202,IF($B$9="All",'No Self Assessment feeder'!BS1202)))</f>
        <v>.</v>
      </c>
      <c r="H1213" s="79" t="str">
        <f>IF($B$9="Female",'No Self Assessment feeder'!H1202,IF($B$9="Male",'No Self Assessment feeder'!AN1202,IF($B$9="All",'No Self Assessment feeder'!BT1202)))</f>
        <v>.</v>
      </c>
      <c r="I1213" s="120" t="str">
        <f>IF($B$9="Female",'No Self Assessment feeder'!I1202,IF($B$9="Male",'No Self Assessment feeder'!AO1202,IF($B$9="All",'No Self Assessment feeder'!BU1202)))</f>
        <v>.</v>
      </c>
      <c r="J1213" s="120" t="str">
        <f>IF($B$9="Female",'No Self Assessment feeder'!J1202,IF($B$9="Male",'No Self Assessment feeder'!AP1202,IF($B$9="All",'No Self Assessment feeder'!BV1202)))</f>
        <v>.</v>
      </c>
      <c r="K1213" s="120" t="str">
        <f>IF($B$9="Female",'No Self Assessment feeder'!K1202,IF($B$9="Male",'No Self Assessment feeder'!AQ1202,IF($B$9="All",'No Self Assessment feeder'!BW1202)))</f>
        <v>.</v>
      </c>
      <c r="L1213" s="120" t="str">
        <f>IF($B$9="Female",'No Self Assessment feeder'!L1202,IF($B$9="Male",'No Self Assessment feeder'!AR1202,IF($B$9="All",'No Self Assessment feeder'!BX1202)))</f>
        <v>.</v>
      </c>
      <c r="M1213" s="127" t="str">
        <f>IF($B$9="Female",'No Self Assessment feeder'!M1202,IF($B$9="Male",'No Self Assessment feeder'!AS1202,IF($B$9="All",'No Self Assessment feeder'!BY1202)))</f>
        <v>.</v>
      </c>
      <c r="N1213" s="81" t="str">
        <f>IF($B$9="Female",'No Self Assessment feeder'!N1202,IF($B$9="Male",'No Self Assessment feeder'!AT1202,IF($B$9="All",'No Self Assessment feeder'!BZ1202)))</f>
        <v>.</v>
      </c>
      <c r="O1213" s="120" t="str">
        <f>IF($B$9="Female",'No Self Assessment feeder'!O1202,IF($B$9="Male",'No Self Assessment feeder'!AU1202,IF($B$9="All",'No Self Assessment feeder'!CA1202)))</f>
        <v>.</v>
      </c>
      <c r="P1213" s="79" t="str">
        <f>IF($B$9="Female",'No Self Assessment feeder'!P1202,IF($B$9="Male",'No Self Assessment feeder'!AV1202,IF($B$9="All",'No Self Assessment feeder'!CB1202)))</f>
        <v>.</v>
      </c>
      <c r="Q1213" s="120" t="str">
        <f>IF($B$9="Female",'No Self Assessment feeder'!Q1202,IF($B$9="Male",'No Self Assessment feeder'!AW1202,IF($B$9="All",'No Self Assessment feeder'!CC1202)))</f>
        <v>.</v>
      </c>
      <c r="R1213" s="120" t="str">
        <f>IF($B$9="Female",'No Self Assessment feeder'!R1202,IF($B$9="Male",'No Self Assessment feeder'!AX1202,IF($B$9="All",'No Self Assessment feeder'!CD1202)))</f>
        <v>.</v>
      </c>
      <c r="S1213" s="120" t="str">
        <f>IF($B$9="Female",'No Self Assessment feeder'!S1202,IF($B$9="Male",'No Self Assessment feeder'!AY1202,IF($B$9="All",'No Self Assessment feeder'!CE1202)))</f>
        <v>.</v>
      </c>
      <c r="T1213" s="120" t="str">
        <f>IF($B$9="Female",'No Self Assessment feeder'!T1202,IF($B$9="Male",'No Self Assessment feeder'!AZ1202,IF($B$9="All",'No Self Assessment feeder'!CF1202)))</f>
        <v>.</v>
      </c>
      <c r="U1213" s="127" t="str">
        <f>IF($B$9="Female",'No Self Assessment feeder'!U1202,IF($B$9="Male",'No Self Assessment feeder'!BA1202,IF($B$9="All",'No Self Assessment feeder'!CG1202)))</f>
        <v>.</v>
      </c>
      <c r="V1213" s="81" t="str">
        <f>IF($B$9="Female",'No Self Assessment feeder'!V1202,IF($B$9="Male",'No Self Assessment feeder'!BB1202,IF($B$9="All",'No Self Assessment feeder'!CH1202)))</f>
        <v>.</v>
      </c>
      <c r="W1213" s="120" t="str">
        <f>IF($B$9="Female",'No Self Assessment feeder'!W1202,IF($B$9="Male",'No Self Assessment feeder'!BC1202,IF($B$9="All",'No Self Assessment feeder'!CI1202)))</f>
        <v>.</v>
      </c>
      <c r="X1213" s="79" t="str">
        <f>IF($B$9="Female",'No Self Assessment feeder'!X1202,IF($B$9="Male",'No Self Assessment feeder'!BD1202,IF($B$9="All",'No Self Assessment feeder'!CJ1202)))</f>
        <v>.</v>
      </c>
      <c r="Y1213" s="120" t="str">
        <f>IF($B$9="Female",'No Self Assessment feeder'!Y1202,IF($B$9="Male",'No Self Assessment feeder'!BE1202,IF($B$9="All",'No Self Assessment feeder'!CK1202)))</f>
        <v>.</v>
      </c>
      <c r="Z1213" s="120" t="str">
        <f>IF($B$9="Female",'No Self Assessment feeder'!Z1202,IF($B$9="Male",'No Self Assessment feeder'!BF1202,IF($B$9="All",'No Self Assessment feeder'!CL1202)))</f>
        <v>.</v>
      </c>
      <c r="AA1213" s="120" t="str">
        <f>IF($B$9="Female",'No Self Assessment feeder'!AA1202,IF($B$9="Male",'No Self Assessment feeder'!BG1202,IF($B$9="All",'No Self Assessment feeder'!CM1202)))</f>
        <v>.</v>
      </c>
      <c r="AB1213" s="120" t="str">
        <f>IF($B$9="Female",'No Self Assessment feeder'!AB1202,IF($B$9="Male",'No Self Assessment feeder'!BH1202,IF($B$9="All",'No Self Assessment feeder'!CN1202)))</f>
        <v>.</v>
      </c>
      <c r="AC1213" s="127" t="str">
        <f>IF($B$9="Female",'No Self Assessment feeder'!AC1202,IF($B$9="Male",'No Self Assessment feeder'!BI1202,IF($B$9="All",'No Self Assessment feeder'!CO1202)))</f>
        <v>.</v>
      </c>
      <c r="CM1213" s="29"/>
    </row>
    <row r="1214" spans="1:91" ht="14.25" customHeight="1" x14ac:dyDescent="0.2">
      <c r="A1214" s="159" t="s">
        <v>297</v>
      </c>
      <c r="B1214" s="65" t="s">
        <v>63</v>
      </c>
      <c r="C1214" s="66">
        <v>10001143</v>
      </c>
      <c r="D1214" s="66" t="s">
        <v>495</v>
      </c>
      <c r="E1214" s="162" t="s">
        <v>64</v>
      </c>
      <c r="F1214" s="142">
        <f>IF($B$9="Female",'No Self Assessment feeder'!F1203,IF($B$9="Male",'No Self Assessment feeder'!AL1203,IF($B$9="All",'No Self Assessment feeder'!BR1203)))</f>
        <v>2655</v>
      </c>
      <c r="G1214" s="120">
        <f>IF($B$9="Female",'No Self Assessment feeder'!G1203,IF($B$9="Male",'No Self Assessment feeder'!AM1203,IF($B$9="All",'No Self Assessment feeder'!BS1203)))</f>
        <v>1.5</v>
      </c>
      <c r="H1214" s="79">
        <f>IF($B$9="Female",'No Self Assessment feeder'!H1203,IF($B$9="Male",'No Self Assessment feeder'!AN1203,IF($B$9="All",'No Self Assessment feeder'!BT1203)))</f>
        <v>2615</v>
      </c>
      <c r="I1214" s="120">
        <f>IF($B$9="Female",'No Self Assessment feeder'!I1203,IF($B$9="Male",'No Self Assessment feeder'!AO1203,IF($B$9="All",'No Self Assessment feeder'!BU1203)))</f>
        <v>6.6</v>
      </c>
      <c r="J1214" s="120">
        <f>IF($B$9="Female",'No Self Assessment feeder'!J1203,IF($B$9="Male",'No Self Assessment feeder'!AP1203,IF($B$9="All",'No Self Assessment feeder'!BV1203)))</f>
        <v>11.1</v>
      </c>
      <c r="K1214" s="120">
        <f>IF($B$9="Female",'No Self Assessment feeder'!K1203,IF($B$9="Male",'No Self Assessment feeder'!AQ1203,IF($B$9="All",'No Self Assessment feeder'!BW1203)))</f>
        <v>67.2</v>
      </c>
      <c r="L1214" s="120">
        <f>IF($B$9="Female",'No Self Assessment feeder'!L1203,IF($B$9="Male",'No Self Assessment feeder'!AR1203,IF($B$9="All",'No Self Assessment feeder'!BX1203)))</f>
        <v>78.7</v>
      </c>
      <c r="M1214" s="127">
        <f>IF($B$9="Female",'No Self Assessment feeder'!M1203,IF($B$9="Male",'No Self Assessment feeder'!AS1203,IF($B$9="All",'No Self Assessment feeder'!BY1203)))</f>
        <v>82.3</v>
      </c>
      <c r="N1214" s="81" t="str">
        <f>IF($B$9="Female",'No Self Assessment feeder'!N1203,IF($B$9="Male",'No Self Assessment feeder'!AT1203,IF($B$9="All",'No Self Assessment feeder'!BZ1203)))</f>
        <v>.</v>
      </c>
      <c r="O1214" s="120" t="str">
        <f>IF($B$9="Female",'No Self Assessment feeder'!O1203,IF($B$9="Male",'No Self Assessment feeder'!AU1203,IF($B$9="All",'No Self Assessment feeder'!CA1203)))</f>
        <v>.</v>
      </c>
      <c r="P1214" s="79" t="str">
        <f>IF($B$9="Female",'No Self Assessment feeder'!P1203,IF($B$9="Male",'No Self Assessment feeder'!AV1203,IF($B$9="All",'No Self Assessment feeder'!CB1203)))</f>
        <v>.</v>
      </c>
      <c r="Q1214" s="120" t="str">
        <f>IF($B$9="Female",'No Self Assessment feeder'!Q1203,IF($B$9="Male",'No Self Assessment feeder'!AW1203,IF($B$9="All",'No Self Assessment feeder'!CC1203)))</f>
        <v>.</v>
      </c>
      <c r="R1214" s="120" t="str">
        <f>IF($B$9="Female",'No Self Assessment feeder'!R1203,IF($B$9="Male",'No Self Assessment feeder'!AX1203,IF($B$9="All",'No Self Assessment feeder'!CD1203)))</f>
        <v>.</v>
      </c>
      <c r="S1214" s="120" t="str">
        <f>IF($B$9="Female",'No Self Assessment feeder'!S1203,IF($B$9="Male",'No Self Assessment feeder'!AY1203,IF($B$9="All",'No Self Assessment feeder'!CE1203)))</f>
        <v>.</v>
      </c>
      <c r="T1214" s="120" t="str">
        <f>IF($B$9="Female",'No Self Assessment feeder'!T1203,IF($B$9="Male",'No Self Assessment feeder'!AZ1203,IF($B$9="All",'No Self Assessment feeder'!CF1203)))</f>
        <v>.</v>
      </c>
      <c r="U1214" s="127" t="str">
        <f>IF($B$9="Female",'No Self Assessment feeder'!U1203,IF($B$9="Male",'No Self Assessment feeder'!BA1203,IF($B$9="All",'No Self Assessment feeder'!CG1203)))</f>
        <v>.</v>
      </c>
      <c r="V1214" s="81" t="str">
        <f>IF($B$9="Female",'No Self Assessment feeder'!V1203,IF($B$9="Male",'No Self Assessment feeder'!BB1203,IF($B$9="All",'No Self Assessment feeder'!CH1203)))</f>
        <v>.</v>
      </c>
      <c r="W1214" s="120" t="str">
        <f>IF($B$9="Female",'No Self Assessment feeder'!W1203,IF($B$9="Male",'No Self Assessment feeder'!BC1203,IF($B$9="All",'No Self Assessment feeder'!CI1203)))</f>
        <v>.</v>
      </c>
      <c r="X1214" s="79" t="str">
        <f>IF($B$9="Female",'No Self Assessment feeder'!X1203,IF($B$9="Male",'No Self Assessment feeder'!BD1203,IF($B$9="All",'No Self Assessment feeder'!CJ1203)))</f>
        <v>.</v>
      </c>
      <c r="Y1214" s="120" t="str">
        <f>IF($B$9="Female",'No Self Assessment feeder'!Y1203,IF($B$9="Male",'No Self Assessment feeder'!BE1203,IF($B$9="All",'No Self Assessment feeder'!CK1203)))</f>
        <v>.</v>
      </c>
      <c r="Z1214" s="120" t="str">
        <f>IF($B$9="Female",'No Self Assessment feeder'!Z1203,IF($B$9="Male",'No Self Assessment feeder'!BF1203,IF($B$9="All",'No Self Assessment feeder'!CL1203)))</f>
        <v>.</v>
      </c>
      <c r="AA1214" s="120" t="str">
        <f>IF($B$9="Female",'No Self Assessment feeder'!AA1203,IF($B$9="Male",'No Self Assessment feeder'!BG1203,IF($B$9="All",'No Self Assessment feeder'!CM1203)))</f>
        <v>.</v>
      </c>
      <c r="AB1214" s="120" t="str">
        <f>IF($B$9="Female",'No Self Assessment feeder'!AB1203,IF($B$9="Male",'No Self Assessment feeder'!BH1203,IF($B$9="All",'No Self Assessment feeder'!CN1203)))</f>
        <v>.</v>
      </c>
      <c r="AC1214" s="127" t="str">
        <f>IF($B$9="Female",'No Self Assessment feeder'!AC1203,IF($B$9="Male",'No Self Assessment feeder'!BI1203,IF($B$9="All",'No Self Assessment feeder'!CO1203)))</f>
        <v>.</v>
      </c>
      <c r="CM1214" s="29"/>
    </row>
    <row r="1215" spans="1:91" ht="14.25" customHeight="1" x14ac:dyDescent="0.2">
      <c r="A1215" s="159" t="s">
        <v>297</v>
      </c>
      <c r="B1215" s="65" t="s">
        <v>65</v>
      </c>
      <c r="C1215" s="66">
        <v>10007141</v>
      </c>
      <c r="D1215" s="66" t="s">
        <v>493</v>
      </c>
      <c r="E1215" s="162" t="s">
        <v>66</v>
      </c>
      <c r="F1215" s="142">
        <f>IF($B$9="Female",'No Self Assessment feeder'!F1204,IF($B$9="Male",'No Self Assessment feeder'!AL1204,IF($B$9="All",'No Self Assessment feeder'!BR1204)))</f>
        <v>4450</v>
      </c>
      <c r="G1215" s="120">
        <f>IF($B$9="Female",'No Self Assessment feeder'!G1204,IF($B$9="Male",'No Self Assessment feeder'!AM1204,IF($B$9="All",'No Self Assessment feeder'!BS1204)))</f>
        <v>1.5</v>
      </c>
      <c r="H1215" s="79">
        <f>IF($B$9="Female",'No Self Assessment feeder'!H1204,IF($B$9="Male",'No Self Assessment feeder'!AN1204,IF($B$9="All",'No Self Assessment feeder'!BT1204)))</f>
        <v>4380</v>
      </c>
      <c r="I1215" s="120">
        <f>IF($B$9="Female",'No Self Assessment feeder'!I1204,IF($B$9="Male",'No Self Assessment feeder'!AO1204,IF($B$9="All",'No Self Assessment feeder'!BU1204)))</f>
        <v>7.5</v>
      </c>
      <c r="J1215" s="120">
        <f>IF($B$9="Female",'No Self Assessment feeder'!J1204,IF($B$9="Male",'No Self Assessment feeder'!AP1204,IF($B$9="All",'No Self Assessment feeder'!BV1204)))</f>
        <v>11.4</v>
      </c>
      <c r="K1215" s="120">
        <f>IF($B$9="Female",'No Self Assessment feeder'!K1204,IF($B$9="Male",'No Self Assessment feeder'!AQ1204,IF($B$9="All",'No Self Assessment feeder'!BW1204)))</f>
        <v>64.2</v>
      </c>
      <c r="L1215" s="120">
        <f>IF($B$9="Female",'No Self Assessment feeder'!L1204,IF($B$9="Male",'No Self Assessment feeder'!AR1204,IF($B$9="All",'No Self Assessment feeder'!BX1204)))</f>
        <v>76</v>
      </c>
      <c r="M1215" s="127">
        <f>IF($B$9="Female",'No Self Assessment feeder'!M1204,IF($B$9="Male",'No Self Assessment feeder'!AS1204,IF($B$9="All",'No Self Assessment feeder'!BY1204)))</f>
        <v>81.099999999999994</v>
      </c>
      <c r="N1215" s="81" t="str">
        <f>IF($B$9="Female",'No Self Assessment feeder'!N1204,IF($B$9="Male",'No Self Assessment feeder'!AT1204,IF($B$9="All",'No Self Assessment feeder'!BZ1204)))</f>
        <v>.</v>
      </c>
      <c r="O1215" s="120" t="str">
        <f>IF($B$9="Female",'No Self Assessment feeder'!O1204,IF($B$9="Male",'No Self Assessment feeder'!AU1204,IF($B$9="All",'No Self Assessment feeder'!CA1204)))</f>
        <v>.</v>
      </c>
      <c r="P1215" s="79" t="str">
        <f>IF($B$9="Female",'No Self Assessment feeder'!P1204,IF($B$9="Male",'No Self Assessment feeder'!AV1204,IF($B$9="All",'No Self Assessment feeder'!CB1204)))</f>
        <v>.</v>
      </c>
      <c r="Q1215" s="120" t="str">
        <f>IF($B$9="Female",'No Self Assessment feeder'!Q1204,IF($B$9="Male",'No Self Assessment feeder'!AW1204,IF($B$9="All",'No Self Assessment feeder'!CC1204)))</f>
        <v>.</v>
      </c>
      <c r="R1215" s="120" t="str">
        <f>IF($B$9="Female",'No Self Assessment feeder'!R1204,IF($B$9="Male",'No Self Assessment feeder'!AX1204,IF($B$9="All",'No Self Assessment feeder'!CD1204)))</f>
        <v>.</v>
      </c>
      <c r="S1215" s="120" t="str">
        <f>IF($B$9="Female",'No Self Assessment feeder'!S1204,IF($B$9="Male",'No Self Assessment feeder'!AY1204,IF($B$9="All",'No Self Assessment feeder'!CE1204)))</f>
        <v>.</v>
      </c>
      <c r="T1215" s="120" t="str">
        <f>IF($B$9="Female",'No Self Assessment feeder'!T1204,IF($B$9="Male",'No Self Assessment feeder'!AZ1204,IF($B$9="All",'No Self Assessment feeder'!CF1204)))</f>
        <v>.</v>
      </c>
      <c r="U1215" s="127" t="str">
        <f>IF($B$9="Female",'No Self Assessment feeder'!U1204,IF($B$9="Male",'No Self Assessment feeder'!BA1204,IF($B$9="All",'No Self Assessment feeder'!CG1204)))</f>
        <v>.</v>
      </c>
      <c r="V1215" s="81" t="str">
        <f>IF($B$9="Female",'No Self Assessment feeder'!V1204,IF($B$9="Male",'No Self Assessment feeder'!BB1204,IF($B$9="All",'No Self Assessment feeder'!CH1204)))</f>
        <v>.</v>
      </c>
      <c r="W1215" s="120" t="str">
        <f>IF($B$9="Female",'No Self Assessment feeder'!W1204,IF($B$9="Male",'No Self Assessment feeder'!BC1204,IF($B$9="All",'No Self Assessment feeder'!CI1204)))</f>
        <v>.</v>
      </c>
      <c r="X1215" s="79" t="str">
        <f>IF($B$9="Female",'No Self Assessment feeder'!X1204,IF($B$9="Male",'No Self Assessment feeder'!BD1204,IF($B$9="All",'No Self Assessment feeder'!CJ1204)))</f>
        <v>.</v>
      </c>
      <c r="Y1215" s="120" t="str">
        <f>IF($B$9="Female",'No Self Assessment feeder'!Y1204,IF($B$9="Male",'No Self Assessment feeder'!BE1204,IF($B$9="All",'No Self Assessment feeder'!CK1204)))</f>
        <v>.</v>
      </c>
      <c r="Z1215" s="120" t="str">
        <f>IF($B$9="Female",'No Self Assessment feeder'!Z1204,IF($B$9="Male",'No Self Assessment feeder'!BF1204,IF($B$9="All",'No Self Assessment feeder'!CL1204)))</f>
        <v>.</v>
      </c>
      <c r="AA1215" s="120" t="str">
        <f>IF($B$9="Female",'No Self Assessment feeder'!AA1204,IF($B$9="Male",'No Self Assessment feeder'!BG1204,IF($B$9="All",'No Self Assessment feeder'!CM1204)))</f>
        <v>.</v>
      </c>
      <c r="AB1215" s="120" t="str">
        <f>IF($B$9="Female",'No Self Assessment feeder'!AB1204,IF($B$9="Male",'No Self Assessment feeder'!BH1204,IF($B$9="All",'No Self Assessment feeder'!CN1204)))</f>
        <v>.</v>
      </c>
      <c r="AC1215" s="127" t="str">
        <f>IF($B$9="Female",'No Self Assessment feeder'!AC1204,IF($B$9="Male",'No Self Assessment feeder'!BI1204,IF($B$9="All",'No Self Assessment feeder'!CO1204)))</f>
        <v>.</v>
      </c>
      <c r="CM1215" s="29"/>
    </row>
    <row r="1216" spans="1:91" ht="14.25" customHeight="1" x14ac:dyDescent="0.2">
      <c r="A1216" s="159" t="s">
        <v>297</v>
      </c>
      <c r="B1216" s="65" t="s">
        <v>67</v>
      </c>
      <c r="C1216" s="66">
        <v>10007848</v>
      </c>
      <c r="D1216" s="66" t="s">
        <v>493</v>
      </c>
      <c r="E1216" s="162" t="s">
        <v>68</v>
      </c>
      <c r="F1216" s="142">
        <f>IF($B$9="Female",'No Self Assessment feeder'!F1205,IF($B$9="Male",'No Self Assessment feeder'!AL1205,IF($B$9="All",'No Self Assessment feeder'!BR1205)))</f>
        <v>1985</v>
      </c>
      <c r="G1216" s="120">
        <f>IF($B$9="Female",'No Self Assessment feeder'!G1205,IF($B$9="Male",'No Self Assessment feeder'!AM1205,IF($B$9="All",'No Self Assessment feeder'!BS1205)))</f>
        <v>1</v>
      </c>
      <c r="H1216" s="79">
        <f>IF($B$9="Female",'No Self Assessment feeder'!H1205,IF($B$9="Male",'No Self Assessment feeder'!AN1205,IF($B$9="All",'No Self Assessment feeder'!BT1205)))</f>
        <v>1965</v>
      </c>
      <c r="I1216" s="120">
        <f>IF($B$9="Female",'No Self Assessment feeder'!I1205,IF($B$9="Male",'No Self Assessment feeder'!AO1205,IF($B$9="All",'No Self Assessment feeder'!BU1205)))</f>
        <v>6.1</v>
      </c>
      <c r="J1216" s="120">
        <f>IF($B$9="Female",'No Self Assessment feeder'!J1205,IF($B$9="Male",'No Self Assessment feeder'!AP1205,IF($B$9="All",'No Self Assessment feeder'!BV1205)))</f>
        <v>9.4</v>
      </c>
      <c r="K1216" s="120">
        <f>IF($B$9="Female",'No Self Assessment feeder'!K1205,IF($B$9="Male",'No Self Assessment feeder'!AQ1205,IF($B$9="All",'No Self Assessment feeder'!BW1205)))</f>
        <v>62.6</v>
      </c>
      <c r="L1216" s="120">
        <f>IF($B$9="Female",'No Self Assessment feeder'!L1205,IF($B$9="Male",'No Self Assessment feeder'!AR1205,IF($B$9="All",'No Self Assessment feeder'!BX1205)))</f>
        <v>78.2</v>
      </c>
      <c r="M1216" s="127">
        <f>IF($B$9="Female",'No Self Assessment feeder'!M1205,IF($B$9="Male",'No Self Assessment feeder'!AS1205,IF($B$9="All",'No Self Assessment feeder'!BY1205)))</f>
        <v>84.5</v>
      </c>
      <c r="N1216" s="81" t="str">
        <f>IF($B$9="Female",'No Self Assessment feeder'!N1205,IF($B$9="Male",'No Self Assessment feeder'!AT1205,IF($B$9="All",'No Self Assessment feeder'!BZ1205)))</f>
        <v>.</v>
      </c>
      <c r="O1216" s="120" t="str">
        <f>IF($B$9="Female",'No Self Assessment feeder'!O1205,IF($B$9="Male",'No Self Assessment feeder'!AU1205,IF($B$9="All",'No Self Assessment feeder'!CA1205)))</f>
        <v>.</v>
      </c>
      <c r="P1216" s="79" t="str">
        <f>IF($B$9="Female",'No Self Assessment feeder'!P1205,IF($B$9="Male",'No Self Assessment feeder'!AV1205,IF($B$9="All",'No Self Assessment feeder'!CB1205)))</f>
        <v>.</v>
      </c>
      <c r="Q1216" s="120" t="str">
        <f>IF($B$9="Female",'No Self Assessment feeder'!Q1205,IF($B$9="Male",'No Self Assessment feeder'!AW1205,IF($B$9="All",'No Self Assessment feeder'!CC1205)))</f>
        <v>.</v>
      </c>
      <c r="R1216" s="120" t="str">
        <f>IF($B$9="Female",'No Self Assessment feeder'!R1205,IF($B$9="Male",'No Self Assessment feeder'!AX1205,IF($B$9="All",'No Self Assessment feeder'!CD1205)))</f>
        <v>.</v>
      </c>
      <c r="S1216" s="120" t="str">
        <f>IF($B$9="Female",'No Self Assessment feeder'!S1205,IF($B$9="Male",'No Self Assessment feeder'!AY1205,IF($B$9="All",'No Self Assessment feeder'!CE1205)))</f>
        <v>.</v>
      </c>
      <c r="T1216" s="120" t="str">
        <f>IF($B$9="Female",'No Self Assessment feeder'!T1205,IF($B$9="Male",'No Self Assessment feeder'!AZ1205,IF($B$9="All",'No Self Assessment feeder'!CF1205)))</f>
        <v>.</v>
      </c>
      <c r="U1216" s="127" t="str">
        <f>IF($B$9="Female",'No Self Assessment feeder'!U1205,IF($B$9="Male",'No Self Assessment feeder'!BA1205,IF($B$9="All",'No Self Assessment feeder'!CG1205)))</f>
        <v>.</v>
      </c>
      <c r="V1216" s="81" t="str">
        <f>IF($B$9="Female",'No Self Assessment feeder'!V1205,IF($B$9="Male",'No Self Assessment feeder'!BB1205,IF($B$9="All",'No Self Assessment feeder'!CH1205)))</f>
        <v>.</v>
      </c>
      <c r="W1216" s="120" t="str">
        <f>IF($B$9="Female",'No Self Assessment feeder'!W1205,IF($B$9="Male",'No Self Assessment feeder'!BC1205,IF($B$9="All",'No Self Assessment feeder'!CI1205)))</f>
        <v>.</v>
      </c>
      <c r="X1216" s="79" t="str">
        <f>IF($B$9="Female",'No Self Assessment feeder'!X1205,IF($B$9="Male",'No Self Assessment feeder'!BD1205,IF($B$9="All",'No Self Assessment feeder'!CJ1205)))</f>
        <v>.</v>
      </c>
      <c r="Y1216" s="120" t="str">
        <f>IF($B$9="Female",'No Self Assessment feeder'!Y1205,IF($B$9="Male",'No Self Assessment feeder'!BE1205,IF($B$9="All",'No Self Assessment feeder'!CK1205)))</f>
        <v>.</v>
      </c>
      <c r="Z1216" s="120" t="str">
        <f>IF($B$9="Female",'No Self Assessment feeder'!Z1205,IF($B$9="Male",'No Self Assessment feeder'!BF1205,IF($B$9="All",'No Self Assessment feeder'!CL1205)))</f>
        <v>.</v>
      </c>
      <c r="AA1216" s="120" t="str">
        <f>IF($B$9="Female",'No Self Assessment feeder'!AA1205,IF($B$9="Male",'No Self Assessment feeder'!BG1205,IF($B$9="All",'No Self Assessment feeder'!CM1205)))</f>
        <v>.</v>
      </c>
      <c r="AB1216" s="120" t="str">
        <f>IF($B$9="Female",'No Self Assessment feeder'!AB1205,IF($B$9="Male",'No Self Assessment feeder'!BH1205,IF($B$9="All",'No Self Assessment feeder'!CN1205)))</f>
        <v>.</v>
      </c>
      <c r="AC1216" s="127" t="str">
        <f>IF($B$9="Female",'No Self Assessment feeder'!AC1205,IF($B$9="Male",'No Self Assessment feeder'!BI1205,IF($B$9="All",'No Self Assessment feeder'!CO1205)))</f>
        <v>.</v>
      </c>
      <c r="CM1216" s="29"/>
    </row>
    <row r="1217" spans="1:91" ht="14.25" customHeight="1" x14ac:dyDescent="0.2">
      <c r="A1217" s="159" t="s">
        <v>297</v>
      </c>
      <c r="B1217" s="65" t="s">
        <v>69</v>
      </c>
      <c r="C1217" s="66">
        <v>10007137</v>
      </c>
      <c r="D1217" s="66" t="s">
        <v>495</v>
      </c>
      <c r="E1217" s="162" t="s">
        <v>70</v>
      </c>
      <c r="F1217" s="142">
        <f>IF($B$9="Female",'No Self Assessment feeder'!F1206,IF($B$9="Male",'No Self Assessment feeder'!AL1206,IF($B$9="All",'No Self Assessment feeder'!BR1206)))</f>
        <v>1220</v>
      </c>
      <c r="G1217" s="120">
        <f>IF($B$9="Female",'No Self Assessment feeder'!G1206,IF($B$9="Male",'No Self Assessment feeder'!AM1206,IF($B$9="All",'No Self Assessment feeder'!BS1206)))</f>
        <v>0.2</v>
      </c>
      <c r="H1217" s="79">
        <f>IF($B$9="Female",'No Self Assessment feeder'!H1206,IF($B$9="Male",'No Self Assessment feeder'!AN1206,IF($B$9="All",'No Self Assessment feeder'!BT1206)))</f>
        <v>1220</v>
      </c>
      <c r="I1217" s="120">
        <f>IF($B$9="Female",'No Self Assessment feeder'!I1206,IF($B$9="Male",'No Self Assessment feeder'!AO1206,IF($B$9="All",'No Self Assessment feeder'!BU1206)))</f>
        <v>6.8</v>
      </c>
      <c r="J1217" s="120">
        <f>IF($B$9="Female",'No Self Assessment feeder'!J1206,IF($B$9="Male",'No Self Assessment feeder'!AP1206,IF($B$9="All",'No Self Assessment feeder'!BV1206)))</f>
        <v>12.7</v>
      </c>
      <c r="K1217" s="120">
        <f>IF($B$9="Female",'No Self Assessment feeder'!K1206,IF($B$9="Male",'No Self Assessment feeder'!AQ1206,IF($B$9="All",'No Self Assessment feeder'!BW1206)))</f>
        <v>64.900000000000006</v>
      </c>
      <c r="L1217" s="120">
        <f>IF($B$9="Female",'No Self Assessment feeder'!L1206,IF($B$9="Male",'No Self Assessment feeder'!AR1206,IF($B$9="All",'No Self Assessment feeder'!BX1206)))</f>
        <v>77.3</v>
      </c>
      <c r="M1217" s="127">
        <f>IF($B$9="Female",'No Self Assessment feeder'!M1206,IF($B$9="Male",'No Self Assessment feeder'!AS1206,IF($B$9="All",'No Self Assessment feeder'!BY1206)))</f>
        <v>80.5</v>
      </c>
      <c r="N1217" s="81" t="str">
        <f>IF($B$9="Female",'No Self Assessment feeder'!N1206,IF($B$9="Male",'No Self Assessment feeder'!AT1206,IF($B$9="All",'No Self Assessment feeder'!BZ1206)))</f>
        <v>.</v>
      </c>
      <c r="O1217" s="120" t="str">
        <f>IF($B$9="Female",'No Self Assessment feeder'!O1206,IF($B$9="Male",'No Self Assessment feeder'!AU1206,IF($B$9="All",'No Self Assessment feeder'!CA1206)))</f>
        <v>.</v>
      </c>
      <c r="P1217" s="79" t="str">
        <f>IF($B$9="Female",'No Self Assessment feeder'!P1206,IF($B$9="Male",'No Self Assessment feeder'!AV1206,IF($B$9="All",'No Self Assessment feeder'!CB1206)))</f>
        <v>.</v>
      </c>
      <c r="Q1217" s="120" t="str">
        <f>IF($B$9="Female",'No Self Assessment feeder'!Q1206,IF($B$9="Male",'No Self Assessment feeder'!AW1206,IF($B$9="All",'No Self Assessment feeder'!CC1206)))</f>
        <v>.</v>
      </c>
      <c r="R1217" s="120" t="str">
        <f>IF($B$9="Female",'No Self Assessment feeder'!R1206,IF($B$9="Male",'No Self Assessment feeder'!AX1206,IF($B$9="All",'No Self Assessment feeder'!CD1206)))</f>
        <v>.</v>
      </c>
      <c r="S1217" s="120" t="str">
        <f>IF($B$9="Female",'No Self Assessment feeder'!S1206,IF($B$9="Male",'No Self Assessment feeder'!AY1206,IF($B$9="All",'No Self Assessment feeder'!CE1206)))</f>
        <v>.</v>
      </c>
      <c r="T1217" s="120" t="str">
        <f>IF($B$9="Female",'No Self Assessment feeder'!T1206,IF($B$9="Male",'No Self Assessment feeder'!AZ1206,IF($B$9="All",'No Self Assessment feeder'!CF1206)))</f>
        <v>.</v>
      </c>
      <c r="U1217" s="127" t="str">
        <f>IF($B$9="Female",'No Self Assessment feeder'!U1206,IF($B$9="Male",'No Self Assessment feeder'!BA1206,IF($B$9="All",'No Self Assessment feeder'!CG1206)))</f>
        <v>.</v>
      </c>
      <c r="V1217" s="81" t="str">
        <f>IF($B$9="Female",'No Self Assessment feeder'!V1206,IF($B$9="Male",'No Self Assessment feeder'!BB1206,IF($B$9="All",'No Self Assessment feeder'!CH1206)))</f>
        <v>.</v>
      </c>
      <c r="W1217" s="120" t="str">
        <f>IF($B$9="Female",'No Self Assessment feeder'!W1206,IF($B$9="Male",'No Self Assessment feeder'!BC1206,IF($B$9="All",'No Self Assessment feeder'!CI1206)))</f>
        <v>.</v>
      </c>
      <c r="X1217" s="79" t="str">
        <f>IF($B$9="Female",'No Self Assessment feeder'!X1206,IF($B$9="Male",'No Self Assessment feeder'!BD1206,IF($B$9="All",'No Self Assessment feeder'!CJ1206)))</f>
        <v>.</v>
      </c>
      <c r="Y1217" s="120" t="str">
        <f>IF($B$9="Female",'No Self Assessment feeder'!Y1206,IF($B$9="Male",'No Self Assessment feeder'!BE1206,IF($B$9="All",'No Self Assessment feeder'!CK1206)))</f>
        <v>.</v>
      </c>
      <c r="Z1217" s="120" t="str">
        <f>IF($B$9="Female",'No Self Assessment feeder'!Z1206,IF($B$9="Male",'No Self Assessment feeder'!BF1206,IF($B$9="All",'No Self Assessment feeder'!CL1206)))</f>
        <v>.</v>
      </c>
      <c r="AA1217" s="120" t="str">
        <f>IF($B$9="Female",'No Self Assessment feeder'!AA1206,IF($B$9="Male",'No Self Assessment feeder'!BG1206,IF($B$9="All",'No Self Assessment feeder'!CM1206)))</f>
        <v>.</v>
      </c>
      <c r="AB1217" s="120" t="str">
        <f>IF($B$9="Female",'No Self Assessment feeder'!AB1206,IF($B$9="Male",'No Self Assessment feeder'!BH1206,IF($B$9="All",'No Self Assessment feeder'!CN1206)))</f>
        <v>.</v>
      </c>
      <c r="AC1217" s="127" t="str">
        <f>IF($B$9="Female",'No Self Assessment feeder'!AC1206,IF($B$9="Male",'No Self Assessment feeder'!BI1206,IF($B$9="All",'No Self Assessment feeder'!CO1206)))</f>
        <v>.</v>
      </c>
      <c r="CM1217" s="29"/>
    </row>
    <row r="1218" spans="1:91" ht="14.25" customHeight="1" x14ac:dyDescent="0.2">
      <c r="A1218" s="159" t="s">
        <v>297</v>
      </c>
      <c r="B1218" s="65" t="s">
        <v>71</v>
      </c>
      <c r="C1218" s="66">
        <v>10001478</v>
      </c>
      <c r="D1218" s="66" t="s">
        <v>491</v>
      </c>
      <c r="E1218" s="162" t="s">
        <v>72</v>
      </c>
      <c r="F1218" s="142">
        <f>IF($B$9="Female",'No Self Assessment feeder'!F1207,IF($B$9="Male",'No Self Assessment feeder'!AL1207,IF($B$9="All",'No Self Assessment feeder'!BR1207)))</f>
        <v>1465</v>
      </c>
      <c r="G1218" s="120">
        <f>IF($B$9="Female",'No Self Assessment feeder'!G1207,IF($B$9="Male",'No Self Assessment feeder'!AM1207,IF($B$9="All",'No Self Assessment feeder'!BS1207)))</f>
        <v>1</v>
      </c>
      <c r="H1218" s="79">
        <f>IF($B$9="Female",'No Self Assessment feeder'!H1207,IF($B$9="Male",'No Self Assessment feeder'!AN1207,IF($B$9="All",'No Self Assessment feeder'!BT1207)))</f>
        <v>1450</v>
      </c>
      <c r="I1218" s="120">
        <f>IF($B$9="Female",'No Self Assessment feeder'!I1207,IF($B$9="Male",'No Self Assessment feeder'!AO1207,IF($B$9="All",'No Self Assessment feeder'!BU1207)))</f>
        <v>8.1</v>
      </c>
      <c r="J1218" s="120">
        <f>IF($B$9="Female",'No Self Assessment feeder'!J1207,IF($B$9="Male",'No Self Assessment feeder'!AP1207,IF($B$9="All",'No Self Assessment feeder'!BV1207)))</f>
        <v>10.8</v>
      </c>
      <c r="K1218" s="120">
        <f>IF($B$9="Female",'No Self Assessment feeder'!K1207,IF($B$9="Male",'No Self Assessment feeder'!AQ1207,IF($B$9="All",'No Self Assessment feeder'!BW1207)))</f>
        <v>63.2</v>
      </c>
      <c r="L1218" s="120">
        <f>IF($B$9="Female",'No Self Assessment feeder'!L1207,IF($B$9="Male",'No Self Assessment feeder'!AR1207,IF($B$9="All",'No Self Assessment feeder'!BX1207)))</f>
        <v>75.5</v>
      </c>
      <c r="M1218" s="127">
        <f>IF($B$9="Female",'No Self Assessment feeder'!M1207,IF($B$9="Male",'No Self Assessment feeder'!AS1207,IF($B$9="All",'No Self Assessment feeder'!BY1207)))</f>
        <v>81</v>
      </c>
      <c r="N1218" s="81" t="str">
        <f>IF($B$9="Female",'No Self Assessment feeder'!N1207,IF($B$9="Male",'No Self Assessment feeder'!AT1207,IF($B$9="All",'No Self Assessment feeder'!BZ1207)))</f>
        <v>.</v>
      </c>
      <c r="O1218" s="120" t="str">
        <f>IF($B$9="Female",'No Self Assessment feeder'!O1207,IF($B$9="Male",'No Self Assessment feeder'!AU1207,IF($B$9="All",'No Self Assessment feeder'!CA1207)))</f>
        <v>.</v>
      </c>
      <c r="P1218" s="79" t="str">
        <f>IF($B$9="Female",'No Self Assessment feeder'!P1207,IF($B$9="Male",'No Self Assessment feeder'!AV1207,IF($B$9="All",'No Self Assessment feeder'!CB1207)))</f>
        <v>.</v>
      </c>
      <c r="Q1218" s="120" t="str">
        <f>IF($B$9="Female",'No Self Assessment feeder'!Q1207,IF($B$9="Male",'No Self Assessment feeder'!AW1207,IF($B$9="All",'No Self Assessment feeder'!CC1207)))</f>
        <v>.</v>
      </c>
      <c r="R1218" s="120" t="str">
        <f>IF($B$9="Female",'No Self Assessment feeder'!R1207,IF($B$9="Male",'No Self Assessment feeder'!AX1207,IF($B$9="All",'No Self Assessment feeder'!CD1207)))</f>
        <v>.</v>
      </c>
      <c r="S1218" s="120" t="str">
        <f>IF($B$9="Female",'No Self Assessment feeder'!S1207,IF($B$9="Male",'No Self Assessment feeder'!AY1207,IF($B$9="All",'No Self Assessment feeder'!CE1207)))</f>
        <v>.</v>
      </c>
      <c r="T1218" s="120" t="str">
        <f>IF($B$9="Female",'No Self Assessment feeder'!T1207,IF($B$9="Male",'No Self Assessment feeder'!AZ1207,IF($B$9="All",'No Self Assessment feeder'!CF1207)))</f>
        <v>.</v>
      </c>
      <c r="U1218" s="127" t="str">
        <f>IF($B$9="Female",'No Self Assessment feeder'!U1207,IF($B$9="Male",'No Self Assessment feeder'!BA1207,IF($B$9="All",'No Self Assessment feeder'!CG1207)))</f>
        <v>.</v>
      </c>
      <c r="V1218" s="81" t="str">
        <f>IF($B$9="Female",'No Self Assessment feeder'!V1207,IF($B$9="Male",'No Self Assessment feeder'!BB1207,IF($B$9="All",'No Self Assessment feeder'!CH1207)))</f>
        <v>.</v>
      </c>
      <c r="W1218" s="120" t="str">
        <f>IF($B$9="Female",'No Self Assessment feeder'!W1207,IF($B$9="Male",'No Self Assessment feeder'!BC1207,IF($B$9="All",'No Self Assessment feeder'!CI1207)))</f>
        <v>.</v>
      </c>
      <c r="X1218" s="79" t="str">
        <f>IF($B$9="Female",'No Self Assessment feeder'!X1207,IF($B$9="Male",'No Self Assessment feeder'!BD1207,IF($B$9="All",'No Self Assessment feeder'!CJ1207)))</f>
        <v>.</v>
      </c>
      <c r="Y1218" s="120" t="str">
        <f>IF($B$9="Female",'No Self Assessment feeder'!Y1207,IF($B$9="Male",'No Self Assessment feeder'!BE1207,IF($B$9="All",'No Self Assessment feeder'!CK1207)))</f>
        <v>.</v>
      </c>
      <c r="Z1218" s="120" t="str">
        <f>IF($B$9="Female",'No Self Assessment feeder'!Z1207,IF($B$9="Male",'No Self Assessment feeder'!BF1207,IF($B$9="All",'No Self Assessment feeder'!CL1207)))</f>
        <v>.</v>
      </c>
      <c r="AA1218" s="120" t="str">
        <f>IF($B$9="Female",'No Self Assessment feeder'!AA1207,IF($B$9="Male",'No Self Assessment feeder'!BG1207,IF($B$9="All",'No Self Assessment feeder'!CM1207)))</f>
        <v>.</v>
      </c>
      <c r="AB1218" s="120" t="str">
        <f>IF($B$9="Female",'No Self Assessment feeder'!AB1207,IF($B$9="Male",'No Self Assessment feeder'!BH1207,IF($B$9="All",'No Self Assessment feeder'!CN1207)))</f>
        <v>.</v>
      </c>
      <c r="AC1218" s="127" t="str">
        <f>IF($B$9="Female",'No Self Assessment feeder'!AC1207,IF($B$9="Male",'No Self Assessment feeder'!BI1207,IF($B$9="All",'No Self Assessment feeder'!CO1207)))</f>
        <v>.</v>
      </c>
      <c r="CM1218" s="29"/>
    </row>
    <row r="1219" spans="1:91" ht="14.25" customHeight="1" x14ac:dyDescent="0.2">
      <c r="A1219" s="159" t="s">
        <v>297</v>
      </c>
      <c r="B1219" s="65" t="s">
        <v>73</v>
      </c>
      <c r="C1219" s="66">
        <v>10001653</v>
      </c>
      <c r="D1219" s="66" t="s">
        <v>491</v>
      </c>
      <c r="E1219" s="162" t="s">
        <v>74</v>
      </c>
      <c r="F1219" s="142">
        <f>IF($B$9="Female",'No Self Assessment feeder'!F1208,IF($B$9="Male",'No Self Assessment feeder'!AL1208,IF($B$9="All",'No Self Assessment feeder'!BR1208)))</f>
        <v>190</v>
      </c>
      <c r="G1219" s="120">
        <f>IF($B$9="Female",'No Self Assessment feeder'!G1208,IF($B$9="Male",'No Self Assessment feeder'!AM1208,IF($B$9="All",'No Self Assessment feeder'!BS1208)))</f>
        <v>4.2</v>
      </c>
      <c r="H1219" s="79">
        <f>IF($B$9="Female",'No Self Assessment feeder'!H1208,IF($B$9="Male",'No Self Assessment feeder'!AN1208,IF($B$9="All",'No Self Assessment feeder'!BT1208)))</f>
        <v>185</v>
      </c>
      <c r="I1219" s="120">
        <f>IF($B$9="Female",'No Self Assessment feeder'!I1208,IF($B$9="Male",'No Self Assessment feeder'!AO1208,IF($B$9="All",'No Self Assessment feeder'!BU1208)))</f>
        <v>13.6</v>
      </c>
      <c r="J1219" s="120">
        <f>IF($B$9="Female",'No Self Assessment feeder'!J1208,IF($B$9="Male",'No Self Assessment feeder'!AP1208,IF($B$9="All",'No Self Assessment feeder'!BV1208)))</f>
        <v>23.9</v>
      </c>
      <c r="K1219" s="120">
        <f>IF($B$9="Female",'No Self Assessment feeder'!K1208,IF($B$9="Male",'No Self Assessment feeder'!AQ1208,IF($B$9="All",'No Self Assessment feeder'!BW1208)))</f>
        <v>45.1</v>
      </c>
      <c r="L1219" s="120">
        <f>IF($B$9="Female",'No Self Assessment feeder'!L1208,IF($B$9="Male",'No Self Assessment feeder'!AR1208,IF($B$9="All",'No Self Assessment feeder'!BX1208)))</f>
        <v>57.6</v>
      </c>
      <c r="M1219" s="127">
        <f>IF($B$9="Female",'No Self Assessment feeder'!M1208,IF($B$9="Male",'No Self Assessment feeder'!AS1208,IF($B$9="All",'No Self Assessment feeder'!BY1208)))</f>
        <v>62.5</v>
      </c>
      <c r="N1219" s="81" t="str">
        <f>IF($B$9="Female",'No Self Assessment feeder'!N1208,IF($B$9="Male",'No Self Assessment feeder'!AT1208,IF($B$9="All",'No Self Assessment feeder'!BZ1208)))</f>
        <v>.</v>
      </c>
      <c r="O1219" s="120" t="str">
        <f>IF($B$9="Female",'No Self Assessment feeder'!O1208,IF($B$9="Male",'No Self Assessment feeder'!AU1208,IF($B$9="All",'No Self Assessment feeder'!CA1208)))</f>
        <v>.</v>
      </c>
      <c r="P1219" s="79" t="str">
        <f>IF($B$9="Female",'No Self Assessment feeder'!P1208,IF($B$9="Male",'No Self Assessment feeder'!AV1208,IF($B$9="All",'No Self Assessment feeder'!CB1208)))</f>
        <v>.</v>
      </c>
      <c r="Q1219" s="120" t="str">
        <f>IF($B$9="Female",'No Self Assessment feeder'!Q1208,IF($B$9="Male",'No Self Assessment feeder'!AW1208,IF($B$9="All",'No Self Assessment feeder'!CC1208)))</f>
        <v>.</v>
      </c>
      <c r="R1219" s="120" t="str">
        <f>IF($B$9="Female",'No Self Assessment feeder'!R1208,IF($B$9="Male",'No Self Assessment feeder'!AX1208,IF($B$9="All",'No Self Assessment feeder'!CD1208)))</f>
        <v>.</v>
      </c>
      <c r="S1219" s="120" t="str">
        <f>IF($B$9="Female",'No Self Assessment feeder'!S1208,IF($B$9="Male",'No Self Assessment feeder'!AY1208,IF($B$9="All",'No Self Assessment feeder'!CE1208)))</f>
        <v>.</v>
      </c>
      <c r="T1219" s="120" t="str">
        <f>IF($B$9="Female",'No Self Assessment feeder'!T1208,IF($B$9="Male",'No Self Assessment feeder'!AZ1208,IF($B$9="All",'No Self Assessment feeder'!CF1208)))</f>
        <v>.</v>
      </c>
      <c r="U1219" s="127" t="str">
        <f>IF($B$9="Female",'No Self Assessment feeder'!U1208,IF($B$9="Male",'No Self Assessment feeder'!BA1208,IF($B$9="All",'No Self Assessment feeder'!CG1208)))</f>
        <v>.</v>
      </c>
      <c r="V1219" s="81" t="str">
        <f>IF($B$9="Female",'No Self Assessment feeder'!V1208,IF($B$9="Male",'No Self Assessment feeder'!BB1208,IF($B$9="All",'No Self Assessment feeder'!CH1208)))</f>
        <v>.</v>
      </c>
      <c r="W1219" s="120" t="str">
        <f>IF($B$9="Female",'No Self Assessment feeder'!W1208,IF($B$9="Male",'No Self Assessment feeder'!BC1208,IF($B$9="All",'No Self Assessment feeder'!CI1208)))</f>
        <v>.</v>
      </c>
      <c r="X1219" s="79" t="str">
        <f>IF($B$9="Female",'No Self Assessment feeder'!X1208,IF($B$9="Male",'No Self Assessment feeder'!BD1208,IF($B$9="All",'No Self Assessment feeder'!CJ1208)))</f>
        <v>.</v>
      </c>
      <c r="Y1219" s="120" t="str">
        <f>IF($B$9="Female",'No Self Assessment feeder'!Y1208,IF($B$9="Male",'No Self Assessment feeder'!BE1208,IF($B$9="All",'No Self Assessment feeder'!CK1208)))</f>
        <v>.</v>
      </c>
      <c r="Z1219" s="120" t="str">
        <f>IF($B$9="Female",'No Self Assessment feeder'!Z1208,IF($B$9="Male",'No Self Assessment feeder'!BF1208,IF($B$9="All",'No Self Assessment feeder'!CL1208)))</f>
        <v>.</v>
      </c>
      <c r="AA1219" s="120" t="str">
        <f>IF($B$9="Female",'No Self Assessment feeder'!AA1208,IF($B$9="Male",'No Self Assessment feeder'!BG1208,IF($B$9="All",'No Self Assessment feeder'!CM1208)))</f>
        <v>.</v>
      </c>
      <c r="AB1219" s="120" t="str">
        <f>IF($B$9="Female",'No Self Assessment feeder'!AB1208,IF($B$9="Male",'No Self Assessment feeder'!BH1208,IF($B$9="All",'No Self Assessment feeder'!CN1208)))</f>
        <v>.</v>
      </c>
      <c r="AC1219" s="127" t="str">
        <f>IF($B$9="Female",'No Self Assessment feeder'!AC1208,IF($B$9="Male",'No Self Assessment feeder'!BI1208,IF($B$9="All",'No Self Assessment feeder'!CO1208)))</f>
        <v>.</v>
      </c>
      <c r="CM1219" s="29"/>
    </row>
    <row r="1220" spans="1:91" ht="14.25" customHeight="1" x14ac:dyDescent="0.2">
      <c r="A1220" s="159" t="s">
        <v>297</v>
      </c>
      <c r="B1220" s="65" t="s">
        <v>75</v>
      </c>
      <c r="C1220" s="66">
        <v>10007761</v>
      </c>
      <c r="D1220" s="66" t="s">
        <v>491</v>
      </c>
      <c r="E1220" s="162" t="s">
        <v>76</v>
      </c>
      <c r="F1220" s="142">
        <f>IF($B$9="Female",'No Self Assessment feeder'!F1209,IF($B$9="Male",'No Self Assessment feeder'!AL1209,IF($B$9="All",'No Self Assessment feeder'!BR1209)))</f>
        <v>40</v>
      </c>
      <c r="G1220" s="120">
        <f>IF($B$9="Female",'No Self Assessment feeder'!G1209,IF($B$9="Male",'No Self Assessment feeder'!AM1209,IF($B$9="All",'No Self Assessment feeder'!BS1209)))</f>
        <v>0</v>
      </c>
      <c r="H1220" s="79">
        <f>IF($B$9="Female",'No Self Assessment feeder'!H1209,IF($B$9="Male",'No Self Assessment feeder'!AN1209,IF($B$9="All",'No Self Assessment feeder'!BT1209)))</f>
        <v>40</v>
      </c>
      <c r="I1220" s="120" t="str">
        <f>IF($B$9="Female",'No Self Assessment feeder'!I1209,IF($B$9="Male",'No Self Assessment feeder'!AO1209,IF($B$9="All",'No Self Assessment feeder'!BU1209)))</f>
        <v>x</v>
      </c>
      <c r="J1220" s="120" t="str">
        <f>IF($B$9="Female",'No Self Assessment feeder'!J1209,IF($B$9="Male",'No Self Assessment feeder'!AP1209,IF($B$9="All",'No Self Assessment feeder'!BV1209)))</f>
        <v>x</v>
      </c>
      <c r="K1220" s="120">
        <f>IF($B$9="Female",'No Self Assessment feeder'!K1209,IF($B$9="Male",'No Self Assessment feeder'!AQ1209,IF($B$9="All",'No Self Assessment feeder'!BW1209)))</f>
        <v>39</v>
      </c>
      <c r="L1220" s="120">
        <f>IF($B$9="Female",'No Self Assessment feeder'!L1209,IF($B$9="Male",'No Self Assessment feeder'!AR1209,IF($B$9="All",'No Self Assessment feeder'!BX1209)))</f>
        <v>61</v>
      </c>
      <c r="M1220" s="127">
        <f>IF($B$9="Female",'No Self Assessment feeder'!M1209,IF($B$9="Male",'No Self Assessment feeder'!AS1209,IF($B$9="All",'No Self Assessment feeder'!BY1209)))</f>
        <v>75.599999999999994</v>
      </c>
      <c r="N1220" s="81" t="str">
        <f>IF($B$9="Female",'No Self Assessment feeder'!N1209,IF($B$9="Male",'No Self Assessment feeder'!AT1209,IF($B$9="All",'No Self Assessment feeder'!BZ1209)))</f>
        <v>.</v>
      </c>
      <c r="O1220" s="120" t="str">
        <f>IF($B$9="Female",'No Self Assessment feeder'!O1209,IF($B$9="Male",'No Self Assessment feeder'!AU1209,IF($B$9="All",'No Self Assessment feeder'!CA1209)))</f>
        <v>.</v>
      </c>
      <c r="P1220" s="79" t="str">
        <f>IF($B$9="Female",'No Self Assessment feeder'!P1209,IF($B$9="Male",'No Self Assessment feeder'!AV1209,IF($B$9="All",'No Self Assessment feeder'!CB1209)))</f>
        <v>.</v>
      </c>
      <c r="Q1220" s="120" t="str">
        <f>IF($B$9="Female",'No Self Assessment feeder'!Q1209,IF($B$9="Male",'No Self Assessment feeder'!AW1209,IF($B$9="All",'No Self Assessment feeder'!CC1209)))</f>
        <v>.</v>
      </c>
      <c r="R1220" s="120" t="str">
        <f>IF($B$9="Female",'No Self Assessment feeder'!R1209,IF($B$9="Male",'No Self Assessment feeder'!AX1209,IF($B$9="All",'No Self Assessment feeder'!CD1209)))</f>
        <v>.</v>
      </c>
      <c r="S1220" s="120" t="str">
        <f>IF($B$9="Female",'No Self Assessment feeder'!S1209,IF($B$9="Male",'No Self Assessment feeder'!AY1209,IF($B$9="All",'No Self Assessment feeder'!CE1209)))</f>
        <v>.</v>
      </c>
      <c r="T1220" s="120" t="str">
        <f>IF($B$9="Female",'No Self Assessment feeder'!T1209,IF($B$9="Male",'No Self Assessment feeder'!AZ1209,IF($B$9="All",'No Self Assessment feeder'!CF1209)))</f>
        <v>.</v>
      </c>
      <c r="U1220" s="127" t="str">
        <f>IF($B$9="Female",'No Self Assessment feeder'!U1209,IF($B$9="Male",'No Self Assessment feeder'!BA1209,IF($B$9="All",'No Self Assessment feeder'!CG1209)))</f>
        <v>.</v>
      </c>
      <c r="V1220" s="81" t="str">
        <f>IF($B$9="Female",'No Self Assessment feeder'!V1209,IF($B$9="Male",'No Self Assessment feeder'!BB1209,IF($B$9="All",'No Self Assessment feeder'!CH1209)))</f>
        <v>.</v>
      </c>
      <c r="W1220" s="120" t="str">
        <f>IF($B$9="Female",'No Self Assessment feeder'!W1209,IF($B$9="Male",'No Self Assessment feeder'!BC1209,IF($B$9="All",'No Self Assessment feeder'!CI1209)))</f>
        <v>.</v>
      </c>
      <c r="X1220" s="79" t="str">
        <f>IF($B$9="Female",'No Self Assessment feeder'!X1209,IF($B$9="Male",'No Self Assessment feeder'!BD1209,IF($B$9="All",'No Self Assessment feeder'!CJ1209)))</f>
        <v>.</v>
      </c>
      <c r="Y1220" s="120" t="str">
        <f>IF($B$9="Female",'No Self Assessment feeder'!Y1209,IF($B$9="Male",'No Self Assessment feeder'!BE1209,IF($B$9="All",'No Self Assessment feeder'!CK1209)))</f>
        <v>.</v>
      </c>
      <c r="Z1220" s="120" t="str">
        <f>IF($B$9="Female",'No Self Assessment feeder'!Z1209,IF($B$9="Male",'No Self Assessment feeder'!BF1209,IF($B$9="All",'No Self Assessment feeder'!CL1209)))</f>
        <v>.</v>
      </c>
      <c r="AA1220" s="120" t="str">
        <f>IF($B$9="Female",'No Self Assessment feeder'!AA1209,IF($B$9="Male",'No Self Assessment feeder'!BG1209,IF($B$9="All",'No Self Assessment feeder'!CM1209)))</f>
        <v>.</v>
      </c>
      <c r="AB1220" s="120" t="str">
        <f>IF($B$9="Female",'No Self Assessment feeder'!AB1209,IF($B$9="Male",'No Self Assessment feeder'!BH1209,IF($B$9="All",'No Self Assessment feeder'!CN1209)))</f>
        <v>.</v>
      </c>
      <c r="AC1220" s="127" t="str">
        <f>IF($B$9="Female",'No Self Assessment feeder'!AC1209,IF($B$9="Male",'No Self Assessment feeder'!BI1209,IF($B$9="All",'No Self Assessment feeder'!CO1209)))</f>
        <v>.</v>
      </c>
      <c r="CM1220" s="29"/>
    </row>
    <row r="1221" spans="1:91" ht="14.25" customHeight="1" x14ac:dyDescent="0.2">
      <c r="A1221" s="159" t="s">
        <v>297</v>
      </c>
      <c r="B1221" s="65" t="s">
        <v>77</v>
      </c>
      <c r="C1221" s="66">
        <v>10001726</v>
      </c>
      <c r="D1221" s="66" t="s">
        <v>489</v>
      </c>
      <c r="E1221" s="162" t="s">
        <v>78</v>
      </c>
      <c r="F1221" s="142">
        <f>IF($B$9="Female",'No Self Assessment feeder'!F1210,IF($B$9="Male",'No Self Assessment feeder'!AL1210,IF($B$9="All",'No Self Assessment feeder'!BR1210)))</f>
        <v>3585</v>
      </c>
      <c r="G1221" s="120">
        <f>IF($B$9="Female",'No Self Assessment feeder'!G1210,IF($B$9="Male",'No Self Assessment feeder'!AM1210,IF($B$9="All",'No Self Assessment feeder'!BS1210)))</f>
        <v>1.1000000000000001</v>
      </c>
      <c r="H1221" s="79">
        <f>IF($B$9="Female",'No Self Assessment feeder'!H1210,IF($B$9="Male",'No Self Assessment feeder'!AN1210,IF($B$9="All",'No Self Assessment feeder'!BT1210)))</f>
        <v>3545</v>
      </c>
      <c r="I1221" s="120">
        <f>IF($B$9="Female",'No Self Assessment feeder'!I1210,IF($B$9="Male",'No Self Assessment feeder'!AO1210,IF($B$9="All",'No Self Assessment feeder'!BU1210)))</f>
        <v>7.3</v>
      </c>
      <c r="J1221" s="120">
        <f>IF($B$9="Female",'No Self Assessment feeder'!J1210,IF($B$9="Male",'No Self Assessment feeder'!AP1210,IF($B$9="All",'No Self Assessment feeder'!BV1210)))</f>
        <v>12.5</v>
      </c>
      <c r="K1221" s="120">
        <f>IF($B$9="Female",'No Self Assessment feeder'!K1210,IF($B$9="Male",'No Self Assessment feeder'!AQ1210,IF($B$9="All",'No Self Assessment feeder'!BW1210)))</f>
        <v>64.900000000000006</v>
      </c>
      <c r="L1221" s="120">
        <f>IF($B$9="Female",'No Self Assessment feeder'!L1210,IF($B$9="Male",'No Self Assessment feeder'!AR1210,IF($B$9="All",'No Self Assessment feeder'!BX1210)))</f>
        <v>75.5</v>
      </c>
      <c r="M1221" s="127">
        <f>IF($B$9="Female",'No Self Assessment feeder'!M1210,IF($B$9="Male",'No Self Assessment feeder'!AS1210,IF($B$9="All",'No Self Assessment feeder'!BY1210)))</f>
        <v>80.2</v>
      </c>
      <c r="N1221" s="81" t="str">
        <f>IF($B$9="Female",'No Self Assessment feeder'!N1210,IF($B$9="Male",'No Self Assessment feeder'!AT1210,IF($B$9="All",'No Self Assessment feeder'!BZ1210)))</f>
        <v>.</v>
      </c>
      <c r="O1221" s="120" t="str">
        <f>IF($B$9="Female",'No Self Assessment feeder'!O1210,IF($B$9="Male",'No Self Assessment feeder'!AU1210,IF($B$9="All",'No Self Assessment feeder'!CA1210)))</f>
        <v>.</v>
      </c>
      <c r="P1221" s="79" t="str">
        <f>IF($B$9="Female",'No Self Assessment feeder'!P1210,IF($B$9="Male",'No Self Assessment feeder'!AV1210,IF($B$9="All",'No Self Assessment feeder'!CB1210)))</f>
        <v>.</v>
      </c>
      <c r="Q1221" s="120" t="str">
        <f>IF($B$9="Female",'No Self Assessment feeder'!Q1210,IF($B$9="Male",'No Self Assessment feeder'!AW1210,IF($B$9="All",'No Self Assessment feeder'!CC1210)))</f>
        <v>.</v>
      </c>
      <c r="R1221" s="120" t="str">
        <f>IF($B$9="Female",'No Self Assessment feeder'!R1210,IF($B$9="Male",'No Self Assessment feeder'!AX1210,IF($B$9="All",'No Self Assessment feeder'!CD1210)))</f>
        <v>.</v>
      </c>
      <c r="S1221" s="120" t="str">
        <f>IF($B$9="Female",'No Self Assessment feeder'!S1210,IF($B$9="Male",'No Self Assessment feeder'!AY1210,IF($B$9="All",'No Self Assessment feeder'!CE1210)))</f>
        <v>.</v>
      </c>
      <c r="T1221" s="120" t="str">
        <f>IF($B$9="Female",'No Self Assessment feeder'!T1210,IF($B$9="Male",'No Self Assessment feeder'!AZ1210,IF($B$9="All",'No Self Assessment feeder'!CF1210)))</f>
        <v>.</v>
      </c>
      <c r="U1221" s="127" t="str">
        <f>IF($B$9="Female",'No Self Assessment feeder'!U1210,IF($B$9="Male",'No Self Assessment feeder'!BA1210,IF($B$9="All",'No Self Assessment feeder'!CG1210)))</f>
        <v>.</v>
      </c>
      <c r="V1221" s="81" t="str">
        <f>IF($B$9="Female",'No Self Assessment feeder'!V1210,IF($B$9="Male",'No Self Assessment feeder'!BB1210,IF($B$9="All",'No Self Assessment feeder'!CH1210)))</f>
        <v>.</v>
      </c>
      <c r="W1221" s="120" t="str">
        <f>IF($B$9="Female",'No Self Assessment feeder'!W1210,IF($B$9="Male",'No Self Assessment feeder'!BC1210,IF($B$9="All",'No Self Assessment feeder'!CI1210)))</f>
        <v>.</v>
      </c>
      <c r="X1221" s="79" t="str">
        <f>IF($B$9="Female",'No Self Assessment feeder'!X1210,IF($B$9="Male",'No Self Assessment feeder'!BD1210,IF($B$9="All",'No Self Assessment feeder'!CJ1210)))</f>
        <v>.</v>
      </c>
      <c r="Y1221" s="120" t="str">
        <f>IF($B$9="Female",'No Self Assessment feeder'!Y1210,IF($B$9="Male",'No Self Assessment feeder'!BE1210,IF($B$9="All",'No Self Assessment feeder'!CK1210)))</f>
        <v>.</v>
      </c>
      <c r="Z1221" s="120" t="str">
        <f>IF($B$9="Female",'No Self Assessment feeder'!Z1210,IF($B$9="Male",'No Self Assessment feeder'!BF1210,IF($B$9="All",'No Self Assessment feeder'!CL1210)))</f>
        <v>.</v>
      </c>
      <c r="AA1221" s="120" t="str">
        <f>IF($B$9="Female",'No Self Assessment feeder'!AA1210,IF($B$9="Male",'No Self Assessment feeder'!BG1210,IF($B$9="All",'No Self Assessment feeder'!CM1210)))</f>
        <v>.</v>
      </c>
      <c r="AB1221" s="120" t="str">
        <f>IF($B$9="Female",'No Self Assessment feeder'!AB1210,IF($B$9="Male",'No Self Assessment feeder'!BH1210,IF($B$9="All",'No Self Assessment feeder'!CN1210)))</f>
        <v>.</v>
      </c>
      <c r="AC1221" s="127" t="str">
        <f>IF($B$9="Female",'No Self Assessment feeder'!AC1210,IF($B$9="Male",'No Self Assessment feeder'!BI1210,IF($B$9="All",'No Self Assessment feeder'!CO1210)))</f>
        <v>.</v>
      </c>
      <c r="CM1221" s="29"/>
    </row>
    <row r="1222" spans="1:91" ht="14.25" customHeight="1" x14ac:dyDescent="0.2">
      <c r="A1222" s="159" t="s">
        <v>297</v>
      </c>
      <c r="B1222" s="65" t="s">
        <v>79</v>
      </c>
      <c r="C1222" s="68">
        <v>10007822</v>
      </c>
      <c r="D1222" s="68" t="s">
        <v>488</v>
      </c>
      <c r="E1222" s="162" t="s">
        <v>80</v>
      </c>
      <c r="F1222" s="142" t="str">
        <f>IF($B$9="Female",'No Self Assessment feeder'!F1211,IF($B$9="Male",'No Self Assessment feeder'!AL1211,IF($B$9="All",'No Self Assessment feeder'!BR1211)))</f>
        <v>.</v>
      </c>
      <c r="G1222" s="120" t="str">
        <f>IF($B$9="Female",'No Self Assessment feeder'!G1211,IF($B$9="Male",'No Self Assessment feeder'!AM1211,IF($B$9="All",'No Self Assessment feeder'!BS1211)))</f>
        <v>.</v>
      </c>
      <c r="H1222" s="79" t="str">
        <f>IF($B$9="Female",'No Self Assessment feeder'!H1211,IF($B$9="Male",'No Self Assessment feeder'!AN1211,IF($B$9="All",'No Self Assessment feeder'!BT1211)))</f>
        <v>.</v>
      </c>
      <c r="I1222" s="120" t="str">
        <f>IF($B$9="Female",'No Self Assessment feeder'!I1211,IF($B$9="Male",'No Self Assessment feeder'!AO1211,IF($B$9="All",'No Self Assessment feeder'!BU1211)))</f>
        <v>.</v>
      </c>
      <c r="J1222" s="120" t="str">
        <f>IF($B$9="Female",'No Self Assessment feeder'!J1211,IF($B$9="Male",'No Self Assessment feeder'!AP1211,IF($B$9="All",'No Self Assessment feeder'!BV1211)))</f>
        <v>.</v>
      </c>
      <c r="K1222" s="120" t="str">
        <f>IF($B$9="Female",'No Self Assessment feeder'!K1211,IF($B$9="Male",'No Self Assessment feeder'!AQ1211,IF($B$9="All",'No Self Assessment feeder'!BW1211)))</f>
        <v>.</v>
      </c>
      <c r="L1222" s="120" t="str">
        <f>IF($B$9="Female",'No Self Assessment feeder'!L1211,IF($B$9="Male",'No Self Assessment feeder'!AR1211,IF($B$9="All",'No Self Assessment feeder'!BX1211)))</f>
        <v>.</v>
      </c>
      <c r="M1222" s="127" t="str">
        <f>IF($B$9="Female",'No Self Assessment feeder'!M1211,IF($B$9="Male",'No Self Assessment feeder'!AS1211,IF($B$9="All",'No Self Assessment feeder'!BY1211)))</f>
        <v>.</v>
      </c>
      <c r="N1222" s="81" t="str">
        <f>IF($B$9="Female",'No Self Assessment feeder'!N1211,IF($B$9="Male",'No Self Assessment feeder'!AT1211,IF($B$9="All",'No Self Assessment feeder'!BZ1211)))</f>
        <v>.</v>
      </c>
      <c r="O1222" s="120" t="str">
        <f>IF($B$9="Female",'No Self Assessment feeder'!O1211,IF($B$9="Male",'No Self Assessment feeder'!AU1211,IF($B$9="All",'No Self Assessment feeder'!CA1211)))</f>
        <v>.</v>
      </c>
      <c r="P1222" s="79" t="str">
        <f>IF($B$9="Female",'No Self Assessment feeder'!P1211,IF($B$9="Male",'No Self Assessment feeder'!AV1211,IF($B$9="All",'No Self Assessment feeder'!CB1211)))</f>
        <v>.</v>
      </c>
      <c r="Q1222" s="120" t="str">
        <f>IF($B$9="Female",'No Self Assessment feeder'!Q1211,IF($B$9="Male",'No Self Assessment feeder'!AW1211,IF($B$9="All",'No Self Assessment feeder'!CC1211)))</f>
        <v>.</v>
      </c>
      <c r="R1222" s="120" t="str">
        <f>IF($B$9="Female",'No Self Assessment feeder'!R1211,IF($B$9="Male",'No Self Assessment feeder'!AX1211,IF($B$9="All",'No Self Assessment feeder'!CD1211)))</f>
        <v>.</v>
      </c>
      <c r="S1222" s="120" t="str">
        <f>IF($B$9="Female",'No Self Assessment feeder'!S1211,IF($B$9="Male",'No Self Assessment feeder'!AY1211,IF($B$9="All",'No Self Assessment feeder'!CE1211)))</f>
        <v>.</v>
      </c>
      <c r="T1222" s="120" t="str">
        <f>IF($B$9="Female",'No Self Assessment feeder'!T1211,IF($B$9="Male",'No Self Assessment feeder'!AZ1211,IF($B$9="All",'No Self Assessment feeder'!CF1211)))</f>
        <v>.</v>
      </c>
      <c r="U1222" s="127" t="str">
        <f>IF($B$9="Female",'No Self Assessment feeder'!U1211,IF($B$9="Male",'No Self Assessment feeder'!BA1211,IF($B$9="All",'No Self Assessment feeder'!CG1211)))</f>
        <v>.</v>
      </c>
      <c r="V1222" s="81" t="str">
        <f>IF($B$9="Female",'No Self Assessment feeder'!V1211,IF($B$9="Male",'No Self Assessment feeder'!BB1211,IF($B$9="All",'No Self Assessment feeder'!CH1211)))</f>
        <v>.</v>
      </c>
      <c r="W1222" s="120" t="str">
        <f>IF($B$9="Female",'No Self Assessment feeder'!W1211,IF($B$9="Male",'No Self Assessment feeder'!BC1211,IF($B$9="All",'No Self Assessment feeder'!CI1211)))</f>
        <v>.</v>
      </c>
      <c r="X1222" s="79" t="str">
        <f>IF($B$9="Female",'No Self Assessment feeder'!X1211,IF($B$9="Male",'No Self Assessment feeder'!BD1211,IF($B$9="All",'No Self Assessment feeder'!CJ1211)))</f>
        <v>.</v>
      </c>
      <c r="Y1222" s="120" t="str">
        <f>IF($B$9="Female",'No Self Assessment feeder'!Y1211,IF($B$9="Male",'No Self Assessment feeder'!BE1211,IF($B$9="All",'No Self Assessment feeder'!CK1211)))</f>
        <v>.</v>
      </c>
      <c r="Z1222" s="120" t="str">
        <f>IF($B$9="Female",'No Self Assessment feeder'!Z1211,IF($B$9="Male",'No Self Assessment feeder'!BF1211,IF($B$9="All",'No Self Assessment feeder'!CL1211)))</f>
        <v>.</v>
      </c>
      <c r="AA1222" s="120" t="str">
        <f>IF($B$9="Female",'No Self Assessment feeder'!AA1211,IF($B$9="Male",'No Self Assessment feeder'!BG1211,IF($B$9="All",'No Self Assessment feeder'!CM1211)))</f>
        <v>.</v>
      </c>
      <c r="AB1222" s="120" t="str">
        <f>IF($B$9="Female",'No Self Assessment feeder'!AB1211,IF($B$9="Male",'No Self Assessment feeder'!BH1211,IF($B$9="All",'No Self Assessment feeder'!CN1211)))</f>
        <v>.</v>
      </c>
      <c r="AC1222" s="127" t="str">
        <f>IF($B$9="Female",'No Self Assessment feeder'!AC1211,IF($B$9="Male",'No Self Assessment feeder'!BI1211,IF($B$9="All",'No Self Assessment feeder'!CO1211)))</f>
        <v>.</v>
      </c>
      <c r="CM1222" s="29"/>
    </row>
    <row r="1223" spans="1:91" ht="14.25" customHeight="1" x14ac:dyDescent="0.2">
      <c r="A1223" s="159" t="s">
        <v>297</v>
      </c>
      <c r="B1223" s="65" t="s">
        <v>81</v>
      </c>
      <c r="C1223" s="66">
        <v>10006427</v>
      </c>
      <c r="D1223" s="66" t="s">
        <v>495</v>
      </c>
      <c r="E1223" s="162" t="s">
        <v>82</v>
      </c>
      <c r="F1223" s="142">
        <f>IF($B$9="Female",'No Self Assessment feeder'!F1212,IF($B$9="Male",'No Self Assessment feeder'!AL1212,IF($B$9="All",'No Self Assessment feeder'!BR1212)))</f>
        <v>1335</v>
      </c>
      <c r="G1223" s="120">
        <f>IF($B$9="Female",'No Self Assessment feeder'!G1212,IF($B$9="Male",'No Self Assessment feeder'!AM1212,IF($B$9="All",'No Self Assessment feeder'!BS1212)))</f>
        <v>0.5</v>
      </c>
      <c r="H1223" s="79">
        <f>IF($B$9="Female",'No Self Assessment feeder'!H1212,IF($B$9="Male",'No Self Assessment feeder'!AN1212,IF($B$9="All",'No Self Assessment feeder'!BT1212)))</f>
        <v>1325</v>
      </c>
      <c r="I1223" s="120">
        <f>IF($B$9="Female",'No Self Assessment feeder'!I1212,IF($B$9="Male",'No Self Assessment feeder'!AO1212,IF($B$9="All",'No Self Assessment feeder'!BU1212)))</f>
        <v>9.1999999999999993</v>
      </c>
      <c r="J1223" s="120">
        <f>IF($B$9="Female",'No Self Assessment feeder'!J1212,IF($B$9="Male",'No Self Assessment feeder'!AP1212,IF($B$9="All",'No Self Assessment feeder'!BV1212)))</f>
        <v>18.5</v>
      </c>
      <c r="K1223" s="120">
        <f>IF($B$9="Female",'No Self Assessment feeder'!K1212,IF($B$9="Male",'No Self Assessment feeder'!AQ1212,IF($B$9="All",'No Self Assessment feeder'!BW1212)))</f>
        <v>67.3</v>
      </c>
      <c r="L1223" s="120">
        <f>IF($B$9="Female",'No Self Assessment feeder'!L1212,IF($B$9="Male",'No Self Assessment feeder'!AR1212,IF($B$9="All",'No Self Assessment feeder'!BX1212)))</f>
        <v>70.2</v>
      </c>
      <c r="M1223" s="127">
        <f>IF($B$9="Female",'No Self Assessment feeder'!M1212,IF($B$9="Male",'No Self Assessment feeder'!AS1212,IF($B$9="All",'No Self Assessment feeder'!BY1212)))</f>
        <v>72.3</v>
      </c>
      <c r="N1223" s="81" t="str">
        <f>IF($B$9="Female",'No Self Assessment feeder'!N1212,IF($B$9="Male",'No Self Assessment feeder'!AT1212,IF($B$9="All",'No Self Assessment feeder'!BZ1212)))</f>
        <v>.</v>
      </c>
      <c r="O1223" s="120" t="str">
        <f>IF($B$9="Female",'No Self Assessment feeder'!O1212,IF($B$9="Male",'No Self Assessment feeder'!AU1212,IF($B$9="All",'No Self Assessment feeder'!CA1212)))</f>
        <v>.</v>
      </c>
      <c r="P1223" s="79" t="str">
        <f>IF($B$9="Female",'No Self Assessment feeder'!P1212,IF($B$9="Male",'No Self Assessment feeder'!AV1212,IF($B$9="All",'No Self Assessment feeder'!CB1212)))</f>
        <v>.</v>
      </c>
      <c r="Q1223" s="120" t="str">
        <f>IF($B$9="Female",'No Self Assessment feeder'!Q1212,IF($B$9="Male",'No Self Assessment feeder'!AW1212,IF($B$9="All",'No Self Assessment feeder'!CC1212)))</f>
        <v>.</v>
      </c>
      <c r="R1223" s="120" t="str">
        <f>IF($B$9="Female",'No Self Assessment feeder'!R1212,IF($B$9="Male",'No Self Assessment feeder'!AX1212,IF($B$9="All",'No Self Assessment feeder'!CD1212)))</f>
        <v>.</v>
      </c>
      <c r="S1223" s="120" t="str">
        <f>IF($B$9="Female",'No Self Assessment feeder'!S1212,IF($B$9="Male",'No Self Assessment feeder'!AY1212,IF($B$9="All",'No Self Assessment feeder'!CE1212)))</f>
        <v>.</v>
      </c>
      <c r="T1223" s="120" t="str">
        <f>IF($B$9="Female",'No Self Assessment feeder'!T1212,IF($B$9="Male",'No Self Assessment feeder'!AZ1212,IF($B$9="All",'No Self Assessment feeder'!CF1212)))</f>
        <v>.</v>
      </c>
      <c r="U1223" s="127" t="str">
        <f>IF($B$9="Female",'No Self Assessment feeder'!U1212,IF($B$9="Male",'No Self Assessment feeder'!BA1212,IF($B$9="All",'No Self Assessment feeder'!CG1212)))</f>
        <v>.</v>
      </c>
      <c r="V1223" s="81" t="str">
        <f>IF($B$9="Female",'No Self Assessment feeder'!V1212,IF($B$9="Male",'No Self Assessment feeder'!BB1212,IF($B$9="All",'No Self Assessment feeder'!CH1212)))</f>
        <v>.</v>
      </c>
      <c r="W1223" s="120" t="str">
        <f>IF($B$9="Female",'No Self Assessment feeder'!W1212,IF($B$9="Male",'No Self Assessment feeder'!BC1212,IF($B$9="All",'No Self Assessment feeder'!CI1212)))</f>
        <v>.</v>
      </c>
      <c r="X1223" s="79" t="str">
        <f>IF($B$9="Female",'No Self Assessment feeder'!X1212,IF($B$9="Male",'No Self Assessment feeder'!BD1212,IF($B$9="All",'No Self Assessment feeder'!CJ1212)))</f>
        <v>.</v>
      </c>
      <c r="Y1223" s="120" t="str">
        <f>IF($B$9="Female",'No Self Assessment feeder'!Y1212,IF($B$9="Male",'No Self Assessment feeder'!BE1212,IF($B$9="All",'No Self Assessment feeder'!CK1212)))</f>
        <v>.</v>
      </c>
      <c r="Z1223" s="120" t="str">
        <f>IF($B$9="Female",'No Self Assessment feeder'!Z1212,IF($B$9="Male",'No Self Assessment feeder'!BF1212,IF($B$9="All",'No Self Assessment feeder'!CL1212)))</f>
        <v>.</v>
      </c>
      <c r="AA1223" s="120" t="str">
        <f>IF($B$9="Female",'No Self Assessment feeder'!AA1212,IF($B$9="Male",'No Self Assessment feeder'!BG1212,IF($B$9="All",'No Self Assessment feeder'!CM1212)))</f>
        <v>.</v>
      </c>
      <c r="AB1223" s="120" t="str">
        <f>IF($B$9="Female",'No Self Assessment feeder'!AB1212,IF($B$9="Male",'No Self Assessment feeder'!BH1212,IF($B$9="All",'No Self Assessment feeder'!CN1212)))</f>
        <v>.</v>
      </c>
      <c r="AC1223" s="127" t="str">
        <f>IF($B$9="Female",'No Self Assessment feeder'!AC1212,IF($B$9="Male",'No Self Assessment feeder'!BI1212,IF($B$9="All",'No Self Assessment feeder'!CO1212)))</f>
        <v>.</v>
      </c>
      <c r="CM1223" s="29"/>
    </row>
    <row r="1224" spans="1:91" ht="14.25" customHeight="1" x14ac:dyDescent="0.2">
      <c r="A1224" s="159" t="s">
        <v>297</v>
      </c>
      <c r="B1224" s="65" t="s">
        <v>83</v>
      </c>
      <c r="C1224" s="66">
        <v>10007842</v>
      </c>
      <c r="D1224" s="66" t="s">
        <v>493</v>
      </c>
      <c r="E1224" s="162" t="s">
        <v>84</v>
      </c>
      <c r="F1224" s="142">
        <f>IF($B$9="Female",'No Self Assessment feeder'!F1213,IF($B$9="Male",'No Self Assessment feeder'!AL1213,IF($B$9="All",'No Self Assessment feeder'!BR1213)))</f>
        <v>1785</v>
      </c>
      <c r="G1224" s="120">
        <f>IF($B$9="Female",'No Self Assessment feeder'!G1213,IF($B$9="Male",'No Self Assessment feeder'!AM1213,IF($B$9="All",'No Self Assessment feeder'!BS1213)))</f>
        <v>0.9</v>
      </c>
      <c r="H1224" s="79">
        <f>IF($B$9="Female",'No Self Assessment feeder'!H1213,IF($B$9="Male",'No Self Assessment feeder'!AN1213,IF($B$9="All",'No Self Assessment feeder'!BT1213)))</f>
        <v>1770</v>
      </c>
      <c r="I1224" s="120">
        <f>IF($B$9="Female",'No Self Assessment feeder'!I1213,IF($B$9="Male",'No Self Assessment feeder'!AO1213,IF($B$9="All",'No Self Assessment feeder'!BU1213)))</f>
        <v>6.7</v>
      </c>
      <c r="J1224" s="120">
        <f>IF($B$9="Female",'No Self Assessment feeder'!J1213,IF($B$9="Male",'No Self Assessment feeder'!AP1213,IF($B$9="All",'No Self Assessment feeder'!BV1213)))</f>
        <v>12.4</v>
      </c>
      <c r="K1224" s="120">
        <f>IF($B$9="Female",'No Self Assessment feeder'!K1213,IF($B$9="Male",'No Self Assessment feeder'!AQ1213,IF($B$9="All",'No Self Assessment feeder'!BW1213)))</f>
        <v>67.3</v>
      </c>
      <c r="L1224" s="120">
        <f>IF($B$9="Female",'No Self Assessment feeder'!L1213,IF($B$9="Male",'No Self Assessment feeder'!AR1213,IF($B$9="All",'No Self Assessment feeder'!BX1213)))</f>
        <v>78</v>
      </c>
      <c r="M1224" s="127">
        <f>IF($B$9="Female",'No Self Assessment feeder'!M1213,IF($B$9="Male",'No Self Assessment feeder'!AS1213,IF($B$9="All",'No Self Assessment feeder'!BY1213)))</f>
        <v>81</v>
      </c>
      <c r="N1224" s="81" t="str">
        <f>IF($B$9="Female",'No Self Assessment feeder'!N1213,IF($B$9="Male",'No Self Assessment feeder'!AT1213,IF($B$9="All",'No Self Assessment feeder'!BZ1213)))</f>
        <v>.</v>
      </c>
      <c r="O1224" s="120" t="str">
        <f>IF($B$9="Female",'No Self Assessment feeder'!O1213,IF($B$9="Male",'No Self Assessment feeder'!AU1213,IF($B$9="All",'No Self Assessment feeder'!CA1213)))</f>
        <v>.</v>
      </c>
      <c r="P1224" s="79" t="str">
        <f>IF($B$9="Female",'No Self Assessment feeder'!P1213,IF($B$9="Male",'No Self Assessment feeder'!AV1213,IF($B$9="All",'No Self Assessment feeder'!CB1213)))</f>
        <v>.</v>
      </c>
      <c r="Q1224" s="120" t="str">
        <f>IF($B$9="Female",'No Self Assessment feeder'!Q1213,IF($B$9="Male",'No Self Assessment feeder'!AW1213,IF($B$9="All",'No Self Assessment feeder'!CC1213)))</f>
        <v>.</v>
      </c>
      <c r="R1224" s="120" t="str">
        <f>IF($B$9="Female",'No Self Assessment feeder'!R1213,IF($B$9="Male",'No Self Assessment feeder'!AX1213,IF($B$9="All",'No Self Assessment feeder'!CD1213)))</f>
        <v>.</v>
      </c>
      <c r="S1224" s="120" t="str">
        <f>IF($B$9="Female",'No Self Assessment feeder'!S1213,IF($B$9="Male",'No Self Assessment feeder'!AY1213,IF($B$9="All",'No Self Assessment feeder'!CE1213)))</f>
        <v>.</v>
      </c>
      <c r="T1224" s="120" t="str">
        <f>IF($B$9="Female",'No Self Assessment feeder'!T1213,IF($B$9="Male",'No Self Assessment feeder'!AZ1213,IF($B$9="All",'No Self Assessment feeder'!CF1213)))</f>
        <v>.</v>
      </c>
      <c r="U1224" s="127" t="str">
        <f>IF($B$9="Female",'No Self Assessment feeder'!U1213,IF($B$9="Male",'No Self Assessment feeder'!BA1213,IF($B$9="All",'No Self Assessment feeder'!CG1213)))</f>
        <v>.</v>
      </c>
      <c r="V1224" s="81" t="str">
        <f>IF($B$9="Female",'No Self Assessment feeder'!V1213,IF($B$9="Male",'No Self Assessment feeder'!BB1213,IF($B$9="All",'No Self Assessment feeder'!CH1213)))</f>
        <v>.</v>
      </c>
      <c r="W1224" s="120" t="str">
        <f>IF($B$9="Female",'No Self Assessment feeder'!W1213,IF($B$9="Male",'No Self Assessment feeder'!BC1213,IF($B$9="All",'No Self Assessment feeder'!CI1213)))</f>
        <v>.</v>
      </c>
      <c r="X1224" s="79" t="str">
        <f>IF($B$9="Female",'No Self Assessment feeder'!X1213,IF($B$9="Male",'No Self Assessment feeder'!BD1213,IF($B$9="All",'No Self Assessment feeder'!CJ1213)))</f>
        <v>.</v>
      </c>
      <c r="Y1224" s="120" t="str">
        <f>IF($B$9="Female",'No Self Assessment feeder'!Y1213,IF($B$9="Male",'No Self Assessment feeder'!BE1213,IF($B$9="All",'No Self Assessment feeder'!CK1213)))</f>
        <v>.</v>
      </c>
      <c r="Z1224" s="120" t="str">
        <f>IF($B$9="Female",'No Self Assessment feeder'!Z1213,IF($B$9="Male",'No Self Assessment feeder'!BF1213,IF($B$9="All",'No Self Assessment feeder'!CL1213)))</f>
        <v>.</v>
      </c>
      <c r="AA1224" s="120" t="str">
        <f>IF($B$9="Female",'No Self Assessment feeder'!AA1213,IF($B$9="Male",'No Self Assessment feeder'!BG1213,IF($B$9="All",'No Self Assessment feeder'!CM1213)))</f>
        <v>.</v>
      </c>
      <c r="AB1224" s="120" t="str">
        <f>IF($B$9="Female",'No Self Assessment feeder'!AB1213,IF($B$9="Male",'No Self Assessment feeder'!BH1213,IF($B$9="All",'No Self Assessment feeder'!CN1213)))</f>
        <v>.</v>
      </c>
      <c r="AC1224" s="127" t="str">
        <f>IF($B$9="Female",'No Self Assessment feeder'!AC1213,IF($B$9="Male",'No Self Assessment feeder'!BI1213,IF($B$9="All",'No Self Assessment feeder'!CO1213)))</f>
        <v>.</v>
      </c>
      <c r="CM1224" s="29"/>
    </row>
    <row r="1225" spans="1:91" ht="14.25" customHeight="1" x14ac:dyDescent="0.2">
      <c r="A1225" s="159" t="s">
        <v>297</v>
      </c>
      <c r="B1225" s="65" t="s">
        <v>85</v>
      </c>
      <c r="C1225" s="66">
        <v>10001883</v>
      </c>
      <c r="D1225" s="66" t="s">
        <v>492</v>
      </c>
      <c r="E1225" s="162" t="s">
        <v>86</v>
      </c>
      <c r="F1225" s="142">
        <f>IF($B$9="Female",'No Self Assessment feeder'!F1214,IF($B$9="Male",'No Self Assessment feeder'!AL1214,IF($B$9="All",'No Self Assessment feeder'!BR1214)))</f>
        <v>3750</v>
      </c>
      <c r="G1225" s="120">
        <f>IF($B$9="Female",'No Self Assessment feeder'!G1214,IF($B$9="Male",'No Self Assessment feeder'!AM1214,IF($B$9="All",'No Self Assessment feeder'!BS1214)))</f>
        <v>0.6</v>
      </c>
      <c r="H1225" s="79">
        <f>IF($B$9="Female",'No Self Assessment feeder'!H1214,IF($B$9="Male",'No Self Assessment feeder'!AN1214,IF($B$9="All",'No Self Assessment feeder'!BT1214)))</f>
        <v>3730</v>
      </c>
      <c r="I1225" s="120">
        <f>IF($B$9="Female",'No Self Assessment feeder'!I1214,IF($B$9="Male",'No Self Assessment feeder'!AO1214,IF($B$9="All",'No Self Assessment feeder'!BU1214)))</f>
        <v>6.7</v>
      </c>
      <c r="J1225" s="120">
        <f>IF($B$9="Female",'No Self Assessment feeder'!J1214,IF($B$9="Male",'No Self Assessment feeder'!AP1214,IF($B$9="All",'No Self Assessment feeder'!BV1214)))</f>
        <v>11.7</v>
      </c>
      <c r="K1225" s="120">
        <f>IF($B$9="Female",'No Self Assessment feeder'!K1214,IF($B$9="Male",'No Self Assessment feeder'!AQ1214,IF($B$9="All",'No Self Assessment feeder'!BW1214)))</f>
        <v>66.400000000000006</v>
      </c>
      <c r="L1225" s="120">
        <f>IF($B$9="Female",'No Self Assessment feeder'!L1214,IF($B$9="Male",'No Self Assessment feeder'!AR1214,IF($B$9="All",'No Self Assessment feeder'!BX1214)))</f>
        <v>76.2</v>
      </c>
      <c r="M1225" s="127">
        <f>IF($B$9="Female",'No Self Assessment feeder'!M1214,IF($B$9="Male",'No Self Assessment feeder'!AS1214,IF($B$9="All",'No Self Assessment feeder'!BY1214)))</f>
        <v>81.5</v>
      </c>
      <c r="N1225" s="81" t="str">
        <f>IF($B$9="Female",'No Self Assessment feeder'!N1214,IF($B$9="Male",'No Self Assessment feeder'!AT1214,IF($B$9="All",'No Self Assessment feeder'!BZ1214)))</f>
        <v>.</v>
      </c>
      <c r="O1225" s="120" t="str">
        <f>IF($B$9="Female",'No Self Assessment feeder'!O1214,IF($B$9="Male",'No Self Assessment feeder'!AU1214,IF($B$9="All",'No Self Assessment feeder'!CA1214)))</f>
        <v>.</v>
      </c>
      <c r="P1225" s="79" t="str">
        <f>IF($B$9="Female",'No Self Assessment feeder'!P1214,IF($B$9="Male",'No Self Assessment feeder'!AV1214,IF($B$9="All",'No Self Assessment feeder'!CB1214)))</f>
        <v>.</v>
      </c>
      <c r="Q1225" s="120" t="str">
        <f>IF($B$9="Female",'No Self Assessment feeder'!Q1214,IF($B$9="Male",'No Self Assessment feeder'!AW1214,IF($B$9="All",'No Self Assessment feeder'!CC1214)))</f>
        <v>.</v>
      </c>
      <c r="R1225" s="120" t="str">
        <f>IF($B$9="Female",'No Self Assessment feeder'!R1214,IF($B$9="Male",'No Self Assessment feeder'!AX1214,IF($B$9="All",'No Self Assessment feeder'!CD1214)))</f>
        <v>.</v>
      </c>
      <c r="S1225" s="120" t="str">
        <f>IF($B$9="Female",'No Self Assessment feeder'!S1214,IF($B$9="Male",'No Self Assessment feeder'!AY1214,IF($B$9="All",'No Self Assessment feeder'!CE1214)))</f>
        <v>.</v>
      </c>
      <c r="T1225" s="120" t="str">
        <f>IF($B$9="Female",'No Self Assessment feeder'!T1214,IF($B$9="Male",'No Self Assessment feeder'!AZ1214,IF($B$9="All",'No Self Assessment feeder'!CF1214)))</f>
        <v>.</v>
      </c>
      <c r="U1225" s="127" t="str">
        <f>IF($B$9="Female",'No Self Assessment feeder'!U1214,IF($B$9="Male",'No Self Assessment feeder'!BA1214,IF($B$9="All",'No Self Assessment feeder'!CG1214)))</f>
        <v>.</v>
      </c>
      <c r="V1225" s="81" t="str">
        <f>IF($B$9="Female",'No Self Assessment feeder'!V1214,IF($B$9="Male",'No Self Assessment feeder'!BB1214,IF($B$9="All",'No Self Assessment feeder'!CH1214)))</f>
        <v>.</v>
      </c>
      <c r="W1225" s="120" t="str">
        <f>IF($B$9="Female",'No Self Assessment feeder'!W1214,IF($B$9="Male",'No Self Assessment feeder'!BC1214,IF($B$9="All",'No Self Assessment feeder'!CI1214)))</f>
        <v>.</v>
      </c>
      <c r="X1225" s="79" t="str">
        <f>IF($B$9="Female",'No Self Assessment feeder'!X1214,IF($B$9="Male",'No Self Assessment feeder'!BD1214,IF($B$9="All",'No Self Assessment feeder'!CJ1214)))</f>
        <v>.</v>
      </c>
      <c r="Y1225" s="120" t="str">
        <f>IF($B$9="Female",'No Self Assessment feeder'!Y1214,IF($B$9="Male",'No Self Assessment feeder'!BE1214,IF($B$9="All",'No Self Assessment feeder'!CK1214)))</f>
        <v>.</v>
      </c>
      <c r="Z1225" s="120" t="str">
        <f>IF($B$9="Female",'No Self Assessment feeder'!Z1214,IF($B$9="Male",'No Self Assessment feeder'!BF1214,IF($B$9="All",'No Self Assessment feeder'!CL1214)))</f>
        <v>.</v>
      </c>
      <c r="AA1225" s="120" t="str">
        <f>IF($B$9="Female",'No Self Assessment feeder'!AA1214,IF($B$9="Male",'No Self Assessment feeder'!BG1214,IF($B$9="All",'No Self Assessment feeder'!CM1214)))</f>
        <v>.</v>
      </c>
      <c r="AB1225" s="120" t="str">
        <f>IF($B$9="Female",'No Self Assessment feeder'!AB1214,IF($B$9="Male",'No Self Assessment feeder'!BH1214,IF($B$9="All",'No Self Assessment feeder'!CN1214)))</f>
        <v>.</v>
      </c>
      <c r="AC1225" s="127" t="str">
        <f>IF($B$9="Female",'No Self Assessment feeder'!AC1214,IF($B$9="Male",'No Self Assessment feeder'!BI1214,IF($B$9="All",'No Self Assessment feeder'!CO1214)))</f>
        <v>.</v>
      </c>
      <c r="CM1225" s="29"/>
    </row>
    <row r="1226" spans="1:91" ht="14.25" customHeight="1" x14ac:dyDescent="0.2">
      <c r="A1226" s="159" t="s">
        <v>297</v>
      </c>
      <c r="B1226" s="65" t="s">
        <v>87</v>
      </c>
      <c r="C1226" s="66">
        <v>10007851</v>
      </c>
      <c r="D1226" s="66" t="s">
        <v>492</v>
      </c>
      <c r="E1226" s="162" t="s">
        <v>88</v>
      </c>
      <c r="F1226" s="142">
        <f>IF($B$9="Female",'No Self Assessment feeder'!F1215,IF($B$9="Male",'No Self Assessment feeder'!AL1215,IF($B$9="All",'No Self Assessment feeder'!BR1215)))</f>
        <v>2870</v>
      </c>
      <c r="G1226" s="120">
        <f>IF($B$9="Female",'No Self Assessment feeder'!G1215,IF($B$9="Male",'No Self Assessment feeder'!AM1215,IF($B$9="All",'No Self Assessment feeder'!BS1215)))</f>
        <v>0.9</v>
      </c>
      <c r="H1226" s="79">
        <f>IF($B$9="Female",'No Self Assessment feeder'!H1215,IF($B$9="Male",'No Self Assessment feeder'!AN1215,IF($B$9="All",'No Self Assessment feeder'!BT1215)))</f>
        <v>2845</v>
      </c>
      <c r="I1226" s="120">
        <f>IF($B$9="Female",'No Self Assessment feeder'!I1215,IF($B$9="Male",'No Self Assessment feeder'!AO1215,IF($B$9="All",'No Self Assessment feeder'!BU1215)))</f>
        <v>7.2</v>
      </c>
      <c r="J1226" s="120">
        <f>IF($B$9="Female",'No Self Assessment feeder'!J1215,IF($B$9="Male",'No Self Assessment feeder'!AP1215,IF($B$9="All",'No Self Assessment feeder'!BV1215)))</f>
        <v>10.4</v>
      </c>
      <c r="K1226" s="120">
        <f>IF($B$9="Female",'No Self Assessment feeder'!K1215,IF($B$9="Male",'No Self Assessment feeder'!AQ1215,IF($B$9="All",'No Self Assessment feeder'!BW1215)))</f>
        <v>67.2</v>
      </c>
      <c r="L1226" s="120">
        <f>IF($B$9="Female",'No Self Assessment feeder'!L1215,IF($B$9="Male",'No Self Assessment feeder'!AR1215,IF($B$9="All",'No Self Assessment feeder'!BX1215)))</f>
        <v>78.099999999999994</v>
      </c>
      <c r="M1226" s="127">
        <f>IF($B$9="Female",'No Self Assessment feeder'!M1215,IF($B$9="Male",'No Self Assessment feeder'!AS1215,IF($B$9="All",'No Self Assessment feeder'!BY1215)))</f>
        <v>82.4</v>
      </c>
      <c r="N1226" s="81" t="str">
        <f>IF($B$9="Female",'No Self Assessment feeder'!N1215,IF($B$9="Male",'No Self Assessment feeder'!AT1215,IF($B$9="All",'No Self Assessment feeder'!BZ1215)))</f>
        <v>.</v>
      </c>
      <c r="O1226" s="120" t="str">
        <f>IF($B$9="Female",'No Self Assessment feeder'!O1215,IF($B$9="Male",'No Self Assessment feeder'!AU1215,IF($B$9="All",'No Self Assessment feeder'!CA1215)))</f>
        <v>.</v>
      </c>
      <c r="P1226" s="79" t="str">
        <f>IF($B$9="Female",'No Self Assessment feeder'!P1215,IF($B$9="Male",'No Self Assessment feeder'!AV1215,IF($B$9="All",'No Self Assessment feeder'!CB1215)))</f>
        <v>.</v>
      </c>
      <c r="Q1226" s="120" t="str">
        <f>IF($B$9="Female",'No Self Assessment feeder'!Q1215,IF($B$9="Male",'No Self Assessment feeder'!AW1215,IF($B$9="All",'No Self Assessment feeder'!CC1215)))</f>
        <v>.</v>
      </c>
      <c r="R1226" s="120" t="str">
        <f>IF($B$9="Female",'No Self Assessment feeder'!R1215,IF($B$9="Male",'No Self Assessment feeder'!AX1215,IF($B$9="All",'No Self Assessment feeder'!CD1215)))</f>
        <v>.</v>
      </c>
      <c r="S1226" s="120" t="str">
        <f>IF($B$9="Female",'No Self Assessment feeder'!S1215,IF($B$9="Male",'No Self Assessment feeder'!AY1215,IF($B$9="All",'No Self Assessment feeder'!CE1215)))</f>
        <v>.</v>
      </c>
      <c r="T1226" s="120" t="str">
        <f>IF($B$9="Female",'No Self Assessment feeder'!T1215,IF($B$9="Male",'No Self Assessment feeder'!AZ1215,IF($B$9="All",'No Self Assessment feeder'!CF1215)))</f>
        <v>.</v>
      </c>
      <c r="U1226" s="127" t="str">
        <f>IF($B$9="Female",'No Self Assessment feeder'!U1215,IF($B$9="Male",'No Self Assessment feeder'!BA1215,IF($B$9="All",'No Self Assessment feeder'!CG1215)))</f>
        <v>.</v>
      </c>
      <c r="V1226" s="81" t="str">
        <f>IF($B$9="Female",'No Self Assessment feeder'!V1215,IF($B$9="Male",'No Self Assessment feeder'!BB1215,IF($B$9="All",'No Self Assessment feeder'!CH1215)))</f>
        <v>.</v>
      </c>
      <c r="W1226" s="120" t="str">
        <f>IF($B$9="Female",'No Self Assessment feeder'!W1215,IF($B$9="Male",'No Self Assessment feeder'!BC1215,IF($B$9="All",'No Self Assessment feeder'!CI1215)))</f>
        <v>.</v>
      </c>
      <c r="X1226" s="79" t="str">
        <f>IF($B$9="Female",'No Self Assessment feeder'!X1215,IF($B$9="Male",'No Self Assessment feeder'!BD1215,IF($B$9="All",'No Self Assessment feeder'!CJ1215)))</f>
        <v>.</v>
      </c>
      <c r="Y1226" s="120" t="str">
        <f>IF($B$9="Female",'No Self Assessment feeder'!Y1215,IF($B$9="Male",'No Self Assessment feeder'!BE1215,IF($B$9="All",'No Self Assessment feeder'!CK1215)))</f>
        <v>.</v>
      </c>
      <c r="Z1226" s="120" t="str">
        <f>IF($B$9="Female",'No Self Assessment feeder'!Z1215,IF($B$9="Male",'No Self Assessment feeder'!BF1215,IF($B$9="All",'No Self Assessment feeder'!CL1215)))</f>
        <v>.</v>
      </c>
      <c r="AA1226" s="120" t="str">
        <f>IF($B$9="Female",'No Self Assessment feeder'!AA1215,IF($B$9="Male",'No Self Assessment feeder'!BG1215,IF($B$9="All",'No Self Assessment feeder'!CM1215)))</f>
        <v>.</v>
      </c>
      <c r="AB1226" s="120" t="str">
        <f>IF($B$9="Female",'No Self Assessment feeder'!AB1215,IF($B$9="Male",'No Self Assessment feeder'!BH1215,IF($B$9="All",'No Self Assessment feeder'!CN1215)))</f>
        <v>.</v>
      </c>
      <c r="AC1226" s="127" t="str">
        <f>IF($B$9="Female",'No Self Assessment feeder'!AC1215,IF($B$9="Male",'No Self Assessment feeder'!BI1215,IF($B$9="All",'No Self Assessment feeder'!CO1215)))</f>
        <v>.</v>
      </c>
      <c r="CM1226" s="29"/>
    </row>
    <row r="1227" spans="1:91" ht="14.25" customHeight="1" x14ac:dyDescent="0.2">
      <c r="A1227" s="159" t="s">
        <v>297</v>
      </c>
      <c r="B1227" s="65" t="s">
        <v>89</v>
      </c>
      <c r="C1227" s="66">
        <v>10007143</v>
      </c>
      <c r="D1227" s="66" t="s">
        <v>496</v>
      </c>
      <c r="E1227" s="162" t="s">
        <v>91</v>
      </c>
      <c r="F1227" s="142">
        <f>IF($B$9="Female",'No Self Assessment feeder'!F1216,IF($B$9="Male",'No Self Assessment feeder'!AL1216,IF($B$9="All",'No Self Assessment feeder'!BR1216)))</f>
        <v>2885</v>
      </c>
      <c r="G1227" s="120">
        <f>IF($B$9="Female",'No Self Assessment feeder'!G1216,IF($B$9="Male",'No Self Assessment feeder'!AM1216,IF($B$9="All",'No Self Assessment feeder'!BS1216)))</f>
        <v>0.5</v>
      </c>
      <c r="H1227" s="79">
        <f>IF($B$9="Female",'No Self Assessment feeder'!H1216,IF($B$9="Male",'No Self Assessment feeder'!AN1216,IF($B$9="All",'No Self Assessment feeder'!BT1216)))</f>
        <v>2870</v>
      </c>
      <c r="I1227" s="120">
        <f>IF($B$9="Female",'No Self Assessment feeder'!I1216,IF($B$9="Male",'No Self Assessment feeder'!AO1216,IF($B$9="All",'No Self Assessment feeder'!BU1216)))</f>
        <v>8.1999999999999993</v>
      </c>
      <c r="J1227" s="120">
        <f>IF($B$9="Female",'No Self Assessment feeder'!J1216,IF($B$9="Male",'No Self Assessment feeder'!AP1216,IF($B$9="All",'No Self Assessment feeder'!BV1216)))</f>
        <v>10.7</v>
      </c>
      <c r="K1227" s="120">
        <f>IF($B$9="Female",'No Self Assessment feeder'!K1216,IF($B$9="Male",'No Self Assessment feeder'!AQ1216,IF($B$9="All",'No Self Assessment feeder'!BW1216)))</f>
        <v>52.4</v>
      </c>
      <c r="L1227" s="120">
        <f>IF($B$9="Female",'No Self Assessment feeder'!L1216,IF($B$9="Male",'No Self Assessment feeder'!AR1216,IF($B$9="All",'No Self Assessment feeder'!BX1216)))</f>
        <v>69.099999999999994</v>
      </c>
      <c r="M1227" s="127">
        <f>IF($B$9="Female",'No Self Assessment feeder'!M1216,IF($B$9="Male",'No Self Assessment feeder'!AS1216,IF($B$9="All",'No Self Assessment feeder'!BY1216)))</f>
        <v>81.2</v>
      </c>
      <c r="N1227" s="81" t="str">
        <f>IF($B$9="Female",'No Self Assessment feeder'!N1216,IF($B$9="Male",'No Self Assessment feeder'!AT1216,IF($B$9="All",'No Self Assessment feeder'!BZ1216)))</f>
        <v>.</v>
      </c>
      <c r="O1227" s="120" t="str">
        <f>IF($B$9="Female",'No Self Assessment feeder'!O1216,IF($B$9="Male",'No Self Assessment feeder'!AU1216,IF($B$9="All",'No Self Assessment feeder'!CA1216)))</f>
        <v>.</v>
      </c>
      <c r="P1227" s="79" t="str">
        <f>IF($B$9="Female",'No Self Assessment feeder'!P1216,IF($B$9="Male",'No Self Assessment feeder'!AV1216,IF($B$9="All",'No Self Assessment feeder'!CB1216)))</f>
        <v>.</v>
      </c>
      <c r="Q1227" s="120" t="str">
        <f>IF($B$9="Female",'No Self Assessment feeder'!Q1216,IF($B$9="Male",'No Self Assessment feeder'!AW1216,IF($B$9="All",'No Self Assessment feeder'!CC1216)))</f>
        <v>.</v>
      </c>
      <c r="R1227" s="120" t="str">
        <f>IF($B$9="Female",'No Self Assessment feeder'!R1216,IF($B$9="Male",'No Self Assessment feeder'!AX1216,IF($B$9="All",'No Self Assessment feeder'!CD1216)))</f>
        <v>.</v>
      </c>
      <c r="S1227" s="120" t="str">
        <f>IF($B$9="Female",'No Self Assessment feeder'!S1216,IF($B$9="Male",'No Self Assessment feeder'!AY1216,IF($B$9="All",'No Self Assessment feeder'!CE1216)))</f>
        <v>.</v>
      </c>
      <c r="T1227" s="120" t="str">
        <f>IF($B$9="Female",'No Self Assessment feeder'!T1216,IF($B$9="Male",'No Self Assessment feeder'!AZ1216,IF($B$9="All",'No Self Assessment feeder'!CF1216)))</f>
        <v>.</v>
      </c>
      <c r="U1227" s="127" t="str">
        <f>IF($B$9="Female",'No Self Assessment feeder'!U1216,IF($B$9="Male",'No Self Assessment feeder'!BA1216,IF($B$9="All",'No Self Assessment feeder'!CG1216)))</f>
        <v>.</v>
      </c>
      <c r="V1227" s="81" t="str">
        <f>IF($B$9="Female",'No Self Assessment feeder'!V1216,IF($B$9="Male",'No Self Assessment feeder'!BB1216,IF($B$9="All",'No Self Assessment feeder'!CH1216)))</f>
        <v>.</v>
      </c>
      <c r="W1227" s="120" t="str">
        <f>IF($B$9="Female",'No Self Assessment feeder'!W1216,IF($B$9="Male",'No Self Assessment feeder'!BC1216,IF($B$9="All",'No Self Assessment feeder'!CI1216)))</f>
        <v>.</v>
      </c>
      <c r="X1227" s="79" t="str">
        <f>IF($B$9="Female",'No Self Assessment feeder'!X1216,IF($B$9="Male",'No Self Assessment feeder'!BD1216,IF($B$9="All",'No Self Assessment feeder'!CJ1216)))</f>
        <v>.</v>
      </c>
      <c r="Y1227" s="120" t="str">
        <f>IF($B$9="Female",'No Self Assessment feeder'!Y1216,IF($B$9="Male",'No Self Assessment feeder'!BE1216,IF($B$9="All",'No Self Assessment feeder'!CK1216)))</f>
        <v>.</v>
      </c>
      <c r="Z1227" s="120" t="str">
        <f>IF($B$9="Female",'No Self Assessment feeder'!Z1216,IF($B$9="Male",'No Self Assessment feeder'!BF1216,IF($B$9="All",'No Self Assessment feeder'!CL1216)))</f>
        <v>.</v>
      </c>
      <c r="AA1227" s="120" t="str">
        <f>IF($B$9="Female",'No Self Assessment feeder'!AA1216,IF($B$9="Male",'No Self Assessment feeder'!BG1216,IF($B$9="All",'No Self Assessment feeder'!CM1216)))</f>
        <v>.</v>
      </c>
      <c r="AB1227" s="120" t="str">
        <f>IF($B$9="Female",'No Self Assessment feeder'!AB1216,IF($B$9="Male",'No Self Assessment feeder'!BH1216,IF($B$9="All",'No Self Assessment feeder'!CN1216)))</f>
        <v>.</v>
      </c>
      <c r="AC1227" s="127" t="str">
        <f>IF($B$9="Female",'No Self Assessment feeder'!AC1216,IF($B$9="Male",'No Self Assessment feeder'!BI1216,IF($B$9="All",'No Self Assessment feeder'!CO1216)))</f>
        <v>.</v>
      </c>
      <c r="CM1227" s="29"/>
    </row>
    <row r="1228" spans="1:91" ht="14.25" customHeight="1" x14ac:dyDescent="0.2">
      <c r="A1228" s="159" t="s">
        <v>297</v>
      </c>
      <c r="B1228" s="65" t="s">
        <v>92</v>
      </c>
      <c r="C1228" s="66">
        <v>10007789</v>
      </c>
      <c r="D1228" s="66" t="s">
        <v>488</v>
      </c>
      <c r="E1228" s="162" t="s">
        <v>93</v>
      </c>
      <c r="F1228" s="142">
        <f>IF($B$9="Female",'No Self Assessment feeder'!F1217,IF($B$9="Male",'No Self Assessment feeder'!AL1217,IF($B$9="All",'No Self Assessment feeder'!BR1217)))</f>
        <v>2445</v>
      </c>
      <c r="G1228" s="120">
        <f>IF($B$9="Female",'No Self Assessment feeder'!G1217,IF($B$9="Male",'No Self Assessment feeder'!AM1217,IF($B$9="All",'No Self Assessment feeder'!BS1217)))</f>
        <v>0.8</v>
      </c>
      <c r="H1228" s="79">
        <f>IF($B$9="Female",'No Self Assessment feeder'!H1217,IF($B$9="Male",'No Self Assessment feeder'!AN1217,IF($B$9="All",'No Self Assessment feeder'!BT1217)))</f>
        <v>2425</v>
      </c>
      <c r="I1228" s="120">
        <f>IF($B$9="Female",'No Self Assessment feeder'!I1217,IF($B$9="Male",'No Self Assessment feeder'!AO1217,IF($B$9="All",'No Self Assessment feeder'!BU1217)))</f>
        <v>6.2</v>
      </c>
      <c r="J1228" s="120">
        <f>IF($B$9="Female",'No Self Assessment feeder'!J1217,IF($B$9="Male",'No Self Assessment feeder'!AP1217,IF($B$9="All",'No Self Assessment feeder'!BV1217)))</f>
        <v>10.1</v>
      </c>
      <c r="K1228" s="120">
        <f>IF($B$9="Female",'No Self Assessment feeder'!K1217,IF($B$9="Male",'No Self Assessment feeder'!AQ1217,IF($B$9="All",'No Self Assessment feeder'!BW1217)))</f>
        <v>58.4</v>
      </c>
      <c r="L1228" s="120">
        <f>IF($B$9="Female",'No Self Assessment feeder'!L1217,IF($B$9="Male",'No Self Assessment feeder'!AR1217,IF($B$9="All",'No Self Assessment feeder'!BX1217)))</f>
        <v>75.2</v>
      </c>
      <c r="M1228" s="127">
        <f>IF($B$9="Female",'No Self Assessment feeder'!M1217,IF($B$9="Male",'No Self Assessment feeder'!AS1217,IF($B$9="All",'No Self Assessment feeder'!BY1217)))</f>
        <v>83.7</v>
      </c>
      <c r="N1228" s="81" t="str">
        <f>IF($B$9="Female",'No Self Assessment feeder'!N1217,IF($B$9="Male",'No Self Assessment feeder'!AT1217,IF($B$9="All",'No Self Assessment feeder'!BZ1217)))</f>
        <v>.</v>
      </c>
      <c r="O1228" s="120" t="str">
        <f>IF($B$9="Female",'No Self Assessment feeder'!O1217,IF($B$9="Male",'No Self Assessment feeder'!AU1217,IF($B$9="All",'No Self Assessment feeder'!CA1217)))</f>
        <v>.</v>
      </c>
      <c r="P1228" s="79" t="str">
        <f>IF($B$9="Female",'No Self Assessment feeder'!P1217,IF($B$9="Male",'No Self Assessment feeder'!AV1217,IF($B$9="All",'No Self Assessment feeder'!CB1217)))</f>
        <v>.</v>
      </c>
      <c r="Q1228" s="120" t="str">
        <f>IF($B$9="Female",'No Self Assessment feeder'!Q1217,IF($B$9="Male",'No Self Assessment feeder'!AW1217,IF($B$9="All",'No Self Assessment feeder'!CC1217)))</f>
        <v>.</v>
      </c>
      <c r="R1228" s="120" t="str">
        <f>IF($B$9="Female",'No Self Assessment feeder'!R1217,IF($B$9="Male",'No Self Assessment feeder'!AX1217,IF($B$9="All",'No Self Assessment feeder'!CD1217)))</f>
        <v>.</v>
      </c>
      <c r="S1228" s="120" t="str">
        <f>IF($B$9="Female",'No Self Assessment feeder'!S1217,IF($B$9="Male",'No Self Assessment feeder'!AY1217,IF($B$9="All",'No Self Assessment feeder'!CE1217)))</f>
        <v>.</v>
      </c>
      <c r="T1228" s="120" t="str">
        <f>IF($B$9="Female",'No Self Assessment feeder'!T1217,IF($B$9="Male",'No Self Assessment feeder'!AZ1217,IF($B$9="All",'No Self Assessment feeder'!CF1217)))</f>
        <v>.</v>
      </c>
      <c r="U1228" s="127" t="str">
        <f>IF($B$9="Female",'No Self Assessment feeder'!U1217,IF($B$9="Male",'No Self Assessment feeder'!BA1217,IF($B$9="All",'No Self Assessment feeder'!CG1217)))</f>
        <v>.</v>
      </c>
      <c r="V1228" s="81" t="str">
        <f>IF($B$9="Female",'No Self Assessment feeder'!V1217,IF($B$9="Male",'No Self Assessment feeder'!BB1217,IF($B$9="All",'No Self Assessment feeder'!CH1217)))</f>
        <v>.</v>
      </c>
      <c r="W1228" s="120" t="str">
        <f>IF($B$9="Female",'No Self Assessment feeder'!W1217,IF($B$9="Male",'No Self Assessment feeder'!BC1217,IF($B$9="All",'No Self Assessment feeder'!CI1217)))</f>
        <v>.</v>
      </c>
      <c r="X1228" s="79" t="str">
        <f>IF($B$9="Female",'No Self Assessment feeder'!X1217,IF($B$9="Male",'No Self Assessment feeder'!BD1217,IF($B$9="All",'No Self Assessment feeder'!CJ1217)))</f>
        <v>.</v>
      </c>
      <c r="Y1228" s="120" t="str">
        <f>IF($B$9="Female",'No Self Assessment feeder'!Y1217,IF($B$9="Male",'No Self Assessment feeder'!BE1217,IF($B$9="All",'No Self Assessment feeder'!CK1217)))</f>
        <v>.</v>
      </c>
      <c r="Z1228" s="120" t="str">
        <f>IF($B$9="Female",'No Self Assessment feeder'!Z1217,IF($B$9="Male",'No Self Assessment feeder'!BF1217,IF($B$9="All",'No Self Assessment feeder'!CL1217)))</f>
        <v>.</v>
      </c>
      <c r="AA1228" s="120" t="str">
        <f>IF($B$9="Female",'No Self Assessment feeder'!AA1217,IF($B$9="Male",'No Self Assessment feeder'!BG1217,IF($B$9="All",'No Self Assessment feeder'!CM1217)))</f>
        <v>.</v>
      </c>
      <c r="AB1228" s="120" t="str">
        <f>IF($B$9="Female",'No Self Assessment feeder'!AB1217,IF($B$9="Male",'No Self Assessment feeder'!BH1217,IF($B$9="All",'No Self Assessment feeder'!CN1217)))</f>
        <v>.</v>
      </c>
      <c r="AC1228" s="127" t="str">
        <f>IF($B$9="Female",'No Self Assessment feeder'!AC1217,IF($B$9="Male",'No Self Assessment feeder'!BI1217,IF($B$9="All",'No Self Assessment feeder'!CO1217)))</f>
        <v>.</v>
      </c>
      <c r="CM1228" s="29"/>
    </row>
    <row r="1229" spans="1:91" ht="14.25" customHeight="1" x14ac:dyDescent="0.2">
      <c r="A1229" s="159" t="s">
        <v>297</v>
      </c>
      <c r="B1229" s="65" t="s">
        <v>94</v>
      </c>
      <c r="C1229" s="66">
        <v>10007144</v>
      </c>
      <c r="D1229" s="66" t="s">
        <v>491</v>
      </c>
      <c r="E1229" s="162" t="s">
        <v>95</v>
      </c>
      <c r="F1229" s="142">
        <f>IF($B$9="Female",'No Self Assessment feeder'!F1218,IF($B$9="Male",'No Self Assessment feeder'!AL1218,IF($B$9="All",'No Self Assessment feeder'!BR1218)))</f>
        <v>2825</v>
      </c>
      <c r="G1229" s="120">
        <f>IF($B$9="Female",'No Self Assessment feeder'!G1218,IF($B$9="Male",'No Self Assessment feeder'!AM1218,IF($B$9="All",'No Self Assessment feeder'!BS1218)))</f>
        <v>1.5</v>
      </c>
      <c r="H1229" s="79">
        <f>IF($B$9="Female",'No Self Assessment feeder'!H1218,IF($B$9="Male",'No Self Assessment feeder'!AN1218,IF($B$9="All",'No Self Assessment feeder'!BT1218)))</f>
        <v>2785</v>
      </c>
      <c r="I1229" s="120">
        <f>IF($B$9="Female",'No Self Assessment feeder'!I1218,IF($B$9="Male",'No Self Assessment feeder'!AO1218,IF($B$9="All",'No Self Assessment feeder'!BU1218)))</f>
        <v>12.5</v>
      </c>
      <c r="J1229" s="120">
        <f>IF($B$9="Female",'No Self Assessment feeder'!J1218,IF($B$9="Male",'No Self Assessment feeder'!AP1218,IF($B$9="All",'No Self Assessment feeder'!BV1218)))</f>
        <v>18.899999999999999</v>
      </c>
      <c r="K1229" s="120">
        <f>IF($B$9="Female",'No Self Assessment feeder'!K1218,IF($B$9="Male",'No Self Assessment feeder'!AQ1218,IF($B$9="All",'No Self Assessment feeder'!BW1218)))</f>
        <v>55.4</v>
      </c>
      <c r="L1229" s="120">
        <f>IF($B$9="Female",'No Self Assessment feeder'!L1218,IF($B$9="Male",'No Self Assessment feeder'!AR1218,IF($B$9="All",'No Self Assessment feeder'!BX1218)))</f>
        <v>63.3</v>
      </c>
      <c r="M1229" s="127">
        <f>IF($B$9="Female",'No Self Assessment feeder'!M1218,IF($B$9="Male",'No Self Assessment feeder'!AS1218,IF($B$9="All",'No Self Assessment feeder'!BY1218)))</f>
        <v>68.599999999999994</v>
      </c>
      <c r="N1229" s="81" t="str">
        <f>IF($B$9="Female",'No Self Assessment feeder'!N1218,IF($B$9="Male",'No Self Assessment feeder'!AT1218,IF($B$9="All",'No Self Assessment feeder'!BZ1218)))</f>
        <v>.</v>
      </c>
      <c r="O1229" s="120" t="str">
        <f>IF($B$9="Female",'No Self Assessment feeder'!O1218,IF($B$9="Male",'No Self Assessment feeder'!AU1218,IF($B$9="All",'No Self Assessment feeder'!CA1218)))</f>
        <v>.</v>
      </c>
      <c r="P1229" s="79" t="str">
        <f>IF($B$9="Female",'No Self Assessment feeder'!P1218,IF($B$9="Male",'No Self Assessment feeder'!AV1218,IF($B$9="All",'No Self Assessment feeder'!CB1218)))</f>
        <v>.</v>
      </c>
      <c r="Q1229" s="120" t="str">
        <f>IF($B$9="Female",'No Self Assessment feeder'!Q1218,IF($B$9="Male",'No Self Assessment feeder'!AW1218,IF($B$9="All",'No Self Assessment feeder'!CC1218)))</f>
        <v>.</v>
      </c>
      <c r="R1229" s="120" t="str">
        <f>IF($B$9="Female",'No Self Assessment feeder'!R1218,IF($B$9="Male",'No Self Assessment feeder'!AX1218,IF($B$9="All",'No Self Assessment feeder'!CD1218)))</f>
        <v>.</v>
      </c>
      <c r="S1229" s="120" t="str">
        <f>IF($B$9="Female",'No Self Assessment feeder'!S1218,IF($B$9="Male",'No Self Assessment feeder'!AY1218,IF($B$9="All",'No Self Assessment feeder'!CE1218)))</f>
        <v>.</v>
      </c>
      <c r="T1229" s="120" t="str">
        <f>IF($B$9="Female",'No Self Assessment feeder'!T1218,IF($B$9="Male",'No Self Assessment feeder'!AZ1218,IF($B$9="All",'No Self Assessment feeder'!CF1218)))</f>
        <v>.</v>
      </c>
      <c r="U1229" s="127" t="str">
        <f>IF($B$9="Female",'No Self Assessment feeder'!U1218,IF($B$9="Male",'No Self Assessment feeder'!BA1218,IF($B$9="All",'No Self Assessment feeder'!CG1218)))</f>
        <v>.</v>
      </c>
      <c r="V1229" s="81" t="str">
        <f>IF($B$9="Female",'No Self Assessment feeder'!V1218,IF($B$9="Male",'No Self Assessment feeder'!BB1218,IF($B$9="All",'No Self Assessment feeder'!CH1218)))</f>
        <v>.</v>
      </c>
      <c r="W1229" s="120" t="str">
        <f>IF($B$9="Female",'No Self Assessment feeder'!W1218,IF($B$9="Male",'No Self Assessment feeder'!BC1218,IF($B$9="All",'No Self Assessment feeder'!CI1218)))</f>
        <v>.</v>
      </c>
      <c r="X1229" s="79" t="str">
        <f>IF($B$9="Female",'No Self Assessment feeder'!X1218,IF($B$9="Male",'No Self Assessment feeder'!BD1218,IF($B$9="All",'No Self Assessment feeder'!CJ1218)))</f>
        <v>.</v>
      </c>
      <c r="Y1229" s="120" t="str">
        <f>IF($B$9="Female",'No Self Assessment feeder'!Y1218,IF($B$9="Male",'No Self Assessment feeder'!BE1218,IF($B$9="All",'No Self Assessment feeder'!CK1218)))</f>
        <v>.</v>
      </c>
      <c r="Z1229" s="120" t="str">
        <f>IF($B$9="Female",'No Self Assessment feeder'!Z1218,IF($B$9="Male",'No Self Assessment feeder'!BF1218,IF($B$9="All",'No Self Assessment feeder'!CL1218)))</f>
        <v>.</v>
      </c>
      <c r="AA1229" s="120" t="str">
        <f>IF($B$9="Female",'No Self Assessment feeder'!AA1218,IF($B$9="Male",'No Self Assessment feeder'!BG1218,IF($B$9="All",'No Self Assessment feeder'!CM1218)))</f>
        <v>.</v>
      </c>
      <c r="AB1229" s="120" t="str">
        <f>IF($B$9="Female",'No Self Assessment feeder'!AB1218,IF($B$9="Male",'No Self Assessment feeder'!BH1218,IF($B$9="All",'No Self Assessment feeder'!CN1218)))</f>
        <v>.</v>
      </c>
      <c r="AC1229" s="127" t="str">
        <f>IF($B$9="Female",'No Self Assessment feeder'!AC1218,IF($B$9="Male",'No Self Assessment feeder'!BI1218,IF($B$9="All",'No Self Assessment feeder'!CO1218)))</f>
        <v>.</v>
      </c>
      <c r="CM1229" s="29"/>
    </row>
    <row r="1230" spans="1:91" ht="14.25" customHeight="1" x14ac:dyDescent="0.2">
      <c r="A1230" s="159" t="s">
        <v>297</v>
      </c>
      <c r="B1230" s="65" t="s">
        <v>96</v>
      </c>
      <c r="C1230" s="66">
        <v>10007823</v>
      </c>
      <c r="D1230" s="66" t="s">
        <v>493</v>
      </c>
      <c r="E1230" s="162" t="s">
        <v>97</v>
      </c>
      <c r="F1230" s="142">
        <f>IF($B$9="Female",'No Self Assessment feeder'!F1219,IF($B$9="Male",'No Self Assessment feeder'!AL1219,IF($B$9="All",'No Self Assessment feeder'!BR1219)))</f>
        <v>2700</v>
      </c>
      <c r="G1230" s="120">
        <f>IF($B$9="Female",'No Self Assessment feeder'!G1219,IF($B$9="Male",'No Self Assessment feeder'!AM1219,IF($B$9="All",'No Self Assessment feeder'!BS1219)))</f>
        <v>0.8</v>
      </c>
      <c r="H1230" s="79">
        <f>IF($B$9="Female",'No Self Assessment feeder'!H1219,IF($B$9="Male",'No Self Assessment feeder'!AN1219,IF($B$9="All",'No Self Assessment feeder'!BT1219)))</f>
        <v>2675</v>
      </c>
      <c r="I1230" s="120">
        <f>IF($B$9="Female",'No Self Assessment feeder'!I1219,IF($B$9="Male",'No Self Assessment feeder'!AO1219,IF($B$9="All",'No Self Assessment feeder'!BU1219)))</f>
        <v>6.1</v>
      </c>
      <c r="J1230" s="120">
        <f>IF($B$9="Female",'No Self Assessment feeder'!J1219,IF($B$9="Male",'No Self Assessment feeder'!AP1219,IF($B$9="All",'No Self Assessment feeder'!BV1219)))</f>
        <v>9.9</v>
      </c>
      <c r="K1230" s="120">
        <f>IF($B$9="Female",'No Self Assessment feeder'!K1219,IF($B$9="Male",'No Self Assessment feeder'!AQ1219,IF($B$9="All",'No Self Assessment feeder'!BW1219)))</f>
        <v>67.3</v>
      </c>
      <c r="L1230" s="120">
        <f>IF($B$9="Female",'No Self Assessment feeder'!L1219,IF($B$9="Male",'No Self Assessment feeder'!AR1219,IF($B$9="All",'No Self Assessment feeder'!BX1219)))</f>
        <v>79.599999999999994</v>
      </c>
      <c r="M1230" s="127">
        <f>IF($B$9="Female",'No Self Assessment feeder'!M1219,IF($B$9="Male",'No Self Assessment feeder'!AS1219,IF($B$9="All",'No Self Assessment feeder'!BY1219)))</f>
        <v>84</v>
      </c>
      <c r="N1230" s="81" t="str">
        <f>IF($B$9="Female",'No Self Assessment feeder'!N1219,IF($B$9="Male",'No Self Assessment feeder'!AT1219,IF($B$9="All",'No Self Assessment feeder'!BZ1219)))</f>
        <v>.</v>
      </c>
      <c r="O1230" s="120" t="str">
        <f>IF($B$9="Female",'No Self Assessment feeder'!O1219,IF($B$9="Male",'No Self Assessment feeder'!AU1219,IF($B$9="All",'No Self Assessment feeder'!CA1219)))</f>
        <v>.</v>
      </c>
      <c r="P1230" s="79" t="str">
        <f>IF($B$9="Female",'No Self Assessment feeder'!P1219,IF($B$9="Male",'No Self Assessment feeder'!AV1219,IF($B$9="All",'No Self Assessment feeder'!CB1219)))</f>
        <v>.</v>
      </c>
      <c r="Q1230" s="120" t="str">
        <f>IF($B$9="Female",'No Self Assessment feeder'!Q1219,IF($B$9="Male",'No Self Assessment feeder'!AW1219,IF($B$9="All",'No Self Assessment feeder'!CC1219)))</f>
        <v>.</v>
      </c>
      <c r="R1230" s="120" t="str">
        <f>IF($B$9="Female",'No Self Assessment feeder'!R1219,IF($B$9="Male",'No Self Assessment feeder'!AX1219,IF($B$9="All",'No Self Assessment feeder'!CD1219)))</f>
        <v>.</v>
      </c>
      <c r="S1230" s="120" t="str">
        <f>IF($B$9="Female",'No Self Assessment feeder'!S1219,IF($B$9="Male",'No Self Assessment feeder'!AY1219,IF($B$9="All",'No Self Assessment feeder'!CE1219)))</f>
        <v>.</v>
      </c>
      <c r="T1230" s="120" t="str">
        <f>IF($B$9="Female",'No Self Assessment feeder'!T1219,IF($B$9="Male",'No Self Assessment feeder'!AZ1219,IF($B$9="All",'No Self Assessment feeder'!CF1219)))</f>
        <v>.</v>
      </c>
      <c r="U1230" s="127" t="str">
        <f>IF($B$9="Female",'No Self Assessment feeder'!U1219,IF($B$9="Male",'No Self Assessment feeder'!BA1219,IF($B$9="All",'No Self Assessment feeder'!CG1219)))</f>
        <v>.</v>
      </c>
      <c r="V1230" s="81" t="str">
        <f>IF($B$9="Female",'No Self Assessment feeder'!V1219,IF($B$9="Male",'No Self Assessment feeder'!BB1219,IF($B$9="All",'No Self Assessment feeder'!CH1219)))</f>
        <v>.</v>
      </c>
      <c r="W1230" s="120" t="str">
        <f>IF($B$9="Female",'No Self Assessment feeder'!W1219,IF($B$9="Male",'No Self Assessment feeder'!BC1219,IF($B$9="All",'No Self Assessment feeder'!CI1219)))</f>
        <v>.</v>
      </c>
      <c r="X1230" s="79" t="str">
        <f>IF($B$9="Female",'No Self Assessment feeder'!X1219,IF($B$9="Male",'No Self Assessment feeder'!BD1219,IF($B$9="All",'No Self Assessment feeder'!CJ1219)))</f>
        <v>.</v>
      </c>
      <c r="Y1230" s="120" t="str">
        <f>IF($B$9="Female",'No Self Assessment feeder'!Y1219,IF($B$9="Male",'No Self Assessment feeder'!BE1219,IF($B$9="All",'No Self Assessment feeder'!CK1219)))</f>
        <v>.</v>
      </c>
      <c r="Z1230" s="120" t="str">
        <f>IF($B$9="Female",'No Self Assessment feeder'!Z1219,IF($B$9="Male",'No Self Assessment feeder'!BF1219,IF($B$9="All",'No Self Assessment feeder'!CL1219)))</f>
        <v>.</v>
      </c>
      <c r="AA1230" s="120" t="str">
        <f>IF($B$9="Female",'No Self Assessment feeder'!AA1219,IF($B$9="Male",'No Self Assessment feeder'!BG1219,IF($B$9="All",'No Self Assessment feeder'!CM1219)))</f>
        <v>.</v>
      </c>
      <c r="AB1230" s="120" t="str">
        <f>IF($B$9="Female",'No Self Assessment feeder'!AB1219,IF($B$9="Male",'No Self Assessment feeder'!BH1219,IF($B$9="All",'No Self Assessment feeder'!CN1219)))</f>
        <v>.</v>
      </c>
      <c r="AC1230" s="127" t="str">
        <f>IF($B$9="Female",'No Self Assessment feeder'!AC1219,IF($B$9="Male",'No Self Assessment feeder'!BI1219,IF($B$9="All",'No Self Assessment feeder'!CO1219)))</f>
        <v>.</v>
      </c>
      <c r="CM1230" s="29"/>
    </row>
    <row r="1231" spans="1:91" ht="14.25" customHeight="1" x14ac:dyDescent="0.2">
      <c r="A1231" s="159" t="s">
        <v>297</v>
      </c>
      <c r="B1231" s="65" t="s">
        <v>98</v>
      </c>
      <c r="C1231" s="66">
        <v>10007791</v>
      </c>
      <c r="D1231" s="66" t="s">
        <v>488</v>
      </c>
      <c r="E1231" s="162" t="s">
        <v>99</v>
      </c>
      <c r="F1231" s="142">
        <f>IF($B$9="Female",'No Self Assessment feeder'!F1220,IF($B$9="Male",'No Self Assessment feeder'!AL1220,IF($B$9="All",'No Self Assessment feeder'!BR1220)))</f>
        <v>2015</v>
      </c>
      <c r="G1231" s="120">
        <f>IF($B$9="Female",'No Self Assessment feeder'!G1220,IF($B$9="Male",'No Self Assessment feeder'!AM1220,IF($B$9="All",'No Self Assessment feeder'!BS1220)))</f>
        <v>1.1000000000000001</v>
      </c>
      <c r="H1231" s="79">
        <f>IF($B$9="Female",'No Self Assessment feeder'!H1220,IF($B$9="Male",'No Self Assessment feeder'!AN1220,IF($B$9="All",'No Self Assessment feeder'!BT1220)))</f>
        <v>1995</v>
      </c>
      <c r="I1231" s="120">
        <f>IF($B$9="Female",'No Self Assessment feeder'!I1220,IF($B$9="Male",'No Self Assessment feeder'!AO1220,IF($B$9="All",'No Self Assessment feeder'!BU1220)))</f>
        <v>8.6999999999999993</v>
      </c>
      <c r="J1231" s="120">
        <f>IF($B$9="Female",'No Self Assessment feeder'!J1220,IF($B$9="Male",'No Self Assessment feeder'!AP1220,IF($B$9="All",'No Self Assessment feeder'!BV1220)))</f>
        <v>14.2</v>
      </c>
      <c r="K1231" s="120">
        <f>IF($B$9="Female",'No Self Assessment feeder'!K1220,IF($B$9="Male",'No Self Assessment feeder'!AQ1220,IF($B$9="All",'No Self Assessment feeder'!BW1220)))</f>
        <v>58.1</v>
      </c>
      <c r="L1231" s="120">
        <f>IF($B$9="Female",'No Self Assessment feeder'!L1220,IF($B$9="Male",'No Self Assessment feeder'!AR1220,IF($B$9="All",'No Self Assessment feeder'!BX1220)))</f>
        <v>70.3</v>
      </c>
      <c r="M1231" s="127">
        <f>IF($B$9="Female",'No Self Assessment feeder'!M1220,IF($B$9="Male",'No Self Assessment feeder'!AS1220,IF($B$9="All",'No Self Assessment feeder'!BY1220)))</f>
        <v>77.099999999999994</v>
      </c>
      <c r="N1231" s="81" t="str">
        <f>IF($B$9="Female",'No Self Assessment feeder'!N1220,IF($B$9="Male",'No Self Assessment feeder'!AT1220,IF($B$9="All",'No Self Assessment feeder'!BZ1220)))</f>
        <v>.</v>
      </c>
      <c r="O1231" s="120" t="str">
        <f>IF($B$9="Female",'No Self Assessment feeder'!O1220,IF($B$9="Male",'No Self Assessment feeder'!AU1220,IF($B$9="All",'No Self Assessment feeder'!CA1220)))</f>
        <v>.</v>
      </c>
      <c r="P1231" s="79" t="str">
        <f>IF($B$9="Female",'No Self Assessment feeder'!P1220,IF($B$9="Male",'No Self Assessment feeder'!AV1220,IF($B$9="All",'No Self Assessment feeder'!CB1220)))</f>
        <v>.</v>
      </c>
      <c r="Q1231" s="120" t="str">
        <f>IF($B$9="Female",'No Self Assessment feeder'!Q1220,IF($B$9="Male",'No Self Assessment feeder'!AW1220,IF($B$9="All",'No Self Assessment feeder'!CC1220)))</f>
        <v>.</v>
      </c>
      <c r="R1231" s="120" t="str">
        <f>IF($B$9="Female",'No Self Assessment feeder'!R1220,IF($B$9="Male",'No Self Assessment feeder'!AX1220,IF($B$9="All",'No Self Assessment feeder'!CD1220)))</f>
        <v>.</v>
      </c>
      <c r="S1231" s="120" t="str">
        <f>IF($B$9="Female",'No Self Assessment feeder'!S1220,IF($B$9="Male",'No Self Assessment feeder'!AY1220,IF($B$9="All",'No Self Assessment feeder'!CE1220)))</f>
        <v>.</v>
      </c>
      <c r="T1231" s="120" t="str">
        <f>IF($B$9="Female",'No Self Assessment feeder'!T1220,IF($B$9="Male",'No Self Assessment feeder'!AZ1220,IF($B$9="All",'No Self Assessment feeder'!CF1220)))</f>
        <v>.</v>
      </c>
      <c r="U1231" s="127" t="str">
        <f>IF($B$9="Female",'No Self Assessment feeder'!U1220,IF($B$9="Male",'No Self Assessment feeder'!BA1220,IF($B$9="All",'No Self Assessment feeder'!CG1220)))</f>
        <v>.</v>
      </c>
      <c r="V1231" s="81" t="str">
        <f>IF($B$9="Female",'No Self Assessment feeder'!V1220,IF($B$9="Male",'No Self Assessment feeder'!BB1220,IF($B$9="All",'No Self Assessment feeder'!CH1220)))</f>
        <v>.</v>
      </c>
      <c r="W1231" s="120" t="str">
        <f>IF($B$9="Female",'No Self Assessment feeder'!W1220,IF($B$9="Male",'No Self Assessment feeder'!BC1220,IF($B$9="All",'No Self Assessment feeder'!CI1220)))</f>
        <v>.</v>
      </c>
      <c r="X1231" s="79" t="str">
        <f>IF($B$9="Female",'No Self Assessment feeder'!X1220,IF($B$9="Male",'No Self Assessment feeder'!BD1220,IF($B$9="All",'No Self Assessment feeder'!CJ1220)))</f>
        <v>.</v>
      </c>
      <c r="Y1231" s="120" t="str">
        <f>IF($B$9="Female",'No Self Assessment feeder'!Y1220,IF($B$9="Male",'No Self Assessment feeder'!BE1220,IF($B$9="All",'No Self Assessment feeder'!CK1220)))</f>
        <v>.</v>
      </c>
      <c r="Z1231" s="120" t="str">
        <f>IF($B$9="Female",'No Self Assessment feeder'!Z1220,IF($B$9="Male",'No Self Assessment feeder'!BF1220,IF($B$9="All",'No Self Assessment feeder'!CL1220)))</f>
        <v>.</v>
      </c>
      <c r="AA1231" s="120" t="str">
        <f>IF($B$9="Female",'No Self Assessment feeder'!AA1220,IF($B$9="Male",'No Self Assessment feeder'!BG1220,IF($B$9="All",'No Self Assessment feeder'!CM1220)))</f>
        <v>.</v>
      </c>
      <c r="AB1231" s="120" t="str">
        <f>IF($B$9="Female",'No Self Assessment feeder'!AB1220,IF($B$9="Male",'No Self Assessment feeder'!BH1220,IF($B$9="All",'No Self Assessment feeder'!CN1220)))</f>
        <v>.</v>
      </c>
      <c r="AC1231" s="127" t="str">
        <f>IF($B$9="Female",'No Self Assessment feeder'!AC1220,IF($B$9="Male",'No Self Assessment feeder'!BI1220,IF($B$9="All",'No Self Assessment feeder'!CO1220)))</f>
        <v>.</v>
      </c>
      <c r="CM1231" s="29"/>
    </row>
    <row r="1232" spans="1:91" ht="14.25" customHeight="1" x14ac:dyDescent="0.2">
      <c r="A1232" s="159" t="s">
        <v>297</v>
      </c>
      <c r="B1232" s="65" t="s">
        <v>100</v>
      </c>
      <c r="C1232" s="66">
        <v>10007792</v>
      </c>
      <c r="D1232" s="66" t="s">
        <v>490</v>
      </c>
      <c r="E1232" s="162" t="s">
        <v>101</v>
      </c>
      <c r="F1232" s="142">
        <f>IF($B$9="Female",'No Self Assessment feeder'!F1221,IF($B$9="Male",'No Self Assessment feeder'!AL1221,IF($B$9="All",'No Self Assessment feeder'!BR1221)))</f>
        <v>3150</v>
      </c>
      <c r="G1232" s="120">
        <f>IF($B$9="Female",'No Self Assessment feeder'!G1221,IF($B$9="Male",'No Self Assessment feeder'!AM1221,IF($B$9="All",'No Self Assessment feeder'!BS1221)))</f>
        <v>0.3</v>
      </c>
      <c r="H1232" s="79">
        <f>IF($B$9="Female",'No Self Assessment feeder'!H1221,IF($B$9="Male",'No Self Assessment feeder'!AN1221,IF($B$9="All",'No Self Assessment feeder'!BT1221)))</f>
        <v>3140</v>
      </c>
      <c r="I1232" s="120">
        <f>IF($B$9="Female",'No Self Assessment feeder'!I1221,IF($B$9="Male",'No Self Assessment feeder'!AO1221,IF($B$9="All",'No Self Assessment feeder'!BU1221)))</f>
        <v>8.9</v>
      </c>
      <c r="J1232" s="120">
        <f>IF($B$9="Female",'No Self Assessment feeder'!J1221,IF($B$9="Male",'No Self Assessment feeder'!AP1221,IF($B$9="All",'No Self Assessment feeder'!BV1221)))</f>
        <v>11.8</v>
      </c>
      <c r="K1232" s="120">
        <f>IF($B$9="Female",'No Self Assessment feeder'!K1221,IF($B$9="Male",'No Self Assessment feeder'!AQ1221,IF($B$9="All",'No Self Assessment feeder'!BW1221)))</f>
        <v>54.5</v>
      </c>
      <c r="L1232" s="120">
        <f>IF($B$9="Female",'No Self Assessment feeder'!L1221,IF($B$9="Male",'No Self Assessment feeder'!AR1221,IF($B$9="All",'No Self Assessment feeder'!BX1221)))</f>
        <v>70.599999999999994</v>
      </c>
      <c r="M1232" s="127">
        <f>IF($B$9="Female",'No Self Assessment feeder'!M1221,IF($B$9="Male",'No Self Assessment feeder'!AS1221,IF($B$9="All",'No Self Assessment feeder'!BY1221)))</f>
        <v>79.3</v>
      </c>
      <c r="N1232" s="81" t="str">
        <f>IF($B$9="Female",'No Self Assessment feeder'!N1221,IF($B$9="Male",'No Self Assessment feeder'!AT1221,IF($B$9="All",'No Self Assessment feeder'!BZ1221)))</f>
        <v>.</v>
      </c>
      <c r="O1232" s="120" t="str">
        <f>IF($B$9="Female",'No Self Assessment feeder'!O1221,IF($B$9="Male",'No Self Assessment feeder'!AU1221,IF($B$9="All",'No Self Assessment feeder'!CA1221)))</f>
        <v>.</v>
      </c>
      <c r="P1232" s="79" t="str">
        <f>IF($B$9="Female",'No Self Assessment feeder'!P1221,IF($B$9="Male",'No Self Assessment feeder'!AV1221,IF($B$9="All",'No Self Assessment feeder'!CB1221)))</f>
        <v>.</v>
      </c>
      <c r="Q1232" s="120" t="str">
        <f>IF($B$9="Female",'No Self Assessment feeder'!Q1221,IF($B$9="Male",'No Self Assessment feeder'!AW1221,IF($B$9="All",'No Self Assessment feeder'!CC1221)))</f>
        <v>.</v>
      </c>
      <c r="R1232" s="120" t="str">
        <f>IF($B$9="Female",'No Self Assessment feeder'!R1221,IF($B$9="Male",'No Self Assessment feeder'!AX1221,IF($B$9="All",'No Self Assessment feeder'!CD1221)))</f>
        <v>.</v>
      </c>
      <c r="S1232" s="120" t="str">
        <f>IF($B$9="Female",'No Self Assessment feeder'!S1221,IF($B$9="Male",'No Self Assessment feeder'!AY1221,IF($B$9="All",'No Self Assessment feeder'!CE1221)))</f>
        <v>.</v>
      </c>
      <c r="T1232" s="120" t="str">
        <f>IF($B$9="Female",'No Self Assessment feeder'!T1221,IF($B$9="Male",'No Self Assessment feeder'!AZ1221,IF($B$9="All",'No Self Assessment feeder'!CF1221)))</f>
        <v>.</v>
      </c>
      <c r="U1232" s="127" t="str">
        <f>IF($B$9="Female",'No Self Assessment feeder'!U1221,IF($B$9="Male",'No Self Assessment feeder'!BA1221,IF($B$9="All",'No Self Assessment feeder'!CG1221)))</f>
        <v>.</v>
      </c>
      <c r="V1232" s="81" t="str">
        <f>IF($B$9="Female",'No Self Assessment feeder'!V1221,IF($B$9="Male",'No Self Assessment feeder'!BB1221,IF($B$9="All",'No Self Assessment feeder'!CH1221)))</f>
        <v>.</v>
      </c>
      <c r="W1232" s="120" t="str">
        <f>IF($B$9="Female",'No Self Assessment feeder'!W1221,IF($B$9="Male",'No Self Assessment feeder'!BC1221,IF($B$9="All",'No Self Assessment feeder'!CI1221)))</f>
        <v>.</v>
      </c>
      <c r="X1232" s="79" t="str">
        <f>IF($B$9="Female",'No Self Assessment feeder'!X1221,IF($B$9="Male",'No Self Assessment feeder'!BD1221,IF($B$9="All",'No Self Assessment feeder'!CJ1221)))</f>
        <v>.</v>
      </c>
      <c r="Y1232" s="120" t="str">
        <f>IF($B$9="Female",'No Self Assessment feeder'!Y1221,IF($B$9="Male",'No Self Assessment feeder'!BE1221,IF($B$9="All",'No Self Assessment feeder'!CK1221)))</f>
        <v>.</v>
      </c>
      <c r="Z1232" s="120" t="str">
        <f>IF($B$9="Female",'No Self Assessment feeder'!Z1221,IF($B$9="Male",'No Self Assessment feeder'!BF1221,IF($B$9="All",'No Self Assessment feeder'!CL1221)))</f>
        <v>.</v>
      </c>
      <c r="AA1232" s="120" t="str">
        <f>IF($B$9="Female",'No Self Assessment feeder'!AA1221,IF($B$9="Male",'No Self Assessment feeder'!BG1221,IF($B$9="All",'No Self Assessment feeder'!CM1221)))</f>
        <v>.</v>
      </c>
      <c r="AB1232" s="120" t="str">
        <f>IF($B$9="Female",'No Self Assessment feeder'!AB1221,IF($B$9="Male",'No Self Assessment feeder'!BH1221,IF($B$9="All",'No Self Assessment feeder'!CN1221)))</f>
        <v>.</v>
      </c>
      <c r="AC1232" s="127" t="str">
        <f>IF($B$9="Female",'No Self Assessment feeder'!AC1221,IF($B$9="Male",'No Self Assessment feeder'!BI1221,IF($B$9="All",'No Self Assessment feeder'!CO1221)))</f>
        <v>.</v>
      </c>
      <c r="CM1232" s="29"/>
    </row>
    <row r="1233" spans="1:91" ht="14.25" customHeight="1" x14ac:dyDescent="0.2">
      <c r="A1233" s="159" t="s">
        <v>297</v>
      </c>
      <c r="B1233" s="65" t="s">
        <v>102</v>
      </c>
      <c r="C1233" s="66">
        <v>10008640</v>
      </c>
      <c r="D1233" s="66" t="s">
        <v>490</v>
      </c>
      <c r="E1233" s="162" t="s">
        <v>103</v>
      </c>
      <c r="F1233" s="142">
        <f>IF($B$9="Female",'No Self Assessment feeder'!F1222,IF($B$9="Male",'No Self Assessment feeder'!AL1222,IF($B$9="All",'No Self Assessment feeder'!BR1222)))</f>
        <v>1025</v>
      </c>
      <c r="G1233" s="120">
        <f>IF($B$9="Female",'No Self Assessment feeder'!G1222,IF($B$9="Male",'No Self Assessment feeder'!AM1222,IF($B$9="All",'No Self Assessment feeder'!BS1222)))</f>
        <v>0.7</v>
      </c>
      <c r="H1233" s="79">
        <f>IF($B$9="Female",'No Self Assessment feeder'!H1222,IF($B$9="Male",'No Self Assessment feeder'!AN1222,IF($B$9="All",'No Self Assessment feeder'!BT1222)))</f>
        <v>1020</v>
      </c>
      <c r="I1233" s="120">
        <f>IF($B$9="Female",'No Self Assessment feeder'!I1222,IF($B$9="Male",'No Self Assessment feeder'!AO1222,IF($B$9="All",'No Self Assessment feeder'!BU1222)))</f>
        <v>8.9</v>
      </c>
      <c r="J1233" s="120">
        <f>IF($B$9="Female",'No Self Assessment feeder'!J1222,IF($B$9="Male",'No Self Assessment feeder'!AP1222,IF($B$9="All",'No Self Assessment feeder'!BV1222)))</f>
        <v>20.9</v>
      </c>
      <c r="K1233" s="120">
        <f>IF($B$9="Female",'No Self Assessment feeder'!K1222,IF($B$9="Male",'No Self Assessment feeder'!AQ1222,IF($B$9="All",'No Self Assessment feeder'!BW1222)))</f>
        <v>61.7</v>
      </c>
      <c r="L1233" s="120">
        <f>IF($B$9="Female",'No Self Assessment feeder'!L1222,IF($B$9="Male",'No Self Assessment feeder'!AR1222,IF($B$9="All",'No Self Assessment feeder'!BX1222)))</f>
        <v>66.900000000000006</v>
      </c>
      <c r="M1233" s="127">
        <f>IF($B$9="Female",'No Self Assessment feeder'!M1222,IF($B$9="Male",'No Self Assessment feeder'!AS1222,IF($B$9="All",'No Self Assessment feeder'!BY1222)))</f>
        <v>70.2</v>
      </c>
      <c r="N1233" s="81" t="str">
        <f>IF($B$9="Female",'No Self Assessment feeder'!N1222,IF($B$9="Male",'No Self Assessment feeder'!AT1222,IF($B$9="All",'No Self Assessment feeder'!BZ1222)))</f>
        <v>.</v>
      </c>
      <c r="O1233" s="120" t="str">
        <f>IF($B$9="Female",'No Self Assessment feeder'!O1222,IF($B$9="Male",'No Self Assessment feeder'!AU1222,IF($B$9="All",'No Self Assessment feeder'!CA1222)))</f>
        <v>.</v>
      </c>
      <c r="P1233" s="79" t="str">
        <f>IF($B$9="Female",'No Self Assessment feeder'!P1222,IF($B$9="Male",'No Self Assessment feeder'!AV1222,IF($B$9="All",'No Self Assessment feeder'!CB1222)))</f>
        <v>.</v>
      </c>
      <c r="Q1233" s="120" t="str">
        <f>IF($B$9="Female",'No Self Assessment feeder'!Q1222,IF($B$9="Male",'No Self Assessment feeder'!AW1222,IF($B$9="All",'No Self Assessment feeder'!CC1222)))</f>
        <v>.</v>
      </c>
      <c r="R1233" s="120" t="str">
        <f>IF($B$9="Female",'No Self Assessment feeder'!R1222,IF($B$9="Male",'No Self Assessment feeder'!AX1222,IF($B$9="All",'No Self Assessment feeder'!CD1222)))</f>
        <v>.</v>
      </c>
      <c r="S1233" s="120" t="str">
        <f>IF($B$9="Female",'No Self Assessment feeder'!S1222,IF($B$9="Male",'No Self Assessment feeder'!AY1222,IF($B$9="All",'No Self Assessment feeder'!CE1222)))</f>
        <v>.</v>
      </c>
      <c r="T1233" s="120" t="str">
        <f>IF($B$9="Female",'No Self Assessment feeder'!T1222,IF($B$9="Male",'No Self Assessment feeder'!AZ1222,IF($B$9="All",'No Self Assessment feeder'!CF1222)))</f>
        <v>.</v>
      </c>
      <c r="U1233" s="127" t="str">
        <f>IF($B$9="Female",'No Self Assessment feeder'!U1222,IF($B$9="Male",'No Self Assessment feeder'!BA1222,IF($B$9="All",'No Self Assessment feeder'!CG1222)))</f>
        <v>.</v>
      </c>
      <c r="V1233" s="81" t="str">
        <f>IF($B$9="Female",'No Self Assessment feeder'!V1222,IF($B$9="Male",'No Self Assessment feeder'!BB1222,IF($B$9="All",'No Self Assessment feeder'!CH1222)))</f>
        <v>.</v>
      </c>
      <c r="W1233" s="120" t="str">
        <f>IF($B$9="Female",'No Self Assessment feeder'!W1222,IF($B$9="Male",'No Self Assessment feeder'!BC1222,IF($B$9="All",'No Self Assessment feeder'!CI1222)))</f>
        <v>.</v>
      </c>
      <c r="X1233" s="79" t="str">
        <f>IF($B$9="Female",'No Self Assessment feeder'!X1222,IF($B$9="Male",'No Self Assessment feeder'!BD1222,IF($B$9="All",'No Self Assessment feeder'!CJ1222)))</f>
        <v>.</v>
      </c>
      <c r="Y1233" s="120" t="str">
        <f>IF($B$9="Female",'No Self Assessment feeder'!Y1222,IF($B$9="Male",'No Self Assessment feeder'!BE1222,IF($B$9="All",'No Self Assessment feeder'!CK1222)))</f>
        <v>.</v>
      </c>
      <c r="Z1233" s="120" t="str">
        <f>IF($B$9="Female",'No Self Assessment feeder'!Z1222,IF($B$9="Male",'No Self Assessment feeder'!BF1222,IF($B$9="All",'No Self Assessment feeder'!CL1222)))</f>
        <v>.</v>
      </c>
      <c r="AA1233" s="120" t="str">
        <f>IF($B$9="Female",'No Self Assessment feeder'!AA1222,IF($B$9="Male",'No Self Assessment feeder'!BG1222,IF($B$9="All",'No Self Assessment feeder'!CM1222)))</f>
        <v>.</v>
      </c>
      <c r="AB1233" s="120" t="str">
        <f>IF($B$9="Female",'No Self Assessment feeder'!AB1222,IF($B$9="Male",'No Self Assessment feeder'!BH1222,IF($B$9="All",'No Self Assessment feeder'!CN1222)))</f>
        <v>.</v>
      </c>
      <c r="AC1233" s="127" t="str">
        <f>IF($B$9="Female",'No Self Assessment feeder'!AC1222,IF($B$9="Male",'No Self Assessment feeder'!BI1222,IF($B$9="All",'No Self Assessment feeder'!CO1222)))</f>
        <v>.</v>
      </c>
      <c r="CM1233" s="29"/>
    </row>
    <row r="1234" spans="1:91" ht="14.25" customHeight="1" x14ac:dyDescent="0.2">
      <c r="A1234" s="159" t="s">
        <v>297</v>
      </c>
      <c r="B1234" s="65" t="s">
        <v>104</v>
      </c>
      <c r="C1234" s="66">
        <v>10004511</v>
      </c>
      <c r="D1234" s="66" t="s">
        <v>495</v>
      </c>
      <c r="E1234" s="162" t="s">
        <v>434</v>
      </c>
      <c r="F1234" s="142" t="str">
        <f>IF($B$9="Female",'No Self Assessment feeder'!F1223,IF($B$9="Male",'No Self Assessment feeder'!AL1223,IF($B$9="All",'No Self Assessment feeder'!BR1223)))</f>
        <v>.</v>
      </c>
      <c r="G1234" s="120" t="str">
        <f>IF($B$9="Female",'No Self Assessment feeder'!G1223,IF($B$9="Male",'No Self Assessment feeder'!AM1223,IF($B$9="All",'No Self Assessment feeder'!BS1223)))</f>
        <v>.</v>
      </c>
      <c r="H1234" s="79" t="str">
        <f>IF($B$9="Female",'No Self Assessment feeder'!H1223,IF($B$9="Male",'No Self Assessment feeder'!AN1223,IF($B$9="All",'No Self Assessment feeder'!BT1223)))</f>
        <v>.</v>
      </c>
      <c r="I1234" s="120" t="str">
        <f>IF($B$9="Female",'No Self Assessment feeder'!I1223,IF($B$9="Male",'No Self Assessment feeder'!AO1223,IF($B$9="All",'No Self Assessment feeder'!BU1223)))</f>
        <v>.</v>
      </c>
      <c r="J1234" s="120" t="str">
        <f>IF($B$9="Female",'No Self Assessment feeder'!J1223,IF($B$9="Male",'No Self Assessment feeder'!AP1223,IF($B$9="All",'No Self Assessment feeder'!BV1223)))</f>
        <v>.</v>
      </c>
      <c r="K1234" s="120" t="str">
        <f>IF($B$9="Female",'No Self Assessment feeder'!K1223,IF($B$9="Male",'No Self Assessment feeder'!AQ1223,IF($B$9="All",'No Self Assessment feeder'!BW1223)))</f>
        <v>.</v>
      </c>
      <c r="L1234" s="120" t="str">
        <f>IF($B$9="Female",'No Self Assessment feeder'!L1223,IF($B$9="Male",'No Self Assessment feeder'!AR1223,IF($B$9="All",'No Self Assessment feeder'!BX1223)))</f>
        <v>.</v>
      </c>
      <c r="M1234" s="127" t="str">
        <f>IF($B$9="Female",'No Self Assessment feeder'!M1223,IF($B$9="Male",'No Self Assessment feeder'!AS1223,IF($B$9="All",'No Self Assessment feeder'!BY1223)))</f>
        <v>.</v>
      </c>
      <c r="N1234" s="81" t="str">
        <f>IF($B$9="Female",'No Self Assessment feeder'!N1223,IF($B$9="Male",'No Self Assessment feeder'!AT1223,IF($B$9="All",'No Self Assessment feeder'!BZ1223)))</f>
        <v>.</v>
      </c>
      <c r="O1234" s="120" t="str">
        <f>IF($B$9="Female",'No Self Assessment feeder'!O1223,IF($B$9="Male",'No Self Assessment feeder'!AU1223,IF($B$9="All",'No Self Assessment feeder'!CA1223)))</f>
        <v>.</v>
      </c>
      <c r="P1234" s="79" t="str">
        <f>IF($B$9="Female",'No Self Assessment feeder'!P1223,IF($B$9="Male",'No Self Assessment feeder'!AV1223,IF($B$9="All",'No Self Assessment feeder'!CB1223)))</f>
        <v>.</v>
      </c>
      <c r="Q1234" s="120" t="str">
        <f>IF($B$9="Female",'No Self Assessment feeder'!Q1223,IF($B$9="Male",'No Self Assessment feeder'!AW1223,IF($B$9="All",'No Self Assessment feeder'!CC1223)))</f>
        <v>.</v>
      </c>
      <c r="R1234" s="120" t="str">
        <f>IF($B$9="Female",'No Self Assessment feeder'!R1223,IF($B$9="Male",'No Self Assessment feeder'!AX1223,IF($B$9="All",'No Self Assessment feeder'!CD1223)))</f>
        <v>.</v>
      </c>
      <c r="S1234" s="120" t="str">
        <f>IF($B$9="Female",'No Self Assessment feeder'!S1223,IF($B$9="Male",'No Self Assessment feeder'!AY1223,IF($B$9="All",'No Self Assessment feeder'!CE1223)))</f>
        <v>.</v>
      </c>
      <c r="T1234" s="120" t="str">
        <f>IF($B$9="Female",'No Self Assessment feeder'!T1223,IF($B$9="Male",'No Self Assessment feeder'!AZ1223,IF($B$9="All",'No Self Assessment feeder'!CF1223)))</f>
        <v>.</v>
      </c>
      <c r="U1234" s="127" t="str">
        <f>IF($B$9="Female",'No Self Assessment feeder'!U1223,IF($B$9="Male",'No Self Assessment feeder'!BA1223,IF($B$9="All",'No Self Assessment feeder'!CG1223)))</f>
        <v>.</v>
      </c>
      <c r="V1234" s="81" t="str">
        <f>IF($B$9="Female",'No Self Assessment feeder'!V1223,IF($B$9="Male",'No Self Assessment feeder'!BB1223,IF($B$9="All",'No Self Assessment feeder'!CH1223)))</f>
        <v>.</v>
      </c>
      <c r="W1234" s="120" t="str">
        <f>IF($B$9="Female",'No Self Assessment feeder'!W1223,IF($B$9="Male",'No Self Assessment feeder'!BC1223,IF($B$9="All",'No Self Assessment feeder'!CI1223)))</f>
        <v>.</v>
      </c>
      <c r="X1234" s="79" t="str">
        <f>IF($B$9="Female",'No Self Assessment feeder'!X1223,IF($B$9="Male",'No Self Assessment feeder'!BD1223,IF($B$9="All",'No Self Assessment feeder'!CJ1223)))</f>
        <v>.</v>
      </c>
      <c r="Y1234" s="120" t="str">
        <f>IF($B$9="Female",'No Self Assessment feeder'!Y1223,IF($B$9="Male",'No Self Assessment feeder'!BE1223,IF($B$9="All",'No Self Assessment feeder'!CK1223)))</f>
        <v>.</v>
      </c>
      <c r="Z1234" s="120" t="str">
        <f>IF($B$9="Female",'No Self Assessment feeder'!Z1223,IF($B$9="Male",'No Self Assessment feeder'!BF1223,IF($B$9="All",'No Self Assessment feeder'!CL1223)))</f>
        <v>.</v>
      </c>
      <c r="AA1234" s="120" t="str">
        <f>IF($B$9="Female",'No Self Assessment feeder'!AA1223,IF($B$9="Male",'No Self Assessment feeder'!BG1223,IF($B$9="All",'No Self Assessment feeder'!CM1223)))</f>
        <v>.</v>
      </c>
      <c r="AB1234" s="120" t="str">
        <f>IF($B$9="Female",'No Self Assessment feeder'!AB1223,IF($B$9="Male",'No Self Assessment feeder'!BH1223,IF($B$9="All",'No Self Assessment feeder'!CN1223)))</f>
        <v>.</v>
      </c>
      <c r="AC1234" s="127" t="str">
        <f>IF($B$9="Female",'No Self Assessment feeder'!AC1223,IF($B$9="Male",'No Self Assessment feeder'!BI1223,IF($B$9="All",'No Self Assessment feeder'!CO1223)))</f>
        <v>.</v>
      </c>
      <c r="CM1234" s="29"/>
    </row>
    <row r="1235" spans="1:91" ht="14.25" customHeight="1" x14ac:dyDescent="0.2">
      <c r="A1235" s="159" t="s">
        <v>297</v>
      </c>
      <c r="B1235" s="65" t="s">
        <v>106</v>
      </c>
      <c r="C1235" s="66">
        <v>10007145</v>
      </c>
      <c r="D1235" s="66" t="s">
        <v>490</v>
      </c>
      <c r="E1235" s="162" t="s">
        <v>107</v>
      </c>
      <c r="F1235" s="142">
        <f>IF($B$9="Female",'No Self Assessment feeder'!F1224,IF($B$9="Male",'No Self Assessment feeder'!AL1224,IF($B$9="All",'No Self Assessment feeder'!BR1224)))</f>
        <v>1750</v>
      </c>
      <c r="G1235" s="120">
        <f>IF($B$9="Female",'No Self Assessment feeder'!G1224,IF($B$9="Male",'No Self Assessment feeder'!AM1224,IF($B$9="All",'No Self Assessment feeder'!BS1224)))</f>
        <v>0.9</v>
      </c>
      <c r="H1235" s="79">
        <f>IF($B$9="Female",'No Self Assessment feeder'!H1224,IF($B$9="Male",'No Self Assessment feeder'!AN1224,IF($B$9="All",'No Self Assessment feeder'!BT1224)))</f>
        <v>1735</v>
      </c>
      <c r="I1235" s="120">
        <f>IF($B$9="Female",'No Self Assessment feeder'!I1224,IF($B$9="Male",'No Self Assessment feeder'!AO1224,IF($B$9="All",'No Self Assessment feeder'!BU1224)))</f>
        <v>7.1</v>
      </c>
      <c r="J1235" s="120">
        <f>IF($B$9="Female",'No Self Assessment feeder'!J1224,IF($B$9="Male",'No Self Assessment feeder'!AP1224,IF($B$9="All",'No Self Assessment feeder'!BV1224)))</f>
        <v>12</v>
      </c>
      <c r="K1235" s="120">
        <f>IF($B$9="Female",'No Self Assessment feeder'!K1224,IF($B$9="Male",'No Self Assessment feeder'!AQ1224,IF($B$9="All",'No Self Assessment feeder'!BW1224)))</f>
        <v>67.5</v>
      </c>
      <c r="L1235" s="120">
        <f>IF($B$9="Female",'No Self Assessment feeder'!L1224,IF($B$9="Male",'No Self Assessment feeder'!AR1224,IF($B$9="All",'No Self Assessment feeder'!BX1224)))</f>
        <v>76.5</v>
      </c>
      <c r="M1235" s="127">
        <f>IF($B$9="Female",'No Self Assessment feeder'!M1224,IF($B$9="Male",'No Self Assessment feeder'!AS1224,IF($B$9="All",'No Self Assessment feeder'!BY1224)))</f>
        <v>80.900000000000006</v>
      </c>
      <c r="N1235" s="81" t="str">
        <f>IF($B$9="Female",'No Self Assessment feeder'!N1224,IF($B$9="Male",'No Self Assessment feeder'!AT1224,IF($B$9="All",'No Self Assessment feeder'!BZ1224)))</f>
        <v>.</v>
      </c>
      <c r="O1235" s="120" t="str">
        <f>IF($B$9="Female",'No Self Assessment feeder'!O1224,IF($B$9="Male",'No Self Assessment feeder'!AU1224,IF($B$9="All",'No Self Assessment feeder'!CA1224)))</f>
        <v>.</v>
      </c>
      <c r="P1235" s="79" t="str">
        <f>IF($B$9="Female",'No Self Assessment feeder'!P1224,IF($B$9="Male",'No Self Assessment feeder'!AV1224,IF($B$9="All",'No Self Assessment feeder'!CB1224)))</f>
        <v>.</v>
      </c>
      <c r="Q1235" s="120" t="str">
        <f>IF($B$9="Female",'No Self Assessment feeder'!Q1224,IF($B$9="Male",'No Self Assessment feeder'!AW1224,IF($B$9="All",'No Self Assessment feeder'!CC1224)))</f>
        <v>.</v>
      </c>
      <c r="R1235" s="120" t="str">
        <f>IF($B$9="Female",'No Self Assessment feeder'!R1224,IF($B$9="Male",'No Self Assessment feeder'!AX1224,IF($B$9="All",'No Self Assessment feeder'!CD1224)))</f>
        <v>.</v>
      </c>
      <c r="S1235" s="120" t="str">
        <f>IF($B$9="Female",'No Self Assessment feeder'!S1224,IF($B$9="Male",'No Self Assessment feeder'!AY1224,IF($B$9="All",'No Self Assessment feeder'!CE1224)))</f>
        <v>.</v>
      </c>
      <c r="T1235" s="120" t="str">
        <f>IF($B$9="Female",'No Self Assessment feeder'!T1224,IF($B$9="Male",'No Self Assessment feeder'!AZ1224,IF($B$9="All",'No Self Assessment feeder'!CF1224)))</f>
        <v>.</v>
      </c>
      <c r="U1235" s="127" t="str">
        <f>IF($B$9="Female",'No Self Assessment feeder'!U1224,IF($B$9="Male",'No Self Assessment feeder'!BA1224,IF($B$9="All",'No Self Assessment feeder'!CG1224)))</f>
        <v>.</v>
      </c>
      <c r="V1235" s="81" t="str">
        <f>IF($B$9="Female",'No Self Assessment feeder'!V1224,IF($B$9="Male",'No Self Assessment feeder'!BB1224,IF($B$9="All",'No Self Assessment feeder'!CH1224)))</f>
        <v>.</v>
      </c>
      <c r="W1235" s="120" t="str">
        <f>IF($B$9="Female",'No Self Assessment feeder'!W1224,IF($B$9="Male",'No Self Assessment feeder'!BC1224,IF($B$9="All",'No Self Assessment feeder'!CI1224)))</f>
        <v>.</v>
      </c>
      <c r="X1235" s="79" t="str">
        <f>IF($B$9="Female",'No Self Assessment feeder'!X1224,IF($B$9="Male",'No Self Assessment feeder'!BD1224,IF($B$9="All",'No Self Assessment feeder'!CJ1224)))</f>
        <v>.</v>
      </c>
      <c r="Y1235" s="120" t="str">
        <f>IF($B$9="Female",'No Self Assessment feeder'!Y1224,IF($B$9="Male",'No Self Assessment feeder'!BE1224,IF($B$9="All",'No Self Assessment feeder'!CK1224)))</f>
        <v>.</v>
      </c>
      <c r="Z1235" s="120" t="str">
        <f>IF($B$9="Female",'No Self Assessment feeder'!Z1224,IF($B$9="Male",'No Self Assessment feeder'!BF1224,IF($B$9="All",'No Self Assessment feeder'!CL1224)))</f>
        <v>.</v>
      </c>
      <c r="AA1235" s="120" t="str">
        <f>IF($B$9="Female",'No Self Assessment feeder'!AA1224,IF($B$9="Male",'No Self Assessment feeder'!BG1224,IF($B$9="All",'No Self Assessment feeder'!CM1224)))</f>
        <v>.</v>
      </c>
      <c r="AB1235" s="120" t="str">
        <f>IF($B$9="Female",'No Self Assessment feeder'!AB1224,IF($B$9="Male",'No Self Assessment feeder'!BH1224,IF($B$9="All",'No Self Assessment feeder'!CN1224)))</f>
        <v>.</v>
      </c>
      <c r="AC1235" s="127" t="str">
        <f>IF($B$9="Female",'No Self Assessment feeder'!AC1224,IF($B$9="Male",'No Self Assessment feeder'!BI1224,IF($B$9="All",'No Self Assessment feeder'!CO1224)))</f>
        <v>.</v>
      </c>
      <c r="CM1235" s="29"/>
    </row>
    <row r="1236" spans="1:91" ht="14.25" customHeight="1" x14ac:dyDescent="0.2">
      <c r="A1236" s="159" t="s">
        <v>297</v>
      </c>
      <c r="B1236" s="65" t="s">
        <v>108</v>
      </c>
      <c r="C1236" s="66">
        <v>10002718</v>
      </c>
      <c r="D1236" s="66" t="s">
        <v>491</v>
      </c>
      <c r="E1236" s="162" t="s">
        <v>109</v>
      </c>
      <c r="F1236" s="142">
        <f>IF($B$9="Female",'No Self Assessment feeder'!F1225,IF($B$9="Male",'No Self Assessment feeder'!AL1225,IF($B$9="All",'No Self Assessment feeder'!BR1225)))</f>
        <v>1020</v>
      </c>
      <c r="G1236" s="120">
        <f>IF($B$9="Female",'No Self Assessment feeder'!G1225,IF($B$9="Male",'No Self Assessment feeder'!AM1225,IF($B$9="All",'No Self Assessment feeder'!BS1225)))</f>
        <v>1.1000000000000001</v>
      </c>
      <c r="H1236" s="79">
        <f>IF($B$9="Female",'No Self Assessment feeder'!H1225,IF($B$9="Male",'No Self Assessment feeder'!AN1225,IF($B$9="All",'No Self Assessment feeder'!BT1225)))</f>
        <v>1010</v>
      </c>
      <c r="I1236" s="120">
        <f>IF($B$9="Female",'No Self Assessment feeder'!I1225,IF($B$9="Male",'No Self Assessment feeder'!AO1225,IF($B$9="All",'No Self Assessment feeder'!BU1225)))</f>
        <v>8.3000000000000007</v>
      </c>
      <c r="J1236" s="120">
        <f>IF($B$9="Female",'No Self Assessment feeder'!J1225,IF($B$9="Male",'No Self Assessment feeder'!AP1225,IF($B$9="All",'No Self Assessment feeder'!BV1225)))</f>
        <v>18.8</v>
      </c>
      <c r="K1236" s="120">
        <f>IF($B$9="Female",'No Self Assessment feeder'!K1225,IF($B$9="Male",'No Self Assessment feeder'!AQ1225,IF($B$9="All",'No Self Assessment feeder'!BW1225)))</f>
        <v>54.9</v>
      </c>
      <c r="L1236" s="120">
        <f>IF($B$9="Female",'No Self Assessment feeder'!L1225,IF($B$9="Male",'No Self Assessment feeder'!AR1225,IF($B$9="All",'No Self Assessment feeder'!BX1225)))</f>
        <v>65.5</v>
      </c>
      <c r="M1236" s="127">
        <f>IF($B$9="Female",'No Self Assessment feeder'!M1225,IF($B$9="Male",'No Self Assessment feeder'!AS1225,IF($B$9="All",'No Self Assessment feeder'!BY1225)))</f>
        <v>72.8</v>
      </c>
      <c r="N1236" s="81" t="str">
        <f>IF($B$9="Female",'No Self Assessment feeder'!N1225,IF($B$9="Male",'No Self Assessment feeder'!AT1225,IF($B$9="All",'No Self Assessment feeder'!BZ1225)))</f>
        <v>.</v>
      </c>
      <c r="O1236" s="120" t="str">
        <f>IF($B$9="Female",'No Self Assessment feeder'!O1225,IF($B$9="Male",'No Self Assessment feeder'!AU1225,IF($B$9="All",'No Self Assessment feeder'!CA1225)))</f>
        <v>.</v>
      </c>
      <c r="P1236" s="79" t="str">
        <f>IF($B$9="Female",'No Self Assessment feeder'!P1225,IF($B$9="Male",'No Self Assessment feeder'!AV1225,IF($B$9="All",'No Self Assessment feeder'!CB1225)))</f>
        <v>.</v>
      </c>
      <c r="Q1236" s="120" t="str">
        <f>IF($B$9="Female",'No Self Assessment feeder'!Q1225,IF($B$9="Male",'No Self Assessment feeder'!AW1225,IF($B$9="All",'No Self Assessment feeder'!CC1225)))</f>
        <v>.</v>
      </c>
      <c r="R1236" s="120" t="str">
        <f>IF($B$9="Female",'No Self Assessment feeder'!R1225,IF($B$9="Male",'No Self Assessment feeder'!AX1225,IF($B$9="All",'No Self Assessment feeder'!CD1225)))</f>
        <v>.</v>
      </c>
      <c r="S1236" s="120" t="str">
        <f>IF($B$9="Female",'No Self Assessment feeder'!S1225,IF($B$9="Male",'No Self Assessment feeder'!AY1225,IF($B$9="All",'No Self Assessment feeder'!CE1225)))</f>
        <v>.</v>
      </c>
      <c r="T1236" s="120" t="str">
        <f>IF($B$9="Female",'No Self Assessment feeder'!T1225,IF($B$9="Male",'No Self Assessment feeder'!AZ1225,IF($B$9="All",'No Self Assessment feeder'!CF1225)))</f>
        <v>.</v>
      </c>
      <c r="U1236" s="127" t="str">
        <f>IF($B$9="Female",'No Self Assessment feeder'!U1225,IF($B$9="Male",'No Self Assessment feeder'!BA1225,IF($B$9="All",'No Self Assessment feeder'!CG1225)))</f>
        <v>.</v>
      </c>
      <c r="V1236" s="81" t="str">
        <f>IF($B$9="Female",'No Self Assessment feeder'!V1225,IF($B$9="Male",'No Self Assessment feeder'!BB1225,IF($B$9="All",'No Self Assessment feeder'!CH1225)))</f>
        <v>.</v>
      </c>
      <c r="W1236" s="120" t="str">
        <f>IF($B$9="Female",'No Self Assessment feeder'!W1225,IF($B$9="Male",'No Self Assessment feeder'!BC1225,IF($B$9="All",'No Self Assessment feeder'!CI1225)))</f>
        <v>.</v>
      </c>
      <c r="X1236" s="79" t="str">
        <f>IF($B$9="Female",'No Self Assessment feeder'!X1225,IF($B$9="Male",'No Self Assessment feeder'!BD1225,IF($B$9="All",'No Self Assessment feeder'!CJ1225)))</f>
        <v>.</v>
      </c>
      <c r="Y1236" s="120" t="str">
        <f>IF($B$9="Female",'No Self Assessment feeder'!Y1225,IF($B$9="Male",'No Self Assessment feeder'!BE1225,IF($B$9="All",'No Self Assessment feeder'!CK1225)))</f>
        <v>.</v>
      </c>
      <c r="Z1236" s="120" t="str">
        <f>IF($B$9="Female",'No Self Assessment feeder'!Z1225,IF($B$9="Male",'No Self Assessment feeder'!BF1225,IF($B$9="All",'No Self Assessment feeder'!CL1225)))</f>
        <v>.</v>
      </c>
      <c r="AA1236" s="120" t="str">
        <f>IF($B$9="Female",'No Self Assessment feeder'!AA1225,IF($B$9="Male",'No Self Assessment feeder'!BG1225,IF($B$9="All",'No Self Assessment feeder'!CM1225)))</f>
        <v>.</v>
      </c>
      <c r="AB1236" s="120" t="str">
        <f>IF($B$9="Female",'No Self Assessment feeder'!AB1225,IF($B$9="Male",'No Self Assessment feeder'!BH1225,IF($B$9="All",'No Self Assessment feeder'!CN1225)))</f>
        <v>.</v>
      </c>
      <c r="AC1236" s="127" t="str">
        <f>IF($B$9="Female",'No Self Assessment feeder'!AC1225,IF($B$9="Male",'No Self Assessment feeder'!BI1225,IF($B$9="All",'No Self Assessment feeder'!CO1225)))</f>
        <v>.</v>
      </c>
      <c r="CM1236" s="29"/>
    </row>
    <row r="1237" spans="1:91" ht="14.25" customHeight="1" x14ac:dyDescent="0.2">
      <c r="A1237" s="159" t="s">
        <v>297</v>
      </c>
      <c r="B1237" s="65" t="s">
        <v>110</v>
      </c>
      <c r="C1237" s="66">
        <v>10007146</v>
      </c>
      <c r="D1237" s="66" t="s">
        <v>491</v>
      </c>
      <c r="E1237" s="162" t="s">
        <v>111</v>
      </c>
      <c r="F1237" s="142">
        <f>IF($B$9="Female",'No Self Assessment feeder'!F1226,IF($B$9="Male",'No Self Assessment feeder'!AL1226,IF($B$9="All",'No Self Assessment feeder'!BR1226)))</f>
        <v>3940</v>
      </c>
      <c r="G1237" s="120">
        <f>IF($B$9="Female",'No Self Assessment feeder'!G1226,IF($B$9="Male",'No Self Assessment feeder'!AM1226,IF($B$9="All",'No Self Assessment feeder'!BS1226)))</f>
        <v>1.1000000000000001</v>
      </c>
      <c r="H1237" s="79">
        <f>IF($B$9="Female",'No Self Assessment feeder'!H1226,IF($B$9="Male",'No Self Assessment feeder'!AN1226,IF($B$9="All",'No Self Assessment feeder'!BT1226)))</f>
        <v>3900</v>
      </c>
      <c r="I1237" s="120">
        <f>IF($B$9="Female",'No Self Assessment feeder'!I1226,IF($B$9="Male",'No Self Assessment feeder'!AO1226,IF($B$9="All",'No Self Assessment feeder'!BU1226)))</f>
        <v>9</v>
      </c>
      <c r="J1237" s="120">
        <f>IF($B$9="Female",'No Self Assessment feeder'!J1226,IF($B$9="Male",'No Self Assessment feeder'!AP1226,IF($B$9="All",'No Self Assessment feeder'!BV1226)))</f>
        <v>14.7</v>
      </c>
      <c r="K1237" s="120">
        <f>IF($B$9="Female",'No Self Assessment feeder'!K1226,IF($B$9="Male",'No Self Assessment feeder'!AQ1226,IF($B$9="All",'No Self Assessment feeder'!BW1226)))</f>
        <v>59.6</v>
      </c>
      <c r="L1237" s="120">
        <f>IF($B$9="Female",'No Self Assessment feeder'!L1226,IF($B$9="Male",'No Self Assessment feeder'!AR1226,IF($B$9="All",'No Self Assessment feeder'!BX1226)))</f>
        <v>70.3</v>
      </c>
      <c r="M1237" s="127">
        <f>IF($B$9="Female",'No Self Assessment feeder'!M1226,IF($B$9="Male",'No Self Assessment feeder'!AS1226,IF($B$9="All",'No Self Assessment feeder'!BY1226)))</f>
        <v>76.3</v>
      </c>
      <c r="N1237" s="81" t="str">
        <f>IF($B$9="Female",'No Self Assessment feeder'!N1226,IF($B$9="Male",'No Self Assessment feeder'!AT1226,IF($B$9="All",'No Self Assessment feeder'!BZ1226)))</f>
        <v>.</v>
      </c>
      <c r="O1237" s="120" t="str">
        <f>IF($B$9="Female",'No Self Assessment feeder'!O1226,IF($B$9="Male",'No Self Assessment feeder'!AU1226,IF($B$9="All",'No Self Assessment feeder'!CA1226)))</f>
        <v>.</v>
      </c>
      <c r="P1237" s="79" t="str">
        <f>IF($B$9="Female",'No Self Assessment feeder'!P1226,IF($B$9="Male",'No Self Assessment feeder'!AV1226,IF($B$9="All",'No Self Assessment feeder'!CB1226)))</f>
        <v>.</v>
      </c>
      <c r="Q1237" s="120" t="str">
        <f>IF($B$9="Female",'No Self Assessment feeder'!Q1226,IF($B$9="Male",'No Self Assessment feeder'!AW1226,IF($B$9="All",'No Self Assessment feeder'!CC1226)))</f>
        <v>.</v>
      </c>
      <c r="R1237" s="120" t="str">
        <f>IF($B$9="Female",'No Self Assessment feeder'!R1226,IF($B$9="Male",'No Self Assessment feeder'!AX1226,IF($B$9="All",'No Self Assessment feeder'!CD1226)))</f>
        <v>.</v>
      </c>
      <c r="S1237" s="120" t="str">
        <f>IF($B$9="Female",'No Self Assessment feeder'!S1226,IF($B$9="Male",'No Self Assessment feeder'!AY1226,IF($B$9="All",'No Self Assessment feeder'!CE1226)))</f>
        <v>.</v>
      </c>
      <c r="T1237" s="120" t="str">
        <f>IF($B$9="Female",'No Self Assessment feeder'!T1226,IF($B$9="Male",'No Self Assessment feeder'!AZ1226,IF($B$9="All",'No Self Assessment feeder'!CF1226)))</f>
        <v>.</v>
      </c>
      <c r="U1237" s="127" t="str">
        <f>IF($B$9="Female",'No Self Assessment feeder'!U1226,IF($B$9="Male",'No Self Assessment feeder'!BA1226,IF($B$9="All",'No Self Assessment feeder'!CG1226)))</f>
        <v>.</v>
      </c>
      <c r="V1237" s="81" t="str">
        <f>IF($B$9="Female",'No Self Assessment feeder'!V1226,IF($B$9="Male",'No Self Assessment feeder'!BB1226,IF($B$9="All",'No Self Assessment feeder'!CH1226)))</f>
        <v>.</v>
      </c>
      <c r="W1237" s="120" t="str">
        <f>IF($B$9="Female",'No Self Assessment feeder'!W1226,IF($B$9="Male",'No Self Assessment feeder'!BC1226,IF($B$9="All",'No Self Assessment feeder'!CI1226)))</f>
        <v>.</v>
      </c>
      <c r="X1237" s="79" t="str">
        <f>IF($B$9="Female",'No Self Assessment feeder'!X1226,IF($B$9="Male",'No Self Assessment feeder'!BD1226,IF($B$9="All",'No Self Assessment feeder'!CJ1226)))</f>
        <v>.</v>
      </c>
      <c r="Y1237" s="120" t="str">
        <f>IF($B$9="Female",'No Self Assessment feeder'!Y1226,IF($B$9="Male",'No Self Assessment feeder'!BE1226,IF($B$9="All",'No Self Assessment feeder'!CK1226)))</f>
        <v>.</v>
      </c>
      <c r="Z1237" s="120" t="str">
        <f>IF($B$9="Female",'No Self Assessment feeder'!Z1226,IF($B$9="Male",'No Self Assessment feeder'!BF1226,IF($B$9="All",'No Self Assessment feeder'!CL1226)))</f>
        <v>.</v>
      </c>
      <c r="AA1237" s="120" t="str">
        <f>IF($B$9="Female",'No Self Assessment feeder'!AA1226,IF($B$9="Male",'No Self Assessment feeder'!BG1226,IF($B$9="All",'No Self Assessment feeder'!CM1226)))</f>
        <v>.</v>
      </c>
      <c r="AB1237" s="120" t="str">
        <f>IF($B$9="Female",'No Self Assessment feeder'!AB1226,IF($B$9="Male",'No Self Assessment feeder'!BH1226,IF($B$9="All",'No Self Assessment feeder'!CN1226)))</f>
        <v>.</v>
      </c>
      <c r="AC1237" s="127" t="str">
        <f>IF($B$9="Female",'No Self Assessment feeder'!AC1226,IF($B$9="Male",'No Self Assessment feeder'!BI1226,IF($B$9="All",'No Self Assessment feeder'!CO1226)))</f>
        <v>.</v>
      </c>
      <c r="CM1237" s="29"/>
    </row>
    <row r="1238" spans="1:91" ht="14.25" customHeight="1" x14ac:dyDescent="0.2">
      <c r="A1238" s="159" t="s">
        <v>297</v>
      </c>
      <c r="B1238" s="65" t="s">
        <v>112</v>
      </c>
      <c r="C1238" s="66">
        <v>10007825</v>
      </c>
      <c r="D1238" s="66" t="s">
        <v>491</v>
      </c>
      <c r="E1238" s="162" t="s">
        <v>113</v>
      </c>
      <c r="F1238" s="142">
        <f>IF($B$9="Female",'No Self Assessment feeder'!F1227,IF($B$9="Male",'No Self Assessment feeder'!AL1227,IF($B$9="All",'No Self Assessment feeder'!BR1227)))</f>
        <v>115</v>
      </c>
      <c r="G1238" s="120">
        <f>IF($B$9="Female",'No Self Assessment feeder'!G1227,IF($B$9="Male",'No Self Assessment feeder'!AM1227,IF($B$9="All",'No Self Assessment feeder'!BS1227)))</f>
        <v>0</v>
      </c>
      <c r="H1238" s="79">
        <f>IF($B$9="Female",'No Self Assessment feeder'!H1227,IF($B$9="Male",'No Self Assessment feeder'!AN1227,IF($B$9="All",'No Self Assessment feeder'!BT1227)))</f>
        <v>115</v>
      </c>
      <c r="I1238" s="120">
        <f>IF($B$9="Female",'No Self Assessment feeder'!I1227,IF($B$9="Male",'No Self Assessment feeder'!AO1227,IF($B$9="All",'No Self Assessment feeder'!BU1227)))</f>
        <v>7.1</v>
      </c>
      <c r="J1238" s="120">
        <f>IF($B$9="Female",'No Self Assessment feeder'!J1227,IF($B$9="Male",'No Self Assessment feeder'!AP1227,IF($B$9="All",'No Self Assessment feeder'!BV1227)))</f>
        <v>16.8</v>
      </c>
      <c r="K1238" s="120">
        <f>IF($B$9="Female",'No Self Assessment feeder'!K1227,IF($B$9="Male",'No Self Assessment feeder'!AQ1227,IF($B$9="All",'No Self Assessment feeder'!BW1227)))</f>
        <v>44.2</v>
      </c>
      <c r="L1238" s="120">
        <f>IF($B$9="Female",'No Self Assessment feeder'!L1227,IF($B$9="Male",'No Self Assessment feeder'!AR1227,IF($B$9="All",'No Self Assessment feeder'!BX1227)))</f>
        <v>63.7</v>
      </c>
      <c r="M1238" s="127">
        <f>IF($B$9="Female",'No Self Assessment feeder'!M1227,IF($B$9="Male",'No Self Assessment feeder'!AS1227,IF($B$9="All",'No Self Assessment feeder'!BY1227)))</f>
        <v>76.099999999999994</v>
      </c>
      <c r="N1238" s="81" t="str">
        <f>IF($B$9="Female",'No Self Assessment feeder'!N1227,IF($B$9="Male",'No Self Assessment feeder'!AT1227,IF($B$9="All",'No Self Assessment feeder'!BZ1227)))</f>
        <v>.</v>
      </c>
      <c r="O1238" s="120" t="str">
        <f>IF($B$9="Female",'No Self Assessment feeder'!O1227,IF($B$9="Male",'No Self Assessment feeder'!AU1227,IF($B$9="All",'No Self Assessment feeder'!CA1227)))</f>
        <v>.</v>
      </c>
      <c r="P1238" s="79" t="str">
        <f>IF($B$9="Female",'No Self Assessment feeder'!P1227,IF($B$9="Male",'No Self Assessment feeder'!AV1227,IF($B$9="All",'No Self Assessment feeder'!CB1227)))</f>
        <v>.</v>
      </c>
      <c r="Q1238" s="120" t="str">
        <f>IF($B$9="Female",'No Self Assessment feeder'!Q1227,IF($B$9="Male",'No Self Assessment feeder'!AW1227,IF($B$9="All",'No Self Assessment feeder'!CC1227)))</f>
        <v>.</v>
      </c>
      <c r="R1238" s="120" t="str">
        <f>IF($B$9="Female",'No Self Assessment feeder'!R1227,IF($B$9="Male",'No Self Assessment feeder'!AX1227,IF($B$9="All",'No Self Assessment feeder'!CD1227)))</f>
        <v>.</v>
      </c>
      <c r="S1238" s="120" t="str">
        <f>IF($B$9="Female",'No Self Assessment feeder'!S1227,IF($B$9="Male",'No Self Assessment feeder'!AY1227,IF($B$9="All",'No Self Assessment feeder'!CE1227)))</f>
        <v>.</v>
      </c>
      <c r="T1238" s="120" t="str">
        <f>IF($B$9="Female",'No Self Assessment feeder'!T1227,IF($B$9="Male",'No Self Assessment feeder'!AZ1227,IF($B$9="All",'No Self Assessment feeder'!CF1227)))</f>
        <v>.</v>
      </c>
      <c r="U1238" s="127" t="str">
        <f>IF($B$9="Female",'No Self Assessment feeder'!U1227,IF($B$9="Male",'No Self Assessment feeder'!BA1227,IF($B$9="All",'No Self Assessment feeder'!CG1227)))</f>
        <v>.</v>
      </c>
      <c r="V1238" s="81" t="str">
        <f>IF($B$9="Female",'No Self Assessment feeder'!V1227,IF($B$9="Male",'No Self Assessment feeder'!BB1227,IF($B$9="All",'No Self Assessment feeder'!CH1227)))</f>
        <v>.</v>
      </c>
      <c r="W1238" s="120" t="str">
        <f>IF($B$9="Female",'No Self Assessment feeder'!W1227,IF($B$9="Male",'No Self Assessment feeder'!BC1227,IF($B$9="All",'No Self Assessment feeder'!CI1227)))</f>
        <v>.</v>
      </c>
      <c r="X1238" s="79" t="str">
        <f>IF($B$9="Female",'No Self Assessment feeder'!X1227,IF($B$9="Male",'No Self Assessment feeder'!BD1227,IF($B$9="All",'No Self Assessment feeder'!CJ1227)))</f>
        <v>.</v>
      </c>
      <c r="Y1238" s="120" t="str">
        <f>IF($B$9="Female",'No Self Assessment feeder'!Y1227,IF($B$9="Male",'No Self Assessment feeder'!BE1227,IF($B$9="All",'No Self Assessment feeder'!CK1227)))</f>
        <v>.</v>
      </c>
      <c r="Z1238" s="120" t="str">
        <f>IF($B$9="Female",'No Self Assessment feeder'!Z1227,IF($B$9="Male",'No Self Assessment feeder'!BF1227,IF($B$9="All",'No Self Assessment feeder'!CL1227)))</f>
        <v>.</v>
      </c>
      <c r="AA1238" s="120" t="str">
        <f>IF($B$9="Female",'No Self Assessment feeder'!AA1227,IF($B$9="Male",'No Self Assessment feeder'!BG1227,IF($B$9="All",'No Self Assessment feeder'!CM1227)))</f>
        <v>.</v>
      </c>
      <c r="AB1238" s="120" t="str">
        <f>IF($B$9="Female",'No Self Assessment feeder'!AB1227,IF($B$9="Male",'No Self Assessment feeder'!BH1227,IF($B$9="All",'No Self Assessment feeder'!CN1227)))</f>
        <v>.</v>
      </c>
      <c r="AC1238" s="127" t="str">
        <f>IF($B$9="Female",'No Self Assessment feeder'!AC1227,IF($B$9="Male",'No Self Assessment feeder'!BI1227,IF($B$9="All",'No Self Assessment feeder'!CO1227)))</f>
        <v>.</v>
      </c>
      <c r="CM1238" s="29"/>
    </row>
    <row r="1239" spans="1:91" ht="14.25" customHeight="1" x14ac:dyDescent="0.2">
      <c r="A1239" s="159" t="s">
        <v>297</v>
      </c>
      <c r="B1239" s="65" t="s">
        <v>114</v>
      </c>
      <c r="C1239" s="66">
        <v>10040812</v>
      </c>
      <c r="D1239" s="66" t="s">
        <v>489</v>
      </c>
      <c r="E1239" s="162" t="s">
        <v>115</v>
      </c>
      <c r="F1239" s="142">
        <f>IF($B$9="Female",'No Self Assessment feeder'!F1228,IF($B$9="Male",'No Self Assessment feeder'!AL1228,IF($B$9="All",'No Self Assessment feeder'!BR1228)))</f>
        <v>335</v>
      </c>
      <c r="G1239" s="120">
        <f>IF($B$9="Female",'No Self Assessment feeder'!G1228,IF($B$9="Male",'No Self Assessment feeder'!AM1228,IF($B$9="All",'No Self Assessment feeder'!BS1228)))</f>
        <v>0.9</v>
      </c>
      <c r="H1239" s="79">
        <f>IF($B$9="Female",'No Self Assessment feeder'!H1228,IF($B$9="Male",'No Self Assessment feeder'!AN1228,IF($B$9="All",'No Self Assessment feeder'!BT1228)))</f>
        <v>330</v>
      </c>
      <c r="I1239" s="120">
        <f>IF($B$9="Female",'No Self Assessment feeder'!I1228,IF($B$9="Male",'No Self Assessment feeder'!AO1228,IF($B$9="All",'No Self Assessment feeder'!BU1228)))</f>
        <v>10.6</v>
      </c>
      <c r="J1239" s="120">
        <f>IF($B$9="Female",'No Self Assessment feeder'!J1228,IF($B$9="Male",'No Self Assessment feeder'!AP1228,IF($B$9="All",'No Self Assessment feeder'!BV1228)))</f>
        <v>7.9</v>
      </c>
      <c r="K1239" s="120">
        <f>IF($B$9="Female",'No Self Assessment feeder'!K1228,IF($B$9="Male",'No Self Assessment feeder'!AQ1228,IF($B$9="All",'No Self Assessment feeder'!BW1228)))</f>
        <v>70.7</v>
      </c>
      <c r="L1239" s="120">
        <f>IF($B$9="Female",'No Self Assessment feeder'!L1228,IF($B$9="Male",'No Self Assessment feeder'!AR1228,IF($B$9="All",'No Self Assessment feeder'!BX1228)))</f>
        <v>78.5</v>
      </c>
      <c r="M1239" s="127">
        <f>IF($B$9="Female",'No Self Assessment feeder'!M1228,IF($B$9="Male",'No Self Assessment feeder'!AS1228,IF($B$9="All",'No Self Assessment feeder'!BY1228)))</f>
        <v>81.599999999999994</v>
      </c>
      <c r="N1239" s="81" t="str">
        <f>IF($B$9="Female",'No Self Assessment feeder'!N1228,IF($B$9="Male",'No Self Assessment feeder'!AT1228,IF($B$9="All",'No Self Assessment feeder'!BZ1228)))</f>
        <v>.</v>
      </c>
      <c r="O1239" s="120" t="str">
        <f>IF($B$9="Female",'No Self Assessment feeder'!O1228,IF($B$9="Male",'No Self Assessment feeder'!AU1228,IF($B$9="All",'No Self Assessment feeder'!CA1228)))</f>
        <v>.</v>
      </c>
      <c r="P1239" s="79" t="str">
        <f>IF($B$9="Female",'No Self Assessment feeder'!P1228,IF($B$9="Male",'No Self Assessment feeder'!AV1228,IF($B$9="All",'No Self Assessment feeder'!CB1228)))</f>
        <v>.</v>
      </c>
      <c r="Q1239" s="120" t="str">
        <f>IF($B$9="Female",'No Self Assessment feeder'!Q1228,IF($B$9="Male",'No Self Assessment feeder'!AW1228,IF($B$9="All",'No Self Assessment feeder'!CC1228)))</f>
        <v>.</v>
      </c>
      <c r="R1239" s="120" t="str">
        <f>IF($B$9="Female",'No Self Assessment feeder'!R1228,IF($B$9="Male",'No Self Assessment feeder'!AX1228,IF($B$9="All",'No Self Assessment feeder'!CD1228)))</f>
        <v>.</v>
      </c>
      <c r="S1239" s="120" t="str">
        <f>IF($B$9="Female",'No Self Assessment feeder'!S1228,IF($B$9="Male",'No Self Assessment feeder'!AY1228,IF($B$9="All",'No Self Assessment feeder'!CE1228)))</f>
        <v>.</v>
      </c>
      <c r="T1239" s="120" t="str">
        <f>IF($B$9="Female",'No Self Assessment feeder'!T1228,IF($B$9="Male",'No Self Assessment feeder'!AZ1228,IF($B$9="All",'No Self Assessment feeder'!CF1228)))</f>
        <v>.</v>
      </c>
      <c r="U1239" s="127" t="str">
        <f>IF($B$9="Female",'No Self Assessment feeder'!U1228,IF($B$9="Male",'No Self Assessment feeder'!BA1228,IF($B$9="All",'No Self Assessment feeder'!CG1228)))</f>
        <v>.</v>
      </c>
      <c r="V1239" s="81" t="str">
        <f>IF($B$9="Female",'No Self Assessment feeder'!V1228,IF($B$9="Male",'No Self Assessment feeder'!BB1228,IF($B$9="All",'No Self Assessment feeder'!CH1228)))</f>
        <v>.</v>
      </c>
      <c r="W1239" s="120" t="str">
        <f>IF($B$9="Female",'No Self Assessment feeder'!W1228,IF($B$9="Male",'No Self Assessment feeder'!BC1228,IF($B$9="All",'No Self Assessment feeder'!CI1228)))</f>
        <v>.</v>
      </c>
      <c r="X1239" s="79" t="str">
        <f>IF($B$9="Female",'No Self Assessment feeder'!X1228,IF($B$9="Male",'No Self Assessment feeder'!BD1228,IF($B$9="All",'No Self Assessment feeder'!CJ1228)))</f>
        <v>.</v>
      </c>
      <c r="Y1239" s="120" t="str">
        <f>IF($B$9="Female",'No Self Assessment feeder'!Y1228,IF($B$9="Male",'No Self Assessment feeder'!BE1228,IF($B$9="All",'No Self Assessment feeder'!CK1228)))</f>
        <v>.</v>
      </c>
      <c r="Z1239" s="120" t="str">
        <f>IF($B$9="Female",'No Self Assessment feeder'!Z1228,IF($B$9="Male",'No Self Assessment feeder'!BF1228,IF($B$9="All",'No Self Assessment feeder'!CL1228)))</f>
        <v>.</v>
      </c>
      <c r="AA1239" s="120" t="str">
        <f>IF($B$9="Female",'No Self Assessment feeder'!AA1228,IF($B$9="Male",'No Self Assessment feeder'!BG1228,IF($B$9="All",'No Self Assessment feeder'!CM1228)))</f>
        <v>.</v>
      </c>
      <c r="AB1239" s="120" t="str">
        <f>IF($B$9="Female",'No Self Assessment feeder'!AB1228,IF($B$9="Male",'No Self Assessment feeder'!BH1228,IF($B$9="All",'No Self Assessment feeder'!CN1228)))</f>
        <v>.</v>
      </c>
      <c r="AC1239" s="127" t="str">
        <f>IF($B$9="Female",'No Self Assessment feeder'!AC1228,IF($B$9="Male",'No Self Assessment feeder'!BI1228,IF($B$9="All",'No Self Assessment feeder'!CO1228)))</f>
        <v>.</v>
      </c>
      <c r="CM1239" s="29"/>
    </row>
    <row r="1240" spans="1:91" ht="14.25" customHeight="1" x14ac:dyDescent="0.2">
      <c r="A1240" s="159" t="s">
        <v>297</v>
      </c>
      <c r="B1240" s="65" t="s">
        <v>116</v>
      </c>
      <c r="C1240" s="66">
        <v>10007147</v>
      </c>
      <c r="D1240" s="66" t="s">
        <v>488</v>
      </c>
      <c r="E1240" s="162" t="s">
        <v>117</v>
      </c>
      <c r="F1240" s="142">
        <f>IF($B$9="Female",'No Self Assessment feeder'!F1229,IF($B$9="Male",'No Self Assessment feeder'!AL1229,IF($B$9="All",'No Self Assessment feeder'!BR1229)))</f>
        <v>3900</v>
      </c>
      <c r="G1240" s="120">
        <f>IF($B$9="Female",'No Self Assessment feeder'!G1229,IF($B$9="Male",'No Self Assessment feeder'!AM1229,IF($B$9="All",'No Self Assessment feeder'!BS1229)))</f>
        <v>0.7</v>
      </c>
      <c r="H1240" s="79">
        <f>IF($B$9="Female",'No Self Assessment feeder'!H1229,IF($B$9="Male",'No Self Assessment feeder'!AN1229,IF($B$9="All",'No Self Assessment feeder'!BT1229)))</f>
        <v>3870</v>
      </c>
      <c r="I1240" s="120">
        <f>IF($B$9="Female",'No Self Assessment feeder'!I1229,IF($B$9="Male",'No Self Assessment feeder'!AO1229,IF($B$9="All",'No Self Assessment feeder'!BU1229)))</f>
        <v>7.5</v>
      </c>
      <c r="J1240" s="120">
        <f>IF($B$9="Female",'No Self Assessment feeder'!J1229,IF($B$9="Male",'No Self Assessment feeder'!AP1229,IF($B$9="All",'No Self Assessment feeder'!BV1229)))</f>
        <v>14.8</v>
      </c>
      <c r="K1240" s="120">
        <f>IF($B$9="Female",'No Self Assessment feeder'!K1229,IF($B$9="Male",'No Self Assessment feeder'!AQ1229,IF($B$9="All",'No Self Assessment feeder'!BW1229)))</f>
        <v>63.5</v>
      </c>
      <c r="L1240" s="120">
        <f>IF($B$9="Female",'No Self Assessment feeder'!L1229,IF($B$9="Male",'No Self Assessment feeder'!AR1229,IF($B$9="All",'No Self Assessment feeder'!BX1229)))</f>
        <v>73</v>
      </c>
      <c r="M1240" s="127">
        <f>IF($B$9="Female",'No Self Assessment feeder'!M1229,IF($B$9="Male",'No Self Assessment feeder'!AS1229,IF($B$9="All",'No Self Assessment feeder'!BY1229)))</f>
        <v>77.7</v>
      </c>
      <c r="N1240" s="81" t="str">
        <f>IF($B$9="Female",'No Self Assessment feeder'!N1229,IF($B$9="Male",'No Self Assessment feeder'!AT1229,IF($B$9="All",'No Self Assessment feeder'!BZ1229)))</f>
        <v>.</v>
      </c>
      <c r="O1240" s="120" t="str">
        <f>IF($B$9="Female",'No Self Assessment feeder'!O1229,IF($B$9="Male",'No Self Assessment feeder'!AU1229,IF($B$9="All",'No Self Assessment feeder'!CA1229)))</f>
        <v>.</v>
      </c>
      <c r="P1240" s="79" t="str">
        <f>IF($B$9="Female",'No Self Assessment feeder'!P1229,IF($B$9="Male",'No Self Assessment feeder'!AV1229,IF($B$9="All",'No Self Assessment feeder'!CB1229)))</f>
        <v>.</v>
      </c>
      <c r="Q1240" s="120" t="str">
        <f>IF($B$9="Female",'No Self Assessment feeder'!Q1229,IF($B$9="Male",'No Self Assessment feeder'!AW1229,IF($B$9="All",'No Self Assessment feeder'!CC1229)))</f>
        <v>.</v>
      </c>
      <c r="R1240" s="120" t="str">
        <f>IF($B$9="Female",'No Self Assessment feeder'!R1229,IF($B$9="Male",'No Self Assessment feeder'!AX1229,IF($B$9="All",'No Self Assessment feeder'!CD1229)))</f>
        <v>.</v>
      </c>
      <c r="S1240" s="120" t="str">
        <f>IF($B$9="Female",'No Self Assessment feeder'!S1229,IF($B$9="Male",'No Self Assessment feeder'!AY1229,IF($B$9="All",'No Self Assessment feeder'!CE1229)))</f>
        <v>.</v>
      </c>
      <c r="T1240" s="120" t="str">
        <f>IF($B$9="Female",'No Self Assessment feeder'!T1229,IF($B$9="Male",'No Self Assessment feeder'!AZ1229,IF($B$9="All",'No Self Assessment feeder'!CF1229)))</f>
        <v>.</v>
      </c>
      <c r="U1240" s="127" t="str">
        <f>IF($B$9="Female",'No Self Assessment feeder'!U1229,IF($B$9="Male",'No Self Assessment feeder'!BA1229,IF($B$9="All",'No Self Assessment feeder'!CG1229)))</f>
        <v>.</v>
      </c>
      <c r="V1240" s="81" t="str">
        <f>IF($B$9="Female",'No Self Assessment feeder'!V1229,IF($B$9="Male",'No Self Assessment feeder'!BB1229,IF($B$9="All",'No Self Assessment feeder'!CH1229)))</f>
        <v>.</v>
      </c>
      <c r="W1240" s="120" t="str">
        <f>IF($B$9="Female",'No Self Assessment feeder'!W1229,IF($B$9="Male",'No Self Assessment feeder'!BC1229,IF($B$9="All",'No Self Assessment feeder'!CI1229)))</f>
        <v>.</v>
      </c>
      <c r="X1240" s="79" t="str">
        <f>IF($B$9="Female",'No Self Assessment feeder'!X1229,IF($B$9="Male",'No Self Assessment feeder'!BD1229,IF($B$9="All",'No Self Assessment feeder'!CJ1229)))</f>
        <v>.</v>
      </c>
      <c r="Y1240" s="120" t="str">
        <f>IF($B$9="Female",'No Self Assessment feeder'!Y1229,IF($B$9="Male",'No Self Assessment feeder'!BE1229,IF($B$9="All",'No Self Assessment feeder'!CK1229)))</f>
        <v>.</v>
      </c>
      <c r="Z1240" s="120" t="str">
        <f>IF($B$9="Female",'No Self Assessment feeder'!Z1229,IF($B$9="Male",'No Self Assessment feeder'!BF1229,IF($B$9="All",'No Self Assessment feeder'!CL1229)))</f>
        <v>.</v>
      </c>
      <c r="AA1240" s="120" t="str">
        <f>IF($B$9="Female",'No Self Assessment feeder'!AA1229,IF($B$9="Male",'No Self Assessment feeder'!BG1229,IF($B$9="All",'No Self Assessment feeder'!CM1229)))</f>
        <v>.</v>
      </c>
      <c r="AB1240" s="120" t="str">
        <f>IF($B$9="Female",'No Self Assessment feeder'!AB1229,IF($B$9="Male",'No Self Assessment feeder'!BH1229,IF($B$9="All",'No Self Assessment feeder'!CN1229)))</f>
        <v>.</v>
      </c>
      <c r="AC1240" s="127" t="str">
        <f>IF($B$9="Female",'No Self Assessment feeder'!AC1229,IF($B$9="Male",'No Self Assessment feeder'!BI1229,IF($B$9="All",'No Self Assessment feeder'!CO1229)))</f>
        <v>.</v>
      </c>
      <c r="CM1240" s="29"/>
    </row>
    <row r="1241" spans="1:91" ht="14.25" customHeight="1" x14ac:dyDescent="0.2">
      <c r="A1241" s="159" t="s">
        <v>297</v>
      </c>
      <c r="B1241" s="65" t="s">
        <v>118</v>
      </c>
      <c r="C1241" s="66">
        <v>10007765</v>
      </c>
      <c r="D1241" s="66" t="s">
        <v>491</v>
      </c>
      <c r="E1241" s="162" t="s">
        <v>119</v>
      </c>
      <c r="F1241" s="142">
        <f>IF($B$9="Female",'No Self Assessment feeder'!F1230,IF($B$9="Male",'No Self Assessment feeder'!AL1230,IF($B$9="All",'No Self Assessment feeder'!BR1230)))</f>
        <v>135</v>
      </c>
      <c r="G1241" s="120">
        <f>IF($B$9="Female",'No Self Assessment feeder'!G1230,IF($B$9="Male",'No Self Assessment feeder'!AM1230,IF($B$9="All",'No Self Assessment feeder'!BS1230)))</f>
        <v>1.5</v>
      </c>
      <c r="H1241" s="79">
        <f>IF($B$9="Female",'No Self Assessment feeder'!H1230,IF($B$9="Male",'No Self Assessment feeder'!AN1230,IF($B$9="All",'No Self Assessment feeder'!BT1230)))</f>
        <v>130</v>
      </c>
      <c r="I1241" s="120">
        <f>IF($B$9="Female",'No Self Assessment feeder'!I1230,IF($B$9="Male",'No Self Assessment feeder'!AO1230,IF($B$9="All",'No Self Assessment feeder'!BU1230)))</f>
        <v>11.4</v>
      </c>
      <c r="J1241" s="120">
        <f>IF($B$9="Female",'No Self Assessment feeder'!J1230,IF($B$9="Male",'No Self Assessment feeder'!AP1230,IF($B$9="All",'No Self Assessment feeder'!BV1230)))</f>
        <v>10.6</v>
      </c>
      <c r="K1241" s="120">
        <f>IF($B$9="Female",'No Self Assessment feeder'!K1230,IF($B$9="Male",'No Self Assessment feeder'!AQ1230,IF($B$9="All",'No Self Assessment feeder'!BW1230)))</f>
        <v>48.5</v>
      </c>
      <c r="L1241" s="120">
        <f>IF($B$9="Female",'No Self Assessment feeder'!L1230,IF($B$9="Male",'No Self Assessment feeder'!AR1230,IF($B$9="All",'No Self Assessment feeder'!BX1230)))</f>
        <v>67.400000000000006</v>
      </c>
      <c r="M1241" s="127">
        <f>IF($B$9="Female",'No Self Assessment feeder'!M1230,IF($B$9="Male",'No Self Assessment feeder'!AS1230,IF($B$9="All",'No Self Assessment feeder'!BY1230)))</f>
        <v>78</v>
      </c>
      <c r="N1241" s="81" t="str">
        <f>IF($B$9="Female",'No Self Assessment feeder'!N1230,IF($B$9="Male",'No Self Assessment feeder'!AT1230,IF($B$9="All",'No Self Assessment feeder'!BZ1230)))</f>
        <v>.</v>
      </c>
      <c r="O1241" s="120" t="str">
        <f>IF($B$9="Female",'No Self Assessment feeder'!O1230,IF($B$9="Male",'No Self Assessment feeder'!AU1230,IF($B$9="All",'No Self Assessment feeder'!CA1230)))</f>
        <v>.</v>
      </c>
      <c r="P1241" s="79" t="str">
        <f>IF($B$9="Female",'No Self Assessment feeder'!P1230,IF($B$9="Male",'No Self Assessment feeder'!AV1230,IF($B$9="All",'No Self Assessment feeder'!CB1230)))</f>
        <v>.</v>
      </c>
      <c r="Q1241" s="120" t="str">
        <f>IF($B$9="Female",'No Self Assessment feeder'!Q1230,IF($B$9="Male",'No Self Assessment feeder'!AW1230,IF($B$9="All",'No Self Assessment feeder'!CC1230)))</f>
        <v>.</v>
      </c>
      <c r="R1241" s="120" t="str">
        <f>IF($B$9="Female",'No Self Assessment feeder'!R1230,IF($B$9="Male",'No Self Assessment feeder'!AX1230,IF($B$9="All",'No Self Assessment feeder'!CD1230)))</f>
        <v>.</v>
      </c>
      <c r="S1241" s="120" t="str">
        <f>IF($B$9="Female",'No Self Assessment feeder'!S1230,IF($B$9="Male",'No Self Assessment feeder'!AY1230,IF($B$9="All",'No Self Assessment feeder'!CE1230)))</f>
        <v>.</v>
      </c>
      <c r="T1241" s="120" t="str">
        <f>IF($B$9="Female",'No Self Assessment feeder'!T1230,IF($B$9="Male",'No Self Assessment feeder'!AZ1230,IF($B$9="All",'No Self Assessment feeder'!CF1230)))</f>
        <v>.</v>
      </c>
      <c r="U1241" s="127" t="str">
        <f>IF($B$9="Female",'No Self Assessment feeder'!U1230,IF($B$9="Male",'No Self Assessment feeder'!BA1230,IF($B$9="All",'No Self Assessment feeder'!CG1230)))</f>
        <v>.</v>
      </c>
      <c r="V1241" s="81" t="str">
        <f>IF($B$9="Female",'No Self Assessment feeder'!V1230,IF($B$9="Male",'No Self Assessment feeder'!BB1230,IF($B$9="All",'No Self Assessment feeder'!CH1230)))</f>
        <v>.</v>
      </c>
      <c r="W1241" s="120" t="str">
        <f>IF($B$9="Female",'No Self Assessment feeder'!W1230,IF($B$9="Male",'No Self Assessment feeder'!BC1230,IF($B$9="All",'No Self Assessment feeder'!CI1230)))</f>
        <v>.</v>
      </c>
      <c r="X1241" s="79" t="str">
        <f>IF($B$9="Female",'No Self Assessment feeder'!X1230,IF($B$9="Male",'No Self Assessment feeder'!BD1230,IF($B$9="All",'No Self Assessment feeder'!CJ1230)))</f>
        <v>.</v>
      </c>
      <c r="Y1241" s="120" t="str">
        <f>IF($B$9="Female",'No Self Assessment feeder'!Y1230,IF($B$9="Male",'No Self Assessment feeder'!BE1230,IF($B$9="All",'No Self Assessment feeder'!CK1230)))</f>
        <v>.</v>
      </c>
      <c r="Z1241" s="120" t="str">
        <f>IF($B$9="Female",'No Self Assessment feeder'!Z1230,IF($B$9="Male",'No Self Assessment feeder'!BF1230,IF($B$9="All",'No Self Assessment feeder'!CL1230)))</f>
        <v>.</v>
      </c>
      <c r="AA1241" s="120" t="str">
        <f>IF($B$9="Female",'No Self Assessment feeder'!AA1230,IF($B$9="Male",'No Self Assessment feeder'!BG1230,IF($B$9="All",'No Self Assessment feeder'!CM1230)))</f>
        <v>.</v>
      </c>
      <c r="AB1241" s="120" t="str">
        <f>IF($B$9="Female",'No Self Assessment feeder'!AB1230,IF($B$9="Male",'No Self Assessment feeder'!BH1230,IF($B$9="All",'No Self Assessment feeder'!CN1230)))</f>
        <v>.</v>
      </c>
      <c r="AC1241" s="127" t="str">
        <f>IF($B$9="Female",'No Self Assessment feeder'!AC1230,IF($B$9="Male",'No Self Assessment feeder'!BI1230,IF($B$9="All",'No Self Assessment feeder'!CO1230)))</f>
        <v>.</v>
      </c>
      <c r="CM1241" s="29"/>
    </row>
    <row r="1242" spans="1:91" ht="14.25" customHeight="1" x14ac:dyDescent="0.2">
      <c r="A1242" s="159" t="s">
        <v>297</v>
      </c>
      <c r="B1242" s="65" t="s">
        <v>120</v>
      </c>
      <c r="C1242" s="66">
        <v>10007148</v>
      </c>
      <c r="D1242" s="66" t="s">
        <v>494</v>
      </c>
      <c r="E1242" s="162" t="s">
        <v>121</v>
      </c>
      <c r="F1242" s="142">
        <f>IF($B$9="Female",'No Self Assessment feeder'!F1231,IF($B$9="Male",'No Self Assessment feeder'!AL1231,IF($B$9="All",'No Self Assessment feeder'!BR1231)))</f>
        <v>3165</v>
      </c>
      <c r="G1242" s="120">
        <f>IF($B$9="Female",'No Self Assessment feeder'!G1231,IF($B$9="Male",'No Self Assessment feeder'!AM1231,IF($B$9="All",'No Self Assessment feeder'!BS1231)))</f>
        <v>1</v>
      </c>
      <c r="H1242" s="79">
        <f>IF($B$9="Female",'No Self Assessment feeder'!H1231,IF($B$9="Male",'No Self Assessment feeder'!AN1231,IF($B$9="All",'No Self Assessment feeder'!BT1231)))</f>
        <v>3135</v>
      </c>
      <c r="I1242" s="120">
        <f>IF($B$9="Female",'No Self Assessment feeder'!I1231,IF($B$9="Male",'No Self Assessment feeder'!AO1231,IF($B$9="All",'No Self Assessment feeder'!BU1231)))</f>
        <v>7.7</v>
      </c>
      <c r="J1242" s="120">
        <f>IF($B$9="Female",'No Self Assessment feeder'!J1231,IF($B$9="Male",'No Self Assessment feeder'!AP1231,IF($B$9="All",'No Self Assessment feeder'!BV1231)))</f>
        <v>11.2</v>
      </c>
      <c r="K1242" s="120">
        <f>IF($B$9="Female",'No Self Assessment feeder'!K1231,IF($B$9="Male",'No Self Assessment feeder'!AQ1231,IF($B$9="All",'No Self Assessment feeder'!BW1231)))</f>
        <v>62.7</v>
      </c>
      <c r="L1242" s="120">
        <f>IF($B$9="Female",'No Self Assessment feeder'!L1231,IF($B$9="Male",'No Self Assessment feeder'!AR1231,IF($B$9="All",'No Self Assessment feeder'!BX1231)))</f>
        <v>75.8</v>
      </c>
      <c r="M1242" s="127">
        <f>IF($B$9="Female",'No Self Assessment feeder'!M1231,IF($B$9="Male",'No Self Assessment feeder'!AS1231,IF($B$9="All",'No Self Assessment feeder'!BY1231)))</f>
        <v>81.099999999999994</v>
      </c>
      <c r="N1242" s="81" t="str">
        <f>IF($B$9="Female",'No Self Assessment feeder'!N1231,IF($B$9="Male",'No Self Assessment feeder'!AT1231,IF($B$9="All",'No Self Assessment feeder'!BZ1231)))</f>
        <v>.</v>
      </c>
      <c r="O1242" s="120" t="str">
        <f>IF($B$9="Female",'No Self Assessment feeder'!O1231,IF($B$9="Male",'No Self Assessment feeder'!AU1231,IF($B$9="All",'No Self Assessment feeder'!CA1231)))</f>
        <v>.</v>
      </c>
      <c r="P1242" s="79" t="str">
        <f>IF($B$9="Female",'No Self Assessment feeder'!P1231,IF($B$9="Male",'No Self Assessment feeder'!AV1231,IF($B$9="All",'No Self Assessment feeder'!CB1231)))</f>
        <v>.</v>
      </c>
      <c r="Q1242" s="120" t="str">
        <f>IF($B$9="Female",'No Self Assessment feeder'!Q1231,IF($B$9="Male",'No Self Assessment feeder'!AW1231,IF($B$9="All",'No Self Assessment feeder'!CC1231)))</f>
        <v>.</v>
      </c>
      <c r="R1242" s="120" t="str">
        <f>IF($B$9="Female",'No Self Assessment feeder'!R1231,IF($B$9="Male",'No Self Assessment feeder'!AX1231,IF($B$9="All",'No Self Assessment feeder'!CD1231)))</f>
        <v>.</v>
      </c>
      <c r="S1242" s="120" t="str">
        <f>IF($B$9="Female",'No Self Assessment feeder'!S1231,IF($B$9="Male",'No Self Assessment feeder'!AY1231,IF($B$9="All",'No Self Assessment feeder'!CE1231)))</f>
        <v>.</v>
      </c>
      <c r="T1242" s="120" t="str">
        <f>IF($B$9="Female",'No Self Assessment feeder'!T1231,IF($B$9="Male",'No Self Assessment feeder'!AZ1231,IF($B$9="All",'No Self Assessment feeder'!CF1231)))</f>
        <v>.</v>
      </c>
      <c r="U1242" s="127" t="str">
        <f>IF($B$9="Female",'No Self Assessment feeder'!U1231,IF($B$9="Male",'No Self Assessment feeder'!BA1231,IF($B$9="All",'No Self Assessment feeder'!CG1231)))</f>
        <v>.</v>
      </c>
      <c r="V1242" s="81" t="str">
        <f>IF($B$9="Female",'No Self Assessment feeder'!V1231,IF($B$9="Male",'No Self Assessment feeder'!BB1231,IF($B$9="All",'No Self Assessment feeder'!CH1231)))</f>
        <v>.</v>
      </c>
      <c r="W1242" s="120" t="str">
        <f>IF($B$9="Female",'No Self Assessment feeder'!W1231,IF($B$9="Male",'No Self Assessment feeder'!BC1231,IF($B$9="All",'No Self Assessment feeder'!CI1231)))</f>
        <v>.</v>
      </c>
      <c r="X1242" s="79" t="str">
        <f>IF($B$9="Female",'No Self Assessment feeder'!X1231,IF($B$9="Male",'No Self Assessment feeder'!BD1231,IF($B$9="All",'No Self Assessment feeder'!CJ1231)))</f>
        <v>.</v>
      </c>
      <c r="Y1242" s="120" t="str">
        <f>IF($B$9="Female",'No Self Assessment feeder'!Y1231,IF($B$9="Male",'No Self Assessment feeder'!BE1231,IF($B$9="All",'No Self Assessment feeder'!CK1231)))</f>
        <v>.</v>
      </c>
      <c r="Z1242" s="120" t="str">
        <f>IF($B$9="Female",'No Self Assessment feeder'!Z1231,IF($B$9="Male",'No Self Assessment feeder'!BF1231,IF($B$9="All",'No Self Assessment feeder'!CL1231)))</f>
        <v>.</v>
      </c>
      <c r="AA1242" s="120" t="str">
        <f>IF($B$9="Female",'No Self Assessment feeder'!AA1231,IF($B$9="Male",'No Self Assessment feeder'!BG1231,IF($B$9="All",'No Self Assessment feeder'!CM1231)))</f>
        <v>.</v>
      </c>
      <c r="AB1242" s="120" t="str">
        <f>IF($B$9="Female",'No Self Assessment feeder'!AB1231,IF($B$9="Male",'No Self Assessment feeder'!BH1231,IF($B$9="All",'No Self Assessment feeder'!CN1231)))</f>
        <v>.</v>
      </c>
      <c r="AC1242" s="127" t="str">
        <f>IF($B$9="Female",'No Self Assessment feeder'!AC1231,IF($B$9="Male",'No Self Assessment feeder'!BI1231,IF($B$9="All",'No Self Assessment feeder'!CO1231)))</f>
        <v>.</v>
      </c>
      <c r="CM1242" s="29"/>
    </row>
    <row r="1243" spans="1:91" ht="14.25" customHeight="1" x14ac:dyDescent="0.2">
      <c r="A1243" s="159" t="s">
        <v>297</v>
      </c>
      <c r="B1243" s="65" t="s">
        <v>122</v>
      </c>
      <c r="C1243" s="66">
        <v>10007149</v>
      </c>
      <c r="D1243" s="66" t="s">
        <v>494</v>
      </c>
      <c r="E1243" s="162" t="s">
        <v>123</v>
      </c>
      <c r="F1243" s="142">
        <f>IF($B$9="Female",'No Self Assessment feeder'!F1232,IF($B$9="Male",'No Self Assessment feeder'!AL1232,IF($B$9="All",'No Self Assessment feeder'!BR1232)))</f>
        <v>3015</v>
      </c>
      <c r="G1243" s="120">
        <f>IF($B$9="Female",'No Self Assessment feeder'!G1232,IF($B$9="Male",'No Self Assessment feeder'!AM1232,IF($B$9="All",'No Self Assessment feeder'!BS1232)))</f>
        <v>0.7</v>
      </c>
      <c r="H1243" s="79">
        <f>IF($B$9="Female",'No Self Assessment feeder'!H1232,IF($B$9="Male",'No Self Assessment feeder'!AN1232,IF($B$9="All",'No Self Assessment feeder'!BT1232)))</f>
        <v>2995</v>
      </c>
      <c r="I1243" s="120">
        <f>IF($B$9="Female",'No Self Assessment feeder'!I1232,IF($B$9="Male",'No Self Assessment feeder'!AO1232,IF($B$9="All",'No Self Assessment feeder'!BU1232)))</f>
        <v>6.5</v>
      </c>
      <c r="J1243" s="120">
        <f>IF($B$9="Female",'No Self Assessment feeder'!J1232,IF($B$9="Male",'No Self Assessment feeder'!AP1232,IF($B$9="All",'No Self Assessment feeder'!BV1232)))</f>
        <v>10.3</v>
      </c>
      <c r="K1243" s="120">
        <f>IF($B$9="Female",'No Self Assessment feeder'!K1232,IF($B$9="Male",'No Self Assessment feeder'!AQ1232,IF($B$9="All",'No Self Assessment feeder'!BW1232)))</f>
        <v>60.5</v>
      </c>
      <c r="L1243" s="120">
        <f>IF($B$9="Female",'No Self Assessment feeder'!L1232,IF($B$9="Male",'No Self Assessment feeder'!AR1232,IF($B$9="All",'No Self Assessment feeder'!BX1232)))</f>
        <v>75.7</v>
      </c>
      <c r="M1243" s="127">
        <f>IF($B$9="Female",'No Self Assessment feeder'!M1232,IF($B$9="Male",'No Self Assessment feeder'!AS1232,IF($B$9="All",'No Self Assessment feeder'!BY1232)))</f>
        <v>83.3</v>
      </c>
      <c r="N1243" s="81" t="str">
        <f>IF($B$9="Female",'No Self Assessment feeder'!N1232,IF($B$9="Male",'No Self Assessment feeder'!AT1232,IF($B$9="All",'No Self Assessment feeder'!BZ1232)))</f>
        <v>.</v>
      </c>
      <c r="O1243" s="120" t="str">
        <f>IF($B$9="Female",'No Self Assessment feeder'!O1232,IF($B$9="Male",'No Self Assessment feeder'!AU1232,IF($B$9="All",'No Self Assessment feeder'!CA1232)))</f>
        <v>.</v>
      </c>
      <c r="P1243" s="79" t="str">
        <f>IF($B$9="Female",'No Self Assessment feeder'!P1232,IF($B$9="Male",'No Self Assessment feeder'!AV1232,IF($B$9="All",'No Self Assessment feeder'!CB1232)))</f>
        <v>.</v>
      </c>
      <c r="Q1243" s="120" t="str">
        <f>IF($B$9="Female",'No Self Assessment feeder'!Q1232,IF($B$9="Male",'No Self Assessment feeder'!AW1232,IF($B$9="All",'No Self Assessment feeder'!CC1232)))</f>
        <v>.</v>
      </c>
      <c r="R1243" s="120" t="str">
        <f>IF($B$9="Female",'No Self Assessment feeder'!R1232,IF($B$9="Male",'No Self Assessment feeder'!AX1232,IF($B$9="All",'No Self Assessment feeder'!CD1232)))</f>
        <v>.</v>
      </c>
      <c r="S1243" s="120" t="str">
        <f>IF($B$9="Female",'No Self Assessment feeder'!S1232,IF($B$9="Male",'No Self Assessment feeder'!AY1232,IF($B$9="All",'No Self Assessment feeder'!CE1232)))</f>
        <v>.</v>
      </c>
      <c r="T1243" s="120" t="str">
        <f>IF($B$9="Female",'No Self Assessment feeder'!T1232,IF($B$9="Male",'No Self Assessment feeder'!AZ1232,IF($B$9="All",'No Self Assessment feeder'!CF1232)))</f>
        <v>.</v>
      </c>
      <c r="U1243" s="127" t="str">
        <f>IF($B$9="Female",'No Self Assessment feeder'!U1232,IF($B$9="Male",'No Self Assessment feeder'!BA1232,IF($B$9="All",'No Self Assessment feeder'!CG1232)))</f>
        <v>.</v>
      </c>
      <c r="V1243" s="81" t="str">
        <f>IF($B$9="Female",'No Self Assessment feeder'!V1232,IF($B$9="Male",'No Self Assessment feeder'!BB1232,IF($B$9="All",'No Self Assessment feeder'!CH1232)))</f>
        <v>.</v>
      </c>
      <c r="W1243" s="120" t="str">
        <f>IF($B$9="Female",'No Self Assessment feeder'!W1232,IF($B$9="Male",'No Self Assessment feeder'!BC1232,IF($B$9="All",'No Self Assessment feeder'!CI1232)))</f>
        <v>.</v>
      </c>
      <c r="X1243" s="79" t="str">
        <f>IF($B$9="Female",'No Self Assessment feeder'!X1232,IF($B$9="Male",'No Self Assessment feeder'!BD1232,IF($B$9="All",'No Self Assessment feeder'!CJ1232)))</f>
        <v>.</v>
      </c>
      <c r="Y1243" s="120" t="str">
        <f>IF($B$9="Female",'No Self Assessment feeder'!Y1232,IF($B$9="Male",'No Self Assessment feeder'!BE1232,IF($B$9="All",'No Self Assessment feeder'!CK1232)))</f>
        <v>.</v>
      </c>
      <c r="Z1243" s="120" t="str">
        <f>IF($B$9="Female",'No Self Assessment feeder'!Z1232,IF($B$9="Male",'No Self Assessment feeder'!BF1232,IF($B$9="All",'No Self Assessment feeder'!CL1232)))</f>
        <v>.</v>
      </c>
      <c r="AA1243" s="120" t="str">
        <f>IF($B$9="Female",'No Self Assessment feeder'!AA1232,IF($B$9="Male",'No Self Assessment feeder'!BG1232,IF($B$9="All",'No Self Assessment feeder'!CM1232)))</f>
        <v>.</v>
      </c>
      <c r="AB1243" s="120" t="str">
        <f>IF($B$9="Female",'No Self Assessment feeder'!AB1232,IF($B$9="Male",'No Self Assessment feeder'!BH1232,IF($B$9="All",'No Self Assessment feeder'!CN1232)))</f>
        <v>.</v>
      </c>
      <c r="AC1243" s="127" t="str">
        <f>IF($B$9="Female",'No Self Assessment feeder'!AC1232,IF($B$9="Male",'No Self Assessment feeder'!BI1232,IF($B$9="All",'No Self Assessment feeder'!CO1232)))</f>
        <v>.</v>
      </c>
      <c r="CM1243" s="29"/>
    </row>
    <row r="1244" spans="1:91" ht="14.25" customHeight="1" x14ac:dyDescent="0.2">
      <c r="A1244" s="159" t="s">
        <v>297</v>
      </c>
      <c r="B1244" s="65" t="s">
        <v>124</v>
      </c>
      <c r="C1244" s="66">
        <v>10003270</v>
      </c>
      <c r="D1244" s="66" t="s">
        <v>491</v>
      </c>
      <c r="E1244" s="162" t="s">
        <v>125</v>
      </c>
      <c r="F1244" s="142">
        <f>IF($B$9="Female",'No Self Assessment feeder'!F1233,IF($B$9="Male",'No Self Assessment feeder'!AL1233,IF($B$9="All",'No Self Assessment feeder'!BR1233)))</f>
        <v>1525</v>
      </c>
      <c r="G1244" s="120">
        <f>IF($B$9="Female",'No Self Assessment feeder'!G1233,IF($B$9="Male",'No Self Assessment feeder'!AM1233,IF($B$9="All",'No Self Assessment feeder'!BS1233)))</f>
        <v>1</v>
      </c>
      <c r="H1244" s="79">
        <f>IF($B$9="Female",'No Self Assessment feeder'!H1233,IF($B$9="Male",'No Self Assessment feeder'!AN1233,IF($B$9="All",'No Self Assessment feeder'!BT1233)))</f>
        <v>1510</v>
      </c>
      <c r="I1244" s="120">
        <f>IF($B$9="Female",'No Self Assessment feeder'!I1233,IF($B$9="Male",'No Self Assessment feeder'!AO1233,IF($B$9="All",'No Self Assessment feeder'!BU1233)))</f>
        <v>6.2</v>
      </c>
      <c r="J1244" s="120">
        <f>IF($B$9="Female",'No Self Assessment feeder'!J1233,IF($B$9="Male",'No Self Assessment feeder'!AP1233,IF($B$9="All",'No Self Assessment feeder'!BV1233)))</f>
        <v>6.7</v>
      </c>
      <c r="K1244" s="120">
        <f>IF($B$9="Female",'No Self Assessment feeder'!K1233,IF($B$9="Male",'No Self Assessment feeder'!AQ1233,IF($B$9="All",'No Self Assessment feeder'!BW1233)))</f>
        <v>46.2</v>
      </c>
      <c r="L1244" s="120">
        <f>IF($B$9="Female",'No Self Assessment feeder'!L1233,IF($B$9="Male",'No Self Assessment feeder'!AR1233,IF($B$9="All",'No Self Assessment feeder'!BX1233)))</f>
        <v>67.3</v>
      </c>
      <c r="M1244" s="127">
        <f>IF($B$9="Female",'No Self Assessment feeder'!M1233,IF($B$9="Male",'No Self Assessment feeder'!AS1233,IF($B$9="All",'No Self Assessment feeder'!BY1233)))</f>
        <v>87.1</v>
      </c>
      <c r="N1244" s="81" t="str">
        <f>IF($B$9="Female",'No Self Assessment feeder'!N1233,IF($B$9="Male",'No Self Assessment feeder'!AT1233,IF($B$9="All",'No Self Assessment feeder'!BZ1233)))</f>
        <v>.</v>
      </c>
      <c r="O1244" s="120" t="str">
        <f>IF($B$9="Female",'No Self Assessment feeder'!O1233,IF($B$9="Male",'No Self Assessment feeder'!AU1233,IF($B$9="All",'No Self Assessment feeder'!CA1233)))</f>
        <v>.</v>
      </c>
      <c r="P1244" s="79" t="str">
        <f>IF($B$9="Female",'No Self Assessment feeder'!P1233,IF($B$9="Male",'No Self Assessment feeder'!AV1233,IF($B$9="All",'No Self Assessment feeder'!CB1233)))</f>
        <v>.</v>
      </c>
      <c r="Q1244" s="120" t="str">
        <f>IF($B$9="Female",'No Self Assessment feeder'!Q1233,IF($B$9="Male",'No Self Assessment feeder'!AW1233,IF($B$9="All",'No Self Assessment feeder'!CC1233)))</f>
        <v>.</v>
      </c>
      <c r="R1244" s="120" t="str">
        <f>IF($B$9="Female",'No Self Assessment feeder'!R1233,IF($B$9="Male",'No Self Assessment feeder'!AX1233,IF($B$9="All",'No Self Assessment feeder'!CD1233)))</f>
        <v>.</v>
      </c>
      <c r="S1244" s="120" t="str">
        <f>IF($B$9="Female",'No Self Assessment feeder'!S1233,IF($B$9="Male",'No Self Assessment feeder'!AY1233,IF($B$9="All",'No Self Assessment feeder'!CE1233)))</f>
        <v>.</v>
      </c>
      <c r="T1244" s="120" t="str">
        <f>IF($B$9="Female",'No Self Assessment feeder'!T1233,IF($B$9="Male",'No Self Assessment feeder'!AZ1233,IF($B$9="All",'No Self Assessment feeder'!CF1233)))</f>
        <v>.</v>
      </c>
      <c r="U1244" s="127" t="str">
        <f>IF($B$9="Female",'No Self Assessment feeder'!U1233,IF($B$9="Male",'No Self Assessment feeder'!BA1233,IF($B$9="All",'No Self Assessment feeder'!CG1233)))</f>
        <v>.</v>
      </c>
      <c r="V1244" s="81" t="str">
        <f>IF($B$9="Female",'No Self Assessment feeder'!V1233,IF($B$9="Male",'No Self Assessment feeder'!BB1233,IF($B$9="All",'No Self Assessment feeder'!CH1233)))</f>
        <v>.</v>
      </c>
      <c r="W1244" s="120" t="str">
        <f>IF($B$9="Female",'No Self Assessment feeder'!W1233,IF($B$9="Male",'No Self Assessment feeder'!BC1233,IF($B$9="All",'No Self Assessment feeder'!CI1233)))</f>
        <v>.</v>
      </c>
      <c r="X1244" s="79" t="str">
        <f>IF($B$9="Female",'No Self Assessment feeder'!X1233,IF($B$9="Male",'No Self Assessment feeder'!BD1233,IF($B$9="All",'No Self Assessment feeder'!CJ1233)))</f>
        <v>.</v>
      </c>
      <c r="Y1244" s="120" t="str">
        <f>IF($B$9="Female",'No Self Assessment feeder'!Y1233,IF($B$9="Male",'No Self Assessment feeder'!BE1233,IF($B$9="All",'No Self Assessment feeder'!CK1233)))</f>
        <v>.</v>
      </c>
      <c r="Z1244" s="120" t="str">
        <f>IF($B$9="Female",'No Self Assessment feeder'!Z1233,IF($B$9="Male",'No Self Assessment feeder'!BF1233,IF($B$9="All",'No Self Assessment feeder'!CL1233)))</f>
        <v>.</v>
      </c>
      <c r="AA1244" s="120" t="str">
        <f>IF($B$9="Female",'No Self Assessment feeder'!AA1233,IF($B$9="Male",'No Self Assessment feeder'!BG1233,IF($B$9="All",'No Self Assessment feeder'!CM1233)))</f>
        <v>.</v>
      </c>
      <c r="AB1244" s="120" t="str">
        <f>IF($B$9="Female",'No Self Assessment feeder'!AB1233,IF($B$9="Male",'No Self Assessment feeder'!BH1233,IF($B$9="All",'No Self Assessment feeder'!CN1233)))</f>
        <v>.</v>
      </c>
      <c r="AC1244" s="127" t="str">
        <f>IF($B$9="Female",'No Self Assessment feeder'!AC1233,IF($B$9="Male",'No Self Assessment feeder'!BI1233,IF($B$9="All",'No Self Assessment feeder'!CO1233)))</f>
        <v>.</v>
      </c>
      <c r="CM1244" s="29"/>
    </row>
    <row r="1245" spans="1:91" ht="14.25" customHeight="1" x14ac:dyDescent="0.2">
      <c r="A1245" s="159" t="s">
        <v>297</v>
      </c>
      <c r="B1245" s="65" t="s">
        <v>126</v>
      </c>
      <c r="C1245" s="66">
        <v>10007767</v>
      </c>
      <c r="D1245" s="66" t="s">
        <v>489</v>
      </c>
      <c r="E1245" s="162" t="s">
        <v>127</v>
      </c>
      <c r="F1245" s="142">
        <f>IF($B$9="Female",'No Self Assessment feeder'!F1234,IF($B$9="Male",'No Self Assessment feeder'!AL1234,IF($B$9="All",'No Self Assessment feeder'!BR1234)))</f>
        <v>1630</v>
      </c>
      <c r="G1245" s="120">
        <f>IF($B$9="Female",'No Self Assessment feeder'!G1234,IF($B$9="Male",'No Self Assessment feeder'!AM1234,IF($B$9="All",'No Self Assessment feeder'!BS1234)))</f>
        <v>0.7</v>
      </c>
      <c r="H1245" s="79">
        <f>IF($B$9="Female",'No Self Assessment feeder'!H1234,IF($B$9="Male",'No Self Assessment feeder'!AN1234,IF($B$9="All",'No Self Assessment feeder'!BT1234)))</f>
        <v>1620</v>
      </c>
      <c r="I1245" s="120">
        <f>IF($B$9="Female",'No Self Assessment feeder'!I1234,IF($B$9="Male",'No Self Assessment feeder'!AO1234,IF($B$9="All",'No Self Assessment feeder'!BU1234)))</f>
        <v>5.6</v>
      </c>
      <c r="J1245" s="120">
        <f>IF($B$9="Female",'No Self Assessment feeder'!J1234,IF($B$9="Male",'No Self Assessment feeder'!AP1234,IF($B$9="All",'No Self Assessment feeder'!BV1234)))</f>
        <v>9.6</v>
      </c>
      <c r="K1245" s="120">
        <f>IF($B$9="Female",'No Self Assessment feeder'!K1234,IF($B$9="Male",'No Self Assessment feeder'!AQ1234,IF($B$9="All",'No Self Assessment feeder'!BW1234)))</f>
        <v>57.5</v>
      </c>
      <c r="L1245" s="120">
        <f>IF($B$9="Female",'No Self Assessment feeder'!L1234,IF($B$9="Male",'No Self Assessment feeder'!AR1234,IF($B$9="All",'No Self Assessment feeder'!BX1234)))</f>
        <v>76.099999999999994</v>
      </c>
      <c r="M1245" s="127">
        <f>IF($B$9="Female",'No Self Assessment feeder'!M1234,IF($B$9="Male",'No Self Assessment feeder'!AS1234,IF($B$9="All",'No Self Assessment feeder'!BY1234)))</f>
        <v>84.8</v>
      </c>
      <c r="N1245" s="81" t="str">
        <f>IF($B$9="Female",'No Self Assessment feeder'!N1234,IF($B$9="Male",'No Self Assessment feeder'!AT1234,IF($B$9="All",'No Self Assessment feeder'!BZ1234)))</f>
        <v>.</v>
      </c>
      <c r="O1245" s="120" t="str">
        <f>IF($B$9="Female",'No Self Assessment feeder'!O1234,IF($B$9="Male",'No Self Assessment feeder'!AU1234,IF($B$9="All",'No Self Assessment feeder'!CA1234)))</f>
        <v>.</v>
      </c>
      <c r="P1245" s="79" t="str">
        <f>IF($B$9="Female",'No Self Assessment feeder'!P1234,IF($B$9="Male",'No Self Assessment feeder'!AV1234,IF($B$9="All",'No Self Assessment feeder'!CB1234)))</f>
        <v>.</v>
      </c>
      <c r="Q1245" s="120" t="str">
        <f>IF($B$9="Female",'No Self Assessment feeder'!Q1234,IF($B$9="Male",'No Self Assessment feeder'!AW1234,IF($B$9="All",'No Self Assessment feeder'!CC1234)))</f>
        <v>.</v>
      </c>
      <c r="R1245" s="120" t="str">
        <f>IF($B$9="Female",'No Self Assessment feeder'!R1234,IF($B$9="Male",'No Self Assessment feeder'!AX1234,IF($B$9="All",'No Self Assessment feeder'!CD1234)))</f>
        <v>.</v>
      </c>
      <c r="S1245" s="120" t="str">
        <f>IF($B$9="Female",'No Self Assessment feeder'!S1234,IF($B$9="Male",'No Self Assessment feeder'!AY1234,IF($B$9="All",'No Self Assessment feeder'!CE1234)))</f>
        <v>.</v>
      </c>
      <c r="T1245" s="120" t="str">
        <f>IF($B$9="Female",'No Self Assessment feeder'!T1234,IF($B$9="Male",'No Self Assessment feeder'!AZ1234,IF($B$9="All",'No Self Assessment feeder'!CF1234)))</f>
        <v>.</v>
      </c>
      <c r="U1245" s="127" t="str">
        <f>IF($B$9="Female",'No Self Assessment feeder'!U1234,IF($B$9="Male",'No Self Assessment feeder'!BA1234,IF($B$9="All",'No Self Assessment feeder'!CG1234)))</f>
        <v>.</v>
      </c>
      <c r="V1245" s="81" t="str">
        <f>IF($B$9="Female",'No Self Assessment feeder'!V1234,IF($B$9="Male",'No Self Assessment feeder'!BB1234,IF($B$9="All",'No Self Assessment feeder'!CH1234)))</f>
        <v>.</v>
      </c>
      <c r="W1245" s="120" t="str">
        <f>IF($B$9="Female",'No Self Assessment feeder'!W1234,IF($B$9="Male",'No Self Assessment feeder'!BC1234,IF($B$9="All",'No Self Assessment feeder'!CI1234)))</f>
        <v>.</v>
      </c>
      <c r="X1245" s="79" t="str">
        <f>IF($B$9="Female",'No Self Assessment feeder'!X1234,IF($B$9="Male",'No Self Assessment feeder'!BD1234,IF($B$9="All",'No Self Assessment feeder'!CJ1234)))</f>
        <v>.</v>
      </c>
      <c r="Y1245" s="120" t="str">
        <f>IF($B$9="Female",'No Self Assessment feeder'!Y1234,IF($B$9="Male",'No Self Assessment feeder'!BE1234,IF($B$9="All",'No Self Assessment feeder'!CK1234)))</f>
        <v>.</v>
      </c>
      <c r="Z1245" s="120" t="str">
        <f>IF($B$9="Female",'No Self Assessment feeder'!Z1234,IF($B$9="Male",'No Self Assessment feeder'!BF1234,IF($B$9="All",'No Self Assessment feeder'!CL1234)))</f>
        <v>.</v>
      </c>
      <c r="AA1245" s="120" t="str">
        <f>IF($B$9="Female",'No Self Assessment feeder'!AA1234,IF($B$9="Male",'No Self Assessment feeder'!BG1234,IF($B$9="All",'No Self Assessment feeder'!CM1234)))</f>
        <v>.</v>
      </c>
      <c r="AB1245" s="120" t="str">
        <f>IF($B$9="Female",'No Self Assessment feeder'!AB1234,IF($B$9="Male",'No Self Assessment feeder'!BH1234,IF($B$9="All",'No Self Assessment feeder'!CN1234)))</f>
        <v>.</v>
      </c>
      <c r="AC1245" s="127" t="str">
        <f>IF($B$9="Female",'No Self Assessment feeder'!AC1234,IF($B$9="Male",'No Self Assessment feeder'!BI1234,IF($B$9="All",'No Self Assessment feeder'!CO1234)))</f>
        <v>.</v>
      </c>
      <c r="CM1245" s="29"/>
    </row>
    <row r="1246" spans="1:91" ht="14.25" customHeight="1" x14ac:dyDescent="0.2">
      <c r="A1246" s="159" t="s">
        <v>297</v>
      </c>
      <c r="B1246" s="65" t="s">
        <v>128</v>
      </c>
      <c r="C1246" s="66">
        <v>10007150</v>
      </c>
      <c r="D1246" s="66" t="s">
        <v>495</v>
      </c>
      <c r="E1246" s="162" t="s">
        <v>129</v>
      </c>
      <c r="F1246" s="142">
        <f>IF($B$9="Female",'No Self Assessment feeder'!F1235,IF($B$9="Male",'No Self Assessment feeder'!AL1235,IF($B$9="All",'No Self Assessment feeder'!BR1235)))</f>
        <v>3380</v>
      </c>
      <c r="G1246" s="120">
        <f>IF($B$9="Female",'No Self Assessment feeder'!G1235,IF($B$9="Male",'No Self Assessment feeder'!AM1235,IF($B$9="All",'No Self Assessment feeder'!BS1235)))</f>
        <v>0.3</v>
      </c>
      <c r="H1246" s="79">
        <f>IF($B$9="Female",'No Self Assessment feeder'!H1235,IF($B$9="Male",'No Self Assessment feeder'!AN1235,IF($B$9="All",'No Self Assessment feeder'!BT1235)))</f>
        <v>3370</v>
      </c>
      <c r="I1246" s="120">
        <f>IF($B$9="Female",'No Self Assessment feeder'!I1235,IF($B$9="Male",'No Self Assessment feeder'!AO1235,IF($B$9="All",'No Self Assessment feeder'!BU1235)))</f>
        <v>6.6</v>
      </c>
      <c r="J1246" s="120">
        <f>IF($B$9="Female",'No Self Assessment feeder'!J1235,IF($B$9="Male",'No Self Assessment feeder'!AP1235,IF($B$9="All",'No Self Assessment feeder'!BV1235)))</f>
        <v>15.5</v>
      </c>
      <c r="K1246" s="120">
        <f>IF($B$9="Female",'No Self Assessment feeder'!K1235,IF($B$9="Male",'No Self Assessment feeder'!AQ1235,IF($B$9="All",'No Self Assessment feeder'!BW1235)))</f>
        <v>57.6</v>
      </c>
      <c r="L1246" s="120">
        <f>IF($B$9="Female",'No Self Assessment feeder'!L1235,IF($B$9="Male",'No Self Assessment feeder'!AR1235,IF($B$9="All",'No Self Assessment feeder'!BX1235)))</f>
        <v>70.2</v>
      </c>
      <c r="M1246" s="127">
        <f>IF($B$9="Female",'No Self Assessment feeder'!M1235,IF($B$9="Male",'No Self Assessment feeder'!AS1235,IF($B$9="All",'No Self Assessment feeder'!BY1235)))</f>
        <v>77.900000000000006</v>
      </c>
      <c r="N1246" s="81" t="str">
        <f>IF($B$9="Female",'No Self Assessment feeder'!N1235,IF($B$9="Male",'No Self Assessment feeder'!AT1235,IF($B$9="All",'No Self Assessment feeder'!BZ1235)))</f>
        <v>.</v>
      </c>
      <c r="O1246" s="120" t="str">
        <f>IF($B$9="Female",'No Self Assessment feeder'!O1235,IF($B$9="Male",'No Self Assessment feeder'!AU1235,IF($B$9="All",'No Self Assessment feeder'!CA1235)))</f>
        <v>.</v>
      </c>
      <c r="P1246" s="79" t="str">
        <f>IF($B$9="Female",'No Self Assessment feeder'!P1235,IF($B$9="Male",'No Self Assessment feeder'!AV1235,IF($B$9="All",'No Self Assessment feeder'!CB1235)))</f>
        <v>.</v>
      </c>
      <c r="Q1246" s="120" t="str">
        <f>IF($B$9="Female",'No Self Assessment feeder'!Q1235,IF($B$9="Male",'No Self Assessment feeder'!AW1235,IF($B$9="All",'No Self Assessment feeder'!CC1235)))</f>
        <v>.</v>
      </c>
      <c r="R1246" s="120" t="str">
        <f>IF($B$9="Female",'No Self Assessment feeder'!R1235,IF($B$9="Male",'No Self Assessment feeder'!AX1235,IF($B$9="All",'No Self Assessment feeder'!CD1235)))</f>
        <v>.</v>
      </c>
      <c r="S1246" s="120" t="str">
        <f>IF($B$9="Female",'No Self Assessment feeder'!S1235,IF($B$9="Male",'No Self Assessment feeder'!AY1235,IF($B$9="All",'No Self Assessment feeder'!CE1235)))</f>
        <v>.</v>
      </c>
      <c r="T1246" s="120" t="str">
        <f>IF($B$9="Female",'No Self Assessment feeder'!T1235,IF($B$9="Male",'No Self Assessment feeder'!AZ1235,IF($B$9="All",'No Self Assessment feeder'!CF1235)))</f>
        <v>.</v>
      </c>
      <c r="U1246" s="127" t="str">
        <f>IF($B$9="Female",'No Self Assessment feeder'!U1235,IF($B$9="Male",'No Self Assessment feeder'!BA1235,IF($B$9="All",'No Self Assessment feeder'!CG1235)))</f>
        <v>.</v>
      </c>
      <c r="V1246" s="81" t="str">
        <f>IF($B$9="Female",'No Self Assessment feeder'!V1235,IF($B$9="Male",'No Self Assessment feeder'!BB1235,IF($B$9="All",'No Self Assessment feeder'!CH1235)))</f>
        <v>.</v>
      </c>
      <c r="W1246" s="120" t="str">
        <f>IF($B$9="Female",'No Self Assessment feeder'!W1235,IF($B$9="Male",'No Self Assessment feeder'!BC1235,IF($B$9="All",'No Self Assessment feeder'!CI1235)))</f>
        <v>.</v>
      </c>
      <c r="X1246" s="79" t="str">
        <f>IF($B$9="Female",'No Self Assessment feeder'!X1235,IF($B$9="Male",'No Self Assessment feeder'!BD1235,IF($B$9="All",'No Self Assessment feeder'!CJ1235)))</f>
        <v>.</v>
      </c>
      <c r="Y1246" s="120" t="str">
        <f>IF($B$9="Female",'No Self Assessment feeder'!Y1235,IF($B$9="Male",'No Self Assessment feeder'!BE1235,IF($B$9="All",'No Self Assessment feeder'!CK1235)))</f>
        <v>.</v>
      </c>
      <c r="Z1246" s="120" t="str">
        <f>IF($B$9="Female",'No Self Assessment feeder'!Z1235,IF($B$9="Male",'No Self Assessment feeder'!BF1235,IF($B$9="All",'No Self Assessment feeder'!CL1235)))</f>
        <v>.</v>
      </c>
      <c r="AA1246" s="120" t="str">
        <f>IF($B$9="Female",'No Self Assessment feeder'!AA1235,IF($B$9="Male",'No Self Assessment feeder'!BG1235,IF($B$9="All",'No Self Assessment feeder'!CM1235)))</f>
        <v>.</v>
      </c>
      <c r="AB1246" s="120" t="str">
        <f>IF($B$9="Female",'No Self Assessment feeder'!AB1235,IF($B$9="Male",'No Self Assessment feeder'!BH1235,IF($B$9="All",'No Self Assessment feeder'!CN1235)))</f>
        <v>.</v>
      </c>
      <c r="AC1246" s="127" t="str">
        <f>IF($B$9="Female",'No Self Assessment feeder'!AC1235,IF($B$9="Male",'No Self Assessment feeder'!BI1235,IF($B$9="All",'No Self Assessment feeder'!CO1235)))</f>
        <v>.</v>
      </c>
      <c r="CM1246" s="29"/>
    </row>
    <row r="1247" spans="1:91" ht="14.25" customHeight="1" x14ac:dyDescent="0.2">
      <c r="A1247" s="159" t="s">
        <v>297</v>
      </c>
      <c r="B1247" s="65" t="s">
        <v>130</v>
      </c>
      <c r="C1247" s="66">
        <v>10003645</v>
      </c>
      <c r="D1247" s="66" t="s">
        <v>491</v>
      </c>
      <c r="E1247" s="162" t="s">
        <v>131</v>
      </c>
      <c r="F1247" s="142">
        <f>IF($B$9="Female",'No Self Assessment feeder'!F1236,IF($B$9="Male",'No Self Assessment feeder'!AL1236,IF($B$9="All",'No Self Assessment feeder'!BR1236)))</f>
        <v>3075</v>
      </c>
      <c r="G1247" s="120">
        <f>IF($B$9="Female",'No Self Assessment feeder'!G1236,IF($B$9="Male",'No Self Assessment feeder'!AM1236,IF($B$9="All",'No Self Assessment feeder'!BS1236)))</f>
        <v>1.4</v>
      </c>
      <c r="H1247" s="79">
        <f>IF($B$9="Female",'No Self Assessment feeder'!H1236,IF($B$9="Male",'No Self Assessment feeder'!AN1236,IF($B$9="All",'No Self Assessment feeder'!BT1236)))</f>
        <v>3030</v>
      </c>
      <c r="I1247" s="120">
        <f>IF($B$9="Female",'No Self Assessment feeder'!I1236,IF($B$9="Male",'No Self Assessment feeder'!AO1236,IF($B$9="All",'No Self Assessment feeder'!BU1236)))</f>
        <v>6.8</v>
      </c>
      <c r="J1247" s="120">
        <f>IF($B$9="Female",'No Self Assessment feeder'!J1236,IF($B$9="Male",'No Self Assessment feeder'!AP1236,IF($B$9="All",'No Self Assessment feeder'!BV1236)))</f>
        <v>11.5</v>
      </c>
      <c r="K1247" s="120">
        <f>IF($B$9="Female",'No Self Assessment feeder'!K1236,IF($B$9="Male",'No Self Assessment feeder'!AQ1236,IF($B$9="All",'No Self Assessment feeder'!BW1236)))</f>
        <v>47.2</v>
      </c>
      <c r="L1247" s="120">
        <f>IF($B$9="Female",'No Self Assessment feeder'!L1236,IF($B$9="Male",'No Self Assessment feeder'!AR1236,IF($B$9="All",'No Self Assessment feeder'!BX1236)))</f>
        <v>66.400000000000006</v>
      </c>
      <c r="M1247" s="127">
        <f>IF($B$9="Female",'No Self Assessment feeder'!M1236,IF($B$9="Male",'No Self Assessment feeder'!AS1236,IF($B$9="All",'No Self Assessment feeder'!BY1236)))</f>
        <v>81.7</v>
      </c>
      <c r="N1247" s="81" t="str">
        <f>IF($B$9="Female",'No Self Assessment feeder'!N1236,IF($B$9="Male",'No Self Assessment feeder'!AT1236,IF($B$9="All",'No Self Assessment feeder'!BZ1236)))</f>
        <v>.</v>
      </c>
      <c r="O1247" s="120" t="str">
        <f>IF($B$9="Female",'No Self Assessment feeder'!O1236,IF($B$9="Male",'No Self Assessment feeder'!AU1236,IF($B$9="All",'No Self Assessment feeder'!CA1236)))</f>
        <v>.</v>
      </c>
      <c r="P1247" s="79" t="str">
        <f>IF($B$9="Female",'No Self Assessment feeder'!P1236,IF($B$9="Male",'No Self Assessment feeder'!AV1236,IF($B$9="All",'No Self Assessment feeder'!CB1236)))</f>
        <v>.</v>
      </c>
      <c r="Q1247" s="120" t="str">
        <f>IF($B$9="Female",'No Self Assessment feeder'!Q1236,IF($B$9="Male",'No Self Assessment feeder'!AW1236,IF($B$9="All",'No Self Assessment feeder'!CC1236)))</f>
        <v>.</v>
      </c>
      <c r="R1247" s="120" t="str">
        <f>IF($B$9="Female",'No Self Assessment feeder'!R1236,IF($B$9="Male",'No Self Assessment feeder'!AX1236,IF($B$9="All",'No Self Assessment feeder'!CD1236)))</f>
        <v>.</v>
      </c>
      <c r="S1247" s="120" t="str">
        <f>IF($B$9="Female",'No Self Assessment feeder'!S1236,IF($B$9="Male",'No Self Assessment feeder'!AY1236,IF($B$9="All",'No Self Assessment feeder'!CE1236)))</f>
        <v>.</v>
      </c>
      <c r="T1247" s="120" t="str">
        <f>IF($B$9="Female",'No Self Assessment feeder'!T1236,IF($B$9="Male",'No Self Assessment feeder'!AZ1236,IF($B$9="All",'No Self Assessment feeder'!CF1236)))</f>
        <v>.</v>
      </c>
      <c r="U1247" s="127" t="str">
        <f>IF($B$9="Female",'No Self Assessment feeder'!U1236,IF($B$9="Male",'No Self Assessment feeder'!BA1236,IF($B$9="All",'No Self Assessment feeder'!CG1236)))</f>
        <v>.</v>
      </c>
      <c r="V1247" s="81" t="str">
        <f>IF($B$9="Female",'No Self Assessment feeder'!V1236,IF($B$9="Male",'No Self Assessment feeder'!BB1236,IF($B$9="All",'No Self Assessment feeder'!CH1236)))</f>
        <v>.</v>
      </c>
      <c r="W1247" s="120" t="str">
        <f>IF($B$9="Female",'No Self Assessment feeder'!W1236,IF($B$9="Male",'No Self Assessment feeder'!BC1236,IF($B$9="All",'No Self Assessment feeder'!CI1236)))</f>
        <v>.</v>
      </c>
      <c r="X1247" s="79" t="str">
        <f>IF($B$9="Female",'No Self Assessment feeder'!X1236,IF($B$9="Male",'No Self Assessment feeder'!BD1236,IF($B$9="All",'No Self Assessment feeder'!CJ1236)))</f>
        <v>.</v>
      </c>
      <c r="Y1247" s="120" t="str">
        <f>IF($B$9="Female",'No Self Assessment feeder'!Y1236,IF($B$9="Male",'No Self Assessment feeder'!BE1236,IF($B$9="All",'No Self Assessment feeder'!CK1236)))</f>
        <v>.</v>
      </c>
      <c r="Z1247" s="120" t="str">
        <f>IF($B$9="Female",'No Self Assessment feeder'!Z1236,IF($B$9="Male",'No Self Assessment feeder'!BF1236,IF($B$9="All",'No Self Assessment feeder'!CL1236)))</f>
        <v>.</v>
      </c>
      <c r="AA1247" s="120" t="str">
        <f>IF($B$9="Female",'No Self Assessment feeder'!AA1236,IF($B$9="Male",'No Self Assessment feeder'!BG1236,IF($B$9="All",'No Self Assessment feeder'!CM1236)))</f>
        <v>.</v>
      </c>
      <c r="AB1247" s="120" t="str">
        <f>IF($B$9="Female",'No Self Assessment feeder'!AB1236,IF($B$9="Male",'No Self Assessment feeder'!BH1236,IF($B$9="All",'No Self Assessment feeder'!CN1236)))</f>
        <v>.</v>
      </c>
      <c r="AC1247" s="127" t="str">
        <f>IF($B$9="Female",'No Self Assessment feeder'!AC1236,IF($B$9="Male",'No Self Assessment feeder'!BI1236,IF($B$9="All",'No Self Assessment feeder'!CO1236)))</f>
        <v>.</v>
      </c>
      <c r="CM1247" s="29"/>
    </row>
    <row r="1248" spans="1:91" ht="14.25" customHeight="1" x14ac:dyDescent="0.2">
      <c r="A1248" s="159" t="s">
        <v>297</v>
      </c>
      <c r="B1248" s="65" t="s">
        <v>132</v>
      </c>
      <c r="C1248" s="66">
        <v>10003678</v>
      </c>
      <c r="D1248" s="66" t="s">
        <v>491</v>
      </c>
      <c r="E1248" s="162" t="s">
        <v>133</v>
      </c>
      <c r="F1248" s="142">
        <f>IF($B$9="Female",'No Self Assessment feeder'!F1237,IF($B$9="Male",'No Self Assessment feeder'!AL1237,IF($B$9="All",'No Self Assessment feeder'!BR1237)))</f>
        <v>4145</v>
      </c>
      <c r="G1248" s="120">
        <f>IF($B$9="Female",'No Self Assessment feeder'!G1237,IF($B$9="Male",'No Self Assessment feeder'!AM1237,IF($B$9="All",'No Self Assessment feeder'!BS1237)))</f>
        <v>1.2</v>
      </c>
      <c r="H1248" s="79">
        <f>IF($B$9="Female",'No Self Assessment feeder'!H1237,IF($B$9="Male",'No Self Assessment feeder'!AN1237,IF($B$9="All",'No Self Assessment feeder'!BT1237)))</f>
        <v>4095</v>
      </c>
      <c r="I1248" s="120">
        <f>IF($B$9="Female",'No Self Assessment feeder'!I1237,IF($B$9="Male",'No Self Assessment feeder'!AO1237,IF($B$9="All",'No Self Assessment feeder'!BU1237)))</f>
        <v>9.1</v>
      </c>
      <c r="J1248" s="120">
        <f>IF($B$9="Female",'No Self Assessment feeder'!J1237,IF($B$9="Male",'No Self Assessment feeder'!AP1237,IF($B$9="All",'No Self Assessment feeder'!BV1237)))</f>
        <v>13.9</v>
      </c>
      <c r="K1248" s="120">
        <f>IF($B$9="Female",'No Self Assessment feeder'!K1237,IF($B$9="Male",'No Self Assessment feeder'!AQ1237,IF($B$9="All",'No Self Assessment feeder'!BW1237)))</f>
        <v>61</v>
      </c>
      <c r="L1248" s="120">
        <f>IF($B$9="Female",'No Self Assessment feeder'!L1237,IF($B$9="Male",'No Self Assessment feeder'!AR1237,IF($B$9="All",'No Self Assessment feeder'!BX1237)))</f>
        <v>70.900000000000006</v>
      </c>
      <c r="M1248" s="127">
        <f>IF($B$9="Female",'No Self Assessment feeder'!M1237,IF($B$9="Male",'No Self Assessment feeder'!AS1237,IF($B$9="All",'No Self Assessment feeder'!BY1237)))</f>
        <v>77</v>
      </c>
      <c r="N1248" s="81" t="str">
        <f>IF($B$9="Female",'No Self Assessment feeder'!N1237,IF($B$9="Male",'No Self Assessment feeder'!AT1237,IF($B$9="All",'No Self Assessment feeder'!BZ1237)))</f>
        <v>.</v>
      </c>
      <c r="O1248" s="120" t="str">
        <f>IF($B$9="Female",'No Self Assessment feeder'!O1237,IF($B$9="Male",'No Self Assessment feeder'!AU1237,IF($B$9="All",'No Self Assessment feeder'!CA1237)))</f>
        <v>.</v>
      </c>
      <c r="P1248" s="79" t="str">
        <f>IF($B$9="Female",'No Self Assessment feeder'!P1237,IF($B$9="Male",'No Self Assessment feeder'!AV1237,IF($B$9="All",'No Self Assessment feeder'!CB1237)))</f>
        <v>.</v>
      </c>
      <c r="Q1248" s="120" t="str">
        <f>IF($B$9="Female",'No Self Assessment feeder'!Q1237,IF($B$9="Male",'No Self Assessment feeder'!AW1237,IF($B$9="All",'No Self Assessment feeder'!CC1237)))</f>
        <v>.</v>
      </c>
      <c r="R1248" s="120" t="str">
        <f>IF($B$9="Female",'No Self Assessment feeder'!R1237,IF($B$9="Male",'No Self Assessment feeder'!AX1237,IF($B$9="All",'No Self Assessment feeder'!CD1237)))</f>
        <v>.</v>
      </c>
      <c r="S1248" s="120" t="str">
        <f>IF($B$9="Female",'No Self Assessment feeder'!S1237,IF($B$9="Male",'No Self Assessment feeder'!AY1237,IF($B$9="All",'No Self Assessment feeder'!CE1237)))</f>
        <v>.</v>
      </c>
      <c r="T1248" s="120" t="str">
        <f>IF($B$9="Female",'No Self Assessment feeder'!T1237,IF($B$9="Male",'No Self Assessment feeder'!AZ1237,IF($B$9="All",'No Self Assessment feeder'!CF1237)))</f>
        <v>.</v>
      </c>
      <c r="U1248" s="127" t="str">
        <f>IF($B$9="Female",'No Self Assessment feeder'!U1237,IF($B$9="Male",'No Self Assessment feeder'!BA1237,IF($B$9="All",'No Self Assessment feeder'!CG1237)))</f>
        <v>.</v>
      </c>
      <c r="V1248" s="81" t="str">
        <f>IF($B$9="Female",'No Self Assessment feeder'!V1237,IF($B$9="Male",'No Self Assessment feeder'!BB1237,IF($B$9="All",'No Self Assessment feeder'!CH1237)))</f>
        <v>.</v>
      </c>
      <c r="W1248" s="120" t="str">
        <f>IF($B$9="Female",'No Self Assessment feeder'!W1237,IF($B$9="Male",'No Self Assessment feeder'!BC1237,IF($B$9="All",'No Self Assessment feeder'!CI1237)))</f>
        <v>.</v>
      </c>
      <c r="X1248" s="79" t="str">
        <f>IF($B$9="Female",'No Self Assessment feeder'!X1237,IF($B$9="Male",'No Self Assessment feeder'!BD1237,IF($B$9="All",'No Self Assessment feeder'!CJ1237)))</f>
        <v>.</v>
      </c>
      <c r="Y1248" s="120" t="str">
        <f>IF($B$9="Female",'No Self Assessment feeder'!Y1237,IF($B$9="Male",'No Self Assessment feeder'!BE1237,IF($B$9="All",'No Self Assessment feeder'!CK1237)))</f>
        <v>.</v>
      </c>
      <c r="Z1248" s="120" t="str">
        <f>IF($B$9="Female",'No Self Assessment feeder'!Z1237,IF($B$9="Male",'No Self Assessment feeder'!BF1237,IF($B$9="All",'No Self Assessment feeder'!CL1237)))</f>
        <v>.</v>
      </c>
      <c r="AA1248" s="120" t="str">
        <f>IF($B$9="Female",'No Self Assessment feeder'!AA1237,IF($B$9="Male",'No Self Assessment feeder'!BG1237,IF($B$9="All",'No Self Assessment feeder'!CM1237)))</f>
        <v>.</v>
      </c>
      <c r="AB1248" s="120" t="str">
        <f>IF($B$9="Female",'No Self Assessment feeder'!AB1237,IF($B$9="Male",'No Self Assessment feeder'!BH1237,IF($B$9="All",'No Self Assessment feeder'!CN1237)))</f>
        <v>.</v>
      </c>
      <c r="AC1248" s="127" t="str">
        <f>IF($B$9="Female",'No Self Assessment feeder'!AC1237,IF($B$9="Male",'No Self Assessment feeder'!BI1237,IF($B$9="All",'No Self Assessment feeder'!CO1237)))</f>
        <v>.</v>
      </c>
      <c r="CM1248" s="29"/>
    </row>
    <row r="1249" spans="1:91" ht="14.25" customHeight="1" x14ac:dyDescent="0.2">
      <c r="A1249" s="159" t="s">
        <v>297</v>
      </c>
      <c r="B1249" s="65" t="s">
        <v>134</v>
      </c>
      <c r="C1249" s="66">
        <v>10007768</v>
      </c>
      <c r="D1249" s="66" t="s">
        <v>493</v>
      </c>
      <c r="E1249" s="162" t="s">
        <v>135</v>
      </c>
      <c r="F1249" s="142">
        <f>IF($B$9="Female",'No Self Assessment feeder'!F1238,IF($B$9="Male",'No Self Assessment feeder'!AL1238,IF($B$9="All",'No Self Assessment feeder'!BR1238)))</f>
        <v>2005</v>
      </c>
      <c r="G1249" s="120">
        <f>IF($B$9="Female",'No Self Assessment feeder'!G1238,IF($B$9="Male",'No Self Assessment feeder'!AM1238,IF($B$9="All",'No Self Assessment feeder'!BS1238)))</f>
        <v>0.2</v>
      </c>
      <c r="H1249" s="79">
        <f>IF($B$9="Female",'No Self Assessment feeder'!H1238,IF($B$9="Male",'No Self Assessment feeder'!AN1238,IF($B$9="All",'No Self Assessment feeder'!BT1238)))</f>
        <v>2000</v>
      </c>
      <c r="I1249" s="120">
        <f>IF($B$9="Female",'No Self Assessment feeder'!I1238,IF($B$9="Male",'No Self Assessment feeder'!AO1238,IF($B$9="All",'No Self Assessment feeder'!BU1238)))</f>
        <v>7.3</v>
      </c>
      <c r="J1249" s="120">
        <f>IF($B$9="Female",'No Self Assessment feeder'!J1238,IF($B$9="Male",'No Self Assessment feeder'!AP1238,IF($B$9="All",'No Self Assessment feeder'!BV1238)))</f>
        <v>10.8</v>
      </c>
      <c r="K1249" s="120">
        <f>IF($B$9="Female",'No Self Assessment feeder'!K1238,IF($B$9="Male",'No Self Assessment feeder'!AQ1238,IF($B$9="All",'No Self Assessment feeder'!BW1238)))</f>
        <v>54.9</v>
      </c>
      <c r="L1249" s="120">
        <f>IF($B$9="Female",'No Self Assessment feeder'!L1238,IF($B$9="Male",'No Self Assessment feeder'!AR1238,IF($B$9="All",'No Self Assessment feeder'!BX1238)))</f>
        <v>72.400000000000006</v>
      </c>
      <c r="M1249" s="127">
        <f>IF($B$9="Female",'No Self Assessment feeder'!M1238,IF($B$9="Male",'No Self Assessment feeder'!AS1238,IF($B$9="All",'No Self Assessment feeder'!BY1238)))</f>
        <v>81.900000000000006</v>
      </c>
      <c r="N1249" s="81" t="str">
        <f>IF($B$9="Female",'No Self Assessment feeder'!N1238,IF($B$9="Male",'No Self Assessment feeder'!AT1238,IF($B$9="All",'No Self Assessment feeder'!BZ1238)))</f>
        <v>.</v>
      </c>
      <c r="O1249" s="120" t="str">
        <f>IF($B$9="Female",'No Self Assessment feeder'!O1238,IF($B$9="Male",'No Self Assessment feeder'!AU1238,IF($B$9="All",'No Self Assessment feeder'!CA1238)))</f>
        <v>.</v>
      </c>
      <c r="P1249" s="79" t="str">
        <f>IF($B$9="Female",'No Self Assessment feeder'!P1238,IF($B$9="Male",'No Self Assessment feeder'!AV1238,IF($B$9="All",'No Self Assessment feeder'!CB1238)))</f>
        <v>.</v>
      </c>
      <c r="Q1249" s="120" t="str">
        <f>IF($B$9="Female",'No Self Assessment feeder'!Q1238,IF($B$9="Male",'No Self Assessment feeder'!AW1238,IF($B$9="All",'No Self Assessment feeder'!CC1238)))</f>
        <v>.</v>
      </c>
      <c r="R1249" s="120" t="str">
        <f>IF($B$9="Female",'No Self Assessment feeder'!R1238,IF($B$9="Male",'No Self Assessment feeder'!AX1238,IF($B$9="All",'No Self Assessment feeder'!CD1238)))</f>
        <v>.</v>
      </c>
      <c r="S1249" s="120" t="str">
        <f>IF($B$9="Female",'No Self Assessment feeder'!S1238,IF($B$9="Male",'No Self Assessment feeder'!AY1238,IF($B$9="All",'No Self Assessment feeder'!CE1238)))</f>
        <v>.</v>
      </c>
      <c r="T1249" s="120" t="str">
        <f>IF($B$9="Female",'No Self Assessment feeder'!T1238,IF($B$9="Male",'No Self Assessment feeder'!AZ1238,IF($B$9="All",'No Self Assessment feeder'!CF1238)))</f>
        <v>.</v>
      </c>
      <c r="U1249" s="127" t="str">
        <f>IF($B$9="Female",'No Self Assessment feeder'!U1238,IF($B$9="Male",'No Self Assessment feeder'!BA1238,IF($B$9="All",'No Self Assessment feeder'!CG1238)))</f>
        <v>.</v>
      </c>
      <c r="V1249" s="81" t="str">
        <f>IF($B$9="Female",'No Self Assessment feeder'!V1238,IF($B$9="Male",'No Self Assessment feeder'!BB1238,IF($B$9="All",'No Self Assessment feeder'!CH1238)))</f>
        <v>.</v>
      </c>
      <c r="W1249" s="120" t="str">
        <f>IF($B$9="Female",'No Self Assessment feeder'!W1238,IF($B$9="Male",'No Self Assessment feeder'!BC1238,IF($B$9="All",'No Self Assessment feeder'!CI1238)))</f>
        <v>.</v>
      </c>
      <c r="X1249" s="79" t="str">
        <f>IF($B$9="Female",'No Self Assessment feeder'!X1238,IF($B$9="Male",'No Self Assessment feeder'!BD1238,IF($B$9="All",'No Self Assessment feeder'!CJ1238)))</f>
        <v>.</v>
      </c>
      <c r="Y1249" s="120" t="str">
        <f>IF($B$9="Female",'No Self Assessment feeder'!Y1238,IF($B$9="Male",'No Self Assessment feeder'!BE1238,IF($B$9="All",'No Self Assessment feeder'!CK1238)))</f>
        <v>.</v>
      </c>
      <c r="Z1249" s="120" t="str">
        <f>IF($B$9="Female",'No Self Assessment feeder'!Z1238,IF($B$9="Male",'No Self Assessment feeder'!BF1238,IF($B$9="All",'No Self Assessment feeder'!CL1238)))</f>
        <v>.</v>
      </c>
      <c r="AA1249" s="120" t="str">
        <f>IF($B$9="Female",'No Self Assessment feeder'!AA1238,IF($B$9="Male",'No Self Assessment feeder'!BG1238,IF($B$9="All",'No Self Assessment feeder'!CM1238)))</f>
        <v>.</v>
      </c>
      <c r="AB1249" s="120" t="str">
        <f>IF($B$9="Female",'No Self Assessment feeder'!AB1238,IF($B$9="Male",'No Self Assessment feeder'!BH1238,IF($B$9="All",'No Self Assessment feeder'!CN1238)))</f>
        <v>.</v>
      </c>
      <c r="AC1249" s="127" t="str">
        <f>IF($B$9="Female",'No Self Assessment feeder'!AC1238,IF($B$9="Male",'No Self Assessment feeder'!BI1238,IF($B$9="All",'No Self Assessment feeder'!CO1238)))</f>
        <v>.</v>
      </c>
      <c r="CM1249" s="29"/>
    </row>
    <row r="1250" spans="1:91" ht="14.25" customHeight="1" x14ac:dyDescent="0.2">
      <c r="A1250" s="159" t="s">
        <v>297</v>
      </c>
      <c r="B1250" s="65" t="s">
        <v>136</v>
      </c>
      <c r="C1250" s="66">
        <v>10003854</v>
      </c>
      <c r="D1250" s="66" t="s">
        <v>494</v>
      </c>
      <c r="E1250" s="162" t="s">
        <v>137</v>
      </c>
      <c r="F1250" s="142">
        <f>IF($B$9="Female",'No Self Assessment feeder'!F1239,IF($B$9="Male",'No Self Assessment feeder'!AL1239,IF($B$9="All",'No Self Assessment feeder'!BR1239)))</f>
        <v>330</v>
      </c>
      <c r="G1250" s="120">
        <f>IF($B$9="Female",'No Self Assessment feeder'!G1239,IF($B$9="Male",'No Self Assessment feeder'!AM1239,IF($B$9="All",'No Self Assessment feeder'!BS1239)))</f>
        <v>0.6</v>
      </c>
      <c r="H1250" s="79">
        <f>IF($B$9="Female",'No Self Assessment feeder'!H1239,IF($B$9="Male",'No Self Assessment feeder'!AN1239,IF($B$9="All",'No Self Assessment feeder'!BT1239)))</f>
        <v>325</v>
      </c>
      <c r="I1250" s="120">
        <f>IF($B$9="Female",'No Self Assessment feeder'!I1239,IF($B$9="Male",'No Self Assessment feeder'!AO1239,IF($B$9="All",'No Self Assessment feeder'!BU1239)))</f>
        <v>9.8000000000000007</v>
      </c>
      <c r="J1250" s="120">
        <f>IF($B$9="Female",'No Self Assessment feeder'!J1239,IF($B$9="Male",'No Self Assessment feeder'!AP1239,IF($B$9="All",'No Self Assessment feeder'!BV1239)))</f>
        <v>19</v>
      </c>
      <c r="K1250" s="120">
        <f>IF($B$9="Female",'No Self Assessment feeder'!K1239,IF($B$9="Male",'No Self Assessment feeder'!AQ1239,IF($B$9="All",'No Self Assessment feeder'!BW1239)))</f>
        <v>66.099999999999994</v>
      </c>
      <c r="L1250" s="120">
        <f>IF($B$9="Female",'No Self Assessment feeder'!L1239,IF($B$9="Male",'No Self Assessment feeder'!AR1239,IF($B$9="All",'No Self Assessment feeder'!BX1239)))</f>
        <v>68.2</v>
      </c>
      <c r="M1250" s="127">
        <f>IF($B$9="Female",'No Self Assessment feeder'!M1239,IF($B$9="Male",'No Self Assessment feeder'!AS1239,IF($B$9="All",'No Self Assessment feeder'!BY1239)))</f>
        <v>71.3</v>
      </c>
      <c r="N1250" s="81" t="str">
        <f>IF($B$9="Female",'No Self Assessment feeder'!N1239,IF($B$9="Male",'No Self Assessment feeder'!AT1239,IF($B$9="All",'No Self Assessment feeder'!BZ1239)))</f>
        <v>.</v>
      </c>
      <c r="O1250" s="120" t="str">
        <f>IF($B$9="Female",'No Self Assessment feeder'!O1239,IF($B$9="Male",'No Self Assessment feeder'!AU1239,IF($B$9="All",'No Self Assessment feeder'!CA1239)))</f>
        <v>.</v>
      </c>
      <c r="P1250" s="79" t="str">
        <f>IF($B$9="Female",'No Self Assessment feeder'!P1239,IF($B$9="Male",'No Self Assessment feeder'!AV1239,IF($B$9="All",'No Self Assessment feeder'!CB1239)))</f>
        <v>.</v>
      </c>
      <c r="Q1250" s="120" t="str">
        <f>IF($B$9="Female",'No Self Assessment feeder'!Q1239,IF($B$9="Male",'No Self Assessment feeder'!AW1239,IF($B$9="All",'No Self Assessment feeder'!CC1239)))</f>
        <v>.</v>
      </c>
      <c r="R1250" s="120" t="str">
        <f>IF($B$9="Female",'No Self Assessment feeder'!R1239,IF($B$9="Male",'No Self Assessment feeder'!AX1239,IF($B$9="All",'No Self Assessment feeder'!CD1239)))</f>
        <v>.</v>
      </c>
      <c r="S1250" s="120" t="str">
        <f>IF($B$9="Female",'No Self Assessment feeder'!S1239,IF($B$9="Male",'No Self Assessment feeder'!AY1239,IF($B$9="All",'No Self Assessment feeder'!CE1239)))</f>
        <v>.</v>
      </c>
      <c r="T1250" s="120" t="str">
        <f>IF($B$9="Female",'No Self Assessment feeder'!T1239,IF($B$9="Male",'No Self Assessment feeder'!AZ1239,IF($B$9="All",'No Self Assessment feeder'!CF1239)))</f>
        <v>.</v>
      </c>
      <c r="U1250" s="127" t="str">
        <f>IF($B$9="Female",'No Self Assessment feeder'!U1239,IF($B$9="Male",'No Self Assessment feeder'!BA1239,IF($B$9="All",'No Self Assessment feeder'!CG1239)))</f>
        <v>.</v>
      </c>
      <c r="V1250" s="81" t="str">
        <f>IF($B$9="Female",'No Self Assessment feeder'!V1239,IF($B$9="Male",'No Self Assessment feeder'!BB1239,IF($B$9="All",'No Self Assessment feeder'!CH1239)))</f>
        <v>.</v>
      </c>
      <c r="W1250" s="120" t="str">
        <f>IF($B$9="Female",'No Self Assessment feeder'!W1239,IF($B$9="Male",'No Self Assessment feeder'!BC1239,IF($B$9="All",'No Self Assessment feeder'!CI1239)))</f>
        <v>.</v>
      </c>
      <c r="X1250" s="79" t="str">
        <f>IF($B$9="Female",'No Self Assessment feeder'!X1239,IF($B$9="Male",'No Self Assessment feeder'!BD1239,IF($B$9="All",'No Self Assessment feeder'!CJ1239)))</f>
        <v>.</v>
      </c>
      <c r="Y1250" s="120" t="str">
        <f>IF($B$9="Female",'No Self Assessment feeder'!Y1239,IF($B$9="Male",'No Self Assessment feeder'!BE1239,IF($B$9="All",'No Self Assessment feeder'!CK1239)))</f>
        <v>.</v>
      </c>
      <c r="Z1250" s="120" t="str">
        <f>IF($B$9="Female",'No Self Assessment feeder'!Z1239,IF($B$9="Male",'No Self Assessment feeder'!BF1239,IF($B$9="All",'No Self Assessment feeder'!CL1239)))</f>
        <v>.</v>
      </c>
      <c r="AA1250" s="120" t="str">
        <f>IF($B$9="Female",'No Self Assessment feeder'!AA1239,IF($B$9="Male",'No Self Assessment feeder'!BG1239,IF($B$9="All",'No Self Assessment feeder'!CM1239)))</f>
        <v>.</v>
      </c>
      <c r="AB1250" s="120" t="str">
        <f>IF($B$9="Female",'No Self Assessment feeder'!AB1239,IF($B$9="Male",'No Self Assessment feeder'!BH1239,IF($B$9="All",'No Self Assessment feeder'!CN1239)))</f>
        <v>.</v>
      </c>
      <c r="AC1250" s="127" t="str">
        <f>IF($B$9="Female",'No Self Assessment feeder'!AC1239,IF($B$9="Male",'No Self Assessment feeder'!BI1239,IF($B$9="All",'No Self Assessment feeder'!CO1239)))</f>
        <v>.</v>
      </c>
      <c r="CM1250" s="29"/>
    </row>
    <row r="1251" spans="1:91" ht="14.25" customHeight="1" x14ac:dyDescent="0.2">
      <c r="A1251" s="159" t="s">
        <v>297</v>
      </c>
      <c r="B1251" s="65" t="s">
        <v>138</v>
      </c>
      <c r="C1251" s="66">
        <v>10003861</v>
      </c>
      <c r="D1251" s="66" t="s">
        <v>494</v>
      </c>
      <c r="E1251" s="162" t="s">
        <v>139</v>
      </c>
      <c r="F1251" s="142">
        <f>IF($B$9="Female",'No Self Assessment feeder'!F1240,IF($B$9="Male",'No Self Assessment feeder'!AL1240,IF($B$9="All",'No Self Assessment feeder'!BR1240)))</f>
        <v>4625</v>
      </c>
      <c r="G1251" s="120">
        <f>IF($B$9="Female",'No Self Assessment feeder'!G1240,IF($B$9="Male",'No Self Assessment feeder'!AM1240,IF($B$9="All",'No Self Assessment feeder'!BS1240)))</f>
        <v>0.5</v>
      </c>
      <c r="H1251" s="79">
        <f>IF($B$9="Female",'No Self Assessment feeder'!H1240,IF($B$9="Male",'No Self Assessment feeder'!AN1240,IF($B$9="All",'No Self Assessment feeder'!BT1240)))</f>
        <v>4605</v>
      </c>
      <c r="I1251" s="120">
        <f>IF($B$9="Female",'No Self Assessment feeder'!I1240,IF($B$9="Male",'No Self Assessment feeder'!AO1240,IF($B$9="All",'No Self Assessment feeder'!BU1240)))</f>
        <v>7.6</v>
      </c>
      <c r="J1251" s="120">
        <f>IF($B$9="Female",'No Self Assessment feeder'!J1240,IF($B$9="Male",'No Self Assessment feeder'!AP1240,IF($B$9="All",'No Self Assessment feeder'!BV1240)))</f>
        <v>13.3</v>
      </c>
      <c r="K1251" s="120">
        <f>IF($B$9="Female",'No Self Assessment feeder'!K1240,IF($B$9="Male",'No Self Assessment feeder'!AQ1240,IF($B$9="All",'No Self Assessment feeder'!BW1240)))</f>
        <v>66.3</v>
      </c>
      <c r="L1251" s="120">
        <f>IF($B$9="Female",'No Self Assessment feeder'!L1240,IF($B$9="Male",'No Self Assessment feeder'!AR1240,IF($B$9="All",'No Self Assessment feeder'!BX1240)))</f>
        <v>75.7</v>
      </c>
      <c r="M1251" s="127">
        <f>IF($B$9="Female",'No Self Assessment feeder'!M1240,IF($B$9="Male",'No Self Assessment feeder'!AS1240,IF($B$9="All",'No Self Assessment feeder'!BY1240)))</f>
        <v>79.099999999999994</v>
      </c>
      <c r="N1251" s="81" t="str">
        <f>IF($B$9="Female",'No Self Assessment feeder'!N1240,IF($B$9="Male",'No Self Assessment feeder'!AT1240,IF($B$9="All",'No Self Assessment feeder'!BZ1240)))</f>
        <v>.</v>
      </c>
      <c r="O1251" s="120" t="str">
        <f>IF($B$9="Female",'No Self Assessment feeder'!O1240,IF($B$9="Male",'No Self Assessment feeder'!AU1240,IF($B$9="All",'No Self Assessment feeder'!CA1240)))</f>
        <v>.</v>
      </c>
      <c r="P1251" s="79" t="str">
        <f>IF($B$9="Female",'No Self Assessment feeder'!P1240,IF($B$9="Male",'No Self Assessment feeder'!AV1240,IF($B$9="All",'No Self Assessment feeder'!CB1240)))</f>
        <v>.</v>
      </c>
      <c r="Q1251" s="120" t="str">
        <f>IF($B$9="Female",'No Self Assessment feeder'!Q1240,IF($B$9="Male",'No Self Assessment feeder'!AW1240,IF($B$9="All",'No Self Assessment feeder'!CC1240)))</f>
        <v>.</v>
      </c>
      <c r="R1251" s="120" t="str">
        <f>IF($B$9="Female",'No Self Assessment feeder'!R1240,IF($B$9="Male",'No Self Assessment feeder'!AX1240,IF($B$9="All",'No Self Assessment feeder'!CD1240)))</f>
        <v>.</v>
      </c>
      <c r="S1251" s="120" t="str">
        <f>IF($B$9="Female",'No Self Assessment feeder'!S1240,IF($B$9="Male",'No Self Assessment feeder'!AY1240,IF($B$9="All",'No Self Assessment feeder'!CE1240)))</f>
        <v>.</v>
      </c>
      <c r="T1251" s="120" t="str">
        <f>IF($B$9="Female",'No Self Assessment feeder'!T1240,IF($B$9="Male",'No Self Assessment feeder'!AZ1240,IF($B$9="All",'No Self Assessment feeder'!CF1240)))</f>
        <v>.</v>
      </c>
      <c r="U1251" s="127" t="str">
        <f>IF($B$9="Female",'No Self Assessment feeder'!U1240,IF($B$9="Male",'No Self Assessment feeder'!BA1240,IF($B$9="All",'No Self Assessment feeder'!CG1240)))</f>
        <v>.</v>
      </c>
      <c r="V1251" s="81" t="str">
        <f>IF($B$9="Female",'No Self Assessment feeder'!V1240,IF($B$9="Male",'No Self Assessment feeder'!BB1240,IF($B$9="All",'No Self Assessment feeder'!CH1240)))</f>
        <v>.</v>
      </c>
      <c r="W1251" s="120" t="str">
        <f>IF($B$9="Female",'No Self Assessment feeder'!W1240,IF($B$9="Male",'No Self Assessment feeder'!BC1240,IF($B$9="All",'No Self Assessment feeder'!CI1240)))</f>
        <v>.</v>
      </c>
      <c r="X1251" s="79" t="str">
        <f>IF($B$9="Female",'No Self Assessment feeder'!X1240,IF($B$9="Male",'No Self Assessment feeder'!BD1240,IF($B$9="All",'No Self Assessment feeder'!CJ1240)))</f>
        <v>.</v>
      </c>
      <c r="Y1251" s="120" t="str">
        <f>IF($B$9="Female",'No Self Assessment feeder'!Y1240,IF($B$9="Male",'No Self Assessment feeder'!BE1240,IF($B$9="All",'No Self Assessment feeder'!CK1240)))</f>
        <v>.</v>
      </c>
      <c r="Z1251" s="120" t="str">
        <f>IF($B$9="Female",'No Self Assessment feeder'!Z1240,IF($B$9="Male",'No Self Assessment feeder'!BF1240,IF($B$9="All",'No Self Assessment feeder'!CL1240)))</f>
        <v>.</v>
      </c>
      <c r="AA1251" s="120" t="str">
        <f>IF($B$9="Female",'No Self Assessment feeder'!AA1240,IF($B$9="Male",'No Self Assessment feeder'!BG1240,IF($B$9="All",'No Self Assessment feeder'!CM1240)))</f>
        <v>.</v>
      </c>
      <c r="AB1251" s="120" t="str">
        <f>IF($B$9="Female",'No Self Assessment feeder'!AB1240,IF($B$9="Male",'No Self Assessment feeder'!BH1240,IF($B$9="All",'No Self Assessment feeder'!CN1240)))</f>
        <v>.</v>
      </c>
      <c r="AC1251" s="127" t="str">
        <f>IF($B$9="Female",'No Self Assessment feeder'!AC1240,IF($B$9="Male",'No Self Assessment feeder'!BI1240,IF($B$9="All",'No Self Assessment feeder'!CO1240)))</f>
        <v>.</v>
      </c>
      <c r="CM1251" s="29"/>
    </row>
    <row r="1252" spans="1:91" ht="14.25" customHeight="1" x14ac:dyDescent="0.2">
      <c r="A1252" s="159" t="s">
        <v>297</v>
      </c>
      <c r="B1252" s="65" t="s">
        <v>140</v>
      </c>
      <c r="C1252" s="66">
        <v>10007795</v>
      </c>
      <c r="D1252" s="66" t="s">
        <v>494</v>
      </c>
      <c r="E1252" s="162" t="s">
        <v>141</v>
      </c>
      <c r="F1252" s="142">
        <f>IF($B$9="Female",'No Self Assessment feeder'!F1241,IF($B$9="Male",'No Self Assessment feeder'!AL1241,IF($B$9="All",'No Self Assessment feeder'!BR1241)))</f>
        <v>5595</v>
      </c>
      <c r="G1252" s="120">
        <f>IF($B$9="Female",'No Self Assessment feeder'!G1241,IF($B$9="Male",'No Self Assessment feeder'!AM1241,IF($B$9="All",'No Self Assessment feeder'!BS1241)))</f>
        <v>0.8</v>
      </c>
      <c r="H1252" s="79">
        <f>IF($B$9="Female",'No Self Assessment feeder'!H1241,IF($B$9="Male",'No Self Assessment feeder'!AN1241,IF($B$9="All",'No Self Assessment feeder'!BT1241)))</f>
        <v>5550</v>
      </c>
      <c r="I1252" s="120">
        <f>IF($B$9="Female",'No Self Assessment feeder'!I1241,IF($B$9="Male",'No Self Assessment feeder'!AO1241,IF($B$9="All",'No Self Assessment feeder'!BU1241)))</f>
        <v>7.2</v>
      </c>
      <c r="J1252" s="120">
        <f>IF($B$9="Female",'No Self Assessment feeder'!J1241,IF($B$9="Male",'No Self Assessment feeder'!AP1241,IF($B$9="All",'No Self Assessment feeder'!BV1241)))</f>
        <v>12.6</v>
      </c>
      <c r="K1252" s="120">
        <f>IF($B$9="Female",'No Self Assessment feeder'!K1241,IF($B$9="Male",'No Self Assessment feeder'!AQ1241,IF($B$9="All",'No Self Assessment feeder'!BW1241)))</f>
        <v>56.1</v>
      </c>
      <c r="L1252" s="120">
        <f>IF($B$9="Female",'No Self Assessment feeder'!L1241,IF($B$9="Male",'No Self Assessment feeder'!AR1241,IF($B$9="All",'No Self Assessment feeder'!BX1241)))</f>
        <v>72.099999999999994</v>
      </c>
      <c r="M1252" s="127">
        <f>IF($B$9="Female",'No Self Assessment feeder'!M1241,IF($B$9="Male",'No Self Assessment feeder'!AS1241,IF($B$9="All",'No Self Assessment feeder'!BY1241)))</f>
        <v>80.3</v>
      </c>
      <c r="N1252" s="81" t="str">
        <f>IF($B$9="Female",'No Self Assessment feeder'!N1241,IF($B$9="Male",'No Self Assessment feeder'!AT1241,IF($B$9="All",'No Self Assessment feeder'!BZ1241)))</f>
        <v>.</v>
      </c>
      <c r="O1252" s="120" t="str">
        <f>IF($B$9="Female",'No Self Assessment feeder'!O1241,IF($B$9="Male",'No Self Assessment feeder'!AU1241,IF($B$9="All",'No Self Assessment feeder'!CA1241)))</f>
        <v>.</v>
      </c>
      <c r="P1252" s="79" t="str">
        <f>IF($B$9="Female",'No Self Assessment feeder'!P1241,IF($B$9="Male",'No Self Assessment feeder'!AV1241,IF($B$9="All",'No Self Assessment feeder'!CB1241)))</f>
        <v>.</v>
      </c>
      <c r="Q1252" s="120" t="str">
        <f>IF($B$9="Female",'No Self Assessment feeder'!Q1241,IF($B$9="Male",'No Self Assessment feeder'!AW1241,IF($B$9="All",'No Self Assessment feeder'!CC1241)))</f>
        <v>.</v>
      </c>
      <c r="R1252" s="120" t="str">
        <f>IF($B$9="Female",'No Self Assessment feeder'!R1241,IF($B$9="Male",'No Self Assessment feeder'!AX1241,IF($B$9="All",'No Self Assessment feeder'!CD1241)))</f>
        <v>.</v>
      </c>
      <c r="S1252" s="120" t="str">
        <f>IF($B$9="Female",'No Self Assessment feeder'!S1241,IF($B$9="Male",'No Self Assessment feeder'!AY1241,IF($B$9="All",'No Self Assessment feeder'!CE1241)))</f>
        <v>.</v>
      </c>
      <c r="T1252" s="120" t="str">
        <f>IF($B$9="Female",'No Self Assessment feeder'!T1241,IF($B$9="Male",'No Self Assessment feeder'!AZ1241,IF($B$9="All",'No Self Assessment feeder'!CF1241)))</f>
        <v>.</v>
      </c>
      <c r="U1252" s="127" t="str">
        <f>IF($B$9="Female",'No Self Assessment feeder'!U1241,IF($B$9="Male",'No Self Assessment feeder'!BA1241,IF($B$9="All",'No Self Assessment feeder'!CG1241)))</f>
        <v>.</v>
      </c>
      <c r="V1252" s="81" t="str">
        <f>IF($B$9="Female",'No Self Assessment feeder'!V1241,IF($B$9="Male",'No Self Assessment feeder'!BB1241,IF($B$9="All",'No Self Assessment feeder'!CH1241)))</f>
        <v>.</v>
      </c>
      <c r="W1252" s="120" t="str">
        <f>IF($B$9="Female",'No Self Assessment feeder'!W1241,IF($B$9="Male",'No Self Assessment feeder'!BC1241,IF($B$9="All",'No Self Assessment feeder'!CI1241)))</f>
        <v>.</v>
      </c>
      <c r="X1252" s="79" t="str">
        <f>IF($B$9="Female",'No Self Assessment feeder'!X1241,IF($B$9="Male",'No Self Assessment feeder'!BD1241,IF($B$9="All",'No Self Assessment feeder'!CJ1241)))</f>
        <v>.</v>
      </c>
      <c r="Y1252" s="120" t="str">
        <f>IF($B$9="Female",'No Self Assessment feeder'!Y1241,IF($B$9="Male",'No Self Assessment feeder'!BE1241,IF($B$9="All",'No Self Assessment feeder'!CK1241)))</f>
        <v>.</v>
      </c>
      <c r="Z1252" s="120" t="str">
        <f>IF($B$9="Female",'No Self Assessment feeder'!Z1241,IF($B$9="Male",'No Self Assessment feeder'!BF1241,IF($B$9="All",'No Self Assessment feeder'!CL1241)))</f>
        <v>.</v>
      </c>
      <c r="AA1252" s="120" t="str">
        <f>IF($B$9="Female",'No Self Assessment feeder'!AA1241,IF($B$9="Male",'No Self Assessment feeder'!BG1241,IF($B$9="All",'No Self Assessment feeder'!CM1241)))</f>
        <v>.</v>
      </c>
      <c r="AB1252" s="120" t="str">
        <f>IF($B$9="Female",'No Self Assessment feeder'!AB1241,IF($B$9="Male",'No Self Assessment feeder'!BH1241,IF($B$9="All",'No Self Assessment feeder'!CN1241)))</f>
        <v>.</v>
      </c>
      <c r="AC1252" s="127" t="str">
        <f>IF($B$9="Female",'No Self Assessment feeder'!AC1241,IF($B$9="Male",'No Self Assessment feeder'!BI1241,IF($B$9="All",'No Self Assessment feeder'!CO1241)))</f>
        <v>.</v>
      </c>
      <c r="CM1252" s="29"/>
    </row>
    <row r="1253" spans="1:91" ht="14.25" customHeight="1" x14ac:dyDescent="0.2">
      <c r="A1253" s="159" t="s">
        <v>297</v>
      </c>
      <c r="B1253" s="65" t="s">
        <v>142</v>
      </c>
      <c r="C1253" s="66">
        <v>10003863</v>
      </c>
      <c r="D1253" s="66" t="s">
        <v>494</v>
      </c>
      <c r="E1253" s="162" t="s">
        <v>143</v>
      </c>
      <c r="F1253" s="142">
        <f>IF($B$9="Female",'No Self Assessment feeder'!F1242,IF($B$9="Male",'No Self Assessment feeder'!AL1242,IF($B$9="All",'No Self Assessment feeder'!BR1242)))</f>
        <v>665</v>
      </c>
      <c r="G1253" s="120">
        <f>IF($B$9="Female",'No Self Assessment feeder'!G1242,IF($B$9="Male",'No Self Assessment feeder'!AM1242,IF($B$9="All",'No Self Assessment feeder'!BS1242)))</f>
        <v>0.1</v>
      </c>
      <c r="H1253" s="79">
        <f>IF($B$9="Female",'No Self Assessment feeder'!H1242,IF($B$9="Male",'No Self Assessment feeder'!AN1242,IF($B$9="All",'No Self Assessment feeder'!BT1242)))</f>
        <v>665</v>
      </c>
      <c r="I1253" s="120">
        <f>IF($B$9="Female",'No Self Assessment feeder'!I1242,IF($B$9="Male",'No Self Assessment feeder'!AO1242,IF($B$9="All",'No Self Assessment feeder'!BU1242)))</f>
        <v>6</v>
      </c>
      <c r="J1253" s="120">
        <f>IF($B$9="Female",'No Self Assessment feeder'!J1242,IF($B$9="Male",'No Self Assessment feeder'!AP1242,IF($B$9="All",'No Self Assessment feeder'!BV1242)))</f>
        <v>12.6</v>
      </c>
      <c r="K1253" s="120">
        <f>IF($B$9="Female",'No Self Assessment feeder'!K1242,IF($B$9="Male",'No Self Assessment feeder'!AQ1242,IF($B$9="All",'No Self Assessment feeder'!BW1242)))</f>
        <v>70</v>
      </c>
      <c r="L1253" s="120">
        <f>IF($B$9="Female",'No Self Assessment feeder'!L1242,IF($B$9="Male",'No Self Assessment feeder'!AR1242,IF($B$9="All",'No Self Assessment feeder'!BX1242)))</f>
        <v>77.8</v>
      </c>
      <c r="M1253" s="127">
        <f>IF($B$9="Female",'No Self Assessment feeder'!M1242,IF($B$9="Male",'No Self Assessment feeder'!AS1242,IF($B$9="All",'No Self Assessment feeder'!BY1242)))</f>
        <v>81.400000000000006</v>
      </c>
      <c r="N1253" s="81" t="str">
        <f>IF($B$9="Female",'No Self Assessment feeder'!N1242,IF($B$9="Male",'No Self Assessment feeder'!AT1242,IF($B$9="All",'No Self Assessment feeder'!BZ1242)))</f>
        <v>.</v>
      </c>
      <c r="O1253" s="120" t="str">
        <f>IF($B$9="Female",'No Self Assessment feeder'!O1242,IF($B$9="Male",'No Self Assessment feeder'!AU1242,IF($B$9="All",'No Self Assessment feeder'!CA1242)))</f>
        <v>.</v>
      </c>
      <c r="P1253" s="79" t="str">
        <f>IF($B$9="Female",'No Self Assessment feeder'!P1242,IF($B$9="Male",'No Self Assessment feeder'!AV1242,IF($B$9="All",'No Self Assessment feeder'!CB1242)))</f>
        <v>.</v>
      </c>
      <c r="Q1253" s="120" t="str">
        <f>IF($B$9="Female",'No Self Assessment feeder'!Q1242,IF($B$9="Male",'No Self Assessment feeder'!AW1242,IF($B$9="All",'No Self Assessment feeder'!CC1242)))</f>
        <v>.</v>
      </c>
      <c r="R1253" s="120" t="str">
        <f>IF($B$9="Female",'No Self Assessment feeder'!R1242,IF($B$9="Male",'No Self Assessment feeder'!AX1242,IF($B$9="All",'No Self Assessment feeder'!CD1242)))</f>
        <v>.</v>
      </c>
      <c r="S1253" s="120" t="str">
        <f>IF($B$9="Female",'No Self Assessment feeder'!S1242,IF($B$9="Male",'No Self Assessment feeder'!AY1242,IF($B$9="All",'No Self Assessment feeder'!CE1242)))</f>
        <v>.</v>
      </c>
      <c r="T1253" s="120" t="str">
        <f>IF($B$9="Female",'No Self Assessment feeder'!T1242,IF($B$9="Male",'No Self Assessment feeder'!AZ1242,IF($B$9="All",'No Self Assessment feeder'!CF1242)))</f>
        <v>.</v>
      </c>
      <c r="U1253" s="127" t="str">
        <f>IF($B$9="Female",'No Self Assessment feeder'!U1242,IF($B$9="Male",'No Self Assessment feeder'!BA1242,IF($B$9="All",'No Self Assessment feeder'!CG1242)))</f>
        <v>.</v>
      </c>
      <c r="V1253" s="81" t="str">
        <f>IF($B$9="Female",'No Self Assessment feeder'!V1242,IF($B$9="Male",'No Self Assessment feeder'!BB1242,IF($B$9="All",'No Self Assessment feeder'!CH1242)))</f>
        <v>.</v>
      </c>
      <c r="W1253" s="120" t="str">
        <f>IF($B$9="Female",'No Self Assessment feeder'!W1242,IF($B$9="Male",'No Self Assessment feeder'!BC1242,IF($B$9="All",'No Self Assessment feeder'!CI1242)))</f>
        <v>.</v>
      </c>
      <c r="X1253" s="79" t="str">
        <f>IF($B$9="Female",'No Self Assessment feeder'!X1242,IF($B$9="Male",'No Self Assessment feeder'!BD1242,IF($B$9="All",'No Self Assessment feeder'!CJ1242)))</f>
        <v>.</v>
      </c>
      <c r="Y1253" s="120" t="str">
        <f>IF($B$9="Female",'No Self Assessment feeder'!Y1242,IF($B$9="Male",'No Self Assessment feeder'!BE1242,IF($B$9="All",'No Self Assessment feeder'!CK1242)))</f>
        <v>.</v>
      </c>
      <c r="Z1253" s="120" t="str">
        <f>IF($B$9="Female",'No Self Assessment feeder'!Z1242,IF($B$9="Male",'No Self Assessment feeder'!BF1242,IF($B$9="All",'No Self Assessment feeder'!CL1242)))</f>
        <v>.</v>
      </c>
      <c r="AA1253" s="120" t="str">
        <f>IF($B$9="Female",'No Self Assessment feeder'!AA1242,IF($B$9="Male",'No Self Assessment feeder'!BG1242,IF($B$9="All",'No Self Assessment feeder'!CM1242)))</f>
        <v>.</v>
      </c>
      <c r="AB1253" s="120" t="str">
        <f>IF($B$9="Female",'No Self Assessment feeder'!AB1242,IF($B$9="Male",'No Self Assessment feeder'!BH1242,IF($B$9="All",'No Self Assessment feeder'!CN1242)))</f>
        <v>.</v>
      </c>
      <c r="AC1253" s="127" t="str">
        <f>IF($B$9="Female",'No Self Assessment feeder'!AC1242,IF($B$9="Male",'No Self Assessment feeder'!BI1242,IF($B$9="All",'No Self Assessment feeder'!CO1242)))</f>
        <v>.</v>
      </c>
      <c r="CM1253" s="29"/>
    </row>
    <row r="1254" spans="1:91" ht="14.25" customHeight="1" x14ac:dyDescent="0.2">
      <c r="A1254" s="159" t="s">
        <v>297</v>
      </c>
      <c r="B1254" s="65" t="s">
        <v>144</v>
      </c>
      <c r="C1254" s="66">
        <v>10007796</v>
      </c>
      <c r="D1254" s="66" t="s">
        <v>492</v>
      </c>
      <c r="E1254" s="162" t="s">
        <v>145</v>
      </c>
      <c r="F1254" s="142">
        <f>IF($B$9="Female",'No Self Assessment feeder'!F1243,IF($B$9="Male",'No Self Assessment feeder'!AL1243,IF($B$9="All",'No Self Assessment feeder'!BR1243)))</f>
        <v>2145</v>
      </c>
      <c r="G1254" s="120">
        <f>IF($B$9="Female",'No Self Assessment feeder'!G1243,IF($B$9="Male",'No Self Assessment feeder'!AM1243,IF($B$9="All",'No Self Assessment feeder'!BS1243)))</f>
        <v>0.5</v>
      </c>
      <c r="H1254" s="79">
        <f>IF($B$9="Female",'No Self Assessment feeder'!H1243,IF($B$9="Male",'No Self Assessment feeder'!AN1243,IF($B$9="All",'No Self Assessment feeder'!BT1243)))</f>
        <v>2135</v>
      </c>
      <c r="I1254" s="120">
        <f>IF($B$9="Female",'No Self Assessment feeder'!I1243,IF($B$9="Male",'No Self Assessment feeder'!AO1243,IF($B$9="All",'No Self Assessment feeder'!BU1243)))</f>
        <v>8</v>
      </c>
      <c r="J1254" s="120">
        <f>IF($B$9="Female",'No Self Assessment feeder'!J1243,IF($B$9="Male",'No Self Assessment feeder'!AP1243,IF($B$9="All",'No Self Assessment feeder'!BV1243)))</f>
        <v>9.9</v>
      </c>
      <c r="K1254" s="120">
        <f>IF($B$9="Female",'No Self Assessment feeder'!K1243,IF($B$9="Male",'No Self Assessment feeder'!AQ1243,IF($B$9="All",'No Self Assessment feeder'!BW1243)))</f>
        <v>55</v>
      </c>
      <c r="L1254" s="120">
        <f>IF($B$9="Female",'No Self Assessment feeder'!L1243,IF($B$9="Male",'No Self Assessment feeder'!AR1243,IF($B$9="All",'No Self Assessment feeder'!BX1243)))</f>
        <v>71.8</v>
      </c>
      <c r="M1254" s="127">
        <f>IF($B$9="Female",'No Self Assessment feeder'!M1243,IF($B$9="Male",'No Self Assessment feeder'!AS1243,IF($B$9="All",'No Self Assessment feeder'!BY1243)))</f>
        <v>82.1</v>
      </c>
      <c r="N1254" s="81" t="str">
        <f>IF($B$9="Female",'No Self Assessment feeder'!N1243,IF($B$9="Male",'No Self Assessment feeder'!AT1243,IF($B$9="All",'No Self Assessment feeder'!BZ1243)))</f>
        <v>.</v>
      </c>
      <c r="O1254" s="120" t="str">
        <f>IF($B$9="Female",'No Self Assessment feeder'!O1243,IF($B$9="Male",'No Self Assessment feeder'!AU1243,IF($B$9="All",'No Self Assessment feeder'!CA1243)))</f>
        <v>.</v>
      </c>
      <c r="P1254" s="79" t="str">
        <f>IF($B$9="Female",'No Self Assessment feeder'!P1243,IF($B$9="Male",'No Self Assessment feeder'!AV1243,IF($B$9="All",'No Self Assessment feeder'!CB1243)))</f>
        <v>.</v>
      </c>
      <c r="Q1254" s="120" t="str">
        <f>IF($B$9="Female",'No Self Assessment feeder'!Q1243,IF($B$9="Male",'No Self Assessment feeder'!AW1243,IF($B$9="All",'No Self Assessment feeder'!CC1243)))</f>
        <v>.</v>
      </c>
      <c r="R1254" s="120" t="str">
        <f>IF($B$9="Female",'No Self Assessment feeder'!R1243,IF($B$9="Male",'No Self Assessment feeder'!AX1243,IF($B$9="All",'No Self Assessment feeder'!CD1243)))</f>
        <v>.</v>
      </c>
      <c r="S1254" s="120" t="str">
        <f>IF($B$9="Female",'No Self Assessment feeder'!S1243,IF($B$9="Male",'No Self Assessment feeder'!AY1243,IF($B$9="All",'No Self Assessment feeder'!CE1243)))</f>
        <v>.</v>
      </c>
      <c r="T1254" s="120" t="str">
        <f>IF($B$9="Female",'No Self Assessment feeder'!T1243,IF($B$9="Male",'No Self Assessment feeder'!AZ1243,IF($B$9="All",'No Self Assessment feeder'!CF1243)))</f>
        <v>.</v>
      </c>
      <c r="U1254" s="127" t="str">
        <f>IF($B$9="Female",'No Self Assessment feeder'!U1243,IF($B$9="Male",'No Self Assessment feeder'!BA1243,IF($B$9="All",'No Self Assessment feeder'!CG1243)))</f>
        <v>.</v>
      </c>
      <c r="V1254" s="81" t="str">
        <f>IF($B$9="Female",'No Self Assessment feeder'!V1243,IF($B$9="Male",'No Self Assessment feeder'!BB1243,IF($B$9="All",'No Self Assessment feeder'!CH1243)))</f>
        <v>.</v>
      </c>
      <c r="W1254" s="120" t="str">
        <f>IF($B$9="Female",'No Self Assessment feeder'!W1243,IF($B$9="Male",'No Self Assessment feeder'!BC1243,IF($B$9="All",'No Self Assessment feeder'!CI1243)))</f>
        <v>.</v>
      </c>
      <c r="X1254" s="79" t="str">
        <f>IF($B$9="Female",'No Self Assessment feeder'!X1243,IF($B$9="Male",'No Self Assessment feeder'!BD1243,IF($B$9="All",'No Self Assessment feeder'!CJ1243)))</f>
        <v>.</v>
      </c>
      <c r="Y1254" s="120" t="str">
        <f>IF($B$9="Female",'No Self Assessment feeder'!Y1243,IF($B$9="Male",'No Self Assessment feeder'!BE1243,IF($B$9="All",'No Self Assessment feeder'!CK1243)))</f>
        <v>.</v>
      </c>
      <c r="Z1254" s="120" t="str">
        <f>IF($B$9="Female",'No Self Assessment feeder'!Z1243,IF($B$9="Male",'No Self Assessment feeder'!BF1243,IF($B$9="All",'No Self Assessment feeder'!CL1243)))</f>
        <v>.</v>
      </c>
      <c r="AA1254" s="120" t="str">
        <f>IF($B$9="Female",'No Self Assessment feeder'!AA1243,IF($B$9="Male",'No Self Assessment feeder'!BG1243,IF($B$9="All",'No Self Assessment feeder'!CM1243)))</f>
        <v>.</v>
      </c>
      <c r="AB1254" s="120" t="str">
        <f>IF($B$9="Female",'No Self Assessment feeder'!AB1243,IF($B$9="Male",'No Self Assessment feeder'!BH1243,IF($B$9="All",'No Self Assessment feeder'!CN1243)))</f>
        <v>.</v>
      </c>
      <c r="AC1254" s="127" t="str">
        <f>IF($B$9="Female",'No Self Assessment feeder'!AC1243,IF($B$9="Male",'No Self Assessment feeder'!BI1243,IF($B$9="All",'No Self Assessment feeder'!CO1243)))</f>
        <v>.</v>
      </c>
      <c r="CM1254" s="29"/>
    </row>
    <row r="1255" spans="1:91" ht="14.25" customHeight="1" x14ac:dyDescent="0.2">
      <c r="A1255" s="159" t="s">
        <v>297</v>
      </c>
      <c r="B1255" s="65" t="s">
        <v>146</v>
      </c>
      <c r="C1255" s="66">
        <v>10007151</v>
      </c>
      <c r="D1255" s="66" t="s">
        <v>492</v>
      </c>
      <c r="E1255" s="162" t="s">
        <v>147</v>
      </c>
      <c r="F1255" s="142">
        <f>IF($B$9="Female",'No Self Assessment feeder'!F1244,IF($B$9="Male",'No Self Assessment feeder'!AL1244,IF($B$9="All",'No Self Assessment feeder'!BR1244)))</f>
        <v>2820</v>
      </c>
      <c r="G1255" s="120">
        <f>IF($B$9="Female",'No Self Assessment feeder'!G1244,IF($B$9="Male",'No Self Assessment feeder'!AM1244,IF($B$9="All",'No Self Assessment feeder'!BS1244)))</f>
        <v>0.5</v>
      </c>
      <c r="H1255" s="79">
        <f>IF($B$9="Female",'No Self Assessment feeder'!H1244,IF($B$9="Male",'No Self Assessment feeder'!AN1244,IF($B$9="All",'No Self Assessment feeder'!BT1244)))</f>
        <v>2805</v>
      </c>
      <c r="I1255" s="120">
        <f>IF($B$9="Female",'No Self Assessment feeder'!I1244,IF($B$9="Male",'No Self Assessment feeder'!AO1244,IF($B$9="All",'No Self Assessment feeder'!BU1244)))</f>
        <v>6.6</v>
      </c>
      <c r="J1255" s="120">
        <f>IF($B$9="Female",'No Self Assessment feeder'!J1244,IF($B$9="Male",'No Self Assessment feeder'!AP1244,IF($B$9="All",'No Self Assessment feeder'!BV1244)))</f>
        <v>12</v>
      </c>
      <c r="K1255" s="120">
        <f>IF($B$9="Female",'No Self Assessment feeder'!K1244,IF($B$9="Male",'No Self Assessment feeder'!AQ1244,IF($B$9="All",'No Self Assessment feeder'!BW1244)))</f>
        <v>66.599999999999994</v>
      </c>
      <c r="L1255" s="120">
        <f>IF($B$9="Female",'No Self Assessment feeder'!L1244,IF($B$9="Male",'No Self Assessment feeder'!AR1244,IF($B$9="All",'No Self Assessment feeder'!BX1244)))</f>
        <v>76.400000000000006</v>
      </c>
      <c r="M1255" s="127">
        <f>IF($B$9="Female",'No Self Assessment feeder'!M1244,IF($B$9="Male",'No Self Assessment feeder'!AS1244,IF($B$9="All",'No Self Assessment feeder'!BY1244)))</f>
        <v>81.5</v>
      </c>
      <c r="N1255" s="81" t="str">
        <f>IF($B$9="Female",'No Self Assessment feeder'!N1244,IF($B$9="Male",'No Self Assessment feeder'!AT1244,IF($B$9="All",'No Self Assessment feeder'!BZ1244)))</f>
        <v>.</v>
      </c>
      <c r="O1255" s="120" t="str">
        <f>IF($B$9="Female",'No Self Assessment feeder'!O1244,IF($B$9="Male",'No Self Assessment feeder'!AU1244,IF($B$9="All",'No Self Assessment feeder'!CA1244)))</f>
        <v>.</v>
      </c>
      <c r="P1255" s="79" t="str">
        <f>IF($B$9="Female",'No Self Assessment feeder'!P1244,IF($B$9="Male",'No Self Assessment feeder'!AV1244,IF($B$9="All",'No Self Assessment feeder'!CB1244)))</f>
        <v>.</v>
      </c>
      <c r="Q1255" s="120" t="str">
        <f>IF($B$9="Female",'No Self Assessment feeder'!Q1244,IF($B$9="Male",'No Self Assessment feeder'!AW1244,IF($B$9="All",'No Self Assessment feeder'!CC1244)))</f>
        <v>.</v>
      </c>
      <c r="R1255" s="120" t="str">
        <f>IF($B$9="Female",'No Self Assessment feeder'!R1244,IF($B$9="Male",'No Self Assessment feeder'!AX1244,IF($B$9="All",'No Self Assessment feeder'!CD1244)))</f>
        <v>.</v>
      </c>
      <c r="S1255" s="120" t="str">
        <f>IF($B$9="Female",'No Self Assessment feeder'!S1244,IF($B$9="Male",'No Self Assessment feeder'!AY1244,IF($B$9="All",'No Self Assessment feeder'!CE1244)))</f>
        <v>.</v>
      </c>
      <c r="T1255" s="120" t="str">
        <f>IF($B$9="Female",'No Self Assessment feeder'!T1244,IF($B$9="Male",'No Self Assessment feeder'!AZ1244,IF($B$9="All",'No Self Assessment feeder'!CF1244)))</f>
        <v>.</v>
      </c>
      <c r="U1255" s="127" t="str">
        <f>IF($B$9="Female",'No Self Assessment feeder'!U1244,IF($B$9="Male",'No Self Assessment feeder'!BA1244,IF($B$9="All",'No Self Assessment feeder'!CG1244)))</f>
        <v>.</v>
      </c>
      <c r="V1255" s="81" t="str">
        <f>IF($B$9="Female",'No Self Assessment feeder'!V1244,IF($B$9="Male",'No Self Assessment feeder'!BB1244,IF($B$9="All",'No Self Assessment feeder'!CH1244)))</f>
        <v>.</v>
      </c>
      <c r="W1255" s="120" t="str">
        <f>IF($B$9="Female",'No Self Assessment feeder'!W1244,IF($B$9="Male",'No Self Assessment feeder'!BC1244,IF($B$9="All",'No Self Assessment feeder'!CI1244)))</f>
        <v>.</v>
      </c>
      <c r="X1255" s="79" t="str">
        <f>IF($B$9="Female",'No Self Assessment feeder'!X1244,IF($B$9="Male",'No Self Assessment feeder'!BD1244,IF($B$9="All",'No Self Assessment feeder'!CJ1244)))</f>
        <v>.</v>
      </c>
      <c r="Y1255" s="120" t="str">
        <f>IF($B$9="Female",'No Self Assessment feeder'!Y1244,IF($B$9="Male",'No Self Assessment feeder'!BE1244,IF($B$9="All",'No Self Assessment feeder'!CK1244)))</f>
        <v>.</v>
      </c>
      <c r="Z1255" s="120" t="str">
        <f>IF($B$9="Female",'No Self Assessment feeder'!Z1244,IF($B$9="Male",'No Self Assessment feeder'!BF1244,IF($B$9="All",'No Self Assessment feeder'!CL1244)))</f>
        <v>.</v>
      </c>
      <c r="AA1255" s="120" t="str">
        <f>IF($B$9="Female",'No Self Assessment feeder'!AA1244,IF($B$9="Male",'No Self Assessment feeder'!BG1244,IF($B$9="All",'No Self Assessment feeder'!CM1244)))</f>
        <v>.</v>
      </c>
      <c r="AB1255" s="120" t="str">
        <f>IF($B$9="Female",'No Self Assessment feeder'!AB1244,IF($B$9="Male",'No Self Assessment feeder'!BH1244,IF($B$9="All",'No Self Assessment feeder'!CN1244)))</f>
        <v>.</v>
      </c>
      <c r="AC1255" s="127" t="str">
        <f>IF($B$9="Female",'No Self Assessment feeder'!AC1244,IF($B$9="Male",'No Self Assessment feeder'!BI1244,IF($B$9="All",'No Self Assessment feeder'!CO1244)))</f>
        <v>.</v>
      </c>
      <c r="CM1255" s="29"/>
    </row>
    <row r="1256" spans="1:91" ht="14.25" customHeight="1" x14ac:dyDescent="0.2">
      <c r="A1256" s="159" t="s">
        <v>297</v>
      </c>
      <c r="B1256" s="65" t="s">
        <v>148</v>
      </c>
      <c r="C1256" s="66">
        <v>10003956</v>
      </c>
      <c r="D1256" s="66" t="s">
        <v>493</v>
      </c>
      <c r="E1256" s="162" t="s">
        <v>149</v>
      </c>
      <c r="F1256" s="142">
        <f>IF($B$9="Female",'No Self Assessment feeder'!F1245,IF($B$9="Male",'No Self Assessment feeder'!AL1245,IF($B$9="All",'No Self Assessment feeder'!BR1245)))</f>
        <v>1280</v>
      </c>
      <c r="G1256" s="120">
        <f>IF($B$9="Female",'No Self Assessment feeder'!G1245,IF($B$9="Male",'No Self Assessment feeder'!AM1245,IF($B$9="All",'No Self Assessment feeder'!BS1245)))</f>
        <v>0.5</v>
      </c>
      <c r="H1256" s="79">
        <f>IF($B$9="Female",'No Self Assessment feeder'!H1245,IF($B$9="Male",'No Self Assessment feeder'!AN1245,IF($B$9="All",'No Self Assessment feeder'!BT1245)))</f>
        <v>1275</v>
      </c>
      <c r="I1256" s="120">
        <f>IF($B$9="Female",'No Self Assessment feeder'!I1245,IF($B$9="Male",'No Self Assessment feeder'!AO1245,IF($B$9="All",'No Self Assessment feeder'!BU1245)))</f>
        <v>7.6</v>
      </c>
      <c r="J1256" s="120">
        <f>IF($B$9="Female",'No Self Assessment feeder'!J1245,IF($B$9="Male",'No Self Assessment feeder'!AP1245,IF($B$9="All",'No Self Assessment feeder'!BV1245)))</f>
        <v>14.1</v>
      </c>
      <c r="K1256" s="120">
        <f>IF($B$9="Female",'No Self Assessment feeder'!K1245,IF($B$9="Male",'No Self Assessment feeder'!AQ1245,IF($B$9="All",'No Self Assessment feeder'!BW1245)))</f>
        <v>58.5</v>
      </c>
      <c r="L1256" s="120">
        <f>IF($B$9="Female",'No Self Assessment feeder'!L1245,IF($B$9="Male",'No Self Assessment feeder'!AR1245,IF($B$9="All",'No Self Assessment feeder'!BX1245)))</f>
        <v>71.599999999999994</v>
      </c>
      <c r="M1256" s="127">
        <f>IF($B$9="Female",'No Self Assessment feeder'!M1245,IF($B$9="Male",'No Self Assessment feeder'!AS1245,IF($B$9="All",'No Self Assessment feeder'!BY1245)))</f>
        <v>78.3</v>
      </c>
      <c r="N1256" s="81" t="str">
        <f>IF($B$9="Female",'No Self Assessment feeder'!N1245,IF($B$9="Male",'No Self Assessment feeder'!AT1245,IF($B$9="All",'No Self Assessment feeder'!BZ1245)))</f>
        <v>.</v>
      </c>
      <c r="O1256" s="120" t="str">
        <f>IF($B$9="Female",'No Self Assessment feeder'!O1245,IF($B$9="Male",'No Self Assessment feeder'!AU1245,IF($B$9="All",'No Self Assessment feeder'!CA1245)))</f>
        <v>.</v>
      </c>
      <c r="P1256" s="79" t="str">
        <f>IF($B$9="Female",'No Self Assessment feeder'!P1245,IF($B$9="Male",'No Self Assessment feeder'!AV1245,IF($B$9="All",'No Self Assessment feeder'!CB1245)))</f>
        <v>.</v>
      </c>
      <c r="Q1256" s="120" t="str">
        <f>IF($B$9="Female",'No Self Assessment feeder'!Q1245,IF($B$9="Male",'No Self Assessment feeder'!AW1245,IF($B$9="All",'No Self Assessment feeder'!CC1245)))</f>
        <v>.</v>
      </c>
      <c r="R1256" s="120" t="str">
        <f>IF($B$9="Female",'No Self Assessment feeder'!R1245,IF($B$9="Male",'No Self Assessment feeder'!AX1245,IF($B$9="All",'No Self Assessment feeder'!CD1245)))</f>
        <v>.</v>
      </c>
      <c r="S1256" s="120" t="str">
        <f>IF($B$9="Female",'No Self Assessment feeder'!S1245,IF($B$9="Male",'No Self Assessment feeder'!AY1245,IF($B$9="All",'No Self Assessment feeder'!CE1245)))</f>
        <v>.</v>
      </c>
      <c r="T1256" s="120" t="str">
        <f>IF($B$9="Female",'No Self Assessment feeder'!T1245,IF($B$9="Male",'No Self Assessment feeder'!AZ1245,IF($B$9="All",'No Self Assessment feeder'!CF1245)))</f>
        <v>.</v>
      </c>
      <c r="U1256" s="127" t="str">
        <f>IF($B$9="Female",'No Self Assessment feeder'!U1245,IF($B$9="Male",'No Self Assessment feeder'!BA1245,IF($B$9="All",'No Self Assessment feeder'!CG1245)))</f>
        <v>.</v>
      </c>
      <c r="V1256" s="81" t="str">
        <f>IF($B$9="Female",'No Self Assessment feeder'!V1245,IF($B$9="Male",'No Self Assessment feeder'!BB1245,IF($B$9="All",'No Self Assessment feeder'!CH1245)))</f>
        <v>.</v>
      </c>
      <c r="W1256" s="120" t="str">
        <f>IF($B$9="Female",'No Self Assessment feeder'!W1245,IF($B$9="Male",'No Self Assessment feeder'!BC1245,IF($B$9="All",'No Self Assessment feeder'!CI1245)))</f>
        <v>.</v>
      </c>
      <c r="X1256" s="79" t="str">
        <f>IF($B$9="Female",'No Self Assessment feeder'!X1245,IF($B$9="Male",'No Self Assessment feeder'!BD1245,IF($B$9="All",'No Self Assessment feeder'!CJ1245)))</f>
        <v>.</v>
      </c>
      <c r="Y1256" s="120" t="str">
        <f>IF($B$9="Female",'No Self Assessment feeder'!Y1245,IF($B$9="Male",'No Self Assessment feeder'!BE1245,IF($B$9="All",'No Self Assessment feeder'!CK1245)))</f>
        <v>.</v>
      </c>
      <c r="Z1256" s="120" t="str">
        <f>IF($B$9="Female",'No Self Assessment feeder'!Z1245,IF($B$9="Male",'No Self Assessment feeder'!BF1245,IF($B$9="All",'No Self Assessment feeder'!CL1245)))</f>
        <v>.</v>
      </c>
      <c r="AA1256" s="120" t="str">
        <f>IF($B$9="Female",'No Self Assessment feeder'!AA1245,IF($B$9="Male",'No Self Assessment feeder'!BG1245,IF($B$9="All",'No Self Assessment feeder'!CM1245)))</f>
        <v>.</v>
      </c>
      <c r="AB1256" s="120" t="str">
        <f>IF($B$9="Female",'No Self Assessment feeder'!AB1245,IF($B$9="Male",'No Self Assessment feeder'!BH1245,IF($B$9="All",'No Self Assessment feeder'!CN1245)))</f>
        <v>.</v>
      </c>
      <c r="AC1256" s="127" t="str">
        <f>IF($B$9="Female",'No Self Assessment feeder'!AC1245,IF($B$9="Male",'No Self Assessment feeder'!BI1245,IF($B$9="All",'No Self Assessment feeder'!CO1245)))</f>
        <v>.</v>
      </c>
      <c r="CM1256" s="29"/>
    </row>
    <row r="1257" spans="1:91" ht="14.25" customHeight="1" x14ac:dyDescent="0.2">
      <c r="A1257" s="159" t="s">
        <v>297</v>
      </c>
      <c r="B1257" s="65" t="s">
        <v>150</v>
      </c>
      <c r="C1257" s="66">
        <v>10003957</v>
      </c>
      <c r="D1257" s="66" t="s">
        <v>493</v>
      </c>
      <c r="E1257" s="162" t="s">
        <v>151</v>
      </c>
      <c r="F1257" s="142">
        <f>IF($B$9="Female",'No Self Assessment feeder'!F1246,IF($B$9="Male",'No Self Assessment feeder'!AL1246,IF($B$9="All",'No Self Assessment feeder'!BR1246)))</f>
        <v>4255</v>
      </c>
      <c r="G1257" s="120">
        <f>IF($B$9="Female",'No Self Assessment feeder'!G1246,IF($B$9="Male",'No Self Assessment feeder'!AM1246,IF($B$9="All",'No Self Assessment feeder'!BS1246)))</f>
        <v>0.7</v>
      </c>
      <c r="H1257" s="79">
        <f>IF($B$9="Female",'No Self Assessment feeder'!H1246,IF($B$9="Male",'No Self Assessment feeder'!AN1246,IF($B$9="All",'No Self Assessment feeder'!BT1246)))</f>
        <v>4220</v>
      </c>
      <c r="I1257" s="120">
        <f>IF($B$9="Female",'No Self Assessment feeder'!I1246,IF($B$9="Male",'No Self Assessment feeder'!AO1246,IF($B$9="All",'No Self Assessment feeder'!BU1246)))</f>
        <v>7.7</v>
      </c>
      <c r="J1257" s="120">
        <f>IF($B$9="Female",'No Self Assessment feeder'!J1246,IF($B$9="Male",'No Self Assessment feeder'!AP1246,IF($B$9="All",'No Self Assessment feeder'!BV1246)))</f>
        <v>12.1</v>
      </c>
      <c r="K1257" s="120">
        <f>IF($B$9="Female",'No Self Assessment feeder'!K1246,IF($B$9="Male",'No Self Assessment feeder'!AQ1246,IF($B$9="All",'No Self Assessment feeder'!BW1246)))</f>
        <v>64</v>
      </c>
      <c r="L1257" s="120">
        <f>IF($B$9="Female",'No Self Assessment feeder'!L1246,IF($B$9="Male",'No Self Assessment feeder'!AR1246,IF($B$9="All",'No Self Assessment feeder'!BX1246)))</f>
        <v>75</v>
      </c>
      <c r="M1257" s="127">
        <f>IF($B$9="Female",'No Self Assessment feeder'!M1246,IF($B$9="Male",'No Self Assessment feeder'!AS1246,IF($B$9="All",'No Self Assessment feeder'!BY1246)))</f>
        <v>80.2</v>
      </c>
      <c r="N1257" s="81" t="str">
        <f>IF($B$9="Female",'No Self Assessment feeder'!N1246,IF($B$9="Male",'No Self Assessment feeder'!AT1246,IF($B$9="All",'No Self Assessment feeder'!BZ1246)))</f>
        <v>.</v>
      </c>
      <c r="O1257" s="120" t="str">
        <f>IF($B$9="Female",'No Self Assessment feeder'!O1246,IF($B$9="Male",'No Self Assessment feeder'!AU1246,IF($B$9="All",'No Self Assessment feeder'!CA1246)))</f>
        <v>.</v>
      </c>
      <c r="P1257" s="79" t="str">
        <f>IF($B$9="Female",'No Self Assessment feeder'!P1246,IF($B$9="Male",'No Self Assessment feeder'!AV1246,IF($B$9="All",'No Self Assessment feeder'!CB1246)))</f>
        <v>.</v>
      </c>
      <c r="Q1257" s="120" t="str">
        <f>IF($B$9="Female",'No Self Assessment feeder'!Q1246,IF($B$9="Male",'No Self Assessment feeder'!AW1246,IF($B$9="All",'No Self Assessment feeder'!CC1246)))</f>
        <v>.</v>
      </c>
      <c r="R1257" s="120" t="str">
        <f>IF($B$9="Female",'No Self Assessment feeder'!R1246,IF($B$9="Male",'No Self Assessment feeder'!AX1246,IF($B$9="All",'No Self Assessment feeder'!CD1246)))</f>
        <v>.</v>
      </c>
      <c r="S1257" s="120" t="str">
        <f>IF($B$9="Female",'No Self Assessment feeder'!S1246,IF($B$9="Male",'No Self Assessment feeder'!AY1246,IF($B$9="All",'No Self Assessment feeder'!CE1246)))</f>
        <v>.</v>
      </c>
      <c r="T1257" s="120" t="str">
        <f>IF($B$9="Female",'No Self Assessment feeder'!T1246,IF($B$9="Male",'No Self Assessment feeder'!AZ1246,IF($B$9="All",'No Self Assessment feeder'!CF1246)))</f>
        <v>.</v>
      </c>
      <c r="U1257" s="127" t="str">
        <f>IF($B$9="Female",'No Self Assessment feeder'!U1246,IF($B$9="Male",'No Self Assessment feeder'!BA1246,IF($B$9="All",'No Self Assessment feeder'!CG1246)))</f>
        <v>.</v>
      </c>
      <c r="V1257" s="81" t="str">
        <f>IF($B$9="Female",'No Self Assessment feeder'!V1246,IF($B$9="Male",'No Self Assessment feeder'!BB1246,IF($B$9="All",'No Self Assessment feeder'!CH1246)))</f>
        <v>.</v>
      </c>
      <c r="W1257" s="120" t="str">
        <f>IF($B$9="Female",'No Self Assessment feeder'!W1246,IF($B$9="Male",'No Self Assessment feeder'!BC1246,IF($B$9="All",'No Self Assessment feeder'!CI1246)))</f>
        <v>.</v>
      </c>
      <c r="X1257" s="79" t="str">
        <f>IF($B$9="Female",'No Self Assessment feeder'!X1246,IF($B$9="Male",'No Self Assessment feeder'!BD1246,IF($B$9="All",'No Self Assessment feeder'!CJ1246)))</f>
        <v>.</v>
      </c>
      <c r="Y1257" s="120" t="str">
        <f>IF($B$9="Female",'No Self Assessment feeder'!Y1246,IF($B$9="Male",'No Self Assessment feeder'!BE1246,IF($B$9="All",'No Self Assessment feeder'!CK1246)))</f>
        <v>.</v>
      </c>
      <c r="Z1257" s="120" t="str">
        <f>IF($B$9="Female",'No Self Assessment feeder'!Z1246,IF($B$9="Male",'No Self Assessment feeder'!BF1246,IF($B$9="All",'No Self Assessment feeder'!CL1246)))</f>
        <v>.</v>
      </c>
      <c r="AA1257" s="120" t="str">
        <f>IF($B$9="Female",'No Self Assessment feeder'!AA1246,IF($B$9="Male",'No Self Assessment feeder'!BG1246,IF($B$9="All",'No Self Assessment feeder'!CM1246)))</f>
        <v>.</v>
      </c>
      <c r="AB1257" s="120" t="str">
        <f>IF($B$9="Female",'No Self Assessment feeder'!AB1246,IF($B$9="Male",'No Self Assessment feeder'!BH1246,IF($B$9="All",'No Self Assessment feeder'!CN1246)))</f>
        <v>.</v>
      </c>
      <c r="AC1257" s="127" t="str">
        <f>IF($B$9="Female",'No Self Assessment feeder'!AC1246,IF($B$9="Male",'No Self Assessment feeder'!BI1246,IF($B$9="All",'No Self Assessment feeder'!CO1246)))</f>
        <v>.</v>
      </c>
      <c r="CM1257" s="29"/>
    </row>
    <row r="1258" spans="1:91" ht="14.25" customHeight="1" x14ac:dyDescent="0.2">
      <c r="A1258" s="159" t="s">
        <v>297</v>
      </c>
      <c r="B1258" s="65" t="s">
        <v>152</v>
      </c>
      <c r="C1258" s="66">
        <v>10003945</v>
      </c>
      <c r="D1258" s="66" t="s">
        <v>493</v>
      </c>
      <c r="E1258" s="162" t="s">
        <v>153</v>
      </c>
      <c r="F1258" s="142">
        <f>IF($B$9="Female",'No Self Assessment feeder'!F1247,IF($B$9="Male",'No Self Assessment feeder'!AL1247,IF($B$9="All",'No Self Assessment feeder'!BR1247)))</f>
        <v>160</v>
      </c>
      <c r="G1258" s="120">
        <f>IF($B$9="Female",'No Self Assessment feeder'!G1247,IF($B$9="Male",'No Self Assessment feeder'!AM1247,IF($B$9="All",'No Self Assessment feeder'!BS1247)))</f>
        <v>1.3</v>
      </c>
      <c r="H1258" s="79">
        <f>IF($B$9="Female",'No Self Assessment feeder'!H1247,IF($B$9="Male",'No Self Assessment feeder'!AN1247,IF($B$9="All",'No Self Assessment feeder'!BT1247)))</f>
        <v>155</v>
      </c>
      <c r="I1258" s="120">
        <f>IF($B$9="Female",'No Self Assessment feeder'!I1247,IF($B$9="Male",'No Self Assessment feeder'!AO1247,IF($B$9="All",'No Self Assessment feeder'!BU1247)))</f>
        <v>15.3</v>
      </c>
      <c r="J1258" s="120">
        <f>IF($B$9="Female",'No Self Assessment feeder'!J1247,IF($B$9="Male",'No Self Assessment feeder'!AP1247,IF($B$9="All",'No Self Assessment feeder'!BV1247)))</f>
        <v>19.100000000000001</v>
      </c>
      <c r="K1258" s="120" t="str">
        <f>IF($B$9="Female",'No Self Assessment feeder'!K1247,IF($B$9="Male",'No Self Assessment feeder'!AQ1247,IF($B$9="All",'No Self Assessment feeder'!BW1247)))</f>
        <v>x</v>
      </c>
      <c r="L1258" s="120" t="str">
        <f>IF($B$9="Female",'No Self Assessment feeder'!L1247,IF($B$9="Male",'No Self Assessment feeder'!AR1247,IF($B$9="All",'No Self Assessment feeder'!BX1247)))</f>
        <v>x</v>
      </c>
      <c r="M1258" s="127">
        <f>IF($B$9="Female",'No Self Assessment feeder'!M1247,IF($B$9="Male",'No Self Assessment feeder'!AS1247,IF($B$9="All",'No Self Assessment feeder'!BY1247)))</f>
        <v>65.599999999999994</v>
      </c>
      <c r="N1258" s="81" t="str">
        <f>IF($B$9="Female",'No Self Assessment feeder'!N1247,IF($B$9="Male",'No Self Assessment feeder'!AT1247,IF($B$9="All",'No Self Assessment feeder'!BZ1247)))</f>
        <v>.</v>
      </c>
      <c r="O1258" s="120" t="str">
        <f>IF($B$9="Female",'No Self Assessment feeder'!O1247,IF($B$9="Male",'No Self Assessment feeder'!AU1247,IF($B$9="All",'No Self Assessment feeder'!CA1247)))</f>
        <v>.</v>
      </c>
      <c r="P1258" s="79" t="str">
        <f>IF($B$9="Female",'No Self Assessment feeder'!P1247,IF($B$9="Male",'No Self Assessment feeder'!AV1247,IF($B$9="All",'No Self Assessment feeder'!CB1247)))</f>
        <v>.</v>
      </c>
      <c r="Q1258" s="120" t="str">
        <f>IF($B$9="Female",'No Self Assessment feeder'!Q1247,IF($B$9="Male",'No Self Assessment feeder'!AW1247,IF($B$9="All",'No Self Assessment feeder'!CC1247)))</f>
        <v>.</v>
      </c>
      <c r="R1258" s="120" t="str">
        <f>IF($B$9="Female",'No Self Assessment feeder'!R1247,IF($B$9="Male",'No Self Assessment feeder'!AX1247,IF($B$9="All",'No Self Assessment feeder'!CD1247)))</f>
        <v>.</v>
      </c>
      <c r="S1258" s="120" t="str">
        <f>IF($B$9="Female",'No Self Assessment feeder'!S1247,IF($B$9="Male",'No Self Assessment feeder'!AY1247,IF($B$9="All",'No Self Assessment feeder'!CE1247)))</f>
        <v>.</v>
      </c>
      <c r="T1258" s="120" t="str">
        <f>IF($B$9="Female",'No Self Assessment feeder'!T1247,IF($B$9="Male",'No Self Assessment feeder'!AZ1247,IF($B$9="All",'No Self Assessment feeder'!CF1247)))</f>
        <v>.</v>
      </c>
      <c r="U1258" s="127" t="str">
        <f>IF($B$9="Female",'No Self Assessment feeder'!U1247,IF($B$9="Male",'No Self Assessment feeder'!BA1247,IF($B$9="All",'No Self Assessment feeder'!CG1247)))</f>
        <v>.</v>
      </c>
      <c r="V1258" s="81" t="str">
        <f>IF($B$9="Female",'No Self Assessment feeder'!V1247,IF($B$9="Male",'No Self Assessment feeder'!BB1247,IF($B$9="All",'No Self Assessment feeder'!CH1247)))</f>
        <v>.</v>
      </c>
      <c r="W1258" s="120" t="str">
        <f>IF($B$9="Female",'No Self Assessment feeder'!W1247,IF($B$9="Male",'No Self Assessment feeder'!BC1247,IF($B$9="All",'No Self Assessment feeder'!CI1247)))</f>
        <v>.</v>
      </c>
      <c r="X1258" s="79" t="str">
        <f>IF($B$9="Female",'No Self Assessment feeder'!X1247,IF($B$9="Male",'No Self Assessment feeder'!BD1247,IF($B$9="All",'No Self Assessment feeder'!CJ1247)))</f>
        <v>.</v>
      </c>
      <c r="Y1258" s="120" t="str">
        <f>IF($B$9="Female",'No Self Assessment feeder'!Y1247,IF($B$9="Male",'No Self Assessment feeder'!BE1247,IF($B$9="All",'No Self Assessment feeder'!CK1247)))</f>
        <v>.</v>
      </c>
      <c r="Z1258" s="120" t="str">
        <f>IF($B$9="Female",'No Self Assessment feeder'!Z1247,IF($B$9="Male",'No Self Assessment feeder'!BF1247,IF($B$9="All",'No Self Assessment feeder'!CL1247)))</f>
        <v>.</v>
      </c>
      <c r="AA1258" s="120" t="str">
        <f>IF($B$9="Female",'No Self Assessment feeder'!AA1247,IF($B$9="Male",'No Self Assessment feeder'!BG1247,IF($B$9="All",'No Self Assessment feeder'!CM1247)))</f>
        <v>.</v>
      </c>
      <c r="AB1258" s="120" t="str">
        <f>IF($B$9="Female",'No Self Assessment feeder'!AB1247,IF($B$9="Male",'No Self Assessment feeder'!BH1247,IF($B$9="All",'No Self Assessment feeder'!CN1247)))</f>
        <v>.</v>
      </c>
      <c r="AC1258" s="127" t="str">
        <f>IF($B$9="Female",'No Self Assessment feeder'!AC1247,IF($B$9="Male",'No Self Assessment feeder'!BI1247,IF($B$9="All",'No Self Assessment feeder'!CO1247)))</f>
        <v>.</v>
      </c>
      <c r="CM1258" s="29"/>
    </row>
    <row r="1259" spans="1:91" ht="14.25" customHeight="1" x14ac:dyDescent="0.2">
      <c r="A1259" s="159" t="s">
        <v>297</v>
      </c>
      <c r="B1259" s="65" t="s">
        <v>154</v>
      </c>
      <c r="C1259" s="66">
        <v>10006842</v>
      </c>
      <c r="D1259" s="66" t="s">
        <v>493</v>
      </c>
      <c r="E1259" s="162" t="s">
        <v>155</v>
      </c>
      <c r="F1259" s="142">
        <f>IF($B$9="Female",'No Self Assessment feeder'!F1248,IF($B$9="Male",'No Self Assessment feeder'!AL1248,IF($B$9="All",'No Self Assessment feeder'!BR1248)))</f>
        <v>3420</v>
      </c>
      <c r="G1259" s="120">
        <f>IF($B$9="Female",'No Self Assessment feeder'!G1248,IF($B$9="Male",'No Self Assessment feeder'!AM1248,IF($B$9="All",'No Self Assessment feeder'!BS1248)))</f>
        <v>0.5</v>
      </c>
      <c r="H1259" s="79">
        <f>IF($B$9="Female",'No Self Assessment feeder'!H1248,IF($B$9="Male",'No Self Assessment feeder'!AN1248,IF($B$9="All",'No Self Assessment feeder'!BT1248)))</f>
        <v>3405</v>
      </c>
      <c r="I1259" s="120">
        <f>IF($B$9="Female",'No Self Assessment feeder'!I1248,IF($B$9="Male",'No Self Assessment feeder'!AO1248,IF($B$9="All",'No Self Assessment feeder'!BU1248)))</f>
        <v>6.8</v>
      </c>
      <c r="J1259" s="120">
        <f>IF($B$9="Female",'No Self Assessment feeder'!J1248,IF($B$9="Male",'No Self Assessment feeder'!AP1248,IF($B$9="All",'No Self Assessment feeder'!BV1248)))</f>
        <v>11.7</v>
      </c>
      <c r="K1259" s="120">
        <f>IF($B$9="Female",'No Self Assessment feeder'!K1248,IF($B$9="Male",'No Self Assessment feeder'!AQ1248,IF($B$9="All",'No Self Assessment feeder'!BW1248)))</f>
        <v>57.4</v>
      </c>
      <c r="L1259" s="120">
        <f>IF($B$9="Female",'No Self Assessment feeder'!L1248,IF($B$9="Male",'No Self Assessment feeder'!AR1248,IF($B$9="All",'No Self Assessment feeder'!BX1248)))</f>
        <v>72.3</v>
      </c>
      <c r="M1259" s="127">
        <f>IF($B$9="Female",'No Self Assessment feeder'!M1248,IF($B$9="Male",'No Self Assessment feeder'!AS1248,IF($B$9="All",'No Self Assessment feeder'!BY1248)))</f>
        <v>81.5</v>
      </c>
      <c r="N1259" s="81" t="str">
        <f>IF($B$9="Female",'No Self Assessment feeder'!N1248,IF($B$9="Male",'No Self Assessment feeder'!AT1248,IF($B$9="All",'No Self Assessment feeder'!BZ1248)))</f>
        <v>.</v>
      </c>
      <c r="O1259" s="120" t="str">
        <f>IF($B$9="Female",'No Self Assessment feeder'!O1248,IF($B$9="Male",'No Self Assessment feeder'!AU1248,IF($B$9="All",'No Self Assessment feeder'!CA1248)))</f>
        <v>.</v>
      </c>
      <c r="P1259" s="79" t="str">
        <f>IF($B$9="Female",'No Self Assessment feeder'!P1248,IF($B$9="Male",'No Self Assessment feeder'!AV1248,IF($B$9="All",'No Self Assessment feeder'!CB1248)))</f>
        <v>.</v>
      </c>
      <c r="Q1259" s="120" t="str">
        <f>IF($B$9="Female",'No Self Assessment feeder'!Q1248,IF($B$9="Male",'No Self Assessment feeder'!AW1248,IF($B$9="All",'No Self Assessment feeder'!CC1248)))</f>
        <v>.</v>
      </c>
      <c r="R1259" s="120" t="str">
        <f>IF($B$9="Female",'No Self Assessment feeder'!R1248,IF($B$9="Male",'No Self Assessment feeder'!AX1248,IF($B$9="All",'No Self Assessment feeder'!CD1248)))</f>
        <v>.</v>
      </c>
      <c r="S1259" s="120" t="str">
        <f>IF($B$9="Female",'No Self Assessment feeder'!S1248,IF($B$9="Male",'No Self Assessment feeder'!AY1248,IF($B$9="All",'No Self Assessment feeder'!CE1248)))</f>
        <v>.</v>
      </c>
      <c r="T1259" s="120" t="str">
        <f>IF($B$9="Female",'No Self Assessment feeder'!T1248,IF($B$9="Male",'No Self Assessment feeder'!AZ1248,IF($B$9="All",'No Self Assessment feeder'!CF1248)))</f>
        <v>.</v>
      </c>
      <c r="U1259" s="127" t="str">
        <f>IF($B$9="Female",'No Self Assessment feeder'!U1248,IF($B$9="Male",'No Self Assessment feeder'!BA1248,IF($B$9="All",'No Self Assessment feeder'!CG1248)))</f>
        <v>.</v>
      </c>
      <c r="V1259" s="81" t="str">
        <f>IF($B$9="Female",'No Self Assessment feeder'!V1248,IF($B$9="Male",'No Self Assessment feeder'!BB1248,IF($B$9="All",'No Self Assessment feeder'!CH1248)))</f>
        <v>.</v>
      </c>
      <c r="W1259" s="120" t="str">
        <f>IF($B$9="Female",'No Self Assessment feeder'!W1248,IF($B$9="Male",'No Self Assessment feeder'!BC1248,IF($B$9="All",'No Self Assessment feeder'!CI1248)))</f>
        <v>.</v>
      </c>
      <c r="X1259" s="79" t="str">
        <f>IF($B$9="Female",'No Self Assessment feeder'!X1248,IF($B$9="Male",'No Self Assessment feeder'!BD1248,IF($B$9="All",'No Self Assessment feeder'!CJ1248)))</f>
        <v>.</v>
      </c>
      <c r="Y1259" s="120" t="str">
        <f>IF($B$9="Female",'No Self Assessment feeder'!Y1248,IF($B$9="Male",'No Self Assessment feeder'!BE1248,IF($B$9="All",'No Self Assessment feeder'!CK1248)))</f>
        <v>.</v>
      </c>
      <c r="Z1259" s="120" t="str">
        <f>IF($B$9="Female",'No Self Assessment feeder'!Z1248,IF($B$9="Male",'No Self Assessment feeder'!BF1248,IF($B$9="All",'No Self Assessment feeder'!CL1248)))</f>
        <v>.</v>
      </c>
      <c r="AA1259" s="120" t="str">
        <f>IF($B$9="Female",'No Self Assessment feeder'!AA1248,IF($B$9="Male",'No Self Assessment feeder'!BG1248,IF($B$9="All",'No Self Assessment feeder'!CM1248)))</f>
        <v>.</v>
      </c>
      <c r="AB1259" s="120" t="str">
        <f>IF($B$9="Female",'No Self Assessment feeder'!AB1248,IF($B$9="Male",'No Self Assessment feeder'!BH1248,IF($B$9="All",'No Self Assessment feeder'!CN1248)))</f>
        <v>.</v>
      </c>
      <c r="AC1259" s="127" t="str">
        <f>IF($B$9="Female",'No Self Assessment feeder'!AC1248,IF($B$9="Male",'No Self Assessment feeder'!BI1248,IF($B$9="All",'No Self Assessment feeder'!CO1248)))</f>
        <v>.</v>
      </c>
      <c r="CM1259" s="29"/>
    </row>
    <row r="1260" spans="1:91" ht="14.25" customHeight="1" x14ac:dyDescent="0.2">
      <c r="A1260" s="159" t="s">
        <v>297</v>
      </c>
      <c r="B1260" s="65" t="s">
        <v>156</v>
      </c>
      <c r="C1260" s="66">
        <v>10007162</v>
      </c>
      <c r="D1260" s="66" t="s">
        <v>491</v>
      </c>
      <c r="E1260" s="162" t="s">
        <v>157</v>
      </c>
      <c r="F1260" s="142">
        <f>IF($B$9="Female",'No Self Assessment feeder'!F1249,IF($B$9="Male",'No Self Assessment feeder'!AL1249,IF($B$9="All",'No Self Assessment feeder'!BR1249)))</f>
        <v>2140</v>
      </c>
      <c r="G1260" s="120">
        <f>IF($B$9="Female",'No Self Assessment feeder'!G1249,IF($B$9="Male",'No Self Assessment feeder'!AM1249,IF($B$9="All",'No Self Assessment feeder'!BS1249)))</f>
        <v>1</v>
      </c>
      <c r="H1260" s="79">
        <f>IF($B$9="Female",'No Self Assessment feeder'!H1249,IF($B$9="Male",'No Self Assessment feeder'!AN1249,IF($B$9="All",'No Self Assessment feeder'!BT1249)))</f>
        <v>2120</v>
      </c>
      <c r="I1260" s="120">
        <f>IF($B$9="Female",'No Self Assessment feeder'!I1249,IF($B$9="Male",'No Self Assessment feeder'!AO1249,IF($B$9="All",'No Self Assessment feeder'!BU1249)))</f>
        <v>16.2</v>
      </c>
      <c r="J1260" s="120">
        <f>IF($B$9="Female",'No Self Assessment feeder'!J1249,IF($B$9="Male",'No Self Assessment feeder'!AP1249,IF($B$9="All",'No Self Assessment feeder'!BV1249)))</f>
        <v>21.7</v>
      </c>
      <c r="K1260" s="120">
        <f>IF($B$9="Female",'No Self Assessment feeder'!K1249,IF($B$9="Male",'No Self Assessment feeder'!AQ1249,IF($B$9="All",'No Self Assessment feeder'!BW1249)))</f>
        <v>56.6</v>
      </c>
      <c r="L1260" s="120">
        <f>IF($B$9="Female",'No Self Assessment feeder'!L1249,IF($B$9="Male",'No Self Assessment feeder'!AR1249,IF($B$9="All",'No Self Assessment feeder'!BX1249)))</f>
        <v>59.3</v>
      </c>
      <c r="M1260" s="127">
        <f>IF($B$9="Female",'No Self Assessment feeder'!M1249,IF($B$9="Male",'No Self Assessment feeder'!AS1249,IF($B$9="All",'No Self Assessment feeder'!BY1249)))</f>
        <v>62.1</v>
      </c>
      <c r="N1260" s="81" t="str">
        <f>IF($B$9="Female",'No Self Assessment feeder'!N1249,IF($B$9="Male",'No Self Assessment feeder'!AT1249,IF($B$9="All",'No Self Assessment feeder'!BZ1249)))</f>
        <v>.</v>
      </c>
      <c r="O1260" s="120" t="str">
        <f>IF($B$9="Female",'No Self Assessment feeder'!O1249,IF($B$9="Male",'No Self Assessment feeder'!AU1249,IF($B$9="All",'No Self Assessment feeder'!CA1249)))</f>
        <v>.</v>
      </c>
      <c r="P1260" s="79" t="str">
        <f>IF($B$9="Female",'No Self Assessment feeder'!P1249,IF($B$9="Male",'No Self Assessment feeder'!AV1249,IF($B$9="All",'No Self Assessment feeder'!CB1249)))</f>
        <v>.</v>
      </c>
      <c r="Q1260" s="120" t="str">
        <f>IF($B$9="Female",'No Self Assessment feeder'!Q1249,IF($B$9="Male",'No Self Assessment feeder'!AW1249,IF($B$9="All",'No Self Assessment feeder'!CC1249)))</f>
        <v>.</v>
      </c>
      <c r="R1260" s="120" t="str">
        <f>IF($B$9="Female",'No Self Assessment feeder'!R1249,IF($B$9="Male",'No Self Assessment feeder'!AX1249,IF($B$9="All",'No Self Assessment feeder'!CD1249)))</f>
        <v>.</v>
      </c>
      <c r="S1260" s="120" t="str">
        <f>IF($B$9="Female",'No Self Assessment feeder'!S1249,IF($B$9="Male",'No Self Assessment feeder'!AY1249,IF($B$9="All",'No Self Assessment feeder'!CE1249)))</f>
        <v>.</v>
      </c>
      <c r="T1260" s="120" t="str">
        <f>IF($B$9="Female",'No Self Assessment feeder'!T1249,IF($B$9="Male",'No Self Assessment feeder'!AZ1249,IF($B$9="All",'No Self Assessment feeder'!CF1249)))</f>
        <v>.</v>
      </c>
      <c r="U1260" s="127" t="str">
        <f>IF($B$9="Female",'No Self Assessment feeder'!U1249,IF($B$9="Male",'No Self Assessment feeder'!BA1249,IF($B$9="All",'No Self Assessment feeder'!CG1249)))</f>
        <v>.</v>
      </c>
      <c r="V1260" s="81" t="str">
        <f>IF($B$9="Female",'No Self Assessment feeder'!V1249,IF($B$9="Male",'No Self Assessment feeder'!BB1249,IF($B$9="All",'No Self Assessment feeder'!CH1249)))</f>
        <v>.</v>
      </c>
      <c r="W1260" s="120" t="str">
        <f>IF($B$9="Female",'No Self Assessment feeder'!W1249,IF($B$9="Male",'No Self Assessment feeder'!BC1249,IF($B$9="All",'No Self Assessment feeder'!CI1249)))</f>
        <v>.</v>
      </c>
      <c r="X1260" s="79" t="str">
        <f>IF($B$9="Female",'No Self Assessment feeder'!X1249,IF($B$9="Male",'No Self Assessment feeder'!BD1249,IF($B$9="All",'No Self Assessment feeder'!CJ1249)))</f>
        <v>.</v>
      </c>
      <c r="Y1260" s="120" t="str">
        <f>IF($B$9="Female",'No Self Assessment feeder'!Y1249,IF($B$9="Male",'No Self Assessment feeder'!BE1249,IF($B$9="All",'No Self Assessment feeder'!CK1249)))</f>
        <v>.</v>
      </c>
      <c r="Z1260" s="120" t="str">
        <f>IF($B$9="Female",'No Self Assessment feeder'!Z1249,IF($B$9="Male",'No Self Assessment feeder'!BF1249,IF($B$9="All",'No Self Assessment feeder'!CL1249)))</f>
        <v>.</v>
      </c>
      <c r="AA1260" s="120" t="str">
        <f>IF($B$9="Female",'No Self Assessment feeder'!AA1249,IF($B$9="Male",'No Self Assessment feeder'!BG1249,IF($B$9="All",'No Self Assessment feeder'!CM1249)))</f>
        <v>.</v>
      </c>
      <c r="AB1260" s="120" t="str">
        <f>IF($B$9="Female",'No Self Assessment feeder'!AB1249,IF($B$9="Male",'No Self Assessment feeder'!BH1249,IF($B$9="All",'No Self Assessment feeder'!CN1249)))</f>
        <v>.</v>
      </c>
      <c r="AC1260" s="127" t="str">
        <f>IF($B$9="Female",'No Self Assessment feeder'!AC1249,IF($B$9="Male",'No Self Assessment feeder'!BI1249,IF($B$9="All",'No Self Assessment feeder'!CO1249)))</f>
        <v>.</v>
      </c>
      <c r="CM1260" s="29"/>
    </row>
    <row r="1261" spans="1:91" ht="14.25" customHeight="1" x14ac:dyDescent="0.2">
      <c r="A1261" s="159" t="s">
        <v>297</v>
      </c>
      <c r="B1261" s="65" t="s">
        <v>158</v>
      </c>
      <c r="C1261" s="66">
        <v>10007769</v>
      </c>
      <c r="D1261" s="66" t="s">
        <v>491</v>
      </c>
      <c r="E1261" s="162" t="s">
        <v>159</v>
      </c>
      <c r="F1261" s="142" t="str">
        <f>IF($B$9="Female",'No Self Assessment feeder'!F1250,IF($B$9="Male",'No Self Assessment feeder'!AL1250,IF($B$9="All",'No Self Assessment feeder'!BR1250)))</f>
        <v>.</v>
      </c>
      <c r="G1261" s="120" t="str">
        <f>IF($B$9="Female",'No Self Assessment feeder'!G1250,IF($B$9="Male",'No Self Assessment feeder'!AM1250,IF($B$9="All",'No Self Assessment feeder'!BS1250)))</f>
        <v>.</v>
      </c>
      <c r="H1261" s="79" t="str">
        <f>IF($B$9="Female",'No Self Assessment feeder'!H1250,IF($B$9="Male",'No Self Assessment feeder'!AN1250,IF($B$9="All",'No Self Assessment feeder'!BT1250)))</f>
        <v>.</v>
      </c>
      <c r="I1261" s="120" t="str">
        <f>IF($B$9="Female",'No Self Assessment feeder'!I1250,IF($B$9="Male",'No Self Assessment feeder'!AO1250,IF($B$9="All",'No Self Assessment feeder'!BU1250)))</f>
        <v>.</v>
      </c>
      <c r="J1261" s="120" t="str">
        <f>IF($B$9="Female",'No Self Assessment feeder'!J1250,IF($B$9="Male",'No Self Assessment feeder'!AP1250,IF($B$9="All",'No Self Assessment feeder'!BV1250)))</f>
        <v>.</v>
      </c>
      <c r="K1261" s="120" t="str">
        <f>IF($B$9="Female",'No Self Assessment feeder'!K1250,IF($B$9="Male",'No Self Assessment feeder'!AQ1250,IF($B$9="All",'No Self Assessment feeder'!BW1250)))</f>
        <v>.</v>
      </c>
      <c r="L1261" s="120" t="str">
        <f>IF($B$9="Female",'No Self Assessment feeder'!L1250,IF($B$9="Male",'No Self Assessment feeder'!AR1250,IF($B$9="All",'No Self Assessment feeder'!BX1250)))</f>
        <v>.</v>
      </c>
      <c r="M1261" s="127" t="str">
        <f>IF($B$9="Female",'No Self Assessment feeder'!M1250,IF($B$9="Male",'No Self Assessment feeder'!AS1250,IF($B$9="All",'No Self Assessment feeder'!BY1250)))</f>
        <v>.</v>
      </c>
      <c r="N1261" s="81" t="str">
        <f>IF($B$9="Female",'No Self Assessment feeder'!N1250,IF($B$9="Male",'No Self Assessment feeder'!AT1250,IF($B$9="All",'No Self Assessment feeder'!BZ1250)))</f>
        <v>.</v>
      </c>
      <c r="O1261" s="120" t="str">
        <f>IF($B$9="Female",'No Self Assessment feeder'!O1250,IF($B$9="Male",'No Self Assessment feeder'!AU1250,IF($B$9="All",'No Self Assessment feeder'!CA1250)))</f>
        <v>.</v>
      </c>
      <c r="P1261" s="79" t="str">
        <f>IF($B$9="Female",'No Self Assessment feeder'!P1250,IF($B$9="Male",'No Self Assessment feeder'!AV1250,IF($B$9="All",'No Self Assessment feeder'!CB1250)))</f>
        <v>.</v>
      </c>
      <c r="Q1261" s="120" t="str">
        <f>IF($B$9="Female",'No Self Assessment feeder'!Q1250,IF($B$9="Male",'No Self Assessment feeder'!AW1250,IF($B$9="All",'No Self Assessment feeder'!CC1250)))</f>
        <v>.</v>
      </c>
      <c r="R1261" s="120" t="str">
        <f>IF($B$9="Female",'No Self Assessment feeder'!R1250,IF($B$9="Male",'No Self Assessment feeder'!AX1250,IF($B$9="All",'No Self Assessment feeder'!CD1250)))</f>
        <v>.</v>
      </c>
      <c r="S1261" s="120" t="str">
        <f>IF($B$9="Female",'No Self Assessment feeder'!S1250,IF($B$9="Male",'No Self Assessment feeder'!AY1250,IF($B$9="All",'No Self Assessment feeder'!CE1250)))</f>
        <v>.</v>
      </c>
      <c r="T1261" s="120" t="str">
        <f>IF($B$9="Female",'No Self Assessment feeder'!T1250,IF($B$9="Male",'No Self Assessment feeder'!AZ1250,IF($B$9="All",'No Self Assessment feeder'!CF1250)))</f>
        <v>.</v>
      </c>
      <c r="U1261" s="127" t="str">
        <f>IF($B$9="Female",'No Self Assessment feeder'!U1250,IF($B$9="Male",'No Self Assessment feeder'!BA1250,IF($B$9="All",'No Self Assessment feeder'!CG1250)))</f>
        <v>.</v>
      </c>
      <c r="V1261" s="81" t="str">
        <f>IF($B$9="Female",'No Self Assessment feeder'!V1250,IF($B$9="Male",'No Self Assessment feeder'!BB1250,IF($B$9="All",'No Self Assessment feeder'!CH1250)))</f>
        <v>.</v>
      </c>
      <c r="W1261" s="120" t="str">
        <f>IF($B$9="Female",'No Self Assessment feeder'!W1250,IF($B$9="Male",'No Self Assessment feeder'!BC1250,IF($B$9="All",'No Self Assessment feeder'!CI1250)))</f>
        <v>.</v>
      </c>
      <c r="X1261" s="79" t="str">
        <f>IF($B$9="Female",'No Self Assessment feeder'!X1250,IF($B$9="Male",'No Self Assessment feeder'!BD1250,IF($B$9="All",'No Self Assessment feeder'!CJ1250)))</f>
        <v>.</v>
      </c>
      <c r="Y1261" s="120" t="str">
        <f>IF($B$9="Female",'No Self Assessment feeder'!Y1250,IF($B$9="Male",'No Self Assessment feeder'!BE1250,IF($B$9="All",'No Self Assessment feeder'!CK1250)))</f>
        <v>.</v>
      </c>
      <c r="Z1261" s="120" t="str">
        <f>IF($B$9="Female",'No Self Assessment feeder'!Z1250,IF($B$9="Male",'No Self Assessment feeder'!BF1250,IF($B$9="All",'No Self Assessment feeder'!CL1250)))</f>
        <v>.</v>
      </c>
      <c r="AA1261" s="120" t="str">
        <f>IF($B$9="Female",'No Self Assessment feeder'!AA1250,IF($B$9="Male",'No Self Assessment feeder'!BG1250,IF($B$9="All",'No Self Assessment feeder'!CM1250)))</f>
        <v>.</v>
      </c>
      <c r="AB1261" s="120" t="str">
        <f>IF($B$9="Female",'No Self Assessment feeder'!AB1250,IF($B$9="Male",'No Self Assessment feeder'!BH1250,IF($B$9="All",'No Self Assessment feeder'!CN1250)))</f>
        <v>.</v>
      </c>
      <c r="AC1261" s="127" t="str">
        <f>IF($B$9="Female",'No Self Assessment feeder'!AC1250,IF($B$9="Male",'No Self Assessment feeder'!BI1250,IF($B$9="All",'No Self Assessment feeder'!CO1250)))</f>
        <v>.</v>
      </c>
      <c r="CM1261" s="29"/>
    </row>
    <row r="1262" spans="1:91" ht="14.25" customHeight="1" x14ac:dyDescent="0.2">
      <c r="A1262" s="159" t="s">
        <v>297</v>
      </c>
      <c r="B1262" s="65" t="s">
        <v>160</v>
      </c>
      <c r="C1262" s="66">
        <v>10007797</v>
      </c>
      <c r="D1262" s="66" t="s">
        <v>491</v>
      </c>
      <c r="E1262" s="162" t="s">
        <v>161</v>
      </c>
      <c r="F1262" s="142" t="str">
        <f>IF($B$9="Female",'No Self Assessment feeder'!F1251,IF($B$9="Male",'No Self Assessment feeder'!AL1251,IF($B$9="All",'No Self Assessment feeder'!BR1251)))</f>
        <v>.</v>
      </c>
      <c r="G1262" s="120" t="str">
        <f>IF($B$9="Female",'No Self Assessment feeder'!G1251,IF($B$9="Male",'No Self Assessment feeder'!AM1251,IF($B$9="All",'No Self Assessment feeder'!BS1251)))</f>
        <v>.</v>
      </c>
      <c r="H1262" s="79" t="str">
        <f>IF($B$9="Female",'No Self Assessment feeder'!H1251,IF($B$9="Male",'No Self Assessment feeder'!AN1251,IF($B$9="All",'No Self Assessment feeder'!BT1251)))</f>
        <v>.</v>
      </c>
      <c r="I1262" s="120" t="str">
        <f>IF($B$9="Female",'No Self Assessment feeder'!I1251,IF($B$9="Male",'No Self Assessment feeder'!AO1251,IF($B$9="All",'No Self Assessment feeder'!BU1251)))</f>
        <v>.</v>
      </c>
      <c r="J1262" s="120" t="str">
        <f>IF($B$9="Female",'No Self Assessment feeder'!J1251,IF($B$9="Male",'No Self Assessment feeder'!AP1251,IF($B$9="All",'No Self Assessment feeder'!BV1251)))</f>
        <v>.</v>
      </c>
      <c r="K1262" s="120" t="str">
        <f>IF($B$9="Female",'No Self Assessment feeder'!K1251,IF($B$9="Male",'No Self Assessment feeder'!AQ1251,IF($B$9="All",'No Self Assessment feeder'!BW1251)))</f>
        <v>.</v>
      </c>
      <c r="L1262" s="120" t="str">
        <f>IF($B$9="Female",'No Self Assessment feeder'!L1251,IF($B$9="Male",'No Self Assessment feeder'!AR1251,IF($B$9="All",'No Self Assessment feeder'!BX1251)))</f>
        <v>.</v>
      </c>
      <c r="M1262" s="127" t="str">
        <f>IF($B$9="Female",'No Self Assessment feeder'!M1251,IF($B$9="Male",'No Self Assessment feeder'!AS1251,IF($B$9="All",'No Self Assessment feeder'!BY1251)))</f>
        <v>.</v>
      </c>
      <c r="N1262" s="81" t="str">
        <f>IF($B$9="Female",'No Self Assessment feeder'!N1251,IF($B$9="Male",'No Self Assessment feeder'!AT1251,IF($B$9="All",'No Self Assessment feeder'!BZ1251)))</f>
        <v>.</v>
      </c>
      <c r="O1262" s="120" t="str">
        <f>IF($B$9="Female",'No Self Assessment feeder'!O1251,IF($B$9="Male",'No Self Assessment feeder'!AU1251,IF($B$9="All",'No Self Assessment feeder'!CA1251)))</f>
        <v>.</v>
      </c>
      <c r="P1262" s="79" t="str">
        <f>IF($B$9="Female",'No Self Assessment feeder'!P1251,IF($B$9="Male",'No Self Assessment feeder'!AV1251,IF($B$9="All",'No Self Assessment feeder'!CB1251)))</f>
        <v>.</v>
      </c>
      <c r="Q1262" s="120" t="str">
        <f>IF($B$9="Female",'No Self Assessment feeder'!Q1251,IF($B$9="Male",'No Self Assessment feeder'!AW1251,IF($B$9="All",'No Self Assessment feeder'!CC1251)))</f>
        <v>.</v>
      </c>
      <c r="R1262" s="120" t="str">
        <f>IF($B$9="Female",'No Self Assessment feeder'!R1251,IF($B$9="Male",'No Self Assessment feeder'!AX1251,IF($B$9="All",'No Self Assessment feeder'!CD1251)))</f>
        <v>.</v>
      </c>
      <c r="S1262" s="120" t="str">
        <f>IF($B$9="Female",'No Self Assessment feeder'!S1251,IF($B$9="Male",'No Self Assessment feeder'!AY1251,IF($B$9="All",'No Self Assessment feeder'!CE1251)))</f>
        <v>.</v>
      </c>
      <c r="T1262" s="120" t="str">
        <f>IF($B$9="Female",'No Self Assessment feeder'!T1251,IF($B$9="Male",'No Self Assessment feeder'!AZ1251,IF($B$9="All",'No Self Assessment feeder'!CF1251)))</f>
        <v>.</v>
      </c>
      <c r="U1262" s="127" t="str">
        <f>IF($B$9="Female",'No Self Assessment feeder'!U1251,IF($B$9="Male",'No Self Assessment feeder'!BA1251,IF($B$9="All",'No Self Assessment feeder'!CG1251)))</f>
        <v>.</v>
      </c>
      <c r="V1262" s="81" t="str">
        <f>IF($B$9="Female",'No Self Assessment feeder'!V1251,IF($B$9="Male",'No Self Assessment feeder'!BB1251,IF($B$9="All",'No Self Assessment feeder'!CH1251)))</f>
        <v>.</v>
      </c>
      <c r="W1262" s="120" t="str">
        <f>IF($B$9="Female",'No Self Assessment feeder'!W1251,IF($B$9="Male",'No Self Assessment feeder'!BC1251,IF($B$9="All",'No Self Assessment feeder'!CI1251)))</f>
        <v>.</v>
      </c>
      <c r="X1262" s="79" t="str">
        <f>IF($B$9="Female",'No Self Assessment feeder'!X1251,IF($B$9="Male",'No Self Assessment feeder'!BD1251,IF($B$9="All",'No Self Assessment feeder'!CJ1251)))</f>
        <v>.</v>
      </c>
      <c r="Y1262" s="120" t="str">
        <f>IF($B$9="Female",'No Self Assessment feeder'!Y1251,IF($B$9="Male",'No Self Assessment feeder'!BE1251,IF($B$9="All",'No Self Assessment feeder'!CK1251)))</f>
        <v>.</v>
      </c>
      <c r="Z1262" s="120" t="str">
        <f>IF($B$9="Female",'No Self Assessment feeder'!Z1251,IF($B$9="Male",'No Self Assessment feeder'!BF1251,IF($B$9="All",'No Self Assessment feeder'!CL1251)))</f>
        <v>.</v>
      </c>
      <c r="AA1262" s="120" t="str">
        <f>IF($B$9="Female",'No Self Assessment feeder'!AA1251,IF($B$9="Male",'No Self Assessment feeder'!BG1251,IF($B$9="All",'No Self Assessment feeder'!CM1251)))</f>
        <v>.</v>
      </c>
      <c r="AB1262" s="120" t="str">
        <f>IF($B$9="Female",'No Self Assessment feeder'!AB1251,IF($B$9="Male",'No Self Assessment feeder'!BH1251,IF($B$9="All",'No Self Assessment feeder'!CN1251)))</f>
        <v>.</v>
      </c>
      <c r="AC1262" s="127" t="str">
        <f>IF($B$9="Female",'No Self Assessment feeder'!AC1251,IF($B$9="Male",'No Self Assessment feeder'!BI1251,IF($B$9="All",'No Self Assessment feeder'!CO1251)))</f>
        <v>.</v>
      </c>
      <c r="CM1262" s="29"/>
    </row>
    <row r="1263" spans="1:91" ht="14.25" customHeight="1" x14ac:dyDescent="0.2">
      <c r="A1263" s="159" t="s">
        <v>297</v>
      </c>
      <c r="B1263" s="65" t="s">
        <v>162</v>
      </c>
      <c r="C1263" s="66">
        <v>10004048</v>
      </c>
      <c r="D1263" s="66" t="s">
        <v>491</v>
      </c>
      <c r="E1263" s="162" t="s">
        <v>163</v>
      </c>
      <c r="F1263" s="142">
        <f>IF($B$9="Female",'No Self Assessment feeder'!F1252,IF($B$9="Male",'No Self Assessment feeder'!AL1252,IF($B$9="All",'No Self Assessment feeder'!BR1252)))</f>
        <v>2695</v>
      </c>
      <c r="G1263" s="120">
        <f>IF($B$9="Female",'No Self Assessment feeder'!G1252,IF($B$9="Male",'No Self Assessment feeder'!AM1252,IF($B$9="All",'No Self Assessment feeder'!BS1252)))</f>
        <v>2.2999999999999998</v>
      </c>
      <c r="H1263" s="79">
        <f>IF($B$9="Female",'No Self Assessment feeder'!H1252,IF($B$9="Male",'No Self Assessment feeder'!AN1252,IF($B$9="All",'No Self Assessment feeder'!BT1252)))</f>
        <v>2635</v>
      </c>
      <c r="I1263" s="120">
        <f>IF($B$9="Female",'No Self Assessment feeder'!I1252,IF($B$9="Male",'No Self Assessment feeder'!AO1252,IF($B$9="All",'No Self Assessment feeder'!BU1252)))</f>
        <v>12.3</v>
      </c>
      <c r="J1263" s="120">
        <f>IF($B$9="Female",'No Self Assessment feeder'!J1252,IF($B$9="Male",'No Self Assessment feeder'!AP1252,IF($B$9="All",'No Self Assessment feeder'!BV1252)))</f>
        <v>18.7</v>
      </c>
      <c r="K1263" s="120">
        <f>IF($B$9="Female",'No Self Assessment feeder'!K1252,IF($B$9="Male",'No Self Assessment feeder'!AQ1252,IF($B$9="All",'No Self Assessment feeder'!BW1252)))</f>
        <v>57.5</v>
      </c>
      <c r="L1263" s="120">
        <f>IF($B$9="Female",'No Self Assessment feeder'!L1252,IF($B$9="Male",'No Self Assessment feeder'!AR1252,IF($B$9="All",'No Self Assessment feeder'!BX1252)))</f>
        <v>64.3</v>
      </c>
      <c r="M1263" s="127">
        <f>IF($B$9="Female",'No Self Assessment feeder'!M1252,IF($B$9="Male",'No Self Assessment feeder'!AS1252,IF($B$9="All",'No Self Assessment feeder'!BY1252)))</f>
        <v>68.900000000000006</v>
      </c>
      <c r="N1263" s="81" t="str">
        <f>IF($B$9="Female",'No Self Assessment feeder'!N1252,IF($B$9="Male",'No Self Assessment feeder'!AT1252,IF($B$9="All",'No Self Assessment feeder'!BZ1252)))</f>
        <v>.</v>
      </c>
      <c r="O1263" s="120" t="str">
        <f>IF($B$9="Female",'No Self Assessment feeder'!O1252,IF($B$9="Male",'No Self Assessment feeder'!AU1252,IF($B$9="All",'No Self Assessment feeder'!CA1252)))</f>
        <v>.</v>
      </c>
      <c r="P1263" s="79" t="str">
        <f>IF($B$9="Female",'No Self Assessment feeder'!P1252,IF($B$9="Male",'No Self Assessment feeder'!AV1252,IF($B$9="All",'No Self Assessment feeder'!CB1252)))</f>
        <v>.</v>
      </c>
      <c r="Q1263" s="120" t="str">
        <f>IF($B$9="Female",'No Self Assessment feeder'!Q1252,IF($B$9="Male",'No Self Assessment feeder'!AW1252,IF($B$9="All",'No Self Assessment feeder'!CC1252)))</f>
        <v>.</v>
      </c>
      <c r="R1263" s="120" t="str">
        <f>IF($B$9="Female",'No Self Assessment feeder'!R1252,IF($B$9="Male",'No Self Assessment feeder'!AX1252,IF($B$9="All",'No Self Assessment feeder'!CD1252)))</f>
        <v>.</v>
      </c>
      <c r="S1263" s="120" t="str">
        <f>IF($B$9="Female",'No Self Assessment feeder'!S1252,IF($B$9="Male",'No Self Assessment feeder'!AY1252,IF($B$9="All",'No Self Assessment feeder'!CE1252)))</f>
        <v>.</v>
      </c>
      <c r="T1263" s="120" t="str">
        <f>IF($B$9="Female",'No Self Assessment feeder'!T1252,IF($B$9="Male",'No Self Assessment feeder'!AZ1252,IF($B$9="All",'No Self Assessment feeder'!CF1252)))</f>
        <v>.</v>
      </c>
      <c r="U1263" s="127" t="str">
        <f>IF($B$9="Female",'No Self Assessment feeder'!U1252,IF($B$9="Male",'No Self Assessment feeder'!BA1252,IF($B$9="All",'No Self Assessment feeder'!CG1252)))</f>
        <v>.</v>
      </c>
      <c r="V1263" s="81" t="str">
        <f>IF($B$9="Female",'No Self Assessment feeder'!V1252,IF($B$9="Male",'No Self Assessment feeder'!BB1252,IF($B$9="All",'No Self Assessment feeder'!CH1252)))</f>
        <v>.</v>
      </c>
      <c r="W1263" s="120" t="str">
        <f>IF($B$9="Female",'No Self Assessment feeder'!W1252,IF($B$9="Male",'No Self Assessment feeder'!BC1252,IF($B$9="All",'No Self Assessment feeder'!CI1252)))</f>
        <v>.</v>
      </c>
      <c r="X1263" s="79" t="str">
        <f>IF($B$9="Female",'No Self Assessment feeder'!X1252,IF($B$9="Male",'No Self Assessment feeder'!BD1252,IF($B$9="All",'No Self Assessment feeder'!CJ1252)))</f>
        <v>.</v>
      </c>
      <c r="Y1263" s="120" t="str">
        <f>IF($B$9="Female",'No Self Assessment feeder'!Y1252,IF($B$9="Male",'No Self Assessment feeder'!BE1252,IF($B$9="All",'No Self Assessment feeder'!CK1252)))</f>
        <v>.</v>
      </c>
      <c r="Z1263" s="120" t="str">
        <f>IF($B$9="Female",'No Self Assessment feeder'!Z1252,IF($B$9="Male",'No Self Assessment feeder'!BF1252,IF($B$9="All",'No Self Assessment feeder'!CL1252)))</f>
        <v>.</v>
      </c>
      <c r="AA1263" s="120" t="str">
        <f>IF($B$9="Female",'No Self Assessment feeder'!AA1252,IF($B$9="Male",'No Self Assessment feeder'!BG1252,IF($B$9="All",'No Self Assessment feeder'!CM1252)))</f>
        <v>.</v>
      </c>
      <c r="AB1263" s="120" t="str">
        <f>IF($B$9="Female",'No Self Assessment feeder'!AB1252,IF($B$9="Male",'No Self Assessment feeder'!BH1252,IF($B$9="All",'No Self Assessment feeder'!CN1252)))</f>
        <v>.</v>
      </c>
      <c r="AC1263" s="127" t="str">
        <f>IF($B$9="Female",'No Self Assessment feeder'!AC1252,IF($B$9="Male",'No Self Assessment feeder'!BI1252,IF($B$9="All",'No Self Assessment feeder'!CO1252)))</f>
        <v>.</v>
      </c>
      <c r="CM1263" s="29"/>
    </row>
    <row r="1264" spans="1:91" ht="14.25" customHeight="1" x14ac:dyDescent="0.2">
      <c r="A1264" s="159" t="s">
        <v>297</v>
      </c>
      <c r="B1264" s="65" t="s">
        <v>164</v>
      </c>
      <c r="C1264" s="66">
        <v>10004078</v>
      </c>
      <c r="D1264" s="66" t="s">
        <v>491</v>
      </c>
      <c r="E1264" s="162" t="s">
        <v>165</v>
      </c>
      <c r="F1264" s="142">
        <f>IF($B$9="Female",'No Self Assessment feeder'!F1253,IF($B$9="Male",'No Self Assessment feeder'!AL1253,IF($B$9="All",'No Self Assessment feeder'!BR1253)))</f>
        <v>2835</v>
      </c>
      <c r="G1264" s="120">
        <f>IF($B$9="Female",'No Self Assessment feeder'!G1253,IF($B$9="Male",'No Self Assessment feeder'!AM1253,IF($B$9="All",'No Self Assessment feeder'!BS1253)))</f>
        <v>2.5</v>
      </c>
      <c r="H1264" s="79">
        <f>IF($B$9="Female",'No Self Assessment feeder'!H1253,IF($B$9="Male",'No Self Assessment feeder'!AN1253,IF($B$9="All",'No Self Assessment feeder'!BT1253)))</f>
        <v>2765</v>
      </c>
      <c r="I1264" s="120">
        <f>IF($B$9="Female",'No Self Assessment feeder'!I1253,IF($B$9="Male",'No Self Assessment feeder'!AO1253,IF($B$9="All",'No Self Assessment feeder'!BU1253)))</f>
        <v>10.5</v>
      </c>
      <c r="J1264" s="120">
        <f>IF($B$9="Female",'No Self Assessment feeder'!J1253,IF($B$9="Male",'No Self Assessment feeder'!AP1253,IF($B$9="All",'No Self Assessment feeder'!BV1253)))</f>
        <v>15.1</v>
      </c>
      <c r="K1264" s="120">
        <f>IF($B$9="Female",'No Self Assessment feeder'!K1253,IF($B$9="Male",'No Self Assessment feeder'!AQ1253,IF($B$9="All",'No Self Assessment feeder'!BW1253)))</f>
        <v>56.4</v>
      </c>
      <c r="L1264" s="120">
        <f>IF($B$9="Female",'No Self Assessment feeder'!L1253,IF($B$9="Male",'No Self Assessment feeder'!AR1253,IF($B$9="All",'No Self Assessment feeder'!BX1253)))</f>
        <v>68.599999999999994</v>
      </c>
      <c r="M1264" s="127">
        <f>IF($B$9="Female",'No Self Assessment feeder'!M1253,IF($B$9="Male",'No Self Assessment feeder'!AS1253,IF($B$9="All",'No Self Assessment feeder'!BY1253)))</f>
        <v>74.400000000000006</v>
      </c>
      <c r="N1264" s="81" t="str">
        <f>IF($B$9="Female",'No Self Assessment feeder'!N1253,IF($B$9="Male",'No Self Assessment feeder'!AT1253,IF($B$9="All",'No Self Assessment feeder'!BZ1253)))</f>
        <v>.</v>
      </c>
      <c r="O1264" s="120" t="str">
        <f>IF($B$9="Female",'No Self Assessment feeder'!O1253,IF($B$9="Male",'No Self Assessment feeder'!AU1253,IF($B$9="All",'No Self Assessment feeder'!CA1253)))</f>
        <v>.</v>
      </c>
      <c r="P1264" s="79" t="str">
        <f>IF($B$9="Female",'No Self Assessment feeder'!P1253,IF($B$9="Male",'No Self Assessment feeder'!AV1253,IF($B$9="All",'No Self Assessment feeder'!CB1253)))</f>
        <v>.</v>
      </c>
      <c r="Q1264" s="120" t="str">
        <f>IF($B$9="Female",'No Self Assessment feeder'!Q1253,IF($B$9="Male",'No Self Assessment feeder'!AW1253,IF($B$9="All",'No Self Assessment feeder'!CC1253)))</f>
        <v>.</v>
      </c>
      <c r="R1264" s="120" t="str">
        <f>IF($B$9="Female",'No Self Assessment feeder'!R1253,IF($B$9="Male",'No Self Assessment feeder'!AX1253,IF($B$9="All",'No Self Assessment feeder'!CD1253)))</f>
        <v>.</v>
      </c>
      <c r="S1264" s="120" t="str">
        <f>IF($B$9="Female",'No Self Assessment feeder'!S1253,IF($B$9="Male",'No Self Assessment feeder'!AY1253,IF($B$9="All",'No Self Assessment feeder'!CE1253)))</f>
        <v>.</v>
      </c>
      <c r="T1264" s="120" t="str">
        <f>IF($B$9="Female",'No Self Assessment feeder'!T1253,IF($B$9="Male",'No Self Assessment feeder'!AZ1253,IF($B$9="All",'No Self Assessment feeder'!CF1253)))</f>
        <v>.</v>
      </c>
      <c r="U1264" s="127" t="str">
        <f>IF($B$9="Female",'No Self Assessment feeder'!U1253,IF($B$9="Male",'No Self Assessment feeder'!BA1253,IF($B$9="All",'No Self Assessment feeder'!CG1253)))</f>
        <v>.</v>
      </c>
      <c r="V1264" s="81" t="str">
        <f>IF($B$9="Female",'No Self Assessment feeder'!V1253,IF($B$9="Male",'No Self Assessment feeder'!BB1253,IF($B$9="All",'No Self Assessment feeder'!CH1253)))</f>
        <v>.</v>
      </c>
      <c r="W1264" s="120" t="str">
        <f>IF($B$9="Female",'No Self Assessment feeder'!W1253,IF($B$9="Male",'No Self Assessment feeder'!BC1253,IF($B$9="All",'No Self Assessment feeder'!CI1253)))</f>
        <v>.</v>
      </c>
      <c r="X1264" s="79" t="str">
        <f>IF($B$9="Female",'No Self Assessment feeder'!X1253,IF($B$9="Male",'No Self Assessment feeder'!BD1253,IF($B$9="All",'No Self Assessment feeder'!CJ1253)))</f>
        <v>.</v>
      </c>
      <c r="Y1264" s="120" t="str">
        <f>IF($B$9="Female",'No Self Assessment feeder'!Y1253,IF($B$9="Male",'No Self Assessment feeder'!BE1253,IF($B$9="All",'No Self Assessment feeder'!CK1253)))</f>
        <v>.</v>
      </c>
      <c r="Z1264" s="120" t="str">
        <f>IF($B$9="Female",'No Self Assessment feeder'!Z1253,IF($B$9="Male",'No Self Assessment feeder'!BF1253,IF($B$9="All",'No Self Assessment feeder'!CL1253)))</f>
        <v>.</v>
      </c>
      <c r="AA1264" s="120" t="str">
        <f>IF($B$9="Female",'No Self Assessment feeder'!AA1253,IF($B$9="Male",'No Self Assessment feeder'!BG1253,IF($B$9="All",'No Self Assessment feeder'!CM1253)))</f>
        <v>.</v>
      </c>
      <c r="AB1264" s="120" t="str">
        <f>IF($B$9="Female",'No Self Assessment feeder'!AB1253,IF($B$9="Male",'No Self Assessment feeder'!BH1253,IF($B$9="All",'No Self Assessment feeder'!CN1253)))</f>
        <v>.</v>
      </c>
      <c r="AC1264" s="127" t="str">
        <f>IF($B$9="Female",'No Self Assessment feeder'!AC1253,IF($B$9="Male",'No Self Assessment feeder'!BI1253,IF($B$9="All",'No Self Assessment feeder'!CO1253)))</f>
        <v>.</v>
      </c>
      <c r="CM1264" s="29"/>
    </row>
    <row r="1265" spans="1:91" ht="14.25" customHeight="1" x14ac:dyDescent="0.2">
      <c r="A1265" s="159" t="s">
        <v>297</v>
      </c>
      <c r="B1265" s="65" t="s">
        <v>166</v>
      </c>
      <c r="C1265" s="66">
        <v>10004063</v>
      </c>
      <c r="D1265" s="66" t="s">
        <v>491</v>
      </c>
      <c r="E1265" s="162" t="s">
        <v>167</v>
      </c>
      <c r="F1265" s="142">
        <f>IF($B$9="Female",'No Self Assessment feeder'!F1254,IF($B$9="Male",'No Self Assessment feeder'!AL1254,IF($B$9="All",'No Self Assessment feeder'!BR1254)))</f>
        <v>680</v>
      </c>
      <c r="G1265" s="120">
        <f>IF($B$9="Female",'No Self Assessment feeder'!G1254,IF($B$9="Male",'No Self Assessment feeder'!AM1254,IF($B$9="All",'No Self Assessment feeder'!BS1254)))</f>
        <v>1.5</v>
      </c>
      <c r="H1265" s="79">
        <f>IF($B$9="Female",'No Self Assessment feeder'!H1254,IF($B$9="Male",'No Self Assessment feeder'!AN1254,IF($B$9="All",'No Self Assessment feeder'!BT1254)))</f>
        <v>670</v>
      </c>
      <c r="I1265" s="120">
        <f>IF($B$9="Female",'No Self Assessment feeder'!I1254,IF($B$9="Male",'No Self Assessment feeder'!AO1254,IF($B$9="All",'No Self Assessment feeder'!BU1254)))</f>
        <v>9.9</v>
      </c>
      <c r="J1265" s="120">
        <f>IF($B$9="Female",'No Self Assessment feeder'!J1254,IF($B$9="Male",'No Self Assessment feeder'!AP1254,IF($B$9="All",'No Self Assessment feeder'!BV1254)))</f>
        <v>13</v>
      </c>
      <c r="K1265" s="120">
        <f>IF($B$9="Female",'No Self Assessment feeder'!K1254,IF($B$9="Male",'No Self Assessment feeder'!AQ1254,IF($B$9="All",'No Self Assessment feeder'!BW1254)))</f>
        <v>60.7</v>
      </c>
      <c r="L1265" s="120">
        <f>IF($B$9="Female",'No Self Assessment feeder'!L1254,IF($B$9="Male",'No Self Assessment feeder'!AR1254,IF($B$9="All",'No Self Assessment feeder'!BX1254)))</f>
        <v>70.099999999999994</v>
      </c>
      <c r="M1265" s="127">
        <f>IF($B$9="Female",'No Self Assessment feeder'!M1254,IF($B$9="Male",'No Self Assessment feeder'!AS1254,IF($B$9="All",'No Self Assessment feeder'!BY1254)))</f>
        <v>77.2</v>
      </c>
      <c r="N1265" s="81" t="str">
        <f>IF($B$9="Female",'No Self Assessment feeder'!N1254,IF($B$9="Male",'No Self Assessment feeder'!AT1254,IF($B$9="All",'No Self Assessment feeder'!BZ1254)))</f>
        <v>.</v>
      </c>
      <c r="O1265" s="120" t="str">
        <f>IF($B$9="Female",'No Self Assessment feeder'!O1254,IF($B$9="Male",'No Self Assessment feeder'!AU1254,IF($B$9="All",'No Self Assessment feeder'!CA1254)))</f>
        <v>.</v>
      </c>
      <c r="P1265" s="79" t="str">
        <f>IF($B$9="Female",'No Self Assessment feeder'!P1254,IF($B$9="Male",'No Self Assessment feeder'!AV1254,IF($B$9="All",'No Self Assessment feeder'!CB1254)))</f>
        <v>.</v>
      </c>
      <c r="Q1265" s="120" t="str">
        <f>IF($B$9="Female",'No Self Assessment feeder'!Q1254,IF($B$9="Male",'No Self Assessment feeder'!AW1254,IF($B$9="All",'No Self Assessment feeder'!CC1254)))</f>
        <v>.</v>
      </c>
      <c r="R1265" s="120" t="str">
        <f>IF($B$9="Female",'No Self Assessment feeder'!R1254,IF($B$9="Male",'No Self Assessment feeder'!AX1254,IF($B$9="All",'No Self Assessment feeder'!CD1254)))</f>
        <v>.</v>
      </c>
      <c r="S1265" s="120" t="str">
        <f>IF($B$9="Female",'No Self Assessment feeder'!S1254,IF($B$9="Male",'No Self Assessment feeder'!AY1254,IF($B$9="All",'No Self Assessment feeder'!CE1254)))</f>
        <v>.</v>
      </c>
      <c r="T1265" s="120" t="str">
        <f>IF($B$9="Female",'No Self Assessment feeder'!T1254,IF($B$9="Male",'No Self Assessment feeder'!AZ1254,IF($B$9="All",'No Self Assessment feeder'!CF1254)))</f>
        <v>.</v>
      </c>
      <c r="U1265" s="127" t="str">
        <f>IF($B$9="Female",'No Self Assessment feeder'!U1254,IF($B$9="Male",'No Self Assessment feeder'!BA1254,IF($B$9="All",'No Self Assessment feeder'!CG1254)))</f>
        <v>.</v>
      </c>
      <c r="V1265" s="81" t="str">
        <f>IF($B$9="Female",'No Self Assessment feeder'!V1254,IF($B$9="Male",'No Self Assessment feeder'!BB1254,IF($B$9="All",'No Self Assessment feeder'!CH1254)))</f>
        <v>.</v>
      </c>
      <c r="W1265" s="120" t="str">
        <f>IF($B$9="Female",'No Self Assessment feeder'!W1254,IF($B$9="Male",'No Self Assessment feeder'!BC1254,IF($B$9="All",'No Self Assessment feeder'!CI1254)))</f>
        <v>.</v>
      </c>
      <c r="X1265" s="79" t="str">
        <f>IF($B$9="Female",'No Self Assessment feeder'!X1254,IF($B$9="Male",'No Self Assessment feeder'!BD1254,IF($B$9="All",'No Self Assessment feeder'!CJ1254)))</f>
        <v>.</v>
      </c>
      <c r="Y1265" s="120" t="str">
        <f>IF($B$9="Female",'No Self Assessment feeder'!Y1254,IF($B$9="Male",'No Self Assessment feeder'!BE1254,IF($B$9="All",'No Self Assessment feeder'!CK1254)))</f>
        <v>.</v>
      </c>
      <c r="Z1265" s="120" t="str">
        <f>IF($B$9="Female",'No Self Assessment feeder'!Z1254,IF($B$9="Male",'No Self Assessment feeder'!BF1254,IF($B$9="All",'No Self Assessment feeder'!CL1254)))</f>
        <v>.</v>
      </c>
      <c r="AA1265" s="120" t="str">
        <f>IF($B$9="Female",'No Self Assessment feeder'!AA1254,IF($B$9="Male",'No Self Assessment feeder'!BG1254,IF($B$9="All",'No Self Assessment feeder'!CM1254)))</f>
        <v>.</v>
      </c>
      <c r="AB1265" s="120" t="str">
        <f>IF($B$9="Female",'No Self Assessment feeder'!AB1254,IF($B$9="Male",'No Self Assessment feeder'!BH1254,IF($B$9="All",'No Self Assessment feeder'!CN1254)))</f>
        <v>.</v>
      </c>
      <c r="AC1265" s="127" t="str">
        <f>IF($B$9="Female",'No Self Assessment feeder'!AC1254,IF($B$9="Male",'No Self Assessment feeder'!BI1254,IF($B$9="All",'No Self Assessment feeder'!CO1254)))</f>
        <v>.</v>
      </c>
      <c r="CM1265" s="29"/>
    </row>
    <row r="1266" spans="1:91" ht="14.25" customHeight="1" x14ac:dyDescent="0.2">
      <c r="A1266" s="159" t="s">
        <v>297</v>
      </c>
      <c r="B1266" s="65" t="s">
        <v>168</v>
      </c>
      <c r="C1266" s="66">
        <v>10007771</v>
      </c>
      <c r="D1266" s="66" t="s">
        <v>491</v>
      </c>
      <c r="E1266" s="162" t="s">
        <v>169</v>
      </c>
      <c r="F1266" s="142" t="str">
        <f>IF($B$9="Female",'No Self Assessment feeder'!F1255,IF($B$9="Male",'No Self Assessment feeder'!AL1255,IF($B$9="All",'No Self Assessment feeder'!BR1255)))</f>
        <v>.</v>
      </c>
      <c r="G1266" s="120" t="str">
        <f>IF($B$9="Female",'No Self Assessment feeder'!G1255,IF($B$9="Male",'No Self Assessment feeder'!AM1255,IF($B$9="All",'No Self Assessment feeder'!BS1255)))</f>
        <v>.</v>
      </c>
      <c r="H1266" s="79" t="str">
        <f>IF($B$9="Female",'No Self Assessment feeder'!H1255,IF($B$9="Male",'No Self Assessment feeder'!AN1255,IF($B$9="All",'No Self Assessment feeder'!BT1255)))</f>
        <v>.</v>
      </c>
      <c r="I1266" s="120" t="str">
        <f>IF($B$9="Female",'No Self Assessment feeder'!I1255,IF($B$9="Male",'No Self Assessment feeder'!AO1255,IF($B$9="All",'No Self Assessment feeder'!BU1255)))</f>
        <v>.</v>
      </c>
      <c r="J1266" s="120" t="str">
        <f>IF($B$9="Female",'No Self Assessment feeder'!J1255,IF($B$9="Male",'No Self Assessment feeder'!AP1255,IF($B$9="All",'No Self Assessment feeder'!BV1255)))</f>
        <v>.</v>
      </c>
      <c r="K1266" s="120" t="str">
        <f>IF($B$9="Female",'No Self Assessment feeder'!K1255,IF($B$9="Male",'No Self Assessment feeder'!AQ1255,IF($B$9="All",'No Self Assessment feeder'!BW1255)))</f>
        <v>.</v>
      </c>
      <c r="L1266" s="120" t="str">
        <f>IF($B$9="Female",'No Self Assessment feeder'!L1255,IF($B$9="Male",'No Self Assessment feeder'!AR1255,IF($B$9="All",'No Self Assessment feeder'!BX1255)))</f>
        <v>.</v>
      </c>
      <c r="M1266" s="127" t="str">
        <f>IF($B$9="Female",'No Self Assessment feeder'!M1255,IF($B$9="Male",'No Self Assessment feeder'!AS1255,IF($B$9="All",'No Self Assessment feeder'!BY1255)))</f>
        <v>.</v>
      </c>
      <c r="N1266" s="81" t="str">
        <f>IF($B$9="Female",'No Self Assessment feeder'!N1255,IF($B$9="Male",'No Self Assessment feeder'!AT1255,IF($B$9="All",'No Self Assessment feeder'!BZ1255)))</f>
        <v>.</v>
      </c>
      <c r="O1266" s="120" t="str">
        <f>IF($B$9="Female",'No Self Assessment feeder'!O1255,IF($B$9="Male",'No Self Assessment feeder'!AU1255,IF($B$9="All",'No Self Assessment feeder'!CA1255)))</f>
        <v>.</v>
      </c>
      <c r="P1266" s="79" t="str">
        <f>IF($B$9="Female",'No Self Assessment feeder'!P1255,IF($B$9="Male",'No Self Assessment feeder'!AV1255,IF($B$9="All",'No Self Assessment feeder'!CB1255)))</f>
        <v>.</v>
      </c>
      <c r="Q1266" s="120" t="str">
        <f>IF($B$9="Female",'No Self Assessment feeder'!Q1255,IF($B$9="Male",'No Self Assessment feeder'!AW1255,IF($B$9="All",'No Self Assessment feeder'!CC1255)))</f>
        <v>.</v>
      </c>
      <c r="R1266" s="120" t="str">
        <f>IF($B$9="Female",'No Self Assessment feeder'!R1255,IF($B$9="Male",'No Self Assessment feeder'!AX1255,IF($B$9="All",'No Self Assessment feeder'!CD1255)))</f>
        <v>.</v>
      </c>
      <c r="S1266" s="120" t="str">
        <f>IF($B$9="Female",'No Self Assessment feeder'!S1255,IF($B$9="Male",'No Self Assessment feeder'!AY1255,IF($B$9="All",'No Self Assessment feeder'!CE1255)))</f>
        <v>.</v>
      </c>
      <c r="T1266" s="120" t="str">
        <f>IF($B$9="Female",'No Self Assessment feeder'!T1255,IF($B$9="Male",'No Self Assessment feeder'!AZ1255,IF($B$9="All",'No Self Assessment feeder'!CF1255)))</f>
        <v>.</v>
      </c>
      <c r="U1266" s="127" t="str">
        <f>IF($B$9="Female",'No Self Assessment feeder'!U1255,IF($B$9="Male",'No Self Assessment feeder'!BA1255,IF($B$9="All",'No Self Assessment feeder'!CG1255)))</f>
        <v>.</v>
      </c>
      <c r="V1266" s="81" t="str">
        <f>IF($B$9="Female",'No Self Assessment feeder'!V1255,IF($B$9="Male",'No Self Assessment feeder'!BB1255,IF($B$9="All",'No Self Assessment feeder'!CH1255)))</f>
        <v>.</v>
      </c>
      <c r="W1266" s="120" t="str">
        <f>IF($B$9="Female",'No Self Assessment feeder'!W1255,IF($B$9="Male",'No Self Assessment feeder'!BC1255,IF($B$9="All",'No Self Assessment feeder'!CI1255)))</f>
        <v>.</v>
      </c>
      <c r="X1266" s="79" t="str">
        <f>IF($B$9="Female",'No Self Assessment feeder'!X1255,IF($B$9="Male",'No Self Assessment feeder'!BD1255,IF($B$9="All",'No Self Assessment feeder'!CJ1255)))</f>
        <v>.</v>
      </c>
      <c r="Y1266" s="120" t="str">
        <f>IF($B$9="Female",'No Self Assessment feeder'!Y1255,IF($B$9="Male",'No Self Assessment feeder'!BE1255,IF($B$9="All",'No Self Assessment feeder'!CK1255)))</f>
        <v>.</v>
      </c>
      <c r="Z1266" s="120" t="str">
        <f>IF($B$9="Female",'No Self Assessment feeder'!Z1255,IF($B$9="Male",'No Self Assessment feeder'!BF1255,IF($B$9="All",'No Self Assessment feeder'!CL1255)))</f>
        <v>.</v>
      </c>
      <c r="AA1266" s="120" t="str">
        <f>IF($B$9="Female",'No Self Assessment feeder'!AA1255,IF($B$9="Male",'No Self Assessment feeder'!BG1255,IF($B$9="All",'No Self Assessment feeder'!CM1255)))</f>
        <v>.</v>
      </c>
      <c r="AB1266" s="120" t="str">
        <f>IF($B$9="Female",'No Self Assessment feeder'!AB1255,IF($B$9="Male",'No Self Assessment feeder'!BH1255,IF($B$9="All",'No Self Assessment feeder'!CN1255)))</f>
        <v>.</v>
      </c>
      <c r="AC1266" s="127" t="str">
        <f>IF($B$9="Female",'No Self Assessment feeder'!AC1255,IF($B$9="Male",'No Self Assessment feeder'!BI1255,IF($B$9="All",'No Self Assessment feeder'!CO1255)))</f>
        <v>.</v>
      </c>
      <c r="CM1266" s="29"/>
    </row>
    <row r="1267" spans="1:91" ht="14.25" customHeight="1" x14ac:dyDescent="0.2">
      <c r="A1267" s="159" t="s">
        <v>297</v>
      </c>
      <c r="B1267" s="65" t="s">
        <v>170</v>
      </c>
      <c r="C1267" s="66">
        <v>10004113</v>
      </c>
      <c r="D1267" s="66" t="s">
        <v>492</v>
      </c>
      <c r="E1267" s="162" t="s">
        <v>171</v>
      </c>
      <c r="F1267" s="142">
        <f>IF($B$9="Female",'No Self Assessment feeder'!F1256,IF($B$9="Male",'No Self Assessment feeder'!AL1256,IF($B$9="All",'No Self Assessment feeder'!BR1256)))</f>
        <v>2685</v>
      </c>
      <c r="G1267" s="120">
        <f>IF($B$9="Female",'No Self Assessment feeder'!G1256,IF($B$9="Male",'No Self Assessment feeder'!AM1256,IF($B$9="All",'No Self Assessment feeder'!BS1256)))</f>
        <v>0.3</v>
      </c>
      <c r="H1267" s="79">
        <f>IF($B$9="Female",'No Self Assessment feeder'!H1256,IF($B$9="Male",'No Self Assessment feeder'!AN1256,IF($B$9="All",'No Self Assessment feeder'!BT1256)))</f>
        <v>2675</v>
      </c>
      <c r="I1267" s="120">
        <f>IF($B$9="Female",'No Self Assessment feeder'!I1256,IF($B$9="Male",'No Self Assessment feeder'!AO1256,IF($B$9="All",'No Self Assessment feeder'!BU1256)))</f>
        <v>9.4</v>
      </c>
      <c r="J1267" s="120">
        <f>IF($B$9="Female",'No Self Assessment feeder'!J1256,IF($B$9="Male",'No Self Assessment feeder'!AP1256,IF($B$9="All",'No Self Assessment feeder'!BV1256)))</f>
        <v>9.6999999999999993</v>
      </c>
      <c r="K1267" s="120">
        <f>IF($B$9="Female",'No Self Assessment feeder'!K1256,IF($B$9="Male",'No Self Assessment feeder'!AQ1256,IF($B$9="All",'No Self Assessment feeder'!BW1256)))</f>
        <v>63</v>
      </c>
      <c r="L1267" s="120">
        <f>IF($B$9="Female",'No Self Assessment feeder'!L1256,IF($B$9="Male",'No Self Assessment feeder'!AR1256,IF($B$9="All",'No Self Assessment feeder'!BX1256)))</f>
        <v>74.3</v>
      </c>
      <c r="M1267" s="127">
        <f>IF($B$9="Female",'No Self Assessment feeder'!M1256,IF($B$9="Male",'No Self Assessment feeder'!AS1256,IF($B$9="All",'No Self Assessment feeder'!BY1256)))</f>
        <v>80.900000000000006</v>
      </c>
      <c r="N1267" s="81" t="str">
        <f>IF($B$9="Female",'No Self Assessment feeder'!N1256,IF($B$9="Male",'No Self Assessment feeder'!AT1256,IF($B$9="All",'No Self Assessment feeder'!BZ1256)))</f>
        <v>.</v>
      </c>
      <c r="O1267" s="120" t="str">
        <f>IF($B$9="Female",'No Self Assessment feeder'!O1256,IF($B$9="Male",'No Self Assessment feeder'!AU1256,IF($B$9="All",'No Self Assessment feeder'!CA1256)))</f>
        <v>.</v>
      </c>
      <c r="P1267" s="79" t="str">
        <f>IF($B$9="Female",'No Self Assessment feeder'!P1256,IF($B$9="Male",'No Self Assessment feeder'!AV1256,IF($B$9="All",'No Self Assessment feeder'!CB1256)))</f>
        <v>.</v>
      </c>
      <c r="Q1267" s="120" t="str">
        <f>IF($B$9="Female",'No Self Assessment feeder'!Q1256,IF($B$9="Male",'No Self Assessment feeder'!AW1256,IF($B$9="All",'No Self Assessment feeder'!CC1256)))</f>
        <v>.</v>
      </c>
      <c r="R1267" s="120" t="str">
        <f>IF($B$9="Female",'No Self Assessment feeder'!R1256,IF($B$9="Male",'No Self Assessment feeder'!AX1256,IF($B$9="All",'No Self Assessment feeder'!CD1256)))</f>
        <v>.</v>
      </c>
      <c r="S1267" s="120" t="str">
        <f>IF($B$9="Female",'No Self Assessment feeder'!S1256,IF($B$9="Male",'No Self Assessment feeder'!AY1256,IF($B$9="All",'No Self Assessment feeder'!CE1256)))</f>
        <v>.</v>
      </c>
      <c r="T1267" s="120" t="str">
        <f>IF($B$9="Female",'No Self Assessment feeder'!T1256,IF($B$9="Male",'No Self Assessment feeder'!AZ1256,IF($B$9="All",'No Self Assessment feeder'!CF1256)))</f>
        <v>.</v>
      </c>
      <c r="U1267" s="127" t="str">
        <f>IF($B$9="Female",'No Self Assessment feeder'!U1256,IF($B$9="Male",'No Self Assessment feeder'!BA1256,IF($B$9="All",'No Self Assessment feeder'!CG1256)))</f>
        <v>.</v>
      </c>
      <c r="V1267" s="81" t="str">
        <f>IF($B$9="Female",'No Self Assessment feeder'!V1256,IF($B$9="Male",'No Self Assessment feeder'!BB1256,IF($B$9="All",'No Self Assessment feeder'!CH1256)))</f>
        <v>.</v>
      </c>
      <c r="W1267" s="120" t="str">
        <f>IF($B$9="Female",'No Self Assessment feeder'!W1256,IF($B$9="Male",'No Self Assessment feeder'!BC1256,IF($B$9="All",'No Self Assessment feeder'!CI1256)))</f>
        <v>.</v>
      </c>
      <c r="X1267" s="79" t="str">
        <f>IF($B$9="Female",'No Self Assessment feeder'!X1256,IF($B$9="Male",'No Self Assessment feeder'!BD1256,IF($B$9="All",'No Self Assessment feeder'!CJ1256)))</f>
        <v>.</v>
      </c>
      <c r="Y1267" s="120" t="str">
        <f>IF($B$9="Female",'No Self Assessment feeder'!Y1256,IF($B$9="Male",'No Self Assessment feeder'!BE1256,IF($B$9="All",'No Self Assessment feeder'!CK1256)))</f>
        <v>.</v>
      </c>
      <c r="Z1267" s="120" t="str">
        <f>IF($B$9="Female",'No Self Assessment feeder'!Z1256,IF($B$9="Male",'No Self Assessment feeder'!BF1256,IF($B$9="All",'No Self Assessment feeder'!CL1256)))</f>
        <v>.</v>
      </c>
      <c r="AA1267" s="120" t="str">
        <f>IF($B$9="Female",'No Self Assessment feeder'!AA1256,IF($B$9="Male",'No Self Assessment feeder'!BG1256,IF($B$9="All",'No Self Assessment feeder'!CM1256)))</f>
        <v>.</v>
      </c>
      <c r="AB1267" s="120" t="str">
        <f>IF($B$9="Female",'No Self Assessment feeder'!AB1256,IF($B$9="Male",'No Self Assessment feeder'!BH1256,IF($B$9="All",'No Self Assessment feeder'!CN1256)))</f>
        <v>.</v>
      </c>
      <c r="AC1267" s="127" t="str">
        <f>IF($B$9="Female",'No Self Assessment feeder'!AC1256,IF($B$9="Male",'No Self Assessment feeder'!BI1256,IF($B$9="All",'No Self Assessment feeder'!CO1256)))</f>
        <v>.</v>
      </c>
      <c r="CM1267" s="29"/>
    </row>
    <row r="1268" spans="1:91" ht="14.25" customHeight="1" x14ac:dyDescent="0.2">
      <c r="A1268" s="159" t="s">
        <v>297</v>
      </c>
      <c r="B1268" s="65" t="s">
        <v>172</v>
      </c>
      <c r="C1268" s="66">
        <v>10004180</v>
      </c>
      <c r="D1268" s="66" t="s">
        <v>493</v>
      </c>
      <c r="E1268" s="162" t="s">
        <v>173</v>
      </c>
      <c r="F1268" s="142">
        <f>IF($B$9="Female",'No Self Assessment feeder'!F1257,IF($B$9="Male",'No Self Assessment feeder'!AL1257,IF($B$9="All",'No Self Assessment feeder'!BR1257)))</f>
        <v>6430</v>
      </c>
      <c r="G1268" s="120">
        <f>IF($B$9="Female",'No Self Assessment feeder'!G1257,IF($B$9="Male",'No Self Assessment feeder'!AM1257,IF($B$9="All",'No Self Assessment feeder'!BS1257)))</f>
        <v>0.7</v>
      </c>
      <c r="H1268" s="79">
        <f>IF($B$9="Female",'No Self Assessment feeder'!H1257,IF($B$9="Male",'No Self Assessment feeder'!AN1257,IF($B$9="All",'No Self Assessment feeder'!BT1257)))</f>
        <v>6380</v>
      </c>
      <c r="I1268" s="120">
        <f>IF($B$9="Female",'No Self Assessment feeder'!I1257,IF($B$9="Male",'No Self Assessment feeder'!AO1257,IF($B$9="All",'No Self Assessment feeder'!BU1257)))</f>
        <v>7</v>
      </c>
      <c r="J1268" s="120">
        <f>IF($B$9="Female",'No Self Assessment feeder'!J1257,IF($B$9="Male",'No Self Assessment feeder'!AP1257,IF($B$9="All",'No Self Assessment feeder'!BV1257)))</f>
        <v>13</v>
      </c>
      <c r="K1268" s="120">
        <f>IF($B$9="Female",'No Self Assessment feeder'!K1257,IF($B$9="Male",'No Self Assessment feeder'!AQ1257,IF($B$9="All",'No Self Assessment feeder'!BW1257)))</f>
        <v>65.099999999999994</v>
      </c>
      <c r="L1268" s="120">
        <f>IF($B$9="Female",'No Self Assessment feeder'!L1257,IF($B$9="Male",'No Self Assessment feeder'!AR1257,IF($B$9="All",'No Self Assessment feeder'!BX1257)))</f>
        <v>75</v>
      </c>
      <c r="M1268" s="127">
        <f>IF($B$9="Female",'No Self Assessment feeder'!M1257,IF($B$9="Male",'No Self Assessment feeder'!AS1257,IF($B$9="All",'No Self Assessment feeder'!BY1257)))</f>
        <v>80</v>
      </c>
      <c r="N1268" s="81" t="str">
        <f>IF($B$9="Female",'No Self Assessment feeder'!N1257,IF($B$9="Male",'No Self Assessment feeder'!AT1257,IF($B$9="All",'No Self Assessment feeder'!BZ1257)))</f>
        <v>.</v>
      </c>
      <c r="O1268" s="120" t="str">
        <f>IF($B$9="Female",'No Self Assessment feeder'!O1257,IF($B$9="Male",'No Self Assessment feeder'!AU1257,IF($B$9="All",'No Self Assessment feeder'!CA1257)))</f>
        <v>.</v>
      </c>
      <c r="P1268" s="79" t="str">
        <f>IF($B$9="Female",'No Self Assessment feeder'!P1257,IF($B$9="Male",'No Self Assessment feeder'!AV1257,IF($B$9="All",'No Self Assessment feeder'!CB1257)))</f>
        <v>.</v>
      </c>
      <c r="Q1268" s="120" t="str">
        <f>IF($B$9="Female",'No Self Assessment feeder'!Q1257,IF($B$9="Male",'No Self Assessment feeder'!AW1257,IF($B$9="All",'No Self Assessment feeder'!CC1257)))</f>
        <v>.</v>
      </c>
      <c r="R1268" s="120" t="str">
        <f>IF($B$9="Female",'No Self Assessment feeder'!R1257,IF($B$9="Male",'No Self Assessment feeder'!AX1257,IF($B$9="All",'No Self Assessment feeder'!CD1257)))</f>
        <v>.</v>
      </c>
      <c r="S1268" s="120" t="str">
        <f>IF($B$9="Female",'No Self Assessment feeder'!S1257,IF($B$9="Male",'No Self Assessment feeder'!AY1257,IF($B$9="All",'No Self Assessment feeder'!CE1257)))</f>
        <v>.</v>
      </c>
      <c r="T1268" s="120" t="str">
        <f>IF($B$9="Female",'No Self Assessment feeder'!T1257,IF($B$9="Male",'No Self Assessment feeder'!AZ1257,IF($B$9="All",'No Self Assessment feeder'!CF1257)))</f>
        <v>.</v>
      </c>
      <c r="U1268" s="127" t="str">
        <f>IF($B$9="Female",'No Self Assessment feeder'!U1257,IF($B$9="Male",'No Self Assessment feeder'!BA1257,IF($B$9="All",'No Self Assessment feeder'!CG1257)))</f>
        <v>.</v>
      </c>
      <c r="V1268" s="81" t="str">
        <f>IF($B$9="Female",'No Self Assessment feeder'!V1257,IF($B$9="Male",'No Self Assessment feeder'!BB1257,IF($B$9="All",'No Self Assessment feeder'!CH1257)))</f>
        <v>.</v>
      </c>
      <c r="W1268" s="120" t="str">
        <f>IF($B$9="Female",'No Self Assessment feeder'!W1257,IF($B$9="Male",'No Self Assessment feeder'!BC1257,IF($B$9="All",'No Self Assessment feeder'!CI1257)))</f>
        <v>.</v>
      </c>
      <c r="X1268" s="79" t="str">
        <f>IF($B$9="Female",'No Self Assessment feeder'!X1257,IF($B$9="Male",'No Self Assessment feeder'!BD1257,IF($B$9="All",'No Self Assessment feeder'!CJ1257)))</f>
        <v>.</v>
      </c>
      <c r="Y1268" s="120" t="str">
        <f>IF($B$9="Female",'No Self Assessment feeder'!Y1257,IF($B$9="Male",'No Self Assessment feeder'!BE1257,IF($B$9="All",'No Self Assessment feeder'!CK1257)))</f>
        <v>.</v>
      </c>
      <c r="Z1268" s="120" t="str">
        <f>IF($B$9="Female",'No Self Assessment feeder'!Z1257,IF($B$9="Male",'No Self Assessment feeder'!BF1257,IF($B$9="All",'No Self Assessment feeder'!CL1257)))</f>
        <v>.</v>
      </c>
      <c r="AA1268" s="120" t="str">
        <f>IF($B$9="Female",'No Self Assessment feeder'!AA1257,IF($B$9="Male",'No Self Assessment feeder'!BG1257,IF($B$9="All",'No Self Assessment feeder'!CM1257)))</f>
        <v>.</v>
      </c>
      <c r="AB1268" s="120" t="str">
        <f>IF($B$9="Female",'No Self Assessment feeder'!AB1257,IF($B$9="Male",'No Self Assessment feeder'!BH1257,IF($B$9="All",'No Self Assessment feeder'!CN1257)))</f>
        <v>.</v>
      </c>
      <c r="AC1268" s="127" t="str">
        <f>IF($B$9="Female",'No Self Assessment feeder'!AC1257,IF($B$9="Male",'No Self Assessment feeder'!BI1257,IF($B$9="All",'No Self Assessment feeder'!CO1257)))</f>
        <v>.</v>
      </c>
      <c r="CM1268" s="29"/>
    </row>
    <row r="1269" spans="1:91" ht="14.25" customHeight="1" x14ac:dyDescent="0.2">
      <c r="A1269" s="159" t="s">
        <v>297</v>
      </c>
      <c r="B1269" s="65" t="s">
        <v>174</v>
      </c>
      <c r="C1269" s="66">
        <v>10007798</v>
      </c>
      <c r="D1269" s="66" t="s">
        <v>493</v>
      </c>
      <c r="E1269" s="162" t="s">
        <v>175</v>
      </c>
      <c r="F1269" s="142">
        <f>IF($B$9="Female",'No Self Assessment feeder'!F1258,IF($B$9="Male",'No Self Assessment feeder'!AL1258,IF($B$9="All",'No Self Assessment feeder'!BR1258)))</f>
        <v>5925</v>
      </c>
      <c r="G1269" s="120">
        <f>IF($B$9="Female",'No Self Assessment feeder'!G1258,IF($B$9="Male",'No Self Assessment feeder'!AM1258,IF($B$9="All",'No Self Assessment feeder'!BS1258)))</f>
        <v>0.9</v>
      </c>
      <c r="H1269" s="79">
        <f>IF($B$9="Female",'No Self Assessment feeder'!H1258,IF($B$9="Male",'No Self Assessment feeder'!AN1258,IF($B$9="All",'No Self Assessment feeder'!BT1258)))</f>
        <v>5875</v>
      </c>
      <c r="I1269" s="120">
        <f>IF($B$9="Female",'No Self Assessment feeder'!I1258,IF($B$9="Male",'No Self Assessment feeder'!AO1258,IF($B$9="All",'No Self Assessment feeder'!BU1258)))</f>
        <v>7</v>
      </c>
      <c r="J1269" s="120">
        <f>IF($B$9="Female",'No Self Assessment feeder'!J1258,IF($B$9="Male",'No Self Assessment feeder'!AP1258,IF($B$9="All",'No Self Assessment feeder'!BV1258)))</f>
        <v>11.5</v>
      </c>
      <c r="K1269" s="120">
        <f>IF($B$9="Female",'No Self Assessment feeder'!K1258,IF($B$9="Male",'No Self Assessment feeder'!AQ1258,IF($B$9="All",'No Self Assessment feeder'!BW1258)))</f>
        <v>58.1</v>
      </c>
      <c r="L1269" s="120">
        <f>IF($B$9="Female",'No Self Assessment feeder'!L1258,IF($B$9="Male",'No Self Assessment feeder'!AR1258,IF($B$9="All",'No Self Assessment feeder'!BX1258)))</f>
        <v>72.2</v>
      </c>
      <c r="M1269" s="127">
        <f>IF($B$9="Female",'No Self Assessment feeder'!M1258,IF($B$9="Male",'No Self Assessment feeder'!AS1258,IF($B$9="All",'No Self Assessment feeder'!BY1258)))</f>
        <v>81.5</v>
      </c>
      <c r="N1269" s="81" t="str">
        <f>IF($B$9="Female",'No Self Assessment feeder'!N1258,IF($B$9="Male",'No Self Assessment feeder'!AT1258,IF($B$9="All",'No Self Assessment feeder'!BZ1258)))</f>
        <v>.</v>
      </c>
      <c r="O1269" s="120" t="str">
        <f>IF($B$9="Female",'No Self Assessment feeder'!O1258,IF($B$9="Male",'No Self Assessment feeder'!AU1258,IF($B$9="All",'No Self Assessment feeder'!CA1258)))</f>
        <v>.</v>
      </c>
      <c r="P1269" s="79" t="str">
        <f>IF($B$9="Female",'No Self Assessment feeder'!P1258,IF($B$9="Male",'No Self Assessment feeder'!AV1258,IF($B$9="All",'No Self Assessment feeder'!CB1258)))</f>
        <v>.</v>
      </c>
      <c r="Q1269" s="120" t="str">
        <f>IF($B$9="Female",'No Self Assessment feeder'!Q1258,IF($B$9="Male",'No Self Assessment feeder'!AW1258,IF($B$9="All",'No Self Assessment feeder'!CC1258)))</f>
        <v>.</v>
      </c>
      <c r="R1269" s="120" t="str">
        <f>IF($B$9="Female",'No Self Assessment feeder'!R1258,IF($B$9="Male",'No Self Assessment feeder'!AX1258,IF($B$9="All",'No Self Assessment feeder'!CD1258)))</f>
        <v>.</v>
      </c>
      <c r="S1269" s="120" t="str">
        <f>IF($B$9="Female",'No Self Assessment feeder'!S1258,IF($B$9="Male",'No Self Assessment feeder'!AY1258,IF($B$9="All",'No Self Assessment feeder'!CE1258)))</f>
        <v>.</v>
      </c>
      <c r="T1269" s="120" t="str">
        <f>IF($B$9="Female",'No Self Assessment feeder'!T1258,IF($B$9="Male",'No Self Assessment feeder'!AZ1258,IF($B$9="All",'No Self Assessment feeder'!CF1258)))</f>
        <v>.</v>
      </c>
      <c r="U1269" s="127" t="str">
        <f>IF($B$9="Female",'No Self Assessment feeder'!U1258,IF($B$9="Male",'No Self Assessment feeder'!BA1258,IF($B$9="All",'No Self Assessment feeder'!CG1258)))</f>
        <v>.</v>
      </c>
      <c r="V1269" s="81" t="str">
        <f>IF($B$9="Female",'No Self Assessment feeder'!V1258,IF($B$9="Male",'No Self Assessment feeder'!BB1258,IF($B$9="All",'No Self Assessment feeder'!CH1258)))</f>
        <v>.</v>
      </c>
      <c r="W1269" s="120" t="str">
        <f>IF($B$9="Female",'No Self Assessment feeder'!W1258,IF($B$9="Male",'No Self Assessment feeder'!BC1258,IF($B$9="All",'No Self Assessment feeder'!CI1258)))</f>
        <v>.</v>
      </c>
      <c r="X1269" s="79" t="str">
        <f>IF($B$9="Female",'No Self Assessment feeder'!X1258,IF($B$9="Male",'No Self Assessment feeder'!BD1258,IF($B$9="All",'No Self Assessment feeder'!CJ1258)))</f>
        <v>.</v>
      </c>
      <c r="Y1269" s="120" t="str">
        <f>IF($B$9="Female",'No Self Assessment feeder'!Y1258,IF($B$9="Male",'No Self Assessment feeder'!BE1258,IF($B$9="All",'No Self Assessment feeder'!CK1258)))</f>
        <v>.</v>
      </c>
      <c r="Z1269" s="120" t="str">
        <f>IF($B$9="Female",'No Self Assessment feeder'!Z1258,IF($B$9="Male",'No Self Assessment feeder'!BF1258,IF($B$9="All",'No Self Assessment feeder'!CL1258)))</f>
        <v>.</v>
      </c>
      <c r="AA1269" s="120" t="str">
        <f>IF($B$9="Female",'No Self Assessment feeder'!AA1258,IF($B$9="Male",'No Self Assessment feeder'!BG1258,IF($B$9="All",'No Self Assessment feeder'!CM1258)))</f>
        <v>.</v>
      </c>
      <c r="AB1269" s="120" t="str">
        <f>IF($B$9="Female",'No Self Assessment feeder'!AB1258,IF($B$9="Male",'No Self Assessment feeder'!BH1258,IF($B$9="All",'No Self Assessment feeder'!CN1258)))</f>
        <v>.</v>
      </c>
      <c r="AC1269" s="127" t="str">
        <f>IF($B$9="Female",'No Self Assessment feeder'!AC1258,IF($B$9="Male",'No Self Assessment feeder'!BI1258,IF($B$9="All",'No Self Assessment feeder'!CO1258)))</f>
        <v>.</v>
      </c>
      <c r="CM1269" s="29"/>
    </row>
    <row r="1270" spans="1:91" ht="14.25" customHeight="1" x14ac:dyDescent="0.2">
      <c r="A1270" s="159" t="s">
        <v>297</v>
      </c>
      <c r="B1270" s="65" t="s">
        <v>176</v>
      </c>
      <c r="C1270" s="66">
        <v>10004351</v>
      </c>
      <c r="D1270" s="66" t="s">
        <v>491</v>
      </c>
      <c r="E1270" s="162" t="s">
        <v>177</v>
      </c>
      <c r="F1270" s="142">
        <f>IF($B$9="Female",'No Self Assessment feeder'!F1259,IF($B$9="Male",'No Self Assessment feeder'!AL1259,IF($B$9="All",'No Self Assessment feeder'!BR1259)))</f>
        <v>3265</v>
      </c>
      <c r="G1270" s="120">
        <f>IF($B$9="Female",'No Self Assessment feeder'!G1259,IF($B$9="Male",'No Self Assessment feeder'!AM1259,IF($B$9="All",'No Self Assessment feeder'!BS1259)))</f>
        <v>1.8</v>
      </c>
      <c r="H1270" s="79">
        <f>IF($B$9="Female",'No Self Assessment feeder'!H1259,IF($B$9="Male",'No Self Assessment feeder'!AN1259,IF($B$9="All",'No Self Assessment feeder'!BT1259)))</f>
        <v>3205</v>
      </c>
      <c r="I1270" s="120">
        <f>IF($B$9="Female",'No Self Assessment feeder'!I1259,IF($B$9="Male",'No Self Assessment feeder'!AO1259,IF($B$9="All",'No Self Assessment feeder'!BU1259)))</f>
        <v>10.5</v>
      </c>
      <c r="J1270" s="120">
        <f>IF($B$9="Female",'No Self Assessment feeder'!J1259,IF($B$9="Male",'No Self Assessment feeder'!AP1259,IF($B$9="All",'No Self Assessment feeder'!BV1259)))</f>
        <v>16.3</v>
      </c>
      <c r="K1270" s="120">
        <f>IF($B$9="Female",'No Self Assessment feeder'!K1259,IF($B$9="Male",'No Self Assessment feeder'!AQ1259,IF($B$9="All",'No Self Assessment feeder'!BW1259)))</f>
        <v>60.8</v>
      </c>
      <c r="L1270" s="120">
        <f>IF($B$9="Female",'No Self Assessment feeder'!L1259,IF($B$9="Male",'No Self Assessment feeder'!AR1259,IF($B$9="All",'No Self Assessment feeder'!BX1259)))</f>
        <v>69</v>
      </c>
      <c r="M1270" s="127">
        <f>IF($B$9="Female",'No Self Assessment feeder'!M1259,IF($B$9="Male",'No Self Assessment feeder'!AS1259,IF($B$9="All",'No Self Assessment feeder'!BY1259)))</f>
        <v>73.099999999999994</v>
      </c>
      <c r="N1270" s="81" t="str">
        <f>IF($B$9="Female",'No Self Assessment feeder'!N1259,IF($B$9="Male",'No Self Assessment feeder'!AT1259,IF($B$9="All",'No Self Assessment feeder'!BZ1259)))</f>
        <v>.</v>
      </c>
      <c r="O1270" s="120" t="str">
        <f>IF($B$9="Female",'No Self Assessment feeder'!O1259,IF($B$9="Male",'No Self Assessment feeder'!AU1259,IF($B$9="All",'No Self Assessment feeder'!CA1259)))</f>
        <v>.</v>
      </c>
      <c r="P1270" s="79" t="str">
        <f>IF($B$9="Female",'No Self Assessment feeder'!P1259,IF($B$9="Male",'No Self Assessment feeder'!AV1259,IF($B$9="All",'No Self Assessment feeder'!CB1259)))</f>
        <v>.</v>
      </c>
      <c r="Q1270" s="120" t="str">
        <f>IF($B$9="Female",'No Self Assessment feeder'!Q1259,IF($B$9="Male",'No Self Assessment feeder'!AW1259,IF($B$9="All",'No Self Assessment feeder'!CC1259)))</f>
        <v>.</v>
      </c>
      <c r="R1270" s="120" t="str">
        <f>IF($B$9="Female",'No Self Assessment feeder'!R1259,IF($B$9="Male",'No Self Assessment feeder'!AX1259,IF($B$9="All",'No Self Assessment feeder'!CD1259)))</f>
        <v>.</v>
      </c>
      <c r="S1270" s="120" t="str">
        <f>IF($B$9="Female",'No Self Assessment feeder'!S1259,IF($B$9="Male",'No Self Assessment feeder'!AY1259,IF($B$9="All",'No Self Assessment feeder'!CE1259)))</f>
        <v>.</v>
      </c>
      <c r="T1270" s="120" t="str">
        <f>IF($B$9="Female",'No Self Assessment feeder'!T1259,IF($B$9="Male",'No Self Assessment feeder'!AZ1259,IF($B$9="All",'No Self Assessment feeder'!CF1259)))</f>
        <v>.</v>
      </c>
      <c r="U1270" s="127" t="str">
        <f>IF($B$9="Female",'No Self Assessment feeder'!U1259,IF($B$9="Male",'No Self Assessment feeder'!BA1259,IF($B$9="All",'No Self Assessment feeder'!CG1259)))</f>
        <v>.</v>
      </c>
      <c r="V1270" s="81" t="str">
        <f>IF($B$9="Female",'No Self Assessment feeder'!V1259,IF($B$9="Male",'No Self Assessment feeder'!BB1259,IF($B$9="All",'No Self Assessment feeder'!CH1259)))</f>
        <v>.</v>
      </c>
      <c r="W1270" s="120" t="str">
        <f>IF($B$9="Female",'No Self Assessment feeder'!W1259,IF($B$9="Male",'No Self Assessment feeder'!BC1259,IF($B$9="All",'No Self Assessment feeder'!CI1259)))</f>
        <v>.</v>
      </c>
      <c r="X1270" s="79" t="str">
        <f>IF($B$9="Female",'No Self Assessment feeder'!X1259,IF($B$9="Male",'No Self Assessment feeder'!BD1259,IF($B$9="All",'No Self Assessment feeder'!CJ1259)))</f>
        <v>.</v>
      </c>
      <c r="Y1270" s="120" t="str">
        <f>IF($B$9="Female",'No Self Assessment feeder'!Y1259,IF($B$9="Male",'No Self Assessment feeder'!BE1259,IF($B$9="All",'No Self Assessment feeder'!CK1259)))</f>
        <v>.</v>
      </c>
      <c r="Z1270" s="120" t="str">
        <f>IF($B$9="Female",'No Self Assessment feeder'!Z1259,IF($B$9="Male",'No Self Assessment feeder'!BF1259,IF($B$9="All",'No Self Assessment feeder'!CL1259)))</f>
        <v>.</v>
      </c>
      <c r="AA1270" s="120" t="str">
        <f>IF($B$9="Female",'No Self Assessment feeder'!AA1259,IF($B$9="Male",'No Self Assessment feeder'!BG1259,IF($B$9="All",'No Self Assessment feeder'!CM1259)))</f>
        <v>.</v>
      </c>
      <c r="AB1270" s="120" t="str">
        <f>IF($B$9="Female",'No Self Assessment feeder'!AB1259,IF($B$9="Male",'No Self Assessment feeder'!BH1259,IF($B$9="All",'No Self Assessment feeder'!CN1259)))</f>
        <v>.</v>
      </c>
      <c r="AC1270" s="127" t="str">
        <f>IF($B$9="Female",'No Self Assessment feeder'!AC1259,IF($B$9="Male",'No Self Assessment feeder'!BI1259,IF($B$9="All",'No Self Assessment feeder'!CO1259)))</f>
        <v>.</v>
      </c>
      <c r="CM1270" s="29"/>
    </row>
    <row r="1271" spans="1:91" ht="14.25" customHeight="1" x14ac:dyDescent="0.2">
      <c r="A1271" s="159" t="s">
        <v>297</v>
      </c>
      <c r="B1271" s="65" t="s">
        <v>178</v>
      </c>
      <c r="C1271" s="66">
        <v>10007799</v>
      </c>
      <c r="D1271" s="66" t="s">
        <v>496</v>
      </c>
      <c r="E1271" s="162" t="s">
        <v>179</v>
      </c>
      <c r="F1271" s="142">
        <f>IF($B$9="Female",'No Self Assessment feeder'!F1260,IF($B$9="Male",'No Self Assessment feeder'!AL1260,IF($B$9="All",'No Self Assessment feeder'!BR1260)))</f>
        <v>3405</v>
      </c>
      <c r="G1271" s="120">
        <f>IF($B$9="Female",'No Self Assessment feeder'!G1260,IF($B$9="Male",'No Self Assessment feeder'!AM1260,IF($B$9="All",'No Self Assessment feeder'!BS1260)))</f>
        <v>0.9</v>
      </c>
      <c r="H1271" s="79">
        <f>IF($B$9="Female",'No Self Assessment feeder'!H1260,IF($B$9="Male",'No Self Assessment feeder'!AN1260,IF($B$9="All",'No Self Assessment feeder'!BT1260)))</f>
        <v>3375</v>
      </c>
      <c r="I1271" s="120">
        <f>IF($B$9="Female",'No Self Assessment feeder'!I1260,IF($B$9="Male",'No Self Assessment feeder'!AO1260,IF($B$9="All",'No Self Assessment feeder'!BU1260)))</f>
        <v>6.6</v>
      </c>
      <c r="J1271" s="120">
        <f>IF($B$9="Female",'No Self Assessment feeder'!J1260,IF($B$9="Male",'No Self Assessment feeder'!AP1260,IF($B$9="All",'No Self Assessment feeder'!BV1260)))</f>
        <v>12.1</v>
      </c>
      <c r="K1271" s="120">
        <f>IF($B$9="Female",'No Self Assessment feeder'!K1260,IF($B$9="Male",'No Self Assessment feeder'!AQ1260,IF($B$9="All",'No Self Assessment feeder'!BW1260)))</f>
        <v>59.2</v>
      </c>
      <c r="L1271" s="120">
        <f>IF($B$9="Female",'No Self Assessment feeder'!L1260,IF($B$9="Male",'No Self Assessment feeder'!AR1260,IF($B$9="All",'No Self Assessment feeder'!BX1260)))</f>
        <v>73.400000000000006</v>
      </c>
      <c r="M1271" s="127">
        <f>IF($B$9="Female",'No Self Assessment feeder'!M1260,IF($B$9="Male",'No Self Assessment feeder'!AS1260,IF($B$9="All",'No Self Assessment feeder'!BY1260)))</f>
        <v>81.400000000000006</v>
      </c>
      <c r="N1271" s="81" t="str">
        <f>IF($B$9="Female",'No Self Assessment feeder'!N1260,IF($B$9="Male",'No Self Assessment feeder'!AT1260,IF($B$9="All",'No Self Assessment feeder'!BZ1260)))</f>
        <v>.</v>
      </c>
      <c r="O1271" s="120" t="str">
        <f>IF($B$9="Female",'No Self Assessment feeder'!O1260,IF($B$9="Male",'No Self Assessment feeder'!AU1260,IF($B$9="All",'No Self Assessment feeder'!CA1260)))</f>
        <v>.</v>
      </c>
      <c r="P1271" s="79" t="str">
        <f>IF($B$9="Female",'No Self Assessment feeder'!P1260,IF($B$9="Male",'No Self Assessment feeder'!AV1260,IF($B$9="All",'No Self Assessment feeder'!CB1260)))</f>
        <v>.</v>
      </c>
      <c r="Q1271" s="120" t="str">
        <f>IF($B$9="Female",'No Self Assessment feeder'!Q1260,IF($B$9="Male",'No Self Assessment feeder'!AW1260,IF($B$9="All",'No Self Assessment feeder'!CC1260)))</f>
        <v>.</v>
      </c>
      <c r="R1271" s="120" t="str">
        <f>IF($B$9="Female",'No Self Assessment feeder'!R1260,IF($B$9="Male",'No Self Assessment feeder'!AX1260,IF($B$9="All",'No Self Assessment feeder'!CD1260)))</f>
        <v>.</v>
      </c>
      <c r="S1271" s="120" t="str">
        <f>IF($B$9="Female",'No Self Assessment feeder'!S1260,IF($B$9="Male",'No Self Assessment feeder'!AY1260,IF($B$9="All",'No Self Assessment feeder'!CE1260)))</f>
        <v>.</v>
      </c>
      <c r="T1271" s="120" t="str">
        <f>IF($B$9="Female",'No Self Assessment feeder'!T1260,IF($B$9="Male",'No Self Assessment feeder'!AZ1260,IF($B$9="All",'No Self Assessment feeder'!CF1260)))</f>
        <v>.</v>
      </c>
      <c r="U1271" s="127" t="str">
        <f>IF($B$9="Female",'No Self Assessment feeder'!U1260,IF($B$9="Male",'No Self Assessment feeder'!BA1260,IF($B$9="All",'No Self Assessment feeder'!CG1260)))</f>
        <v>.</v>
      </c>
      <c r="V1271" s="81" t="str">
        <f>IF($B$9="Female",'No Self Assessment feeder'!V1260,IF($B$9="Male",'No Self Assessment feeder'!BB1260,IF($B$9="All",'No Self Assessment feeder'!CH1260)))</f>
        <v>.</v>
      </c>
      <c r="W1271" s="120" t="str">
        <f>IF($B$9="Female",'No Self Assessment feeder'!W1260,IF($B$9="Male",'No Self Assessment feeder'!BC1260,IF($B$9="All",'No Self Assessment feeder'!CI1260)))</f>
        <v>.</v>
      </c>
      <c r="X1271" s="79" t="str">
        <f>IF($B$9="Female",'No Self Assessment feeder'!X1260,IF($B$9="Male",'No Self Assessment feeder'!BD1260,IF($B$9="All",'No Self Assessment feeder'!CJ1260)))</f>
        <v>.</v>
      </c>
      <c r="Y1271" s="120" t="str">
        <f>IF($B$9="Female",'No Self Assessment feeder'!Y1260,IF($B$9="Male",'No Self Assessment feeder'!BE1260,IF($B$9="All",'No Self Assessment feeder'!CK1260)))</f>
        <v>.</v>
      </c>
      <c r="Z1271" s="120" t="str">
        <f>IF($B$9="Female",'No Self Assessment feeder'!Z1260,IF($B$9="Male",'No Self Assessment feeder'!BF1260,IF($B$9="All",'No Self Assessment feeder'!CL1260)))</f>
        <v>.</v>
      </c>
      <c r="AA1271" s="120" t="str">
        <f>IF($B$9="Female",'No Self Assessment feeder'!AA1260,IF($B$9="Male",'No Self Assessment feeder'!BG1260,IF($B$9="All",'No Self Assessment feeder'!CM1260)))</f>
        <v>.</v>
      </c>
      <c r="AB1271" s="120" t="str">
        <f>IF($B$9="Female",'No Self Assessment feeder'!AB1260,IF($B$9="Male",'No Self Assessment feeder'!BH1260,IF($B$9="All",'No Self Assessment feeder'!CN1260)))</f>
        <v>.</v>
      </c>
      <c r="AC1271" s="127" t="str">
        <f>IF($B$9="Female",'No Self Assessment feeder'!AC1260,IF($B$9="Male",'No Self Assessment feeder'!BI1260,IF($B$9="All",'No Self Assessment feeder'!CO1260)))</f>
        <v>.</v>
      </c>
      <c r="CM1271" s="29"/>
    </row>
    <row r="1272" spans="1:91" ht="14.25" customHeight="1" x14ac:dyDescent="0.2">
      <c r="A1272" s="159" t="s">
        <v>297</v>
      </c>
      <c r="B1272" s="65" t="s">
        <v>180</v>
      </c>
      <c r="C1272" s="66">
        <v>10007832</v>
      </c>
      <c r="D1272" s="66" t="s">
        <v>489</v>
      </c>
      <c r="E1272" s="162" t="s">
        <v>181</v>
      </c>
      <c r="F1272" s="142">
        <f>IF($B$9="Female",'No Self Assessment feeder'!F1261,IF($B$9="Male",'No Self Assessment feeder'!AL1261,IF($B$9="All",'No Self Assessment feeder'!BR1261)))</f>
        <v>505</v>
      </c>
      <c r="G1272" s="120">
        <f>IF($B$9="Female",'No Self Assessment feeder'!G1261,IF($B$9="Male",'No Self Assessment feeder'!AM1261,IF($B$9="All",'No Self Assessment feeder'!BS1261)))</f>
        <v>0.2</v>
      </c>
      <c r="H1272" s="79">
        <f>IF($B$9="Female",'No Self Assessment feeder'!H1261,IF($B$9="Male",'No Self Assessment feeder'!AN1261,IF($B$9="All",'No Self Assessment feeder'!BT1261)))</f>
        <v>500</v>
      </c>
      <c r="I1272" s="120">
        <f>IF($B$9="Female",'No Self Assessment feeder'!I1261,IF($B$9="Male",'No Self Assessment feeder'!AO1261,IF($B$9="All",'No Self Assessment feeder'!BU1261)))</f>
        <v>4.2</v>
      </c>
      <c r="J1272" s="120">
        <f>IF($B$9="Female",'No Self Assessment feeder'!J1261,IF($B$9="Male",'No Self Assessment feeder'!AP1261,IF($B$9="All",'No Self Assessment feeder'!BV1261)))</f>
        <v>8.8000000000000007</v>
      </c>
      <c r="K1272" s="120">
        <f>IF($B$9="Female",'No Self Assessment feeder'!K1261,IF($B$9="Male",'No Self Assessment feeder'!AQ1261,IF($B$9="All",'No Self Assessment feeder'!BW1261)))</f>
        <v>72.099999999999994</v>
      </c>
      <c r="L1272" s="120">
        <f>IF($B$9="Female",'No Self Assessment feeder'!L1261,IF($B$9="Male",'No Self Assessment feeder'!AR1261,IF($B$9="All",'No Self Assessment feeder'!BX1261)))</f>
        <v>84.1</v>
      </c>
      <c r="M1272" s="127">
        <f>IF($B$9="Female",'No Self Assessment feeder'!M1261,IF($B$9="Male",'No Self Assessment feeder'!AS1261,IF($B$9="All",'No Self Assessment feeder'!BY1261)))</f>
        <v>87.1</v>
      </c>
      <c r="N1272" s="81" t="str">
        <f>IF($B$9="Female",'No Self Assessment feeder'!N1261,IF($B$9="Male",'No Self Assessment feeder'!AT1261,IF($B$9="All",'No Self Assessment feeder'!BZ1261)))</f>
        <v>.</v>
      </c>
      <c r="O1272" s="120" t="str">
        <f>IF($B$9="Female",'No Self Assessment feeder'!O1261,IF($B$9="Male",'No Self Assessment feeder'!AU1261,IF($B$9="All",'No Self Assessment feeder'!CA1261)))</f>
        <v>.</v>
      </c>
      <c r="P1272" s="79" t="str">
        <f>IF($B$9="Female",'No Self Assessment feeder'!P1261,IF($B$9="Male",'No Self Assessment feeder'!AV1261,IF($B$9="All",'No Self Assessment feeder'!CB1261)))</f>
        <v>.</v>
      </c>
      <c r="Q1272" s="120" t="str">
        <f>IF($B$9="Female",'No Self Assessment feeder'!Q1261,IF($B$9="Male",'No Self Assessment feeder'!AW1261,IF($B$9="All",'No Self Assessment feeder'!CC1261)))</f>
        <v>.</v>
      </c>
      <c r="R1272" s="120" t="str">
        <f>IF($B$9="Female",'No Self Assessment feeder'!R1261,IF($B$9="Male",'No Self Assessment feeder'!AX1261,IF($B$9="All",'No Self Assessment feeder'!CD1261)))</f>
        <v>.</v>
      </c>
      <c r="S1272" s="120" t="str">
        <f>IF($B$9="Female",'No Self Assessment feeder'!S1261,IF($B$9="Male",'No Self Assessment feeder'!AY1261,IF($B$9="All",'No Self Assessment feeder'!CE1261)))</f>
        <v>.</v>
      </c>
      <c r="T1272" s="120" t="str">
        <f>IF($B$9="Female",'No Self Assessment feeder'!T1261,IF($B$9="Male",'No Self Assessment feeder'!AZ1261,IF($B$9="All",'No Self Assessment feeder'!CF1261)))</f>
        <v>.</v>
      </c>
      <c r="U1272" s="127" t="str">
        <f>IF($B$9="Female",'No Self Assessment feeder'!U1261,IF($B$9="Male",'No Self Assessment feeder'!BA1261,IF($B$9="All",'No Self Assessment feeder'!CG1261)))</f>
        <v>.</v>
      </c>
      <c r="V1272" s="81" t="str">
        <f>IF($B$9="Female",'No Self Assessment feeder'!V1261,IF($B$9="Male",'No Self Assessment feeder'!BB1261,IF($B$9="All",'No Self Assessment feeder'!CH1261)))</f>
        <v>.</v>
      </c>
      <c r="W1272" s="120" t="str">
        <f>IF($B$9="Female",'No Self Assessment feeder'!W1261,IF($B$9="Male",'No Self Assessment feeder'!BC1261,IF($B$9="All",'No Self Assessment feeder'!CI1261)))</f>
        <v>.</v>
      </c>
      <c r="X1272" s="79" t="str">
        <f>IF($B$9="Female",'No Self Assessment feeder'!X1261,IF($B$9="Male",'No Self Assessment feeder'!BD1261,IF($B$9="All",'No Self Assessment feeder'!CJ1261)))</f>
        <v>.</v>
      </c>
      <c r="Y1272" s="120" t="str">
        <f>IF($B$9="Female",'No Self Assessment feeder'!Y1261,IF($B$9="Male",'No Self Assessment feeder'!BE1261,IF($B$9="All",'No Self Assessment feeder'!CK1261)))</f>
        <v>.</v>
      </c>
      <c r="Z1272" s="120" t="str">
        <f>IF($B$9="Female",'No Self Assessment feeder'!Z1261,IF($B$9="Male",'No Self Assessment feeder'!BF1261,IF($B$9="All",'No Self Assessment feeder'!CL1261)))</f>
        <v>.</v>
      </c>
      <c r="AA1272" s="120" t="str">
        <f>IF($B$9="Female",'No Self Assessment feeder'!AA1261,IF($B$9="Male",'No Self Assessment feeder'!BG1261,IF($B$9="All",'No Self Assessment feeder'!CM1261)))</f>
        <v>.</v>
      </c>
      <c r="AB1272" s="120" t="str">
        <f>IF($B$9="Female",'No Self Assessment feeder'!AB1261,IF($B$9="Male",'No Self Assessment feeder'!BH1261,IF($B$9="All",'No Self Assessment feeder'!CN1261)))</f>
        <v>.</v>
      </c>
      <c r="AC1272" s="127" t="str">
        <f>IF($B$9="Female",'No Self Assessment feeder'!AC1261,IF($B$9="Male",'No Self Assessment feeder'!BI1261,IF($B$9="All",'No Self Assessment feeder'!CO1261)))</f>
        <v>.</v>
      </c>
      <c r="CM1272" s="29"/>
    </row>
    <row r="1273" spans="1:91" ht="14.25" customHeight="1" x14ac:dyDescent="0.2">
      <c r="A1273" s="159" t="s">
        <v>297</v>
      </c>
      <c r="B1273" s="65" t="s">
        <v>182</v>
      </c>
      <c r="C1273" s="66">
        <v>10007138</v>
      </c>
      <c r="D1273" s="66" t="s">
        <v>492</v>
      </c>
      <c r="E1273" s="162" t="s">
        <v>183</v>
      </c>
      <c r="F1273" s="142">
        <f>IF($B$9="Female",'No Self Assessment feeder'!F1262,IF($B$9="Male",'No Self Assessment feeder'!AL1262,IF($B$9="All",'No Self Assessment feeder'!BR1262)))</f>
        <v>2425</v>
      </c>
      <c r="G1273" s="120">
        <f>IF($B$9="Female",'No Self Assessment feeder'!G1262,IF($B$9="Male",'No Self Assessment feeder'!AM1262,IF($B$9="All",'No Self Assessment feeder'!BS1262)))</f>
        <v>0.6</v>
      </c>
      <c r="H1273" s="79">
        <f>IF($B$9="Female",'No Self Assessment feeder'!H1262,IF($B$9="Male",'No Self Assessment feeder'!AN1262,IF($B$9="All",'No Self Assessment feeder'!BT1262)))</f>
        <v>2410</v>
      </c>
      <c r="I1273" s="120">
        <f>IF($B$9="Female",'No Self Assessment feeder'!I1262,IF($B$9="Male",'No Self Assessment feeder'!AO1262,IF($B$9="All",'No Self Assessment feeder'!BU1262)))</f>
        <v>7.3</v>
      </c>
      <c r="J1273" s="120">
        <f>IF($B$9="Female",'No Self Assessment feeder'!J1262,IF($B$9="Male",'No Self Assessment feeder'!AP1262,IF($B$9="All",'No Self Assessment feeder'!BV1262)))</f>
        <v>11.8</v>
      </c>
      <c r="K1273" s="120">
        <f>IF($B$9="Female",'No Self Assessment feeder'!K1262,IF($B$9="Male",'No Self Assessment feeder'!AQ1262,IF($B$9="All",'No Self Assessment feeder'!BW1262)))</f>
        <v>66.3</v>
      </c>
      <c r="L1273" s="120">
        <f>IF($B$9="Female",'No Self Assessment feeder'!L1262,IF($B$9="Male",'No Self Assessment feeder'!AR1262,IF($B$9="All",'No Self Assessment feeder'!BX1262)))</f>
        <v>76.7</v>
      </c>
      <c r="M1273" s="127">
        <f>IF($B$9="Female",'No Self Assessment feeder'!M1262,IF($B$9="Male",'No Self Assessment feeder'!AS1262,IF($B$9="All",'No Self Assessment feeder'!BY1262)))</f>
        <v>80.8</v>
      </c>
      <c r="N1273" s="81" t="str">
        <f>IF($B$9="Female",'No Self Assessment feeder'!N1262,IF($B$9="Male",'No Self Assessment feeder'!AT1262,IF($B$9="All",'No Self Assessment feeder'!BZ1262)))</f>
        <v>.</v>
      </c>
      <c r="O1273" s="120" t="str">
        <f>IF($B$9="Female",'No Self Assessment feeder'!O1262,IF($B$9="Male",'No Self Assessment feeder'!AU1262,IF($B$9="All",'No Self Assessment feeder'!CA1262)))</f>
        <v>.</v>
      </c>
      <c r="P1273" s="79" t="str">
        <f>IF($B$9="Female",'No Self Assessment feeder'!P1262,IF($B$9="Male",'No Self Assessment feeder'!AV1262,IF($B$9="All",'No Self Assessment feeder'!CB1262)))</f>
        <v>.</v>
      </c>
      <c r="Q1273" s="120" t="str">
        <f>IF($B$9="Female",'No Self Assessment feeder'!Q1262,IF($B$9="Male",'No Self Assessment feeder'!AW1262,IF($B$9="All",'No Self Assessment feeder'!CC1262)))</f>
        <v>.</v>
      </c>
      <c r="R1273" s="120" t="str">
        <f>IF($B$9="Female",'No Self Assessment feeder'!R1262,IF($B$9="Male",'No Self Assessment feeder'!AX1262,IF($B$9="All",'No Self Assessment feeder'!CD1262)))</f>
        <v>.</v>
      </c>
      <c r="S1273" s="120" t="str">
        <f>IF($B$9="Female",'No Self Assessment feeder'!S1262,IF($B$9="Male",'No Self Assessment feeder'!AY1262,IF($B$9="All",'No Self Assessment feeder'!CE1262)))</f>
        <v>.</v>
      </c>
      <c r="T1273" s="120" t="str">
        <f>IF($B$9="Female",'No Self Assessment feeder'!T1262,IF($B$9="Male",'No Self Assessment feeder'!AZ1262,IF($B$9="All",'No Self Assessment feeder'!CF1262)))</f>
        <v>.</v>
      </c>
      <c r="U1273" s="127" t="str">
        <f>IF($B$9="Female",'No Self Assessment feeder'!U1262,IF($B$9="Male",'No Self Assessment feeder'!BA1262,IF($B$9="All",'No Self Assessment feeder'!CG1262)))</f>
        <v>.</v>
      </c>
      <c r="V1273" s="81" t="str">
        <f>IF($B$9="Female",'No Self Assessment feeder'!V1262,IF($B$9="Male",'No Self Assessment feeder'!BB1262,IF($B$9="All",'No Self Assessment feeder'!CH1262)))</f>
        <v>.</v>
      </c>
      <c r="W1273" s="120" t="str">
        <f>IF($B$9="Female",'No Self Assessment feeder'!W1262,IF($B$9="Male",'No Self Assessment feeder'!BC1262,IF($B$9="All",'No Self Assessment feeder'!CI1262)))</f>
        <v>.</v>
      </c>
      <c r="X1273" s="79" t="str">
        <f>IF($B$9="Female",'No Self Assessment feeder'!X1262,IF($B$9="Male",'No Self Assessment feeder'!BD1262,IF($B$9="All",'No Self Assessment feeder'!CJ1262)))</f>
        <v>.</v>
      </c>
      <c r="Y1273" s="120" t="str">
        <f>IF($B$9="Female",'No Self Assessment feeder'!Y1262,IF($B$9="Male",'No Self Assessment feeder'!BE1262,IF($B$9="All",'No Self Assessment feeder'!CK1262)))</f>
        <v>.</v>
      </c>
      <c r="Z1273" s="120" t="str">
        <f>IF($B$9="Female",'No Self Assessment feeder'!Z1262,IF($B$9="Male",'No Self Assessment feeder'!BF1262,IF($B$9="All",'No Self Assessment feeder'!CL1262)))</f>
        <v>.</v>
      </c>
      <c r="AA1273" s="120" t="str">
        <f>IF($B$9="Female",'No Self Assessment feeder'!AA1262,IF($B$9="Male",'No Self Assessment feeder'!BG1262,IF($B$9="All",'No Self Assessment feeder'!CM1262)))</f>
        <v>.</v>
      </c>
      <c r="AB1273" s="120" t="str">
        <f>IF($B$9="Female",'No Self Assessment feeder'!AB1262,IF($B$9="Male",'No Self Assessment feeder'!BH1262,IF($B$9="All",'No Self Assessment feeder'!CN1262)))</f>
        <v>.</v>
      </c>
      <c r="AC1273" s="127" t="str">
        <f>IF($B$9="Female",'No Self Assessment feeder'!AC1262,IF($B$9="Male",'No Self Assessment feeder'!BI1262,IF($B$9="All",'No Self Assessment feeder'!CO1262)))</f>
        <v>.</v>
      </c>
      <c r="CM1273" s="29"/>
    </row>
    <row r="1274" spans="1:91" ht="14.25" customHeight="1" x14ac:dyDescent="0.2">
      <c r="A1274" s="159" t="s">
        <v>297</v>
      </c>
      <c r="B1274" s="65" t="s">
        <v>184</v>
      </c>
      <c r="C1274" s="66">
        <v>10001282</v>
      </c>
      <c r="D1274" s="66" t="s">
        <v>496</v>
      </c>
      <c r="E1274" s="162" t="s">
        <v>185</v>
      </c>
      <c r="F1274" s="142">
        <f>IF($B$9="Female",'No Self Assessment feeder'!F1263,IF($B$9="Male",'No Self Assessment feeder'!AL1263,IF($B$9="All",'No Self Assessment feeder'!BR1263)))</f>
        <v>4920</v>
      </c>
      <c r="G1274" s="120">
        <f>IF($B$9="Female",'No Self Assessment feeder'!G1263,IF($B$9="Male",'No Self Assessment feeder'!AM1263,IF($B$9="All",'No Self Assessment feeder'!BS1263)))</f>
        <v>1.3</v>
      </c>
      <c r="H1274" s="79">
        <f>IF($B$9="Female",'No Self Assessment feeder'!H1263,IF($B$9="Male",'No Self Assessment feeder'!AN1263,IF($B$9="All",'No Self Assessment feeder'!BT1263)))</f>
        <v>4855</v>
      </c>
      <c r="I1274" s="120">
        <f>IF($B$9="Female",'No Self Assessment feeder'!I1263,IF($B$9="Male",'No Self Assessment feeder'!AO1263,IF($B$9="All",'No Self Assessment feeder'!BU1263)))</f>
        <v>7.4</v>
      </c>
      <c r="J1274" s="120">
        <f>IF($B$9="Female",'No Self Assessment feeder'!J1263,IF($B$9="Male",'No Self Assessment feeder'!AP1263,IF($B$9="All",'No Self Assessment feeder'!BV1263)))</f>
        <v>10.4</v>
      </c>
      <c r="K1274" s="120">
        <f>IF($B$9="Female",'No Self Assessment feeder'!K1263,IF($B$9="Male",'No Self Assessment feeder'!AQ1263,IF($B$9="All",'No Self Assessment feeder'!BW1263)))</f>
        <v>65.599999999999994</v>
      </c>
      <c r="L1274" s="120">
        <f>IF($B$9="Female",'No Self Assessment feeder'!L1263,IF($B$9="Male",'No Self Assessment feeder'!AR1263,IF($B$9="All",'No Self Assessment feeder'!BX1263)))</f>
        <v>77.599999999999994</v>
      </c>
      <c r="M1274" s="127">
        <f>IF($B$9="Female",'No Self Assessment feeder'!M1263,IF($B$9="Male",'No Self Assessment feeder'!AS1263,IF($B$9="All",'No Self Assessment feeder'!BY1263)))</f>
        <v>82.2</v>
      </c>
      <c r="N1274" s="81" t="str">
        <f>IF($B$9="Female",'No Self Assessment feeder'!N1263,IF($B$9="Male",'No Self Assessment feeder'!AT1263,IF($B$9="All",'No Self Assessment feeder'!BZ1263)))</f>
        <v>.</v>
      </c>
      <c r="O1274" s="120" t="str">
        <f>IF($B$9="Female",'No Self Assessment feeder'!O1263,IF($B$9="Male",'No Self Assessment feeder'!AU1263,IF($B$9="All",'No Self Assessment feeder'!CA1263)))</f>
        <v>.</v>
      </c>
      <c r="P1274" s="79" t="str">
        <f>IF($B$9="Female",'No Self Assessment feeder'!P1263,IF($B$9="Male",'No Self Assessment feeder'!AV1263,IF($B$9="All",'No Self Assessment feeder'!CB1263)))</f>
        <v>.</v>
      </c>
      <c r="Q1274" s="120" t="str">
        <f>IF($B$9="Female",'No Self Assessment feeder'!Q1263,IF($B$9="Male",'No Self Assessment feeder'!AW1263,IF($B$9="All",'No Self Assessment feeder'!CC1263)))</f>
        <v>.</v>
      </c>
      <c r="R1274" s="120" t="str">
        <f>IF($B$9="Female",'No Self Assessment feeder'!R1263,IF($B$9="Male",'No Self Assessment feeder'!AX1263,IF($B$9="All",'No Self Assessment feeder'!CD1263)))</f>
        <v>.</v>
      </c>
      <c r="S1274" s="120" t="str">
        <f>IF($B$9="Female",'No Self Assessment feeder'!S1263,IF($B$9="Male",'No Self Assessment feeder'!AY1263,IF($B$9="All",'No Self Assessment feeder'!CE1263)))</f>
        <v>.</v>
      </c>
      <c r="T1274" s="120" t="str">
        <f>IF($B$9="Female",'No Self Assessment feeder'!T1263,IF($B$9="Male",'No Self Assessment feeder'!AZ1263,IF($B$9="All",'No Self Assessment feeder'!CF1263)))</f>
        <v>.</v>
      </c>
      <c r="U1274" s="127" t="str">
        <f>IF($B$9="Female",'No Self Assessment feeder'!U1263,IF($B$9="Male",'No Self Assessment feeder'!BA1263,IF($B$9="All",'No Self Assessment feeder'!CG1263)))</f>
        <v>.</v>
      </c>
      <c r="V1274" s="81" t="str">
        <f>IF($B$9="Female",'No Self Assessment feeder'!V1263,IF($B$9="Male",'No Self Assessment feeder'!BB1263,IF($B$9="All",'No Self Assessment feeder'!CH1263)))</f>
        <v>.</v>
      </c>
      <c r="W1274" s="120" t="str">
        <f>IF($B$9="Female",'No Self Assessment feeder'!W1263,IF($B$9="Male",'No Self Assessment feeder'!BC1263,IF($B$9="All",'No Self Assessment feeder'!CI1263)))</f>
        <v>.</v>
      </c>
      <c r="X1274" s="79" t="str">
        <f>IF($B$9="Female",'No Self Assessment feeder'!X1263,IF($B$9="Male",'No Self Assessment feeder'!BD1263,IF($B$9="All",'No Self Assessment feeder'!CJ1263)))</f>
        <v>.</v>
      </c>
      <c r="Y1274" s="120" t="str">
        <f>IF($B$9="Female",'No Self Assessment feeder'!Y1263,IF($B$9="Male",'No Self Assessment feeder'!BE1263,IF($B$9="All",'No Self Assessment feeder'!CK1263)))</f>
        <v>.</v>
      </c>
      <c r="Z1274" s="120" t="str">
        <f>IF($B$9="Female",'No Self Assessment feeder'!Z1263,IF($B$9="Male",'No Self Assessment feeder'!BF1263,IF($B$9="All",'No Self Assessment feeder'!CL1263)))</f>
        <v>.</v>
      </c>
      <c r="AA1274" s="120" t="str">
        <f>IF($B$9="Female",'No Self Assessment feeder'!AA1263,IF($B$9="Male",'No Self Assessment feeder'!BG1263,IF($B$9="All",'No Self Assessment feeder'!CM1263)))</f>
        <v>.</v>
      </c>
      <c r="AB1274" s="120" t="str">
        <f>IF($B$9="Female",'No Self Assessment feeder'!AB1263,IF($B$9="Male",'No Self Assessment feeder'!BH1263,IF($B$9="All",'No Self Assessment feeder'!CN1263)))</f>
        <v>.</v>
      </c>
      <c r="AC1274" s="127" t="str">
        <f>IF($B$9="Female",'No Self Assessment feeder'!AC1263,IF($B$9="Male",'No Self Assessment feeder'!BI1263,IF($B$9="All",'No Self Assessment feeder'!CO1263)))</f>
        <v>.</v>
      </c>
      <c r="CM1274" s="29"/>
    </row>
    <row r="1275" spans="1:91" ht="14.25" customHeight="1" x14ac:dyDescent="0.2">
      <c r="A1275" s="159" t="s">
        <v>297</v>
      </c>
      <c r="B1275" s="65" t="s">
        <v>186</v>
      </c>
      <c r="C1275" s="66">
        <v>10004775</v>
      </c>
      <c r="D1275" s="66" t="s">
        <v>488</v>
      </c>
      <c r="E1275" s="162" t="s">
        <v>187</v>
      </c>
      <c r="F1275" s="142">
        <f>IF($B$9="Female",'No Self Assessment feeder'!F1264,IF($B$9="Male",'No Self Assessment feeder'!AL1264,IF($B$9="All",'No Self Assessment feeder'!BR1264)))</f>
        <v>455</v>
      </c>
      <c r="G1275" s="120">
        <f>IF($B$9="Female",'No Self Assessment feeder'!G1264,IF($B$9="Male",'No Self Assessment feeder'!AM1264,IF($B$9="All",'No Self Assessment feeder'!BS1264)))</f>
        <v>0</v>
      </c>
      <c r="H1275" s="79">
        <f>IF($B$9="Female",'No Self Assessment feeder'!H1264,IF($B$9="Male",'No Self Assessment feeder'!AN1264,IF($B$9="All",'No Self Assessment feeder'!BT1264)))</f>
        <v>455</v>
      </c>
      <c r="I1275" s="120">
        <f>IF($B$9="Female",'No Self Assessment feeder'!I1264,IF($B$9="Male",'No Self Assessment feeder'!AO1264,IF($B$9="All",'No Self Assessment feeder'!BU1264)))</f>
        <v>9.9</v>
      </c>
      <c r="J1275" s="120">
        <f>IF($B$9="Female",'No Self Assessment feeder'!J1264,IF($B$9="Male",'No Self Assessment feeder'!AP1264,IF($B$9="All",'No Self Assessment feeder'!BV1264)))</f>
        <v>17.399999999999999</v>
      </c>
      <c r="K1275" s="120">
        <f>IF($B$9="Female",'No Self Assessment feeder'!K1264,IF($B$9="Male",'No Self Assessment feeder'!AQ1264,IF($B$9="All",'No Self Assessment feeder'!BW1264)))</f>
        <v>66.2</v>
      </c>
      <c r="L1275" s="120">
        <f>IF($B$9="Female",'No Self Assessment feeder'!L1264,IF($B$9="Male",'No Self Assessment feeder'!AR1264,IF($B$9="All",'No Self Assessment feeder'!BX1264)))</f>
        <v>71</v>
      </c>
      <c r="M1275" s="127">
        <f>IF($B$9="Female",'No Self Assessment feeder'!M1264,IF($B$9="Male",'No Self Assessment feeder'!AS1264,IF($B$9="All",'No Self Assessment feeder'!BY1264)))</f>
        <v>72.7</v>
      </c>
      <c r="N1275" s="81" t="str">
        <f>IF($B$9="Female",'No Self Assessment feeder'!N1264,IF($B$9="Male",'No Self Assessment feeder'!AT1264,IF($B$9="All",'No Self Assessment feeder'!BZ1264)))</f>
        <v>.</v>
      </c>
      <c r="O1275" s="120" t="str">
        <f>IF($B$9="Female",'No Self Assessment feeder'!O1264,IF($B$9="Male",'No Self Assessment feeder'!AU1264,IF($B$9="All",'No Self Assessment feeder'!CA1264)))</f>
        <v>.</v>
      </c>
      <c r="P1275" s="79" t="str">
        <f>IF($B$9="Female",'No Self Assessment feeder'!P1264,IF($B$9="Male",'No Self Assessment feeder'!AV1264,IF($B$9="All",'No Self Assessment feeder'!CB1264)))</f>
        <v>.</v>
      </c>
      <c r="Q1275" s="120" t="str">
        <f>IF($B$9="Female",'No Self Assessment feeder'!Q1264,IF($B$9="Male",'No Self Assessment feeder'!AW1264,IF($B$9="All",'No Self Assessment feeder'!CC1264)))</f>
        <v>.</v>
      </c>
      <c r="R1275" s="120" t="str">
        <f>IF($B$9="Female",'No Self Assessment feeder'!R1264,IF($B$9="Male",'No Self Assessment feeder'!AX1264,IF($B$9="All",'No Self Assessment feeder'!CD1264)))</f>
        <v>.</v>
      </c>
      <c r="S1275" s="120" t="str">
        <f>IF($B$9="Female",'No Self Assessment feeder'!S1264,IF($B$9="Male",'No Self Assessment feeder'!AY1264,IF($B$9="All",'No Self Assessment feeder'!CE1264)))</f>
        <v>.</v>
      </c>
      <c r="T1275" s="120" t="str">
        <f>IF($B$9="Female",'No Self Assessment feeder'!T1264,IF($B$9="Male",'No Self Assessment feeder'!AZ1264,IF($B$9="All",'No Self Assessment feeder'!CF1264)))</f>
        <v>.</v>
      </c>
      <c r="U1275" s="127" t="str">
        <f>IF($B$9="Female",'No Self Assessment feeder'!U1264,IF($B$9="Male",'No Self Assessment feeder'!BA1264,IF($B$9="All",'No Self Assessment feeder'!CG1264)))</f>
        <v>.</v>
      </c>
      <c r="V1275" s="81" t="str">
        <f>IF($B$9="Female",'No Self Assessment feeder'!V1264,IF($B$9="Male",'No Self Assessment feeder'!BB1264,IF($B$9="All",'No Self Assessment feeder'!CH1264)))</f>
        <v>.</v>
      </c>
      <c r="W1275" s="120" t="str">
        <f>IF($B$9="Female",'No Self Assessment feeder'!W1264,IF($B$9="Male",'No Self Assessment feeder'!BC1264,IF($B$9="All",'No Self Assessment feeder'!CI1264)))</f>
        <v>.</v>
      </c>
      <c r="X1275" s="79" t="str">
        <f>IF($B$9="Female",'No Self Assessment feeder'!X1264,IF($B$9="Male",'No Self Assessment feeder'!BD1264,IF($B$9="All",'No Self Assessment feeder'!CJ1264)))</f>
        <v>.</v>
      </c>
      <c r="Y1275" s="120" t="str">
        <f>IF($B$9="Female",'No Self Assessment feeder'!Y1264,IF($B$9="Male",'No Self Assessment feeder'!BE1264,IF($B$9="All",'No Self Assessment feeder'!CK1264)))</f>
        <v>.</v>
      </c>
      <c r="Z1275" s="120" t="str">
        <f>IF($B$9="Female",'No Self Assessment feeder'!Z1264,IF($B$9="Male",'No Self Assessment feeder'!BF1264,IF($B$9="All",'No Self Assessment feeder'!CL1264)))</f>
        <v>.</v>
      </c>
      <c r="AA1275" s="120" t="str">
        <f>IF($B$9="Female",'No Self Assessment feeder'!AA1264,IF($B$9="Male",'No Self Assessment feeder'!BG1264,IF($B$9="All",'No Self Assessment feeder'!CM1264)))</f>
        <v>.</v>
      </c>
      <c r="AB1275" s="120" t="str">
        <f>IF($B$9="Female",'No Self Assessment feeder'!AB1264,IF($B$9="Male",'No Self Assessment feeder'!BH1264,IF($B$9="All",'No Self Assessment feeder'!CN1264)))</f>
        <v>.</v>
      </c>
      <c r="AC1275" s="127" t="str">
        <f>IF($B$9="Female",'No Self Assessment feeder'!AC1264,IF($B$9="Male",'No Self Assessment feeder'!BI1264,IF($B$9="All",'No Self Assessment feeder'!CO1264)))</f>
        <v>.</v>
      </c>
      <c r="CM1275" s="29"/>
    </row>
    <row r="1276" spans="1:91" ht="14.25" customHeight="1" x14ac:dyDescent="0.2">
      <c r="A1276" s="159" t="s">
        <v>297</v>
      </c>
      <c r="B1276" s="65" t="s">
        <v>188</v>
      </c>
      <c r="C1276" s="66">
        <v>10007154</v>
      </c>
      <c r="D1276" s="66" t="s">
        <v>492</v>
      </c>
      <c r="E1276" s="162" t="s">
        <v>189</v>
      </c>
      <c r="F1276" s="142">
        <f>IF($B$9="Female",'No Self Assessment feeder'!F1265,IF($B$9="Male",'No Self Assessment feeder'!AL1265,IF($B$9="All",'No Self Assessment feeder'!BR1265)))</f>
        <v>5110</v>
      </c>
      <c r="G1276" s="120">
        <f>IF($B$9="Female",'No Self Assessment feeder'!G1265,IF($B$9="Male",'No Self Assessment feeder'!AM1265,IF($B$9="All",'No Self Assessment feeder'!BS1265)))</f>
        <v>1.2</v>
      </c>
      <c r="H1276" s="79">
        <f>IF($B$9="Female",'No Self Assessment feeder'!H1265,IF($B$9="Male",'No Self Assessment feeder'!AN1265,IF($B$9="All",'No Self Assessment feeder'!BT1265)))</f>
        <v>5050</v>
      </c>
      <c r="I1276" s="120">
        <f>IF($B$9="Female",'No Self Assessment feeder'!I1265,IF($B$9="Male",'No Self Assessment feeder'!AO1265,IF($B$9="All",'No Self Assessment feeder'!BU1265)))</f>
        <v>7.3</v>
      </c>
      <c r="J1276" s="120">
        <f>IF($B$9="Female",'No Self Assessment feeder'!J1265,IF($B$9="Male",'No Self Assessment feeder'!AP1265,IF($B$9="All",'No Self Assessment feeder'!BV1265)))</f>
        <v>10.5</v>
      </c>
      <c r="K1276" s="120">
        <f>IF($B$9="Female",'No Self Assessment feeder'!K1265,IF($B$9="Male",'No Self Assessment feeder'!AQ1265,IF($B$9="All",'No Self Assessment feeder'!BW1265)))</f>
        <v>57.3</v>
      </c>
      <c r="L1276" s="120">
        <f>IF($B$9="Female",'No Self Assessment feeder'!L1265,IF($B$9="Male",'No Self Assessment feeder'!AR1265,IF($B$9="All",'No Self Assessment feeder'!BX1265)))</f>
        <v>73.099999999999994</v>
      </c>
      <c r="M1276" s="127">
        <f>IF($B$9="Female",'No Self Assessment feeder'!M1265,IF($B$9="Male",'No Self Assessment feeder'!AS1265,IF($B$9="All",'No Self Assessment feeder'!BY1265)))</f>
        <v>82.2</v>
      </c>
      <c r="N1276" s="81" t="str">
        <f>IF($B$9="Female",'No Self Assessment feeder'!N1265,IF($B$9="Male",'No Self Assessment feeder'!AT1265,IF($B$9="All",'No Self Assessment feeder'!BZ1265)))</f>
        <v>.</v>
      </c>
      <c r="O1276" s="120" t="str">
        <f>IF($B$9="Female",'No Self Assessment feeder'!O1265,IF($B$9="Male",'No Self Assessment feeder'!AU1265,IF($B$9="All",'No Self Assessment feeder'!CA1265)))</f>
        <v>.</v>
      </c>
      <c r="P1276" s="79" t="str">
        <f>IF($B$9="Female",'No Self Assessment feeder'!P1265,IF($B$9="Male",'No Self Assessment feeder'!AV1265,IF($B$9="All",'No Self Assessment feeder'!CB1265)))</f>
        <v>.</v>
      </c>
      <c r="Q1276" s="120" t="str">
        <f>IF($B$9="Female",'No Self Assessment feeder'!Q1265,IF($B$9="Male",'No Self Assessment feeder'!AW1265,IF($B$9="All",'No Self Assessment feeder'!CC1265)))</f>
        <v>.</v>
      </c>
      <c r="R1276" s="120" t="str">
        <f>IF($B$9="Female",'No Self Assessment feeder'!R1265,IF($B$9="Male",'No Self Assessment feeder'!AX1265,IF($B$9="All",'No Self Assessment feeder'!CD1265)))</f>
        <v>.</v>
      </c>
      <c r="S1276" s="120" t="str">
        <f>IF($B$9="Female",'No Self Assessment feeder'!S1265,IF($B$9="Male",'No Self Assessment feeder'!AY1265,IF($B$9="All",'No Self Assessment feeder'!CE1265)))</f>
        <v>.</v>
      </c>
      <c r="T1276" s="120" t="str">
        <f>IF($B$9="Female",'No Self Assessment feeder'!T1265,IF($B$9="Male",'No Self Assessment feeder'!AZ1265,IF($B$9="All",'No Self Assessment feeder'!CF1265)))</f>
        <v>.</v>
      </c>
      <c r="U1276" s="127" t="str">
        <f>IF($B$9="Female",'No Self Assessment feeder'!U1265,IF($B$9="Male",'No Self Assessment feeder'!BA1265,IF($B$9="All",'No Self Assessment feeder'!CG1265)))</f>
        <v>.</v>
      </c>
      <c r="V1276" s="81" t="str">
        <f>IF($B$9="Female",'No Self Assessment feeder'!V1265,IF($B$9="Male",'No Self Assessment feeder'!BB1265,IF($B$9="All",'No Self Assessment feeder'!CH1265)))</f>
        <v>.</v>
      </c>
      <c r="W1276" s="120" t="str">
        <f>IF($B$9="Female",'No Self Assessment feeder'!W1265,IF($B$9="Male",'No Self Assessment feeder'!BC1265,IF($B$9="All",'No Self Assessment feeder'!CI1265)))</f>
        <v>.</v>
      </c>
      <c r="X1276" s="79" t="str">
        <f>IF($B$9="Female",'No Self Assessment feeder'!X1265,IF($B$9="Male",'No Self Assessment feeder'!BD1265,IF($B$9="All",'No Self Assessment feeder'!CJ1265)))</f>
        <v>.</v>
      </c>
      <c r="Y1276" s="120" t="str">
        <f>IF($B$9="Female",'No Self Assessment feeder'!Y1265,IF($B$9="Male",'No Self Assessment feeder'!BE1265,IF($B$9="All",'No Self Assessment feeder'!CK1265)))</f>
        <v>.</v>
      </c>
      <c r="Z1276" s="120" t="str">
        <f>IF($B$9="Female",'No Self Assessment feeder'!Z1265,IF($B$9="Male",'No Self Assessment feeder'!BF1265,IF($B$9="All",'No Self Assessment feeder'!CL1265)))</f>
        <v>.</v>
      </c>
      <c r="AA1276" s="120" t="str">
        <f>IF($B$9="Female",'No Self Assessment feeder'!AA1265,IF($B$9="Male",'No Self Assessment feeder'!BG1265,IF($B$9="All",'No Self Assessment feeder'!CM1265)))</f>
        <v>.</v>
      </c>
      <c r="AB1276" s="120" t="str">
        <f>IF($B$9="Female",'No Self Assessment feeder'!AB1265,IF($B$9="Male",'No Self Assessment feeder'!BH1265,IF($B$9="All",'No Self Assessment feeder'!CN1265)))</f>
        <v>.</v>
      </c>
      <c r="AC1276" s="127" t="str">
        <f>IF($B$9="Female",'No Self Assessment feeder'!AC1265,IF($B$9="Male",'No Self Assessment feeder'!BI1265,IF($B$9="All",'No Self Assessment feeder'!CO1265)))</f>
        <v>.</v>
      </c>
      <c r="CM1276" s="29"/>
    </row>
    <row r="1277" spans="1:91" ht="14.25" customHeight="1" x14ac:dyDescent="0.2">
      <c r="A1277" s="159" t="s">
        <v>297</v>
      </c>
      <c r="B1277" s="65" t="s">
        <v>190</v>
      </c>
      <c r="C1277" s="66">
        <v>10004797</v>
      </c>
      <c r="D1277" s="66" t="s">
        <v>492</v>
      </c>
      <c r="E1277" s="162" t="s">
        <v>191</v>
      </c>
      <c r="F1277" s="142">
        <f>IF($B$9="Female",'No Self Assessment feeder'!F1266,IF($B$9="Male",'No Self Assessment feeder'!AL1266,IF($B$9="All",'No Self Assessment feeder'!BR1266)))</f>
        <v>5645</v>
      </c>
      <c r="G1277" s="120">
        <f>IF($B$9="Female",'No Self Assessment feeder'!G1266,IF($B$9="Male",'No Self Assessment feeder'!AM1266,IF($B$9="All",'No Self Assessment feeder'!BS1266)))</f>
        <v>1.7</v>
      </c>
      <c r="H1277" s="79">
        <f>IF($B$9="Female",'No Self Assessment feeder'!H1266,IF($B$9="Male",'No Self Assessment feeder'!AN1266,IF($B$9="All",'No Self Assessment feeder'!BT1266)))</f>
        <v>5550</v>
      </c>
      <c r="I1277" s="120">
        <f>IF($B$9="Female",'No Self Assessment feeder'!I1266,IF($B$9="Male",'No Self Assessment feeder'!AO1266,IF($B$9="All",'No Self Assessment feeder'!BU1266)))</f>
        <v>7.8</v>
      </c>
      <c r="J1277" s="120">
        <f>IF($B$9="Female",'No Self Assessment feeder'!J1266,IF($B$9="Male",'No Self Assessment feeder'!AP1266,IF($B$9="All",'No Self Assessment feeder'!BV1266)))</f>
        <v>12</v>
      </c>
      <c r="K1277" s="120">
        <f>IF($B$9="Female",'No Self Assessment feeder'!K1266,IF($B$9="Male",'No Self Assessment feeder'!AQ1266,IF($B$9="All",'No Self Assessment feeder'!BW1266)))</f>
        <v>64.5</v>
      </c>
      <c r="L1277" s="120">
        <f>IF($B$9="Female",'No Self Assessment feeder'!L1266,IF($B$9="Male",'No Self Assessment feeder'!AR1266,IF($B$9="All",'No Self Assessment feeder'!BX1266)))</f>
        <v>74.3</v>
      </c>
      <c r="M1277" s="127">
        <f>IF($B$9="Female",'No Self Assessment feeder'!M1266,IF($B$9="Male",'No Self Assessment feeder'!AS1266,IF($B$9="All",'No Self Assessment feeder'!BY1266)))</f>
        <v>80.2</v>
      </c>
      <c r="N1277" s="81" t="str">
        <f>IF($B$9="Female",'No Self Assessment feeder'!N1266,IF($B$9="Male",'No Self Assessment feeder'!AT1266,IF($B$9="All",'No Self Assessment feeder'!BZ1266)))</f>
        <v>.</v>
      </c>
      <c r="O1277" s="120" t="str">
        <f>IF($B$9="Female",'No Self Assessment feeder'!O1266,IF($B$9="Male",'No Self Assessment feeder'!AU1266,IF($B$9="All",'No Self Assessment feeder'!CA1266)))</f>
        <v>.</v>
      </c>
      <c r="P1277" s="79" t="str">
        <f>IF($B$9="Female",'No Self Assessment feeder'!P1266,IF($B$9="Male",'No Self Assessment feeder'!AV1266,IF($B$9="All",'No Self Assessment feeder'!CB1266)))</f>
        <v>.</v>
      </c>
      <c r="Q1277" s="120" t="str">
        <f>IF($B$9="Female",'No Self Assessment feeder'!Q1266,IF($B$9="Male",'No Self Assessment feeder'!AW1266,IF($B$9="All",'No Self Assessment feeder'!CC1266)))</f>
        <v>.</v>
      </c>
      <c r="R1277" s="120" t="str">
        <f>IF($B$9="Female",'No Self Assessment feeder'!R1266,IF($B$9="Male",'No Self Assessment feeder'!AX1266,IF($B$9="All",'No Self Assessment feeder'!CD1266)))</f>
        <v>.</v>
      </c>
      <c r="S1277" s="120" t="str">
        <f>IF($B$9="Female",'No Self Assessment feeder'!S1266,IF($B$9="Male",'No Self Assessment feeder'!AY1266,IF($B$9="All",'No Self Assessment feeder'!CE1266)))</f>
        <v>.</v>
      </c>
      <c r="T1277" s="120" t="str">
        <f>IF($B$9="Female",'No Self Assessment feeder'!T1266,IF($B$9="Male",'No Self Assessment feeder'!AZ1266,IF($B$9="All",'No Self Assessment feeder'!CF1266)))</f>
        <v>.</v>
      </c>
      <c r="U1277" s="127" t="str">
        <f>IF($B$9="Female",'No Self Assessment feeder'!U1266,IF($B$9="Male",'No Self Assessment feeder'!BA1266,IF($B$9="All",'No Self Assessment feeder'!CG1266)))</f>
        <v>.</v>
      </c>
      <c r="V1277" s="81" t="str">
        <f>IF($B$9="Female",'No Self Assessment feeder'!V1266,IF($B$9="Male",'No Self Assessment feeder'!BB1266,IF($B$9="All",'No Self Assessment feeder'!CH1266)))</f>
        <v>.</v>
      </c>
      <c r="W1277" s="120" t="str">
        <f>IF($B$9="Female",'No Self Assessment feeder'!W1266,IF($B$9="Male",'No Self Assessment feeder'!BC1266,IF($B$9="All",'No Self Assessment feeder'!CI1266)))</f>
        <v>.</v>
      </c>
      <c r="X1277" s="79" t="str">
        <f>IF($B$9="Female",'No Self Assessment feeder'!X1266,IF($B$9="Male",'No Self Assessment feeder'!BD1266,IF($B$9="All",'No Self Assessment feeder'!CJ1266)))</f>
        <v>.</v>
      </c>
      <c r="Y1277" s="120" t="str">
        <f>IF($B$9="Female",'No Self Assessment feeder'!Y1266,IF($B$9="Male",'No Self Assessment feeder'!BE1266,IF($B$9="All",'No Self Assessment feeder'!CK1266)))</f>
        <v>.</v>
      </c>
      <c r="Z1277" s="120" t="str">
        <f>IF($B$9="Female",'No Self Assessment feeder'!Z1266,IF($B$9="Male",'No Self Assessment feeder'!BF1266,IF($B$9="All",'No Self Assessment feeder'!CL1266)))</f>
        <v>.</v>
      </c>
      <c r="AA1277" s="120" t="str">
        <f>IF($B$9="Female",'No Self Assessment feeder'!AA1266,IF($B$9="Male",'No Self Assessment feeder'!BG1266,IF($B$9="All",'No Self Assessment feeder'!CM1266)))</f>
        <v>.</v>
      </c>
      <c r="AB1277" s="120" t="str">
        <f>IF($B$9="Female",'No Self Assessment feeder'!AB1266,IF($B$9="Male",'No Self Assessment feeder'!BH1266,IF($B$9="All",'No Self Assessment feeder'!CN1266)))</f>
        <v>.</v>
      </c>
      <c r="AC1277" s="127" t="str">
        <f>IF($B$9="Female",'No Self Assessment feeder'!AC1266,IF($B$9="Male",'No Self Assessment feeder'!BI1266,IF($B$9="All",'No Self Assessment feeder'!CO1266)))</f>
        <v>.</v>
      </c>
      <c r="CM1277" s="29"/>
    </row>
    <row r="1278" spans="1:91" ht="14.25" customHeight="1" x14ac:dyDescent="0.2">
      <c r="A1278" s="159" t="s">
        <v>297</v>
      </c>
      <c r="B1278" s="65" t="s">
        <v>192</v>
      </c>
      <c r="C1278" s="66">
        <v>10007773</v>
      </c>
      <c r="D1278" s="66" t="s">
        <v>495</v>
      </c>
      <c r="E1278" s="162" t="s">
        <v>432</v>
      </c>
      <c r="F1278" s="142">
        <f>IF($B$9="Female",'No Self Assessment feeder'!F1267,IF($B$9="Male",'No Self Assessment feeder'!AL1267,IF($B$9="All",'No Self Assessment feeder'!BR1267)))</f>
        <v>10000</v>
      </c>
      <c r="G1278" s="120">
        <f>IF($B$9="Female",'No Self Assessment feeder'!G1267,IF($B$9="Male",'No Self Assessment feeder'!AM1267,IF($B$9="All",'No Self Assessment feeder'!BS1267)))</f>
        <v>3.4</v>
      </c>
      <c r="H1278" s="79">
        <f>IF($B$9="Female",'No Self Assessment feeder'!H1267,IF($B$9="Male",'No Self Assessment feeder'!AN1267,IF($B$9="All",'No Self Assessment feeder'!BT1267)))</f>
        <v>9660</v>
      </c>
      <c r="I1278" s="120">
        <f>IF($B$9="Female",'No Self Assessment feeder'!I1267,IF($B$9="Male",'No Self Assessment feeder'!AO1267,IF($B$9="All",'No Self Assessment feeder'!BU1267)))</f>
        <v>14.2</v>
      </c>
      <c r="J1278" s="120">
        <f>IF($B$9="Female",'No Self Assessment feeder'!J1267,IF($B$9="Male",'No Self Assessment feeder'!AP1267,IF($B$9="All",'No Self Assessment feeder'!BV1267)))</f>
        <v>6.6</v>
      </c>
      <c r="K1278" s="120">
        <f>IF($B$9="Female",'No Self Assessment feeder'!K1267,IF($B$9="Male",'No Self Assessment feeder'!AQ1267,IF($B$9="All",'No Self Assessment feeder'!BW1267)))</f>
        <v>54.3</v>
      </c>
      <c r="L1278" s="120">
        <f>IF($B$9="Female",'No Self Assessment feeder'!L1267,IF($B$9="Male",'No Self Assessment feeder'!AR1267,IF($B$9="All",'No Self Assessment feeder'!BX1267)))</f>
        <v>71</v>
      </c>
      <c r="M1278" s="127">
        <f>IF($B$9="Female",'No Self Assessment feeder'!M1267,IF($B$9="Male",'No Self Assessment feeder'!AS1267,IF($B$9="All",'No Self Assessment feeder'!BY1267)))</f>
        <v>79.3</v>
      </c>
      <c r="N1278" s="81" t="str">
        <f>IF($B$9="Female",'No Self Assessment feeder'!N1267,IF($B$9="Male",'No Self Assessment feeder'!AT1267,IF($B$9="All",'No Self Assessment feeder'!BZ1267)))</f>
        <v>.</v>
      </c>
      <c r="O1278" s="120" t="str">
        <f>IF($B$9="Female",'No Self Assessment feeder'!O1267,IF($B$9="Male",'No Self Assessment feeder'!AU1267,IF($B$9="All",'No Self Assessment feeder'!CA1267)))</f>
        <v>.</v>
      </c>
      <c r="P1278" s="79" t="str">
        <f>IF($B$9="Female",'No Self Assessment feeder'!P1267,IF($B$9="Male",'No Self Assessment feeder'!AV1267,IF($B$9="All",'No Self Assessment feeder'!CB1267)))</f>
        <v>.</v>
      </c>
      <c r="Q1278" s="120" t="str">
        <f>IF($B$9="Female",'No Self Assessment feeder'!Q1267,IF($B$9="Male",'No Self Assessment feeder'!AW1267,IF($B$9="All",'No Self Assessment feeder'!CC1267)))</f>
        <v>.</v>
      </c>
      <c r="R1278" s="120" t="str">
        <f>IF($B$9="Female",'No Self Assessment feeder'!R1267,IF($B$9="Male",'No Self Assessment feeder'!AX1267,IF($B$9="All",'No Self Assessment feeder'!CD1267)))</f>
        <v>.</v>
      </c>
      <c r="S1278" s="120" t="str">
        <f>IF($B$9="Female",'No Self Assessment feeder'!S1267,IF($B$9="Male",'No Self Assessment feeder'!AY1267,IF($B$9="All",'No Self Assessment feeder'!CE1267)))</f>
        <v>.</v>
      </c>
      <c r="T1278" s="120" t="str">
        <f>IF($B$9="Female",'No Self Assessment feeder'!T1267,IF($B$9="Male",'No Self Assessment feeder'!AZ1267,IF($B$9="All",'No Self Assessment feeder'!CF1267)))</f>
        <v>.</v>
      </c>
      <c r="U1278" s="127" t="str">
        <f>IF($B$9="Female",'No Self Assessment feeder'!U1267,IF($B$9="Male",'No Self Assessment feeder'!BA1267,IF($B$9="All",'No Self Assessment feeder'!CG1267)))</f>
        <v>.</v>
      </c>
      <c r="V1278" s="81" t="str">
        <f>IF($B$9="Female",'No Self Assessment feeder'!V1267,IF($B$9="Male",'No Self Assessment feeder'!BB1267,IF($B$9="All",'No Self Assessment feeder'!CH1267)))</f>
        <v>.</v>
      </c>
      <c r="W1278" s="120" t="str">
        <f>IF($B$9="Female",'No Self Assessment feeder'!W1267,IF($B$9="Male",'No Self Assessment feeder'!BC1267,IF($B$9="All",'No Self Assessment feeder'!CI1267)))</f>
        <v>.</v>
      </c>
      <c r="X1278" s="79" t="str">
        <f>IF($B$9="Female",'No Self Assessment feeder'!X1267,IF($B$9="Male",'No Self Assessment feeder'!BD1267,IF($B$9="All",'No Self Assessment feeder'!CJ1267)))</f>
        <v>.</v>
      </c>
      <c r="Y1278" s="120" t="str">
        <f>IF($B$9="Female",'No Self Assessment feeder'!Y1267,IF($B$9="Male",'No Self Assessment feeder'!BE1267,IF($B$9="All",'No Self Assessment feeder'!CK1267)))</f>
        <v>.</v>
      </c>
      <c r="Z1278" s="120" t="str">
        <f>IF($B$9="Female",'No Self Assessment feeder'!Z1267,IF($B$9="Male",'No Self Assessment feeder'!BF1267,IF($B$9="All",'No Self Assessment feeder'!CL1267)))</f>
        <v>.</v>
      </c>
      <c r="AA1278" s="120" t="str">
        <f>IF($B$9="Female",'No Self Assessment feeder'!AA1267,IF($B$9="Male",'No Self Assessment feeder'!BG1267,IF($B$9="All",'No Self Assessment feeder'!CM1267)))</f>
        <v>.</v>
      </c>
      <c r="AB1278" s="120" t="str">
        <f>IF($B$9="Female",'No Self Assessment feeder'!AB1267,IF($B$9="Male",'No Self Assessment feeder'!BH1267,IF($B$9="All",'No Self Assessment feeder'!CN1267)))</f>
        <v>.</v>
      </c>
      <c r="AC1278" s="127" t="str">
        <f>IF($B$9="Female",'No Self Assessment feeder'!AC1267,IF($B$9="Male",'No Self Assessment feeder'!BI1267,IF($B$9="All",'No Self Assessment feeder'!CO1267)))</f>
        <v>.</v>
      </c>
      <c r="CM1278" s="29"/>
    </row>
    <row r="1279" spans="1:91" ht="14.25" customHeight="1" x14ac:dyDescent="0.2">
      <c r="A1279" s="159" t="s">
        <v>297</v>
      </c>
      <c r="B1279" s="65" t="s">
        <v>194</v>
      </c>
      <c r="C1279" s="66">
        <v>10004930</v>
      </c>
      <c r="D1279" s="66" t="s">
        <v>495</v>
      </c>
      <c r="E1279" s="162" t="s">
        <v>195</v>
      </c>
      <c r="F1279" s="142">
        <f>IF($B$9="Female",'No Self Assessment feeder'!F1268,IF($B$9="Male",'No Self Assessment feeder'!AL1268,IF($B$9="All",'No Self Assessment feeder'!BR1268)))</f>
        <v>2615</v>
      </c>
      <c r="G1279" s="120">
        <f>IF($B$9="Female",'No Self Assessment feeder'!G1268,IF($B$9="Male",'No Self Assessment feeder'!AM1268,IF($B$9="All",'No Self Assessment feeder'!BS1268)))</f>
        <v>1.4</v>
      </c>
      <c r="H1279" s="79">
        <f>IF($B$9="Female",'No Self Assessment feeder'!H1268,IF($B$9="Male",'No Self Assessment feeder'!AN1268,IF($B$9="All",'No Self Assessment feeder'!BT1268)))</f>
        <v>2580</v>
      </c>
      <c r="I1279" s="120">
        <f>IF($B$9="Female",'No Self Assessment feeder'!I1268,IF($B$9="Male",'No Self Assessment feeder'!AO1268,IF($B$9="All",'No Self Assessment feeder'!BU1268)))</f>
        <v>8.4</v>
      </c>
      <c r="J1279" s="120">
        <f>IF($B$9="Female",'No Self Assessment feeder'!J1268,IF($B$9="Male",'No Self Assessment feeder'!AP1268,IF($B$9="All",'No Self Assessment feeder'!BV1268)))</f>
        <v>11.3</v>
      </c>
      <c r="K1279" s="120">
        <f>IF($B$9="Female",'No Self Assessment feeder'!K1268,IF($B$9="Male",'No Self Assessment feeder'!AQ1268,IF($B$9="All",'No Self Assessment feeder'!BW1268)))</f>
        <v>63.9</v>
      </c>
      <c r="L1279" s="120">
        <f>IF($B$9="Female",'No Self Assessment feeder'!L1268,IF($B$9="Male",'No Self Assessment feeder'!AR1268,IF($B$9="All",'No Self Assessment feeder'!BX1268)))</f>
        <v>74.400000000000006</v>
      </c>
      <c r="M1279" s="127">
        <f>IF($B$9="Female",'No Self Assessment feeder'!M1268,IF($B$9="Male",'No Self Assessment feeder'!AS1268,IF($B$9="All",'No Self Assessment feeder'!BY1268)))</f>
        <v>80.2</v>
      </c>
      <c r="N1279" s="81" t="str">
        <f>IF($B$9="Female",'No Self Assessment feeder'!N1268,IF($B$9="Male",'No Self Assessment feeder'!AT1268,IF($B$9="All",'No Self Assessment feeder'!BZ1268)))</f>
        <v>.</v>
      </c>
      <c r="O1279" s="120" t="str">
        <f>IF($B$9="Female",'No Self Assessment feeder'!O1268,IF($B$9="Male",'No Self Assessment feeder'!AU1268,IF($B$9="All",'No Self Assessment feeder'!CA1268)))</f>
        <v>.</v>
      </c>
      <c r="P1279" s="79" t="str">
        <f>IF($B$9="Female",'No Self Assessment feeder'!P1268,IF($B$9="Male",'No Self Assessment feeder'!AV1268,IF($B$9="All",'No Self Assessment feeder'!CB1268)))</f>
        <v>.</v>
      </c>
      <c r="Q1279" s="120" t="str">
        <f>IF($B$9="Female",'No Self Assessment feeder'!Q1268,IF($B$9="Male",'No Self Assessment feeder'!AW1268,IF($B$9="All",'No Self Assessment feeder'!CC1268)))</f>
        <v>.</v>
      </c>
      <c r="R1279" s="120" t="str">
        <f>IF($B$9="Female",'No Self Assessment feeder'!R1268,IF($B$9="Male",'No Self Assessment feeder'!AX1268,IF($B$9="All",'No Self Assessment feeder'!CD1268)))</f>
        <v>.</v>
      </c>
      <c r="S1279" s="120" t="str">
        <f>IF($B$9="Female",'No Self Assessment feeder'!S1268,IF($B$9="Male",'No Self Assessment feeder'!AY1268,IF($B$9="All",'No Self Assessment feeder'!CE1268)))</f>
        <v>.</v>
      </c>
      <c r="T1279" s="120" t="str">
        <f>IF($B$9="Female",'No Self Assessment feeder'!T1268,IF($B$9="Male",'No Self Assessment feeder'!AZ1268,IF($B$9="All",'No Self Assessment feeder'!CF1268)))</f>
        <v>.</v>
      </c>
      <c r="U1279" s="127" t="str">
        <f>IF($B$9="Female",'No Self Assessment feeder'!U1268,IF($B$9="Male",'No Self Assessment feeder'!BA1268,IF($B$9="All",'No Self Assessment feeder'!CG1268)))</f>
        <v>.</v>
      </c>
      <c r="V1279" s="81" t="str">
        <f>IF($B$9="Female",'No Self Assessment feeder'!V1268,IF($B$9="Male",'No Self Assessment feeder'!BB1268,IF($B$9="All",'No Self Assessment feeder'!CH1268)))</f>
        <v>.</v>
      </c>
      <c r="W1279" s="120" t="str">
        <f>IF($B$9="Female",'No Self Assessment feeder'!W1268,IF($B$9="Male",'No Self Assessment feeder'!BC1268,IF($B$9="All",'No Self Assessment feeder'!CI1268)))</f>
        <v>.</v>
      </c>
      <c r="X1279" s="79" t="str">
        <f>IF($B$9="Female",'No Self Assessment feeder'!X1268,IF($B$9="Male",'No Self Assessment feeder'!BD1268,IF($B$9="All",'No Self Assessment feeder'!CJ1268)))</f>
        <v>.</v>
      </c>
      <c r="Y1279" s="120" t="str">
        <f>IF($B$9="Female",'No Self Assessment feeder'!Y1268,IF($B$9="Male",'No Self Assessment feeder'!BE1268,IF($B$9="All",'No Self Assessment feeder'!CK1268)))</f>
        <v>.</v>
      </c>
      <c r="Z1279" s="120" t="str">
        <f>IF($B$9="Female",'No Self Assessment feeder'!Z1268,IF($B$9="Male",'No Self Assessment feeder'!BF1268,IF($B$9="All",'No Self Assessment feeder'!CL1268)))</f>
        <v>.</v>
      </c>
      <c r="AA1279" s="120" t="str">
        <f>IF($B$9="Female",'No Self Assessment feeder'!AA1268,IF($B$9="Male",'No Self Assessment feeder'!BG1268,IF($B$9="All",'No Self Assessment feeder'!CM1268)))</f>
        <v>.</v>
      </c>
      <c r="AB1279" s="120" t="str">
        <f>IF($B$9="Female",'No Self Assessment feeder'!AB1268,IF($B$9="Male",'No Self Assessment feeder'!BH1268,IF($B$9="All",'No Self Assessment feeder'!CN1268)))</f>
        <v>.</v>
      </c>
      <c r="AC1279" s="127" t="str">
        <f>IF($B$9="Female",'No Self Assessment feeder'!AC1268,IF($B$9="Male",'No Self Assessment feeder'!BI1268,IF($B$9="All",'No Self Assessment feeder'!CO1268)))</f>
        <v>.</v>
      </c>
      <c r="CM1279" s="29"/>
    </row>
    <row r="1280" spans="1:91" ht="14.25" customHeight="1" x14ac:dyDescent="0.2">
      <c r="A1280" s="159" t="s">
        <v>297</v>
      </c>
      <c r="B1280" s="65" t="s">
        <v>196</v>
      </c>
      <c r="C1280" s="66">
        <v>10007774</v>
      </c>
      <c r="D1280" s="66" t="s">
        <v>495</v>
      </c>
      <c r="E1280" s="162" t="s">
        <v>197</v>
      </c>
      <c r="F1280" s="142">
        <f>IF($B$9="Female",'No Self Assessment feeder'!F1269,IF($B$9="Male",'No Self Assessment feeder'!AL1269,IF($B$9="All",'No Self Assessment feeder'!BR1269)))</f>
        <v>2745</v>
      </c>
      <c r="G1280" s="120">
        <f>IF($B$9="Female",'No Self Assessment feeder'!G1269,IF($B$9="Male",'No Self Assessment feeder'!AM1269,IF($B$9="All",'No Self Assessment feeder'!BS1269)))</f>
        <v>0.5</v>
      </c>
      <c r="H1280" s="79">
        <f>IF($B$9="Female",'No Self Assessment feeder'!H1269,IF($B$9="Male",'No Self Assessment feeder'!AN1269,IF($B$9="All",'No Self Assessment feeder'!BT1269)))</f>
        <v>2730</v>
      </c>
      <c r="I1280" s="120">
        <f>IF($B$9="Female",'No Self Assessment feeder'!I1269,IF($B$9="Male",'No Self Assessment feeder'!AO1269,IF($B$9="All",'No Self Assessment feeder'!BU1269)))</f>
        <v>11.2</v>
      </c>
      <c r="J1280" s="120">
        <f>IF($B$9="Female",'No Self Assessment feeder'!J1269,IF($B$9="Male",'No Self Assessment feeder'!AP1269,IF($B$9="All",'No Self Assessment feeder'!BV1269)))</f>
        <v>11.1</v>
      </c>
      <c r="K1280" s="120">
        <f>IF($B$9="Female",'No Self Assessment feeder'!K1269,IF($B$9="Male",'No Self Assessment feeder'!AQ1269,IF($B$9="All",'No Self Assessment feeder'!BW1269)))</f>
        <v>42.7</v>
      </c>
      <c r="L1280" s="120">
        <f>IF($B$9="Female",'No Self Assessment feeder'!L1269,IF($B$9="Male",'No Self Assessment feeder'!AR1269,IF($B$9="All",'No Self Assessment feeder'!BX1269)))</f>
        <v>59.1</v>
      </c>
      <c r="M1280" s="127">
        <f>IF($B$9="Female",'No Self Assessment feeder'!M1269,IF($B$9="Male",'No Self Assessment feeder'!AS1269,IF($B$9="All",'No Self Assessment feeder'!BY1269)))</f>
        <v>77.7</v>
      </c>
      <c r="N1280" s="81" t="str">
        <f>IF($B$9="Female",'No Self Assessment feeder'!N1269,IF($B$9="Male",'No Self Assessment feeder'!AT1269,IF($B$9="All",'No Self Assessment feeder'!BZ1269)))</f>
        <v>.</v>
      </c>
      <c r="O1280" s="120" t="str">
        <f>IF($B$9="Female",'No Self Assessment feeder'!O1269,IF($B$9="Male",'No Self Assessment feeder'!AU1269,IF($B$9="All",'No Self Assessment feeder'!CA1269)))</f>
        <v>.</v>
      </c>
      <c r="P1280" s="79" t="str">
        <f>IF($B$9="Female",'No Self Assessment feeder'!P1269,IF($B$9="Male",'No Self Assessment feeder'!AV1269,IF($B$9="All",'No Self Assessment feeder'!CB1269)))</f>
        <v>.</v>
      </c>
      <c r="Q1280" s="120" t="str">
        <f>IF($B$9="Female",'No Self Assessment feeder'!Q1269,IF($B$9="Male",'No Self Assessment feeder'!AW1269,IF($B$9="All",'No Self Assessment feeder'!CC1269)))</f>
        <v>.</v>
      </c>
      <c r="R1280" s="120" t="str">
        <f>IF($B$9="Female",'No Self Assessment feeder'!R1269,IF($B$9="Male",'No Self Assessment feeder'!AX1269,IF($B$9="All",'No Self Assessment feeder'!CD1269)))</f>
        <v>.</v>
      </c>
      <c r="S1280" s="120" t="str">
        <f>IF($B$9="Female",'No Self Assessment feeder'!S1269,IF($B$9="Male",'No Self Assessment feeder'!AY1269,IF($B$9="All",'No Self Assessment feeder'!CE1269)))</f>
        <v>.</v>
      </c>
      <c r="T1280" s="120" t="str">
        <f>IF($B$9="Female",'No Self Assessment feeder'!T1269,IF($B$9="Male",'No Self Assessment feeder'!AZ1269,IF($B$9="All",'No Self Assessment feeder'!CF1269)))</f>
        <v>.</v>
      </c>
      <c r="U1280" s="127" t="str">
        <f>IF($B$9="Female",'No Self Assessment feeder'!U1269,IF($B$9="Male",'No Self Assessment feeder'!BA1269,IF($B$9="All",'No Self Assessment feeder'!CG1269)))</f>
        <v>.</v>
      </c>
      <c r="V1280" s="81" t="str">
        <f>IF($B$9="Female",'No Self Assessment feeder'!V1269,IF($B$9="Male",'No Self Assessment feeder'!BB1269,IF($B$9="All",'No Self Assessment feeder'!CH1269)))</f>
        <v>.</v>
      </c>
      <c r="W1280" s="120" t="str">
        <f>IF($B$9="Female",'No Self Assessment feeder'!W1269,IF($B$9="Male",'No Self Assessment feeder'!BC1269,IF($B$9="All",'No Self Assessment feeder'!CI1269)))</f>
        <v>.</v>
      </c>
      <c r="X1280" s="79" t="str">
        <f>IF($B$9="Female",'No Self Assessment feeder'!X1269,IF($B$9="Male",'No Self Assessment feeder'!BD1269,IF($B$9="All",'No Self Assessment feeder'!CJ1269)))</f>
        <v>.</v>
      </c>
      <c r="Y1280" s="120" t="str">
        <f>IF($B$9="Female",'No Self Assessment feeder'!Y1269,IF($B$9="Male",'No Self Assessment feeder'!BE1269,IF($B$9="All",'No Self Assessment feeder'!CK1269)))</f>
        <v>.</v>
      </c>
      <c r="Z1280" s="120" t="str">
        <f>IF($B$9="Female",'No Self Assessment feeder'!Z1269,IF($B$9="Male",'No Self Assessment feeder'!BF1269,IF($B$9="All",'No Self Assessment feeder'!CL1269)))</f>
        <v>.</v>
      </c>
      <c r="AA1280" s="120" t="str">
        <f>IF($B$9="Female",'No Self Assessment feeder'!AA1269,IF($B$9="Male",'No Self Assessment feeder'!BG1269,IF($B$9="All",'No Self Assessment feeder'!CM1269)))</f>
        <v>.</v>
      </c>
      <c r="AB1280" s="120" t="str">
        <f>IF($B$9="Female",'No Self Assessment feeder'!AB1269,IF($B$9="Male",'No Self Assessment feeder'!BH1269,IF($B$9="All",'No Self Assessment feeder'!CN1269)))</f>
        <v>.</v>
      </c>
      <c r="AC1280" s="127" t="str">
        <f>IF($B$9="Female",'No Self Assessment feeder'!AC1269,IF($B$9="Male",'No Self Assessment feeder'!BI1269,IF($B$9="All",'No Self Assessment feeder'!CO1269)))</f>
        <v>.</v>
      </c>
      <c r="CM1280" s="29"/>
    </row>
    <row r="1281" spans="1:91" ht="14.25" customHeight="1" x14ac:dyDescent="0.2">
      <c r="A1281" s="159" t="s">
        <v>297</v>
      </c>
      <c r="B1281" s="65" t="s">
        <v>198</v>
      </c>
      <c r="C1281" s="66">
        <v>10005127</v>
      </c>
      <c r="D1281" s="66" t="s">
        <v>490</v>
      </c>
      <c r="E1281" s="162" t="s">
        <v>431</v>
      </c>
      <c r="F1281" s="142" t="str">
        <f>IF($B$9="Female",'No Self Assessment feeder'!F1270,IF($B$9="Male",'No Self Assessment feeder'!AL1270,IF($B$9="All",'No Self Assessment feeder'!BR1270)))</f>
        <v>.</v>
      </c>
      <c r="G1281" s="120" t="str">
        <f>IF($B$9="Female",'No Self Assessment feeder'!G1270,IF($B$9="Male",'No Self Assessment feeder'!AM1270,IF($B$9="All",'No Self Assessment feeder'!BS1270)))</f>
        <v>.</v>
      </c>
      <c r="H1281" s="79" t="str">
        <f>IF($B$9="Female",'No Self Assessment feeder'!H1270,IF($B$9="Male",'No Self Assessment feeder'!AN1270,IF($B$9="All",'No Self Assessment feeder'!BT1270)))</f>
        <v>.</v>
      </c>
      <c r="I1281" s="120" t="str">
        <f>IF($B$9="Female",'No Self Assessment feeder'!I1270,IF($B$9="Male",'No Self Assessment feeder'!AO1270,IF($B$9="All",'No Self Assessment feeder'!BU1270)))</f>
        <v>.</v>
      </c>
      <c r="J1281" s="120" t="str">
        <f>IF($B$9="Female",'No Self Assessment feeder'!J1270,IF($B$9="Male",'No Self Assessment feeder'!AP1270,IF($B$9="All",'No Self Assessment feeder'!BV1270)))</f>
        <v>.</v>
      </c>
      <c r="K1281" s="120" t="str">
        <f>IF($B$9="Female",'No Self Assessment feeder'!K1270,IF($B$9="Male",'No Self Assessment feeder'!AQ1270,IF($B$9="All",'No Self Assessment feeder'!BW1270)))</f>
        <v>.</v>
      </c>
      <c r="L1281" s="120" t="str">
        <f>IF($B$9="Female",'No Self Assessment feeder'!L1270,IF($B$9="Male",'No Self Assessment feeder'!AR1270,IF($B$9="All",'No Self Assessment feeder'!BX1270)))</f>
        <v>.</v>
      </c>
      <c r="M1281" s="127" t="str">
        <f>IF($B$9="Female",'No Self Assessment feeder'!M1270,IF($B$9="Male",'No Self Assessment feeder'!AS1270,IF($B$9="All",'No Self Assessment feeder'!BY1270)))</f>
        <v>.</v>
      </c>
      <c r="N1281" s="81" t="str">
        <f>IF($B$9="Female",'No Self Assessment feeder'!N1270,IF($B$9="Male",'No Self Assessment feeder'!AT1270,IF($B$9="All",'No Self Assessment feeder'!BZ1270)))</f>
        <v>.</v>
      </c>
      <c r="O1281" s="120" t="str">
        <f>IF($B$9="Female",'No Self Assessment feeder'!O1270,IF($B$9="Male",'No Self Assessment feeder'!AU1270,IF($B$9="All",'No Self Assessment feeder'!CA1270)))</f>
        <v>.</v>
      </c>
      <c r="P1281" s="79" t="str">
        <f>IF($B$9="Female",'No Self Assessment feeder'!P1270,IF($B$9="Male",'No Self Assessment feeder'!AV1270,IF($B$9="All",'No Self Assessment feeder'!CB1270)))</f>
        <v>.</v>
      </c>
      <c r="Q1281" s="120" t="str">
        <f>IF($B$9="Female",'No Self Assessment feeder'!Q1270,IF($B$9="Male",'No Self Assessment feeder'!AW1270,IF($B$9="All",'No Self Assessment feeder'!CC1270)))</f>
        <v>.</v>
      </c>
      <c r="R1281" s="120" t="str">
        <f>IF($B$9="Female",'No Self Assessment feeder'!R1270,IF($B$9="Male",'No Self Assessment feeder'!AX1270,IF($B$9="All",'No Self Assessment feeder'!CD1270)))</f>
        <v>.</v>
      </c>
      <c r="S1281" s="120" t="str">
        <f>IF($B$9="Female",'No Self Assessment feeder'!S1270,IF($B$9="Male",'No Self Assessment feeder'!AY1270,IF($B$9="All",'No Self Assessment feeder'!CE1270)))</f>
        <v>.</v>
      </c>
      <c r="T1281" s="120" t="str">
        <f>IF($B$9="Female",'No Self Assessment feeder'!T1270,IF($B$9="Male",'No Self Assessment feeder'!AZ1270,IF($B$9="All",'No Self Assessment feeder'!CF1270)))</f>
        <v>.</v>
      </c>
      <c r="U1281" s="127" t="str">
        <f>IF($B$9="Female",'No Self Assessment feeder'!U1270,IF($B$9="Male",'No Self Assessment feeder'!BA1270,IF($B$9="All",'No Self Assessment feeder'!CG1270)))</f>
        <v>.</v>
      </c>
      <c r="V1281" s="81" t="str">
        <f>IF($B$9="Female",'No Self Assessment feeder'!V1270,IF($B$9="Male",'No Self Assessment feeder'!BB1270,IF($B$9="All",'No Self Assessment feeder'!CH1270)))</f>
        <v>.</v>
      </c>
      <c r="W1281" s="120" t="str">
        <f>IF($B$9="Female",'No Self Assessment feeder'!W1270,IF($B$9="Male",'No Self Assessment feeder'!BC1270,IF($B$9="All",'No Self Assessment feeder'!CI1270)))</f>
        <v>.</v>
      </c>
      <c r="X1281" s="79" t="str">
        <f>IF($B$9="Female",'No Self Assessment feeder'!X1270,IF($B$9="Male",'No Self Assessment feeder'!BD1270,IF($B$9="All",'No Self Assessment feeder'!CJ1270)))</f>
        <v>.</v>
      </c>
      <c r="Y1281" s="120" t="str">
        <f>IF($B$9="Female",'No Self Assessment feeder'!Y1270,IF($B$9="Male",'No Self Assessment feeder'!BE1270,IF($B$9="All",'No Self Assessment feeder'!CK1270)))</f>
        <v>.</v>
      </c>
      <c r="Z1281" s="120" t="str">
        <f>IF($B$9="Female",'No Self Assessment feeder'!Z1270,IF($B$9="Male",'No Self Assessment feeder'!BF1270,IF($B$9="All",'No Self Assessment feeder'!CL1270)))</f>
        <v>.</v>
      </c>
      <c r="AA1281" s="120" t="str">
        <f>IF($B$9="Female",'No Self Assessment feeder'!AA1270,IF($B$9="Male",'No Self Assessment feeder'!BG1270,IF($B$9="All",'No Self Assessment feeder'!CM1270)))</f>
        <v>.</v>
      </c>
      <c r="AB1281" s="120" t="str">
        <f>IF($B$9="Female",'No Self Assessment feeder'!AB1270,IF($B$9="Male",'No Self Assessment feeder'!BH1270,IF($B$9="All",'No Self Assessment feeder'!CN1270)))</f>
        <v>.</v>
      </c>
      <c r="AC1281" s="127" t="str">
        <f>IF($B$9="Female",'No Self Assessment feeder'!AC1270,IF($B$9="Male",'No Self Assessment feeder'!BI1270,IF($B$9="All",'No Self Assessment feeder'!CO1270)))</f>
        <v>.</v>
      </c>
      <c r="CM1281" s="29"/>
    </row>
    <row r="1282" spans="1:91" ht="14.25" customHeight="1" x14ac:dyDescent="0.2">
      <c r="A1282" s="159" t="s">
        <v>297</v>
      </c>
      <c r="B1282" s="65" t="s">
        <v>200</v>
      </c>
      <c r="C1282" s="66">
        <v>10007801</v>
      </c>
      <c r="D1282" s="66" t="s">
        <v>490</v>
      </c>
      <c r="E1282" s="162" t="s">
        <v>201</v>
      </c>
      <c r="F1282" s="142">
        <f>IF($B$9="Female",'No Self Assessment feeder'!F1271,IF($B$9="Male",'No Self Assessment feeder'!AL1271,IF($B$9="All",'No Self Assessment feeder'!BR1271)))</f>
        <v>4755</v>
      </c>
      <c r="G1282" s="120">
        <f>IF($B$9="Female",'No Self Assessment feeder'!G1271,IF($B$9="Male",'No Self Assessment feeder'!AM1271,IF($B$9="All",'No Self Assessment feeder'!BS1271)))</f>
        <v>1</v>
      </c>
      <c r="H1282" s="79">
        <f>IF($B$9="Female",'No Self Assessment feeder'!H1271,IF($B$9="Male",'No Self Assessment feeder'!AN1271,IF($B$9="All",'No Self Assessment feeder'!BT1271)))</f>
        <v>4710</v>
      </c>
      <c r="I1282" s="120">
        <f>IF($B$9="Female",'No Self Assessment feeder'!I1271,IF($B$9="Male",'No Self Assessment feeder'!AO1271,IF($B$9="All",'No Self Assessment feeder'!BU1271)))</f>
        <v>8.6999999999999993</v>
      </c>
      <c r="J1282" s="120">
        <f>IF($B$9="Female",'No Self Assessment feeder'!J1271,IF($B$9="Male",'No Self Assessment feeder'!AP1271,IF($B$9="All",'No Self Assessment feeder'!BV1271)))</f>
        <v>11.8</v>
      </c>
      <c r="K1282" s="120">
        <f>IF($B$9="Female",'No Self Assessment feeder'!K1271,IF($B$9="Male",'No Self Assessment feeder'!AQ1271,IF($B$9="All",'No Self Assessment feeder'!BW1271)))</f>
        <v>62.1</v>
      </c>
      <c r="L1282" s="120">
        <f>IF($B$9="Female",'No Self Assessment feeder'!L1271,IF($B$9="Male",'No Self Assessment feeder'!AR1271,IF($B$9="All",'No Self Assessment feeder'!BX1271)))</f>
        <v>73.900000000000006</v>
      </c>
      <c r="M1282" s="127">
        <f>IF($B$9="Female",'No Self Assessment feeder'!M1271,IF($B$9="Male",'No Self Assessment feeder'!AS1271,IF($B$9="All",'No Self Assessment feeder'!BY1271)))</f>
        <v>79.599999999999994</v>
      </c>
      <c r="N1282" s="81" t="str">
        <f>IF($B$9="Female",'No Self Assessment feeder'!N1271,IF($B$9="Male",'No Self Assessment feeder'!AT1271,IF($B$9="All",'No Self Assessment feeder'!BZ1271)))</f>
        <v>.</v>
      </c>
      <c r="O1282" s="120" t="str">
        <f>IF($B$9="Female",'No Self Assessment feeder'!O1271,IF($B$9="Male",'No Self Assessment feeder'!AU1271,IF($B$9="All",'No Self Assessment feeder'!CA1271)))</f>
        <v>.</v>
      </c>
      <c r="P1282" s="79" t="str">
        <f>IF($B$9="Female",'No Self Assessment feeder'!P1271,IF($B$9="Male",'No Self Assessment feeder'!AV1271,IF($B$9="All",'No Self Assessment feeder'!CB1271)))</f>
        <v>.</v>
      </c>
      <c r="Q1282" s="120" t="str">
        <f>IF($B$9="Female",'No Self Assessment feeder'!Q1271,IF($B$9="Male",'No Self Assessment feeder'!AW1271,IF($B$9="All",'No Self Assessment feeder'!CC1271)))</f>
        <v>.</v>
      </c>
      <c r="R1282" s="120" t="str">
        <f>IF($B$9="Female",'No Self Assessment feeder'!R1271,IF($B$9="Male",'No Self Assessment feeder'!AX1271,IF($B$9="All",'No Self Assessment feeder'!CD1271)))</f>
        <v>.</v>
      </c>
      <c r="S1282" s="120" t="str">
        <f>IF($B$9="Female",'No Self Assessment feeder'!S1271,IF($B$9="Male",'No Self Assessment feeder'!AY1271,IF($B$9="All",'No Self Assessment feeder'!CE1271)))</f>
        <v>.</v>
      </c>
      <c r="T1282" s="120" t="str">
        <f>IF($B$9="Female",'No Self Assessment feeder'!T1271,IF($B$9="Male",'No Self Assessment feeder'!AZ1271,IF($B$9="All",'No Self Assessment feeder'!CF1271)))</f>
        <v>.</v>
      </c>
      <c r="U1282" s="127" t="str">
        <f>IF($B$9="Female",'No Self Assessment feeder'!U1271,IF($B$9="Male",'No Self Assessment feeder'!BA1271,IF($B$9="All",'No Self Assessment feeder'!CG1271)))</f>
        <v>.</v>
      </c>
      <c r="V1282" s="81" t="str">
        <f>IF($B$9="Female",'No Self Assessment feeder'!V1271,IF($B$9="Male",'No Self Assessment feeder'!BB1271,IF($B$9="All",'No Self Assessment feeder'!CH1271)))</f>
        <v>.</v>
      </c>
      <c r="W1282" s="120" t="str">
        <f>IF($B$9="Female",'No Self Assessment feeder'!W1271,IF($B$9="Male",'No Self Assessment feeder'!BC1271,IF($B$9="All",'No Self Assessment feeder'!CI1271)))</f>
        <v>.</v>
      </c>
      <c r="X1282" s="79" t="str">
        <f>IF($B$9="Female",'No Self Assessment feeder'!X1271,IF($B$9="Male",'No Self Assessment feeder'!BD1271,IF($B$9="All",'No Self Assessment feeder'!CJ1271)))</f>
        <v>.</v>
      </c>
      <c r="Y1282" s="120" t="str">
        <f>IF($B$9="Female",'No Self Assessment feeder'!Y1271,IF($B$9="Male",'No Self Assessment feeder'!BE1271,IF($B$9="All",'No Self Assessment feeder'!CK1271)))</f>
        <v>.</v>
      </c>
      <c r="Z1282" s="120" t="str">
        <f>IF($B$9="Female",'No Self Assessment feeder'!Z1271,IF($B$9="Male",'No Self Assessment feeder'!BF1271,IF($B$9="All",'No Self Assessment feeder'!CL1271)))</f>
        <v>.</v>
      </c>
      <c r="AA1282" s="120" t="str">
        <f>IF($B$9="Female",'No Self Assessment feeder'!AA1271,IF($B$9="Male",'No Self Assessment feeder'!BG1271,IF($B$9="All",'No Self Assessment feeder'!CM1271)))</f>
        <v>.</v>
      </c>
      <c r="AB1282" s="120" t="str">
        <f>IF($B$9="Female",'No Self Assessment feeder'!AB1271,IF($B$9="Male",'No Self Assessment feeder'!BH1271,IF($B$9="All",'No Self Assessment feeder'!CN1271)))</f>
        <v>.</v>
      </c>
      <c r="AC1282" s="127" t="str">
        <f>IF($B$9="Female",'No Self Assessment feeder'!AC1271,IF($B$9="Male",'No Self Assessment feeder'!BI1271,IF($B$9="All",'No Self Assessment feeder'!CO1271)))</f>
        <v>.</v>
      </c>
      <c r="CM1282" s="29"/>
    </row>
    <row r="1283" spans="1:91" ht="14.25" customHeight="1" x14ac:dyDescent="0.2">
      <c r="A1283" s="159" t="s">
        <v>297</v>
      </c>
      <c r="B1283" s="65" t="s">
        <v>202</v>
      </c>
      <c r="C1283" s="66">
        <v>10007155</v>
      </c>
      <c r="D1283" s="66" t="s">
        <v>495</v>
      </c>
      <c r="E1283" s="162" t="s">
        <v>203</v>
      </c>
      <c r="F1283" s="142">
        <f>IF($B$9="Female",'No Self Assessment feeder'!F1272,IF($B$9="Male",'No Self Assessment feeder'!AL1272,IF($B$9="All",'No Self Assessment feeder'!BR1272)))</f>
        <v>4390</v>
      </c>
      <c r="G1283" s="120">
        <f>IF($B$9="Female",'No Self Assessment feeder'!G1272,IF($B$9="Male",'No Self Assessment feeder'!AM1272,IF($B$9="All",'No Self Assessment feeder'!BS1272)))</f>
        <v>0.3</v>
      </c>
      <c r="H1283" s="79">
        <f>IF($B$9="Female",'No Self Assessment feeder'!H1272,IF($B$9="Male",'No Self Assessment feeder'!AN1272,IF($B$9="All",'No Self Assessment feeder'!BT1272)))</f>
        <v>4375</v>
      </c>
      <c r="I1283" s="120">
        <f>IF($B$9="Female",'No Self Assessment feeder'!I1272,IF($B$9="Male",'No Self Assessment feeder'!AO1272,IF($B$9="All",'No Self Assessment feeder'!BU1272)))</f>
        <v>7.3</v>
      </c>
      <c r="J1283" s="120">
        <f>IF($B$9="Female",'No Self Assessment feeder'!J1272,IF($B$9="Male",'No Self Assessment feeder'!AP1272,IF($B$9="All",'No Self Assessment feeder'!BV1272)))</f>
        <v>12.5</v>
      </c>
      <c r="K1283" s="120">
        <f>IF($B$9="Female",'No Self Assessment feeder'!K1272,IF($B$9="Male",'No Self Assessment feeder'!AQ1272,IF($B$9="All",'No Self Assessment feeder'!BW1272)))</f>
        <v>63.6</v>
      </c>
      <c r="L1283" s="120">
        <f>IF($B$9="Female",'No Self Assessment feeder'!L1272,IF($B$9="Male",'No Self Assessment feeder'!AR1272,IF($B$9="All",'No Self Assessment feeder'!BX1272)))</f>
        <v>74.7</v>
      </c>
      <c r="M1283" s="127">
        <f>IF($B$9="Female",'No Self Assessment feeder'!M1272,IF($B$9="Male",'No Self Assessment feeder'!AS1272,IF($B$9="All",'No Self Assessment feeder'!BY1272)))</f>
        <v>80.2</v>
      </c>
      <c r="N1283" s="81" t="str">
        <f>IF($B$9="Female",'No Self Assessment feeder'!N1272,IF($B$9="Male",'No Self Assessment feeder'!AT1272,IF($B$9="All",'No Self Assessment feeder'!BZ1272)))</f>
        <v>.</v>
      </c>
      <c r="O1283" s="120" t="str">
        <f>IF($B$9="Female",'No Self Assessment feeder'!O1272,IF($B$9="Male",'No Self Assessment feeder'!AU1272,IF($B$9="All",'No Self Assessment feeder'!CA1272)))</f>
        <v>.</v>
      </c>
      <c r="P1283" s="79" t="str">
        <f>IF($B$9="Female",'No Self Assessment feeder'!P1272,IF($B$9="Male",'No Self Assessment feeder'!AV1272,IF($B$9="All",'No Self Assessment feeder'!CB1272)))</f>
        <v>.</v>
      </c>
      <c r="Q1283" s="120" t="str">
        <f>IF($B$9="Female",'No Self Assessment feeder'!Q1272,IF($B$9="Male",'No Self Assessment feeder'!AW1272,IF($B$9="All",'No Self Assessment feeder'!CC1272)))</f>
        <v>.</v>
      </c>
      <c r="R1283" s="120" t="str">
        <f>IF($B$9="Female",'No Self Assessment feeder'!R1272,IF($B$9="Male",'No Self Assessment feeder'!AX1272,IF($B$9="All",'No Self Assessment feeder'!CD1272)))</f>
        <v>.</v>
      </c>
      <c r="S1283" s="120" t="str">
        <f>IF($B$9="Female",'No Self Assessment feeder'!S1272,IF($B$9="Male",'No Self Assessment feeder'!AY1272,IF($B$9="All",'No Self Assessment feeder'!CE1272)))</f>
        <v>.</v>
      </c>
      <c r="T1283" s="120" t="str">
        <f>IF($B$9="Female",'No Self Assessment feeder'!T1272,IF($B$9="Male",'No Self Assessment feeder'!AZ1272,IF($B$9="All",'No Self Assessment feeder'!CF1272)))</f>
        <v>.</v>
      </c>
      <c r="U1283" s="127" t="str">
        <f>IF($B$9="Female",'No Self Assessment feeder'!U1272,IF($B$9="Male",'No Self Assessment feeder'!BA1272,IF($B$9="All",'No Self Assessment feeder'!CG1272)))</f>
        <v>.</v>
      </c>
      <c r="V1283" s="81" t="str">
        <f>IF($B$9="Female",'No Self Assessment feeder'!V1272,IF($B$9="Male",'No Self Assessment feeder'!BB1272,IF($B$9="All",'No Self Assessment feeder'!CH1272)))</f>
        <v>.</v>
      </c>
      <c r="W1283" s="120" t="str">
        <f>IF($B$9="Female",'No Self Assessment feeder'!W1272,IF($B$9="Male",'No Self Assessment feeder'!BC1272,IF($B$9="All",'No Self Assessment feeder'!CI1272)))</f>
        <v>.</v>
      </c>
      <c r="X1283" s="79" t="str">
        <f>IF($B$9="Female",'No Self Assessment feeder'!X1272,IF($B$9="Male",'No Self Assessment feeder'!BD1272,IF($B$9="All",'No Self Assessment feeder'!CJ1272)))</f>
        <v>.</v>
      </c>
      <c r="Y1283" s="120" t="str">
        <f>IF($B$9="Female",'No Self Assessment feeder'!Y1272,IF($B$9="Male",'No Self Assessment feeder'!BE1272,IF($B$9="All",'No Self Assessment feeder'!CK1272)))</f>
        <v>.</v>
      </c>
      <c r="Z1283" s="120" t="str">
        <f>IF($B$9="Female",'No Self Assessment feeder'!Z1272,IF($B$9="Male",'No Self Assessment feeder'!BF1272,IF($B$9="All",'No Self Assessment feeder'!CL1272)))</f>
        <v>.</v>
      </c>
      <c r="AA1283" s="120" t="str">
        <f>IF($B$9="Female",'No Self Assessment feeder'!AA1272,IF($B$9="Male",'No Self Assessment feeder'!BG1272,IF($B$9="All",'No Self Assessment feeder'!CM1272)))</f>
        <v>.</v>
      </c>
      <c r="AB1283" s="120" t="str">
        <f>IF($B$9="Female",'No Self Assessment feeder'!AB1272,IF($B$9="Male",'No Self Assessment feeder'!BH1272,IF($B$9="All",'No Self Assessment feeder'!CN1272)))</f>
        <v>.</v>
      </c>
      <c r="AC1283" s="127" t="str">
        <f>IF($B$9="Female",'No Self Assessment feeder'!AC1272,IF($B$9="Male",'No Self Assessment feeder'!BI1272,IF($B$9="All",'No Self Assessment feeder'!CO1272)))</f>
        <v>.</v>
      </c>
      <c r="CM1283" s="29"/>
    </row>
    <row r="1284" spans="1:91" ht="14.25" customHeight="1" x14ac:dyDescent="0.2">
      <c r="A1284" s="159" t="s">
        <v>297</v>
      </c>
      <c r="B1284" s="65" t="s">
        <v>204</v>
      </c>
      <c r="C1284" s="66">
        <v>10007775</v>
      </c>
      <c r="D1284" s="66" t="s">
        <v>491</v>
      </c>
      <c r="E1284" s="162" t="s">
        <v>205</v>
      </c>
      <c r="F1284" s="142">
        <f>IF($B$9="Female",'No Self Assessment feeder'!F1273,IF($B$9="Male",'No Self Assessment feeder'!AL1273,IF($B$9="All",'No Self Assessment feeder'!BR1273)))</f>
        <v>2475</v>
      </c>
      <c r="G1284" s="120">
        <f>IF($B$9="Female",'No Self Assessment feeder'!G1273,IF($B$9="Male",'No Self Assessment feeder'!AM1273,IF($B$9="All",'No Self Assessment feeder'!BS1273)))</f>
        <v>0.8</v>
      </c>
      <c r="H1284" s="79">
        <f>IF($B$9="Female",'No Self Assessment feeder'!H1273,IF($B$9="Male",'No Self Assessment feeder'!AN1273,IF($B$9="All",'No Self Assessment feeder'!BT1273)))</f>
        <v>2455</v>
      </c>
      <c r="I1284" s="120">
        <f>IF($B$9="Female",'No Self Assessment feeder'!I1273,IF($B$9="Male",'No Self Assessment feeder'!AO1273,IF($B$9="All",'No Self Assessment feeder'!BU1273)))</f>
        <v>7.5</v>
      </c>
      <c r="J1284" s="120">
        <f>IF($B$9="Female",'No Self Assessment feeder'!J1273,IF($B$9="Male",'No Self Assessment feeder'!AP1273,IF($B$9="All",'No Self Assessment feeder'!BV1273)))</f>
        <v>13.6</v>
      </c>
      <c r="K1284" s="120">
        <f>IF($B$9="Female",'No Self Assessment feeder'!K1273,IF($B$9="Male",'No Self Assessment feeder'!AQ1273,IF($B$9="All",'No Self Assessment feeder'!BW1273)))</f>
        <v>51</v>
      </c>
      <c r="L1284" s="120">
        <f>IF($B$9="Female",'No Self Assessment feeder'!L1273,IF($B$9="Male",'No Self Assessment feeder'!AR1273,IF($B$9="All",'No Self Assessment feeder'!BX1273)))</f>
        <v>66.2</v>
      </c>
      <c r="M1284" s="127">
        <f>IF($B$9="Female",'No Self Assessment feeder'!M1273,IF($B$9="Male",'No Self Assessment feeder'!AS1273,IF($B$9="All",'No Self Assessment feeder'!BY1273)))</f>
        <v>78.900000000000006</v>
      </c>
      <c r="N1284" s="81" t="str">
        <f>IF($B$9="Female",'No Self Assessment feeder'!N1273,IF($B$9="Male",'No Self Assessment feeder'!AT1273,IF($B$9="All",'No Self Assessment feeder'!BZ1273)))</f>
        <v>.</v>
      </c>
      <c r="O1284" s="120" t="str">
        <f>IF($B$9="Female",'No Self Assessment feeder'!O1273,IF($B$9="Male",'No Self Assessment feeder'!AU1273,IF($B$9="All",'No Self Assessment feeder'!CA1273)))</f>
        <v>.</v>
      </c>
      <c r="P1284" s="79" t="str">
        <f>IF($B$9="Female",'No Self Assessment feeder'!P1273,IF($B$9="Male",'No Self Assessment feeder'!AV1273,IF($B$9="All",'No Self Assessment feeder'!CB1273)))</f>
        <v>.</v>
      </c>
      <c r="Q1284" s="120" t="str">
        <f>IF($B$9="Female",'No Self Assessment feeder'!Q1273,IF($B$9="Male",'No Self Assessment feeder'!AW1273,IF($B$9="All",'No Self Assessment feeder'!CC1273)))</f>
        <v>.</v>
      </c>
      <c r="R1284" s="120" t="str">
        <f>IF($B$9="Female",'No Self Assessment feeder'!R1273,IF($B$9="Male",'No Self Assessment feeder'!AX1273,IF($B$9="All",'No Self Assessment feeder'!CD1273)))</f>
        <v>.</v>
      </c>
      <c r="S1284" s="120" t="str">
        <f>IF($B$9="Female",'No Self Assessment feeder'!S1273,IF($B$9="Male",'No Self Assessment feeder'!AY1273,IF($B$9="All",'No Self Assessment feeder'!CE1273)))</f>
        <v>.</v>
      </c>
      <c r="T1284" s="120" t="str">
        <f>IF($B$9="Female",'No Self Assessment feeder'!T1273,IF($B$9="Male",'No Self Assessment feeder'!AZ1273,IF($B$9="All",'No Self Assessment feeder'!CF1273)))</f>
        <v>.</v>
      </c>
      <c r="U1284" s="127" t="str">
        <f>IF($B$9="Female",'No Self Assessment feeder'!U1273,IF($B$9="Male",'No Self Assessment feeder'!BA1273,IF($B$9="All",'No Self Assessment feeder'!CG1273)))</f>
        <v>.</v>
      </c>
      <c r="V1284" s="81" t="str">
        <f>IF($B$9="Female",'No Self Assessment feeder'!V1273,IF($B$9="Male",'No Self Assessment feeder'!BB1273,IF($B$9="All",'No Self Assessment feeder'!CH1273)))</f>
        <v>.</v>
      </c>
      <c r="W1284" s="120" t="str">
        <f>IF($B$9="Female",'No Self Assessment feeder'!W1273,IF($B$9="Male",'No Self Assessment feeder'!BC1273,IF($B$9="All",'No Self Assessment feeder'!CI1273)))</f>
        <v>.</v>
      </c>
      <c r="X1284" s="79" t="str">
        <f>IF($B$9="Female",'No Self Assessment feeder'!X1273,IF($B$9="Male",'No Self Assessment feeder'!BD1273,IF($B$9="All",'No Self Assessment feeder'!CJ1273)))</f>
        <v>.</v>
      </c>
      <c r="Y1284" s="120" t="str">
        <f>IF($B$9="Female",'No Self Assessment feeder'!Y1273,IF($B$9="Male",'No Self Assessment feeder'!BE1273,IF($B$9="All",'No Self Assessment feeder'!CK1273)))</f>
        <v>.</v>
      </c>
      <c r="Z1284" s="120" t="str">
        <f>IF($B$9="Female",'No Self Assessment feeder'!Z1273,IF($B$9="Male",'No Self Assessment feeder'!BF1273,IF($B$9="All",'No Self Assessment feeder'!CL1273)))</f>
        <v>.</v>
      </c>
      <c r="AA1284" s="120" t="str">
        <f>IF($B$9="Female",'No Self Assessment feeder'!AA1273,IF($B$9="Male",'No Self Assessment feeder'!BG1273,IF($B$9="All",'No Self Assessment feeder'!CM1273)))</f>
        <v>.</v>
      </c>
      <c r="AB1284" s="120" t="str">
        <f>IF($B$9="Female",'No Self Assessment feeder'!AB1273,IF($B$9="Male",'No Self Assessment feeder'!BH1273,IF($B$9="All",'No Self Assessment feeder'!CN1273)))</f>
        <v>.</v>
      </c>
      <c r="AC1284" s="127" t="str">
        <f>IF($B$9="Female",'No Self Assessment feeder'!AC1273,IF($B$9="Male",'No Self Assessment feeder'!BI1273,IF($B$9="All",'No Self Assessment feeder'!CO1273)))</f>
        <v>.</v>
      </c>
      <c r="CM1284" s="29"/>
    </row>
    <row r="1285" spans="1:91" ht="14.25" customHeight="1" x14ac:dyDescent="0.2">
      <c r="A1285" s="159" t="s">
        <v>297</v>
      </c>
      <c r="B1285" s="65" t="s">
        <v>206</v>
      </c>
      <c r="C1285" s="66">
        <v>10005389</v>
      </c>
      <c r="D1285" s="66" t="s">
        <v>491</v>
      </c>
      <c r="E1285" s="162" t="s">
        <v>207</v>
      </c>
      <c r="F1285" s="142">
        <f>IF($B$9="Female",'No Self Assessment feeder'!F1274,IF($B$9="Male",'No Self Assessment feeder'!AL1274,IF($B$9="All",'No Self Assessment feeder'!BR1274)))</f>
        <v>385</v>
      </c>
      <c r="G1285" s="120">
        <f>IF($B$9="Female",'No Self Assessment feeder'!G1274,IF($B$9="Male",'No Self Assessment feeder'!AM1274,IF($B$9="All",'No Self Assessment feeder'!BS1274)))</f>
        <v>0.3</v>
      </c>
      <c r="H1285" s="79">
        <f>IF($B$9="Female",'No Self Assessment feeder'!H1274,IF($B$9="Male",'No Self Assessment feeder'!AN1274,IF($B$9="All",'No Self Assessment feeder'!BT1274)))</f>
        <v>385</v>
      </c>
      <c r="I1285" s="120">
        <f>IF($B$9="Female",'No Self Assessment feeder'!I1274,IF($B$9="Male",'No Self Assessment feeder'!AO1274,IF($B$9="All",'No Self Assessment feeder'!BU1274)))</f>
        <v>12</v>
      </c>
      <c r="J1285" s="120">
        <f>IF($B$9="Female",'No Self Assessment feeder'!J1274,IF($B$9="Male",'No Self Assessment feeder'!AP1274,IF($B$9="All",'No Self Assessment feeder'!BV1274)))</f>
        <v>17.5</v>
      </c>
      <c r="K1285" s="120">
        <f>IF($B$9="Female",'No Self Assessment feeder'!K1274,IF($B$9="Male",'No Self Assessment feeder'!AQ1274,IF($B$9="All",'No Self Assessment feeder'!BW1274)))</f>
        <v>66.8</v>
      </c>
      <c r="L1285" s="120">
        <f>IF($B$9="Female",'No Self Assessment feeder'!L1274,IF($B$9="Male",'No Self Assessment feeder'!AR1274,IF($B$9="All",'No Self Assessment feeder'!BX1274)))</f>
        <v>68.7</v>
      </c>
      <c r="M1285" s="127">
        <f>IF($B$9="Female",'No Self Assessment feeder'!M1274,IF($B$9="Male",'No Self Assessment feeder'!AS1274,IF($B$9="All",'No Self Assessment feeder'!BY1274)))</f>
        <v>70.5</v>
      </c>
      <c r="N1285" s="81" t="str">
        <f>IF($B$9="Female",'No Self Assessment feeder'!N1274,IF($B$9="Male",'No Self Assessment feeder'!AT1274,IF($B$9="All",'No Self Assessment feeder'!BZ1274)))</f>
        <v>.</v>
      </c>
      <c r="O1285" s="120" t="str">
        <f>IF($B$9="Female",'No Self Assessment feeder'!O1274,IF($B$9="Male",'No Self Assessment feeder'!AU1274,IF($B$9="All",'No Self Assessment feeder'!CA1274)))</f>
        <v>.</v>
      </c>
      <c r="P1285" s="79" t="str">
        <f>IF($B$9="Female",'No Self Assessment feeder'!P1274,IF($B$9="Male",'No Self Assessment feeder'!AV1274,IF($B$9="All",'No Self Assessment feeder'!CB1274)))</f>
        <v>.</v>
      </c>
      <c r="Q1285" s="120" t="str">
        <f>IF($B$9="Female",'No Self Assessment feeder'!Q1274,IF($B$9="Male",'No Self Assessment feeder'!AW1274,IF($B$9="All",'No Self Assessment feeder'!CC1274)))</f>
        <v>.</v>
      </c>
      <c r="R1285" s="120" t="str">
        <f>IF($B$9="Female",'No Self Assessment feeder'!R1274,IF($B$9="Male",'No Self Assessment feeder'!AX1274,IF($B$9="All",'No Self Assessment feeder'!CD1274)))</f>
        <v>.</v>
      </c>
      <c r="S1285" s="120" t="str">
        <f>IF($B$9="Female",'No Self Assessment feeder'!S1274,IF($B$9="Male",'No Self Assessment feeder'!AY1274,IF($B$9="All",'No Self Assessment feeder'!CE1274)))</f>
        <v>.</v>
      </c>
      <c r="T1285" s="120" t="str">
        <f>IF($B$9="Female",'No Self Assessment feeder'!T1274,IF($B$9="Male",'No Self Assessment feeder'!AZ1274,IF($B$9="All",'No Self Assessment feeder'!CF1274)))</f>
        <v>.</v>
      </c>
      <c r="U1285" s="127" t="str">
        <f>IF($B$9="Female",'No Self Assessment feeder'!U1274,IF($B$9="Male",'No Self Assessment feeder'!BA1274,IF($B$9="All",'No Self Assessment feeder'!CG1274)))</f>
        <v>.</v>
      </c>
      <c r="V1285" s="81" t="str">
        <f>IF($B$9="Female",'No Self Assessment feeder'!V1274,IF($B$9="Male",'No Self Assessment feeder'!BB1274,IF($B$9="All",'No Self Assessment feeder'!CH1274)))</f>
        <v>.</v>
      </c>
      <c r="W1285" s="120" t="str">
        <f>IF($B$9="Female",'No Self Assessment feeder'!W1274,IF($B$9="Male",'No Self Assessment feeder'!BC1274,IF($B$9="All",'No Self Assessment feeder'!CI1274)))</f>
        <v>.</v>
      </c>
      <c r="X1285" s="79" t="str">
        <f>IF($B$9="Female",'No Self Assessment feeder'!X1274,IF($B$9="Male",'No Self Assessment feeder'!BD1274,IF($B$9="All",'No Self Assessment feeder'!CJ1274)))</f>
        <v>.</v>
      </c>
      <c r="Y1285" s="120" t="str">
        <f>IF($B$9="Female",'No Self Assessment feeder'!Y1274,IF($B$9="Male",'No Self Assessment feeder'!BE1274,IF($B$9="All",'No Self Assessment feeder'!CK1274)))</f>
        <v>.</v>
      </c>
      <c r="Z1285" s="120" t="str">
        <f>IF($B$9="Female",'No Self Assessment feeder'!Z1274,IF($B$9="Male",'No Self Assessment feeder'!BF1274,IF($B$9="All",'No Self Assessment feeder'!CL1274)))</f>
        <v>.</v>
      </c>
      <c r="AA1285" s="120" t="str">
        <f>IF($B$9="Female",'No Self Assessment feeder'!AA1274,IF($B$9="Male",'No Self Assessment feeder'!BG1274,IF($B$9="All",'No Self Assessment feeder'!CM1274)))</f>
        <v>.</v>
      </c>
      <c r="AB1285" s="120" t="str">
        <f>IF($B$9="Female",'No Self Assessment feeder'!AB1274,IF($B$9="Male",'No Self Assessment feeder'!BH1274,IF($B$9="All",'No Self Assessment feeder'!CN1274)))</f>
        <v>.</v>
      </c>
      <c r="AC1285" s="127" t="str">
        <f>IF($B$9="Female",'No Self Assessment feeder'!AC1274,IF($B$9="Male",'No Self Assessment feeder'!BI1274,IF($B$9="All",'No Self Assessment feeder'!CO1274)))</f>
        <v>.</v>
      </c>
      <c r="CM1285" s="29"/>
    </row>
    <row r="1286" spans="1:91" ht="14.25" customHeight="1" x14ac:dyDescent="0.2">
      <c r="A1286" s="159" t="s">
        <v>297</v>
      </c>
      <c r="B1286" s="65" t="s">
        <v>208</v>
      </c>
      <c r="C1286" s="66">
        <v>10007802</v>
      </c>
      <c r="D1286" s="66" t="s">
        <v>495</v>
      </c>
      <c r="E1286" s="162" t="s">
        <v>209</v>
      </c>
      <c r="F1286" s="142">
        <f>IF($B$9="Female",'No Self Assessment feeder'!F1275,IF($B$9="Male",'No Self Assessment feeder'!AL1275,IF($B$9="All",'No Self Assessment feeder'!BR1275)))</f>
        <v>2055</v>
      </c>
      <c r="G1286" s="120">
        <f>IF($B$9="Female",'No Self Assessment feeder'!G1275,IF($B$9="Male",'No Self Assessment feeder'!AM1275,IF($B$9="All",'No Self Assessment feeder'!BS1275)))</f>
        <v>0.5</v>
      </c>
      <c r="H1286" s="79">
        <f>IF($B$9="Female",'No Self Assessment feeder'!H1275,IF($B$9="Male",'No Self Assessment feeder'!AN1275,IF($B$9="All",'No Self Assessment feeder'!BT1275)))</f>
        <v>2045</v>
      </c>
      <c r="I1286" s="120">
        <f>IF($B$9="Female",'No Self Assessment feeder'!I1275,IF($B$9="Male",'No Self Assessment feeder'!AO1275,IF($B$9="All",'No Self Assessment feeder'!BU1275)))</f>
        <v>6.6</v>
      </c>
      <c r="J1286" s="120">
        <f>IF($B$9="Female",'No Self Assessment feeder'!J1275,IF($B$9="Male",'No Self Assessment feeder'!AP1275,IF($B$9="All",'No Self Assessment feeder'!BV1275)))</f>
        <v>12.1</v>
      </c>
      <c r="K1286" s="120">
        <f>IF($B$9="Female",'No Self Assessment feeder'!K1275,IF($B$9="Male",'No Self Assessment feeder'!AQ1275,IF($B$9="All",'No Self Assessment feeder'!BW1275)))</f>
        <v>62.4</v>
      </c>
      <c r="L1286" s="120">
        <f>IF($B$9="Female",'No Self Assessment feeder'!L1275,IF($B$9="Male",'No Self Assessment feeder'!AR1275,IF($B$9="All",'No Self Assessment feeder'!BX1275)))</f>
        <v>74.5</v>
      </c>
      <c r="M1286" s="127">
        <f>IF($B$9="Female",'No Self Assessment feeder'!M1275,IF($B$9="Male",'No Self Assessment feeder'!AS1275,IF($B$9="All",'No Self Assessment feeder'!BY1275)))</f>
        <v>81.3</v>
      </c>
      <c r="N1286" s="81" t="str">
        <f>IF($B$9="Female",'No Self Assessment feeder'!N1275,IF($B$9="Male",'No Self Assessment feeder'!AT1275,IF($B$9="All",'No Self Assessment feeder'!BZ1275)))</f>
        <v>.</v>
      </c>
      <c r="O1286" s="120" t="str">
        <f>IF($B$9="Female",'No Self Assessment feeder'!O1275,IF($B$9="Male",'No Self Assessment feeder'!AU1275,IF($B$9="All",'No Self Assessment feeder'!CA1275)))</f>
        <v>.</v>
      </c>
      <c r="P1286" s="79" t="str">
        <f>IF($B$9="Female",'No Self Assessment feeder'!P1275,IF($B$9="Male",'No Self Assessment feeder'!AV1275,IF($B$9="All",'No Self Assessment feeder'!CB1275)))</f>
        <v>.</v>
      </c>
      <c r="Q1286" s="120" t="str">
        <f>IF($B$9="Female",'No Self Assessment feeder'!Q1275,IF($B$9="Male",'No Self Assessment feeder'!AW1275,IF($B$9="All",'No Self Assessment feeder'!CC1275)))</f>
        <v>.</v>
      </c>
      <c r="R1286" s="120" t="str">
        <f>IF($B$9="Female",'No Self Assessment feeder'!R1275,IF($B$9="Male",'No Self Assessment feeder'!AX1275,IF($B$9="All",'No Self Assessment feeder'!CD1275)))</f>
        <v>.</v>
      </c>
      <c r="S1286" s="120" t="str">
        <f>IF($B$9="Female",'No Self Assessment feeder'!S1275,IF($B$9="Male",'No Self Assessment feeder'!AY1275,IF($B$9="All",'No Self Assessment feeder'!CE1275)))</f>
        <v>.</v>
      </c>
      <c r="T1286" s="120" t="str">
        <f>IF($B$9="Female",'No Self Assessment feeder'!T1275,IF($B$9="Male",'No Self Assessment feeder'!AZ1275,IF($B$9="All",'No Self Assessment feeder'!CF1275)))</f>
        <v>.</v>
      </c>
      <c r="U1286" s="127" t="str">
        <f>IF($B$9="Female",'No Self Assessment feeder'!U1275,IF($B$9="Male",'No Self Assessment feeder'!BA1275,IF($B$9="All",'No Self Assessment feeder'!CG1275)))</f>
        <v>.</v>
      </c>
      <c r="V1286" s="81" t="str">
        <f>IF($B$9="Female",'No Self Assessment feeder'!V1275,IF($B$9="Male",'No Self Assessment feeder'!BB1275,IF($B$9="All",'No Self Assessment feeder'!CH1275)))</f>
        <v>.</v>
      </c>
      <c r="W1286" s="120" t="str">
        <f>IF($B$9="Female",'No Self Assessment feeder'!W1275,IF($B$9="Male",'No Self Assessment feeder'!BC1275,IF($B$9="All",'No Self Assessment feeder'!CI1275)))</f>
        <v>.</v>
      </c>
      <c r="X1286" s="79" t="str">
        <f>IF($B$9="Female",'No Self Assessment feeder'!X1275,IF($B$9="Male",'No Self Assessment feeder'!BD1275,IF($B$9="All",'No Self Assessment feeder'!CJ1275)))</f>
        <v>.</v>
      </c>
      <c r="Y1286" s="120" t="str">
        <f>IF($B$9="Female",'No Self Assessment feeder'!Y1275,IF($B$9="Male",'No Self Assessment feeder'!BE1275,IF($B$9="All",'No Self Assessment feeder'!CK1275)))</f>
        <v>.</v>
      </c>
      <c r="Z1286" s="120" t="str">
        <f>IF($B$9="Female",'No Self Assessment feeder'!Z1275,IF($B$9="Male",'No Self Assessment feeder'!BF1275,IF($B$9="All",'No Self Assessment feeder'!CL1275)))</f>
        <v>.</v>
      </c>
      <c r="AA1286" s="120" t="str">
        <f>IF($B$9="Female",'No Self Assessment feeder'!AA1275,IF($B$9="Male",'No Self Assessment feeder'!BG1275,IF($B$9="All",'No Self Assessment feeder'!CM1275)))</f>
        <v>.</v>
      </c>
      <c r="AB1286" s="120" t="str">
        <f>IF($B$9="Female",'No Self Assessment feeder'!AB1275,IF($B$9="Male",'No Self Assessment feeder'!BH1275,IF($B$9="All",'No Self Assessment feeder'!CN1275)))</f>
        <v>.</v>
      </c>
      <c r="AC1286" s="127" t="str">
        <f>IF($B$9="Female",'No Self Assessment feeder'!AC1275,IF($B$9="Male",'No Self Assessment feeder'!BI1275,IF($B$9="All",'No Self Assessment feeder'!CO1275)))</f>
        <v>.</v>
      </c>
      <c r="CM1286" s="29"/>
    </row>
    <row r="1287" spans="1:91" ht="14.25" customHeight="1" x14ac:dyDescent="0.2">
      <c r="A1287" s="159" t="s">
        <v>297</v>
      </c>
      <c r="B1287" s="65" t="s">
        <v>210</v>
      </c>
      <c r="C1287" s="66">
        <v>10007776</v>
      </c>
      <c r="D1287" s="66" t="s">
        <v>491</v>
      </c>
      <c r="E1287" s="162" t="s">
        <v>211</v>
      </c>
      <c r="F1287" s="142">
        <f>IF($B$9="Female",'No Self Assessment feeder'!F1276,IF($B$9="Male",'No Self Assessment feeder'!AL1276,IF($B$9="All",'No Self Assessment feeder'!BR1276)))</f>
        <v>1740</v>
      </c>
      <c r="G1287" s="120">
        <f>IF($B$9="Female",'No Self Assessment feeder'!G1276,IF($B$9="Male",'No Self Assessment feeder'!AM1276,IF($B$9="All",'No Self Assessment feeder'!BS1276)))</f>
        <v>0.9</v>
      </c>
      <c r="H1287" s="79">
        <f>IF($B$9="Female",'No Self Assessment feeder'!H1276,IF($B$9="Male",'No Self Assessment feeder'!AN1276,IF($B$9="All",'No Self Assessment feeder'!BT1276)))</f>
        <v>1725</v>
      </c>
      <c r="I1287" s="120">
        <f>IF($B$9="Female",'No Self Assessment feeder'!I1276,IF($B$9="Male",'No Self Assessment feeder'!AO1276,IF($B$9="All",'No Self Assessment feeder'!BU1276)))</f>
        <v>7.1</v>
      </c>
      <c r="J1287" s="120">
        <f>IF($B$9="Female",'No Self Assessment feeder'!J1276,IF($B$9="Male",'No Self Assessment feeder'!AP1276,IF($B$9="All",'No Self Assessment feeder'!BV1276)))</f>
        <v>13.8</v>
      </c>
      <c r="K1287" s="120">
        <f>IF($B$9="Female",'No Self Assessment feeder'!K1276,IF($B$9="Male",'No Self Assessment feeder'!AQ1276,IF($B$9="All",'No Self Assessment feeder'!BW1276)))</f>
        <v>63.2</v>
      </c>
      <c r="L1287" s="120">
        <f>IF($B$9="Female",'No Self Assessment feeder'!L1276,IF($B$9="Male",'No Self Assessment feeder'!AR1276,IF($B$9="All",'No Self Assessment feeder'!BX1276)))</f>
        <v>73</v>
      </c>
      <c r="M1287" s="127">
        <f>IF($B$9="Female",'No Self Assessment feeder'!M1276,IF($B$9="Male",'No Self Assessment feeder'!AS1276,IF($B$9="All",'No Self Assessment feeder'!BY1276)))</f>
        <v>79.099999999999994</v>
      </c>
      <c r="N1287" s="81" t="str">
        <f>IF($B$9="Female",'No Self Assessment feeder'!N1276,IF($B$9="Male",'No Self Assessment feeder'!AT1276,IF($B$9="All",'No Self Assessment feeder'!BZ1276)))</f>
        <v>.</v>
      </c>
      <c r="O1287" s="120" t="str">
        <f>IF($B$9="Female",'No Self Assessment feeder'!O1276,IF($B$9="Male",'No Self Assessment feeder'!AU1276,IF($B$9="All",'No Self Assessment feeder'!CA1276)))</f>
        <v>.</v>
      </c>
      <c r="P1287" s="79" t="str">
        <f>IF($B$9="Female",'No Self Assessment feeder'!P1276,IF($B$9="Male",'No Self Assessment feeder'!AV1276,IF($B$9="All",'No Self Assessment feeder'!CB1276)))</f>
        <v>.</v>
      </c>
      <c r="Q1287" s="120" t="str">
        <f>IF($B$9="Female",'No Self Assessment feeder'!Q1276,IF($B$9="Male",'No Self Assessment feeder'!AW1276,IF($B$9="All",'No Self Assessment feeder'!CC1276)))</f>
        <v>.</v>
      </c>
      <c r="R1287" s="120" t="str">
        <f>IF($B$9="Female",'No Self Assessment feeder'!R1276,IF($B$9="Male",'No Self Assessment feeder'!AX1276,IF($B$9="All",'No Self Assessment feeder'!CD1276)))</f>
        <v>.</v>
      </c>
      <c r="S1287" s="120" t="str">
        <f>IF($B$9="Female",'No Self Assessment feeder'!S1276,IF($B$9="Male",'No Self Assessment feeder'!AY1276,IF($B$9="All",'No Self Assessment feeder'!CE1276)))</f>
        <v>.</v>
      </c>
      <c r="T1287" s="120" t="str">
        <f>IF($B$9="Female",'No Self Assessment feeder'!T1276,IF($B$9="Male",'No Self Assessment feeder'!AZ1276,IF($B$9="All",'No Self Assessment feeder'!CF1276)))</f>
        <v>.</v>
      </c>
      <c r="U1287" s="127" t="str">
        <f>IF($B$9="Female",'No Self Assessment feeder'!U1276,IF($B$9="Male",'No Self Assessment feeder'!BA1276,IF($B$9="All",'No Self Assessment feeder'!CG1276)))</f>
        <v>.</v>
      </c>
      <c r="V1287" s="81" t="str">
        <f>IF($B$9="Female",'No Self Assessment feeder'!V1276,IF($B$9="Male",'No Self Assessment feeder'!BB1276,IF($B$9="All",'No Self Assessment feeder'!CH1276)))</f>
        <v>.</v>
      </c>
      <c r="W1287" s="120" t="str">
        <f>IF($B$9="Female",'No Self Assessment feeder'!W1276,IF($B$9="Male",'No Self Assessment feeder'!BC1276,IF($B$9="All",'No Self Assessment feeder'!CI1276)))</f>
        <v>.</v>
      </c>
      <c r="X1287" s="79" t="str">
        <f>IF($B$9="Female",'No Self Assessment feeder'!X1276,IF($B$9="Male",'No Self Assessment feeder'!BD1276,IF($B$9="All",'No Self Assessment feeder'!CJ1276)))</f>
        <v>.</v>
      </c>
      <c r="Y1287" s="120" t="str">
        <f>IF($B$9="Female",'No Self Assessment feeder'!Y1276,IF($B$9="Male",'No Self Assessment feeder'!BE1276,IF($B$9="All",'No Self Assessment feeder'!CK1276)))</f>
        <v>.</v>
      </c>
      <c r="Z1287" s="120" t="str">
        <f>IF($B$9="Female",'No Self Assessment feeder'!Z1276,IF($B$9="Male",'No Self Assessment feeder'!BF1276,IF($B$9="All",'No Self Assessment feeder'!CL1276)))</f>
        <v>.</v>
      </c>
      <c r="AA1287" s="120" t="str">
        <f>IF($B$9="Female",'No Self Assessment feeder'!AA1276,IF($B$9="Male",'No Self Assessment feeder'!BG1276,IF($B$9="All",'No Self Assessment feeder'!CM1276)))</f>
        <v>.</v>
      </c>
      <c r="AB1287" s="120" t="str">
        <f>IF($B$9="Female",'No Self Assessment feeder'!AB1276,IF($B$9="Male",'No Self Assessment feeder'!BH1276,IF($B$9="All",'No Self Assessment feeder'!CN1276)))</f>
        <v>.</v>
      </c>
      <c r="AC1287" s="127" t="str">
        <f>IF($B$9="Female",'No Self Assessment feeder'!AC1276,IF($B$9="Male",'No Self Assessment feeder'!BI1276,IF($B$9="All",'No Self Assessment feeder'!CO1276)))</f>
        <v>.</v>
      </c>
      <c r="CM1287" s="29"/>
    </row>
    <row r="1288" spans="1:91" ht="14.25" customHeight="1" x14ac:dyDescent="0.2">
      <c r="A1288" s="159" t="s">
        <v>297</v>
      </c>
      <c r="B1288" s="65" t="s">
        <v>212</v>
      </c>
      <c r="C1288" s="66">
        <v>10005523</v>
      </c>
      <c r="D1288" s="66" t="s">
        <v>491</v>
      </c>
      <c r="E1288" s="162" t="s">
        <v>213</v>
      </c>
      <c r="F1288" s="142">
        <f>IF($B$9="Female",'No Self Assessment feeder'!F1277,IF($B$9="Male",'No Self Assessment feeder'!AL1277,IF($B$9="All",'No Self Assessment feeder'!BR1277)))</f>
        <v>180</v>
      </c>
      <c r="G1288" s="120">
        <f>IF($B$9="Female",'No Self Assessment feeder'!G1277,IF($B$9="Male",'No Self Assessment feeder'!AM1277,IF($B$9="All",'No Self Assessment feeder'!BS1277)))</f>
        <v>1.1000000000000001</v>
      </c>
      <c r="H1288" s="79">
        <f>IF($B$9="Female",'No Self Assessment feeder'!H1277,IF($B$9="Male",'No Self Assessment feeder'!AN1277,IF($B$9="All",'No Self Assessment feeder'!BT1277)))</f>
        <v>180</v>
      </c>
      <c r="I1288" s="120">
        <f>IF($B$9="Female",'No Self Assessment feeder'!I1277,IF($B$9="Male",'No Self Assessment feeder'!AO1277,IF($B$9="All",'No Self Assessment feeder'!BU1277)))</f>
        <v>10.1</v>
      </c>
      <c r="J1288" s="120">
        <f>IF($B$9="Female",'No Self Assessment feeder'!J1277,IF($B$9="Male",'No Self Assessment feeder'!AP1277,IF($B$9="All",'No Self Assessment feeder'!BV1277)))</f>
        <v>27</v>
      </c>
      <c r="K1288" s="120" t="str">
        <f>IF($B$9="Female",'No Self Assessment feeder'!K1277,IF($B$9="Male",'No Self Assessment feeder'!AQ1277,IF($B$9="All",'No Self Assessment feeder'!BW1277)))</f>
        <v>x</v>
      </c>
      <c r="L1288" s="120" t="str">
        <f>IF($B$9="Female",'No Self Assessment feeder'!L1277,IF($B$9="Male",'No Self Assessment feeder'!AR1277,IF($B$9="All",'No Self Assessment feeder'!BX1277)))</f>
        <v>x</v>
      </c>
      <c r="M1288" s="127">
        <f>IF($B$9="Female",'No Self Assessment feeder'!M1277,IF($B$9="Male",'No Self Assessment feeder'!AS1277,IF($B$9="All",'No Self Assessment feeder'!BY1277)))</f>
        <v>62.9</v>
      </c>
      <c r="N1288" s="81" t="str">
        <f>IF($B$9="Female",'No Self Assessment feeder'!N1277,IF($B$9="Male",'No Self Assessment feeder'!AT1277,IF($B$9="All",'No Self Assessment feeder'!BZ1277)))</f>
        <v>.</v>
      </c>
      <c r="O1288" s="120" t="str">
        <f>IF($B$9="Female",'No Self Assessment feeder'!O1277,IF($B$9="Male",'No Self Assessment feeder'!AU1277,IF($B$9="All",'No Self Assessment feeder'!CA1277)))</f>
        <v>.</v>
      </c>
      <c r="P1288" s="79" t="str">
        <f>IF($B$9="Female",'No Self Assessment feeder'!P1277,IF($B$9="Male",'No Self Assessment feeder'!AV1277,IF($B$9="All",'No Self Assessment feeder'!CB1277)))</f>
        <v>.</v>
      </c>
      <c r="Q1288" s="120" t="str">
        <f>IF($B$9="Female",'No Self Assessment feeder'!Q1277,IF($B$9="Male",'No Self Assessment feeder'!AW1277,IF($B$9="All",'No Self Assessment feeder'!CC1277)))</f>
        <v>.</v>
      </c>
      <c r="R1288" s="120" t="str">
        <f>IF($B$9="Female",'No Self Assessment feeder'!R1277,IF($B$9="Male",'No Self Assessment feeder'!AX1277,IF($B$9="All",'No Self Assessment feeder'!CD1277)))</f>
        <v>.</v>
      </c>
      <c r="S1288" s="120" t="str">
        <f>IF($B$9="Female",'No Self Assessment feeder'!S1277,IF($B$9="Male",'No Self Assessment feeder'!AY1277,IF($B$9="All",'No Self Assessment feeder'!CE1277)))</f>
        <v>.</v>
      </c>
      <c r="T1288" s="120" t="str">
        <f>IF($B$9="Female",'No Self Assessment feeder'!T1277,IF($B$9="Male",'No Self Assessment feeder'!AZ1277,IF($B$9="All",'No Self Assessment feeder'!CF1277)))</f>
        <v>.</v>
      </c>
      <c r="U1288" s="127" t="str">
        <f>IF($B$9="Female",'No Self Assessment feeder'!U1277,IF($B$9="Male",'No Self Assessment feeder'!BA1277,IF($B$9="All",'No Self Assessment feeder'!CG1277)))</f>
        <v>.</v>
      </c>
      <c r="V1288" s="81" t="str">
        <f>IF($B$9="Female",'No Self Assessment feeder'!V1277,IF($B$9="Male",'No Self Assessment feeder'!BB1277,IF($B$9="All",'No Self Assessment feeder'!CH1277)))</f>
        <v>.</v>
      </c>
      <c r="W1288" s="120" t="str">
        <f>IF($B$9="Female",'No Self Assessment feeder'!W1277,IF($B$9="Male",'No Self Assessment feeder'!BC1277,IF($B$9="All",'No Self Assessment feeder'!CI1277)))</f>
        <v>.</v>
      </c>
      <c r="X1288" s="79" t="str">
        <f>IF($B$9="Female",'No Self Assessment feeder'!X1277,IF($B$9="Male",'No Self Assessment feeder'!BD1277,IF($B$9="All",'No Self Assessment feeder'!CJ1277)))</f>
        <v>.</v>
      </c>
      <c r="Y1288" s="120" t="str">
        <f>IF($B$9="Female",'No Self Assessment feeder'!Y1277,IF($B$9="Male",'No Self Assessment feeder'!BE1277,IF($B$9="All",'No Self Assessment feeder'!CK1277)))</f>
        <v>.</v>
      </c>
      <c r="Z1288" s="120" t="str">
        <f>IF($B$9="Female",'No Self Assessment feeder'!Z1277,IF($B$9="Male",'No Self Assessment feeder'!BF1277,IF($B$9="All",'No Self Assessment feeder'!CL1277)))</f>
        <v>.</v>
      </c>
      <c r="AA1288" s="120" t="str">
        <f>IF($B$9="Female",'No Self Assessment feeder'!AA1277,IF($B$9="Male",'No Self Assessment feeder'!BG1277,IF($B$9="All",'No Self Assessment feeder'!CM1277)))</f>
        <v>.</v>
      </c>
      <c r="AB1288" s="120" t="str">
        <f>IF($B$9="Female",'No Self Assessment feeder'!AB1277,IF($B$9="Male",'No Self Assessment feeder'!BH1277,IF($B$9="All",'No Self Assessment feeder'!CN1277)))</f>
        <v>.</v>
      </c>
      <c r="AC1288" s="127" t="str">
        <f>IF($B$9="Female",'No Self Assessment feeder'!AC1277,IF($B$9="Male",'No Self Assessment feeder'!BI1277,IF($B$9="All",'No Self Assessment feeder'!CO1277)))</f>
        <v>.</v>
      </c>
      <c r="CM1288" s="29"/>
    </row>
    <row r="1289" spans="1:91" ht="14.25" customHeight="1" x14ac:dyDescent="0.2">
      <c r="A1289" s="159" t="s">
        <v>297</v>
      </c>
      <c r="B1289" s="65" t="s">
        <v>214</v>
      </c>
      <c r="C1289" s="66">
        <v>10007835</v>
      </c>
      <c r="D1289" s="66" t="s">
        <v>491</v>
      </c>
      <c r="E1289" s="162" t="s">
        <v>215</v>
      </c>
      <c r="F1289" s="142">
        <f>IF($B$9="Female",'No Self Assessment feeder'!F1278,IF($B$9="Male",'No Self Assessment feeder'!AL1278,IF($B$9="All",'No Self Assessment feeder'!BR1278)))</f>
        <v>50</v>
      </c>
      <c r="G1289" s="120">
        <f>IF($B$9="Female",'No Self Assessment feeder'!G1278,IF($B$9="Male",'No Self Assessment feeder'!AM1278,IF($B$9="All",'No Self Assessment feeder'!BS1278)))</f>
        <v>2</v>
      </c>
      <c r="H1289" s="79">
        <f>IF($B$9="Female",'No Self Assessment feeder'!H1278,IF($B$9="Male",'No Self Assessment feeder'!AN1278,IF($B$9="All",'No Self Assessment feeder'!BT1278)))</f>
        <v>50</v>
      </c>
      <c r="I1289" s="120">
        <f>IF($B$9="Female",'No Self Assessment feeder'!I1278,IF($B$9="Male",'No Self Assessment feeder'!AO1278,IF($B$9="All",'No Self Assessment feeder'!BU1278)))</f>
        <v>20</v>
      </c>
      <c r="J1289" s="120">
        <f>IF($B$9="Female",'No Self Assessment feeder'!J1278,IF($B$9="Male",'No Self Assessment feeder'!AP1278,IF($B$9="All",'No Self Assessment feeder'!BV1278)))</f>
        <v>14</v>
      </c>
      <c r="K1289" s="120">
        <f>IF($B$9="Female",'No Self Assessment feeder'!K1278,IF($B$9="Male",'No Self Assessment feeder'!AQ1278,IF($B$9="All",'No Self Assessment feeder'!BW1278)))</f>
        <v>30</v>
      </c>
      <c r="L1289" s="120">
        <f>IF($B$9="Female",'No Self Assessment feeder'!L1278,IF($B$9="Male",'No Self Assessment feeder'!AR1278,IF($B$9="All",'No Self Assessment feeder'!BX1278)))</f>
        <v>54</v>
      </c>
      <c r="M1289" s="127">
        <f>IF($B$9="Female",'No Self Assessment feeder'!M1278,IF($B$9="Male",'No Self Assessment feeder'!AS1278,IF($B$9="All",'No Self Assessment feeder'!BY1278)))</f>
        <v>66</v>
      </c>
      <c r="N1289" s="81" t="str">
        <f>IF($B$9="Female",'No Self Assessment feeder'!N1278,IF($B$9="Male",'No Self Assessment feeder'!AT1278,IF($B$9="All",'No Self Assessment feeder'!BZ1278)))</f>
        <v>.</v>
      </c>
      <c r="O1289" s="120" t="str">
        <f>IF($B$9="Female",'No Self Assessment feeder'!O1278,IF($B$9="Male",'No Self Assessment feeder'!AU1278,IF($B$9="All",'No Self Assessment feeder'!CA1278)))</f>
        <v>.</v>
      </c>
      <c r="P1289" s="79" t="str">
        <f>IF($B$9="Female",'No Self Assessment feeder'!P1278,IF($B$9="Male",'No Self Assessment feeder'!AV1278,IF($B$9="All",'No Self Assessment feeder'!CB1278)))</f>
        <v>.</v>
      </c>
      <c r="Q1289" s="120" t="str">
        <f>IF($B$9="Female",'No Self Assessment feeder'!Q1278,IF($B$9="Male",'No Self Assessment feeder'!AW1278,IF($B$9="All",'No Self Assessment feeder'!CC1278)))</f>
        <v>.</v>
      </c>
      <c r="R1289" s="120" t="str">
        <f>IF($B$9="Female",'No Self Assessment feeder'!R1278,IF($B$9="Male",'No Self Assessment feeder'!AX1278,IF($B$9="All",'No Self Assessment feeder'!CD1278)))</f>
        <v>.</v>
      </c>
      <c r="S1289" s="120" t="str">
        <f>IF($B$9="Female",'No Self Assessment feeder'!S1278,IF($B$9="Male",'No Self Assessment feeder'!AY1278,IF($B$9="All",'No Self Assessment feeder'!CE1278)))</f>
        <v>.</v>
      </c>
      <c r="T1289" s="120" t="str">
        <f>IF($B$9="Female",'No Self Assessment feeder'!T1278,IF($B$9="Male",'No Self Assessment feeder'!AZ1278,IF($B$9="All",'No Self Assessment feeder'!CF1278)))</f>
        <v>.</v>
      </c>
      <c r="U1289" s="127" t="str">
        <f>IF($B$9="Female",'No Self Assessment feeder'!U1278,IF($B$9="Male",'No Self Assessment feeder'!BA1278,IF($B$9="All",'No Self Assessment feeder'!CG1278)))</f>
        <v>.</v>
      </c>
      <c r="V1289" s="81" t="str">
        <f>IF($B$9="Female",'No Self Assessment feeder'!V1278,IF($B$9="Male",'No Self Assessment feeder'!BB1278,IF($B$9="All",'No Self Assessment feeder'!CH1278)))</f>
        <v>.</v>
      </c>
      <c r="W1289" s="120" t="str">
        <f>IF($B$9="Female",'No Self Assessment feeder'!W1278,IF($B$9="Male",'No Self Assessment feeder'!BC1278,IF($B$9="All",'No Self Assessment feeder'!CI1278)))</f>
        <v>.</v>
      </c>
      <c r="X1289" s="79" t="str">
        <f>IF($B$9="Female",'No Self Assessment feeder'!X1278,IF($B$9="Male",'No Self Assessment feeder'!BD1278,IF($B$9="All",'No Self Assessment feeder'!CJ1278)))</f>
        <v>.</v>
      </c>
      <c r="Y1289" s="120" t="str">
        <f>IF($B$9="Female",'No Self Assessment feeder'!Y1278,IF($B$9="Male",'No Self Assessment feeder'!BE1278,IF($B$9="All",'No Self Assessment feeder'!CK1278)))</f>
        <v>.</v>
      </c>
      <c r="Z1289" s="120" t="str">
        <f>IF($B$9="Female",'No Self Assessment feeder'!Z1278,IF($B$9="Male",'No Self Assessment feeder'!BF1278,IF($B$9="All",'No Self Assessment feeder'!CL1278)))</f>
        <v>.</v>
      </c>
      <c r="AA1289" s="120" t="str">
        <f>IF($B$9="Female",'No Self Assessment feeder'!AA1278,IF($B$9="Male",'No Self Assessment feeder'!BG1278,IF($B$9="All",'No Self Assessment feeder'!CM1278)))</f>
        <v>.</v>
      </c>
      <c r="AB1289" s="120" t="str">
        <f>IF($B$9="Female",'No Self Assessment feeder'!AB1278,IF($B$9="Male",'No Self Assessment feeder'!BH1278,IF($B$9="All",'No Self Assessment feeder'!CN1278)))</f>
        <v>.</v>
      </c>
      <c r="AC1289" s="127" t="str">
        <f>IF($B$9="Female",'No Self Assessment feeder'!AC1278,IF($B$9="Male",'No Self Assessment feeder'!BI1278,IF($B$9="All",'No Self Assessment feeder'!CO1278)))</f>
        <v>.</v>
      </c>
      <c r="CM1289" s="29"/>
    </row>
    <row r="1290" spans="1:91" ht="14.25" customHeight="1" x14ac:dyDescent="0.2">
      <c r="A1290" s="159" t="s">
        <v>297</v>
      </c>
      <c r="B1290" s="65" t="s">
        <v>216</v>
      </c>
      <c r="C1290" s="66">
        <v>10005545</v>
      </c>
      <c r="D1290" s="66" t="s">
        <v>490</v>
      </c>
      <c r="E1290" s="162" t="s">
        <v>217</v>
      </c>
      <c r="F1290" s="142">
        <f>IF($B$9="Female",'No Self Assessment feeder'!F1279,IF($B$9="Male",'No Self Assessment feeder'!AL1279,IF($B$9="All",'No Self Assessment feeder'!BR1279)))</f>
        <v>265</v>
      </c>
      <c r="G1290" s="120">
        <f>IF($B$9="Female",'No Self Assessment feeder'!G1279,IF($B$9="Male",'No Self Assessment feeder'!AM1279,IF($B$9="All",'No Self Assessment feeder'!BS1279)))</f>
        <v>0</v>
      </c>
      <c r="H1290" s="79">
        <f>IF($B$9="Female",'No Self Assessment feeder'!H1279,IF($B$9="Male",'No Self Assessment feeder'!AN1279,IF($B$9="All",'No Self Assessment feeder'!BT1279)))</f>
        <v>265</v>
      </c>
      <c r="I1290" s="120">
        <f>IF($B$9="Female",'No Self Assessment feeder'!I1279,IF($B$9="Male",'No Self Assessment feeder'!AO1279,IF($B$9="All",'No Self Assessment feeder'!BU1279)))</f>
        <v>9.4</v>
      </c>
      <c r="J1290" s="120">
        <f>IF($B$9="Female",'No Self Assessment feeder'!J1279,IF($B$9="Male",'No Self Assessment feeder'!AP1279,IF($B$9="All",'No Self Assessment feeder'!BV1279)))</f>
        <v>11.7</v>
      </c>
      <c r="K1290" s="120">
        <f>IF($B$9="Female",'No Self Assessment feeder'!K1279,IF($B$9="Male",'No Self Assessment feeder'!AQ1279,IF($B$9="All",'No Self Assessment feeder'!BW1279)))</f>
        <v>63.9</v>
      </c>
      <c r="L1290" s="120">
        <f>IF($B$9="Female",'No Self Assessment feeder'!L1279,IF($B$9="Male",'No Self Assessment feeder'!AR1279,IF($B$9="All",'No Self Assessment feeder'!BX1279)))</f>
        <v>74.400000000000006</v>
      </c>
      <c r="M1290" s="127">
        <f>IF($B$9="Female",'No Self Assessment feeder'!M1279,IF($B$9="Male",'No Self Assessment feeder'!AS1279,IF($B$9="All",'No Self Assessment feeder'!BY1279)))</f>
        <v>78.900000000000006</v>
      </c>
      <c r="N1290" s="81" t="str">
        <f>IF($B$9="Female",'No Self Assessment feeder'!N1279,IF($B$9="Male",'No Self Assessment feeder'!AT1279,IF($B$9="All",'No Self Assessment feeder'!BZ1279)))</f>
        <v>.</v>
      </c>
      <c r="O1290" s="120" t="str">
        <f>IF($B$9="Female",'No Self Assessment feeder'!O1279,IF($B$9="Male",'No Self Assessment feeder'!AU1279,IF($B$9="All",'No Self Assessment feeder'!CA1279)))</f>
        <v>.</v>
      </c>
      <c r="P1290" s="79" t="str">
        <f>IF($B$9="Female",'No Self Assessment feeder'!P1279,IF($B$9="Male",'No Self Assessment feeder'!AV1279,IF($B$9="All",'No Self Assessment feeder'!CB1279)))</f>
        <v>.</v>
      </c>
      <c r="Q1290" s="120" t="str">
        <f>IF($B$9="Female",'No Self Assessment feeder'!Q1279,IF($B$9="Male",'No Self Assessment feeder'!AW1279,IF($B$9="All",'No Self Assessment feeder'!CC1279)))</f>
        <v>.</v>
      </c>
      <c r="R1290" s="120" t="str">
        <f>IF($B$9="Female",'No Self Assessment feeder'!R1279,IF($B$9="Male",'No Self Assessment feeder'!AX1279,IF($B$9="All",'No Self Assessment feeder'!CD1279)))</f>
        <v>.</v>
      </c>
      <c r="S1290" s="120" t="str">
        <f>IF($B$9="Female",'No Self Assessment feeder'!S1279,IF($B$9="Male",'No Self Assessment feeder'!AY1279,IF($B$9="All",'No Self Assessment feeder'!CE1279)))</f>
        <v>.</v>
      </c>
      <c r="T1290" s="120" t="str">
        <f>IF($B$9="Female",'No Self Assessment feeder'!T1279,IF($B$9="Male",'No Self Assessment feeder'!AZ1279,IF($B$9="All",'No Self Assessment feeder'!CF1279)))</f>
        <v>.</v>
      </c>
      <c r="U1290" s="127" t="str">
        <f>IF($B$9="Female",'No Self Assessment feeder'!U1279,IF($B$9="Male",'No Self Assessment feeder'!BA1279,IF($B$9="All",'No Self Assessment feeder'!CG1279)))</f>
        <v>.</v>
      </c>
      <c r="V1290" s="81" t="str">
        <f>IF($B$9="Female",'No Self Assessment feeder'!V1279,IF($B$9="Male",'No Self Assessment feeder'!BB1279,IF($B$9="All",'No Self Assessment feeder'!CH1279)))</f>
        <v>.</v>
      </c>
      <c r="W1290" s="120" t="str">
        <f>IF($B$9="Female",'No Self Assessment feeder'!W1279,IF($B$9="Male",'No Self Assessment feeder'!BC1279,IF($B$9="All",'No Self Assessment feeder'!CI1279)))</f>
        <v>.</v>
      </c>
      <c r="X1290" s="79" t="str">
        <f>IF($B$9="Female",'No Self Assessment feeder'!X1279,IF($B$9="Male",'No Self Assessment feeder'!BD1279,IF($B$9="All",'No Self Assessment feeder'!CJ1279)))</f>
        <v>.</v>
      </c>
      <c r="Y1290" s="120" t="str">
        <f>IF($B$9="Female",'No Self Assessment feeder'!Y1279,IF($B$9="Male",'No Self Assessment feeder'!BE1279,IF($B$9="All",'No Self Assessment feeder'!CK1279)))</f>
        <v>.</v>
      </c>
      <c r="Z1290" s="120" t="str">
        <f>IF($B$9="Female",'No Self Assessment feeder'!Z1279,IF($B$9="Male",'No Self Assessment feeder'!BF1279,IF($B$9="All",'No Self Assessment feeder'!CL1279)))</f>
        <v>.</v>
      </c>
      <c r="AA1290" s="120" t="str">
        <f>IF($B$9="Female",'No Self Assessment feeder'!AA1279,IF($B$9="Male",'No Self Assessment feeder'!BG1279,IF($B$9="All",'No Self Assessment feeder'!CM1279)))</f>
        <v>.</v>
      </c>
      <c r="AB1290" s="120" t="str">
        <f>IF($B$9="Female",'No Self Assessment feeder'!AB1279,IF($B$9="Male",'No Self Assessment feeder'!BH1279,IF($B$9="All",'No Self Assessment feeder'!CN1279)))</f>
        <v>.</v>
      </c>
      <c r="AC1290" s="127" t="str">
        <f>IF($B$9="Female",'No Self Assessment feeder'!AC1279,IF($B$9="Male",'No Self Assessment feeder'!BI1279,IF($B$9="All",'No Self Assessment feeder'!CO1279)))</f>
        <v>.</v>
      </c>
      <c r="CM1290" s="29"/>
    </row>
    <row r="1291" spans="1:91" ht="14.25" customHeight="1" x14ac:dyDescent="0.2">
      <c r="A1291" s="159" t="s">
        <v>297</v>
      </c>
      <c r="B1291" s="65" t="s">
        <v>218</v>
      </c>
      <c r="C1291" s="66">
        <v>10007777</v>
      </c>
      <c r="D1291" s="66" t="s">
        <v>491</v>
      </c>
      <c r="E1291" s="162" t="s">
        <v>219</v>
      </c>
      <c r="F1291" s="142" t="str">
        <f>IF($B$9="Female",'No Self Assessment feeder'!F1280,IF($B$9="Male",'No Self Assessment feeder'!AL1280,IF($B$9="All",'No Self Assessment feeder'!BR1280)))</f>
        <v>.</v>
      </c>
      <c r="G1291" s="120" t="str">
        <f>IF($B$9="Female",'No Self Assessment feeder'!G1280,IF($B$9="Male",'No Self Assessment feeder'!AM1280,IF($B$9="All",'No Self Assessment feeder'!BS1280)))</f>
        <v>.</v>
      </c>
      <c r="H1291" s="79" t="str">
        <f>IF($B$9="Female",'No Self Assessment feeder'!H1280,IF($B$9="Male",'No Self Assessment feeder'!AN1280,IF($B$9="All",'No Self Assessment feeder'!BT1280)))</f>
        <v>.</v>
      </c>
      <c r="I1291" s="120" t="str">
        <f>IF($B$9="Female",'No Self Assessment feeder'!I1280,IF($B$9="Male",'No Self Assessment feeder'!AO1280,IF($B$9="All",'No Self Assessment feeder'!BU1280)))</f>
        <v>.</v>
      </c>
      <c r="J1291" s="120" t="str">
        <f>IF($B$9="Female",'No Self Assessment feeder'!J1280,IF($B$9="Male",'No Self Assessment feeder'!AP1280,IF($B$9="All",'No Self Assessment feeder'!BV1280)))</f>
        <v>.</v>
      </c>
      <c r="K1291" s="120" t="str">
        <f>IF($B$9="Female",'No Self Assessment feeder'!K1280,IF($B$9="Male",'No Self Assessment feeder'!AQ1280,IF($B$9="All",'No Self Assessment feeder'!BW1280)))</f>
        <v>.</v>
      </c>
      <c r="L1291" s="120" t="str">
        <f>IF($B$9="Female",'No Self Assessment feeder'!L1280,IF($B$9="Male",'No Self Assessment feeder'!AR1280,IF($B$9="All",'No Self Assessment feeder'!BX1280)))</f>
        <v>.</v>
      </c>
      <c r="M1291" s="127" t="str">
        <f>IF($B$9="Female",'No Self Assessment feeder'!M1280,IF($B$9="Male",'No Self Assessment feeder'!AS1280,IF($B$9="All",'No Self Assessment feeder'!BY1280)))</f>
        <v>.</v>
      </c>
      <c r="N1291" s="81" t="str">
        <f>IF($B$9="Female",'No Self Assessment feeder'!N1280,IF($B$9="Male",'No Self Assessment feeder'!AT1280,IF($B$9="All",'No Self Assessment feeder'!BZ1280)))</f>
        <v>.</v>
      </c>
      <c r="O1291" s="120" t="str">
        <f>IF($B$9="Female",'No Self Assessment feeder'!O1280,IF($B$9="Male",'No Self Assessment feeder'!AU1280,IF($B$9="All",'No Self Assessment feeder'!CA1280)))</f>
        <v>.</v>
      </c>
      <c r="P1291" s="79" t="str">
        <f>IF($B$9="Female",'No Self Assessment feeder'!P1280,IF($B$9="Male",'No Self Assessment feeder'!AV1280,IF($B$9="All",'No Self Assessment feeder'!CB1280)))</f>
        <v>.</v>
      </c>
      <c r="Q1291" s="120" t="str">
        <f>IF($B$9="Female",'No Self Assessment feeder'!Q1280,IF($B$9="Male",'No Self Assessment feeder'!AW1280,IF($B$9="All",'No Self Assessment feeder'!CC1280)))</f>
        <v>.</v>
      </c>
      <c r="R1291" s="120" t="str">
        <f>IF($B$9="Female",'No Self Assessment feeder'!R1280,IF($B$9="Male",'No Self Assessment feeder'!AX1280,IF($B$9="All",'No Self Assessment feeder'!CD1280)))</f>
        <v>.</v>
      </c>
      <c r="S1291" s="120" t="str">
        <f>IF($B$9="Female",'No Self Assessment feeder'!S1280,IF($B$9="Male",'No Self Assessment feeder'!AY1280,IF($B$9="All",'No Self Assessment feeder'!CE1280)))</f>
        <v>.</v>
      </c>
      <c r="T1291" s="120" t="str">
        <f>IF($B$9="Female",'No Self Assessment feeder'!T1280,IF($B$9="Male",'No Self Assessment feeder'!AZ1280,IF($B$9="All",'No Self Assessment feeder'!CF1280)))</f>
        <v>.</v>
      </c>
      <c r="U1291" s="127" t="str">
        <f>IF($B$9="Female",'No Self Assessment feeder'!U1280,IF($B$9="Male",'No Self Assessment feeder'!BA1280,IF($B$9="All",'No Self Assessment feeder'!CG1280)))</f>
        <v>.</v>
      </c>
      <c r="V1291" s="81" t="str">
        <f>IF($B$9="Female",'No Self Assessment feeder'!V1280,IF($B$9="Male",'No Self Assessment feeder'!BB1280,IF($B$9="All",'No Self Assessment feeder'!CH1280)))</f>
        <v>.</v>
      </c>
      <c r="W1291" s="120" t="str">
        <f>IF($B$9="Female",'No Self Assessment feeder'!W1280,IF($B$9="Male",'No Self Assessment feeder'!BC1280,IF($B$9="All",'No Self Assessment feeder'!CI1280)))</f>
        <v>.</v>
      </c>
      <c r="X1291" s="79" t="str">
        <f>IF($B$9="Female",'No Self Assessment feeder'!X1280,IF($B$9="Male",'No Self Assessment feeder'!BD1280,IF($B$9="All",'No Self Assessment feeder'!CJ1280)))</f>
        <v>.</v>
      </c>
      <c r="Y1291" s="120" t="str">
        <f>IF($B$9="Female",'No Self Assessment feeder'!Y1280,IF($B$9="Male",'No Self Assessment feeder'!BE1280,IF($B$9="All",'No Self Assessment feeder'!CK1280)))</f>
        <v>.</v>
      </c>
      <c r="Z1291" s="120" t="str">
        <f>IF($B$9="Female",'No Self Assessment feeder'!Z1280,IF($B$9="Male",'No Self Assessment feeder'!BF1280,IF($B$9="All",'No Self Assessment feeder'!CL1280)))</f>
        <v>.</v>
      </c>
      <c r="AA1291" s="120" t="str">
        <f>IF($B$9="Female",'No Self Assessment feeder'!AA1280,IF($B$9="Male",'No Self Assessment feeder'!BG1280,IF($B$9="All",'No Self Assessment feeder'!CM1280)))</f>
        <v>.</v>
      </c>
      <c r="AB1291" s="120" t="str">
        <f>IF($B$9="Female",'No Self Assessment feeder'!AB1280,IF($B$9="Male",'No Self Assessment feeder'!BH1280,IF($B$9="All",'No Self Assessment feeder'!CN1280)))</f>
        <v>.</v>
      </c>
      <c r="AC1291" s="127" t="str">
        <f>IF($B$9="Female",'No Self Assessment feeder'!AC1280,IF($B$9="Male",'No Self Assessment feeder'!BI1280,IF($B$9="All",'No Self Assessment feeder'!CO1280)))</f>
        <v>.</v>
      </c>
      <c r="CM1291" s="29"/>
    </row>
    <row r="1292" spans="1:91" ht="14.25" customHeight="1" x14ac:dyDescent="0.2">
      <c r="A1292" s="159" t="s">
        <v>297</v>
      </c>
      <c r="B1292" s="65" t="s">
        <v>220</v>
      </c>
      <c r="C1292" s="66">
        <v>10007778</v>
      </c>
      <c r="D1292" s="66" t="s">
        <v>491</v>
      </c>
      <c r="E1292" s="162" t="s">
        <v>221</v>
      </c>
      <c r="F1292" s="142">
        <f>IF($B$9="Female",'No Self Assessment feeder'!F1281,IF($B$9="Male",'No Self Assessment feeder'!AL1281,IF($B$9="All",'No Self Assessment feeder'!BR1281)))</f>
        <v>50</v>
      </c>
      <c r="G1292" s="120">
        <f>IF($B$9="Female",'No Self Assessment feeder'!G1281,IF($B$9="Male",'No Self Assessment feeder'!AM1281,IF($B$9="All",'No Self Assessment feeder'!BS1281)))</f>
        <v>4.2</v>
      </c>
      <c r="H1292" s="79">
        <f>IF($B$9="Female",'No Self Assessment feeder'!H1281,IF($B$9="Male",'No Self Assessment feeder'!AN1281,IF($B$9="All",'No Self Assessment feeder'!BT1281)))</f>
        <v>45</v>
      </c>
      <c r="I1292" s="120" t="str">
        <f>IF($B$9="Female",'No Self Assessment feeder'!I1281,IF($B$9="Male",'No Self Assessment feeder'!AO1281,IF($B$9="All",'No Self Assessment feeder'!BU1281)))</f>
        <v>x</v>
      </c>
      <c r="J1292" s="120" t="str">
        <f>IF($B$9="Female",'No Self Assessment feeder'!J1281,IF($B$9="Male",'No Self Assessment feeder'!AP1281,IF($B$9="All",'No Self Assessment feeder'!BV1281)))</f>
        <v>x</v>
      </c>
      <c r="K1292" s="120">
        <f>IF($B$9="Female",'No Self Assessment feeder'!K1281,IF($B$9="Male",'No Self Assessment feeder'!AQ1281,IF($B$9="All",'No Self Assessment feeder'!BW1281)))</f>
        <v>19.600000000000001</v>
      </c>
      <c r="L1292" s="120">
        <f>IF($B$9="Female",'No Self Assessment feeder'!L1281,IF($B$9="Male",'No Self Assessment feeder'!AR1281,IF($B$9="All",'No Self Assessment feeder'!BX1281)))</f>
        <v>47.8</v>
      </c>
      <c r="M1292" s="127">
        <f>IF($B$9="Female",'No Self Assessment feeder'!M1281,IF($B$9="Male",'No Self Assessment feeder'!AS1281,IF($B$9="All",'No Self Assessment feeder'!BY1281)))</f>
        <v>76.099999999999994</v>
      </c>
      <c r="N1292" s="81" t="str">
        <f>IF($B$9="Female",'No Self Assessment feeder'!N1281,IF($B$9="Male",'No Self Assessment feeder'!AT1281,IF($B$9="All",'No Self Assessment feeder'!BZ1281)))</f>
        <v>.</v>
      </c>
      <c r="O1292" s="120" t="str">
        <f>IF($B$9="Female",'No Self Assessment feeder'!O1281,IF($B$9="Male",'No Self Assessment feeder'!AU1281,IF($B$9="All",'No Self Assessment feeder'!CA1281)))</f>
        <v>.</v>
      </c>
      <c r="P1292" s="79" t="str">
        <f>IF($B$9="Female",'No Self Assessment feeder'!P1281,IF($B$9="Male",'No Self Assessment feeder'!AV1281,IF($B$9="All",'No Self Assessment feeder'!CB1281)))</f>
        <v>.</v>
      </c>
      <c r="Q1292" s="120" t="str">
        <f>IF($B$9="Female",'No Self Assessment feeder'!Q1281,IF($B$9="Male",'No Self Assessment feeder'!AW1281,IF($B$9="All",'No Self Assessment feeder'!CC1281)))</f>
        <v>.</v>
      </c>
      <c r="R1292" s="120" t="str">
        <f>IF($B$9="Female",'No Self Assessment feeder'!R1281,IF($B$9="Male",'No Self Assessment feeder'!AX1281,IF($B$9="All",'No Self Assessment feeder'!CD1281)))</f>
        <v>.</v>
      </c>
      <c r="S1292" s="120" t="str">
        <f>IF($B$9="Female",'No Self Assessment feeder'!S1281,IF($B$9="Male",'No Self Assessment feeder'!AY1281,IF($B$9="All",'No Self Assessment feeder'!CE1281)))</f>
        <v>.</v>
      </c>
      <c r="T1292" s="120" t="str">
        <f>IF($B$9="Female",'No Self Assessment feeder'!T1281,IF($B$9="Male",'No Self Assessment feeder'!AZ1281,IF($B$9="All",'No Self Assessment feeder'!CF1281)))</f>
        <v>.</v>
      </c>
      <c r="U1292" s="127" t="str">
        <f>IF($B$9="Female",'No Self Assessment feeder'!U1281,IF($B$9="Male",'No Self Assessment feeder'!BA1281,IF($B$9="All",'No Self Assessment feeder'!CG1281)))</f>
        <v>.</v>
      </c>
      <c r="V1292" s="81" t="str">
        <f>IF($B$9="Female",'No Self Assessment feeder'!V1281,IF($B$9="Male",'No Self Assessment feeder'!BB1281,IF($B$9="All",'No Self Assessment feeder'!CH1281)))</f>
        <v>.</v>
      </c>
      <c r="W1292" s="120" t="str">
        <f>IF($B$9="Female",'No Self Assessment feeder'!W1281,IF($B$9="Male",'No Self Assessment feeder'!BC1281,IF($B$9="All",'No Self Assessment feeder'!CI1281)))</f>
        <v>.</v>
      </c>
      <c r="X1292" s="79" t="str">
        <f>IF($B$9="Female",'No Self Assessment feeder'!X1281,IF($B$9="Male",'No Self Assessment feeder'!BD1281,IF($B$9="All",'No Self Assessment feeder'!CJ1281)))</f>
        <v>.</v>
      </c>
      <c r="Y1292" s="120" t="str">
        <f>IF($B$9="Female",'No Self Assessment feeder'!Y1281,IF($B$9="Male",'No Self Assessment feeder'!BE1281,IF($B$9="All",'No Self Assessment feeder'!CK1281)))</f>
        <v>.</v>
      </c>
      <c r="Z1292" s="120" t="str">
        <f>IF($B$9="Female",'No Self Assessment feeder'!Z1281,IF($B$9="Male",'No Self Assessment feeder'!BF1281,IF($B$9="All",'No Self Assessment feeder'!CL1281)))</f>
        <v>.</v>
      </c>
      <c r="AA1292" s="120" t="str">
        <f>IF($B$9="Female",'No Self Assessment feeder'!AA1281,IF($B$9="Male",'No Self Assessment feeder'!BG1281,IF($B$9="All",'No Self Assessment feeder'!CM1281)))</f>
        <v>.</v>
      </c>
      <c r="AB1292" s="120" t="str">
        <f>IF($B$9="Female",'No Self Assessment feeder'!AB1281,IF($B$9="Male",'No Self Assessment feeder'!BH1281,IF($B$9="All",'No Self Assessment feeder'!CN1281)))</f>
        <v>.</v>
      </c>
      <c r="AC1292" s="127" t="str">
        <f>IF($B$9="Female",'No Self Assessment feeder'!AC1281,IF($B$9="Male",'No Self Assessment feeder'!BI1281,IF($B$9="All",'No Self Assessment feeder'!CO1281)))</f>
        <v>.</v>
      </c>
      <c r="CM1292" s="29"/>
    </row>
    <row r="1293" spans="1:91" ht="14.25" customHeight="1" x14ac:dyDescent="0.2">
      <c r="A1293" s="159" t="s">
        <v>297</v>
      </c>
      <c r="B1293" s="65" t="s">
        <v>222</v>
      </c>
      <c r="C1293" s="66">
        <v>10007816</v>
      </c>
      <c r="D1293" s="66" t="s">
        <v>491</v>
      </c>
      <c r="E1293" s="162" t="s">
        <v>453</v>
      </c>
      <c r="F1293" s="142">
        <f>IF($B$9="Female",'No Self Assessment feeder'!F1282,IF($B$9="Male",'No Self Assessment feeder'!AL1282,IF($B$9="All",'No Self Assessment feeder'!BR1282)))</f>
        <v>195</v>
      </c>
      <c r="G1293" s="120">
        <f>IF($B$9="Female",'No Self Assessment feeder'!G1282,IF($B$9="Male",'No Self Assessment feeder'!AM1282,IF($B$9="All",'No Self Assessment feeder'!BS1282)))</f>
        <v>0.5</v>
      </c>
      <c r="H1293" s="79">
        <f>IF($B$9="Female",'No Self Assessment feeder'!H1282,IF($B$9="Male",'No Self Assessment feeder'!AN1282,IF($B$9="All",'No Self Assessment feeder'!BT1282)))</f>
        <v>195</v>
      </c>
      <c r="I1293" s="120">
        <f>IF($B$9="Female",'No Self Assessment feeder'!I1282,IF($B$9="Male",'No Self Assessment feeder'!AO1282,IF($B$9="All",'No Self Assessment feeder'!BU1282)))</f>
        <v>13.4</v>
      </c>
      <c r="J1293" s="120">
        <f>IF($B$9="Female",'No Self Assessment feeder'!J1282,IF($B$9="Male",'No Self Assessment feeder'!AP1282,IF($B$9="All",'No Self Assessment feeder'!BV1282)))</f>
        <v>19.100000000000001</v>
      </c>
      <c r="K1293" s="120">
        <f>IF($B$9="Female",'No Self Assessment feeder'!K1282,IF($B$9="Male",'No Self Assessment feeder'!AQ1282,IF($B$9="All",'No Self Assessment feeder'!BW1282)))</f>
        <v>57.2</v>
      </c>
      <c r="L1293" s="120">
        <f>IF($B$9="Female",'No Self Assessment feeder'!L1282,IF($B$9="Male",'No Self Assessment feeder'!AR1282,IF($B$9="All",'No Self Assessment feeder'!BX1282)))</f>
        <v>63.9</v>
      </c>
      <c r="M1293" s="127">
        <f>IF($B$9="Female",'No Self Assessment feeder'!M1282,IF($B$9="Male",'No Self Assessment feeder'!AS1282,IF($B$9="All",'No Self Assessment feeder'!BY1282)))</f>
        <v>67.5</v>
      </c>
      <c r="N1293" s="81" t="str">
        <f>IF($B$9="Female",'No Self Assessment feeder'!N1282,IF($B$9="Male",'No Self Assessment feeder'!AT1282,IF($B$9="All",'No Self Assessment feeder'!BZ1282)))</f>
        <v>.</v>
      </c>
      <c r="O1293" s="120" t="str">
        <f>IF($B$9="Female",'No Self Assessment feeder'!O1282,IF($B$9="Male",'No Self Assessment feeder'!AU1282,IF($B$9="All",'No Self Assessment feeder'!CA1282)))</f>
        <v>.</v>
      </c>
      <c r="P1293" s="79" t="str">
        <f>IF($B$9="Female",'No Self Assessment feeder'!P1282,IF($B$9="Male",'No Self Assessment feeder'!AV1282,IF($B$9="All",'No Self Assessment feeder'!CB1282)))</f>
        <v>.</v>
      </c>
      <c r="Q1293" s="120" t="str">
        <f>IF($B$9="Female",'No Self Assessment feeder'!Q1282,IF($B$9="Male",'No Self Assessment feeder'!AW1282,IF($B$9="All",'No Self Assessment feeder'!CC1282)))</f>
        <v>.</v>
      </c>
      <c r="R1293" s="120" t="str">
        <f>IF($B$9="Female",'No Self Assessment feeder'!R1282,IF($B$9="Male",'No Self Assessment feeder'!AX1282,IF($B$9="All",'No Self Assessment feeder'!CD1282)))</f>
        <v>.</v>
      </c>
      <c r="S1293" s="120" t="str">
        <f>IF($B$9="Female",'No Self Assessment feeder'!S1282,IF($B$9="Male",'No Self Assessment feeder'!AY1282,IF($B$9="All",'No Self Assessment feeder'!CE1282)))</f>
        <v>.</v>
      </c>
      <c r="T1293" s="120" t="str">
        <f>IF($B$9="Female",'No Self Assessment feeder'!T1282,IF($B$9="Male",'No Self Assessment feeder'!AZ1282,IF($B$9="All",'No Self Assessment feeder'!CF1282)))</f>
        <v>.</v>
      </c>
      <c r="U1293" s="127" t="str">
        <f>IF($B$9="Female",'No Self Assessment feeder'!U1282,IF($B$9="Male",'No Self Assessment feeder'!BA1282,IF($B$9="All",'No Self Assessment feeder'!CG1282)))</f>
        <v>.</v>
      </c>
      <c r="V1293" s="81" t="str">
        <f>IF($B$9="Female",'No Self Assessment feeder'!V1282,IF($B$9="Male",'No Self Assessment feeder'!BB1282,IF($B$9="All",'No Self Assessment feeder'!CH1282)))</f>
        <v>.</v>
      </c>
      <c r="W1293" s="120" t="str">
        <f>IF($B$9="Female",'No Self Assessment feeder'!W1282,IF($B$9="Male",'No Self Assessment feeder'!BC1282,IF($B$9="All",'No Self Assessment feeder'!CI1282)))</f>
        <v>.</v>
      </c>
      <c r="X1293" s="79" t="str">
        <f>IF($B$9="Female",'No Self Assessment feeder'!X1282,IF($B$9="Male",'No Self Assessment feeder'!BD1282,IF($B$9="All",'No Self Assessment feeder'!CJ1282)))</f>
        <v>.</v>
      </c>
      <c r="Y1293" s="120" t="str">
        <f>IF($B$9="Female",'No Self Assessment feeder'!Y1282,IF($B$9="Male",'No Self Assessment feeder'!BE1282,IF($B$9="All",'No Self Assessment feeder'!CK1282)))</f>
        <v>.</v>
      </c>
      <c r="Z1293" s="120" t="str">
        <f>IF($B$9="Female",'No Self Assessment feeder'!Z1282,IF($B$9="Male",'No Self Assessment feeder'!BF1282,IF($B$9="All",'No Self Assessment feeder'!CL1282)))</f>
        <v>.</v>
      </c>
      <c r="AA1293" s="120" t="str">
        <f>IF($B$9="Female",'No Self Assessment feeder'!AA1282,IF($B$9="Male",'No Self Assessment feeder'!BG1282,IF($B$9="All",'No Self Assessment feeder'!CM1282)))</f>
        <v>.</v>
      </c>
      <c r="AB1293" s="120" t="str">
        <f>IF($B$9="Female",'No Self Assessment feeder'!AB1282,IF($B$9="Male",'No Self Assessment feeder'!BH1282,IF($B$9="All",'No Self Assessment feeder'!CN1282)))</f>
        <v>.</v>
      </c>
      <c r="AC1293" s="127" t="str">
        <f>IF($B$9="Female",'No Self Assessment feeder'!AC1282,IF($B$9="Male",'No Self Assessment feeder'!BI1282,IF($B$9="All",'No Self Assessment feeder'!CO1282)))</f>
        <v>.</v>
      </c>
      <c r="CM1293" s="29"/>
    </row>
    <row r="1294" spans="1:91" ht="14.25" customHeight="1" x14ac:dyDescent="0.2">
      <c r="A1294" s="159" t="s">
        <v>297</v>
      </c>
      <c r="B1294" s="65" t="s">
        <v>224</v>
      </c>
      <c r="C1294" s="66">
        <v>10005553</v>
      </c>
      <c r="D1294" s="66" t="s">
        <v>495</v>
      </c>
      <c r="E1294" s="162" t="s">
        <v>225</v>
      </c>
      <c r="F1294" s="142">
        <f>IF($B$9="Female",'No Self Assessment feeder'!F1283,IF($B$9="Male",'No Self Assessment feeder'!AL1283,IF($B$9="All",'No Self Assessment feeder'!BR1283)))</f>
        <v>1485</v>
      </c>
      <c r="G1294" s="120">
        <f>IF($B$9="Female",'No Self Assessment feeder'!G1283,IF($B$9="Male",'No Self Assessment feeder'!AM1283,IF($B$9="All",'No Self Assessment feeder'!BS1283)))</f>
        <v>1.4</v>
      </c>
      <c r="H1294" s="79">
        <f>IF($B$9="Female",'No Self Assessment feeder'!H1283,IF($B$9="Male",'No Self Assessment feeder'!AN1283,IF($B$9="All",'No Self Assessment feeder'!BT1283)))</f>
        <v>1460</v>
      </c>
      <c r="I1294" s="120">
        <f>IF($B$9="Female",'No Self Assessment feeder'!I1283,IF($B$9="Male",'No Self Assessment feeder'!AO1283,IF($B$9="All",'No Self Assessment feeder'!BU1283)))</f>
        <v>6.6</v>
      </c>
      <c r="J1294" s="120">
        <f>IF($B$9="Female",'No Self Assessment feeder'!J1283,IF($B$9="Male",'No Self Assessment feeder'!AP1283,IF($B$9="All",'No Self Assessment feeder'!BV1283)))</f>
        <v>12.7</v>
      </c>
      <c r="K1294" s="120">
        <f>IF($B$9="Female",'No Self Assessment feeder'!K1283,IF($B$9="Male",'No Self Assessment feeder'!AQ1283,IF($B$9="All",'No Self Assessment feeder'!BW1283)))</f>
        <v>50.6</v>
      </c>
      <c r="L1294" s="120">
        <f>IF($B$9="Female",'No Self Assessment feeder'!L1283,IF($B$9="Male",'No Self Assessment feeder'!AR1283,IF($B$9="All",'No Self Assessment feeder'!BX1283)))</f>
        <v>67.8</v>
      </c>
      <c r="M1294" s="127">
        <f>IF($B$9="Female",'No Self Assessment feeder'!M1283,IF($B$9="Male",'No Self Assessment feeder'!AS1283,IF($B$9="All",'No Self Assessment feeder'!BY1283)))</f>
        <v>80.7</v>
      </c>
      <c r="N1294" s="81" t="str">
        <f>IF($B$9="Female",'No Self Assessment feeder'!N1283,IF($B$9="Male",'No Self Assessment feeder'!AT1283,IF($B$9="All",'No Self Assessment feeder'!BZ1283)))</f>
        <v>.</v>
      </c>
      <c r="O1294" s="120" t="str">
        <f>IF($B$9="Female",'No Self Assessment feeder'!O1283,IF($B$9="Male",'No Self Assessment feeder'!AU1283,IF($B$9="All",'No Self Assessment feeder'!CA1283)))</f>
        <v>.</v>
      </c>
      <c r="P1294" s="79" t="str">
        <f>IF($B$9="Female",'No Self Assessment feeder'!P1283,IF($B$9="Male",'No Self Assessment feeder'!AV1283,IF($B$9="All",'No Self Assessment feeder'!CB1283)))</f>
        <v>.</v>
      </c>
      <c r="Q1294" s="120" t="str">
        <f>IF($B$9="Female",'No Self Assessment feeder'!Q1283,IF($B$9="Male",'No Self Assessment feeder'!AW1283,IF($B$9="All",'No Self Assessment feeder'!CC1283)))</f>
        <v>.</v>
      </c>
      <c r="R1294" s="120" t="str">
        <f>IF($B$9="Female",'No Self Assessment feeder'!R1283,IF($B$9="Male",'No Self Assessment feeder'!AX1283,IF($B$9="All",'No Self Assessment feeder'!CD1283)))</f>
        <v>.</v>
      </c>
      <c r="S1294" s="120" t="str">
        <f>IF($B$9="Female",'No Self Assessment feeder'!S1283,IF($B$9="Male",'No Self Assessment feeder'!AY1283,IF($B$9="All",'No Self Assessment feeder'!CE1283)))</f>
        <v>.</v>
      </c>
      <c r="T1294" s="120" t="str">
        <f>IF($B$9="Female",'No Self Assessment feeder'!T1283,IF($B$9="Male",'No Self Assessment feeder'!AZ1283,IF($B$9="All",'No Self Assessment feeder'!CF1283)))</f>
        <v>.</v>
      </c>
      <c r="U1294" s="127" t="str">
        <f>IF($B$9="Female",'No Self Assessment feeder'!U1283,IF($B$9="Male",'No Self Assessment feeder'!BA1283,IF($B$9="All",'No Self Assessment feeder'!CG1283)))</f>
        <v>.</v>
      </c>
      <c r="V1294" s="81" t="str">
        <f>IF($B$9="Female",'No Self Assessment feeder'!V1283,IF($B$9="Male",'No Self Assessment feeder'!BB1283,IF($B$9="All",'No Self Assessment feeder'!CH1283)))</f>
        <v>.</v>
      </c>
      <c r="W1294" s="120" t="str">
        <f>IF($B$9="Female",'No Self Assessment feeder'!W1283,IF($B$9="Male",'No Self Assessment feeder'!BC1283,IF($B$9="All",'No Self Assessment feeder'!CI1283)))</f>
        <v>.</v>
      </c>
      <c r="X1294" s="79" t="str">
        <f>IF($B$9="Female",'No Self Assessment feeder'!X1283,IF($B$9="Male",'No Self Assessment feeder'!BD1283,IF($B$9="All",'No Self Assessment feeder'!CJ1283)))</f>
        <v>.</v>
      </c>
      <c r="Y1294" s="120" t="str">
        <f>IF($B$9="Female",'No Self Assessment feeder'!Y1283,IF($B$9="Male",'No Self Assessment feeder'!BE1283,IF($B$9="All",'No Self Assessment feeder'!CK1283)))</f>
        <v>.</v>
      </c>
      <c r="Z1294" s="120" t="str">
        <f>IF($B$9="Female",'No Self Assessment feeder'!Z1283,IF($B$9="Male",'No Self Assessment feeder'!BF1283,IF($B$9="All",'No Self Assessment feeder'!CL1283)))</f>
        <v>.</v>
      </c>
      <c r="AA1294" s="120" t="str">
        <f>IF($B$9="Female",'No Self Assessment feeder'!AA1283,IF($B$9="Male",'No Self Assessment feeder'!BG1283,IF($B$9="All",'No Self Assessment feeder'!CM1283)))</f>
        <v>.</v>
      </c>
      <c r="AB1294" s="120" t="str">
        <f>IF($B$9="Female",'No Self Assessment feeder'!AB1283,IF($B$9="Male",'No Self Assessment feeder'!BH1283,IF($B$9="All",'No Self Assessment feeder'!CN1283)))</f>
        <v>.</v>
      </c>
      <c r="AC1294" s="127" t="str">
        <f>IF($B$9="Female",'No Self Assessment feeder'!AC1283,IF($B$9="Male",'No Self Assessment feeder'!BI1283,IF($B$9="All",'No Self Assessment feeder'!CO1283)))</f>
        <v>.</v>
      </c>
      <c r="CM1294" s="29"/>
    </row>
    <row r="1295" spans="1:91" ht="14.25" customHeight="1" x14ac:dyDescent="0.2">
      <c r="A1295" s="159" t="s">
        <v>297</v>
      </c>
      <c r="B1295" s="65" t="s">
        <v>226</v>
      </c>
      <c r="C1295" s="66">
        <v>10007837</v>
      </c>
      <c r="D1295" s="66" t="s">
        <v>493</v>
      </c>
      <c r="E1295" s="162" t="s">
        <v>227</v>
      </c>
      <c r="F1295" s="142">
        <f>IF($B$9="Female",'No Self Assessment feeder'!F1284,IF($B$9="Male",'No Self Assessment feeder'!AL1284,IF($B$9="All",'No Self Assessment feeder'!BR1284)))</f>
        <v>90</v>
      </c>
      <c r="G1295" s="120">
        <f>IF($B$9="Female",'No Self Assessment feeder'!G1284,IF($B$9="Male",'No Self Assessment feeder'!AM1284,IF($B$9="All",'No Self Assessment feeder'!BS1284)))</f>
        <v>1.1000000000000001</v>
      </c>
      <c r="H1295" s="79">
        <f>IF($B$9="Female",'No Self Assessment feeder'!H1284,IF($B$9="Male",'No Self Assessment feeder'!AN1284,IF($B$9="All",'No Self Assessment feeder'!BT1284)))</f>
        <v>90</v>
      </c>
      <c r="I1295" s="120">
        <f>IF($B$9="Female",'No Self Assessment feeder'!I1284,IF($B$9="Male",'No Self Assessment feeder'!AO1284,IF($B$9="All",'No Self Assessment feeder'!BU1284)))</f>
        <v>14.8</v>
      </c>
      <c r="J1295" s="120">
        <f>IF($B$9="Female",'No Self Assessment feeder'!J1284,IF($B$9="Male",'No Self Assessment feeder'!AP1284,IF($B$9="All",'No Self Assessment feeder'!BV1284)))</f>
        <v>11.4</v>
      </c>
      <c r="K1295" s="120">
        <f>IF($B$9="Female",'No Self Assessment feeder'!K1284,IF($B$9="Male",'No Self Assessment feeder'!AQ1284,IF($B$9="All",'No Self Assessment feeder'!BW1284)))</f>
        <v>34.1</v>
      </c>
      <c r="L1295" s="120">
        <f>IF($B$9="Female",'No Self Assessment feeder'!L1284,IF($B$9="Male",'No Self Assessment feeder'!AR1284,IF($B$9="All",'No Self Assessment feeder'!BX1284)))</f>
        <v>51.1</v>
      </c>
      <c r="M1295" s="127">
        <f>IF($B$9="Female",'No Self Assessment feeder'!M1284,IF($B$9="Male",'No Self Assessment feeder'!AS1284,IF($B$9="All",'No Self Assessment feeder'!BY1284)))</f>
        <v>73.900000000000006</v>
      </c>
      <c r="N1295" s="81" t="str">
        <f>IF($B$9="Female",'No Self Assessment feeder'!N1284,IF($B$9="Male",'No Self Assessment feeder'!AT1284,IF($B$9="All",'No Self Assessment feeder'!BZ1284)))</f>
        <v>.</v>
      </c>
      <c r="O1295" s="120" t="str">
        <f>IF($B$9="Female",'No Self Assessment feeder'!O1284,IF($B$9="Male",'No Self Assessment feeder'!AU1284,IF($B$9="All",'No Self Assessment feeder'!CA1284)))</f>
        <v>.</v>
      </c>
      <c r="P1295" s="79" t="str">
        <f>IF($B$9="Female",'No Self Assessment feeder'!P1284,IF($B$9="Male",'No Self Assessment feeder'!AV1284,IF($B$9="All",'No Self Assessment feeder'!CB1284)))</f>
        <v>.</v>
      </c>
      <c r="Q1295" s="120" t="str">
        <f>IF($B$9="Female",'No Self Assessment feeder'!Q1284,IF($B$9="Male",'No Self Assessment feeder'!AW1284,IF($B$9="All",'No Self Assessment feeder'!CC1284)))</f>
        <v>.</v>
      </c>
      <c r="R1295" s="120" t="str">
        <f>IF($B$9="Female",'No Self Assessment feeder'!R1284,IF($B$9="Male",'No Self Assessment feeder'!AX1284,IF($B$9="All",'No Self Assessment feeder'!CD1284)))</f>
        <v>.</v>
      </c>
      <c r="S1295" s="120" t="str">
        <f>IF($B$9="Female",'No Self Assessment feeder'!S1284,IF($B$9="Male",'No Self Assessment feeder'!AY1284,IF($B$9="All",'No Self Assessment feeder'!CE1284)))</f>
        <v>.</v>
      </c>
      <c r="T1295" s="120" t="str">
        <f>IF($B$9="Female",'No Self Assessment feeder'!T1284,IF($B$9="Male",'No Self Assessment feeder'!AZ1284,IF($B$9="All",'No Self Assessment feeder'!CF1284)))</f>
        <v>.</v>
      </c>
      <c r="U1295" s="127" t="str">
        <f>IF($B$9="Female",'No Self Assessment feeder'!U1284,IF($B$9="Male",'No Self Assessment feeder'!BA1284,IF($B$9="All",'No Self Assessment feeder'!CG1284)))</f>
        <v>.</v>
      </c>
      <c r="V1295" s="81" t="str">
        <f>IF($B$9="Female",'No Self Assessment feeder'!V1284,IF($B$9="Male",'No Self Assessment feeder'!BB1284,IF($B$9="All",'No Self Assessment feeder'!CH1284)))</f>
        <v>.</v>
      </c>
      <c r="W1295" s="120" t="str">
        <f>IF($B$9="Female",'No Self Assessment feeder'!W1284,IF($B$9="Male",'No Self Assessment feeder'!BC1284,IF($B$9="All",'No Self Assessment feeder'!CI1284)))</f>
        <v>.</v>
      </c>
      <c r="X1295" s="79" t="str">
        <f>IF($B$9="Female",'No Self Assessment feeder'!X1284,IF($B$9="Male",'No Self Assessment feeder'!BD1284,IF($B$9="All",'No Self Assessment feeder'!CJ1284)))</f>
        <v>.</v>
      </c>
      <c r="Y1295" s="120" t="str">
        <f>IF($B$9="Female",'No Self Assessment feeder'!Y1284,IF($B$9="Male",'No Self Assessment feeder'!BE1284,IF($B$9="All",'No Self Assessment feeder'!CK1284)))</f>
        <v>.</v>
      </c>
      <c r="Z1295" s="120" t="str">
        <f>IF($B$9="Female",'No Self Assessment feeder'!Z1284,IF($B$9="Male",'No Self Assessment feeder'!BF1284,IF($B$9="All",'No Self Assessment feeder'!CL1284)))</f>
        <v>.</v>
      </c>
      <c r="AA1295" s="120" t="str">
        <f>IF($B$9="Female",'No Self Assessment feeder'!AA1284,IF($B$9="Male",'No Self Assessment feeder'!BG1284,IF($B$9="All",'No Self Assessment feeder'!CM1284)))</f>
        <v>.</v>
      </c>
      <c r="AB1295" s="120" t="str">
        <f>IF($B$9="Female",'No Self Assessment feeder'!AB1284,IF($B$9="Male",'No Self Assessment feeder'!BH1284,IF($B$9="All",'No Self Assessment feeder'!CN1284)))</f>
        <v>.</v>
      </c>
      <c r="AC1295" s="127" t="str">
        <f>IF($B$9="Female",'No Self Assessment feeder'!AC1284,IF($B$9="Male",'No Self Assessment feeder'!BI1284,IF($B$9="All",'No Self Assessment feeder'!CO1284)))</f>
        <v>.</v>
      </c>
      <c r="CM1295" s="29"/>
    </row>
    <row r="1296" spans="1:91" ht="14.25" customHeight="1" x14ac:dyDescent="0.2">
      <c r="A1296" s="159" t="s">
        <v>297</v>
      </c>
      <c r="B1296" s="65" t="s">
        <v>228</v>
      </c>
      <c r="C1296" s="66">
        <v>10007779</v>
      </c>
      <c r="D1296" s="66" t="s">
        <v>491</v>
      </c>
      <c r="E1296" s="162" t="s">
        <v>229</v>
      </c>
      <c r="F1296" s="142">
        <f>IF($B$9="Female",'No Self Assessment feeder'!F1285,IF($B$9="Male",'No Self Assessment feeder'!AL1285,IF($B$9="All",'No Self Assessment feeder'!BR1285)))</f>
        <v>260</v>
      </c>
      <c r="G1296" s="120">
        <f>IF($B$9="Female",'No Self Assessment feeder'!G1285,IF($B$9="Male",'No Self Assessment feeder'!AM1285,IF($B$9="All",'No Self Assessment feeder'!BS1285)))</f>
        <v>0.4</v>
      </c>
      <c r="H1296" s="79">
        <f>IF($B$9="Female",'No Self Assessment feeder'!H1285,IF($B$9="Male",'No Self Assessment feeder'!AN1285,IF($B$9="All",'No Self Assessment feeder'!BT1285)))</f>
        <v>260</v>
      </c>
      <c r="I1296" s="120">
        <f>IF($B$9="Female",'No Self Assessment feeder'!I1285,IF($B$9="Male",'No Self Assessment feeder'!AO1285,IF($B$9="All",'No Self Assessment feeder'!BU1285)))</f>
        <v>7.7</v>
      </c>
      <c r="J1296" s="120">
        <f>IF($B$9="Female",'No Self Assessment feeder'!J1285,IF($B$9="Male",'No Self Assessment feeder'!AP1285,IF($B$9="All",'No Self Assessment feeder'!BV1285)))</f>
        <v>9.6</v>
      </c>
      <c r="K1296" s="120">
        <f>IF($B$9="Female",'No Self Assessment feeder'!K1285,IF($B$9="Male",'No Self Assessment feeder'!AQ1285,IF($B$9="All",'No Self Assessment feeder'!BW1285)))</f>
        <v>62.3</v>
      </c>
      <c r="L1296" s="120">
        <f>IF($B$9="Female",'No Self Assessment feeder'!L1285,IF($B$9="Male",'No Self Assessment feeder'!AR1285,IF($B$9="All",'No Self Assessment feeder'!BX1285)))</f>
        <v>74.2</v>
      </c>
      <c r="M1296" s="127">
        <f>IF($B$9="Female",'No Self Assessment feeder'!M1285,IF($B$9="Male",'No Self Assessment feeder'!AS1285,IF($B$9="All",'No Self Assessment feeder'!BY1285)))</f>
        <v>82.7</v>
      </c>
      <c r="N1296" s="81" t="str">
        <f>IF($B$9="Female",'No Self Assessment feeder'!N1285,IF($B$9="Male",'No Self Assessment feeder'!AT1285,IF($B$9="All",'No Self Assessment feeder'!BZ1285)))</f>
        <v>.</v>
      </c>
      <c r="O1296" s="120" t="str">
        <f>IF($B$9="Female",'No Self Assessment feeder'!O1285,IF($B$9="Male",'No Self Assessment feeder'!AU1285,IF($B$9="All",'No Self Assessment feeder'!CA1285)))</f>
        <v>.</v>
      </c>
      <c r="P1296" s="79" t="str">
        <f>IF($B$9="Female",'No Self Assessment feeder'!P1285,IF($B$9="Male",'No Self Assessment feeder'!AV1285,IF($B$9="All",'No Self Assessment feeder'!CB1285)))</f>
        <v>.</v>
      </c>
      <c r="Q1296" s="120" t="str">
        <f>IF($B$9="Female",'No Self Assessment feeder'!Q1285,IF($B$9="Male",'No Self Assessment feeder'!AW1285,IF($B$9="All",'No Self Assessment feeder'!CC1285)))</f>
        <v>.</v>
      </c>
      <c r="R1296" s="120" t="str">
        <f>IF($B$9="Female",'No Self Assessment feeder'!R1285,IF($B$9="Male",'No Self Assessment feeder'!AX1285,IF($B$9="All",'No Self Assessment feeder'!CD1285)))</f>
        <v>.</v>
      </c>
      <c r="S1296" s="120" t="str">
        <f>IF($B$9="Female",'No Self Assessment feeder'!S1285,IF($B$9="Male",'No Self Assessment feeder'!AY1285,IF($B$9="All",'No Self Assessment feeder'!CE1285)))</f>
        <v>.</v>
      </c>
      <c r="T1296" s="120" t="str">
        <f>IF($B$9="Female",'No Self Assessment feeder'!T1285,IF($B$9="Male",'No Self Assessment feeder'!AZ1285,IF($B$9="All",'No Self Assessment feeder'!CF1285)))</f>
        <v>.</v>
      </c>
      <c r="U1296" s="127" t="str">
        <f>IF($B$9="Female",'No Self Assessment feeder'!U1285,IF($B$9="Male",'No Self Assessment feeder'!BA1285,IF($B$9="All",'No Self Assessment feeder'!CG1285)))</f>
        <v>.</v>
      </c>
      <c r="V1296" s="81" t="str">
        <f>IF($B$9="Female",'No Self Assessment feeder'!V1285,IF($B$9="Male",'No Self Assessment feeder'!BB1285,IF($B$9="All",'No Self Assessment feeder'!CH1285)))</f>
        <v>.</v>
      </c>
      <c r="W1296" s="120" t="str">
        <f>IF($B$9="Female",'No Self Assessment feeder'!W1285,IF($B$9="Male",'No Self Assessment feeder'!BC1285,IF($B$9="All",'No Self Assessment feeder'!CI1285)))</f>
        <v>.</v>
      </c>
      <c r="X1296" s="79" t="str">
        <f>IF($B$9="Female",'No Self Assessment feeder'!X1285,IF($B$9="Male",'No Self Assessment feeder'!BD1285,IF($B$9="All",'No Self Assessment feeder'!CJ1285)))</f>
        <v>.</v>
      </c>
      <c r="Y1296" s="120" t="str">
        <f>IF($B$9="Female",'No Self Assessment feeder'!Y1285,IF($B$9="Male",'No Self Assessment feeder'!BE1285,IF($B$9="All",'No Self Assessment feeder'!CK1285)))</f>
        <v>.</v>
      </c>
      <c r="Z1296" s="120" t="str">
        <f>IF($B$9="Female",'No Self Assessment feeder'!Z1285,IF($B$9="Male",'No Self Assessment feeder'!BF1285,IF($B$9="All",'No Self Assessment feeder'!CL1285)))</f>
        <v>.</v>
      </c>
      <c r="AA1296" s="120" t="str">
        <f>IF($B$9="Female",'No Self Assessment feeder'!AA1285,IF($B$9="Male",'No Self Assessment feeder'!BG1285,IF($B$9="All",'No Self Assessment feeder'!CM1285)))</f>
        <v>.</v>
      </c>
      <c r="AB1296" s="120" t="str">
        <f>IF($B$9="Female",'No Self Assessment feeder'!AB1285,IF($B$9="Male",'No Self Assessment feeder'!BH1285,IF($B$9="All",'No Self Assessment feeder'!CN1285)))</f>
        <v>.</v>
      </c>
      <c r="AC1296" s="127" t="str">
        <f>IF($B$9="Female",'No Self Assessment feeder'!AC1285,IF($B$9="Male",'No Self Assessment feeder'!BI1285,IF($B$9="All",'No Self Assessment feeder'!CO1285)))</f>
        <v>.</v>
      </c>
      <c r="CM1296" s="29"/>
    </row>
    <row r="1297" spans="1:91" ht="14.25" customHeight="1" x14ac:dyDescent="0.2">
      <c r="A1297" s="159" t="s">
        <v>297</v>
      </c>
      <c r="B1297" s="65" t="s">
        <v>230</v>
      </c>
      <c r="C1297" s="66">
        <v>10007782</v>
      </c>
      <c r="D1297" s="66" t="s">
        <v>491</v>
      </c>
      <c r="E1297" s="162" t="s">
        <v>231</v>
      </c>
      <c r="F1297" s="142">
        <f>IF($B$9="Female",'No Self Assessment feeder'!F1286,IF($B$9="Male",'No Self Assessment feeder'!AL1286,IF($B$9="All",'No Self Assessment feeder'!BR1286)))</f>
        <v>630</v>
      </c>
      <c r="G1297" s="120">
        <f>IF($B$9="Female",'No Self Assessment feeder'!G1286,IF($B$9="Male",'No Self Assessment feeder'!AM1286,IF($B$9="All",'No Self Assessment feeder'!BS1286)))</f>
        <v>2.5</v>
      </c>
      <c r="H1297" s="79">
        <f>IF($B$9="Female",'No Self Assessment feeder'!H1286,IF($B$9="Male",'No Self Assessment feeder'!AN1286,IF($B$9="All",'No Self Assessment feeder'!BT1286)))</f>
        <v>615</v>
      </c>
      <c r="I1297" s="120">
        <f>IF($B$9="Female",'No Self Assessment feeder'!I1286,IF($B$9="Male",'No Self Assessment feeder'!AO1286,IF($B$9="All",'No Self Assessment feeder'!BU1286)))</f>
        <v>5.7</v>
      </c>
      <c r="J1297" s="120">
        <f>IF($B$9="Female",'No Self Assessment feeder'!J1286,IF($B$9="Male",'No Self Assessment feeder'!AP1286,IF($B$9="All",'No Self Assessment feeder'!BV1286)))</f>
        <v>6.7</v>
      </c>
      <c r="K1297" s="120">
        <f>IF($B$9="Female",'No Self Assessment feeder'!K1286,IF($B$9="Male",'No Self Assessment feeder'!AQ1286,IF($B$9="All",'No Self Assessment feeder'!BW1286)))</f>
        <v>62.7</v>
      </c>
      <c r="L1297" s="120">
        <f>IF($B$9="Female",'No Self Assessment feeder'!L1286,IF($B$9="Male",'No Self Assessment feeder'!AR1286,IF($B$9="All",'No Self Assessment feeder'!BX1286)))</f>
        <v>79.7</v>
      </c>
      <c r="M1297" s="127">
        <f>IF($B$9="Female",'No Self Assessment feeder'!M1286,IF($B$9="Male",'No Self Assessment feeder'!AS1286,IF($B$9="All",'No Self Assessment feeder'!BY1286)))</f>
        <v>87.7</v>
      </c>
      <c r="N1297" s="81" t="str">
        <f>IF($B$9="Female",'No Self Assessment feeder'!N1286,IF($B$9="Male",'No Self Assessment feeder'!AT1286,IF($B$9="All",'No Self Assessment feeder'!BZ1286)))</f>
        <v>.</v>
      </c>
      <c r="O1297" s="120" t="str">
        <f>IF($B$9="Female",'No Self Assessment feeder'!O1286,IF($B$9="Male",'No Self Assessment feeder'!AU1286,IF($B$9="All",'No Self Assessment feeder'!CA1286)))</f>
        <v>.</v>
      </c>
      <c r="P1297" s="79" t="str">
        <f>IF($B$9="Female",'No Self Assessment feeder'!P1286,IF($B$9="Male",'No Self Assessment feeder'!AV1286,IF($B$9="All",'No Self Assessment feeder'!CB1286)))</f>
        <v>.</v>
      </c>
      <c r="Q1297" s="120" t="str">
        <f>IF($B$9="Female",'No Self Assessment feeder'!Q1286,IF($B$9="Male",'No Self Assessment feeder'!AW1286,IF($B$9="All",'No Self Assessment feeder'!CC1286)))</f>
        <v>.</v>
      </c>
      <c r="R1297" s="120" t="str">
        <f>IF($B$9="Female",'No Self Assessment feeder'!R1286,IF($B$9="Male",'No Self Assessment feeder'!AX1286,IF($B$9="All",'No Self Assessment feeder'!CD1286)))</f>
        <v>.</v>
      </c>
      <c r="S1297" s="120" t="str">
        <f>IF($B$9="Female",'No Self Assessment feeder'!S1286,IF($B$9="Male",'No Self Assessment feeder'!AY1286,IF($B$9="All",'No Self Assessment feeder'!CE1286)))</f>
        <v>.</v>
      </c>
      <c r="T1297" s="120" t="str">
        <f>IF($B$9="Female",'No Self Assessment feeder'!T1286,IF($B$9="Male",'No Self Assessment feeder'!AZ1286,IF($B$9="All",'No Self Assessment feeder'!CF1286)))</f>
        <v>.</v>
      </c>
      <c r="U1297" s="127" t="str">
        <f>IF($B$9="Female",'No Self Assessment feeder'!U1286,IF($B$9="Male",'No Self Assessment feeder'!BA1286,IF($B$9="All",'No Self Assessment feeder'!CG1286)))</f>
        <v>.</v>
      </c>
      <c r="V1297" s="81" t="str">
        <f>IF($B$9="Female",'No Self Assessment feeder'!V1286,IF($B$9="Male",'No Self Assessment feeder'!BB1286,IF($B$9="All",'No Self Assessment feeder'!CH1286)))</f>
        <v>.</v>
      </c>
      <c r="W1297" s="120" t="str">
        <f>IF($B$9="Female",'No Self Assessment feeder'!W1286,IF($B$9="Male",'No Self Assessment feeder'!BC1286,IF($B$9="All",'No Self Assessment feeder'!CI1286)))</f>
        <v>.</v>
      </c>
      <c r="X1297" s="79" t="str">
        <f>IF($B$9="Female",'No Self Assessment feeder'!X1286,IF($B$9="Male",'No Self Assessment feeder'!BD1286,IF($B$9="All",'No Self Assessment feeder'!CJ1286)))</f>
        <v>.</v>
      </c>
      <c r="Y1297" s="120" t="str">
        <f>IF($B$9="Female",'No Self Assessment feeder'!Y1286,IF($B$9="Male",'No Self Assessment feeder'!BE1286,IF($B$9="All",'No Self Assessment feeder'!CK1286)))</f>
        <v>.</v>
      </c>
      <c r="Z1297" s="120" t="str">
        <f>IF($B$9="Female",'No Self Assessment feeder'!Z1286,IF($B$9="Male",'No Self Assessment feeder'!BF1286,IF($B$9="All",'No Self Assessment feeder'!CL1286)))</f>
        <v>.</v>
      </c>
      <c r="AA1297" s="120" t="str">
        <f>IF($B$9="Female",'No Self Assessment feeder'!AA1286,IF($B$9="Male",'No Self Assessment feeder'!BG1286,IF($B$9="All",'No Self Assessment feeder'!CM1286)))</f>
        <v>.</v>
      </c>
      <c r="AB1297" s="120" t="str">
        <f>IF($B$9="Female",'No Self Assessment feeder'!AB1286,IF($B$9="Male",'No Self Assessment feeder'!BH1286,IF($B$9="All",'No Self Assessment feeder'!CN1286)))</f>
        <v>.</v>
      </c>
      <c r="AC1297" s="127" t="str">
        <f>IF($B$9="Female",'No Self Assessment feeder'!AC1286,IF($B$9="Male",'No Self Assessment feeder'!BI1286,IF($B$9="All",'No Self Assessment feeder'!CO1286)))</f>
        <v>.</v>
      </c>
      <c r="CM1297" s="29"/>
    </row>
    <row r="1298" spans="1:91" ht="14.25" customHeight="1" x14ac:dyDescent="0.2">
      <c r="A1298" s="159" t="s">
        <v>297</v>
      </c>
      <c r="B1298" s="65" t="s">
        <v>232</v>
      </c>
      <c r="C1298" s="66">
        <v>10007843</v>
      </c>
      <c r="D1298" s="66" t="s">
        <v>491</v>
      </c>
      <c r="E1298" s="162" t="s">
        <v>233</v>
      </c>
      <c r="F1298" s="142">
        <f>IF($B$9="Female",'No Self Assessment feeder'!F1287,IF($B$9="Male",'No Self Assessment feeder'!AL1287,IF($B$9="All",'No Self Assessment feeder'!BR1287)))</f>
        <v>930</v>
      </c>
      <c r="G1298" s="120">
        <f>IF($B$9="Female",'No Self Assessment feeder'!G1287,IF($B$9="Male",'No Self Assessment feeder'!AM1287,IF($B$9="All",'No Self Assessment feeder'!BS1287)))</f>
        <v>0.9</v>
      </c>
      <c r="H1298" s="79">
        <f>IF($B$9="Female",'No Self Assessment feeder'!H1287,IF($B$9="Male",'No Self Assessment feeder'!AN1287,IF($B$9="All",'No Self Assessment feeder'!BT1287)))</f>
        <v>920</v>
      </c>
      <c r="I1298" s="120">
        <f>IF($B$9="Female",'No Self Assessment feeder'!I1287,IF($B$9="Male",'No Self Assessment feeder'!AO1287,IF($B$9="All",'No Self Assessment feeder'!BU1287)))</f>
        <v>9</v>
      </c>
      <c r="J1298" s="120">
        <f>IF($B$9="Female",'No Self Assessment feeder'!J1287,IF($B$9="Male",'No Self Assessment feeder'!AP1287,IF($B$9="All",'No Self Assessment feeder'!BV1287)))</f>
        <v>11.1</v>
      </c>
      <c r="K1298" s="120">
        <f>IF($B$9="Female",'No Self Assessment feeder'!K1287,IF($B$9="Male",'No Self Assessment feeder'!AQ1287,IF($B$9="All",'No Self Assessment feeder'!BW1287)))</f>
        <v>63.6</v>
      </c>
      <c r="L1298" s="120">
        <f>IF($B$9="Female",'No Self Assessment feeder'!L1287,IF($B$9="Male",'No Self Assessment feeder'!AR1287,IF($B$9="All",'No Self Assessment feeder'!BX1287)))</f>
        <v>74.5</v>
      </c>
      <c r="M1298" s="127">
        <f>IF($B$9="Female",'No Self Assessment feeder'!M1287,IF($B$9="Male",'No Self Assessment feeder'!AS1287,IF($B$9="All",'No Self Assessment feeder'!BY1287)))</f>
        <v>79.900000000000006</v>
      </c>
      <c r="N1298" s="81" t="str">
        <f>IF($B$9="Female",'No Self Assessment feeder'!N1287,IF($B$9="Male",'No Self Assessment feeder'!AT1287,IF($B$9="All",'No Self Assessment feeder'!BZ1287)))</f>
        <v>.</v>
      </c>
      <c r="O1298" s="120" t="str">
        <f>IF($B$9="Female",'No Self Assessment feeder'!O1287,IF($B$9="Male",'No Self Assessment feeder'!AU1287,IF($B$9="All",'No Self Assessment feeder'!CA1287)))</f>
        <v>.</v>
      </c>
      <c r="P1298" s="79" t="str">
        <f>IF($B$9="Female",'No Self Assessment feeder'!P1287,IF($B$9="Male",'No Self Assessment feeder'!AV1287,IF($B$9="All",'No Self Assessment feeder'!CB1287)))</f>
        <v>.</v>
      </c>
      <c r="Q1298" s="120" t="str">
        <f>IF($B$9="Female",'No Self Assessment feeder'!Q1287,IF($B$9="Male",'No Self Assessment feeder'!AW1287,IF($B$9="All",'No Self Assessment feeder'!CC1287)))</f>
        <v>.</v>
      </c>
      <c r="R1298" s="120" t="str">
        <f>IF($B$9="Female",'No Self Assessment feeder'!R1287,IF($B$9="Male",'No Self Assessment feeder'!AX1287,IF($B$9="All",'No Self Assessment feeder'!CD1287)))</f>
        <v>.</v>
      </c>
      <c r="S1298" s="120" t="str">
        <f>IF($B$9="Female",'No Self Assessment feeder'!S1287,IF($B$9="Male",'No Self Assessment feeder'!AY1287,IF($B$9="All",'No Self Assessment feeder'!CE1287)))</f>
        <v>.</v>
      </c>
      <c r="T1298" s="120" t="str">
        <f>IF($B$9="Female",'No Self Assessment feeder'!T1287,IF($B$9="Male",'No Self Assessment feeder'!AZ1287,IF($B$9="All",'No Self Assessment feeder'!CF1287)))</f>
        <v>.</v>
      </c>
      <c r="U1298" s="127" t="str">
        <f>IF($B$9="Female",'No Self Assessment feeder'!U1287,IF($B$9="Male",'No Self Assessment feeder'!BA1287,IF($B$9="All",'No Self Assessment feeder'!CG1287)))</f>
        <v>.</v>
      </c>
      <c r="V1298" s="81" t="str">
        <f>IF($B$9="Female",'No Self Assessment feeder'!V1287,IF($B$9="Male",'No Self Assessment feeder'!BB1287,IF($B$9="All",'No Self Assessment feeder'!CH1287)))</f>
        <v>.</v>
      </c>
      <c r="W1298" s="120" t="str">
        <f>IF($B$9="Female",'No Self Assessment feeder'!W1287,IF($B$9="Male",'No Self Assessment feeder'!BC1287,IF($B$9="All",'No Self Assessment feeder'!CI1287)))</f>
        <v>.</v>
      </c>
      <c r="X1298" s="79" t="str">
        <f>IF($B$9="Female",'No Self Assessment feeder'!X1287,IF($B$9="Male",'No Self Assessment feeder'!BD1287,IF($B$9="All",'No Self Assessment feeder'!CJ1287)))</f>
        <v>.</v>
      </c>
      <c r="Y1298" s="120" t="str">
        <f>IF($B$9="Female",'No Self Assessment feeder'!Y1287,IF($B$9="Male",'No Self Assessment feeder'!BE1287,IF($B$9="All",'No Self Assessment feeder'!CK1287)))</f>
        <v>.</v>
      </c>
      <c r="Z1298" s="120" t="str">
        <f>IF($B$9="Female",'No Self Assessment feeder'!Z1287,IF($B$9="Male",'No Self Assessment feeder'!BF1287,IF($B$9="All",'No Self Assessment feeder'!CL1287)))</f>
        <v>.</v>
      </c>
      <c r="AA1298" s="120" t="str">
        <f>IF($B$9="Female",'No Self Assessment feeder'!AA1287,IF($B$9="Male",'No Self Assessment feeder'!BG1287,IF($B$9="All",'No Self Assessment feeder'!CM1287)))</f>
        <v>.</v>
      </c>
      <c r="AB1298" s="120" t="str">
        <f>IF($B$9="Female",'No Self Assessment feeder'!AB1287,IF($B$9="Male",'No Self Assessment feeder'!BH1287,IF($B$9="All",'No Self Assessment feeder'!CN1287)))</f>
        <v>.</v>
      </c>
      <c r="AC1298" s="127" t="str">
        <f>IF($B$9="Female",'No Self Assessment feeder'!AC1287,IF($B$9="Male",'No Self Assessment feeder'!BI1287,IF($B$9="All",'No Self Assessment feeder'!CO1287)))</f>
        <v>.</v>
      </c>
      <c r="CM1298" s="29"/>
    </row>
    <row r="1299" spans="1:91" ht="14.25" customHeight="1" x14ac:dyDescent="0.2">
      <c r="A1299" s="159" t="s">
        <v>297</v>
      </c>
      <c r="B1299" s="65" t="s">
        <v>234</v>
      </c>
      <c r="C1299" s="66">
        <v>10007156</v>
      </c>
      <c r="D1299" s="66" t="s">
        <v>493</v>
      </c>
      <c r="E1299" s="162" t="s">
        <v>235</v>
      </c>
      <c r="F1299" s="142">
        <f>IF($B$9="Female",'No Self Assessment feeder'!F1288,IF($B$9="Male",'No Self Assessment feeder'!AL1288,IF($B$9="All",'No Self Assessment feeder'!BR1288)))</f>
        <v>3335</v>
      </c>
      <c r="G1299" s="120">
        <f>IF($B$9="Female",'No Self Assessment feeder'!G1288,IF($B$9="Male",'No Self Assessment feeder'!AM1288,IF($B$9="All",'No Self Assessment feeder'!BS1288)))</f>
        <v>1</v>
      </c>
      <c r="H1299" s="79">
        <f>IF($B$9="Female",'No Self Assessment feeder'!H1288,IF($B$9="Male",'No Self Assessment feeder'!AN1288,IF($B$9="All",'No Self Assessment feeder'!BT1288)))</f>
        <v>3300</v>
      </c>
      <c r="I1299" s="120">
        <f>IF($B$9="Female",'No Self Assessment feeder'!I1288,IF($B$9="Male",'No Self Assessment feeder'!AO1288,IF($B$9="All",'No Self Assessment feeder'!BU1288)))</f>
        <v>8.5</v>
      </c>
      <c r="J1299" s="120">
        <f>IF($B$9="Female",'No Self Assessment feeder'!J1288,IF($B$9="Male",'No Self Assessment feeder'!AP1288,IF($B$9="All",'No Self Assessment feeder'!BV1288)))</f>
        <v>12.1</v>
      </c>
      <c r="K1299" s="120">
        <f>IF($B$9="Female",'No Self Assessment feeder'!K1288,IF($B$9="Male",'No Self Assessment feeder'!AQ1288,IF($B$9="All",'No Self Assessment feeder'!BW1288)))</f>
        <v>63.2</v>
      </c>
      <c r="L1299" s="120">
        <f>IF($B$9="Female",'No Self Assessment feeder'!L1288,IF($B$9="Male",'No Self Assessment feeder'!AR1288,IF($B$9="All",'No Self Assessment feeder'!BX1288)))</f>
        <v>73.900000000000006</v>
      </c>
      <c r="M1299" s="127">
        <f>IF($B$9="Female",'No Self Assessment feeder'!M1288,IF($B$9="Male",'No Self Assessment feeder'!AS1288,IF($B$9="All",'No Self Assessment feeder'!BY1288)))</f>
        <v>79.3</v>
      </c>
      <c r="N1299" s="81" t="str">
        <f>IF($B$9="Female",'No Self Assessment feeder'!N1288,IF($B$9="Male",'No Self Assessment feeder'!AT1288,IF($B$9="All",'No Self Assessment feeder'!BZ1288)))</f>
        <v>.</v>
      </c>
      <c r="O1299" s="120" t="str">
        <f>IF($B$9="Female",'No Self Assessment feeder'!O1288,IF($B$9="Male",'No Self Assessment feeder'!AU1288,IF($B$9="All",'No Self Assessment feeder'!CA1288)))</f>
        <v>.</v>
      </c>
      <c r="P1299" s="79" t="str">
        <f>IF($B$9="Female",'No Self Assessment feeder'!P1288,IF($B$9="Male",'No Self Assessment feeder'!AV1288,IF($B$9="All",'No Self Assessment feeder'!CB1288)))</f>
        <v>.</v>
      </c>
      <c r="Q1299" s="120" t="str">
        <f>IF($B$9="Female",'No Self Assessment feeder'!Q1288,IF($B$9="Male",'No Self Assessment feeder'!AW1288,IF($B$9="All",'No Self Assessment feeder'!CC1288)))</f>
        <v>.</v>
      </c>
      <c r="R1299" s="120" t="str">
        <f>IF($B$9="Female",'No Self Assessment feeder'!R1288,IF($B$9="Male",'No Self Assessment feeder'!AX1288,IF($B$9="All",'No Self Assessment feeder'!CD1288)))</f>
        <v>.</v>
      </c>
      <c r="S1299" s="120" t="str">
        <f>IF($B$9="Female",'No Self Assessment feeder'!S1288,IF($B$9="Male",'No Self Assessment feeder'!AY1288,IF($B$9="All",'No Self Assessment feeder'!CE1288)))</f>
        <v>.</v>
      </c>
      <c r="T1299" s="120" t="str">
        <f>IF($B$9="Female",'No Self Assessment feeder'!T1288,IF($B$9="Male",'No Self Assessment feeder'!AZ1288,IF($B$9="All",'No Self Assessment feeder'!CF1288)))</f>
        <v>.</v>
      </c>
      <c r="U1299" s="127" t="str">
        <f>IF($B$9="Female",'No Self Assessment feeder'!U1288,IF($B$9="Male",'No Self Assessment feeder'!BA1288,IF($B$9="All",'No Self Assessment feeder'!CG1288)))</f>
        <v>.</v>
      </c>
      <c r="V1299" s="81" t="str">
        <f>IF($B$9="Female",'No Self Assessment feeder'!V1288,IF($B$9="Male",'No Self Assessment feeder'!BB1288,IF($B$9="All",'No Self Assessment feeder'!CH1288)))</f>
        <v>.</v>
      </c>
      <c r="W1299" s="120" t="str">
        <f>IF($B$9="Female",'No Self Assessment feeder'!W1288,IF($B$9="Male",'No Self Assessment feeder'!BC1288,IF($B$9="All",'No Self Assessment feeder'!CI1288)))</f>
        <v>.</v>
      </c>
      <c r="X1299" s="79" t="str">
        <f>IF($B$9="Female",'No Self Assessment feeder'!X1288,IF($B$9="Male",'No Self Assessment feeder'!BD1288,IF($B$9="All",'No Self Assessment feeder'!CJ1288)))</f>
        <v>.</v>
      </c>
      <c r="Y1299" s="120" t="str">
        <f>IF($B$9="Female",'No Self Assessment feeder'!Y1288,IF($B$9="Male",'No Self Assessment feeder'!BE1288,IF($B$9="All",'No Self Assessment feeder'!CK1288)))</f>
        <v>.</v>
      </c>
      <c r="Z1299" s="120" t="str">
        <f>IF($B$9="Female",'No Self Assessment feeder'!Z1288,IF($B$9="Male",'No Self Assessment feeder'!BF1288,IF($B$9="All",'No Self Assessment feeder'!CL1288)))</f>
        <v>.</v>
      </c>
      <c r="AA1299" s="120" t="str">
        <f>IF($B$9="Female",'No Self Assessment feeder'!AA1288,IF($B$9="Male",'No Self Assessment feeder'!BG1288,IF($B$9="All",'No Self Assessment feeder'!CM1288)))</f>
        <v>.</v>
      </c>
      <c r="AB1299" s="120" t="str">
        <f>IF($B$9="Female",'No Self Assessment feeder'!AB1288,IF($B$9="Male",'No Self Assessment feeder'!BH1288,IF($B$9="All",'No Self Assessment feeder'!CN1288)))</f>
        <v>.</v>
      </c>
      <c r="AC1299" s="127" t="str">
        <f>IF($B$9="Female",'No Self Assessment feeder'!AC1288,IF($B$9="Male",'No Self Assessment feeder'!BI1288,IF($B$9="All",'No Self Assessment feeder'!CO1288)))</f>
        <v>.</v>
      </c>
      <c r="CM1299" s="29"/>
    </row>
    <row r="1300" spans="1:91" ht="14.25" customHeight="1" x14ac:dyDescent="0.2">
      <c r="A1300" s="159" t="s">
        <v>297</v>
      </c>
      <c r="B1300" s="65" t="s">
        <v>236</v>
      </c>
      <c r="C1300" s="66">
        <v>10007780</v>
      </c>
      <c r="D1300" s="66" t="s">
        <v>491</v>
      </c>
      <c r="E1300" s="162" t="s">
        <v>237</v>
      </c>
      <c r="F1300" s="142">
        <f>IF($B$9="Female",'No Self Assessment feeder'!F1289,IF($B$9="Male",'No Self Assessment feeder'!AL1289,IF($B$9="All",'No Self Assessment feeder'!BR1289)))</f>
        <v>490</v>
      </c>
      <c r="G1300" s="120">
        <f>IF($B$9="Female",'No Self Assessment feeder'!G1289,IF($B$9="Male",'No Self Assessment feeder'!AM1289,IF($B$9="All",'No Self Assessment feeder'!BS1289)))</f>
        <v>2.2999999999999998</v>
      </c>
      <c r="H1300" s="79">
        <f>IF($B$9="Female",'No Self Assessment feeder'!H1289,IF($B$9="Male",'No Self Assessment feeder'!AN1289,IF($B$9="All",'No Self Assessment feeder'!BT1289)))</f>
        <v>475</v>
      </c>
      <c r="I1300" s="120">
        <f>IF($B$9="Female",'No Self Assessment feeder'!I1289,IF($B$9="Male",'No Self Assessment feeder'!AO1289,IF($B$9="All",'No Self Assessment feeder'!BU1289)))</f>
        <v>18.899999999999999</v>
      </c>
      <c r="J1300" s="120">
        <f>IF($B$9="Female",'No Self Assessment feeder'!J1289,IF($B$9="Male",'No Self Assessment feeder'!AP1289,IF($B$9="All",'No Self Assessment feeder'!BV1289)))</f>
        <v>17.8</v>
      </c>
      <c r="K1300" s="120">
        <f>IF($B$9="Female",'No Self Assessment feeder'!K1289,IF($B$9="Male",'No Self Assessment feeder'!AQ1289,IF($B$9="All",'No Self Assessment feeder'!BW1289)))</f>
        <v>41.1</v>
      </c>
      <c r="L1300" s="120">
        <f>IF($B$9="Female",'No Self Assessment feeder'!L1289,IF($B$9="Male",'No Self Assessment feeder'!AR1289,IF($B$9="All",'No Self Assessment feeder'!BX1289)))</f>
        <v>51.2</v>
      </c>
      <c r="M1300" s="127">
        <f>IF($B$9="Female",'No Self Assessment feeder'!M1289,IF($B$9="Male",'No Self Assessment feeder'!AS1289,IF($B$9="All",'No Self Assessment feeder'!BY1289)))</f>
        <v>63.3</v>
      </c>
      <c r="N1300" s="81" t="str">
        <f>IF($B$9="Female",'No Self Assessment feeder'!N1289,IF($B$9="Male",'No Self Assessment feeder'!AT1289,IF($B$9="All",'No Self Assessment feeder'!BZ1289)))</f>
        <v>.</v>
      </c>
      <c r="O1300" s="120" t="str">
        <f>IF($B$9="Female",'No Self Assessment feeder'!O1289,IF($B$9="Male",'No Self Assessment feeder'!AU1289,IF($B$9="All",'No Self Assessment feeder'!CA1289)))</f>
        <v>.</v>
      </c>
      <c r="P1300" s="79" t="str">
        <f>IF($B$9="Female",'No Self Assessment feeder'!P1289,IF($B$9="Male",'No Self Assessment feeder'!AV1289,IF($B$9="All",'No Self Assessment feeder'!CB1289)))</f>
        <v>.</v>
      </c>
      <c r="Q1300" s="120" t="str">
        <f>IF($B$9="Female",'No Self Assessment feeder'!Q1289,IF($B$9="Male",'No Self Assessment feeder'!AW1289,IF($B$9="All",'No Self Assessment feeder'!CC1289)))</f>
        <v>.</v>
      </c>
      <c r="R1300" s="120" t="str">
        <f>IF($B$9="Female",'No Self Assessment feeder'!R1289,IF($B$9="Male",'No Self Assessment feeder'!AX1289,IF($B$9="All",'No Self Assessment feeder'!CD1289)))</f>
        <v>.</v>
      </c>
      <c r="S1300" s="120" t="str">
        <f>IF($B$9="Female",'No Self Assessment feeder'!S1289,IF($B$9="Male",'No Self Assessment feeder'!AY1289,IF($B$9="All",'No Self Assessment feeder'!CE1289)))</f>
        <v>.</v>
      </c>
      <c r="T1300" s="120" t="str">
        <f>IF($B$9="Female",'No Self Assessment feeder'!T1289,IF($B$9="Male",'No Self Assessment feeder'!AZ1289,IF($B$9="All",'No Self Assessment feeder'!CF1289)))</f>
        <v>.</v>
      </c>
      <c r="U1300" s="127" t="str">
        <f>IF($B$9="Female",'No Self Assessment feeder'!U1289,IF($B$9="Male",'No Self Assessment feeder'!BA1289,IF($B$9="All",'No Self Assessment feeder'!CG1289)))</f>
        <v>.</v>
      </c>
      <c r="V1300" s="81" t="str">
        <f>IF($B$9="Female",'No Self Assessment feeder'!V1289,IF($B$9="Male",'No Self Assessment feeder'!BB1289,IF($B$9="All",'No Self Assessment feeder'!CH1289)))</f>
        <v>.</v>
      </c>
      <c r="W1300" s="120" t="str">
        <f>IF($B$9="Female",'No Self Assessment feeder'!W1289,IF($B$9="Male",'No Self Assessment feeder'!BC1289,IF($B$9="All",'No Self Assessment feeder'!CI1289)))</f>
        <v>.</v>
      </c>
      <c r="X1300" s="79" t="str">
        <f>IF($B$9="Female",'No Self Assessment feeder'!X1289,IF($B$9="Male",'No Self Assessment feeder'!BD1289,IF($B$9="All",'No Self Assessment feeder'!CJ1289)))</f>
        <v>.</v>
      </c>
      <c r="Y1300" s="120" t="str">
        <f>IF($B$9="Female",'No Self Assessment feeder'!Y1289,IF($B$9="Male",'No Self Assessment feeder'!BE1289,IF($B$9="All",'No Self Assessment feeder'!CK1289)))</f>
        <v>.</v>
      </c>
      <c r="Z1300" s="120" t="str">
        <f>IF($B$9="Female",'No Self Assessment feeder'!Z1289,IF($B$9="Male",'No Self Assessment feeder'!BF1289,IF($B$9="All",'No Self Assessment feeder'!CL1289)))</f>
        <v>.</v>
      </c>
      <c r="AA1300" s="120" t="str">
        <f>IF($B$9="Female",'No Self Assessment feeder'!AA1289,IF($B$9="Male",'No Self Assessment feeder'!BG1289,IF($B$9="All",'No Self Assessment feeder'!CM1289)))</f>
        <v>.</v>
      </c>
      <c r="AB1300" s="120" t="str">
        <f>IF($B$9="Female",'No Self Assessment feeder'!AB1289,IF($B$9="Male",'No Self Assessment feeder'!BH1289,IF($B$9="All",'No Self Assessment feeder'!CN1289)))</f>
        <v>.</v>
      </c>
      <c r="AC1300" s="127" t="str">
        <f>IF($B$9="Female",'No Self Assessment feeder'!AC1289,IF($B$9="Male",'No Self Assessment feeder'!BI1289,IF($B$9="All",'No Self Assessment feeder'!CO1289)))</f>
        <v>.</v>
      </c>
      <c r="CM1300" s="29"/>
    </row>
    <row r="1301" spans="1:91" ht="14.25" customHeight="1" x14ac:dyDescent="0.2">
      <c r="A1301" s="159" t="s">
        <v>297</v>
      </c>
      <c r="B1301" s="65" t="s">
        <v>238</v>
      </c>
      <c r="C1301" s="66">
        <v>10005790</v>
      </c>
      <c r="D1301" s="66" t="s">
        <v>494</v>
      </c>
      <c r="E1301" s="162" t="s">
        <v>239</v>
      </c>
      <c r="F1301" s="142">
        <f>IF($B$9="Female",'No Self Assessment feeder'!F1290,IF($B$9="Male",'No Self Assessment feeder'!AL1290,IF($B$9="All",'No Self Assessment feeder'!BR1290)))</f>
        <v>5790</v>
      </c>
      <c r="G1301" s="120">
        <f>IF($B$9="Female",'No Self Assessment feeder'!G1290,IF($B$9="Male",'No Self Assessment feeder'!AM1290,IF($B$9="All",'No Self Assessment feeder'!BS1290)))</f>
        <v>0.6</v>
      </c>
      <c r="H1301" s="79">
        <f>IF($B$9="Female",'No Self Assessment feeder'!H1290,IF($B$9="Male",'No Self Assessment feeder'!AN1290,IF($B$9="All",'No Self Assessment feeder'!BT1290)))</f>
        <v>5755</v>
      </c>
      <c r="I1301" s="120">
        <f>IF($B$9="Female",'No Self Assessment feeder'!I1290,IF($B$9="Male",'No Self Assessment feeder'!AO1290,IF($B$9="All",'No Self Assessment feeder'!BU1290)))</f>
        <v>6.6</v>
      </c>
      <c r="J1301" s="120">
        <f>IF($B$9="Female",'No Self Assessment feeder'!J1290,IF($B$9="Male",'No Self Assessment feeder'!AP1290,IF($B$9="All",'No Self Assessment feeder'!BV1290)))</f>
        <v>11</v>
      </c>
      <c r="K1301" s="120">
        <f>IF($B$9="Female",'No Self Assessment feeder'!K1290,IF($B$9="Male",'No Self Assessment feeder'!AQ1290,IF($B$9="All",'No Self Assessment feeder'!BW1290)))</f>
        <v>68.2</v>
      </c>
      <c r="L1301" s="120">
        <f>IF($B$9="Female",'No Self Assessment feeder'!L1290,IF($B$9="Male",'No Self Assessment feeder'!AR1290,IF($B$9="All",'No Self Assessment feeder'!BX1290)))</f>
        <v>78.400000000000006</v>
      </c>
      <c r="M1301" s="127">
        <f>IF($B$9="Female",'No Self Assessment feeder'!M1290,IF($B$9="Male",'No Self Assessment feeder'!AS1290,IF($B$9="All",'No Self Assessment feeder'!BY1290)))</f>
        <v>82.4</v>
      </c>
      <c r="N1301" s="81" t="str">
        <f>IF($B$9="Female",'No Self Assessment feeder'!N1290,IF($B$9="Male",'No Self Assessment feeder'!AT1290,IF($B$9="All",'No Self Assessment feeder'!BZ1290)))</f>
        <v>.</v>
      </c>
      <c r="O1301" s="120" t="str">
        <f>IF($B$9="Female",'No Self Assessment feeder'!O1290,IF($B$9="Male",'No Self Assessment feeder'!AU1290,IF($B$9="All",'No Self Assessment feeder'!CA1290)))</f>
        <v>.</v>
      </c>
      <c r="P1301" s="79" t="str">
        <f>IF($B$9="Female",'No Self Assessment feeder'!P1290,IF($B$9="Male",'No Self Assessment feeder'!AV1290,IF($B$9="All",'No Self Assessment feeder'!CB1290)))</f>
        <v>.</v>
      </c>
      <c r="Q1301" s="120" t="str">
        <f>IF($B$9="Female",'No Self Assessment feeder'!Q1290,IF($B$9="Male",'No Self Assessment feeder'!AW1290,IF($B$9="All",'No Self Assessment feeder'!CC1290)))</f>
        <v>.</v>
      </c>
      <c r="R1301" s="120" t="str">
        <f>IF($B$9="Female",'No Self Assessment feeder'!R1290,IF($B$9="Male",'No Self Assessment feeder'!AX1290,IF($B$9="All",'No Self Assessment feeder'!CD1290)))</f>
        <v>.</v>
      </c>
      <c r="S1301" s="120" t="str">
        <f>IF($B$9="Female",'No Self Assessment feeder'!S1290,IF($B$9="Male",'No Self Assessment feeder'!AY1290,IF($B$9="All",'No Self Assessment feeder'!CE1290)))</f>
        <v>.</v>
      </c>
      <c r="T1301" s="120" t="str">
        <f>IF($B$9="Female",'No Self Assessment feeder'!T1290,IF($B$9="Male",'No Self Assessment feeder'!AZ1290,IF($B$9="All",'No Self Assessment feeder'!CF1290)))</f>
        <v>.</v>
      </c>
      <c r="U1301" s="127" t="str">
        <f>IF($B$9="Female",'No Self Assessment feeder'!U1290,IF($B$9="Male",'No Self Assessment feeder'!BA1290,IF($B$9="All",'No Self Assessment feeder'!CG1290)))</f>
        <v>.</v>
      </c>
      <c r="V1301" s="81" t="str">
        <f>IF($B$9="Female",'No Self Assessment feeder'!V1290,IF($B$9="Male",'No Self Assessment feeder'!BB1290,IF($B$9="All",'No Self Assessment feeder'!CH1290)))</f>
        <v>.</v>
      </c>
      <c r="W1301" s="120" t="str">
        <f>IF($B$9="Female",'No Self Assessment feeder'!W1290,IF($B$9="Male",'No Self Assessment feeder'!BC1290,IF($B$9="All",'No Self Assessment feeder'!CI1290)))</f>
        <v>.</v>
      </c>
      <c r="X1301" s="79" t="str">
        <f>IF($B$9="Female",'No Self Assessment feeder'!X1290,IF($B$9="Male",'No Self Assessment feeder'!BD1290,IF($B$9="All",'No Self Assessment feeder'!CJ1290)))</f>
        <v>.</v>
      </c>
      <c r="Y1301" s="120" t="str">
        <f>IF($B$9="Female",'No Self Assessment feeder'!Y1290,IF($B$9="Male",'No Self Assessment feeder'!BE1290,IF($B$9="All",'No Self Assessment feeder'!CK1290)))</f>
        <v>.</v>
      </c>
      <c r="Z1301" s="120" t="str">
        <f>IF($B$9="Female",'No Self Assessment feeder'!Z1290,IF($B$9="Male",'No Self Assessment feeder'!BF1290,IF($B$9="All",'No Self Assessment feeder'!CL1290)))</f>
        <v>.</v>
      </c>
      <c r="AA1301" s="120" t="str">
        <f>IF($B$9="Female",'No Self Assessment feeder'!AA1290,IF($B$9="Male",'No Self Assessment feeder'!BG1290,IF($B$9="All",'No Self Assessment feeder'!CM1290)))</f>
        <v>.</v>
      </c>
      <c r="AB1301" s="120" t="str">
        <f>IF($B$9="Female",'No Self Assessment feeder'!AB1290,IF($B$9="Male",'No Self Assessment feeder'!BH1290,IF($B$9="All",'No Self Assessment feeder'!CN1290)))</f>
        <v>.</v>
      </c>
      <c r="AC1301" s="127" t="str">
        <f>IF($B$9="Female",'No Self Assessment feeder'!AC1290,IF($B$9="Male",'No Self Assessment feeder'!BI1290,IF($B$9="All",'No Self Assessment feeder'!CO1290)))</f>
        <v>.</v>
      </c>
      <c r="CM1301" s="29"/>
    </row>
    <row r="1302" spans="1:91" ht="14.25" customHeight="1" x14ac:dyDescent="0.2">
      <c r="A1302" s="159" t="s">
        <v>297</v>
      </c>
      <c r="B1302" s="65" t="s">
        <v>240</v>
      </c>
      <c r="C1302" s="66">
        <v>10007157</v>
      </c>
      <c r="D1302" s="66" t="s">
        <v>494</v>
      </c>
      <c r="E1302" s="162" t="s">
        <v>241</v>
      </c>
      <c r="F1302" s="142">
        <f>IF($B$9="Female",'No Self Assessment feeder'!F1291,IF($B$9="Male",'No Self Assessment feeder'!AL1291,IF($B$9="All",'No Self Assessment feeder'!BR1291)))</f>
        <v>3895</v>
      </c>
      <c r="G1302" s="120">
        <f>IF($B$9="Female",'No Self Assessment feeder'!G1291,IF($B$9="Male",'No Self Assessment feeder'!AM1291,IF($B$9="All",'No Self Assessment feeder'!BS1291)))</f>
        <v>0.6</v>
      </c>
      <c r="H1302" s="79">
        <f>IF($B$9="Female",'No Self Assessment feeder'!H1291,IF($B$9="Male",'No Self Assessment feeder'!AN1291,IF($B$9="All",'No Self Assessment feeder'!BT1291)))</f>
        <v>3870</v>
      </c>
      <c r="I1302" s="120">
        <f>IF($B$9="Female",'No Self Assessment feeder'!I1291,IF($B$9="Male",'No Self Assessment feeder'!AO1291,IF($B$9="All",'No Self Assessment feeder'!BU1291)))</f>
        <v>6.9</v>
      </c>
      <c r="J1302" s="120">
        <f>IF($B$9="Female",'No Self Assessment feeder'!J1291,IF($B$9="Male",'No Self Assessment feeder'!AP1291,IF($B$9="All",'No Self Assessment feeder'!BV1291)))</f>
        <v>10.6</v>
      </c>
      <c r="K1302" s="120">
        <f>IF($B$9="Female",'No Self Assessment feeder'!K1291,IF($B$9="Male",'No Self Assessment feeder'!AQ1291,IF($B$9="All",'No Self Assessment feeder'!BW1291)))</f>
        <v>54.9</v>
      </c>
      <c r="L1302" s="120">
        <f>IF($B$9="Female",'No Self Assessment feeder'!L1291,IF($B$9="Male",'No Self Assessment feeder'!AR1291,IF($B$9="All",'No Self Assessment feeder'!BX1291)))</f>
        <v>72</v>
      </c>
      <c r="M1302" s="127">
        <f>IF($B$9="Female",'No Self Assessment feeder'!M1291,IF($B$9="Male",'No Self Assessment feeder'!AS1291,IF($B$9="All",'No Self Assessment feeder'!BY1291)))</f>
        <v>82.5</v>
      </c>
      <c r="N1302" s="81" t="str">
        <f>IF($B$9="Female",'No Self Assessment feeder'!N1291,IF($B$9="Male",'No Self Assessment feeder'!AT1291,IF($B$9="All",'No Self Assessment feeder'!BZ1291)))</f>
        <v>.</v>
      </c>
      <c r="O1302" s="120" t="str">
        <f>IF($B$9="Female",'No Self Assessment feeder'!O1291,IF($B$9="Male",'No Self Assessment feeder'!AU1291,IF($B$9="All",'No Self Assessment feeder'!CA1291)))</f>
        <v>.</v>
      </c>
      <c r="P1302" s="79" t="str">
        <f>IF($B$9="Female",'No Self Assessment feeder'!P1291,IF($B$9="Male",'No Self Assessment feeder'!AV1291,IF($B$9="All",'No Self Assessment feeder'!CB1291)))</f>
        <v>.</v>
      </c>
      <c r="Q1302" s="120" t="str">
        <f>IF($B$9="Female",'No Self Assessment feeder'!Q1291,IF($B$9="Male",'No Self Assessment feeder'!AW1291,IF($B$9="All",'No Self Assessment feeder'!CC1291)))</f>
        <v>.</v>
      </c>
      <c r="R1302" s="120" t="str">
        <f>IF($B$9="Female",'No Self Assessment feeder'!R1291,IF($B$9="Male",'No Self Assessment feeder'!AX1291,IF($B$9="All",'No Self Assessment feeder'!CD1291)))</f>
        <v>.</v>
      </c>
      <c r="S1302" s="120" t="str">
        <f>IF($B$9="Female",'No Self Assessment feeder'!S1291,IF($B$9="Male",'No Self Assessment feeder'!AY1291,IF($B$9="All",'No Self Assessment feeder'!CE1291)))</f>
        <v>.</v>
      </c>
      <c r="T1302" s="120" t="str">
        <f>IF($B$9="Female",'No Self Assessment feeder'!T1291,IF($B$9="Male",'No Self Assessment feeder'!AZ1291,IF($B$9="All",'No Self Assessment feeder'!CF1291)))</f>
        <v>.</v>
      </c>
      <c r="U1302" s="127" t="str">
        <f>IF($B$9="Female",'No Self Assessment feeder'!U1291,IF($B$9="Male",'No Self Assessment feeder'!BA1291,IF($B$9="All",'No Self Assessment feeder'!CG1291)))</f>
        <v>.</v>
      </c>
      <c r="V1302" s="81" t="str">
        <f>IF($B$9="Female",'No Self Assessment feeder'!V1291,IF($B$9="Male",'No Self Assessment feeder'!BB1291,IF($B$9="All",'No Self Assessment feeder'!CH1291)))</f>
        <v>.</v>
      </c>
      <c r="W1302" s="120" t="str">
        <f>IF($B$9="Female",'No Self Assessment feeder'!W1291,IF($B$9="Male",'No Self Assessment feeder'!BC1291,IF($B$9="All",'No Self Assessment feeder'!CI1291)))</f>
        <v>.</v>
      </c>
      <c r="X1302" s="79" t="str">
        <f>IF($B$9="Female",'No Self Assessment feeder'!X1291,IF($B$9="Male",'No Self Assessment feeder'!BD1291,IF($B$9="All",'No Self Assessment feeder'!CJ1291)))</f>
        <v>.</v>
      </c>
      <c r="Y1302" s="120" t="str">
        <f>IF($B$9="Female",'No Self Assessment feeder'!Y1291,IF($B$9="Male",'No Self Assessment feeder'!BE1291,IF($B$9="All",'No Self Assessment feeder'!CK1291)))</f>
        <v>.</v>
      </c>
      <c r="Z1302" s="120" t="str">
        <f>IF($B$9="Female",'No Self Assessment feeder'!Z1291,IF($B$9="Male",'No Self Assessment feeder'!BF1291,IF($B$9="All",'No Self Assessment feeder'!CL1291)))</f>
        <v>.</v>
      </c>
      <c r="AA1302" s="120" t="str">
        <f>IF($B$9="Female",'No Self Assessment feeder'!AA1291,IF($B$9="Male",'No Self Assessment feeder'!BG1291,IF($B$9="All",'No Self Assessment feeder'!CM1291)))</f>
        <v>.</v>
      </c>
      <c r="AB1302" s="120" t="str">
        <f>IF($B$9="Female",'No Self Assessment feeder'!AB1291,IF($B$9="Male",'No Self Assessment feeder'!BH1291,IF($B$9="All",'No Self Assessment feeder'!CN1291)))</f>
        <v>.</v>
      </c>
      <c r="AC1302" s="127" t="str">
        <f>IF($B$9="Female",'No Self Assessment feeder'!AC1291,IF($B$9="Male",'No Self Assessment feeder'!BI1291,IF($B$9="All",'No Self Assessment feeder'!CO1291)))</f>
        <v>.</v>
      </c>
      <c r="CM1302" s="29"/>
    </row>
    <row r="1303" spans="1:91" ht="14.25" customHeight="1" x14ac:dyDescent="0.2">
      <c r="A1303" s="159" t="s">
        <v>297</v>
      </c>
      <c r="B1303" s="65" t="s">
        <v>242</v>
      </c>
      <c r="C1303" s="66">
        <v>10006022</v>
      </c>
      <c r="D1303" s="66" t="s">
        <v>495</v>
      </c>
      <c r="E1303" s="162" t="s">
        <v>243</v>
      </c>
      <c r="F1303" s="142">
        <f>IF($B$9="Female",'No Self Assessment feeder'!F1292,IF($B$9="Male",'No Self Assessment feeder'!AL1292,IF($B$9="All",'No Self Assessment feeder'!BR1292)))</f>
        <v>2150</v>
      </c>
      <c r="G1303" s="120">
        <f>IF($B$9="Female",'No Self Assessment feeder'!G1292,IF($B$9="Male",'No Self Assessment feeder'!AM1292,IF($B$9="All",'No Self Assessment feeder'!BS1292)))</f>
        <v>0.7</v>
      </c>
      <c r="H1303" s="79">
        <f>IF($B$9="Female",'No Self Assessment feeder'!H1292,IF($B$9="Male",'No Self Assessment feeder'!AN1292,IF($B$9="All",'No Self Assessment feeder'!BT1292)))</f>
        <v>2135</v>
      </c>
      <c r="I1303" s="120">
        <f>IF($B$9="Female",'No Self Assessment feeder'!I1292,IF($B$9="Male",'No Self Assessment feeder'!AO1292,IF($B$9="All",'No Self Assessment feeder'!BU1292)))</f>
        <v>7.2</v>
      </c>
      <c r="J1303" s="120">
        <f>IF($B$9="Female",'No Self Assessment feeder'!J1292,IF($B$9="Male",'No Self Assessment feeder'!AP1292,IF($B$9="All",'No Self Assessment feeder'!BV1292)))</f>
        <v>15.4</v>
      </c>
      <c r="K1303" s="120">
        <f>IF($B$9="Female",'No Self Assessment feeder'!K1292,IF($B$9="Male",'No Self Assessment feeder'!AQ1292,IF($B$9="All",'No Self Assessment feeder'!BW1292)))</f>
        <v>71.2</v>
      </c>
      <c r="L1303" s="120">
        <f>IF($B$9="Female",'No Self Assessment feeder'!L1292,IF($B$9="Male",'No Self Assessment feeder'!AR1292,IF($B$9="All",'No Self Assessment feeder'!BX1292)))</f>
        <v>75.3</v>
      </c>
      <c r="M1303" s="127">
        <f>IF($B$9="Female",'No Self Assessment feeder'!M1292,IF($B$9="Male",'No Self Assessment feeder'!AS1292,IF($B$9="All",'No Self Assessment feeder'!BY1292)))</f>
        <v>77.400000000000006</v>
      </c>
      <c r="N1303" s="81" t="str">
        <f>IF($B$9="Female",'No Self Assessment feeder'!N1292,IF($B$9="Male",'No Self Assessment feeder'!AT1292,IF($B$9="All",'No Self Assessment feeder'!BZ1292)))</f>
        <v>.</v>
      </c>
      <c r="O1303" s="120" t="str">
        <f>IF($B$9="Female",'No Self Assessment feeder'!O1292,IF($B$9="Male",'No Self Assessment feeder'!AU1292,IF($B$9="All",'No Self Assessment feeder'!CA1292)))</f>
        <v>.</v>
      </c>
      <c r="P1303" s="79" t="str">
        <f>IF($B$9="Female",'No Self Assessment feeder'!P1292,IF($B$9="Male",'No Self Assessment feeder'!AV1292,IF($B$9="All",'No Self Assessment feeder'!CB1292)))</f>
        <v>.</v>
      </c>
      <c r="Q1303" s="120" t="str">
        <f>IF($B$9="Female",'No Self Assessment feeder'!Q1292,IF($B$9="Male",'No Self Assessment feeder'!AW1292,IF($B$9="All",'No Self Assessment feeder'!CC1292)))</f>
        <v>.</v>
      </c>
      <c r="R1303" s="120" t="str">
        <f>IF($B$9="Female",'No Self Assessment feeder'!R1292,IF($B$9="Male",'No Self Assessment feeder'!AX1292,IF($B$9="All",'No Self Assessment feeder'!CD1292)))</f>
        <v>.</v>
      </c>
      <c r="S1303" s="120" t="str">
        <f>IF($B$9="Female",'No Self Assessment feeder'!S1292,IF($B$9="Male",'No Self Assessment feeder'!AY1292,IF($B$9="All",'No Self Assessment feeder'!CE1292)))</f>
        <v>.</v>
      </c>
      <c r="T1303" s="120" t="str">
        <f>IF($B$9="Female",'No Self Assessment feeder'!T1292,IF($B$9="Male",'No Self Assessment feeder'!AZ1292,IF($B$9="All",'No Self Assessment feeder'!CF1292)))</f>
        <v>.</v>
      </c>
      <c r="U1303" s="127" t="str">
        <f>IF($B$9="Female",'No Self Assessment feeder'!U1292,IF($B$9="Male",'No Self Assessment feeder'!BA1292,IF($B$9="All",'No Self Assessment feeder'!CG1292)))</f>
        <v>.</v>
      </c>
      <c r="V1303" s="81" t="str">
        <f>IF($B$9="Female",'No Self Assessment feeder'!V1292,IF($B$9="Male",'No Self Assessment feeder'!BB1292,IF($B$9="All",'No Self Assessment feeder'!CH1292)))</f>
        <v>.</v>
      </c>
      <c r="W1303" s="120" t="str">
        <f>IF($B$9="Female",'No Self Assessment feeder'!W1292,IF($B$9="Male",'No Self Assessment feeder'!BC1292,IF($B$9="All",'No Self Assessment feeder'!CI1292)))</f>
        <v>.</v>
      </c>
      <c r="X1303" s="79" t="str">
        <f>IF($B$9="Female",'No Self Assessment feeder'!X1292,IF($B$9="Male",'No Self Assessment feeder'!BD1292,IF($B$9="All",'No Self Assessment feeder'!CJ1292)))</f>
        <v>.</v>
      </c>
      <c r="Y1303" s="120" t="str">
        <f>IF($B$9="Female",'No Self Assessment feeder'!Y1292,IF($B$9="Male",'No Self Assessment feeder'!BE1292,IF($B$9="All",'No Self Assessment feeder'!CK1292)))</f>
        <v>.</v>
      </c>
      <c r="Z1303" s="120" t="str">
        <f>IF($B$9="Female",'No Self Assessment feeder'!Z1292,IF($B$9="Male",'No Self Assessment feeder'!BF1292,IF($B$9="All",'No Self Assessment feeder'!CL1292)))</f>
        <v>.</v>
      </c>
      <c r="AA1303" s="120" t="str">
        <f>IF($B$9="Female",'No Self Assessment feeder'!AA1292,IF($B$9="Male",'No Self Assessment feeder'!BG1292,IF($B$9="All",'No Self Assessment feeder'!CM1292)))</f>
        <v>.</v>
      </c>
      <c r="AB1303" s="120" t="str">
        <f>IF($B$9="Female",'No Self Assessment feeder'!AB1292,IF($B$9="Male",'No Self Assessment feeder'!BH1292,IF($B$9="All",'No Self Assessment feeder'!CN1292)))</f>
        <v>.</v>
      </c>
      <c r="AC1303" s="127" t="str">
        <f>IF($B$9="Female",'No Self Assessment feeder'!AC1292,IF($B$9="Male",'No Self Assessment feeder'!BI1292,IF($B$9="All",'No Self Assessment feeder'!CO1292)))</f>
        <v>.</v>
      </c>
      <c r="CM1303" s="29"/>
    </row>
    <row r="1304" spans="1:91" ht="14.25" customHeight="1" x14ac:dyDescent="0.2">
      <c r="A1304" s="159" t="s">
        <v>297</v>
      </c>
      <c r="B1304" s="65" t="s">
        <v>244</v>
      </c>
      <c r="C1304" s="66">
        <v>10007158</v>
      </c>
      <c r="D1304" s="66" t="s">
        <v>495</v>
      </c>
      <c r="E1304" s="162" t="s">
        <v>245</v>
      </c>
      <c r="F1304" s="142">
        <f>IF($B$9="Female",'No Self Assessment feeder'!F1293,IF($B$9="Male",'No Self Assessment feeder'!AL1293,IF($B$9="All",'No Self Assessment feeder'!BR1293)))</f>
        <v>3650</v>
      </c>
      <c r="G1304" s="120">
        <f>IF($B$9="Female",'No Self Assessment feeder'!G1293,IF($B$9="Male",'No Self Assessment feeder'!AM1293,IF($B$9="All",'No Self Assessment feeder'!BS1293)))</f>
        <v>1.2</v>
      </c>
      <c r="H1304" s="79">
        <f>IF($B$9="Female",'No Self Assessment feeder'!H1293,IF($B$9="Male",'No Self Assessment feeder'!AN1293,IF($B$9="All",'No Self Assessment feeder'!BT1293)))</f>
        <v>3605</v>
      </c>
      <c r="I1304" s="120">
        <f>IF($B$9="Female",'No Self Assessment feeder'!I1293,IF($B$9="Male",'No Self Assessment feeder'!AO1293,IF($B$9="All",'No Self Assessment feeder'!BU1293)))</f>
        <v>7.2</v>
      </c>
      <c r="J1304" s="120">
        <f>IF($B$9="Female",'No Self Assessment feeder'!J1293,IF($B$9="Male",'No Self Assessment feeder'!AP1293,IF($B$9="All",'No Self Assessment feeder'!BV1293)))</f>
        <v>10.1</v>
      </c>
      <c r="K1304" s="120">
        <f>IF($B$9="Female",'No Self Assessment feeder'!K1293,IF($B$9="Male",'No Self Assessment feeder'!AQ1293,IF($B$9="All",'No Self Assessment feeder'!BW1293)))</f>
        <v>61.3</v>
      </c>
      <c r="L1304" s="120">
        <f>IF($B$9="Female",'No Self Assessment feeder'!L1293,IF($B$9="Male",'No Self Assessment feeder'!AR1293,IF($B$9="All",'No Self Assessment feeder'!BX1293)))</f>
        <v>75.099999999999994</v>
      </c>
      <c r="M1304" s="127">
        <f>IF($B$9="Female",'No Self Assessment feeder'!M1293,IF($B$9="Male",'No Self Assessment feeder'!AS1293,IF($B$9="All",'No Self Assessment feeder'!BY1293)))</f>
        <v>82.7</v>
      </c>
      <c r="N1304" s="81" t="str">
        <f>IF($B$9="Female",'No Self Assessment feeder'!N1293,IF($B$9="Male",'No Self Assessment feeder'!AT1293,IF($B$9="All",'No Self Assessment feeder'!BZ1293)))</f>
        <v>.</v>
      </c>
      <c r="O1304" s="120" t="str">
        <f>IF($B$9="Female",'No Self Assessment feeder'!O1293,IF($B$9="Male",'No Self Assessment feeder'!AU1293,IF($B$9="All",'No Self Assessment feeder'!CA1293)))</f>
        <v>.</v>
      </c>
      <c r="P1304" s="79" t="str">
        <f>IF($B$9="Female",'No Self Assessment feeder'!P1293,IF($B$9="Male",'No Self Assessment feeder'!AV1293,IF($B$9="All",'No Self Assessment feeder'!CB1293)))</f>
        <v>.</v>
      </c>
      <c r="Q1304" s="120" t="str">
        <f>IF($B$9="Female",'No Self Assessment feeder'!Q1293,IF($B$9="Male",'No Self Assessment feeder'!AW1293,IF($B$9="All",'No Self Assessment feeder'!CC1293)))</f>
        <v>.</v>
      </c>
      <c r="R1304" s="120" t="str">
        <f>IF($B$9="Female",'No Self Assessment feeder'!R1293,IF($B$9="Male",'No Self Assessment feeder'!AX1293,IF($B$9="All",'No Self Assessment feeder'!CD1293)))</f>
        <v>.</v>
      </c>
      <c r="S1304" s="120" t="str">
        <f>IF($B$9="Female",'No Self Assessment feeder'!S1293,IF($B$9="Male",'No Self Assessment feeder'!AY1293,IF($B$9="All",'No Self Assessment feeder'!CE1293)))</f>
        <v>.</v>
      </c>
      <c r="T1304" s="120" t="str">
        <f>IF($B$9="Female",'No Self Assessment feeder'!T1293,IF($B$9="Male",'No Self Assessment feeder'!AZ1293,IF($B$9="All",'No Self Assessment feeder'!CF1293)))</f>
        <v>.</v>
      </c>
      <c r="U1304" s="127" t="str">
        <f>IF($B$9="Female",'No Self Assessment feeder'!U1293,IF($B$9="Male",'No Self Assessment feeder'!BA1293,IF($B$9="All",'No Self Assessment feeder'!CG1293)))</f>
        <v>.</v>
      </c>
      <c r="V1304" s="81" t="str">
        <f>IF($B$9="Female",'No Self Assessment feeder'!V1293,IF($B$9="Male",'No Self Assessment feeder'!BB1293,IF($B$9="All",'No Self Assessment feeder'!CH1293)))</f>
        <v>.</v>
      </c>
      <c r="W1304" s="120" t="str">
        <f>IF($B$9="Female",'No Self Assessment feeder'!W1293,IF($B$9="Male",'No Self Assessment feeder'!BC1293,IF($B$9="All",'No Self Assessment feeder'!CI1293)))</f>
        <v>.</v>
      </c>
      <c r="X1304" s="79" t="str">
        <f>IF($B$9="Female",'No Self Assessment feeder'!X1293,IF($B$9="Male",'No Self Assessment feeder'!BD1293,IF($B$9="All",'No Self Assessment feeder'!CJ1293)))</f>
        <v>.</v>
      </c>
      <c r="Y1304" s="120" t="str">
        <f>IF($B$9="Female",'No Self Assessment feeder'!Y1293,IF($B$9="Male",'No Self Assessment feeder'!BE1293,IF($B$9="All",'No Self Assessment feeder'!CK1293)))</f>
        <v>.</v>
      </c>
      <c r="Z1304" s="120" t="str">
        <f>IF($B$9="Female",'No Self Assessment feeder'!Z1293,IF($B$9="Male",'No Self Assessment feeder'!BF1293,IF($B$9="All",'No Self Assessment feeder'!CL1293)))</f>
        <v>.</v>
      </c>
      <c r="AA1304" s="120" t="str">
        <f>IF($B$9="Female",'No Self Assessment feeder'!AA1293,IF($B$9="Male",'No Self Assessment feeder'!BG1293,IF($B$9="All",'No Self Assessment feeder'!CM1293)))</f>
        <v>.</v>
      </c>
      <c r="AB1304" s="120" t="str">
        <f>IF($B$9="Female",'No Self Assessment feeder'!AB1293,IF($B$9="Male",'No Self Assessment feeder'!BH1293,IF($B$9="All",'No Self Assessment feeder'!CN1293)))</f>
        <v>.</v>
      </c>
      <c r="AC1304" s="127" t="str">
        <f>IF($B$9="Female",'No Self Assessment feeder'!AC1293,IF($B$9="Male",'No Self Assessment feeder'!BI1293,IF($B$9="All",'No Self Assessment feeder'!CO1293)))</f>
        <v>.</v>
      </c>
      <c r="CM1304" s="29"/>
    </row>
    <row r="1305" spans="1:91" ht="14.25" customHeight="1" x14ac:dyDescent="0.2">
      <c r="A1305" s="159" t="s">
        <v>297</v>
      </c>
      <c r="B1305" s="65" t="s">
        <v>246</v>
      </c>
      <c r="C1305" s="66">
        <v>10006299</v>
      </c>
      <c r="D1305" s="66" t="s">
        <v>489</v>
      </c>
      <c r="E1305" s="162" t="s">
        <v>247</v>
      </c>
      <c r="F1305" s="142">
        <f>IF($B$9="Female",'No Self Assessment feeder'!F1294,IF($B$9="Male",'No Self Assessment feeder'!AL1294,IF($B$9="All",'No Self Assessment feeder'!BR1294)))</f>
        <v>2940</v>
      </c>
      <c r="G1305" s="120">
        <f>IF($B$9="Female",'No Self Assessment feeder'!G1294,IF($B$9="Male",'No Self Assessment feeder'!AM1294,IF($B$9="All",'No Self Assessment feeder'!BS1294)))</f>
        <v>0.9</v>
      </c>
      <c r="H1305" s="79">
        <f>IF($B$9="Female",'No Self Assessment feeder'!H1294,IF($B$9="Male",'No Self Assessment feeder'!AN1294,IF($B$9="All",'No Self Assessment feeder'!BT1294)))</f>
        <v>2915</v>
      </c>
      <c r="I1305" s="120">
        <f>IF($B$9="Female",'No Self Assessment feeder'!I1294,IF($B$9="Male",'No Self Assessment feeder'!AO1294,IF($B$9="All",'No Self Assessment feeder'!BU1294)))</f>
        <v>7.6</v>
      </c>
      <c r="J1305" s="120">
        <f>IF($B$9="Female",'No Self Assessment feeder'!J1294,IF($B$9="Male",'No Self Assessment feeder'!AP1294,IF($B$9="All",'No Self Assessment feeder'!BV1294)))</f>
        <v>14.3</v>
      </c>
      <c r="K1305" s="120">
        <f>IF($B$9="Female",'No Self Assessment feeder'!K1294,IF($B$9="Male",'No Self Assessment feeder'!AQ1294,IF($B$9="All",'No Self Assessment feeder'!BW1294)))</f>
        <v>66</v>
      </c>
      <c r="L1305" s="120">
        <f>IF($B$9="Female",'No Self Assessment feeder'!L1294,IF($B$9="Male",'No Self Assessment feeder'!AR1294,IF($B$9="All",'No Self Assessment feeder'!BX1294)))</f>
        <v>75</v>
      </c>
      <c r="M1305" s="127">
        <f>IF($B$9="Female",'No Self Assessment feeder'!M1294,IF($B$9="Male",'No Self Assessment feeder'!AS1294,IF($B$9="All",'No Self Assessment feeder'!BY1294)))</f>
        <v>78.099999999999994</v>
      </c>
      <c r="N1305" s="81" t="str">
        <f>IF($B$9="Female",'No Self Assessment feeder'!N1294,IF($B$9="Male",'No Self Assessment feeder'!AT1294,IF($B$9="All",'No Self Assessment feeder'!BZ1294)))</f>
        <v>.</v>
      </c>
      <c r="O1305" s="120" t="str">
        <f>IF($B$9="Female",'No Self Assessment feeder'!O1294,IF($B$9="Male",'No Self Assessment feeder'!AU1294,IF($B$9="All",'No Self Assessment feeder'!CA1294)))</f>
        <v>.</v>
      </c>
      <c r="P1305" s="79" t="str">
        <f>IF($B$9="Female",'No Self Assessment feeder'!P1294,IF($B$9="Male",'No Self Assessment feeder'!AV1294,IF($B$9="All",'No Self Assessment feeder'!CB1294)))</f>
        <v>.</v>
      </c>
      <c r="Q1305" s="120" t="str">
        <f>IF($B$9="Female",'No Self Assessment feeder'!Q1294,IF($B$9="Male",'No Self Assessment feeder'!AW1294,IF($B$9="All",'No Self Assessment feeder'!CC1294)))</f>
        <v>.</v>
      </c>
      <c r="R1305" s="120" t="str">
        <f>IF($B$9="Female",'No Self Assessment feeder'!R1294,IF($B$9="Male",'No Self Assessment feeder'!AX1294,IF($B$9="All",'No Self Assessment feeder'!CD1294)))</f>
        <v>.</v>
      </c>
      <c r="S1305" s="120" t="str">
        <f>IF($B$9="Female",'No Self Assessment feeder'!S1294,IF($B$9="Male",'No Self Assessment feeder'!AY1294,IF($B$9="All",'No Self Assessment feeder'!CE1294)))</f>
        <v>.</v>
      </c>
      <c r="T1305" s="120" t="str">
        <f>IF($B$9="Female",'No Self Assessment feeder'!T1294,IF($B$9="Male",'No Self Assessment feeder'!AZ1294,IF($B$9="All",'No Self Assessment feeder'!CF1294)))</f>
        <v>.</v>
      </c>
      <c r="U1305" s="127" t="str">
        <f>IF($B$9="Female",'No Self Assessment feeder'!U1294,IF($B$9="Male",'No Self Assessment feeder'!BA1294,IF($B$9="All",'No Self Assessment feeder'!CG1294)))</f>
        <v>.</v>
      </c>
      <c r="V1305" s="81" t="str">
        <f>IF($B$9="Female",'No Self Assessment feeder'!V1294,IF($B$9="Male",'No Self Assessment feeder'!BB1294,IF($B$9="All",'No Self Assessment feeder'!CH1294)))</f>
        <v>.</v>
      </c>
      <c r="W1305" s="120" t="str">
        <f>IF($B$9="Female",'No Self Assessment feeder'!W1294,IF($B$9="Male",'No Self Assessment feeder'!BC1294,IF($B$9="All",'No Self Assessment feeder'!CI1294)))</f>
        <v>.</v>
      </c>
      <c r="X1305" s="79" t="str">
        <f>IF($B$9="Female",'No Self Assessment feeder'!X1294,IF($B$9="Male",'No Self Assessment feeder'!BD1294,IF($B$9="All",'No Self Assessment feeder'!CJ1294)))</f>
        <v>.</v>
      </c>
      <c r="Y1305" s="120" t="str">
        <f>IF($B$9="Female",'No Self Assessment feeder'!Y1294,IF($B$9="Male",'No Self Assessment feeder'!BE1294,IF($B$9="All",'No Self Assessment feeder'!CK1294)))</f>
        <v>.</v>
      </c>
      <c r="Z1305" s="120" t="str">
        <f>IF($B$9="Female",'No Self Assessment feeder'!Z1294,IF($B$9="Male",'No Self Assessment feeder'!BF1294,IF($B$9="All",'No Self Assessment feeder'!CL1294)))</f>
        <v>.</v>
      </c>
      <c r="AA1305" s="120" t="str">
        <f>IF($B$9="Female",'No Self Assessment feeder'!AA1294,IF($B$9="Male",'No Self Assessment feeder'!BG1294,IF($B$9="All",'No Self Assessment feeder'!CM1294)))</f>
        <v>.</v>
      </c>
      <c r="AB1305" s="120" t="str">
        <f>IF($B$9="Female",'No Self Assessment feeder'!AB1294,IF($B$9="Male",'No Self Assessment feeder'!BH1294,IF($B$9="All",'No Self Assessment feeder'!CN1294)))</f>
        <v>.</v>
      </c>
      <c r="AC1305" s="127" t="str">
        <f>IF($B$9="Female",'No Self Assessment feeder'!AC1294,IF($B$9="Male",'No Self Assessment feeder'!BI1294,IF($B$9="All",'No Self Assessment feeder'!CO1294)))</f>
        <v>.</v>
      </c>
      <c r="CM1305" s="29"/>
    </row>
    <row r="1306" spans="1:91" ht="14.25" customHeight="1" x14ac:dyDescent="0.2">
      <c r="A1306" s="159" t="s">
        <v>297</v>
      </c>
      <c r="B1306" s="65" t="s">
        <v>248</v>
      </c>
      <c r="C1306" s="66">
        <v>10037449</v>
      </c>
      <c r="D1306" s="66" t="s">
        <v>490</v>
      </c>
      <c r="E1306" s="162" t="s">
        <v>249</v>
      </c>
      <c r="F1306" s="142">
        <f>IF($B$9="Female",'No Self Assessment feeder'!F1295,IF($B$9="Male",'No Self Assessment feeder'!AL1295,IF($B$9="All",'No Self Assessment feeder'!BR1295)))</f>
        <v>545</v>
      </c>
      <c r="G1306" s="120">
        <f>IF($B$9="Female",'No Self Assessment feeder'!G1295,IF($B$9="Male",'No Self Assessment feeder'!AM1295,IF($B$9="All",'No Self Assessment feeder'!BS1295)))</f>
        <v>0.4</v>
      </c>
      <c r="H1306" s="79">
        <f>IF($B$9="Female",'No Self Assessment feeder'!H1295,IF($B$9="Male",'No Self Assessment feeder'!AN1295,IF($B$9="All",'No Self Assessment feeder'!BT1295)))</f>
        <v>545</v>
      </c>
      <c r="I1306" s="120">
        <f>IF($B$9="Female",'No Self Assessment feeder'!I1295,IF($B$9="Male",'No Self Assessment feeder'!AO1295,IF($B$9="All",'No Self Assessment feeder'!BU1295)))</f>
        <v>7.4</v>
      </c>
      <c r="J1306" s="120">
        <f>IF($B$9="Female",'No Self Assessment feeder'!J1295,IF($B$9="Male",'No Self Assessment feeder'!AP1295,IF($B$9="All",'No Self Assessment feeder'!BV1295)))</f>
        <v>10.7</v>
      </c>
      <c r="K1306" s="120">
        <f>IF($B$9="Female",'No Self Assessment feeder'!K1295,IF($B$9="Male",'No Self Assessment feeder'!AQ1295,IF($B$9="All",'No Self Assessment feeder'!BW1295)))</f>
        <v>68</v>
      </c>
      <c r="L1306" s="120">
        <f>IF($B$9="Female",'No Self Assessment feeder'!L1295,IF($B$9="Male",'No Self Assessment feeder'!AR1295,IF($B$9="All",'No Self Assessment feeder'!BX1295)))</f>
        <v>77.5</v>
      </c>
      <c r="M1306" s="127">
        <f>IF($B$9="Female",'No Self Assessment feeder'!M1295,IF($B$9="Male",'No Self Assessment feeder'!AS1295,IF($B$9="All",'No Self Assessment feeder'!BY1295)))</f>
        <v>82</v>
      </c>
      <c r="N1306" s="81" t="str">
        <f>IF($B$9="Female",'No Self Assessment feeder'!N1295,IF($B$9="Male",'No Self Assessment feeder'!AT1295,IF($B$9="All",'No Self Assessment feeder'!BZ1295)))</f>
        <v>.</v>
      </c>
      <c r="O1306" s="120" t="str">
        <f>IF($B$9="Female",'No Self Assessment feeder'!O1295,IF($B$9="Male",'No Self Assessment feeder'!AU1295,IF($B$9="All",'No Self Assessment feeder'!CA1295)))</f>
        <v>.</v>
      </c>
      <c r="P1306" s="79" t="str">
        <f>IF($B$9="Female",'No Self Assessment feeder'!P1295,IF($B$9="Male",'No Self Assessment feeder'!AV1295,IF($B$9="All",'No Self Assessment feeder'!CB1295)))</f>
        <v>.</v>
      </c>
      <c r="Q1306" s="120" t="str">
        <f>IF($B$9="Female",'No Self Assessment feeder'!Q1295,IF($B$9="Male",'No Self Assessment feeder'!AW1295,IF($B$9="All",'No Self Assessment feeder'!CC1295)))</f>
        <v>.</v>
      </c>
      <c r="R1306" s="120" t="str">
        <f>IF($B$9="Female",'No Self Assessment feeder'!R1295,IF($B$9="Male",'No Self Assessment feeder'!AX1295,IF($B$9="All",'No Self Assessment feeder'!CD1295)))</f>
        <v>.</v>
      </c>
      <c r="S1306" s="120" t="str">
        <f>IF($B$9="Female",'No Self Assessment feeder'!S1295,IF($B$9="Male",'No Self Assessment feeder'!AY1295,IF($B$9="All",'No Self Assessment feeder'!CE1295)))</f>
        <v>.</v>
      </c>
      <c r="T1306" s="120" t="str">
        <f>IF($B$9="Female",'No Self Assessment feeder'!T1295,IF($B$9="Male",'No Self Assessment feeder'!AZ1295,IF($B$9="All",'No Self Assessment feeder'!CF1295)))</f>
        <v>.</v>
      </c>
      <c r="U1306" s="127" t="str">
        <f>IF($B$9="Female",'No Self Assessment feeder'!U1295,IF($B$9="Male",'No Self Assessment feeder'!BA1295,IF($B$9="All",'No Self Assessment feeder'!CG1295)))</f>
        <v>.</v>
      </c>
      <c r="V1306" s="81" t="str">
        <f>IF($B$9="Female",'No Self Assessment feeder'!V1295,IF($B$9="Male",'No Self Assessment feeder'!BB1295,IF($B$9="All",'No Self Assessment feeder'!CH1295)))</f>
        <v>.</v>
      </c>
      <c r="W1306" s="120" t="str">
        <f>IF($B$9="Female",'No Self Assessment feeder'!W1295,IF($B$9="Male",'No Self Assessment feeder'!BC1295,IF($B$9="All",'No Self Assessment feeder'!CI1295)))</f>
        <v>.</v>
      </c>
      <c r="X1306" s="79" t="str">
        <f>IF($B$9="Female",'No Self Assessment feeder'!X1295,IF($B$9="Male",'No Self Assessment feeder'!BD1295,IF($B$9="All",'No Self Assessment feeder'!CJ1295)))</f>
        <v>.</v>
      </c>
      <c r="Y1306" s="120" t="str">
        <f>IF($B$9="Female",'No Self Assessment feeder'!Y1295,IF($B$9="Male",'No Self Assessment feeder'!BE1295,IF($B$9="All",'No Self Assessment feeder'!CK1295)))</f>
        <v>.</v>
      </c>
      <c r="Z1306" s="120" t="str">
        <f>IF($B$9="Female",'No Self Assessment feeder'!Z1295,IF($B$9="Male",'No Self Assessment feeder'!BF1295,IF($B$9="All",'No Self Assessment feeder'!CL1295)))</f>
        <v>.</v>
      </c>
      <c r="AA1306" s="120" t="str">
        <f>IF($B$9="Female",'No Self Assessment feeder'!AA1295,IF($B$9="Male",'No Self Assessment feeder'!BG1295,IF($B$9="All",'No Self Assessment feeder'!CM1295)))</f>
        <v>.</v>
      </c>
      <c r="AB1306" s="120" t="str">
        <f>IF($B$9="Female",'No Self Assessment feeder'!AB1295,IF($B$9="Male",'No Self Assessment feeder'!BH1295,IF($B$9="All",'No Self Assessment feeder'!CN1295)))</f>
        <v>.</v>
      </c>
      <c r="AC1306" s="127" t="str">
        <f>IF($B$9="Female",'No Self Assessment feeder'!AC1295,IF($B$9="Male",'No Self Assessment feeder'!BI1295,IF($B$9="All",'No Self Assessment feeder'!CO1295)))</f>
        <v>.</v>
      </c>
      <c r="CM1306" s="29"/>
    </row>
    <row r="1307" spans="1:91" ht="14.25" customHeight="1" x14ac:dyDescent="0.2">
      <c r="A1307" s="159" t="s">
        <v>297</v>
      </c>
      <c r="B1307" s="65" t="s">
        <v>250</v>
      </c>
      <c r="C1307" s="66">
        <v>10014001</v>
      </c>
      <c r="D1307" s="66" t="s">
        <v>488</v>
      </c>
      <c r="E1307" s="162" t="s">
        <v>251</v>
      </c>
      <c r="F1307" s="142">
        <f>IF($B$9="Female",'No Self Assessment feeder'!F1296,IF($B$9="Male",'No Self Assessment feeder'!AL1296,IF($B$9="All",'No Self Assessment feeder'!BR1296)))</f>
        <v>945</v>
      </c>
      <c r="G1307" s="120">
        <f>IF($B$9="Female",'No Self Assessment feeder'!G1296,IF($B$9="Male",'No Self Assessment feeder'!AM1296,IF($B$9="All",'No Self Assessment feeder'!BS1296)))</f>
        <v>1.1000000000000001</v>
      </c>
      <c r="H1307" s="79">
        <f>IF($B$9="Female",'No Self Assessment feeder'!H1296,IF($B$9="Male",'No Self Assessment feeder'!AN1296,IF($B$9="All",'No Self Assessment feeder'!BT1296)))</f>
        <v>935</v>
      </c>
      <c r="I1307" s="120">
        <f>IF($B$9="Female",'No Self Assessment feeder'!I1296,IF($B$9="Male",'No Self Assessment feeder'!AO1296,IF($B$9="All",'No Self Assessment feeder'!BU1296)))</f>
        <v>9.1999999999999993</v>
      </c>
      <c r="J1307" s="120">
        <f>IF($B$9="Female",'No Self Assessment feeder'!J1296,IF($B$9="Male",'No Self Assessment feeder'!AP1296,IF($B$9="All",'No Self Assessment feeder'!BV1296)))</f>
        <v>10.7</v>
      </c>
      <c r="K1307" s="120">
        <f>IF($B$9="Female",'No Self Assessment feeder'!K1296,IF($B$9="Male",'No Self Assessment feeder'!AQ1296,IF($B$9="All",'No Self Assessment feeder'!BW1296)))</f>
        <v>62.8</v>
      </c>
      <c r="L1307" s="120">
        <f>IF($B$9="Female",'No Self Assessment feeder'!L1296,IF($B$9="Male",'No Self Assessment feeder'!AR1296,IF($B$9="All",'No Self Assessment feeder'!BX1296)))</f>
        <v>75.8</v>
      </c>
      <c r="M1307" s="127">
        <f>IF($B$9="Female",'No Self Assessment feeder'!M1296,IF($B$9="Male",'No Self Assessment feeder'!AS1296,IF($B$9="All",'No Self Assessment feeder'!BY1296)))</f>
        <v>80.099999999999994</v>
      </c>
      <c r="N1307" s="81" t="str">
        <f>IF($B$9="Female",'No Self Assessment feeder'!N1296,IF($B$9="Male",'No Self Assessment feeder'!AT1296,IF($B$9="All",'No Self Assessment feeder'!BZ1296)))</f>
        <v>.</v>
      </c>
      <c r="O1307" s="120" t="str">
        <f>IF($B$9="Female",'No Self Assessment feeder'!O1296,IF($B$9="Male",'No Self Assessment feeder'!AU1296,IF($B$9="All",'No Self Assessment feeder'!CA1296)))</f>
        <v>.</v>
      </c>
      <c r="P1307" s="79" t="str">
        <f>IF($B$9="Female",'No Self Assessment feeder'!P1296,IF($B$9="Male",'No Self Assessment feeder'!AV1296,IF($B$9="All",'No Self Assessment feeder'!CB1296)))</f>
        <v>.</v>
      </c>
      <c r="Q1307" s="120" t="str">
        <f>IF($B$9="Female",'No Self Assessment feeder'!Q1296,IF($B$9="Male",'No Self Assessment feeder'!AW1296,IF($B$9="All",'No Self Assessment feeder'!CC1296)))</f>
        <v>.</v>
      </c>
      <c r="R1307" s="120" t="str">
        <f>IF($B$9="Female",'No Self Assessment feeder'!R1296,IF($B$9="Male",'No Self Assessment feeder'!AX1296,IF($B$9="All",'No Self Assessment feeder'!CD1296)))</f>
        <v>.</v>
      </c>
      <c r="S1307" s="120" t="str">
        <f>IF($B$9="Female",'No Self Assessment feeder'!S1296,IF($B$9="Male",'No Self Assessment feeder'!AY1296,IF($B$9="All",'No Self Assessment feeder'!CE1296)))</f>
        <v>.</v>
      </c>
      <c r="T1307" s="120" t="str">
        <f>IF($B$9="Female",'No Self Assessment feeder'!T1296,IF($B$9="Male",'No Self Assessment feeder'!AZ1296,IF($B$9="All",'No Self Assessment feeder'!CF1296)))</f>
        <v>.</v>
      </c>
      <c r="U1307" s="127" t="str">
        <f>IF($B$9="Female",'No Self Assessment feeder'!U1296,IF($B$9="Male",'No Self Assessment feeder'!BA1296,IF($B$9="All",'No Self Assessment feeder'!CG1296)))</f>
        <v>.</v>
      </c>
      <c r="V1307" s="81" t="str">
        <f>IF($B$9="Female",'No Self Assessment feeder'!V1296,IF($B$9="Male",'No Self Assessment feeder'!BB1296,IF($B$9="All",'No Self Assessment feeder'!CH1296)))</f>
        <v>.</v>
      </c>
      <c r="W1307" s="120" t="str">
        <f>IF($B$9="Female",'No Self Assessment feeder'!W1296,IF($B$9="Male",'No Self Assessment feeder'!BC1296,IF($B$9="All",'No Self Assessment feeder'!CI1296)))</f>
        <v>.</v>
      </c>
      <c r="X1307" s="79" t="str">
        <f>IF($B$9="Female",'No Self Assessment feeder'!X1296,IF($B$9="Male",'No Self Assessment feeder'!BD1296,IF($B$9="All",'No Self Assessment feeder'!CJ1296)))</f>
        <v>.</v>
      </c>
      <c r="Y1307" s="120" t="str">
        <f>IF($B$9="Female",'No Self Assessment feeder'!Y1296,IF($B$9="Male",'No Self Assessment feeder'!BE1296,IF($B$9="All",'No Self Assessment feeder'!CK1296)))</f>
        <v>.</v>
      </c>
      <c r="Z1307" s="120" t="str">
        <f>IF($B$9="Female",'No Self Assessment feeder'!Z1296,IF($B$9="Male",'No Self Assessment feeder'!BF1296,IF($B$9="All",'No Self Assessment feeder'!CL1296)))</f>
        <v>.</v>
      </c>
      <c r="AA1307" s="120" t="str">
        <f>IF($B$9="Female",'No Self Assessment feeder'!AA1296,IF($B$9="Male",'No Self Assessment feeder'!BG1296,IF($B$9="All",'No Self Assessment feeder'!CM1296)))</f>
        <v>.</v>
      </c>
      <c r="AB1307" s="120" t="str">
        <f>IF($B$9="Female",'No Self Assessment feeder'!AB1296,IF($B$9="Male",'No Self Assessment feeder'!BH1296,IF($B$9="All",'No Self Assessment feeder'!CN1296)))</f>
        <v>.</v>
      </c>
      <c r="AC1307" s="127" t="str">
        <f>IF($B$9="Female",'No Self Assessment feeder'!AC1296,IF($B$9="Male",'No Self Assessment feeder'!BI1296,IF($B$9="All",'No Self Assessment feeder'!CO1296)))</f>
        <v>.</v>
      </c>
      <c r="CM1307" s="29"/>
    </row>
    <row r="1308" spans="1:91" ht="14.25" customHeight="1" x14ac:dyDescent="0.2">
      <c r="A1308" s="159" t="s">
        <v>297</v>
      </c>
      <c r="B1308" s="65" t="s">
        <v>252</v>
      </c>
      <c r="C1308" s="66">
        <v>10007159</v>
      </c>
      <c r="D1308" s="66" t="s">
        <v>496</v>
      </c>
      <c r="E1308" s="162" t="s">
        <v>253</v>
      </c>
      <c r="F1308" s="142">
        <f>IF($B$9="Female",'No Self Assessment feeder'!F1297,IF($B$9="Male",'No Self Assessment feeder'!AL1297,IF($B$9="All",'No Self Assessment feeder'!BR1297)))</f>
        <v>2165</v>
      </c>
      <c r="G1308" s="120">
        <f>IF($B$9="Female",'No Self Assessment feeder'!G1297,IF($B$9="Male",'No Self Assessment feeder'!AM1297,IF($B$9="All",'No Self Assessment feeder'!BS1297)))</f>
        <v>0.5</v>
      </c>
      <c r="H1308" s="79">
        <f>IF($B$9="Female",'No Self Assessment feeder'!H1297,IF($B$9="Male",'No Self Assessment feeder'!AN1297,IF($B$9="All",'No Self Assessment feeder'!BT1297)))</f>
        <v>2155</v>
      </c>
      <c r="I1308" s="120">
        <f>IF($B$9="Female",'No Self Assessment feeder'!I1297,IF($B$9="Male",'No Self Assessment feeder'!AO1297,IF($B$9="All",'No Self Assessment feeder'!BU1297)))</f>
        <v>6.3</v>
      </c>
      <c r="J1308" s="120">
        <f>IF($B$9="Female",'No Self Assessment feeder'!J1297,IF($B$9="Male",'No Self Assessment feeder'!AP1297,IF($B$9="All",'No Self Assessment feeder'!BV1297)))</f>
        <v>12.9</v>
      </c>
      <c r="K1308" s="120">
        <f>IF($B$9="Female",'No Self Assessment feeder'!K1297,IF($B$9="Male",'No Self Assessment feeder'!AQ1297,IF($B$9="All",'No Self Assessment feeder'!BW1297)))</f>
        <v>66.599999999999994</v>
      </c>
      <c r="L1308" s="120">
        <f>IF($B$9="Female",'No Self Assessment feeder'!L1297,IF($B$9="Male",'No Self Assessment feeder'!AR1297,IF($B$9="All",'No Self Assessment feeder'!BX1297)))</f>
        <v>76.599999999999994</v>
      </c>
      <c r="M1308" s="127">
        <f>IF($B$9="Female",'No Self Assessment feeder'!M1297,IF($B$9="Male",'No Self Assessment feeder'!AS1297,IF($B$9="All",'No Self Assessment feeder'!BY1297)))</f>
        <v>80.8</v>
      </c>
      <c r="N1308" s="81" t="str">
        <f>IF($B$9="Female",'No Self Assessment feeder'!N1297,IF($B$9="Male",'No Self Assessment feeder'!AT1297,IF($B$9="All",'No Self Assessment feeder'!BZ1297)))</f>
        <v>.</v>
      </c>
      <c r="O1308" s="120" t="str">
        <f>IF($B$9="Female",'No Self Assessment feeder'!O1297,IF($B$9="Male",'No Self Assessment feeder'!AU1297,IF($B$9="All",'No Self Assessment feeder'!CA1297)))</f>
        <v>.</v>
      </c>
      <c r="P1308" s="79" t="str">
        <f>IF($B$9="Female",'No Self Assessment feeder'!P1297,IF($B$9="Male",'No Self Assessment feeder'!AV1297,IF($B$9="All",'No Self Assessment feeder'!CB1297)))</f>
        <v>.</v>
      </c>
      <c r="Q1308" s="120" t="str">
        <f>IF($B$9="Female",'No Self Assessment feeder'!Q1297,IF($B$9="Male",'No Self Assessment feeder'!AW1297,IF($B$9="All",'No Self Assessment feeder'!CC1297)))</f>
        <v>.</v>
      </c>
      <c r="R1308" s="120" t="str">
        <f>IF($B$9="Female",'No Self Assessment feeder'!R1297,IF($B$9="Male",'No Self Assessment feeder'!AX1297,IF($B$9="All",'No Self Assessment feeder'!CD1297)))</f>
        <v>.</v>
      </c>
      <c r="S1308" s="120" t="str">
        <f>IF($B$9="Female",'No Self Assessment feeder'!S1297,IF($B$9="Male",'No Self Assessment feeder'!AY1297,IF($B$9="All",'No Self Assessment feeder'!CE1297)))</f>
        <v>.</v>
      </c>
      <c r="T1308" s="120" t="str">
        <f>IF($B$9="Female",'No Self Assessment feeder'!T1297,IF($B$9="Male",'No Self Assessment feeder'!AZ1297,IF($B$9="All",'No Self Assessment feeder'!CF1297)))</f>
        <v>.</v>
      </c>
      <c r="U1308" s="127" t="str">
        <f>IF($B$9="Female",'No Self Assessment feeder'!U1297,IF($B$9="Male",'No Self Assessment feeder'!BA1297,IF($B$9="All",'No Self Assessment feeder'!CG1297)))</f>
        <v>.</v>
      </c>
      <c r="V1308" s="81" t="str">
        <f>IF($B$9="Female",'No Self Assessment feeder'!V1297,IF($B$9="Male",'No Self Assessment feeder'!BB1297,IF($B$9="All",'No Self Assessment feeder'!CH1297)))</f>
        <v>.</v>
      </c>
      <c r="W1308" s="120" t="str">
        <f>IF($B$9="Female",'No Self Assessment feeder'!W1297,IF($B$9="Male",'No Self Assessment feeder'!BC1297,IF($B$9="All",'No Self Assessment feeder'!CI1297)))</f>
        <v>.</v>
      </c>
      <c r="X1308" s="79" t="str">
        <f>IF($B$9="Female",'No Self Assessment feeder'!X1297,IF($B$9="Male",'No Self Assessment feeder'!BD1297,IF($B$9="All",'No Self Assessment feeder'!CJ1297)))</f>
        <v>.</v>
      </c>
      <c r="Y1308" s="120" t="str">
        <f>IF($B$9="Female",'No Self Assessment feeder'!Y1297,IF($B$9="Male",'No Self Assessment feeder'!BE1297,IF($B$9="All",'No Self Assessment feeder'!CK1297)))</f>
        <v>.</v>
      </c>
      <c r="Z1308" s="120" t="str">
        <f>IF($B$9="Female",'No Self Assessment feeder'!Z1297,IF($B$9="Male",'No Self Assessment feeder'!BF1297,IF($B$9="All",'No Self Assessment feeder'!CL1297)))</f>
        <v>.</v>
      </c>
      <c r="AA1308" s="120" t="str">
        <f>IF($B$9="Female",'No Self Assessment feeder'!AA1297,IF($B$9="Male",'No Self Assessment feeder'!BG1297,IF($B$9="All",'No Self Assessment feeder'!CM1297)))</f>
        <v>.</v>
      </c>
      <c r="AB1308" s="120" t="str">
        <f>IF($B$9="Female",'No Self Assessment feeder'!AB1297,IF($B$9="Male",'No Self Assessment feeder'!BH1297,IF($B$9="All",'No Self Assessment feeder'!CN1297)))</f>
        <v>.</v>
      </c>
      <c r="AC1308" s="127" t="str">
        <f>IF($B$9="Female",'No Self Assessment feeder'!AC1297,IF($B$9="Male",'No Self Assessment feeder'!BI1297,IF($B$9="All",'No Self Assessment feeder'!CO1297)))</f>
        <v>.</v>
      </c>
      <c r="CM1308" s="29"/>
    </row>
    <row r="1309" spans="1:91" ht="14.25" customHeight="1" x14ac:dyDescent="0.2">
      <c r="A1309" s="159" t="s">
        <v>297</v>
      </c>
      <c r="B1309" s="65" t="s">
        <v>254</v>
      </c>
      <c r="C1309" s="66">
        <v>10007160</v>
      </c>
      <c r="D1309" s="66" t="s">
        <v>495</v>
      </c>
      <c r="E1309" s="162" t="s">
        <v>255</v>
      </c>
      <c r="F1309" s="142">
        <f>IF($B$9="Female",'No Self Assessment feeder'!F1298,IF($B$9="Male",'No Self Assessment feeder'!AL1298,IF($B$9="All",'No Self Assessment feeder'!BR1298)))</f>
        <v>1805</v>
      </c>
      <c r="G1309" s="120">
        <f>IF($B$9="Female",'No Self Assessment feeder'!G1298,IF($B$9="Male",'No Self Assessment feeder'!AM1298,IF($B$9="All",'No Self Assessment feeder'!BS1298)))</f>
        <v>1.3</v>
      </c>
      <c r="H1309" s="79">
        <f>IF($B$9="Female",'No Self Assessment feeder'!H1298,IF($B$9="Male",'No Self Assessment feeder'!AN1298,IF($B$9="All",'No Self Assessment feeder'!BT1298)))</f>
        <v>1785</v>
      </c>
      <c r="I1309" s="120">
        <f>IF($B$9="Female",'No Self Assessment feeder'!I1298,IF($B$9="Male",'No Self Assessment feeder'!AO1298,IF($B$9="All",'No Self Assessment feeder'!BU1298)))</f>
        <v>7.6</v>
      </c>
      <c r="J1309" s="120">
        <f>IF($B$9="Female",'No Self Assessment feeder'!J1298,IF($B$9="Male",'No Self Assessment feeder'!AP1298,IF($B$9="All",'No Self Assessment feeder'!BV1298)))</f>
        <v>10.5</v>
      </c>
      <c r="K1309" s="120">
        <f>IF($B$9="Female",'No Self Assessment feeder'!K1298,IF($B$9="Male",'No Self Assessment feeder'!AQ1298,IF($B$9="All",'No Self Assessment feeder'!BW1298)))</f>
        <v>61.1</v>
      </c>
      <c r="L1309" s="120">
        <f>IF($B$9="Female",'No Self Assessment feeder'!L1298,IF($B$9="Male",'No Self Assessment feeder'!AR1298,IF($B$9="All",'No Self Assessment feeder'!BX1298)))</f>
        <v>75.7</v>
      </c>
      <c r="M1309" s="127">
        <f>IF($B$9="Female",'No Self Assessment feeder'!M1298,IF($B$9="Male",'No Self Assessment feeder'!AS1298,IF($B$9="All",'No Self Assessment feeder'!BY1298)))</f>
        <v>81.900000000000006</v>
      </c>
      <c r="N1309" s="81" t="str">
        <f>IF($B$9="Female",'No Self Assessment feeder'!N1298,IF($B$9="Male",'No Self Assessment feeder'!AT1298,IF($B$9="All",'No Self Assessment feeder'!BZ1298)))</f>
        <v>.</v>
      </c>
      <c r="O1309" s="120" t="str">
        <f>IF($B$9="Female",'No Self Assessment feeder'!O1298,IF($B$9="Male",'No Self Assessment feeder'!AU1298,IF($B$9="All",'No Self Assessment feeder'!CA1298)))</f>
        <v>.</v>
      </c>
      <c r="P1309" s="79" t="str">
        <f>IF($B$9="Female",'No Self Assessment feeder'!P1298,IF($B$9="Male",'No Self Assessment feeder'!AV1298,IF($B$9="All",'No Self Assessment feeder'!CB1298)))</f>
        <v>.</v>
      </c>
      <c r="Q1309" s="120" t="str">
        <f>IF($B$9="Female",'No Self Assessment feeder'!Q1298,IF($B$9="Male",'No Self Assessment feeder'!AW1298,IF($B$9="All",'No Self Assessment feeder'!CC1298)))</f>
        <v>.</v>
      </c>
      <c r="R1309" s="120" t="str">
        <f>IF($B$9="Female",'No Self Assessment feeder'!R1298,IF($B$9="Male",'No Self Assessment feeder'!AX1298,IF($B$9="All",'No Self Assessment feeder'!CD1298)))</f>
        <v>.</v>
      </c>
      <c r="S1309" s="120" t="str">
        <f>IF($B$9="Female",'No Self Assessment feeder'!S1298,IF($B$9="Male",'No Self Assessment feeder'!AY1298,IF($B$9="All",'No Self Assessment feeder'!CE1298)))</f>
        <v>.</v>
      </c>
      <c r="T1309" s="120" t="str">
        <f>IF($B$9="Female",'No Self Assessment feeder'!T1298,IF($B$9="Male",'No Self Assessment feeder'!AZ1298,IF($B$9="All",'No Self Assessment feeder'!CF1298)))</f>
        <v>.</v>
      </c>
      <c r="U1309" s="127" t="str">
        <f>IF($B$9="Female",'No Self Assessment feeder'!U1298,IF($B$9="Male",'No Self Assessment feeder'!BA1298,IF($B$9="All",'No Self Assessment feeder'!CG1298)))</f>
        <v>.</v>
      </c>
      <c r="V1309" s="81" t="str">
        <f>IF($B$9="Female",'No Self Assessment feeder'!V1298,IF($B$9="Male",'No Self Assessment feeder'!BB1298,IF($B$9="All",'No Self Assessment feeder'!CH1298)))</f>
        <v>.</v>
      </c>
      <c r="W1309" s="120" t="str">
        <f>IF($B$9="Female",'No Self Assessment feeder'!W1298,IF($B$9="Male",'No Self Assessment feeder'!BC1298,IF($B$9="All",'No Self Assessment feeder'!CI1298)))</f>
        <v>.</v>
      </c>
      <c r="X1309" s="79" t="str">
        <f>IF($B$9="Female",'No Self Assessment feeder'!X1298,IF($B$9="Male",'No Self Assessment feeder'!BD1298,IF($B$9="All",'No Self Assessment feeder'!CJ1298)))</f>
        <v>.</v>
      </c>
      <c r="Y1309" s="120" t="str">
        <f>IF($B$9="Female",'No Self Assessment feeder'!Y1298,IF($B$9="Male",'No Self Assessment feeder'!BE1298,IF($B$9="All",'No Self Assessment feeder'!CK1298)))</f>
        <v>.</v>
      </c>
      <c r="Z1309" s="120" t="str">
        <f>IF($B$9="Female",'No Self Assessment feeder'!Z1298,IF($B$9="Male",'No Self Assessment feeder'!BF1298,IF($B$9="All",'No Self Assessment feeder'!CL1298)))</f>
        <v>.</v>
      </c>
      <c r="AA1309" s="120" t="str">
        <f>IF($B$9="Female",'No Self Assessment feeder'!AA1298,IF($B$9="Male",'No Self Assessment feeder'!BG1298,IF($B$9="All",'No Self Assessment feeder'!CM1298)))</f>
        <v>.</v>
      </c>
      <c r="AB1309" s="120" t="str">
        <f>IF($B$9="Female",'No Self Assessment feeder'!AB1298,IF($B$9="Male",'No Self Assessment feeder'!BH1298,IF($B$9="All",'No Self Assessment feeder'!CN1298)))</f>
        <v>.</v>
      </c>
      <c r="AC1309" s="127" t="str">
        <f>IF($B$9="Female",'No Self Assessment feeder'!AC1298,IF($B$9="Male",'No Self Assessment feeder'!BI1298,IF($B$9="All",'No Self Assessment feeder'!CO1298)))</f>
        <v>.</v>
      </c>
      <c r="CM1309" s="29"/>
    </row>
    <row r="1310" spans="1:91" ht="14.25" customHeight="1" x14ac:dyDescent="0.2">
      <c r="A1310" s="159" t="s">
        <v>297</v>
      </c>
      <c r="B1310" s="65" t="s">
        <v>256</v>
      </c>
      <c r="C1310" s="66">
        <v>10007806</v>
      </c>
      <c r="D1310" s="66" t="s">
        <v>495</v>
      </c>
      <c r="E1310" s="162" t="s">
        <v>257</v>
      </c>
      <c r="F1310" s="142">
        <f>IF($B$9="Female",'No Self Assessment feeder'!F1299,IF($B$9="Male",'No Self Assessment feeder'!AL1299,IF($B$9="All",'No Self Assessment feeder'!BR1299)))</f>
        <v>1960</v>
      </c>
      <c r="G1310" s="120">
        <f>IF($B$9="Female",'No Self Assessment feeder'!G1299,IF($B$9="Male",'No Self Assessment feeder'!AM1299,IF($B$9="All",'No Self Assessment feeder'!BS1299)))</f>
        <v>1</v>
      </c>
      <c r="H1310" s="79">
        <f>IF($B$9="Female",'No Self Assessment feeder'!H1299,IF($B$9="Male",'No Self Assessment feeder'!AN1299,IF($B$9="All",'No Self Assessment feeder'!BT1299)))</f>
        <v>1940</v>
      </c>
      <c r="I1310" s="120">
        <f>IF($B$9="Female",'No Self Assessment feeder'!I1299,IF($B$9="Male",'No Self Assessment feeder'!AO1299,IF($B$9="All",'No Self Assessment feeder'!BU1299)))</f>
        <v>6.2</v>
      </c>
      <c r="J1310" s="120">
        <f>IF($B$9="Female",'No Self Assessment feeder'!J1299,IF($B$9="Male",'No Self Assessment feeder'!AP1299,IF($B$9="All",'No Self Assessment feeder'!BV1299)))</f>
        <v>15.1</v>
      </c>
      <c r="K1310" s="120">
        <f>IF($B$9="Female",'No Self Assessment feeder'!K1299,IF($B$9="Male",'No Self Assessment feeder'!AQ1299,IF($B$9="All",'No Self Assessment feeder'!BW1299)))</f>
        <v>53.9</v>
      </c>
      <c r="L1310" s="120">
        <f>IF($B$9="Female",'No Self Assessment feeder'!L1299,IF($B$9="Male",'No Self Assessment feeder'!AR1299,IF($B$9="All",'No Self Assessment feeder'!BX1299)))</f>
        <v>70.599999999999994</v>
      </c>
      <c r="M1310" s="127">
        <f>IF($B$9="Female",'No Self Assessment feeder'!M1299,IF($B$9="Male",'No Self Assessment feeder'!AS1299,IF($B$9="All",'No Self Assessment feeder'!BY1299)))</f>
        <v>78.599999999999994</v>
      </c>
      <c r="N1310" s="81" t="str">
        <f>IF($B$9="Female",'No Self Assessment feeder'!N1299,IF($B$9="Male",'No Self Assessment feeder'!AT1299,IF($B$9="All",'No Self Assessment feeder'!BZ1299)))</f>
        <v>.</v>
      </c>
      <c r="O1310" s="120" t="str">
        <f>IF($B$9="Female",'No Self Assessment feeder'!O1299,IF($B$9="Male",'No Self Assessment feeder'!AU1299,IF($B$9="All",'No Self Assessment feeder'!CA1299)))</f>
        <v>.</v>
      </c>
      <c r="P1310" s="79" t="str">
        <f>IF($B$9="Female",'No Self Assessment feeder'!P1299,IF($B$9="Male",'No Self Assessment feeder'!AV1299,IF($B$9="All",'No Self Assessment feeder'!CB1299)))</f>
        <v>.</v>
      </c>
      <c r="Q1310" s="120" t="str">
        <f>IF($B$9="Female",'No Self Assessment feeder'!Q1299,IF($B$9="Male",'No Self Assessment feeder'!AW1299,IF($B$9="All",'No Self Assessment feeder'!CC1299)))</f>
        <v>.</v>
      </c>
      <c r="R1310" s="120" t="str">
        <f>IF($B$9="Female",'No Self Assessment feeder'!R1299,IF($B$9="Male",'No Self Assessment feeder'!AX1299,IF($B$9="All",'No Self Assessment feeder'!CD1299)))</f>
        <v>.</v>
      </c>
      <c r="S1310" s="120" t="str">
        <f>IF($B$9="Female",'No Self Assessment feeder'!S1299,IF($B$9="Male",'No Self Assessment feeder'!AY1299,IF($B$9="All",'No Self Assessment feeder'!CE1299)))</f>
        <v>.</v>
      </c>
      <c r="T1310" s="120" t="str">
        <f>IF($B$9="Female",'No Self Assessment feeder'!T1299,IF($B$9="Male",'No Self Assessment feeder'!AZ1299,IF($B$9="All",'No Self Assessment feeder'!CF1299)))</f>
        <v>.</v>
      </c>
      <c r="U1310" s="127" t="str">
        <f>IF($B$9="Female",'No Self Assessment feeder'!U1299,IF($B$9="Male",'No Self Assessment feeder'!BA1299,IF($B$9="All",'No Self Assessment feeder'!CG1299)))</f>
        <v>.</v>
      </c>
      <c r="V1310" s="81" t="str">
        <f>IF($B$9="Female",'No Self Assessment feeder'!V1299,IF($B$9="Male",'No Self Assessment feeder'!BB1299,IF($B$9="All",'No Self Assessment feeder'!CH1299)))</f>
        <v>.</v>
      </c>
      <c r="W1310" s="120" t="str">
        <f>IF($B$9="Female",'No Self Assessment feeder'!W1299,IF($B$9="Male",'No Self Assessment feeder'!BC1299,IF($B$9="All",'No Self Assessment feeder'!CI1299)))</f>
        <v>.</v>
      </c>
      <c r="X1310" s="79" t="str">
        <f>IF($B$9="Female",'No Self Assessment feeder'!X1299,IF($B$9="Male",'No Self Assessment feeder'!BD1299,IF($B$9="All",'No Self Assessment feeder'!CJ1299)))</f>
        <v>.</v>
      </c>
      <c r="Y1310" s="120" t="str">
        <f>IF($B$9="Female",'No Self Assessment feeder'!Y1299,IF($B$9="Male",'No Self Assessment feeder'!BE1299,IF($B$9="All",'No Self Assessment feeder'!CK1299)))</f>
        <v>.</v>
      </c>
      <c r="Z1310" s="120" t="str">
        <f>IF($B$9="Female",'No Self Assessment feeder'!Z1299,IF($B$9="Male",'No Self Assessment feeder'!BF1299,IF($B$9="All",'No Self Assessment feeder'!CL1299)))</f>
        <v>.</v>
      </c>
      <c r="AA1310" s="120" t="str">
        <f>IF($B$9="Female",'No Self Assessment feeder'!AA1299,IF($B$9="Male",'No Self Assessment feeder'!BG1299,IF($B$9="All",'No Self Assessment feeder'!CM1299)))</f>
        <v>.</v>
      </c>
      <c r="AB1310" s="120" t="str">
        <f>IF($B$9="Female",'No Self Assessment feeder'!AB1299,IF($B$9="Male",'No Self Assessment feeder'!BH1299,IF($B$9="All",'No Self Assessment feeder'!CN1299)))</f>
        <v>.</v>
      </c>
      <c r="AC1310" s="127" t="str">
        <f>IF($B$9="Female",'No Self Assessment feeder'!AC1299,IF($B$9="Male",'No Self Assessment feeder'!BI1299,IF($B$9="All",'No Self Assessment feeder'!CO1299)))</f>
        <v>.</v>
      </c>
      <c r="CM1310" s="29"/>
    </row>
    <row r="1311" spans="1:91" ht="14.25" customHeight="1" x14ac:dyDescent="0.2">
      <c r="A1311" s="159" t="s">
        <v>297</v>
      </c>
      <c r="B1311" s="65" t="s">
        <v>258</v>
      </c>
      <c r="C1311" s="66">
        <v>10007161</v>
      </c>
      <c r="D1311" s="66" t="s">
        <v>496</v>
      </c>
      <c r="E1311" s="162" t="s">
        <v>259</v>
      </c>
      <c r="F1311" s="142">
        <f>IF($B$9="Female",'No Self Assessment feeder'!F1300,IF($B$9="Male",'No Self Assessment feeder'!AL1300,IF($B$9="All",'No Self Assessment feeder'!BR1300)))</f>
        <v>2840</v>
      </c>
      <c r="G1311" s="120">
        <f>IF($B$9="Female",'No Self Assessment feeder'!G1300,IF($B$9="Male",'No Self Assessment feeder'!AM1300,IF($B$9="All",'No Self Assessment feeder'!BS1300)))</f>
        <v>1</v>
      </c>
      <c r="H1311" s="79">
        <f>IF($B$9="Female",'No Self Assessment feeder'!H1300,IF($B$9="Male",'No Self Assessment feeder'!AN1300,IF($B$9="All",'No Self Assessment feeder'!BT1300)))</f>
        <v>2815</v>
      </c>
      <c r="I1311" s="120">
        <f>IF($B$9="Female",'No Self Assessment feeder'!I1300,IF($B$9="Male",'No Self Assessment feeder'!AO1300,IF($B$9="All",'No Self Assessment feeder'!BU1300)))</f>
        <v>6.5</v>
      </c>
      <c r="J1311" s="120">
        <f>IF($B$9="Female",'No Self Assessment feeder'!J1300,IF($B$9="Male",'No Self Assessment feeder'!AP1300,IF($B$9="All",'No Self Assessment feeder'!BV1300)))</f>
        <v>11.9</v>
      </c>
      <c r="K1311" s="120">
        <f>IF($B$9="Female",'No Self Assessment feeder'!K1300,IF($B$9="Male",'No Self Assessment feeder'!AQ1300,IF($B$9="All",'No Self Assessment feeder'!BW1300)))</f>
        <v>63.6</v>
      </c>
      <c r="L1311" s="120">
        <f>IF($B$9="Female",'No Self Assessment feeder'!L1300,IF($B$9="Male",'No Self Assessment feeder'!AR1300,IF($B$9="All",'No Self Assessment feeder'!BX1300)))</f>
        <v>77</v>
      </c>
      <c r="M1311" s="127">
        <f>IF($B$9="Female",'No Self Assessment feeder'!M1300,IF($B$9="Male",'No Self Assessment feeder'!AS1300,IF($B$9="All",'No Self Assessment feeder'!BY1300)))</f>
        <v>81.599999999999994</v>
      </c>
      <c r="N1311" s="81" t="str">
        <f>IF($B$9="Female",'No Self Assessment feeder'!N1300,IF($B$9="Male",'No Self Assessment feeder'!AT1300,IF($B$9="All",'No Self Assessment feeder'!BZ1300)))</f>
        <v>.</v>
      </c>
      <c r="O1311" s="120" t="str">
        <f>IF($B$9="Female",'No Self Assessment feeder'!O1300,IF($B$9="Male",'No Self Assessment feeder'!AU1300,IF($B$9="All",'No Self Assessment feeder'!CA1300)))</f>
        <v>.</v>
      </c>
      <c r="P1311" s="79" t="str">
        <f>IF($B$9="Female",'No Self Assessment feeder'!P1300,IF($B$9="Male",'No Self Assessment feeder'!AV1300,IF($B$9="All",'No Self Assessment feeder'!CB1300)))</f>
        <v>.</v>
      </c>
      <c r="Q1311" s="120" t="str">
        <f>IF($B$9="Female",'No Self Assessment feeder'!Q1300,IF($B$9="Male",'No Self Assessment feeder'!AW1300,IF($B$9="All",'No Self Assessment feeder'!CC1300)))</f>
        <v>.</v>
      </c>
      <c r="R1311" s="120" t="str">
        <f>IF($B$9="Female",'No Self Assessment feeder'!R1300,IF($B$9="Male",'No Self Assessment feeder'!AX1300,IF($B$9="All",'No Self Assessment feeder'!CD1300)))</f>
        <v>.</v>
      </c>
      <c r="S1311" s="120" t="str">
        <f>IF($B$9="Female",'No Self Assessment feeder'!S1300,IF($B$9="Male",'No Self Assessment feeder'!AY1300,IF($B$9="All",'No Self Assessment feeder'!CE1300)))</f>
        <v>.</v>
      </c>
      <c r="T1311" s="120" t="str">
        <f>IF($B$9="Female",'No Self Assessment feeder'!T1300,IF($B$9="Male",'No Self Assessment feeder'!AZ1300,IF($B$9="All",'No Self Assessment feeder'!CF1300)))</f>
        <v>.</v>
      </c>
      <c r="U1311" s="127" t="str">
        <f>IF($B$9="Female",'No Self Assessment feeder'!U1300,IF($B$9="Male",'No Self Assessment feeder'!BA1300,IF($B$9="All",'No Self Assessment feeder'!CG1300)))</f>
        <v>.</v>
      </c>
      <c r="V1311" s="81" t="str">
        <f>IF($B$9="Female",'No Self Assessment feeder'!V1300,IF($B$9="Male",'No Self Assessment feeder'!BB1300,IF($B$9="All",'No Self Assessment feeder'!CH1300)))</f>
        <v>.</v>
      </c>
      <c r="W1311" s="120" t="str">
        <f>IF($B$9="Female",'No Self Assessment feeder'!W1300,IF($B$9="Male",'No Self Assessment feeder'!BC1300,IF($B$9="All",'No Self Assessment feeder'!CI1300)))</f>
        <v>.</v>
      </c>
      <c r="X1311" s="79" t="str">
        <f>IF($B$9="Female",'No Self Assessment feeder'!X1300,IF($B$9="Male",'No Self Assessment feeder'!BD1300,IF($B$9="All",'No Self Assessment feeder'!CJ1300)))</f>
        <v>.</v>
      </c>
      <c r="Y1311" s="120" t="str">
        <f>IF($B$9="Female",'No Self Assessment feeder'!Y1300,IF($B$9="Male",'No Self Assessment feeder'!BE1300,IF($B$9="All",'No Self Assessment feeder'!CK1300)))</f>
        <v>.</v>
      </c>
      <c r="Z1311" s="120" t="str">
        <f>IF($B$9="Female",'No Self Assessment feeder'!Z1300,IF($B$9="Male",'No Self Assessment feeder'!BF1300,IF($B$9="All",'No Self Assessment feeder'!CL1300)))</f>
        <v>.</v>
      </c>
      <c r="AA1311" s="120" t="str">
        <f>IF($B$9="Female",'No Self Assessment feeder'!AA1300,IF($B$9="Male",'No Self Assessment feeder'!BG1300,IF($B$9="All",'No Self Assessment feeder'!CM1300)))</f>
        <v>.</v>
      </c>
      <c r="AB1311" s="120" t="str">
        <f>IF($B$9="Female",'No Self Assessment feeder'!AB1300,IF($B$9="Male",'No Self Assessment feeder'!BH1300,IF($B$9="All",'No Self Assessment feeder'!CN1300)))</f>
        <v>.</v>
      </c>
      <c r="AC1311" s="127" t="str">
        <f>IF($B$9="Female",'No Self Assessment feeder'!AC1300,IF($B$9="Male",'No Self Assessment feeder'!BI1300,IF($B$9="All",'No Self Assessment feeder'!CO1300)))</f>
        <v>.</v>
      </c>
      <c r="CM1311" s="29"/>
    </row>
    <row r="1312" spans="1:91" ht="14.25" customHeight="1" x14ac:dyDescent="0.2">
      <c r="A1312" s="159" t="s">
        <v>297</v>
      </c>
      <c r="B1312" s="65" t="s">
        <v>260</v>
      </c>
      <c r="C1312" s="66">
        <v>10008017</v>
      </c>
      <c r="D1312" s="66" t="s">
        <v>491</v>
      </c>
      <c r="E1312" s="162" t="s">
        <v>261</v>
      </c>
      <c r="F1312" s="142">
        <f>IF($B$9="Female",'No Self Assessment feeder'!F1301,IF($B$9="Male",'No Self Assessment feeder'!AL1301,IF($B$9="All",'No Self Assessment feeder'!BR1301)))</f>
        <v>105</v>
      </c>
      <c r="G1312" s="120">
        <f>IF($B$9="Female",'No Self Assessment feeder'!G1301,IF($B$9="Male",'No Self Assessment feeder'!AM1301,IF($B$9="All",'No Self Assessment feeder'!BS1301)))</f>
        <v>1.9</v>
      </c>
      <c r="H1312" s="79">
        <f>IF($B$9="Female",'No Self Assessment feeder'!H1301,IF($B$9="Male",'No Self Assessment feeder'!AN1301,IF($B$9="All",'No Self Assessment feeder'!BT1301)))</f>
        <v>105</v>
      </c>
      <c r="I1312" s="120">
        <f>IF($B$9="Female",'No Self Assessment feeder'!I1301,IF($B$9="Male",'No Self Assessment feeder'!AO1301,IF($B$9="All",'No Self Assessment feeder'!BU1301)))</f>
        <v>13.5</v>
      </c>
      <c r="J1312" s="120">
        <f>IF($B$9="Female",'No Self Assessment feeder'!J1301,IF($B$9="Male",'No Self Assessment feeder'!AP1301,IF($B$9="All",'No Self Assessment feeder'!BV1301)))</f>
        <v>18.3</v>
      </c>
      <c r="K1312" s="120">
        <f>IF($B$9="Female",'No Self Assessment feeder'!K1301,IF($B$9="Male",'No Self Assessment feeder'!AQ1301,IF($B$9="All",'No Self Assessment feeder'!BW1301)))</f>
        <v>35.6</v>
      </c>
      <c r="L1312" s="120">
        <f>IF($B$9="Female",'No Self Assessment feeder'!L1301,IF($B$9="Male",'No Self Assessment feeder'!AR1301,IF($B$9="All",'No Self Assessment feeder'!BX1301)))</f>
        <v>57.7</v>
      </c>
      <c r="M1312" s="127">
        <f>IF($B$9="Female",'No Self Assessment feeder'!M1301,IF($B$9="Male",'No Self Assessment feeder'!AS1301,IF($B$9="All",'No Self Assessment feeder'!BY1301)))</f>
        <v>68.3</v>
      </c>
      <c r="N1312" s="81" t="str">
        <f>IF($B$9="Female",'No Self Assessment feeder'!N1301,IF($B$9="Male",'No Self Assessment feeder'!AT1301,IF($B$9="All",'No Self Assessment feeder'!BZ1301)))</f>
        <v>.</v>
      </c>
      <c r="O1312" s="120" t="str">
        <f>IF($B$9="Female",'No Self Assessment feeder'!O1301,IF($B$9="Male",'No Self Assessment feeder'!AU1301,IF($B$9="All",'No Self Assessment feeder'!CA1301)))</f>
        <v>.</v>
      </c>
      <c r="P1312" s="79" t="str">
        <f>IF($B$9="Female",'No Self Assessment feeder'!P1301,IF($B$9="Male",'No Self Assessment feeder'!AV1301,IF($B$9="All",'No Self Assessment feeder'!CB1301)))</f>
        <v>.</v>
      </c>
      <c r="Q1312" s="120" t="str">
        <f>IF($B$9="Female",'No Self Assessment feeder'!Q1301,IF($B$9="Male",'No Self Assessment feeder'!AW1301,IF($B$9="All",'No Self Assessment feeder'!CC1301)))</f>
        <v>.</v>
      </c>
      <c r="R1312" s="120" t="str">
        <f>IF($B$9="Female",'No Self Assessment feeder'!R1301,IF($B$9="Male",'No Self Assessment feeder'!AX1301,IF($B$9="All",'No Self Assessment feeder'!CD1301)))</f>
        <v>.</v>
      </c>
      <c r="S1312" s="120" t="str">
        <f>IF($B$9="Female",'No Self Assessment feeder'!S1301,IF($B$9="Male",'No Self Assessment feeder'!AY1301,IF($B$9="All",'No Self Assessment feeder'!CE1301)))</f>
        <v>.</v>
      </c>
      <c r="T1312" s="120" t="str">
        <f>IF($B$9="Female",'No Self Assessment feeder'!T1301,IF($B$9="Male",'No Self Assessment feeder'!AZ1301,IF($B$9="All",'No Self Assessment feeder'!CF1301)))</f>
        <v>.</v>
      </c>
      <c r="U1312" s="127" t="str">
        <f>IF($B$9="Female",'No Self Assessment feeder'!U1301,IF($B$9="Male",'No Self Assessment feeder'!BA1301,IF($B$9="All",'No Self Assessment feeder'!CG1301)))</f>
        <v>.</v>
      </c>
      <c r="V1312" s="81" t="str">
        <f>IF($B$9="Female",'No Self Assessment feeder'!V1301,IF($B$9="Male",'No Self Assessment feeder'!BB1301,IF($B$9="All",'No Self Assessment feeder'!CH1301)))</f>
        <v>.</v>
      </c>
      <c r="W1312" s="120" t="str">
        <f>IF($B$9="Female",'No Self Assessment feeder'!W1301,IF($B$9="Male",'No Self Assessment feeder'!BC1301,IF($B$9="All",'No Self Assessment feeder'!CI1301)))</f>
        <v>.</v>
      </c>
      <c r="X1312" s="79" t="str">
        <f>IF($B$9="Female",'No Self Assessment feeder'!X1301,IF($B$9="Male",'No Self Assessment feeder'!BD1301,IF($B$9="All",'No Self Assessment feeder'!CJ1301)))</f>
        <v>.</v>
      </c>
      <c r="Y1312" s="120" t="str">
        <f>IF($B$9="Female",'No Self Assessment feeder'!Y1301,IF($B$9="Male",'No Self Assessment feeder'!BE1301,IF($B$9="All",'No Self Assessment feeder'!CK1301)))</f>
        <v>.</v>
      </c>
      <c r="Z1312" s="120" t="str">
        <f>IF($B$9="Female",'No Self Assessment feeder'!Z1301,IF($B$9="Male",'No Self Assessment feeder'!BF1301,IF($B$9="All",'No Self Assessment feeder'!CL1301)))</f>
        <v>.</v>
      </c>
      <c r="AA1312" s="120" t="str">
        <f>IF($B$9="Female",'No Self Assessment feeder'!AA1301,IF($B$9="Male",'No Self Assessment feeder'!BG1301,IF($B$9="All",'No Self Assessment feeder'!CM1301)))</f>
        <v>.</v>
      </c>
      <c r="AB1312" s="120" t="str">
        <f>IF($B$9="Female",'No Self Assessment feeder'!AB1301,IF($B$9="Male",'No Self Assessment feeder'!BH1301,IF($B$9="All",'No Self Assessment feeder'!CN1301)))</f>
        <v>.</v>
      </c>
      <c r="AC1312" s="127" t="str">
        <f>IF($B$9="Female",'No Self Assessment feeder'!AC1301,IF($B$9="Male",'No Self Assessment feeder'!BI1301,IF($B$9="All",'No Self Assessment feeder'!CO1301)))</f>
        <v>.</v>
      </c>
      <c r="CM1312" s="29"/>
    </row>
    <row r="1313" spans="1:91" ht="14.25" customHeight="1" x14ac:dyDescent="0.2">
      <c r="A1313" s="159" t="s">
        <v>297</v>
      </c>
      <c r="B1313" s="65" t="s">
        <v>262</v>
      </c>
      <c r="C1313" s="66">
        <v>10007784</v>
      </c>
      <c r="D1313" s="66" t="s">
        <v>491</v>
      </c>
      <c r="E1313" s="162" t="s">
        <v>433</v>
      </c>
      <c r="F1313" s="142">
        <f>IF($B$9="Female",'No Self Assessment feeder'!F1302,IF($B$9="Male",'No Self Assessment feeder'!AL1302,IF($B$9="All",'No Self Assessment feeder'!BR1302)))</f>
        <v>2540</v>
      </c>
      <c r="G1313" s="120">
        <f>IF($B$9="Female",'No Self Assessment feeder'!G1302,IF($B$9="Male",'No Self Assessment feeder'!AM1302,IF($B$9="All",'No Self Assessment feeder'!BS1302)))</f>
        <v>0.6</v>
      </c>
      <c r="H1313" s="79">
        <f>IF($B$9="Female",'No Self Assessment feeder'!H1302,IF($B$9="Male",'No Self Assessment feeder'!AN1302,IF($B$9="All",'No Self Assessment feeder'!BT1302)))</f>
        <v>2525</v>
      </c>
      <c r="I1313" s="120">
        <f>IF($B$9="Female",'No Self Assessment feeder'!I1302,IF($B$9="Male",'No Self Assessment feeder'!AO1302,IF($B$9="All",'No Self Assessment feeder'!BU1302)))</f>
        <v>7.7</v>
      </c>
      <c r="J1313" s="120">
        <f>IF($B$9="Female",'No Self Assessment feeder'!J1302,IF($B$9="Male",'No Self Assessment feeder'!AP1302,IF($B$9="All",'No Self Assessment feeder'!BV1302)))</f>
        <v>12.2</v>
      </c>
      <c r="K1313" s="120">
        <f>IF($B$9="Female",'No Self Assessment feeder'!K1302,IF($B$9="Male",'No Self Assessment feeder'!AQ1302,IF($B$9="All",'No Self Assessment feeder'!BW1302)))</f>
        <v>48.4</v>
      </c>
      <c r="L1313" s="120">
        <f>IF($B$9="Female",'No Self Assessment feeder'!L1302,IF($B$9="Male",'No Self Assessment feeder'!AR1302,IF($B$9="All",'No Self Assessment feeder'!BX1302)))</f>
        <v>61.8</v>
      </c>
      <c r="M1313" s="127">
        <f>IF($B$9="Female",'No Self Assessment feeder'!M1302,IF($B$9="Male",'No Self Assessment feeder'!AS1302,IF($B$9="All",'No Self Assessment feeder'!BY1302)))</f>
        <v>80.099999999999994</v>
      </c>
      <c r="N1313" s="81" t="str">
        <f>IF($B$9="Female",'No Self Assessment feeder'!N1302,IF($B$9="Male",'No Self Assessment feeder'!AT1302,IF($B$9="All",'No Self Assessment feeder'!BZ1302)))</f>
        <v>.</v>
      </c>
      <c r="O1313" s="120" t="str">
        <f>IF($B$9="Female",'No Self Assessment feeder'!O1302,IF($B$9="Male",'No Self Assessment feeder'!AU1302,IF($B$9="All",'No Self Assessment feeder'!CA1302)))</f>
        <v>.</v>
      </c>
      <c r="P1313" s="79" t="str">
        <f>IF($B$9="Female",'No Self Assessment feeder'!P1302,IF($B$9="Male",'No Self Assessment feeder'!AV1302,IF($B$9="All",'No Self Assessment feeder'!CB1302)))</f>
        <v>.</v>
      </c>
      <c r="Q1313" s="120" t="str">
        <f>IF($B$9="Female",'No Self Assessment feeder'!Q1302,IF($B$9="Male",'No Self Assessment feeder'!AW1302,IF($B$9="All",'No Self Assessment feeder'!CC1302)))</f>
        <v>.</v>
      </c>
      <c r="R1313" s="120" t="str">
        <f>IF($B$9="Female",'No Self Assessment feeder'!R1302,IF($B$9="Male",'No Self Assessment feeder'!AX1302,IF($B$9="All",'No Self Assessment feeder'!CD1302)))</f>
        <v>.</v>
      </c>
      <c r="S1313" s="120" t="str">
        <f>IF($B$9="Female",'No Self Assessment feeder'!S1302,IF($B$9="Male",'No Self Assessment feeder'!AY1302,IF($B$9="All",'No Self Assessment feeder'!CE1302)))</f>
        <v>.</v>
      </c>
      <c r="T1313" s="120" t="str">
        <f>IF($B$9="Female",'No Self Assessment feeder'!T1302,IF($B$9="Male",'No Self Assessment feeder'!AZ1302,IF($B$9="All",'No Self Assessment feeder'!CF1302)))</f>
        <v>.</v>
      </c>
      <c r="U1313" s="127" t="str">
        <f>IF($B$9="Female",'No Self Assessment feeder'!U1302,IF($B$9="Male",'No Self Assessment feeder'!BA1302,IF($B$9="All",'No Self Assessment feeder'!CG1302)))</f>
        <v>.</v>
      </c>
      <c r="V1313" s="81" t="str">
        <f>IF($B$9="Female",'No Self Assessment feeder'!V1302,IF($B$9="Male",'No Self Assessment feeder'!BB1302,IF($B$9="All",'No Self Assessment feeder'!CH1302)))</f>
        <v>.</v>
      </c>
      <c r="W1313" s="120" t="str">
        <f>IF($B$9="Female",'No Self Assessment feeder'!W1302,IF($B$9="Male",'No Self Assessment feeder'!BC1302,IF($B$9="All",'No Self Assessment feeder'!CI1302)))</f>
        <v>.</v>
      </c>
      <c r="X1313" s="79" t="str">
        <f>IF($B$9="Female",'No Self Assessment feeder'!X1302,IF($B$9="Male",'No Self Assessment feeder'!BD1302,IF($B$9="All",'No Self Assessment feeder'!CJ1302)))</f>
        <v>.</v>
      </c>
      <c r="Y1313" s="120" t="str">
        <f>IF($B$9="Female",'No Self Assessment feeder'!Y1302,IF($B$9="Male",'No Self Assessment feeder'!BE1302,IF($B$9="All",'No Self Assessment feeder'!CK1302)))</f>
        <v>.</v>
      </c>
      <c r="Z1313" s="120" t="str">
        <f>IF($B$9="Female",'No Self Assessment feeder'!Z1302,IF($B$9="Male",'No Self Assessment feeder'!BF1302,IF($B$9="All",'No Self Assessment feeder'!CL1302)))</f>
        <v>.</v>
      </c>
      <c r="AA1313" s="120" t="str">
        <f>IF($B$9="Female",'No Self Assessment feeder'!AA1302,IF($B$9="Male",'No Self Assessment feeder'!BG1302,IF($B$9="All",'No Self Assessment feeder'!CM1302)))</f>
        <v>.</v>
      </c>
      <c r="AB1313" s="120" t="str">
        <f>IF($B$9="Female",'No Self Assessment feeder'!AB1302,IF($B$9="Male",'No Self Assessment feeder'!BH1302,IF($B$9="All",'No Self Assessment feeder'!CN1302)))</f>
        <v>.</v>
      </c>
      <c r="AC1313" s="127" t="str">
        <f>IF($B$9="Female",'No Self Assessment feeder'!AC1302,IF($B$9="Male",'No Self Assessment feeder'!BI1302,IF($B$9="All",'No Self Assessment feeder'!CO1302)))</f>
        <v>.</v>
      </c>
      <c r="CM1313" s="29"/>
    </row>
    <row r="1314" spans="1:91" ht="14.25" customHeight="1" x14ac:dyDescent="0.2">
      <c r="A1314" s="159" t="s">
        <v>297</v>
      </c>
      <c r="B1314" s="65" t="s">
        <v>264</v>
      </c>
      <c r="C1314" s="66">
        <v>10007163</v>
      </c>
      <c r="D1314" s="66" t="s">
        <v>489</v>
      </c>
      <c r="E1314" s="162" t="s">
        <v>265</v>
      </c>
      <c r="F1314" s="142">
        <f>IF($B$9="Female",'No Self Assessment feeder'!F1303,IF($B$9="Male",'No Self Assessment feeder'!AL1303,IF($B$9="All",'No Self Assessment feeder'!BR1303)))</f>
        <v>2720</v>
      </c>
      <c r="G1314" s="120">
        <f>IF($B$9="Female",'No Self Assessment feeder'!G1303,IF($B$9="Male",'No Self Assessment feeder'!AM1303,IF($B$9="All",'No Self Assessment feeder'!BS1303)))</f>
        <v>1</v>
      </c>
      <c r="H1314" s="79">
        <f>IF($B$9="Female",'No Self Assessment feeder'!H1303,IF($B$9="Male",'No Self Assessment feeder'!AN1303,IF($B$9="All",'No Self Assessment feeder'!BT1303)))</f>
        <v>2695</v>
      </c>
      <c r="I1314" s="120">
        <f>IF($B$9="Female",'No Self Assessment feeder'!I1303,IF($B$9="Male",'No Self Assessment feeder'!AO1303,IF($B$9="All",'No Self Assessment feeder'!BU1303)))</f>
        <v>7.8</v>
      </c>
      <c r="J1314" s="120">
        <f>IF($B$9="Female",'No Self Assessment feeder'!J1303,IF($B$9="Male",'No Self Assessment feeder'!AP1303,IF($B$9="All",'No Self Assessment feeder'!BV1303)))</f>
        <v>10.9</v>
      </c>
      <c r="K1314" s="120">
        <f>IF($B$9="Female",'No Self Assessment feeder'!K1303,IF($B$9="Male",'No Self Assessment feeder'!AQ1303,IF($B$9="All",'No Self Assessment feeder'!BW1303)))</f>
        <v>55</v>
      </c>
      <c r="L1314" s="120">
        <f>IF($B$9="Female",'No Self Assessment feeder'!L1303,IF($B$9="Male",'No Self Assessment feeder'!AR1303,IF($B$9="All",'No Self Assessment feeder'!BX1303)))</f>
        <v>70.099999999999994</v>
      </c>
      <c r="M1314" s="127">
        <f>IF($B$9="Female",'No Self Assessment feeder'!M1303,IF($B$9="Male",'No Self Assessment feeder'!AS1303,IF($B$9="All",'No Self Assessment feeder'!BY1303)))</f>
        <v>81.3</v>
      </c>
      <c r="N1314" s="81" t="str">
        <f>IF($B$9="Female",'No Self Assessment feeder'!N1303,IF($B$9="Male",'No Self Assessment feeder'!AT1303,IF($B$9="All",'No Self Assessment feeder'!BZ1303)))</f>
        <v>.</v>
      </c>
      <c r="O1314" s="120" t="str">
        <f>IF($B$9="Female",'No Self Assessment feeder'!O1303,IF($B$9="Male",'No Self Assessment feeder'!AU1303,IF($B$9="All",'No Self Assessment feeder'!CA1303)))</f>
        <v>.</v>
      </c>
      <c r="P1314" s="79" t="str">
        <f>IF($B$9="Female",'No Self Assessment feeder'!P1303,IF($B$9="Male",'No Self Assessment feeder'!AV1303,IF($B$9="All",'No Self Assessment feeder'!CB1303)))</f>
        <v>.</v>
      </c>
      <c r="Q1314" s="120" t="str">
        <f>IF($B$9="Female",'No Self Assessment feeder'!Q1303,IF($B$9="Male",'No Self Assessment feeder'!AW1303,IF($B$9="All",'No Self Assessment feeder'!CC1303)))</f>
        <v>.</v>
      </c>
      <c r="R1314" s="120" t="str">
        <f>IF($B$9="Female",'No Self Assessment feeder'!R1303,IF($B$9="Male",'No Self Assessment feeder'!AX1303,IF($B$9="All",'No Self Assessment feeder'!CD1303)))</f>
        <v>.</v>
      </c>
      <c r="S1314" s="120" t="str">
        <f>IF($B$9="Female",'No Self Assessment feeder'!S1303,IF($B$9="Male",'No Self Assessment feeder'!AY1303,IF($B$9="All",'No Self Assessment feeder'!CE1303)))</f>
        <v>.</v>
      </c>
      <c r="T1314" s="120" t="str">
        <f>IF($B$9="Female",'No Self Assessment feeder'!T1303,IF($B$9="Male",'No Self Assessment feeder'!AZ1303,IF($B$9="All",'No Self Assessment feeder'!CF1303)))</f>
        <v>.</v>
      </c>
      <c r="U1314" s="127" t="str">
        <f>IF($B$9="Female",'No Self Assessment feeder'!U1303,IF($B$9="Male",'No Self Assessment feeder'!BA1303,IF($B$9="All",'No Self Assessment feeder'!CG1303)))</f>
        <v>.</v>
      </c>
      <c r="V1314" s="81" t="str">
        <f>IF($B$9="Female",'No Self Assessment feeder'!V1303,IF($B$9="Male",'No Self Assessment feeder'!BB1303,IF($B$9="All",'No Self Assessment feeder'!CH1303)))</f>
        <v>.</v>
      </c>
      <c r="W1314" s="120" t="str">
        <f>IF($B$9="Female",'No Self Assessment feeder'!W1303,IF($B$9="Male",'No Self Assessment feeder'!BC1303,IF($B$9="All",'No Self Assessment feeder'!CI1303)))</f>
        <v>.</v>
      </c>
      <c r="X1314" s="79" t="str">
        <f>IF($B$9="Female",'No Self Assessment feeder'!X1303,IF($B$9="Male",'No Self Assessment feeder'!BD1303,IF($B$9="All",'No Self Assessment feeder'!CJ1303)))</f>
        <v>.</v>
      </c>
      <c r="Y1314" s="120" t="str">
        <f>IF($B$9="Female",'No Self Assessment feeder'!Y1303,IF($B$9="Male",'No Self Assessment feeder'!BE1303,IF($B$9="All",'No Self Assessment feeder'!CK1303)))</f>
        <v>.</v>
      </c>
      <c r="Z1314" s="120" t="str">
        <f>IF($B$9="Female",'No Self Assessment feeder'!Z1303,IF($B$9="Male",'No Self Assessment feeder'!BF1303,IF($B$9="All",'No Self Assessment feeder'!CL1303)))</f>
        <v>.</v>
      </c>
      <c r="AA1314" s="120" t="str">
        <f>IF($B$9="Female",'No Self Assessment feeder'!AA1303,IF($B$9="Male",'No Self Assessment feeder'!BG1303,IF($B$9="All",'No Self Assessment feeder'!CM1303)))</f>
        <v>.</v>
      </c>
      <c r="AB1314" s="120" t="str">
        <f>IF($B$9="Female",'No Self Assessment feeder'!AB1303,IF($B$9="Male",'No Self Assessment feeder'!BH1303,IF($B$9="All",'No Self Assessment feeder'!CN1303)))</f>
        <v>.</v>
      </c>
      <c r="AC1314" s="127" t="str">
        <f>IF($B$9="Female",'No Self Assessment feeder'!AC1303,IF($B$9="Male",'No Self Assessment feeder'!BI1303,IF($B$9="All",'No Self Assessment feeder'!CO1303)))</f>
        <v>.</v>
      </c>
      <c r="CM1314" s="29"/>
    </row>
    <row r="1315" spans="1:91" ht="14.25" customHeight="1" x14ac:dyDescent="0.2">
      <c r="A1315" s="159" t="s">
        <v>297</v>
      </c>
      <c r="B1315" s="65" t="s">
        <v>266</v>
      </c>
      <c r="C1315" s="66">
        <v>10007164</v>
      </c>
      <c r="D1315" s="66" t="s">
        <v>490</v>
      </c>
      <c r="E1315" s="162" t="s">
        <v>267</v>
      </c>
      <c r="F1315" s="142">
        <f>IF($B$9="Female",'No Self Assessment feeder'!F1304,IF($B$9="Male",'No Self Assessment feeder'!AL1304,IF($B$9="All",'No Self Assessment feeder'!BR1304)))</f>
        <v>4810</v>
      </c>
      <c r="G1315" s="120">
        <f>IF($B$9="Female",'No Self Assessment feeder'!G1304,IF($B$9="Male",'No Self Assessment feeder'!AM1304,IF($B$9="All",'No Self Assessment feeder'!BS1304)))</f>
        <v>0.9</v>
      </c>
      <c r="H1315" s="79">
        <f>IF($B$9="Female",'No Self Assessment feeder'!H1304,IF($B$9="Male",'No Self Assessment feeder'!AN1304,IF($B$9="All",'No Self Assessment feeder'!BT1304)))</f>
        <v>4765</v>
      </c>
      <c r="I1315" s="120">
        <f>IF($B$9="Female",'No Self Assessment feeder'!I1304,IF($B$9="Male",'No Self Assessment feeder'!AO1304,IF($B$9="All",'No Self Assessment feeder'!BU1304)))</f>
        <v>6.4</v>
      </c>
      <c r="J1315" s="120">
        <f>IF($B$9="Female",'No Self Assessment feeder'!J1304,IF($B$9="Male",'No Self Assessment feeder'!AP1304,IF($B$9="All",'No Self Assessment feeder'!BV1304)))</f>
        <v>12.1</v>
      </c>
      <c r="K1315" s="120">
        <f>IF($B$9="Female",'No Self Assessment feeder'!K1304,IF($B$9="Male",'No Self Assessment feeder'!AQ1304,IF($B$9="All",'No Self Assessment feeder'!BW1304)))</f>
        <v>66</v>
      </c>
      <c r="L1315" s="120">
        <f>IF($B$9="Female",'No Self Assessment feeder'!L1304,IF($B$9="Male",'No Self Assessment feeder'!AR1304,IF($B$9="All",'No Self Assessment feeder'!BX1304)))</f>
        <v>77.099999999999994</v>
      </c>
      <c r="M1315" s="127">
        <f>IF($B$9="Female",'No Self Assessment feeder'!M1304,IF($B$9="Male",'No Self Assessment feeder'!AS1304,IF($B$9="All",'No Self Assessment feeder'!BY1304)))</f>
        <v>81.5</v>
      </c>
      <c r="N1315" s="81" t="str">
        <f>IF($B$9="Female",'No Self Assessment feeder'!N1304,IF($B$9="Male",'No Self Assessment feeder'!AT1304,IF($B$9="All",'No Self Assessment feeder'!BZ1304)))</f>
        <v>.</v>
      </c>
      <c r="O1315" s="120" t="str">
        <f>IF($B$9="Female",'No Self Assessment feeder'!O1304,IF($B$9="Male",'No Self Assessment feeder'!AU1304,IF($B$9="All",'No Self Assessment feeder'!CA1304)))</f>
        <v>.</v>
      </c>
      <c r="P1315" s="79" t="str">
        <f>IF($B$9="Female",'No Self Assessment feeder'!P1304,IF($B$9="Male",'No Self Assessment feeder'!AV1304,IF($B$9="All",'No Self Assessment feeder'!CB1304)))</f>
        <v>.</v>
      </c>
      <c r="Q1315" s="120" t="str">
        <f>IF($B$9="Female",'No Self Assessment feeder'!Q1304,IF($B$9="Male",'No Self Assessment feeder'!AW1304,IF($B$9="All",'No Self Assessment feeder'!CC1304)))</f>
        <v>.</v>
      </c>
      <c r="R1315" s="120" t="str">
        <f>IF($B$9="Female",'No Self Assessment feeder'!R1304,IF($B$9="Male",'No Self Assessment feeder'!AX1304,IF($B$9="All",'No Self Assessment feeder'!CD1304)))</f>
        <v>.</v>
      </c>
      <c r="S1315" s="120" t="str">
        <f>IF($B$9="Female",'No Self Assessment feeder'!S1304,IF($B$9="Male",'No Self Assessment feeder'!AY1304,IF($B$9="All",'No Self Assessment feeder'!CE1304)))</f>
        <v>.</v>
      </c>
      <c r="T1315" s="120" t="str">
        <f>IF($B$9="Female",'No Self Assessment feeder'!T1304,IF($B$9="Male",'No Self Assessment feeder'!AZ1304,IF($B$9="All",'No Self Assessment feeder'!CF1304)))</f>
        <v>.</v>
      </c>
      <c r="U1315" s="127" t="str">
        <f>IF($B$9="Female",'No Self Assessment feeder'!U1304,IF($B$9="Male",'No Self Assessment feeder'!BA1304,IF($B$9="All",'No Self Assessment feeder'!CG1304)))</f>
        <v>.</v>
      </c>
      <c r="V1315" s="81" t="str">
        <f>IF($B$9="Female",'No Self Assessment feeder'!V1304,IF($B$9="Male",'No Self Assessment feeder'!BB1304,IF($B$9="All",'No Self Assessment feeder'!CH1304)))</f>
        <v>.</v>
      </c>
      <c r="W1315" s="120" t="str">
        <f>IF($B$9="Female",'No Self Assessment feeder'!W1304,IF($B$9="Male",'No Self Assessment feeder'!BC1304,IF($B$9="All",'No Self Assessment feeder'!CI1304)))</f>
        <v>.</v>
      </c>
      <c r="X1315" s="79" t="str">
        <f>IF($B$9="Female",'No Self Assessment feeder'!X1304,IF($B$9="Male",'No Self Assessment feeder'!BD1304,IF($B$9="All",'No Self Assessment feeder'!CJ1304)))</f>
        <v>.</v>
      </c>
      <c r="Y1315" s="120" t="str">
        <f>IF($B$9="Female",'No Self Assessment feeder'!Y1304,IF($B$9="Male",'No Self Assessment feeder'!BE1304,IF($B$9="All",'No Self Assessment feeder'!CK1304)))</f>
        <v>.</v>
      </c>
      <c r="Z1315" s="120" t="str">
        <f>IF($B$9="Female",'No Self Assessment feeder'!Z1304,IF($B$9="Male",'No Self Assessment feeder'!BF1304,IF($B$9="All",'No Self Assessment feeder'!CL1304)))</f>
        <v>.</v>
      </c>
      <c r="AA1315" s="120" t="str">
        <f>IF($B$9="Female",'No Self Assessment feeder'!AA1304,IF($B$9="Male",'No Self Assessment feeder'!BG1304,IF($B$9="All",'No Self Assessment feeder'!CM1304)))</f>
        <v>.</v>
      </c>
      <c r="AB1315" s="120" t="str">
        <f>IF($B$9="Female",'No Self Assessment feeder'!AB1304,IF($B$9="Male",'No Self Assessment feeder'!BH1304,IF($B$9="All",'No Self Assessment feeder'!CN1304)))</f>
        <v>.</v>
      </c>
      <c r="AC1315" s="127" t="str">
        <f>IF($B$9="Female",'No Self Assessment feeder'!AC1304,IF($B$9="Male",'No Self Assessment feeder'!BI1304,IF($B$9="All",'No Self Assessment feeder'!CO1304)))</f>
        <v>.</v>
      </c>
      <c r="CM1315" s="29"/>
    </row>
    <row r="1316" spans="1:91" ht="14.25" customHeight="1" x14ac:dyDescent="0.2">
      <c r="A1316" s="159" t="s">
        <v>297</v>
      </c>
      <c r="B1316" s="65" t="s">
        <v>268</v>
      </c>
      <c r="C1316" s="66">
        <v>10006566</v>
      </c>
      <c r="D1316" s="66" t="s">
        <v>491</v>
      </c>
      <c r="E1316" s="162" t="s">
        <v>269</v>
      </c>
      <c r="F1316" s="142">
        <f>IF($B$9="Female",'No Self Assessment feeder'!F1305,IF($B$9="Male",'No Self Assessment feeder'!AL1305,IF($B$9="All",'No Self Assessment feeder'!BR1305)))</f>
        <v>1765</v>
      </c>
      <c r="G1316" s="120">
        <f>IF($B$9="Female",'No Self Assessment feeder'!G1305,IF($B$9="Male",'No Self Assessment feeder'!AM1305,IF($B$9="All",'No Self Assessment feeder'!BS1305)))</f>
        <v>2.7</v>
      </c>
      <c r="H1316" s="79">
        <f>IF($B$9="Female",'No Self Assessment feeder'!H1305,IF($B$9="Male",'No Self Assessment feeder'!AN1305,IF($B$9="All",'No Self Assessment feeder'!BT1305)))</f>
        <v>1720</v>
      </c>
      <c r="I1316" s="120">
        <f>IF($B$9="Female",'No Self Assessment feeder'!I1305,IF($B$9="Male",'No Self Assessment feeder'!AO1305,IF($B$9="All",'No Self Assessment feeder'!BU1305)))</f>
        <v>11.7</v>
      </c>
      <c r="J1316" s="120">
        <f>IF($B$9="Female",'No Self Assessment feeder'!J1305,IF($B$9="Male",'No Self Assessment feeder'!AP1305,IF($B$9="All",'No Self Assessment feeder'!BV1305)))</f>
        <v>15.1</v>
      </c>
      <c r="K1316" s="120">
        <f>IF($B$9="Female",'No Self Assessment feeder'!K1305,IF($B$9="Male",'No Self Assessment feeder'!AQ1305,IF($B$9="All",'No Self Assessment feeder'!BW1305)))</f>
        <v>57.6</v>
      </c>
      <c r="L1316" s="120">
        <f>IF($B$9="Female",'No Self Assessment feeder'!L1305,IF($B$9="Male",'No Self Assessment feeder'!AR1305,IF($B$9="All",'No Self Assessment feeder'!BX1305)))</f>
        <v>67.5</v>
      </c>
      <c r="M1316" s="127">
        <f>IF($B$9="Female",'No Self Assessment feeder'!M1305,IF($B$9="Male",'No Self Assessment feeder'!AS1305,IF($B$9="All",'No Self Assessment feeder'!BY1305)))</f>
        <v>73.2</v>
      </c>
      <c r="N1316" s="81" t="str">
        <f>IF($B$9="Female",'No Self Assessment feeder'!N1305,IF($B$9="Male",'No Self Assessment feeder'!AT1305,IF($B$9="All",'No Self Assessment feeder'!BZ1305)))</f>
        <v>.</v>
      </c>
      <c r="O1316" s="120" t="str">
        <f>IF($B$9="Female",'No Self Assessment feeder'!O1305,IF($B$9="Male",'No Self Assessment feeder'!AU1305,IF($B$9="All",'No Self Assessment feeder'!CA1305)))</f>
        <v>.</v>
      </c>
      <c r="P1316" s="79" t="str">
        <f>IF($B$9="Female",'No Self Assessment feeder'!P1305,IF($B$9="Male",'No Self Assessment feeder'!AV1305,IF($B$9="All",'No Self Assessment feeder'!CB1305)))</f>
        <v>.</v>
      </c>
      <c r="Q1316" s="120" t="str">
        <f>IF($B$9="Female",'No Self Assessment feeder'!Q1305,IF($B$9="Male",'No Self Assessment feeder'!AW1305,IF($B$9="All",'No Self Assessment feeder'!CC1305)))</f>
        <v>.</v>
      </c>
      <c r="R1316" s="120" t="str">
        <f>IF($B$9="Female",'No Self Assessment feeder'!R1305,IF($B$9="Male",'No Self Assessment feeder'!AX1305,IF($B$9="All",'No Self Assessment feeder'!CD1305)))</f>
        <v>.</v>
      </c>
      <c r="S1316" s="120" t="str">
        <f>IF($B$9="Female",'No Self Assessment feeder'!S1305,IF($B$9="Male",'No Self Assessment feeder'!AY1305,IF($B$9="All",'No Self Assessment feeder'!CE1305)))</f>
        <v>.</v>
      </c>
      <c r="T1316" s="120" t="str">
        <f>IF($B$9="Female",'No Self Assessment feeder'!T1305,IF($B$9="Male",'No Self Assessment feeder'!AZ1305,IF($B$9="All",'No Self Assessment feeder'!CF1305)))</f>
        <v>.</v>
      </c>
      <c r="U1316" s="127" t="str">
        <f>IF($B$9="Female",'No Self Assessment feeder'!U1305,IF($B$9="Male",'No Self Assessment feeder'!BA1305,IF($B$9="All",'No Self Assessment feeder'!CG1305)))</f>
        <v>.</v>
      </c>
      <c r="V1316" s="81" t="str">
        <f>IF($B$9="Female",'No Self Assessment feeder'!V1305,IF($B$9="Male",'No Self Assessment feeder'!BB1305,IF($B$9="All",'No Self Assessment feeder'!CH1305)))</f>
        <v>.</v>
      </c>
      <c r="W1316" s="120" t="str">
        <f>IF($B$9="Female",'No Self Assessment feeder'!W1305,IF($B$9="Male",'No Self Assessment feeder'!BC1305,IF($B$9="All",'No Self Assessment feeder'!CI1305)))</f>
        <v>.</v>
      </c>
      <c r="X1316" s="79" t="str">
        <f>IF($B$9="Female",'No Self Assessment feeder'!X1305,IF($B$9="Male",'No Self Assessment feeder'!BD1305,IF($B$9="All",'No Self Assessment feeder'!CJ1305)))</f>
        <v>.</v>
      </c>
      <c r="Y1316" s="120" t="str">
        <f>IF($B$9="Female",'No Self Assessment feeder'!Y1305,IF($B$9="Male",'No Self Assessment feeder'!BE1305,IF($B$9="All",'No Self Assessment feeder'!CK1305)))</f>
        <v>.</v>
      </c>
      <c r="Z1316" s="120" t="str">
        <f>IF($B$9="Female",'No Self Assessment feeder'!Z1305,IF($B$9="Male",'No Self Assessment feeder'!BF1305,IF($B$9="All",'No Self Assessment feeder'!CL1305)))</f>
        <v>.</v>
      </c>
      <c r="AA1316" s="120" t="str">
        <f>IF($B$9="Female",'No Self Assessment feeder'!AA1305,IF($B$9="Male",'No Self Assessment feeder'!BG1305,IF($B$9="All",'No Self Assessment feeder'!CM1305)))</f>
        <v>.</v>
      </c>
      <c r="AB1316" s="120" t="str">
        <f>IF($B$9="Female",'No Self Assessment feeder'!AB1305,IF($B$9="Male",'No Self Assessment feeder'!BH1305,IF($B$9="All",'No Self Assessment feeder'!CN1305)))</f>
        <v>.</v>
      </c>
      <c r="AC1316" s="127" t="str">
        <f>IF($B$9="Female",'No Self Assessment feeder'!AC1305,IF($B$9="Male",'No Self Assessment feeder'!BI1305,IF($B$9="All",'No Self Assessment feeder'!CO1305)))</f>
        <v>.</v>
      </c>
      <c r="CM1316" s="29"/>
    </row>
    <row r="1317" spans="1:91" ht="14.25" customHeight="1" x14ac:dyDescent="0.2">
      <c r="A1317" s="159" t="s">
        <v>297</v>
      </c>
      <c r="B1317" s="65" t="s">
        <v>270</v>
      </c>
      <c r="C1317" s="66">
        <v>10007165</v>
      </c>
      <c r="D1317" s="66" t="s">
        <v>491</v>
      </c>
      <c r="E1317" s="162" t="s">
        <v>271</v>
      </c>
      <c r="F1317" s="142">
        <f>IF($B$9="Female",'No Self Assessment feeder'!F1306,IF($B$9="Male",'No Self Assessment feeder'!AL1306,IF($B$9="All",'No Self Assessment feeder'!BR1306)))</f>
        <v>2965</v>
      </c>
      <c r="G1317" s="120">
        <f>IF($B$9="Female",'No Self Assessment feeder'!G1306,IF($B$9="Male",'No Self Assessment feeder'!AM1306,IF($B$9="All",'No Self Assessment feeder'!BS1306)))</f>
        <v>1.3</v>
      </c>
      <c r="H1317" s="79">
        <f>IF($B$9="Female",'No Self Assessment feeder'!H1306,IF($B$9="Male",'No Self Assessment feeder'!AN1306,IF($B$9="All",'No Self Assessment feeder'!BT1306)))</f>
        <v>2925</v>
      </c>
      <c r="I1317" s="120">
        <f>IF($B$9="Female",'No Self Assessment feeder'!I1306,IF($B$9="Male",'No Self Assessment feeder'!AO1306,IF($B$9="All",'No Self Assessment feeder'!BU1306)))</f>
        <v>11.3</v>
      </c>
      <c r="J1317" s="120">
        <f>IF($B$9="Female",'No Self Assessment feeder'!J1306,IF($B$9="Male",'No Self Assessment feeder'!AP1306,IF($B$9="All",'No Self Assessment feeder'!BV1306)))</f>
        <v>16.899999999999999</v>
      </c>
      <c r="K1317" s="120">
        <f>IF($B$9="Female",'No Self Assessment feeder'!K1306,IF($B$9="Male",'No Self Assessment feeder'!AQ1306,IF($B$9="All",'No Self Assessment feeder'!BW1306)))</f>
        <v>58.2</v>
      </c>
      <c r="L1317" s="120">
        <f>IF($B$9="Female",'No Self Assessment feeder'!L1306,IF($B$9="Male",'No Self Assessment feeder'!AR1306,IF($B$9="All",'No Self Assessment feeder'!BX1306)))</f>
        <v>66.099999999999994</v>
      </c>
      <c r="M1317" s="127">
        <f>IF($B$9="Female",'No Self Assessment feeder'!M1306,IF($B$9="Male",'No Self Assessment feeder'!AS1306,IF($B$9="All",'No Self Assessment feeder'!BY1306)))</f>
        <v>71.8</v>
      </c>
      <c r="N1317" s="81" t="str">
        <f>IF($B$9="Female",'No Self Assessment feeder'!N1306,IF($B$9="Male",'No Self Assessment feeder'!AT1306,IF($B$9="All",'No Self Assessment feeder'!BZ1306)))</f>
        <v>.</v>
      </c>
      <c r="O1317" s="120" t="str">
        <f>IF($B$9="Female",'No Self Assessment feeder'!O1306,IF($B$9="Male",'No Self Assessment feeder'!AU1306,IF($B$9="All",'No Self Assessment feeder'!CA1306)))</f>
        <v>.</v>
      </c>
      <c r="P1317" s="79" t="str">
        <f>IF($B$9="Female",'No Self Assessment feeder'!P1306,IF($B$9="Male",'No Self Assessment feeder'!AV1306,IF($B$9="All",'No Self Assessment feeder'!CB1306)))</f>
        <v>.</v>
      </c>
      <c r="Q1317" s="120" t="str">
        <f>IF($B$9="Female",'No Self Assessment feeder'!Q1306,IF($B$9="Male",'No Self Assessment feeder'!AW1306,IF($B$9="All",'No Self Assessment feeder'!CC1306)))</f>
        <v>.</v>
      </c>
      <c r="R1317" s="120" t="str">
        <f>IF($B$9="Female",'No Self Assessment feeder'!R1306,IF($B$9="Male",'No Self Assessment feeder'!AX1306,IF($B$9="All",'No Self Assessment feeder'!CD1306)))</f>
        <v>.</v>
      </c>
      <c r="S1317" s="120" t="str">
        <f>IF($B$9="Female",'No Self Assessment feeder'!S1306,IF($B$9="Male",'No Self Assessment feeder'!AY1306,IF($B$9="All",'No Self Assessment feeder'!CE1306)))</f>
        <v>.</v>
      </c>
      <c r="T1317" s="120" t="str">
        <f>IF($B$9="Female",'No Self Assessment feeder'!T1306,IF($B$9="Male",'No Self Assessment feeder'!AZ1306,IF($B$9="All",'No Self Assessment feeder'!CF1306)))</f>
        <v>.</v>
      </c>
      <c r="U1317" s="127" t="str">
        <f>IF($B$9="Female",'No Self Assessment feeder'!U1306,IF($B$9="Male",'No Self Assessment feeder'!BA1306,IF($B$9="All",'No Self Assessment feeder'!CG1306)))</f>
        <v>.</v>
      </c>
      <c r="V1317" s="81" t="str">
        <f>IF($B$9="Female",'No Self Assessment feeder'!V1306,IF($B$9="Male",'No Self Assessment feeder'!BB1306,IF($B$9="All",'No Self Assessment feeder'!CH1306)))</f>
        <v>.</v>
      </c>
      <c r="W1317" s="120" t="str">
        <f>IF($B$9="Female",'No Self Assessment feeder'!W1306,IF($B$9="Male",'No Self Assessment feeder'!BC1306,IF($B$9="All",'No Self Assessment feeder'!CI1306)))</f>
        <v>.</v>
      </c>
      <c r="X1317" s="79" t="str">
        <f>IF($B$9="Female",'No Self Assessment feeder'!X1306,IF($B$9="Male",'No Self Assessment feeder'!BD1306,IF($B$9="All",'No Self Assessment feeder'!CJ1306)))</f>
        <v>.</v>
      </c>
      <c r="Y1317" s="120" t="str">
        <f>IF($B$9="Female",'No Self Assessment feeder'!Y1306,IF($B$9="Male",'No Self Assessment feeder'!BE1306,IF($B$9="All",'No Self Assessment feeder'!CK1306)))</f>
        <v>.</v>
      </c>
      <c r="Z1317" s="120" t="str">
        <f>IF($B$9="Female",'No Self Assessment feeder'!Z1306,IF($B$9="Male",'No Self Assessment feeder'!BF1306,IF($B$9="All",'No Self Assessment feeder'!CL1306)))</f>
        <v>.</v>
      </c>
      <c r="AA1317" s="120" t="str">
        <f>IF($B$9="Female",'No Self Assessment feeder'!AA1306,IF($B$9="Male",'No Self Assessment feeder'!BG1306,IF($B$9="All",'No Self Assessment feeder'!CM1306)))</f>
        <v>.</v>
      </c>
      <c r="AB1317" s="120" t="str">
        <f>IF($B$9="Female",'No Self Assessment feeder'!AB1306,IF($B$9="Male",'No Self Assessment feeder'!BH1306,IF($B$9="All",'No Self Assessment feeder'!CN1306)))</f>
        <v>.</v>
      </c>
      <c r="AC1317" s="127" t="str">
        <f>IF($B$9="Female",'No Self Assessment feeder'!AC1306,IF($B$9="Male",'No Self Assessment feeder'!BI1306,IF($B$9="All",'No Self Assessment feeder'!CO1306)))</f>
        <v>.</v>
      </c>
      <c r="CM1317" s="29"/>
    </row>
    <row r="1318" spans="1:91" ht="14.25" customHeight="1" x14ac:dyDescent="0.2">
      <c r="A1318" s="159" t="s">
        <v>297</v>
      </c>
      <c r="B1318" s="65" t="s">
        <v>272</v>
      </c>
      <c r="C1318" s="66">
        <v>10003614</v>
      </c>
      <c r="D1318" s="66" t="s">
        <v>495</v>
      </c>
      <c r="E1318" s="162" t="s">
        <v>273</v>
      </c>
      <c r="F1318" s="142">
        <f>IF($B$9="Female",'No Self Assessment feeder'!F1307,IF($B$9="Male",'No Self Assessment feeder'!AL1307,IF($B$9="All",'No Self Assessment feeder'!BR1307)))</f>
        <v>1255</v>
      </c>
      <c r="G1318" s="120">
        <f>IF($B$9="Female",'No Self Assessment feeder'!G1307,IF($B$9="Male",'No Self Assessment feeder'!AM1307,IF($B$9="All",'No Self Assessment feeder'!BS1307)))</f>
        <v>0.6</v>
      </c>
      <c r="H1318" s="79">
        <f>IF($B$9="Female",'No Self Assessment feeder'!H1307,IF($B$9="Male",'No Self Assessment feeder'!AN1307,IF($B$9="All",'No Self Assessment feeder'!BT1307)))</f>
        <v>1250</v>
      </c>
      <c r="I1318" s="120">
        <f>IF($B$9="Female",'No Self Assessment feeder'!I1307,IF($B$9="Male",'No Self Assessment feeder'!AO1307,IF($B$9="All",'No Self Assessment feeder'!BU1307)))</f>
        <v>5.8</v>
      </c>
      <c r="J1318" s="120">
        <f>IF($B$9="Female",'No Self Assessment feeder'!J1307,IF($B$9="Male",'No Self Assessment feeder'!AP1307,IF($B$9="All",'No Self Assessment feeder'!BV1307)))</f>
        <v>11.7</v>
      </c>
      <c r="K1318" s="120">
        <f>IF($B$9="Female",'No Self Assessment feeder'!K1307,IF($B$9="Male",'No Self Assessment feeder'!AQ1307,IF($B$9="All",'No Self Assessment feeder'!BW1307)))</f>
        <v>69.400000000000006</v>
      </c>
      <c r="L1318" s="120">
        <f>IF($B$9="Female",'No Self Assessment feeder'!L1307,IF($B$9="Male",'No Self Assessment feeder'!AR1307,IF($B$9="All",'No Self Assessment feeder'!BX1307)))</f>
        <v>78.2</v>
      </c>
      <c r="M1318" s="127">
        <f>IF($B$9="Female",'No Self Assessment feeder'!M1307,IF($B$9="Male",'No Self Assessment feeder'!AS1307,IF($B$9="All",'No Self Assessment feeder'!BY1307)))</f>
        <v>82.6</v>
      </c>
      <c r="N1318" s="81" t="str">
        <f>IF($B$9="Female",'No Self Assessment feeder'!N1307,IF($B$9="Male",'No Self Assessment feeder'!AT1307,IF($B$9="All",'No Self Assessment feeder'!BZ1307)))</f>
        <v>.</v>
      </c>
      <c r="O1318" s="120" t="str">
        <f>IF($B$9="Female",'No Self Assessment feeder'!O1307,IF($B$9="Male",'No Self Assessment feeder'!AU1307,IF($B$9="All",'No Self Assessment feeder'!CA1307)))</f>
        <v>.</v>
      </c>
      <c r="P1318" s="79" t="str">
        <f>IF($B$9="Female",'No Self Assessment feeder'!P1307,IF($B$9="Male",'No Self Assessment feeder'!AV1307,IF($B$9="All",'No Self Assessment feeder'!CB1307)))</f>
        <v>.</v>
      </c>
      <c r="Q1318" s="120" t="str">
        <f>IF($B$9="Female",'No Self Assessment feeder'!Q1307,IF($B$9="Male",'No Self Assessment feeder'!AW1307,IF($B$9="All",'No Self Assessment feeder'!CC1307)))</f>
        <v>.</v>
      </c>
      <c r="R1318" s="120" t="str">
        <f>IF($B$9="Female",'No Self Assessment feeder'!R1307,IF($B$9="Male",'No Self Assessment feeder'!AX1307,IF($B$9="All",'No Self Assessment feeder'!CD1307)))</f>
        <v>.</v>
      </c>
      <c r="S1318" s="120" t="str">
        <f>IF($B$9="Female",'No Self Assessment feeder'!S1307,IF($B$9="Male",'No Self Assessment feeder'!AY1307,IF($B$9="All",'No Self Assessment feeder'!CE1307)))</f>
        <v>.</v>
      </c>
      <c r="T1318" s="120" t="str">
        <f>IF($B$9="Female",'No Self Assessment feeder'!T1307,IF($B$9="Male",'No Self Assessment feeder'!AZ1307,IF($B$9="All",'No Self Assessment feeder'!CF1307)))</f>
        <v>.</v>
      </c>
      <c r="U1318" s="127" t="str">
        <f>IF($B$9="Female",'No Self Assessment feeder'!U1307,IF($B$9="Male",'No Self Assessment feeder'!BA1307,IF($B$9="All",'No Self Assessment feeder'!CG1307)))</f>
        <v>.</v>
      </c>
      <c r="V1318" s="81" t="str">
        <f>IF($B$9="Female",'No Self Assessment feeder'!V1307,IF($B$9="Male",'No Self Assessment feeder'!BB1307,IF($B$9="All",'No Self Assessment feeder'!CH1307)))</f>
        <v>.</v>
      </c>
      <c r="W1318" s="120" t="str">
        <f>IF($B$9="Female",'No Self Assessment feeder'!W1307,IF($B$9="Male",'No Self Assessment feeder'!BC1307,IF($B$9="All",'No Self Assessment feeder'!CI1307)))</f>
        <v>.</v>
      </c>
      <c r="X1318" s="79" t="str">
        <f>IF($B$9="Female",'No Self Assessment feeder'!X1307,IF($B$9="Male",'No Self Assessment feeder'!BD1307,IF($B$9="All",'No Self Assessment feeder'!CJ1307)))</f>
        <v>.</v>
      </c>
      <c r="Y1318" s="120" t="str">
        <f>IF($B$9="Female",'No Self Assessment feeder'!Y1307,IF($B$9="Male",'No Self Assessment feeder'!BE1307,IF($B$9="All",'No Self Assessment feeder'!CK1307)))</f>
        <v>.</v>
      </c>
      <c r="Z1318" s="120" t="str">
        <f>IF($B$9="Female",'No Self Assessment feeder'!Z1307,IF($B$9="Male",'No Self Assessment feeder'!BF1307,IF($B$9="All",'No Self Assessment feeder'!CL1307)))</f>
        <v>.</v>
      </c>
      <c r="AA1318" s="120" t="str">
        <f>IF($B$9="Female",'No Self Assessment feeder'!AA1307,IF($B$9="Male",'No Self Assessment feeder'!BG1307,IF($B$9="All",'No Self Assessment feeder'!CM1307)))</f>
        <v>.</v>
      </c>
      <c r="AB1318" s="120" t="str">
        <f>IF($B$9="Female",'No Self Assessment feeder'!AB1307,IF($B$9="Male",'No Self Assessment feeder'!BH1307,IF($B$9="All",'No Self Assessment feeder'!CN1307)))</f>
        <v>.</v>
      </c>
      <c r="AC1318" s="127" t="str">
        <f>IF($B$9="Female",'No Self Assessment feeder'!AC1307,IF($B$9="Male",'No Self Assessment feeder'!BI1307,IF($B$9="All",'No Self Assessment feeder'!CO1307)))</f>
        <v>.</v>
      </c>
      <c r="CM1318" s="29"/>
    </row>
    <row r="1319" spans="1:91" ht="14.25" customHeight="1" x14ac:dyDescent="0.2">
      <c r="A1319" s="159" t="s">
        <v>297</v>
      </c>
      <c r="B1319" s="65" t="s">
        <v>274</v>
      </c>
      <c r="C1319" s="66">
        <v>10007166</v>
      </c>
      <c r="D1319" s="66" t="s">
        <v>489</v>
      </c>
      <c r="E1319" s="162" t="s">
        <v>275</v>
      </c>
      <c r="F1319" s="142">
        <f>IF($B$9="Female",'No Self Assessment feeder'!F1308,IF($B$9="Male",'No Self Assessment feeder'!AL1308,IF($B$9="All",'No Self Assessment feeder'!BR1308)))</f>
        <v>3060</v>
      </c>
      <c r="G1319" s="120">
        <f>IF($B$9="Female",'No Self Assessment feeder'!G1308,IF($B$9="Male",'No Self Assessment feeder'!AM1308,IF($B$9="All",'No Self Assessment feeder'!BS1308)))</f>
        <v>1</v>
      </c>
      <c r="H1319" s="79">
        <f>IF($B$9="Female",'No Self Assessment feeder'!H1308,IF($B$9="Male",'No Self Assessment feeder'!AN1308,IF($B$9="All",'No Self Assessment feeder'!BT1308)))</f>
        <v>3030</v>
      </c>
      <c r="I1319" s="120">
        <f>IF($B$9="Female",'No Self Assessment feeder'!I1308,IF($B$9="Male",'No Self Assessment feeder'!AO1308,IF($B$9="All",'No Self Assessment feeder'!BU1308)))</f>
        <v>7.2</v>
      </c>
      <c r="J1319" s="120">
        <f>IF($B$9="Female",'No Self Assessment feeder'!J1308,IF($B$9="Male",'No Self Assessment feeder'!AP1308,IF($B$9="All",'No Self Assessment feeder'!BV1308)))</f>
        <v>11.8</v>
      </c>
      <c r="K1319" s="120">
        <f>IF($B$9="Female",'No Self Assessment feeder'!K1308,IF($B$9="Male",'No Self Assessment feeder'!AQ1308,IF($B$9="All",'No Self Assessment feeder'!BW1308)))</f>
        <v>62.7</v>
      </c>
      <c r="L1319" s="120">
        <f>IF($B$9="Female",'No Self Assessment feeder'!L1308,IF($B$9="Male",'No Self Assessment feeder'!AR1308,IF($B$9="All",'No Self Assessment feeder'!BX1308)))</f>
        <v>75.599999999999994</v>
      </c>
      <c r="M1319" s="127">
        <f>IF($B$9="Female",'No Self Assessment feeder'!M1308,IF($B$9="Male",'No Self Assessment feeder'!AS1308,IF($B$9="All",'No Self Assessment feeder'!BY1308)))</f>
        <v>81</v>
      </c>
      <c r="N1319" s="81" t="str">
        <f>IF($B$9="Female",'No Self Assessment feeder'!N1308,IF($B$9="Male",'No Self Assessment feeder'!AT1308,IF($B$9="All",'No Self Assessment feeder'!BZ1308)))</f>
        <v>.</v>
      </c>
      <c r="O1319" s="120" t="str">
        <f>IF($B$9="Female",'No Self Assessment feeder'!O1308,IF($B$9="Male",'No Self Assessment feeder'!AU1308,IF($B$9="All",'No Self Assessment feeder'!CA1308)))</f>
        <v>.</v>
      </c>
      <c r="P1319" s="79" t="str">
        <f>IF($B$9="Female",'No Self Assessment feeder'!P1308,IF($B$9="Male",'No Self Assessment feeder'!AV1308,IF($B$9="All",'No Self Assessment feeder'!CB1308)))</f>
        <v>.</v>
      </c>
      <c r="Q1319" s="120" t="str">
        <f>IF($B$9="Female",'No Self Assessment feeder'!Q1308,IF($B$9="Male",'No Self Assessment feeder'!AW1308,IF($B$9="All",'No Self Assessment feeder'!CC1308)))</f>
        <v>.</v>
      </c>
      <c r="R1319" s="120" t="str">
        <f>IF($B$9="Female",'No Self Assessment feeder'!R1308,IF($B$9="Male",'No Self Assessment feeder'!AX1308,IF($B$9="All",'No Self Assessment feeder'!CD1308)))</f>
        <v>.</v>
      </c>
      <c r="S1319" s="120" t="str">
        <f>IF($B$9="Female",'No Self Assessment feeder'!S1308,IF($B$9="Male",'No Self Assessment feeder'!AY1308,IF($B$9="All",'No Self Assessment feeder'!CE1308)))</f>
        <v>.</v>
      </c>
      <c r="T1319" s="120" t="str">
        <f>IF($B$9="Female",'No Self Assessment feeder'!T1308,IF($B$9="Male",'No Self Assessment feeder'!AZ1308,IF($B$9="All",'No Self Assessment feeder'!CF1308)))</f>
        <v>.</v>
      </c>
      <c r="U1319" s="127" t="str">
        <f>IF($B$9="Female",'No Self Assessment feeder'!U1308,IF($B$9="Male",'No Self Assessment feeder'!BA1308,IF($B$9="All",'No Self Assessment feeder'!CG1308)))</f>
        <v>.</v>
      </c>
      <c r="V1319" s="81" t="str">
        <f>IF($B$9="Female",'No Self Assessment feeder'!V1308,IF($B$9="Male",'No Self Assessment feeder'!BB1308,IF($B$9="All",'No Self Assessment feeder'!CH1308)))</f>
        <v>.</v>
      </c>
      <c r="W1319" s="120" t="str">
        <f>IF($B$9="Female",'No Self Assessment feeder'!W1308,IF($B$9="Male",'No Self Assessment feeder'!BC1308,IF($B$9="All",'No Self Assessment feeder'!CI1308)))</f>
        <v>.</v>
      </c>
      <c r="X1319" s="79" t="str">
        <f>IF($B$9="Female",'No Self Assessment feeder'!X1308,IF($B$9="Male",'No Self Assessment feeder'!BD1308,IF($B$9="All",'No Self Assessment feeder'!CJ1308)))</f>
        <v>.</v>
      </c>
      <c r="Y1319" s="120" t="str">
        <f>IF($B$9="Female",'No Self Assessment feeder'!Y1308,IF($B$9="Male",'No Self Assessment feeder'!BE1308,IF($B$9="All",'No Self Assessment feeder'!CK1308)))</f>
        <v>.</v>
      </c>
      <c r="Z1319" s="120" t="str">
        <f>IF($B$9="Female",'No Self Assessment feeder'!Z1308,IF($B$9="Male",'No Self Assessment feeder'!BF1308,IF($B$9="All",'No Self Assessment feeder'!CL1308)))</f>
        <v>.</v>
      </c>
      <c r="AA1319" s="120" t="str">
        <f>IF($B$9="Female",'No Self Assessment feeder'!AA1308,IF($B$9="Male",'No Self Assessment feeder'!BG1308,IF($B$9="All",'No Self Assessment feeder'!CM1308)))</f>
        <v>.</v>
      </c>
      <c r="AB1319" s="120" t="str">
        <f>IF($B$9="Female",'No Self Assessment feeder'!AB1308,IF($B$9="Male",'No Self Assessment feeder'!BH1308,IF($B$9="All",'No Self Assessment feeder'!CN1308)))</f>
        <v>.</v>
      </c>
      <c r="AC1319" s="127" t="str">
        <f>IF($B$9="Female",'No Self Assessment feeder'!AC1308,IF($B$9="Male",'No Self Assessment feeder'!BI1308,IF($B$9="All",'No Self Assessment feeder'!CO1308)))</f>
        <v>.</v>
      </c>
      <c r="CM1319" s="29"/>
    </row>
    <row r="1320" spans="1:91" ht="14.25" customHeight="1" x14ac:dyDescent="0.2">
      <c r="A1320" s="159" t="s">
        <v>297</v>
      </c>
      <c r="B1320" s="65" t="s">
        <v>276</v>
      </c>
      <c r="C1320" s="66">
        <v>10007139</v>
      </c>
      <c r="D1320" s="66" t="s">
        <v>489</v>
      </c>
      <c r="E1320" s="162" t="s">
        <v>277</v>
      </c>
      <c r="F1320" s="142">
        <f>IF($B$9="Female",'No Self Assessment feeder'!F1309,IF($B$9="Male",'No Self Assessment feeder'!AL1309,IF($B$9="All",'No Self Assessment feeder'!BR1309)))</f>
        <v>1735</v>
      </c>
      <c r="G1320" s="120">
        <f>IF($B$9="Female",'No Self Assessment feeder'!G1309,IF($B$9="Male",'No Self Assessment feeder'!AM1309,IF($B$9="All",'No Self Assessment feeder'!BS1309)))</f>
        <v>0.5</v>
      </c>
      <c r="H1320" s="79">
        <f>IF($B$9="Female",'No Self Assessment feeder'!H1309,IF($B$9="Male",'No Self Assessment feeder'!AN1309,IF($B$9="All",'No Self Assessment feeder'!BT1309)))</f>
        <v>1725</v>
      </c>
      <c r="I1320" s="120">
        <f>IF($B$9="Female",'No Self Assessment feeder'!I1309,IF($B$9="Male",'No Self Assessment feeder'!AO1309,IF($B$9="All",'No Self Assessment feeder'!BU1309)))</f>
        <v>6.8</v>
      </c>
      <c r="J1320" s="120">
        <f>IF($B$9="Female",'No Self Assessment feeder'!J1309,IF($B$9="Male",'No Self Assessment feeder'!AP1309,IF($B$9="All",'No Self Assessment feeder'!BV1309)))</f>
        <v>9</v>
      </c>
      <c r="K1320" s="120">
        <f>IF($B$9="Female",'No Self Assessment feeder'!K1309,IF($B$9="Male",'No Self Assessment feeder'!AQ1309,IF($B$9="All",'No Self Assessment feeder'!BW1309)))</f>
        <v>66.8</v>
      </c>
      <c r="L1320" s="120">
        <f>IF($B$9="Female",'No Self Assessment feeder'!L1309,IF($B$9="Male",'No Self Assessment feeder'!AR1309,IF($B$9="All",'No Self Assessment feeder'!BX1309)))</f>
        <v>79.3</v>
      </c>
      <c r="M1320" s="127">
        <f>IF($B$9="Female",'No Self Assessment feeder'!M1309,IF($B$9="Male",'No Self Assessment feeder'!AS1309,IF($B$9="All",'No Self Assessment feeder'!BY1309)))</f>
        <v>84.2</v>
      </c>
      <c r="N1320" s="81" t="str">
        <f>IF($B$9="Female",'No Self Assessment feeder'!N1309,IF($B$9="Male",'No Self Assessment feeder'!AT1309,IF($B$9="All",'No Self Assessment feeder'!BZ1309)))</f>
        <v>.</v>
      </c>
      <c r="O1320" s="120" t="str">
        <f>IF($B$9="Female",'No Self Assessment feeder'!O1309,IF($B$9="Male",'No Self Assessment feeder'!AU1309,IF($B$9="All",'No Self Assessment feeder'!CA1309)))</f>
        <v>.</v>
      </c>
      <c r="P1320" s="79" t="str">
        <f>IF($B$9="Female",'No Self Assessment feeder'!P1309,IF($B$9="Male",'No Self Assessment feeder'!AV1309,IF($B$9="All",'No Self Assessment feeder'!CB1309)))</f>
        <v>.</v>
      </c>
      <c r="Q1320" s="120" t="str">
        <f>IF($B$9="Female",'No Self Assessment feeder'!Q1309,IF($B$9="Male",'No Self Assessment feeder'!AW1309,IF($B$9="All",'No Self Assessment feeder'!CC1309)))</f>
        <v>.</v>
      </c>
      <c r="R1320" s="120" t="str">
        <f>IF($B$9="Female",'No Self Assessment feeder'!R1309,IF($B$9="Male",'No Self Assessment feeder'!AX1309,IF($B$9="All",'No Self Assessment feeder'!CD1309)))</f>
        <v>.</v>
      </c>
      <c r="S1320" s="120" t="str">
        <f>IF($B$9="Female",'No Self Assessment feeder'!S1309,IF($B$9="Male",'No Self Assessment feeder'!AY1309,IF($B$9="All",'No Self Assessment feeder'!CE1309)))</f>
        <v>.</v>
      </c>
      <c r="T1320" s="120" t="str">
        <f>IF($B$9="Female",'No Self Assessment feeder'!T1309,IF($B$9="Male",'No Self Assessment feeder'!AZ1309,IF($B$9="All",'No Self Assessment feeder'!CF1309)))</f>
        <v>.</v>
      </c>
      <c r="U1320" s="127" t="str">
        <f>IF($B$9="Female",'No Self Assessment feeder'!U1309,IF($B$9="Male",'No Self Assessment feeder'!BA1309,IF($B$9="All",'No Self Assessment feeder'!CG1309)))</f>
        <v>.</v>
      </c>
      <c r="V1320" s="81" t="str">
        <f>IF($B$9="Female",'No Self Assessment feeder'!V1309,IF($B$9="Male",'No Self Assessment feeder'!BB1309,IF($B$9="All",'No Self Assessment feeder'!CH1309)))</f>
        <v>.</v>
      </c>
      <c r="W1320" s="120" t="str">
        <f>IF($B$9="Female",'No Self Assessment feeder'!W1309,IF($B$9="Male",'No Self Assessment feeder'!BC1309,IF($B$9="All",'No Self Assessment feeder'!CI1309)))</f>
        <v>.</v>
      </c>
      <c r="X1320" s="79" t="str">
        <f>IF($B$9="Female",'No Self Assessment feeder'!X1309,IF($B$9="Male",'No Self Assessment feeder'!BD1309,IF($B$9="All",'No Self Assessment feeder'!CJ1309)))</f>
        <v>.</v>
      </c>
      <c r="Y1320" s="120" t="str">
        <f>IF($B$9="Female",'No Self Assessment feeder'!Y1309,IF($B$9="Male",'No Self Assessment feeder'!BE1309,IF($B$9="All",'No Self Assessment feeder'!CK1309)))</f>
        <v>.</v>
      </c>
      <c r="Z1320" s="120" t="str">
        <f>IF($B$9="Female",'No Self Assessment feeder'!Z1309,IF($B$9="Male",'No Self Assessment feeder'!BF1309,IF($B$9="All",'No Self Assessment feeder'!CL1309)))</f>
        <v>.</v>
      </c>
      <c r="AA1320" s="120" t="str">
        <f>IF($B$9="Female",'No Self Assessment feeder'!AA1309,IF($B$9="Male",'No Self Assessment feeder'!BG1309,IF($B$9="All",'No Self Assessment feeder'!CM1309)))</f>
        <v>.</v>
      </c>
      <c r="AB1320" s="120" t="str">
        <f>IF($B$9="Female",'No Self Assessment feeder'!AB1309,IF($B$9="Male",'No Self Assessment feeder'!BH1309,IF($B$9="All",'No Self Assessment feeder'!CN1309)))</f>
        <v>.</v>
      </c>
      <c r="AC1320" s="127" t="str">
        <f>IF($B$9="Female",'No Self Assessment feeder'!AC1309,IF($B$9="Male",'No Self Assessment feeder'!BI1309,IF($B$9="All",'No Self Assessment feeder'!CO1309)))</f>
        <v>.</v>
      </c>
      <c r="CM1320" s="29"/>
    </row>
    <row r="1321" spans="1:91" ht="14.25" customHeight="1" x14ac:dyDescent="0.2">
      <c r="A1321" s="159" t="s">
        <v>297</v>
      </c>
      <c r="B1321" s="65" t="s">
        <v>278</v>
      </c>
      <c r="C1321" s="66">
        <v>10007657</v>
      </c>
      <c r="D1321" s="66" t="s">
        <v>488</v>
      </c>
      <c r="E1321" s="162" t="s">
        <v>279</v>
      </c>
      <c r="F1321" s="142">
        <f>IF($B$9="Female",'No Self Assessment feeder'!F1310,IF($B$9="Male",'No Self Assessment feeder'!AL1310,IF($B$9="All",'No Self Assessment feeder'!BR1310)))</f>
        <v>215</v>
      </c>
      <c r="G1321" s="120">
        <f>IF($B$9="Female",'No Self Assessment feeder'!G1310,IF($B$9="Male",'No Self Assessment feeder'!AM1310,IF($B$9="All",'No Self Assessment feeder'!BS1310)))</f>
        <v>0.9</v>
      </c>
      <c r="H1321" s="79">
        <f>IF($B$9="Female",'No Self Assessment feeder'!H1310,IF($B$9="Male",'No Self Assessment feeder'!AN1310,IF($B$9="All",'No Self Assessment feeder'!BT1310)))</f>
        <v>215</v>
      </c>
      <c r="I1321" s="120">
        <f>IF($B$9="Female",'No Self Assessment feeder'!I1310,IF($B$9="Male",'No Self Assessment feeder'!AO1310,IF($B$9="All",'No Self Assessment feeder'!BU1310)))</f>
        <v>8.9</v>
      </c>
      <c r="J1321" s="120">
        <f>IF($B$9="Female",'No Self Assessment feeder'!J1310,IF($B$9="Male",'No Self Assessment feeder'!AP1310,IF($B$9="All",'No Self Assessment feeder'!BV1310)))</f>
        <v>15.4</v>
      </c>
      <c r="K1321" s="120">
        <f>IF($B$9="Female",'No Self Assessment feeder'!K1310,IF($B$9="Male",'No Self Assessment feeder'!AQ1310,IF($B$9="All",'No Self Assessment feeder'!BW1310)))</f>
        <v>63.6</v>
      </c>
      <c r="L1321" s="120">
        <f>IF($B$9="Female",'No Self Assessment feeder'!L1310,IF($B$9="Male",'No Self Assessment feeder'!AR1310,IF($B$9="All",'No Self Assessment feeder'!BX1310)))</f>
        <v>69.599999999999994</v>
      </c>
      <c r="M1321" s="127">
        <f>IF($B$9="Female",'No Self Assessment feeder'!M1310,IF($B$9="Male",'No Self Assessment feeder'!AS1310,IF($B$9="All",'No Self Assessment feeder'!BY1310)))</f>
        <v>75.7</v>
      </c>
      <c r="N1321" s="81" t="str">
        <f>IF($B$9="Female",'No Self Assessment feeder'!N1310,IF($B$9="Male",'No Self Assessment feeder'!AT1310,IF($B$9="All",'No Self Assessment feeder'!BZ1310)))</f>
        <v>.</v>
      </c>
      <c r="O1321" s="120" t="str">
        <f>IF($B$9="Female",'No Self Assessment feeder'!O1310,IF($B$9="Male",'No Self Assessment feeder'!AU1310,IF($B$9="All",'No Self Assessment feeder'!CA1310)))</f>
        <v>.</v>
      </c>
      <c r="P1321" s="79" t="str">
        <f>IF($B$9="Female",'No Self Assessment feeder'!P1310,IF($B$9="Male",'No Self Assessment feeder'!AV1310,IF($B$9="All",'No Self Assessment feeder'!CB1310)))</f>
        <v>.</v>
      </c>
      <c r="Q1321" s="120" t="str">
        <f>IF($B$9="Female",'No Self Assessment feeder'!Q1310,IF($B$9="Male",'No Self Assessment feeder'!AW1310,IF($B$9="All",'No Self Assessment feeder'!CC1310)))</f>
        <v>.</v>
      </c>
      <c r="R1321" s="120" t="str">
        <f>IF($B$9="Female",'No Self Assessment feeder'!R1310,IF($B$9="Male",'No Self Assessment feeder'!AX1310,IF($B$9="All",'No Self Assessment feeder'!CD1310)))</f>
        <v>.</v>
      </c>
      <c r="S1321" s="120" t="str">
        <f>IF($B$9="Female",'No Self Assessment feeder'!S1310,IF($B$9="Male",'No Self Assessment feeder'!AY1310,IF($B$9="All",'No Self Assessment feeder'!CE1310)))</f>
        <v>.</v>
      </c>
      <c r="T1321" s="120" t="str">
        <f>IF($B$9="Female",'No Self Assessment feeder'!T1310,IF($B$9="Male",'No Self Assessment feeder'!AZ1310,IF($B$9="All",'No Self Assessment feeder'!CF1310)))</f>
        <v>.</v>
      </c>
      <c r="U1321" s="127" t="str">
        <f>IF($B$9="Female",'No Self Assessment feeder'!U1310,IF($B$9="Male",'No Self Assessment feeder'!BA1310,IF($B$9="All",'No Self Assessment feeder'!CG1310)))</f>
        <v>.</v>
      </c>
      <c r="V1321" s="81" t="str">
        <f>IF($B$9="Female",'No Self Assessment feeder'!V1310,IF($B$9="Male",'No Self Assessment feeder'!BB1310,IF($B$9="All",'No Self Assessment feeder'!CH1310)))</f>
        <v>.</v>
      </c>
      <c r="W1321" s="120" t="str">
        <f>IF($B$9="Female",'No Self Assessment feeder'!W1310,IF($B$9="Male",'No Self Assessment feeder'!BC1310,IF($B$9="All",'No Self Assessment feeder'!CI1310)))</f>
        <v>.</v>
      </c>
      <c r="X1321" s="79" t="str">
        <f>IF($B$9="Female",'No Self Assessment feeder'!X1310,IF($B$9="Male",'No Self Assessment feeder'!BD1310,IF($B$9="All",'No Self Assessment feeder'!CJ1310)))</f>
        <v>.</v>
      </c>
      <c r="Y1321" s="120" t="str">
        <f>IF($B$9="Female",'No Self Assessment feeder'!Y1310,IF($B$9="Male",'No Self Assessment feeder'!BE1310,IF($B$9="All",'No Self Assessment feeder'!CK1310)))</f>
        <v>.</v>
      </c>
      <c r="Z1321" s="120" t="str">
        <f>IF($B$9="Female",'No Self Assessment feeder'!Z1310,IF($B$9="Male",'No Self Assessment feeder'!BF1310,IF($B$9="All",'No Self Assessment feeder'!CL1310)))</f>
        <v>.</v>
      </c>
      <c r="AA1321" s="120" t="str">
        <f>IF($B$9="Female",'No Self Assessment feeder'!AA1310,IF($B$9="Male",'No Self Assessment feeder'!BG1310,IF($B$9="All",'No Self Assessment feeder'!CM1310)))</f>
        <v>.</v>
      </c>
      <c r="AB1321" s="120" t="str">
        <f>IF($B$9="Female",'No Self Assessment feeder'!AB1310,IF($B$9="Male",'No Self Assessment feeder'!BH1310,IF($B$9="All",'No Self Assessment feeder'!CN1310)))</f>
        <v>.</v>
      </c>
      <c r="AC1321" s="127" t="str">
        <f>IF($B$9="Female",'No Self Assessment feeder'!AC1310,IF($B$9="Male",'No Self Assessment feeder'!BI1310,IF($B$9="All",'No Self Assessment feeder'!CO1310)))</f>
        <v>.</v>
      </c>
      <c r="CM1321" s="29"/>
    </row>
    <row r="1322" spans="1:91" ht="14.25" customHeight="1" x14ac:dyDescent="0.2">
      <c r="A1322" s="159" t="s">
        <v>297</v>
      </c>
      <c r="B1322" s="65" t="s">
        <v>280</v>
      </c>
      <c r="C1322" s="66">
        <v>10007713</v>
      </c>
      <c r="D1322" s="66" t="s">
        <v>494</v>
      </c>
      <c r="E1322" s="162" t="s">
        <v>281</v>
      </c>
      <c r="F1322" s="142">
        <f>IF($B$9="Female",'No Self Assessment feeder'!F1311,IF($B$9="Male",'No Self Assessment feeder'!AL1311,IF($B$9="All",'No Self Assessment feeder'!BR1311)))</f>
        <v>1140</v>
      </c>
      <c r="G1322" s="120">
        <f>IF($B$9="Female",'No Self Assessment feeder'!G1311,IF($B$9="Male",'No Self Assessment feeder'!AM1311,IF($B$9="All",'No Self Assessment feeder'!BS1311)))</f>
        <v>0.4</v>
      </c>
      <c r="H1322" s="79">
        <f>IF($B$9="Female",'No Self Assessment feeder'!H1311,IF($B$9="Male",'No Self Assessment feeder'!AN1311,IF($B$9="All",'No Self Assessment feeder'!BT1311)))</f>
        <v>1135</v>
      </c>
      <c r="I1322" s="120">
        <f>IF($B$9="Female",'No Self Assessment feeder'!I1311,IF($B$9="Male",'No Self Assessment feeder'!AO1311,IF($B$9="All",'No Self Assessment feeder'!BU1311)))</f>
        <v>5.9</v>
      </c>
      <c r="J1322" s="120">
        <f>IF($B$9="Female",'No Self Assessment feeder'!J1311,IF($B$9="Male",'No Self Assessment feeder'!AP1311,IF($B$9="All",'No Self Assessment feeder'!BV1311)))</f>
        <v>12.1</v>
      </c>
      <c r="K1322" s="120">
        <f>IF($B$9="Female",'No Self Assessment feeder'!K1311,IF($B$9="Male",'No Self Assessment feeder'!AQ1311,IF($B$9="All",'No Self Assessment feeder'!BW1311)))</f>
        <v>65.5</v>
      </c>
      <c r="L1322" s="120">
        <f>IF($B$9="Female",'No Self Assessment feeder'!L1311,IF($B$9="Male",'No Self Assessment feeder'!AR1311,IF($B$9="All",'No Self Assessment feeder'!BX1311)))</f>
        <v>77.400000000000006</v>
      </c>
      <c r="M1322" s="127">
        <f>IF($B$9="Female",'No Self Assessment feeder'!M1311,IF($B$9="Male",'No Self Assessment feeder'!AS1311,IF($B$9="All",'No Self Assessment feeder'!BY1311)))</f>
        <v>82</v>
      </c>
      <c r="N1322" s="81" t="str">
        <f>IF($B$9="Female",'No Self Assessment feeder'!N1311,IF($B$9="Male",'No Self Assessment feeder'!AT1311,IF($B$9="All",'No Self Assessment feeder'!BZ1311)))</f>
        <v>.</v>
      </c>
      <c r="O1322" s="120" t="str">
        <f>IF($B$9="Female",'No Self Assessment feeder'!O1311,IF($B$9="Male",'No Self Assessment feeder'!AU1311,IF($B$9="All",'No Self Assessment feeder'!CA1311)))</f>
        <v>.</v>
      </c>
      <c r="P1322" s="79" t="str">
        <f>IF($B$9="Female",'No Self Assessment feeder'!P1311,IF($B$9="Male",'No Self Assessment feeder'!AV1311,IF($B$9="All",'No Self Assessment feeder'!CB1311)))</f>
        <v>.</v>
      </c>
      <c r="Q1322" s="120" t="str">
        <f>IF($B$9="Female",'No Self Assessment feeder'!Q1311,IF($B$9="Male",'No Self Assessment feeder'!AW1311,IF($B$9="All",'No Self Assessment feeder'!CC1311)))</f>
        <v>.</v>
      </c>
      <c r="R1322" s="120" t="str">
        <f>IF($B$9="Female",'No Self Assessment feeder'!R1311,IF($B$9="Male",'No Self Assessment feeder'!AX1311,IF($B$9="All",'No Self Assessment feeder'!CD1311)))</f>
        <v>.</v>
      </c>
      <c r="S1322" s="120" t="str">
        <f>IF($B$9="Female",'No Self Assessment feeder'!S1311,IF($B$9="Male",'No Self Assessment feeder'!AY1311,IF($B$9="All",'No Self Assessment feeder'!CE1311)))</f>
        <v>.</v>
      </c>
      <c r="T1322" s="120" t="str">
        <f>IF($B$9="Female",'No Self Assessment feeder'!T1311,IF($B$9="Male",'No Self Assessment feeder'!AZ1311,IF($B$9="All",'No Self Assessment feeder'!CF1311)))</f>
        <v>.</v>
      </c>
      <c r="U1322" s="127" t="str">
        <f>IF($B$9="Female",'No Self Assessment feeder'!U1311,IF($B$9="Male",'No Self Assessment feeder'!BA1311,IF($B$9="All",'No Self Assessment feeder'!CG1311)))</f>
        <v>.</v>
      </c>
      <c r="V1322" s="81" t="str">
        <f>IF($B$9="Female",'No Self Assessment feeder'!V1311,IF($B$9="Male",'No Self Assessment feeder'!BB1311,IF($B$9="All",'No Self Assessment feeder'!CH1311)))</f>
        <v>.</v>
      </c>
      <c r="W1322" s="120" t="str">
        <f>IF($B$9="Female",'No Self Assessment feeder'!W1311,IF($B$9="Male",'No Self Assessment feeder'!BC1311,IF($B$9="All",'No Self Assessment feeder'!CI1311)))</f>
        <v>.</v>
      </c>
      <c r="X1322" s="79" t="str">
        <f>IF($B$9="Female",'No Self Assessment feeder'!X1311,IF($B$9="Male",'No Self Assessment feeder'!BD1311,IF($B$9="All",'No Self Assessment feeder'!CJ1311)))</f>
        <v>.</v>
      </c>
      <c r="Y1322" s="120" t="str">
        <f>IF($B$9="Female",'No Self Assessment feeder'!Y1311,IF($B$9="Male",'No Self Assessment feeder'!BE1311,IF($B$9="All",'No Self Assessment feeder'!CK1311)))</f>
        <v>.</v>
      </c>
      <c r="Z1322" s="120" t="str">
        <f>IF($B$9="Female",'No Self Assessment feeder'!Z1311,IF($B$9="Male",'No Self Assessment feeder'!BF1311,IF($B$9="All",'No Self Assessment feeder'!CL1311)))</f>
        <v>.</v>
      </c>
      <c r="AA1322" s="120" t="str">
        <f>IF($B$9="Female",'No Self Assessment feeder'!AA1311,IF($B$9="Male",'No Self Assessment feeder'!BG1311,IF($B$9="All",'No Self Assessment feeder'!CM1311)))</f>
        <v>.</v>
      </c>
      <c r="AB1322" s="120" t="str">
        <f>IF($B$9="Female",'No Self Assessment feeder'!AB1311,IF($B$9="Male",'No Self Assessment feeder'!BH1311,IF($B$9="All",'No Self Assessment feeder'!CN1311)))</f>
        <v>.</v>
      </c>
      <c r="AC1322" s="127" t="str">
        <f>IF($B$9="Female",'No Self Assessment feeder'!AC1311,IF($B$9="Male",'No Self Assessment feeder'!BI1311,IF($B$9="All",'No Self Assessment feeder'!CO1311)))</f>
        <v>.</v>
      </c>
      <c r="CM1322" s="29"/>
    </row>
    <row r="1323" spans="1:91" ht="14.25" customHeight="1" x14ac:dyDescent="0.2">
      <c r="A1323" s="163" t="s">
        <v>297</v>
      </c>
      <c r="B1323" s="164" t="s">
        <v>282</v>
      </c>
      <c r="C1323" s="165">
        <v>10007167</v>
      </c>
      <c r="D1323" s="165" t="s">
        <v>494</v>
      </c>
      <c r="E1323" s="166" t="s">
        <v>283</v>
      </c>
      <c r="F1323" s="142">
        <f>IF($B$9="Female",'No Self Assessment feeder'!F1312,IF($B$9="Male",'No Self Assessment feeder'!AL1312,IF($B$9="All",'No Self Assessment feeder'!BR1312)))</f>
        <v>2655</v>
      </c>
      <c r="G1323" s="120">
        <f>IF($B$9="Female",'No Self Assessment feeder'!G1312,IF($B$9="Male",'No Self Assessment feeder'!AM1312,IF($B$9="All",'No Self Assessment feeder'!BS1312)))</f>
        <v>0.9</v>
      </c>
      <c r="H1323" s="79">
        <f>IF($B$9="Female",'No Self Assessment feeder'!H1312,IF($B$9="Male",'No Self Assessment feeder'!AN1312,IF($B$9="All",'No Self Assessment feeder'!BT1312)))</f>
        <v>2630</v>
      </c>
      <c r="I1323" s="120">
        <f>IF($B$9="Female",'No Self Assessment feeder'!I1312,IF($B$9="Male",'No Self Assessment feeder'!AO1312,IF($B$9="All",'No Self Assessment feeder'!BU1312)))</f>
        <v>6</v>
      </c>
      <c r="J1323" s="120">
        <f>IF($B$9="Female",'No Self Assessment feeder'!J1312,IF($B$9="Male",'No Self Assessment feeder'!AP1312,IF($B$9="All",'No Self Assessment feeder'!BV1312)))</f>
        <v>11.3</v>
      </c>
      <c r="K1323" s="120">
        <f>IF($B$9="Female",'No Self Assessment feeder'!K1312,IF($B$9="Male",'No Self Assessment feeder'!AQ1312,IF($B$9="All",'No Self Assessment feeder'!BW1312)))</f>
        <v>51.5</v>
      </c>
      <c r="L1323" s="120">
        <f>IF($B$9="Female",'No Self Assessment feeder'!L1312,IF($B$9="Male",'No Self Assessment feeder'!AR1312,IF($B$9="All",'No Self Assessment feeder'!BX1312)))</f>
        <v>70.599999999999994</v>
      </c>
      <c r="M1323" s="127">
        <f>IF($B$9="Female",'No Self Assessment feeder'!M1312,IF($B$9="Male",'No Self Assessment feeder'!AS1312,IF($B$9="All",'No Self Assessment feeder'!BY1312)))</f>
        <v>82.7</v>
      </c>
      <c r="N1323" s="81" t="str">
        <f>IF($B$9="Female",'No Self Assessment feeder'!N1312,IF($B$9="Male",'No Self Assessment feeder'!AT1312,IF($B$9="All",'No Self Assessment feeder'!BZ1312)))</f>
        <v>.</v>
      </c>
      <c r="O1323" s="120" t="str">
        <f>IF($B$9="Female",'No Self Assessment feeder'!O1312,IF($B$9="Male",'No Self Assessment feeder'!AU1312,IF($B$9="All",'No Self Assessment feeder'!CA1312)))</f>
        <v>.</v>
      </c>
      <c r="P1323" s="79" t="str">
        <f>IF($B$9="Female",'No Self Assessment feeder'!P1312,IF($B$9="Male",'No Self Assessment feeder'!AV1312,IF($B$9="All",'No Self Assessment feeder'!CB1312)))</f>
        <v>.</v>
      </c>
      <c r="Q1323" s="120" t="str">
        <f>IF($B$9="Female",'No Self Assessment feeder'!Q1312,IF($B$9="Male",'No Self Assessment feeder'!AW1312,IF($B$9="All",'No Self Assessment feeder'!CC1312)))</f>
        <v>.</v>
      </c>
      <c r="R1323" s="120" t="str">
        <f>IF($B$9="Female",'No Self Assessment feeder'!R1312,IF($B$9="Male",'No Self Assessment feeder'!AX1312,IF($B$9="All",'No Self Assessment feeder'!CD1312)))</f>
        <v>.</v>
      </c>
      <c r="S1323" s="120" t="str">
        <f>IF($B$9="Female",'No Self Assessment feeder'!S1312,IF($B$9="Male",'No Self Assessment feeder'!AY1312,IF($B$9="All",'No Self Assessment feeder'!CE1312)))</f>
        <v>.</v>
      </c>
      <c r="T1323" s="120" t="str">
        <f>IF($B$9="Female",'No Self Assessment feeder'!T1312,IF($B$9="Male",'No Self Assessment feeder'!AZ1312,IF($B$9="All",'No Self Assessment feeder'!CF1312)))</f>
        <v>.</v>
      </c>
      <c r="U1323" s="127" t="str">
        <f>IF($B$9="Female",'No Self Assessment feeder'!U1312,IF($B$9="Male",'No Self Assessment feeder'!BA1312,IF($B$9="All",'No Self Assessment feeder'!CG1312)))</f>
        <v>.</v>
      </c>
      <c r="V1323" s="81" t="str">
        <f>IF($B$9="Female",'No Self Assessment feeder'!V1312,IF($B$9="Male",'No Self Assessment feeder'!BB1312,IF($B$9="All",'No Self Assessment feeder'!CH1312)))</f>
        <v>.</v>
      </c>
      <c r="W1323" s="120" t="str">
        <f>IF($B$9="Female",'No Self Assessment feeder'!W1312,IF($B$9="Male",'No Self Assessment feeder'!BC1312,IF($B$9="All",'No Self Assessment feeder'!CI1312)))</f>
        <v>.</v>
      </c>
      <c r="X1323" s="79" t="str">
        <f>IF($B$9="Female",'No Self Assessment feeder'!X1312,IF($B$9="Male",'No Self Assessment feeder'!BD1312,IF($B$9="All",'No Self Assessment feeder'!CJ1312)))</f>
        <v>.</v>
      </c>
      <c r="Y1323" s="120" t="str">
        <f>IF($B$9="Female",'No Self Assessment feeder'!Y1312,IF($B$9="Male",'No Self Assessment feeder'!BE1312,IF($B$9="All",'No Self Assessment feeder'!CK1312)))</f>
        <v>.</v>
      </c>
      <c r="Z1323" s="120" t="str">
        <f>IF($B$9="Female",'No Self Assessment feeder'!Z1312,IF($B$9="Male",'No Self Assessment feeder'!BF1312,IF($B$9="All",'No Self Assessment feeder'!CL1312)))</f>
        <v>.</v>
      </c>
      <c r="AA1323" s="120" t="str">
        <f>IF($B$9="Female",'No Self Assessment feeder'!AA1312,IF($B$9="Male",'No Self Assessment feeder'!BG1312,IF($B$9="All",'No Self Assessment feeder'!CM1312)))</f>
        <v>.</v>
      </c>
      <c r="AB1323" s="120" t="str">
        <f>IF($B$9="Female",'No Self Assessment feeder'!AB1312,IF($B$9="Male",'No Self Assessment feeder'!BH1312,IF($B$9="All",'No Self Assessment feeder'!CN1312)))</f>
        <v>.</v>
      </c>
      <c r="AC1323" s="127" t="str">
        <f>IF($B$9="Female",'No Self Assessment feeder'!AC1312,IF($B$9="Male",'No Self Assessment feeder'!BI1312,IF($B$9="All",'No Self Assessment feeder'!CO1312)))</f>
        <v>.</v>
      </c>
    </row>
    <row r="1324" spans="1:91" s="29" customFormat="1" ht="14.25" hidden="1" customHeight="1" x14ac:dyDescent="0.2">
      <c r="B1324" s="65"/>
      <c r="C1324" s="66"/>
      <c r="D1324" s="66"/>
      <c r="E1324" s="65"/>
      <c r="F1324" s="81"/>
      <c r="G1324" s="120"/>
      <c r="H1324" s="79"/>
      <c r="I1324" s="120"/>
      <c r="J1324" s="120"/>
      <c r="K1324" s="120"/>
      <c r="L1324" s="120"/>
      <c r="M1324" s="120"/>
      <c r="N1324" s="81"/>
      <c r="O1324" s="120"/>
      <c r="P1324" s="79"/>
      <c r="Q1324" s="120"/>
      <c r="R1324" s="120"/>
      <c r="S1324" s="120"/>
      <c r="T1324" s="120"/>
      <c r="U1324" s="120"/>
      <c r="V1324" s="81"/>
      <c r="W1324" s="120"/>
      <c r="X1324" s="79"/>
      <c r="Y1324" s="120"/>
      <c r="Z1324" s="120"/>
      <c r="AA1324" s="120"/>
      <c r="AB1324" s="120"/>
      <c r="AC1324" s="120"/>
    </row>
    <row r="1325" spans="1:91" ht="12" customHeight="1" x14ac:dyDescent="0.2">
      <c r="A1325" s="33"/>
      <c r="B1325" s="33"/>
      <c r="C1325" s="33"/>
      <c r="D1325" s="33"/>
      <c r="E1325" s="33"/>
      <c r="F1325" s="34"/>
      <c r="G1325" s="35"/>
      <c r="H1325" s="35"/>
      <c r="I1325" s="34"/>
      <c r="J1325" s="34"/>
      <c r="K1325" s="35"/>
      <c r="L1325" s="35"/>
      <c r="M1325" s="35"/>
      <c r="N1325" s="35"/>
      <c r="O1325" s="59"/>
      <c r="P1325" s="59"/>
      <c r="Q1325" s="59"/>
      <c r="R1325" s="59"/>
      <c r="S1325" s="59"/>
      <c r="T1325" s="59"/>
      <c r="U1325" s="59"/>
      <c r="V1325" s="59"/>
      <c r="W1325" s="59"/>
      <c r="X1325" s="59"/>
      <c r="Y1325" s="59"/>
      <c r="Z1325" s="59"/>
      <c r="AA1325" s="59"/>
      <c r="AB1325" s="59"/>
      <c r="AC1325" s="138" t="s">
        <v>473</v>
      </c>
    </row>
    <row r="1326" spans="1:91" x14ac:dyDescent="0.2">
      <c r="A1326" s="2" t="s">
        <v>311</v>
      </c>
      <c r="B1326" s="2"/>
      <c r="C1326" s="2"/>
      <c r="D1326" s="2"/>
      <c r="E1326" s="2"/>
      <c r="F1326" s="38"/>
      <c r="G1326" s="37"/>
      <c r="H1326" s="37"/>
      <c r="I1326" s="38"/>
      <c r="J1326" s="38"/>
      <c r="K1326" s="37"/>
      <c r="L1326" s="37"/>
      <c r="M1326" s="37"/>
      <c r="N1326" s="37"/>
    </row>
    <row r="1327" spans="1:91" ht="12" customHeight="1" x14ac:dyDescent="0.2">
      <c r="A1327" s="182" t="s">
        <v>312</v>
      </c>
      <c r="B1327" s="182"/>
      <c r="C1327" s="182"/>
      <c r="D1327" s="182"/>
      <c r="E1327" s="182"/>
      <c r="F1327" s="182"/>
      <c r="G1327" s="182"/>
      <c r="H1327" s="182"/>
      <c r="I1327" s="182"/>
      <c r="J1327" s="182"/>
      <c r="K1327" s="182"/>
      <c r="L1327" s="182"/>
      <c r="M1327" s="182"/>
      <c r="N1327" s="37"/>
    </row>
    <row r="1328" spans="1:91" x14ac:dyDescent="0.2">
      <c r="A1328" s="2"/>
      <c r="B1328" s="2"/>
      <c r="C1328" s="2"/>
      <c r="D1328" s="2"/>
      <c r="E1328" s="2"/>
      <c r="F1328" s="38"/>
      <c r="G1328" s="37"/>
      <c r="H1328" s="37"/>
      <c r="I1328" s="38"/>
      <c r="J1328" s="38"/>
      <c r="K1328" s="37"/>
      <c r="L1328" s="37"/>
      <c r="M1328" s="37"/>
      <c r="N1328" s="37"/>
    </row>
    <row r="1329" spans="1:90" ht="12" customHeight="1" x14ac:dyDescent="0.2">
      <c r="A1329" s="172" t="s">
        <v>310</v>
      </c>
      <c r="B1329" s="172"/>
      <c r="C1329" s="172"/>
      <c r="D1329" s="172"/>
      <c r="E1329" s="172"/>
      <c r="F1329" s="172"/>
      <c r="G1329" s="172"/>
      <c r="H1329" s="172"/>
      <c r="I1329" s="172"/>
      <c r="J1329" s="172"/>
      <c r="K1329" s="172"/>
      <c r="L1329" s="172"/>
      <c r="M1329" s="37"/>
      <c r="N1329" s="37"/>
    </row>
    <row r="1330" spans="1:90" ht="12" customHeight="1" x14ac:dyDescent="0.2">
      <c r="A1330" s="69" t="s">
        <v>309</v>
      </c>
      <c r="B1330" s="115"/>
      <c r="C1330" s="115"/>
      <c r="D1330" s="115"/>
      <c r="E1330" s="115"/>
      <c r="F1330" s="115"/>
      <c r="G1330" s="115"/>
      <c r="H1330" s="115"/>
      <c r="I1330" s="115"/>
      <c r="J1330" s="115"/>
      <c r="K1330" s="115"/>
      <c r="L1330" s="115"/>
      <c r="M1330" s="37"/>
      <c r="N1330" s="37"/>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row>
    <row r="1331" spans="1:90" x14ac:dyDescent="0.2">
      <c r="A1331" s="172" t="s">
        <v>474</v>
      </c>
      <c r="B1331" s="172"/>
      <c r="C1331" s="172"/>
      <c r="D1331" s="172"/>
      <c r="E1331" s="172"/>
      <c r="F1331" s="172"/>
      <c r="G1331" s="172"/>
      <c r="H1331" s="172"/>
      <c r="I1331" s="172"/>
      <c r="J1331" s="172"/>
      <c r="K1331" s="172"/>
      <c r="L1331" s="172"/>
      <c r="M1331" s="37"/>
      <c r="N1331" s="39"/>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row>
    <row r="1332" spans="1:90" ht="12" customHeight="1" x14ac:dyDescent="0.2">
      <c r="A1332" s="117" t="s">
        <v>499</v>
      </c>
      <c r="B1332" s="130"/>
      <c r="C1332" s="130"/>
      <c r="D1332" s="130"/>
      <c r="E1332" s="130"/>
      <c r="F1332" s="130"/>
      <c r="G1332" s="130"/>
      <c r="H1332" s="130"/>
      <c r="I1332" s="130"/>
      <c r="J1332" s="130"/>
      <c r="K1332" s="130"/>
      <c r="L1332" s="130"/>
      <c r="M1332" s="37"/>
      <c r="N1332" s="39"/>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row>
    <row r="1333" spans="1:90" ht="24.75" customHeight="1" x14ac:dyDescent="0.2">
      <c r="A1333" s="172" t="s">
        <v>500</v>
      </c>
      <c r="B1333" s="172"/>
      <c r="C1333" s="172"/>
      <c r="D1333" s="172"/>
      <c r="E1333" s="172"/>
      <c r="F1333" s="172"/>
      <c r="G1333" s="172"/>
      <c r="H1333" s="172"/>
      <c r="I1333" s="172"/>
      <c r="J1333" s="172"/>
      <c r="K1333" s="172"/>
      <c r="L1333" s="172"/>
      <c r="M1333" s="172"/>
      <c r="N1333" s="39"/>
      <c r="AB1333" s="5" t="s">
        <v>21</v>
      </c>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row>
    <row r="1334" spans="1:90" ht="12" customHeight="1" x14ac:dyDescent="0.2">
      <c r="A1334" s="172" t="s">
        <v>501</v>
      </c>
      <c r="B1334" s="172"/>
      <c r="C1334" s="172"/>
      <c r="D1334" s="172"/>
      <c r="E1334" s="172"/>
      <c r="F1334" s="172"/>
      <c r="G1334" s="172"/>
      <c r="H1334" s="172"/>
      <c r="I1334" s="172"/>
      <c r="J1334" s="172"/>
      <c r="K1334" s="172"/>
      <c r="L1334" s="172"/>
      <c r="M1334" s="172"/>
      <c r="N1334" s="39"/>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row>
    <row r="1335" spans="1:90" x14ac:dyDescent="0.2">
      <c r="A1335" s="117" t="s">
        <v>540</v>
      </c>
      <c r="B1335" s="117"/>
      <c r="C1335" s="117"/>
      <c r="D1335" s="135"/>
      <c r="E1335" s="135"/>
      <c r="F1335" s="135"/>
      <c r="G1335" s="135"/>
      <c r="H1335" s="135"/>
      <c r="I1335" s="135"/>
      <c r="J1335" s="135"/>
      <c r="K1335" s="135"/>
      <c r="L1335" s="135"/>
      <c r="M1335" s="135"/>
      <c r="N1335" s="135"/>
    </row>
    <row r="1336" spans="1:90" ht="12" customHeight="1" x14ac:dyDescent="0.2">
      <c r="A1336" s="172" t="s">
        <v>541</v>
      </c>
      <c r="B1336" s="172"/>
      <c r="C1336" s="172"/>
      <c r="D1336" s="172"/>
      <c r="E1336" s="172"/>
      <c r="F1336" s="172"/>
      <c r="G1336" s="172"/>
      <c r="H1336" s="172"/>
      <c r="I1336" s="172"/>
      <c r="J1336" s="172"/>
      <c r="K1336" s="172"/>
      <c r="L1336" s="172"/>
      <c r="M1336" s="172"/>
      <c r="N1336" s="39"/>
    </row>
    <row r="1337" spans="1:90" ht="12" customHeight="1" x14ac:dyDescent="0.2">
      <c r="A1337" s="172" t="s">
        <v>502</v>
      </c>
      <c r="B1337" s="172"/>
      <c r="C1337" s="172"/>
      <c r="D1337" s="172"/>
      <c r="E1337" s="172"/>
      <c r="F1337" s="172"/>
      <c r="G1337" s="172"/>
      <c r="H1337" s="172"/>
      <c r="I1337" s="172"/>
      <c r="J1337" s="172"/>
      <c r="K1337" s="172"/>
      <c r="L1337" s="172"/>
      <c r="M1337" s="172"/>
    </row>
    <row r="1338" spans="1:90" ht="36.75" customHeight="1" x14ac:dyDescent="0.2">
      <c r="A1338" s="172" t="s">
        <v>532</v>
      </c>
      <c r="B1338" s="172"/>
      <c r="C1338" s="172"/>
      <c r="D1338" s="172"/>
      <c r="E1338" s="172"/>
      <c r="F1338" s="172"/>
      <c r="G1338" s="172"/>
      <c r="H1338" s="172"/>
      <c r="I1338" s="172"/>
      <c r="J1338" s="172"/>
      <c r="K1338" s="172"/>
      <c r="L1338" s="39"/>
      <c r="M1338" s="39"/>
      <c r="Z1338" s="5" t="s">
        <v>21</v>
      </c>
    </row>
    <row r="1339" spans="1:90" ht="12" customHeight="1" x14ac:dyDescent="0.2">
      <c r="A1339" s="172" t="s">
        <v>503</v>
      </c>
      <c r="B1339" s="172"/>
      <c r="C1339" s="172"/>
      <c r="D1339" s="172"/>
      <c r="E1339" s="172"/>
      <c r="F1339" s="172"/>
      <c r="G1339" s="172"/>
      <c r="H1339" s="172"/>
      <c r="I1339" s="172"/>
      <c r="J1339" s="172"/>
      <c r="K1339" s="172"/>
      <c r="L1339" s="39"/>
      <c r="M1339" s="39"/>
    </row>
    <row r="1341" spans="1:90" x14ac:dyDescent="0.2">
      <c r="C1341" s="5" t="s">
        <v>21</v>
      </c>
    </row>
  </sheetData>
  <autoFilter ref="A13:AC1323"/>
  <mergeCells count="15">
    <mergeCell ref="A1337:M1337"/>
    <mergeCell ref="A1338:K1338"/>
    <mergeCell ref="A1339:K1339"/>
    <mergeCell ref="A1329:L1329"/>
    <mergeCell ref="A1331:L1331"/>
    <mergeCell ref="A1336:M1336"/>
    <mergeCell ref="N12:U12"/>
    <mergeCell ref="V12:AC12"/>
    <mergeCell ref="A6:L6"/>
    <mergeCell ref="A1333:M1333"/>
    <mergeCell ref="A1334:M1334"/>
    <mergeCell ref="F12:M12"/>
    <mergeCell ref="A8:D8"/>
    <mergeCell ref="B9:D9"/>
    <mergeCell ref="A1327:M1327"/>
  </mergeCells>
  <dataValidations count="1">
    <dataValidation type="list" allowBlank="1" showInputMessage="1" showErrorMessage="1" sqref="B9">
      <formula1>$AK$8:$AK$10</formula1>
    </dataValidation>
  </dataValidations>
  <hyperlinks>
    <hyperlink ref="A1330" r:id="rId1"/>
  </hyperlinks>
  <pageMargins left="0.43" right="0.45" top="0.62992125984251968" bottom="0.55118110236220474" header="0.31496062992125984" footer="0.31496062992125984"/>
  <pageSetup scale="50" fitToHeight="0" orientation="portrait" r:id="rId2"/>
  <ignoredErrors>
    <ignoredError sqref="B14:B132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1359"/>
  <sheetViews>
    <sheetView zoomScaleNormal="100" workbookViewId="0">
      <pane xSplit="4" ySplit="11" topLeftCell="E12" activePane="bottomRight" state="frozen"/>
      <selection pane="topRight" activeCell="F1" sqref="F1"/>
      <selection pane="bottomLeft" activeCell="A12" sqref="A12"/>
      <selection pane="bottomRight"/>
    </sheetView>
  </sheetViews>
  <sheetFormatPr defaultColWidth="9.140625" defaultRowHeight="14.25" x14ac:dyDescent="0.2"/>
  <cols>
    <col min="1" max="1" width="9.140625" style="3" customWidth="1"/>
    <col min="2" max="2" width="10" style="3" customWidth="1"/>
    <col min="3" max="3" width="22" style="3" bestFit="1" customWidth="1"/>
    <col min="4" max="4" width="44.42578125" style="3" bestFit="1" customWidth="1"/>
    <col min="5" max="5" width="12.28515625" style="3" customWidth="1"/>
    <col min="6" max="6" width="10.7109375" style="3" bestFit="1" customWidth="1"/>
    <col min="7" max="7" width="11.5703125" style="3" customWidth="1"/>
    <col min="8" max="8" width="10.5703125" style="3" customWidth="1"/>
    <col min="9" max="9" width="11.5703125" style="3" customWidth="1"/>
    <col min="10" max="10" width="10.7109375" style="3" bestFit="1" customWidth="1"/>
    <col min="11" max="11" width="12.140625" style="3" bestFit="1" customWidth="1"/>
    <col min="12" max="12" width="11.5703125" style="3" customWidth="1"/>
    <col min="13" max="13" width="11.28515625" style="3" customWidth="1"/>
    <col min="14" max="14" width="11.5703125" style="3" bestFit="1" customWidth="1"/>
    <col min="15" max="15" width="10.7109375" style="3" bestFit="1" customWidth="1"/>
    <col min="16" max="16" width="12.140625" style="3" bestFit="1" customWidth="1"/>
    <col min="17" max="17" width="11.5703125" style="3" bestFit="1" customWidth="1"/>
    <col min="18" max="18" width="14.5703125" style="3" customWidth="1"/>
    <col min="19" max="19" width="12.28515625" style="3" customWidth="1"/>
    <col min="20" max="20" width="11.140625" style="3" customWidth="1"/>
    <col min="21" max="27" width="9.140625" style="4"/>
    <col min="28" max="28" width="9.140625" style="4" customWidth="1"/>
    <col min="29" max="29" width="9.140625" style="4" hidden="1" customWidth="1"/>
    <col min="30" max="30" width="40" style="4" hidden="1" customWidth="1"/>
    <col min="31" max="82" width="9.140625" style="4"/>
    <col min="83" max="16384" width="9.140625" style="3"/>
  </cols>
  <sheetData>
    <row r="1" spans="1:82" ht="14.25" customHeight="1" x14ac:dyDescent="0.2">
      <c r="A1" s="122" t="s">
        <v>545</v>
      </c>
      <c r="B1" s="1"/>
      <c r="C1" s="1"/>
      <c r="D1" s="2"/>
      <c r="E1" s="2"/>
      <c r="F1" s="2"/>
      <c r="G1" s="2"/>
      <c r="H1" s="2"/>
      <c r="I1" s="2"/>
      <c r="J1" s="2"/>
      <c r="K1" s="2"/>
      <c r="L1" s="2"/>
      <c r="M1" s="2"/>
      <c r="N1" s="2"/>
      <c r="O1" s="2"/>
      <c r="P1" s="2"/>
      <c r="Q1" s="2"/>
      <c r="R1" s="2"/>
      <c r="S1" s="2"/>
    </row>
    <row r="2" spans="1:82" x14ac:dyDescent="0.2">
      <c r="A2" s="123" t="s">
        <v>317</v>
      </c>
      <c r="B2" s="5"/>
      <c r="C2" s="5"/>
      <c r="D2" s="2"/>
      <c r="E2" s="2"/>
      <c r="F2" s="2"/>
      <c r="G2" s="2"/>
      <c r="H2" s="2"/>
      <c r="I2" s="2"/>
      <c r="J2" s="2"/>
      <c r="K2" s="2"/>
      <c r="L2" s="2"/>
      <c r="M2" s="2"/>
      <c r="N2" s="2"/>
      <c r="O2" s="2"/>
      <c r="P2" s="2"/>
      <c r="Q2" s="2"/>
      <c r="R2" s="2"/>
      <c r="S2" s="2"/>
    </row>
    <row r="3" spans="1:82" x14ac:dyDescent="0.2">
      <c r="A3" s="124" t="s">
        <v>318</v>
      </c>
      <c r="B3" s="5"/>
      <c r="C3" s="5"/>
      <c r="D3" s="2"/>
      <c r="E3" s="2"/>
      <c r="F3" s="2"/>
      <c r="G3" s="2"/>
      <c r="H3" s="2"/>
      <c r="I3" s="2"/>
      <c r="J3" s="2"/>
      <c r="K3" s="2"/>
      <c r="L3" s="2"/>
      <c r="M3" s="2" t="s">
        <v>21</v>
      </c>
      <c r="N3" s="2"/>
      <c r="O3" s="2"/>
      <c r="P3" s="2"/>
      <c r="Q3" s="2"/>
      <c r="R3" s="2"/>
      <c r="S3" s="2"/>
    </row>
    <row r="4" spans="1:82" x14ac:dyDescent="0.2">
      <c r="A4" s="124" t="s">
        <v>470</v>
      </c>
      <c r="B4" s="5"/>
      <c r="C4" s="5"/>
      <c r="D4" s="2"/>
      <c r="E4" s="2"/>
      <c r="F4" s="2"/>
      <c r="G4" s="2"/>
      <c r="H4" s="2"/>
      <c r="I4" s="2"/>
      <c r="J4" s="2"/>
      <c r="K4" s="2"/>
      <c r="L4" s="2"/>
      <c r="M4" s="2"/>
      <c r="N4" s="2"/>
      <c r="O4" s="2"/>
      <c r="P4" s="2"/>
      <c r="Q4" s="2"/>
      <c r="R4" s="2"/>
      <c r="S4" s="2"/>
    </row>
    <row r="5" spans="1:82" ht="9.75" customHeight="1" thickBot="1" x14ac:dyDescent="0.25">
      <c r="A5" s="2"/>
      <c r="B5" s="2"/>
      <c r="C5" s="2"/>
      <c r="D5" s="2"/>
      <c r="E5" s="2"/>
      <c r="F5" s="2"/>
      <c r="G5" s="2"/>
      <c r="H5" s="2"/>
      <c r="I5" s="2"/>
      <c r="J5" s="2"/>
      <c r="K5" s="2"/>
      <c r="L5" s="2"/>
      <c r="M5" s="2"/>
      <c r="N5" s="2"/>
      <c r="O5" s="2"/>
      <c r="P5" s="2"/>
      <c r="Q5" s="2"/>
      <c r="R5" s="2"/>
      <c r="S5" s="2"/>
    </row>
    <row r="6" spans="1:82" ht="27.75" customHeight="1" thickBot="1" x14ac:dyDescent="0.25">
      <c r="A6" s="7"/>
      <c r="B6" s="7"/>
      <c r="C6" s="183" t="s">
        <v>471</v>
      </c>
      <c r="D6" s="184"/>
      <c r="E6" s="2"/>
      <c r="F6" s="2"/>
      <c r="G6" s="10"/>
      <c r="H6" s="10" t="s">
        <v>21</v>
      </c>
      <c r="I6" s="10"/>
      <c r="J6" s="10"/>
      <c r="K6" s="10"/>
      <c r="L6" s="10"/>
      <c r="M6" s="10"/>
      <c r="N6" s="10"/>
      <c r="O6" s="10"/>
      <c r="P6" s="10"/>
      <c r="Q6" s="2" t="s">
        <v>21</v>
      </c>
      <c r="R6" s="6"/>
      <c r="S6" s="6"/>
      <c r="AC6" s="4" t="s">
        <v>0</v>
      </c>
    </row>
    <row r="7" spans="1:82" x14ac:dyDescent="0.2">
      <c r="A7" s="7"/>
      <c r="B7" s="7"/>
      <c r="C7" s="8" t="s">
        <v>2</v>
      </c>
      <c r="D7" s="9" t="s">
        <v>0</v>
      </c>
      <c r="E7" s="2"/>
      <c r="F7" s="2"/>
      <c r="G7" s="14"/>
      <c r="H7" s="14"/>
      <c r="I7" s="14"/>
      <c r="J7" s="14"/>
      <c r="K7" s="14" t="s">
        <v>21</v>
      </c>
      <c r="L7" s="14"/>
      <c r="M7" s="14"/>
      <c r="N7" s="14"/>
      <c r="O7" s="14"/>
      <c r="P7" s="14"/>
      <c r="Q7" s="2"/>
      <c r="R7" s="2"/>
      <c r="S7" s="2"/>
      <c r="T7" s="4"/>
      <c r="AC7" s="4" t="s">
        <v>1</v>
      </c>
    </row>
    <row r="8" spans="1:82" ht="15" thickBot="1" x14ac:dyDescent="0.25">
      <c r="A8" s="7" t="s">
        <v>21</v>
      </c>
      <c r="B8" s="7"/>
      <c r="C8" s="12" t="s">
        <v>4</v>
      </c>
      <c r="D8" s="13" t="s">
        <v>5</v>
      </c>
      <c r="E8" s="2"/>
      <c r="F8" s="2"/>
      <c r="G8" s="14"/>
      <c r="H8" s="14"/>
      <c r="I8" s="14"/>
      <c r="J8" s="14"/>
      <c r="K8" s="14"/>
      <c r="L8" s="14"/>
      <c r="M8" s="14"/>
      <c r="N8" s="14"/>
      <c r="O8" s="14"/>
      <c r="P8" s="14"/>
      <c r="Q8" s="2"/>
      <c r="R8" s="2"/>
      <c r="S8" s="2"/>
      <c r="T8" s="11">
        <v>14</v>
      </c>
      <c r="AC8" s="4" t="s">
        <v>3</v>
      </c>
    </row>
    <row r="9" spans="1:82" x14ac:dyDescent="0.2">
      <c r="A9" s="14"/>
      <c r="B9" s="14"/>
      <c r="E9" s="15"/>
      <c r="F9" s="16">
        <v>2</v>
      </c>
      <c r="G9" s="16">
        <v>3</v>
      </c>
      <c r="H9" s="16"/>
      <c r="I9" s="16"/>
      <c r="J9" s="16"/>
      <c r="K9" s="16"/>
      <c r="L9" s="16"/>
      <c r="M9" s="16"/>
      <c r="N9" s="16">
        <v>4</v>
      </c>
      <c r="O9" s="16"/>
      <c r="P9" s="16">
        <v>5</v>
      </c>
      <c r="Q9" s="16"/>
      <c r="R9" s="2"/>
      <c r="S9" s="2"/>
      <c r="T9" s="4"/>
      <c r="CD9" s="3"/>
    </row>
    <row r="10" spans="1:82" ht="15" customHeight="1" x14ac:dyDescent="0.2">
      <c r="A10" s="148"/>
      <c r="B10" s="33"/>
      <c r="C10" s="33"/>
      <c r="D10" s="167"/>
      <c r="E10" s="178" t="str">
        <f>D7</f>
        <v>All</v>
      </c>
      <c r="F10" s="174"/>
      <c r="G10" s="175"/>
      <c r="H10" s="185" t="s">
        <v>547</v>
      </c>
      <c r="I10" s="186"/>
      <c r="J10" s="186"/>
      <c r="K10" s="186"/>
      <c r="L10" s="187"/>
      <c r="M10" s="178" t="s">
        <v>546</v>
      </c>
      <c r="N10" s="174"/>
      <c r="O10" s="174"/>
      <c r="P10" s="174"/>
      <c r="Q10" s="175"/>
      <c r="R10" s="136"/>
      <c r="S10" s="2"/>
      <c r="T10" s="4"/>
      <c r="CD10" s="3"/>
    </row>
    <row r="11" spans="1:82" s="19" customFormat="1" ht="78.75" customHeight="1" x14ac:dyDescent="0.2">
      <c r="A11" s="149" t="s">
        <v>6</v>
      </c>
      <c r="B11" s="21" t="s">
        <v>7</v>
      </c>
      <c r="C11" s="21" t="s">
        <v>8</v>
      </c>
      <c r="D11" s="84" t="s">
        <v>498</v>
      </c>
      <c r="E11" s="86" t="s">
        <v>479</v>
      </c>
      <c r="F11" s="22" t="s">
        <v>480</v>
      </c>
      <c r="G11" s="84" t="s">
        <v>530</v>
      </c>
      <c r="H11" s="86" t="s">
        <v>481</v>
      </c>
      <c r="I11" s="22" t="s">
        <v>487</v>
      </c>
      <c r="J11" s="22" t="s">
        <v>526</v>
      </c>
      <c r="K11" s="60" t="s">
        <v>482</v>
      </c>
      <c r="L11" s="87" t="s">
        <v>483</v>
      </c>
      <c r="M11" s="86" t="s">
        <v>538</v>
      </c>
      <c r="N11" s="22" t="s">
        <v>537</v>
      </c>
      <c r="O11" s="22" t="s">
        <v>536</v>
      </c>
      <c r="P11" s="60" t="s">
        <v>535</v>
      </c>
      <c r="Q11" s="60" t="s">
        <v>527</v>
      </c>
      <c r="R11" s="137" t="s">
        <v>528</v>
      </c>
      <c r="S11" s="17">
        <v>6</v>
      </c>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row>
    <row r="12" spans="1:82" ht="14.25" customHeight="1" x14ac:dyDescent="0.2">
      <c r="A12" s="150"/>
      <c r="B12" s="70"/>
      <c r="C12" s="71" t="s">
        <v>21</v>
      </c>
      <c r="D12" s="168" t="s">
        <v>21</v>
      </c>
      <c r="E12" s="27"/>
      <c r="F12" s="25"/>
      <c r="G12" s="85"/>
      <c r="H12" s="88"/>
      <c r="I12" s="26"/>
      <c r="J12" s="26"/>
      <c r="K12" s="26"/>
      <c r="L12" s="85"/>
      <c r="M12" s="26"/>
      <c r="N12" s="25"/>
      <c r="O12" s="25"/>
      <c r="P12" s="25"/>
      <c r="Q12" s="25"/>
      <c r="R12" s="89"/>
      <c r="T12" s="4"/>
      <c r="AC12" s="4" t="s">
        <v>5</v>
      </c>
      <c r="AD12" s="4" t="s">
        <v>423</v>
      </c>
      <c r="CD12" s="3"/>
    </row>
    <row r="13" spans="1:82" s="50" customFormat="1" ht="14.25" customHeight="1" x14ac:dyDescent="0.25">
      <c r="A13" s="150"/>
      <c r="B13" s="71"/>
      <c r="C13" s="67" t="s">
        <v>307</v>
      </c>
      <c r="D13" s="169" t="s">
        <v>306</v>
      </c>
      <c r="E13" s="144">
        <f>VLOOKUP($D$8,'National figures'!$A$11:$Y$13,2+'Table 2c'!$AC$27,FALSE)</f>
        <v>282960</v>
      </c>
      <c r="F13" s="139">
        <f>VLOOKUP($D$8,'National figures'!$A$11:$Y$13,3+'Table 2c'!$AC$27,FALSE)</f>
        <v>1</v>
      </c>
      <c r="G13" s="92">
        <f>VLOOKUP($D$8,'National figures'!$A$11:$Y$13,4+'Table 2c'!$AC$27,FALSE)</f>
        <v>280095</v>
      </c>
      <c r="H13" s="140">
        <f>VLOOKUP($D$8,'National figures'!$A$11:$Y$13,5+'Table 2c'!$AC$27,FALSE)</f>
        <v>8.1</v>
      </c>
      <c r="I13" s="139">
        <f>VLOOKUP($D$8,'National figures'!$A$11:$Y$13,6+'Table 2c'!$AC$27,FALSE)</f>
        <v>12.2</v>
      </c>
      <c r="J13" s="139">
        <f>VLOOKUP($D$8,'National figures'!$A$11:$Y$13,7+'Table 2c'!$AC$27,FALSE)</f>
        <v>60.7</v>
      </c>
      <c r="K13" s="139">
        <f>VLOOKUP($D$8,'National figures'!$A$11:$Y$13,8+'Table 2c'!$AC$27,FALSE)</f>
        <v>72.900000000000006</v>
      </c>
      <c r="L13" s="141">
        <f>VLOOKUP($D$8,'National figures'!$A$11:$Y$13,9+'Table 2c'!$AC$27,FALSE)</f>
        <v>79.7</v>
      </c>
      <c r="M13" s="139">
        <f>VLOOKUP($D$8,'National figures'!$A$18:$Y$20,5+'Table 2c'!$AC$27,FALSE)</f>
        <v>7</v>
      </c>
      <c r="N13" s="139">
        <f>VLOOKUP($D$8,'National figures'!$A$18:$Y$20,6+'Table 2c'!$AC$27,FALSE)</f>
        <v>11</v>
      </c>
      <c r="O13" s="139">
        <f>VLOOKUP($D$8,'National figures'!$A$18:$Y$20,7+'Table 2c'!$AC$27,FALSE)</f>
        <v>63</v>
      </c>
      <c r="P13" s="139">
        <f>VLOOKUP($D$8,'National figures'!$A$18:$Y$20,8+'Table 2c'!$AC$27,FALSE)</f>
        <v>75.599999999999994</v>
      </c>
      <c r="Q13" s="139">
        <f>VLOOKUP($D$8,'National figures'!$A$18:$Y$20,9+'Table 2c'!$AC$27,FALSE)</f>
        <v>82</v>
      </c>
      <c r="R13" s="91">
        <f>IFERROR(Q13-L13,"-")</f>
        <v>2.2999999999999972</v>
      </c>
      <c r="S13" s="20"/>
      <c r="T13" s="63"/>
      <c r="U13" s="63"/>
      <c r="V13" s="63"/>
      <c r="W13" s="63"/>
      <c r="X13" s="63"/>
      <c r="Y13" s="63"/>
      <c r="Z13" s="63"/>
      <c r="AA13" s="63"/>
      <c r="AB13" s="63"/>
      <c r="AC13" s="50" t="s">
        <v>9</v>
      </c>
      <c r="AD13" s="50" t="s">
        <v>424</v>
      </c>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row>
    <row r="14" spans="1:82" ht="14.25" customHeight="1" x14ac:dyDescent="0.2">
      <c r="A14" s="150"/>
      <c r="B14" s="70"/>
      <c r="C14" s="71" t="s">
        <v>539</v>
      </c>
      <c r="D14" s="168" t="s">
        <v>21</v>
      </c>
      <c r="E14" s="27"/>
      <c r="F14" s="125"/>
      <c r="G14" s="85"/>
      <c r="H14" s="128"/>
      <c r="I14" s="125"/>
      <c r="J14" s="125"/>
      <c r="K14" s="125"/>
      <c r="L14" s="129"/>
      <c r="M14" s="125"/>
      <c r="N14" s="125"/>
      <c r="O14" s="125"/>
      <c r="P14" s="125"/>
      <c r="Q14" s="125"/>
      <c r="R14" s="90"/>
      <c r="S14" s="20"/>
      <c r="T14" s="4"/>
      <c r="AC14" s="4" t="s">
        <v>14</v>
      </c>
      <c r="AD14" s="4" t="s">
        <v>425</v>
      </c>
      <c r="CD14" s="3"/>
    </row>
    <row r="15" spans="1:82" s="50" customFormat="1" ht="14.25" customHeight="1" x14ac:dyDescent="0.25">
      <c r="A15" s="152" t="s">
        <v>10</v>
      </c>
      <c r="B15" s="66">
        <v>10000291</v>
      </c>
      <c r="C15" s="66" t="s">
        <v>488</v>
      </c>
      <c r="D15" s="162" t="s">
        <v>12</v>
      </c>
      <c r="E15" s="142">
        <f t="shared" ref="E15:E46" ca="1" si="0">VLOOKUP($B15,INDIRECT($AC$23),4+$AC$21+$AC$18,FALSE)</f>
        <v>2945</v>
      </c>
      <c r="F15" s="120">
        <f t="shared" ref="F15:F46" ca="1" si="1">VLOOKUP($B15,INDIRECT($AC$23),5+$AC$21+$AC$18,FALSE)</f>
        <v>1.1000000000000001</v>
      </c>
      <c r="G15" s="92">
        <f t="shared" ref="G15:G46" ca="1" si="2">VLOOKUP($B15,INDIRECT($AC$23),6+$AC$21+$AC$18,FALSE)</f>
        <v>2915</v>
      </c>
      <c r="H15" s="126">
        <f t="shared" ref="H15:H46" ca="1" si="3">VLOOKUP($B15,INDIRECT($AC$23),7+$AC$21+$AC$18,FALSE)</f>
        <v>8.1</v>
      </c>
      <c r="I15" s="120">
        <f t="shared" ref="I15:I46" ca="1" si="4">VLOOKUP($B15,INDIRECT($AC$23),8+$AC$21+$AC$18,FALSE)</f>
        <v>11.2</v>
      </c>
      <c r="J15" s="120">
        <f t="shared" ref="J15:J46" ca="1" si="5">VLOOKUP($B15,INDIRECT($AC$23),9+$AC$21+$AC$18,FALSE)</f>
        <v>66.7</v>
      </c>
      <c r="K15" s="120">
        <f t="shared" ref="K15:K46" ca="1" si="6">VLOOKUP($B15,INDIRECT($AC$23),10+$AC$21+$AC$18,FALSE)</f>
        <v>77</v>
      </c>
      <c r="L15" s="127">
        <f t="shared" ref="L15:L46" ca="1" si="7">VLOOKUP($B15,INDIRECT($AC$23),11+$AC$21+$AC$18,FALSE)</f>
        <v>80.7</v>
      </c>
      <c r="M15" s="120">
        <f t="shared" ref="M15:M46" ca="1" si="8">VLOOKUP($B15,INDIRECT($AC$24),7+$AC$19,FALSE)</f>
        <v>7.1</v>
      </c>
      <c r="N15" s="120">
        <f t="shared" ref="N15:N46" ca="1" si="9">VLOOKUP($B15,INDIRECT($AC$24),8+$AC$19,FALSE)</f>
        <v>10.3</v>
      </c>
      <c r="O15" s="120">
        <f t="shared" ref="O15:O46" ca="1" si="10">VLOOKUP($B15,INDIRECT($AC$24),9+$AC$19,FALSE)</f>
        <v>68.599999999999994</v>
      </c>
      <c r="P15" s="120">
        <f t="shared" ref="P15:P46" ca="1" si="11">VLOOKUP($B15,INDIRECT($AC$24),10+$AC$19,FALSE)</f>
        <v>79.2</v>
      </c>
      <c r="Q15" s="120">
        <f t="shared" ref="Q15:Q46" ca="1" si="12">VLOOKUP($B15,INDIRECT($AC$24),11+$AC$19,FALSE)</f>
        <v>82.6</v>
      </c>
      <c r="R15" s="91">
        <f t="shared" ref="R15:R46" ca="1" si="13">IFERROR(Q15-L15,"-")</f>
        <v>1.8999999999999915</v>
      </c>
      <c r="S15" s="20"/>
      <c r="T15" s="63"/>
      <c r="U15" s="63"/>
      <c r="V15" s="63"/>
      <c r="W15" s="63"/>
      <c r="X15" s="63"/>
      <c r="Y15" s="63"/>
      <c r="Z15" s="63"/>
      <c r="AA15" s="63"/>
      <c r="AB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row>
    <row r="16" spans="1:82" x14ac:dyDescent="0.2">
      <c r="A16" s="152" t="s">
        <v>15</v>
      </c>
      <c r="B16" s="66">
        <v>10007759</v>
      </c>
      <c r="C16" s="66" t="s">
        <v>489</v>
      </c>
      <c r="D16" s="162" t="s">
        <v>17</v>
      </c>
      <c r="E16" s="142">
        <f t="shared" ca="1" si="0"/>
        <v>1390</v>
      </c>
      <c r="F16" s="120">
        <f t="shared" ca="1" si="1"/>
        <v>0.5</v>
      </c>
      <c r="G16" s="92">
        <f t="shared" ca="1" si="2"/>
        <v>1380</v>
      </c>
      <c r="H16" s="126">
        <f t="shared" ca="1" si="3"/>
        <v>8.5</v>
      </c>
      <c r="I16" s="120">
        <f t="shared" ca="1" si="4"/>
        <v>10.3</v>
      </c>
      <c r="J16" s="120">
        <f t="shared" ca="1" si="5"/>
        <v>63.5</v>
      </c>
      <c r="K16" s="120">
        <f t="shared" ca="1" si="6"/>
        <v>73.8</v>
      </c>
      <c r="L16" s="127">
        <f t="shared" ca="1" si="7"/>
        <v>81.2</v>
      </c>
      <c r="M16" s="120">
        <f t="shared" ca="1" si="8"/>
        <v>8</v>
      </c>
      <c r="N16" s="120">
        <f t="shared" ca="1" si="9"/>
        <v>9.1999999999999993</v>
      </c>
      <c r="O16" s="120">
        <f t="shared" ca="1" si="10"/>
        <v>65.099999999999994</v>
      </c>
      <c r="P16" s="120">
        <f t="shared" ca="1" si="11"/>
        <v>76.900000000000006</v>
      </c>
      <c r="Q16" s="120">
        <f t="shared" ca="1" si="12"/>
        <v>82.8</v>
      </c>
      <c r="R16" s="91">
        <f t="shared" ca="1" si="13"/>
        <v>1.5999999999999943</v>
      </c>
      <c r="S16" s="20"/>
      <c r="T16" s="4"/>
      <c r="AC16" s="4" t="str">
        <f>IF($D$8=AC12,AD12,IF($D$8=AC13,AD13,IF($D$8=AC14,AD14)))</f>
        <v>oneyear201213</v>
      </c>
      <c r="CD16" s="3"/>
    </row>
    <row r="17" spans="1:96" ht="15" thickBot="1" x14ac:dyDescent="0.25">
      <c r="A17" s="152" t="s">
        <v>18</v>
      </c>
      <c r="B17" s="66">
        <v>10000571</v>
      </c>
      <c r="C17" s="66" t="s">
        <v>490</v>
      </c>
      <c r="D17" s="162" t="s">
        <v>20</v>
      </c>
      <c r="E17" s="142">
        <f t="shared" ca="1" si="0"/>
        <v>1420</v>
      </c>
      <c r="F17" s="120">
        <f t="shared" ca="1" si="1"/>
        <v>0.3</v>
      </c>
      <c r="G17" s="92">
        <f t="shared" ca="1" si="2"/>
        <v>1415</v>
      </c>
      <c r="H17" s="126">
        <f t="shared" ca="1" si="3"/>
        <v>5.3</v>
      </c>
      <c r="I17" s="120">
        <f t="shared" ca="1" si="4"/>
        <v>13.1</v>
      </c>
      <c r="J17" s="120">
        <f t="shared" ca="1" si="5"/>
        <v>60.3</v>
      </c>
      <c r="K17" s="120">
        <f t="shared" ca="1" si="6"/>
        <v>75.3</v>
      </c>
      <c r="L17" s="127">
        <f t="shared" ca="1" si="7"/>
        <v>81.599999999999994</v>
      </c>
      <c r="M17" s="120">
        <f t="shared" ca="1" si="8"/>
        <v>4.0999999999999996</v>
      </c>
      <c r="N17" s="120">
        <f t="shared" ca="1" si="9"/>
        <v>11.2</v>
      </c>
      <c r="O17" s="120">
        <f t="shared" ca="1" si="10"/>
        <v>63.4</v>
      </c>
      <c r="P17" s="120">
        <f t="shared" ca="1" si="11"/>
        <v>79</v>
      </c>
      <c r="Q17" s="120">
        <f t="shared" ca="1" si="12"/>
        <v>84.8</v>
      </c>
      <c r="R17" s="91">
        <f t="shared" ca="1" si="13"/>
        <v>3.2000000000000028</v>
      </c>
      <c r="S17" s="20"/>
      <c r="T17" s="4"/>
      <c r="AC17" s="53"/>
      <c r="CD17" s="3"/>
    </row>
    <row r="18" spans="1:96" ht="12.75" customHeight="1" x14ac:dyDescent="0.2">
      <c r="A18" s="152" t="s">
        <v>22</v>
      </c>
      <c r="B18" s="66">
        <v>10007850</v>
      </c>
      <c r="C18" s="66" t="s">
        <v>490</v>
      </c>
      <c r="D18" s="162" t="s">
        <v>23</v>
      </c>
      <c r="E18" s="142">
        <f t="shared" ca="1" si="0"/>
        <v>1800</v>
      </c>
      <c r="F18" s="120">
        <f t="shared" ca="1" si="1"/>
        <v>0.6</v>
      </c>
      <c r="G18" s="92">
        <f t="shared" ca="1" si="2"/>
        <v>1790</v>
      </c>
      <c r="H18" s="126">
        <f t="shared" ca="1" si="3"/>
        <v>9</v>
      </c>
      <c r="I18" s="120">
        <f t="shared" ca="1" si="4"/>
        <v>8.8000000000000007</v>
      </c>
      <c r="J18" s="120">
        <f t="shared" ca="1" si="5"/>
        <v>56.7</v>
      </c>
      <c r="K18" s="120">
        <f t="shared" ca="1" si="6"/>
        <v>72.099999999999994</v>
      </c>
      <c r="L18" s="127">
        <f t="shared" ca="1" si="7"/>
        <v>82.2</v>
      </c>
      <c r="M18" s="120">
        <f t="shared" ca="1" si="8"/>
        <v>8.1999999999999993</v>
      </c>
      <c r="N18" s="120">
        <f t="shared" ca="1" si="9"/>
        <v>8.1999999999999993</v>
      </c>
      <c r="O18" s="120">
        <f t="shared" ca="1" si="10"/>
        <v>58.1</v>
      </c>
      <c r="P18" s="120">
        <f t="shared" ca="1" si="11"/>
        <v>73.7</v>
      </c>
      <c r="Q18" s="120">
        <f t="shared" ca="1" si="12"/>
        <v>83.6</v>
      </c>
      <c r="R18" s="91">
        <f t="shared" ca="1" si="13"/>
        <v>1.3999999999999915</v>
      </c>
      <c r="S18" s="20"/>
      <c r="T18" s="4"/>
      <c r="AC18" s="107">
        <f>IF($D$7=AC7,0,IF($D$7=AC8,32,IF($D$7=AC6,64)))</f>
        <v>64</v>
      </c>
      <c r="AD18" s="104" t="s">
        <v>428</v>
      </c>
      <c r="CD18" s="3"/>
    </row>
    <row r="19" spans="1:96" x14ac:dyDescent="0.2">
      <c r="A19" s="152" t="s">
        <v>24</v>
      </c>
      <c r="B19" s="66">
        <v>10007152</v>
      </c>
      <c r="C19" s="66" t="s">
        <v>488</v>
      </c>
      <c r="D19" s="162" t="s">
        <v>25</v>
      </c>
      <c r="E19" s="142">
        <f t="shared" ca="1" si="0"/>
        <v>2485</v>
      </c>
      <c r="F19" s="120">
        <f t="shared" ca="1" si="1"/>
        <v>0.5</v>
      </c>
      <c r="G19" s="92">
        <f t="shared" ca="1" si="2"/>
        <v>2475</v>
      </c>
      <c r="H19" s="126">
        <f t="shared" ca="1" si="3"/>
        <v>8.8000000000000007</v>
      </c>
      <c r="I19" s="120">
        <f t="shared" ca="1" si="4"/>
        <v>12.7</v>
      </c>
      <c r="J19" s="120">
        <f t="shared" ca="1" si="5"/>
        <v>63.3</v>
      </c>
      <c r="K19" s="120">
        <f t="shared" ca="1" si="6"/>
        <v>73.599999999999994</v>
      </c>
      <c r="L19" s="127">
        <f t="shared" ca="1" si="7"/>
        <v>78.5</v>
      </c>
      <c r="M19" s="120">
        <f t="shared" ca="1" si="8"/>
        <v>6.7</v>
      </c>
      <c r="N19" s="120">
        <f t="shared" ca="1" si="9"/>
        <v>11.6</v>
      </c>
      <c r="O19" s="120">
        <f t="shared" ca="1" si="10"/>
        <v>66.5</v>
      </c>
      <c r="P19" s="120">
        <f t="shared" ca="1" si="11"/>
        <v>77.099999999999994</v>
      </c>
      <c r="Q19" s="120">
        <f t="shared" ca="1" si="12"/>
        <v>81.599999999999994</v>
      </c>
      <c r="R19" s="91">
        <f t="shared" ca="1" si="13"/>
        <v>3.0999999999999943</v>
      </c>
      <c r="S19" s="20"/>
      <c r="T19" s="4"/>
      <c r="U19" s="4" t="s">
        <v>21</v>
      </c>
      <c r="AC19" s="108">
        <f>IF($D$7=AC7,0,IF($D$7=AC8,8,IF($D$7=AC6,16)))</f>
        <v>16</v>
      </c>
      <c r="AD19" s="105" t="s">
        <v>429</v>
      </c>
      <c r="CD19" s="3"/>
    </row>
    <row r="20" spans="1:96" x14ac:dyDescent="0.2">
      <c r="A20" s="152" t="s">
        <v>26</v>
      </c>
      <c r="B20" s="66">
        <v>10007760</v>
      </c>
      <c r="C20" s="66" t="s">
        <v>491</v>
      </c>
      <c r="D20" s="162" t="s">
        <v>28</v>
      </c>
      <c r="E20" s="142">
        <f t="shared" ca="1" si="0"/>
        <v>675</v>
      </c>
      <c r="F20" s="120">
        <f t="shared" ca="1" si="1"/>
        <v>5.3</v>
      </c>
      <c r="G20" s="92">
        <f t="shared" ca="1" si="2"/>
        <v>640</v>
      </c>
      <c r="H20" s="126">
        <f t="shared" ca="1" si="3"/>
        <v>16.5</v>
      </c>
      <c r="I20" s="120">
        <f t="shared" ca="1" si="4"/>
        <v>8</v>
      </c>
      <c r="J20" s="120">
        <f t="shared" ca="1" si="5"/>
        <v>47</v>
      </c>
      <c r="K20" s="120">
        <f t="shared" ca="1" si="6"/>
        <v>64.599999999999994</v>
      </c>
      <c r="L20" s="127">
        <f t="shared" ca="1" si="7"/>
        <v>75.5</v>
      </c>
      <c r="M20" s="120">
        <f t="shared" ca="1" si="8"/>
        <v>13.5</v>
      </c>
      <c r="N20" s="120">
        <f t="shared" ca="1" si="9"/>
        <v>7.5</v>
      </c>
      <c r="O20" s="120">
        <f t="shared" ca="1" si="10"/>
        <v>50.5</v>
      </c>
      <c r="P20" s="120">
        <f t="shared" ca="1" si="11"/>
        <v>69.599999999999994</v>
      </c>
      <c r="Q20" s="120">
        <f t="shared" ca="1" si="12"/>
        <v>79</v>
      </c>
      <c r="R20" s="91">
        <f t="shared" ca="1" si="13"/>
        <v>3.5</v>
      </c>
      <c r="S20" s="20"/>
      <c r="T20" s="28"/>
      <c r="U20" s="29" t="s">
        <v>21</v>
      </c>
      <c r="V20" s="30"/>
      <c r="W20" s="25"/>
      <c r="X20" s="26"/>
      <c r="Y20" s="25"/>
      <c r="Z20" s="25"/>
      <c r="AA20" s="25"/>
      <c r="AB20" s="25"/>
      <c r="AC20" s="108"/>
      <c r="AD20" s="105"/>
      <c r="AE20" s="26"/>
      <c r="AF20" s="30"/>
      <c r="AG20" s="30"/>
      <c r="AH20" s="30"/>
      <c r="CE20" s="4"/>
      <c r="CF20" s="4"/>
      <c r="CG20" s="4"/>
      <c r="CH20" s="4"/>
      <c r="CI20" s="4"/>
      <c r="CJ20" s="4"/>
      <c r="CK20" s="4"/>
      <c r="CL20" s="4"/>
      <c r="CM20" s="4"/>
      <c r="CN20" s="4"/>
      <c r="CO20" s="4"/>
      <c r="CP20" s="4"/>
      <c r="CQ20" s="4"/>
      <c r="CR20" s="4"/>
    </row>
    <row r="21" spans="1:96" ht="15" thickBot="1" x14ac:dyDescent="0.25">
      <c r="A21" s="152" t="s">
        <v>29</v>
      </c>
      <c r="B21" s="66">
        <v>10007140</v>
      </c>
      <c r="C21" s="66" t="s">
        <v>489</v>
      </c>
      <c r="D21" s="162" t="s">
        <v>30</v>
      </c>
      <c r="E21" s="142">
        <f t="shared" ca="1" si="0"/>
        <v>3640</v>
      </c>
      <c r="F21" s="120">
        <f t="shared" ca="1" si="1"/>
        <v>1</v>
      </c>
      <c r="G21" s="92">
        <f t="shared" ca="1" si="2"/>
        <v>3605</v>
      </c>
      <c r="H21" s="126">
        <f t="shared" ca="1" si="3"/>
        <v>8.1</v>
      </c>
      <c r="I21" s="120">
        <f t="shared" ca="1" si="4"/>
        <v>13.7</v>
      </c>
      <c r="J21" s="120">
        <f t="shared" ca="1" si="5"/>
        <v>64.7</v>
      </c>
      <c r="K21" s="120">
        <f t="shared" ca="1" si="6"/>
        <v>74.7</v>
      </c>
      <c r="L21" s="127">
        <f t="shared" ca="1" si="7"/>
        <v>78.2</v>
      </c>
      <c r="M21" s="120">
        <f t="shared" ca="1" si="8"/>
        <v>7.3</v>
      </c>
      <c r="N21" s="120">
        <f t="shared" ca="1" si="9"/>
        <v>12.4</v>
      </c>
      <c r="O21" s="120">
        <f t="shared" ca="1" si="10"/>
        <v>66.8</v>
      </c>
      <c r="P21" s="120">
        <f t="shared" ca="1" si="11"/>
        <v>77</v>
      </c>
      <c r="Q21" s="120">
        <f t="shared" ca="1" si="12"/>
        <v>80.3</v>
      </c>
      <c r="R21" s="91">
        <f t="shared" ca="1" si="13"/>
        <v>2.0999999999999943</v>
      </c>
      <c r="S21" s="20"/>
      <c r="T21" s="28"/>
      <c r="U21" s="29"/>
      <c r="V21" s="30"/>
      <c r="W21" s="25"/>
      <c r="X21" s="26"/>
      <c r="Y21" s="25"/>
      <c r="Z21" s="25"/>
      <c r="AA21" s="25"/>
      <c r="AB21" s="25"/>
      <c r="AC21" s="109">
        <f>IF($D$8=AC12,0,IF($D$8=AC13,8,IF($D$8=AC14,16)))</f>
        <v>0</v>
      </c>
      <c r="AD21" s="106" t="s">
        <v>430</v>
      </c>
      <c r="AE21" s="26"/>
      <c r="AF21" s="30"/>
      <c r="AG21" s="30"/>
      <c r="AH21" s="30"/>
      <c r="CE21" s="4"/>
      <c r="CF21" s="4"/>
      <c r="CG21" s="4"/>
      <c r="CH21" s="4"/>
      <c r="CI21" s="4"/>
      <c r="CJ21" s="4"/>
      <c r="CK21" s="4"/>
      <c r="CL21" s="4"/>
      <c r="CM21" s="4"/>
      <c r="CN21" s="4"/>
      <c r="CO21" s="4"/>
      <c r="CP21" s="4"/>
      <c r="CQ21" s="4"/>
      <c r="CR21" s="4"/>
    </row>
    <row r="22" spans="1:96" ht="15" thickBot="1" x14ac:dyDescent="0.25">
      <c r="A22" s="152" t="s">
        <v>31</v>
      </c>
      <c r="B22" s="66">
        <v>10006840</v>
      </c>
      <c r="C22" s="66" t="s">
        <v>489</v>
      </c>
      <c r="D22" s="162" t="s">
        <v>32</v>
      </c>
      <c r="E22" s="142">
        <f t="shared" ca="1" si="0"/>
        <v>4435</v>
      </c>
      <c r="F22" s="120">
        <f t="shared" ca="1" si="1"/>
        <v>0.6</v>
      </c>
      <c r="G22" s="92">
        <f t="shared" ca="1" si="2"/>
        <v>4410</v>
      </c>
      <c r="H22" s="126">
        <f t="shared" ca="1" si="3"/>
        <v>6.1</v>
      </c>
      <c r="I22" s="120">
        <f t="shared" ca="1" si="4"/>
        <v>12.5</v>
      </c>
      <c r="J22" s="120">
        <f t="shared" ca="1" si="5"/>
        <v>56</v>
      </c>
      <c r="K22" s="120">
        <f t="shared" ca="1" si="6"/>
        <v>72.3</v>
      </c>
      <c r="L22" s="127">
        <f t="shared" ca="1" si="7"/>
        <v>81.5</v>
      </c>
      <c r="M22" s="120">
        <f t="shared" ca="1" si="8"/>
        <v>5.6</v>
      </c>
      <c r="N22" s="120">
        <f t="shared" ca="1" si="9"/>
        <v>11.5</v>
      </c>
      <c r="O22" s="120">
        <f t="shared" ca="1" si="10"/>
        <v>57.4</v>
      </c>
      <c r="P22" s="120">
        <f t="shared" ca="1" si="11"/>
        <v>74.099999999999994</v>
      </c>
      <c r="Q22" s="120">
        <f t="shared" ca="1" si="12"/>
        <v>82.9</v>
      </c>
      <c r="R22" s="91">
        <f t="shared" ca="1" si="13"/>
        <v>1.4000000000000057</v>
      </c>
      <c r="S22" s="20"/>
      <c r="T22" s="28"/>
      <c r="U22" s="29"/>
      <c r="V22" s="30"/>
      <c r="W22" s="25"/>
      <c r="X22" s="26"/>
      <c r="Y22" s="25"/>
      <c r="Z22" s="25"/>
      <c r="AA22" s="25"/>
      <c r="AB22" s="25"/>
      <c r="AE22" s="26"/>
      <c r="AF22" s="30"/>
      <c r="AG22" s="30"/>
      <c r="AH22" s="30"/>
      <c r="AJ22" s="4" t="s">
        <v>21</v>
      </c>
      <c r="CE22" s="4"/>
      <c r="CF22" s="4"/>
      <c r="CG22" s="4"/>
      <c r="CH22" s="4"/>
      <c r="CI22" s="4"/>
      <c r="CJ22" s="4"/>
      <c r="CK22" s="4"/>
      <c r="CL22" s="4"/>
      <c r="CM22" s="4"/>
      <c r="CN22" s="4"/>
      <c r="CO22" s="4"/>
      <c r="CP22" s="4"/>
      <c r="CQ22" s="4"/>
      <c r="CR22" s="4"/>
    </row>
    <row r="23" spans="1:96" x14ac:dyDescent="0.2">
      <c r="A23" s="152" t="s">
        <v>33</v>
      </c>
      <c r="B23" s="66">
        <v>10000712</v>
      </c>
      <c r="C23" s="66" t="s">
        <v>489</v>
      </c>
      <c r="D23" s="162" t="s">
        <v>34</v>
      </c>
      <c r="E23" s="142">
        <f t="shared" ca="1" si="0"/>
        <v>550</v>
      </c>
      <c r="F23" s="120">
        <f t="shared" ca="1" si="1"/>
        <v>0.7</v>
      </c>
      <c r="G23" s="92">
        <f t="shared" ca="1" si="2"/>
        <v>545</v>
      </c>
      <c r="H23" s="126">
        <f t="shared" ca="1" si="3"/>
        <v>8.1</v>
      </c>
      <c r="I23" s="120">
        <f t="shared" ca="1" si="4"/>
        <v>15.6</v>
      </c>
      <c r="J23" s="120">
        <f t="shared" ca="1" si="5"/>
        <v>64.7</v>
      </c>
      <c r="K23" s="120">
        <f t="shared" ca="1" si="6"/>
        <v>73.3</v>
      </c>
      <c r="L23" s="127">
        <f t="shared" ca="1" si="7"/>
        <v>76.3</v>
      </c>
      <c r="M23" s="120">
        <f t="shared" ca="1" si="8"/>
        <v>6.6</v>
      </c>
      <c r="N23" s="120">
        <f t="shared" ca="1" si="9"/>
        <v>14.5</v>
      </c>
      <c r="O23" s="120">
        <f t="shared" ca="1" si="10"/>
        <v>67.3</v>
      </c>
      <c r="P23" s="120">
        <f t="shared" ca="1" si="11"/>
        <v>76.3</v>
      </c>
      <c r="Q23" s="120">
        <f t="shared" ca="1" si="12"/>
        <v>78.900000000000006</v>
      </c>
      <c r="R23" s="91">
        <f t="shared" ca="1" si="13"/>
        <v>2.6000000000000085</v>
      </c>
      <c r="S23" s="20"/>
      <c r="T23" s="28"/>
      <c r="U23" s="29"/>
      <c r="V23" s="30"/>
      <c r="W23" s="25"/>
      <c r="X23" s="26"/>
      <c r="Y23" s="25"/>
      <c r="Z23" s="25"/>
      <c r="AA23" s="25"/>
      <c r="AB23" s="25"/>
      <c r="AC23" s="110" t="str">
        <f>"noSA"&amp;AC16</f>
        <v>noSAoneyear201213</v>
      </c>
      <c r="AD23" s="111" t="s">
        <v>426</v>
      </c>
      <c r="AE23" s="26"/>
      <c r="AF23" s="30"/>
      <c r="AG23" s="30"/>
      <c r="AH23" s="30"/>
      <c r="CE23" s="4"/>
      <c r="CF23" s="4"/>
      <c r="CG23" s="4"/>
      <c r="CH23" s="4"/>
      <c r="CI23" s="4"/>
      <c r="CJ23" s="4"/>
      <c r="CK23" s="4"/>
      <c r="CL23" s="4"/>
      <c r="CM23" s="4"/>
      <c r="CN23" s="4"/>
      <c r="CO23" s="4"/>
      <c r="CP23" s="4"/>
      <c r="CQ23" s="4"/>
      <c r="CR23" s="4"/>
    </row>
    <row r="24" spans="1:96" ht="15" thickBot="1" x14ac:dyDescent="0.25">
      <c r="A24" s="152" t="s">
        <v>35</v>
      </c>
      <c r="B24" s="66">
        <v>10007811</v>
      </c>
      <c r="C24" s="66" t="s">
        <v>492</v>
      </c>
      <c r="D24" s="162" t="s">
        <v>37</v>
      </c>
      <c r="E24" s="142">
        <f t="shared" ca="1" si="0"/>
        <v>555</v>
      </c>
      <c r="F24" s="120">
        <f t="shared" ca="1" si="1"/>
        <v>0</v>
      </c>
      <c r="G24" s="92">
        <f t="shared" ca="1" si="2"/>
        <v>555</v>
      </c>
      <c r="H24" s="126">
        <f t="shared" ca="1" si="3"/>
        <v>3.8</v>
      </c>
      <c r="I24" s="120">
        <f t="shared" ca="1" si="4"/>
        <v>8.6</v>
      </c>
      <c r="J24" s="120">
        <f t="shared" ca="1" si="5"/>
        <v>56</v>
      </c>
      <c r="K24" s="120">
        <f t="shared" ca="1" si="6"/>
        <v>80.599999999999994</v>
      </c>
      <c r="L24" s="127">
        <f t="shared" ca="1" si="7"/>
        <v>87.6</v>
      </c>
      <c r="M24" s="120" t="str">
        <f t="shared" ca="1" si="8"/>
        <v>x</v>
      </c>
      <c r="N24" s="120" t="str">
        <f t="shared" ca="1" si="9"/>
        <v>x</v>
      </c>
      <c r="O24" s="120" t="str">
        <f t="shared" ca="1" si="10"/>
        <v>x</v>
      </c>
      <c r="P24" s="120" t="str">
        <f t="shared" ca="1" si="11"/>
        <v>x</v>
      </c>
      <c r="Q24" s="120" t="str">
        <f t="shared" ca="1" si="12"/>
        <v>x</v>
      </c>
      <c r="R24" s="91" t="str">
        <f t="shared" ca="1" si="13"/>
        <v>-</v>
      </c>
      <c r="S24" s="20"/>
      <c r="T24" s="28"/>
      <c r="U24" s="29"/>
      <c r="V24" s="30"/>
      <c r="W24" s="25"/>
      <c r="X24" s="26"/>
      <c r="Y24" s="25"/>
      <c r="Z24" s="25"/>
      <c r="AA24" s="25"/>
      <c r="AB24" s="25"/>
      <c r="AC24" s="112" t="str">
        <f>"withSA"&amp;AC16</f>
        <v>withSAoneyear201213</v>
      </c>
      <c r="AD24" s="113" t="s">
        <v>427</v>
      </c>
      <c r="AE24" s="26"/>
      <c r="AF24" s="30"/>
      <c r="AG24" s="30"/>
      <c r="AH24" s="30"/>
      <c r="AK24" s="4" t="s">
        <v>21</v>
      </c>
      <c r="CE24" s="4"/>
      <c r="CF24" s="4"/>
      <c r="CG24" s="4"/>
      <c r="CH24" s="4"/>
      <c r="CI24" s="4"/>
      <c r="CJ24" s="4"/>
      <c r="CK24" s="4"/>
      <c r="CL24" s="4"/>
      <c r="CM24" s="4"/>
      <c r="CN24" s="4"/>
      <c r="CO24" s="4"/>
      <c r="CP24" s="4"/>
      <c r="CQ24" s="4"/>
      <c r="CR24" s="4"/>
    </row>
    <row r="25" spans="1:96" x14ac:dyDescent="0.2">
      <c r="A25" s="152" t="s">
        <v>38</v>
      </c>
      <c r="B25" s="66">
        <v>10006841</v>
      </c>
      <c r="C25" s="66" t="s">
        <v>493</v>
      </c>
      <c r="D25" s="162" t="s">
        <v>40</v>
      </c>
      <c r="E25" s="142">
        <f t="shared" ca="1" si="0"/>
        <v>1050</v>
      </c>
      <c r="F25" s="120">
        <f t="shared" ca="1" si="1"/>
        <v>0.8</v>
      </c>
      <c r="G25" s="92">
        <f t="shared" ca="1" si="2"/>
        <v>1040</v>
      </c>
      <c r="H25" s="126">
        <f t="shared" ca="1" si="3"/>
        <v>8.1</v>
      </c>
      <c r="I25" s="120">
        <f t="shared" ca="1" si="4"/>
        <v>12.7</v>
      </c>
      <c r="J25" s="120">
        <f t="shared" ca="1" si="5"/>
        <v>60.9</v>
      </c>
      <c r="K25" s="120">
        <f t="shared" ca="1" si="6"/>
        <v>75</v>
      </c>
      <c r="L25" s="127">
        <f t="shared" ca="1" si="7"/>
        <v>79.3</v>
      </c>
      <c r="M25" s="120">
        <f t="shared" ca="1" si="8"/>
        <v>6.8</v>
      </c>
      <c r="N25" s="120">
        <f t="shared" ca="1" si="9"/>
        <v>11</v>
      </c>
      <c r="O25" s="120">
        <f t="shared" ca="1" si="10"/>
        <v>63.8</v>
      </c>
      <c r="P25" s="120">
        <f t="shared" ca="1" si="11"/>
        <v>78.5</v>
      </c>
      <c r="Q25" s="120">
        <f t="shared" ca="1" si="12"/>
        <v>82.1</v>
      </c>
      <c r="R25" s="91">
        <f t="shared" ca="1" si="13"/>
        <v>2.7999999999999972</v>
      </c>
      <c r="S25" s="20"/>
      <c r="T25" s="28"/>
      <c r="U25" s="29"/>
      <c r="V25" s="30"/>
      <c r="W25" s="25"/>
      <c r="X25" s="26"/>
      <c r="Y25" s="25"/>
      <c r="Z25" s="25"/>
      <c r="AA25" s="25"/>
      <c r="AB25" s="25"/>
      <c r="AC25" s="25"/>
      <c r="AD25" s="25"/>
      <c r="AE25" s="26"/>
      <c r="AF25" s="30"/>
      <c r="AG25" s="30"/>
      <c r="AH25" s="30"/>
      <c r="CE25" s="4"/>
      <c r="CF25" s="4"/>
      <c r="CG25" s="4"/>
      <c r="CH25" s="4"/>
      <c r="CI25" s="4"/>
      <c r="CJ25" s="4"/>
      <c r="CK25" s="4"/>
      <c r="CL25" s="4"/>
      <c r="CM25" s="4"/>
      <c r="CN25" s="4"/>
      <c r="CO25" s="4"/>
      <c r="CP25" s="4"/>
      <c r="CQ25" s="4"/>
      <c r="CR25" s="4"/>
    </row>
    <row r="26" spans="1:96" ht="15" thickBot="1" x14ac:dyDescent="0.25">
      <c r="A26" s="152" t="s">
        <v>41</v>
      </c>
      <c r="B26" s="66">
        <v>10000385</v>
      </c>
      <c r="C26" s="66" t="s">
        <v>490</v>
      </c>
      <c r="D26" s="162" t="s">
        <v>42</v>
      </c>
      <c r="E26" s="142">
        <f t="shared" ca="1" si="0"/>
        <v>700</v>
      </c>
      <c r="F26" s="120">
        <f t="shared" ca="1" si="1"/>
        <v>0.4</v>
      </c>
      <c r="G26" s="92">
        <f t="shared" ca="1" si="2"/>
        <v>695</v>
      </c>
      <c r="H26" s="126">
        <f t="shared" ca="1" si="3"/>
        <v>9.5</v>
      </c>
      <c r="I26" s="120">
        <f t="shared" ca="1" si="4"/>
        <v>21</v>
      </c>
      <c r="J26" s="120">
        <f t="shared" ca="1" si="5"/>
        <v>65.2</v>
      </c>
      <c r="K26" s="120">
        <f t="shared" ca="1" si="6"/>
        <v>67.8</v>
      </c>
      <c r="L26" s="127">
        <f t="shared" ca="1" si="7"/>
        <v>69.5</v>
      </c>
      <c r="M26" s="120">
        <f t="shared" ca="1" si="8"/>
        <v>5.2</v>
      </c>
      <c r="N26" s="120">
        <f t="shared" ca="1" si="9"/>
        <v>15.1</v>
      </c>
      <c r="O26" s="120">
        <f t="shared" ca="1" si="10"/>
        <v>75.400000000000006</v>
      </c>
      <c r="P26" s="120">
        <f t="shared" ca="1" si="11"/>
        <v>78</v>
      </c>
      <c r="Q26" s="120">
        <f t="shared" ca="1" si="12"/>
        <v>79.7</v>
      </c>
      <c r="R26" s="91">
        <f t="shared" ca="1" si="13"/>
        <v>10.200000000000003</v>
      </c>
      <c r="S26" s="20"/>
      <c r="T26" s="28"/>
      <c r="U26" s="29"/>
      <c r="V26" s="30"/>
      <c r="W26" s="25"/>
      <c r="X26" s="26"/>
      <c r="Y26" s="25"/>
      <c r="Z26" s="25"/>
      <c r="AA26" s="25"/>
      <c r="AB26" s="25"/>
      <c r="AC26" s="25"/>
      <c r="AD26" s="25"/>
      <c r="AE26" s="26"/>
      <c r="AF26" s="30"/>
      <c r="AG26" s="30"/>
      <c r="AH26" s="30"/>
      <c r="CE26" s="4"/>
      <c r="CF26" s="4"/>
      <c r="CG26" s="4"/>
      <c r="CH26" s="4"/>
      <c r="CI26" s="4"/>
      <c r="CJ26" s="4"/>
      <c r="CK26" s="4"/>
      <c r="CL26" s="4"/>
      <c r="CM26" s="4"/>
      <c r="CN26" s="4"/>
      <c r="CO26" s="4"/>
      <c r="CP26" s="4"/>
      <c r="CQ26" s="4"/>
      <c r="CR26" s="4"/>
    </row>
    <row r="27" spans="1:96" ht="15" thickBot="1" x14ac:dyDescent="0.25">
      <c r="A27" s="152" t="s">
        <v>43</v>
      </c>
      <c r="B27" s="66">
        <v>10000824</v>
      </c>
      <c r="C27" s="66" t="s">
        <v>490</v>
      </c>
      <c r="D27" s="162" t="s">
        <v>44</v>
      </c>
      <c r="E27" s="142">
        <f t="shared" ca="1" si="0"/>
        <v>3235</v>
      </c>
      <c r="F27" s="120">
        <f t="shared" ca="1" si="1"/>
        <v>1</v>
      </c>
      <c r="G27" s="92">
        <f t="shared" ca="1" si="2"/>
        <v>3200</v>
      </c>
      <c r="H27" s="126">
        <f t="shared" ca="1" si="3"/>
        <v>8.9</v>
      </c>
      <c r="I27" s="120">
        <f t="shared" ca="1" si="4"/>
        <v>12.1</v>
      </c>
      <c r="J27" s="120">
        <f t="shared" ca="1" si="5"/>
        <v>68.7</v>
      </c>
      <c r="K27" s="120">
        <f t="shared" ca="1" si="6"/>
        <v>76.5</v>
      </c>
      <c r="L27" s="127">
        <f t="shared" ca="1" si="7"/>
        <v>79.099999999999994</v>
      </c>
      <c r="M27" s="120">
        <f t="shared" ca="1" si="8"/>
        <v>6.7</v>
      </c>
      <c r="N27" s="120">
        <f t="shared" ca="1" si="9"/>
        <v>10.199999999999999</v>
      </c>
      <c r="O27" s="120">
        <f t="shared" ca="1" si="10"/>
        <v>72.7</v>
      </c>
      <c r="P27" s="120">
        <f t="shared" ca="1" si="11"/>
        <v>80.900000000000006</v>
      </c>
      <c r="Q27" s="120">
        <f t="shared" ca="1" si="12"/>
        <v>83.1</v>
      </c>
      <c r="R27" s="91">
        <f t="shared" ca="1" si="13"/>
        <v>4</v>
      </c>
      <c r="S27" s="20"/>
      <c r="T27" s="28"/>
      <c r="U27" s="29"/>
      <c r="V27" s="30"/>
      <c r="W27" s="25"/>
      <c r="X27" s="26"/>
      <c r="Y27" s="25"/>
      <c r="Z27" s="25"/>
      <c r="AA27" s="25"/>
      <c r="AC27" s="95">
        <f>IF($D$7=AC7,0,IF($D$7=AC8,8,IF($D$7=AC6,16)))</f>
        <v>16</v>
      </c>
      <c r="AD27" s="96" t="s">
        <v>443</v>
      </c>
      <c r="AE27" s="26"/>
      <c r="AF27" s="30"/>
      <c r="AG27" s="30"/>
      <c r="AH27" s="30"/>
      <c r="CE27" s="4"/>
      <c r="CF27" s="4"/>
      <c r="CG27" s="4"/>
      <c r="CH27" s="4"/>
      <c r="CI27" s="4"/>
      <c r="CJ27" s="4"/>
      <c r="CK27" s="4"/>
      <c r="CL27" s="4"/>
      <c r="CM27" s="4"/>
      <c r="CN27" s="4"/>
      <c r="CO27" s="4"/>
      <c r="CP27" s="4"/>
      <c r="CQ27" s="4"/>
      <c r="CR27" s="4"/>
    </row>
    <row r="28" spans="1:96" x14ac:dyDescent="0.2">
      <c r="A28" s="152" t="s">
        <v>45</v>
      </c>
      <c r="B28" s="66">
        <v>10007785</v>
      </c>
      <c r="C28" s="66" t="s">
        <v>494</v>
      </c>
      <c r="D28" s="162" t="s">
        <v>47</v>
      </c>
      <c r="E28" s="142">
        <f t="shared" ca="1" si="0"/>
        <v>2285</v>
      </c>
      <c r="F28" s="120">
        <f t="shared" ca="1" si="1"/>
        <v>0.8</v>
      </c>
      <c r="G28" s="92">
        <f t="shared" ca="1" si="2"/>
        <v>2265</v>
      </c>
      <c r="H28" s="126">
        <f t="shared" ca="1" si="3"/>
        <v>7.9</v>
      </c>
      <c r="I28" s="120">
        <f t="shared" ca="1" si="4"/>
        <v>14.8</v>
      </c>
      <c r="J28" s="120">
        <f t="shared" ca="1" si="5"/>
        <v>55.9</v>
      </c>
      <c r="K28" s="120">
        <f t="shared" ca="1" si="6"/>
        <v>69.5</v>
      </c>
      <c r="L28" s="127">
        <f t="shared" ca="1" si="7"/>
        <v>77.3</v>
      </c>
      <c r="M28" s="120">
        <f t="shared" ca="1" si="8"/>
        <v>6.8</v>
      </c>
      <c r="N28" s="120">
        <f t="shared" ca="1" si="9"/>
        <v>13.5</v>
      </c>
      <c r="O28" s="120">
        <f t="shared" ca="1" si="10"/>
        <v>58.4</v>
      </c>
      <c r="P28" s="120">
        <f t="shared" ca="1" si="11"/>
        <v>72.599999999999994</v>
      </c>
      <c r="Q28" s="120">
        <f t="shared" ca="1" si="12"/>
        <v>79.7</v>
      </c>
      <c r="R28" s="91">
        <f t="shared" ca="1" si="13"/>
        <v>2.4000000000000057</v>
      </c>
      <c r="S28" s="20"/>
      <c r="T28" s="28"/>
      <c r="U28" s="29"/>
      <c r="V28" s="30"/>
      <c r="W28" s="25"/>
      <c r="X28" s="26"/>
      <c r="Y28" s="25"/>
      <c r="Z28" s="25"/>
      <c r="AA28" s="25"/>
      <c r="AD28" s="25"/>
      <c r="AE28" s="26"/>
      <c r="AF28" s="30"/>
      <c r="AG28" s="30"/>
      <c r="AH28" s="30"/>
      <c r="CE28" s="4"/>
      <c r="CF28" s="4"/>
      <c r="CG28" s="4"/>
      <c r="CH28" s="4"/>
      <c r="CI28" s="4"/>
      <c r="CJ28" s="4"/>
      <c r="CK28" s="4"/>
      <c r="CL28" s="4"/>
      <c r="CM28" s="4"/>
      <c r="CN28" s="4"/>
      <c r="CO28" s="4"/>
      <c r="CP28" s="4"/>
      <c r="CQ28" s="4"/>
      <c r="CR28" s="4"/>
    </row>
    <row r="29" spans="1:96" x14ac:dyDescent="0.2">
      <c r="A29" s="152" t="s">
        <v>48</v>
      </c>
      <c r="B29" s="66">
        <v>10000886</v>
      </c>
      <c r="C29" s="66" t="s">
        <v>495</v>
      </c>
      <c r="D29" s="162" t="s">
        <v>50</v>
      </c>
      <c r="E29" s="142">
        <f t="shared" ca="1" si="0"/>
        <v>3335</v>
      </c>
      <c r="F29" s="120">
        <f t="shared" ca="1" si="1"/>
        <v>1</v>
      </c>
      <c r="G29" s="92">
        <f t="shared" ca="1" si="2"/>
        <v>3300</v>
      </c>
      <c r="H29" s="126">
        <f t="shared" ca="1" si="3"/>
        <v>8.1999999999999993</v>
      </c>
      <c r="I29" s="120">
        <f t="shared" ca="1" si="4"/>
        <v>12.2</v>
      </c>
      <c r="J29" s="120">
        <f t="shared" ca="1" si="5"/>
        <v>66</v>
      </c>
      <c r="K29" s="120">
        <f t="shared" ca="1" si="6"/>
        <v>75.099999999999994</v>
      </c>
      <c r="L29" s="127">
        <f t="shared" ca="1" si="7"/>
        <v>79.7</v>
      </c>
      <c r="M29" s="120">
        <f t="shared" ca="1" si="8"/>
        <v>6.5</v>
      </c>
      <c r="N29" s="120">
        <f t="shared" ca="1" si="9"/>
        <v>10.6</v>
      </c>
      <c r="O29" s="120">
        <f t="shared" ca="1" si="10"/>
        <v>69.2</v>
      </c>
      <c r="P29" s="120">
        <f t="shared" ca="1" si="11"/>
        <v>78.7</v>
      </c>
      <c r="Q29" s="120">
        <f t="shared" ca="1" si="12"/>
        <v>82.8</v>
      </c>
      <c r="R29" s="91">
        <f t="shared" ca="1" si="13"/>
        <v>3.0999999999999943</v>
      </c>
      <c r="S29" s="20"/>
      <c r="T29" s="28"/>
      <c r="U29" s="29"/>
      <c r="V29" s="30"/>
      <c r="W29" s="25"/>
      <c r="X29" s="26"/>
      <c r="Y29" s="25"/>
      <c r="Z29" s="25"/>
      <c r="AA29" s="25"/>
      <c r="AB29" s="25"/>
      <c r="AD29" s="25"/>
      <c r="AE29" s="26"/>
      <c r="AF29" s="30"/>
      <c r="AG29" s="30"/>
      <c r="AH29" s="30"/>
      <c r="CE29" s="4"/>
      <c r="CF29" s="4"/>
      <c r="CG29" s="4"/>
      <c r="CH29" s="4"/>
      <c r="CI29" s="4"/>
      <c r="CJ29" s="4"/>
      <c r="CK29" s="4"/>
      <c r="CL29" s="4"/>
      <c r="CM29" s="4"/>
      <c r="CN29" s="4"/>
      <c r="CO29" s="4"/>
      <c r="CP29" s="4"/>
      <c r="CQ29" s="4"/>
      <c r="CR29" s="4"/>
    </row>
    <row r="30" spans="1:96" x14ac:dyDescent="0.2">
      <c r="A30" s="152" t="s">
        <v>51</v>
      </c>
      <c r="B30" s="66">
        <v>10007786</v>
      </c>
      <c r="C30" s="66" t="s">
        <v>490</v>
      </c>
      <c r="D30" s="162" t="s">
        <v>52</v>
      </c>
      <c r="E30" s="142">
        <f t="shared" ca="1" si="0"/>
        <v>3005</v>
      </c>
      <c r="F30" s="120">
        <f t="shared" ca="1" si="1"/>
        <v>0.3</v>
      </c>
      <c r="G30" s="92">
        <f t="shared" ca="1" si="2"/>
        <v>2995</v>
      </c>
      <c r="H30" s="126">
        <f t="shared" ca="1" si="3"/>
        <v>7</v>
      </c>
      <c r="I30" s="120">
        <f t="shared" ca="1" si="4"/>
        <v>11</v>
      </c>
      <c r="J30" s="120">
        <f t="shared" ca="1" si="5"/>
        <v>57.3</v>
      </c>
      <c r="K30" s="120">
        <f t="shared" ca="1" si="6"/>
        <v>72.3</v>
      </c>
      <c r="L30" s="127">
        <f t="shared" ca="1" si="7"/>
        <v>82</v>
      </c>
      <c r="M30" s="120">
        <f t="shared" ca="1" si="8"/>
        <v>6.5</v>
      </c>
      <c r="N30" s="120">
        <f t="shared" ca="1" si="9"/>
        <v>9.5</v>
      </c>
      <c r="O30" s="120">
        <f t="shared" ca="1" si="10"/>
        <v>59.3</v>
      </c>
      <c r="P30" s="120">
        <f t="shared" ca="1" si="11"/>
        <v>74.5</v>
      </c>
      <c r="Q30" s="120">
        <f t="shared" ca="1" si="12"/>
        <v>84</v>
      </c>
      <c r="R30" s="91">
        <f t="shared" ca="1" si="13"/>
        <v>2</v>
      </c>
      <c r="S30" s="20"/>
      <c r="T30" s="28"/>
      <c r="U30" s="29"/>
      <c r="V30" s="30"/>
      <c r="W30" s="25"/>
      <c r="X30" s="26"/>
      <c r="Y30" s="25"/>
      <c r="Z30" s="25"/>
      <c r="AA30" s="25"/>
      <c r="AB30" s="25"/>
      <c r="AD30" s="25"/>
      <c r="AE30" s="26"/>
      <c r="AF30" s="30"/>
      <c r="AG30" s="30"/>
      <c r="AH30" s="30"/>
      <c r="CE30" s="4"/>
      <c r="CF30" s="4"/>
      <c r="CG30" s="4"/>
      <c r="CH30" s="4"/>
      <c r="CI30" s="4"/>
      <c r="CJ30" s="4"/>
      <c r="CK30" s="4"/>
      <c r="CL30" s="4"/>
      <c r="CM30" s="4"/>
      <c r="CN30" s="4"/>
      <c r="CO30" s="4"/>
      <c r="CP30" s="4"/>
      <c r="CQ30" s="4"/>
      <c r="CR30" s="4"/>
    </row>
    <row r="31" spans="1:96" x14ac:dyDescent="0.2">
      <c r="A31" s="152" t="s">
        <v>53</v>
      </c>
      <c r="B31" s="66">
        <v>10000961</v>
      </c>
      <c r="C31" s="66" t="s">
        <v>491</v>
      </c>
      <c r="D31" s="162" t="s">
        <v>54</v>
      </c>
      <c r="E31" s="142">
        <f t="shared" ca="1" si="0"/>
        <v>2380</v>
      </c>
      <c r="F31" s="120">
        <f t="shared" ca="1" si="1"/>
        <v>0.8</v>
      </c>
      <c r="G31" s="92">
        <f t="shared" ca="1" si="2"/>
        <v>2360</v>
      </c>
      <c r="H31" s="126">
        <f t="shared" ca="1" si="3"/>
        <v>7.8</v>
      </c>
      <c r="I31" s="120">
        <f t="shared" ca="1" si="4"/>
        <v>13</v>
      </c>
      <c r="J31" s="120">
        <f t="shared" ca="1" si="5"/>
        <v>65.7</v>
      </c>
      <c r="K31" s="120">
        <f t="shared" ca="1" si="6"/>
        <v>73.599999999999994</v>
      </c>
      <c r="L31" s="127">
        <f t="shared" ca="1" si="7"/>
        <v>79.3</v>
      </c>
      <c r="M31" s="120">
        <f t="shared" ca="1" si="8"/>
        <v>6.9</v>
      </c>
      <c r="N31" s="120">
        <f t="shared" ca="1" si="9"/>
        <v>12.2</v>
      </c>
      <c r="O31" s="120">
        <f t="shared" ca="1" si="10"/>
        <v>67.400000000000006</v>
      </c>
      <c r="P31" s="120">
        <f t="shared" ca="1" si="11"/>
        <v>75.400000000000006</v>
      </c>
      <c r="Q31" s="120">
        <f t="shared" ca="1" si="12"/>
        <v>81</v>
      </c>
      <c r="R31" s="91">
        <f t="shared" ca="1" si="13"/>
        <v>1.7000000000000028</v>
      </c>
      <c r="S31" s="20"/>
      <c r="T31" s="28"/>
      <c r="U31" s="29"/>
      <c r="V31" s="30"/>
      <c r="W31" s="25"/>
      <c r="X31" s="26"/>
      <c r="Y31" s="25"/>
      <c r="Z31" s="25"/>
      <c r="AA31" s="25"/>
      <c r="AB31" s="25"/>
      <c r="AD31" s="25"/>
      <c r="AE31" s="26"/>
      <c r="AF31" s="30"/>
      <c r="AG31" s="30"/>
      <c r="AH31" s="30"/>
      <c r="CE31" s="4"/>
      <c r="CF31" s="4"/>
      <c r="CG31" s="4"/>
      <c r="CH31" s="4"/>
      <c r="CI31" s="4"/>
      <c r="CJ31" s="4"/>
      <c r="CK31" s="4"/>
      <c r="CL31" s="4"/>
      <c r="CM31" s="4"/>
      <c r="CN31" s="4"/>
      <c r="CO31" s="4"/>
      <c r="CP31" s="4"/>
      <c r="CQ31" s="4"/>
      <c r="CR31" s="4"/>
    </row>
    <row r="32" spans="1:96" x14ac:dyDescent="0.2">
      <c r="A32" s="152" t="s">
        <v>55</v>
      </c>
      <c r="B32" s="66">
        <v>10000975</v>
      </c>
      <c r="C32" s="66" t="s">
        <v>495</v>
      </c>
      <c r="D32" s="162" t="s">
        <v>56</v>
      </c>
      <c r="E32" s="142">
        <f t="shared" ca="1" si="0"/>
        <v>1540</v>
      </c>
      <c r="F32" s="120">
        <f t="shared" ca="1" si="1"/>
        <v>1.6</v>
      </c>
      <c r="G32" s="92">
        <f t="shared" ca="1" si="2"/>
        <v>1515</v>
      </c>
      <c r="H32" s="126">
        <f t="shared" ca="1" si="3"/>
        <v>9.6</v>
      </c>
      <c r="I32" s="120">
        <f t="shared" ca="1" si="4"/>
        <v>11.4</v>
      </c>
      <c r="J32" s="120">
        <f t="shared" ca="1" si="5"/>
        <v>67</v>
      </c>
      <c r="K32" s="120">
        <f t="shared" ca="1" si="6"/>
        <v>75.7</v>
      </c>
      <c r="L32" s="127">
        <f t="shared" ca="1" si="7"/>
        <v>79</v>
      </c>
      <c r="M32" s="120">
        <f t="shared" ca="1" si="8"/>
        <v>7.8</v>
      </c>
      <c r="N32" s="120">
        <f t="shared" ca="1" si="9"/>
        <v>10.199999999999999</v>
      </c>
      <c r="O32" s="120">
        <f t="shared" ca="1" si="10"/>
        <v>70.099999999999994</v>
      </c>
      <c r="P32" s="120">
        <f t="shared" ca="1" si="11"/>
        <v>78.8</v>
      </c>
      <c r="Q32" s="120">
        <f t="shared" ca="1" si="12"/>
        <v>82</v>
      </c>
      <c r="R32" s="91">
        <f t="shared" ca="1" si="13"/>
        <v>3</v>
      </c>
      <c r="S32" s="20"/>
      <c r="T32" s="28"/>
      <c r="U32" s="29"/>
      <c r="V32" s="30"/>
      <c r="W32" s="25"/>
      <c r="X32" s="26"/>
      <c r="Y32" s="25"/>
      <c r="Z32" s="25"/>
      <c r="AA32" s="25"/>
      <c r="AB32" s="25"/>
      <c r="AD32" s="25"/>
      <c r="AE32" s="26"/>
      <c r="AF32" s="30"/>
      <c r="AG32" s="30"/>
      <c r="AH32" s="30"/>
      <c r="CE32" s="4"/>
      <c r="CF32" s="4"/>
      <c r="CG32" s="4"/>
      <c r="CH32" s="4"/>
      <c r="CI32" s="4"/>
      <c r="CJ32" s="4"/>
      <c r="CK32" s="4"/>
      <c r="CL32" s="4"/>
      <c r="CM32" s="4"/>
      <c r="CN32" s="4"/>
      <c r="CO32" s="4"/>
      <c r="CP32" s="4"/>
      <c r="CQ32" s="4"/>
      <c r="CR32" s="4"/>
    </row>
    <row r="33" spans="1:96" x14ac:dyDescent="0.2">
      <c r="A33" s="152" t="s">
        <v>57</v>
      </c>
      <c r="B33" s="66">
        <v>10007787</v>
      </c>
      <c r="C33" s="66" t="s">
        <v>495</v>
      </c>
      <c r="D33" s="162" t="s">
        <v>58</v>
      </c>
      <c r="E33" s="142">
        <f t="shared" ca="1" si="0"/>
        <v>120</v>
      </c>
      <c r="F33" s="120">
        <f t="shared" ca="1" si="1"/>
        <v>7.5</v>
      </c>
      <c r="G33" s="92">
        <f t="shared" ca="1" si="2"/>
        <v>110</v>
      </c>
      <c r="H33" s="126">
        <f t="shared" ca="1" si="3"/>
        <v>13.5</v>
      </c>
      <c r="I33" s="120">
        <f t="shared" ca="1" si="4"/>
        <v>15.3</v>
      </c>
      <c r="J33" s="120">
        <f t="shared" ca="1" si="5"/>
        <v>45</v>
      </c>
      <c r="K33" s="120">
        <f t="shared" ca="1" si="6"/>
        <v>57.7</v>
      </c>
      <c r="L33" s="127">
        <f t="shared" ca="1" si="7"/>
        <v>71.2</v>
      </c>
      <c r="M33" s="120" t="str">
        <f t="shared" ca="1" si="8"/>
        <v>x</v>
      </c>
      <c r="N33" s="120" t="str">
        <f t="shared" ca="1" si="9"/>
        <v>x</v>
      </c>
      <c r="O33" s="120" t="str">
        <f t="shared" ca="1" si="10"/>
        <v>x</v>
      </c>
      <c r="P33" s="120" t="str">
        <f t="shared" ca="1" si="11"/>
        <v>x</v>
      </c>
      <c r="Q33" s="120" t="str">
        <f t="shared" ca="1" si="12"/>
        <v>x</v>
      </c>
      <c r="R33" s="91" t="str">
        <f t="shared" ca="1" si="13"/>
        <v>-</v>
      </c>
      <c r="S33" s="20"/>
      <c r="T33" s="28"/>
      <c r="U33" s="29"/>
      <c r="V33" s="30"/>
      <c r="W33" s="25"/>
      <c r="X33" s="26"/>
      <c r="Y33" s="25"/>
      <c r="Z33" s="25"/>
      <c r="AA33" s="25"/>
      <c r="AB33" s="25"/>
      <c r="AD33" s="25"/>
      <c r="AE33" s="26"/>
      <c r="AF33" s="30"/>
      <c r="AG33" s="30"/>
      <c r="AH33" s="30"/>
      <c r="CE33" s="4"/>
      <c r="CF33" s="4"/>
      <c r="CG33" s="4"/>
      <c r="CH33" s="4"/>
      <c r="CI33" s="4"/>
      <c r="CJ33" s="4"/>
      <c r="CK33" s="4"/>
      <c r="CL33" s="4"/>
      <c r="CM33" s="4"/>
      <c r="CN33" s="4"/>
      <c r="CO33" s="4"/>
      <c r="CP33" s="4"/>
      <c r="CQ33" s="4"/>
      <c r="CR33" s="4"/>
    </row>
    <row r="34" spans="1:96" s="4" customFormat="1" ht="14.25" customHeight="1" x14ac:dyDescent="0.2">
      <c r="A34" s="152" t="s">
        <v>59</v>
      </c>
      <c r="B34" s="66">
        <v>10007788</v>
      </c>
      <c r="C34" s="66" t="s">
        <v>488</v>
      </c>
      <c r="D34" s="162" t="s">
        <v>60</v>
      </c>
      <c r="E34" s="142">
        <f t="shared" ca="1" si="0"/>
        <v>2725</v>
      </c>
      <c r="F34" s="120">
        <f t="shared" ca="1" si="1"/>
        <v>0.8</v>
      </c>
      <c r="G34" s="92">
        <f t="shared" ca="1" si="2"/>
        <v>2705</v>
      </c>
      <c r="H34" s="126">
        <f t="shared" ca="1" si="3"/>
        <v>10</v>
      </c>
      <c r="I34" s="120">
        <f t="shared" ca="1" si="4"/>
        <v>11.2</v>
      </c>
      <c r="J34" s="120">
        <f t="shared" ca="1" si="5"/>
        <v>47.9</v>
      </c>
      <c r="K34" s="120">
        <f t="shared" ca="1" si="6"/>
        <v>63</v>
      </c>
      <c r="L34" s="127">
        <f t="shared" ca="1" si="7"/>
        <v>78.7</v>
      </c>
      <c r="M34" s="120">
        <f t="shared" ca="1" si="8"/>
        <v>8.9</v>
      </c>
      <c r="N34" s="120">
        <f t="shared" ca="1" si="9"/>
        <v>9.9</v>
      </c>
      <c r="O34" s="120">
        <f t="shared" ca="1" si="10"/>
        <v>50.4</v>
      </c>
      <c r="P34" s="120">
        <f t="shared" ca="1" si="11"/>
        <v>66.599999999999994</v>
      </c>
      <c r="Q34" s="120">
        <f t="shared" ca="1" si="12"/>
        <v>81.2</v>
      </c>
      <c r="R34" s="91">
        <f t="shared" ca="1" si="13"/>
        <v>2.5</v>
      </c>
      <c r="S34" s="20"/>
      <c r="T34" s="28"/>
      <c r="U34" s="29"/>
      <c r="V34" s="30"/>
      <c r="W34" s="25"/>
      <c r="X34" s="26"/>
      <c r="Y34" s="25"/>
      <c r="Z34" s="25"/>
      <c r="AA34" s="25"/>
      <c r="AB34" s="25"/>
      <c r="AD34" s="25"/>
      <c r="AE34" s="26"/>
      <c r="AF34" s="30"/>
      <c r="AG34" s="30"/>
      <c r="AH34" s="30"/>
      <c r="AI34" s="31"/>
      <c r="AJ34" s="31"/>
      <c r="AK34" s="31"/>
      <c r="AL34" s="31"/>
    </row>
    <row r="35" spans="1:96" s="4" customFormat="1" ht="14.25" customHeight="1" x14ac:dyDescent="0.2">
      <c r="A35" s="152" t="s">
        <v>61</v>
      </c>
      <c r="B35" s="66">
        <v>10003324</v>
      </c>
      <c r="C35" s="66" t="s">
        <v>491</v>
      </c>
      <c r="D35" s="162" t="s">
        <v>62</v>
      </c>
      <c r="E35" s="142" t="str">
        <f t="shared" ca="1" si="0"/>
        <v>.</v>
      </c>
      <c r="F35" s="120" t="str">
        <f t="shared" ca="1" si="1"/>
        <v>.</v>
      </c>
      <c r="G35" s="92" t="str">
        <f t="shared" ca="1" si="2"/>
        <v>.</v>
      </c>
      <c r="H35" s="126" t="str">
        <f t="shared" ca="1" si="3"/>
        <v>.</v>
      </c>
      <c r="I35" s="120" t="str">
        <f t="shared" ca="1" si="4"/>
        <v>.</v>
      </c>
      <c r="J35" s="120" t="str">
        <f t="shared" ca="1" si="5"/>
        <v>.</v>
      </c>
      <c r="K35" s="120" t="str">
        <f t="shared" ca="1" si="6"/>
        <v>.</v>
      </c>
      <c r="L35" s="127" t="str">
        <f t="shared" ca="1" si="7"/>
        <v>.</v>
      </c>
      <c r="M35" s="120" t="str">
        <f t="shared" ca="1" si="8"/>
        <v>.</v>
      </c>
      <c r="N35" s="120" t="str">
        <f t="shared" ca="1" si="9"/>
        <v>.</v>
      </c>
      <c r="O35" s="120" t="str">
        <f t="shared" ca="1" si="10"/>
        <v>.</v>
      </c>
      <c r="P35" s="120" t="str">
        <f t="shared" ca="1" si="11"/>
        <v>.</v>
      </c>
      <c r="Q35" s="120" t="str">
        <f t="shared" ca="1" si="12"/>
        <v>.</v>
      </c>
      <c r="R35" s="91" t="str">
        <f t="shared" ca="1" si="13"/>
        <v>-</v>
      </c>
      <c r="S35" s="20"/>
      <c r="T35" s="28"/>
      <c r="U35" s="29"/>
      <c r="V35" s="30"/>
      <c r="W35" s="25"/>
      <c r="X35" s="26"/>
      <c r="Y35" s="25"/>
      <c r="Z35" s="25"/>
      <c r="AA35" s="25"/>
      <c r="AB35" s="25"/>
      <c r="AD35" s="25"/>
      <c r="AE35" s="26"/>
      <c r="AF35" s="30"/>
      <c r="AG35" s="30"/>
      <c r="AH35" s="30"/>
      <c r="AI35" s="31" t="s">
        <v>21</v>
      </c>
      <c r="AJ35" s="31"/>
      <c r="AK35" s="31"/>
      <c r="AL35" s="31"/>
    </row>
    <row r="36" spans="1:96" s="4" customFormat="1" x14ac:dyDescent="0.2">
      <c r="A36" s="152" t="s">
        <v>63</v>
      </c>
      <c r="B36" s="66">
        <v>10001143</v>
      </c>
      <c r="C36" s="66" t="s">
        <v>495</v>
      </c>
      <c r="D36" s="162" t="s">
        <v>64</v>
      </c>
      <c r="E36" s="142">
        <f t="shared" ca="1" si="0"/>
        <v>2655</v>
      </c>
      <c r="F36" s="120">
        <f t="shared" ca="1" si="1"/>
        <v>1.5</v>
      </c>
      <c r="G36" s="92">
        <f t="shared" ca="1" si="2"/>
        <v>2615</v>
      </c>
      <c r="H36" s="126">
        <f t="shared" ca="1" si="3"/>
        <v>6.6</v>
      </c>
      <c r="I36" s="120">
        <f t="shared" ca="1" si="4"/>
        <v>11.1</v>
      </c>
      <c r="J36" s="120">
        <f t="shared" ca="1" si="5"/>
        <v>67.2</v>
      </c>
      <c r="K36" s="120">
        <f t="shared" ca="1" si="6"/>
        <v>78.7</v>
      </c>
      <c r="L36" s="127">
        <f t="shared" ca="1" si="7"/>
        <v>82.3</v>
      </c>
      <c r="M36" s="120">
        <f t="shared" ca="1" si="8"/>
        <v>5.9</v>
      </c>
      <c r="N36" s="120">
        <f t="shared" ca="1" si="9"/>
        <v>10</v>
      </c>
      <c r="O36" s="120">
        <f t="shared" ca="1" si="10"/>
        <v>69</v>
      </c>
      <c r="P36" s="120">
        <f t="shared" ca="1" si="11"/>
        <v>80.8</v>
      </c>
      <c r="Q36" s="120">
        <f t="shared" ca="1" si="12"/>
        <v>84.1</v>
      </c>
      <c r="R36" s="91">
        <f t="shared" ca="1" si="13"/>
        <v>1.7999999999999972</v>
      </c>
      <c r="S36" s="20"/>
      <c r="T36" s="28"/>
      <c r="U36" s="29"/>
      <c r="V36" s="30"/>
      <c r="W36" s="25"/>
      <c r="X36" s="26"/>
      <c r="Y36" s="25"/>
      <c r="Z36" s="25"/>
      <c r="AA36" s="25"/>
      <c r="AB36" s="25"/>
      <c r="AC36" s="25"/>
      <c r="AD36" s="25"/>
      <c r="AE36" s="26"/>
      <c r="AF36" s="30"/>
      <c r="AG36" s="30"/>
      <c r="AH36" s="30"/>
      <c r="AI36" s="32"/>
    </row>
    <row r="37" spans="1:96" s="4" customFormat="1" ht="14.25" customHeight="1" x14ac:dyDescent="0.2">
      <c r="A37" s="152" t="s">
        <v>65</v>
      </c>
      <c r="B37" s="66">
        <v>10007141</v>
      </c>
      <c r="C37" s="66" t="s">
        <v>493</v>
      </c>
      <c r="D37" s="162" t="s">
        <v>66</v>
      </c>
      <c r="E37" s="142">
        <f t="shared" ca="1" si="0"/>
        <v>4450</v>
      </c>
      <c r="F37" s="120">
        <f t="shared" ca="1" si="1"/>
        <v>1.5</v>
      </c>
      <c r="G37" s="92">
        <f t="shared" ca="1" si="2"/>
        <v>4380</v>
      </c>
      <c r="H37" s="126">
        <f t="shared" ca="1" si="3"/>
        <v>7.5</v>
      </c>
      <c r="I37" s="120">
        <f t="shared" ca="1" si="4"/>
        <v>11.4</v>
      </c>
      <c r="J37" s="120">
        <f t="shared" ca="1" si="5"/>
        <v>64.2</v>
      </c>
      <c r="K37" s="120">
        <f t="shared" ca="1" si="6"/>
        <v>76</v>
      </c>
      <c r="L37" s="127">
        <f t="shared" ca="1" si="7"/>
        <v>81.099999999999994</v>
      </c>
      <c r="M37" s="120">
        <f t="shared" ca="1" si="8"/>
        <v>6.3</v>
      </c>
      <c r="N37" s="120">
        <f t="shared" ca="1" si="9"/>
        <v>10.1</v>
      </c>
      <c r="O37" s="120">
        <f t="shared" ca="1" si="10"/>
        <v>66.7</v>
      </c>
      <c r="P37" s="120">
        <f t="shared" ca="1" si="11"/>
        <v>78.900000000000006</v>
      </c>
      <c r="Q37" s="120">
        <f t="shared" ca="1" si="12"/>
        <v>83.7</v>
      </c>
      <c r="R37" s="91">
        <f t="shared" ca="1" si="13"/>
        <v>2.6000000000000085</v>
      </c>
      <c r="S37" s="20"/>
      <c r="T37" s="28"/>
      <c r="U37" s="29"/>
      <c r="V37" s="30"/>
      <c r="W37" s="25"/>
      <c r="X37" s="26"/>
      <c r="Y37" s="25"/>
      <c r="Z37" s="25"/>
      <c r="AA37" s="25"/>
      <c r="AB37" s="25"/>
      <c r="AC37" s="25"/>
      <c r="AD37" s="25"/>
      <c r="AE37" s="26"/>
      <c r="AF37" s="30"/>
      <c r="AG37" s="30"/>
      <c r="AH37" s="30"/>
      <c r="AI37" s="32"/>
    </row>
    <row r="38" spans="1:96" s="4" customFormat="1" ht="14.25" customHeight="1" x14ac:dyDescent="0.2">
      <c r="A38" s="152" t="s">
        <v>67</v>
      </c>
      <c r="B38" s="66">
        <v>10007848</v>
      </c>
      <c r="C38" s="66" t="s">
        <v>493</v>
      </c>
      <c r="D38" s="162" t="s">
        <v>68</v>
      </c>
      <c r="E38" s="142">
        <f t="shared" ca="1" si="0"/>
        <v>1985</v>
      </c>
      <c r="F38" s="120">
        <f t="shared" ca="1" si="1"/>
        <v>1</v>
      </c>
      <c r="G38" s="92">
        <f t="shared" ca="1" si="2"/>
        <v>1965</v>
      </c>
      <c r="H38" s="126">
        <f t="shared" ca="1" si="3"/>
        <v>6.1</v>
      </c>
      <c r="I38" s="120">
        <f t="shared" ca="1" si="4"/>
        <v>9.4</v>
      </c>
      <c r="J38" s="120">
        <f t="shared" ca="1" si="5"/>
        <v>62.6</v>
      </c>
      <c r="K38" s="120">
        <f t="shared" ca="1" si="6"/>
        <v>78.2</v>
      </c>
      <c r="L38" s="127">
        <f t="shared" ca="1" si="7"/>
        <v>84.5</v>
      </c>
      <c r="M38" s="120">
        <f t="shared" ca="1" si="8"/>
        <v>5.4</v>
      </c>
      <c r="N38" s="120">
        <f t="shared" ca="1" si="9"/>
        <v>8.8000000000000007</v>
      </c>
      <c r="O38" s="120">
        <f t="shared" ca="1" si="10"/>
        <v>63.9</v>
      </c>
      <c r="P38" s="120">
        <f t="shared" ca="1" si="11"/>
        <v>79.7</v>
      </c>
      <c r="Q38" s="120">
        <f t="shared" ca="1" si="12"/>
        <v>85.8</v>
      </c>
      <c r="R38" s="91">
        <f t="shared" ca="1" si="13"/>
        <v>1.2999999999999972</v>
      </c>
      <c r="S38" s="20"/>
      <c r="T38" s="28"/>
      <c r="U38" s="29"/>
      <c r="V38" s="30"/>
      <c r="W38" s="25"/>
      <c r="X38" s="26"/>
      <c r="Y38" s="25"/>
      <c r="Z38" s="25"/>
      <c r="AA38" s="25"/>
      <c r="AB38" s="25"/>
      <c r="AC38" s="25"/>
      <c r="AD38" s="25"/>
      <c r="AE38" s="26"/>
      <c r="AF38" s="30"/>
      <c r="AG38" s="30"/>
      <c r="AH38" s="30"/>
      <c r="AI38" s="32"/>
    </row>
    <row r="39" spans="1:96" s="4" customFormat="1" ht="14.25" customHeight="1" x14ac:dyDescent="0.2">
      <c r="A39" s="152" t="s">
        <v>69</v>
      </c>
      <c r="B39" s="66">
        <v>10007137</v>
      </c>
      <c r="C39" s="66" t="s">
        <v>495</v>
      </c>
      <c r="D39" s="162" t="s">
        <v>70</v>
      </c>
      <c r="E39" s="142">
        <f t="shared" ca="1" si="0"/>
        <v>1220</v>
      </c>
      <c r="F39" s="120">
        <f t="shared" ca="1" si="1"/>
        <v>0.2</v>
      </c>
      <c r="G39" s="92">
        <f t="shared" ca="1" si="2"/>
        <v>1220</v>
      </c>
      <c r="H39" s="126">
        <f t="shared" ca="1" si="3"/>
        <v>6.8</v>
      </c>
      <c r="I39" s="120">
        <f t="shared" ca="1" si="4"/>
        <v>12.7</v>
      </c>
      <c r="J39" s="120">
        <f t="shared" ca="1" si="5"/>
        <v>64.900000000000006</v>
      </c>
      <c r="K39" s="120">
        <f t="shared" ca="1" si="6"/>
        <v>77.3</v>
      </c>
      <c r="L39" s="127">
        <f t="shared" ca="1" si="7"/>
        <v>80.5</v>
      </c>
      <c r="M39" s="120">
        <f t="shared" ca="1" si="8"/>
        <v>5.3</v>
      </c>
      <c r="N39" s="120">
        <f t="shared" ca="1" si="9"/>
        <v>11.5</v>
      </c>
      <c r="O39" s="120">
        <f t="shared" ca="1" si="10"/>
        <v>67.7</v>
      </c>
      <c r="P39" s="120">
        <f t="shared" ca="1" si="11"/>
        <v>80.5</v>
      </c>
      <c r="Q39" s="120">
        <f t="shared" ca="1" si="12"/>
        <v>83.3</v>
      </c>
      <c r="R39" s="91">
        <f t="shared" ca="1" si="13"/>
        <v>2.7999999999999972</v>
      </c>
      <c r="S39" s="20"/>
      <c r="T39" s="28"/>
      <c r="U39" s="29"/>
      <c r="V39" s="30"/>
      <c r="W39" s="25"/>
      <c r="X39" s="26"/>
      <c r="Y39" s="25"/>
      <c r="Z39" s="25"/>
      <c r="AA39" s="25"/>
      <c r="AB39" s="25"/>
      <c r="AC39" s="25"/>
      <c r="AD39" s="25"/>
      <c r="AE39" s="26"/>
      <c r="AF39" s="30"/>
      <c r="AG39" s="30"/>
      <c r="AH39" s="30"/>
      <c r="AI39" s="32"/>
    </row>
    <row r="40" spans="1:96" s="4" customFormat="1" ht="14.25" customHeight="1" x14ac:dyDescent="0.2">
      <c r="A40" s="152" t="s">
        <v>71</v>
      </c>
      <c r="B40" s="66">
        <v>10001478</v>
      </c>
      <c r="C40" s="66" t="s">
        <v>491</v>
      </c>
      <c r="D40" s="162" t="s">
        <v>72</v>
      </c>
      <c r="E40" s="142">
        <f t="shared" ca="1" si="0"/>
        <v>1465</v>
      </c>
      <c r="F40" s="120">
        <f t="shared" ca="1" si="1"/>
        <v>1</v>
      </c>
      <c r="G40" s="92">
        <f t="shared" ca="1" si="2"/>
        <v>1450</v>
      </c>
      <c r="H40" s="126">
        <f t="shared" ca="1" si="3"/>
        <v>8.1</v>
      </c>
      <c r="I40" s="120">
        <f t="shared" ca="1" si="4"/>
        <v>10.8</v>
      </c>
      <c r="J40" s="120">
        <f t="shared" ca="1" si="5"/>
        <v>63.2</v>
      </c>
      <c r="K40" s="120">
        <f t="shared" ca="1" si="6"/>
        <v>75.5</v>
      </c>
      <c r="L40" s="127">
        <f t="shared" ca="1" si="7"/>
        <v>81</v>
      </c>
      <c r="M40" s="120">
        <f t="shared" ca="1" si="8"/>
        <v>7</v>
      </c>
      <c r="N40" s="120">
        <f t="shared" ca="1" si="9"/>
        <v>10.1</v>
      </c>
      <c r="O40" s="120">
        <f t="shared" ca="1" si="10"/>
        <v>65.099999999999994</v>
      </c>
      <c r="P40" s="120">
        <f t="shared" ca="1" si="11"/>
        <v>77.599999999999994</v>
      </c>
      <c r="Q40" s="120">
        <f t="shared" ca="1" si="12"/>
        <v>82.9</v>
      </c>
      <c r="R40" s="91">
        <f t="shared" ca="1" si="13"/>
        <v>1.9000000000000057</v>
      </c>
      <c r="S40" s="20"/>
      <c r="T40" s="32"/>
    </row>
    <row r="41" spans="1:96" s="4" customFormat="1" ht="14.25" customHeight="1" x14ac:dyDescent="0.2">
      <c r="A41" s="152" t="s">
        <v>73</v>
      </c>
      <c r="B41" s="66">
        <v>10001653</v>
      </c>
      <c r="C41" s="66" t="s">
        <v>491</v>
      </c>
      <c r="D41" s="162" t="s">
        <v>74</v>
      </c>
      <c r="E41" s="142">
        <f t="shared" ca="1" si="0"/>
        <v>190</v>
      </c>
      <c r="F41" s="120">
        <f t="shared" ca="1" si="1"/>
        <v>4.2</v>
      </c>
      <c r="G41" s="92">
        <f t="shared" ca="1" si="2"/>
        <v>185</v>
      </c>
      <c r="H41" s="126">
        <f t="shared" ca="1" si="3"/>
        <v>13.6</v>
      </c>
      <c r="I41" s="120">
        <f t="shared" ca="1" si="4"/>
        <v>23.9</v>
      </c>
      <c r="J41" s="120">
        <f t="shared" ca="1" si="5"/>
        <v>45.1</v>
      </c>
      <c r="K41" s="120">
        <f t="shared" ca="1" si="6"/>
        <v>57.6</v>
      </c>
      <c r="L41" s="127">
        <f t="shared" ca="1" si="7"/>
        <v>62.5</v>
      </c>
      <c r="M41" s="120">
        <f t="shared" ca="1" si="8"/>
        <v>5.4</v>
      </c>
      <c r="N41" s="120">
        <f t="shared" ca="1" si="9"/>
        <v>8.1999999999999993</v>
      </c>
      <c r="O41" s="120">
        <f t="shared" ca="1" si="10"/>
        <v>69</v>
      </c>
      <c r="P41" s="120">
        <f t="shared" ca="1" si="11"/>
        <v>82.6</v>
      </c>
      <c r="Q41" s="120">
        <f t="shared" ca="1" si="12"/>
        <v>86.4</v>
      </c>
      <c r="R41" s="91">
        <f t="shared" ca="1" si="13"/>
        <v>23.900000000000006</v>
      </c>
      <c r="S41" s="20"/>
      <c r="T41" s="32"/>
    </row>
    <row r="42" spans="1:96" s="4" customFormat="1" x14ac:dyDescent="0.2">
      <c r="A42" s="152" t="s">
        <v>75</v>
      </c>
      <c r="B42" s="66">
        <v>10007761</v>
      </c>
      <c r="C42" s="66" t="s">
        <v>491</v>
      </c>
      <c r="D42" s="162" t="s">
        <v>76</v>
      </c>
      <c r="E42" s="142">
        <f t="shared" ca="1" si="0"/>
        <v>40</v>
      </c>
      <c r="F42" s="120">
        <f t="shared" ca="1" si="1"/>
        <v>0</v>
      </c>
      <c r="G42" s="92">
        <f t="shared" ca="1" si="2"/>
        <v>40</v>
      </c>
      <c r="H42" s="126" t="str">
        <f t="shared" ca="1" si="3"/>
        <v>x</v>
      </c>
      <c r="I42" s="120" t="str">
        <f t="shared" ca="1" si="4"/>
        <v>x</v>
      </c>
      <c r="J42" s="120">
        <f t="shared" ca="1" si="5"/>
        <v>39</v>
      </c>
      <c r="K42" s="120">
        <f t="shared" ca="1" si="6"/>
        <v>61</v>
      </c>
      <c r="L42" s="127">
        <f t="shared" ca="1" si="7"/>
        <v>75.599999999999994</v>
      </c>
      <c r="M42" s="120" t="str">
        <f t="shared" ca="1" si="8"/>
        <v>x</v>
      </c>
      <c r="N42" s="120" t="str">
        <f t="shared" ca="1" si="9"/>
        <v>x</v>
      </c>
      <c r="O42" s="120" t="str">
        <f t="shared" ca="1" si="10"/>
        <v>x</v>
      </c>
      <c r="P42" s="120" t="str">
        <f t="shared" ca="1" si="11"/>
        <v>x</v>
      </c>
      <c r="Q42" s="120" t="str">
        <f t="shared" ca="1" si="12"/>
        <v>x</v>
      </c>
      <c r="R42" s="91" t="str">
        <f t="shared" ca="1" si="13"/>
        <v>-</v>
      </c>
      <c r="S42" s="20"/>
      <c r="T42" s="32"/>
    </row>
    <row r="43" spans="1:96" s="4" customFormat="1" ht="14.25" customHeight="1" x14ac:dyDescent="0.2">
      <c r="A43" s="152" t="s">
        <v>77</v>
      </c>
      <c r="B43" s="66">
        <v>10001726</v>
      </c>
      <c r="C43" s="66" t="s">
        <v>489</v>
      </c>
      <c r="D43" s="162" t="s">
        <v>78</v>
      </c>
      <c r="E43" s="142">
        <f t="shared" ca="1" si="0"/>
        <v>3585</v>
      </c>
      <c r="F43" s="120">
        <f t="shared" ca="1" si="1"/>
        <v>1.1000000000000001</v>
      </c>
      <c r="G43" s="92">
        <f t="shared" ca="1" si="2"/>
        <v>3545</v>
      </c>
      <c r="H43" s="126">
        <f t="shared" ca="1" si="3"/>
        <v>7.3</v>
      </c>
      <c r="I43" s="120">
        <f t="shared" ca="1" si="4"/>
        <v>12.5</v>
      </c>
      <c r="J43" s="120">
        <f t="shared" ca="1" si="5"/>
        <v>64.900000000000006</v>
      </c>
      <c r="K43" s="120">
        <f t="shared" ca="1" si="6"/>
        <v>75.5</v>
      </c>
      <c r="L43" s="127">
        <f t="shared" ca="1" si="7"/>
        <v>80.2</v>
      </c>
      <c r="M43" s="120">
        <f t="shared" ca="1" si="8"/>
        <v>6.4</v>
      </c>
      <c r="N43" s="120">
        <f t="shared" ca="1" si="9"/>
        <v>11.5</v>
      </c>
      <c r="O43" s="120">
        <f t="shared" ca="1" si="10"/>
        <v>66.8</v>
      </c>
      <c r="P43" s="120">
        <f t="shared" ca="1" si="11"/>
        <v>77.400000000000006</v>
      </c>
      <c r="Q43" s="120">
        <f t="shared" ca="1" si="12"/>
        <v>82.1</v>
      </c>
      <c r="R43" s="91">
        <f t="shared" ca="1" si="13"/>
        <v>1.8999999999999915</v>
      </c>
      <c r="S43" s="20"/>
      <c r="T43" s="32"/>
    </row>
    <row r="44" spans="1:96" s="4" customFormat="1" ht="14.25" customHeight="1" x14ac:dyDescent="0.2">
      <c r="A44" s="152" t="s">
        <v>79</v>
      </c>
      <c r="B44" s="68">
        <v>10007822</v>
      </c>
      <c r="C44" s="68" t="s">
        <v>488</v>
      </c>
      <c r="D44" s="162" t="s">
        <v>80</v>
      </c>
      <c r="E44" s="142" t="str">
        <f t="shared" ca="1" si="0"/>
        <v>.</v>
      </c>
      <c r="F44" s="120" t="str">
        <f t="shared" ca="1" si="1"/>
        <v>.</v>
      </c>
      <c r="G44" s="92" t="str">
        <f t="shared" ca="1" si="2"/>
        <v>.</v>
      </c>
      <c r="H44" s="126" t="str">
        <f t="shared" ca="1" si="3"/>
        <v>.</v>
      </c>
      <c r="I44" s="120" t="str">
        <f t="shared" ca="1" si="4"/>
        <v>.</v>
      </c>
      <c r="J44" s="120" t="str">
        <f t="shared" ca="1" si="5"/>
        <v>.</v>
      </c>
      <c r="K44" s="120" t="str">
        <f t="shared" ca="1" si="6"/>
        <v>.</v>
      </c>
      <c r="L44" s="127" t="str">
        <f t="shared" ca="1" si="7"/>
        <v>.</v>
      </c>
      <c r="M44" s="120" t="str">
        <f t="shared" ca="1" si="8"/>
        <v>.</v>
      </c>
      <c r="N44" s="120" t="str">
        <f t="shared" ca="1" si="9"/>
        <v>.</v>
      </c>
      <c r="O44" s="120" t="str">
        <f t="shared" ca="1" si="10"/>
        <v>.</v>
      </c>
      <c r="P44" s="120" t="str">
        <f t="shared" ca="1" si="11"/>
        <v>.</v>
      </c>
      <c r="Q44" s="120" t="str">
        <f t="shared" ca="1" si="12"/>
        <v>.</v>
      </c>
      <c r="R44" s="91" t="str">
        <f t="shared" ca="1" si="13"/>
        <v>-</v>
      </c>
      <c r="S44" s="20"/>
      <c r="T44" s="32"/>
    </row>
    <row r="45" spans="1:96" s="4" customFormat="1" x14ac:dyDescent="0.2">
      <c r="A45" s="152" t="s">
        <v>81</v>
      </c>
      <c r="B45" s="66">
        <v>10006427</v>
      </c>
      <c r="C45" s="66" t="s">
        <v>495</v>
      </c>
      <c r="D45" s="162" t="s">
        <v>82</v>
      </c>
      <c r="E45" s="142">
        <f t="shared" ca="1" si="0"/>
        <v>1335</v>
      </c>
      <c r="F45" s="120">
        <f t="shared" ca="1" si="1"/>
        <v>0.5</v>
      </c>
      <c r="G45" s="92">
        <f t="shared" ca="1" si="2"/>
        <v>1325</v>
      </c>
      <c r="H45" s="126">
        <f t="shared" ca="1" si="3"/>
        <v>9.1999999999999993</v>
      </c>
      <c r="I45" s="120">
        <f t="shared" ca="1" si="4"/>
        <v>18.5</v>
      </c>
      <c r="J45" s="120">
        <f t="shared" ca="1" si="5"/>
        <v>67.3</v>
      </c>
      <c r="K45" s="120">
        <f t="shared" ca="1" si="6"/>
        <v>70.2</v>
      </c>
      <c r="L45" s="127">
        <f t="shared" ca="1" si="7"/>
        <v>72.3</v>
      </c>
      <c r="M45" s="120">
        <f t="shared" ca="1" si="8"/>
        <v>6.4</v>
      </c>
      <c r="N45" s="120">
        <f t="shared" ca="1" si="9"/>
        <v>15.1</v>
      </c>
      <c r="O45" s="120">
        <f t="shared" ca="1" si="10"/>
        <v>73.400000000000006</v>
      </c>
      <c r="P45" s="120">
        <f t="shared" ca="1" si="11"/>
        <v>76.599999999999994</v>
      </c>
      <c r="Q45" s="120">
        <f t="shared" ca="1" si="12"/>
        <v>78.400000000000006</v>
      </c>
      <c r="R45" s="91">
        <f t="shared" ca="1" si="13"/>
        <v>6.1000000000000085</v>
      </c>
      <c r="S45" s="20"/>
      <c r="T45" s="32"/>
    </row>
    <row r="46" spans="1:96" s="4" customFormat="1" x14ac:dyDescent="0.2">
      <c r="A46" s="152" t="s">
        <v>83</v>
      </c>
      <c r="B46" s="66">
        <v>10007842</v>
      </c>
      <c r="C46" s="66" t="s">
        <v>493</v>
      </c>
      <c r="D46" s="162" t="s">
        <v>84</v>
      </c>
      <c r="E46" s="142">
        <f t="shared" ca="1" si="0"/>
        <v>1785</v>
      </c>
      <c r="F46" s="120">
        <f t="shared" ca="1" si="1"/>
        <v>0.9</v>
      </c>
      <c r="G46" s="92">
        <f t="shared" ca="1" si="2"/>
        <v>1770</v>
      </c>
      <c r="H46" s="126">
        <f t="shared" ca="1" si="3"/>
        <v>6.7</v>
      </c>
      <c r="I46" s="120">
        <f t="shared" ca="1" si="4"/>
        <v>12.4</v>
      </c>
      <c r="J46" s="120">
        <f t="shared" ca="1" si="5"/>
        <v>67.3</v>
      </c>
      <c r="K46" s="120">
        <f t="shared" ca="1" si="6"/>
        <v>78</v>
      </c>
      <c r="L46" s="127">
        <f t="shared" ca="1" si="7"/>
        <v>81</v>
      </c>
      <c r="M46" s="120">
        <f t="shared" ca="1" si="8"/>
        <v>6.2</v>
      </c>
      <c r="N46" s="120">
        <f t="shared" ca="1" si="9"/>
        <v>11.5</v>
      </c>
      <c r="O46" s="120">
        <f t="shared" ca="1" si="10"/>
        <v>68.7</v>
      </c>
      <c r="P46" s="120">
        <f t="shared" ca="1" si="11"/>
        <v>79.5</v>
      </c>
      <c r="Q46" s="120">
        <f t="shared" ca="1" si="12"/>
        <v>82.4</v>
      </c>
      <c r="R46" s="91">
        <f t="shared" ca="1" si="13"/>
        <v>1.4000000000000057</v>
      </c>
      <c r="S46" s="20"/>
      <c r="T46" s="32"/>
    </row>
    <row r="47" spans="1:96" s="4" customFormat="1" x14ac:dyDescent="0.2">
      <c r="A47" s="152" t="s">
        <v>85</v>
      </c>
      <c r="B47" s="66">
        <v>10001883</v>
      </c>
      <c r="C47" s="66" t="s">
        <v>492</v>
      </c>
      <c r="D47" s="162" t="s">
        <v>86</v>
      </c>
      <c r="E47" s="142">
        <f t="shared" ref="E47:E78" ca="1" si="14">VLOOKUP($B47,INDIRECT($AC$23),4+$AC$21+$AC$18,FALSE)</f>
        <v>3750</v>
      </c>
      <c r="F47" s="120">
        <f t="shared" ref="F47:F78" ca="1" si="15">VLOOKUP($B47,INDIRECT($AC$23),5+$AC$21+$AC$18,FALSE)</f>
        <v>0.6</v>
      </c>
      <c r="G47" s="92">
        <f t="shared" ref="G47:G78" ca="1" si="16">VLOOKUP($B47,INDIRECT($AC$23),6+$AC$21+$AC$18,FALSE)</f>
        <v>3730</v>
      </c>
      <c r="H47" s="126">
        <f t="shared" ref="H47:H78" ca="1" si="17">VLOOKUP($B47,INDIRECT($AC$23),7+$AC$21+$AC$18,FALSE)</f>
        <v>6.7</v>
      </c>
      <c r="I47" s="120">
        <f t="shared" ref="I47:I78" ca="1" si="18">VLOOKUP($B47,INDIRECT($AC$23),8+$AC$21+$AC$18,FALSE)</f>
        <v>11.7</v>
      </c>
      <c r="J47" s="120">
        <f t="shared" ref="J47:J78" ca="1" si="19">VLOOKUP($B47,INDIRECT($AC$23),9+$AC$21+$AC$18,FALSE)</f>
        <v>66.400000000000006</v>
      </c>
      <c r="K47" s="120">
        <f t="shared" ref="K47:K78" ca="1" si="20">VLOOKUP($B47,INDIRECT($AC$23),10+$AC$21+$AC$18,FALSE)</f>
        <v>76.2</v>
      </c>
      <c r="L47" s="127">
        <f t="shared" ref="L47:L78" ca="1" si="21">VLOOKUP($B47,INDIRECT($AC$23),11+$AC$21+$AC$18,FALSE)</f>
        <v>81.5</v>
      </c>
      <c r="M47" s="120">
        <f t="shared" ref="M47:M78" ca="1" si="22">VLOOKUP($B47,INDIRECT($AC$24),7+$AC$19,FALSE)</f>
        <v>6.1</v>
      </c>
      <c r="N47" s="120">
        <f t="shared" ref="N47:N78" ca="1" si="23">VLOOKUP($B47,INDIRECT($AC$24),8+$AC$19,FALSE)</f>
        <v>10.8</v>
      </c>
      <c r="O47" s="120">
        <f t="shared" ref="O47:O78" ca="1" si="24">VLOOKUP($B47,INDIRECT($AC$24),9+$AC$19,FALSE)</f>
        <v>68</v>
      </c>
      <c r="P47" s="120">
        <f t="shared" ref="P47:P78" ca="1" si="25">VLOOKUP($B47,INDIRECT($AC$24),10+$AC$19,FALSE)</f>
        <v>78.3</v>
      </c>
      <c r="Q47" s="120">
        <f t="shared" ref="Q47:Q78" ca="1" si="26">VLOOKUP($B47,INDIRECT($AC$24),11+$AC$19,FALSE)</f>
        <v>83.1</v>
      </c>
      <c r="R47" s="91">
        <f t="shared" ref="R47:R78" ca="1" si="27">IFERROR(Q47-L47,"-")</f>
        <v>1.5999999999999943</v>
      </c>
      <c r="S47" s="20"/>
      <c r="T47" s="32"/>
    </row>
    <row r="48" spans="1:96" s="4" customFormat="1" x14ac:dyDescent="0.2">
      <c r="A48" s="152" t="s">
        <v>87</v>
      </c>
      <c r="B48" s="66">
        <v>10007851</v>
      </c>
      <c r="C48" s="66" t="s">
        <v>492</v>
      </c>
      <c r="D48" s="162" t="s">
        <v>88</v>
      </c>
      <c r="E48" s="142">
        <f t="shared" ca="1" si="14"/>
        <v>2870</v>
      </c>
      <c r="F48" s="120">
        <f t="shared" ca="1" si="15"/>
        <v>0.9</v>
      </c>
      <c r="G48" s="92">
        <f t="shared" ca="1" si="16"/>
        <v>2845</v>
      </c>
      <c r="H48" s="126">
        <f t="shared" ca="1" si="17"/>
        <v>7.2</v>
      </c>
      <c r="I48" s="120">
        <f t="shared" ca="1" si="18"/>
        <v>10.4</v>
      </c>
      <c r="J48" s="120">
        <f t="shared" ca="1" si="19"/>
        <v>67.2</v>
      </c>
      <c r="K48" s="120">
        <f t="shared" ca="1" si="20"/>
        <v>78.099999999999994</v>
      </c>
      <c r="L48" s="127">
        <f t="shared" ca="1" si="21"/>
        <v>82.4</v>
      </c>
      <c r="M48" s="120">
        <f t="shared" ca="1" si="22"/>
        <v>5.9</v>
      </c>
      <c r="N48" s="120">
        <f t="shared" ca="1" si="23"/>
        <v>9.1999999999999993</v>
      </c>
      <c r="O48" s="120">
        <f t="shared" ca="1" si="24"/>
        <v>69.599999999999994</v>
      </c>
      <c r="P48" s="120">
        <f t="shared" ca="1" si="25"/>
        <v>80.7</v>
      </c>
      <c r="Q48" s="120">
        <f t="shared" ca="1" si="26"/>
        <v>84.9</v>
      </c>
      <c r="R48" s="91">
        <f t="shared" ca="1" si="27"/>
        <v>2.5</v>
      </c>
      <c r="S48" s="20"/>
      <c r="T48" s="32"/>
    </row>
    <row r="49" spans="1:20" s="4" customFormat="1" x14ac:dyDescent="0.2">
      <c r="A49" s="152" t="s">
        <v>89</v>
      </c>
      <c r="B49" s="66">
        <v>10007143</v>
      </c>
      <c r="C49" s="66" t="s">
        <v>496</v>
      </c>
      <c r="D49" s="162" t="s">
        <v>91</v>
      </c>
      <c r="E49" s="142">
        <f t="shared" ca="1" si="14"/>
        <v>2885</v>
      </c>
      <c r="F49" s="120">
        <f t="shared" ca="1" si="15"/>
        <v>0.5</v>
      </c>
      <c r="G49" s="92">
        <f t="shared" ca="1" si="16"/>
        <v>2870</v>
      </c>
      <c r="H49" s="126">
        <f t="shared" ca="1" si="17"/>
        <v>8.1999999999999993</v>
      </c>
      <c r="I49" s="120">
        <f t="shared" ca="1" si="18"/>
        <v>10.7</v>
      </c>
      <c r="J49" s="120">
        <f t="shared" ca="1" si="19"/>
        <v>52.4</v>
      </c>
      <c r="K49" s="120">
        <f t="shared" ca="1" si="20"/>
        <v>69.099999999999994</v>
      </c>
      <c r="L49" s="127">
        <f t="shared" ca="1" si="21"/>
        <v>81.2</v>
      </c>
      <c r="M49" s="120">
        <f t="shared" ca="1" si="22"/>
        <v>7.8</v>
      </c>
      <c r="N49" s="120">
        <f t="shared" ca="1" si="23"/>
        <v>10.3</v>
      </c>
      <c r="O49" s="120">
        <f t="shared" ca="1" si="24"/>
        <v>53.1</v>
      </c>
      <c r="P49" s="120">
        <f t="shared" ca="1" si="25"/>
        <v>70.3</v>
      </c>
      <c r="Q49" s="120">
        <f t="shared" ca="1" si="26"/>
        <v>81.900000000000006</v>
      </c>
      <c r="R49" s="91">
        <f t="shared" ca="1" si="27"/>
        <v>0.70000000000000284</v>
      </c>
      <c r="S49" s="20"/>
      <c r="T49" s="32"/>
    </row>
    <row r="50" spans="1:20" s="4" customFormat="1" x14ac:dyDescent="0.2">
      <c r="A50" s="152" t="s">
        <v>92</v>
      </c>
      <c r="B50" s="66">
        <v>10007789</v>
      </c>
      <c r="C50" s="66" t="s">
        <v>488</v>
      </c>
      <c r="D50" s="162" t="s">
        <v>93</v>
      </c>
      <c r="E50" s="142">
        <f t="shared" ca="1" si="14"/>
        <v>2445</v>
      </c>
      <c r="F50" s="120">
        <f t="shared" ca="1" si="15"/>
        <v>0.8</v>
      </c>
      <c r="G50" s="92">
        <f t="shared" ca="1" si="16"/>
        <v>2425</v>
      </c>
      <c r="H50" s="126">
        <f t="shared" ca="1" si="17"/>
        <v>6.2</v>
      </c>
      <c r="I50" s="120">
        <f t="shared" ca="1" si="18"/>
        <v>10.1</v>
      </c>
      <c r="J50" s="120">
        <f t="shared" ca="1" si="19"/>
        <v>58.4</v>
      </c>
      <c r="K50" s="120">
        <f t="shared" ca="1" si="20"/>
        <v>75.2</v>
      </c>
      <c r="L50" s="127">
        <f t="shared" ca="1" si="21"/>
        <v>83.7</v>
      </c>
      <c r="M50" s="120">
        <f t="shared" ca="1" si="22"/>
        <v>5.3</v>
      </c>
      <c r="N50" s="120">
        <f t="shared" ca="1" si="23"/>
        <v>9.1999999999999993</v>
      </c>
      <c r="O50" s="120">
        <f t="shared" ca="1" si="24"/>
        <v>60.2</v>
      </c>
      <c r="P50" s="120">
        <f t="shared" ca="1" si="25"/>
        <v>77.5</v>
      </c>
      <c r="Q50" s="120">
        <f t="shared" ca="1" si="26"/>
        <v>85.5</v>
      </c>
      <c r="R50" s="91">
        <f t="shared" ca="1" si="27"/>
        <v>1.7999999999999972</v>
      </c>
      <c r="S50" s="20"/>
      <c r="T50" s="32"/>
    </row>
    <row r="51" spans="1:20" s="4" customFormat="1" x14ac:dyDescent="0.2">
      <c r="A51" s="152" t="s">
        <v>94</v>
      </c>
      <c r="B51" s="66">
        <v>10007144</v>
      </c>
      <c r="C51" s="66" t="s">
        <v>491</v>
      </c>
      <c r="D51" s="162" t="s">
        <v>95</v>
      </c>
      <c r="E51" s="142">
        <f t="shared" ca="1" si="14"/>
        <v>2825</v>
      </c>
      <c r="F51" s="120">
        <f t="shared" ca="1" si="15"/>
        <v>1.5</v>
      </c>
      <c r="G51" s="92">
        <f t="shared" ca="1" si="16"/>
        <v>2785</v>
      </c>
      <c r="H51" s="126">
        <f t="shared" ca="1" si="17"/>
        <v>12.5</v>
      </c>
      <c r="I51" s="120">
        <f t="shared" ca="1" si="18"/>
        <v>18.899999999999999</v>
      </c>
      <c r="J51" s="120">
        <f t="shared" ca="1" si="19"/>
        <v>55.4</v>
      </c>
      <c r="K51" s="120">
        <f t="shared" ca="1" si="20"/>
        <v>63.3</v>
      </c>
      <c r="L51" s="127">
        <f t="shared" ca="1" si="21"/>
        <v>68.599999999999994</v>
      </c>
      <c r="M51" s="120">
        <f t="shared" ca="1" si="22"/>
        <v>10.199999999999999</v>
      </c>
      <c r="N51" s="120">
        <f t="shared" ca="1" si="23"/>
        <v>16.899999999999999</v>
      </c>
      <c r="O51" s="120">
        <f t="shared" ca="1" si="24"/>
        <v>59.7</v>
      </c>
      <c r="P51" s="120">
        <f t="shared" ca="1" si="25"/>
        <v>68</v>
      </c>
      <c r="Q51" s="120">
        <f t="shared" ca="1" si="26"/>
        <v>72.900000000000006</v>
      </c>
      <c r="R51" s="91">
        <f t="shared" ca="1" si="27"/>
        <v>4.3000000000000114</v>
      </c>
      <c r="S51" s="20"/>
      <c r="T51" s="32"/>
    </row>
    <row r="52" spans="1:20" s="4" customFormat="1" x14ac:dyDescent="0.2">
      <c r="A52" s="152" t="s">
        <v>96</v>
      </c>
      <c r="B52" s="66">
        <v>10007823</v>
      </c>
      <c r="C52" s="66" t="s">
        <v>493</v>
      </c>
      <c r="D52" s="162" t="s">
        <v>97</v>
      </c>
      <c r="E52" s="142">
        <f t="shared" ca="1" si="14"/>
        <v>2700</v>
      </c>
      <c r="F52" s="120">
        <f t="shared" ca="1" si="15"/>
        <v>0.8</v>
      </c>
      <c r="G52" s="92">
        <f t="shared" ca="1" si="16"/>
        <v>2675</v>
      </c>
      <c r="H52" s="126">
        <f t="shared" ca="1" si="17"/>
        <v>6.1</v>
      </c>
      <c r="I52" s="120">
        <f t="shared" ca="1" si="18"/>
        <v>9.9</v>
      </c>
      <c r="J52" s="120">
        <f t="shared" ca="1" si="19"/>
        <v>67.3</v>
      </c>
      <c r="K52" s="120">
        <f t="shared" ca="1" si="20"/>
        <v>79.599999999999994</v>
      </c>
      <c r="L52" s="127">
        <f t="shared" ca="1" si="21"/>
        <v>84</v>
      </c>
      <c r="M52" s="120">
        <f t="shared" ca="1" si="22"/>
        <v>5.7</v>
      </c>
      <c r="N52" s="120">
        <f t="shared" ca="1" si="23"/>
        <v>8.9</v>
      </c>
      <c r="O52" s="120">
        <f t="shared" ca="1" si="24"/>
        <v>68.7</v>
      </c>
      <c r="P52" s="120">
        <f t="shared" ca="1" si="25"/>
        <v>81.2</v>
      </c>
      <c r="Q52" s="120">
        <f t="shared" ca="1" si="26"/>
        <v>85.4</v>
      </c>
      <c r="R52" s="91">
        <f t="shared" ca="1" si="27"/>
        <v>1.4000000000000057</v>
      </c>
      <c r="S52" s="20"/>
      <c r="T52" s="32"/>
    </row>
    <row r="53" spans="1:20" s="4" customFormat="1" x14ac:dyDescent="0.2">
      <c r="A53" s="152" t="s">
        <v>98</v>
      </c>
      <c r="B53" s="66">
        <v>10007791</v>
      </c>
      <c r="C53" s="66" t="s">
        <v>488</v>
      </c>
      <c r="D53" s="162" t="s">
        <v>99</v>
      </c>
      <c r="E53" s="142">
        <f t="shared" ca="1" si="14"/>
        <v>2015</v>
      </c>
      <c r="F53" s="120">
        <f t="shared" ca="1" si="15"/>
        <v>1.1000000000000001</v>
      </c>
      <c r="G53" s="92">
        <f t="shared" ca="1" si="16"/>
        <v>1995</v>
      </c>
      <c r="H53" s="126">
        <f t="shared" ca="1" si="17"/>
        <v>8.6999999999999993</v>
      </c>
      <c r="I53" s="120">
        <f t="shared" ca="1" si="18"/>
        <v>14.2</v>
      </c>
      <c r="J53" s="120">
        <f t="shared" ca="1" si="19"/>
        <v>58.1</v>
      </c>
      <c r="K53" s="120">
        <f t="shared" ca="1" si="20"/>
        <v>70.3</v>
      </c>
      <c r="L53" s="127">
        <f t="shared" ca="1" si="21"/>
        <v>77.099999999999994</v>
      </c>
      <c r="M53" s="120">
        <f t="shared" ca="1" si="22"/>
        <v>7.5</v>
      </c>
      <c r="N53" s="120">
        <f t="shared" ca="1" si="23"/>
        <v>12.4</v>
      </c>
      <c r="O53" s="120">
        <f t="shared" ca="1" si="24"/>
        <v>61.1</v>
      </c>
      <c r="P53" s="120">
        <f t="shared" ca="1" si="25"/>
        <v>73.599999999999994</v>
      </c>
      <c r="Q53" s="120">
        <f t="shared" ca="1" si="26"/>
        <v>80.099999999999994</v>
      </c>
      <c r="R53" s="91">
        <f t="shared" ca="1" si="27"/>
        <v>3</v>
      </c>
      <c r="S53" s="20"/>
      <c r="T53" s="32"/>
    </row>
    <row r="54" spans="1:20" s="4" customFormat="1" x14ac:dyDescent="0.2">
      <c r="A54" s="152" t="s">
        <v>100</v>
      </c>
      <c r="B54" s="66">
        <v>10007792</v>
      </c>
      <c r="C54" s="66" t="s">
        <v>490</v>
      </c>
      <c r="D54" s="162" t="s">
        <v>101</v>
      </c>
      <c r="E54" s="142">
        <f t="shared" ca="1" si="14"/>
        <v>3150</v>
      </c>
      <c r="F54" s="120">
        <f t="shared" ca="1" si="15"/>
        <v>0.3</v>
      </c>
      <c r="G54" s="92">
        <f t="shared" ca="1" si="16"/>
        <v>3140</v>
      </c>
      <c r="H54" s="126">
        <f t="shared" ca="1" si="17"/>
        <v>8.9</v>
      </c>
      <c r="I54" s="120">
        <f t="shared" ca="1" si="18"/>
        <v>11.8</v>
      </c>
      <c r="J54" s="120">
        <f t="shared" ca="1" si="19"/>
        <v>54.5</v>
      </c>
      <c r="K54" s="120">
        <f t="shared" ca="1" si="20"/>
        <v>70.599999999999994</v>
      </c>
      <c r="L54" s="127">
        <f t="shared" ca="1" si="21"/>
        <v>79.3</v>
      </c>
      <c r="M54" s="120">
        <f t="shared" ca="1" si="22"/>
        <v>8.3000000000000007</v>
      </c>
      <c r="N54" s="120">
        <f t="shared" ca="1" si="23"/>
        <v>10.8</v>
      </c>
      <c r="O54" s="120">
        <f t="shared" ca="1" si="24"/>
        <v>56.1</v>
      </c>
      <c r="P54" s="120">
        <f t="shared" ca="1" si="25"/>
        <v>72.599999999999994</v>
      </c>
      <c r="Q54" s="120">
        <f t="shared" ca="1" si="26"/>
        <v>80.900000000000006</v>
      </c>
      <c r="R54" s="91">
        <f t="shared" ca="1" si="27"/>
        <v>1.6000000000000085</v>
      </c>
      <c r="S54" s="20"/>
      <c r="T54" s="32"/>
    </row>
    <row r="55" spans="1:20" s="4" customFormat="1" x14ac:dyDescent="0.2">
      <c r="A55" s="152" t="s">
        <v>102</v>
      </c>
      <c r="B55" s="66">
        <v>10008640</v>
      </c>
      <c r="C55" s="66" t="s">
        <v>490</v>
      </c>
      <c r="D55" s="162" t="s">
        <v>103</v>
      </c>
      <c r="E55" s="142">
        <f t="shared" ca="1" si="14"/>
        <v>1025</v>
      </c>
      <c r="F55" s="120">
        <f t="shared" ca="1" si="15"/>
        <v>0.7</v>
      </c>
      <c r="G55" s="92">
        <f t="shared" ca="1" si="16"/>
        <v>1020</v>
      </c>
      <c r="H55" s="126">
        <f t="shared" ca="1" si="17"/>
        <v>8.9</v>
      </c>
      <c r="I55" s="120">
        <f t="shared" ca="1" si="18"/>
        <v>20.9</v>
      </c>
      <c r="J55" s="120">
        <f t="shared" ca="1" si="19"/>
        <v>61.7</v>
      </c>
      <c r="K55" s="120">
        <f t="shared" ca="1" si="20"/>
        <v>66.900000000000006</v>
      </c>
      <c r="L55" s="127">
        <f t="shared" ca="1" si="21"/>
        <v>70.2</v>
      </c>
      <c r="M55" s="120">
        <f t="shared" ca="1" si="22"/>
        <v>5.9</v>
      </c>
      <c r="N55" s="120">
        <f t="shared" ca="1" si="23"/>
        <v>15.1</v>
      </c>
      <c r="O55" s="120">
        <f t="shared" ca="1" si="24"/>
        <v>70.5</v>
      </c>
      <c r="P55" s="120">
        <f t="shared" ca="1" si="25"/>
        <v>76.099999999999994</v>
      </c>
      <c r="Q55" s="120">
        <f t="shared" ca="1" si="26"/>
        <v>79</v>
      </c>
      <c r="R55" s="91">
        <f t="shared" ca="1" si="27"/>
        <v>8.7999999999999972</v>
      </c>
      <c r="S55" s="20"/>
      <c r="T55" s="32"/>
    </row>
    <row r="56" spans="1:20" s="4" customFormat="1" x14ac:dyDescent="0.2">
      <c r="A56" s="152" t="s">
        <v>104</v>
      </c>
      <c r="B56" s="66">
        <v>10004511</v>
      </c>
      <c r="C56" s="66" t="s">
        <v>495</v>
      </c>
      <c r="D56" s="162" t="s">
        <v>434</v>
      </c>
      <c r="E56" s="142" t="str">
        <f t="shared" ca="1" si="14"/>
        <v>.</v>
      </c>
      <c r="F56" s="120" t="str">
        <f t="shared" ca="1" si="15"/>
        <v>.</v>
      </c>
      <c r="G56" s="92" t="str">
        <f t="shared" ca="1" si="16"/>
        <v>.</v>
      </c>
      <c r="H56" s="126" t="str">
        <f t="shared" ca="1" si="17"/>
        <v>.</v>
      </c>
      <c r="I56" s="120" t="str">
        <f t="shared" ca="1" si="18"/>
        <v>.</v>
      </c>
      <c r="J56" s="120" t="str">
        <f t="shared" ca="1" si="19"/>
        <v>.</v>
      </c>
      <c r="K56" s="120" t="str">
        <f t="shared" ca="1" si="20"/>
        <v>.</v>
      </c>
      <c r="L56" s="127" t="str">
        <f t="shared" ca="1" si="21"/>
        <v>.</v>
      </c>
      <c r="M56" s="120" t="str">
        <f t="shared" ca="1" si="22"/>
        <v>.</v>
      </c>
      <c r="N56" s="120" t="str">
        <f t="shared" ca="1" si="23"/>
        <v>.</v>
      </c>
      <c r="O56" s="120" t="str">
        <f t="shared" ca="1" si="24"/>
        <v>.</v>
      </c>
      <c r="P56" s="120" t="str">
        <f t="shared" ca="1" si="25"/>
        <v>.</v>
      </c>
      <c r="Q56" s="120" t="str">
        <f t="shared" ca="1" si="26"/>
        <v>.</v>
      </c>
      <c r="R56" s="91" t="str">
        <f t="shared" ca="1" si="27"/>
        <v>-</v>
      </c>
      <c r="S56" s="20"/>
      <c r="T56" s="32"/>
    </row>
    <row r="57" spans="1:20" s="4" customFormat="1" x14ac:dyDescent="0.2">
      <c r="A57" s="152" t="s">
        <v>106</v>
      </c>
      <c r="B57" s="66">
        <v>10007145</v>
      </c>
      <c r="C57" s="66" t="s">
        <v>490</v>
      </c>
      <c r="D57" s="162" t="s">
        <v>107</v>
      </c>
      <c r="E57" s="142">
        <f t="shared" ca="1" si="14"/>
        <v>1750</v>
      </c>
      <c r="F57" s="120">
        <f t="shared" ca="1" si="15"/>
        <v>0.9</v>
      </c>
      <c r="G57" s="92">
        <f t="shared" ca="1" si="16"/>
        <v>1735</v>
      </c>
      <c r="H57" s="126">
        <f t="shared" ca="1" si="17"/>
        <v>7.1</v>
      </c>
      <c r="I57" s="120">
        <f t="shared" ca="1" si="18"/>
        <v>12</v>
      </c>
      <c r="J57" s="120">
        <f t="shared" ca="1" si="19"/>
        <v>67.5</v>
      </c>
      <c r="K57" s="120">
        <f t="shared" ca="1" si="20"/>
        <v>76.5</v>
      </c>
      <c r="L57" s="127">
        <f t="shared" ca="1" si="21"/>
        <v>80.900000000000006</v>
      </c>
      <c r="M57" s="120">
        <f t="shared" ca="1" si="22"/>
        <v>6</v>
      </c>
      <c r="N57" s="120">
        <f t="shared" ca="1" si="23"/>
        <v>10.9</v>
      </c>
      <c r="O57" s="120">
        <f t="shared" ca="1" si="24"/>
        <v>69.7</v>
      </c>
      <c r="P57" s="120">
        <f t="shared" ca="1" si="25"/>
        <v>78.900000000000006</v>
      </c>
      <c r="Q57" s="120">
        <f t="shared" ca="1" si="26"/>
        <v>83.1</v>
      </c>
      <c r="R57" s="91">
        <f t="shared" ca="1" si="27"/>
        <v>2.1999999999999886</v>
      </c>
      <c r="S57" s="20"/>
      <c r="T57" s="32"/>
    </row>
    <row r="58" spans="1:20" s="4" customFormat="1" x14ac:dyDescent="0.2">
      <c r="A58" s="152" t="s">
        <v>108</v>
      </c>
      <c r="B58" s="66">
        <v>10002718</v>
      </c>
      <c r="C58" s="66" t="s">
        <v>491</v>
      </c>
      <c r="D58" s="162" t="s">
        <v>109</v>
      </c>
      <c r="E58" s="142">
        <f t="shared" ca="1" si="14"/>
        <v>1020</v>
      </c>
      <c r="F58" s="120">
        <f t="shared" ca="1" si="15"/>
        <v>1.1000000000000001</v>
      </c>
      <c r="G58" s="92">
        <f t="shared" ca="1" si="16"/>
        <v>1010</v>
      </c>
      <c r="H58" s="126">
        <f t="shared" ca="1" si="17"/>
        <v>8.3000000000000007</v>
      </c>
      <c r="I58" s="120">
        <f t="shared" ca="1" si="18"/>
        <v>18.8</v>
      </c>
      <c r="J58" s="120">
        <f t="shared" ca="1" si="19"/>
        <v>54.9</v>
      </c>
      <c r="K58" s="120">
        <f t="shared" ca="1" si="20"/>
        <v>65.5</v>
      </c>
      <c r="L58" s="127">
        <f t="shared" ca="1" si="21"/>
        <v>72.8</v>
      </c>
      <c r="M58" s="120">
        <f t="shared" ca="1" si="22"/>
        <v>6.8</v>
      </c>
      <c r="N58" s="120">
        <f t="shared" ca="1" si="23"/>
        <v>16.3</v>
      </c>
      <c r="O58" s="120">
        <f t="shared" ca="1" si="24"/>
        <v>59</v>
      </c>
      <c r="P58" s="120">
        <f t="shared" ca="1" si="25"/>
        <v>69.8</v>
      </c>
      <c r="Q58" s="120">
        <f t="shared" ca="1" si="26"/>
        <v>76.900000000000006</v>
      </c>
      <c r="R58" s="91">
        <f t="shared" ca="1" si="27"/>
        <v>4.1000000000000085</v>
      </c>
      <c r="S58" s="20"/>
      <c r="T58" s="32"/>
    </row>
    <row r="59" spans="1:20" s="4" customFormat="1" x14ac:dyDescent="0.2">
      <c r="A59" s="152" t="s">
        <v>110</v>
      </c>
      <c r="B59" s="66">
        <v>10007146</v>
      </c>
      <c r="C59" s="66" t="s">
        <v>491</v>
      </c>
      <c r="D59" s="162" t="s">
        <v>111</v>
      </c>
      <c r="E59" s="142">
        <f t="shared" ca="1" si="14"/>
        <v>3940</v>
      </c>
      <c r="F59" s="120">
        <f t="shared" ca="1" si="15"/>
        <v>1.1000000000000001</v>
      </c>
      <c r="G59" s="92">
        <f t="shared" ca="1" si="16"/>
        <v>3900</v>
      </c>
      <c r="H59" s="126">
        <f t="shared" ca="1" si="17"/>
        <v>9</v>
      </c>
      <c r="I59" s="120">
        <f t="shared" ca="1" si="18"/>
        <v>14.7</v>
      </c>
      <c r="J59" s="120">
        <f t="shared" ca="1" si="19"/>
        <v>59.6</v>
      </c>
      <c r="K59" s="120">
        <f t="shared" ca="1" si="20"/>
        <v>70.3</v>
      </c>
      <c r="L59" s="127">
        <f t="shared" ca="1" si="21"/>
        <v>76.3</v>
      </c>
      <c r="M59" s="120">
        <f t="shared" ca="1" si="22"/>
        <v>7.6</v>
      </c>
      <c r="N59" s="120">
        <f t="shared" ca="1" si="23"/>
        <v>13.3</v>
      </c>
      <c r="O59" s="120">
        <f t="shared" ca="1" si="24"/>
        <v>62.3</v>
      </c>
      <c r="P59" s="120">
        <f t="shared" ca="1" si="25"/>
        <v>73.400000000000006</v>
      </c>
      <c r="Q59" s="120">
        <f t="shared" ca="1" si="26"/>
        <v>79.099999999999994</v>
      </c>
      <c r="R59" s="91">
        <f t="shared" ca="1" si="27"/>
        <v>2.7999999999999972</v>
      </c>
      <c r="S59" s="20"/>
      <c r="T59" s="32"/>
    </row>
    <row r="60" spans="1:20" s="4" customFormat="1" x14ac:dyDescent="0.2">
      <c r="A60" s="152" t="s">
        <v>112</v>
      </c>
      <c r="B60" s="66">
        <v>10007825</v>
      </c>
      <c r="C60" s="66" t="s">
        <v>491</v>
      </c>
      <c r="D60" s="162" t="s">
        <v>113</v>
      </c>
      <c r="E60" s="142">
        <f t="shared" ca="1" si="14"/>
        <v>115</v>
      </c>
      <c r="F60" s="120">
        <f t="shared" ca="1" si="15"/>
        <v>0</v>
      </c>
      <c r="G60" s="92">
        <f t="shared" ca="1" si="16"/>
        <v>115</v>
      </c>
      <c r="H60" s="126">
        <f t="shared" ca="1" si="17"/>
        <v>7.1</v>
      </c>
      <c r="I60" s="120">
        <f t="shared" ca="1" si="18"/>
        <v>16.8</v>
      </c>
      <c r="J60" s="120">
        <f t="shared" ca="1" si="19"/>
        <v>44.2</v>
      </c>
      <c r="K60" s="120">
        <f t="shared" ca="1" si="20"/>
        <v>63.7</v>
      </c>
      <c r="L60" s="127">
        <f t="shared" ca="1" si="21"/>
        <v>76.099999999999994</v>
      </c>
      <c r="M60" s="120" t="str">
        <f t="shared" ca="1" si="22"/>
        <v>x</v>
      </c>
      <c r="N60" s="120" t="str">
        <f t="shared" ca="1" si="23"/>
        <v>x</v>
      </c>
      <c r="O60" s="120">
        <f t="shared" ca="1" si="24"/>
        <v>63.7</v>
      </c>
      <c r="P60" s="120">
        <f t="shared" ca="1" si="25"/>
        <v>85.8</v>
      </c>
      <c r="Q60" s="120">
        <f t="shared" ca="1" si="26"/>
        <v>95.6</v>
      </c>
      <c r="R60" s="91">
        <f t="shared" ca="1" si="27"/>
        <v>19.5</v>
      </c>
      <c r="S60" s="20"/>
      <c r="T60" s="32"/>
    </row>
    <row r="61" spans="1:20" s="4" customFormat="1" x14ac:dyDescent="0.2">
      <c r="A61" s="152" t="s">
        <v>114</v>
      </c>
      <c r="B61" s="65">
        <v>10040812</v>
      </c>
      <c r="C61" s="66" t="s">
        <v>489</v>
      </c>
      <c r="D61" s="162" t="s">
        <v>115</v>
      </c>
      <c r="E61" s="142">
        <f t="shared" ca="1" si="14"/>
        <v>335</v>
      </c>
      <c r="F61" s="120">
        <f t="shared" ca="1" si="15"/>
        <v>0.9</v>
      </c>
      <c r="G61" s="92">
        <f t="shared" ca="1" si="16"/>
        <v>330</v>
      </c>
      <c r="H61" s="126">
        <f t="shared" ca="1" si="17"/>
        <v>10.6</v>
      </c>
      <c r="I61" s="120">
        <f t="shared" ca="1" si="18"/>
        <v>7.9</v>
      </c>
      <c r="J61" s="120">
        <f t="shared" ca="1" si="19"/>
        <v>70.7</v>
      </c>
      <c r="K61" s="120">
        <f t="shared" ca="1" si="20"/>
        <v>78.5</v>
      </c>
      <c r="L61" s="127">
        <f t="shared" ca="1" si="21"/>
        <v>81.599999999999994</v>
      </c>
      <c r="M61" s="120">
        <f t="shared" ca="1" si="22"/>
        <v>6</v>
      </c>
      <c r="N61" s="120">
        <f t="shared" ca="1" si="23"/>
        <v>6.6</v>
      </c>
      <c r="O61" s="120">
        <f t="shared" ca="1" si="24"/>
        <v>76.400000000000006</v>
      </c>
      <c r="P61" s="120">
        <f t="shared" ca="1" si="25"/>
        <v>84.9</v>
      </c>
      <c r="Q61" s="120">
        <f t="shared" ca="1" si="26"/>
        <v>87.3</v>
      </c>
      <c r="R61" s="91">
        <f t="shared" ca="1" si="27"/>
        <v>5.7000000000000028</v>
      </c>
      <c r="S61" s="20"/>
      <c r="T61" s="32"/>
    </row>
    <row r="62" spans="1:20" s="4" customFormat="1" x14ac:dyDescent="0.2">
      <c r="A62" s="152" t="s">
        <v>116</v>
      </c>
      <c r="B62" s="66">
        <v>10007147</v>
      </c>
      <c r="C62" s="66" t="s">
        <v>488</v>
      </c>
      <c r="D62" s="162" t="s">
        <v>117</v>
      </c>
      <c r="E62" s="142">
        <f t="shared" ca="1" si="14"/>
        <v>3900</v>
      </c>
      <c r="F62" s="120">
        <f t="shared" ca="1" si="15"/>
        <v>0.7</v>
      </c>
      <c r="G62" s="92">
        <f t="shared" ca="1" si="16"/>
        <v>3870</v>
      </c>
      <c r="H62" s="126">
        <f t="shared" ca="1" si="17"/>
        <v>7.5</v>
      </c>
      <c r="I62" s="120">
        <f t="shared" ca="1" si="18"/>
        <v>14.8</v>
      </c>
      <c r="J62" s="120">
        <f t="shared" ca="1" si="19"/>
        <v>63.5</v>
      </c>
      <c r="K62" s="120">
        <f t="shared" ca="1" si="20"/>
        <v>73</v>
      </c>
      <c r="L62" s="127">
        <f t="shared" ca="1" si="21"/>
        <v>77.7</v>
      </c>
      <c r="M62" s="120">
        <f t="shared" ca="1" si="22"/>
        <v>6.4</v>
      </c>
      <c r="N62" s="120">
        <f t="shared" ca="1" si="23"/>
        <v>13.2</v>
      </c>
      <c r="O62" s="120">
        <f t="shared" ca="1" si="24"/>
        <v>66.099999999999994</v>
      </c>
      <c r="P62" s="120">
        <f t="shared" ca="1" si="25"/>
        <v>76.2</v>
      </c>
      <c r="Q62" s="120">
        <f t="shared" ca="1" si="26"/>
        <v>80.3</v>
      </c>
      <c r="R62" s="91">
        <f t="shared" ca="1" si="27"/>
        <v>2.5999999999999943</v>
      </c>
      <c r="S62" s="20"/>
      <c r="T62" s="32"/>
    </row>
    <row r="63" spans="1:20" s="4" customFormat="1" x14ac:dyDescent="0.2">
      <c r="A63" s="152" t="s">
        <v>118</v>
      </c>
      <c r="B63" s="66">
        <v>10007765</v>
      </c>
      <c r="C63" s="66" t="s">
        <v>491</v>
      </c>
      <c r="D63" s="162" t="s">
        <v>119</v>
      </c>
      <c r="E63" s="142">
        <f t="shared" ca="1" si="14"/>
        <v>135</v>
      </c>
      <c r="F63" s="120">
        <f t="shared" ca="1" si="15"/>
        <v>1.5</v>
      </c>
      <c r="G63" s="92">
        <f t="shared" ca="1" si="16"/>
        <v>130</v>
      </c>
      <c r="H63" s="126">
        <f t="shared" ca="1" si="17"/>
        <v>11.4</v>
      </c>
      <c r="I63" s="120">
        <f t="shared" ca="1" si="18"/>
        <v>10.6</v>
      </c>
      <c r="J63" s="120">
        <f t="shared" ca="1" si="19"/>
        <v>48.5</v>
      </c>
      <c r="K63" s="120">
        <f t="shared" ca="1" si="20"/>
        <v>67.400000000000006</v>
      </c>
      <c r="L63" s="127">
        <f t="shared" ca="1" si="21"/>
        <v>78</v>
      </c>
      <c r="M63" s="120" t="str">
        <f t="shared" ca="1" si="22"/>
        <v>x</v>
      </c>
      <c r="N63" s="120" t="str">
        <f t="shared" ca="1" si="23"/>
        <v>x</v>
      </c>
      <c r="O63" s="120" t="str">
        <f t="shared" ca="1" si="24"/>
        <v>x</v>
      </c>
      <c r="P63" s="120" t="str">
        <f t="shared" ca="1" si="25"/>
        <v>x</v>
      </c>
      <c r="Q63" s="120" t="str">
        <f t="shared" ca="1" si="26"/>
        <v>x</v>
      </c>
      <c r="R63" s="91" t="str">
        <f t="shared" ca="1" si="27"/>
        <v>-</v>
      </c>
      <c r="S63" s="20"/>
      <c r="T63" s="32"/>
    </row>
    <row r="64" spans="1:20" s="4" customFormat="1" x14ac:dyDescent="0.2">
      <c r="A64" s="152" t="s">
        <v>120</v>
      </c>
      <c r="B64" s="66">
        <v>10007148</v>
      </c>
      <c r="C64" s="66" t="s">
        <v>494</v>
      </c>
      <c r="D64" s="162" t="s">
        <v>121</v>
      </c>
      <c r="E64" s="142">
        <f t="shared" ca="1" si="14"/>
        <v>3165</v>
      </c>
      <c r="F64" s="120">
        <f t="shared" ca="1" si="15"/>
        <v>1</v>
      </c>
      <c r="G64" s="92">
        <f t="shared" ca="1" si="16"/>
        <v>3135</v>
      </c>
      <c r="H64" s="126">
        <f t="shared" ca="1" si="17"/>
        <v>7.7</v>
      </c>
      <c r="I64" s="120">
        <f t="shared" ca="1" si="18"/>
        <v>11.2</v>
      </c>
      <c r="J64" s="120">
        <f t="shared" ca="1" si="19"/>
        <v>62.7</v>
      </c>
      <c r="K64" s="120">
        <f t="shared" ca="1" si="20"/>
        <v>75.8</v>
      </c>
      <c r="L64" s="127">
        <f t="shared" ca="1" si="21"/>
        <v>81.099999999999994</v>
      </c>
      <c r="M64" s="120">
        <f t="shared" ca="1" si="22"/>
        <v>6.5</v>
      </c>
      <c r="N64" s="120">
        <f t="shared" ca="1" si="23"/>
        <v>9.9</v>
      </c>
      <c r="O64" s="120">
        <f t="shared" ca="1" si="24"/>
        <v>65.2</v>
      </c>
      <c r="P64" s="120">
        <f t="shared" ca="1" si="25"/>
        <v>78.599999999999994</v>
      </c>
      <c r="Q64" s="120">
        <f t="shared" ca="1" si="26"/>
        <v>83.6</v>
      </c>
      <c r="R64" s="91">
        <f t="shared" ca="1" si="27"/>
        <v>2.5</v>
      </c>
      <c r="S64" s="20"/>
      <c r="T64" s="32"/>
    </row>
    <row r="65" spans="1:20" s="4" customFormat="1" x14ac:dyDescent="0.2">
      <c r="A65" s="152" t="s">
        <v>122</v>
      </c>
      <c r="B65" s="66">
        <v>10007149</v>
      </c>
      <c r="C65" s="66" t="s">
        <v>494</v>
      </c>
      <c r="D65" s="162" t="s">
        <v>123</v>
      </c>
      <c r="E65" s="142">
        <f t="shared" ca="1" si="14"/>
        <v>3015</v>
      </c>
      <c r="F65" s="120">
        <f t="shared" ca="1" si="15"/>
        <v>0.7</v>
      </c>
      <c r="G65" s="92">
        <f t="shared" ca="1" si="16"/>
        <v>2995</v>
      </c>
      <c r="H65" s="126">
        <f t="shared" ca="1" si="17"/>
        <v>6.5</v>
      </c>
      <c r="I65" s="120">
        <f t="shared" ca="1" si="18"/>
        <v>10.3</v>
      </c>
      <c r="J65" s="120">
        <f t="shared" ca="1" si="19"/>
        <v>60.5</v>
      </c>
      <c r="K65" s="120">
        <f t="shared" ca="1" si="20"/>
        <v>75.7</v>
      </c>
      <c r="L65" s="127">
        <f t="shared" ca="1" si="21"/>
        <v>83.3</v>
      </c>
      <c r="M65" s="120">
        <f t="shared" ca="1" si="22"/>
        <v>5.9</v>
      </c>
      <c r="N65" s="120">
        <f t="shared" ca="1" si="23"/>
        <v>9.5</v>
      </c>
      <c r="O65" s="120">
        <f t="shared" ca="1" si="24"/>
        <v>61.8</v>
      </c>
      <c r="P65" s="120">
        <f t="shared" ca="1" si="25"/>
        <v>77.099999999999994</v>
      </c>
      <c r="Q65" s="120">
        <f t="shared" ca="1" si="26"/>
        <v>84.6</v>
      </c>
      <c r="R65" s="91">
        <f t="shared" ca="1" si="27"/>
        <v>1.2999999999999972</v>
      </c>
      <c r="S65" s="20"/>
      <c r="T65" s="32"/>
    </row>
    <row r="66" spans="1:20" s="4" customFormat="1" x14ac:dyDescent="0.2">
      <c r="A66" s="152" t="s">
        <v>124</v>
      </c>
      <c r="B66" s="66">
        <v>10003270</v>
      </c>
      <c r="C66" s="66" t="s">
        <v>491</v>
      </c>
      <c r="D66" s="162" t="s">
        <v>125</v>
      </c>
      <c r="E66" s="142">
        <f t="shared" ca="1" si="14"/>
        <v>1525</v>
      </c>
      <c r="F66" s="120">
        <f t="shared" ca="1" si="15"/>
        <v>1</v>
      </c>
      <c r="G66" s="92">
        <f t="shared" ca="1" si="16"/>
        <v>1510</v>
      </c>
      <c r="H66" s="126">
        <f t="shared" ca="1" si="17"/>
        <v>6.2</v>
      </c>
      <c r="I66" s="120">
        <f t="shared" ca="1" si="18"/>
        <v>6.7</v>
      </c>
      <c r="J66" s="120">
        <f t="shared" ca="1" si="19"/>
        <v>46.2</v>
      </c>
      <c r="K66" s="120">
        <f t="shared" ca="1" si="20"/>
        <v>67.3</v>
      </c>
      <c r="L66" s="127">
        <f t="shared" ca="1" si="21"/>
        <v>87.1</v>
      </c>
      <c r="M66" s="120">
        <f t="shared" ca="1" si="22"/>
        <v>6</v>
      </c>
      <c r="N66" s="120">
        <f t="shared" ca="1" si="23"/>
        <v>6.4</v>
      </c>
      <c r="O66" s="120">
        <f t="shared" ca="1" si="24"/>
        <v>46.7</v>
      </c>
      <c r="P66" s="120">
        <f t="shared" ca="1" si="25"/>
        <v>68.099999999999994</v>
      </c>
      <c r="Q66" s="120">
        <f t="shared" ca="1" si="26"/>
        <v>87.6</v>
      </c>
      <c r="R66" s="91">
        <f t="shared" ca="1" si="27"/>
        <v>0.5</v>
      </c>
      <c r="S66" s="20"/>
      <c r="T66" s="32"/>
    </row>
    <row r="67" spans="1:20" s="4" customFormat="1" x14ac:dyDescent="0.2">
      <c r="A67" s="152" t="s">
        <v>126</v>
      </c>
      <c r="B67" s="66">
        <v>10007767</v>
      </c>
      <c r="C67" s="66" t="s">
        <v>489</v>
      </c>
      <c r="D67" s="162" t="s">
        <v>127</v>
      </c>
      <c r="E67" s="142">
        <f t="shared" ca="1" si="14"/>
        <v>1630</v>
      </c>
      <c r="F67" s="120">
        <f t="shared" ca="1" si="15"/>
        <v>0.7</v>
      </c>
      <c r="G67" s="92">
        <f t="shared" ca="1" si="16"/>
        <v>1620</v>
      </c>
      <c r="H67" s="126">
        <f t="shared" ca="1" si="17"/>
        <v>5.6</v>
      </c>
      <c r="I67" s="120">
        <f t="shared" ca="1" si="18"/>
        <v>9.6</v>
      </c>
      <c r="J67" s="120">
        <f t="shared" ca="1" si="19"/>
        <v>57.5</v>
      </c>
      <c r="K67" s="120">
        <f t="shared" ca="1" si="20"/>
        <v>76.099999999999994</v>
      </c>
      <c r="L67" s="127">
        <f t="shared" ca="1" si="21"/>
        <v>84.8</v>
      </c>
      <c r="M67" s="120">
        <f t="shared" ca="1" si="22"/>
        <v>5.3</v>
      </c>
      <c r="N67" s="120">
        <f t="shared" ca="1" si="23"/>
        <v>9</v>
      </c>
      <c r="O67" s="120">
        <f t="shared" ca="1" si="24"/>
        <v>58.4</v>
      </c>
      <c r="P67" s="120">
        <f t="shared" ca="1" si="25"/>
        <v>77.3</v>
      </c>
      <c r="Q67" s="120">
        <f t="shared" ca="1" si="26"/>
        <v>85.7</v>
      </c>
      <c r="R67" s="91">
        <f t="shared" ca="1" si="27"/>
        <v>0.90000000000000568</v>
      </c>
      <c r="S67" s="20"/>
      <c r="T67" s="32"/>
    </row>
    <row r="68" spans="1:20" s="4" customFormat="1" x14ac:dyDescent="0.2">
      <c r="A68" s="152" t="s">
        <v>128</v>
      </c>
      <c r="B68" s="66">
        <v>10007150</v>
      </c>
      <c r="C68" s="66" t="s">
        <v>495</v>
      </c>
      <c r="D68" s="162" t="s">
        <v>129</v>
      </c>
      <c r="E68" s="142">
        <f t="shared" ca="1" si="14"/>
        <v>3380</v>
      </c>
      <c r="F68" s="120">
        <f t="shared" ca="1" si="15"/>
        <v>0.3</v>
      </c>
      <c r="G68" s="92">
        <f t="shared" ca="1" si="16"/>
        <v>3370</v>
      </c>
      <c r="H68" s="126">
        <f t="shared" ca="1" si="17"/>
        <v>6.6</v>
      </c>
      <c r="I68" s="120">
        <f t="shared" ca="1" si="18"/>
        <v>15.5</v>
      </c>
      <c r="J68" s="120">
        <f t="shared" ca="1" si="19"/>
        <v>57.6</v>
      </c>
      <c r="K68" s="120">
        <f t="shared" ca="1" si="20"/>
        <v>70.2</v>
      </c>
      <c r="L68" s="127">
        <f t="shared" ca="1" si="21"/>
        <v>77.900000000000006</v>
      </c>
      <c r="M68" s="120">
        <f t="shared" ca="1" si="22"/>
        <v>5.9</v>
      </c>
      <c r="N68" s="120">
        <f t="shared" ca="1" si="23"/>
        <v>14.5</v>
      </c>
      <c r="O68" s="120">
        <f t="shared" ca="1" si="24"/>
        <v>59.3</v>
      </c>
      <c r="P68" s="120">
        <f t="shared" ca="1" si="25"/>
        <v>72.400000000000006</v>
      </c>
      <c r="Q68" s="120">
        <f t="shared" ca="1" si="26"/>
        <v>79.599999999999994</v>
      </c>
      <c r="R68" s="91">
        <f t="shared" ca="1" si="27"/>
        <v>1.6999999999999886</v>
      </c>
      <c r="S68" s="20"/>
      <c r="T68" s="32"/>
    </row>
    <row r="69" spans="1:20" s="4" customFormat="1" x14ac:dyDescent="0.2">
      <c r="A69" s="152" t="s">
        <v>130</v>
      </c>
      <c r="B69" s="66">
        <v>10003645</v>
      </c>
      <c r="C69" s="66" t="s">
        <v>491</v>
      </c>
      <c r="D69" s="162" t="s">
        <v>131</v>
      </c>
      <c r="E69" s="142">
        <f t="shared" ca="1" si="14"/>
        <v>3075</v>
      </c>
      <c r="F69" s="120">
        <f t="shared" ca="1" si="15"/>
        <v>1.4</v>
      </c>
      <c r="G69" s="92">
        <f t="shared" ca="1" si="16"/>
        <v>3030</v>
      </c>
      <c r="H69" s="126">
        <f t="shared" ca="1" si="17"/>
        <v>6.8</v>
      </c>
      <c r="I69" s="120">
        <f t="shared" ca="1" si="18"/>
        <v>11.5</v>
      </c>
      <c r="J69" s="120">
        <f t="shared" ca="1" si="19"/>
        <v>47.2</v>
      </c>
      <c r="K69" s="120">
        <f t="shared" ca="1" si="20"/>
        <v>66.400000000000006</v>
      </c>
      <c r="L69" s="127">
        <f t="shared" ca="1" si="21"/>
        <v>81.7</v>
      </c>
      <c r="M69" s="120">
        <f t="shared" ca="1" si="22"/>
        <v>6</v>
      </c>
      <c r="N69" s="120">
        <f t="shared" ca="1" si="23"/>
        <v>9.1</v>
      </c>
      <c r="O69" s="120">
        <f t="shared" ca="1" si="24"/>
        <v>50.3</v>
      </c>
      <c r="P69" s="120">
        <f t="shared" ca="1" si="25"/>
        <v>70.3</v>
      </c>
      <c r="Q69" s="120">
        <f t="shared" ca="1" si="26"/>
        <v>84.9</v>
      </c>
      <c r="R69" s="91">
        <f t="shared" ca="1" si="27"/>
        <v>3.2000000000000028</v>
      </c>
      <c r="S69" s="20"/>
      <c r="T69" s="32"/>
    </row>
    <row r="70" spans="1:20" s="4" customFormat="1" x14ac:dyDescent="0.2">
      <c r="A70" s="152" t="s">
        <v>132</v>
      </c>
      <c r="B70" s="66">
        <v>10003678</v>
      </c>
      <c r="C70" s="66" t="s">
        <v>491</v>
      </c>
      <c r="D70" s="162" t="s">
        <v>133</v>
      </c>
      <c r="E70" s="142">
        <f t="shared" ca="1" si="14"/>
        <v>4145</v>
      </c>
      <c r="F70" s="120">
        <f t="shared" ca="1" si="15"/>
        <v>1.2</v>
      </c>
      <c r="G70" s="92">
        <f t="shared" ca="1" si="16"/>
        <v>4095</v>
      </c>
      <c r="H70" s="126">
        <f t="shared" ca="1" si="17"/>
        <v>9.1</v>
      </c>
      <c r="I70" s="120">
        <f t="shared" ca="1" si="18"/>
        <v>13.9</v>
      </c>
      <c r="J70" s="120">
        <f t="shared" ca="1" si="19"/>
        <v>61</v>
      </c>
      <c r="K70" s="120">
        <f t="shared" ca="1" si="20"/>
        <v>70.900000000000006</v>
      </c>
      <c r="L70" s="127">
        <f t="shared" ca="1" si="21"/>
        <v>77</v>
      </c>
      <c r="M70" s="120">
        <f t="shared" ca="1" si="22"/>
        <v>7.9</v>
      </c>
      <c r="N70" s="120">
        <f t="shared" ca="1" si="23"/>
        <v>12.4</v>
      </c>
      <c r="O70" s="120">
        <f t="shared" ca="1" si="24"/>
        <v>63.7</v>
      </c>
      <c r="P70" s="120">
        <f t="shared" ca="1" si="25"/>
        <v>73.900000000000006</v>
      </c>
      <c r="Q70" s="120">
        <f t="shared" ca="1" si="26"/>
        <v>79.7</v>
      </c>
      <c r="R70" s="91">
        <f t="shared" ca="1" si="27"/>
        <v>2.7000000000000028</v>
      </c>
      <c r="S70" s="20"/>
      <c r="T70" s="32"/>
    </row>
    <row r="71" spans="1:20" s="4" customFormat="1" x14ac:dyDescent="0.2">
      <c r="A71" s="152" t="s">
        <v>134</v>
      </c>
      <c r="B71" s="66">
        <v>10007768</v>
      </c>
      <c r="C71" s="66" t="s">
        <v>493</v>
      </c>
      <c r="D71" s="162" t="s">
        <v>135</v>
      </c>
      <c r="E71" s="142">
        <f t="shared" ca="1" si="14"/>
        <v>2005</v>
      </c>
      <c r="F71" s="120">
        <f t="shared" ca="1" si="15"/>
        <v>0.2</v>
      </c>
      <c r="G71" s="92">
        <f t="shared" ca="1" si="16"/>
        <v>2000</v>
      </c>
      <c r="H71" s="126">
        <f t="shared" ca="1" si="17"/>
        <v>7.3</v>
      </c>
      <c r="I71" s="120">
        <f t="shared" ca="1" si="18"/>
        <v>10.8</v>
      </c>
      <c r="J71" s="120">
        <f t="shared" ca="1" si="19"/>
        <v>54.9</v>
      </c>
      <c r="K71" s="120">
        <f t="shared" ca="1" si="20"/>
        <v>72.400000000000006</v>
      </c>
      <c r="L71" s="127">
        <f t="shared" ca="1" si="21"/>
        <v>81.900000000000006</v>
      </c>
      <c r="M71" s="120">
        <f t="shared" ca="1" si="22"/>
        <v>6.7</v>
      </c>
      <c r="N71" s="120">
        <f t="shared" ca="1" si="23"/>
        <v>10.4</v>
      </c>
      <c r="O71" s="120">
        <f t="shared" ca="1" si="24"/>
        <v>55.9</v>
      </c>
      <c r="P71" s="120">
        <f t="shared" ca="1" si="25"/>
        <v>73.7</v>
      </c>
      <c r="Q71" s="120">
        <f t="shared" ca="1" si="26"/>
        <v>82.9</v>
      </c>
      <c r="R71" s="91">
        <f t="shared" ca="1" si="27"/>
        <v>1</v>
      </c>
      <c r="S71" s="20"/>
      <c r="T71" s="32"/>
    </row>
    <row r="72" spans="1:20" s="4" customFormat="1" x14ac:dyDescent="0.2">
      <c r="A72" s="152" t="s">
        <v>136</v>
      </c>
      <c r="B72" s="66">
        <v>10003854</v>
      </c>
      <c r="C72" s="66" t="s">
        <v>494</v>
      </c>
      <c r="D72" s="162" t="s">
        <v>137</v>
      </c>
      <c r="E72" s="142">
        <f t="shared" ca="1" si="14"/>
        <v>330</v>
      </c>
      <c r="F72" s="120">
        <f t="shared" ca="1" si="15"/>
        <v>0.6</v>
      </c>
      <c r="G72" s="92">
        <f t="shared" ca="1" si="16"/>
        <v>325</v>
      </c>
      <c r="H72" s="126">
        <f t="shared" ca="1" si="17"/>
        <v>9.8000000000000007</v>
      </c>
      <c r="I72" s="120">
        <f t="shared" ca="1" si="18"/>
        <v>19</v>
      </c>
      <c r="J72" s="120">
        <f t="shared" ca="1" si="19"/>
        <v>66.099999999999994</v>
      </c>
      <c r="K72" s="120">
        <f t="shared" ca="1" si="20"/>
        <v>68.2</v>
      </c>
      <c r="L72" s="127">
        <f t="shared" ca="1" si="21"/>
        <v>71.3</v>
      </c>
      <c r="M72" s="120">
        <f t="shared" ca="1" si="22"/>
        <v>5.8</v>
      </c>
      <c r="N72" s="120">
        <f t="shared" ca="1" si="23"/>
        <v>14.1</v>
      </c>
      <c r="O72" s="120">
        <f t="shared" ca="1" si="24"/>
        <v>74.900000000000006</v>
      </c>
      <c r="P72" s="120">
        <f t="shared" ca="1" si="25"/>
        <v>77.099999999999994</v>
      </c>
      <c r="Q72" s="120">
        <f t="shared" ca="1" si="26"/>
        <v>80.099999999999994</v>
      </c>
      <c r="R72" s="91">
        <f t="shared" ca="1" si="27"/>
        <v>8.7999999999999972</v>
      </c>
      <c r="S72" s="20"/>
      <c r="T72" s="32"/>
    </row>
    <row r="73" spans="1:20" s="4" customFormat="1" x14ac:dyDescent="0.2">
      <c r="A73" s="152" t="s">
        <v>138</v>
      </c>
      <c r="B73" s="66">
        <v>10003861</v>
      </c>
      <c r="C73" s="66" t="s">
        <v>494</v>
      </c>
      <c r="D73" s="162" t="s">
        <v>139</v>
      </c>
      <c r="E73" s="142">
        <f t="shared" ca="1" si="14"/>
        <v>4625</v>
      </c>
      <c r="F73" s="120">
        <f t="shared" ca="1" si="15"/>
        <v>0.5</v>
      </c>
      <c r="G73" s="92">
        <f t="shared" ca="1" si="16"/>
        <v>4605</v>
      </c>
      <c r="H73" s="126">
        <f t="shared" ca="1" si="17"/>
        <v>7.6</v>
      </c>
      <c r="I73" s="120">
        <f t="shared" ca="1" si="18"/>
        <v>13.3</v>
      </c>
      <c r="J73" s="120">
        <f t="shared" ca="1" si="19"/>
        <v>66.3</v>
      </c>
      <c r="K73" s="120">
        <f t="shared" ca="1" si="20"/>
        <v>75.7</v>
      </c>
      <c r="L73" s="127">
        <f t="shared" ca="1" si="21"/>
        <v>79.099999999999994</v>
      </c>
      <c r="M73" s="120">
        <f t="shared" ca="1" si="22"/>
        <v>6.6</v>
      </c>
      <c r="N73" s="120">
        <f t="shared" ca="1" si="23"/>
        <v>12.3</v>
      </c>
      <c r="O73" s="120">
        <f t="shared" ca="1" si="24"/>
        <v>68.3</v>
      </c>
      <c r="P73" s="120">
        <f t="shared" ca="1" si="25"/>
        <v>77.8</v>
      </c>
      <c r="Q73" s="120">
        <f t="shared" ca="1" si="26"/>
        <v>81</v>
      </c>
      <c r="R73" s="91">
        <f t="shared" ca="1" si="27"/>
        <v>1.9000000000000057</v>
      </c>
      <c r="S73" s="20"/>
      <c r="T73" s="32"/>
    </row>
    <row r="74" spans="1:20" s="4" customFormat="1" x14ac:dyDescent="0.2">
      <c r="A74" s="152" t="s">
        <v>140</v>
      </c>
      <c r="B74" s="66">
        <v>10007795</v>
      </c>
      <c r="C74" s="66" t="s">
        <v>494</v>
      </c>
      <c r="D74" s="162" t="s">
        <v>141</v>
      </c>
      <c r="E74" s="142">
        <f t="shared" ca="1" si="14"/>
        <v>5595</v>
      </c>
      <c r="F74" s="120">
        <f t="shared" ca="1" si="15"/>
        <v>0.8</v>
      </c>
      <c r="G74" s="92">
        <f t="shared" ca="1" si="16"/>
        <v>5550</v>
      </c>
      <c r="H74" s="126">
        <f t="shared" ca="1" si="17"/>
        <v>7.2</v>
      </c>
      <c r="I74" s="120">
        <f t="shared" ca="1" si="18"/>
        <v>12.6</v>
      </c>
      <c r="J74" s="120">
        <f t="shared" ca="1" si="19"/>
        <v>56.1</v>
      </c>
      <c r="K74" s="120">
        <f t="shared" ca="1" si="20"/>
        <v>72.099999999999994</v>
      </c>
      <c r="L74" s="127">
        <f t="shared" ca="1" si="21"/>
        <v>80.3</v>
      </c>
      <c r="M74" s="120">
        <f t="shared" ca="1" si="22"/>
        <v>6.7</v>
      </c>
      <c r="N74" s="120">
        <f t="shared" ca="1" si="23"/>
        <v>11.2</v>
      </c>
      <c r="O74" s="120">
        <f t="shared" ca="1" si="24"/>
        <v>57.9</v>
      </c>
      <c r="P74" s="120">
        <f t="shared" ca="1" si="25"/>
        <v>74.3</v>
      </c>
      <c r="Q74" s="120">
        <f t="shared" ca="1" si="26"/>
        <v>82.1</v>
      </c>
      <c r="R74" s="91">
        <f t="shared" ca="1" si="27"/>
        <v>1.7999999999999972</v>
      </c>
      <c r="S74" s="20"/>
      <c r="T74" s="32"/>
    </row>
    <row r="75" spans="1:20" s="4" customFormat="1" x14ac:dyDescent="0.2">
      <c r="A75" s="152" t="s">
        <v>142</v>
      </c>
      <c r="B75" s="66">
        <v>10003863</v>
      </c>
      <c r="C75" s="66" t="s">
        <v>494</v>
      </c>
      <c r="D75" s="162" t="s">
        <v>143</v>
      </c>
      <c r="E75" s="142">
        <f t="shared" ca="1" si="14"/>
        <v>665</v>
      </c>
      <c r="F75" s="120">
        <f t="shared" ca="1" si="15"/>
        <v>0.1</v>
      </c>
      <c r="G75" s="92">
        <f t="shared" ca="1" si="16"/>
        <v>665</v>
      </c>
      <c r="H75" s="126">
        <f t="shared" ca="1" si="17"/>
        <v>6</v>
      </c>
      <c r="I75" s="120">
        <f t="shared" ca="1" si="18"/>
        <v>12.6</v>
      </c>
      <c r="J75" s="120">
        <f t="shared" ca="1" si="19"/>
        <v>70</v>
      </c>
      <c r="K75" s="120">
        <f t="shared" ca="1" si="20"/>
        <v>77.8</v>
      </c>
      <c r="L75" s="127">
        <f t="shared" ca="1" si="21"/>
        <v>81.400000000000006</v>
      </c>
      <c r="M75" s="120">
        <f t="shared" ca="1" si="22"/>
        <v>5.4</v>
      </c>
      <c r="N75" s="120">
        <f t="shared" ca="1" si="23"/>
        <v>12</v>
      </c>
      <c r="O75" s="120">
        <f t="shared" ca="1" si="24"/>
        <v>71.2</v>
      </c>
      <c r="P75" s="120">
        <f t="shared" ca="1" si="25"/>
        <v>79.099999999999994</v>
      </c>
      <c r="Q75" s="120">
        <f t="shared" ca="1" si="26"/>
        <v>82.6</v>
      </c>
      <c r="R75" s="91">
        <f t="shared" ca="1" si="27"/>
        <v>1.1999999999999886</v>
      </c>
      <c r="S75" s="20"/>
      <c r="T75" s="32"/>
    </row>
    <row r="76" spans="1:20" s="4" customFormat="1" x14ac:dyDescent="0.2">
      <c r="A76" s="152" t="s">
        <v>144</v>
      </c>
      <c r="B76" s="66">
        <v>10007796</v>
      </c>
      <c r="C76" s="66" t="s">
        <v>492</v>
      </c>
      <c r="D76" s="162" t="s">
        <v>145</v>
      </c>
      <c r="E76" s="142">
        <f t="shared" ca="1" si="14"/>
        <v>2145</v>
      </c>
      <c r="F76" s="120">
        <f t="shared" ca="1" si="15"/>
        <v>0.5</v>
      </c>
      <c r="G76" s="92">
        <f t="shared" ca="1" si="16"/>
        <v>2135</v>
      </c>
      <c r="H76" s="126">
        <f t="shared" ca="1" si="17"/>
        <v>8</v>
      </c>
      <c r="I76" s="120">
        <f t="shared" ca="1" si="18"/>
        <v>9.9</v>
      </c>
      <c r="J76" s="120">
        <f t="shared" ca="1" si="19"/>
        <v>55</v>
      </c>
      <c r="K76" s="120">
        <f t="shared" ca="1" si="20"/>
        <v>71.8</v>
      </c>
      <c r="L76" s="127">
        <f t="shared" ca="1" si="21"/>
        <v>82.1</v>
      </c>
      <c r="M76" s="120">
        <f t="shared" ca="1" si="22"/>
        <v>7.8</v>
      </c>
      <c r="N76" s="120">
        <f t="shared" ca="1" si="23"/>
        <v>9.5</v>
      </c>
      <c r="O76" s="120">
        <f t="shared" ca="1" si="24"/>
        <v>55.6</v>
      </c>
      <c r="P76" s="120">
        <f t="shared" ca="1" si="25"/>
        <v>72.599999999999994</v>
      </c>
      <c r="Q76" s="120">
        <f t="shared" ca="1" si="26"/>
        <v>82.7</v>
      </c>
      <c r="R76" s="91">
        <f t="shared" ca="1" si="27"/>
        <v>0.60000000000000853</v>
      </c>
      <c r="S76" s="20"/>
      <c r="T76" s="32"/>
    </row>
    <row r="77" spans="1:20" s="4" customFormat="1" x14ac:dyDescent="0.2">
      <c r="A77" s="152" t="s">
        <v>146</v>
      </c>
      <c r="B77" s="66">
        <v>10007151</v>
      </c>
      <c r="C77" s="66" t="s">
        <v>492</v>
      </c>
      <c r="D77" s="162" t="s">
        <v>147</v>
      </c>
      <c r="E77" s="142">
        <f t="shared" ca="1" si="14"/>
        <v>2820</v>
      </c>
      <c r="F77" s="120">
        <f t="shared" ca="1" si="15"/>
        <v>0.5</v>
      </c>
      <c r="G77" s="92">
        <f t="shared" ca="1" si="16"/>
        <v>2805</v>
      </c>
      <c r="H77" s="126">
        <f t="shared" ca="1" si="17"/>
        <v>6.6</v>
      </c>
      <c r="I77" s="120">
        <f t="shared" ca="1" si="18"/>
        <v>12</v>
      </c>
      <c r="J77" s="120">
        <f t="shared" ca="1" si="19"/>
        <v>66.599999999999994</v>
      </c>
      <c r="K77" s="120">
        <f t="shared" ca="1" si="20"/>
        <v>76.400000000000006</v>
      </c>
      <c r="L77" s="127">
        <f t="shared" ca="1" si="21"/>
        <v>81.5</v>
      </c>
      <c r="M77" s="120">
        <f t="shared" ca="1" si="22"/>
        <v>5.6</v>
      </c>
      <c r="N77" s="120">
        <f t="shared" ca="1" si="23"/>
        <v>10.9</v>
      </c>
      <c r="O77" s="120">
        <f t="shared" ca="1" si="24"/>
        <v>68.7</v>
      </c>
      <c r="P77" s="120">
        <f t="shared" ca="1" si="25"/>
        <v>78.599999999999994</v>
      </c>
      <c r="Q77" s="120">
        <f t="shared" ca="1" si="26"/>
        <v>83.5</v>
      </c>
      <c r="R77" s="91">
        <f t="shared" ca="1" si="27"/>
        <v>2</v>
      </c>
      <c r="S77" s="20"/>
      <c r="T77" s="32"/>
    </row>
    <row r="78" spans="1:20" s="4" customFormat="1" x14ac:dyDescent="0.2">
      <c r="A78" s="152" t="s">
        <v>148</v>
      </c>
      <c r="B78" s="66">
        <v>10003956</v>
      </c>
      <c r="C78" s="66" t="s">
        <v>493</v>
      </c>
      <c r="D78" s="162" t="s">
        <v>149</v>
      </c>
      <c r="E78" s="142">
        <f t="shared" ca="1" si="14"/>
        <v>1280</v>
      </c>
      <c r="F78" s="120">
        <f t="shared" ca="1" si="15"/>
        <v>0.5</v>
      </c>
      <c r="G78" s="92">
        <f t="shared" ca="1" si="16"/>
        <v>1275</v>
      </c>
      <c r="H78" s="126">
        <f t="shared" ca="1" si="17"/>
        <v>7.6</v>
      </c>
      <c r="I78" s="120">
        <f t="shared" ca="1" si="18"/>
        <v>14.1</v>
      </c>
      <c r="J78" s="120">
        <f t="shared" ca="1" si="19"/>
        <v>58.5</v>
      </c>
      <c r="K78" s="120">
        <f t="shared" ca="1" si="20"/>
        <v>71.599999999999994</v>
      </c>
      <c r="L78" s="127">
        <f t="shared" ca="1" si="21"/>
        <v>78.3</v>
      </c>
      <c r="M78" s="120">
        <f t="shared" ca="1" si="22"/>
        <v>7.1</v>
      </c>
      <c r="N78" s="120">
        <f t="shared" ca="1" si="23"/>
        <v>13.4</v>
      </c>
      <c r="O78" s="120">
        <f t="shared" ca="1" si="24"/>
        <v>59.7</v>
      </c>
      <c r="P78" s="120">
        <f t="shared" ca="1" si="25"/>
        <v>72.900000000000006</v>
      </c>
      <c r="Q78" s="120">
        <f t="shared" ca="1" si="26"/>
        <v>79.5</v>
      </c>
      <c r="R78" s="91">
        <f t="shared" ca="1" si="27"/>
        <v>1.2000000000000028</v>
      </c>
      <c r="S78" s="20"/>
      <c r="T78" s="32"/>
    </row>
    <row r="79" spans="1:20" s="4" customFormat="1" x14ac:dyDescent="0.2">
      <c r="A79" s="152" t="s">
        <v>150</v>
      </c>
      <c r="B79" s="66">
        <v>10003957</v>
      </c>
      <c r="C79" s="66" t="s">
        <v>493</v>
      </c>
      <c r="D79" s="162" t="s">
        <v>151</v>
      </c>
      <c r="E79" s="142">
        <f t="shared" ref="E79:E110" ca="1" si="28">VLOOKUP($B79,INDIRECT($AC$23),4+$AC$21+$AC$18,FALSE)</f>
        <v>4255</v>
      </c>
      <c r="F79" s="120">
        <f t="shared" ref="F79:F110" ca="1" si="29">VLOOKUP($B79,INDIRECT($AC$23),5+$AC$21+$AC$18,FALSE)</f>
        <v>0.7</v>
      </c>
      <c r="G79" s="92">
        <f t="shared" ref="G79:G110" ca="1" si="30">VLOOKUP($B79,INDIRECT($AC$23),6+$AC$21+$AC$18,FALSE)</f>
        <v>4220</v>
      </c>
      <c r="H79" s="126">
        <f t="shared" ref="H79:H110" ca="1" si="31">VLOOKUP($B79,INDIRECT($AC$23),7+$AC$21+$AC$18,FALSE)</f>
        <v>7.7</v>
      </c>
      <c r="I79" s="120">
        <f t="shared" ref="I79:I110" ca="1" si="32">VLOOKUP($B79,INDIRECT($AC$23),8+$AC$21+$AC$18,FALSE)</f>
        <v>12.1</v>
      </c>
      <c r="J79" s="120">
        <f t="shared" ref="J79:J110" ca="1" si="33">VLOOKUP($B79,INDIRECT($AC$23),9+$AC$21+$AC$18,FALSE)</f>
        <v>64</v>
      </c>
      <c r="K79" s="120">
        <f t="shared" ref="K79:K110" ca="1" si="34">VLOOKUP($B79,INDIRECT($AC$23),10+$AC$21+$AC$18,FALSE)</f>
        <v>75</v>
      </c>
      <c r="L79" s="127">
        <f t="shared" ref="L79:L110" ca="1" si="35">VLOOKUP($B79,INDIRECT($AC$23),11+$AC$21+$AC$18,FALSE)</f>
        <v>80.2</v>
      </c>
      <c r="M79" s="120">
        <f t="shared" ref="M79:M110" ca="1" si="36">VLOOKUP($B79,INDIRECT($AC$24),7+$AC$19,FALSE)</f>
        <v>7</v>
      </c>
      <c r="N79" s="120">
        <f t="shared" ref="N79:N110" ca="1" si="37">VLOOKUP($B79,INDIRECT($AC$24),8+$AC$19,FALSE)</f>
        <v>10.9</v>
      </c>
      <c r="O79" s="120">
        <f t="shared" ref="O79:O110" ca="1" si="38">VLOOKUP($B79,INDIRECT($AC$24),9+$AC$19,FALSE)</f>
        <v>65.900000000000006</v>
      </c>
      <c r="P79" s="120">
        <f t="shared" ref="P79:P110" ca="1" si="39">VLOOKUP($B79,INDIRECT($AC$24),10+$AC$19,FALSE)</f>
        <v>77.099999999999994</v>
      </c>
      <c r="Q79" s="120">
        <f t="shared" ref="Q79:Q110" ca="1" si="40">VLOOKUP($B79,INDIRECT($AC$24),11+$AC$19,FALSE)</f>
        <v>82.1</v>
      </c>
      <c r="R79" s="91">
        <f t="shared" ref="R79:R110" ca="1" si="41">IFERROR(Q79-L79,"-")</f>
        <v>1.8999999999999915</v>
      </c>
      <c r="S79" s="20"/>
      <c r="T79" s="32"/>
    </row>
    <row r="80" spans="1:20" s="4" customFormat="1" x14ac:dyDescent="0.2">
      <c r="A80" s="152" t="s">
        <v>152</v>
      </c>
      <c r="B80" s="66">
        <v>10003945</v>
      </c>
      <c r="C80" s="66" t="s">
        <v>493</v>
      </c>
      <c r="D80" s="162" t="s">
        <v>153</v>
      </c>
      <c r="E80" s="142">
        <f t="shared" ca="1" si="28"/>
        <v>160</v>
      </c>
      <c r="F80" s="120">
        <f t="shared" ca="1" si="29"/>
        <v>1.3</v>
      </c>
      <c r="G80" s="92">
        <f t="shared" ca="1" si="30"/>
        <v>155</v>
      </c>
      <c r="H80" s="126">
        <f t="shared" ca="1" si="31"/>
        <v>15.3</v>
      </c>
      <c r="I80" s="120">
        <f t="shared" ca="1" si="32"/>
        <v>19.100000000000001</v>
      </c>
      <c r="J80" s="120" t="str">
        <f t="shared" ca="1" si="33"/>
        <v>x</v>
      </c>
      <c r="K80" s="120" t="str">
        <f t="shared" ca="1" si="34"/>
        <v>x</v>
      </c>
      <c r="L80" s="127">
        <f t="shared" ca="1" si="35"/>
        <v>65.599999999999994</v>
      </c>
      <c r="M80" s="120">
        <f t="shared" ca="1" si="36"/>
        <v>5.7</v>
      </c>
      <c r="N80" s="120">
        <f t="shared" ca="1" si="37"/>
        <v>10.199999999999999</v>
      </c>
      <c r="O80" s="120">
        <f t="shared" ca="1" si="38"/>
        <v>79.599999999999994</v>
      </c>
      <c r="P80" s="120">
        <f t="shared" ca="1" si="39"/>
        <v>82.2</v>
      </c>
      <c r="Q80" s="120">
        <f t="shared" ca="1" si="40"/>
        <v>84.1</v>
      </c>
      <c r="R80" s="91">
        <f t="shared" ca="1" si="41"/>
        <v>18.5</v>
      </c>
      <c r="S80" s="20"/>
      <c r="T80" s="32"/>
    </row>
    <row r="81" spans="1:20" s="4" customFormat="1" x14ac:dyDescent="0.2">
      <c r="A81" s="152" t="s">
        <v>154</v>
      </c>
      <c r="B81" s="66">
        <v>10006842</v>
      </c>
      <c r="C81" s="66" t="s">
        <v>493</v>
      </c>
      <c r="D81" s="162" t="s">
        <v>155</v>
      </c>
      <c r="E81" s="142">
        <f t="shared" ca="1" si="28"/>
        <v>3420</v>
      </c>
      <c r="F81" s="120">
        <f t="shared" ca="1" si="29"/>
        <v>0.5</v>
      </c>
      <c r="G81" s="92">
        <f t="shared" ca="1" si="30"/>
        <v>3405</v>
      </c>
      <c r="H81" s="126">
        <f t="shared" ca="1" si="31"/>
        <v>6.8</v>
      </c>
      <c r="I81" s="120">
        <f t="shared" ca="1" si="32"/>
        <v>11.7</v>
      </c>
      <c r="J81" s="120">
        <f t="shared" ca="1" si="33"/>
        <v>57.4</v>
      </c>
      <c r="K81" s="120">
        <f t="shared" ca="1" si="34"/>
        <v>72.3</v>
      </c>
      <c r="L81" s="127">
        <f t="shared" ca="1" si="35"/>
        <v>81.5</v>
      </c>
      <c r="M81" s="120">
        <f t="shared" ca="1" si="36"/>
        <v>6.1</v>
      </c>
      <c r="N81" s="120">
        <f t="shared" ca="1" si="37"/>
        <v>9.6999999999999993</v>
      </c>
      <c r="O81" s="120">
        <f t="shared" ca="1" si="38"/>
        <v>60.2</v>
      </c>
      <c r="P81" s="120">
        <f t="shared" ca="1" si="39"/>
        <v>75.2</v>
      </c>
      <c r="Q81" s="120">
        <f t="shared" ca="1" si="40"/>
        <v>84.3</v>
      </c>
      <c r="R81" s="91">
        <f t="shared" ca="1" si="41"/>
        <v>2.7999999999999972</v>
      </c>
      <c r="S81" s="20"/>
      <c r="T81" s="32"/>
    </row>
    <row r="82" spans="1:20" s="4" customFormat="1" x14ac:dyDescent="0.2">
      <c r="A82" s="152" t="s">
        <v>156</v>
      </c>
      <c r="B82" s="66">
        <v>10007162</v>
      </c>
      <c r="C82" s="66" t="s">
        <v>491</v>
      </c>
      <c r="D82" s="162" t="s">
        <v>157</v>
      </c>
      <c r="E82" s="142">
        <f t="shared" ca="1" si="28"/>
        <v>2140</v>
      </c>
      <c r="F82" s="120">
        <f t="shared" ca="1" si="29"/>
        <v>1</v>
      </c>
      <c r="G82" s="92">
        <f t="shared" ca="1" si="30"/>
        <v>2120</v>
      </c>
      <c r="H82" s="126">
        <f t="shared" ca="1" si="31"/>
        <v>16.2</v>
      </c>
      <c r="I82" s="120">
        <f t="shared" ca="1" si="32"/>
        <v>21.7</v>
      </c>
      <c r="J82" s="120">
        <f t="shared" ca="1" si="33"/>
        <v>56.6</v>
      </c>
      <c r="K82" s="120">
        <f t="shared" ca="1" si="34"/>
        <v>59.3</v>
      </c>
      <c r="L82" s="127">
        <f t="shared" ca="1" si="35"/>
        <v>62.1</v>
      </c>
      <c r="M82" s="120">
        <f t="shared" ca="1" si="36"/>
        <v>11.3</v>
      </c>
      <c r="N82" s="120">
        <f t="shared" ca="1" si="37"/>
        <v>15.9</v>
      </c>
      <c r="O82" s="120">
        <f t="shared" ca="1" si="38"/>
        <v>67.2</v>
      </c>
      <c r="P82" s="120">
        <f t="shared" ca="1" si="39"/>
        <v>70.2</v>
      </c>
      <c r="Q82" s="120">
        <f t="shared" ca="1" si="40"/>
        <v>72.7</v>
      </c>
      <c r="R82" s="91">
        <f t="shared" ca="1" si="41"/>
        <v>10.600000000000001</v>
      </c>
      <c r="S82" s="20"/>
      <c r="T82" s="32"/>
    </row>
    <row r="83" spans="1:20" s="4" customFormat="1" x14ac:dyDescent="0.2">
      <c r="A83" s="152" t="s">
        <v>158</v>
      </c>
      <c r="B83" s="66">
        <v>10007769</v>
      </c>
      <c r="C83" s="66" t="s">
        <v>491</v>
      </c>
      <c r="D83" s="162" t="s">
        <v>159</v>
      </c>
      <c r="E83" s="142" t="str">
        <f t="shared" ca="1" si="28"/>
        <v>.</v>
      </c>
      <c r="F83" s="120" t="str">
        <f t="shared" ca="1" si="29"/>
        <v>.</v>
      </c>
      <c r="G83" s="92" t="str">
        <f t="shared" ca="1" si="30"/>
        <v>.</v>
      </c>
      <c r="H83" s="126" t="str">
        <f t="shared" ca="1" si="31"/>
        <v>.</v>
      </c>
      <c r="I83" s="120" t="str">
        <f t="shared" ca="1" si="32"/>
        <v>.</v>
      </c>
      <c r="J83" s="120" t="str">
        <f t="shared" ca="1" si="33"/>
        <v>.</v>
      </c>
      <c r="K83" s="120" t="str">
        <f t="shared" ca="1" si="34"/>
        <v>.</v>
      </c>
      <c r="L83" s="127" t="str">
        <f t="shared" ca="1" si="35"/>
        <v>.</v>
      </c>
      <c r="M83" s="120" t="str">
        <f t="shared" ca="1" si="36"/>
        <v>.</v>
      </c>
      <c r="N83" s="120" t="str">
        <f t="shared" ca="1" si="37"/>
        <v>.</v>
      </c>
      <c r="O83" s="120" t="str">
        <f t="shared" ca="1" si="38"/>
        <v>.</v>
      </c>
      <c r="P83" s="120" t="str">
        <f t="shared" ca="1" si="39"/>
        <v>.</v>
      </c>
      <c r="Q83" s="120" t="str">
        <f t="shared" ca="1" si="40"/>
        <v>.</v>
      </c>
      <c r="R83" s="91" t="str">
        <f t="shared" ca="1" si="41"/>
        <v>-</v>
      </c>
      <c r="S83" s="20"/>
      <c r="T83" s="32"/>
    </row>
    <row r="84" spans="1:20" s="4" customFormat="1" x14ac:dyDescent="0.2">
      <c r="A84" s="152" t="s">
        <v>160</v>
      </c>
      <c r="B84" s="66">
        <v>10007797</v>
      </c>
      <c r="C84" s="66" t="s">
        <v>491</v>
      </c>
      <c r="D84" s="162" t="s">
        <v>161</v>
      </c>
      <c r="E84" s="142" t="str">
        <f t="shared" ca="1" si="28"/>
        <v>.</v>
      </c>
      <c r="F84" s="120" t="str">
        <f t="shared" ca="1" si="29"/>
        <v>.</v>
      </c>
      <c r="G84" s="92" t="str">
        <f t="shared" ca="1" si="30"/>
        <v>.</v>
      </c>
      <c r="H84" s="126" t="str">
        <f t="shared" ca="1" si="31"/>
        <v>.</v>
      </c>
      <c r="I84" s="120" t="str">
        <f t="shared" ca="1" si="32"/>
        <v>.</v>
      </c>
      <c r="J84" s="120" t="str">
        <f t="shared" ca="1" si="33"/>
        <v>.</v>
      </c>
      <c r="K84" s="120" t="str">
        <f t="shared" ca="1" si="34"/>
        <v>.</v>
      </c>
      <c r="L84" s="127" t="str">
        <f t="shared" ca="1" si="35"/>
        <v>.</v>
      </c>
      <c r="M84" s="120" t="str">
        <f t="shared" ca="1" si="36"/>
        <v>.</v>
      </c>
      <c r="N84" s="120" t="str">
        <f t="shared" ca="1" si="37"/>
        <v>.</v>
      </c>
      <c r="O84" s="120" t="str">
        <f t="shared" ca="1" si="38"/>
        <v>.</v>
      </c>
      <c r="P84" s="120" t="str">
        <f t="shared" ca="1" si="39"/>
        <v>.</v>
      </c>
      <c r="Q84" s="120" t="str">
        <f t="shared" ca="1" si="40"/>
        <v>.</v>
      </c>
      <c r="R84" s="91" t="str">
        <f t="shared" ca="1" si="41"/>
        <v>-</v>
      </c>
      <c r="S84" s="20"/>
      <c r="T84" s="32"/>
    </row>
    <row r="85" spans="1:20" s="4" customFormat="1" x14ac:dyDescent="0.2">
      <c r="A85" s="152" t="s">
        <v>162</v>
      </c>
      <c r="B85" s="66">
        <v>10004048</v>
      </c>
      <c r="C85" s="66" t="s">
        <v>491</v>
      </c>
      <c r="D85" s="162" t="s">
        <v>163</v>
      </c>
      <c r="E85" s="142">
        <f t="shared" ca="1" si="28"/>
        <v>2695</v>
      </c>
      <c r="F85" s="120">
        <f t="shared" ca="1" si="29"/>
        <v>2.2999999999999998</v>
      </c>
      <c r="G85" s="92">
        <f t="shared" ca="1" si="30"/>
        <v>2635</v>
      </c>
      <c r="H85" s="126">
        <f t="shared" ca="1" si="31"/>
        <v>12.3</v>
      </c>
      <c r="I85" s="120">
        <f t="shared" ca="1" si="32"/>
        <v>18.7</v>
      </c>
      <c r="J85" s="120">
        <f t="shared" ca="1" si="33"/>
        <v>57.5</v>
      </c>
      <c r="K85" s="120">
        <f t="shared" ca="1" si="34"/>
        <v>64.3</v>
      </c>
      <c r="L85" s="127">
        <f t="shared" ca="1" si="35"/>
        <v>68.900000000000006</v>
      </c>
      <c r="M85" s="120">
        <f t="shared" ca="1" si="36"/>
        <v>10.6</v>
      </c>
      <c r="N85" s="120">
        <f t="shared" ca="1" si="37"/>
        <v>17.5</v>
      </c>
      <c r="O85" s="120">
        <f t="shared" ca="1" si="38"/>
        <v>60.4</v>
      </c>
      <c r="P85" s="120">
        <f t="shared" ca="1" si="39"/>
        <v>67.5</v>
      </c>
      <c r="Q85" s="120">
        <f t="shared" ca="1" si="40"/>
        <v>71.900000000000006</v>
      </c>
      <c r="R85" s="91">
        <f t="shared" ca="1" si="41"/>
        <v>3</v>
      </c>
      <c r="S85" s="20"/>
      <c r="T85" s="32"/>
    </row>
    <row r="86" spans="1:20" s="4" customFormat="1" x14ac:dyDescent="0.2">
      <c r="A86" s="152" t="s">
        <v>164</v>
      </c>
      <c r="B86" s="66">
        <v>10004078</v>
      </c>
      <c r="C86" s="66" t="s">
        <v>491</v>
      </c>
      <c r="D86" s="162" t="s">
        <v>165</v>
      </c>
      <c r="E86" s="142">
        <f t="shared" ca="1" si="28"/>
        <v>2835</v>
      </c>
      <c r="F86" s="120">
        <f t="shared" ca="1" si="29"/>
        <v>2.5</v>
      </c>
      <c r="G86" s="92">
        <f t="shared" ca="1" si="30"/>
        <v>2765</v>
      </c>
      <c r="H86" s="126">
        <f t="shared" ca="1" si="31"/>
        <v>10.5</v>
      </c>
      <c r="I86" s="120">
        <f t="shared" ca="1" si="32"/>
        <v>15.1</v>
      </c>
      <c r="J86" s="120">
        <f t="shared" ca="1" si="33"/>
        <v>56.4</v>
      </c>
      <c r="K86" s="120">
        <f t="shared" ca="1" si="34"/>
        <v>68.599999999999994</v>
      </c>
      <c r="L86" s="127">
        <f t="shared" ca="1" si="35"/>
        <v>74.400000000000006</v>
      </c>
      <c r="M86" s="120">
        <f t="shared" ca="1" si="36"/>
        <v>9.1</v>
      </c>
      <c r="N86" s="120">
        <f t="shared" ca="1" si="37"/>
        <v>14</v>
      </c>
      <c r="O86" s="120">
        <f t="shared" ca="1" si="38"/>
        <v>58.9</v>
      </c>
      <c r="P86" s="120">
        <f t="shared" ca="1" si="39"/>
        <v>71.3</v>
      </c>
      <c r="Q86" s="120">
        <f t="shared" ca="1" si="40"/>
        <v>76.900000000000006</v>
      </c>
      <c r="R86" s="91">
        <f t="shared" ca="1" si="41"/>
        <v>2.5</v>
      </c>
      <c r="S86" s="20"/>
      <c r="T86" s="32"/>
    </row>
    <row r="87" spans="1:20" s="4" customFormat="1" x14ac:dyDescent="0.2">
      <c r="A87" s="152" t="s">
        <v>166</v>
      </c>
      <c r="B87" s="66">
        <v>10004063</v>
      </c>
      <c r="C87" s="66" t="s">
        <v>491</v>
      </c>
      <c r="D87" s="162" t="s">
        <v>167</v>
      </c>
      <c r="E87" s="142">
        <f t="shared" ca="1" si="28"/>
        <v>680</v>
      </c>
      <c r="F87" s="120">
        <f t="shared" ca="1" si="29"/>
        <v>1.5</v>
      </c>
      <c r="G87" s="92">
        <f t="shared" ca="1" si="30"/>
        <v>670</v>
      </c>
      <c r="H87" s="126">
        <f t="shared" ca="1" si="31"/>
        <v>9.9</v>
      </c>
      <c r="I87" s="120">
        <f t="shared" ca="1" si="32"/>
        <v>13</v>
      </c>
      <c r="J87" s="120">
        <f t="shared" ca="1" si="33"/>
        <v>60.7</v>
      </c>
      <c r="K87" s="120">
        <f t="shared" ca="1" si="34"/>
        <v>70.099999999999994</v>
      </c>
      <c r="L87" s="127">
        <f t="shared" ca="1" si="35"/>
        <v>77.2</v>
      </c>
      <c r="M87" s="120" t="str">
        <f t="shared" ca="1" si="36"/>
        <v>x</v>
      </c>
      <c r="N87" s="120" t="str">
        <f t="shared" ca="1" si="37"/>
        <v>x</v>
      </c>
      <c r="O87" s="120">
        <f t="shared" ca="1" si="38"/>
        <v>61.6</v>
      </c>
      <c r="P87" s="120">
        <f t="shared" ca="1" si="39"/>
        <v>71.2</v>
      </c>
      <c r="Q87" s="120">
        <f t="shared" ca="1" si="40"/>
        <v>78.099999999999994</v>
      </c>
      <c r="R87" s="91">
        <f t="shared" ca="1" si="41"/>
        <v>0.89999999999999147</v>
      </c>
      <c r="S87" s="20"/>
      <c r="T87" s="32"/>
    </row>
    <row r="88" spans="1:20" s="4" customFormat="1" x14ac:dyDescent="0.2">
      <c r="A88" s="152" t="s">
        <v>168</v>
      </c>
      <c r="B88" s="66">
        <v>10007771</v>
      </c>
      <c r="C88" s="66" t="s">
        <v>491</v>
      </c>
      <c r="D88" s="162" t="s">
        <v>169</v>
      </c>
      <c r="E88" s="142" t="str">
        <f t="shared" ca="1" si="28"/>
        <v>.</v>
      </c>
      <c r="F88" s="120" t="str">
        <f t="shared" ca="1" si="29"/>
        <v>.</v>
      </c>
      <c r="G88" s="92" t="str">
        <f t="shared" ca="1" si="30"/>
        <v>.</v>
      </c>
      <c r="H88" s="126" t="str">
        <f t="shared" ca="1" si="31"/>
        <v>.</v>
      </c>
      <c r="I88" s="120" t="str">
        <f t="shared" ca="1" si="32"/>
        <v>.</v>
      </c>
      <c r="J88" s="120" t="str">
        <f t="shared" ca="1" si="33"/>
        <v>.</v>
      </c>
      <c r="K88" s="120" t="str">
        <f t="shared" ca="1" si="34"/>
        <v>.</v>
      </c>
      <c r="L88" s="127" t="str">
        <f t="shared" ca="1" si="35"/>
        <v>.</v>
      </c>
      <c r="M88" s="120" t="str">
        <f t="shared" ca="1" si="36"/>
        <v>.</v>
      </c>
      <c r="N88" s="120" t="str">
        <f t="shared" ca="1" si="37"/>
        <v>.</v>
      </c>
      <c r="O88" s="120" t="str">
        <f t="shared" ca="1" si="38"/>
        <v>.</v>
      </c>
      <c r="P88" s="120" t="str">
        <f t="shared" ca="1" si="39"/>
        <v>.</v>
      </c>
      <c r="Q88" s="120" t="str">
        <f t="shared" ca="1" si="40"/>
        <v>.</v>
      </c>
      <c r="R88" s="91" t="str">
        <f t="shared" ca="1" si="41"/>
        <v>-</v>
      </c>
      <c r="S88" s="20"/>
      <c r="T88" s="32"/>
    </row>
    <row r="89" spans="1:20" s="4" customFormat="1" x14ac:dyDescent="0.2">
      <c r="A89" s="152" t="s">
        <v>170</v>
      </c>
      <c r="B89" s="66">
        <v>10004113</v>
      </c>
      <c r="C89" s="66" t="s">
        <v>492</v>
      </c>
      <c r="D89" s="162" t="s">
        <v>171</v>
      </c>
      <c r="E89" s="142">
        <f t="shared" ca="1" si="28"/>
        <v>2685</v>
      </c>
      <c r="F89" s="120">
        <f t="shared" ca="1" si="29"/>
        <v>0.3</v>
      </c>
      <c r="G89" s="92">
        <f t="shared" ca="1" si="30"/>
        <v>2675</v>
      </c>
      <c r="H89" s="126">
        <f t="shared" ca="1" si="31"/>
        <v>9.4</v>
      </c>
      <c r="I89" s="120">
        <f t="shared" ca="1" si="32"/>
        <v>9.6999999999999993</v>
      </c>
      <c r="J89" s="120">
        <f t="shared" ca="1" si="33"/>
        <v>63</v>
      </c>
      <c r="K89" s="120">
        <f t="shared" ca="1" si="34"/>
        <v>74.3</v>
      </c>
      <c r="L89" s="127">
        <f t="shared" ca="1" si="35"/>
        <v>80.900000000000006</v>
      </c>
      <c r="M89" s="120">
        <f t="shared" ca="1" si="36"/>
        <v>9</v>
      </c>
      <c r="N89" s="120">
        <f t="shared" ca="1" si="37"/>
        <v>8.6999999999999993</v>
      </c>
      <c r="O89" s="120">
        <f t="shared" ca="1" si="38"/>
        <v>64.400000000000006</v>
      </c>
      <c r="P89" s="120">
        <f t="shared" ca="1" si="39"/>
        <v>75.900000000000006</v>
      </c>
      <c r="Q89" s="120">
        <f t="shared" ca="1" si="40"/>
        <v>82.3</v>
      </c>
      <c r="R89" s="91">
        <f t="shared" ca="1" si="41"/>
        <v>1.3999999999999915</v>
      </c>
      <c r="S89" s="20"/>
      <c r="T89" s="32"/>
    </row>
    <row r="90" spans="1:20" s="4" customFormat="1" x14ac:dyDescent="0.2">
      <c r="A90" s="152" t="s">
        <v>172</v>
      </c>
      <c r="B90" s="66">
        <v>10004180</v>
      </c>
      <c r="C90" s="66" t="s">
        <v>493</v>
      </c>
      <c r="D90" s="162" t="s">
        <v>173</v>
      </c>
      <c r="E90" s="142">
        <f t="shared" ca="1" si="28"/>
        <v>6430</v>
      </c>
      <c r="F90" s="120">
        <f t="shared" ca="1" si="29"/>
        <v>0.7</v>
      </c>
      <c r="G90" s="92">
        <f t="shared" ca="1" si="30"/>
        <v>6380</v>
      </c>
      <c r="H90" s="126">
        <f t="shared" ca="1" si="31"/>
        <v>7</v>
      </c>
      <c r="I90" s="120">
        <f t="shared" ca="1" si="32"/>
        <v>13</v>
      </c>
      <c r="J90" s="120">
        <f t="shared" ca="1" si="33"/>
        <v>65.099999999999994</v>
      </c>
      <c r="K90" s="120">
        <f t="shared" ca="1" si="34"/>
        <v>75</v>
      </c>
      <c r="L90" s="127">
        <f t="shared" ca="1" si="35"/>
        <v>80</v>
      </c>
      <c r="M90" s="120">
        <f t="shared" ca="1" si="36"/>
        <v>6.4</v>
      </c>
      <c r="N90" s="120">
        <f t="shared" ca="1" si="37"/>
        <v>12.1</v>
      </c>
      <c r="O90" s="120">
        <f t="shared" ca="1" si="38"/>
        <v>66.5</v>
      </c>
      <c r="P90" s="120">
        <f t="shared" ca="1" si="39"/>
        <v>76.7</v>
      </c>
      <c r="Q90" s="120">
        <f t="shared" ca="1" si="40"/>
        <v>81.5</v>
      </c>
      <c r="R90" s="91">
        <f t="shared" ca="1" si="41"/>
        <v>1.5</v>
      </c>
      <c r="S90" s="20"/>
      <c r="T90" s="32"/>
    </row>
    <row r="91" spans="1:20" s="4" customFormat="1" x14ac:dyDescent="0.2">
      <c r="A91" s="152" t="s">
        <v>174</v>
      </c>
      <c r="B91" s="66">
        <v>10007798</v>
      </c>
      <c r="C91" s="66" t="s">
        <v>493</v>
      </c>
      <c r="D91" s="162" t="s">
        <v>175</v>
      </c>
      <c r="E91" s="142">
        <f t="shared" ca="1" si="28"/>
        <v>5925</v>
      </c>
      <c r="F91" s="120">
        <f t="shared" ca="1" si="29"/>
        <v>0.9</v>
      </c>
      <c r="G91" s="92">
        <f t="shared" ca="1" si="30"/>
        <v>5875</v>
      </c>
      <c r="H91" s="126">
        <f t="shared" ca="1" si="31"/>
        <v>7</v>
      </c>
      <c r="I91" s="120">
        <f t="shared" ca="1" si="32"/>
        <v>11.5</v>
      </c>
      <c r="J91" s="120">
        <f t="shared" ca="1" si="33"/>
        <v>58.1</v>
      </c>
      <c r="K91" s="120">
        <f t="shared" ca="1" si="34"/>
        <v>72.2</v>
      </c>
      <c r="L91" s="127">
        <f t="shared" ca="1" si="35"/>
        <v>81.5</v>
      </c>
      <c r="M91" s="120">
        <f t="shared" ca="1" si="36"/>
        <v>6.7</v>
      </c>
      <c r="N91" s="120">
        <f t="shared" ca="1" si="37"/>
        <v>10.1</v>
      </c>
      <c r="O91" s="120">
        <f t="shared" ca="1" si="38"/>
        <v>59.8</v>
      </c>
      <c r="P91" s="120">
        <f t="shared" ca="1" si="39"/>
        <v>74.400000000000006</v>
      </c>
      <c r="Q91" s="120">
        <f t="shared" ca="1" si="40"/>
        <v>83.2</v>
      </c>
      <c r="R91" s="91">
        <f t="shared" ca="1" si="41"/>
        <v>1.7000000000000028</v>
      </c>
      <c r="S91" s="20"/>
      <c r="T91" s="32"/>
    </row>
    <row r="92" spans="1:20" s="4" customFormat="1" x14ac:dyDescent="0.2">
      <c r="A92" s="152" t="s">
        <v>176</v>
      </c>
      <c r="B92" s="66">
        <v>10004351</v>
      </c>
      <c r="C92" s="66" t="s">
        <v>491</v>
      </c>
      <c r="D92" s="162" t="s">
        <v>177</v>
      </c>
      <c r="E92" s="142">
        <f t="shared" ca="1" si="28"/>
        <v>3265</v>
      </c>
      <c r="F92" s="120">
        <f t="shared" ca="1" si="29"/>
        <v>1.8</v>
      </c>
      <c r="G92" s="92">
        <f t="shared" ca="1" si="30"/>
        <v>3205</v>
      </c>
      <c r="H92" s="126">
        <f t="shared" ca="1" si="31"/>
        <v>10.5</v>
      </c>
      <c r="I92" s="120">
        <f t="shared" ca="1" si="32"/>
        <v>16.3</v>
      </c>
      <c r="J92" s="120">
        <f t="shared" ca="1" si="33"/>
        <v>60.8</v>
      </c>
      <c r="K92" s="120">
        <f t="shared" ca="1" si="34"/>
        <v>69</v>
      </c>
      <c r="L92" s="127">
        <f t="shared" ca="1" si="35"/>
        <v>73.099999999999994</v>
      </c>
      <c r="M92" s="120">
        <f t="shared" ca="1" si="36"/>
        <v>8.8000000000000007</v>
      </c>
      <c r="N92" s="120">
        <f t="shared" ca="1" si="37"/>
        <v>14.6</v>
      </c>
      <c r="O92" s="120">
        <f t="shared" ca="1" si="38"/>
        <v>64.3</v>
      </c>
      <c r="P92" s="120">
        <f t="shared" ca="1" si="39"/>
        <v>72.7</v>
      </c>
      <c r="Q92" s="120">
        <f t="shared" ca="1" si="40"/>
        <v>76.599999999999994</v>
      </c>
      <c r="R92" s="91">
        <f t="shared" ca="1" si="41"/>
        <v>3.5</v>
      </c>
      <c r="S92" s="20"/>
      <c r="T92" s="32"/>
    </row>
    <row r="93" spans="1:20" s="4" customFormat="1" x14ac:dyDescent="0.2">
      <c r="A93" s="152" t="s">
        <v>178</v>
      </c>
      <c r="B93" s="66">
        <v>10007799</v>
      </c>
      <c r="C93" s="66" t="s">
        <v>496</v>
      </c>
      <c r="D93" s="162" t="s">
        <v>179</v>
      </c>
      <c r="E93" s="142">
        <f t="shared" ca="1" si="28"/>
        <v>3405</v>
      </c>
      <c r="F93" s="120">
        <f t="shared" ca="1" si="29"/>
        <v>0.9</v>
      </c>
      <c r="G93" s="92">
        <f t="shared" ca="1" si="30"/>
        <v>3375</v>
      </c>
      <c r="H93" s="126">
        <f t="shared" ca="1" si="31"/>
        <v>6.6</v>
      </c>
      <c r="I93" s="120">
        <f t="shared" ca="1" si="32"/>
        <v>12.1</v>
      </c>
      <c r="J93" s="120">
        <f t="shared" ca="1" si="33"/>
        <v>59.2</v>
      </c>
      <c r="K93" s="120">
        <f t="shared" ca="1" si="34"/>
        <v>73.400000000000006</v>
      </c>
      <c r="L93" s="127">
        <f t="shared" ca="1" si="35"/>
        <v>81.400000000000006</v>
      </c>
      <c r="M93" s="120">
        <f t="shared" ca="1" si="36"/>
        <v>6.1</v>
      </c>
      <c r="N93" s="120">
        <f t="shared" ca="1" si="37"/>
        <v>10.7</v>
      </c>
      <c r="O93" s="120">
        <f t="shared" ca="1" si="38"/>
        <v>61.1</v>
      </c>
      <c r="P93" s="120">
        <f t="shared" ca="1" si="39"/>
        <v>75.5</v>
      </c>
      <c r="Q93" s="120">
        <f t="shared" ca="1" si="40"/>
        <v>83.2</v>
      </c>
      <c r="R93" s="91">
        <f t="shared" ca="1" si="41"/>
        <v>1.7999999999999972</v>
      </c>
      <c r="S93" s="20"/>
      <c r="T93" s="32"/>
    </row>
    <row r="94" spans="1:20" s="4" customFormat="1" x14ac:dyDescent="0.2">
      <c r="A94" s="152" t="s">
        <v>180</v>
      </c>
      <c r="B94" s="66">
        <v>10007832</v>
      </c>
      <c r="C94" s="66" t="s">
        <v>489</v>
      </c>
      <c r="D94" s="162" t="s">
        <v>181</v>
      </c>
      <c r="E94" s="142">
        <f t="shared" ca="1" si="28"/>
        <v>505</v>
      </c>
      <c r="F94" s="120">
        <f t="shared" ca="1" si="29"/>
        <v>0.2</v>
      </c>
      <c r="G94" s="92">
        <f t="shared" ca="1" si="30"/>
        <v>500</v>
      </c>
      <c r="H94" s="126">
        <f t="shared" ca="1" si="31"/>
        <v>4.2</v>
      </c>
      <c r="I94" s="120">
        <f t="shared" ca="1" si="32"/>
        <v>8.8000000000000007</v>
      </c>
      <c r="J94" s="120">
        <f t="shared" ca="1" si="33"/>
        <v>72.099999999999994</v>
      </c>
      <c r="K94" s="120">
        <f t="shared" ca="1" si="34"/>
        <v>84.1</v>
      </c>
      <c r="L94" s="127">
        <f t="shared" ca="1" si="35"/>
        <v>87.1</v>
      </c>
      <c r="M94" s="120" t="str">
        <f t="shared" ca="1" si="36"/>
        <v>x</v>
      </c>
      <c r="N94" s="120" t="str">
        <f t="shared" ca="1" si="37"/>
        <v>x</v>
      </c>
      <c r="O94" s="120">
        <f t="shared" ca="1" si="38"/>
        <v>73.3</v>
      </c>
      <c r="P94" s="120">
        <f t="shared" ca="1" si="39"/>
        <v>85.5</v>
      </c>
      <c r="Q94" s="120">
        <f t="shared" ca="1" si="40"/>
        <v>88.2</v>
      </c>
      <c r="R94" s="91">
        <f t="shared" ca="1" si="41"/>
        <v>1.1000000000000085</v>
      </c>
      <c r="S94" s="20"/>
      <c r="T94" s="32"/>
    </row>
    <row r="95" spans="1:20" s="4" customFormat="1" x14ac:dyDescent="0.2">
      <c r="A95" s="152" t="s">
        <v>182</v>
      </c>
      <c r="B95" s="66">
        <v>10007138</v>
      </c>
      <c r="C95" s="66" t="s">
        <v>492</v>
      </c>
      <c r="D95" s="162" t="s">
        <v>183</v>
      </c>
      <c r="E95" s="142">
        <f t="shared" ca="1" si="28"/>
        <v>2425</v>
      </c>
      <c r="F95" s="120">
        <f t="shared" ca="1" si="29"/>
        <v>0.6</v>
      </c>
      <c r="G95" s="92">
        <f t="shared" ca="1" si="30"/>
        <v>2410</v>
      </c>
      <c r="H95" s="126">
        <f t="shared" ca="1" si="31"/>
        <v>7.3</v>
      </c>
      <c r="I95" s="120">
        <f t="shared" ca="1" si="32"/>
        <v>11.8</v>
      </c>
      <c r="J95" s="120">
        <f t="shared" ca="1" si="33"/>
        <v>66.3</v>
      </c>
      <c r="K95" s="120">
        <f t="shared" ca="1" si="34"/>
        <v>76.7</v>
      </c>
      <c r="L95" s="127">
        <f t="shared" ca="1" si="35"/>
        <v>80.8</v>
      </c>
      <c r="M95" s="120">
        <f t="shared" ca="1" si="36"/>
        <v>6.3</v>
      </c>
      <c r="N95" s="120">
        <f t="shared" ca="1" si="37"/>
        <v>10.7</v>
      </c>
      <c r="O95" s="120">
        <f t="shared" ca="1" si="38"/>
        <v>68.5</v>
      </c>
      <c r="P95" s="120">
        <f t="shared" ca="1" si="39"/>
        <v>79</v>
      </c>
      <c r="Q95" s="120">
        <f t="shared" ca="1" si="40"/>
        <v>83</v>
      </c>
      <c r="R95" s="91">
        <f t="shared" ca="1" si="41"/>
        <v>2.2000000000000028</v>
      </c>
      <c r="S95" s="20"/>
      <c r="T95" s="32"/>
    </row>
    <row r="96" spans="1:20" s="4" customFormat="1" x14ac:dyDescent="0.2">
      <c r="A96" s="152" t="s">
        <v>184</v>
      </c>
      <c r="B96" s="66">
        <v>10001282</v>
      </c>
      <c r="C96" s="66" t="s">
        <v>496</v>
      </c>
      <c r="D96" s="162" t="s">
        <v>185</v>
      </c>
      <c r="E96" s="142">
        <f t="shared" ca="1" si="28"/>
        <v>4920</v>
      </c>
      <c r="F96" s="120">
        <f t="shared" ca="1" si="29"/>
        <v>1.3</v>
      </c>
      <c r="G96" s="92">
        <f t="shared" ca="1" si="30"/>
        <v>4855</v>
      </c>
      <c r="H96" s="126">
        <f t="shared" ca="1" si="31"/>
        <v>7.4</v>
      </c>
      <c r="I96" s="120">
        <f t="shared" ca="1" si="32"/>
        <v>10.4</v>
      </c>
      <c r="J96" s="120">
        <f t="shared" ca="1" si="33"/>
        <v>65.599999999999994</v>
      </c>
      <c r="K96" s="120">
        <f t="shared" ca="1" si="34"/>
        <v>77.599999999999994</v>
      </c>
      <c r="L96" s="127">
        <f t="shared" ca="1" si="35"/>
        <v>82.2</v>
      </c>
      <c r="M96" s="120">
        <f t="shared" ca="1" si="36"/>
        <v>6.8</v>
      </c>
      <c r="N96" s="120">
        <f t="shared" ca="1" si="37"/>
        <v>9.8000000000000007</v>
      </c>
      <c r="O96" s="120">
        <f t="shared" ca="1" si="38"/>
        <v>66.8</v>
      </c>
      <c r="P96" s="120">
        <f t="shared" ca="1" si="39"/>
        <v>79</v>
      </c>
      <c r="Q96" s="120">
        <f t="shared" ca="1" si="40"/>
        <v>83.4</v>
      </c>
      <c r="R96" s="91">
        <f t="shared" ca="1" si="41"/>
        <v>1.2000000000000028</v>
      </c>
      <c r="S96" s="20"/>
      <c r="T96" s="32"/>
    </row>
    <row r="97" spans="1:20" s="4" customFormat="1" x14ac:dyDescent="0.2">
      <c r="A97" s="152" t="s">
        <v>186</v>
      </c>
      <c r="B97" s="66">
        <v>10004775</v>
      </c>
      <c r="C97" s="66" t="s">
        <v>488</v>
      </c>
      <c r="D97" s="162" t="s">
        <v>187</v>
      </c>
      <c r="E97" s="142">
        <f t="shared" ca="1" si="28"/>
        <v>455</v>
      </c>
      <c r="F97" s="120">
        <f t="shared" ca="1" si="29"/>
        <v>0</v>
      </c>
      <c r="G97" s="92">
        <f t="shared" ca="1" si="30"/>
        <v>455</v>
      </c>
      <c r="H97" s="126">
        <f t="shared" ca="1" si="31"/>
        <v>9.9</v>
      </c>
      <c r="I97" s="120">
        <f t="shared" ca="1" si="32"/>
        <v>17.399999999999999</v>
      </c>
      <c r="J97" s="120">
        <f t="shared" ca="1" si="33"/>
        <v>66.2</v>
      </c>
      <c r="K97" s="120">
        <f t="shared" ca="1" si="34"/>
        <v>71</v>
      </c>
      <c r="L97" s="127">
        <f t="shared" ca="1" si="35"/>
        <v>72.7</v>
      </c>
      <c r="M97" s="120">
        <f t="shared" ca="1" si="36"/>
        <v>7</v>
      </c>
      <c r="N97" s="120">
        <f t="shared" ca="1" si="37"/>
        <v>15.2</v>
      </c>
      <c r="O97" s="120">
        <f t="shared" ca="1" si="38"/>
        <v>71.2</v>
      </c>
      <c r="P97" s="120">
        <f t="shared" ca="1" si="39"/>
        <v>76.3</v>
      </c>
      <c r="Q97" s="120">
        <f t="shared" ca="1" si="40"/>
        <v>77.8</v>
      </c>
      <c r="R97" s="91">
        <f t="shared" ca="1" si="41"/>
        <v>5.0999999999999943</v>
      </c>
      <c r="S97" s="20"/>
      <c r="T97" s="32"/>
    </row>
    <row r="98" spans="1:20" s="4" customFormat="1" x14ac:dyDescent="0.2">
      <c r="A98" s="152" t="s">
        <v>188</v>
      </c>
      <c r="B98" s="66">
        <v>10007154</v>
      </c>
      <c r="C98" s="66" t="s">
        <v>492</v>
      </c>
      <c r="D98" s="162" t="s">
        <v>189</v>
      </c>
      <c r="E98" s="142">
        <f t="shared" ca="1" si="28"/>
        <v>5110</v>
      </c>
      <c r="F98" s="120">
        <f t="shared" ca="1" si="29"/>
        <v>1.2</v>
      </c>
      <c r="G98" s="92">
        <f t="shared" ca="1" si="30"/>
        <v>5050</v>
      </c>
      <c r="H98" s="126">
        <f t="shared" ca="1" si="31"/>
        <v>7.3</v>
      </c>
      <c r="I98" s="120">
        <f t="shared" ca="1" si="32"/>
        <v>10.5</v>
      </c>
      <c r="J98" s="120">
        <f t="shared" ca="1" si="33"/>
        <v>57.3</v>
      </c>
      <c r="K98" s="120">
        <f t="shared" ca="1" si="34"/>
        <v>73.099999999999994</v>
      </c>
      <c r="L98" s="127">
        <f t="shared" ca="1" si="35"/>
        <v>82.2</v>
      </c>
      <c r="M98" s="120">
        <f t="shared" ca="1" si="36"/>
        <v>6.7</v>
      </c>
      <c r="N98" s="120">
        <f t="shared" ca="1" si="37"/>
        <v>9.9</v>
      </c>
      <c r="O98" s="120">
        <f t="shared" ca="1" si="38"/>
        <v>58.4</v>
      </c>
      <c r="P98" s="120">
        <f t="shared" ca="1" si="39"/>
        <v>74.7</v>
      </c>
      <c r="Q98" s="120">
        <f t="shared" ca="1" si="40"/>
        <v>83.3</v>
      </c>
      <c r="R98" s="91">
        <f t="shared" ca="1" si="41"/>
        <v>1.0999999999999943</v>
      </c>
      <c r="S98" s="20"/>
      <c r="T98" s="32"/>
    </row>
    <row r="99" spans="1:20" s="4" customFormat="1" x14ac:dyDescent="0.2">
      <c r="A99" s="152" t="s">
        <v>190</v>
      </c>
      <c r="B99" s="66">
        <v>10004797</v>
      </c>
      <c r="C99" s="66" t="s">
        <v>492</v>
      </c>
      <c r="D99" s="162" t="s">
        <v>191</v>
      </c>
      <c r="E99" s="142">
        <f t="shared" ca="1" si="28"/>
        <v>5645</v>
      </c>
      <c r="F99" s="120">
        <f t="shared" ca="1" si="29"/>
        <v>1.7</v>
      </c>
      <c r="G99" s="92">
        <f t="shared" ca="1" si="30"/>
        <v>5550</v>
      </c>
      <c r="H99" s="126">
        <f t="shared" ca="1" si="31"/>
        <v>7.8</v>
      </c>
      <c r="I99" s="120">
        <f t="shared" ca="1" si="32"/>
        <v>12</v>
      </c>
      <c r="J99" s="120">
        <f t="shared" ca="1" si="33"/>
        <v>64.5</v>
      </c>
      <c r="K99" s="120">
        <f t="shared" ca="1" si="34"/>
        <v>74.3</v>
      </c>
      <c r="L99" s="127">
        <f t="shared" ca="1" si="35"/>
        <v>80.2</v>
      </c>
      <c r="M99" s="120">
        <f t="shared" ca="1" si="36"/>
        <v>7.1</v>
      </c>
      <c r="N99" s="120">
        <f t="shared" ca="1" si="37"/>
        <v>11.3</v>
      </c>
      <c r="O99" s="120">
        <f t="shared" ca="1" si="38"/>
        <v>66</v>
      </c>
      <c r="P99" s="120">
        <f t="shared" ca="1" si="39"/>
        <v>75.900000000000006</v>
      </c>
      <c r="Q99" s="120">
        <f t="shared" ca="1" si="40"/>
        <v>81.7</v>
      </c>
      <c r="R99" s="91">
        <f t="shared" ca="1" si="41"/>
        <v>1.5</v>
      </c>
      <c r="S99" s="20"/>
      <c r="T99" s="32"/>
    </row>
    <row r="100" spans="1:20" s="4" customFormat="1" x14ac:dyDescent="0.2">
      <c r="A100" s="152" t="s">
        <v>192</v>
      </c>
      <c r="B100" s="66">
        <v>10007773</v>
      </c>
      <c r="C100" s="66" t="s">
        <v>495</v>
      </c>
      <c r="D100" s="162" t="s">
        <v>432</v>
      </c>
      <c r="E100" s="142">
        <f t="shared" ca="1" si="28"/>
        <v>10000</v>
      </c>
      <c r="F100" s="120">
        <f t="shared" ca="1" si="29"/>
        <v>3.4</v>
      </c>
      <c r="G100" s="92">
        <f t="shared" ca="1" si="30"/>
        <v>9660</v>
      </c>
      <c r="H100" s="126">
        <f t="shared" ca="1" si="31"/>
        <v>14.2</v>
      </c>
      <c r="I100" s="120">
        <f t="shared" ca="1" si="32"/>
        <v>6.6</v>
      </c>
      <c r="J100" s="120">
        <f t="shared" ca="1" si="33"/>
        <v>54.3</v>
      </c>
      <c r="K100" s="120">
        <f t="shared" ca="1" si="34"/>
        <v>71</v>
      </c>
      <c r="L100" s="127">
        <f t="shared" ca="1" si="35"/>
        <v>79.3</v>
      </c>
      <c r="M100" s="120">
        <f t="shared" ca="1" si="36"/>
        <v>11.6</v>
      </c>
      <c r="N100" s="120">
        <f t="shared" ca="1" si="37"/>
        <v>6</v>
      </c>
      <c r="O100" s="120">
        <f t="shared" ca="1" si="38"/>
        <v>57.5</v>
      </c>
      <c r="P100" s="120">
        <f t="shared" ca="1" si="39"/>
        <v>74.8</v>
      </c>
      <c r="Q100" s="120">
        <f t="shared" ca="1" si="40"/>
        <v>82.5</v>
      </c>
      <c r="R100" s="91">
        <f t="shared" ca="1" si="41"/>
        <v>3.2000000000000028</v>
      </c>
      <c r="S100" s="20"/>
      <c r="T100" s="32"/>
    </row>
    <row r="101" spans="1:20" s="4" customFormat="1" x14ac:dyDescent="0.2">
      <c r="A101" s="152" t="s">
        <v>194</v>
      </c>
      <c r="B101" s="66">
        <v>10004930</v>
      </c>
      <c r="C101" s="66" t="s">
        <v>495</v>
      </c>
      <c r="D101" s="162" t="s">
        <v>195</v>
      </c>
      <c r="E101" s="142">
        <f t="shared" ca="1" si="28"/>
        <v>2615</v>
      </c>
      <c r="F101" s="120">
        <f t="shared" ca="1" si="29"/>
        <v>1.4</v>
      </c>
      <c r="G101" s="92">
        <f t="shared" ca="1" si="30"/>
        <v>2580</v>
      </c>
      <c r="H101" s="126">
        <f t="shared" ca="1" si="31"/>
        <v>8.4</v>
      </c>
      <c r="I101" s="120">
        <f t="shared" ca="1" si="32"/>
        <v>11.3</v>
      </c>
      <c r="J101" s="120">
        <f t="shared" ca="1" si="33"/>
        <v>63.9</v>
      </c>
      <c r="K101" s="120">
        <f t="shared" ca="1" si="34"/>
        <v>74.400000000000006</v>
      </c>
      <c r="L101" s="127">
        <f t="shared" ca="1" si="35"/>
        <v>80.2</v>
      </c>
      <c r="M101" s="120">
        <f t="shared" ca="1" si="36"/>
        <v>7</v>
      </c>
      <c r="N101" s="120">
        <f t="shared" ca="1" si="37"/>
        <v>10.5</v>
      </c>
      <c r="O101" s="120">
        <f t="shared" ca="1" si="38"/>
        <v>66.099999999999994</v>
      </c>
      <c r="P101" s="120">
        <f t="shared" ca="1" si="39"/>
        <v>76.8</v>
      </c>
      <c r="Q101" s="120">
        <f t="shared" ca="1" si="40"/>
        <v>82.5</v>
      </c>
      <c r="R101" s="91">
        <f t="shared" ca="1" si="41"/>
        <v>2.2999999999999972</v>
      </c>
      <c r="S101" s="20"/>
      <c r="T101" s="32"/>
    </row>
    <row r="102" spans="1:20" s="4" customFormat="1" x14ac:dyDescent="0.2">
      <c r="A102" s="152" t="s">
        <v>196</v>
      </c>
      <c r="B102" s="66">
        <v>10007774</v>
      </c>
      <c r="C102" s="66" t="s">
        <v>495</v>
      </c>
      <c r="D102" s="162" t="s">
        <v>197</v>
      </c>
      <c r="E102" s="142">
        <f t="shared" ca="1" si="28"/>
        <v>2745</v>
      </c>
      <c r="F102" s="120">
        <f t="shared" ca="1" si="29"/>
        <v>0.5</v>
      </c>
      <c r="G102" s="92">
        <f t="shared" ca="1" si="30"/>
        <v>2730</v>
      </c>
      <c r="H102" s="126">
        <f t="shared" ca="1" si="31"/>
        <v>11.2</v>
      </c>
      <c r="I102" s="120">
        <f t="shared" ca="1" si="32"/>
        <v>11.1</v>
      </c>
      <c r="J102" s="120">
        <f t="shared" ca="1" si="33"/>
        <v>42.7</v>
      </c>
      <c r="K102" s="120">
        <f t="shared" ca="1" si="34"/>
        <v>59.1</v>
      </c>
      <c r="L102" s="127">
        <f t="shared" ca="1" si="35"/>
        <v>77.7</v>
      </c>
      <c r="M102" s="120">
        <f t="shared" ca="1" si="36"/>
        <v>10.1</v>
      </c>
      <c r="N102" s="120">
        <f t="shared" ca="1" si="37"/>
        <v>9.6999999999999993</v>
      </c>
      <c r="O102" s="120">
        <f t="shared" ca="1" si="38"/>
        <v>45.1</v>
      </c>
      <c r="P102" s="120">
        <f t="shared" ca="1" si="39"/>
        <v>62.9</v>
      </c>
      <c r="Q102" s="120">
        <f t="shared" ca="1" si="40"/>
        <v>80.099999999999994</v>
      </c>
      <c r="R102" s="91">
        <f t="shared" ca="1" si="41"/>
        <v>2.3999999999999915</v>
      </c>
      <c r="S102" s="20"/>
      <c r="T102" s="32"/>
    </row>
    <row r="103" spans="1:20" s="4" customFormat="1" x14ac:dyDescent="0.2">
      <c r="A103" s="152" t="s">
        <v>198</v>
      </c>
      <c r="B103" s="66">
        <v>10005127</v>
      </c>
      <c r="C103" s="66" t="s">
        <v>490</v>
      </c>
      <c r="D103" s="162" t="s">
        <v>431</v>
      </c>
      <c r="E103" s="142" t="str">
        <f t="shared" ca="1" si="28"/>
        <v>.</v>
      </c>
      <c r="F103" s="120" t="str">
        <f t="shared" ca="1" si="29"/>
        <v>.</v>
      </c>
      <c r="G103" s="92" t="str">
        <f t="shared" ca="1" si="30"/>
        <v>.</v>
      </c>
      <c r="H103" s="126" t="str">
        <f t="shared" ca="1" si="31"/>
        <v>.</v>
      </c>
      <c r="I103" s="120" t="str">
        <f t="shared" ca="1" si="32"/>
        <v>.</v>
      </c>
      <c r="J103" s="120" t="str">
        <f t="shared" ca="1" si="33"/>
        <v>.</v>
      </c>
      <c r="K103" s="120" t="str">
        <f t="shared" ca="1" si="34"/>
        <v>.</v>
      </c>
      <c r="L103" s="127" t="str">
        <f t="shared" ca="1" si="35"/>
        <v>.</v>
      </c>
      <c r="M103" s="120" t="str">
        <f t="shared" ca="1" si="36"/>
        <v>.</v>
      </c>
      <c r="N103" s="120" t="str">
        <f t="shared" ca="1" si="37"/>
        <v>.</v>
      </c>
      <c r="O103" s="120" t="str">
        <f t="shared" ca="1" si="38"/>
        <v>.</v>
      </c>
      <c r="P103" s="120" t="str">
        <f t="shared" ca="1" si="39"/>
        <v>.</v>
      </c>
      <c r="Q103" s="120" t="str">
        <f t="shared" ca="1" si="40"/>
        <v>.</v>
      </c>
      <c r="R103" s="91" t="str">
        <f t="shared" ca="1" si="41"/>
        <v>-</v>
      </c>
      <c r="S103" s="20"/>
      <c r="T103" s="32"/>
    </row>
    <row r="104" spans="1:20" s="4" customFormat="1" x14ac:dyDescent="0.2">
      <c r="A104" s="152" t="s">
        <v>200</v>
      </c>
      <c r="B104" s="66">
        <v>10007801</v>
      </c>
      <c r="C104" s="66" t="s">
        <v>490</v>
      </c>
      <c r="D104" s="162" t="s">
        <v>201</v>
      </c>
      <c r="E104" s="142">
        <f t="shared" ca="1" si="28"/>
        <v>4755</v>
      </c>
      <c r="F104" s="120">
        <f t="shared" ca="1" si="29"/>
        <v>1</v>
      </c>
      <c r="G104" s="92">
        <f t="shared" ca="1" si="30"/>
        <v>4710</v>
      </c>
      <c r="H104" s="126">
        <f t="shared" ca="1" si="31"/>
        <v>8.6999999999999993</v>
      </c>
      <c r="I104" s="120">
        <f t="shared" ca="1" si="32"/>
        <v>11.8</v>
      </c>
      <c r="J104" s="120">
        <f t="shared" ca="1" si="33"/>
        <v>62.1</v>
      </c>
      <c r="K104" s="120">
        <f t="shared" ca="1" si="34"/>
        <v>73.900000000000006</v>
      </c>
      <c r="L104" s="127">
        <f t="shared" ca="1" si="35"/>
        <v>79.599999999999994</v>
      </c>
      <c r="M104" s="120">
        <f t="shared" ca="1" si="36"/>
        <v>7.4</v>
      </c>
      <c r="N104" s="120">
        <f t="shared" ca="1" si="37"/>
        <v>10.7</v>
      </c>
      <c r="O104" s="120">
        <f t="shared" ca="1" si="38"/>
        <v>64.400000000000006</v>
      </c>
      <c r="P104" s="120">
        <f t="shared" ca="1" si="39"/>
        <v>76.5</v>
      </c>
      <c r="Q104" s="120">
        <f t="shared" ca="1" si="40"/>
        <v>81.900000000000006</v>
      </c>
      <c r="R104" s="91">
        <f t="shared" ca="1" si="41"/>
        <v>2.3000000000000114</v>
      </c>
      <c r="S104" s="20"/>
      <c r="T104" s="32"/>
    </row>
    <row r="105" spans="1:20" s="4" customFormat="1" x14ac:dyDescent="0.2">
      <c r="A105" s="152" t="s">
        <v>202</v>
      </c>
      <c r="B105" s="66">
        <v>10007155</v>
      </c>
      <c r="C105" s="66" t="s">
        <v>495</v>
      </c>
      <c r="D105" s="162" t="s">
        <v>203</v>
      </c>
      <c r="E105" s="142">
        <f t="shared" ca="1" si="28"/>
        <v>4390</v>
      </c>
      <c r="F105" s="120">
        <f t="shared" ca="1" si="29"/>
        <v>0.3</v>
      </c>
      <c r="G105" s="92">
        <f t="shared" ca="1" si="30"/>
        <v>4375</v>
      </c>
      <c r="H105" s="126">
        <f t="shared" ca="1" si="31"/>
        <v>7.3</v>
      </c>
      <c r="I105" s="120">
        <f t="shared" ca="1" si="32"/>
        <v>12.5</v>
      </c>
      <c r="J105" s="120">
        <f t="shared" ca="1" si="33"/>
        <v>63.6</v>
      </c>
      <c r="K105" s="120">
        <f t="shared" ca="1" si="34"/>
        <v>74.7</v>
      </c>
      <c r="L105" s="127">
        <f t="shared" ca="1" si="35"/>
        <v>80.2</v>
      </c>
      <c r="M105" s="120">
        <f t="shared" ca="1" si="36"/>
        <v>6.4</v>
      </c>
      <c r="N105" s="120">
        <f t="shared" ca="1" si="37"/>
        <v>11.3</v>
      </c>
      <c r="O105" s="120">
        <f t="shared" ca="1" si="38"/>
        <v>65.7</v>
      </c>
      <c r="P105" s="120">
        <f t="shared" ca="1" si="39"/>
        <v>77.099999999999994</v>
      </c>
      <c r="Q105" s="120">
        <f t="shared" ca="1" si="40"/>
        <v>82.3</v>
      </c>
      <c r="R105" s="91">
        <f t="shared" ca="1" si="41"/>
        <v>2.0999999999999943</v>
      </c>
      <c r="S105" s="20"/>
      <c r="T105" s="32"/>
    </row>
    <row r="106" spans="1:20" s="4" customFormat="1" x14ac:dyDescent="0.2">
      <c r="A106" s="152" t="s">
        <v>204</v>
      </c>
      <c r="B106" s="66">
        <v>10007775</v>
      </c>
      <c r="C106" s="66" t="s">
        <v>491</v>
      </c>
      <c r="D106" s="162" t="s">
        <v>205</v>
      </c>
      <c r="E106" s="142">
        <f t="shared" ca="1" si="28"/>
        <v>2475</v>
      </c>
      <c r="F106" s="120">
        <f t="shared" ca="1" si="29"/>
        <v>0.8</v>
      </c>
      <c r="G106" s="92">
        <f t="shared" ca="1" si="30"/>
        <v>2455</v>
      </c>
      <c r="H106" s="126">
        <f t="shared" ca="1" si="31"/>
        <v>7.5</v>
      </c>
      <c r="I106" s="120">
        <f t="shared" ca="1" si="32"/>
        <v>13.6</v>
      </c>
      <c r="J106" s="120">
        <f t="shared" ca="1" si="33"/>
        <v>51</v>
      </c>
      <c r="K106" s="120">
        <f t="shared" ca="1" si="34"/>
        <v>66.2</v>
      </c>
      <c r="L106" s="127">
        <f t="shared" ca="1" si="35"/>
        <v>78.900000000000006</v>
      </c>
      <c r="M106" s="120">
        <f t="shared" ca="1" si="36"/>
        <v>6.2</v>
      </c>
      <c r="N106" s="120">
        <f t="shared" ca="1" si="37"/>
        <v>11.3</v>
      </c>
      <c r="O106" s="120">
        <f t="shared" ca="1" si="38"/>
        <v>54.7</v>
      </c>
      <c r="P106" s="120">
        <f t="shared" ca="1" si="39"/>
        <v>70.3</v>
      </c>
      <c r="Q106" s="120">
        <f t="shared" ca="1" si="40"/>
        <v>82.6</v>
      </c>
      <c r="R106" s="91">
        <f t="shared" ca="1" si="41"/>
        <v>3.6999999999999886</v>
      </c>
      <c r="S106" s="20"/>
      <c r="T106" s="32"/>
    </row>
    <row r="107" spans="1:20" s="4" customFormat="1" x14ac:dyDescent="0.2">
      <c r="A107" s="152" t="s">
        <v>206</v>
      </c>
      <c r="B107" s="66">
        <v>10005389</v>
      </c>
      <c r="C107" s="66" t="s">
        <v>491</v>
      </c>
      <c r="D107" s="162" t="s">
        <v>207</v>
      </c>
      <c r="E107" s="142">
        <f t="shared" ca="1" si="28"/>
        <v>385</v>
      </c>
      <c r="F107" s="120">
        <f t="shared" ca="1" si="29"/>
        <v>0.3</v>
      </c>
      <c r="G107" s="92">
        <f t="shared" ca="1" si="30"/>
        <v>385</v>
      </c>
      <c r="H107" s="126">
        <f t="shared" ca="1" si="31"/>
        <v>12</v>
      </c>
      <c r="I107" s="120">
        <f t="shared" ca="1" si="32"/>
        <v>17.5</v>
      </c>
      <c r="J107" s="120">
        <f t="shared" ca="1" si="33"/>
        <v>66.8</v>
      </c>
      <c r="K107" s="120">
        <f t="shared" ca="1" si="34"/>
        <v>68.7</v>
      </c>
      <c r="L107" s="127">
        <f t="shared" ca="1" si="35"/>
        <v>70.5</v>
      </c>
      <c r="M107" s="120">
        <f t="shared" ca="1" si="36"/>
        <v>6.8</v>
      </c>
      <c r="N107" s="120">
        <f t="shared" ca="1" si="37"/>
        <v>13.6</v>
      </c>
      <c r="O107" s="120">
        <f t="shared" ca="1" si="38"/>
        <v>76</v>
      </c>
      <c r="P107" s="120">
        <f t="shared" ca="1" si="39"/>
        <v>77.8</v>
      </c>
      <c r="Q107" s="120">
        <f t="shared" ca="1" si="40"/>
        <v>79.599999999999994</v>
      </c>
      <c r="R107" s="91">
        <f t="shared" ca="1" si="41"/>
        <v>9.0999999999999943</v>
      </c>
      <c r="S107" s="20"/>
      <c r="T107" s="32"/>
    </row>
    <row r="108" spans="1:20" s="4" customFormat="1" x14ac:dyDescent="0.2">
      <c r="A108" s="152" t="s">
        <v>208</v>
      </c>
      <c r="B108" s="66">
        <v>10007802</v>
      </c>
      <c r="C108" s="66" t="s">
        <v>495</v>
      </c>
      <c r="D108" s="162" t="s">
        <v>209</v>
      </c>
      <c r="E108" s="142">
        <f t="shared" ca="1" si="28"/>
        <v>2055</v>
      </c>
      <c r="F108" s="120">
        <f t="shared" ca="1" si="29"/>
        <v>0.5</v>
      </c>
      <c r="G108" s="92">
        <f t="shared" ca="1" si="30"/>
        <v>2045</v>
      </c>
      <c r="H108" s="126">
        <f t="shared" ca="1" si="31"/>
        <v>6.6</v>
      </c>
      <c r="I108" s="120">
        <f t="shared" ca="1" si="32"/>
        <v>12.1</v>
      </c>
      <c r="J108" s="120">
        <f t="shared" ca="1" si="33"/>
        <v>62.4</v>
      </c>
      <c r="K108" s="120">
        <f t="shared" ca="1" si="34"/>
        <v>74.5</v>
      </c>
      <c r="L108" s="127">
        <f t="shared" ca="1" si="35"/>
        <v>81.3</v>
      </c>
      <c r="M108" s="120">
        <f t="shared" ca="1" si="36"/>
        <v>6</v>
      </c>
      <c r="N108" s="120">
        <f t="shared" ca="1" si="37"/>
        <v>11.4</v>
      </c>
      <c r="O108" s="120">
        <f t="shared" ca="1" si="38"/>
        <v>63.7</v>
      </c>
      <c r="P108" s="120">
        <f t="shared" ca="1" si="39"/>
        <v>76.2</v>
      </c>
      <c r="Q108" s="120">
        <f t="shared" ca="1" si="40"/>
        <v>82.6</v>
      </c>
      <c r="R108" s="91">
        <f t="shared" ca="1" si="41"/>
        <v>1.2999999999999972</v>
      </c>
      <c r="S108" s="20"/>
      <c r="T108" s="32"/>
    </row>
    <row r="109" spans="1:20" s="4" customFormat="1" x14ac:dyDescent="0.2">
      <c r="A109" s="152" t="s">
        <v>210</v>
      </c>
      <c r="B109" s="66">
        <v>10007776</v>
      </c>
      <c r="C109" s="66" t="s">
        <v>491</v>
      </c>
      <c r="D109" s="162" t="s">
        <v>211</v>
      </c>
      <c r="E109" s="142">
        <f t="shared" ca="1" si="28"/>
        <v>1740</v>
      </c>
      <c r="F109" s="120">
        <f t="shared" ca="1" si="29"/>
        <v>0.9</v>
      </c>
      <c r="G109" s="92">
        <f t="shared" ca="1" si="30"/>
        <v>1725</v>
      </c>
      <c r="H109" s="126">
        <f t="shared" ca="1" si="31"/>
        <v>7.1</v>
      </c>
      <c r="I109" s="120">
        <f t="shared" ca="1" si="32"/>
        <v>13.8</v>
      </c>
      <c r="J109" s="120">
        <f t="shared" ca="1" si="33"/>
        <v>63.2</v>
      </c>
      <c r="K109" s="120">
        <f t="shared" ca="1" si="34"/>
        <v>73</v>
      </c>
      <c r="L109" s="127">
        <f t="shared" ca="1" si="35"/>
        <v>79.099999999999994</v>
      </c>
      <c r="M109" s="120">
        <f t="shared" ca="1" si="36"/>
        <v>6.4</v>
      </c>
      <c r="N109" s="120">
        <f t="shared" ca="1" si="37"/>
        <v>13.3</v>
      </c>
      <c r="O109" s="120">
        <f t="shared" ca="1" si="38"/>
        <v>64.400000000000006</v>
      </c>
      <c r="P109" s="120">
        <f t="shared" ca="1" si="39"/>
        <v>74.400000000000006</v>
      </c>
      <c r="Q109" s="120">
        <f t="shared" ca="1" si="40"/>
        <v>80.3</v>
      </c>
      <c r="R109" s="91">
        <f t="shared" ca="1" si="41"/>
        <v>1.2000000000000028</v>
      </c>
      <c r="S109" s="20"/>
      <c r="T109" s="32"/>
    </row>
    <row r="110" spans="1:20" s="4" customFormat="1" x14ac:dyDescent="0.2">
      <c r="A110" s="152" t="s">
        <v>212</v>
      </c>
      <c r="B110" s="66">
        <v>10005523</v>
      </c>
      <c r="C110" s="66" t="s">
        <v>491</v>
      </c>
      <c r="D110" s="162" t="s">
        <v>213</v>
      </c>
      <c r="E110" s="142">
        <f t="shared" ca="1" si="28"/>
        <v>180</v>
      </c>
      <c r="F110" s="120">
        <f t="shared" ca="1" si="29"/>
        <v>1.1000000000000001</v>
      </c>
      <c r="G110" s="92">
        <f t="shared" ca="1" si="30"/>
        <v>180</v>
      </c>
      <c r="H110" s="126">
        <f t="shared" ca="1" si="31"/>
        <v>10.1</v>
      </c>
      <c r="I110" s="120">
        <f t="shared" ca="1" si="32"/>
        <v>27</v>
      </c>
      <c r="J110" s="120" t="str">
        <f t="shared" ca="1" si="33"/>
        <v>x</v>
      </c>
      <c r="K110" s="120" t="str">
        <f t="shared" ca="1" si="34"/>
        <v>x</v>
      </c>
      <c r="L110" s="127">
        <f t="shared" ca="1" si="35"/>
        <v>62.9</v>
      </c>
      <c r="M110" s="120">
        <f t="shared" ca="1" si="36"/>
        <v>2.8</v>
      </c>
      <c r="N110" s="120">
        <f t="shared" ca="1" si="37"/>
        <v>13.5</v>
      </c>
      <c r="O110" s="120">
        <f t="shared" ca="1" si="38"/>
        <v>80.3</v>
      </c>
      <c r="P110" s="120">
        <f t="shared" ca="1" si="39"/>
        <v>82</v>
      </c>
      <c r="Q110" s="120">
        <f t="shared" ca="1" si="40"/>
        <v>83.7</v>
      </c>
      <c r="R110" s="91">
        <f t="shared" ca="1" si="41"/>
        <v>20.800000000000004</v>
      </c>
      <c r="S110" s="20"/>
      <c r="T110" s="32"/>
    </row>
    <row r="111" spans="1:20" s="4" customFormat="1" x14ac:dyDescent="0.2">
      <c r="A111" s="152" t="s">
        <v>214</v>
      </c>
      <c r="B111" s="66">
        <v>10007835</v>
      </c>
      <c r="C111" s="66" t="s">
        <v>491</v>
      </c>
      <c r="D111" s="162" t="s">
        <v>215</v>
      </c>
      <c r="E111" s="142">
        <f t="shared" ref="E111:E145" ca="1" si="42">VLOOKUP($B111,INDIRECT($AC$23),4+$AC$21+$AC$18,FALSE)</f>
        <v>50</v>
      </c>
      <c r="F111" s="120">
        <f t="shared" ref="F111:F145" ca="1" si="43">VLOOKUP($B111,INDIRECT($AC$23),5+$AC$21+$AC$18,FALSE)</f>
        <v>2</v>
      </c>
      <c r="G111" s="92">
        <f t="shared" ref="G111:G145" ca="1" si="44">VLOOKUP($B111,INDIRECT($AC$23),6+$AC$21+$AC$18,FALSE)</f>
        <v>50</v>
      </c>
      <c r="H111" s="126">
        <f t="shared" ref="H111:H145" ca="1" si="45">VLOOKUP($B111,INDIRECT($AC$23),7+$AC$21+$AC$18,FALSE)</f>
        <v>20</v>
      </c>
      <c r="I111" s="120">
        <f t="shared" ref="I111:I145" ca="1" si="46">VLOOKUP($B111,INDIRECT($AC$23),8+$AC$21+$AC$18,FALSE)</f>
        <v>14</v>
      </c>
      <c r="J111" s="120">
        <f t="shared" ref="J111:J145" ca="1" si="47">VLOOKUP($B111,INDIRECT($AC$23),9+$AC$21+$AC$18,FALSE)</f>
        <v>30</v>
      </c>
      <c r="K111" s="120">
        <f t="shared" ref="K111:K145" ca="1" si="48">VLOOKUP($B111,INDIRECT($AC$23),10+$AC$21+$AC$18,FALSE)</f>
        <v>54</v>
      </c>
      <c r="L111" s="127">
        <f t="shared" ref="L111:L145" ca="1" si="49">VLOOKUP($B111,INDIRECT($AC$23),11+$AC$21+$AC$18,FALSE)</f>
        <v>66</v>
      </c>
      <c r="M111" s="120" t="str">
        <f t="shared" ref="M111:M145" ca="1" si="50">VLOOKUP($B111,INDIRECT($AC$24),7+$AC$19,FALSE)</f>
        <v>x</v>
      </c>
      <c r="N111" s="120" t="str">
        <f t="shared" ref="N111:N145" ca="1" si="51">VLOOKUP($B111,INDIRECT($AC$24),8+$AC$19,FALSE)</f>
        <v>x</v>
      </c>
      <c r="O111" s="120">
        <f t="shared" ref="O111:O145" ca="1" si="52">VLOOKUP($B111,INDIRECT($AC$24),9+$AC$19,FALSE)</f>
        <v>52</v>
      </c>
      <c r="P111" s="120">
        <f t="shared" ref="P111:P145" ca="1" si="53">VLOOKUP($B111,INDIRECT($AC$24),10+$AC$19,FALSE)</f>
        <v>80</v>
      </c>
      <c r="Q111" s="120">
        <f t="shared" ref="Q111:Q145" ca="1" si="54">VLOOKUP($B111,INDIRECT($AC$24),11+$AC$19,FALSE)</f>
        <v>88</v>
      </c>
      <c r="R111" s="91">
        <f t="shared" ref="R111:R142" ca="1" si="55">IFERROR(Q111-L111,"-")</f>
        <v>22</v>
      </c>
      <c r="S111" s="20"/>
      <c r="T111" s="32"/>
    </row>
    <row r="112" spans="1:20" s="4" customFormat="1" x14ac:dyDescent="0.2">
      <c r="A112" s="152" t="s">
        <v>216</v>
      </c>
      <c r="B112" s="66">
        <v>10005545</v>
      </c>
      <c r="C112" s="66" t="s">
        <v>490</v>
      </c>
      <c r="D112" s="162" t="s">
        <v>217</v>
      </c>
      <c r="E112" s="142">
        <f t="shared" ca="1" si="42"/>
        <v>265</v>
      </c>
      <c r="F112" s="120">
        <f t="shared" ca="1" si="43"/>
        <v>0</v>
      </c>
      <c r="G112" s="92">
        <f t="shared" ca="1" si="44"/>
        <v>265</v>
      </c>
      <c r="H112" s="126">
        <f t="shared" ca="1" si="45"/>
        <v>9.4</v>
      </c>
      <c r="I112" s="120">
        <f t="shared" ca="1" si="46"/>
        <v>11.7</v>
      </c>
      <c r="J112" s="120">
        <f t="shared" ca="1" si="47"/>
        <v>63.9</v>
      </c>
      <c r="K112" s="120">
        <f t="shared" ca="1" si="48"/>
        <v>74.400000000000006</v>
      </c>
      <c r="L112" s="127">
        <f t="shared" ca="1" si="49"/>
        <v>78.900000000000006</v>
      </c>
      <c r="M112" s="120">
        <f t="shared" ca="1" si="50"/>
        <v>6.8</v>
      </c>
      <c r="N112" s="120">
        <f t="shared" ca="1" si="51"/>
        <v>9.8000000000000007</v>
      </c>
      <c r="O112" s="120">
        <f t="shared" ca="1" si="52"/>
        <v>68.400000000000006</v>
      </c>
      <c r="P112" s="120">
        <f t="shared" ca="1" si="53"/>
        <v>79.3</v>
      </c>
      <c r="Q112" s="120">
        <f t="shared" ca="1" si="54"/>
        <v>83.5</v>
      </c>
      <c r="R112" s="91">
        <f t="shared" ca="1" si="55"/>
        <v>4.5999999999999943</v>
      </c>
      <c r="S112" s="20"/>
      <c r="T112" s="32"/>
    </row>
    <row r="113" spans="1:20" s="4" customFormat="1" x14ac:dyDescent="0.2">
      <c r="A113" s="152" t="s">
        <v>218</v>
      </c>
      <c r="B113" s="66">
        <v>10007777</v>
      </c>
      <c r="C113" s="66" t="s">
        <v>491</v>
      </c>
      <c r="D113" s="162" t="s">
        <v>219</v>
      </c>
      <c r="E113" s="142" t="str">
        <f t="shared" ca="1" si="42"/>
        <v>.</v>
      </c>
      <c r="F113" s="120" t="str">
        <f t="shared" ca="1" si="43"/>
        <v>.</v>
      </c>
      <c r="G113" s="92" t="str">
        <f t="shared" ca="1" si="44"/>
        <v>.</v>
      </c>
      <c r="H113" s="126" t="str">
        <f t="shared" ca="1" si="45"/>
        <v>.</v>
      </c>
      <c r="I113" s="120" t="str">
        <f t="shared" ca="1" si="46"/>
        <v>.</v>
      </c>
      <c r="J113" s="120" t="str">
        <f t="shared" ca="1" si="47"/>
        <v>.</v>
      </c>
      <c r="K113" s="120" t="str">
        <f t="shared" ca="1" si="48"/>
        <v>.</v>
      </c>
      <c r="L113" s="127" t="str">
        <f t="shared" ca="1" si="49"/>
        <v>.</v>
      </c>
      <c r="M113" s="120" t="str">
        <f t="shared" ca="1" si="50"/>
        <v>.</v>
      </c>
      <c r="N113" s="120" t="str">
        <f t="shared" ca="1" si="51"/>
        <v>.</v>
      </c>
      <c r="O113" s="120" t="str">
        <f t="shared" ca="1" si="52"/>
        <v>.</v>
      </c>
      <c r="P113" s="120" t="str">
        <f t="shared" ca="1" si="53"/>
        <v>.</v>
      </c>
      <c r="Q113" s="120" t="str">
        <f t="shared" ca="1" si="54"/>
        <v>.</v>
      </c>
      <c r="R113" s="91" t="str">
        <f t="shared" ca="1" si="55"/>
        <v>-</v>
      </c>
      <c r="S113" s="20"/>
      <c r="T113" s="32"/>
    </row>
    <row r="114" spans="1:20" s="4" customFormat="1" x14ac:dyDescent="0.2">
      <c r="A114" s="152" t="s">
        <v>220</v>
      </c>
      <c r="B114" s="66">
        <v>10007778</v>
      </c>
      <c r="C114" s="66" t="s">
        <v>491</v>
      </c>
      <c r="D114" s="162" t="s">
        <v>221</v>
      </c>
      <c r="E114" s="142">
        <f t="shared" ca="1" si="42"/>
        <v>50</v>
      </c>
      <c r="F114" s="120">
        <f t="shared" ca="1" si="43"/>
        <v>4.2</v>
      </c>
      <c r="G114" s="92">
        <f t="shared" ca="1" si="44"/>
        <v>45</v>
      </c>
      <c r="H114" s="126" t="str">
        <f t="shared" ca="1" si="45"/>
        <v>x</v>
      </c>
      <c r="I114" s="120" t="str">
        <f t="shared" ca="1" si="46"/>
        <v>x</v>
      </c>
      <c r="J114" s="120">
        <f t="shared" ca="1" si="47"/>
        <v>19.600000000000001</v>
      </c>
      <c r="K114" s="120">
        <f t="shared" ca="1" si="48"/>
        <v>47.8</v>
      </c>
      <c r="L114" s="127">
        <f t="shared" ca="1" si="49"/>
        <v>76.099999999999994</v>
      </c>
      <c r="M114" s="120" t="str">
        <f t="shared" ca="1" si="50"/>
        <v>x</v>
      </c>
      <c r="N114" s="120" t="str">
        <f t="shared" ca="1" si="51"/>
        <v>x</v>
      </c>
      <c r="O114" s="120">
        <f t="shared" ca="1" si="52"/>
        <v>34.799999999999997</v>
      </c>
      <c r="P114" s="120">
        <f t="shared" ca="1" si="53"/>
        <v>76.099999999999994</v>
      </c>
      <c r="Q114" s="120">
        <f t="shared" ca="1" si="54"/>
        <v>91.3</v>
      </c>
      <c r="R114" s="91">
        <f t="shared" ca="1" si="55"/>
        <v>15.200000000000003</v>
      </c>
      <c r="S114" s="20"/>
      <c r="T114" s="32"/>
    </row>
    <row r="115" spans="1:20" s="4" customFormat="1" x14ac:dyDescent="0.2">
      <c r="A115" s="152" t="s">
        <v>222</v>
      </c>
      <c r="B115" s="66">
        <v>10007816</v>
      </c>
      <c r="C115" s="66" t="s">
        <v>491</v>
      </c>
      <c r="D115" s="162" t="s">
        <v>453</v>
      </c>
      <c r="E115" s="142">
        <f t="shared" ca="1" si="42"/>
        <v>195</v>
      </c>
      <c r="F115" s="120">
        <f t="shared" ca="1" si="43"/>
        <v>0.5</v>
      </c>
      <c r="G115" s="92">
        <f t="shared" ca="1" si="44"/>
        <v>195</v>
      </c>
      <c r="H115" s="126">
        <f t="shared" ca="1" si="45"/>
        <v>13.4</v>
      </c>
      <c r="I115" s="120">
        <f t="shared" ca="1" si="46"/>
        <v>19.100000000000001</v>
      </c>
      <c r="J115" s="120">
        <f t="shared" ca="1" si="47"/>
        <v>57.2</v>
      </c>
      <c r="K115" s="120">
        <f t="shared" ca="1" si="48"/>
        <v>63.9</v>
      </c>
      <c r="L115" s="127">
        <f t="shared" ca="1" si="49"/>
        <v>67.5</v>
      </c>
      <c r="M115" s="120">
        <f t="shared" ca="1" si="50"/>
        <v>6.2</v>
      </c>
      <c r="N115" s="120">
        <f t="shared" ca="1" si="51"/>
        <v>10.3</v>
      </c>
      <c r="O115" s="120">
        <f t="shared" ca="1" si="52"/>
        <v>73.2</v>
      </c>
      <c r="P115" s="120">
        <f t="shared" ca="1" si="53"/>
        <v>80.400000000000006</v>
      </c>
      <c r="Q115" s="120">
        <f t="shared" ca="1" si="54"/>
        <v>83.5</v>
      </c>
      <c r="R115" s="91">
        <f t="shared" ca="1" si="55"/>
        <v>16</v>
      </c>
      <c r="S115" s="20"/>
      <c r="T115" s="32"/>
    </row>
    <row r="116" spans="1:20" s="4" customFormat="1" x14ac:dyDescent="0.2">
      <c r="A116" s="152" t="s">
        <v>224</v>
      </c>
      <c r="B116" s="66">
        <v>10005553</v>
      </c>
      <c r="C116" s="66" t="s">
        <v>495</v>
      </c>
      <c r="D116" s="162" t="s">
        <v>225</v>
      </c>
      <c r="E116" s="142">
        <f t="shared" ca="1" si="42"/>
        <v>1485</v>
      </c>
      <c r="F116" s="120">
        <f t="shared" ca="1" si="43"/>
        <v>1.4</v>
      </c>
      <c r="G116" s="92">
        <f t="shared" ca="1" si="44"/>
        <v>1460</v>
      </c>
      <c r="H116" s="126">
        <f t="shared" ca="1" si="45"/>
        <v>6.6</v>
      </c>
      <c r="I116" s="120">
        <f t="shared" ca="1" si="46"/>
        <v>12.7</v>
      </c>
      <c r="J116" s="120">
        <f t="shared" ca="1" si="47"/>
        <v>50.6</v>
      </c>
      <c r="K116" s="120">
        <f t="shared" ca="1" si="48"/>
        <v>67.8</v>
      </c>
      <c r="L116" s="127">
        <f t="shared" ca="1" si="49"/>
        <v>80.7</v>
      </c>
      <c r="M116" s="120">
        <f t="shared" ca="1" si="50"/>
        <v>5.9</v>
      </c>
      <c r="N116" s="120">
        <f t="shared" ca="1" si="51"/>
        <v>12</v>
      </c>
      <c r="O116" s="120">
        <f t="shared" ca="1" si="52"/>
        <v>52.1</v>
      </c>
      <c r="P116" s="120">
        <f t="shared" ca="1" si="53"/>
        <v>69.8</v>
      </c>
      <c r="Q116" s="120">
        <f t="shared" ca="1" si="54"/>
        <v>82.1</v>
      </c>
      <c r="R116" s="91">
        <f t="shared" ca="1" si="55"/>
        <v>1.3999999999999915</v>
      </c>
      <c r="S116" s="20"/>
      <c r="T116" s="32"/>
    </row>
    <row r="117" spans="1:20" s="4" customFormat="1" x14ac:dyDescent="0.2">
      <c r="A117" s="152" t="s">
        <v>226</v>
      </c>
      <c r="B117" s="66">
        <v>10007837</v>
      </c>
      <c r="C117" s="66" t="s">
        <v>493</v>
      </c>
      <c r="D117" s="162" t="s">
        <v>227</v>
      </c>
      <c r="E117" s="142">
        <f t="shared" ca="1" si="42"/>
        <v>90</v>
      </c>
      <c r="F117" s="120">
        <f t="shared" ca="1" si="43"/>
        <v>1.1000000000000001</v>
      </c>
      <c r="G117" s="92">
        <f t="shared" ca="1" si="44"/>
        <v>90</v>
      </c>
      <c r="H117" s="126">
        <f t="shared" ca="1" si="45"/>
        <v>14.8</v>
      </c>
      <c r="I117" s="120">
        <f t="shared" ca="1" si="46"/>
        <v>11.4</v>
      </c>
      <c r="J117" s="120">
        <f t="shared" ca="1" si="47"/>
        <v>34.1</v>
      </c>
      <c r="K117" s="120">
        <f t="shared" ca="1" si="48"/>
        <v>51.1</v>
      </c>
      <c r="L117" s="127">
        <f t="shared" ca="1" si="49"/>
        <v>73.900000000000006</v>
      </c>
      <c r="M117" s="120">
        <f t="shared" ca="1" si="50"/>
        <v>5.7</v>
      </c>
      <c r="N117" s="120">
        <f t="shared" ca="1" si="51"/>
        <v>3.4</v>
      </c>
      <c r="O117" s="120">
        <f t="shared" ca="1" si="52"/>
        <v>51.1</v>
      </c>
      <c r="P117" s="120">
        <f t="shared" ca="1" si="53"/>
        <v>79.5</v>
      </c>
      <c r="Q117" s="120">
        <f t="shared" ca="1" si="54"/>
        <v>90.9</v>
      </c>
      <c r="R117" s="91">
        <f t="shared" ca="1" si="55"/>
        <v>17</v>
      </c>
      <c r="S117" s="20"/>
      <c r="T117" s="32"/>
    </row>
    <row r="118" spans="1:20" s="4" customFormat="1" x14ac:dyDescent="0.2">
      <c r="A118" s="152" t="s">
        <v>228</v>
      </c>
      <c r="B118" s="66">
        <v>10007779</v>
      </c>
      <c r="C118" s="66" t="s">
        <v>491</v>
      </c>
      <c r="D118" s="162" t="s">
        <v>229</v>
      </c>
      <c r="E118" s="142">
        <f t="shared" ca="1" si="42"/>
        <v>260</v>
      </c>
      <c r="F118" s="120">
        <f t="shared" ca="1" si="43"/>
        <v>0.4</v>
      </c>
      <c r="G118" s="92">
        <f t="shared" ca="1" si="44"/>
        <v>260</v>
      </c>
      <c r="H118" s="126">
        <f t="shared" ca="1" si="45"/>
        <v>7.7</v>
      </c>
      <c r="I118" s="120">
        <f t="shared" ca="1" si="46"/>
        <v>9.6</v>
      </c>
      <c r="J118" s="120">
        <f t="shared" ca="1" si="47"/>
        <v>62.3</v>
      </c>
      <c r="K118" s="120">
        <f t="shared" ca="1" si="48"/>
        <v>74.2</v>
      </c>
      <c r="L118" s="127">
        <f t="shared" ca="1" si="49"/>
        <v>82.7</v>
      </c>
      <c r="M118" s="120" t="str">
        <f t="shared" ca="1" si="50"/>
        <v>x</v>
      </c>
      <c r="N118" s="120" t="str">
        <f t="shared" ca="1" si="51"/>
        <v>x</v>
      </c>
      <c r="O118" s="120">
        <f t="shared" ca="1" si="52"/>
        <v>64.2</v>
      </c>
      <c r="P118" s="120">
        <f t="shared" ca="1" si="53"/>
        <v>76.900000000000006</v>
      </c>
      <c r="Q118" s="120">
        <f t="shared" ca="1" si="54"/>
        <v>84.6</v>
      </c>
      <c r="R118" s="91">
        <f t="shared" ca="1" si="55"/>
        <v>1.8999999999999915</v>
      </c>
      <c r="S118" s="20"/>
      <c r="T118" s="32"/>
    </row>
    <row r="119" spans="1:20" s="4" customFormat="1" x14ac:dyDescent="0.2">
      <c r="A119" s="152" t="s">
        <v>230</v>
      </c>
      <c r="B119" s="66">
        <v>10007782</v>
      </c>
      <c r="C119" s="66" t="s">
        <v>491</v>
      </c>
      <c r="D119" s="162" t="s">
        <v>231</v>
      </c>
      <c r="E119" s="142">
        <f t="shared" ca="1" si="42"/>
        <v>630</v>
      </c>
      <c r="F119" s="120">
        <f t="shared" ca="1" si="43"/>
        <v>2.5</v>
      </c>
      <c r="G119" s="92">
        <f t="shared" ca="1" si="44"/>
        <v>615</v>
      </c>
      <c r="H119" s="126">
        <f t="shared" ca="1" si="45"/>
        <v>5.7</v>
      </c>
      <c r="I119" s="120">
        <f t="shared" ca="1" si="46"/>
        <v>6.7</v>
      </c>
      <c r="J119" s="120">
        <f t="shared" ca="1" si="47"/>
        <v>62.7</v>
      </c>
      <c r="K119" s="120">
        <f t="shared" ca="1" si="48"/>
        <v>79.7</v>
      </c>
      <c r="L119" s="127">
        <f t="shared" ca="1" si="49"/>
        <v>87.7</v>
      </c>
      <c r="M119" s="120" t="str">
        <f t="shared" ca="1" si="50"/>
        <v>x</v>
      </c>
      <c r="N119" s="120" t="str">
        <f t="shared" ca="1" si="51"/>
        <v>x</v>
      </c>
      <c r="O119" s="120">
        <f t="shared" ca="1" si="52"/>
        <v>63.3</v>
      </c>
      <c r="P119" s="120">
        <f t="shared" ca="1" si="53"/>
        <v>80.5</v>
      </c>
      <c r="Q119" s="120">
        <f t="shared" ca="1" si="54"/>
        <v>88.3</v>
      </c>
      <c r="R119" s="91">
        <f t="shared" ca="1" si="55"/>
        <v>0.59999999999999432</v>
      </c>
      <c r="S119" s="20"/>
      <c r="T119" s="32"/>
    </row>
    <row r="120" spans="1:20" s="4" customFormat="1" x14ac:dyDescent="0.2">
      <c r="A120" s="152" t="s">
        <v>232</v>
      </c>
      <c r="B120" s="66">
        <v>10007843</v>
      </c>
      <c r="C120" s="66" t="s">
        <v>491</v>
      </c>
      <c r="D120" s="162" t="s">
        <v>233</v>
      </c>
      <c r="E120" s="142">
        <f t="shared" ca="1" si="42"/>
        <v>930</v>
      </c>
      <c r="F120" s="120">
        <f t="shared" ca="1" si="43"/>
        <v>0.9</v>
      </c>
      <c r="G120" s="92">
        <f t="shared" ca="1" si="44"/>
        <v>920</v>
      </c>
      <c r="H120" s="126">
        <f t="shared" ca="1" si="45"/>
        <v>9</v>
      </c>
      <c r="I120" s="120">
        <f t="shared" ca="1" si="46"/>
        <v>11.1</v>
      </c>
      <c r="J120" s="120">
        <f t="shared" ca="1" si="47"/>
        <v>63.6</v>
      </c>
      <c r="K120" s="120">
        <f t="shared" ca="1" si="48"/>
        <v>74.5</v>
      </c>
      <c r="L120" s="127">
        <f t="shared" ca="1" si="49"/>
        <v>79.900000000000006</v>
      </c>
      <c r="M120" s="120">
        <f t="shared" ca="1" si="50"/>
        <v>7.3</v>
      </c>
      <c r="N120" s="120">
        <f t="shared" ca="1" si="51"/>
        <v>9.9</v>
      </c>
      <c r="O120" s="120">
        <f t="shared" ca="1" si="52"/>
        <v>66.599999999999994</v>
      </c>
      <c r="P120" s="120">
        <f t="shared" ca="1" si="53"/>
        <v>78.099999999999994</v>
      </c>
      <c r="Q120" s="120">
        <f t="shared" ca="1" si="54"/>
        <v>82.8</v>
      </c>
      <c r="R120" s="91">
        <f t="shared" ca="1" si="55"/>
        <v>2.8999999999999915</v>
      </c>
      <c r="S120" s="20"/>
      <c r="T120" s="32"/>
    </row>
    <row r="121" spans="1:20" s="4" customFormat="1" x14ac:dyDescent="0.2">
      <c r="A121" s="152" t="s">
        <v>234</v>
      </c>
      <c r="B121" s="66">
        <v>10007156</v>
      </c>
      <c r="C121" s="66" t="s">
        <v>493</v>
      </c>
      <c r="D121" s="162" t="s">
        <v>235</v>
      </c>
      <c r="E121" s="142">
        <f t="shared" ca="1" si="42"/>
        <v>3335</v>
      </c>
      <c r="F121" s="120">
        <f t="shared" ca="1" si="43"/>
        <v>1</v>
      </c>
      <c r="G121" s="92">
        <f t="shared" ca="1" si="44"/>
        <v>3300</v>
      </c>
      <c r="H121" s="126">
        <f t="shared" ca="1" si="45"/>
        <v>8.5</v>
      </c>
      <c r="I121" s="120">
        <f t="shared" ca="1" si="46"/>
        <v>12.1</v>
      </c>
      <c r="J121" s="120">
        <f t="shared" ca="1" si="47"/>
        <v>63.2</v>
      </c>
      <c r="K121" s="120">
        <f t="shared" ca="1" si="48"/>
        <v>73.900000000000006</v>
      </c>
      <c r="L121" s="127">
        <f t="shared" ca="1" si="49"/>
        <v>79.3</v>
      </c>
      <c r="M121" s="120">
        <f t="shared" ca="1" si="50"/>
        <v>7.3</v>
      </c>
      <c r="N121" s="120">
        <f t="shared" ca="1" si="51"/>
        <v>10.7</v>
      </c>
      <c r="O121" s="120">
        <f t="shared" ca="1" si="52"/>
        <v>65.900000000000006</v>
      </c>
      <c r="P121" s="120">
        <f t="shared" ca="1" si="53"/>
        <v>76.8</v>
      </c>
      <c r="Q121" s="120">
        <f t="shared" ca="1" si="54"/>
        <v>82</v>
      </c>
      <c r="R121" s="91">
        <f t="shared" ca="1" si="55"/>
        <v>2.7000000000000028</v>
      </c>
      <c r="S121" s="20"/>
      <c r="T121" s="32"/>
    </row>
    <row r="122" spans="1:20" s="4" customFormat="1" x14ac:dyDescent="0.2">
      <c r="A122" s="152" t="s">
        <v>236</v>
      </c>
      <c r="B122" s="66">
        <v>10007780</v>
      </c>
      <c r="C122" s="66" t="s">
        <v>491</v>
      </c>
      <c r="D122" s="162" t="s">
        <v>237</v>
      </c>
      <c r="E122" s="142">
        <f t="shared" ca="1" si="42"/>
        <v>490</v>
      </c>
      <c r="F122" s="120">
        <f t="shared" ca="1" si="43"/>
        <v>2.2999999999999998</v>
      </c>
      <c r="G122" s="92">
        <f t="shared" ca="1" si="44"/>
        <v>475</v>
      </c>
      <c r="H122" s="126">
        <f t="shared" ca="1" si="45"/>
        <v>18.899999999999999</v>
      </c>
      <c r="I122" s="120">
        <f t="shared" ca="1" si="46"/>
        <v>17.8</v>
      </c>
      <c r="J122" s="120">
        <f t="shared" ca="1" si="47"/>
        <v>41.1</v>
      </c>
      <c r="K122" s="120">
        <f t="shared" ca="1" si="48"/>
        <v>51.2</v>
      </c>
      <c r="L122" s="127">
        <f t="shared" ca="1" si="49"/>
        <v>63.3</v>
      </c>
      <c r="M122" s="120">
        <f t="shared" ca="1" si="50"/>
        <v>17</v>
      </c>
      <c r="N122" s="120">
        <f t="shared" ca="1" si="51"/>
        <v>16.399999999999999</v>
      </c>
      <c r="O122" s="120">
        <f t="shared" ca="1" si="52"/>
        <v>44.4</v>
      </c>
      <c r="P122" s="120">
        <f t="shared" ca="1" si="53"/>
        <v>54.7</v>
      </c>
      <c r="Q122" s="120">
        <f t="shared" ca="1" si="54"/>
        <v>66.7</v>
      </c>
      <c r="R122" s="91">
        <f t="shared" ca="1" si="55"/>
        <v>3.4000000000000057</v>
      </c>
      <c r="S122" s="20"/>
      <c r="T122" s="32"/>
    </row>
    <row r="123" spans="1:20" s="4" customFormat="1" x14ac:dyDescent="0.2">
      <c r="A123" s="152" t="s">
        <v>238</v>
      </c>
      <c r="B123" s="66">
        <v>10005790</v>
      </c>
      <c r="C123" s="66" t="s">
        <v>494</v>
      </c>
      <c r="D123" s="162" t="s">
        <v>239</v>
      </c>
      <c r="E123" s="142">
        <f t="shared" ca="1" si="42"/>
        <v>5790</v>
      </c>
      <c r="F123" s="120">
        <f t="shared" ca="1" si="43"/>
        <v>0.6</v>
      </c>
      <c r="G123" s="92">
        <f t="shared" ca="1" si="44"/>
        <v>5755</v>
      </c>
      <c r="H123" s="126">
        <f t="shared" ca="1" si="45"/>
        <v>6.6</v>
      </c>
      <c r="I123" s="120">
        <f t="shared" ca="1" si="46"/>
        <v>11</v>
      </c>
      <c r="J123" s="120">
        <f t="shared" ca="1" si="47"/>
        <v>68.2</v>
      </c>
      <c r="K123" s="120">
        <f t="shared" ca="1" si="48"/>
        <v>78.400000000000006</v>
      </c>
      <c r="L123" s="127">
        <f t="shared" ca="1" si="49"/>
        <v>82.4</v>
      </c>
      <c r="M123" s="120">
        <f t="shared" ca="1" si="50"/>
        <v>6.2</v>
      </c>
      <c r="N123" s="120">
        <f t="shared" ca="1" si="51"/>
        <v>10.3</v>
      </c>
      <c r="O123" s="120">
        <f t="shared" ca="1" si="52"/>
        <v>69.3</v>
      </c>
      <c r="P123" s="120">
        <f t="shared" ca="1" si="53"/>
        <v>79.7</v>
      </c>
      <c r="Q123" s="120">
        <f t="shared" ca="1" si="54"/>
        <v>83.5</v>
      </c>
      <c r="R123" s="91">
        <f t="shared" ca="1" si="55"/>
        <v>1.0999999999999943</v>
      </c>
      <c r="S123" s="20"/>
      <c r="T123" s="32"/>
    </row>
    <row r="124" spans="1:20" s="4" customFormat="1" x14ac:dyDescent="0.2">
      <c r="A124" s="152" t="s">
        <v>240</v>
      </c>
      <c r="B124" s="66">
        <v>10007157</v>
      </c>
      <c r="C124" s="66" t="s">
        <v>494</v>
      </c>
      <c r="D124" s="162" t="s">
        <v>241</v>
      </c>
      <c r="E124" s="142">
        <f t="shared" ca="1" si="42"/>
        <v>3895</v>
      </c>
      <c r="F124" s="120">
        <f t="shared" ca="1" si="43"/>
        <v>0.6</v>
      </c>
      <c r="G124" s="92">
        <f t="shared" ca="1" si="44"/>
        <v>3870</v>
      </c>
      <c r="H124" s="126">
        <f t="shared" ca="1" si="45"/>
        <v>6.9</v>
      </c>
      <c r="I124" s="120">
        <f t="shared" ca="1" si="46"/>
        <v>10.6</v>
      </c>
      <c r="J124" s="120">
        <f t="shared" ca="1" si="47"/>
        <v>54.9</v>
      </c>
      <c r="K124" s="120">
        <f t="shared" ca="1" si="48"/>
        <v>72</v>
      </c>
      <c r="L124" s="127">
        <f t="shared" ca="1" si="49"/>
        <v>82.5</v>
      </c>
      <c r="M124" s="120">
        <f t="shared" ca="1" si="50"/>
        <v>6.4</v>
      </c>
      <c r="N124" s="120">
        <f t="shared" ca="1" si="51"/>
        <v>9.4</v>
      </c>
      <c r="O124" s="120">
        <f t="shared" ca="1" si="52"/>
        <v>56.7</v>
      </c>
      <c r="P124" s="120">
        <f t="shared" ca="1" si="53"/>
        <v>74.099999999999994</v>
      </c>
      <c r="Q124" s="120">
        <f t="shared" ca="1" si="54"/>
        <v>84.3</v>
      </c>
      <c r="R124" s="91">
        <f t="shared" ca="1" si="55"/>
        <v>1.7999999999999972</v>
      </c>
      <c r="S124" s="20"/>
      <c r="T124" s="32"/>
    </row>
    <row r="125" spans="1:20" s="4" customFormat="1" x14ac:dyDescent="0.2">
      <c r="A125" s="152" t="s">
        <v>242</v>
      </c>
      <c r="B125" s="66">
        <v>10006022</v>
      </c>
      <c r="C125" s="66" t="s">
        <v>495</v>
      </c>
      <c r="D125" s="162" t="s">
        <v>243</v>
      </c>
      <c r="E125" s="142">
        <f t="shared" ca="1" si="42"/>
        <v>2150</v>
      </c>
      <c r="F125" s="120">
        <f t="shared" ca="1" si="43"/>
        <v>0.7</v>
      </c>
      <c r="G125" s="92">
        <f t="shared" ca="1" si="44"/>
        <v>2135</v>
      </c>
      <c r="H125" s="126">
        <f t="shared" ca="1" si="45"/>
        <v>7.2</v>
      </c>
      <c r="I125" s="120">
        <f t="shared" ca="1" si="46"/>
        <v>15.4</v>
      </c>
      <c r="J125" s="120">
        <f t="shared" ca="1" si="47"/>
        <v>71.2</v>
      </c>
      <c r="K125" s="120">
        <f t="shared" ca="1" si="48"/>
        <v>75.3</v>
      </c>
      <c r="L125" s="127">
        <f t="shared" ca="1" si="49"/>
        <v>77.400000000000006</v>
      </c>
      <c r="M125" s="120">
        <f t="shared" ca="1" si="50"/>
        <v>6.7</v>
      </c>
      <c r="N125" s="120">
        <f t="shared" ca="1" si="51"/>
        <v>13.9</v>
      </c>
      <c r="O125" s="120">
        <f t="shared" ca="1" si="52"/>
        <v>73.3</v>
      </c>
      <c r="P125" s="120">
        <f t="shared" ca="1" si="53"/>
        <v>77.400000000000006</v>
      </c>
      <c r="Q125" s="120">
        <f t="shared" ca="1" si="54"/>
        <v>79.5</v>
      </c>
      <c r="R125" s="91">
        <f t="shared" ca="1" si="55"/>
        <v>2.0999999999999943</v>
      </c>
      <c r="S125" s="20"/>
      <c r="T125" s="32"/>
    </row>
    <row r="126" spans="1:20" s="4" customFormat="1" x14ac:dyDescent="0.2">
      <c r="A126" s="152" t="s">
        <v>244</v>
      </c>
      <c r="B126" s="66">
        <v>10007158</v>
      </c>
      <c r="C126" s="66" t="s">
        <v>495</v>
      </c>
      <c r="D126" s="162" t="s">
        <v>245</v>
      </c>
      <c r="E126" s="142">
        <f t="shared" ca="1" si="42"/>
        <v>3650</v>
      </c>
      <c r="F126" s="120">
        <f t="shared" ca="1" si="43"/>
        <v>1.2</v>
      </c>
      <c r="G126" s="92">
        <f t="shared" ca="1" si="44"/>
        <v>3605</v>
      </c>
      <c r="H126" s="126">
        <f t="shared" ca="1" si="45"/>
        <v>7.2</v>
      </c>
      <c r="I126" s="120">
        <f t="shared" ca="1" si="46"/>
        <v>10.1</v>
      </c>
      <c r="J126" s="120">
        <f t="shared" ca="1" si="47"/>
        <v>61.3</v>
      </c>
      <c r="K126" s="120">
        <f t="shared" ca="1" si="48"/>
        <v>75.099999999999994</v>
      </c>
      <c r="L126" s="127">
        <f t="shared" ca="1" si="49"/>
        <v>82.7</v>
      </c>
      <c r="M126" s="120">
        <f t="shared" ca="1" si="50"/>
        <v>6.7</v>
      </c>
      <c r="N126" s="120">
        <f t="shared" ca="1" si="51"/>
        <v>9.4</v>
      </c>
      <c r="O126" s="120">
        <f t="shared" ca="1" si="52"/>
        <v>62.6</v>
      </c>
      <c r="P126" s="120">
        <f t="shared" ca="1" si="53"/>
        <v>76.5</v>
      </c>
      <c r="Q126" s="120">
        <f t="shared" ca="1" si="54"/>
        <v>84</v>
      </c>
      <c r="R126" s="91">
        <f t="shared" ca="1" si="55"/>
        <v>1.2999999999999972</v>
      </c>
      <c r="S126" s="20"/>
      <c r="T126" s="32"/>
    </row>
    <row r="127" spans="1:20" s="4" customFormat="1" x14ac:dyDescent="0.2">
      <c r="A127" s="152" t="s">
        <v>246</v>
      </c>
      <c r="B127" s="66">
        <v>10006299</v>
      </c>
      <c r="C127" s="66" t="s">
        <v>489</v>
      </c>
      <c r="D127" s="162" t="s">
        <v>247</v>
      </c>
      <c r="E127" s="142">
        <f t="shared" ca="1" si="42"/>
        <v>2940</v>
      </c>
      <c r="F127" s="120">
        <f t="shared" ca="1" si="43"/>
        <v>0.9</v>
      </c>
      <c r="G127" s="92">
        <f t="shared" ca="1" si="44"/>
        <v>2915</v>
      </c>
      <c r="H127" s="126">
        <f t="shared" ca="1" si="45"/>
        <v>7.6</v>
      </c>
      <c r="I127" s="120">
        <f t="shared" ca="1" si="46"/>
        <v>14.3</v>
      </c>
      <c r="J127" s="120">
        <f t="shared" ca="1" si="47"/>
        <v>66</v>
      </c>
      <c r="K127" s="120">
        <f t="shared" ca="1" si="48"/>
        <v>75</v>
      </c>
      <c r="L127" s="127">
        <f t="shared" ca="1" si="49"/>
        <v>78.099999999999994</v>
      </c>
      <c r="M127" s="120">
        <f t="shared" ca="1" si="50"/>
        <v>6.2</v>
      </c>
      <c r="N127" s="120">
        <f t="shared" ca="1" si="51"/>
        <v>13.1</v>
      </c>
      <c r="O127" s="120">
        <f t="shared" ca="1" si="52"/>
        <v>68.5</v>
      </c>
      <c r="P127" s="120">
        <f t="shared" ca="1" si="53"/>
        <v>77.8</v>
      </c>
      <c r="Q127" s="120">
        <f t="shared" ca="1" si="54"/>
        <v>80.599999999999994</v>
      </c>
      <c r="R127" s="91">
        <f t="shared" ca="1" si="55"/>
        <v>2.5</v>
      </c>
      <c r="S127" s="20"/>
      <c r="T127" s="32"/>
    </row>
    <row r="128" spans="1:20" s="4" customFormat="1" x14ac:dyDescent="0.2">
      <c r="A128" s="152" t="s">
        <v>248</v>
      </c>
      <c r="B128" s="65">
        <v>10037449</v>
      </c>
      <c r="C128" s="66" t="s">
        <v>490</v>
      </c>
      <c r="D128" s="162" t="s">
        <v>249</v>
      </c>
      <c r="E128" s="142">
        <f t="shared" ca="1" si="42"/>
        <v>545</v>
      </c>
      <c r="F128" s="120">
        <f t="shared" ca="1" si="43"/>
        <v>0.4</v>
      </c>
      <c r="G128" s="92">
        <f t="shared" ca="1" si="44"/>
        <v>545</v>
      </c>
      <c r="H128" s="126">
        <f t="shared" ca="1" si="45"/>
        <v>7.4</v>
      </c>
      <c r="I128" s="120">
        <f t="shared" ca="1" si="46"/>
        <v>10.7</v>
      </c>
      <c r="J128" s="120">
        <f t="shared" ca="1" si="47"/>
        <v>68</v>
      </c>
      <c r="K128" s="120">
        <f t="shared" ca="1" si="48"/>
        <v>77.5</v>
      </c>
      <c r="L128" s="127">
        <f t="shared" ca="1" si="49"/>
        <v>82</v>
      </c>
      <c r="M128" s="120">
        <f t="shared" ca="1" si="50"/>
        <v>5.7</v>
      </c>
      <c r="N128" s="120">
        <f t="shared" ca="1" si="51"/>
        <v>9.9</v>
      </c>
      <c r="O128" s="120">
        <f t="shared" ca="1" si="52"/>
        <v>70.3</v>
      </c>
      <c r="P128" s="120">
        <f t="shared" ca="1" si="53"/>
        <v>80.099999999999994</v>
      </c>
      <c r="Q128" s="120">
        <f t="shared" ca="1" si="54"/>
        <v>84.3</v>
      </c>
      <c r="R128" s="91">
        <f t="shared" ca="1" si="55"/>
        <v>2.2999999999999972</v>
      </c>
      <c r="S128" s="20"/>
      <c r="T128" s="32"/>
    </row>
    <row r="129" spans="1:20" s="4" customFormat="1" x14ac:dyDescent="0.2">
      <c r="A129" s="152" t="s">
        <v>250</v>
      </c>
      <c r="B129" s="66">
        <v>10014001</v>
      </c>
      <c r="C129" s="66" t="s">
        <v>488</v>
      </c>
      <c r="D129" s="162" t="s">
        <v>251</v>
      </c>
      <c r="E129" s="142">
        <f t="shared" ca="1" si="42"/>
        <v>945</v>
      </c>
      <c r="F129" s="120">
        <f t="shared" ca="1" si="43"/>
        <v>1.1000000000000001</v>
      </c>
      <c r="G129" s="92">
        <f t="shared" ca="1" si="44"/>
        <v>935</v>
      </c>
      <c r="H129" s="126">
        <f t="shared" ca="1" si="45"/>
        <v>9.1999999999999993</v>
      </c>
      <c r="I129" s="120">
        <f t="shared" ca="1" si="46"/>
        <v>10.7</v>
      </c>
      <c r="J129" s="120">
        <f t="shared" ca="1" si="47"/>
        <v>62.8</v>
      </c>
      <c r="K129" s="120">
        <f t="shared" ca="1" si="48"/>
        <v>75.8</v>
      </c>
      <c r="L129" s="127">
        <f t="shared" ca="1" si="49"/>
        <v>80.099999999999994</v>
      </c>
      <c r="M129" s="120">
        <f t="shared" ca="1" si="50"/>
        <v>7.4</v>
      </c>
      <c r="N129" s="120">
        <f t="shared" ca="1" si="51"/>
        <v>9.6999999999999993</v>
      </c>
      <c r="O129" s="120">
        <f t="shared" ca="1" si="52"/>
        <v>65.599999999999994</v>
      </c>
      <c r="P129" s="120">
        <f t="shared" ca="1" si="53"/>
        <v>78.7</v>
      </c>
      <c r="Q129" s="120">
        <f t="shared" ca="1" si="54"/>
        <v>82.9</v>
      </c>
      <c r="R129" s="91">
        <f t="shared" ca="1" si="55"/>
        <v>2.8000000000000114</v>
      </c>
      <c r="S129" s="20"/>
      <c r="T129" s="32"/>
    </row>
    <row r="130" spans="1:20" s="4" customFormat="1" x14ac:dyDescent="0.2">
      <c r="A130" s="152" t="s">
        <v>252</v>
      </c>
      <c r="B130" s="66">
        <v>10007159</v>
      </c>
      <c r="C130" s="66" t="s">
        <v>496</v>
      </c>
      <c r="D130" s="162" t="s">
        <v>253</v>
      </c>
      <c r="E130" s="142">
        <f t="shared" ca="1" si="42"/>
        <v>2165</v>
      </c>
      <c r="F130" s="120">
        <f t="shared" ca="1" si="43"/>
        <v>0.5</v>
      </c>
      <c r="G130" s="92">
        <f t="shared" ca="1" si="44"/>
        <v>2155</v>
      </c>
      <c r="H130" s="126">
        <f t="shared" ca="1" si="45"/>
        <v>6.3</v>
      </c>
      <c r="I130" s="120">
        <f t="shared" ca="1" si="46"/>
        <v>12.9</v>
      </c>
      <c r="J130" s="120">
        <f t="shared" ca="1" si="47"/>
        <v>66.599999999999994</v>
      </c>
      <c r="K130" s="120">
        <f t="shared" ca="1" si="48"/>
        <v>76.599999999999994</v>
      </c>
      <c r="L130" s="127">
        <f t="shared" ca="1" si="49"/>
        <v>80.8</v>
      </c>
      <c r="M130" s="120">
        <f t="shared" ca="1" si="50"/>
        <v>5.7</v>
      </c>
      <c r="N130" s="120">
        <f t="shared" ca="1" si="51"/>
        <v>11.6</v>
      </c>
      <c r="O130" s="120">
        <f t="shared" ca="1" si="52"/>
        <v>68.599999999999994</v>
      </c>
      <c r="P130" s="120">
        <f t="shared" ca="1" si="53"/>
        <v>78.7</v>
      </c>
      <c r="Q130" s="120">
        <f t="shared" ca="1" si="54"/>
        <v>82.7</v>
      </c>
      <c r="R130" s="91">
        <f t="shared" ca="1" si="55"/>
        <v>1.9000000000000057</v>
      </c>
      <c r="S130" s="20"/>
      <c r="T130" s="32"/>
    </row>
    <row r="131" spans="1:20" s="4" customFormat="1" x14ac:dyDescent="0.2">
      <c r="A131" s="152" t="s">
        <v>254</v>
      </c>
      <c r="B131" s="66">
        <v>10007160</v>
      </c>
      <c r="C131" s="66" t="s">
        <v>495</v>
      </c>
      <c r="D131" s="162" t="s">
        <v>255</v>
      </c>
      <c r="E131" s="142">
        <f t="shared" ca="1" si="42"/>
        <v>1805</v>
      </c>
      <c r="F131" s="120">
        <f t="shared" ca="1" si="43"/>
        <v>1.3</v>
      </c>
      <c r="G131" s="92">
        <f t="shared" ca="1" si="44"/>
        <v>1785</v>
      </c>
      <c r="H131" s="126">
        <f t="shared" ca="1" si="45"/>
        <v>7.6</v>
      </c>
      <c r="I131" s="120">
        <f t="shared" ca="1" si="46"/>
        <v>10.5</v>
      </c>
      <c r="J131" s="120">
        <f t="shared" ca="1" si="47"/>
        <v>61.1</v>
      </c>
      <c r="K131" s="120">
        <f t="shared" ca="1" si="48"/>
        <v>75.7</v>
      </c>
      <c r="L131" s="127">
        <f t="shared" ca="1" si="49"/>
        <v>81.900000000000006</v>
      </c>
      <c r="M131" s="120">
        <f t="shared" ca="1" si="50"/>
        <v>6</v>
      </c>
      <c r="N131" s="120">
        <f t="shared" ca="1" si="51"/>
        <v>7.7</v>
      </c>
      <c r="O131" s="120">
        <f t="shared" ca="1" si="52"/>
        <v>65.5</v>
      </c>
      <c r="P131" s="120">
        <f t="shared" ca="1" si="53"/>
        <v>80.400000000000006</v>
      </c>
      <c r="Q131" s="120">
        <f t="shared" ca="1" si="54"/>
        <v>86.3</v>
      </c>
      <c r="R131" s="91">
        <f t="shared" ca="1" si="55"/>
        <v>4.3999999999999915</v>
      </c>
      <c r="S131" s="20"/>
      <c r="T131" s="32"/>
    </row>
    <row r="132" spans="1:20" s="4" customFormat="1" x14ac:dyDescent="0.2">
      <c r="A132" s="152" t="s">
        <v>256</v>
      </c>
      <c r="B132" s="66">
        <v>10007806</v>
      </c>
      <c r="C132" s="66" t="s">
        <v>495</v>
      </c>
      <c r="D132" s="162" t="s">
        <v>257</v>
      </c>
      <c r="E132" s="142">
        <f t="shared" ca="1" si="42"/>
        <v>1960</v>
      </c>
      <c r="F132" s="120">
        <f t="shared" ca="1" si="43"/>
        <v>1</v>
      </c>
      <c r="G132" s="92">
        <f t="shared" ca="1" si="44"/>
        <v>1940</v>
      </c>
      <c r="H132" s="126">
        <f t="shared" ca="1" si="45"/>
        <v>6.2</v>
      </c>
      <c r="I132" s="120">
        <f t="shared" ca="1" si="46"/>
        <v>15.1</v>
      </c>
      <c r="J132" s="120">
        <f t="shared" ca="1" si="47"/>
        <v>53.9</v>
      </c>
      <c r="K132" s="120">
        <f t="shared" ca="1" si="48"/>
        <v>70.599999999999994</v>
      </c>
      <c r="L132" s="127">
        <f t="shared" ca="1" si="49"/>
        <v>78.599999999999994</v>
      </c>
      <c r="M132" s="120">
        <f t="shared" ca="1" si="50"/>
        <v>5.6</v>
      </c>
      <c r="N132" s="120">
        <f t="shared" ca="1" si="51"/>
        <v>14.2</v>
      </c>
      <c r="O132" s="120">
        <f t="shared" ca="1" si="52"/>
        <v>55.6</v>
      </c>
      <c r="P132" s="120">
        <f t="shared" ca="1" si="53"/>
        <v>72.7</v>
      </c>
      <c r="Q132" s="120">
        <f t="shared" ca="1" si="54"/>
        <v>80.3</v>
      </c>
      <c r="R132" s="91">
        <f t="shared" ca="1" si="55"/>
        <v>1.7000000000000028</v>
      </c>
      <c r="S132" s="20"/>
      <c r="T132" s="32"/>
    </row>
    <row r="133" spans="1:20" s="4" customFormat="1" x14ac:dyDescent="0.2">
      <c r="A133" s="152" t="s">
        <v>258</v>
      </c>
      <c r="B133" s="66">
        <v>10007161</v>
      </c>
      <c r="C133" s="66" t="s">
        <v>496</v>
      </c>
      <c r="D133" s="162" t="s">
        <v>259</v>
      </c>
      <c r="E133" s="142">
        <f t="shared" ca="1" si="42"/>
        <v>2840</v>
      </c>
      <c r="F133" s="120">
        <f t="shared" ca="1" si="43"/>
        <v>1</v>
      </c>
      <c r="G133" s="92">
        <f t="shared" ca="1" si="44"/>
        <v>2815</v>
      </c>
      <c r="H133" s="126">
        <f t="shared" ca="1" si="45"/>
        <v>6.5</v>
      </c>
      <c r="I133" s="120">
        <f t="shared" ca="1" si="46"/>
        <v>11.9</v>
      </c>
      <c r="J133" s="120">
        <f t="shared" ca="1" si="47"/>
        <v>63.6</v>
      </c>
      <c r="K133" s="120">
        <f t="shared" ca="1" si="48"/>
        <v>77</v>
      </c>
      <c r="L133" s="127">
        <f t="shared" ca="1" si="49"/>
        <v>81.599999999999994</v>
      </c>
      <c r="M133" s="120">
        <f t="shared" ca="1" si="50"/>
        <v>5.5</v>
      </c>
      <c r="N133" s="120">
        <f t="shared" ca="1" si="51"/>
        <v>10.8</v>
      </c>
      <c r="O133" s="120">
        <f t="shared" ca="1" si="52"/>
        <v>65.7</v>
      </c>
      <c r="P133" s="120">
        <f t="shared" ca="1" si="53"/>
        <v>79.5</v>
      </c>
      <c r="Q133" s="120">
        <f t="shared" ca="1" si="54"/>
        <v>83.7</v>
      </c>
      <c r="R133" s="91">
        <f t="shared" ca="1" si="55"/>
        <v>2.1000000000000085</v>
      </c>
      <c r="S133" s="20"/>
      <c r="T133" s="32"/>
    </row>
    <row r="134" spans="1:20" s="4" customFormat="1" x14ac:dyDescent="0.2">
      <c r="A134" s="152" t="s">
        <v>260</v>
      </c>
      <c r="B134" s="66">
        <v>10008017</v>
      </c>
      <c r="C134" s="66" t="s">
        <v>491</v>
      </c>
      <c r="D134" s="162" t="s">
        <v>261</v>
      </c>
      <c r="E134" s="142">
        <f t="shared" ca="1" si="42"/>
        <v>105</v>
      </c>
      <c r="F134" s="120">
        <f t="shared" ca="1" si="43"/>
        <v>1.9</v>
      </c>
      <c r="G134" s="92">
        <f t="shared" ca="1" si="44"/>
        <v>105</v>
      </c>
      <c r="H134" s="126">
        <f t="shared" ca="1" si="45"/>
        <v>13.5</v>
      </c>
      <c r="I134" s="120">
        <f t="shared" ca="1" si="46"/>
        <v>18.3</v>
      </c>
      <c r="J134" s="120">
        <f t="shared" ca="1" si="47"/>
        <v>35.6</v>
      </c>
      <c r="K134" s="120">
        <f t="shared" ca="1" si="48"/>
        <v>57.7</v>
      </c>
      <c r="L134" s="127">
        <f t="shared" ca="1" si="49"/>
        <v>68.3</v>
      </c>
      <c r="M134" s="120">
        <f t="shared" ca="1" si="50"/>
        <v>5.8</v>
      </c>
      <c r="N134" s="120">
        <f t="shared" ca="1" si="51"/>
        <v>6.7</v>
      </c>
      <c r="O134" s="120">
        <f t="shared" ca="1" si="52"/>
        <v>54.8</v>
      </c>
      <c r="P134" s="120">
        <f t="shared" ca="1" si="53"/>
        <v>81.7</v>
      </c>
      <c r="Q134" s="127">
        <f t="shared" ca="1" si="54"/>
        <v>87.5</v>
      </c>
      <c r="R134" s="91">
        <f t="shared" ca="1" si="55"/>
        <v>19.200000000000003</v>
      </c>
      <c r="S134" s="20"/>
      <c r="T134" s="32"/>
    </row>
    <row r="135" spans="1:20" s="4" customFormat="1" x14ac:dyDescent="0.2">
      <c r="A135" s="152" t="s">
        <v>262</v>
      </c>
      <c r="B135" s="66">
        <v>10007784</v>
      </c>
      <c r="C135" s="66" t="s">
        <v>491</v>
      </c>
      <c r="D135" s="162" t="s">
        <v>433</v>
      </c>
      <c r="E135" s="142">
        <f t="shared" ca="1" si="42"/>
        <v>2540</v>
      </c>
      <c r="F135" s="120">
        <f t="shared" ca="1" si="43"/>
        <v>0.6</v>
      </c>
      <c r="G135" s="92">
        <f t="shared" ca="1" si="44"/>
        <v>2525</v>
      </c>
      <c r="H135" s="126">
        <f t="shared" ca="1" si="45"/>
        <v>7.7</v>
      </c>
      <c r="I135" s="120">
        <f t="shared" ca="1" si="46"/>
        <v>12.2</v>
      </c>
      <c r="J135" s="120">
        <f t="shared" ca="1" si="47"/>
        <v>48.4</v>
      </c>
      <c r="K135" s="120">
        <f t="shared" ca="1" si="48"/>
        <v>61.8</v>
      </c>
      <c r="L135" s="127">
        <f t="shared" ca="1" si="49"/>
        <v>80.099999999999994</v>
      </c>
      <c r="M135" s="120">
        <f t="shared" ca="1" si="50"/>
        <v>6.8</v>
      </c>
      <c r="N135" s="120">
        <f t="shared" ca="1" si="51"/>
        <v>10.8</v>
      </c>
      <c r="O135" s="120">
        <f t="shared" ca="1" si="52"/>
        <v>50.7</v>
      </c>
      <c r="P135" s="120">
        <f t="shared" ca="1" si="53"/>
        <v>65.900000000000006</v>
      </c>
      <c r="Q135" s="127">
        <f t="shared" ca="1" si="54"/>
        <v>82.4</v>
      </c>
      <c r="R135" s="91">
        <f t="shared" ca="1" si="55"/>
        <v>2.3000000000000114</v>
      </c>
      <c r="S135" s="20"/>
      <c r="T135" s="32"/>
    </row>
    <row r="136" spans="1:20" s="4" customFormat="1" x14ac:dyDescent="0.2">
      <c r="A136" s="152" t="s">
        <v>264</v>
      </c>
      <c r="B136" s="66">
        <v>10007163</v>
      </c>
      <c r="C136" s="66" t="s">
        <v>489</v>
      </c>
      <c r="D136" s="162" t="s">
        <v>265</v>
      </c>
      <c r="E136" s="142">
        <f t="shared" ca="1" si="42"/>
        <v>2720</v>
      </c>
      <c r="F136" s="120">
        <f t="shared" ca="1" si="43"/>
        <v>1</v>
      </c>
      <c r="G136" s="92">
        <f t="shared" ca="1" si="44"/>
        <v>2695</v>
      </c>
      <c r="H136" s="126">
        <f t="shared" ca="1" si="45"/>
        <v>7.8</v>
      </c>
      <c r="I136" s="120">
        <f t="shared" ca="1" si="46"/>
        <v>10.9</v>
      </c>
      <c r="J136" s="120">
        <f t="shared" ca="1" si="47"/>
        <v>55</v>
      </c>
      <c r="K136" s="120">
        <f t="shared" ca="1" si="48"/>
        <v>70.099999999999994</v>
      </c>
      <c r="L136" s="127">
        <f t="shared" ca="1" si="49"/>
        <v>81.3</v>
      </c>
      <c r="M136" s="120">
        <f t="shared" ca="1" si="50"/>
        <v>7.5</v>
      </c>
      <c r="N136" s="120">
        <f t="shared" ca="1" si="51"/>
        <v>10.4</v>
      </c>
      <c r="O136" s="120">
        <f t="shared" ca="1" si="52"/>
        <v>55.8</v>
      </c>
      <c r="P136" s="120">
        <f t="shared" ca="1" si="53"/>
        <v>71.400000000000006</v>
      </c>
      <c r="Q136" s="120">
        <f t="shared" ca="1" si="54"/>
        <v>82.2</v>
      </c>
      <c r="R136" s="91">
        <f t="shared" ca="1" si="55"/>
        <v>0.90000000000000568</v>
      </c>
      <c r="S136" s="20"/>
      <c r="T136" s="32"/>
    </row>
    <row r="137" spans="1:20" s="4" customFormat="1" x14ac:dyDescent="0.2">
      <c r="A137" s="152" t="s">
        <v>266</v>
      </c>
      <c r="B137" s="66">
        <v>10007164</v>
      </c>
      <c r="C137" s="66" t="s">
        <v>490</v>
      </c>
      <c r="D137" s="162" t="s">
        <v>267</v>
      </c>
      <c r="E137" s="142">
        <f t="shared" ca="1" si="42"/>
        <v>4810</v>
      </c>
      <c r="F137" s="120">
        <f t="shared" ca="1" si="43"/>
        <v>0.9</v>
      </c>
      <c r="G137" s="92">
        <f t="shared" ca="1" si="44"/>
        <v>4765</v>
      </c>
      <c r="H137" s="126">
        <f t="shared" ca="1" si="45"/>
        <v>6.4</v>
      </c>
      <c r="I137" s="120">
        <f t="shared" ca="1" si="46"/>
        <v>12.1</v>
      </c>
      <c r="J137" s="120">
        <f t="shared" ca="1" si="47"/>
        <v>66</v>
      </c>
      <c r="K137" s="120">
        <f t="shared" ca="1" si="48"/>
        <v>77.099999999999994</v>
      </c>
      <c r="L137" s="127">
        <f t="shared" ca="1" si="49"/>
        <v>81.5</v>
      </c>
      <c r="M137" s="120">
        <f t="shared" ca="1" si="50"/>
        <v>5.6</v>
      </c>
      <c r="N137" s="120">
        <f t="shared" ca="1" si="51"/>
        <v>10.9</v>
      </c>
      <c r="O137" s="120">
        <f t="shared" ca="1" si="52"/>
        <v>68</v>
      </c>
      <c r="P137" s="120">
        <f t="shared" ca="1" si="53"/>
        <v>79.400000000000006</v>
      </c>
      <c r="Q137" s="120">
        <f t="shared" ca="1" si="54"/>
        <v>83.5</v>
      </c>
      <c r="R137" s="91">
        <f t="shared" ca="1" si="55"/>
        <v>2</v>
      </c>
      <c r="S137" s="20"/>
      <c r="T137" s="32"/>
    </row>
    <row r="138" spans="1:20" s="4" customFormat="1" x14ac:dyDescent="0.2">
      <c r="A138" s="152" t="s">
        <v>268</v>
      </c>
      <c r="B138" s="66">
        <v>10006566</v>
      </c>
      <c r="C138" s="66" t="s">
        <v>491</v>
      </c>
      <c r="D138" s="162" t="s">
        <v>269</v>
      </c>
      <c r="E138" s="142">
        <f t="shared" ca="1" si="42"/>
        <v>1765</v>
      </c>
      <c r="F138" s="120">
        <f t="shared" ca="1" si="43"/>
        <v>2.7</v>
      </c>
      <c r="G138" s="92">
        <f t="shared" ca="1" si="44"/>
        <v>1720</v>
      </c>
      <c r="H138" s="126">
        <f t="shared" ca="1" si="45"/>
        <v>11.7</v>
      </c>
      <c r="I138" s="120">
        <f t="shared" ca="1" si="46"/>
        <v>15.1</v>
      </c>
      <c r="J138" s="120">
        <f t="shared" ca="1" si="47"/>
        <v>57.6</v>
      </c>
      <c r="K138" s="120">
        <f t="shared" ca="1" si="48"/>
        <v>67.5</v>
      </c>
      <c r="L138" s="127">
        <f t="shared" ca="1" si="49"/>
        <v>73.2</v>
      </c>
      <c r="M138" s="120">
        <f t="shared" ca="1" si="50"/>
        <v>9.1</v>
      </c>
      <c r="N138" s="120">
        <f t="shared" ca="1" si="51"/>
        <v>13.4</v>
      </c>
      <c r="O138" s="120">
        <f t="shared" ca="1" si="52"/>
        <v>61.8</v>
      </c>
      <c r="P138" s="120">
        <f t="shared" ca="1" si="53"/>
        <v>72.400000000000006</v>
      </c>
      <c r="Q138" s="120">
        <f t="shared" ca="1" si="54"/>
        <v>77.5</v>
      </c>
      <c r="R138" s="91">
        <f t="shared" ca="1" si="55"/>
        <v>4.2999999999999972</v>
      </c>
      <c r="S138" s="20"/>
      <c r="T138" s="32"/>
    </row>
    <row r="139" spans="1:20" s="4" customFormat="1" x14ac:dyDescent="0.2">
      <c r="A139" s="152" t="s">
        <v>270</v>
      </c>
      <c r="B139" s="66">
        <v>10007165</v>
      </c>
      <c r="C139" s="66" t="s">
        <v>491</v>
      </c>
      <c r="D139" s="162" t="s">
        <v>271</v>
      </c>
      <c r="E139" s="142">
        <f t="shared" ca="1" si="42"/>
        <v>2965</v>
      </c>
      <c r="F139" s="120">
        <f t="shared" ca="1" si="43"/>
        <v>1.3</v>
      </c>
      <c r="G139" s="92">
        <f t="shared" ca="1" si="44"/>
        <v>2925</v>
      </c>
      <c r="H139" s="126">
        <f t="shared" ca="1" si="45"/>
        <v>11.3</v>
      </c>
      <c r="I139" s="120">
        <f t="shared" ca="1" si="46"/>
        <v>16.899999999999999</v>
      </c>
      <c r="J139" s="120">
        <f t="shared" ca="1" si="47"/>
        <v>58.2</v>
      </c>
      <c r="K139" s="120">
        <f t="shared" ca="1" si="48"/>
        <v>66.099999999999994</v>
      </c>
      <c r="L139" s="127">
        <f t="shared" ca="1" si="49"/>
        <v>71.8</v>
      </c>
      <c r="M139" s="120">
        <f t="shared" ca="1" si="50"/>
        <v>9.3000000000000007</v>
      </c>
      <c r="N139" s="120">
        <f t="shared" ca="1" si="51"/>
        <v>15.3</v>
      </c>
      <c r="O139" s="120">
        <f t="shared" ca="1" si="52"/>
        <v>61.8</v>
      </c>
      <c r="P139" s="120">
        <f t="shared" ca="1" si="53"/>
        <v>70.099999999999994</v>
      </c>
      <c r="Q139" s="120">
        <f t="shared" ca="1" si="54"/>
        <v>75.400000000000006</v>
      </c>
      <c r="R139" s="91">
        <f t="shared" ca="1" si="55"/>
        <v>3.6000000000000085</v>
      </c>
      <c r="S139" s="20"/>
      <c r="T139" s="32"/>
    </row>
    <row r="140" spans="1:20" s="4" customFormat="1" x14ac:dyDescent="0.2">
      <c r="A140" s="152" t="s">
        <v>272</v>
      </c>
      <c r="B140" s="66">
        <v>10003614</v>
      </c>
      <c r="C140" s="66" t="s">
        <v>495</v>
      </c>
      <c r="D140" s="162" t="s">
        <v>273</v>
      </c>
      <c r="E140" s="142">
        <f t="shared" ca="1" si="42"/>
        <v>1255</v>
      </c>
      <c r="F140" s="120">
        <f t="shared" ca="1" si="43"/>
        <v>0.6</v>
      </c>
      <c r="G140" s="92">
        <f t="shared" ca="1" si="44"/>
        <v>1250</v>
      </c>
      <c r="H140" s="126">
        <f t="shared" ca="1" si="45"/>
        <v>5.8</v>
      </c>
      <c r="I140" s="120">
        <f t="shared" ca="1" si="46"/>
        <v>11.7</v>
      </c>
      <c r="J140" s="120">
        <f t="shared" ca="1" si="47"/>
        <v>69.400000000000006</v>
      </c>
      <c r="K140" s="120">
        <f t="shared" ca="1" si="48"/>
        <v>78.2</v>
      </c>
      <c r="L140" s="127">
        <f t="shared" ca="1" si="49"/>
        <v>82.6</v>
      </c>
      <c r="M140" s="120">
        <f t="shared" ca="1" si="50"/>
        <v>5.4</v>
      </c>
      <c r="N140" s="120">
        <f t="shared" ca="1" si="51"/>
        <v>11</v>
      </c>
      <c r="O140" s="120">
        <f t="shared" ca="1" si="52"/>
        <v>70.599999999999994</v>
      </c>
      <c r="P140" s="120">
        <f t="shared" ca="1" si="53"/>
        <v>79.400000000000006</v>
      </c>
      <c r="Q140" s="120">
        <f t="shared" ca="1" si="54"/>
        <v>83.7</v>
      </c>
      <c r="R140" s="91">
        <f t="shared" ca="1" si="55"/>
        <v>1.1000000000000085</v>
      </c>
      <c r="S140" s="20"/>
      <c r="T140" s="32"/>
    </row>
    <row r="141" spans="1:20" s="4" customFormat="1" x14ac:dyDescent="0.2">
      <c r="A141" s="152" t="s">
        <v>274</v>
      </c>
      <c r="B141" s="66">
        <v>10007166</v>
      </c>
      <c r="C141" s="66" t="s">
        <v>489</v>
      </c>
      <c r="D141" s="162" t="s">
        <v>275</v>
      </c>
      <c r="E141" s="142">
        <f t="shared" ca="1" si="42"/>
        <v>3060</v>
      </c>
      <c r="F141" s="120">
        <f t="shared" ca="1" si="43"/>
        <v>1</v>
      </c>
      <c r="G141" s="92">
        <f t="shared" ca="1" si="44"/>
        <v>3030</v>
      </c>
      <c r="H141" s="126">
        <f t="shared" ca="1" si="45"/>
        <v>7.2</v>
      </c>
      <c r="I141" s="120">
        <f t="shared" ca="1" si="46"/>
        <v>11.8</v>
      </c>
      <c r="J141" s="120">
        <f t="shared" ca="1" si="47"/>
        <v>62.7</v>
      </c>
      <c r="K141" s="120">
        <f t="shared" ca="1" si="48"/>
        <v>75.599999999999994</v>
      </c>
      <c r="L141" s="127">
        <f t="shared" ca="1" si="49"/>
        <v>81</v>
      </c>
      <c r="M141" s="120">
        <f t="shared" ca="1" si="50"/>
        <v>6</v>
      </c>
      <c r="N141" s="120">
        <f t="shared" ca="1" si="51"/>
        <v>10.7</v>
      </c>
      <c r="O141" s="120">
        <f t="shared" ca="1" si="52"/>
        <v>64.900000000000006</v>
      </c>
      <c r="P141" s="120">
        <f t="shared" ca="1" si="53"/>
        <v>78.099999999999994</v>
      </c>
      <c r="Q141" s="120">
        <f t="shared" ca="1" si="54"/>
        <v>83.3</v>
      </c>
      <c r="R141" s="91">
        <f t="shared" ca="1" si="55"/>
        <v>2.2999999999999972</v>
      </c>
      <c r="S141" s="20"/>
      <c r="T141" s="32"/>
    </row>
    <row r="142" spans="1:20" s="4" customFormat="1" x14ac:dyDescent="0.2">
      <c r="A142" s="152" t="s">
        <v>276</v>
      </c>
      <c r="B142" s="66">
        <v>10007139</v>
      </c>
      <c r="C142" s="66" t="s">
        <v>489</v>
      </c>
      <c r="D142" s="162" t="s">
        <v>277</v>
      </c>
      <c r="E142" s="142">
        <f t="shared" ca="1" si="42"/>
        <v>1735</v>
      </c>
      <c r="F142" s="120">
        <f t="shared" ca="1" si="43"/>
        <v>0.5</v>
      </c>
      <c r="G142" s="92">
        <f t="shared" ca="1" si="44"/>
        <v>1725</v>
      </c>
      <c r="H142" s="126">
        <f t="shared" ca="1" si="45"/>
        <v>6.8</v>
      </c>
      <c r="I142" s="120">
        <f t="shared" ca="1" si="46"/>
        <v>9</v>
      </c>
      <c r="J142" s="120">
        <f t="shared" ca="1" si="47"/>
        <v>66.8</v>
      </c>
      <c r="K142" s="120">
        <f t="shared" ca="1" si="48"/>
        <v>79.3</v>
      </c>
      <c r="L142" s="127">
        <f t="shared" ca="1" si="49"/>
        <v>84.2</v>
      </c>
      <c r="M142" s="120">
        <f t="shared" ca="1" si="50"/>
        <v>5.4</v>
      </c>
      <c r="N142" s="120">
        <f t="shared" ca="1" si="51"/>
        <v>8.6</v>
      </c>
      <c r="O142" s="120">
        <f t="shared" ca="1" si="52"/>
        <v>68.599999999999994</v>
      </c>
      <c r="P142" s="120">
        <f t="shared" ca="1" si="53"/>
        <v>81.2</v>
      </c>
      <c r="Q142" s="120">
        <f t="shared" ca="1" si="54"/>
        <v>86</v>
      </c>
      <c r="R142" s="91">
        <f t="shared" ca="1" si="55"/>
        <v>1.7999999999999972</v>
      </c>
      <c r="S142" s="20"/>
      <c r="T142" s="32"/>
    </row>
    <row r="143" spans="1:20" s="4" customFormat="1" x14ac:dyDescent="0.2">
      <c r="A143" s="152" t="s">
        <v>278</v>
      </c>
      <c r="B143" s="66">
        <v>10007657</v>
      </c>
      <c r="C143" s="66" t="s">
        <v>488</v>
      </c>
      <c r="D143" s="162" t="s">
        <v>279</v>
      </c>
      <c r="E143" s="142">
        <f t="shared" ca="1" si="42"/>
        <v>215</v>
      </c>
      <c r="F143" s="120">
        <f t="shared" ca="1" si="43"/>
        <v>0.9</v>
      </c>
      <c r="G143" s="92">
        <f t="shared" ca="1" si="44"/>
        <v>215</v>
      </c>
      <c r="H143" s="126">
        <f t="shared" ca="1" si="45"/>
        <v>8.9</v>
      </c>
      <c r="I143" s="120">
        <f t="shared" ca="1" si="46"/>
        <v>15.4</v>
      </c>
      <c r="J143" s="120">
        <f t="shared" ca="1" si="47"/>
        <v>63.6</v>
      </c>
      <c r="K143" s="120">
        <f t="shared" ca="1" si="48"/>
        <v>69.599999999999994</v>
      </c>
      <c r="L143" s="127">
        <f t="shared" ca="1" si="49"/>
        <v>75.7</v>
      </c>
      <c r="M143" s="120" t="str">
        <f t="shared" ca="1" si="50"/>
        <v>x</v>
      </c>
      <c r="N143" s="120" t="str">
        <f t="shared" ca="1" si="51"/>
        <v>x</v>
      </c>
      <c r="O143" s="120">
        <f t="shared" ca="1" si="52"/>
        <v>66.8</v>
      </c>
      <c r="P143" s="120">
        <f t="shared" ca="1" si="53"/>
        <v>74.3</v>
      </c>
      <c r="Q143" s="120">
        <f t="shared" ca="1" si="54"/>
        <v>79</v>
      </c>
      <c r="R143" s="91">
        <f t="shared" ref="R143:R145" ca="1" si="56">IFERROR(Q143-L143,"-")</f>
        <v>3.2999999999999972</v>
      </c>
      <c r="S143" s="20"/>
      <c r="T143" s="32"/>
    </row>
    <row r="144" spans="1:20" s="4" customFormat="1" x14ac:dyDescent="0.2">
      <c r="A144" s="152" t="s">
        <v>280</v>
      </c>
      <c r="B144" s="66">
        <v>10007713</v>
      </c>
      <c r="C144" s="66" t="s">
        <v>494</v>
      </c>
      <c r="D144" s="162" t="s">
        <v>281</v>
      </c>
      <c r="E144" s="142">
        <f t="shared" ca="1" si="42"/>
        <v>1140</v>
      </c>
      <c r="F144" s="120">
        <f t="shared" ca="1" si="43"/>
        <v>0.4</v>
      </c>
      <c r="G144" s="92">
        <f t="shared" ca="1" si="44"/>
        <v>1135</v>
      </c>
      <c r="H144" s="126">
        <f t="shared" ca="1" si="45"/>
        <v>5.9</v>
      </c>
      <c r="I144" s="120">
        <f t="shared" ca="1" si="46"/>
        <v>12.1</v>
      </c>
      <c r="J144" s="120">
        <f t="shared" ca="1" si="47"/>
        <v>65.5</v>
      </c>
      <c r="K144" s="120">
        <f t="shared" ca="1" si="48"/>
        <v>77.400000000000006</v>
      </c>
      <c r="L144" s="127">
        <f t="shared" ca="1" si="49"/>
        <v>82</v>
      </c>
      <c r="M144" s="120">
        <f t="shared" ca="1" si="50"/>
        <v>5.4</v>
      </c>
      <c r="N144" s="120">
        <f t="shared" ca="1" si="51"/>
        <v>11.2</v>
      </c>
      <c r="O144" s="120">
        <f t="shared" ca="1" si="52"/>
        <v>66.900000000000006</v>
      </c>
      <c r="P144" s="120">
        <f t="shared" ca="1" si="53"/>
        <v>78.900000000000006</v>
      </c>
      <c r="Q144" s="127">
        <f t="shared" ca="1" si="54"/>
        <v>83.4</v>
      </c>
      <c r="R144" s="91">
        <f t="shared" ca="1" si="56"/>
        <v>1.4000000000000057</v>
      </c>
      <c r="S144" s="20"/>
      <c r="T144" s="32"/>
    </row>
    <row r="145" spans="1:21" s="4" customFormat="1" x14ac:dyDescent="0.2">
      <c r="A145" s="171" t="s">
        <v>282</v>
      </c>
      <c r="B145" s="165">
        <v>10007167</v>
      </c>
      <c r="C145" s="165" t="s">
        <v>494</v>
      </c>
      <c r="D145" s="166" t="s">
        <v>283</v>
      </c>
      <c r="E145" s="142">
        <f t="shared" ca="1" si="42"/>
        <v>2655</v>
      </c>
      <c r="F145" s="120">
        <f t="shared" ca="1" si="43"/>
        <v>0.9</v>
      </c>
      <c r="G145" s="92">
        <f t="shared" ca="1" si="44"/>
        <v>2630</v>
      </c>
      <c r="H145" s="126">
        <f t="shared" ca="1" si="45"/>
        <v>6</v>
      </c>
      <c r="I145" s="120">
        <f t="shared" ca="1" si="46"/>
        <v>11.3</v>
      </c>
      <c r="J145" s="120">
        <f t="shared" ca="1" si="47"/>
        <v>51.5</v>
      </c>
      <c r="K145" s="120">
        <f t="shared" ca="1" si="48"/>
        <v>70.599999999999994</v>
      </c>
      <c r="L145" s="127">
        <f t="shared" ca="1" si="49"/>
        <v>82.7</v>
      </c>
      <c r="M145" s="120">
        <f t="shared" ca="1" si="50"/>
        <v>5.6</v>
      </c>
      <c r="N145" s="120">
        <f t="shared" ca="1" si="51"/>
        <v>10.3</v>
      </c>
      <c r="O145" s="120">
        <f t="shared" ca="1" si="52"/>
        <v>52.9</v>
      </c>
      <c r="P145" s="120">
        <f t="shared" ca="1" si="53"/>
        <v>72.3</v>
      </c>
      <c r="Q145" s="127">
        <f t="shared" ca="1" si="54"/>
        <v>84.1</v>
      </c>
      <c r="R145" s="91">
        <f t="shared" ca="1" si="56"/>
        <v>1.3999999999999915</v>
      </c>
      <c r="S145" s="20"/>
      <c r="T145" s="32"/>
    </row>
    <row r="146" spans="1:21" s="4" customFormat="1" hidden="1" x14ac:dyDescent="0.2">
      <c r="A146" s="65"/>
      <c r="B146" s="66"/>
      <c r="C146" s="66"/>
      <c r="D146" s="65"/>
      <c r="E146" s="81"/>
      <c r="F146" s="120"/>
      <c r="G146" s="79"/>
      <c r="H146" s="120"/>
      <c r="I146" s="120"/>
      <c r="J146" s="120"/>
      <c r="K146" s="120"/>
      <c r="L146" s="120"/>
      <c r="M146" s="120"/>
      <c r="N146" s="120"/>
      <c r="O146" s="120"/>
      <c r="P146" s="120"/>
      <c r="Q146" s="120"/>
      <c r="R146" s="139"/>
      <c r="S146" s="20" t="b">
        <f>A146='Table 2a'!A148</f>
        <v>1</v>
      </c>
      <c r="T146" s="32"/>
    </row>
    <row r="147" spans="1:21" s="4" customFormat="1" x14ac:dyDescent="0.2">
      <c r="A147" s="33"/>
      <c r="B147" s="33"/>
      <c r="C147" s="33"/>
      <c r="D147" s="33"/>
      <c r="E147" s="59"/>
      <c r="F147" s="46"/>
      <c r="G147" s="45"/>
      <c r="H147" s="35"/>
      <c r="I147" s="35"/>
      <c r="J147" s="35"/>
      <c r="K147" s="35"/>
      <c r="L147" s="35"/>
      <c r="M147" s="35"/>
      <c r="N147" s="34"/>
      <c r="O147" s="34"/>
      <c r="P147" s="35"/>
      <c r="Q147" s="138"/>
      <c r="R147" s="138" t="s">
        <v>544</v>
      </c>
      <c r="S147" s="25"/>
      <c r="T147" s="32"/>
    </row>
    <row r="148" spans="1:21" s="4" customFormat="1" x14ac:dyDescent="0.2">
      <c r="A148" s="2" t="s">
        <v>311</v>
      </c>
      <c r="B148" s="2"/>
      <c r="C148" s="2"/>
      <c r="D148" s="2"/>
      <c r="E148" s="2"/>
      <c r="F148" s="38"/>
      <c r="G148" s="37"/>
      <c r="H148" s="37"/>
      <c r="I148" s="37"/>
      <c r="J148" s="37"/>
      <c r="K148" s="37"/>
      <c r="L148" s="37"/>
      <c r="M148" s="37"/>
      <c r="N148" s="38"/>
      <c r="O148" s="38"/>
      <c r="P148" s="37"/>
      <c r="Q148" s="37"/>
      <c r="R148" s="25"/>
      <c r="S148" s="25"/>
      <c r="T148" s="32"/>
    </row>
    <row r="149" spans="1:21" s="4" customFormat="1" x14ac:dyDescent="0.2">
      <c r="A149" s="2" t="s">
        <v>312</v>
      </c>
      <c r="B149" s="2"/>
      <c r="C149" s="2"/>
      <c r="D149" s="2"/>
      <c r="E149" s="2"/>
      <c r="F149" s="38"/>
      <c r="G149" s="37"/>
      <c r="H149" s="37"/>
      <c r="I149" s="37"/>
      <c r="J149" s="37"/>
      <c r="K149" s="37"/>
      <c r="L149" s="37"/>
      <c r="M149" s="37"/>
      <c r="N149" s="38"/>
      <c r="O149" s="38"/>
      <c r="P149" s="37"/>
      <c r="Q149" s="37"/>
      <c r="R149" s="37"/>
      <c r="S149" s="36"/>
      <c r="T149" s="32"/>
    </row>
    <row r="150" spans="1:21" s="4" customFormat="1" x14ac:dyDescent="0.2">
      <c r="A150" s="2"/>
      <c r="B150" s="2"/>
      <c r="C150" s="2"/>
      <c r="D150" s="2"/>
      <c r="E150" s="2"/>
      <c r="F150" s="38"/>
      <c r="G150" s="37"/>
      <c r="H150" s="37"/>
      <c r="I150" s="37"/>
      <c r="J150" s="37"/>
      <c r="K150" s="37"/>
      <c r="L150" s="37"/>
      <c r="M150" s="37"/>
      <c r="N150" s="38"/>
      <c r="O150" s="38"/>
      <c r="P150" s="37"/>
      <c r="Q150" s="37"/>
      <c r="R150" s="37"/>
      <c r="S150" s="37"/>
      <c r="T150" s="32"/>
    </row>
    <row r="151" spans="1:21" s="4" customFormat="1" ht="25.5" customHeight="1" x14ac:dyDescent="0.2">
      <c r="A151" s="172" t="s">
        <v>310</v>
      </c>
      <c r="B151" s="172"/>
      <c r="C151" s="172"/>
      <c r="D151" s="172"/>
      <c r="E151" s="172"/>
      <c r="F151" s="172"/>
      <c r="G151" s="172"/>
      <c r="H151" s="172"/>
      <c r="I151" s="172"/>
      <c r="J151" s="172"/>
      <c r="K151" s="172"/>
      <c r="L151" s="172"/>
      <c r="M151" s="37"/>
      <c r="N151" s="39"/>
      <c r="O151" s="39"/>
      <c r="P151" s="39"/>
      <c r="Q151" s="39"/>
      <c r="R151" s="37"/>
      <c r="S151" s="37"/>
      <c r="T151" s="32"/>
    </row>
    <row r="152" spans="1:21" s="4" customFormat="1" ht="14.25" customHeight="1" x14ac:dyDescent="0.2">
      <c r="A152" s="69" t="s">
        <v>309</v>
      </c>
      <c r="B152" s="115"/>
      <c r="C152" s="115"/>
      <c r="D152" s="115"/>
      <c r="E152" s="115"/>
      <c r="F152" s="115"/>
      <c r="G152" s="115"/>
      <c r="H152" s="115"/>
      <c r="I152" s="115"/>
      <c r="J152" s="115"/>
      <c r="K152" s="115"/>
      <c r="L152" s="115"/>
      <c r="M152" s="37"/>
      <c r="N152" s="115"/>
      <c r="O152" s="115"/>
      <c r="P152" s="115"/>
      <c r="Q152" s="115"/>
      <c r="R152" s="37"/>
      <c r="S152" s="37"/>
      <c r="T152" s="32"/>
    </row>
    <row r="153" spans="1:21" s="4" customFormat="1" x14ac:dyDescent="0.2">
      <c r="A153" s="172" t="s">
        <v>474</v>
      </c>
      <c r="B153" s="172"/>
      <c r="C153" s="172"/>
      <c r="D153" s="172"/>
      <c r="E153" s="172"/>
      <c r="F153" s="172"/>
      <c r="G153" s="172"/>
      <c r="H153" s="172"/>
      <c r="I153" s="172"/>
      <c r="J153" s="172"/>
      <c r="K153" s="172"/>
      <c r="L153" s="172"/>
      <c r="M153" s="37"/>
      <c r="N153" s="39"/>
      <c r="O153" s="39" t="s">
        <v>21</v>
      </c>
      <c r="P153" s="39"/>
      <c r="Q153" s="39"/>
      <c r="R153" s="37"/>
      <c r="S153" s="37"/>
      <c r="T153" s="32"/>
    </row>
    <row r="154" spans="1:21" s="4" customFormat="1" ht="36.75" customHeight="1" x14ac:dyDescent="0.2">
      <c r="A154" s="172" t="s">
        <v>497</v>
      </c>
      <c r="B154" s="172"/>
      <c r="C154" s="172"/>
      <c r="D154" s="172"/>
      <c r="E154" s="172"/>
      <c r="F154" s="172"/>
      <c r="G154" s="172"/>
      <c r="H154" s="172"/>
      <c r="I154" s="172"/>
      <c r="J154" s="172"/>
      <c r="K154" s="172"/>
      <c r="L154" s="172"/>
      <c r="M154" s="37"/>
      <c r="N154" s="115"/>
      <c r="O154" s="115"/>
      <c r="P154" s="115"/>
      <c r="Q154" s="115"/>
      <c r="R154" s="37"/>
      <c r="S154" s="37"/>
      <c r="T154" s="32"/>
    </row>
    <row r="155" spans="1:21" s="4" customFormat="1" ht="14.25" customHeight="1" x14ac:dyDescent="0.2">
      <c r="A155" s="117" t="s">
        <v>484</v>
      </c>
      <c r="B155" s="115"/>
      <c r="C155" s="115"/>
      <c r="D155" s="115"/>
      <c r="E155" s="115"/>
      <c r="F155" s="115"/>
      <c r="G155" s="115"/>
      <c r="H155" s="115"/>
      <c r="I155" s="115"/>
      <c r="J155" s="115"/>
      <c r="K155" s="115"/>
      <c r="L155" s="115"/>
      <c r="M155" s="37"/>
      <c r="N155" s="115"/>
      <c r="O155" s="115"/>
      <c r="P155" s="115"/>
      <c r="Q155" s="115"/>
      <c r="R155" s="37"/>
      <c r="S155" s="37"/>
      <c r="T155" s="32"/>
      <c r="U155" s="4" t="s">
        <v>21</v>
      </c>
    </row>
    <row r="156" spans="1:21" s="4" customFormat="1" ht="27" customHeight="1" x14ac:dyDescent="0.2">
      <c r="A156" s="172" t="s">
        <v>475</v>
      </c>
      <c r="B156" s="172"/>
      <c r="C156" s="172"/>
      <c r="D156" s="172"/>
      <c r="E156" s="172"/>
      <c r="F156" s="172"/>
      <c r="G156" s="172"/>
      <c r="H156" s="172"/>
      <c r="I156" s="172"/>
      <c r="J156" s="172"/>
      <c r="K156" s="172"/>
      <c r="L156" s="172"/>
      <c r="M156" s="39"/>
      <c r="N156" s="115"/>
      <c r="O156" s="115"/>
      <c r="P156" s="115"/>
      <c r="Q156" s="115"/>
      <c r="R156" s="73"/>
      <c r="S156" s="73"/>
      <c r="T156" s="32"/>
    </row>
    <row r="157" spans="1:21" s="4" customFormat="1" x14ac:dyDescent="0.2">
      <c r="A157" s="172" t="s">
        <v>525</v>
      </c>
      <c r="B157" s="172"/>
      <c r="C157" s="172"/>
      <c r="D157" s="172"/>
      <c r="E157" s="172"/>
      <c r="F157" s="172"/>
      <c r="G157" s="172"/>
      <c r="H157" s="172"/>
      <c r="I157" s="172"/>
      <c r="J157" s="172"/>
      <c r="K157" s="172"/>
      <c r="L157" s="172"/>
      <c r="M157" s="172"/>
      <c r="N157" s="115"/>
      <c r="O157" s="115"/>
      <c r="P157" s="115"/>
      <c r="Q157" s="115"/>
      <c r="R157" s="73"/>
      <c r="S157" s="73"/>
      <c r="T157" s="32"/>
    </row>
    <row r="158" spans="1:21" s="4" customFormat="1" x14ac:dyDescent="0.2">
      <c r="A158" s="117" t="s">
        <v>542</v>
      </c>
      <c r="B158" s="117"/>
      <c r="C158" s="117"/>
      <c r="D158" s="135"/>
      <c r="E158" s="135"/>
      <c r="F158" s="135"/>
      <c r="G158" s="135"/>
      <c r="H158" s="135"/>
      <c r="I158" s="135"/>
      <c r="J158" s="135"/>
      <c r="K158" s="135"/>
      <c r="L158" s="135"/>
      <c r="M158" s="135"/>
      <c r="N158" s="135"/>
      <c r="O158" s="39"/>
      <c r="P158" s="39"/>
      <c r="Q158" s="39"/>
      <c r="R158" s="73"/>
      <c r="S158" s="73"/>
      <c r="T158" s="32"/>
    </row>
    <row r="159" spans="1:21" s="4" customFormat="1" ht="14.25" customHeight="1" x14ac:dyDescent="0.2">
      <c r="A159" s="172" t="s">
        <v>543</v>
      </c>
      <c r="B159" s="172"/>
      <c r="C159" s="172"/>
      <c r="D159" s="172"/>
      <c r="E159" s="172"/>
      <c r="F159" s="172"/>
      <c r="G159" s="172"/>
      <c r="H159" s="172"/>
      <c r="I159" s="172"/>
      <c r="J159" s="172"/>
      <c r="K159" s="172"/>
      <c r="L159" s="172"/>
      <c r="M159" s="172"/>
      <c r="N159" s="172"/>
      <c r="O159" s="39"/>
      <c r="P159" s="39"/>
      <c r="Q159" s="39"/>
      <c r="R159" s="73"/>
      <c r="S159" s="73"/>
      <c r="T159" s="32"/>
    </row>
    <row r="160" spans="1:21" s="4" customFormat="1" x14ac:dyDescent="0.2">
      <c r="A160" s="172" t="s">
        <v>476</v>
      </c>
      <c r="B160" s="172"/>
      <c r="C160" s="172"/>
      <c r="D160" s="172"/>
      <c r="E160" s="172"/>
      <c r="F160" s="172"/>
      <c r="G160" s="172"/>
      <c r="H160" s="172"/>
      <c r="I160" s="172"/>
      <c r="J160" s="172"/>
      <c r="K160" s="172"/>
      <c r="L160" s="172"/>
      <c r="M160" s="172"/>
      <c r="N160" s="38"/>
      <c r="O160" s="38"/>
      <c r="P160" s="37"/>
      <c r="Q160" s="37"/>
      <c r="R160" s="39"/>
      <c r="S160" s="39"/>
      <c r="T160" s="32"/>
    </row>
    <row r="161" spans="1:20" s="4" customFormat="1" ht="36.75" customHeight="1" x14ac:dyDescent="0.2">
      <c r="A161" s="172" t="s">
        <v>531</v>
      </c>
      <c r="B161" s="172"/>
      <c r="C161" s="172"/>
      <c r="D161" s="172"/>
      <c r="E161" s="172"/>
      <c r="F161" s="172"/>
      <c r="G161" s="172"/>
      <c r="H161" s="172"/>
      <c r="I161" s="172"/>
      <c r="J161" s="172"/>
      <c r="K161" s="172"/>
      <c r="L161" s="39"/>
      <c r="M161" s="39"/>
      <c r="N161" s="38"/>
      <c r="O161" s="38"/>
      <c r="P161" s="37"/>
      <c r="Q161" s="37"/>
      <c r="R161" s="39"/>
      <c r="S161" s="39"/>
      <c r="T161" s="32"/>
    </row>
    <row r="162" spans="1:20" s="4" customFormat="1" x14ac:dyDescent="0.2">
      <c r="A162" s="172" t="s">
        <v>477</v>
      </c>
      <c r="B162" s="172"/>
      <c r="C162" s="172"/>
      <c r="D162" s="172"/>
      <c r="E162" s="172"/>
      <c r="F162" s="172"/>
      <c r="G162" s="172"/>
      <c r="H162" s="172"/>
      <c r="I162" s="172"/>
      <c r="J162" s="172"/>
      <c r="K162" s="172"/>
      <c r="L162" s="39"/>
      <c r="M162" s="39"/>
      <c r="N162" s="32"/>
      <c r="O162" s="32"/>
      <c r="P162" s="40"/>
      <c r="Q162" s="40"/>
      <c r="R162" s="37"/>
      <c r="S162" s="37"/>
      <c r="T162" s="32"/>
    </row>
    <row r="163" spans="1:20" s="4" customFormat="1" x14ac:dyDescent="0.2">
      <c r="A163" s="3"/>
      <c r="B163" s="3"/>
      <c r="C163" s="3"/>
      <c r="D163" s="3"/>
      <c r="E163" s="3"/>
      <c r="F163" s="32"/>
      <c r="G163" s="40"/>
      <c r="H163" s="40"/>
      <c r="I163" s="40"/>
      <c r="J163" s="40"/>
      <c r="K163" s="40"/>
      <c r="L163" s="40"/>
      <c r="M163" s="40"/>
      <c r="N163" s="32"/>
      <c r="O163" s="32"/>
      <c r="P163" s="40"/>
      <c r="Q163" s="40"/>
      <c r="R163" s="37"/>
      <c r="S163" s="37"/>
      <c r="T163" s="32"/>
    </row>
    <row r="164" spans="1:20" s="4" customFormat="1" x14ac:dyDescent="0.2">
      <c r="A164" s="3"/>
      <c r="B164" s="3"/>
      <c r="C164" s="3"/>
      <c r="D164" s="3"/>
      <c r="E164" s="3"/>
      <c r="F164" s="32"/>
      <c r="G164" s="40"/>
      <c r="H164" s="40"/>
      <c r="I164" s="40"/>
      <c r="J164" s="40"/>
      <c r="K164" s="40"/>
      <c r="L164" s="40"/>
      <c r="M164" s="40"/>
      <c r="N164" s="32"/>
      <c r="O164" s="32"/>
      <c r="P164" s="40"/>
      <c r="Q164" s="40"/>
      <c r="R164" s="40"/>
      <c r="S164" s="40"/>
      <c r="T164" s="32"/>
    </row>
    <row r="165" spans="1:20" s="4" customFormat="1" x14ac:dyDescent="0.2">
      <c r="A165" s="3"/>
      <c r="B165" s="3"/>
      <c r="C165" s="3"/>
      <c r="D165" s="3"/>
      <c r="E165" s="3"/>
      <c r="F165" s="32"/>
      <c r="G165" s="40"/>
      <c r="H165" s="40"/>
      <c r="I165" s="40"/>
      <c r="J165" s="40"/>
      <c r="K165" s="40"/>
      <c r="L165" s="40"/>
      <c r="M165" s="40"/>
      <c r="N165" s="32"/>
      <c r="O165" s="32"/>
      <c r="P165" s="40"/>
      <c r="Q165" s="40"/>
      <c r="R165" s="40"/>
      <c r="S165" s="40"/>
      <c r="T165" s="32"/>
    </row>
    <row r="166" spans="1:20" s="4" customFormat="1" x14ac:dyDescent="0.2">
      <c r="A166" s="3"/>
      <c r="B166" s="3"/>
      <c r="C166" s="3"/>
      <c r="D166" s="3"/>
      <c r="E166" s="3"/>
      <c r="F166" s="32"/>
      <c r="G166" s="40"/>
      <c r="H166" s="40"/>
      <c r="I166" s="40"/>
      <c r="J166" s="40"/>
      <c r="K166" s="40"/>
      <c r="L166" s="40"/>
      <c r="M166" s="40"/>
      <c r="N166" s="32"/>
      <c r="O166" s="32"/>
      <c r="P166" s="40"/>
      <c r="Q166" s="40"/>
      <c r="R166" s="40"/>
      <c r="S166" s="40"/>
      <c r="T166" s="32"/>
    </row>
    <row r="167" spans="1:20" s="4" customFormat="1" x14ac:dyDescent="0.2">
      <c r="A167" s="3"/>
      <c r="B167" s="3"/>
      <c r="C167" s="3"/>
      <c r="D167" s="3"/>
      <c r="E167" s="3"/>
      <c r="F167" s="32"/>
      <c r="G167" s="40"/>
      <c r="H167" s="40"/>
      <c r="I167" s="40"/>
      <c r="J167" s="40"/>
      <c r="K167" s="40"/>
      <c r="L167" s="40"/>
      <c r="M167" s="40"/>
      <c r="N167" s="32"/>
      <c r="O167" s="32"/>
      <c r="P167" s="40"/>
      <c r="Q167" s="40"/>
      <c r="R167" s="40"/>
      <c r="S167" s="40"/>
      <c r="T167" s="32"/>
    </row>
    <row r="168" spans="1:20" s="4" customFormat="1" x14ac:dyDescent="0.2">
      <c r="A168" s="3"/>
      <c r="B168" s="3"/>
      <c r="C168" s="3"/>
      <c r="D168" s="3"/>
      <c r="E168" s="3"/>
      <c r="F168" s="32"/>
      <c r="G168" s="40"/>
      <c r="H168" s="40"/>
      <c r="I168" s="40"/>
      <c r="J168" s="40"/>
      <c r="K168" s="40"/>
      <c r="L168" s="40"/>
      <c r="M168" s="40"/>
      <c r="N168" s="32"/>
      <c r="O168" s="32"/>
      <c r="P168" s="40"/>
      <c r="Q168" s="40"/>
      <c r="R168" s="40"/>
      <c r="S168" s="40"/>
      <c r="T168" s="32"/>
    </row>
    <row r="169" spans="1:20" s="4" customFormat="1" x14ac:dyDescent="0.2">
      <c r="A169" s="3"/>
      <c r="B169" s="3"/>
      <c r="C169" s="3"/>
      <c r="D169" s="3"/>
      <c r="E169" s="3"/>
      <c r="F169" s="32"/>
      <c r="G169" s="40"/>
      <c r="H169" s="40"/>
      <c r="I169" s="40"/>
      <c r="J169" s="40"/>
      <c r="K169" s="40"/>
      <c r="L169" s="40"/>
      <c r="M169" s="40"/>
      <c r="N169" s="32"/>
      <c r="O169" s="32"/>
      <c r="P169" s="40"/>
      <c r="Q169" s="40"/>
      <c r="R169" s="40"/>
      <c r="S169" s="40"/>
      <c r="T169" s="32"/>
    </row>
    <row r="170" spans="1:20" s="4" customFormat="1" x14ac:dyDescent="0.2">
      <c r="A170" s="3"/>
      <c r="B170" s="3"/>
      <c r="C170" s="3"/>
      <c r="D170" s="3"/>
      <c r="E170" s="3"/>
      <c r="F170" s="32"/>
      <c r="G170" s="40"/>
      <c r="H170" s="40"/>
      <c r="I170" s="40"/>
      <c r="J170" s="40"/>
      <c r="K170" s="40"/>
      <c r="L170" s="40"/>
      <c r="M170" s="40"/>
      <c r="N170" s="32"/>
      <c r="O170" s="32"/>
      <c r="P170" s="40"/>
      <c r="Q170" s="40"/>
      <c r="R170" s="40"/>
      <c r="S170" s="40"/>
      <c r="T170" s="32"/>
    </row>
    <row r="171" spans="1:20" s="4" customFormat="1" x14ac:dyDescent="0.2">
      <c r="A171" s="3"/>
      <c r="B171" s="3"/>
      <c r="C171" s="3"/>
      <c r="D171" s="3"/>
      <c r="E171" s="3"/>
      <c r="F171" s="32"/>
      <c r="G171" s="40"/>
      <c r="H171" s="40"/>
      <c r="I171" s="40"/>
      <c r="J171" s="40"/>
      <c r="K171" s="40"/>
      <c r="L171" s="40"/>
      <c r="M171" s="40"/>
      <c r="N171" s="32"/>
      <c r="O171" s="32"/>
      <c r="P171" s="40"/>
      <c r="Q171" s="40"/>
      <c r="R171" s="40"/>
      <c r="S171" s="40"/>
      <c r="T171" s="32"/>
    </row>
    <row r="172" spans="1:20" s="4" customFormat="1" x14ac:dyDescent="0.2">
      <c r="A172" s="3"/>
      <c r="B172" s="3"/>
      <c r="C172" s="3"/>
      <c r="D172" s="3"/>
      <c r="E172" s="3"/>
      <c r="F172" s="32"/>
      <c r="G172" s="40"/>
      <c r="H172" s="40"/>
      <c r="I172" s="40"/>
      <c r="J172" s="40"/>
      <c r="K172" s="40"/>
      <c r="L172" s="40"/>
      <c r="M172" s="40"/>
      <c r="N172" s="32"/>
      <c r="O172" s="32"/>
      <c r="P172" s="40"/>
      <c r="Q172" s="40"/>
      <c r="R172" s="40"/>
      <c r="S172" s="40"/>
      <c r="T172" s="32"/>
    </row>
    <row r="173" spans="1:20" s="4" customFormat="1" x14ac:dyDescent="0.2">
      <c r="A173" s="3"/>
      <c r="B173" s="3"/>
      <c r="C173" s="3"/>
      <c r="D173" s="3"/>
      <c r="E173" s="3"/>
      <c r="F173" s="32"/>
      <c r="G173" s="40"/>
      <c r="H173" s="40"/>
      <c r="I173" s="40"/>
      <c r="J173" s="40"/>
      <c r="K173" s="40"/>
      <c r="L173" s="40"/>
      <c r="M173" s="40"/>
      <c r="N173" s="32"/>
      <c r="O173" s="32"/>
      <c r="P173" s="40"/>
      <c r="Q173" s="40"/>
      <c r="R173" s="40"/>
      <c r="S173" s="40"/>
      <c r="T173" s="32"/>
    </row>
    <row r="174" spans="1:20" s="4" customFormat="1" x14ac:dyDescent="0.2">
      <c r="A174" s="3"/>
      <c r="B174" s="3"/>
      <c r="C174" s="3"/>
      <c r="D174" s="3"/>
      <c r="E174" s="3"/>
      <c r="F174" s="32"/>
      <c r="G174" s="40"/>
      <c r="H174" s="40"/>
      <c r="I174" s="40"/>
      <c r="J174" s="40"/>
      <c r="K174" s="40"/>
      <c r="L174" s="40"/>
      <c r="M174" s="40"/>
      <c r="N174" s="32"/>
      <c r="O174" s="32"/>
      <c r="P174" s="40"/>
      <c r="Q174" s="40"/>
      <c r="R174" s="40"/>
      <c r="S174" s="40"/>
      <c r="T174" s="32"/>
    </row>
    <row r="175" spans="1:20" s="4" customFormat="1" x14ac:dyDescent="0.2">
      <c r="A175" s="3"/>
      <c r="B175" s="3"/>
      <c r="C175" s="3"/>
      <c r="D175" s="3"/>
      <c r="E175" s="3"/>
      <c r="F175" s="32"/>
      <c r="G175" s="40"/>
      <c r="H175" s="40"/>
      <c r="I175" s="40"/>
      <c r="J175" s="40"/>
      <c r="K175" s="40"/>
      <c r="L175" s="40"/>
      <c r="M175" s="40"/>
      <c r="N175" s="32"/>
      <c r="O175" s="32"/>
      <c r="P175" s="40"/>
      <c r="Q175" s="40"/>
      <c r="R175" s="40"/>
      <c r="S175" s="40"/>
      <c r="T175" s="32"/>
    </row>
    <row r="176" spans="1:20" s="4" customFormat="1" x14ac:dyDescent="0.2">
      <c r="A176" s="3"/>
      <c r="B176" s="3"/>
      <c r="C176" s="3"/>
      <c r="D176" s="3"/>
      <c r="E176" s="3"/>
      <c r="F176" s="32"/>
      <c r="G176" s="40"/>
      <c r="H176" s="40"/>
      <c r="I176" s="40"/>
      <c r="J176" s="40"/>
      <c r="K176" s="40"/>
      <c r="L176" s="40"/>
      <c r="M176" s="40"/>
      <c r="N176" s="32"/>
      <c r="O176" s="32"/>
      <c r="P176" s="40"/>
      <c r="Q176" s="40"/>
      <c r="R176" s="40"/>
      <c r="S176" s="40"/>
      <c r="T176" s="32"/>
    </row>
    <row r="177" spans="1:20" s="4" customFormat="1" x14ac:dyDescent="0.2">
      <c r="A177" s="3"/>
      <c r="B177" s="3"/>
      <c r="C177" s="3"/>
      <c r="D177" s="3"/>
      <c r="E177" s="3"/>
      <c r="F177" s="32"/>
      <c r="G177" s="40"/>
      <c r="H177" s="40"/>
      <c r="I177" s="40"/>
      <c r="J177" s="40"/>
      <c r="K177" s="40"/>
      <c r="L177" s="40"/>
      <c r="M177" s="40"/>
      <c r="N177" s="32"/>
      <c r="O177" s="32"/>
      <c r="P177" s="40"/>
      <c r="Q177" s="40"/>
      <c r="R177" s="40"/>
      <c r="S177" s="40"/>
      <c r="T177" s="32"/>
    </row>
    <row r="178" spans="1:20" s="4" customFormat="1" x14ac:dyDescent="0.2">
      <c r="A178" s="3"/>
      <c r="B178" s="3"/>
      <c r="C178" s="3"/>
      <c r="D178" s="3"/>
      <c r="E178" s="3"/>
      <c r="F178" s="32"/>
      <c r="G178" s="40"/>
      <c r="H178" s="40"/>
      <c r="I178" s="40"/>
      <c r="J178" s="40"/>
      <c r="K178" s="40"/>
      <c r="L178" s="40"/>
      <c r="M178" s="40"/>
      <c r="N178" s="32"/>
      <c r="O178" s="32"/>
      <c r="P178" s="40"/>
      <c r="Q178" s="40"/>
      <c r="R178" s="40"/>
      <c r="S178" s="40"/>
      <c r="T178" s="32"/>
    </row>
    <row r="179" spans="1:20" s="4" customFormat="1" x14ac:dyDescent="0.2">
      <c r="A179" s="3"/>
      <c r="B179" s="3"/>
      <c r="C179" s="3"/>
      <c r="D179" s="3"/>
      <c r="E179" s="3"/>
      <c r="F179" s="32"/>
      <c r="G179" s="40"/>
      <c r="H179" s="40"/>
      <c r="I179" s="40"/>
      <c r="J179" s="40"/>
      <c r="K179" s="40"/>
      <c r="L179" s="40"/>
      <c r="M179" s="40"/>
      <c r="N179" s="32"/>
      <c r="O179" s="32"/>
      <c r="P179" s="40"/>
      <c r="Q179" s="40"/>
      <c r="R179" s="40"/>
      <c r="S179" s="40"/>
      <c r="T179" s="32"/>
    </row>
    <row r="180" spans="1:20" s="4" customFormat="1" x14ac:dyDescent="0.2">
      <c r="A180" s="3"/>
      <c r="B180" s="3"/>
      <c r="C180" s="3"/>
      <c r="D180" s="3"/>
      <c r="E180" s="3"/>
      <c r="F180" s="32"/>
      <c r="G180" s="40"/>
      <c r="H180" s="40"/>
      <c r="I180" s="40"/>
      <c r="J180" s="40"/>
      <c r="K180" s="40"/>
      <c r="L180" s="40"/>
      <c r="M180" s="40"/>
      <c r="N180" s="32"/>
      <c r="O180" s="32"/>
      <c r="P180" s="40"/>
      <c r="Q180" s="40"/>
      <c r="R180" s="40"/>
      <c r="S180" s="40"/>
      <c r="T180" s="32"/>
    </row>
    <row r="181" spans="1:20" s="4" customFormat="1" x14ac:dyDescent="0.2">
      <c r="A181" s="3"/>
      <c r="B181" s="3"/>
      <c r="C181" s="3"/>
      <c r="D181" s="3"/>
      <c r="E181" s="3"/>
      <c r="F181" s="32"/>
      <c r="G181" s="40"/>
      <c r="H181" s="40"/>
      <c r="I181" s="40"/>
      <c r="J181" s="40"/>
      <c r="K181" s="40"/>
      <c r="L181" s="40"/>
      <c r="M181" s="40"/>
      <c r="N181" s="32"/>
      <c r="O181" s="32"/>
      <c r="P181" s="40"/>
      <c r="Q181" s="40"/>
      <c r="R181" s="40"/>
      <c r="S181" s="40"/>
      <c r="T181" s="32"/>
    </row>
    <row r="182" spans="1:20" s="4" customFormat="1" x14ac:dyDescent="0.2">
      <c r="A182" s="3"/>
      <c r="B182" s="3"/>
      <c r="C182" s="3"/>
      <c r="D182" s="3"/>
      <c r="E182" s="3"/>
      <c r="F182" s="32"/>
      <c r="G182" s="40"/>
      <c r="H182" s="40"/>
      <c r="I182" s="40"/>
      <c r="J182" s="40"/>
      <c r="K182" s="40"/>
      <c r="L182" s="40"/>
      <c r="M182" s="40"/>
      <c r="N182" s="32"/>
      <c r="O182" s="32"/>
      <c r="P182" s="40"/>
      <c r="Q182" s="40"/>
      <c r="R182" s="40"/>
      <c r="S182" s="40"/>
      <c r="T182" s="32"/>
    </row>
    <row r="183" spans="1:20" s="4" customFormat="1" x14ac:dyDescent="0.2">
      <c r="A183" s="3"/>
      <c r="B183" s="3"/>
      <c r="C183" s="3"/>
      <c r="D183" s="3"/>
      <c r="E183" s="3"/>
      <c r="F183" s="32"/>
      <c r="G183" s="40"/>
      <c r="H183" s="40"/>
      <c r="I183" s="40"/>
      <c r="J183" s="40"/>
      <c r="K183" s="40"/>
      <c r="L183" s="40"/>
      <c r="M183" s="40"/>
      <c r="N183" s="32"/>
      <c r="O183" s="32"/>
      <c r="P183" s="40"/>
      <c r="Q183" s="40"/>
      <c r="R183" s="40"/>
      <c r="S183" s="40"/>
      <c r="T183" s="32"/>
    </row>
    <row r="184" spans="1:20" s="4" customFormat="1" x14ac:dyDescent="0.2">
      <c r="A184" s="3"/>
      <c r="B184" s="3"/>
      <c r="C184" s="3"/>
      <c r="D184" s="3"/>
      <c r="E184" s="3"/>
      <c r="F184" s="32"/>
      <c r="G184" s="40"/>
      <c r="H184" s="40"/>
      <c r="I184" s="40"/>
      <c r="J184" s="40"/>
      <c r="K184" s="40"/>
      <c r="L184" s="40"/>
      <c r="M184" s="40"/>
      <c r="N184" s="32"/>
      <c r="O184" s="32"/>
      <c r="P184" s="40"/>
      <c r="Q184" s="40"/>
      <c r="R184" s="40"/>
      <c r="S184" s="40"/>
      <c r="T184" s="32"/>
    </row>
    <row r="185" spans="1:20" s="4" customFormat="1" x14ac:dyDescent="0.2">
      <c r="A185" s="3"/>
      <c r="B185" s="3"/>
      <c r="C185" s="3"/>
      <c r="D185" s="3"/>
      <c r="E185" s="3"/>
      <c r="F185" s="32"/>
      <c r="G185" s="40"/>
      <c r="H185" s="40"/>
      <c r="I185" s="40"/>
      <c r="J185" s="40"/>
      <c r="K185" s="40"/>
      <c r="L185" s="40"/>
      <c r="M185" s="40"/>
      <c r="N185" s="32"/>
      <c r="O185" s="32"/>
      <c r="P185" s="40"/>
      <c r="Q185" s="40"/>
      <c r="R185" s="40"/>
      <c r="S185" s="40"/>
      <c r="T185" s="32"/>
    </row>
    <row r="186" spans="1:20" s="4" customFormat="1" x14ac:dyDescent="0.2">
      <c r="A186" s="3"/>
      <c r="B186" s="3"/>
      <c r="C186" s="3"/>
      <c r="D186" s="3"/>
      <c r="E186" s="3"/>
      <c r="F186" s="32"/>
      <c r="G186" s="40"/>
      <c r="H186" s="40"/>
      <c r="I186" s="40"/>
      <c r="J186" s="40"/>
      <c r="K186" s="40"/>
      <c r="L186" s="40"/>
      <c r="M186" s="40"/>
      <c r="N186" s="32"/>
      <c r="O186" s="32"/>
      <c r="P186" s="40"/>
      <c r="Q186" s="40"/>
      <c r="R186" s="40"/>
      <c r="S186" s="40"/>
      <c r="T186" s="32"/>
    </row>
    <row r="187" spans="1:20" s="4" customFormat="1" x14ac:dyDescent="0.2">
      <c r="A187" s="3"/>
      <c r="B187" s="3"/>
      <c r="C187" s="3"/>
      <c r="D187" s="3"/>
      <c r="E187" s="3"/>
      <c r="F187" s="32"/>
      <c r="G187" s="40"/>
      <c r="H187" s="40"/>
      <c r="I187" s="40"/>
      <c r="J187" s="40"/>
      <c r="K187" s="40"/>
      <c r="L187" s="40"/>
      <c r="M187" s="40"/>
      <c r="N187" s="32"/>
      <c r="O187" s="32"/>
      <c r="P187" s="40"/>
      <c r="Q187" s="40"/>
      <c r="R187" s="40"/>
      <c r="S187" s="40"/>
      <c r="T187" s="32"/>
    </row>
    <row r="188" spans="1:20" s="4" customFormat="1" x14ac:dyDescent="0.2">
      <c r="A188" s="3"/>
      <c r="B188" s="3"/>
      <c r="C188" s="3"/>
      <c r="D188" s="3"/>
      <c r="E188" s="3"/>
      <c r="F188" s="32"/>
      <c r="G188" s="40"/>
      <c r="H188" s="40"/>
      <c r="I188" s="40"/>
      <c r="J188" s="40"/>
      <c r="K188" s="40"/>
      <c r="L188" s="40"/>
      <c r="M188" s="40"/>
      <c r="N188" s="32"/>
      <c r="O188" s="32"/>
      <c r="P188" s="40"/>
      <c r="Q188" s="40"/>
      <c r="R188" s="40"/>
      <c r="S188" s="40"/>
      <c r="T188" s="32"/>
    </row>
    <row r="189" spans="1:20" s="4" customFormat="1" x14ac:dyDescent="0.2">
      <c r="A189" s="3"/>
      <c r="B189" s="3"/>
      <c r="C189" s="3"/>
      <c r="D189" s="3"/>
      <c r="E189" s="3"/>
      <c r="F189" s="32"/>
      <c r="G189" s="40"/>
      <c r="H189" s="40"/>
      <c r="I189" s="40"/>
      <c r="J189" s="40"/>
      <c r="K189" s="40"/>
      <c r="L189" s="40"/>
      <c r="M189" s="40"/>
      <c r="N189" s="32"/>
      <c r="O189" s="32"/>
      <c r="P189" s="40"/>
      <c r="Q189" s="40"/>
      <c r="R189" s="40"/>
      <c r="S189" s="40"/>
      <c r="T189" s="32"/>
    </row>
    <row r="190" spans="1:20" s="4" customFormat="1" x14ac:dyDescent="0.2">
      <c r="A190" s="3"/>
      <c r="B190" s="3"/>
      <c r="C190" s="3"/>
      <c r="D190" s="3"/>
      <c r="E190" s="3"/>
      <c r="F190" s="32"/>
      <c r="G190" s="40"/>
      <c r="H190" s="40"/>
      <c r="I190" s="40"/>
      <c r="J190" s="40"/>
      <c r="K190" s="40"/>
      <c r="L190" s="40"/>
      <c r="M190" s="40"/>
      <c r="N190" s="32"/>
      <c r="O190" s="32"/>
      <c r="P190" s="40"/>
      <c r="Q190" s="40"/>
      <c r="R190" s="40"/>
      <c r="S190" s="40"/>
      <c r="T190" s="32"/>
    </row>
    <row r="191" spans="1:20" s="4" customFormat="1" x14ac:dyDescent="0.2">
      <c r="A191" s="3"/>
      <c r="B191" s="3"/>
      <c r="C191" s="3"/>
      <c r="D191" s="3"/>
      <c r="E191" s="3"/>
      <c r="F191" s="32"/>
      <c r="G191" s="40"/>
      <c r="H191" s="40"/>
      <c r="I191" s="40"/>
      <c r="J191" s="40"/>
      <c r="K191" s="40"/>
      <c r="L191" s="40"/>
      <c r="M191" s="40"/>
      <c r="N191" s="32"/>
      <c r="O191" s="32"/>
      <c r="P191" s="40"/>
      <c r="Q191" s="40"/>
      <c r="R191" s="40"/>
      <c r="S191" s="40"/>
      <c r="T191" s="32"/>
    </row>
    <row r="192" spans="1:20" s="4" customFormat="1" x14ac:dyDescent="0.2">
      <c r="A192" s="3"/>
      <c r="B192" s="3"/>
      <c r="C192" s="3"/>
      <c r="D192" s="3"/>
      <c r="E192" s="3"/>
      <c r="F192" s="32"/>
      <c r="G192" s="40"/>
      <c r="H192" s="40"/>
      <c r="I192" s="40"/>
      <c r="J192" s="40"/>
      <c r="K192" s="40"/>
      <c r="L192" s="40"/>
      <c r="M192" s="40"/>
      <c r="N192" s="32"/>
      <c r="O192" s="32"/>
      <c r="P192" s="40"/>
      <c r="Q192" s="40"/>
      <c r="R192" s="40"/>
      <c r="S192" s="40"/>
      <c r="T192" s="32"/>
    </row>
    <row r="193" spans="1:20" s="4" customFormat="1" x14ac:dyDescent="0.2">
      <c r="A193" s="3"/>
      <c r="B193" s="3"/>
      <c r="C193" s="3"/>
      <c r="D193" s="3"/>
      <c r="E193" s="3"/>
      <c r="F193" s="32"/>
      <c r="G193" s="40"/>
      <c r="H193" s="40"/>
      <c r="I193" s="40"/>
      <c r="J193" s="40"/>
      <c r="K193" s="40"/>
      <c r="L193" s="40"/>
      <c r="M193" s="40"/>
      <c r="N193" s="32"/>
      <c r="O193" s="32"/>
      <c r="P193" s="40"/>
      <c r="Q193" s="40"/>
      <c r="R193" s="40"/>
      <c r="S193" s="40"/>
      <c r="T193" s="32"/>
    </row>
    <row r="194" spans="1:20" s="4" customFormat="1" x14ac:dyDescent="0.2">
      <c r="A194" s="3"/>
      <c r="B194" s="3"/>
      <c r="C194" s="3"/>
      <c r="D194" s="3"/>
      <c r="E194" s="3"/>
      <c r="F194" s="32"/>
      <c r="G194" s="40"/>
      <c r="H194" s="40"/>
      <c r="I194" s="40"/>
      <c r="J194" s="40"/>
      <c r="K194" s="40"/>
      <c r="L194" s="40"/>
      <c r="M194" s="40"/>
      <c r="N194" s="32"/>
      <c r="O194" s="32"/>
      <c r="P194" s="40"/>
      <c r="Q194" s="40"/>
      <c r="R194" s="40"/>
      <c r="S194" s="40"/>
      <c r="T194" s="32"/>
    </row>
    <row r="195" spans="1:20" s="4" customFormat="1" x14ac:dyDescent="0.2">
      <c r="A195" s="3"/>
      <c r="B195" s="3"/>
      <c r="C195" s="3"/>
      <c r="D195" s="3"/>
      <c r="E195" s="3"/>
      <c r="F195" s="32"/>
      <c r="G195" s="40"/>
      <c r="H195" s="40"/>
      <c r="I195" s="40"/>
      <c r="J195" s="40"/>
      <c r="K195" s="40"/>
      <c r="L195" s="40"/>
      <c r="M195" s="40"/>
      <c r="N195" s="32"/>
      <c r="O195" s="32"/>
      <c r="P195" s="40"/>
      <c r="Q195" s="40"/>
      <c r="R195" s="40"/>
      <c r="S195" s="40"/>
      <c r="T195" s="32"/>
    </row>
    <row r="196" spans="1:20" s="4" customFormat="1" x14ac:dyDescent="0.2">
      <c r="A196" s="3"/>
      <c r="B196" s="3"/>
      <c r="C196" s="3"/>
      <c r="D196" s="3"/>
      <c r="E196" s="3"/>
      <c r="F196" s="32"/>
      <c r="G196" s="40"/>
      <c r="H196" s="40"/>
      <c r="I196" s="40"/>
      <c r="J196" s="40"/>
      <c r="K196" s="40"/>
      <c r="L196" s="40"/>
      <c r="M196" s="40"/>
      <c r="N196" s="32"/>
      <c r="O196" s="32"/>
      <c r="P196" s="40"/>
      <c r="Q196" s="40"/>
      <c r="R196" s="40"/>
      <c r="S196" s="40"/>
      <c r="T196" s="32"/>
    </row>
    <row r="197" spans="1:20" s="4" customFormat="1" x14ac:dyDescent="0.2">
      <c r="A197" s="3"/>
      <c r="B197" s="3"/>
      <c r="C197" s="3"/>
      <c r="D197" s="3"/>
      <c r="E197" s="3"/>
      <c r="F197" s="32"/>
      <c r="G197" s="40"/>
      <c r="H197" s="40"/>
      <c r="I197" s="40"/>
      <c r="J197" s="40"/>
      <c r="K197" s="40"/>
      <c r="L197" s="40"/>
      <c r="M197" s="40"/>
      <c r="N197" s="32"/>
      <c r="O197" s="32"/>
      <c r="P197" s="40"/>
      <c r="Q197" s="40"/>
      <c r="R197" s="40"/>
      <c r="S197" s="40"/>
      <c r="T197" s="32"/>
    </row>
    <row r="198" spans="1:20" s="4" customFormat="1" x14ac:dyDescent="0.2">
      <c r="A198" s="3"/>
      <c r="B198" s="3"/>
      <c r="C198" s="3"/>
      <c r="D198" s="3"/>
      <c r="E198" s="3"/>
      <c r="F198" s="32"/>
      <c r="G198" s="40"/>
      <c r="H198" s="40"/>
      <c r="I198" s="40"/>
      <c r="J198" s="40"/>
      <c r="K198" s="40"/>
      <c r="L198" s="40"/>
      <c r="M198" s="40"/>
      <c r="N198" s="32"/>
      <c r="O198" s="32"/>
      <c r="P198" s="40"/>
      <c r="Q198" s="40"/>
      <c r="R198" s="40"/>
      <c r="S198" s="40"/>
      <c r="T198" s="32"/>
    </row>
    <row r="199" spans="1:20" s="4" customFormat="1" x14ac:dyDescent="0.2">
      <c r="A199" s="3"/>
      <c r="B199" s="3"/>
      <c r="C199" s="3"/>
      <c r="D199" s="3"/>
      <c r="E199" s="3"/>
      <c r="F199" s="32"/>
      <c r="G199" s="40"/>
      <c r="H199" s="40"/>
      <c r="I199" s="40"/>
      <c r="J199" s="40"/>
      <c r="K199" s="40"/>
      <c r="L199" s="40"/>
      <c r="M199" s="40"/>
      <c r="N199" s="32"/>
      <c r="O199" s="32"/>
      <c r="P199" s="40"/>
      <c r="Q199" s="40"/>
      <c r="R199" s="40"/>
      <c r="S199" s="40"/>
      <c r="T199" s="32"/>
    </row>
    <row r="200" spans="1:20" s="4" customFormat="1" x14ac:dyDescent="0.2">
      <c r="A200" s="3"/>
      <c r="B200" s="3"/>
      <c r="C200" s="3"/>
      <c r="D200" s="3"/>
      <c r="E200" s="3"/>
      <c r="F200" s="32"/>
      <c r="G200" s="40"/>
      <c r="H200" s="40"/>
      <c r="I200" s="40"/>
      <c r="J200" s="40"/>
      <c r="K200" s="40"/>
      <c r="L200" s="40"/>
      <c r="M200" s="40"/>
      <c r="N200" s="32"/>
      <c r="O200" s="32"/>
      <c r="P200" s="40"/>
      <c r="Q200" s="40"/>
      <c r="R200" s="40"/>
      <c r="S200" s="40"/>
      <c r="T200" s="32"/>
    </row>
    <row r="201" spans="1:20" s="4" customFormat="1" x14ac:dyDescent="0.2">
      <c r="A201" s="3"/>
      <c r="B201" s="3"/>
      <c r="C201" s="3"/>
      <c r="D201" s="3"/>
      <c r="E201" s="3"/>
      <c r="F201" s="32"/>
      <c r="G201" s="40"/>
      <c r="H201" s="40"/>
      <c r="I201" s="40"/>
      <c r="J201" s="40"/>
      <c r="K201" s="40"/>
      <c r="L201" s="40"/>
      <c r="M201" s="40"/>
      <c r="N201" s="32"/>
      <c r="O201" s="32"/>
      <c r="P201" s="40"/>
      <c r="Q201" s="40"/>
      <c r="R201" s="40"/>
      <c r="S201" s="40"/>
      <c r="T201" s="32"/>
    </row>
    <row r="202" spans="1:20" s="4" customFormat="1" x14ac:dyDescent="0.2">
      <c r="A202" s="3"/>
      <c r="B202" s="3"/>
      <c r="C202" s="3"/>
      <c r="D202" s="3"/>
      <c r="E202" s="3"/>
      <c r="F202" s="32"/>
      <c r="G202" s="40"/>
      <c r="H202" s="40"/>
      <c r="I202" s="40"/>
      <c r="J202" s="40"/>
      <c r="K202" s="40"/>
      <c r="L202" s="40"/>
      <c r="M202" s="40"/>
      <c r="N202" s="32"/>
      <c r="O202" s="32"/>
      <c r="P202" s="40"/>
      <c r="Q202" s="40"/>
      <c r="R202" s="40"/>
      <c r="S202" s="40"/>
      <c r="T202" s="32"/>
    </row>
    <row r="203" spans="1:20" s="4" customFormat="1" x14ac:dyDescent="0.2">
      <c r="A203" s="3"/>
      <c r="B203" s="3"/>
      <c r="C203" s="3"/>
      <c r="D203" s="3"/>
      <c r="E203" s="3"/>
      <c r="F203" s="32"/>
      <c r="G203" s="40"/>
      <c r="H203" s="40"/>
      <c r="I203" s="40"/>
      <c r="J203" s="40"/>
      <c r="K203" s="40"/>
      <c r="L203" s="40"/>
      <c r="M203" s="40"/>
      <c r="N203" s="32"/>
      <c r="O203" s="32"/>
      <c r="P203" s="40"/>
      <c r="Q203" s="40"/>
      <c r="R203" s="40"/>
      <c r="S203" s="40"/>
      <c r="T203" s="32"/>
    </row>
    <row r="204" spans="1:20" s="4" customFormat="1" x14ac:dyDescent="0.2">
      <c r="A204" s="3"/>
      <c r="B204" s="3"/>
      <c r="C204" s="3"/>
      <c r="D204" s="3"/>
      <c r="E204" s="3"/>
      <c r="F204" s="32"/>
      <c r="G204" s="40"/>
      <c r="H204" s="40"/>
      <c r="I204" s="40"/>
      <c r="J204" s="40"/>
      <c r="K204" s="40"/>
      <c r="L204" s="40"/>
      <c r="M204" s="40"/>
      <c r="N204" s="32"/>
      <c r="O204" s="32"/>
      <c r="P204" s="40"/>
      <c r="Q204" s="40"/>
      <c r="R204" s="40"/>
      <c r="S204" s="40"/>
      <c r="T204" s="32"/>
    </row>
    <row r="205" spans="1:20" s="4" customFormat="1" x14ac:dyDescent="0.2">
      <c r="A205" s="3"/>
      <c r="B205" s="3"/>
      <c r="C205" s="3"/>
      <c r="D205" s="3"/>
      <c r="E205" s="3"/>
      <c r="F205" s="32"/>
      <c r="G205" s="40"/>
      <c r="H205" s="40"/>
      <c r="I205" s="40"/>
      <c r="J205" s="40"/>
      <c r="K205" s="40"/>
      <c r="L205" s="40"/>
      <c r="M205" s="40"/>
      <c r="N205" s="32"/>
      <c r="O205" s="32"/>
      <c r="P205" s="40"/>
      <c r="Q205" s="40"/>
      <c r="R205" s="40"/>
      <c r="S205" s="40"/>
      <c r="T205" s="32"/>
    </row>
    <row r="206" spans="1:20" s="4" customFormat="1" x14ac:dyDescent="0.2">
      <c r="A206" s="3"/>
      <c r="B206" s="3"/>
      <c r="C206" s="3"/>
      <c r="D206" s="3"/>
      <c r="E206" s="3"/>
      <c r="F206" s="32"/>
      <c r="G206" s="40"/>
      <c r="H206" s="40"/>
      <c r="I206" s="40"/>
      <c r="J206" s="40"/>
      <c r="K206" s="40"/>
      <c r="L206" s="40"/>
      <c r="M206" s="40"/>
      <c r="N206" s="32"/>
      <c r="O206" s="32"/>
      <c r="P206" s="40"/>
      <c r="Q206" s="40"/>
      <c r="R206" s="40"/>
      <c r="S206" s="40"/>
      <c r="T206" s="32"/>
    </row>
    <row r="207" spans="1:20" s="4" customFormat="1" x14ac:dyDescent="0.2">
      <c r="A207" s="3"/>
      <c r="B207" s="3"/>
      <c r="C207" s="3"/>
      <c r="D207" s="3"/>
      <c r="E207" s="3"/>
      <c r="F207" s="32"/>
      <c r="G207" s="40"/>
      <c r="H207" s="40"/>
      <c r="I207" s="40"/>
      <c r="J207" s="40"/>
      <c r="K207" s="40"/>
      <c r="L207" s="40"/>
      <c r="M207" s="40"/>
      <c r="N207" s="32"/>
      <c r="O207" s="32"/>
      <c r="P207" s="40"/>
      <c r="Q207" s="40"/>
      <c r="R207" s="40"/>
      <c r="S207" s="40"/>
      <c r="T207" s="32"/>
    </row>
    <row r="208" spans="1:20" s="4" customFormat="1" x14ac:dyDescent="0.2">
      <c r="A208" s="3"/>
      <c r="B208" s="3"/>
      <c r="C208" s="3"/>
      <c r="D208" s="3"/>
      <c r="E208" s="3"/>
      <c r="F208" s="32"/>
      <c r="G208" s="40"/>
      <c r="H208" s="40"/>
      <c r="I208" s="40"/>
      <c r="J208" s="40"/>
      <c r="K208" s="40"/>
      <c r="L208" s="40"/>
      <c r="M208" s="40"/>
      <c r="N208" s="32"/>
      <c r="O208" s="32"/>
      <c r="P208" s="40"/>
      <c r="Q208" s="40"/>
      <c r="R208" s="40"/>
      <c r="S208" s="40"/>
      <c r="T208" s="32"/>
    </row>
    <row r="209" spans="1:20" s="4" customFormat="1" x14ac:dyDescent="0.2">
      <c r="A209" s="3"/>
      <c r="B209" s="3"/>
      <c r="C209" s="3"/>
      <c r="D209" s="3"/>
      <c r="E209" s="3"/>
      <c r="F209" s="32"/>
      <c r="G209" s="40"/>
      <c r="H209" s="40"/>
      <c r="I209" s="40"/>
      <c r="J209" s="40"/>
      <c r="K209" s="40"/>
      <c r="L209" s="40"/>
      <c r="M209" s="40"/>
      <c r="N209" s="32"/>
      <c r="O209" s="32"/>
      <c r="P209" s="40"/>
      <c r="Q209" s="40"/>
      <c r="R209" s="40"/>
      <c r="S209" s="40"/>
      <c r="T209" s="32"/>
    </row>
    <row r="210" spans="1:20" s="4" customFormat="1" x14ac:dyDescent="0.2">
      <c r="A210" s="3"/>
      <c r="B210" s="3"/>
      <c r="C210" s="3"/>
      <c r="D210" s="3"/>
      <c r="E210" s="3"/>
      <c r="F210" s="32"/>
      <c r="G210" s="40"/>
      <c r="H210" s="40"/>
      <c r="I210" s="40"/>
      <c r="J210" s="40"/>
      <c r="K210" s="40"/>
      <c r="L210" s="40"/>
      <c r="M210" s="40"/>
      <c r="N210" s="32"/>
      <c r="O210" s="32"/>
      <c r="P210" s="40"/>
      <c r="Q210" s="40"/>
      <c r="R210" s="40"/>
      <c r="S210" s="40"/>
      <c r="T210" s="32"/>
    </row>
    <row r="211" spans="1:20" s="4" customFormat="1" x14ac:dyDescent="0.2">
      <c r="A211" s="3"/>
      <c r="B211" s="3"/>
      <c r="C211" s="3"/>
      <c r="D211" s="3"/>
      <c r="E211" s="3"/>
      <c r="F211" s="32"/>
      <c r="G211" s="40"/>
      <c r="H211" s="40"/>
      <c r="I211" s="40"/>
      <c r="J211" s="40"/>
      <c r="K211" s="40"/>
      <c r="L211" s="40"/>
      <c r="M211" s="40"/>
      <c r="N211" s="32"/>
      <c r="O211" s="32"/>
      <c r="P211" s="40"/>
      <c r="Q211" s="40"/>
      <c r="R211" s="40"/>
      <c r="S211" s="40"/>
      <c r="T211" s="32"/>
    </row>
    <row r="212" spans="1:20" s="4" customFormat="1" x14ac:dyDescent="0.2">
      <c r="A212" s="3"/>
      <c r="B212" s="3"/>
      <c r="C212" s="3"/>
      <c r="D212" s="3"/>
      <c r="E212" s="3"/>
      <c r="F212" s="32"/>
      <c r="G212" s="40"/>
      <c r="H212" s="40"/>
      <c r="I212" s="40"/>
      <c r="J212" s="40"/>
      <c r="K212" s="40"/>
      <c r="L212" s="40"/>
      <c r="M212" s="40"/>
      <c r="N212" s="32"/>
      <c r="O212" s="32"/>
      <c r="P212" s="40"/>
      <c r="Q212" s="40"/>
      <c r="R212" s="40"/>
      <c r="S212" s="40"/>
      <c r="T212" s="32"/>
    </row>
    <row r="213" spans="1:20" s="4" customFormat="1" x14ac:dyDescent="0.2">
      <c r="A213" s="3"/>
      <c r="B213" s="3"/>
      <c r="C213" s="3"/>
      <c r="D213" s="3"/>
      <c r="E213" s="3"/>
      <c r="F213" s="32"/>
      <c r="G213" s="40"/>
      <c r="H213" s="40"/>
      <c r="I213" s="40"/>
      <c r="J213" s="40"/>
      <c r="K213" s="40"/>
      <c r="L213" s="40"/>
      <c r="M213" s="40"/>
      <c r="N213" s="32"/>
      <c r="O213" s="32"/>
      <c r="P213" s="40"/>
      <c r="Q213" s="40"/>
      <c r="R213" s="40"/>
      <c r="S213" s="40"/>
      <c r="T213" s="32"/>
    </row>
    <row r="214" spans="1:20" s="4" customFormat="1" x14ac:dyDescent="0.2">
      <c r="A214" s="3"/>
      <c r="B214" s="3"/>
      <c r="C214" s="3"/>
      <c r="D214" s="3"/>
      <c r="E214" s="3"/>
      <c r="F214" s="32"/>
      <c r="G214" s="40"/>
      <c r="H214" s="40"/>
      <c r="I214" s="40"/>
      <c r="J214" s="40"/>
      <c r="K214" s="40"/>
      <c r="L214" s="40"/>
      <c r="M214" s="40"/>
      <c r="N214" s="32"/>
      <c r="O214" s="32"/>
      <c r="P214" s="40"/>
      <c r="Q214" s="40"/>
      <c r="R214" s="40"/>
      <c r="S214" s="40"/>
      <c r="T214" s="32"/>
    </row>
    <row r="215" spans="1:20" s="4" customFormat="1" x14ac:dyDescent="0.2">
      <c r="A215" s="3"/>
      <c r="B215" s="3"/>
      <c r="C215" s="3"/>
      <c r="D215" s="3"/>
      <c r="E215" s="3"/>
      <c r="F215" s="32"/>
      <c r="G215" s="40"/>
      <c r="H215" s="40"/>
      <c r="I215" s="40"/>
      <c r="J215" s="40"/>
      <c r="K215" s="40"/>
      <c r="L215" s="40"/>
      <c r="M215" s="40"/>
      <c r="N215" s="32"/>
      <c r="O215" s="32"/>
      <c r="P215" s="40"/>
      <c r="Q215" s="40"/>
      <c r="R215" s="40"/>
      <c r="S215" s="40"/>
      <c r="T215" s="32"/>
    </row>
    <row r="216" spans="1:20" s="4" customFormat="1" x14ac:dyDescent="0.2">
      <c r="A216" s="3"/>
      <c r="B216" s="3"/>
      <c r="C216" s="3"/>
      <c r="D216" s="3"/>
      <c r="E216" s="3"/>
      <c r="F216" s="32"/>
      <c r="G216" s="40"/>
      <c r="H216" s="40"/>
      <c r="I216" s="40"/>
      <c r="J216" s="40"/>
      <c r="K216" s="40"/>
      <c r="L216" s="40"/>
      <c r="M216" s="40"/>
      <c r="N216" s="32"/>
      <c r="O216" s="32"/>
      <c r="P216" s="40"/>
      <c r="Q216" s="40"/>
      <c r="R216" s="40"/>
      <c r="S216" s="40"/>
      <c r="T216" s="32"/>
    </row>
    <row r="217" spans="1:20" s="4" customFormat="1" x14ac:dyDescent="0.2">
      <c r="A217" s="3"/>
      <c r="B217" s="3"/>
      <c r="C217" s="3"/>
      <c r="D217" s="3"/>
      <c r="E217" s="3"/>
      <c r="F217" s="32"/>
      <c r="G217" s="40"/>
      <c r="H217" s="40"/>
      <c r="I217" s="40"/>
      <c r="J217" s="40"/>
      <c r="K217" s="40"/>
      <c r="L217" s="40"/>
      <c r="M217" s="40"/>
      <c r="N217" s="32"/>
      <c r="O217" s="32"/>
      <c r="P217" s="40"/>
      <c r="Q217" s="40"/>
      <c r="R217" s="40"/>
      <c r="S217" s="40"/>
      <c r="T217" s="32"/>
    </row>
    <row r="218" spans="1:20" s="4" customFormat="1" x14ac:dyDescent="0.2">
      <c r="A218" s="3"/>
      <c r="B218" s="3"/>
      <c r="C218" s="3"/>
      <c r="D218" s="3"/>
      <c r="E218" s="3"/>
      <c r="F218" s="32"/>
      <c r="G218" s="40"/>
      <c r="H218" s="40"/>
      <c r="I218" s="40"/>
      <c r="J218" s="40"/>
      <c r="K218" s="40"/>
      <c r="L218" s="40"/>
      <c r="M218" s="40"/>
      <c r="N218" s="32"/>
      <c r="O218" s="32"/>
      <c r="P218" s="40"/>
      <c r="Q218" s="40"/>
      <c r="R218" s="40"/>
      <c r="S218" s="40"/>
      <c r="T218" s="32"/>
    </row>
    <row r="219" spans="1:20" s="4" customFormat="1" x14ac:dyDescent="0.2">
      <c r="A219" s="3"/>
      <c r="B219" s="3"/>
      <c r="C219" s="3"/>
      <c r="D219" s="3"/>
      <c r="E219" s="3"/>
      <c r="F219" s="32"/>
      <c r="G219" s="40"/>
      <c r="H219" s="40"/>
      <c r="I219" s="40"/>
      <c r="J219" s="40"/>
      <c r="K219" s="40"/>
      <c r="L219" s="40"/>
      <c r="M219" s="40"/>
      <c r="N219" s="32"/>
      <c r="O219" s="32"/>
      <c r="P219" s="40"/>
      <c r="Q219" s="40"/>
      <c r="R219" s="40"/>
      <c r="S219" s="40"/>
      <c r="T219" s="32"/>
    </row>
    <row r="220" spans="1:20" s="4" customFormat="1" x14ac:dyDescent="0.2">
      <c r="A220" s="3"/>
      <c r="B220" s="3"/>
      <c r="C220" s="3"/>
      <c r="D220" s="3"/>
      <c r="E220" s="3"/>
      <c r="F220" s="32"/>
      <c r="G220" s="40"/>
      <c r="H220" s="40"/>
      <c r="I220" s="40"/>
      <c r="J220" s="40"/>
      <c r="K220" s="40"/>
      <c r="L220" s="40"/>
      <c r="M220" s="40"/>
      <c r="N220" s="32"/>
      <c r="O220" s="32"/>
      <c r="P220" s="40"/>
      <c r="Q220" s="40"/>
      <c r="R220" s="40"/>
      <c r="S220" s="40"/>
      <c r="T220" s="32"/>
    </row>
    <row r="221" spans="1:20" s="4" customFormat="1" x14ac:dyDescent="0.2">
      <c r="A221" s="3"/>
      <c r="B221" s="3"/>
      <c r="C221" s="3"/>
      <c r="D221" s="3"/>
      <c r="E221" s="3"/>
      <c r="F221" s="32"/>
      <c r="G221" s="40"/>
      <c r="H221" s="40"/>
      <c r="I221" s="40"/>
      <c r="J221" s="40"/>
      <c r="K221" s="40"/>
      <c r="L221" s="40"/>
      <c r="M221" s="40"/>
      <c r="N221" s="32"/>
      <c r="O221" s="32"/>
      <c r="P221" s="40"/>
      <c r="Q221" s="40"/>
      <c r="R221" s="40"/>
      <c r="S221" s="40"/>
      <c r="T221" s="32"/>
    </row>
    <row r="222" spans="1:20" s="4" customFormat="1" x14ac:dyDescent="0.2">
      <c r="A222" s="3"/>
      <c r="B222" s="3"/>
      <c r="C222" s="3"/>
      <c r="D222" s="3"/>
      <c r="E222" s="3"/>
      <c r="F222" s="32"/>
      <c r="G222" s="40"/>
      <c r="H222" s="40"/>
      <c r="I222" s="40"/>
      <c r="J222" s="40"/>
      <c r="K222" s="40"/>
      <c r="L222" s="40"/>
      <c r="M222" s="40"/>
      <c r="N222" s="32"/>
      <c r="O222" s="32"/>
      <c r="P222" s="40"/>
      <c r="Q222" s="40"/>
      <c r="R222" s="40"/>
      <c r="S222" s="40"/>
      <c r="T222" s="32"/>
    </row>
    <row r="223" spans="1:20" s="4" customFormat="1" x14ac:dyDescent="0.2">
      <c r="A223" s="3"/>
      <c r="B223" s="3"/>
      <c r="C223" s="3"/>
      <c r="D223" s="3"/>
      <c r="E223" s="3"/>
      <c r="F223" s="32"/>
      <c r="G223" s="40"/>
      <c r="H223" s="40"/>
      <c r="I223" s="40"/>
      <c r="J223" s="40"/>
      <c r="K223" s="40"/>
      <c r="L223" s="40"/>
      <c r="M223" s="40"/>
      <c r="N223" s="32"/>
      <c r="O223" s="32"/>
      <c r="P223" s="40"/>
      <c r="Q223" s="40"/>
      <c r="R223" s="40"/>
      <c r="S223" s="40"/>
      <c r="T223" s="32"/>
    </row>
    <row r="224" spans="1:20" s="4" customFormat="1" x14ac:dyDescent="0.2">
      <c r="A224" s="3"/>
      <c r="B224" s="3"/>
      <c r="C224" s="3"/>
      <c r="D224" s="3"/>
      <c r="E224" s="3"/>
      <c r="F224" s="32"/>
      <c r="G224" s="40"/>
      <c r="H224" s="40"/>
      <c r="I224" s="40"/>
      <c r="J224" s="40"/>
      <c r="K224" s="40"/>
      <c r="L224" s="40"/>
      <c r="M224" s="40"/>
      <c r="N224" s="32"/>
      <c r="O224" s="32"/>
      <c r="P224" s="40"/>
      <c r="Q224" s="40"/>
      <c r="R224" s="40"/>
      <c r="S224" s="40"/>
      <c r="T224" s="32"/>
    </row>
    <row r="225" spans="1:20" s="4" customFormat="1" x14ac:dyDescent="0.2">
      <c r="A225" s="3"/>
      <c r="B225" s="3"/>
      <c r="C225" s="3"/>
      <c r="D225" s="3"/>
      <c r="E225" s="3"/>
      <c r="F225" s="32"/>
      <c r="G225" s="40"/>
      <c r="H225" s="40"/>
      <c r="I225" s="40"/>
      <c r="J225" s="40"/>
      <c r="K225" s="40"/>
      <c r="L225" s="40"/>
      <c r="M225" s="40"/>
      <c r="N225" s="32"/>
      <c r="O225" s="32"/>
      <c r="P225" s="40"/>
      <c r="Q225" s="40"/>
      <c r="R225" s="40"/>
      <c r="S225" s="40"/>
      <c r="T225" s="32"/>
    </row>
    <row r="226" spans="1:20" s="4" customFormat="1" x14ac:dyDescent="0.2">
      <c r="A226" s="3"/>
      <c r="B226" s="3"/>
      <c r="C226" s="3"/>
      <c r="D226" s="3"/>
      <c r="E226" s="3"/>
      <c r="F226" s="32"/>
      <c r="G226" s="40"/>
      <c r="H226" s="40"/>
      <c r="I226" s="40"/>
      <c r="J226" s="40"/>
      <c r="K226" s="40"/>
      <c r="L226" s="40"/>
      <c r="M226" s="40"/>
      <c r="N226" s="32"/>
      <c r="O226" s="32"/>
      <c r="P226" s="40"/>
      <c r="Q226" s="40"/>
      <c r="R226" s="40"/>
      <c r="S226" s="40"/>
      <c r="T226" s="32"/>
    </row>
    <row r="227" spans="1:20" s="4" customFormat="1" x14ac:dyDescent="0.2">
      <c r="A227" s="3"/>
      <c r="B227" s="3"/>
      <c r="C227" s="3"/>
      <c r="D227" s="3"/>
      <c r="E227" s="3"/>
      <c r="F227" s="32"/>
      <c r="G227" s="40"/>
      <c r="H227" s="40"/>
      <c r="I227" s="40"/>
      <c r="J227" s="40"/>
      <c r="K227" s="40"/>
      <c r="L227" s="40"/>
      <c r="M227" s="40"/>
      <c r="N227" s="32"/>
      <c r="O227" s="32"/>
      <c r="P227" s="40"/>
      <c r="Q227" s="40"/>
      <c r="R227" s="40"/>
      <c r="S227" s="40"/>
      <c r="T227" s="32"/>
    </row>
    <row r="228" spans="1:20" s="4" customFormat="1" x14ac:dyDescent="0.2">
      <c r="A228" s="3"/>
      <c r="B228" s="3"/>
      <c r="C228" s="3"/>
      <c r="D228" s="3"/>
      <c r="E228" s="3"/>
      <c r="F228" s="32"/>
      <c r="G228" s="40"/>
      <c r="H228" s="40"/>
      <c r="I228" s="40"/>
      <c r="J228" s="40"/>
      <c r="K228" s="40"/>
      <c r="L228" s="40"/>
      <c r="M228" s="40"/>
      <c r="N228" s="32"/>
      <c r="O228" s="32"/>
      <c r="P228" s="40"/>
      <c r="Q228" s="40"/>
      <c r="R228" s="40"/>
      <c r="S228" s="40"/>
      <c r="T228" s="32"/>
    </row>
    <row r="229" spans="1:20" s="4" customFormat="1" x14ac:dyDescent="0.2">
      <c r="A229" s="3"/>
      <c r="B229" s="3"/>
      <c r="C229" s="3"/>
      <c r="D229" s="3"/>
      <c r="E229" s="3"/>
      <c r="F229" s="32"/>
      <c r="G229" s="40"/>
      <c r="H229" s="40"/>
      <c r="I229" s="40"/>
      <c r="J229" s="40"/>
      <c r="K229" s="40"/>
      <c r="L229" s="40"/>
      <c r="M229" s="40"/>
      <c r="N229" s="32"/>
      <c r="O229" s="32"/>
      <c r="P229" s="40"/>
      <c r="Q229" s="40"/>
      <c r="R229" s="40"/>
      <c r="S229" s="40"/>
      <c r="T229" s="32"/>
    </row>
    <row r="230" spans="1:20" s="4" customFormat="1" x14ac:dyDescent="0.2">
      <c r="A230" s="3"/>
      <c r="B230" s="3"/>
      <c r="C230" s="3"/>
      <c r="D230" s="3"/>
      <c r="E230" s="3"/>
      <c r="F230" s="32"/>
      <c r="G230" s="40"/>
      <c r="H230" s="40"/>
      <c r="I230" s="40"/>
      <c r="J230" s="40"/>
      <c r="K230" s="40"/>
      <c r="L230" s="40"/>
      <c r="M230" s="40"/>
      <c r="N230" s="32"/>
      <c r="O230" s="32"/>
      <c r="P230" s="40"/>
      <c r="Q230" s="40"/>
      <c r="R230" s="40"/>
      <c r="S230" s="40"/>
      <c r="T230" s="32"/>
    </row>
    <row r="231" spans="1:20" s="4" customFormat="1" x14ac:dyDescent="0.2">
      <c r="A231" s="3"/>
      <c r="B231" s="3"/>
      <c r="C231" s="3"/>
      <c r="D231" s="3"/>
      <c r="E231" s="3"/>
      <c r="F231" s="32"/>
      <c r="G231" s="40"/>
      <c r="H231" s="40"/>
      <c r="I231" s="40"/>
      <c r="J231" s="40"/>
      <c r="K231" s="40"/>
      <c r="L231" s="40"/>
      <c r="M231" s="40"/>
      <c r="N231" s="32"/>
      <c r="O231" s="32"/>
      <c r="P231" s="40"/>
      <c r="Q231" s="40"/>
      <c r="R231" s="40"/>
      <c r="S231" s="40"/>
      <c r="T231" s="32"/>
    </row>
    <row r="232" spans="1:20" s="4" customFormat="1" x14ac:dyDescent="0.2">
      <c r="A232" s="3"/>
      <c r="B232" s="3"/>
      <c r="C232" s="3"/>
      <c r="D232" s="3"/>
      <c r="E232" s="3"/>
      <c r="F232" s="32"/>
      <c r="G232" s="40"/>
      <c r="H232" s="40"/>
      <c r="I232" s="40"/>
      <c r="J232" s="40"/>
      <c r="K232" s="40"/>
      <c r="L232" s="40"/>
      <c r="M232" s="40"/>
      <c r="N232" s="32"/>
      <c r="O232" s="32"/>
      <c r="P232" s="40"/>
      <c r="Q232" s="40"/>
      <c r="R232" s="40"/>
      <c r="S232" s="40"/>
      <c r="T232" s="32"/>
    </row>
    <row r="233" spans="1:20" s="4" customFormat="1" x14ac:dyDescent="0.2">
      <c r="A233" s="3"/>
      <c r="B233" s="3"/>
      <c r="C233" s="3"/>
      <c r="D233" s="3"/>
      <c r="E233" s="3"/>
      <c r="F233" s="32"/>
      <c r="G233" s="40"/>
      <c r="H233" s="40"/>
      <c r="I233" s="40"/>
      <c r="J233" s="40"/>
      <c r="K233" s="40"/>
      <c r="L233" s="40"/>
      <c r="M233" s="40"/>
      <c r="N233" s="32"/>
      <c r="O233" s="32"/>
      <c r="P233" s="40"/>
      <c r="Q233" s="40"/>
      <c r="R233" s="40"/>
      <c r="S233" s="40"/>
      <c r="T233" s="32"/>
    </row>
    <row r="234" spans="1:20" s="4" customFormat="1" x14ac:dyDescent="0.2">
      <c r="A234" s="3"/>
      <c r="B234" s="3"/>
      <c r="C234" s="3"/>
      <c r="D234" s="3"/>
      <c r="E234" s="3"/>
      <c r="F234" s="32"/>
      <c r="G234" s="40"/>
      <c r="H234" s="40"/>
      <c r="I234" s="40"/>
      <c r="J234" s="40"/>
      <c r="K234" s="40"/>
      <c r="L234" s="40"/>
      <c r="M234" s="40"/>
      <c r="N234" s="32"/>
      <c r="O234" s="32"/>
      <c r="P234" s="40"/>
      <c r="Q234" s="40"/>
      <c r="R234" s="40"/>
      <c r="S234" s="40"/>
      <c r="T234" s="32"/>
    </row>
    <row r="235" spans="1:20" s="4" customFormat="1" x14ac:dyDescent="0.2">
      <c r="A235" s="3"/>
      <c r="B235" s="3"/>
      <c r="C235" s="3"/>
      <c r="D235" s="3"/>
      <c r="E235" s="3"/>
      <c r="F235" s="32"/>
      <c r="G235" s="40"/>
      <c r="H235" s="40"/>
      <c r="I235" s="40"/>
      <c r="J235" s="40"/>
      <c r="K235" s="40"/>
      <c r="L235" s="40"/>
      <c r="M235" s="40"/>
      <c r="N235" s="32"/>
      <c r="O235" s="32"/>
      <c r="P235" s="40"/>
      <c r="Q235" s="40"/>
      <c r="R235" s="40"/>
      <c r="S235" s="40"/>
      <c r="T235" s="32"/>
    </row>
    <row r="236" spans="1:20" s="4" customFormat="1" x14ac:dyDescent="0.2">
      <c r="A236" s="3"/>
      <c r="B236" s="3"/>
      <c r="C236" s="3"/>
      <c r="D236" s="3"/>
      <c r="E236" s="3"/>
      <c r="F236" s="32"/>
      <c r="G236" s="40"/>
      <c r="H236" s="40"/>
      <c r="I236" s="40"/>
      <c r="J236" s="40"/>
      <c r="K236" s="40"/>
      <c r="L236" s="40"/>
      <c r="M236" s="40"/>
      <c r="N236" s="32"/>
      <c r="O236" s="32"/>
      <c r="P236" s="40"/>
      <c r="Q236" s="40"/>
      <c r="R236" s="40"/>
      <c r="S236" s="40"/>
      <c r="T236" s="32"/>
    </row>
    <row r="237" spans="1:20" s="4" customFormat="1" x14ac:dyDescent="0.2">
      <c r="A237" s="3"/>
      <c r="B237" s="3"/>
      <c r="C237" s="3"/>
      <c r="D237" s="3"/>
      <c r="E237" s="3"/>
      <c r="F237" s="32"/>
      <c r="G237" s="40"/>
      <c r="H237" s="40"/>
      <c r="I237" s="40"/>
      <c r="J237" s="40"/>
      <c r="K237" s="40"/>
      <c r="L237" s="40"/>
      <c r="M237" s="40"/>
      <c r="N237" s="32"/>
      <c r="O237" s="32"/>
      <c r="P237" s="40"/>
      <c r="Q237" s="40"/>
      <c r="R237" s="40"/>
      <c r="S237" s="40"/>
      <c r="T237" s="32"/>
    </row>
    <row r="238" spans="1:20" s="4" customFormat="1" x14ac:dyDescent="0.2">
      <c r="A238" s="3"/>
      <c r="B238" s="3"/>
      <c r="C238" s="3"/>
      <c r="D238" s="3"/>
      <c r="E238" s="3"/>
      <c r="F238" s="32"/>
      <c r="G238" s="40"/>
      <c r="H238" s="40"/>
      <c r="I238" s="40"/>
      <c r="J238" s="40"/>
      <c r="K238" s="40"/>
      <c r="L238" s="40"/>
      <c r="M238" s="40"/>
      <c r="N238" s="32"/>
      <c r="O238" s="32"/>
      <c r="P238" s="40"/>
      <c r="Q238" s="40"/>
      <c r="R238" s="40"/>
      <c r="S238" s="40"/>
      <c r="T238" s="32"/>
    </row>
    <row r="239" spans="1:20" s="4" customFormat="1" x14ac:dyDescent="0.2">
      <c r="A239" s="3"/>
      <c r="B239" s="3"/>
      <c r="C239" s="3"/>
      <c r="D239" s="3"/>
      <c r="E239" s="3"/>
      <c r="F239" s="32"/>
      <c r="G239" s="40"/>
      <c r="H239" s="40"/>
      <c r="I239" s="40"/>
      <c r="J239" s="40"/>
      <c r="K239" s="40"/>
      <c r="L239" s="40"/>
      <c r="M239" s="40"/>
      <c r="N239" s="32"/>
      <c r="O239" s="32"/>
      <c r="P239" s="40"/>
      <c r="Q239" s="40"/>
      <c r="R239" s="40"/>
      <c r="S239" s="40"/>
      <c r="T239" s="32"/>
    </row>
    <row r="240" spans="1:20" s="4" customFormat="1" x14ac:dyDescent="0.2">
      <c r="A240" s="3"/>
      <c r="B240" s="3"/>
      <c r="C240" s="3"/>
      <c r="D240" s="3"/>
      <c r="E240" s="3"/>
      <c r="F240" s="32"/>
      <c r="G240" s="40"/>
      <c r="H240" s="40"/>
      <c r="I240" s="40"/>
      <c r="J240" s="40"/>
      <c r="K240" s="40"/>
      <c r="L240" s="40"/>
      <c r="M240" s="40"/>
      <c r="N240" s="32"/>
      <c r="O240" s="32"/>
      <c r="P240" s="40"/>
      <c r="Q240" s="40"/>
      <c r="R240" s="40"/>
      <c r="S240" s="40"/>
      <c r="T240" s="32"/>
    </row>
    <row r="241" spans="1:20" s="4" customFormat="1" x14ac:dyDescent="0.2">
      <c r="A241" s="3"/>
      <c r="B241" s="3"/>
      <c r="C241" s="3"/>
      <c r="D241" s="3"/>
      <c r="E241" s="3"/>
      <c r="F241" s="32"/>
      <c r="G241" s="40"/>
      <c r="H241" s="40"/>
      <c r="I241" s="40"/>
      <c r="J241" s="40"/>
      <c r="K241" s="40"/>
      <c r="L241" s="40"/>
      <c r="M241" s="40"/>
      <c r="N241" s="32"/>
      <c r="O241" s="32"/>
      <c r="P241" s="40"/>
      <c r="Q241" s="40"/>
      <c r="R241" s="40"/>
      <c r="S241" s="40"/>
      <c r="T241" s="32"/>
    </row>
    <row r="242" spans="1:20" s="4" customFormat="1" x14ac:dyDescent="0.2">
      <c r="A242" s="3"/>
      <c r="B242" s="3"/>
      <c r="C242" s="3"/>
      <c r="D242" s="3"/>
      <c r="E242" s="3"/>
      <c r="F242" s="32"/>
      <c r="G242" s="40"/>
      <c r="H242" s="40"/>
      <c r="I242" s="40"/>
      <c r="J242" s="40"/>
      <c r="K242" s="40"/>
      <c r="L242" s="40"/>
      <c r="M242" s="40"/>
      <c r="N242" s="32"/>
      <c r="O242" s="32"/>
      <c r="P242" s="40"/>
      <c r="Q242" s="40"/>
      <c r="R242" s="40"/>
      <c r="S242" s="40"/>
      <c r="T242" s="32"/>
    </row>
    <row r="243" spans="1:20" s="4" customFormat="1" x14ac:dyDescent="0.2">
      <c r="A243" s="3"/>
      <c r="B243" s="3"/>
      <c r="C243" s="3"/>
      <c r="D243" s="3"/>
      <c r="E243" s="3"/>
      <c r="F243" s="32"/>
      <c r="G243" s="40"/>
      <c r="H243" s="40"/>
      <c r="I243" s="40"/>
      <c r="J243" s="40"/>
      <c r="K243" s="40"/>
      <c r="L243" s="40"/>
      <c r="M243" s="40"/>
      <c r="N243" s="32"/>
      <c r="O243" s="32"/>
      <c r="P243" s="40"/>
      <c r="Q243" s="40"/>
      <c r="R243" s="40"/>
      <c r="S243" s="40"/>
      <c r="T243" s="32"/>
    </row>
    <row r="244" spans="1:20" s="4" customFormat="1" x14ac:dyDescent="0.2">
      <c r="A244" s="3"/>
      <c r="B244" s="3"/>
      <c r="C244" s="3"/>
      <c r="D244" s="3"/>
      <c r="E244" s="3"/>
      <c r="F244" s="32"/>
      <c r="G244" s="40"/>
      <c r="H244" s="40"/>
      <c r="I244" s="40"/>
      <c r="J244" s="40"/>
      <c r="K244" s="40"/>
      <c r="L244" s="40"/>
      <c r="M244" s="40"/>
      <c r="N244" s="32"/>
      <c r="O244" s="32"/>
      <c r="P244" s="40"/>
      <c r="Q244" s="40"/>
      <c r="R244" s="40"/>
      <c r="S244" s="40"/>
      <c r="T244" s="32"/>
    </row>
    <row r="245" spans="1:20" s="4" customFormat="1" x14ac:dyDescent="0.2">
      <c r="A245" s="3"/>
      <c r="B245" s="3"/>
      <c r="C245" s="3"/>
      <c r="D245" s="3"/>
      <c r="E245" s="3"/>
      <c r="F245" s="32"/>
      <c r="G245" s="40"/>
      <c r="H245" s="40"/>
      <c r="I245" s="40"/>
      <c r="J245" s="40"/>
      <c r="K245" s="40"/>
      <c r="L245" s="40"/>
      <c r="M245" s="40"/>
      <c r="N245" s="32"/>
      <c r="O245" s="32"/>
      <c r="P245" s="40"/>
      <c r="Q245" s="40"/>
      <c r="R245" s="40"/>
      <c r="S245" s="40"/>
      <c r="T245" s="32"/>
    </row>
    <row r="246" spans="1:20" s="4" customFormat="1" x14ac:dyDescent="0.2">
      <c r="A246" s="3"/>
      <c r="B246" s="3"/>
      <c r="C246" s="3"/>
      <c r="D246" s="3"/>
      <c r="E246" s="3"/>
      <c r="F246" s="32"/>
      <c r="G246" s="40"/>
      <c r="H246" s="40"/>
      <c r="I246" s="40"/>
      <c r="J246" s="40"/>
      <c r="K246" s="40"/>
      <c r="L246" s="40"/>
      <c r="M246" s="40"/>
      <c r="N246" s="32"/>
      <c r="O246" s="32"/>
      <c r="P246" s="40"/>
      <c r="Q246" s="40"/>
      <c r="R246" s="40"/>
      <c r="S246" s="40"/>
      <c r="T246" s="32"/>
    </row>
    <row r="247" spans="1:20" s="4" customFormat="1" x14ac:dyDescent="0.2">
      <c r="A247" s="3"/>
      <c r="B247" s="3"/>
      <c r="C247" s="3"/>
      <c r="D247" s="3"/>
      <c r="E247" s="3"/>
      <c r="F247" s="32"/>
      <c r="G247" s="40"/>
      <c r="H247" s="40"/>
      <c r="I247" s="40"/>
      <c r="J247" s="40"/>
      <c r="K247" s="40"/>
      <c r="L247" s="40"/>
      <c r="M247" s="40"/>
      <c r="N247" s="32"/>
      <c r="O247" s="32"/>
      <c r="P247" s="40"/>
      <c r="Q247" s="40"/>
      <c r="R247" s="40"/>
      <c r="S247" s="40"/>
      <c r="T247" s="32"/>
    </row>
    <row r="248" spans="1:20" s="4" customFormat="1" x14ac:dyDescent="0.2">
      <c r="A248" s="3"/>
      <c r="B248" s="3"/>
      <c r="C248" s="3"/>
      <c r="D248" s="3"/>
      <c r="E248" s="3"/>
      <c r="F248" s="32"/>
      <c r="G248" s="40"/>
      <c r="H248" s="40"/>
      <c r="I248" s="40"/>
      <c r="J248" s="40"/>
      <c r="K248" s="40"/>
      <c r="L248" s="40"/>
      <c r="M248" s="40"/>
      <c r="N248" s="32"/>
      <c r="O248" s="32"/>
      <c r="P248" s="40"/>
      <c r="Q248" s="40"/>
      <c r="R248" s="40"/>
      <c r="S248" s="40"/>
      <c r="T248" s="32"/>
    </row>
    <row r="249" spans="1:20" s="4" customFormat="1" x14ac:dyDescent="0.2">
      <c r="A249" s="3"/>
      <c r="B249" s="3"/>
      <c r="C249" s="3"/>
      <c r="D249" s="3"/>
      <c r="E249" s="3"/>
      <c r="F249" s="32"/>
      <c r="G249" s="40"/>
      <c r="H249" s="40"/>
      <c r="I249" s="40"/>
      <c r="J249" s="40"/>
      <c r="K249" s="40"/>
      <c r="L249" s="40"/>
      <c r="M249" s="40"/>
      <c r="N249" s="32"/>
      <c r="O249" s="32"/>
      <c r="P249" s="40"/>
      <c r="Q249" s="40"/>
      <c r="R249" s="40"/>
      <c r="S249" s="40"/>
      <c r="T249" s="32"/>
    </row>
    <row r="250" spans="1:20" s="4" customFormat="1" x14ac:dyDescent="0.2">
      <c r="A250" s="3"/>
      <c r="B250" s="3"/>
      <c r="C250" s="3"/>
      <c r="D250" s="3"/>
      <c r="E250" s="3"/>
      <c r="F250" s="32"/>
      <c r="G250" s="40"/>
      <c r="H250" s="40"/>
      <c r="I250" s="40"/>
      <c r="J250" s="40"/>
      <c r="K250" s="40"/>
      <c r="L250" s="40"/>
      <c r="M250" s="40"/>
      <c r="N250" s="32"/>
      <c r="O250" s="32"/>
      <c r="P250" s="40"/>
      <c r="Q250" s="40"/>
      <c r="R250" s="40"/>
      <c r="S250" s="40"/>
      <c r="T250" s="32"/>
    </row>
    <row r="251" spans="1:20" s="4" customFormat="1" x14ac:dyDescent="0.2">
      <c r="A251" s="3"/>
      <c r="B251" s="3"/>
      <c r="C251" s="3"/>
      <c r="D251" s="3"/>
      <c r="E251" s="3"/>
      <c r="F251" s="32"/>
      <c r="G251" s="40"/>
      <c r="H251" s="40"/>
      <c r="I251" s="40"/>
      <c r="J251" s="40"/>
      <c r="K251" s="40"/>
      <c r="L251" s="40"/>
      <c r="M251" s="40"/>
      <c r="N251" s="32"/>
      <c r="O251" s="32"/>
      <c r="P251" s="40"/>
      <c r="Q251" s="40"/>
      <c r="R251" s="40"/>
      <c r="S251" s="40"/>
      <c r="T251" s="32"/>
    </row>
    <row r="252" spans="1:20" s="4" customFormat="1" x14ac:dyDescent="0.2">
      <c r="A252" s="3"/>
      <c r="B252" s="3"/>
      <c r="C252" s="3"/>
      <c r="D252" s="3"/>
      <c r="E252" s="3"/>
      <c r="F252" s="32"/>
      <c r="G252" s="40"/>
      <c r="H252" s="40"/>
      <c r="I252" s="40"/>
      <c r="J252" s="40"/>
      <c r="K252" s="40"/>
      <c r="L252" s="40"/>
      <c r="M252" s="40"/>
      <c r="N252" s="32"/>
      <c r="O252" s="32"/>
      <c r="P252" s="40"/>
      <c r="Q252" s="40"/>
      <c r="R252" s="40"/>
      <c r="S252" s="40"/>
      <c r="T252" s="32"/>
    </row>
    <row r="253" spans="1:20" s="4" customFormat="1" x14ac:dyDescent="0.2">
      <c r="A253" s="3"/>
      <c r="B253" s="3"/>
      <c r="C253" s="3"/>
      <c r="D253" s="3"/>
      <c r="E253" s="3"/>
      <c r="F253" s="32"/>
      <c r="G253" s="40"/>
      <c r="H253" s="40"/>
      <c r="I253" s="40"/>
      <c r="J253" s="40"/>
      <c r="K253" s="40"/>
      <c r="L253" s="40"/>
      <c r="M253" s="40"/>
      <c r="N253" s="32"/>
      <c r="O253" s="32"/>
      <c r="P253" s="40"/>
      <c r="Q253" s="40"/>
      <c r="R253" s="40"/>
      <c r="S253" s="40"/>
      <c r="T253" s="32"/>
    </row>
    <row r="254" spans="1:20" s="4" customFormat="1" x14ac:dyDescent="0.2">
      <c r="A254" s="3"/>
      <c r="B254" s="3"/>
      <c r="C254" s="3"/>
      <c r="D254" s="3"/>
      <c r="E254" s="3"/>
      <c r="F254" s="32"/>
      <c r="G254" s="40"/>
      <c r="H254" s="40"/>
      <c r="I254" s="40"/>
      <c r="J254" s="40"/>
      <c r="K254" s="40"/>
      <c r="L254" s="40"/>
      <c r="M254" s="40"/>
      <c r="N254" s="32"/>
      <c r="O254" s="32"/>
      <c r="P254" s="40"/>
      <c r="Q254" s="40"/>
      <c r="R254" s="40"/>
      <c r="S254" s="40"/>
      <c r="T254" s="32"/>
    </row>
    <row r="255" spans="1:20" s="4" customFormat="1" x14ac:dyDescent="0.2">
      <c r="A255" s="3"/>
      <c r="B255" s="3"/>
      <c r="C255" s="3"/>
      <c r="D255" s="3"/>
      <c r="E255" s="3"/>
      <c r="F255" s="32"/>
      <c r="G255" s="40"/>
      <c r="H255" s="40"/>
      <c r="I255" s="40"/>
      <c r="J255" s="40"/>
      <c r="K255" s="40"/>
      <c r="L255" s="40"/>
      <c r="M255" s="40"/>
      <c r="N255" s="32"/>
      <c r="O255" s="32"/>
      <c r="P255" s="40"/>
      <c r="Q255" s="40"/>
      <c r="R255" s="40"/>
      <c r="S255" s="40"/>
      <c r="T255" s="32"/>
    </row>
    <row r="256" spans="1:20" s="4" customFormat="1" x14ac:dyDescent="0.2">
      <c r="A256" s="3"/>
      <c r="B256" s="3"/>
      <c r="C256" s="3"/>
      <c r="D256" s="3"/>
      <c r="E256" s="3"/>
      <c r="F256" s="32"/>
      <c r="G256" s="40"/>
      <c r="H256" s="40"/>
      <c r="I256" s="40"/>
      <c r="J256" s="40"/>
      <c r="K256" s="40"/>
      <c r="L256" s="40"/>
      <c r="M256" s="40"/>
      <c r="N256" s="32"/>
      <c r="O256" s="32"/>
      <c r="P256" s="40"/>
      <c r="Q256" s="40"/>
      <c r="R256" s="40"/>
      <c r="S256" s="40"/>
      <c r="T256" s="32"/>
    </row>
    <row r="257" spans="1:20" s="4" customFormat="1" x14ac:dyDescent="0.2">
      <c r="A257" s="3"/>
      <c r="B257" s="3"/>
      <c r="C257" s="3"/>
      <c r="D257" s="3"/>
      <c r="E257" s="3"/>
      <c r="F257" s="32"/>
      <c r="G257" s="40"/>
      <c r="H257" s="40"/>
      <c r="I257" s="40"/>
      <c r="J257" s="40"/>
      <c r="K257" s="40"/>
      <c r="L257" s="40"/>
      <c r="M257" s="40"/>
      <c r="N257" s="32"/>
      <c r="O257" s="32"/>
      <c r="P257" s="40"/>
      <c r="Q257" s="40"/>
      <c r="R257" s="40"/>
      <c r="S257" s="40"/>
      <c r="T257" s="32"/>
    </row>
    <row r="258" spans="1:20" s="4" customFormat="1" x14ac:dyDescent="0.2">
      <c r="A258" s="3"/>
      <c r="B258" s="3"/>
      <c r="C258" s="3"/>
      <c r="D258" s="3"/>
      <c r="E258" s="3"/>
      <c r="F258" s="32"/>
      <c r="G258" s="40"/>
      <c r="H258" s="40"/>
      <c r="I258" s="40"/>
      <c r="J258" s="40"/>
      <c r="K258" s="40"/>
      <c r="L258" s="40"/>
      <c r="M258" s="40"/>
      <c r="N258" s="32"/>
      <c r="O258" s="32"/>
      <c r="P258" s="40"/>
      <c r="Q258" s="40"/>
      <c r="R258" s="40"/>
      <c r="S258" s="40"/>
      <c r="T258" s="32"/>
    </row>
    <row r="259" spans="1:20" s="4" customFormat="1" x14ac:dyDescent="0.2">
      <c r="A259" s="3"/>
      <c r="B259" s="3"/>
      <c r="C259" s="3"/>
      <c r="D259" s="3"/>
      <c r="E259" s="3"/>
      <c r="F259" s="32"/>
      <c r="G259" s="40"/>
      <c r="H259" s="40"/>
      <c r="I259" s="40"/>
      <c r="J259" s="40"/>
      <c r="K259" s="40"/>
      <c r="L259" s="40"/>
      <c r="M259" s="40"/>
      <c r="N259" s="32"/>
      <c r="O259" s="32"/>
      <c r="P259" s="40"/>
      <c r="Q259" s="40"/>
      <c r="R259" s="40"/>
      <c r="S259" s="40"/>
      <c r="T259" s="32"/>
    </row>
    <row r="260" spans="1:20" s="4" customFormat="1" x14ac:dyDescent="0.2">
      <c r="A260" s="3"/>
      <c r="B260" s="3"/>
      <c r="C260" s="3"/>
      <c r="D260" s="3"/>
      <c r="E260" s="3"/>
      <c r="F260" s="32"/>
      <c r="G260" s="40"/>
      <c r="H260" s="40"/>
      <c r="I260" s="40"/>
      <c r="J260" s="40"/>
      <c r="K260" s="40"/>
      <c r="L260" s="40"/>
      <c r="M260" s="40"/>
      <c r="N260" s="32"/>
      <c r="O260" s="32"/>
      <c r="P260" s="40"/>
      <c r="Q260" s="40"/>
      <c r="R260" s="40"/>
      <c r="S260" s="40"/>
      <c r="T260" s="32"/>
    </row>
    <row r="261" spans="1:20" s="4" customFormat="1" x14ac:dyDescent="0.2">
      <c r="A261" s="3"/>
      <c r="B261" s="3"/>
      <c r="C261" s="3"/>
      <c r="D261" s="3"/>
      <c r="E261" s="3"/>
      <c r="F261" s="32"/>
      <c r="G261" s="40"/>
      <c r="H261" s="40"/>
      <c r="I261" s="40"/>
      <c r="J261" s="40"/>
      <c r="K261" s="40"/>
      <c r="L261" s="40"/>
      <c r="M261" s="40"/>
      <c r="N261" s="32"/>
      <c r="O261" s="32"/>
      <c r="P261" s="40"/>
      <c r="Q261" s="40"/>
      <c r="R261" s="40"/>
      <c r="S261" s="40"/>
      <c r="T261" s="32"/>
    </row>
    <row r="262" spans="1:20" s="4" customFormat="1" x14ac:dyDescent="0.2">
      <c r="A262" s="3"/>
      <c r="B262" s="3"/>
      <c r="C262" s="3"/>
      <c r="D262" s="3"/>
      <c r="E262" s="3"/>
      <c r="F262" s="32"/>
      <c r="G262" s="40"/>
      <c r="H262" s="40"/>
      <c r="I262" s="40"/>
      <c r="J262" s="40"/>
      <c r="K262" s="40"/>
      <c r="L262" s="40"/>
      <c r="M262" s="40"/>
      <c r="N262" s="32"/>
      <c r="O262" s="32"/>
      <c r="P262" s="40"/>
      <c r="Q262" s="40"/>
      <c r="R262" s="40"/>
      <c r="S262" s="40"/>
      <c r="T262" s="32"/>
    </row>
    <row r="263" spans="1:20" s="4" customFormat="1" x14ac:dyDescent="0.2">
      <c r="A263" s="3"/>
      <c r="B263" s="3"/>
      <c r="C263" s="3"/>
      <c r="D263" s="3"/>
      <c r="E263" s="3"/>
      <c r="F263" s="32"/>
      <c r="G263" s="40"/>
      <c r="H263" s="40"/>
      <c r="I263" s="40"/>
      <c r="J263" s="40"/>
      <c r="K263" s="40"/>
      <c r="L263" s="40"/>
      <c r="M263" s="40"/>
      <c r="N263" s="32"/>
      <c r="O263" s="32"/>
      <c r="P263" s="40"/>
      <c r="Q263" s="40"/>
      <c r="R263" s="40"/>
      <c r="S263" s="40"/>
      <c r="T263" s="32"/>
    </row>
    <row r="264" spans="1:20" s="4" customFormat="1" x14ac:dyDescent="0.2">
      <c r="A264" s="3"/>
      <c r="B264" s="3"/>
      <c r="C264" s="3"/>
      <c r="D264" s="3"/>
      <c r="E264" s="3"/>
      <c r="F264" s="32"/>
      <c r="G264" s="40"/>
      <c r="H264" s="40"/>
      <c r="I264" s="40"/>
      <c r="J264" s="40"/>
      <c r="K264" s="40"/>
      <c r="L264" s="40"/>
      <c r="M264" s="40"/>
      <c r="N264" s="32"/>
      <c r="O264" s="32"/>
      <c r="P264" s="40"/>
      <c r="Q264" s="40"/>
      <c r="R264" s="40"/>
      <c r="S264" s="40"/>
      <c r="T264" s="32"/>
    </row>
    <row r="265" spans="1:20" s="4" customFormat="1" x14ac:dyDescent="0.2">
      <c r="A265" s="3"/>
      <c r="B265" s="3"/>
      <c r="C265" s="3"/>
      <c r="D265" s="3"/>
      <c r="E265" s="3"/>
      <c r="F265" s="32"/>
      <c r="G265" s="40"/>
      <c r="H265" s="40"/>
      <c r="I265" s="40"/>
      <c r="J265" s="40"/>
      <c r="K265" s="40"/>
      <c r="L265" s="40"/>
      <c r="M265" s="40"/>
      <c r="N265" s="32"/>
      <c r="O265" s="32"/>
      <c r="P265" s="40"/>
      <c r="Q265" s="40"/>
      <c r="R265" s="40"/>
      <c r="S265" s="40"/>
      <c r="T265" s="32"/>
    </row>
    <row r="266" spans="1:20" s="4" customFormat="1" x14ac:dyDescent="0.2">
      <c r="A266" s="3"/>
      <c r="B266" s="3"/>
      <c r="C266" s="3"/>
      <c r="D266" s="3"/>
      <c r="E266" s="3"/>
      <c r="F266" s="32"/>
      <c r="G266" s="40"/>
      <c r="H266" s="40"/>
      <c r="I266" s="40"/>
      <c r="J266" s="40"/>
      <c r="K266" s="40"/>
      <c r="L266" s="40"/>
      <c r="M266" s="40"/>
      <c r="N266" s="32"/>
      <c r="O266" s="32"/>
      <c r="P266" s="40"/>
      <c r="Q266" s="40"/>
      <c r="R266" s="40"/>
      <c r="S266" s="40"/>
      <c r="T266" s="32"/>
    </row>
    <row r="267" spans="1:20" s="4" customFormat="1" x14ac:dyDescent="0.2">
      <c r="A267" s="3"/>
      <c r="B267" s="3"/>
      <c r="C267" s="3"/>
      <c r="D267" s="3"/>
      <c r="E267" s="3"/>
      <c r="F267" s="32"/>
      <c r="G267" s="40"/>
      <c r="H267" s="40"/>
      <c r="I267" s="40"/>
      <c r="J267" s="40"/>
      <c r="K267" s="40"/>
      <c r="L267" s="40"/>
      <c r="M267" s="40"/>
      <c r="N267" s="32"/>
      <c r="O267" s="32"/>
      <c r="P267" s="40"/>
      <c r="Q267" s="40"/>
      <c r="R267" s="40"/>
      <c r="S267" s="40"/>
      <c r="T267" s="32"/>
    </row>
    <row r="268" spans="1:20" s="4" customFormat="1" x14ac:dyDescent="0.2">
      <c r="A268" s="3"/>
      <c r="B268" s="3"/>
      <c r="C268" s="3"/>
      <c r="D268" s="3"/>
      <c r="E268" s="3"/>
      <c r="F268" s="32"/>
      <c r="G268" s="40"/>
      <c r="H268" s="40"/>
      <c r="I268" s="40"/>
      <c r="J268" s="40"/>
      <c r="K268" s="40"/>
      <c r="L268" s="40"/>
      <c r="M268" s="40"/>
      <c r="N268" s="32"/>
      <c r="O268" s="32"/>
      <c r="P268" s="40"/>
      <c r="Q268" s="40"/>
      <c r="R268" s="40"/>
      <c r="S268" s="40"/>
      <c r="T268" s="32"/>
    </row>
    <row r="269" spans="1:20" s="4" customFormat="1" x14ac:dyDescent="0.2">
      <c r="A269" s="3"/>
      <c r="B269" s="3"/>
      <c r="C269" s="3"/>
      <c r="D269" s="3"/>
      <c r="E269" s="3"/>
      <c r="F269" s="32"/>
      <c r="G269" s="40"/>
      <c r="H269" s="40"/>
      <c r="I269" s="40"/>
      <c r="J269" s="40"/>
      <c r="K269" s="40"/>
      <c r="L269" s="40"/>
      <c r="M269" s="40"/>
      <c r="N269" s="32"/>
      <c r="O269" s="32"/>
      <c r="P269" s="40"/>
      <c r="Q269" s="40"/>
      <c r="R269" s="40"/>
      <c r="S269" s="40"/>
      <c r="T269" s="32"/>
    </row>
    <row r="270" spans="1:20" s="4" customFormat="1" x14ac:dyDescent="0.2">
      <c r="A270" s="3"/>
      <c r="B270" s="3"/>
      <c r="C270" s="3"/>
      <c r="D270" s="3"/>
      <c r="E270" s="3"/>
      <c r="F270" s="32"/>
      <c r="G270" s="40"/>
      <c r="H270" s="40"/>
      <c r="I270" s="40"/>
      <c r="J270" s="40"/>
      <c r="K270" s="40"/>
      <c r="L270" s="40"/>
      <c r="M270" s="40"/>
      <c r="N270" s="32"/>
      <c r="O270" s="32"/>
      <c r="P270" s="40"/>
      <c r="Q270" s="40"/>
      <c r="R270" s="40"/>
      <c r="S270" s="40"/>
      <c r="T270" s="32"/>
    </row>
    <row r="271" spans="1:20" s="4" customFormat="1" x14ac:dyDescent="0.2">
      <c r="A271" s="3"/>
      <c r="B271" s="3"/>
      <c r="C271" s="3"/>
      <c r="D271" s="3"/>
      <c r="E271" s="3"/>
      <c r="F271" s="32"/>
      <c r="G271" s="40"/>
      <c r="H271" s="40"/>
      <c r="I271" s="40"/>
      <c r="J271" s="40"/>
      <c r="K271" s="40"/>
      <c r="L271" s="40"/>
      <c r="M271" s="40"/>
      <c r="N271" s="32"/>
      <c r="O271" s="32"/>
      <c r="P271" s="40"/>
      <c r="Q271" s="40"/>
      <c r="R271" s="40"/>
      <c r="S271" s="40"/>
      <c r="T271" s="32"/>
    </row>
    <row r="272" spans="1:20" s="4" customFormat="1" x14ac:dyDescent="0.2">
      <c r="A272" s="3"/>
      <c r="B272" s="3"/>
      <c r="C272" s="3"/>
      <c r="D272" s="3"/>
      <c r="E272" s="3"/>
      <c r="F272" s="32"/>
      <c r="G272" s="40"/>
      <c r="H272" s="40"/>
      <c r="I272" s="40"/>
      <c r="J272" s="40"/>
      <c r="K272" s="40"/>
      <c r="L272" s="40"/>
      <c r="M272" s="40"/>
      <c r="N272" s="32"/>
      <c r="O272" s="32"/>
      <c r="P272" s="40"/>
      <c r="Q272" s="40"/>
      <c r="R272" s="40"/>
      <c r="S272" s="40"/>
      <c r="T272" s="32"/>
    </row>
    <row r="273" spans="1:20" s="4" customFormat="1" x14ac:dyDescent="0.2">
      <c r="A273" s="3"/>
      <c r="B273" s="3"/>
      <c r="C273" s="3"/>
      <c r="D273" s="3"/>
      <c r="E273" s="3"/>
      <c r="F273" s="32"/>
      <c r="G273" s="40"/>
      <c r="H273" s="40"/>
      <c r="I273" s="40"/>
      <c r="J273" s="40"/>
      <c r="K273" s="40"/>
      <c r="L273" s="40"/>
      <c r="M273" s="40"/>
      <c r="N273" s="32"/>
      <c r="O273" s="32"/>
      <c r="P273" s="40"/>
      <c r="Q273" s="40"/>
      <c r="R273" s="40"/>
      <c r="S273" s="40"/>
      <c r="T273" s="32"/>
    </row>
    <row r="274" spans="1:20" s="4" customFormat="1" x14ac:dyDescent="0.2">
      <c r="A274" s="3"/>
      <c r="B274" s="3"/>
      <c r="C274" s="3"/>
      <c r="D274" s="3"/>
      <c r="E274" s="3"/>
      <c r="F274" s="32"/>
      <c r="G274" s="40"/>
      <c r="H274" s="40"/>
      <c r="I274" s="40"/>
      <c r="J274" s="40"/>
      <c r="K274" s="40"/>
      <c r="L274" s="40"/>
      <c r="M274" s="40"/>
      <c r="N274" s="32"/>
      <c r="O274" s="32"/>
      <c r="P274" s="40"/>
      <c r="Q274" s="40"/>
      <c r="R274" s="40"/>
      <c r="S274" s="40"/>
      <c r="T274" s="32"/>
    </row>
    <row r="275" spans="1:20" s="4" customFormat="1" x14ac:dyDescent="0.2">
      <c r="A275" s="3"/>
      <c r="B275" s="3"/>
      <c r="C275" s="3"/>
      <c r="D275" s="3"/>
      <c r="E275" s="3"/>
      <c r="F275" s="32"/>
      <c r="G275" s="40"/>
      <c r="H275" s="40"/>
      <c r="I275" s="40"/>
      <c r="J275" s="40"/>
      <c r="K275" s="40"/>
      <c r="L275" s="40"/>
      <c r="M275" s="40"/>
      <c r="N275" s="32"/>
      <c r="O275" s="32"/>
      <c r="P275" s="40"/>
      <c r="Q275" s="40"/>
      <c r="R275" s="40"/>
      <c r="S275" s="40"/>
      <c r="T275" s="32"/>
    </row>
    <row r="276" spans="1:20" s="4" customFormat="1" x14ac:dyDescent="0.2">
      <c r="A276" s="3"/>
      <c r="B276" s="3"/>
      <c r="C276" s="3"/>
      <c r="D276" s="3"/>
      <c r="E276" s="3"/>
      <c r="F276" s="32"/>
      <c r="G276" s="40"/>
      <c r="H276" s="40"/>
      <c r="I276" s="40"/>
      <c r="J276" s="40"/>
      <c r="K276" s="40"/>
      <c r="L276" s="40"/>
      <c r="M276" s="40"/>
      <c r="N276" s="32"/>
      <c r="O276" s="32"/>
      <c r="P276" s="40"/>
      <c r="Q276" s="40"/>
      <c r="R276" s="40"/>
      <c r="S276" s="40"/>
      <c r="T276" s="32"/>
    </row>
    <row r="277" spans="1:20" s="4" customFormat="1" x14ac:dyDescent="0.2">
      <c r="A277" s="3"/>
      <c r="B277" s="3"/>
      <c r="C277" s="3"/>
      <c r="D277" s="3"/>
      <c r="E277" s="3"/>
      <c r="F277" s="32"/>
      <c r="G277" s="40"/>
      <c r="H277" s="40"/>
      <c r="I277" s="40"/>
      <c r="J277" s="40"/>
      <c r="K277" s="40"/>
      <c r="L277" s="40"/>
      <c r="M277" s="40"/>
      <c r="N277" s="32"/>
      <c r="O277" s="32"/>
      <c r="P277" s="40"/>
      <c r="Q277" s="40"/>
      <c r="R277" s="40"/>
      <c r="S277" s="40"/>
      <c r="T277" s="32"/>
    </row>
    <row r="278" spans="1:20" s="4" customFormat="1" x14ac:dyDescent="0.2">
      <c r="A278" s="3"/>
      <c r="B278" s="3"/>
      <c r="C278" s="3"/>
      <c r="D278" s="3"/>
      <c r="E278" s="3"/>
      <c r="F278" s="32"/>
      <c r="G278" s="40"/>
      <c r="H278" s="40"/>
      <c r="I278" s="40"/>
      <c r="J278" s="40"/>
      <c r="K278" s="40"/>
      <c r="L278" s="40"/>
      <c r="M278" s="40"/>
      <c r="N278" s="32"/>
      <c r="O278" s="32"/>
      <c r="P278" s="40"/>
      <c r="Q278" s="40"/>
      <c r="R278" s="40"/>
      <c r="S278" s="40"/>
      <c r="T278" s="32"/>
    </row>
    <row r="279" spans="1:20" s="4" customFormat="1" x14ac:dyDescent="0.2">
      <c r="A279" s="3"/>
      <c r="B279" s="3"/>
      <c r="C279" s="3"/>
      <c r="D279" s="3"/>
      <c r="E279" s="3"/>
      <c r="F279" s="32"/>
      <c r="G279" s="40"/>
      <c r="H279" s="40"/>
      <c r="I279" s="40"/>
      <c r="J279" s="40"/>
      <c r="K279" s="40"/>
      <c r="L279" s="40"/>
      <c r="M279" s="40"/>
      <c r="N279" s="32"/>
      <c r="O279" s="32"/>
      <c r="P279" s="40"/>
      <c r="Q279" s="40"/>
      <c r="R279" s="40"/>
      <c r="S279" s="40"/>
      <c r="T279" s="32"/>
    </row>
    <row r="280" spans="1:20" s="4" customFormat="1" x14ac:dyDescent="0.2">
      <c r="A280" s="3"/>
      <c r="B280" s="3"/>
      <c r="C280" s="3"/>
      <c r="D280" s="3"/>
      <c r="E280" s="3"/>
      <c r="F280" s="32"/>
      <c r="G280" s="40"/>
      <c r="H280" s="40"/>
      <c r="I280" s="40"/>
      <c r="J280" s="40"/>
      <c r="K280" s="40"/>
      <c r="L280" s="40"/>
      <c r="M280" s="40"/>
      <c r="N280" s="32"/>
      <c r="O280" s="32"/>
      <c r="P280" s="40"/>
      <c r="Q280" s="40"/>
      <c r="R280" s="40"/>
      <c r="S280" s="40"/>
      <c r="T280" s="32"/>
    </row>
    <row r="281" spans="1:20" s="4" customFormat="1" x14ac:dyDescent="0.2">
      <c r="A281" s="3"/>
      <c r="B281" s="3"/>
      <c r="C281" s="3"/>
      <c r="D281" s="3"/>
      <c r="E281" s="3"/>
      <c r="F281" s="32"/>
      <c r="G281" s="40"/>
      <c r="H281" s="40"/>
      <c r="I281" s="40"/>
      <c r="J281" s="40"/>
      <c r="K281" s="40"/>
      <c r="L281" s="40"/>
      <c r="M281" s="40"/>
      <c r="N281" s="32"/>
      <c r="O281" s="32"/>
      <c r="P281" s="40"/>
      <c r="Q281" s="40"/>
      <c r="R281" s="40"/>
      <c r="S281" s="40"/>
      <c r="T281" s="32"/>
    </row>
    <row r="282" spans="1:20" s="4" customFormat="1" x14ac:dyDescent="0.2">
      <c r="A282" s="3"/>
      <c r="B282" s="3"/>
      <c r="C282" s="3"/>
      <c r="D282" s="3"/>
      <c r="E282" s="3"/>
      <c r="F282" s="32"/>
      <c r="G282" s="40"/>
      <c r="H282" s="40"/>
      <c r="I282" s="40"/>
      <c r="J282" s="40"/>
      <c r="K282" s="40"/>
      <c r="L282" s="40"/>
      <c r="M282" s="40"/>
      <c r="N282" s="32"/>
      <c r="O282" s="32"/>
      <c r="P282" s="40"/>
      <c r="Q282" s="40"/>
      <c r="R282" s="40"/>
      <c r="S282" s="40"/>
      <c r="T282" s="32"/>
    </row>
    <row r="283" spans="1:20" s="4" customFormat="1" x14ac:dyDescent="0.2">
      <c r="A283" s="3"/>
      <c r="B283" s="3"/>
      <c r="C283" s="3"/>
      <c r="D283" s="3"/>
      <c r="E283" s="3"/>
      <c r="F283" s="32"/>
      <c r="G283" s="40"/>
      <c r="H283" s="40"/>
      <c r="I283" s="40"/>
      <c r="J283" s="40"/>
      <c r="K283" s="40"/>
      <c r="L283" s="40"/>
      <c r="M283" s="40"/>
      <c r="N283" s="32"/>
      <c r="O283" s="32"/>
      <c r="P283" s="40"/>
      <c r="Q283" s="40"/>
      <c r="R283" s="40"/>
      <c r="S283" s="40"/>
      <c r="T283" s="32"/>
    </row>
    <row r="284" spans="1:20" s="4" customFormat="1" x14ac:dyDescent="0.2">
      <c r="A284" s="3"/>
      <c r="B284" s="3"/>
      <c r="C284" s="3"/>
      <c r="D284" s="3"/>
      <c r="E284" s="3"/>
      <c r="F284" s="32"/>
      <c r="G284" s="40"/>
      <c r="H284" s="40"/>
      <c r="I284" s="40"/>
      <c r="J284" s="40"/>
      <c r="K284" s="40"/>
      <c r="L284" s="40"/>
      <c r="M284" s="40"/>
      <c r="N284" s="32"/>
      <c r="O284" s="32"/>
      <c r="P284" s="40"/>
      <c r="Q284" s="40"/>
      <c r="R284" s="40"/>
      <c r="S284" s="40"/>
      <c r="T284" s="32"/>
    </row>
    <row r="285" spans="1:20" s="4" customFormat="1" x14ac:dyDescent="0.2">
      <c r="A285" s="3"/>
      <c r="B285" s="3"/>
      <c r="C285" s="3"/>
      <c r="D285" s="3"/>
      <c r="E285" s="3"/>
      <c r="F285" s="32"/>
      <c r="G285" s="40"/>
      <c r="H285" s="40"/>
      <c r="I285" s="40"/>
      <c r="J285" s="40"/>
      <c r="K285" s="40"/>
      <c r="L285" s="40"/>
      <c r="M285" s="40"/>
      <c r="N285" s="32"/>
      <c r="O285" s="32"/>
      <c r="P285" s="40"/>
      <c r="Q285" s="40"/>
      <c r="R285" s="40"/>
      <c r="S285" s="40"/>
      <c r="T285" s="32"/>
    </row>
    <row r="286" spans="1:20" s="4" customFormat="1" x14ac:dyDescent="0.2">
      <c r="A286" s="3"/>
      <c r="B286" s="3"/>
      <c r="C286" s="3"/>
      <c r="D286" s="3"/>
      <c r="E286" s="3"/>
      <c r="F286" s="32"/>
      <c r="G286" s="40"/>
      <c r="H286" s="40"/>
      <c r="I286" s="40"/>
      <c r="J286" s="40"/>
      <c r="K286" s="40"/>
      <c r="L286" s="40"/>
      <c r="M286" s="40"/>
      <c r="N286" s="32"/>
      <c r="O286" s="32"/>
      <c r="P286" s="40"/>
      <c r="Q286" s="40"/>
      <c r="R286" s="40"/>
      <c r="S286" s="40"/>
      <c r="T286" s="32"/>
    </row>
    <row r="287" spans="1:20" s="4" customFormat="1" x14ac:dyDescent="0.2">
      <c r="A287" s="3"/>
      <c r="B287" s="3"/>
      <c r="C287" s="3"/>
      <c r="D287" s="3"/>
      <c r="E287" s="3"/>
      <c r="F287" s="32"/>
      <c r="G287" s="40"/>
      <c r="H287" s="40"/>
      <c r="I287" s="40"/>
      <c r="J287" s="40"/>
      <c r="K287" s="40"/>
      <c r="L287" s="40"/>
      <c r="M287" s="40"/>
      <c r="N287" s="32"/>
      <c r="O287" s="32"/>
      <c r="P287" s="40"/>
      <c r="Q287" s="40"/>
      <c r="R287" s="40"/>
      <c r="S287" s="40"/>
      <c r="T287" s="32"/>
    </row>
    <row r="288" spans="1:20" s="4" customFormat="1" x14ac:dyDescent="0.2">
      <c r="A288" s="3"/>
      <c r="B288" s="3"/>
      <c r="C288" s="3"/>
      <c r="D288" s="3"/>
      <c r="E288" s="3"/>
      <c r="F288" s="32"/>
      <c r="G288" s="40"/>
      <c r="H288" s="40"/>
      <c r="I288" s="40"/>
      <c r="J288" s="40"/>
      <c r="K288" s="40"/>
      <c r="L288" s="40"/>
      <c r="M288" s="40"/>
      <c r="N288" s="32"/>
      <c r="O288" s="32"/>
      <c r="P288" s="40"/>
      <c r="Q288" s="40"/>
      <c r="R288" s="40"/>
      <c r="S288" s="40"/>
      <c r="T288" s="32"/>
    </row>
    <row r="289" spans="1:20" s="4" customFormat="1" x14ac:dyDescent="0.2">
      <c r="A289" s="3"/>
      <c r="B289" s="3"/>
      <c r="C289" s="3"/>
      <c r="D289" s="3"/>
      <c r="E289" s="3"/>
      <c r="F289" s="32"/>
      <c r="G289" s="40"/>
      <c r="H289" s="40"/>
      <c r="I289" s="40"/>
      <c r="J289" s="40"/>
      <c r="K289" s="40"/>
      <c r="L289" s="40"/>
      <c r="M289" s="40"/>
      <c r="N289" s="32"/>
      <c r="O289" s="32"/>
      <c r="P289" s="40"/>
      <c r="Q289" s="40"/>
      <c r="R289" s="40"/>
      <c r="S289" s="40"/>
      <c r="T289" s="32"/>
    </row>
    <row r="290" spans="1:20" s="4" customFormat="1" x14ac:dyDescent="0.2">
      <c r="A290" s="3"/>
      <c r="B290" s="3"/>
      <c r="C290" s="3"/>
      <c r="D290" s="3"/>
      <c r="E290" s="3"/>
      <c r="F290" s="32"/>
      <c r="G290" s="40"/>
      <c r="H290" s="40"/>
      <c r="I290" s="40"/>
      <c r="J290" s="40"/>
      <c r="K290" s="40"/>
      <c r="L290" s="40"/>
      <c r="M290" s="40"/>
      <c r="N290" s="32"/>
      <c r="O290" s="32"/>
      <c r="P290" s="40"/>
      <c r="Q290" s="40"/>
      <c r="R290" s="40"/>
      <c r="S290" s="40"/>
      <c r="T290" s="32"/>
    </row>
    <row r="291" spans="1:20" s="4" customFormat="1" x14ac:dyDescent="0.2">
      <c r="A291" s="3"/>
      <c r="B291" s="3"/>
      <c r="C291" s="3"/>
      <c r="D291" s="3"/>
      <c r="E291" s="3"/>
      <c r="F291" s="32"/>
      <c r="G291" s="40"/>
      <c r="H291" s="40"/>
      <c r="I291" s="40"/>
      <c r="J291" s="40"/>
      <c r="K291" s="40"/>
      <c r="L291" s="40"/>
      <c r="M291" s="40"/>
      <c r="N291" s="32"/>
      <c r="O291" s="32"/>
      <c r="P291" s="40"/>
      <c r="Q291" s="40"/>
      <c r="R291" s="40"/>
      <c r="S291" s="40"/>
      <c r="T291" s="32"/>
    </row>
    <row r="292" spans="1:20" s="4" customFormat="1" x14ac:dyDescent="0.2">
      <c r="A292" s="3"/>
      <c r="B292" s="3"/>
      <c r="C292" s="3"/>
      <c r="D292" s="3"/>
      <c r="E292" s="3"/>
      <c r="F292" s="32"/>
      <c r="G292" s="40"/>
      <c r="H292" s="40"/>
      <c r="I292" s="40"/>
      <c r="J292" s="40"/>
      <c r="K292" s="40"/>
      <c r="L292" s="40"/>
      <c r="M292" s="40"/>
      <c r="N292" s="32"/>
      <c r="O292" s="32"/>
      <c r="P292" s="40"/>
      <c r="Q292" s="40"/>
      <c r="R292" s="40"/>
      <c r="S292" s="40"/>
      <c r="T292" s="32"/>
    </row>
    <row r="293" spans="1:20" s="4" customFormat="1" x14ac:dyDescent="0.2">
      <c r="A293" s="3"/>
      <c r="B293" s="3"/>
      <c r="C293" s="3"/>
      <c r="D293" s="3"/>
      <c r="E293" s="3"/>
      <c r="F293" s="32"/>
      <c r="G293" s="40"/>
      <c r="H293" s="40"/>
      <c r="I293" s="40"/>
      <c r="J293" s="40"/>
      <c r="K293" s="40"/>
      <c r="L293" s="40"/>
      <c r="M293" s="40"/>
      <c r="N293" s="32"/>
      <c r="O293" s="32"/>
      <c r="P293" s="40"/>
      <c r="Q293" s="40"/>
      <c r="R293" s="40"/>
      <c r="S293" s="40"/>
      <c r="T293" s="32"/>
    </row>
    <row r="294" spans="1:20" s="4" customFormat="1" x14ac:dyDescent="0.2">
      <c r="A294" s="3"/>
      <c r="B294" s="3"/>
      <c r="C294" s="3"/>
      <c r="D294" s="3"/>
      <c r="E294" s="3"/>
      <c r="F294" s="32"/>
      <c r="G294" s="40"/>
      <c r="H294" s="40"/>
      <c r="I294" s="40"/>
      <c r="J294" s="40"/>
      <c r="K294" s="40"/>
      <c r="L294" s="40"/>
      <c r="M294" s="40"/>
      <c r="N294" s="32"/>
      <c r="O294" s="32"/>
      <c r="P294" s="40"/>
      <c r="Q294" s="40"/>
      <c r="R294" s="40"/>
      <c r="S294" s="40"/>
      <c r="T294" s="32"/>
    </row>
    <row r="295" spans="1:20" s="4" customFormat="1" x14ac:dyDescent="0.2">
      <c r="A295" s="3"/>
      <c r="B295" s="3"/>
      <c r="C295" s="3"/>
      <c r="D295" s="3"/>
      <c r="E295" s="3"/>
      <c r="F295" s="32"/>
      <c r="G295" s="40"/>
      <c r="H295" s="40"/>
      <c r="I295" s="40"/>
      <c r="J295" s="40"/>
      <c r="K295" s="40"/>
      <c r="L295" s="40"/>
      <c r="M295" s="40"/>
      <c r="N295" s="32"/>
      <c r="O295" s="32"/>
      <c r="P295" s="40"/>
      <c r="Q295" s="40"/>
      <c r="R295" s="40"/>
      <c r="S295" s="40"/>
      <c r="T295" s="32"/>
    </row>
    <row r="296" spans="1:20" s="4" customFormat="1" x14ac:dyDescent="0.2">
      <c r="A296" s="3"/>
      <c r="B296" s="3"/>
      <c r="C296" s="3"/>
      <c r="D296" s="3"/>
      <c r="E296" s="3"/>
      <c r="F296" s="32"/>
      <c r="G296" s="40"/>
      <c r="H296" s="40"/>
      <c r="I296" s="40"/>
      <c r="J296" s="40"/>
      <c r="K296" s="40"/>
      <c r="L296" s="40"/>
      <c r="M296" s="40"/>
      <c r="N296" s="32"/>
      <c r="O296" s="32"/>
      <c r="P296" s="40"/>
      <c r="Q296" s="40"/>
      <c r="R296" s="40"/>
      <c r="S296" s="40"/>
      <c r="T296" s="32"/>
    </row>
    <row r="297" spans="1:20" s="4" customFormat="1" x14ac:dyDescent="0.2">
      <c r="A297" s="3"/>
      <c r="B297" s="3"/>
      <c r="C297" s="3"/>
      <c r="D297" s="3"/>
      <c r="E297" s="3"/>
      <c r="F297" s="32"/>
      <c r="G297" s="40"/>
      <c r="H297" s="40"/>
      <c r="I297" s="40"/>
      <c r="J297" s="40"/>
      <c r="K297" s="40"/>
      <c r="L297" s="40"/>
      <c r="M297" s="40"/>
      <c r="N297" s="32"/>
      <c r="O297" s="32"/>
      <c r="P297" s="40"/>
      <c r="Q297" s="40"/>
      <c r="R297" s="40"/>
      <c r="S297" s="40"/>
      <c r="T297" s="32"/>
    </row>
    <row r="298" spans="1:20" s="4" customFormat="1" x14ac:dyDescent="0.2">
      <c r="A298" s="3"/>
      <c r="B298" s="3"/>
      <c r="C298" s="3"/>
      <c r="D298" s="3"/>
      <c r="E298" s="3"/>
      <c r="F298" s="32"/>
      <c r="G298" s="40"/>
      <c r="H298" s="40"/>
      <c r="I298" s="40"/>
      <c r="J298" s="40"/>
      <c r="K298" s="40"/>
      <c r="L298" s="40"/>
      <c r="M298" s="40"/>
      <c r="N298" s="32"/>
      <c r="O298" s="32"/>
      <c r="P298" s="40"/>
      <c r="Q298" s="40"/>
      <c r="R298" s="40"/>
      <c r="S298" s="40"/>
      <c r="T298" s="32"/>
    </row>
    <row r="299" spans="1:20" s="4" customFormat="1" x14ac:dyDescent="0.2">
      <c r="A299" s="3"/>
      <c r="B299" s="3"/>
      <c r="C299" s="3"/>
      <c r="D299" s="3"/>
      <c r="E299" s="3"/>
      <c r="F299" s="32"/>
      <c r="G299" s="40"/>
      <c r="H299" s="40"/>
      <c r="I299" s="40"/>
      <c r="J299" s="40"/>
      <c r="K299" s="40"/>
      <c r="L299" s="40"/>
      <c r="M299" s="40"/>
      <c r="N299" s="32"/>
      <c r="O299" s="32"/>
      <c r="P299" s="40"/>
      <c r="Q299" s="40"/>
      <c r="R299" s="40"/>
      <c r="S299" s="40"/>
      <c r="T299" s="32"/>
    </row>
    <row r="300" spans="1:20" s="4" customFormat="1" x14ac:dyDescent="0.2">
      <c r="A300" s="3"/>
      <c r="B300" s="3"/>
      <c r="C300" s="3"/>
      <c r="D300" s="3"/>
      <c r="E300" s="3"/>
      <c r="F300" s="32"/>
      <c r="G300" s="40"/>
      <c r="H300" s="40"/>
      <c r="I300" s="40"/>
      <c r="J300" s="40"/>
      <c r="K300" s="40"/>
      <c r="L300" s="40"/>
      <c r="M300" s="40"/>
      <c r="N300" s="32"/>
      <c r="O300" s="32"/>
      <c r="P300" s="40"/>
      <c r="Q300" s="40"/>
      <c r="R300" s="40"/>
      <c r="S300" s="40"/>
      <c r="T300" s="32"/>
    </row>
    <row r="301" spans="1:20" s="4" customFormat="1" x14ac:dyDescent="0.2">
      <c r="A301" s="3"/>
      <c r="B301" s="3"/>
      <c r="C301" s="3"/>
      <c r="D301" s="3"/>
      <c r="E301" s="3"/>
      <c r="F301" s="32"/>
      <c r="G301" s="40"/>
      <c r="H301" s="40"/>
      <c r="I301" s="40"/>
      <c r="J301" s="40"/>
      <c r="K301" s="40"/>
      <c r="L301" s="40"/>
      <c r="M301" s="40"/>
      <c r="N301" s="32"/>
      <c r="O301" s="32"/>
      <c r="P301" s="40"/>
      <c r="Q301" s="40"/>
      <c r="R301" s="40"/>
      <c r="S301" s="40"/>
      <c r="T301" s="32"/>
    </row>
    <row r="302" spans="1:20" s="4" customFormat="1" x14ac:dyDescent="0.2">
      <c r="A302" s="3"/>
      <c r="B302" s="3"/>
      <c r="C302" s="3"/>
      <c r="D302" s="3"/>
      <c r="E302" s="3"/>
      <c r="F302" s="32"/>
      <c r="G302" s="40"/>
      <c r="H302" s="40"/>
      <c r="I302" s="40"/>
      <c r="J302" s="40"/>
      <c r="K302" s="40"/>
      <c r="L302" s="40"/>
      <c r="M302" s="40"/>
      <c r="N302" s="32"/>
      <c r="O302" s="32"/>
      <c r="P302" s="40"/>
      <c r="Q302" s="40"/>
      <c r="R302" s="40"/>
      <c r="S302" s="40"/>
      <c r="T302" s="32"/>
    </row>
    <row r="303" spans="1:20" s="4" customFormat="1" x14ac:dyDescent="0.2">
      <c r="A303" s="3"/>
      <c r="B303" s="3"/>
      <c r="C303" s="3"/>
      <c r="D303" s="3"/>
      <c r="E303" s="3"/>
      <c r="F303" s="32"/>
      <c r="G303" s="40"/>
      <c r="H303" s="40"/>
      <c r="I303" s="40"/>
      <c r="J303" s="40"/>
      <c r="K303" s="40"/>
      <c r="L303" s="40"/>
      <c r="M303" s="40"/>
      <c r="N303" s="32"/>
      <c r="O303" s="32"/>
      <c r="P303" s="40"/>
      <c r="Q303" s="40"/>
      <c r="R303" s="40"/>
      <c r="S303" s="40"/>
      <c r="T303" s="32"/>
    </row>
    <row r="304" spans="1:20" s="4" customFormat="1" x14ac:dyDescent="0.2">
      <c r="A304" s="3"/>
      <c r="B304" s="3"/>
      <c r="C304" s="3"/>
      <c r="D304" s="3"/>
      <c r="E304" s="3"/>
      <c r="F304" s="32"/>
      <c r="G304" s="40"/>
      <c r="H304" s="40"/>
      <c r="I304" s="40"/>
      <c r="J304" s="40"/>
      <c r="K304" s="40"/>
      <c r="L304" s="40"/>
      <c r="M304" s="40"/>
      <c r="N304" s="32"/>
      <c r="O304" s="32"/>
      <c r="P304" s="40"/>
      <c r="Q304" s="40"/>
      <c r="R304" s="40"/>
      <c r="S304" s="40"/>
      <c r="T304" s="32"/>
    </row>
    <row r="305" spans="1:20" s="4" customFormat="1" x14ac:dyDescent="0.2">
      <c r="A305" s="3"/>
      <c r="B305" s="3"/>
      <c r="C305" s="3"/>
      <c r="D305" s="3"/>
      <c r="E305" s="3"/>
      <c r="F305" s="32"/>
      <c r="G305" s="40"/>
      <c r="H305" s="40"/>
      <c r="I305" s="40"/>
      <c r="J305" s="40"/>
      <c r="K305" s="40"/>
      <c r="L305" s="40"/>
      <c r="M305" s="40"/>
      <c r="N305" s="32"/>
      <c r="O305" s="32"/>
      <c r="P305" s="40"/>
      <c r="Q305" s="40"/>
      <c r="R305" s="40"/>
      <c r="S305" s="40"/>
      <c r="T305" s="32"/>
    </row>
    <row r="306" spans="1:20" s="4" customFormat="1" x14ac:dyDescent="0.2">
      <c r="A306" s="3"/>
      <c r="B306" s="3"/>
      <c r="C306" s="3"/>
      <c r="D306" s="3"/>
      <c r="E306" s="3"/>
      <c r="F306" s="32"/>
      <c r="G306" s="40"/>
      <c r="H306" s="40"/>
      <c r="I306" s="40"/>
      <c r="J306" s="40"/>
      <c r="K306" s="40"/>
      <c r="L306" s="40"/>
      <c r="M306" s="40"/>
      <c r="N306" s="32"/>
      <c r="O306" s="32"/>
      <c r="P306" s="40"/>
      <c r="Q306" s="40"/>
      <c r="R306" s="40"/>
      <c r="S306" s="40"/>
      <c r="T306" s="32"/>
    </row>
    <row r="307" spans="1:20" s="4" customFormat="1" x14ac:dyDescent="0.2">
      <c r="A307" s="3"/>
      <c r="B307" s="3"/>
      <c r="C307" s="3"/>
      <c r="D307" s="3"/>
      <c r="E307" s="3"/>
      <c r="F307" s="32"/>
      <c r="G307" s="40"/>
      <c r="H307" s="40"/>
      <c r="I307" s="40"/>
      <c r="J307" s="40"/>
      <c r="K307" s="40"/>
      <c r="L307" s="40"/>
      <c r="M307" s="40"/>
      <c r="N307" s="32"/>
      <c r="O307" s="32"/>
      <c r="P307" s="40"/>
      <c r="Q307" s="40"/>
      <c r="R307" s="40"/>
      <c r="S307" s="40"/>
      <c r="T307" s="32"/>
    </row>
    <row r="308" spans="1:20" s="4" customFormat="1" x14ac:dyDescent="0.2">
      <c r="A308" s="3"/>
      <c r="B308" s="3"/>
      <c r="C308" s="3"/>
      <c r="D308" s="3"/>
      <c r="E308" s="3"/>
      <c r="F308" s="32"/>
      <c r="G308" s="40"/>
      <c r="H308" s="40"/>
      <c r="I308" s="40"/>
      <c r="J308" s="40"/>
      <c r="K308" s="40"/>
      <c r="L308" s="40"/>
      <c r="M308" s="40"/>
      <c r="N308" s="32"/>
      <c r="O308" s="32"/>
      <c r="P308" s="40"/>
      <c r="Q308" s="40"/>
      <c r="R308" s="40"/>
      <c r="S308" s="40"/>
      <c r="T308" s="32"/>
    </row>
    <row r="309" spans="1:20" s="4" customFormat="1" x14ac:dyDescent="0.2">
      <c r="A309" s="3"/>
      <c r="B309" s="3"/>
      <c r="C309" s="3"/>
      <c r="D309" s="3"/>
      <c r="E309" s="3"/>
      <c r="F309" s="32"/>
      <c r="G309" s="40"/>
      <c r="H309" s="40"/>
      <c r="I309" s="40"/>
      <c r="J309" s="40"/>
      <c r="K309" s="40"/>
      <c r="L309" s="40"/>
      <c r="M309" s="40"/>
      <c r="N309" s="32"/>
      <c r="O309" s="32"/>
      <c r="P309" s="40"/>
      <c r="Q309" s="40"/>
      <c r="R309" s="40"/>
      <c r="S309" s="40"/>
      <c r="T309" s="32"/>
    </row>
    <row r="310" spans="1:20" s="4" customFormat="1" x14ac:dyDescent="0.2">
      <c r="A310" s="3"/>
      <c r="B310" s="3"/>
      <c r="C310" s="3"/>
      <c r="D310" s="3"/>
      <c r="E310" s="3"/>
      <c r="F310" s="32"/>
      <c r="G310" s="40"/>
      <c r="H310" s="40"/>
      <c r="I310" s="40"/>
      <c r="J310" s="40"/>
      <c r="K310" s="40"/>
      <c r="L310" s="40"/>
      <c r="M310" s="40"/>
      <c r="N310" s="32"/>
      <c r="O310" s="32"/>
      <c r="P310" s="40"/>
      <c r="Q310" s="40"/>
      <c r="R310" s="40"/>
      <c r="S310" s="40"/>
      <c r="T310" s="32"/>
    </row>
    <row r="311" spans="1:20" s="4" customFormat="1" x14ac:dyDescent="0.2">
      <c r="A311" s="3"/>
      <c r="B311" s="3"/>
      <c r="C311" s="3"/>
      <c r="D311" s="3"/>
      <c r="E311" s="3"/>
      <c r="F311" s="32"/>
      <c r="G311" s="40"/>
      <c r="H311" s="40"/>
      <c r="I311" s="40"/>
      <c r="J311" s="40"/>
      <c r="K311" s="40"/>
      <c r="L311" s="40"/>
      <c r="M311" s="40"/>
      <c r="N311" s="32"/>
      <c r="O311" s="32"/>
      <c r="P311" s="40"/>
      <c r="Q311" s="40"/>
      <c r="R311" s="40"/>
      <c r="S311" s="40"/>
      <c r="T311" s="32"/>
    </row>
    <row r="312" spans="1:20" s="4" customFormat="1" x14ac:dyDescent="0.2">
      <c r="A312" s="3"/>
      <c r="B312" s="3"/>
      <c r="C312" s="3"/>
      <c r="D312" s="3"/>
      <c r="E312" s="3"/>
      <c r="F312" s="32"/>
      <c r="G312" s="40"/>
      <c r="H312" s="40"/>
      <c r="I312" s="40"/>
      <c r="J312" s="40"/>
      <c r="K312" s="40"/>
      <c r="L312" s="40"/>
      <c r="M312" s="40"/>
      <c r="N312" s="32"/>
      <c r="O312" s="32"/>
      <c r="P312" s="40"/>
      <c r="Q312" s="40"/>
      <c r="R312" s="40"/>
      <c r="S312" s="40"/>
      <c r="T312" s="32"/>
    </row>
    <row r="313" spans="1:20" s="4" customFormat="1" x14ac:dyDescent="0.2">
      <c r="A313" s="3"/>
      <c r="B313" s="3"/>
      <c r="C313" s="3"/>
      <c r="D313" s="3"/>
      <c r="E313" s="3"/>
      <c r="F313" s="32"/>
      <c r="G313" s="40"/>
      <c r="H313" s="40"/>
      <c r="I313" s="40"/>
      <c r="J313" s="40"/>
      <c r="K313" s="40"/>
      <c r="L313" s="40"/>
      <c r="M313" s="40"/>
      <c r="N313" s="32"/>
      <c r="O313" s="32"/>
      <c r="P313" s="40"/>
      <c r="Q313" s="40"/>
      <c r="R313" s="40"/>
      <c r="S313" s="40"/>
      <c r="T313" s="32"/>
    </row>
    <row r="314" spans="1:20" s="4" customFormat="1" x14ac:dyDescent="0.2">
      <c r="A314" s="3"/>
      <c r="B314" s="3"/>
      <c r="C314" s="3"/>
      <c r="D314" s="3"/>
      <c r="E314" s="3"/>
      <c r="F314" s="32"/>
      <c r="G314" s="40"/>
      <c r="H314" s="40"/>
      <c r="I314" s="40"/>
      <c r="J314" s="40"/>
      <c r="K314" s="40"/>
      <c r="L314" s="40"/>
      <c r="M314" s="40"/>
      <c r="N314" s="32"/>
      <c r="O314" s="32"/>
      <c r="P314" s="40"/>
      <c r="Q314" s="40"/>
      <c r="R314" s="40"/>
      <c r="S314" s="40"/>
      <c r="T314" s="32"/>
    </row>
    <row r="315" spans="1:20" s="4" customFormat="1" x14ac:dyDescent="0.2">
      <c r="A315" s="3"/>
      <c r="B315" s="3"/>
      <c r="C315" s="3"/>
      <c r="D315" s="3"/>
      <c r="E315" s="3"/>
      <c r="F315" s="32"/>
      <c r="G315" s="40"/>
      <c r="H315" s="40"/>
      <c r="I315" s="40"/>
      <c r="J315" s="40"/>
      <c r="K315" s="40"/>
      <c r="L315" s="40"/>
      <c r="M315" s="40"/>
      <c r="N315" s="32"/>
      <c r="O315" s="32"/>
      <c r="P315" s="40"/>
      <c r="Q315" s="40"/>
      <c r="R315" s="40"/>
      <c r="S315" s="40"/>
      <c r="T315" s="32"/>
    </row>
    <row r="316" spans="1:20" s="4" customFormat="1" x14ac:dyDescent="0.2">
      <c r="A316" s="3"/>
      <c r="B316" s="3"/>
      <c r="C316" s="3"/>
      <c r="D316" s="3"/>
      <c r="E316" s="3"/>
      <c r="F316" s="32"/>
      <c r="G316" s="40"/>
      <c r="H316" s="40"/>
      <c r="I316" s="40"/>
      <c r="J316" s="40"/>
      <c r="K316" s="40"/>
      <c r="L316" s="40"/>
      <c r="M316" s="40"/>
      <c r="N316" s="32"/>
      <c r="O316" s="32"/>
      <c r="P316" s="40"/>
      <c r="Q316" s="40"/>
      <c r="R316" s="40"/>
      <c r="S316" s="40"/>
      <c r="T316" s="32"/>
    </row>
    <row r="317" spans="1:20" s="4" customFormat="1" x14ac:dyDescent="0.2">
      <c r="A317" s="3"/>
      <c r="B317" s="3"/>
      <c r="C317" s="3"/>
      <c r="D317" s="3"/>
      <c r="E317" s="3"/>
      <c r="F317" s="32"/>
      <c r="G317" s="40"/>
      <c r="H317" s="40"/>
      <c r="I317" s="40"/>
      <c r="J317" s="40"/>
      <c r="K317" s="40"/>
      <c r="L317" s="40"/>
      <c r="M317" s="40"/>
      <c r="N317" s="32"/>
      <c r="O317" s="32"/>
      <c r="P317" s="40"/>
      <c r="Q317" s="40"/>
      <c r="R317" s="40"/>
      <c r="S317" s="40"/>
      <c r="T317" s="32"/>
    </row>
    <row r="318" spans="1:20" s="4" customFormat="1" x14ac:dyDescent="0.2">
      <c r="A318" s="3"/>
      <c r="B318" s="3"/>
      <c r="C318" s="3"/>
      <c r="D318" s="3"/>
      <c r="E318" s="3"/>
      <c r="F318" s="32"/>
      <c r="G318" s="40"/>
      <c r="H318" s="40"/>
      <c r="I318" s="40"/>
      <c r="J318" s="40"/>
      <c r="K318" s="40"/>
      <c r="L318" s="40"/>
      <c r="M318" s="40"/>
      <c r="N318" s="32"/>
      <c r="O318" s="32"/>
      <c r="P318" s="40"/>
      <c r="Q318" s="40"/>
      <c r="R318" s="40"/>
      <c r="S318" s="40"/>
      <c r="T318" s="32"/>
    </row>
    <row r="319" spans="1:20" s="4" customFormat="1" x14ac:dyDescent="0.2">
      <c r="A319" s="3"/>
      <c r="B319" s="3"/>
      <c r="C319" s="3"/>
      <c r="D319" s="3"/>
      <c r="E319" s="3"/>
      <c r="F319" s="32"/>
      <c r="G319" s="40"/>
      <c r="H319" s="40"/>
      <c r="I319" s="40"/>
      <c r="J319" s="40"/>
      <c r="K319" s="40"/>
      <c r="L319" s="40"/>
      <c r="M319" s="40"/>
      <c r="N319" s="32"/>
      <c r="O319" s="32"/>
      <c r="P319" s="40"/>
      <c r="Q319" s="40"/>
      <c r="R319" s="40"/>
      <c r="S319" s="40"/>
      <c r="T319" s="32"/>
    </row>
    <row r="320" spans="1:20" s="4" customFormat="1" x14ac:dyDescent="0.2">
      <c r="A320" s="3"/>
      <c r="B320" s="3"/>
      <c r="C320" s="3"/>
      <c r="D320" s="3"/>
      <c r="E320" s="3"/>
      <c r="F320" s="32"/>
      <c r="G320" s="40"/>
      <c r="H320" s="40"/>
      <c r="I320" s="40"/>
      <c r="J320" s="40"/>
      <c r="K320" s="40"/>
      <c r="L320" s="40"/>
      <c r="M320" s="40"/>
      <c r="N320" s="32"/>
      <c r="O320" s="32"/>
      <c r="P320" s="40"/>
      <c r="Q320" s="40"/>
      <c r="R320" s="40"/>
      <c r="S320" s="40"/>
      <c r="T320" s="32"/>
    </row>
    <row r="321" spans="1:20" s="4" customFormat="1" x14ac:dyDescent="0.2">
      <c r="A321" s="3"/>
      <c r="B321" s="3"/>
      <c r="C321" s="3"/>
      <c r="D321" s="3"/>
      <c r="E321" s="3"/>
      <c r="F321" s="32"/>
      <c r="G321" s="40"/>
      <c r="H321" s="40"/>
      <c r="I321" s="40"/>
      <c r="J321" s="40"/>
      <c r="K321" s="40"/>
      <c r="L321" s="40"/>
      <c r="M321" s="40"/>
      <c r="N321" s="32"/>
      <c r="O321" s="32"/>
      <c r="P321" s="40"/>
      <c r="Q321" s="40"/>
      <c r="R321" s="40"/>
      <c r="S321" s="40"/>
      <c r="T321" s="32"/>
    </row>
    <row r="322" spans="1:20" s="4" customFormat="1" x14ac:dyDescent="0.2">
      <c r="A322" s="3"/>
      <c r="B322" s="3"/>
      <c r="C322" s="3"/>
      <c r="D322" s="3"/>
      <c r="E322" s="3"/>
      <c r="F322" s="32"/>
      <c r="G322" s="40"/>
      <c r="H322" s="40"/>
      <c r="I322" s="40"/>
      <c r="J322" s="40"/>
      <c r="K322" s="40"/>
      <c r="L322" s="40"/>
      <c r="M322" s="40"/>
      <c r="N322" s="32"/>
      <c r="O322" s="32"/>
      <c r="P322" s="40"/>
      <c r="Q322" s="40"/>
      <c r="R322" s="40"/>
      <c r="S322" s="40"/>
      <c r="T322" s="32"/>
    </row>
    <row r="323" spans="1:20" s="4" customFormat="1" x14ac:dyDescent="0.2">
      <c r="A323" s="3"/>
      <c r="B323" s="3"/>
      <c r="C323" s="3"/>
      <c r="D323" s="3"/>
      <c r="E323" s="3"/>
      <c r="F323" s="32"/>
      <c r="G323" s="40"/>
      <c r="H323" s="40"/>
      <c r="I323" s="40"/>
      <c r="J323" s="40"/>
      <c r="K323" s="40"/>
      <c r="L323" s="40"/>
      <c r="M323" s="40"/>
      <c r="N323" s="32"/>
      <c r="O323" s="32"/>
      <c r="P323" s="40"/>
      <c r="Q323" s="40"/>
      <c r="R323" s="40"/>
      <c r="S323" s="40"/>
      <c r="T323" s="32"/>
    </row>
    <row r="324" spans="1:20" s="4" customFormat="1" x14ac:dyDescent="0.2">
      <c r="A324" s="3"/>
      <c r="B324" s="3"/>
      <c r="C324" s="3"/>
      <c r="D324" s="3"/>
      <c r="E324" s="3"/>
      <c r="F324" s="32"/>
      <c r="G324" s="40"/>
      <c r="H324" s="40"/>
      <c r="I324" s="40"/>
      <c r="J324" s="40"/>
      <c r="K324" s="40"/>
      <c r="L324" s="40"/>
      <c r="M324" s="40"/>
      <c r="N324" s="32"/>
      <c r="O324" s="32"/>
      <c r="P324" s="40"/>
      <c r="Q324" s="40"/>
      <c r="R324" s="40"/>
      <c r="S324" s="40"/>
      <c r="T324" s="32"/>
    </row>
    <row r="325" spans="1:20" s="4" customFormat="1" x14ac:dyDescent="0.2">
      <c r="A325" s="3"/>
      <c r="B325" s="3"/>
      <c r="C325" s="3"/>
      <c r="D325" s="3"/>
      <c r="E325" s="3"/>
      <c r="F325" s="32"/>
      <c r="G325" s="40"/>
      <c r="H325" s="40"/>
      <c r="I325" s="40"/>
      <c r="J325" s="40"/>
      <c r="K325" s="40"/>
      <c r="L325" s="40"/>
      <c r="M325" s="40"/>
      <c r="N325" s="32"/>
      <c r="O325" s="32"/>
      <c r="P325" s="40"/>
      <c r="Q325" s="40"/>
      <c r="R325" s="40"/>
      <c r="S325" s="40"/>
      <c r="T325" s="32"/>
    </row>
    <row r="326" spans="1:20" s="4" customFormat="1" x14ac:dyDescent="0.2">
      <c r="A326" s="3"/>
      <c r="B326" s="3"/>
      <c r="C326" s="3"/>
      <c r="D326" s="3"/>
      <c r="E326" s="3"/>
      <c r="F326" s="32"/>
      <c r="G326" s="40"/>
      <c r="H326" s="40"/>
      <c r="I326" s="40"/>
      <c r="J326" s="40"/>
      <c r="K326" s="40"/>
      <c r="L326" s="40"/>
      <c r="M326" s="40"/>
      <c r="N326" s="32"/>
      <c r="O326" s="32"/>
      <c r="P326" s="40"/>
      <c r="Q326" s="40"/>
      <c r="R326" s="40"/>
      <c r="S326" s="40"/>
      <c r="T326" s="32"/>
    </row>
    <row r="327" spans="1:20" s="4" customFormat="1" x14ac:dyDescent="0.2">
      <c r="A327" s="3"/>
      <c r="B327" s="3"/>
      <c r="C327" s="3"/>
      <c r="D327" s="3"/>
      <c r="E327" s="3"/>
      <c r="F327" s="32"/>
      <c r="G327" s="40"/>
      <c r="H327" s="40"/>
      <c r="I327" s="40"/>
      <c r="J327" s="40"/>
      <c r="K327" s="40"/>
      <c r="L327" s="40"/>
      <c r="M327" s="40"/>
      <c r="N327" s="32"/>
      <c r="O327" s="32"/>
      <c r="P327" s="40"/>
      <c r="Q327" s="40"/>
      <c r="R327" s="40"/>
      <c r="S327" s="40"/>
      <c r="T327" s="32"/>
    </row>
    <row r="328" spans="1:20" s="4" customFormat="1" x14ac:dyDescent="0.2">
      <c r="A328" s="3"/>
      <c r="B328" s="3"/>
      <c r="C328" s="3"/>
      <c r="D328" s="3"/>
      <c r="E328" s="3"/>
      <c r="F328" s="32"/>
      <c r="G328" s="40"/>
      <c r="H328" s="40"/>
      <c r="I328" s="40"/>
      <c r="J328" s="40"/>
      <c r="K328" s="40"/>
      <c r="L328" s="40"/>
      <c r="M328" s="40"/>
      <c r="N328" s="32"/>
      <c r="O328" s="32"/>
      <c r="P328" s="40"/>
      <c r="Q328" s="40"/>
      <c r="R328" s="40"/>
      <c r="S328" s="40"/>
      <c r="T328" s="32"/>
    </row>
    <row r="329" spans="1:20" s="4" customFormat="1" x14ac:dyDescent="0.2">
      <c r="A329" s="3"/>
      <c r="B329" s="3"/>
      <c r="C329" s="3"/>
      <c r="D329" s="3"/>
      <c r="E329" s="3"/>
      <c r="F329" s="32"/>
      <c r="G329" s="40"/>
      <c r="H329" s="40"/>
      <c r="I329" s="40"/>
      <c r="J329" s="40"/>
      <c r="K329" s="40"/>
      <c r="L329" s="40"/>
      <c r="M329" s="40"/>
      <c r="N329" s="32"/>
      <c r="O329" s="32"/>
      <c r="P329" s="40"/>
      <c r="Q329" s="40"/>
      <c r="R329" s="40"/>
      <c r="S329" s="40"/>
      <c r="T329" s="32"/>
    </row>
    <row r="330" spans="1:20" s="4" customFormat="1" x14ac:dyDescent="0.2">
      <c r="A330" s="3"/>
      <c r="B330" s="3"/>
      <c r="C330" s="3"/>
      <c r="D330" s="3"/>
      <c r="E330" s="3"/>
      <c r="F330" s="32"/>
      <c r="G330" s="40"/>
      <c r="H330" s="40"/>
      <c r="I330" s="40"/>
      <c r="J330" s="40"/>
      <c r="K330" s="40"/>
      <c r="L330" s="40"/>
      <c r="M330" s="40"/>
      <c r="N330" s="32"/>
      <c r="O330" s="32"/>
      <c r="P330" s="40"/>
      <c r="Q330" s="40"/>
      <c r="R330" s="40"/>
      <c r="S330" s="40"/>
      <c r="T330" s="32"/>
    </row>
    <row r="331" spans="1:20" s="4" customFormat="1" x14ac:dyDescent="0.2">
      <c r="A331" s="3"/>
      <c r="B331" s="3"/>
      <c r="C331" s="3"/>
      <c r="D331" s="3"/>
      <c r="E331" s="3"/>
      <c r="F331" s="32"/>
      <c r="G331" s="40"/>
      <c r="H331" s="40"/>
      <c r="I331" s="40"/>
      <c r="J331" s="40"/>
      <c r="K331" s="40"/>
      <c r="L331" s="40"/>
      <c r="M331" s="40"/>
      <c r="N331" s="32"/>
      <c r="O331" s="32"/>
      <c r="P331" s="40"/>
      <c r="Q331" s="40"/>
      <c r="R331" s="40"/>
      <c r="S331" s="40"/>
      <c r="T331" s="32"/>
    </row>
    <row r="332" spans="1:20" s="4" customFormat="1" x14ac:dyDescent="0.2">
      <c r="A332" s="3"/>
      <c r="B332" s="3"/>
      <c r="C332" s="3"/>
      <c r="D332" s="3"/>
      <c r="E332" s="3"/>
      <c r="F332" s="32"/>
      <c r="G332" s="40"/>
      <c r="H332" s="40"/>
      <c r="I332" s="40"/>
      <c r="J332" s="40"/>
      <c r="K332" s="40"/>
      <c r="L332" s="40"/>
      <c r="M332" s="40"/>
      <c r="N332" s="32"/>
      <c r="O332" s="32"/>
      <c r="P332" s="40"/>
      <c r="Q332" s="40"/>
      <c r="R332" s="40"/>
      <c r="S332" s="40"/>
      <c r="T332" s="32"/>
    </row>
    <row r="333" spans="1:20" s="4" customFormat="1" x14ac:dyDescent="0.2">
      <c r="A333" s="3"/>
      <c r="B333" s="3"/>
      <c r="C333" s="3"/>
      <c r="D333" s="3"/>
      <c r="E333" s="3"/>
      <c r="F333" s="32"/>
      <c r="G333" s="40"/>
      <c r="H333" s="40"/>
      <c r="I333" s="40"/>
      <c r="J333" s="40"/>
      <c r="K333" s="40"/>
      <c r="L333" s="40"/>
      <c r="M333" s="40"/>
      <c r="N333" s="32"/>
      <c r="O333" s="32"/>
      <c r="P333" s="40"/>
      <c r="Q333" s="40"/>
      <c r="R333" s="40"/>
      <c r="S333" s="40"/>
      <c r="T333" s="32"/>
    </row>
    <row r="334" spans="1:20" s="4" customFormat="1" x14ac:dyDescent="0.2">
      <c r="A334" s="3"/>
      <c r="B334" s="3"/>
      <c r="C334" s="3"/>
      <c r="D334" s="3"/>
      <c r="E334" s="3"/>
      <c r="F334" s="32"/>
      <c r="G334" s="40"/>
      <c r="H334" s="40"/>
      <c r="I334" s="40"/>
      <c r="J334" s="40"/>
      <c r="K334" s="40"/>
      <c r="L334" s="40"/>
      <c r="M334" s="40"/>
      <c r="N334" s="32"/>
      <c r="O334" s="32"/>
      <c r="P334" s="40"/>
      <c r="Q334" s="40"/>
      <c r="R334" s="40"/>
      <c r="S334" s="40"/>
      <c r="T334" s="32"/>
    </row>
    <row r="335" spans="1:20" s="4" customFormat="1" x14ac:dyDescent="0.2">
      <c r="A335" s="3"/>
      <c r="B335" s="3"/>
      <c r="C335" s="3"/>
      <c r="D335" s="3"/>
      <c r="E335" s="3"/>
      <c r="F335" s="32"/>
      <c r="G335" s="40"/>
      <c r="H335" s="40"/>
      <c r="I335" s="40"/>
      <c r="J335" s="40"/>
      <c r="K335" s="40"/>
      <c r="L335" s="40"/>
      <c r="M335" s="40"/>
      <c r="N335" s="32"/>
      <c r="O335" s="32"/>
      <c r="P335" s="40"/>
      <c r="Q335" s="40"/>
      <c r="R335" s="40"/>
      <c r="S335" s="40"/>
      <c r="T335" s="32"/>
    </row>
    <row r="336" spans="1:20" s="4" customFormat="1" x14ac:dyDescent="0.2">
      <c r="A336" s="3"/>
      <c r="B336" s="3"/>
      <c r="C336" s="3"/>
      <c r="D336" s="3"/>
      <c r="E336" s="3"/>
      <c r="F336" s="32"/>
      <c r="G336" s="40"/>
      <c r="H336" s="40"/>
      <c r="I336" s="40"/>
      <c r="J336" s="40"/>
      <c r="K336" s="40"/>
      <c r="L336" s="40"/>
      <c r="M336" s="40"/>
      <c r="N336" s="32"/>
      <c r="O336" s="32"/>
      <c r="P336" s="40"/>
      <c r="Q336" s="40"/>
      <c r="R336" s="40"/>
      <c r="S336" s="40"/>
      <c r="T336" s="32"/>
    </row>
    <row r="337" spans="1:20" s="4" customFormat="1" x14ac:dyDescent="0.2">
      <c r="A337" s="3"/>
      <c r="B337" s="3"/>
      <c r="C337" s="3"/>
      <c r="D337" s="3"/>
      <c r="E337" s="3"/>
      <c r="F337" s="32"/>
      <c r="G337" s="40"/>
      <c r="H337" s="40"/>
      <c r="I337" s="40"/>
      <c r="J337" s="40"/>
      <c r="K337" s="40"/>
      <c r="L337" s="40"/>
      <c r="M337" s="40"/>
      <c r="N337" s="32"/>
      <c r="O337" s="32"/>
      <c r="P337" s="40"/>
      <c r="Q337" s="40"/>
      <c r="R337" s="40"/>
      <c r="S337" s="40"/>
      <c r="T337" s="32"/>
    </row>
    <row r="338" spans="1:20" s="4" customFormat="1" x14ac:dyDescent="0.2">
      <c r="A338" s="3"/>
      <c r="B338" s="3"/>
      <c r="C338" s="3"/>
      <c r="D338" s="3"/>
      <c r="E338" s="3"/>
      <c r="F338" s="32"/>
      <c r="G338" s="40"/>
      <c r="H338" s="40"/>
      <c r="I338" s="40"/>
      <c r="J338" s="40"/>
      <c r="K338" s="40"/>
      <c r="L338" s="40"/>
      <c r="M338" s="40"/>
      <c r="N338" s="32"/>
      <c r="O338" s="32"/>
      <c r="P338" s="40"/>
      <c r="Q338" s="40"/>
      <c r="R338" s="40"/>
      <c r="S338" s="40"/>
      <c r="T338" s="32"/>
    </row>
    <row r="339" spans="1:20" s="4" customFormat="1" x14ac:dyDescent="0.2">
      <c r="A339" s="3"/>
      <c r="B339" s="3"/>
      <c r="C339" s="3"/>
      <c r="D339" s="3"/>
      <c r="E339" s="3"/>
      <c r="F339" s="32"/>
      <c r="G339" s="40"/>
      <c r="H339" s="40"/>
      <c r="I339" s="40"/>
      <c r="J339" s="40"/>
      <c r="K339" s="40"/>
      <c r="L339" s="40"/>
      <c r="M339" s="40"/>
      <c r="N339" s="32"/>
      <c r="O339" s="32"/>
      <c r="P339" s="40"/>
      <c r="Q339" s="40"/>
      <c r="R339" s="40"/>
      <c r="S339" s="40"/>
      <c r="T339" s="32"/>
    </row>
    <row r="340" spans="1:20" s="4" customFormat="1" x14ac:dyDescent="0.2">
      <c r="A340" s="3"/>
      <c r="B340" s="3"/>
      <c r="C340" s="3"/>
      <c r="D340" s="3"/>
      <c r="E340" s="3"/>
      <c r="F340" s="32"/>
      <c r="G340" s="40"/>
      <c r="H340" s="40"/>
      <c r="I340" s="40"/>
      <c r="J340" s="40"/>
      <c r="K340" s="40"/>
      <c r="L340" s="40"/>
      <c r="M340" s="40"/>
      <c r="N340" s="32"/>
      <c r="O340" s="32"/>
      <c r="P340" s="40"/>
      <c r="Q340" s="40"/>
      <c r="R340" s="40"/>
      <c r="S340" s="40"/>
      <c r="T340" s="32"/>
    </row>
    <row r="341" spans="1:20" s="4" customFormat="1" x14ac:dyDescent="0.2">
      <c r="A341" s="3"/>
      <c r="B341" s="3"/>
      <c r="C341" s="3"/>
      <c r="D341" s="3"/>
      <c r="E341" s="3"/>
      <c r="F341" s="32"/>
      <c r="G341" s="40"/>
      <c r="H341" s="40"/>
      <c r="I341" s="40"/>
      <c r="J341" s="40"/>
      <c r="K341" s="40"/>
      <c r="L341" s="40"/>
      <c r="M341" s="40"/>
      <c r="N341" s="32"/>
      <c r="O341" s="32"/>
      <c r="P341" s="40"/>
      <c r="Q341" s="40"/>
      <c r="R341" s="40"/>
      <c r="S341" s="40"/>
      <c r="T341" s="32"/>
    </row>
    <row r="342" spans="1:20" s="4" customFormat="1" x14ac:dyDescent="0.2">
      <c r="A342" s="3"/>
      <c r="B342" s="3"/>
      <c r="C342" s="3"/>
      <c r="D342" s="3"/>
      <c r="E342" s="3"/>
      <c r="F342" s="32"/>
      <c r="G342" s="40"/>
      <c r="H342" s="40"/>
      <c r="I342" s="40"/>
      <c r="J342" s="40"/>
      <c r="K342" s="40"/>
      <c r="L342" s="40"/>
      <c r="M342" s="40"/>
      <c r="N342" s="32"/>
      <c r="O342" s="32"/>
      <c r="P342" s="40"/>
      <c r="Q342" s="40"/>
      <c r="R342" s="40"/>
      <c r="S342" s="40"/>
      <c r="T342" s="32"/>
    </row>
    <row r="343" spans="1:20" s="4" customFormat="1" x14ac:dyDescent="0.2">
      <c r="A343" s="3"/>
      <c r="B343" s="3"/>
      <c r="C343" s="3"/>
      <c r="D343" s="3"/>
      <c r="E343" s="3"/>
      <c r="F343" s="32"/>
      <c r="G343" s="40"/>
      <c r="H343" s="40"/>
      <c r="I343" s="40"/>
      <c r="J343" s="40"/>
      <c r="K343" s="40"/>
      <c r="L343" s="40"/>
      <c r="M343" s="40"/>
      <c r="N343" s="32"/>
      <c r="O343" s="32"/>
      <c r="P343" s="40"/>
      <c r="Q343" s="40"/>
      <c r="R343" s="40"/>
      <c r="S343" s="40"/>
      <c r="T343" s="32"/>
    </row>
    <row r="344" spans="1:20" s="4" customFormat="1" x14ac:dyDescent="0.2">
      <c r="A344" s="3"/>
      <c r="B344" s="3"/>
      <c r="C344" s="3"/>
      <c r="D344" s="3"/>
      <c r="E344" s="3"/>
      <c r="F344" s="32"/>
      <c r="G344" s="40"/>
      <c r="H344" s="40"/>
      <c r="I344" s="40"/>
      <c r="J344" s="40"/>
      <c r="K344" s="40"/>
      <c r="L344" s="40"/>
      <c r="M344" s="40"/>
      <c r="N344" s="32"/>
      <c r="O344" s="32"/>
      <c r="P344" s="40"/>
      <c r="Q344" s="40"/>
      <c r="R344" s="40"/>
      <c r="S344" s="40"/>
      <c r="T344" s="32"/>
    </row>
    <row r="345" spans="1:20" s="4" customFormat="1" x14ac:dyDescent="0.2">
      <c r="A345" s="3"/>
      <c r="B345" s="3"/>
      <c r="C345" s="3"/>
      <c r="D345" s="3"/>
      <c r="E345" s="3"/>
      <c r="F345" s="32"/>
      <c r="G345" s="40"/>
      <c r="H345" s="40"/>
      <c r="I345" s="40"/>
      <c r="J345" s="40"/>
      <c r="K345" s="40"/>
      <c r="L345" s="40"/>
      <c r="M345" s="40"/>
      <c r="N345" s="32"/>
      <c r="O345" s="32"/>
      <c r="P345" s="40"/>
      <c r="Q345" s="40"/>
      <c r="R345" s="40"/>
      <c r="S345" s="40"/>
      <c r="T345" s="32"/>
    </row>
    <row r="346" spans="1:20" s="4" customFormat="1" x14ac:dyDescent="0.2">
      <c r="A346" s="3"/>
      <c r="B346" s="3"/>
      <c r="C346" s="3"/>
      <c r="D346" s="3"/>
      <c r="E346" s="3"/>
      <c r="F346" s="32"/>
      <c r="G346" s="40"/>
      <c r="H346" s="40"/>
      <c r="I346" s="40"/>
      <c r="J346" s="40"/>
      <c r="K346" s="40"/>
      <c r="L346" s="40"/>
      <c r="M346" s="40"/>
      <c r="N346" s="32"/>
      <c r="O346" s="32"/>
      <c r="P346" s="40"/>
      <c r="Q346" s="40"/>
      <c r="R346" s="40"/>
      <c r="S346" s="40"/>
      <c r="T346" s="32"/>
    </row>
    <row r="347" spans="1:20" s="4" customFormat="1" x14ac:dyDescent="0.2">
      <c r="A347" s="3"/>
      <c r="B347" s="3"/>
      <c r="C347" s="3"/>
      <c r="D347" s="3"/>
      <c r="E347" s="3"/>
      <c r="F347" s="32"/>
      <c r="G347" s="40"/>
      <c r="H347" s="40"/>
      <c r="I347" s="40"/>
      <c r="J347" s="40"/>
      <c r="K347" s="40"/>
      <c r="L347" s="40"/>
      <c r="M347" s="40"/>
      <c r="N347" s="32"/>
      <c r="O347" s="32"/>
      <c r="P347" s="40"/>
      <c r="Q347" s="40"/>
      <c r="R347" s="40"/>
      <c r="S347" s="40"/>
      <c r="T347" s="32"/>
    </row>
    <row r="348" spans="1:20" s="4" customFormat="1" x14ac:dyDescent="0.2">
      <c r="A348" s="3"/>
      <c r="B348" s="3"/>
      <c r="C348" s="3"/>
      <c r="D348" s="3"/>
      <c r="E348" s="3"/>
      <c r="F348" s="32"/>
      <c r="G348" s="40"/>
      <c r="H348" s="40"/>
      <c r="I348" s="40"/>
      <c r="J348" s="40"/>
      <c r="K348" s="40"/>
      <c r="L348" s="40"/>
      <c r="M348" s="40"/>
      <c r="N348" s="32"/>
      <c r="O348" s="32"/>
      <c r="P348" s="40"/>
      <c r="Q348" s="40"/>
      <c r="R348" s="40"/>
      <c r="S348" s="40"/>
      <c r="T348" s="32"/>
    </row>
    <row r="349" spans="1:20" s="4" customFormat="1" x14ac:dyDescent="0.2">
      <c r="A349" s="3"/>
      <c r="B349" s="3"/>
      <c r="C349" s="3"/>
      <c r="D349" s="3"/>
      <c r="E349" s="3"/>
      <c r="F349" s="32"/>
      <c r="G349" s="40"/>
      <c r="H349" s="40"/>
      <c r="I349" s="40"/>
      <c r="J349" s="40"/>
      <c r="K349" s="40"/>
      <c r="L349" s="40"/>
      <c r="M349" s="40"/>
      <c r="N349" s="32"/>
      <c r="O349" s="32"/>
      <c r="P349" s="40"/>
      <c r="Q349" s="40"/>
      <c r="R349" s="40"/>
      <c r="S349" s="40"/>
      <c r="T349" s="32"/>
    </row>
    <row r="350" spans="1:20" s="4" customFormat="1" x14ac:dyDescent="0.2">
      <c r="A350" s="3"/>
      <c r="B350" s="3"/>
      <c r="C350" s="3"/>
      <c r="D350" s="3"/>
      <c r="E350" s="3"/>
      <c r="F350" s="32"/>
      <c r="G350" s="40"/>
      <c r="H350" s="40"/>
      <c r="I350" s="40"/>
      <c r="J350" s="40"/>
      <c r="K350" s="40"/>
      <c r="L350" s="40"/>
      <c r="M350" s="40"/>
      <c r="N350" s="32"/>
      <c r="O350" s="32"/>
      <c r="P350" s="40"/>
      <c r="Q350" s="40"/>
      <c r="R350" s="40"/>
      <c r="S350" s="40"/>
      <c r="T350" s="32"/>
    </row>
    <row r="351" spans="1:20" s="4" customFormat="1" x14ac:dyDescent="0.2">
      <c r="A351" s="3"/>
      <c r="B351" s="3"/>
      <c r="C351" s="3"/>
      <c r="D351" s="3"/>
      <c r="E351" s="3"/>
      <c r="F351" s="32"/>
      <c r="G351" s="40"/>
      <c r="H351" s="40"/>
      <c r="I351" s="40"/>
      <c r="J351" s="40"/>
      <c r="K351" s="40"/>
      <c r="L351" s="40"/>
      <c r="M351" s="40"/>
      <c r="N351" s="32"/>
      <c r="O351" s="32"/>
      <c r="P351" s="40"/>
      <c r="Q351" s="40"/>
      <c r="R351" s="40"/>
      <c r="S351" s="40"/>
      <c r="T351" s="32"/>
    </row>
    <row r="352" spans="1:20" s="4" customFormat="1" x14ac:dyDescent="0.2">
      <c r="A352" s="3"/>
      <c r="B352" s="3"/>
      <c r="C352" s="3"/>
      <c r="D352" s="3"/>
      <c r="E352" s="3"/>
      <c r="F352" s="32"/>
      <c r="G352" s="40"/>
      <c r="H352" s="40"/>
      <c r="I352" s="40"/>
      <c r="J352" s="40"/>
      <c r="K352" s="40"/>
      <c r="L352" s="40"/>
      <c r="M352" s="40"/>
      <c r="N352" s="32"/>
      <c r="O352" s="32"/>
      <c r="P352" s="40"/>
      <c r="Q352" s="40"/>
      <c r="R352" s="40"/>
      <c r="S352" s="40"/>
      <c r="T352" s="32"/>
    </row>
    <row r="353" spans="1:20" s="4" customFormat="1" x14ac:dyDescent="0.2">
      <c r="A353" s="3"/>
      <c r="B353" s="3"/>
      <c r="C353" s="3"/>
      <c r="D353" s="3"/>
      <c r="E353" s="3"/>
      <c r="F353" s="32"/>
      <c r="G353" s="40"/>
      <c r="H353" s="40"/>
      <c r="I353" s="40"/>
      <c r="J353" s="40"/>
      <c r="K353" s="40"/>
      <c r="L353" s="40"/>
      <c r="M353" s="40"/>
      <c r="N353" s="32"/>
      <c r="O353" s="32"/>
      <c r="P353" s="40"/>
      <c r="Q353" s="40"/>
      <c r="R353" s="40"/>
      <c r="S353" s="40"/>
      <c r="T353" s="32"/>
    </row>
    <row r="354" spans="1:20" s="4" customFormat="1" x14ac:dyDescent="0.2">
      <c r="A354" s="3"/>
      <c r="B354" s="3"/>
      <c r="C354" s="3"/>
      <c r="D354" s="3"/>
      <c r="E354" s="3"/>
      <c r="F354" s="32"/>
      <c r="G354" s="40"/>
      <c r="H354" s="40"/>
      <c r="I354" s="40"/>
      <c r="J354" s="40"/>
      <c r="K354" s="40"/>
      <c r="L354" s="40"/>
      <c r="M354" s="40"/>
      <c r="N354" s="32"/>
      <c r="O354" s="32"/>
      <c r="P354" s="40"/>
      <c r="Q354" s="40"/>
      <c r="R354" s="40"/>
      <c r="S354" s="40"/>
      <c r="T354" s="32"/>
    </row>
    <row r="355" spans="1:20" s="4" customFormat="1" x14ac:dyDescent="0.2">
      <c r="A355" s="3"/>
      <c r="B355" s="3"/>
      <c r="C355" s="3"/>
      <c r="D355" s="3"/>
      <c r="E355" s="3"/>
      <c r="F355" s="32"/>
      <c r="G355" s="40"/>
      <c r="H355" s="40"/>
      <c r="I355" s="40"/>
      <c r="J355" s="40"/>
      <c r="K355" s="40"/>
      <c r="L355" s="40"/>
      <c r="M355" s="40"/>
      <c r="N355" s="32"/>
      <c r="O355" s="32"/>
      <c r="P355" s="40"/>
      <c r="Q355" s="40"/>
      <c r="R355" s="40"/>
      <c r="S355" s="40"/>
      <c r="T355" s="32"/>
    </row>
    <row r="356" spans="1:20" s="4" customFormat="1" x14ac:dyDescent="0.2">
      <c r="A356" s="3"/>
      <c r="B356" s="3"/>
      <c r="C356" s="3"/>
      <c r="D356" s="3"/>
      <c r="E356" s="3"/>
      <c r="F356" s="32"/>
      <c r="G356" s="40"/>
      <c r="H356" s="40"/>
      <c r="I356" s="40"/>
      <c r="J356" s="40"/>
      <c r="K356" s="40"/>
      <c r="L356" s="40"/>
      <c r="M356" s="40"/>
      <c r="N356" s="32"/>
      <c r="O356" s="32"/>
      <c r="P356" s="40"/>
      <c r="Q356" s="40"/>
      <c r="R356" s="40"/>
      <c r="S356" s="40"/>
      <c r="T356" s="32"/>
    </row>
    <row r="357" spans="1:20" s="4" customFormat="1" x14ac:dyDescent="0.2">
      <c r="A357" s="3"/>
      <c r="B357" s="3"/>
      <c r="C357" s="3"/>
      <c r="D357" s="3"/>
      <c r="E357" s="3"/>
      <c r="F357" s="32"/>
      <c r="G357" s="40"/>
      <c r="H357" s="40"/>
      <c r="I357" s="40"/>
      <c r="J357" s="40"/>
      <c r="K357" s="40"/>
      <c r="L357" s="40"/>
      <c r="M357" s="40"/>
      <c r="N357" s="32"/>
      <c r="O357" s="32"/>
      <c r="P357" s="40"/>
      <c r="Q357" s="40"/>
      <c r="R357" s="40"/>
      <c r="S357" s="40"/>
      <c r="T357" s="32"/>
    </row>
    <row r="358" spans="1:20" s="4" customFormat="1" x14ac:dyDescent="0.2">
      <c r="A358" s="3"/>
      <c r="B358" s="3"/>
      <c r="C358" s="3"/>
      <c r="D358" s="3"/>
      <c r="E358" s="3"/>
      <c r="F358" s="32"/>
      <c r="G358" s="40"/>
      <c r="H358" s="40"/>
      <c r="I358" s="40"/>
      <c r="J358" s="40"/>
      <c r="K358" s="40"/>
      <c r="L358" s="40"/>
      <c r="M358" s="40"/>
      <c r="N358" s="32"/>
      <c r="O358" s="32"/>
      <c r="P358" s="40"/>
      <c r="Q358" s="40"/>
      <c r="R358" s="40"/>
      <c r="S358" s="40"/>
      <c r="T358" s="32"/>
    </row>
    <row r="359" spans="1:20" s="4" customFormat="1" x14ac:dyDescent="0.2">
      <c r="A359" s="3"/>
      <c r="B359" s="3"/>
      <c r="C359" s="3"/>
      <c r="D359" s="3"/>
      <c r="E359" s="3"/>
      <c r="F359" s="32"/>
      <c r="G359" s="40"/>
      <c r="H359" s="40"/>
      <c r="I359" s="40"/>
      <c r="J359" s="40"/>
      <c r="K359" s="40"/>
      <c r="L359" s="40"/>
      <c r="M359" s="40"/>
      <c r="N359" s="32"/>
      <c r="O359" s="32"/>
      <c r="P359" s="40"/>
      <c r="Q359" s="40"/>
      <c r="R359" s="40"/>
      <c r="S359" s="40"/>
      <c r="T359" s="32"/>
    </row>
    <row r="360" spans="1:20" s="4" customFormat="1" x14ac:dyDescent="0.2">
      <c r="A360" s="3"/>
      <c r="B360" s="3"/>
      <c r="C360" s="3"/>
      <c r="D360" s="3"/>
      <c r="E360" s="3"/>
      <c r="F360" s="32"/>
      <c r="G360" s="40"/>
      <c r="H360" s="40"/>
      <c r="I360" s="40"/>
      <c r="J360" s="40"/>
      <c r="K360" s="40"/>
      <c r="L360" s="40"/>
      <c r="M360" s="40"/>
      <c r="N360" s="32"/>
      <c r="O360" s="32"/>
      <c r="P360" s="40"/>
      <c r="Q360" s="40"/>
      <c r="R360" s="40"/>
      <c r="S360" s="40"/>
      <c r="T360" s="32"/>
    </row>
    <row r="361" spans="1:20" s="4" customFormat="1" x14ac:dyDescent="0.2">
      <c r="A361" s="3"/>
      <c r="B361" s="3"/>
      <c r="C361" s="3"/>
      <c r="D361" s="3"/>
      <c r="E361" s="3"/>
      <c r="F361" s="32"/>
      <c r="G361" s="40"/>
      <c r="H361" s="40"/>
      <c r="I361" s="40"/>
      <c r="J361" s="40"/>
      <c r="K361" s="40"/>
      <c r="L361" s="40"/>
      <c r="M361" s="40"/>
      <c r="N361" s="32"/>
      <c r="O361" s="32"/>
      <c r="P361" s="40"/>
      <c r="Q361" s="40"/>
      <c r="R361" s="40"/>
      <c r="S361" s="40"/>
      <c r="T361" s="32"/>
    </row>
    <row r="362" spans="1:20" s="4" customFormat="1" x14ac:dyDescent="0.2">
      <c r="A362" s="3"/>
      <c r="B362" s="3"/>
      <c r="C362" s="3"/>
      <c r="D362" s="3"/>
      <c r="E362" s="3"/>
      <c r="F362" s="32"/>
      <c r="G362" s="40"/>
      <c r="H362" s="40"/>
      <c r="I362" s="40"/>
      <c r="J362" s="40"/>
      <c r="K362" s="40"/>
      <c r="L362" s="40"/>
      <c r="M362" s="40"/>
      <c r="N362" s="32"/>
      <c r="O362" s="32"/>
      <c r="P362" s="40"/>
      <c r="Q362" s="40"/>
      <c r="R362" s="40"/>
      <c r="S362" s="40"/>
      <c r="T362" s="32"/>
    </row>
    <row r="363" spans="1:20" s="4" customFormat="1" x14ac:dyDescent="0.2">
      <c r="A363" s="3"/>
      <c r="B363" s="3"/>
      <c r="C363" s="3"/>
      <c r="D363" s="3"/>
      <c r="E363" s="3"/>
      <c r="F363" s="32"/>
      <c r="G363" s="40"/>
      <c r="H363" s="40"/>
      <c r="I363" s="40"/>
      <c r="J363" s="40"/>
      <c r="K363" s="40"/>
      <c r="L363" s="40"/>
      <c r="M363" s="40"/>
      <c r="N363" s="32"/>
      <c r="O363" s="32"/>
      <c r="P363" s="40"/>
      <c r="Q363" s="40"/>
      <c r="R363" s="40"/>
      <c r="S363" s="40"/>
      <c r="T363" s="32"/>
    </row>
    <row r="364" spans="1:20" s="4" customFormat="1" x14ac:dyDescent="0.2">
      <c r="A364" s="3"/>
      <c r="B364" s="3"/>
      <c r="C364" s="3"/>
      <c r="D364" s="3"/>
      <c r="E364" s="3"/>
      <c r="F364" s="32"/>
      <c r="G364" s="40"/>
      <c r="H364" s="40"/>
      <c r="I364" s="40"/>
      <c r="J364" s="40"/>
      <c r="K364" s="40"/>
      <c r="L364" s="40"/>
      <c r="M364" s="40"/>
      <c r="N364" s="32"/>
      <c r="O364" s="32"/>
      <c r="P364" s="40"/>
      <c r="Q364" s="40"/>
      <c r="R364" s="40"/>
      <c r="S364" s="40"/>
      <c r="T364" s="32"/>
    </row>
    <row r="365" spans="1:20" s="4" customFormat="1" x14ac:dyDescent="0.2">
      <c r="A365" s="3"/>
      <c r="B365" s="3"/>
      <c r="C365" s="3"/>
      <c r="D365" s="3"/>
      <c r="E365" s="3"/>
      <c r="F365" s="32"/>
      <c r="G365" s="40"/>
      <c r="H365" s="40"/>
      <c r="I365" s="40"/>
      <c r="J365" s="40"/>
      <c r="K365" s="40"/>
      <c r="L365" s="40"/>
      <c r="M365" s="40"/>
      <c r="N365" s="32"/>
      <c r="O365" s="32"/>
      <c r="P365" s="40"/>
      <c r="Q365" s="40"/>
      <c r="R365" s="40"/>
      <c r="S365" s="40"/>
      <c r="T365" s="32"/>
    </row>
    <row r="366" spans="1:20" s="4" customFormat="1" x14ac:dyDescent="0.2">
      <c r="A366" s="3"/>
      <c r="B366" s="3"/>
      <c r="C366" s="3"/>
      <c r="D366" s="3"/>
      <c r="E366" s="3"/>
      <c r="F366" s="32"/>
      <c r="G366" s="40"/>
      <c r="H366" s="40"/>
      <c r="I366" s="40"/>
      <c r="J366" s="40"/>
      <c r="K366" s="40"/>
      <c r="L366" s="40"/>
      <c r="M366" s="40"/>
      <c r="N366" s="32"/>
      <c r="O366" s="32"/>
      <c r="P366" s="40"/>
      <c r="Q366" s="40"/>
      <c r="R366" s="40"/>
      <c r="S366" s="40"/>
      <c r="T366" s="32"/>
    </row>
    <row r="367" spans="1:20" s="4" customFormat="1" x14ac:dyDescent="0.2">
      <c r="A367" s="3"/>
      <c r="B367" s="3"/>
      <c r="C367" s="3"/>
      <c r="D367" s="3"/>
      <c r="E367" s="3"/>
      <c r="F367" s="32"/>
      <c r="G367" s="40"/>
      <c r="H367" s="40"/>
      <c r="I367" s="40"/>
      <c r="J367" s="40"/>
      <c r="K367" s="40"/>
      <c r="L367" s="40"/>
      <c r="M367" s="40"/>
      <c r="N367" s="32"/>
      <c r="O367" s="32"/>
      <c r="P367" s="40"/>
      <c r="Q367" s="40"/>
      <c r="R367" s="40"/>
      <c r="S367" s="40"/>
      <c r="T367" s="32"/>
    </row>
    <row r="368" spans="1:20" s="4" customFormat="1" x14ac:dyDescent="0.2">
      <c r="A368" s="3"/>
      <c r="B368" s="3"/>
      <c r="C368" s="3"/>
      <c r="D368" s="3"/>
      <c r="E368" s="3"/>
      <c r="F368" s="32"/>
      <c r="G368" s="40"/>
      <c r="H368" s="40"/>
      <c r="I368" s="40"/>
      <c r="J368" s="40"/>
      <c r="K368" s="40"/>
      <c r="L368" s="40"/>
      <c r="M368" s="40"/>
      <c r="N368" s="32"/>
      <c r="O368" s="32"/>
      <c r="P368" s="40"/>
      <c r="Q368" s="40"/>
      <c r="R368" s="40"/>
      <c r="S368" s="40"/>
      <c r="T368" s="32"/>
    </row>
    <row r="369" spans="1:20" s="4" customFormat="1" x14ac:dyDescent="0.2">
      <c r="A369" s="3"/>
      <c r="B369" s="3"/>
      <c r="C369" s="3"/>
      <c r="D369" s="3"/>
      <c r="E369" s="3"/>
      <c r="F369" s="32"/>
      <c r="G369" s="40"/>
      <c r="H369" s="40"/>
      <c r="I369" s="40"/>
      <c r="J369" s="40"/>
      <c r="K369" s="40"/>
      <c r="L369" s="40"/>
      <c r="M369" s="40"/>
      <c r="N369" s="32"/>
      <c r="O369" s="32"/>
      <c r="P369" s="40"/>
      <c r="Q369" s="40"/>
      <c r="R369" s="40"/>
      <c r="S369" s="40"/>
      <c r="T369" s="32"/>
    </row>
    <row r="370" spans="1:20" s="4" customFormat="1" x14ac:dyDescent="0.2">
      <c r="A370" s="3"/>
      <c r="B370" s="3"/>
      <c r="C370" s="3"/>
      <c r="D370" s="3"/>
      <c r="E370" s="3"/>
      <c r="F370" s="32"/>
      <c r="G370" s="40"/>
      <c r="H370" s="40"/>
      <c r="I370" s="40"/>
      <c r="J370" s="40"/>
      <c r="K370" s="40"/>
      <c r="L370" s="40"/>
      <c r="M370" s="40"/>
      <c r="N370" s="32"/>
      <c r="O370" s="32"/>
      <c r="P370" s="40"/>
      <c r="Q370" s="40"/>
      <c r="R370" s="40"/>
      <c r="S370" s="40"/>
      <c r="T370" s="32"/>
    </row>
    <row r="371" spans="1:20" s="4" customFormat="1" x14ac:dyDescent="0.2">
      <c r="A371" s="3"/>
      <c r="B371" s="3"/>
      <c r="C371" s="3"/>
      <c r="D371" s="3"/>
      <c r="E371" s="3"/>
      <c r="F371" s="32"/>
      <c r="G371" s="40"/>
      <c r="H371" s="40"/>
      <c r="I371" s="40"/>
      <c r="J371" s="40"/>
      <c r="K371" s="40"/>
      <c r="L371" s="40"/>
      <c r="M371" s="40"/>
      <c r="N371" s="32"/>
      <c r="O371" s="32"/>
      <c r="P371" s="40"/>
      <c r="Q371" s="40"/>
      <c r="R371" s="40"/>
      <c r="S371" s="40"/>
      <c r="T371" s="32"/>
    </row>
    <row r="372" spans="1:20" s="4" customFormat="1" x14ac:dyDescent="0.2">
      <c r="A372" s="3"/>
      <c r="B372" s="3"/>
      <c r="C372" s="3"/>
      <c r="D372" s="3"/>
      <c r="E372" s="3"/>
      <c r="F372" s="32"/>
      <c r="G372" s="40"/>
      <c r="H372" s="40"/>
      <c r="I372" s="40"/>
      <c r="J372" s="40"/>
      <c r="K372" s="40"/>
      <c r="L372" s="40"/>
      <c r="M372" s="40"/>
      <c r="N372" s="32"/>
      <c r="O372" s="32"/>
      <c r="P372" s="40"/>
      <c r="Q372" s="40"/>
      <c r="R372" s="40"/>
      <c r="S372" s="40"/>
      <c r="T372" s="32"/>
    </row>
    <row r="373" spans="1:20" s="4" customFormat="1" x14ac:dyDescent="0.2">
      <c r="A373" s="3"/>
      <c r="B373" s="3"/>
      <c r="C373" s="3"/>
      <c r="D373" s="3"/>
      <c r="E373" s="3"/>
      <c r="F373" s="32"/>
      <c r="G373" s="40"/>
      <c r="H373" s="40"/>
      <c r="I373" s="40"/>
      <c r="J373" s="40"/>
      <c r="K373" s="40"/>
      <c r="L373" s="40"/>
      <c r="M373" s="40"/>
      <c r="N373" s="32"/>
      <c r="O373" s="32"/>
      <c r="P373" s="40"/>
      <c r="Q373" s="40"/>
      <c r="R373" s="40"/>
      <c r="S373" s="40"/>
      <c r="T373" s="32"/>
    </row>
    <row r="374" spans="1:20" s="4" customFormat="1" x14ac:dyDescent="0.2">
      <c r="A374" s="3"/>
      <c r="B374" s="3"/>
      <c r="C374" s="3"/>
      <c r="D374" s="3"/>
      <c r="E374" s="3"/>
      <c r="F374" s="32"/>
      <c r="G374" s="40"/>
      <c r="H374" s="40"/>
      <c r="I374" s="40"/>
      <c r="J374" s="40"/>
      <c r="K374" s="40"/>
      <c r="L374" s="40"/>
      <c r="M374" s="40"/>
      <c r="N374" s="32"/>
      <c r="O374" s="32"/>
      <c r="P374" s="40"/>
      <c r="Q374" s="40"/>
      <c r="R374" s="40"/>
      <c r="S374" s="40"/>
      <c r="T374" s="32"/>
    </row>
    <row r="375" spans="1:20" s="4" customFormat="1" x14ac:dyDescent="0.2">
      <c r="A375" s="3"/>
      <c r="B375" s="3"/>
      <c r="C375" s="3"/>
      <c r="D375" s="3"/>
      <c r="E375" s="3"/>
      <c r="F375" s="32"/>
      <c r="G375" s="40"/>
      <c r="H375" s="40"/>
      <c r="I375" s="40"/>
      <c r="J375" s="40"/>
      <c r="K375" s="40"/>
      <c r="L375" s="40"/>
      <c r="M375" s="40"/>
      <c r="N375" s="32"/>
      <c r="O375" s="32"/>
      <c r="P375" s="40"/>
      <c r="Q375" s="40"/>
      <c r="R375" s="40"/>
      <c r="S375" s="40"/>
      <c r="T375" s="32"/>
    </row>
    <row r="376" spans="1:20" s="4" customFormat="1" x14ac:dyDescent="0.2">
      <c r="A376" s="3"/>
      <c r="B376" s="3"/>
      <c r="C376" s="3"/>
      <c r="D376" s="3"/>
      <c r="E376" s="3"/>
      <c r="F376" s="32"/>
      <c r="G376" s="40"/>
      <c r="H376" s="40"/>
      <c r="I376" s="40"/>
      <c r="J376" s="40"/>
      <c r="K376" s="40"/>
      <c r="L376" s="40"/>
      <c r="M376" s="40"/>
      <c r="N376" s="32"/>
      <c r="O376" s="32"/>
      <c r="P376" s="40"/>
      <c r="Q376" s="40"/>
      <c r="R376" s="40"/>
      <c r="S376" s="40"/>
      <c r="T376" s="32"/>
    </row>
    <row r="377" spans="1:20" s="4" customFormat="1" x14ac:dyDescent="0.2">
      <c r="A377" s="3"/>
      <c r="B377" s="3"/>
      <c r="C377" s="3"/>
      <c r="D377" s="3"/>
      <c r="E377" s="3"/>
      <c r="F377" s="32"/>
      <c r="G377" s="40"/>
      <c r="H377" s="40"/>
      <c r="I377" s="40"/>
      <c r="J377" s="40"/>
      <c r="K377" s="40"/>
      <c r="L377" s="40"/>
      <c r="M377" s="40"/>
      <c r="N377" s="32"/>
      <c r="O377" s="32"/>
      <c r="P377" s="40"/>
      <c r="Q377" s="40"/>
      <c r="R377" s="40"/>
      <c r="S377" s="40"/>
      <c r="T377" s="32"/>
    </row>
    <row r="378" spans="1:20" s="4" customFormat="1" x14ac:dyDescent="0.2">
      <c r="A378" s="3"/>
      <c r="B378" s="3"/>
      <c r="C378" s="3"/>
      <c r="D378" s="3"/>
      <c r="E378" s="3"/>
      <c r="F378" s="32"/>
      <c r="G378" s="40"/>
      <c r="H378" s="40"/>
      <c r="I378" s="40"/>
      <c r="J378" s="40"/>
      <c r="K378" s="40"/>
      <c r="L378" s="40"/>
      <c r="M378" s="40"/>
      <c r="N378" s="32"/>
      <c r="O378" s="32"/>
      <c r="P378" s="40"/>
      <c r="Q378" s="40"/>
      <c r="R378" s="40"/>
      <c r="S378" s="40"/>
      <c r="T378" s="32"/>
    </row>
    <row r="379" spans="1:20" s="4" customFormat="1" x14ac:dyDescent="0.2">
      <c r="A379" s="3"/>
      <c r="B379" s="3"/>
      <c r="C379" s="3"/>
      <c r="D379" s="3"/>
      <c r="E379" s="3"/>
      <c r="F379" s="32"/>
      <c r="G379" s="40"/>
      <c r="H379" s="40"/>
      <c r="I379" s="40"/>
      <c r="J379" s="40"/>
      <c r="K379" s="40"/>
      <c r="L379" s="40"/>
      <c r="M379" s="40"/>
      <c r="N379" s="32"/>
      <c r="O379" s="32"/>
      <c r="P379" s="40"/>
      <c r="Q379" s="40"/>
      <c r="R379" s="40"/>
      <c r="S379" s="40"/>
      <c r="T379" s="32"/>
    </row>
    <row r="380" spans="1:20" s="4" customFormat="1" x14ac:dyDescent="0.2">
      <c r="A380" s="3"/>
      <c r="B380" s="3"/>
      <c r="C380" s="3"/>
      <c r="D380" s="3"/>
      <c r="E380" s="3"/>
      <c r="F380" s="32"/>
      <c r="G380" s="40"/>
      <c r="H380" s="40"/>
      <c r="I380" s="40"/>
      <c r="J380" s="40"/>
      <c r="K380" s="40"/>
      <c r="L380" s="40"/>
      <c r="M380" s="40"/>
      <c r="N380" s="32"/>
      <c r="O380" s="32"/>
      <c r="P380" s="40"/>
      <c r="Q380" s="40"/>
      <c r="R380" s="40"/>
      <c r="S380" s="40"/>
      <c r="T380" s="32"/>
    </row>
    <row r="381" spans="1:20" s="4" customFormat="1" x14ac:dyDescent="0.2">
      <c r="A381" s="3"/>
      <c r="B381" s="3"/>
      <c r="C381" s="3"/>
      <c r="D381" s="3"/>
      <c r="E381" s="3"/>
      <c r="F381" s="32"/>
      <c r="G381" s="40"/>
      <c r="H381" s="40"/>
      <c r="I381" s="40"/>
      <c r="J381" s="40"/>
      <c r="K381" s="40"/>
      <c r="L381" s="40"/>
      <c r="M381" s="40"/>
      <c r="N381" s="32"/>
      <c r="O381" s="32"/>
      <c r="P381" s="40"/>
      <c r="Q381" s="40"/>
      <c r="R381" s="40"/>
      <c r="S381" s="40"/>
      <c r="T381" s="32"/>
    </row>
    <row r="382" spans="1:20" s="4" customFormat="1" x14ac:dyDescent="0.2">
      <c r="A382" s="3"/>
      <c r="B382" s="3"/>
      <c r="C382" s="3"/>
      <c r="D382" s="3"/>
      <c r="E382" s="3"/>
      <c r="F382" s="32"/>
      <c r="G382" s="40"/>
      <c r="H382" s="40"/>
      <c r="I382" s="40"/>
      <c r="J382" s="40"/>
      <c r="K382" s="40"/>
      <c r="L382" s="40"/>
      <c r="M382" s="40"/>
      <c r="N382" s="32"/>
      <c r="O382" s="32"/>
      <c r="P382" s="40"/>
      <c r="Q382" s="40"/>
      <c r="R382" s="40"/>
      <c r="S382" s="40"/>
      <c r="T382" s="32"/>
    </row>
    <row r="383" spans="1:20" s="4" customFormat="1" x14ac:dyDescent="0.2">
      <c r="A383" s="3"/>
      <c r="B383" s="3"/>
      <c r="C383" s="3"/>
      <c r="D383" s="3"/>
      <c r="E383" s="3"/>
      <c r="F383" s="32"/>
      <c r="G383" s="40"/>
      <c r="H383" s="40"/>
      <c r="I383" s="40"/>
      <c r="J383" s="40"/>
      <c r="K383" s="40"/>
      <c r="L383" s="40"/>
      <c r="M383" s="40"/>
      <c r="N383" s="32"/>
      <c r="O383" s="32"/>
      <c r="P383" s="40"/>
      <c r="Q383" s="40"/>
      <c r="R383" s="40"/>
      <c r="S383" s="40"/>
      <c r="T383" s="32"/>
    </row>
    <row r="384" spans="1:20" s="4" customFormat="1" x14ac:dyDescent="0.2">
      <c r="A384" s="3"/>
      <c r="B384" s="3"/>
      <c r="C384" s="3"/>
      <c r="D384" s="3"/>
      <c r="E384" s="3"/>
      <c r="F384" s="32"/>
      <c r="G384" s="40"/>
      <c r="H384" s="40"/>
      <c r="I384" s="40"/>
      <c r="J384" s="40"/>
      <c r="K384" s="40"/>
      <c r="L384" s="40"/>
      <c r="M384" s="40"/>
      <c r="N384" s="32"/>
      <c r="O384" s="32"/>
      <c r="P384" s="40"/>
      <c r="Q384" s="40"/>
      <c r="R384" s="40"/>
      <c r="S384" s="40"/>
      <c r="T384" s="32"/>
    </row>
    <row r="385" spans="1:20" s="4" customFormat="1" x14ac:dyDescent="0.2">
      <c r="A385" s="3"/>
      <c r="B385" s="3"/>
      <c r="C385" s="3"/>
      <c r="D385" s="3"/>
      <c r="E385" s="3"/>
      <c r="F385" s="32"/>
      <c r="G385" s="40"/>
      <c r="H385" s="40"/>
      <c r="I385" s="40"/>
      <c r="J385" s="40"/>
      <c r="K385" s="40"/>
      <c r="L385" s="40"/>
      <c r="M385" s="40"/>
      <c r="N385" s="32"/>
      <c r="O385" s="32"/>
      <c r="P385" s="40"/>
      <c r="Q385" s="40"/>
      <c r="R385" s="40"/>
      <c r="S385" s="40"/>
      <c r="T385" s="32"/>
    </row>
    <row r="386" spans="1:20" s="4" customFormat="1" x14ac:dyDescent="0.2">
      <c r="A386" s="3"/>
      <c r="B386" s="3"/>
      <c r="C386" s="3"/>
      <c r="D386" s="3"/>
      <c r="E386" s="3"/>
      <c r="F386" s="32"/>
      <c r="G386" s="40"/>
      <c r="H386" s="40"/>
      <c r="I386" s="40"/>
      <c r="J386" s="40"/>
      <c r="K386" s="40"/>
      <c r="L386" s="40"/>
      <c r="M386" s="40"/>
      <c r="N386" s="32"/>
      <c r="O386" s="32"/>
      <c r="P386" s="40"/>
      <c r="Q386" s="40"/>
      <c r="R386" s="40"/>
      <c r="S386" s="40"/>
      <c r="T386" s="32"/>
    </row>
    <row r="387" spans="1:20" s="4" customFormat="1" x14ac:dyDescent="0.2">
      <c r="A387" s="3"/>
      <c r="B387" s="3"/>
      <c r="C387" s="3"/>
      <c r="D387" s="3"/>
      <c r="E387" s="3"/>
      <c r="F387" s="32"/>
      <c r="G387" s="40"/>
      <c r="H387" s="40"/>
      <c r="I387" s="40"/>
      <c r="J387" s="40"/>
      <c r="K387" s="40"/>
      <c r="L387" s="40"/>
      <c r="M387" s="40"/>
      <c r="N387" s="32"/>
      <c r="O387" s="32"/>
      <c r="P387" s="40"/>
      <c r="Q387" s="40"/>
      <c r="R387" s="40"/>
      <c r="S387" s="40"/>
      <c r="T387" s="32"/>
    </row>
    <row r="388" spans="1:20" s="4" customFormat="1" x14ac:dyDescent="0.2">
      <c r="A388" s="3"/>
      <c r="B388" s="3"/>
      <c r="C388" s="3"/>
      <c r="D388" s="3"/>
      <c r="E388" s="3"/>
      <c r="F388" s="32"/>
      <c r="G388" s="40"/>
      <c r="H388" s="40"/>
      <c r="I388" s="40"/>
      <c r="J388" s="40"/>
      <c r="K388" s="40"/>
      <c r="L388" s="40"/>
      <c r="M388" s="40"/>
      <c r="N388" s="32"/>
      <c r="O388" s="32"/>
      <c r="P388" s="40"/>
      <c r="Q388" s="40"/>
      <c r="R388" s="40"/>
      <c r="S388" s="40"/>
      <c r="T388" s="32"/>
    </row>
    <row r="389" spans="1:20" s="4" customFormat="1" x14ac:dyDescent="0.2">
      <c r="A389" s="3"/>
      <c r="B389" s="3"/>
      <c r="C389" s="3"/>
      <c r="D389" s="3"/>
      <c r="E389" s="3"/>
      <c r="F389" s="32"/>
      <c r="G389" s="40"/>
      <c r="H389" s="40"/>
      <c r="I389" s="40"/>
      <c r="J389" s="40"/>
      <c r="K389" s="40"/>
      <c r="L389" s="40"/>
      <c r="M389" s="40"/>
      <c r="N389" s="32"/>
      <c r="O389" s="32"/>
      <c r="P389" s="40"/>
      <c r="Q389" s="40"/>
      <c r="R389" s="40"/>
      <c r="S389" s="40"/>
      <c r="T389" s="32"/>
    </row>
    <row r="390" spans="1:20" s="4" customFormat="1" x14ac:dyDescent="0.2">
      <c r="A390" s="3"/>
      <c r="B390" s="3"/>
      <c r="C390" s="3"/>
      <c r="D390" s="3"/>
      <c r="E390" s="3"/>
      <c r="F390" s="32"/>
      <c r="G390" s="40"/>
      <c r="H390" s="40"/>
      <c r="I390" s="40"/>
      <c r="J390" s="40"/>
      <c r="K390" s="40"/>
      <c r="L390" s="40"/>
      <c r="M390" s="40"/>
      <c r="N390" s="32"/>
      <c r="O390" s="32"/>
      <c r="P390" s="40"/>
      <c r="Q390" s="40"/>
      <c r="R390" s="40"/>
      <c r="S390" s="40"/>
      <c r="T390" s="32"/>
    </row>
    <row r="391" spans="1:20" s="4" customFormat="1" x14ac:dyDescent="0.2">
      <c r="A391" s="3"/>
      <c r="B391" s="3"/>
      <c r="C391" s="3"/>
      <c r="D391" s="3"/>
      <c r="E391" s="3"/>
      <c r="F391" s="32"/>
      <c r="G391" s="40"/>
      <c r="H391" s="40"/>
      <c r="I391" s="40"/>
      <c r="J391" s="40"/>
      <c r="K391" s="40"/>
      <c r="L391" s="40"/>
      <c r="M391" s="40"/>
      <c r="N391" s="32"/>
      <c r="O391" s="32"/>
      <c r="P391" s="40"/>
      <c r="Q391" s="40"/>
      <c r="R391" s="40"/>
      <c r="S391" s="40"/>
      <c r="T391" s="32"/>
    </row>
    <row r="392" spans="1:20" s="4" customFormat="1" x14ac:dyDescent="0.2">
      <c r="A392" s="3"/>
      <c r="B392" s="3"/>
      <c r="C392" s="3"/>
      <c r="D392" s="3"/>
      <c r="E392" s="3"/>
      <c r="F392" s="32"/>
      <c r="G392" s="40"/>
      <c r="H392" s="40"/>
      <c r="I392" s="40"/>
      <c r="J392" s="40"/>
      <c r="K392" s="40"/>
      <c r="L392" s="40"/>
      <c r="M392" s="40"/>
      <c r="N392" s="32"/>
      <c r="O392" s="32"/>
      <c r="P392" s="40"/>
      <c r="Q392" s="40"/>
      <c r="R392" s="40"/>
      <c r="S392" s="40"/>
      <c r="T392" s="32"/>
    </row>
    <row r="393" spans="1:20" s="4" customFormat="1" x14ac:dyDescent="0.2">
      <c r="A393" s="3"/>
      <c r="B393" s="3"/>
      <c r="C393" s="3"/>
      <c r="D393" s="3"/>
      <c r="E393" s="3"/>
      <c r="F393" s="32"/>
      <c r="G393" s="40"/>
      <c r="H393" s="40"/>
      <c r="I393" s="40"/>
      <c r="J393" s="40"/>
      <c r="K393" s="40"/>
      <c r="L393" s="40"/>
      <c r="M393" s="40"/>
      <c r="N393" s="32"/>
      <c r="O393" s="32"/>
      <c r="P393" s="40"/>
      <c r="Q393" s="40"/>
      <c r="R393" s="40"/>
      <c r="S393" s="40"/>
      <c r="T393" s="32"/>
    </row>
    <row r="394" spans="1:20" s="4" customFormat="1" x14ac:dyDescent="0.2">
      <c r="A394" s="3"/>
      <c r="B394" s="3"/>
      <c r="C394" s="3"/>
      <c r="D394" s="3"/>
      <c r="E394" s="3"/>
      <c r="F394" s="32"/>
      <c r="G394" s="40"/>
      <c r="H394" s="40"/>
      <c r="I394" s="40"/>
      <c r="J394" s="40"/>
      <c r="K394" s="40"/>
      <c r="L394" s="40"/>
      <c r="M394" s="40"/>
      <c r="N394" s="32"/>
      <c r="O394" s="32"/>
      <c r="P394" s="40"/>
      <c r="Q394" s="40"/>
      <c r="R394" s="40"/>
      <c r="S394" s="40"/>
      <c r="T394" s="32"/>
    </row>
    <row r="395" spans="1:20" s="4" customFormat="1" x14ac:dyDescent="0.2">
      <c r="A395" s="3"/>
      <c r="B395" s="3"/>
      <c r="C395" s="3"/>
      <c r="D395" s="3"/>
      <c r="E395" s="3"/>
      <c r="F395" s="32"/>
      <c r="G395" s="40"/>
      <c r="H395" s="40"/>
      <c r="I395" s="40"/>
      <c r="J395" s="40"/>
      <c r="K395" s="40"/>
      <c r="L395" s="40"/>
      <c r="M395" s="40"/>
      <c r="N395" s="32"/>
      <c r="O395" s="32"/>
      <c r="P395" s="40"/>
      <c r="Q395" s="40"/>
      <c r="R395" s="40"/>
      <c r="S395" s="40"/>
      <c r="T395" s="32"/>
    </row>
    <row r="396" spans="1:20" s="4" customFormat="1" x14ac:dyDescent="0.2">
      <c r="A396" s="3"/>
      <c r="B396" s="3"/>
      <c r="C396" s="3"/>
      <c r="D396" s="3"/>
      <c r="E396" s="3"/>
      <c r="F396" s="32"/>
      <c r="G396" s="40"/>
      <c r="H396" s="40"/>
      <c r="I396" s="40"/>
      <c r="J396" s="40"/>
      <c r="K396" s="40"/>
      <c r="L396" s="40"/>
      <c r="M396" s="40"/>
      <c r="N396" s="32"/>
      <c r="O396" s="32"/>
      <c r="P396" s="40"/>
      <c r="Q396" s="40"/>
      <c r="R396" s="40"/>
      <c r="S396" s="40"/>
      <c r="T396" s="32"/>
    </row>
    <row r="397" spans="1:20" s="4" customFormat="1" x14ac:dyDescent="0.2">
      <c r="A397" s="3"/>
      <c r="B397" s="3"/>
      <c r="C397" s="3"/>
      <c r="D397" s="3"/>
      <c r="E397" s="3"/>
      <c r="F397" s="32"/>
      <c r="G397" s="40"/>
      <c r="H397" s="40"/>
      <c r="I397" s="40"/>
      <c r="J397" s="40"/>
      <c r="K397" s="40"/>
      <c r="L397" s="40"/>
      <c r="M397" s="40"/>
      <c r="N397" s="32"/>
      <c r="O397" s="32"/>
      <c r="P397" s="40"/>
      <c r="Q397" s="40"/>
      <c r="R397" s="40"/>
      <c r="S397" s="40"/>
      <c r="T397" s="32"/>
    </row>
    <row r="398" spans="1:20" s="4" customFormat="1" x14ac:dyDescent="0.2">
      <c r="A398" s="3"/>
      <c r="B398" s="3"/>
      <c r="C398" s="3"/>
      <c r="D398" s="3"/>
      <c r="E398" s="3"/>
      <c r="F398" s="32"/>
      <c r="G398" s="40"/>
      <c r="H398" s="40"/>
      <c r="I398" s="40"/>
      <c r="J398" s="40"/>
      <c r="K398" s="40"/>
      <c r="L398" s="40"/>
      <c r="M398" s="40"/>
      <c r="N398" s="32"/>
      <c r="O398" s="32"/>
      <c r="P398" s="40"/>
      <c r="Q398" s="40"/>
      <c r="R398" s="40"/>
      <c r="S398" s="40"/>
      <c r="T398" s="32"/>
    </row>
    <row r="399" spans="1:20" s="4" customFormat="1" x14ac:dyDescent="0.2">
      <c r="A399" s="3"/>
      <c r="B399" s="3"/>
      <c r="C399" s="3"/>
      <c r="D399" s="3"/>
      <c r="E399" s="3"/>
      <c r="F399" s="32"/>
      <c r="G399" s="40"/>
      <c r="H399" s="40"/>
      <c r="I399" s="40"/>
      <c r="J399" s="40"/>
      <c r="K399" s="40"/>
      <c r="L399" s="40"/>
      <c r="M399" s="40"/>
      <c r="N399" s="32"/>
      <c r="O399" s="32"/>
      <c r="P399" s="40"/>
      <c r="Q399" s="40"/>
      <c r="R399" s="40"/>
      <c r="S399" s="40"/>
      <c r="T399" s="32"/>
    </row>
    <row r="400" spans="1:20" s="4" customFormat="1" x14ac:dyDescent="0.2">
      <c r="A400" s="3"/>
      <c r="B400" s="3"/>
      <c r="C400" s="3"/>
      <c r="D400" s="3"/>
      <c r="E400" s="3"/>
      <c r="F400" s="32"/>
      <c r="G400" s="40"/>
      <c r="H400" s="40"/>
      <c r="I400" s="40"/>
      <c r="J400" s="40"/>
      <c r="K400" s="40"/>
      <c r="L400" s="40"/>
      <c r="M400" s="40"/>
      <c r="N400" s="32"/>
      <c r="O400" s="32"/>
      <c r="P400" s="40"/>
      <c r="Q400" s="40"/>
      <c r="R400" s="40"/>
      <c r="S400" s="40"/>
      <c r="T400" s="32"/>
    </row>
    <row r="401" spans="1:20" s="4" customFormat="1" x14ac:dyDescent="0.2">
      <c r="A401" s="3"/>
      <c r="B401" s="3"/>
      <c r="C401" s="3"/>
      <c r="D401" s="3"/>
      <c r="E401" s="3"/>
      <c r="F401" s="32"/>
      <c r="G401" s="40"/>
      <c r="H401" s="40"/>
      <c r="I401" s="40"/>
      <c r="J401" s="40"/>
      <c r="K401" s="40"/>
      <c r="L401" s="40"/>
      <c r="M401" s="40"/>
      <c r="N401" s="32"/>
      <c r="O401" s="32"/>
      <c r="P401" s="40"/>
      <c r="Q401" s="40"/>
      <c r="R401" s="40"/>
      <c r="S401" s="40"/>
      <c r="T401" s="32"/>
    </row>
    <row r="402" spans="1:20" s="4" customFormat="1" x14ac:dyDescent="0.2">
      <c r="A402" s="3"/>
      <c r="B402" s="3"/>
      <c r="C402" s="3"/>
      <c r="D402" s="3"/>
      <c r="E402" s="3"/>
      <c r="F402" s="32"/>
      <c r="G402" s="40"/>
      <c r="H402" s="40"/>
      <c r="I402" s="40"/>
      <c r="J402" s="40"/>
      <c r="K402" s="40"/>
      <c r="L402" s="40"/>
      <c r="M402" s="40"/>
      <c r="N402" s="32"/>
      <c r="O402" s="32"/>
      <c r="P402" s="40"/>
      <c r="Q402" s="40"/>
      <c r="R402" s="40"/>
      <c r="S402" s="40"/>
      <c r="T402" s="32"/>
    </row>
    <row r="403" spans="1:20" s="4" customFormat="1" x14ac:dyDescent="0.2">
      <c r="A403" s="3"/>
      <c r="B403" s="3"/>
      <c r="C403" s="3"/>
      <c r="D403" s="3"/>
      <c r="E403" s="3"/>
      <c r="F403" s="32"/>
      <c r="G403" s="40"/>
      <c r="H403" s="40"/>
      <c r="I403" s="40"/>
      <c r="J403" s="40"/>
      <c r="K403" s="40"/>
      <c r="L403" s="40"/>
      <c r="M403" s="40"/>
      <c r="N403" s="32"/>
      <c r="O403" s="32"/>
      <c r="P403" s="40"/>
      <c r="Q403" s="40"/>
      <c r="R403" s="40"/>
      <c r="S403" s="40"/>
      <c r="T403" s="32"/>
    </row>
    <row r="404" spans="1:20" s="4" customFormat="1" x14ac:dyDescent="0.2">
      <c r="A404" s="3"/>
      <c r="B404" s="3"/>
      <c r="C404" s="3"/>
      <c r="D404" s="3"/>
      <c r="E404" s="3"/>
      <c r="F404" s="32"/>
      <c r="G404" s="40"/>
      <c r="H404" s="40"/>
      <c r="I404" s="40"/>
      <c r="J404" s="40"/>
      <c r="K404" s="40"/>
      <c r="L404" s="40"/>
      <c r="M404" s="40"/>
      <c r="N404" s="32"/>
      <c r="O404" s="32"/>
      <c r="P404" s="40"/>
      <c r="Q404" s="40"/>
      <c r="R404" s="40"/>
      <c r="S404" s="40"/>
      <c r="T404" s="32"/>
    </row>
    <row r="405" spans="1:20" s="4" customFormat="1" x14ac:dyDescent="0.2">
      <c r="A405" s="3"/>
      <c r="B405" s="3"/>
      <c r="C405" s="3"/>
      <c r="D405" s="3"/>
      <c r="E405" s="3"/>
      <c r="F405" s="32"/>
      <c r="G405" s="40"/>
      <c r="H405" s="40"/>
      <c r="I405" s="40"/>
      <c r="J405" s="40"/>
      <c r="K405" s="40"/>
      <c r="L405" s="40"/>
      <c r="M405" s="40"/>
      <c r="N405" s="32"/>
      <c r="O405" s="32"/>
      <c r="P405" s="40"/>
      <c r="Q405" s="40"/>
      <c r="R405" s="40"/>
      <c r="S405" s="40"/>
      <c r="T405" s="32"/>
    </row>
    <row r="406" spans="1:20" s="4" customFormat="1" x14ac:dyDescent="0.2">
      <c r="A406" s="3"/>
      <c r="B406" s="3"/>
      <c r="C406" s="3"/>
      <c r="D406" s="3"/>
      <c r="E406" s="3"/>
      <c r="F406" s="32"/>
      <c r="G406" s="40"/>
      <c r="H406" s="40"/>
      <c r="I406" s="40"/>
      <c r="J406" s="40"/>
      <c r="K406" s="40"/>
      <c r="L406" s="40"/>
      <c r="M406" s="40"/>
      <c r="N406" s="32"/>
      <c r="O406" s="32"/>
      <c r="P406" s="40"/>
      <c r="Q406" s="40"/>
      <c r="R406" s="40"/>
      <c r="S406" s="40"/>
      <c r="T406" s="32"/>
    </row>
    <row r="407" spans="1:20" s="4" customFormat="1" x14ac:dyDescent="0.2">
      <c r="A407" s="3"/>
      <c r="B407" s="3"/>
      <c r="C407" s="3"/>
      <c r="D407" s="3"/>
      <c r="E407" s="3"/>
      <c r="F407" s="32"/>
      <c r="G407" s="40"/>
      <c r="H407" s="40"/>
      <c r="I407" s="40"/>
      <c r="J407" s="40"/>
      <c r="K407" s="40"/>
      <c r="L407" s="40"/>
      <c r="M407" s="40"/>
      <c r="N407" s="32"/>
      <c r="O407" s="32"/>
      <c r="P407" s="40"/>
      <c r="Q407" s="40"/>
      <c r="R407" s="40"/>
      <c r="S407" s="40"/>
      <c r="T407" s="32"/>
    </row>
    <row r="408" spans="1:20" s="4" customFormat="1" x14ac:dyDescent="0.2">
      <c r="A408" s="3"/>
      <c r="B408" s="3"/>
      <c r="C408" s="3"/>
      <c r="D408" s="3"/>
      <c r="E408" s="3"/>
      <c r="F408" s="32"/>
      <c r="G408" s="40"/>
      <c r="H408" s="40"/>
      <c r="I408" s="40"/>
      <c r="J408" s="40"/>
      <c r="K408" s="40"/>
      <c r="L408" s="40"/>
      <c r="M408" s="40"/>
      <c r="N408" s="32"/>
      <c r="O408" s="32"/>
      <c r="P408" s="40"/>
      <c r="Q408" s="40"/>
      <c r="R408" s="40"/>
      <c r="S408" s="40"/>
      <c r="T408" s="32"/>
    </row>
    <row r="409" spans="1:20" s="4" customFormat="1" x14ac:dyDescent="0.2">
      <c r="A409" s="3"/>
      <c r="B409" s="3"/>
      <c r="C409" s="3"/>
      <c r="D409" s="3"/>
      <c r="E409" s="3"/>
      <c r="F409" s="32"/>
      <c r="G409" s="40"/>
      <c r="H409" s="40"/>
      <c r="I409" s="40"/>
      <c r="J409" s="40"/>
      <c r="K409" s="40"/>
      <c r="L409" s="40"/>
      <c r="M409" s="40"/>
      <c r="N409" s="32"/>
      <c r="O409" s="32"/>
      <c r="P409" s="40"/>
      <c r="Q409" s="40"/>
      <c r="R409" s="40"/>
      <c r="S409" s="40"/>
      <c r="T409" s="32"/>
    </row>
    <row r="410" spans="1:20" s="4" customFormat="1" x14ac:dyDescent="0.2">
      <c r="A410" s="3"/>
      <c r="B410" s="3"/>
      <c r="C410" s="3"/>
      <c r="D410" s="3"/>
      <c r="E410" s="3"/>
      <c r="F410" s="32"/>
      <c r="G410" s="40"/>
      <c r="H410" s="40"/>
      <c r="I410" s="40"/>
      <c r="J410" s="40"/>
      <c r="K410" s="40"/>
      <c r="L410" s="40"/>
      <c r="M410" s="40"/>
      <c r="N410" s="32"/>
      <c r="O410" s="32"/>
      <c r="P410" s="40"/>
      <c r="Q410" s="40"/>
      <c r="R410" s="40"/>
      <c r="S410" s="40"/>
      <c r="T410" s="32"/>
    </row>
    <row r="411" spans="1:20" s="4" customFormat="1" x14ac:dyDescent="0.2">
      <c r="A411" s="3"/>
      <c r="B411" s="3"/>
      <c r="C411" s="3"/>
      <c r="D411" s="3"/>
      <c r="E411" s="3"/>
      <c r="F411" s="32"/>
      <c r="G411" s="40"/>
      <c r="H411" s="40"/>
      <c r="I411" s="40"/>
      <c r="J411" s="40"/>
      <c r="K411" s="40"/>
      <c r="L411" s="40"/>
      <c r="M411" s="40"/>
      <c r="N411" s="32"/>
      <c r="O411" s="32"/>
      <c r="P411" s="40"/>
      <c r="Q411" s="40"/>
      <c r="R411" s="40"/>
      <c r="S411" s="40"/>
      <c r="T411" s="32"/>
    </row>
    <row r="412" spans="1:20" s="4" customFormat="1" x14ac:dyDescent="0.2">
      <c r="A412" s="3"/>
      <c r="B412" s="3"/>
      <c r="C412" s="3"/>
      <c r="D412" s="3"/>
      <c r="E412" s="3"/>
      <c r="F412" s="32"/>
      <c r="G412" s="40"/>
      <c r="H412" s="40"/>
      <c r="I412" s="40"/>
      <c r="J412" s="40"/>
      <c r="K412" s="40"/>
      <c r="L412" s="40"/>
      <c r="M412" s="40"/>
      <c r="N412" s="32"/>
      <c r="O412" s="32"/>
      <c r="P412" s="40"/>
      <c r="Q412" s="40"/>
      <c r="R412" s="40"/>
      <c r="S412" s="40"/>
      <c r="T412" s="32"/>
    </row>
    <row r="413" spans="1:20" s="4" customFormat="1" x14ac:dyDescent="0.2">
      <c r="A413" s="3"/>
      <c r="B413" s="3"/>
      <c r="C413" s="3"/>
      <c r="D413" s="3"/>
      <c r="E413" s="3"/>
      <c r="F413" s="32"/>
      <c r="G413" s="40"/>
      <c r="H413" s="40"/>
      <c r="I413" s="40"/>
      <c r="J413" s="40"/>
      <c r="K413" s="40"/>
      <c r="L413" s="40"/>
      <c r="M413" s="40"/>
      <c r="N413" s="32"/>
      <c r="O413" s="32"/>
      <c r="P413" s="40"/>
      <c r="Q413" s="40"/>
      <c r="R413" s="40"/>
      <c r="S413" s="40"/>
      <c r="T413" s="32"/>
    </row>
    <row r="414" spans="1:20" s="4" customFormat="1" x14ac:dyDescent="0.2">
      <c r="A414" s="3"/>
      <c r="B414" s="3"/>
      <c r="C414" s="3"/>
      <c r="D414" s="3"/>
      <c r="E414" s="3"/>
      <c r="F414" s="32"/>
      <c r="G414" s="40"/>
      <c r="H414" s="40"/>
      <c r="I414" s="40"/>
      <c r="J414" s="40"/>
      <c r="K414" s="40"/>
      <c r="L414" s="40"/>
      <c r="M414" s="40"/>
      <c r="N414" s="32"/>
      <c r="O414" s="32"/>
      <c r="P414" s="40"/>
      <c r="Q414" s="40"/>
      <c r="R414" s="40"/>
      <c r="S414" s="40"/>
      <c r="T414" s="32"/>
    </row>
    <row r="415" spans="1:20" s="4" customFormat="1" x14ac:dyDescent="0.2">
      <c r="A415" s="3"/>
      <c r="B415" s="3"/>
      <c r="C415" s="3"/>
      <c r="D415" s="3"/>
      <c r="E415" s="3"/>
      <c r="F415" s="32"/>
      <c r="G415" s="40"/>
      <c r="H415" s="40"/>
      <c r="I415" s="40"/>
      <c r="J415" s="40"/>
      <c r="K415" s="40"/>
      <c r="L415" s="40"/>
      <c r="M415" s="40"/>
      <c r="N415" s="32"/>
      <c r="O415" s="32"/>
      <c r="P415" s="40"/>
      <c r="Q415" s="40"/>
      <c r="R415" s="40"/>
      <c r="S415" s="40"/>
      <c r="T415" s="32"/>
    </row>
    <row r="416" spans="1:20" s="4" customFormat="1" x14ac:dyDescent="0.2">
      <c r="A416" s="3"/>
      <c r="B416" s="3"/>
      <c r="C416" s="3"/>
      <c r="D416" s="3"/>
      <c r="E416" s="3"/>
      <c r="F416" s="32"/>
      <c r="G416" s="40"/>
      <c r="H416" s="40"/>
      <c r="I416" s="40"/>
      <c r="J416" s="40"/>
      <c r="K416" s="40"/>
      <c r="L416" s="40"/>
      <c r="M416" s="40"/>
      <c r="N416" s="32"/>
      <c r="O416" s="32"/>
      <c r="P416" s="40"/>
      <c r="Q416" s="40"/>
      <c r="R416" s="40"/>
      <c r="S416" s="40"/>
      <c r="T416" s="32"/>
    </row>
    <row r="417" spans="1:20" s="4" customFormat="1" x14ac:dyDescent="0.2">
      <c r="A417" s="3"/>
      <c r="B417" s="3"/>
      <c r="C417" s="3"/>
      <c r="D417" s="3"/>
      <c r="E417" s="3"/>
      <c r="F417" s="32"/>
      <c r="G417" s="40"/>
      <c r="H417" s="40"/>
      <c r="I417" s="40"/>
      <c r="J417" s="40"/>
      <c r="K417" s="40"/>
      <c r="L417" s="40"/>
      <c r="M417" s="40"/>
      <c r="N417" s="32"/>
      <c r="O417" s="32"/>
      <c r="P417" s="40"/>
      <c r="Q417" s="40"/>
      <c r="R417" s="40"/>
      <c r="S417" s="40"/>
      <c r="T417" s="32"/>
    </row>
    <row r="418" spans="1:20" s="4" customFormat="1" x14ac:dyDescent="0.2">
      <c r="A418" s="3"/>
      <c r="B418" s="3"/>
      <c r="C418" s="3"/>
      <c r="D418" s="3"/>
      <c r="E418" s="3"/>
      <c r="F418" s="32"/>
      <c r="G418" s="40"/>
      <c r="H418" s="40"/>
      <c r="I418" s="40"/>
      <c r="J418" s="40"/>
      <c r="K418" s="40"/>
      <c r="L418" s="40"/>
      <c r="M418" s="40"/>
      <c r="N418" s="32"/>
      <c r="O418" s="32"/>
      <c r="P418" s="40"/>
      <c r="Q418" s="40"/>
      <c r="R418" s="40"/>
      <c r="S418" s="40"/>
      <c r="T418" s="32"/>
    </row>
    <row r="419" spans="1:20" s="4" customFormat="1" x14ac:dyDescent="0.2">
      <c r="A419" s="3"/>
      <c r="B419" s="3"/>
      <c r="C419" s="3"/>
      <c r="D419" s="3"/>
      <c r="E419" s="3"/>
      <c r="F419" s="32"/>
      <c r="G419" s="40"/>
      <c r="H419" s="40"/>
      <c r="I419" s="40"/>
      <c r="J419" s="40"/>
      <c r="K419" s="40"/>
      <c r="L419" s="40"/>
      <c r="M419" s="40"/>
      <c r="N419" s="32"/>
      <c r="O419" s="32"/>
      <c r="P419" s="40"/>
      <c r="Q419" s="40"/>
      <c r="R419" s="40"/>
      <c r="S419" s="40"/>
      <c r="T419" s="32"/>
    </row>
    <row r="420" spans="1:20" s="4" customFormat="1" x14ac:dyDescent="0.2">
      <c r="A420" s="3"/>
      <c r="B420" s="3"/>
      <c r="C420" s="3"/>
      <c r="D420" s="3"/>
      <c r="E420" s="3"/>
      <c r="F420" s="32"/>
      <c r="G420" s="40"/>
      <c r="H420" s="40"/>
      <c r="I420" s="40"/>
      <c r="J420" s="40"/>
      <c r="K420" s="40"/>
      <c r="L420" s="40"/>
      <c r="M420" s="40"/>
      <c r="N420" s="32"/>
      <c r="O420" s="32"/>
      <c r="P420" s="40"/>
      <c r="Q420" s="40"/>
      <c r="R420" s="40"/>
      <c r="S420" s="40"/>
      <c r="T420" s="32"/>
    </row>
    <row r="421" spans="1:20" s="4" customFormat="1" x14ac:dyDescent="0.2">
      <c r="A421" s="3"/>
      <c r="B421" s="3"/>
      <c r="C421" s="3"/>
      <c r="D421" s="3"/>
      <c r="E421" s="3"/>
      <c r="F421" s="32"/>
      <c r="G421" s="40"/>
      <c r="H421" s="40"/>
      <c r="I421" s="40"/>
      <c r="J421" s="40"/>
      <c r="K421" s="40"/>
      <c r="L421" s="40"/>
      <c r="M421" s="40"/>
      <c r="N421" s="32"/>
      <c r="O421" s="32"/>
      <c r="P421" s="40"/>
      <c r="Q421" s="40"/>
      <c r="R421" s="40"/>
      <c r="S421" s="40"/>
      <c r="T421" s="32"/>
    </row>
    <row r="422" spans="1:20" s="4" customFormat="1" x14ac:dyDescent="0.2">
      <c r="A422" s="3"/>
      <c r="B422" s="3"/>
      <c r="C422" s="3"/>
      <c r="D422" s="3"/>
      <c r="E422" s="3"/>
      <c r="F422" s="32"/>
      <c r="G422" s="40"/>
      <c r="H422" s="40"/>
      <c r="I422" s="40"/>
      <c r="J422" s="40"/>
      <c r="K422" s="40"/>
      <c r="L422" s="40"/>
      <c r="M422" s="40"/>
      <c r="N422" s="32"/>
      <c r="O422" s="32"/>
      <c r="P422" s="40"/>
      <c r="Q422" s="40"/>
      <c r="R422" s="40"/>
      <c r="S422" s="40"/>
      <c r="T422" s="32"/>
    </row>
    <row r="423" spans="1:20" s="4" customFormat="1" x14ac:dyDescent="0.2">
      <c r="A423" s="3"/>
      <c r="B423" s="3"/>
      <c r="C423" s="3"/>
      <c r="D423" s="3"/>
      <c r="E423" s="3"/>
      <c r="F423" s="32"/>
      <c r="G423" s="40"/>
      <c r="H423" s="40"/>
      <c r="I423" s="40"/>
      <c r="J423" s="40"/>
      <c r="K423" s="40"/>
      <c r="L423" s="40"/>
      <c r="M423" s="40"/>
      <c r="N423" s="32"/>
      <c r="O423" s="32"/>
      <c r="P423" s="40"/>
      <c r="Q423" s="40"/>
      <c r="R423" s="40"/>
      <c r="S423" s="40"/>
      <c r="T423" s="32"/>
    </row>
    <row r="424" spans="1:20" s="4" customFormat="1" x14ac:dyDescent="0.2">
      <c r="A424" s="3"/>
      <c r="B424" s="3"/>
      <c r="C424" s="3"/>
      <c r="D424" s="3"/>
      <c r="E424" s="3"/>
      <c r="F424" s="32"/>
      <c r="G424" s="40"/>
      <c r="H424" s="40"/>
      <c r="I424" s="40"/>
      <c r="J424" s="40"/>
      <c r="K424" s="40"/>
      <c r="L424" s="40"/>
      <c r="M424" s="40"/>
      <c r="N424" s="32"/>
      <c r="O424" s="32"/>
      <c r="P424" s="40"/>
      <c r="Q424" s="40"/>
      <c r="R424" s="40"/>
      <c r="S424" s="40"/>
      <c r="T424" s="32"/>
    </row>
    <row r="425" spans="1:20" s="4" customFormat="1" x14ac:dyDescent="0.2">
      <c r="A425" s="3"/>
      <c r="B425" s="3"/>
      <c r="C425" s="3"/>
      <c r="D425" s="3"/>
      <c r="E425" s="3"/>
      <c r="F425" s="32"/>
      <c r="G425" s="40"/>
      <c r="H425" s="40"/>
      <c r="I425" s="40"/>
      <c r="J425" s="40"/>
      <c r="K425" s="40"/>
      <c r="L425" s="40"/>
      <c r="M425" s="40"/>
      <c r="N425" s="32"/>
      <c r="O425" s="32"/>
      <c r="P425" s="40"/>
      <c r="Q425" s="40"/>
      <c r="R425" s="40"/>
      <c r="S425" s="40"/>
      <c r="T425" s="32"/>
    </row>
    <row r="426" spans="1:20" s="4" customFormat="1" x14ac:dyDescent="0.2">
      <c r="A426" s="3"/>
      <c r="B426" s="3"/>
      <c r="C426" s="3"/>
      <c r="D426" s="3"/>
      <c r="E426" s="3"/>
      <c r="F426" s="32"/>
      <c r="G426" s="40"/>
      <c r="H426" s="40"/>
      <c r="I426" s="40"/>
      <c r="J426" s="40"/>
      <c r="K426" s="40"/>
      <c r="L426" s="40"/>
      <c r="M426" s="40"/>
      <c r="N426" s="32"/>
      <c r="O426" s="32"/>
      <c r="P426" s="40"/>
      <c r="Q426" s="40"/>
      <c r="R426" s="40"/>
      <c r="S426" s="40"/>
      <c r="T426" s="32"/>
    </row>
    <row r="427" spans="1:20" s="4" customFormat="1" x14ac:dyDescent="0.2">
      <c r="A427" s="3"/>
      <c r="B427" s="3"/>
      <c r="C427" s="3"/>
      <c r="D427" s="3"/>
      <c r="E427" s="3"/>
      <c r="F427" s="32"/>
      <c r="G427" s="40"/>
      <c r="H427" s="40"/>
      <c r="I427" s="40"/>
      <c r="J427" s="40"/>
      <c r="K427" s="40"/>
      <c r="L427" s="40"/>
      <c r="M427" s="40"/>
      <c r="N427" s="32"/>
      <c r="O427" s="32"/>
      <c r="P427" s="40"/>
      <c r="Q427" s="40"/>
      <c r="R427" s="40"/>
      <c r="S427" s="40"/>
      <c r="T427" s="32"/>
    </row>
    <row r="428" spans="1:20" s="4" customFormat="1" x14ac:dyDescent="0.2">
      <c r="A428" s="3"/>
      <c r="B428" s="3"/>
      <c r="C428" s="3"/>
      <c r="D428" s="3"/>
      <c r="E428" s="3"/>
      <c r="F428" s="32"/>
      <c r="G428" s="40"/>
      <c r="H428" s="40"/>
      <c r="I428" s="40"/>
      <c r="J428" s="40"/>
      <c r="K428" s="40"/>
      <c r="L428" s="40"/>
      <c r="M428" s="40"/>
      <c r="N428" s="32"/>
      <c r="O428" s="32"/>
      <c r="P428" s="40"/>
      <c r="Q428" s="40"/>
      <c r="R428" s="40"/>
      <c r="S428" s="40"/>
      <c r="T428" s="32"/>
    </row>
    <row r="429" spans="1:20" s="4" customFormat="1" x14ac:dyDescent="0.2">
      <c r="A429" s="3"/>
      <c r="B429" s="3"/>
      <c r="C429" s="3"/>
      <c r="D429" s="3"/>
      <c r="E429" s="3"/>
      <c r="F429" s="32"/>
      <c r="G429" s="40"/>
      <c r="H429" s="40"/>
      <c r="I429" s="40"/>
      <c r="J429" s="40"/>
      <c r="K429" s="40"/>
      <c r="L429" s="40"/>
      <c r="M429" s="40"/>
      <c r="N429" s="32"/>
      <c r="O429" s="32"/>
      <c r="P429" s="40"/>
      <c r="Q429" s="40"/>
      <c r="R429" s="40"/>
      <c r="S429" s="40"/>
      <c r="T429" s="32"/>
    </row>
    <row r="430" spans="1:20" s="4" customFormat="1" x14ac:dyDescent="0.2">
      <c r="A430" s="3"/>
      <c r="B430" s="3"/>
      <c r="C430" s="3"/>
      <c r="D430" s="3"/>
      <c r="E430" s="3"/>
      <c r="F430" s="32"/>
      <c r="G430" s="40"/>
      <c r="H430" s="40"/>
      <c r="I430" s="40"/>
      <c r="J430" s="40"/>
      <c r="K430" s="40"/>
      <c r="L430" s="40"/>
      <c r="M430" s="40"/>
      <c r="N430" s="32"/>
      <c r="O430" s="32"/>
      <c r="P430" s="40"/>
      <c r="Q430" s="40"/>
      <c r="R430" s="40"/>
      <c r="S430" s="40"/>
      <c r="T430" s="32"/>
    </row>
    <row r="431" spans="1:20" s="4" customFormat="1" x14ac:dyDescent="0.2">
      <c r="A431" s="3"/>
      <c r="B431" s="3"/>
      <c r="C431" s="3"/>
      <c r="D431" s="3"/>
      <c r="E431" s="3"/>
      <c r="F431" s="32"/>
      <c r="G431" s="40"/>
      <c r="H431" s="40"/>
      <c r="I431" s="40"/>
      <c r="J431" s="40"/>
      <c r="K431" s="40"/>
      <c r="L431" s="40"/>
      <c r="M431" s="40"/>
      <c r="N431" s="32"/>
      <c r="O431" s="32"/>
      <c r="P431" s="40"/>
      <c r="Q431" s="40"/>
      <c r="R431" s="40"/>
      <c r="S431" s="40"/>
      <c r="T431" s="32"/>
    </row>
    <row r="432" spans="1:20" s="4" customFormat="1" x14ac:dyDescent="0.2">
      <c r="A432" s="3"/>
      <c r="B432" s="3"/>
      <c r="C432" s="3"/>
      <c r="D432" s="3"/>
      <c r="E432" s="3"/>
      <c r="F432" s="32"/>
      <c r="G432" s="40"/>
      <c r="H432" s="40"/>
      <c r="I432" s="40"/>
      <c r="J432" s="40"/>
      <c r="K432" s="40"/>
      <c r="L432" s="40"/>
      <c r="M432" s="40"/>
      <c r="N432" s="32"/>
      <c r="O432" s="32"/>
      <c r="P432" s="40"/>
      <c r="Q432" s="40"/>
      <c r="R432" s="40"/>
      <c r="S432" s="40"/>
      <c r="T432" s="32"/>
    </row>
    <row r="433" spans="1:20" s="4" customFormat="1" x14ac:dyDescent="0.2">
      <c r="A433" s="3"/>
      <c r="B433" s="3"/>
      <c r="C433" s="3"/>
      <c r="D433" s="3"/>
      <c r="E433" s="3"/>
      <c r="F433" s="32"/>
      <c r="G433" s="40"/>
      <c r="H433" s="40"/>
      <c r="I433" s="40"/>
      <c r="J433" s="40"/>
      <c r="K433" s="40"/>
      <c r="L433" s="40"/>
      <c r="M433" s="40"/>
      <c r="N433" s="32"/>
      <c r="O433" s="32"/>
      <c r="P433" s="40"/>
      <c r="Q433" s="40"/>
      <c r="R433" s="40"/>
      <c r="S433" s="40"/>
      <c r="T433" s="32"/>
    </row>
    <row r="434" spans="1:20" s="4" customFormat="1" x14ac:dyDescent="0.2">
      <c r="A434" s="3"/>
      <c r="B434" s="3"/>
      <c r="C434" s="3"/>
      <c r="D434" s="3"/>
      <c r="E434" s="3"/>
      <c r="F434" s="32"/>
      <c r="G434" s="40"/>
      <c r="H434" s="40"/>
      <c r="I434" s="40"/>
      <c r="J434" s="40"/>
      <c r="K434" s="40"/>
      <c r="L434" s="40"/>
      <c r="M434" s="40"/>
      <c r="N434" s="32"/>
      <c r="O434" s="32"/>
      <c r="P434" s="40"/>
      <c r="Q434" s="40"/>
      <c r="R434" s="40"/>
      <c r="S434" s="40"/>
      <c r="T434" s="32"/>
    </row>
    <row r="435" spans="1:20" s="4" customFormat="1" x14ac:dyDescent="0.2">
      <c r="A435" s="3"/>
      <c r="B435" s="3"/>
      <c r="C435" s="3"/>
      <c r="D435" s="3"/>
      <c r="E435" s="3"/>
      <c r="F435" s="32"/>
      <c r="G435" s="40"/>
      <c r="H435" s="40"/>
      <c r="I435" s="40"/>
      <c r="J435" s="40"/>
      <c r="K435" s="40"/>
      <c r="L435" s="40"/>
      <c r="M435" s="40"/>
      <c r="N435" s="32"/>
      <c r="O435" s="32"/>
      <c r="P435" s="40"/>
      <c r="Q435" s="40"/>
      <c r="R435" s="40"/>
      <c r="S435" s="40"/>
      <c r="T435" s="32"/>
    </row>
    <row r="436" spans="1:20" s="4" customFormat="1" x14ac:dyDescent="0.2">
      <c r="A436" s="3"/>
      <c r="B436" s="3"/>
      <c r="C436" s="3"/>
      <c r="D436" s="3"/>
      <c r="E436" s="3"/>
      <c r="F436" s="32"/>
      <c r="G436" s="40"/>
      <c r="H436" s="40"/>
      <c r="I436" s="40"/>
      <c r="J436" s="40"/>
      <c r="K436" s="40"/>
      <c r="L436" s="40"/>
      <c r="M436" s="40"/>
      <c r="N436" s="32"/>
      <c r="O436" s="32"/>
      <c r="P436" s="40"/>
      <c r="Q436" s="40"/>
      <c r="R436" s="40"/>
      <c r="S436" s="40"/>
      <c r="T436" s="32"/>
    </row>
    <row r="437" spans="1:20" s="4" customFormat="1" x14ac:dyDescent="0.2">
      <c r="A437" s="3"/>
      <c r="B437" s="3"/>
      <c r="C437" s="3"/>
      <c r="D437" s="3"/>
      <c r="E437" s="3"/>
      <c r="F437" s="32"/>
      <c r="G437" s="40"/>
      <c r="H437" s="40"/>
      <c r="I437" s="40"/>
      <c r="J437" s="40"/>
      <c r="K437" s="40"/>
      <c r="L437" s="40"/>
      <c r="M437" s="40"/>
      <c r="N437" s="32"/>
      <c r="O437" s="32"/>
      <c r="P437" s="40"/>
      <c r="Q437" s="40"/>
      <c r="R437" s="40"/>
      <c r="S437" s="40"/>
      <c r="T437" s="32"/>
    </row>
    <row r="438" spans="1:20" s="4" customFormat="1" x14ac:dyDescent="0.2">
      <c r="A438" s="3"/>
      <c r="B438" s="3"/>
      <c r="C438" s="3"/>
      <c r="D438" s="3"/>
      <c r="E438" s="3"/>
      <c r="F438" s="32"/>
      <c r="G438" s="40"/>
      <c r="H438" s="40"/>
      <c r="I438" s="40"/>
      <c r="J438" s="40"/>
      <c r="K438" s="40"/>
      <c r="L438" s="40"/>
      <c r="M438" s="40"/>
      <c r="N438" s="32"/>
      <c r="O438" s="32"/>
      <c r="P438" s="40"/>
      <c r="Q438" s="40"/>
      <c r="R438" s="40"/>
      <c r="S438" s="40"/>
      <c r="T438" s="32"/>
    </row>
    <row r="439" spans="1:20" s="4" customFormat="1" x14ac:dyDescent="0.2">
      <c r="A439" s="3"/>
      <c r="B439" s="3"/>
      <c r="C439" s="3"/>
      <c r="D439" s="3"/>
      <c r="E439" s="3"/>
      <c r="F439" s="32"/>
      <c r="G439" s="40"/>
      <c r="H439" s="40"/>
      <c r="I439" s="40"/>
      <c r="J439" s="40"/>
      <c r="K439" s="40"/>
      <c r="L439" s="40"/>
      <c r="M439" s="40"/>
      <c r="N439" s="32"/>
      <c r="O439" s="32"/>
      <c r="P439" s="40"/>
      <c r="Q439" s="40"/>
      <c r="R439" s="40"/>
      <c r="S439" s="40"/>
      <c r="T439" s="32"/>
    </row>
    <row r="440" spans="1:20" s="4" customFormat="1" x14ac:dyDescent="0.2">
      <c r="A440" s="3"/>
      <c r="B440" s="3"/>
      <c r="C440" s="3"/>
      <c r="D440" s="3"/>
      <c r="E440" s="3"/>
      <c r="F440" s="32"/>
      <c r="G440" s="40"/>
      <c r="H440" s="40"/>
      <c r="I440" s="40"/>
      <c r="J440" s="40"/>
      <c r="K440" s="40"/>
      <c r="L440" s="40"/>
      <c r="M440" s="40"/>
      <c r="N440" s="32"/>
      <c r="O440" s="32"/>
      <c r="P440" s="40"/>
      <c r="Q440" s="40"/>
      <c r="R440" s="40"/>
      <c r="S440" s="40"/>
      <c r="T440" s="32"/>
    </row>
    <row r="441" spans="1:20" s="4" customFormat="1" x14ac:dyDescent="0.2">
      <c r="A441" s="3"/>
      <c r="B441" s="3"/>
      <c r="C441" s="3"/>
      <c r="D441" s="3"/>
      <c r="E441" s="3"/>
      <c r="F441" s="32"/>
      <c r="G441" s="40"/>
      <c r="H441" s="40"/>
      <c r="I441" s="40"/>
      <c r="J441" s="40"/>
      <c r="K441" s="40"/>
      <c r="L441" s="40"/>
      <c r="M441" s="40"/>
      <c r="N441" s="32"/>
      <c r="O441" s="32"/>
      <c r="P441" s="40"/>
      <c r="Q441" s="40"/>
      <c r="R441" s="40"/>
      <c r="S441" s="40"/>
      <c r="T441" s="32"/>
    </row>
    <row r="442" spans="1:20" s="4" customFormat="1" x14ac:dyDescent="0.2">
      <c r="A442" s="3"/>
      <c r="B442" s="3"/>
      <c r="C442" s="3"/>
      <c r="D442" s="3"/>
      <c r="E442" s="3"/>
      <c r="F442" s="32"/>
      <c r="G442" s="40"/>
      <c r="H442" s="40"/>
      <c r="I442" s="40"/>
      <c r="J442" s="40"/>
      <c r="K442" s="40"/>
      <c r="L442" s="40"/>
      <c r="M442" s="40"/>
      <c r="N442" s="32"/>
      <c r="O442" s="32"/>
      <c r="P442" s="40"/>
      <c r="Q442" s="40"/>
      <c r="R442" s="40"/>
      <c r="S442" s="40"/>
      <c r="T442" s="32"/>
    </row>
    <row r="443" spans="1:20" s="4" customFormat="1" x14ac:dyDescent="0.2">
      <c r="A443" s="3"/>
      <c r="B443" s="3"/>
      <c r="C443" s="3"/>
      <c r="D443" s="3"/>
      <c r="E443" s="3"/>
      <c r="F443" s="32"/>
      <c r="G443" s="40"/>
      <c r="H443" s="40"/>
      <c r="I443" s="40"/>
      <c r="J443" s="40"/>
      <c r="K443" s="40"/>
      <c r="L443" s="40"/>
      <c r="M443" s="40"/>
      <c r="N443" s="32"/>
      <c r="O443" s="32"/>
      <c r="P443" s="40"/>
      <c r="Q443" s="40"/>
      <c r="R443" s="40"/>
      <c r="S443" s="40"/>
      <c r="T443" s="32"/>
    </row>
    <row r="444" spans="1:20" s="4" customFormat="1" x14ac:dyDescent="0.2">
      <c r="A444" s="3"/>
      <c r="B444" s="3"/>
      <c r="C444" s="3"/>
      <c r="D444" s="3"/>
      <c r="E444" s="3"/>
      <c r="F444" s="32"/>
      <c r="G444" s="40"/>
      <c r="H444" s="40"/>
      <c r="I444" s="40"/>
      <c r="J444" s="40"/>
      <c r="K444" s="40"/>
      <c r="L444" s="40"/>
      <c r="M444" s="40"/>
      <c r="N444" s="32"/>
      <c r="O444" s="32"/>
      <c r="P444" s="40"/>
      <c r="Q444" s="40"/>
      <c r="R444" s="40"/>
      <c r="S444" s="40"/>
      <c r="T444" s="32"/>
    </row>
    <row r="445" spans="1:20" s="4" customFormat="1" x14ac:dyDescent="0.2">
      <c r="A445" s="3"/>
      <c r="B445" s="3"/>
      <c r="C445" s="3"/>
      <c r="D445" s="3"/>
      <c r="E445" s="3"/>
      <c r="F445" s="32"/>
      <c r="G445" s="40"/>
      <c r="H445" s="40"/>
      <c r="I445" s="40"/>
      <c r="J445" s="40"/>
      <c r="K445" s="40"/>
      <c r="L445" s="40"/>
      <c r="M445" s="40"/>
      <c r="N445" s="32"/>
      <c r="O445" s="32"/>
      <c r="P445" s="40"/>
      <c r="Q445" s="40"/>
      <c r="R445" s="40"/>
      <c r="S445" s="40"/>
      <c r="T445" s="32"/>
    </row>
    <row r="446" spans="1:20" s="4" customFormat="1" x14ac:dyDescent="0.2">
      <c r="A446" s="3"/>
      <c r="B446" s="3"/>
      <c r="C446" s="3"/>
      <c r="D446" s="3"/>
      <c r="E446" s="3"/>
      <c r="F446" s="32"/>
      <c r="G446" s="40"/>
      <c r="H446" s="40"/>
      <c r="I446" s="40"/>
      <c r="J446" s="40"/>
      <c r="K446" s="40"/>
      <c r="L446" s="40"/>
      <c r="M446" s="40"/>
      <c r="N446" s="32"/>
      <c r="O446" s="32"/>
      <c r="P446" s="40"/>
      <c r="Q446" s="40"/>
      <c r="R446" s="40"/>
      <c r="S446" s="40"/>
      <c r="T446" s="32"/>
    </row>
    <row r="447" spans="1:20" s="4" customFormat="1" x14ac:dyDescent="0.2">
      <c r="A447" s="3"/>
      <c r="B447" s="3"/>
      <c r="C447" s="3"/>
      <c r="D447" s="3"/>
      <c r="E447" s="3"/>
      <c r="F447" s="32"/>
      <c r="G447" s="40"/>
      <c r="H447" s="40"/>
      <c r="I447" s="40"/>
      <c r="J447" s="40"/>
      <c r="K447" s="40"/>
      <c r="L447" s="40"/>
      <c r="M447" s="40"/>
      <c r="N447" s="32"/>
      <c r="O447" s="32"/>
      <c r="P447" s="40"/>
      <c r="Q447" s="40"/>
      <c r="R447" s="40"/>
      <c r="S447" s="40"/>
      <c r="T447" s="32"/>
    </row>
    <row r="448" spans="1:20" s="4" customFormat="1" x14ac:dyDescent="0.2">
      <c r="A448" s="3"/>
      <c r="B448" s="3"/>
      <c r="C448" s="3"/>
      <c r="D448" s="3"/>
      <c r="E448" s="3"/>
      <c r="F448" s="32"/>
      <c r="G448" s="40"/>
      <c r="H448" s="40"/>
      <c r="I448" s="40"/>
      <c r="J448" s="40"/>
      <c r="K448" s="40"/>
      <c r="L448" s="40"/>
      <c r="M448" s="40"/>
      <c r="N448" s="32"/>
      <c r="O448" s="32"/>
      <c r="P448" s="40"/>
      <c r="Q448" s="40"/>
      <c r="R448" s="40"/>
      <c r="S448" s="40"/>
      <c r="T448" s="32"/>
    </row>
    <row r="449" spans="1:20" s="4" customFormat="1" x14ac:dyDescent="0.2">
      <c r="A449" s="3"/>
      <c r="B449" s="3"/>
      <c r="C449" s="3"/>
      <c r="D449" s="3"/>
      <c r="E449" s="3"/>
      <c r="F449" s="32"/>
      <c r="G449" s="40"/>
      <c r="H449" s="40"/>
      <c r="I449" s="40"/>
      <c r="J449" s="40"/>
      <c r="K449" s="40"/>
      <c r="L449" s="40"/>
      <c r="M449" s="40"/>
      <c r="N449" s="32"/>
      <c r="O449" s="32"/>
      <c r="P449" s="40"/>
      <c r="Q449" s="40"/>
      <c r="R449" s="40"/>
      <c r="S449" s="40"/>
      <c r="T449" s="32"/>
    </row>
    <row r="450" spans="1:20" s="4" customFormat="1" x14ac:dyDescent="0.2">
      <c r="A450" s="3"/>
      <c r="B450" s="3"/>
      <c r="C450" s="3"/>
      <c r="D450" s="3"/>
      <c r="E450" s="3"/>
      <c r="F450" s="32"/>
      <c r="G450" s="40"/>
      <c r="H450" s="40"/>
      <c r="I450" s="40"/>
      <c r="J450" s="40"/>
      <c r="K450" s="40"/>
      <c r="L450" s="40"/>
      <c r="M450" s="40"/>
      <c r="N450" s="32"/>
      <c r="O450" s="32"/>
      <c r="P450" s="40"/>
      <c r="Q450" s="40"/>
      <c r="R450" s="40"/>
      <c r="S450" s="40"/>
      <c r="T450" s="32"/>
    </row>
    <row r="451" spans="1:20" s="4" customFormat="1" x14ac:dyDescent="0.2">
      <c r="A451" s="3"/>
      <c r="B451" s="3"/>
      <c r="C451" s="3"/>
      <c r="D451" s="3"/>
      <c r="E451" s="3"/>
      <c r="F451" s="32"/>
      <c r="G451" s="40"/>
      <c r="H451" s="40"/>
      <c r="I451" s="40"/>
      <c r="J451" s="40"/>
      <c r="K451" s="40"/>
      <c r="L451" s="40"/>
      <c r="M451" s="40"/>
      <c r="N451" s="32"/>
      <c r="O451" s="32"/>
      <c r="P451" s="40"/>
      <c r="Q451" s="40"/>
      <c r="R451" s="40"/>
      <c r="S451" s="40"/>
      <c r="T451" s="32"/>
    </row>
    <row r="452" spans="1:20" s="4" customFormat="1" x14ac:dyDescent="0.2">
      <c r="A452" s="3"/>
      <c r="B452" s="3"/>
      <c r="C452" s="3"/>
      <c r="D452" s="3"/>
      <c r="E452" s="3"/>
      <c r="F452" s="32"/>
      <c r="G452" s="40"/>
      <c r="H452" s="40"/>
      <c r="I452" s="40"/>
      <c r="J452" s="40"/>
      <c r="K452" s="40"/>
      <c r="L452" s="40"/>
      <c r="M452" s="40"/>
      <c r="N452" s="32"/>
      <c r="O452" s="32"/>
      <c r="P452" s="40"/>
      <c r="Q452" s="40"/>
      <c r="R452" s="40"/>
      <c r="S452" s="40"/>
      <c r="T452" s="32"/>
    </row>
    <row r="453" spans="1:20" s="4" customFormat="1" x14ac:dyDescent="0.2">
      <c r="A453" s="3"/>
      <c r="B453" s="3"/>
      <c r="C453" s="3"/>
      <c r="D453" s="3"/>
      <c r="E453" s="3"/>
      <c r="F453" s="32"/>
      <c r="G453" s="40"/>
      <c r="H453" s="40"/>
      <c r="I453" s="40"/>
      <c r="J453" s="40"/>
      <c r="K453" s="40"/>
      <c r="L453" s="40"/>
      <c r="M453" s="40"/>
      <c r="N453" s="32"/>
      <c r="O453" s="32"/>
      <c r="P453" s="40"/>
      <c r="Q453" s="40"/>
      <c r="R453" s="40"/>
      <c r="S453" s="40"/>
      <c r="T453" s="32"/>
    </row>
    <row r="454" spans="1:20" s="4" customFormat="1" x14ac:dyDescent="0.2">
      <c r="A454" s="3"/>
      <c r="B454" s="3"/>
      <c r="C454" s="3"/>
      <c r="D454" s="3"/>
      <c r="E454" s="3"/>
      <c r="F454" s="32"/>
      <c r="G454" s="40"/>
      <c r="H454" s="40"/>
      <c r="I454" s="40"/>
      <c r="J454" s="40"/>
      <c r="K454" s="40"/>
      <c r="L454" s="40"/>
      <c r="M454" s="40"/>
      <c r="N454" s="32"/>
      <c r="O454" s="32"/>
      <c r="P454" s="40"/>
      <c r="Q454" s="40"/>
      <c r="R454" s="40"/>
      <c r="S454" s="40"/>
      <c r="T454" s="32"/>
    </row>
    <row r="455" spans="1:20" s="4" customFormat="1" x14ac:dyDescent="0.2">
      <c r="A455" s="3"/>
      <c r="B455" s="3"/>
      <c r="C455" s="3"/>
      <c r="D455" s="3"/>
      <c r="E455" s="3"/>
      <c r="F455" s="32"/>
      <c r="G455" s="40"/>
      <c r="H455" s="40"/>
      <c r="I455" s="40"/>
      <c r="J455" s="40"/>
      <c r="K455" s="40"/>
      <c r="L455" s="40"/>
      <c r="M455" s="40"/>
      <c r="N455" s="32"/>
      <c r="O455" s="32"/>
      <c r="P455" s="40"/>
      <c r="Q455" s="40"/>
      <c r="R455" s="40"/>
      <c r="S455" s="40"/>
      <c r="T455" s="32"/>
    </row>
    <row r="456" spans="1:20" s="4" customFormat="1" x14ac:dyDescent="0.2">
      <c r="A456" s="3"/>
      <c r="B456" s="3"/>
      <c r="C456" s="3"/>
      <c r="D456" s="3"/>
      <c r="E456" s="3"/>
      <c r="F456" s="32"/>
      <c r="G456" s="40"/>
      <c r="H456" s="40"/>
      <c r="I456" s="40"/>
      <c r="J456" s="40"/>
      <c r="K456" s="40"/>
      <c r="L456" s="40"/>
      <c r="M456" s="40"/>
      <c r="N456" s="32"/>
      <c r="O456" s="32"/>
      <c r="P456" s="40"/>
      <c r="Q456" s="40"/>
      <c r="R456" s="40"/>
      <c r="S456" s="40"/>
      <c r="T456" s="32"/>
    </row>
    <row r="457" spans="1:20" s="4" customFormat="1" x14ac:dyDescent="0.2">
      <c r="A457" s="3"/>
      <c r="B457" s="3"/>
      <c r="C457" s="3"/>
      <c r="D457" s="3"/>
      <c r="E457" s="3"/>
      <c r="F457" s="32"/>
      <c r="G457" s="40"/>
      <c r="H457" s="40"/>
      <c r="I457" s="40"/>
      <c r="J457" s="40"/>
      <c r="K457" s="40"/>
      <c r="L457" s="40"/>
      <c r="M457" s="40"/>
      <c r="N457" s="32"/>
      <c r="O457" s="32"/>
      <c r="P457" s="40"/>
      <c r="Q457" s="40"/>
      <c r="R457" s="40"/>
      <c r="S457" s="40"/>
      <c r="T457" s="32"/>
    </row>
    <row r="458" spans="1:20" s="4" customFormat="1" x14ac:dyDescent="0.2">
      <c r="A458" s="3"/>
      <c r="B458" s="3"/>
      <c r="C458" s="3"/>
      <c r="D458" s="3"/>
      <c r="E458" s="3"/>
      <c r="F458" s="32"/>
      <c r="G458" s="40"/>
      <c r="H458" s="40"/>
      <c r="I458" s="40"/>
      <c r="J458" s="40"/>
      <c r="K458" s="40"/>
      <c r="L458" s="40"/>
      <c r="M458" s="40"/>
      <c r="N458" s="32"/>
      <c r="O458" s="32"/>
      <c r="P458" s="40"/>
      <c r="Q458" s="40"/>
      <c r="R458" s="40"/>
      <c r="S458" s="40"/>
      <c r="T458" s="32"/>
    </row>
    <row r="459" spans="1:20" s="4" customFormat="1" x14ac:dyDescent="0.2">
      <c r="A459" s="3"/>
      <c r="B459" s="3"/>
      <c r="C459" s="3"/>
      <c r="D459" s="3"/>
      <c r="E459" s="3"/>
      <c r="F459" s="32"/>
      <c r="G459" s="40"/>
      <c r="H459" s="40"/>
      <c r="I459" s="40"/>
      <c r="J459" s="40"/>
      <c r="K459" s="40"/>
      <c r="L459" s="40"/>
      <c r="M459" s="40"/>
      <c r="N459" s="32"/>
      <c r="O459" s="32"/>
      <c r="P459" s="40"/>
      <c r="Q459" s="40"/>
      <c r="R459" s="40"/>
      <c r="S459" s="40"/>
      <c r="T459" s="32"/>
    </row>
    <row r="460" spans="1:20" s="4" customFormat="1" x14ac:dyDescent="0.2">
      <c r="A460" s="3"/>
      <c r="B460" s="3"/>
      <c r="C460" s="3"/>
      <c r="D460" s="3"/>
      <c r="E460" s="3"/>
      <c r="F460" s="32"/>
      <c r="G460" s="40"/>
      <c r="H460" s="40"/>
      <c r="I460" s="40"/>
      <c r="J460" s="40"/>
      <c r="K460" s="40"/>
      <c r="L460" s="40"/>
      <c r="M460" s="40"/>
      <c r="N460" s="32"/>
      <c r="O460" s="32"/>
      <c r="P460" s="40"/>
      <c r="Q460" s="40"/>
      <c r="R460" s="40"/>
      <c r="S460" s="40"/>
      <c r="T460" s="32"/>
    </row>
    <row r="461" spans="1:20" s="4" customFormat="1" x14ac:dyDescent="0.2">
      <c r="A461" s="3"/>
      <c r="B461" s="3"/>
      <c r="C461" s="3"/>
      <c r="D461" s="3"/>
      <c r="E461" s="3"/>
      <c r="F461" s="32"/>
      <c r="G461" s="40"/>
      <c r="H461" s="40"/>
      <c r="I461" s="40"/>
      <c r="J461" s="40"/>
      <c r="K461" s="40"/>
      <c r="L461" s="40"/>
      <c r="M461" s="40"/>
      <c r="N461" s="32"/>
      <c r="O461" s="32"/>
      <c r="P461" s="40"/>
      <c r="Q461" s="40"/>
      <c r="R461" s="40"/>
      <c r="S461" s="40"/>
      <c r="T461" s="32"/>
    </row>
    <row r="462" spans="1:20" s="4" customFormat="1" x14ac:dyDescent="0.2">
      <c r="A462" s="3"/>
      <c r="B462" s="3"/>
      <c r="C462" s="3"/>
      <c r="D462" s="3"/>
      <c r="E462" s="3"/>
      <c r="F462" s="32"/>
      <c r="G462" s="40"/>
      <c r="H462" s="40"/>
      <c r="I462" s="40"/>
      <c r="J462" s="40"/>
      <c r="K462" s="40"/>
      <c r="L462" s="40"/>
      <c r="M462" s="40"/>
      <c r="N462" s="32"/>
      <c r="O462" s="32"/>
      <c r="P462" s="40"/>
      <c r="Q462" s="40"/>
      <c r="R462" s="40"/>
      <c r="S462" s="40"/>
      <c r="T462" s="32"/>
    </row>
    <row r="463" spans="1:20" s="4" customFormat="1" x14ac:dyDescent="0.2">
      <c r="A463" s="3"/>
      <c r="B463" s="3"/>
      <c r="C463" s="3"/>
      <c r="D463" s="3"/>
      <c r="E463" s="3"/>
      <c r="F463" s="32"/>
      <c r="G463" s="40"/>
      <c r="H463" s="40"/>
      <c r="I463" s="40"/>
      <c r="J463" s="40"/>
      <c r="K463" s="40"/>
      <c r="L463" s="40"/>
      <c r="M463" s="40"/>
      <c r="N463" s="32"/>
      <c r="O463" s="32"/>
      <c r="P463" s="40"/>
      <c r="Q463" s="40"/>
      <c r="R463" s="40"/>
      <c r="S463" s="40"/>
      <c r="T463" s="32"/>
    </row>
    <row r="464" spans="1:20" s="4" customFormat="1" x14ac:dyDescent="0.2">
      <c r="A464" s="3"/>
      <c r="B464" s="3"/>
      <c r="C464" s="3"/>
      <c r="D464" s="3"/>
      <c r="E464" s="3"/>
      <c r="F464" s="32"/>
      <c r="G464" s="40"/>
      <c r="H464" s="40"/>
      <c r="I464" s="40"/>
      <c r="J464" s="40"/>
      <c r="K464" s="40"/>
      <c r="L464" s="40"/>
      <c r="M464" s="40"/>
      <c r="N464" s="32"/>
      <c r="O464" s="32"/>
      <c r="P464" s="40"/>
      <c r="Q464" s="40"/>
      <c r="R464" s="40"/>
      <c r="S464" s="40"/>
      <c r="T464" s="32"/>
    </row>
    <row r="465" spans="1:20" s="4" customFormat="1" x14ac:dyDescent="0.2">
      <c r="A465" s="3"/>
      <c r="B465" s="3"/>
      <c r="C465" s="3"/>
      <c r="D465" s="3"/>
      <c r="E465" s="3"/>
      <c r="F465" s="32"/>
      <c r="G465" s="40"/>
      <c r="H465" s="40"/>
      <c r="I465" s="40"/>
      <c r="J465" s="40"/>
      <c r="K465" s="40"/>
      <c r="L465" s="40"/>
      <c r="M465" s="40"/>
      <c r="N465" s="32"/>
      <c r="O465" s="32"/>
      <c r="P465" s="40"/>
      <c r="Q465" s="40"/>
      <c r="R465" s="40"/>
      <c r="S465" s="40"/>
      <c r="T465" s="32"/>
    </row>
    <row r="466" spans="1:20" s="4" customFormat="1" x14ac:dyDescent="0.2">
      <c r="A466" s="3"/>
      <c r="B466" s="3"/>
      <c r="C466" s="3"/>
      <c r="D466" s="3"/>
      <c r="E466" s="3"/>
      <c r="F466" s="32"/>
      <c r="G466" s="40"/>
      <c r="H466" s="40"/>
      <c r="I466" s="40"/>
      <c r="J466" s="40"/>
      <c r="K466" s="40"/>
      <c r="L466" s="40"/>
      <c r="M466" s="40"/>
      <c r="N466" s="32"/>
      <c r="O466" s="32"/>
      <c r="P466" s="40"/>
      <c r="Q466" s="40"/>
      <c r="R466" s="40"/>
      <c r="S466" s="40"/>
      <c r="T466" s="32"/>
    </row>
    <row r="467" spans="1:20" s="4" customFormat="1" x14ac:dyDescent="0.2">
      <c r="A467" s="3"/>
      <c r="B467" s="3"/>
      <c r="C467" s="3"/>
      <c r="D467" s="3"/>
      <c r="E467" s="3"/>
      <c r="F467" s="32"/>
      <c r="G467" s="40"/>
      <c r="H467" s="40"/>
      <c r="I467" s="40"/>
      <c r="J467" s="40"/>
      <c r="K467" s="40"/>
      <c r="L467" s="40"/>
      <c r="M467" s="40"/>
      <c r="N467" s="32"/>
      <c r="O467" s="32"/>
      <c r="P467" s="40"/>
      <c r="Q467" s="40"/>
      <c r="R467" s="40"/>
      <c r="S467" s="40"/>
      <c r="T467" s="32"/>
    </row>
    <row r="468" spans="1:20" s="4" customFormat="1" x14ac:dyDescent="0.2">
      <c r="A468" s="3"/>
      <c r="B468" s="3"/>
      <c r="C468" s="3"/>
      <c r="D468" s="3"/>
      <c r="E468" s="3"/>
      <c r="F468" s="32"/>
      <c r="G468" s="40"/>
      <c r="H468" s="40"/>
      <c r="I468" s="40"/>
      <c r="J468" s="40"/>
      <c r="K468" s="40"/>
      <c r="L468" s="40"/>
      <c r="M468" s="40"/>
      <c r="N468" s="32"/>
      <c r="O468" s="32"/>
      <c r="P468" s="40"/>
      <c r="Q468" s="40"/>
      <c r="R468" s="40"/>
      <c r="S468" s="40"/>
      <c r="T468" s="32"/>
    </row>
    <row r="469" spans="1:20" s="4" customFormat="1" x14ac:dyDescent="0.2">
      <c r="A469" s="3"/>
      <c r="B469" s="3"/>
      <c r="C469" s="3"/>
      <c r="D469" s="3"/>
      <c r="E469" s="3"/>
      <c r="F469" s="32"/>
      <c r="G469" s="40"/>
      <c r="H469" s="40"/>
      <c r="I469" s="40"/>
      <c r="J469" s="40"/>
      <c r="K469" s="40"/>
      <c r="L469" s="40"/>
      <c r="M469" s="40"/>
      <c r="N469" s="32"/>
      <c r="O469" s="32"/>
      <c r="P469" s="40"/>
      <c r="Q469" s="40"/>
      <c r="R469" s="40"/>
      <c r="S469" s="40"/>
      <c r="T469" s="32"/>
    </row>
    <row r="470" spans="1:20" s="4" customFormat="1" x14ac:dyDescent="0.2">
      <c r="A470" s="3"/>
      <c r="B470" s="3"/>
      <c r="C470" s="3"/>
      <c r="D470" s="3"/>
      <c r="E470" s="3"/>
      <c r="F470" s="32"/>
      <c r="G470" s="40"/>
      <c r="H470" s="40"/>
      <c r="I470" s="40"/>
      <c r="J470" s="40"/>
      <c r="K470" s="40"/>
      <c r="L470" s="40"/>
      <c r="M470" s="40"/>
      <c r="N470" s="32"/>
      <c r="O470" s="32"/>
      <c r="P470" s="40"/>
      <c r="Q470" s="40"/>
      <c r="R470" s="40"/>
      <c r="S470" s="40"/>
      <c r="T470" s="32"/>
    </row>
    <row r="471" spans="1:20" s="4" customFormat="1" x14ac:dyDescent="0.2">
      <c r="A471" s="3"/>
      <c r="B471" s="3"/>
      <c r="C471" s="3"/>
      <c r="D471" s="3"/>
      <c r="E471" s="3"/>
      <c r="F471" s="32"/>
      <c r="G471" s="40"/>
      <c r="H471" s="40"/>
      <c r="I471" s="40"/>
      <c r="J471" s="40"/>
      <c r="K471" s="40"/>
      <c r="L471" s="40"/>
      <c r="M471" s="40"/>
      <c r="N471" s="32"/>
      <c r="O471" s="32"/>
      <c r="P471" s="40"/>
      <c r="Q471" s="40"/>
      <c r="R471" s="40"/>
      <c r="S471" s="40"/>
      <c r="T471" s="32"/>
    </row>
    <row r="472" spans="1:20" s="4" customFormat="1" x14ac:dyDescent="0.2">
      <c r="A472" s="3"/>
      <c r="B472" s="3"/>
      <c r="C472" s="3"/>
      <c r="D472" s="3"/>
      <c r="E472" s="3"/>
      <c r="F472" s="32"/>
      <c r="G472" s="40"/>
      <c r="H472" s="40"/>
      <c r="I472" s="40"/>
      <c r="J472" s="40"/>
      <c r="K472" s="40"/>
      <c r="L472" s="40"/>
      <c r="M472" s="40"/>
      <c r="N472" s="32"/>
      <c r="O472" s="32"/>
      <c r="P472" s="40"/>
      <c r="Q472" s="40"/>
      <c r="R472" s="40"/>
      <c r="S472" s="40"/>
      <c r="T472" s="32"/>
    </row>
    <row r="473" spans="1:20" s="4" customFormat="1" x14ac:dyDescent="0.2">
      <c r="A473" s="3"/>
      <c r="B473" s="3"/>
      <c r="C473" s="3"/>
      <c r="D473" s="3"/>
      <c r="E473" s="3"/>
      <c r="F473" s="32"/>
      <c r="G473" s="40"/>
      <c r="H473" s="40"/>
      <c r="I473" s="40"/>
      <c r="J473" s="40"/>
      <c r="K473" s="40"/>
      <c r="L473" s="40"/>
      <c r="M473" s="40"/>
      <c r="N473" s="32"/>
      <c r="O473" s="32"/>
      <c r="P473" s="40"/>
      <c r="Q473" s="40"/>
      <c r="R473" s="40"/>
      <c r="S473" s="40"/>
      <c r="T473" s="32"/>
    </row>
    <row r="474" spans="1:20" s="4" customFormat="1" x14ac:dyDescent="0.2">
      <c r="A474" s="3"/>
      <c r="B474" s="3"/>
      <c r="C474" s="3"/>
      <c r="D474" s="3"/>
      <c r="E474" s="3"/>
      <c r="F474" s="32"/>
      <c r="G474" s="40"/>
      <c r="H474" s="40"/>
      <c r="I474" s="40"/>
      <c r="J474" s="40"/>
      <c r="K474" s="40"/>
      <c r="L474" s="40"/>
      <c r="M474" s="40"/>
      <c r="N474" s="32"/>
      <c r="O474" s="32"/>
      <c r="P474" s="40"/>
      <c r="Q474" s="40"/>
      <c r="R474" s="40"/>
      <c r="S474" s="40"/>
      <c r="T474" s="32"/>
    </row>
    <row r="475" spans="1:20" s="4" customFormat="1" x14ac:dyDescent="0.2">
      <c r="A475" s="3"/>
      <c r="B475" s="3"/>
      <c r="C475" s="3"/>
      <c r="D475" s="3"/>
      <c r="E475" s="3"/>
      <c r="F475" s="32"/>
      <c r="G475" s="40"/>
      <c r="H475" s="40"/>
      <c r="I475" s="40"/>
      <c r="J475" s="40"/>
      <c r="K475" s="40"/>
      <c r="L475" s="40"/>
      <c r="M475" s="40"/>
      <c r="N475" s="32"/>
      <c r="O475" s="32"/>
      <c r="P475" s="40"/>
      <c r="Q475" s="40"/>
      <c r="R475" s="40"/>
      <c r="S475" s="40"/>
      <c r="T475" s="32"/>
    </row>
    <row r="476" spans="1:20" s="4" customFormat="1" x14ac:dyDescent="0.2">
      <c r="A476" s="3"/>
      <c r="B476" s="3"/>
      <c r="C476" s="3"/>
      <c r="D476" s="3"/>
      <c r="E476" s="3"/>
      <c r="F476" s="32"/>
      <c r="G476" s="40"/>
      <c r="H476" s="40"/>
      <c r="I476" s="40"/>
      <c r="J476" s="40"/>
      <c r="K476" s="40"/>
      <c r="L476" s="40"/>
      <c r="M476" s="40"/>
      <c r="N476" s="32"/>
      <c r="O476" s="32"/>
      <c r="P476" s="40"/>
      <c r="Q476" s="40"/>
      <c r="R476" s="40"/>
      <c r="S476" s="40"/>
      <c r="T476" s="32"/>
    </row>
    <row r="477" spans="1:20" s="4" customFormat="1" x14ac:dyDescent="0.2">
      <c r="A477" s="3"/>
      <c r="B477" s="3"/>
      <c r="C477" s="3"/>
      <c r="D477" s="3"/>
      <c r="E477" s="3"/>
      <c r="F477" s="32"/>
      <c r="G477" s="40"/>
      <c r="H477" s="40"/>
      <c r="I477" s="40"/>
      <c r="J477" s="40"/>
      <c r="K477" s="40"/>
      <c r="L477" s="40"/>
      <c r="M477" s="40"/>
      <c r="N477" s="32"/>
      <c r="O477" s="32"/>
      <c r="P477" s="40"/>
      <c r="Q477" s="40"/>
      <c r="R477" s="40"/>
      <c r="S477" s="40"/>
      <c r="T477" s="32"/>
    </row>
    <row r="478" spans="1:20" s="4" customFormat="1" x14ac:dyDescent="0.2">
      <c r="A478" s="3"/>
      <c r="B478" s="3"/>
      <c r="C478" s="3"/>
      <c r="D478" s="3"/>
      <c r="E478" s="3"/>
      <c r="F478" s="32"/>
      <c r="G478" s="40"/>
      <c r="H478" s="40"/>
      <c r="I478" s="40"/>
      <c r="J478" s="40"/>
      <c r="K478" s="40"/>
      <c r="L478" s="40"/>
      <c r="M478" s="40"/>
      <c r="N478" s="32"/>
      <c r="O478" s="32"/>
      <c r="P478" s="40"/>
      <c r="Q478" s="40"/>
      <c r="R478" s="40"/>
      <c r="S478" s="40"/>
      <c r="T478" s="32"/>
    </row>
    <row r="479" spans="1:20" s="4" customFormat="1" x14ac:dyDescent="0.2">
      <c r="A479" s="3"/>
      <c r="B479" s="3"/>
      <c r="C479" s="3"/>
      <c r="D479" s="3"/>
      <c r="E479" s="3"/>
      <c r="F479" s="32"/>
      <c r="G479" s="40"/>
      <c r="H479" s="40"/>
      <c r="I479" s="40"/>
      <c r="J479" s="40"/>
      <c r="K479" s="40"/>
      <c r="L479" s="40"/>
      <c r="M479" s="40"/>
      <c r="N479" s="32"/>
      <c r="O479" s="32"/>
      <c r="P479" s="40"/>
      <c r="Q479" s="40"/>
      <c r="R479" s="40"/>
      <c r="S479" s="40"/>
      <c r="T479" s="32"/>
    </row>
    <row r="480" spans="1:20" s="4" customFormat="1" x14ac:dyDescent="0.2">
      <c r="A480" s="3"/>
      <c r="B480" s="3"/>
      <c r="C480" s="3"/>
      <c r="D480" s="3"/>
      <c r="E480" s="3"/>
      <c r="F480" s="32"/>
      <c r="G480" s="40"/>
      <c r="H480" s="40"/>
      <c r="I480" s="40"/>
      <c r="J480" s="40"/>
      <c r="K480" s="40"/>
      <c r="L480" s="40"/>
      <c r="M480" s="40"/>
      <c r="N480" s="32"/>
      <c r="O480" s="32"/>
      <c r="P480" s="40"/>
      <c r="Q480" s="40"/>
      <c r="R480" s="40"/>
      <c r="S480" s="40"/>
      <c r="T480" s="32"/>
    </row>
    <row r="481" spans="1:20" s="4" customFormat="1" x14ac:dyDescent="0.2">
      <c r="A481" s="3"/>
      <c r="B481" s="3"/>
      <c r="C481" s="3"/>
      <c r="D481" s="3"/>
      <c r="E481" s="3"/>
      <c r="F481" s="32"/>
      <c r="G481" s="40"/>
      <c r="H481" s="40"/>
      <c r="I481" s="40"/>
      <c r="J481" s="40"/>
      <c r="K481" s="40"/>
      <c r="L481" s="40"/>
      <c r="M481" s="40"/>
      <c r="N481" s="32"/>
      <c r="O481" s="32"/>
      <c r="P481" s="40"/>
      <c r="Q481" s="40"/>
      <c r="R481" s="40"/>
      <c r="S481" s="40"/>
      <c r="T481" s="32"/>
    </row>
    <row r="482" spans="1:20" s="4" customFormat="1" x14ac:dyDescent="0.2">
      <c r="A482" s="3"/>
      <c r="B482" s="3"/>
      <c r="C482" s="3"/>
      <c r="D482" s="3"/>
      <c r="E482" s="3"/>
      <c r="F482" s="32"/>
      <c r="G482" s="40"/>
      <c r="H482" s="40"/>
      <c r="I482" s="40"/>
      <c r="J482" s="40"/>
      <c r="K482" s="40"/>
      <c r="L482" s="40"/>
      <c r="M482" s="40"/>
      <c r="N482" s="32"/>
      <c r="O482" s="32"/>
      <c r="P482" s="40"/>
      <c r="Q482" s="40"/>
      <c r="R482" s="40"/>
      <c r="S482" s="40"/>
      <c r="T482" s="32"/>
    </row>
    <row r="483" spans="1:20" s="4" customFormat="1" x14ac:dyDescent="0.2">
      <c r="A483" s="3"/>
      <c r="B483" s="3"/>
      <c r="C483" s="3"/>
      <c r="D483" s="3"/>
      <c r="E483" s="3"/>
      <c r="F483" s="32"/>
      <c r="G483" s="40"/>
      <c r="H483" s="40"/>
      <c r="I483" s="40"/>
      <c r="J483" s="40"/>
      <c r="K483" s="40"/>
      <c r="L483" s="40"/>
      <c r="M483" s="40"/>
      <c r="N483" s="32"/>
      <c r="O483" s="32"/>
      <c r="P483" s="40"/>
      <c r="Q483" s="40"/>
      <c r="R483" s="40"/>
      <c r="S483" s="40"/>
      <c r="T483" s="32"/>
    </row>
    <row r="484" spans="1:20" s="4" customFormat="1" x14ac:dyDescent="0.2">
      <c r="A484" s="3"/>
      <c r="B484" s="3"/>
      <c r="C484" s="3"/>
      <c r="D484" s="3"/>
      <c r="E484" s="3"/>
      <c r="F484" s="32"/>
      <c r="G484" s="40"/>
      <c r="H484" s="40"/>
      <c r="I484" s="40"/>
      <c r="J484" s="40"/>
      <c r="K484" s="40"/>
      <c r="L484" s="40"/>
      <c r="M484" s="40"/>
      <c r="N484" s="32"/>
      <c r="O484" s="32"/>
      <c r="P484" s="40"/>
      <c r="Q484" s="40"/>
      <c r="R484" s="40"/>
      <c r="S484" s="40"/>
      <c r="T484" s="32"/>
    </row>
    <row r="485" spans="1:20" s="4" customFormat="1" x14ac:dyDescent="0.2">
      <c r="A485" s="3"/>
      <c r="B485" s="3"/>
      <c r="C485" s="3"/>
      <c r="D485" s="3"/>
      <c r="E485" s="3"/>
      <c r="F485" s="32"/>
      <c r="G485" s="40"/>
      <c r="H485" s="40"/>
      <c r="I485" s="40"/>
      <c r="J485" s="40"/>
      <c r="K485" s="40"/>
      <c r="L485" s="40"/>
      <c r="M485" s="40"/>
      <c r="N485" s="32"/>
      <c r="O485" s="32"/>
      <c r="P485" s="40"/>
      <c r="Q485" s="40"/>
      <c r="R485" s="40"/>
      <c r="S485" s="40"/>
      <c r="T485" s="32"/>
    </row>
    <row r="486" spans="1:20" s="4" customFormat="1" x14ac:dyDescent="0.2">
      <c r="A486" s="3"/>
      <c r="B486" s="3"/>
      <c r="C486" s="3"/>
      <c r="D486" s="3"/>
      <c r="E486" s="3"/>
      <c r="F486" s="32"/>
      <c r="G486" s="40"/>
      <c r="H486" s="40"/>
      <c r="I486" s="40"/>
      <c r="J486" s="40"/>
      <c r="K486" s="40"/>
      <c r="L486" s="40"/>
      <c r="M486" s="40"/>
      <c r="N486" s="32"/>
      <c r="O486" s="32"/>
      <c r="P486" s="40"/>
      <c r="Q486" s="40"/>
      <c r="R486" s="40"/>
      <c r="S486" s="40"/>
      <c r="T486" s="32"/>
    </row>
    <row r="487" spans="1:20" s="4" customFormat="1" x14ac:dyDescent="0.2">
      <c r="A487" s="3"/>
      <c r="B487" s="3"/>
      <c r="C487" s="3"/>
      <c r="D487" s="3"/>
      <c r="E487" s="3"/>
      <c r="F487" s="32"/>
      <c r="G487" s="40"/>
      <c r="H487" s="40"/>
      <c r="I487" s="40"/>
      <c r="J487" s="40"/>
      <c r="K487" s="40"/>
      <c r="L487" s="40"/>
      <c r="M487" s="40"/>
      <c r="N487" s="32"/>
      <c r="O487" s="32"/>
      <c r="P487" s="40"/>
      <c r="Q487" s="40"/>
      <c r="R487" s="40"/>
      <c r="S487" s="40"/>
      <c r="T487" s="32"/>
    </row>
    <row r="488" spans="1:20" s="4" customFormat="1" x14ac:dyDescent="0.2">
      <c r="A488" s="3"/>
      <c r="B488" s="3"/>
      <c r="C488" s="3"/>
      <c r="D488" s="3"/>
      <c r="E488" s="3"/>
      <c r="F488" s="32"/>
      <c r="G488" s="40"/>
      <c r="H488" s="40"/>
      <c r="I488" s="40"/>
      <c r="J488" s="40"/>
      <c r="K488" s="40"/>
      <c r="L488" s="40"/>
      <c r="M488" s="40"/>
      <c r="N488" s="32"/>
      <c r="O488" s="32"/>
      <c r="P488" s="40"/>
      <c r="Q488" s="40"/>
      <c r="R488" s="40"/>
      <c r="S488" s="40"/>
      <c r="T488" s="32"/>
    </row>
    <row r="489" spans="1:20" s="4" customFormat="1" x14ac:dyDescent="0.2">
      <c r="A489" s="3"/>
      <c r="B489" s="3"/>
      <c r="C489" s="3"/>
      <c r="D489" s="3"/>
      <c r="E489" s="3"/>
      <c r="F489" s="32"/>
      <c r="G489" s="40"/>
      <c r="H489" s="40"/>
      <c r="I489" s="40"/>
      <c r="J489" s="40"/>
      <c r="K489" s="40"/>
      <c r="L489" s="40"/>
      <c r="M489" s="40"/>
      <c r="N489" s="32"/>
      <c r="O489" s="32"/>
      <c r="P489" s="40"/>
      <c r="Q489" s="40"/>
      <c r="R489" s="40"/>
      <c r="S489" s="40"/>
      <c r="T489" s="32"/>
    </row>
    <row r="490" spans="1:20" s="4" customFormat="1" x14ac:dyDescent="0.2">
      <c r="A490" s="3"/>
      <c r="B490" s="3"/>
      <c r="C490" s="3"/>
      <c r="D490" s="3"/>
      <c r="E490" s="3"/>
      <c r="F490" s="32"/>
      <c r="G490" s="40"/>
      <c r="H490" s="40"/>
      <c r="I490" s="40"/>
      <c r="J490" s="40"/>
      <c r="K490" s="40"/>
      <c r="L490" s="40"/>
      <c r="M490" s="40"/>
      <c r="N490" s="32"/>
      <c r="O490" s="32"/>
      <c r="P490" s="40"/>
      <c r="Q490" s="40"/>
      <c r="R490" s="40"/>
      <c r="S490" s="40"/>
      <c r="T490" s="32"/>
    </row>
    <row r="491" spans="1:20" s="4" customFormat="1" x14ac:dyDescent="0.2">
      <c r="A491" s="3"/>
      <c r="B491" s="3"/>
      <c r="C491" s="3"/>
      <c r="D491" s="3"/>
      <c r="E491" s="3"/>
      <c r="F491" s="32"/>
      <c r="G491" s="40"/>
      <c r="H491" s="40"/>
      <c r="I491" s="40"/>
      <c r="J491" s="40"/>
      <c r="K491" s="40"/>
      <c r="L491" s="40"/>
      <c r="M491" s="40"/>
      <c r="N491" s="32"/>
      <c r="O491" s="32"/>
      <c r="P491" s="40"/>
      <c r="Q491" s="40"/>
      <c r="R491" s="40"/>
      <c r="S491" s="40"/>
      <c r="T491" s="32"/>
    </row>
    <row r="492" spans="1:20" s="4" customFormat="1" x14ac:dyDescent="0.2">
      <c r="A492" s="3"/>
      <c r="B492" s="3"/>
      <c r="C492" s="3"/>
      <c r="D492" s="3"/>
      <c r="E492" s="3"/>
      <c r="F492" s="32"/>
      <c r="G492" s="40"/>
      <c r="H492" s="40"/>
      <c r="I492" s="40"/>
      <c r="J492" s="40"/>
      <c r="K492" s="40"/>
      <c r="L492" s="40"/>
      <c r="M492" s="40"/>
      <c r="N492" s="32"/>
      <c r="O492" s="32"/>
      <c r="P492" s="40"/>
      <c r="Q492" s="40"/>
      <c r="R492" s="40"/>
      <c r="S492" s="40"/>
      <c r="T492" s="32"/>
    </row>
    <row r="493" spans="1:20" s="4" customFormat="1" x14ac:dyDescent="0.2">
      <c r="A493" s="3"/>
      <c r="B493" s="3"/>
      <c r="C493" s="3"/>
      <c r="D493" s="3"/>
      <c r="E493" s="3"/>
      <c r="F493" s="32"/>
      <c r="G493" s="40"/>
      <c r="H493" s="40"/>
      <c r="I493" s="40"/>
      <c r="J493" s="40"/>
      <c r="K493" s="40"/>
      <c r="L493" s="40"/>
      <c r="M493" s="40"/>
      <c r="N493" s="32"/>
      <c r="O493" s="32"/>
      <c r="P493" s="40"/>
      <c r="Q493" s="40"/>
      <c r="R493" s="40"/>
      <c r="S493" s="40"/>
      <c r="T493" s="32"/>
    </row>
    <row r="494" spans="1:20" s="4" customFormat="1" x14ac:dyDescent="0.2">
      <c r="A494" s="3"/>
      <c r="B494" s="3"/>
      <c r="C494" s="3"/>
      <c r="D494" s="3"/>
      <c r="E494" s="3"/>
      <c r="F494" s="32"/>
      <c r="G494" s="40"/>
      <c r="H494" s="40"/>
      <c r="I494" s="40"/>
      <c r="J494" s="40"/>
      <c r="K494" s="40"/>
      <c r="L494" s="40"/>
      <c r="M494" s="40"/>
      <c r="N494" s="32"/>
      <c r="O494" s="32"/>
      <c r="P494" s="40"/>
      <c r="Q494" s="40"/>
      <c r="R494" s="40"/>
      <c r="S494" s="40"/>
      <c r="T494" s="32"/>
    </row>
    <row r="495" spans="1:20" s="4" customFormat="1" x14ac:dyDescent="0.2">
      <c r="A495" s="3"/>
      <c r="B495" s="3"/>
      <c r="C495" s="3"/>
      <c r="D495" s="3"/>
      <c r="E495" s="3"/>
      <c r="F495" s="32"/>
      <c r="G495" s="40"/>
      <c r="H495" s="40"/>
      <c r="I495" s="40"/>
      <c r="J495" s="40"/>
      <c r="K495" s="40"/>
      <c r="L495" s="40"/>
      <c r="M495" s="40"/>
      <c r="N495" s="32"/>
      <c r="O495" s="32"/>
      <c r="P495" s="40"/>
      <c r="Q495" s="40"/>
      <c r="R495" s="40"/>
      <c r="S495" s="40"/>
      <c r="T495" s="32"/>
    </row>
    <row r="496" spans="1:20" s="4" customFormat="1" x14ac:dyDescent="0.2">
      <c r="A496" s="3"/>
      <c r="B496" s="3"/>
      <c r="C496" s="3"/>
      <c r="D496" s="3"/>
      <c r="E496" s="3"/>
      <c r="F496" s="32"/>
      <c r="G496" s="40"/>
      <c r="H496" s="40"/>
      <c r="I496" s="40"/>
      <c r="J496" s="40"/>
      <c r="K496" s="40"/>
      <c r="L496" s="40"/>
      <c r="M496" s="40"/>
      <c r="N496" s="32"/>
      <c r="O496" s="32"/>
      <c r="P496" s="40"/>
      <c r="Q496" s="40"/>
      <c r="R496" s="40"/>
      <c r="S496" s="40"/>
      <c r="T496" s="32"/>
    </row>
    <row r="497" spans="1:20" s="4" customFormat="1" x14ac:dyDescent="0.2">
      <c r="A497" s="3"/>
      <c r="B497" s="3"/>
      <c r="C497" s="3"/>
      <c r="D497" s="3"/>
      <c r="E497" s="3"/>
      <c r="F497" s="32"/>
      <c r="G497" s="40"/>
      <c r="H497" s="40"/>
      <c r="I497" s="40"/>
      <c r="J497" s="40"/>
      <c r="K497" s="40"/>
      <c r="L497" s="40"/>
      <c r="M497" s="40"/>
      <c r="N497" s="32"/>
      <c r="O497" s="32"/>
      <c r="P497" s="40"/>
      <c r="Q497" s="40"/>
      <c r="R497" s="40"/>
      <c r="S497" s="40"/>
      <c r="T497" s="32"/>
    </row>
    <row r="498" spans="1:20" s="4" customFormat="1" x14ac:dyDescent="0.2">
      <c r="A498" s="3"/>
      <c r="B498" s="3"/>
      <c r="C498" s="3"/>
      <c r="D498" s="3"/>
      <c r="E498" s="3"/>
      <c r="F498" s="32"/>
      <c r="G498" s="40"/>
      <c r="H498" s="40"/>
      <c r="I498" s="40"/>
      <c r="J498" s="40"/>
      <c r="K498" s="40"/>
      <c r="L498" s="40"/>
      <c r="M498" s="40"/>
      <c r="N498" s="32"/>
      <c r="O498" s="32"/>
      <c r="P498" s="40"/>
      <c r="Q498" s="40"/>
      <c r="R498" s="40"/>
      <c r="S498" s="40"/>
      <c r="T498" s="32"/>
    </row>
    <row r="499" spans="1:20" s="4" customFormat="1" x14ac:dyDescent="0.2">
      <c r="A499" s="3"/>
      <c r="B499" s="3"/>
      <c r="C499" s="3"/>
      <c r="D499" s="3"/>
      <c r="E499" s="3"/>
      <c r="F499" s="32"/>
      <c r="G499" s="40"/>
      <c r="H499" s="40"/>
      <c r="I499" s="40"/>
      <c r="J499" s="40"/>
      <c r="K499" s="40"/>
      <c r="L499" s="40"/>
      <c r="M499" s="40"/>
      <c r="N499" s="32"/>
      <c r="O499" s="32"/>
      <c r="P499" s="40"/>
      <c r="Q499" s="40"/>
      <c r="R499" s="40"/>
      <c r="S499" s="40"/>
      <c r="T499" s="32"/>
    </row>
    <row r="500" spans="1:20" s="4" customFormat="1" x14ac:dyDescent="0.2">
      <c r="A500" s="3"/>
      <c r="B500" s="3"/>
      <c r="C500" s="3"/>
      <c r="D500" s="3"/>
      <c r="E500" s="3"/>
      <c r="F500" s="32"/>
      <c r="G500" s="40"/>
      <c r="H500" s="40"/>
      <c r="I500" s="40"/>
      <c r="J500" s="40"/>
      <c r="K500" s="40"/>
      <c r="L500" s="40"/>
      <c r="M500" s="40"/>
      <c r="N500" s="32"/>
      <c r="O500" s="32"/>
      <c r="P500" s="40"/>
      <c r="Q500" s="40"/>
      <c r="R500" s="40"/>
      <c r="S500" s="40"/>
      <c r="T500" s="32"/>
    </row>
    <row r="501" spans="1:20" s="4" customFormat="1" x14ac:dyDescent="0.2">
      <c r="A501" s="3"/>
      <c r="B501" s="3"/>
      <c r="C501" s="3"/>
      <c r="D501" s="3"/>
      <c r="E501" s="3"/>
      <c r="F501" s="32"/>
      <c r="G501" s="40"/>
      <c r="H501" s="40"/>
      <c r="I501" s="40"/>
      <c r="J501" s="40"/>
      <c r="K501" s="40"/>
      <c r="L501" s="40"/>
      <c r="M501" s="40"/>
      <c r="N501" s="32"/>
      <c r="O501" s="32"/>
      <c r="P501" s="40"/>
      <c r="Q501" s="40"/>
      <c r="R501" s="40"/>
      <c r="S501" s="40"/>
      <c r="T501" s="32"/>
    </row>
    <row r="502" spans="1:20" s="4" customFormat="1" x14ac:dyDescent="0.2">
      <c r="A502" s="3"/>
      <c r="B502" s="3"/>
      <c r="C502" s="3"/>
      <c r="D502" s="3"/>
      <c r="E502" s="3"/>
      <c r="F502" s="32"/>
      <c r="G502" s="40"/>
      <c r="H502" s="40"/>
      <c r="I502" s="40"/>
      <c r="J502" s="40"/>
      <c r="K502" s="40"/>
      <c r="L502" s="40"/>
      <c r="M502" s="40"/>
      <c r="N502" s="32"/>
      <c r="O502" s="32"/>
      <c r="P502" s="40"/>
      <c r="Q502" s="40"/>
      <c r="R502" s="40"/>
      <c r="S502" s="40"/>
      <c r="T502" s="32"/>
    </row>
    <row r="503" spans="1:20" s="4" customFormat="1" x14ac:dyDescent="0.2">
      <c r="A503" s="3"/>
      <c r="B503" s="3"/>
      <c r="C503" s="3"/>
      <c r="D503" s="3"/>
      <c r="E503" s="3"/>
      <c r="F503" s="32"/>
      <c r="G503" s="40"/>
      <c r="H503" s="40"/>
      <c r="I503" s="40"/>
      <c r="J503" s="40"/>
      <c r="K503" s="40"/>
      <c r="L503" s="40"/>
      <c r="M503" s="40"/>
      <c r="N503" s="32"/>
      <c r="O503" s="32"/>
      <c r="P503" s="40"/>
      <c r="Q503" s="40"/>
      <c r="R503" s="40"/>
      <c r="S503" s="40"/>
      <c r="T503" s="32"/>
    </row>
    <row r="504" spans="1:20" s="4" customFormat="1" x14ac:dyDescent="0.2">
      <c r="A504" s="3"/>
      <c r="B504" s="3"/>
      <c r="C504" s="3"/>
      <c r="D504" s="3"/>
      <c r="E504" s="3"/>
      <c r="F504" s="32"/>
      <c r="G504" s="40"/>
      <c r="H504" s="40"/>
      <c r="I504" s="40"/>
      <c r="J504" s="40"/>
      <c r="K504" s="40"/>
      <c r="L504" s="40"/>
      <c r="M504" s="40"/>
      <c r="N504" s="32"/>
      <c r="O504" s="32"/>
      <c r="P504" s="40"/>
      <c r="Q504" s="40"/>
      <c r="R504" s="40"/>
      <c r="S504" s="40"/>
      <c r="T504" s="32"/>
    </row>
    <row r="505" spans="1:20" s="4" customFormat="1" x14ac:dyDescent="0.2">
      <c r="A505" s="3"/>
      <c r="B505" s="3"/>
      <c r="C505" s="3"/>
      <c r="D505" s="3"/>
      <c r="E505" s="3"/>
      <c r="F505" s="32"/>
      <c r="G505" s="40"/>
      <c r="H505" s="40"/>
      <c r="I505" s="40"/>
      <c r="J505" s="40"/>
      <c r="K505" s="40"/>
      <c r="L505" s="40"/>
      <c r="M505" s="40"/>
      <c r="N505" s="32"/>
      <c r="O505" s="32"/>
      <c r="P505" s="40"/>
      <c r="Q505" s="40"/>
      <c r="R505" s="40"/>
      <c r="S505" s="40"/>
      <c r="T505" s="32"/>
    </row>
    <row r="506" spans="1:20" s="4" customFormat="1" x14ac:dyDescent="0.2">
      <c r="A506" s="3"/>
      <c r="B506" s="3"/>
      <c r="C506" s="3"/>
      <c r="D506" s="3"/>
      <c r="E506" s="3"/>
      <c r="F506" s="32"/>
      <c r="G506" s="40"/>
      <c r="H506" s="40"/>
      <c r="I506" s="40"/>
      <c r="J506" s="40"/>
      <c r="K506" s="40"/>
      <c r="L506" s="40"/>
      <c r="M506" s="40"/>
      <c r="N506" s="32"/>
      <c r="O506" s="32"/>
      <c r="P506" s="40"/>
      <c r="Q506" s="40"/>
      <c r="R506" s="40"/>
      <c r="S506" s="40"/>
      <c r="T506" s="32"/>
    </row>
    <row r="507" spans="1:20" s="4" customFormat="1" x14ac:dyDescent="0.2">
      <c r="A507" s="3"/>
      <c r="B507" s="3"/>
      <c r="C507" s="3"/>
      <c r="D507" s="3"/>
      <c r="E507" s="3"/>
      <c r="F507" s="32"/>
      <c r="G507" s="40"/>
      <c r="H507" s="40"/>
      <c r="I507" s="40"/>
      <c r="J507" s="40"/>
      <c r="K507" s="40"/>
      <c r="L507" s="40"/>
      <c r="M507" s="40"/>
      <c r="N507" s="32"/>
      <c r="O507" s="32"/>
      <c r="P507" s="40"/>
      <c r="Q507" s="40"/>
      <c r="R507" s="40"/>
      <c r="S507" s="40"/>
      <c r="T507" s="32"/>
    </row>
    <row r="508" spans="1:20" s="4" customFormat="1" x14ac:dyDescent="0.2">
      <c r="A508" s="3"/>
      <c r="B508" s="3"/>
      <c r="C508" s="3"/>
      <c r="D508" s="3"/>
      <c r="E508" s="3"/>
      <c r="F508" s="32"/>
      <c r="G508" s="40"/>
      <c r="H508" s="40"/>
      <c r="I508" s="40"/>
      <c r="J508" s="40"/>
      <c r="K508" s="40"/>
      <c r="L508" s="40"/>
      <c r="M508" s="40"/>
      <c r="N508" s="32"/>
      <c r="O508" s="32"/>
      <c r="P508" s="40"/>
      <c r="Q508" s="40"/>
      <c r="R508" s="40"/>
      <c r="S508" s="40"/>
      <c r="T508" s="32"/>
    </row>
    <row r="509" spans="1:20" s="4" customFormat="1" x14ac:dyDescent="0.2">
      <c r="A509" s="3"/>
      <c r="B509" s="3"/>
      <c r="C509" s="3"/>
      <c r="D509" s="3"/>
      <c r="E509" s="3"/>
      <c r="F509" s="32"/>
      <c r="G509" s="40"/>
      <c r="H509" s="40"/>
      <c r="I509" s="40"/>
      <c r="J509" s="40"/>
      <c r="K509" s="40"/>
      <c r="L509" s="40"/>
      <c r="M509" s="40"/>
      <c r="N509" s="32"/>
      <c r="O509" s="32"/>
      <c r="P509" s="40"/>
      <c r="Q509" s="40"/>
      <c r="R509" s="40"/>
      <c r="S509" s="40"/>
      <c r="T509" s="32"/>
    </row>
    <row r="510" spans="1:20" s="4" customFormat="1" x14ac:dyDescent="0.2">
      <c r="A510" s="3"/>
      <c r="B510" s="3"/>
      <c r="C510" s="3"/>
      <c r="D510" s="3"/>
      <c r="E510" s="3"/>
      <c r="F510" s="32"/>
      <c r="G510" s="40"/>
      <c r="H510" s="40"/>
      <c r="I510" s="40"/>
      <c r="J510" s="40"/>
      <c r="K510" s="40"/>
      <c r="L510" s="40"/>
      <c r="M510" s="40"/>
      <c r="N510" s="32"/>
      <c r="O510" s="32"/>
      <c r="P510" s="40"/>
      <c r="Q510" s="40"/>
      <c r="R510" s="40"/>
      <c r="S510" s="40"/>
      <c r="T510" s="32"/>
    </row>
    <row r="511" spans="1:20" s="4" customFormat="1" x14ac:dyDescent="0.2">
      <c r="A511" s="3"/>
      <c r="B511" s="3"/>
      <c r="C511" s="3"/>
      <c r="D511" s="3"/>
      <c r="E511" s="3"/>
      <c r="F511" s="32"/>
      <c r="G511" s="40"/>
      <c r="H511" s="40"/>
      <c r="I511" s="40"/>
      <c r="J511" s="40"/>
      <c r="K511" s="40"/>
      <c r="L511" s="40"/>
      <c r="M511" s="40"/>
      <c r="N511" s="32"/>
      <c r="O511" s="32"/>
      <c r="P511" s="40"/>
      <c r="Q511" s="40"/>
      <c r="R511" s="40"/>
      <c r="S511" s="40"/>
      <c r="T511" s="32"/>
    </row>
    <row r="512" spans="1:20" s="4" customFormat="1" x14ac:dyDescent="0.2">
      <c r="A512" s="3"/>
      <c r="B512" s="3"/>
      <c r="C512" s="3"/>
      <c r="D512" s="3"/>
      <c r="E512" s="3"/>
      <c r="F512" s="32"/>
      <c r="G512" s="40"/>
      <c r="H512" s="40"/>
      <c r="I512" s="40"/>
      <c r="J512" s="40"/>
      <c r="K512" s="40"/>
      <c r="L512" s="40"/>
      <c r="M512" s="40"/>
      <c r="N512" s="32"/>
      <c r="O512" s="32"/>
      <c r="P512" s="40"/>
      <c r="Q512" s="40"/>
      <c r="R512" s="40"/>
      <c r="S512" s="40"/>
      <c r="T512" s="32"/>
    </row>
    <row r="513" spans="1:20" s="4" customFormat="1" x14ac:dyDescent="0.2">
      <c r="A513" s="3"/>
      <c r="B513" s="3"/>
      <c r="C513" s="3"/>
      <c r="D513" s="3"/>
      <c r="E513" s="3"/>
      <c r="F513" s="32"/>
      <c r="G513" s="40"/>
      <c r="H513" s="40"/>
      <c r="I513" s="40"/>
      <c r="J513" s="40"/>
      <c r="K513" s="40"/>
      <c r="L513" s="40"/>
      <c r="M513" s="40"/>
      <c r="N513" s="32"/>
      <c r="O513" s="32"/>
      <c r="P513" s="40"/>
      <c r="Q513" s="40"/>
      <c r="R513" s="40"/>
      <c r="S513" s="40"/>
      <c r="T513" s="32"/>
    </row>
    <row r="514" spans="1:20" s="4" customFormat="1" x14ac:dyDescent="0.2">
      <c r="A514" s="3"/>
      <c r="B514" s="3"/>
      <c r="C514" s="3"/>
      <c r="D514" s="3"/>
      <c r="E514" s="3"/>
      <c r="F514" s="32"/>
      <c r="G514" s="40"/>
      <c r="H514" s="40"/>
      <c r="I514" s="40"/>
      <c r="J514" s="40"/>
      <c r="K514" s="40"/>
      <c r="L514" s="40"/>
      <c r="M514" s="40"/>
      <c r="N514" s="32"/>
      <c r="O514" s="32"/>
      <c r="P514" s="40"/>
      <c r="Q514" s="40"/>
      <c r="R514" s="40"/>
      <c r="S514" s="40"/>
      <c r="T514" s="32"/>
    </row>
    <row r="515" spans="1:20" s="4" customFormat="1" x14ac:dyDescent="0.2">
      <c r="A515" s="3"/>
      <c r="B515" s="3"/>
      <c r="C515" s="3"/>
      <c r="D515" s="3"/>
      <c r="E515" s="3"/>
      <c r="F515" s="32"/>
      <c r="G515" s="40"/>
      <c r="H515" s="40"/>
      <c r="I515" s="40"/>
      <c r="J515" s="40"/>
      <c r="K515" s="40"/>
      <c r="L515" s="40"/>
      <c r="M515" s="40"/>
      <c r="N515" s="32"/>
      <c r="O515" s="32"/>
      <c r="P515" s="40"/>
      <c r="Q515" s="40"/>
      <c r="R515" s="40"/>
      <c r="S515" s="40"/>
      <c r="T515" s="32"/>
    </row>
    <row r="516" spans="1:20" s="4" customFormat="1" x14ac:dyDescent="0.2">
      <c r="A516" s="3"/>
      <c r="B516" s="3"/>
      <c r="C516" s="3"/>
      <c r="D516" s="3"/>
      <c r="E516" s="3"/>
      <c r="F516" s="32"/>
      <c r="G516" s="40"/>
      <c r="H516" s="40"/>
      <c r="I516" s="40"/>
      <c r="J516" s="40"/>
      <c r="K516" s="40"/>
      <c r="L516" s="40"/>
      <c r="M516" s="40"/>
      <c r="N516" s="32"/>
      <c r="O516" s="32"/>
      <c r="P516" s="40"/>
      <c r="Q516" s="40"/>
      <c r="R516" s="40"/>
      <c r="S516" s="40"/>
      <c r="T516" s="32"/>
    </row>
    <row r="517" spans="1:20" s="4" customFormat="1" x14ac:dyDescent="0.2">
      <c r="A517" s="3"/>
      <c r="B517" s="3"/>
      <c r="C517" s="3"/>
      <c r="D517" s="3"/>
      <c r="E517" s="3"/>
      <c r="F517" s="32"/>
      <c r="G517" s="40"/>
      <c r="H517" s="40"/>
      <c r="I517" s="40"/>
      <c r="J517" s="40"/>
      <c r="K517" s="40"/>
      <c r="L517" s="40"/>
      <c r="M517" s="40"/>
      <c r="N517" s="32"/>
      <c r="O517" s="32"/>
      <c r="P517" s="40"/>
      <c r="Q517" s="40"/>
      <c r="R517" s="40"/>
      <c r="S517" s="40"/>
      <c r="T517" s="32"/>
    </row>
    <row r="518" spans="1:20" s="4" customFormat="1" x14ac:dyDescent="0.2">
      <c r="A518" s="3"/>
      <c r="B518" s="3"/>
      <c r="C518" s="3"/>
      <c r="D518" s="3"/>
      <c r="E518" s="3"/>
      <c r="F518" s="32"/>
      <c r="G518" s="40"/>
      <c r="H518" s="40"/>
      <c r="I518" s="40"/>
      <c r="J518" s="40"/>
      <c r="K518" s="40"/>
      <c r="L518" s="40"/>
      <c r="M518" s="40"/>
      <c r="N518" s="32"/>
      <c r="O518" s="32"/>
      <c r="P518" s="40"/>
      <c r="Q518" s="40"/>
      <c r="R518" s="40"/>
      <c r="S518" s="40"/>
      <c r="T518" s="32"/>
    </row>
    <row r="519" spans="1:20" s="4" customFormat="1" x14ac:dyDescent="0.2">
      <c r="A519" s="3"/>
      <c r="B519" s="3"/>
      <c r="C519" s="3"/>
      <c r="D519" s="3"/>
      <c r="E519" s="3"/>
      <c r="F519" s="32"/>
      <c r="G519" s="40"/>
      <c r="H519" s="40"/>
      <c r="I519" s="40"/>
      <c r="J519" s="40"/>
      <c r="K519" s="40"/>
      <c r="L519" s="40"/>
      <c r="M519" s="40"/>
      <c r="N519" s="32"/>
      <c r="O519" s="32"/>
      <c r="P519" s="40"/>
      <c r="Q519" s="40"/>
      <c r="R519" s="40"/>
      <c r="S519" s="40"/>
      <c r="T519" s="32"/>
    </row>
    <row r="520" spans="1:20" s="4" customFormat="1" x14ac:dyDescent="0.2">
      <c r="A520" s="3"/>
      <c r="B520" s="3"/>
      <c r="C520" s="3"/>
      <c r="D520" s="3"/>
      <c r="E520" s="3"/>
      <c r="F520" s="32"/>
      <c r="G520" s="40"/>
      <c r="H520" s="40"/>
      <c r="I520" s="40"/>
      <c r="J520" s="40"/>
      <c r="K520" s="40"/>
      <c r="L520" s="40"/>
      <c r="M520" s="40"/>
      <c r="N520" s="32"/>
      <c r="O520" s="32"/>
      <c r="P520" s="40"/>
      <c r="Q520" s="40"/>
      <c r="R520" s="40"/>
      <c r="S520" s="40"/>
      <c r="T520" s="32"/>
    </row>
    <row r="521" spans="1:20" s="4" customFormat="1" x14ac:dyDescent="0.2">
      <c r="A521" s="3"/>
      <c r="B521" s="3"/>
      <c r="C521" s="3"/>
      <c r="D521" s="3"/>
      <c r="E521" s="3"/>
      <c r="F521" s="32"/>
      <c r="G521" s="40"/>
      <c r="H521" s="40"/>
      <c r="I521" s="40"/>
      <c r="J521" s="40"/>
      <c r="K521" s="40"/>
      <c r="L521" s="40"/>
      <c r="M521" s="40"/>
      <c r="N521" s="32"/>
      <c r="O521" s="32"/>
      <c r="P521" s="40"/>
      <c r="Q521" s="40"/>
      <c r="R521" s="40"/>
      <c r="S521" s="40"/>
      <c r="T521" s="32"/>
    </row>
    <row r="522" spans="1:20" s="4" customFormat="1" x14ac:dyDescent="0.2">
      <c r="A522" s="3"/>
      <c r="B522" s="3"/>
      <c r="C522" s="3"/>
      <c r="D522" s="3"/>
      <c r="E522" s="3"/>
      <c r="F522" s="32"/>
      <c r="G522" s="40"/>
      <c r="H522" s="40"/>
      <c r="I522" s="40"/>
      <c r="J522" s="40"/>
      <c r="K522" s="40"/>
      <c r="L522" s="40"/>
      <c r="M522" s="40"/>
      <c r="N522" s="32"/>
      <c r="O522" s="32"/>
      <c r="P522" s="40"/>
      <c r="Q522" s="40"/>
      <c r="R522" s="40"/>
      <c r="S522" s="40"/>
      <c r="T522" s="32"/>
    </row>
    <row r="523" spans="1:20" s="4" customFormat="1" x14ac:dyDescent="0.2">
      <c r="A523" s="3"/>
      <c r="B523" s="3"/>
      <c r="C523" s="3"/>
      <c r="D523" s="3"/>
      <c r="E523" s="3"/>
      <c r="F523" s="32"/>
      <c r="G523" s="40"/>
      <c r="H523" s="40"/>
      <c r="I523" s="40"/>
      <c r="J523" s="40"/>
      <c r="K523" s="40"/>
      <c r="L523" s="40"/>
      <c r="M523" s="40"/>
      <c r="N523" s="32"/>
      <c r="O523" s="32"/>
      <c r="P523" s="40"/>
      <c r="Q523" s="40"/>
      <c r="R523" s="40"/>
      <c r="S523" s="40"/>
      <c r="T523" s="32"/>
    </row>
    <row r="524" spans="1:20" s="4" customFormat="1" x14ac:dyDescent="0.2">
      <c r="A524" s="3"/>
      <c r="B524" s="3"/>
      <c r="C524" s="3"/>
      <c r="D524" s="3"/>
      <c r="E524" s="3"/>
      <c r="F524" s="32"/>
      <c r="G524" s="40"/>
      <c r="H524" s="40"/>
      <c r="I524" s="40"/>
      <c r="J524" s="40"/>
      <c r="K524" s="40"/>
      <c r="L524" s="40"/>
      <c r="M524" s="40"/>
      <c r="N524" s="32"/>
      <c r="O524" s="32"/>
      <c r="P524" s="40"/>
      <c r="Q524" s="40"/>
      <c r="R524" s="40"/>
      <c r="S524" s="40"/>
      <c r="T524" s="32"/>
    </row>
    <row r="525" spans="1:20" s="4" customFormat="1" x14ac:dyDescent="0.2">
      <c r="A525" s="3"/>
      <c r="B525" s="3"/>
      <c r="C525" s="3"/>
      <c r="D525" s="3"/>
      <c r="E525" s="3"/>
      <c r="F525" s="32"/>
      <c r="G525" s="40"/>
      <c r="H525" s="40"/>
      <c r="I525" s="40"/>
      <c r="J525" s="40"/>
      <c r="K525" s="40"/>
      <c r="L525" s="40"/>
      <c r="M525" s="40"/>
      <c r="N525" s="32"/>
      <c r="O525" s="32"/>
      <c r="P525" s="40"/>
      <c r="Q525" s="40"/>
      <c r="R525" s="40"/>
      <c r="S525" s="40"/>
      <c r="T525" s="32"/>
    </row>
    <row r="526" spans="1:20" s="4" customFormat="1" x14ac:dyDescent="0.2">
      <c r="A526" s="3"/>
      <c r="B526" s="3"/>
      <c r="C526" s="3"/>
      <c r="D526" s="3"/>
      <c r="E526" s="3"/>
      <c r="F526" s="32"/>
      <c r="G526" s="40"/>
      <c r="H526" s="40"/>
      <c r="I526" s="40"/>
      <c r="J526" s="40"/>
      <c r="K526" s="40"/>
      <c r="L526" s="40"/>
      <c r="M526" s="40"/>
      <c r="N526" s="32"/>
      <c r="O526" s="32"/>
      <c r="P526" s="40"/>
      <c r="Q526" s="40"/>
      <c r="R526" s="40"/>
      <c r="S526" s="40"/>
      <c r="T526" s="32"/>
    </row>
    <row r="527" spans="1:20" s="4" customFormat="1" x14ac:dyDescent="0.2">
      <c r="A527" s="3"/>
      <c r="B527" s="3"/>
      <c r="C527" s="3"/>
      <c r="D527" s="3"/>
      <c r="E527" s="3"/>
      <c r="F527" s="32"/>
      <c r="G527" s="40"/>
      <c r="H527" s="40"/>
      <c r="I527" s="40"/>
      <c r="J527" s="40"/>
      <c r="K527" s="40"/>
      <c r="L527" s="40"/>
      <c r="M527" s="40"/>
      <c r="N527" s="32"/>
      <c r="O527" s="32"/>
      <c r="P527" s="40"/>
      <c r="Q527" s="40"/>
      <c r="R527" s="40"/>
      <c r="S527" s="40"/>
      <c r="T527" s="32"/>
    </row>
    <row r="528" spans="1:20" s="4" customFormat="1" x14ac:dyDescent="0.2">
      <c r="A528" s="3"/>
      <c r="B528" s="3"/>
      <c r="C528" s="3"/>
      <c r="D528" s="3"/>
      <c r="E528" s="3"/>
      <c r="F528" s="32"/>
      <c r="G528" s="40"/>
      <c r="H528" s="40"/>
      <c r="I528" s="40"/>
      <c r="J528" s="40"/>
      <c r="K528" s="40"/>
      <c r="L528" s="40"/>
      <c r="M528" s="40"/>
      <c r="N528" s="32"/>
      <c r="O528" s="32"/>
      <c r="P528" s="40"/>
      <c r="Q528" s="40"/>
      <c r="R528" s="40"/>
      <c r="S528" s="40"/>
      <c r="T528" s="32"/>
    </row>
    <row r="529" spans="1:20" s="4" customFormat="1" x14ac:dyDescent="0.2">
      <c r="A529" s="3"/>
      <c r="B529" s="3"/>
      <c r="C529" s="3"/>
      <c r="D529" s="3"/>
      <c r="E529" s="3"/>
      <c r="F529" s="32"/>
      <c r="G529" s="40"/>
      <c r="H529" s="40"/>
      <c r="I529" s="40"/>
      <c r="J529" s="40"/>
      <c r="K529" s="40"/>
      <c r="L529" s="40"/>
      <c r="M529" s="40"/>
      <c r="N529" s="32"/>
      <c r="O529" s="32"/>
      <c r="P529" s="40"/>
      <c r="Q529" s="40"/>
      <c r="R529" s="40"/>
      <c r="S529" s="40"/>
      <c r="T529" s="32"/>
    </row>
    <row r="530" spans="1:20" s="4" customFormat="1" x14ac:dyDescent="0.2">
      <c r="A530" s="3"/>
      <c r="B530" s="3"/>
      <c r="C530" s="3"/>
      <c r="D530" s="3"/>
      <c r="E530" s="3"/>
      <c r="F530" s="32"/>
      <c r="G530" s="40"/>
      <c r="H530" s="40"/>
      <c r="I530" s="40"/>
      <c r="J530" s="40"/>
      <c r="K530" s="40"/>
      <c r="L530" s="40"/>
      <c r="M530" s="40"/>
      <c r="N530" s="32"/>
      <c r="O530" s="32"/>
      <c r="P530" s="40"/>
      <c r="Q530" s="40"/>
      <c r="R530" s="40"/>
      <c r="S530" s="40"/>
      <c r="T530" s="32"/>
    </row>
    <row r="531" spans="1:20" s="4" customFormat="1" x14ac:dyDescent="0.2">
      <c r="A531" s="3"/>
      <c r="B531" s="3"/>
      <c r="C531" s="3"/>
      <c r="D531" s="3"/>
      <c r="E531" s="3"/>
      <c r="F531" s="32"/>
      <c r="G531" s="40"/>
      <c r="H531" s="40"/>
      <c r="I531" s="40"/>
      <c r="J531" s="40"/>
      <c r="K531" s="40"/>
      <c r="L531" s="40"/>
      <c r="M531" s="40"/>
      <c r="N531" s="32"/>
      <c r="O531" s="32"/>
      <c r="P531" s="40"/>
      <c r="Q531" s="40"/>
      <c r="R531" s="40"/>
      <c r="S531" s="40"/>
      <c r="T531" s="32"/>
    </row>
    <row r="532" spans="1:20" s="4" customFormat="1" x14ac:dyDescent="0.2">
      <c r="A532" s="3"/>
      <c r="B532" s="3"/>
      <c r="C532" s="3"/>
      <c r="D532" s="3"/>
      <c r="E532" s="3"/>
      <c r="F532" s="32"/>
      <c r="G532" s="40"/>
      <c r="H532" s="40"/>
      <c r="I532" s="40"/>
      <c r="J532" s="40"/>
      <c r="K532" s="40"/>
      <c r="L532" s="40"/>
      <c r="M532" s="40"/>
      <c r="N532" s="32"/>
      <c r="O532" s="32"/>
      <c r="P532" s="40"/>
      <c r="Q532" s="40"/>
      <c r="R532" s="40"/>
      <c r="S532" s="40"/>
      <c r="T532" s="32"/>
    </row>
    <row r="533" spans="1:20" s="4" customFormat="1" x14ac:dyDescent="0.2">
      <c r="A533" s="3"/>
      <c r="B533" s="3"/>
      <c r="C533" s="3"/>
      <c r="D533" s="3"/>
      <c r="E533" s="3"/>
      <c r="F533" s="32"/>
      <c r="G533" s="40"/>
      <c r="H533" s="40"/>
      <c r="I533" s="40"/>
      <c r="J533" s="40"/>
      <c r="K533" s="40"/>
      <c r="L533" s="40"/>
      <c r="M533" s="40"/>
      <c r="N533" s="32"/>
      <c r="O533" s="32"/>
      <c r="P533" s="40"/>
      <c r="Q533" s="40"/>
      <c r="R533" s="40"/>
      <c r="S533" s="40"/>
      <c r="T533" s="32"/>
    </row>
    <row r="534" spans="1:20" s="4" customFormat="1" x14ac:dyDescent="0.2">
      <c r="A534" s="3"/>
      <c r="B534" s="3"/>
      <c r="C534" s="3"/>
      <c r="D534" s="3"/>
      <c r="E534" s="3"/>
      <c r="F534" s="32"/>
      <c r="G534" s="40"/>
      <c r="H534" s="40"/>
      <c r="I534" s="40"/>
      <c r="J534" s="40"/>
      <c r="K534" s="40"/>
      <c r="L534" s="40"/>
      <c r="M534" s="40"/>
      <c r="N534" s="32"/>
      <c r="O534" s="32"/>
      <c r="P534" s="40"/>
      <c r="Q534" s="40"/>
      <c r="R534" s="40"/>
      <c r="S534" s="40"/>
      <c r="T534" s="32"/>
    </row>
    <row r="535" spans="1:20" s="4" customFormat="1" x14ac:dyDescent="0.2">
      <c r="A535" s="3"/>
      <c r="B535" s="3"/>
      <c r="C535" s="3"/>
      <c r="D535" s="3"/>
      <c r="E535" s="3"/>
      <c r="F535" s="32"/>
      <c r="G535" s="40"/>
      <c r="H535" s="40"/>
      <c r="I535" s="40"/>
      <c r="J535" s="40"/>
      <c r="K535" s="40"/>
      <c r="L535" s="40"/>
      <c r="M535" s="40"/>
      <c r="N535" s="32"/>
      <c r="O535" s="32"/>
      <c r="P535" s="40"/>
      <c r="Q535" s="40"/>
      <c r="R535" s="40"/>
      <c r="S535" s="40"/>
      <c r="T535" s="32"/>
    </row>
    <row r="536" spans="1:20" s="4" customFormat="1" x14ac:dyDescent="0.2">
      <c r="A536" s="3"/>
      <c r="B536" s="3"/>
      <c r="C536" s="3"/>
      <c r="D536" s="3"/>
      <c r="E536" s="3"/>
      <c r="F536" s="32"/>
      <c r="G536" s="40"/>
      <c r="H536" s="40"/>
      <c r="I536" s="40"/>
      <c r="J536" s="40"/>
      <c r="K536" s="40"/>
      <c r="L536" s="40"/>
      <c r="M536" s="40"/>
      <c r="N536" s="32"/>
      <c r="O536" s="32"/>
      <c r="P536" s="40"/>
      <c r="Q536" s="40"/>
      <c r="R536" s="40"/>
      <c r="S536" s="40"/>
      <c r="T536" s="32"/>
    </row>
    <row r="537" spans="1:20" s="4" customFormat="1" x14ac:dyDescent="0.2">
      <c r="A537" s="3"/>
      <c r="B537" s="3"/>
      <c r="C537" s="3"/>
      <c r="D537" s="3"/>
      <c r="E537" s="3"/>
      <c r="F537" s="32"/>
      <c r="G537" s="40"/>
      <c r="H537" s="40"/>
      <c r="I537" s="40"/>
      <c r="J537" s="40"/>
      <c r="K537" s="40"/>
      <c r="L537" s="40"/>
      <c r="M537" s="40"/>
      <c r="N537" s="32"/>
      <c r="O537" s="32"/>
      <c r="P537" s="40"/>
      <c r="Q537" s="40"/>
      <c r="R537" s="40"/>
      <c r="S537" s="40"/>
      <c r="T537" s="32"/>
    </row>
    <row r="538" spans="1:20" s="4" customFormat="1" x14ac:dyDescent="0.2">
      <c r="A538" s="3"/>
      <c r="B538" s="3"/>
      <c r="C538" s="3"/>
      <c r="D538" s="3"/>
      <c r="E538" s="3"/>
      <c r="F538" s="32"/>
      <c r="G538" s="40"/>
      <c r="H538" s="40"/>
      <c r="I538" s="40"/>
      <c r="J538" s="40"/>
      <c r="K538" s="40"/>
      <c r="L538" s="40"/>
      <c r="M538" s="40"/>
      <c r="N538" s="32"/>
      <c r="O538" s="32"/>
      <c r="P538" s="40"/>
      <c r="Q538" s="40"/>
      <c r="R538" s="40"/>
      <c r="S538" s="40"/>
      <c r="T538" s="32"/>
    </row>
    <row r="539" spans="1:20" s="4" customFormat="1" x14ac:dyDescent="0.2">
      <c r="A539" s="3"/>
      <c r="B539" s="3"/>
      <c r="C539" s="3"/>
      <c r="D539" s="3"/>
      <c r="E539" s="3"/>
      <c r="F539" s="32"/>
      <c r="G539" s="40"/>
      <c r="H539" s="40"/>
      <c r="I539" s="40"/>
      <c r="J539" s="40"/>
      <c r="K539" s="40"/>
      <c r="L539" s="40"/>
      <c r="M539" s="40"/>
      <c r="N539" s="32"/>
      <c r="O539" s="32"/>
      <c r="P539" s="40"/>
      <c r="Q539" s="40"/>
      <c r="R539" s="40"/>
      <c r="S539" s="40"/>
      <c r="T539" s="32"/>
    </row>
    <row r="540" spans="1:20" s="4" customFormat="1" x14ac:dyDescent="0.2">
      <c r="A540" s="3"/>
      <c r="B540" s="3"/>
      <c r="C540" s="3"/>
      <c r="D540" s="3"/>
      <c r="E540" s="3"/>
      <c r="F540" s="32"/>
      <c r="G540" s="40"/>
      <c r="H540" s="40"/>
      <c r="I540" s="40"/>
      <c r="J540" s="40"/>
      <c r="K540" s="40"/>
      <c r="L540" s="40"/>
      <c r="M540" s="40"/>
      <c r="N540" s="32"/>
      <c r="O540" s="32"/>
      <c r="P540" s="40"/>
      <c r="Q540" s="40"/>
      <c r="R540" s="40"/>
      <c r="S540" s="40"/>
      <c r="T540" s="32"/>
    </row>
    <row r="541" spans="1:20" s="4" customFormat="1" x14ac:dyDescent="0.2">
      <c r="A541" s="3"/>
      <c r="B541" s="3"/>
      <c r="C541" s="3"/>
      <c r="D541" s="3"/>
      <c r="E541" s="3"/>
      <c r="F541" s="32"/>
      <c r="G541" s="40"/>
      <c r="H541" s="40"/>
      <c r="I541" s="40"/>
      <c r="J541" s="40"/>
      <c r="K541" s="40"/>
      <c r="L541" s="40"/>
      <c r="M541" s="40"/>
      <c r="N541" s="32"/>
      <c r="O541" s="32"/>
      <c r="P541" s="40"/>
      <c r="Q541" s="40"/>
      <c r="R541" s="40"/>
      <c r="S541" s="40"/>
      <c r="T541" s="32"/>
    </row>
    <row r="542" spans="1:20" s="4" customFormat="1" x14ac:dyDescent="0.2">
      <c r="A542" s="3"/>
      <c r="B542" s="3"/>
      <c r="C542" s="3"/>
      <c r="D542" s="3"/>
      <c r="E542" s="3"/>
      <c r="F542" s="32"/>
      <c r="G542" s="40"/>
      <c r="H542" s="40"/>
      <c r="I542" s="40"/>
      <c r="J542" s="40"/>
      <c r="K542" s="40"/>
      <c r="L542" s="40"/>
      <c r="M542" s="40"/>
      <c r="N542" s="32"/>
      <c r="O542" s="32"/>
      <c r="P542" s="40"/>
      <c r="Q542" s="40"/>
      <c r="R542" s="40"/>
      <c r="S542" s="40"/>
      <c r="T542" s="32"/>
    </row>
    <row r="543" spans="1:20" s="4" customFormat="1" x14ac:dyDescent="0.2">
      <c r="A543" s="3"/>
      <c r="B543" s="3"/>
      <c r="C543" s="3"/>
      <c r="D543" s="3"/>
      <c r="E543" s="3"/>
      <c r="F543" s="32"/>
      <c r="G543" s="40"/>
      <c r="H543" s="40"/>
      <c r="I543" s="40"/>
      <c r="J543" s="40"/>
      <c r="K543" s="40"/>
      <c r="L543" s="40"/>
      <c r="M543" s="40"/>
      <c r="N543" s="32"/>
      <c r="O543" s="32"/>
      <c r="P543" s="40"/>
      <c r="Q543" s="40"/>
      <c r="R543" s="40"/>
      <c r="S543" s="40"/>
      <c r="T543" s="32"/>
    </row>
    <row r="544" spans="1:20" s="4" customFormat="1" x14ac:dyDescent="0.2">
      <c r="A544" s="3"/>
      <c r="B544" s="3"/>
      <c r="C544" s="3"/>
      <c r="D544" s="3"/>
      <c r="E544" s="3"/>
      <c r="F544" s="32"/>
      <c r="G544" s="40"/>
      <c r="H544" s="40"/>
      <c r="I544" s="40"/>
      <c r="J544" s="40"/>
      <c r="K544" s="40"/>
      <c r="L544" s="40"/>
      <c r="M544" s="40"/>
      <c r="N544" s="32"/>
      <c r="O544" s="32"/>
      <c r="P544" s="40"/>
      <c r="Q544" s="40"/>
      <c r="R544" s="40"/>
      <c r="S544" s="40"/>
      <c r="T544" s="32"/>
    </row>
    <row r="545" spans="1:20" s="4" customFormat="1" x14ac:dyDescent="0.2">
      <c r="A545" s="3"/>
      <c r="B545" s="3"/>
      <c r="C545" s="3"/>
      <c r="D545" s="3"/>
      <c r="E545" s="3"/>
      <c r="F545" s="32"/>
      <c r="G545" s="40"/>
      <c r="H545" s="40"/>
      <c r="I545" s="40"/>
      <c r="J545" s="40"/>
      <c r="K545" s="40"/>
      <c r="L545" s="40"/>
      <c r="M545" s="40"/>
      <c r="N545" s="32"/>
      <c r="O545" s="32"/>
      <c r="P545" s="40"/>
      <c r="Q545" s="40"/>
      <c r="R545" s="40"/>
      <c r="S545" s="40"/>
      <c r="T545" s="32"/>
    </row>
    <row r="546" spans="1:20" s="4" customFormat="1" x14ac:dyDescent="0.2">
      <c r="A546" s="3"/>
      <c r="B546" s="3"/>
      <c r="C546" s="3"/>
      <c r="D546" s="3"/>
      <c r="E546" s="3"/>
      <c r="F546" s="32"/>
      <c r="G546" s="40"/>
      <c r="H546" s="40"/>
      <c r="I546" s="40"/>
      <c r="J546" s="40"/>
      <c r="K546" s="40"/>
      <c r="L546" s="40"/>
      <c r="M546" s="40"/>
      <c r="N546" s="32"/>
      <c r="O546" s="32"/>
      <c r="P546" s="40"/>
      <c r="Q546" s="40"/>
      <c r="R546" s="40"/>
      <c r="S546" s="40"/>
      <c r="T546" s="32"/>
    </row>
    <row r="547" spans="1:20" s="4" customFormat="1" x14ac:dyDescent="0.2">
      <c r="A547" s="3"/>
      <c r="B547" s="3"/>
      <c r="C547" s="3"/>
      <c r="D547" s="3"/>
      <c r="E547" s="3"/>
      <c r="F547" s="32"/>
      <c r="G547" s="40"/>
      <c r="H547" s="40"/>
      <c r="I547" s="40"/>
      <c r="J547" s="40"/>
      <c r="K547" s="40"/>
      <c r="L547" s="40"/>
      <c r="M547" s="40"/>
      <c r="N547" s="32"/>
      <c r="O547" s="32"/>
      <c r="P547" s="40"/>
      <c r="Q547" s="40"/>
      <c r="R547" s="40"/>
      <c r="S547" s="40"/>
      <c r="T547" s="32"/>
    </row>
    <row r="548" spans="1:20" s="4" customFormat="1" x14ac:dyDescent="0.2">
      <c r="A548" s="3"/>
      <c r="B548" s="3"/>
      <c r="C548" s="3"/>
      <c r="D548" s="3"/>
      <c r="E548" s="3"/>
      <c r="F548" s="32"/>
      <c r="G548" s="40"/>
      <c r="H548" s="40"/>
      <c r="I548" s="40"/>
      <c r="J548" s="40"/>
      <c r="K548" s="40"/>
      <c r="L548" s="40"/>
      <c r="M548" s="40"/>
      <c r="N548" s="32"/>
      <c r="O548" s="32"/>
      <c r="P548" s="40"/>
      <c r="Q548" s="40"/>
      <c r="R548" s="40"/>
      <c r="S548" s="40"/>
      <c r="T548" s="32"/>
    </row>
    <row r="549" spans="1:20" s="4" customFormat="1" x14ac:dyDescent="0.2">
      <c r="A549" s="3"/>
      <c r="B549" s="3"/>
      <c r="C549" s="3"/>
      <c r="D549" s="3"/>
      <c r="E549" s="3"/>
      <c r="F549" s="32"/>
      <c r="G549" s="40"/>
      <c r="H549" s="40"/>
      <c r="I549" s="40"/>
      <c r="J549" s="40"/>
      <c r="K549" s="40"/>
      <c r="L549" s="40"/>
      <c r="M549" s="40"/>
      <c r="N549" s="32"/>
      <c r="O549" s="32"/>
      <c r="P549" s="40"/>
      <c r="Q549" s="40"/>
      <c r="R549" s="40"/>
      <c r="S549" s="40"/>
      <c r="T549" s="32"/>
    </row>
    <row r="550" spans="1:20" s="4" customFormat="1" x14ac:dyDescent="0.2">
      <c r="A550" s="3"/>
      <c r="B550" s="3"/>
      <c r="C550" s="3"/>
      <c r="D550" s="3"/>
      <c r="E550" s="3"/>
      <c r="F550" s="32"/>
      <c r="G550" s="40"/>
      <c r="H550" s="40"/>
      <c r="I550" s="40"/>
      <c r="J550" s="40"/>
      <c r="K550" s="40"/>
      <c r="L550" s="40"/>
      <c r="M550" s="40"/>
      <c r="N550" s="32"/>
      <c r="O550" s="32"/>
      <c r="P550" s="40"/>
      <c r="Q550" s="40"/>
      <c r="R550" s="40"/>
      <c r="S550" s="40"/>
      <c r="T550" s="32"/>
    </row>
    <row r="551" spans="1:20" s="4" customFormat="1" x14ac:dyDescent="0.2">
      <c r="A551" s="3"/>
      <c r="B551" s="3"/>
      <c r="C551" s="3"/>
      <c r="D551" s="3"/>
      <c r="E551" s="3"/>
      <c r="F551" s="32"/>
      <c r="G551" s="40"/>
      <c r="H551" s="40"/>
      <c r="I551" s="40"/>
      <c r="J551" s="40"/>
      <c r="K551" s="40"/>
      <c r="L551" s="40"/>
      <c r="M551" s="40"/>
      <c r="N551" s="32"/>
      <c r="O551" s="32"/>
      <c r="P551" s="40"/>
      <c r="Q551" s="40"/>
      <c r="R551" s="40"/>
      <c r="S551" s="40"/>
      <c r="T551" s="32"/>
    </row>
    <row r="552" spans="1:20" s="4" customFormat="1" x14ac:dyDescent="0.2">
      <c r="A552" s="3"/>
      <c r="B552" s="3"/>
      <c r="C552" s="3"/>
      <c r="D552" s="3"/>
      <c r="E552" s="3"/>
      <c r="F552" s="32"/>
      <c r="G552" s="40"/>
      <c r="H552" s="40"/>
      <c r="I552" s="40"/>
      <c r="J552" s="40"/>
      <c r="K552" s="40"/>
      <c r="L552" s="40"/>
      <c r="M552" s="40"/>
      <c r="N552" s="32"/>
      <c r="O552" s="32"/>
      <c r="P552" s="40"/>
      <c r="Q552" s="40"/>
      <c r="R552" s="40"/>
      <c r="S552" s="40"/>
      <c r="T552" s="32"/>
    </row>
    <row r="553" spans="1:20" s="4" customFormat="1" x14ac:dyDescent="0.2">
      <c r="A553" s="3"/>
      <c r="B553" s="3"/>
      <c r="C553" s="3"/>
      <c r="D553" s="3"/>
      <c r="E553" s="3"/>
      <c r="F553" s="32"/>
      <c r="G553" s="40"/>
      <c r="H553" s="40"/>
      <c r="I553" s="40"/>
      <c r="J553" s="40"/>
      <c r="K553" s="40"/>
      <c r="L553" s="40"/>
      <c r="M553" s="40"/>
      <c r="N553" s="32"/>
      <c r="O553" s="32"/>
      <c r="P553" s="40"/>
      <c r="Q553" s="40"/>
      <c r="R553" s="40"/>
      <c r="S553" s="40"/>
      <c r="T553" s="32"/>
    </row>
    <row r="554" spans="1:20" s="4" customFormat="1" x14ac:dyDescent="0.2">
      <c r="A554" s="3"/>
      <c r="B554" s="3"/>
      <c r="C554" s="3"/>
      <c r="D554" s="3"/>
      <c r="E554" s="3"/>
      <c r="F554" s="32"/>
      <c r="G554" s="40"/>
      <c r="H554" s="40"/>
      <c r="I554" s="40"/>
      <c r="J554" s="40"/>
      <c r="K554" s="40"/>
      <c r="L554" s="40"/>
      <c r="M554" s="40"/>
      <c r="N554" s="32"/>
      <c r="O554" s="32"/>
      <c r="P554" s="40"/>
      <c r="Q554" s="40"/>
      <c r="R554" s="40"/>
      <c r="S554" s="40"/>
      <c r="T554" s="32"/>
    </row>
    <row r="555" spans="1:20" s="4" customFormat="1" x14ac:dyDescent="0.2">
      <c r="A555" s="3"/>
      <c r="B555" s="3"/>
      <c r="C555" s="3"/>
      <c r="D555" s="3"/>
      <c r="E555" s="3"/>
      <c r="F555" s="32"/>
      <c r="G555" s="40"/>
      <c r="H555" s="40"/>
      <c r="I555" s="40"/>
      <c r="J555" s="40"/>
      <c r="K555" s="40"/>
      <c r="L555" s="40"/>
      <c r="M555" s="40"/>
      <c r="N555" s="32"/>
      <c r="O555" s="32"/>
      <c r="P555" s="40"/>
      <c r="Q555" s="40"/>
      <c r="R555" s="40"/>
      <c r="S555" s="40"/>
      <c r="T555" s="32"/>
    </row>
    <row r="556" spans="1:20" s="4" customFormat="1" x14ac:dyDescent="0.2">
      <c r="A556" s="3"/>
      <c r="B556" s="3"/>
      <c r="C556" s="3"/>
      <c r="D556" s="3"/>
      <c r="E556" s="3"/>
      <c r="F556" s="32"/>
      <c r="G556" s="40"/>
      <c r="H556" s="40"/>
      <c r="I556" s="40"/>
      <c r="J556" s="40"/>
      <c r="K556" s="40"/>
      <c r="L556" s="40"/>
      <c r="M556" s="40"/>
      <c r="N556" s="32"/>
      <c r="O556" s="32"/>
      <c r="P556" s="40"/>
      <c r="Q556" s="40"/>
      <c r="R556" s="40"/>
      <c r="S556" s="40"/>
      <c r="T556" s="32"/>
    </row>
    <row r="557" spans="1:20" s="4" customFormat="1" x14ac:dyDescent="0.2">
      <c r="A557" s="3"/>
      <c r="B557" s="3"/>
      <c r="C557" s="3"/>
      <c r="D557" s="3"/>
      <c r="E557" s="3"/>
      <c r="F557" s="32"/>
      <c r="G557" s="40"/>
      <c r="H557" s="40"/>
      <c r="I557" s="40"/>
      <c r="J557" s="40"/>
      <c r="K557" s="40"/>
      <c r="L557" s="40"/>
      <c r="M557" s="40"/>
      <c r="N557" s="32"/>
      <c r="O557" s="32"/>
      <c r="P557" s="40"/>
      <c r="Q557" s="40"/>
      <c r="R557" s="40"/>
      <c r="S557" s="40"/>
      <c r="T557" s="32"/>
    </row>
    <row r="558" spans="1:20" s="4" customFormat="1" x14ac:dyDescent="0.2">
      <c r="A558" s="3"/>
      <c r="B558" s="3"/>
      <c r="C558" s="3"/>
      <c r="D558" s="3"/>
      <c r="E558" s="3"/>
      <c r="F558" s="32"/>
      <c r="G558" s="40"/>
      <c r="H558" s="40"/>
      <c r="I558" s="40"/>
      <c r="J558" s="40"/>
      <c r="K558" s="40"/>
      <c r="L558" s="40"/>
      <c r="M558" s="40"/>
      <c r="N558" s="32"/>
      <c r="O558" s="32"/>
      <c r="P558" s="40"/>
      <c r="Q558" s="40"/>
      <c r="R558" s="40"/>
      <c r="S558" s="40"/>
      <c r="T558" s="32"/>
    </row>
    <row r="559" spans="1:20" s="4" customFormat="1" x14ac:dyDescent="0.2">
      <c r="A559" s="3"/>
      <c r="B559" s="3"/>
      <c r="C559" s="3"/>
      <c r="D559" s="3"/>
      <c r="E559" s="3"/>
      <c r="F559" s="32"/>
      <c r="G559" s="40"/>
      <c r="H559" s="40"/>
      <c r="I559" s="40"/>
      <c r="J559" s="40"/>
      <c r="K559" s="40"/>
      <c r="L559" s="40"/>
      <c r="M559" s="40"/>
      <c r="N559" s="32"/>
      <c r="O559" s="32"/>
      <c r="P559" s="40"/>
      <c r="Q559" s="40"/>
      <c r="R559" s="40"/>
      <c r="S559" s="40"/>
      <c r="T559" s="32"/>
    </row>
    <row r="560" spans="1:20" s="4" customFormat="1" x14ac:dyDescent="0.2">
      <c r="A560" s="3"/>
      <c r="B560" s="3"/>
      <c r="C560" s="3"/>
      <c r="D560" s="3"/>
      <c r="E560" s="3"/>
      <c r="F560" s="32"/>
      <c r="G560" s="40"/>
      <c r="H560" s="40"/>
      <c r="I560" s="40"/>
      <c r="J560" s="40"/>
      <c r="K560" s="40"/>
      <c r="L560" s="40"/>
      <c r="M560" s="40"/>
      <c r="N560" s="32"/>
      <c r="O560" s="32"/>
      <c r="P560" s="40"/>
      <c r="Q560" s="40"/>
      <c r="R560" s="40"/>
      <c r="S560" s="40"/>
      <c r="T560" s="32"/>
    </row>
    <row r="561" spans="1:20" s="4" customFormat="1" x14ac:dyDescent="0.2">
      <c r="A561" s="3"/>
      <c r="B561" s="3"/>
      <c r="C561" s="3"/>
      <c r="D561" s="3"/>
      <c r="E561" s="3"/>
      <c r="F561" s="32"/>
      <c r="G561" s="40"/>
      <c r="H561" s="40"/>
      <c r="I561" s="40"/>
      <c r="J561" s="40"/>
      <c r="K561" s="40"/>
      <c r="L561" s="40"/>
      <c r="M561" s="40"/>
      <c r="N561" s="32"/>
      <c r="O561" s="32"/>
      <c r="P561" s="40"/>
      <c r="Q561" s="40"/>
      <c r="R561" s="40"/>
      <c r="S561" s="40"/>
      <c r="T561" s="32"/>
    </row>
    <row r="562" spans="1:20" s="4" customFormat="1" x14ac:dyDescent="0.2">
      <c r="A562" s="3"/>
      <c r="B562" s="3"/>
      <c r="C562" s="3"/>
      <c r="D562" s="3"/>
      <c r="E562" s="3"/>
      <c r="F562" s="32"/>
      <c r="G562" s="40"/>
      <c r="H562" s="40"/>
      <c r="I562" s="40"/>
      <c r="J562" s="40"/>
      <c r="K562" s="40"/>
      <c r="L562" s="40"/>
      <c r="M562" s="40"/>
      <c r="N562" s="32"/>
      <c r="O562" s="32"/>
      <c r="P562" s="40"/>
      <c r="Q562" s="40"/>
      <c r="R562" s="40"/>
      <c r="S562" s="40"/>
      <c r="T562" s="32"/>
    </row>
    <row r="563" spans="1:20" s="4" customFormat="1" x14ac:dyDescent="0.2">
      <c r="A563" s="3"/>
      <c r="B563" s="3"/>
      <c r="C563" s="3"/>
      <c r="D563" s="3"/>
      <c r="E563" s="3"/>
      <c r="F563" s="32"/>
      <c r="G563" s="40"/>
      <c r="H563" s="40"/>
      <c r="I563" s="40"/>
      <c r="J563" s="40"/>
      <c r="K563" s="40"/>
      <c r="L563" s="40"/>
      <c r="M563" s="40"/>
      <c r="N563" s="32"/>
      <c r="O563" s="32"/>
      <c r="P563" s="40"/>
      <c r="Q563" s="40"/>
      <c r="R563" s="40"/>
      <c r="S563" s="40"/>
      <c r="T563" s="32"/>
    </row>
    <row r="564" spans="1:20" s="4" customFormat="1" x14ac:dyDescent="0.2">
      <c r="A564" s="3"/>
      <c r="B564" s="3"/>
      <c r="C564" s="3"/>
      <c r="D564" s="3"/>
      <c r="E564" s="3"/>
      <c r="F564" s="32"/>
      <c r="G564" s="40"/>
      <c r="H564" s="40"/>
      <c r="I564" s="40"/>
      <c r="J564" s="40"/>
      <c r="K564" s="40"/>
      <c r="L564" s="40"/>
      <c r="M564" s="40"/>
      <c r="N564" s="32"/>
      <c r="O564" s="32"/>
      <c r="P564" s="40"/>
      <c r="Q564" s="40"/>
      <c r="R564" s="40"/>
      <c r="S564" s="40"/>
      <c r="T564" s="32"/>
    </row>
    <row r="565" spans="1:20" s="4" customFormat="1" x14ac:dyDescent="0.2">
      <c r="A565" s="3"/>
      <c r="B565" s="3"/>
      <c r="C565" s="3"/>
      <c r="D565" s="3"/>
      <c r="E565" s="3"/>
      <c r="F565" s="32"/>
      <c r="G565" s="40"/>
      <c r="H565" s="40"/>
      <c r="I565" s="40"/>
      <c r="J565" s="40"/>
      <c r="K565" s="40"/>
      <c r="L565" s="40"/>
      <c r="M565" s="40"/>
      <c r="N565" s="32"/>
      <c r="O565" s="32"/>
      <c r="P565" s="40"/>
      <c r="Q565" s="40"/>
      <c r="R565" s="40"/>
      <c r="S565" s="40"/>
      <c r="T565" s="32"/>
    </row>
    <row r="566" spans="1:20" s="4" customFormat="1" x14ac:dyDescent="0.2">
      <c r="A566" s="3"/>
      <c r="B566" s="3"/>
      <c r="C566" s="3"/>
      <c r="D566" s="3"/>
      <c r="E566" s="3"/>
      <c r="F566" s="32"/>
      <c r="G566" s="40"/>
      <c r="H566" s="40"/>
      <c r="I566" s="40"/>
      <c r="J566" s="40"/>
      <c r="K566" s="40"/>
      <c r="L566" s="40"/>
      <c r="M566" s="40"/>
      <c r="N566" s="32"/>
      <c r="O566" s="32"/>
      <c r="P566" s="40"/>
      <c r="Q566" s="40"/>
      <c r="R566" s="40"/>
      <c r="S566" s="40"/>
      <c r="T566" s="32"/>
    </row>
    <row r="567" spans="1:20" s="4" customFormat="1" x14ac:dyDescent="0.2">
      <c r="A567" s="3"/>
      <c r="B567" s="3"/>
      <c r="C567" s="3"/>
      <c r="D567" s="3"/>
      <c r="E567" s="3"/>
      <c r="F567" s="32"/>
      <c r="G567" s="40"/>
      <c r="H567" s="40"/>
      <c r="I567" s="40"/>
      <c r="J567" s="40"/>
      <c r="K567" s="40"/>
      <c r="L567" s="40"/>
      <c r="M567" s="40"/>
      <c r="N567" s="32"/>
      <c r="O567" s="32"/>
      <c r="P567" s="40"/>
      <c r="Q567" s="40"/>
      <c r="R567" s="40"/>
      <c r="S567" s="40"/>
      <c r="T567" s="32"/>
    </row>
    <row r="568" spans="1:20" s="4" customFormat="1" x14ac:dyDescent="0.2">
      <c r="A568" s="3"/>
      <c r="B568" s="3"/>
      <c r="C568" s="3"/>
      <c r="D568" s="3"/>
      <c r="E568" s="3"/>
      <c r="F568" s="32"/>
      <c r="G568" s="40"/>
      <c r="H568" s="40"/>
      <c r="I568" s="40"/>
      <c r="J568" s="40"/>
      <c r="K568" s="40"/>
      <c r="L568" s="40"/>
      <c r="M568" s="40"/>
      <c r="N568" s="32"/>
      <c r="O568" s="32"/>
      <c r="P568" s="40"/>
      <c r="Q568" s="40"/>
      <c r="R568" s="40"/>
      <c r="S568" s="40"/>
      <c r="T568" s="32"/>
    </row>
    <row r="569" spans="1:20" s="4" customFormat="1" x14ac:dyDescent="0.2">
      <c r="A569" s="3"/>
      <c r="B569" s="3"/>
      <c r="C569" s="3"/>
      <c r="D569" s="3"/>
      <c r="E569" s="3"/>
      <c r="F569" s="32"/>
      <c r="G569" s="40"/>
      <c r="H569" s="40"/>
      <c r="I569" s="40"/>
      <c r="J569" s="40"/>
      <c r="K569" s="40"/>
      <c r="L569" s="40"/>
      <c r="M569" s="40"/>
      <c r="N569" s="32"/>
      <c r="O569" s="32"/>
      <c r="P569" s="40"/>
      <c r="Q569" s="40"/>
      <c r="R569" s="40"/>
      <c r="S569" s="40"/>
      <c r="T569" s="32"/>
    </row>
    <row r="570" spans="1:20" s="4" customFormat="1" x14ac:dyDescent="0.2">
      <c r="A570" s="3"/>
      <c r="B570" s="3"/>
      <c r="C570" s="3"/>
      <c r="D570" s="3"/>
      <c r="E570" s="3"/>
      <c r="F570" s="32"/>
      <c r="G570" s="40"/>
      <c r="H570" s="40"/>
      <c r="I570" s="40"/>
      <c r="J570" s="40"/>
      <c r="K570" s="40"/>
      <c r="L570" s="40"/>
      <c r="M570" s="40"/>
      <c r="N570" s="32"/>
      <c r="O570" s="32"/>
      <c r="P570" s="40"/>
      <c r="Q570" s="40"/>
      <c r="R570" s="40"/>
      <c r="S570" s="40"/>
      <c r="T570" s="32"/>
    </row>
    <row r="571" spans="1:20" s="4" customFormat="1" x14ac:dyDescent="0.2">
      <c r="A571" s="3"/>
      <c r="B571" s="3"/>
      <c r="C571" s="3"/>
      <c r="D571" s="3"/>
      <c r="E571" s="3"/>
      <c r="F571" s="32"/>
      <c r="G571" s="40"/>
      <c r="H571" s="40"/>
      <c r="I571" s="40"/>
      <c r="J571" s="40"/>
      <c r="K571" s="40"/>
      <c r="L571" s="40"/>
      <c r="M571" s="40"/>
      <c r="N571" s="32"/>
      <c r="O571" s="32"/>
      <c r="P571" s="40"/>
      <c r="Q571" s="40"/>
      <c r="R571" s="40"/>
      <c r="S571" s="40"/>
      <c r="T571" s="32"/>
    </row>
    <row r="572" spans="1:20" s="4" customFormat="1" x14ac:dyDescent="0.2">
      <c r="A572" s="3"/>
      <c r="B572" s="3"/>
      <c r="C572" s="3"/>
      <c r="D572" s="3"/>
      <c r="E572" s="3"/>
      <c r="F572" s="32"/>
      <c r="G572" s="40"/>
      <c r="H572" s="40"/>
      <c r="I572" s="40"/>
      <c r="J572" s="40"/>
      <c r="K572" s="40"/>
      <c r="L572" s="40"/>
      <c r="M572" s="40"/>
      <c r="N572" s="32"/>
      <c r="O572" s="32"/>
      <c r="P572" s="40"/>
      <c r="Q572" s="40"/>
      <c r="R572" s="40"/>
      <c r="S572" s="40"/>
      <c r="T572" s="32"/>
    </row>
    <row r="573" spans="1:20" s="4" customFormat="1" x14ac:dyDescent="0.2">
      <c r="A573" s="3"/>
      <c r="B573" s="3"/>
      <c r="C573" s="3"/>
      <c r="D573" s="3"/>
      <c r="E573" s="3"/>
      <c r="F573" s="32"/>
      <c r="G573" s="40"/>
      <c r="H573" s="40"/>
      <c r="I573" s="40"/>
      <c r="J573" s="40"/>
      <c r="K573" s="40"/>
      <c r="L573" s="40"/>
      <c r="M573" s="40"/>
      <c r="N573" s="32"/>
      <c r="O573" s="32"/>
      <c r="P573" s="40"/>
      <c r="Q573" s="40"/>
      <c r="R573" s="40"/>
      <c r="S573" s="40"/>
      <c r="T573" s="32"/>
    </row>
    <row r="574" spans="1:20" s="4" customFormat="1" x14ac:dyDescent="0.2">
      <c r="A574" s="3"/>
      <c r="B574" s="3"/>
      <c r="C574" s="3"/>
      <c r="D574" s="3"/>
      <c r="E574" s="3"/>
      <c r="F574" s="32"/>
      <c r="G574" s="40"/>
      <c r="H574" s="40"/>
      <c r="I574" s="40"/>
      <c r="J574" s="40"/>
      <c r="K574" s="40"/>
      <c r="L574" s="40"/>
      <c r="M574" s="40"/>
      <c r="N574" s="32"/>
      <c r="O574" s="32"/>
      <c r="P574" s="40"/>
      <c r="Q574" s="40"/>
      <c r="R574" s="40"/>
      <c r="S574" s="40"/>
      <c r="T574" s="32"/>
    </row>
    <row r="575" spans="1:20" s="4" customFormat="1" x14ac:dyDescent="0.2">
      <c r="A575" s="3"/>
      <c r="B575" s="3"/>
      <c r="C575" s="3"/>
      <c r="D575" s="3"/>
      <c r="E575" s="3"/>
      <c r="F575" s="32"/>
      <c r="G575" s="40"/>
      <c r="H575" s="40"/>
      <c r="I575" s="40"/>
      <c r="J575" s="40"/>
      <c r="K575" s="40"/>
      <c r="L575" s="40"/>
      <c r="M575" s="40"/>
      <c r="N575" s="32"/>
      <c r="O575" s="32"/>
      <c r="P575" s="40"/>
      <c r="Q575" s="40"/>
      <c r="R575" s="40"/>
      <c r="S575" s="40"/>
      <c r="T575" s="32"/>
    </row>
    <row r="576" spans="1:20" s="4" customFormat="1" x14ac:dyDescent="0.2">
      <c r="A576" s="3"/>
      <c r="B576" s="3"/>
      <c r="C576" s="3"/>
      <c r="D576" s="3"/>
      <c r="E576" s="3"/>
      <c r="F576" s="32"/>
      <c r="G576" s="40"/>
      <c r="H576" s="40"/>
      <c r="I576" s="40"/>
      <c r="J576" s="40"/>
      <c r="K576" s="40"/>
      <c r="L576" s="40"/>
      <c r="M576" s="40"/>
      <c r="N576" s="32"/>
      <c r="O576" s="32"/>
      <c r="P576" s="40"/>
      <c r="Q576" s="40"/>
      <c r="R576" s="40"/>
      <c r="S576" s="40"/>
      <c r="T576" s="32"/>
    </row>
    <row r="577" spans="1:20" s="4" customFormat="1" x14ac:dyDescent="0.2">
      <c r="A577" s="3"/>
      <c r="B577" s="3"/>
      <c r="C577" s="3"/>
      <c r="D577" s="3"/>
      <c r="E577" s="3"/>
      <c r="F577" s="32"/>
      <c r="G577" s="40"/>
      <c r="H577" s="40"/>
      <c r="I577" s="40"/>
      <c r="J577" s="40"/>
      <c r="K577" s="40"/>
      <c r="L577" s="40"/>
      <c r="M577" s="40"/>
      <c r="N577" s="32"/>
      <c r="O577" s="32"/>
      <c r="P577" s="40"/>
      <c r="Q577" s="40"/>
      <c r="R577" s="40"/>
      <c r="S577" s="40"/>
      <c r="T577" s="32"/>
    </row>
    <row r="578" spans="1:20" s="4" customFormat="1" x14ac:dyDescent="0.2">
      <c r="A578" s="3"/>
      <c r="B578" s="3"/>
      <c r="C578" s="3"/>
      <c r="D578" s="3"/>
      <c r="E578" s="3"/>
      <c r="F578" s="32"/>
      <c r="G578" s="40"/>
      <c r="H578" s="40"/>
      <c r="I578" s="40"/>
      <c r="J578" s="40"/>
      <c r="K578" s="40"/>
      <c r="L578" s="40"/>
      <c r="M578" s="40"/>
      <c r="N578" s="32"/>
      <c r="O578" s="32"/>
      <c r="P578" s="40"/>
      <c r="Q578" s="40"/>
      <c r="R578" s="40"/>
      <c r="S578" s="40"/>
      <c r="T578" s="32"/>
    </row>
    <row r="579" spans="1:20" s="4" customFormat="1" x14ac:dyDescent="0.2">
      <c r="A579" s="3"/>
      <c r="B579" s="3"/>
      <c r="C579" s="3"/>
      <c r="D579" s="3"/>
      <c r="E579" s="3"/>
      <c r="F579" s="32"/>
      <c r="G579" s="40"/>
      <c r="H579" s="40"/>
      <c r="I579" s="40"/>
      <c r="J579" s="40"/>
      <c r="K579" s="40"/>
      <c r="L579" s="40"/>
      <c r="M579" s="40"/>
      <c r="N579" s="32"/>
      <c r="O579" s="32"/>
      <c r="P579" s="40"/>
      <c r="Q579" s="40"/>
      <c r="R579" s="40"/>
      <c r="S579" s="40"/>
      <c r="T579" s="32"/>
    </row>
    <row r="580" spans="1:20" s="4" customFormat="1" x14ac:dyDescent="0.2">
      <c r="A580" s="3"/>
      <c r="B580" s="3"/>
      <c r="C580" s="3"/>
      <c r="D580" s="3"/>
      <c r="E580" s="3"/>
      <c r="F580" s="32"/>
      <c r="G580" s="40"/>
      <c r="H580" s="40"/>
      <c r="I580" s="40"/>
      <c r="J580" s="40"/>
      <c r="K580" s="40"/>
      <c r="L580" s="40"/>
      <c r="M580" s="40"/>
      <c r="N580" s="32"/>
      <c r="O580" s="32"/>
      <c r="P580" s="40"/>
      <c r="Q580" s="40"/>
      <c r="R580" s="40"/>
      <c r="S580" s="40"/>
      <c r="T580" s="32"/>
    </row>
    <row r="581" spans="1:20" s="4" customFormat="1" x14ac:dyDescent="0.2">
      <c r="A581" s="3"/>
      <c r="B581" s="3"/>
      <c r="C581" s="3"/>
      <c r="D581" s="3"/>
      <c r="E581" s="3"/>
      <c r="F581" s="32"/>
      <c r="G581" s="40"/>
      <c r="H581" s="40"/>
      <c r="I581" s="40"/>
      <c r="J581" s="40"/>
      <c r="K581" s="40"/>
      <c r="L581" s="40"/>
      <c r="M581" s="40"/>
      <c r="N581" s="32"/>
      <c r="O581" s="32"/>
      <c r="P581" s="40"/>
      <c r="Q581" s="40"/>
      <c r="R581" s="40"/>
      <c r="S581" s="40"/>
      <c r="T581" s="32"/>
    </row>
    <row r="582" spans="1:20" s="4" customFormat="1" x14ac:dyDescent="0.2">
      <c r="A582" s="3"/>
      <c r="B582" s="3"/>
      <c r="C582" s="3"/>
      <c r="D582" s="3"/>
      <c r="E582" s="3"/>
      <c r="F582" s="32"/>
      <c r="G582" s="40"/>
      <c r="H582" s="40"/>
      <c r="I582" s="40"/>
      <c r="J582" s="40"/>
      <c r="K582" s="40"/>
      <c r="L582" s="40"/>
      <c r="M582" s="40"/>
      <c r="N582" s="32"/>
      <c r="O582" s="32"/>
      <c r="P582" s="40"/>
      <c r="Q582" s="40"/>
      <c r="R582" s="40"/>
      <c r="S582" s="40"/>
      <c r="T582" s="32"/>
    </row>
    <row r="583" spans="1:20" s="4" customFormat="1" x14ac:dyDescent="0.2">
      <c r="A583" s="3"/>
      <c r="B583" s="3"/>
      <c r="C583" s="3"/>
      <c r="D583" s="3"/>
      <c r="E583" s="3"/>
      <c r="F583" s="32"/>
      <c r="G583" s="40"/>
      <c r="H583" s="40"/>
      <c r="I583" s="40"/>
      <c r="J583" s="40"/>
      <c r="K583" s="40"/>
      <c r="L583" s="40"/>
      <c r="M583" s="40"/>
      <c r="N583" s="32"/>
      <c r="O583" s="32"/>
      <c r="P583" s="40"/>
      <c r="Q583" s="40"/>
      <c r="R583" s="40"/>
      <c r="S583" s="40"/>
      <c r="T583" s="32"/>
    </row>
    <row r="584" spans="1:20" s="4" customFormat="1" x14ac:dyDescent="0.2">
      <c r="A584" s="3"/>
      <c r="B584" s="3"/>
      <c r="C584" s="3"/>
      <c r="D584" s="3"/>
      <c r="E584" s="3"/>
      <c r="F584" s="32"/>
      <c r="G584" s="40"/>
      <c r="H584" s="40"/>
      <c r="I584" s="40"/>
      <c r="J584" s="40"/>
      <c r="K584" s="40"/>
      <c r="L584" s="40"/>
      <c r="M584" s="40"/>
      <c r="N584" s="32"/>
      <c r="O584" s="32"/>
      <c r="P584" s="40"/>
      <c r="Q584" s="40"/>
      <c r="R584" s="40"/>
      <c r="S584" s="40"/>
      <c r="T584" s="32"/>
    </row>
    <row r="585" spans="1:20" s="4" customFormat="1" x14ac:dyDescent="0.2">
      <c r="A585" s="3"/>
      <c r="B585" s="3"/>
      <c r="C585" s="3"/>
      <c r="D585" s="3"/>
      <c r="E585" s="3"/>
      <c r="F585" s="32"/>
      <c r="G585" s="40"/>
      <c r="H585" s="40"/>
      <c r="I585" s="40"/>
      <c r="J585" s="40"/>
      <c r="K585" s="40"/>
      <c r="L585" s="40"/>
      <c r="M585" s="40"/>
      <c r="N585" s="32"/>
      <c r="O585" s="32"/>
      <c r="P585" s="40"/>
      <c r="Q585" s="40"/>
      <c r="R585" s="40"/>
      <c r="S585" s="40"/>
      <c r="T585" s="32"/>
    </row>
    <row r="586" spans="1:20" s="4" customFormat="1" x14ac:dyDescent="0.2">
      <c r="A586" s="3"/>
      <c r="B586" s="3"/>
      <c r="C586" s="3"/>
      <c r="D586" s="3"/>
      <c r="E586" s="3"/>
      <c r="F586" s="32"/>
      <c r="G586" s="40"/>
      <c r="H586" s="40"/>
      <c r="I586" s="40"/>
      <c r="J586" s="40"/>
      <c r="K586" s="40"/>
      <c r="L586" s="40"/>
      <c r="M586" s="40"/>
      <c r="N586" s="32"/>
      <c r="O586" s="32"/>
      <c r="P586" s="40"/>
      <c r="Q586" s="40"/>
      <c r="R586" s="40"/>
      <c r="S586" s="40"/>
      <c r="T586" s="32"/>
    </row>
    <row r="587" spans="1:20" s="4" customFormat="1" x14ac:dyDescent="0.2">
      <c r="A587" s="3"/>
      <c r="B587" s="3"/>
      <c r="C587" s="3"/>
      <c r="D587" s="3"/>
      <c r="E587" s="3"/>
      <c r="F587" s="32"/>
      <c r="G587" s="40"/>
      <c r="H587" s="40"/>
      <c r="I587" s="40"/>
      <c r="J587" s="40"/>
      <c r="K587" s="40"/>
      <c r="L587" s="40"/>
      <c r="M587" s="40"/>
      <c r="N587" s="32"/>
      <c r="O587" s="32"/>
      <c r="P587" s="40"/>
      <c r="Q587" s="40"/>
      <c r="R587" s="40"/>
      <c r="S587" s="40"/>
      <c r="T587" s="32"/>
    </row>
    <row r="588" spans="1:20" s="4" customFormat="1" x14ac:dyDescent="0.2">
      <c r="A588" s="3"/>
      <c r="B588" s="3"/>
      <c r="C588" s="3"/>
      <c r="D588" s="3"/>
      <c r="E588" s="3"/>
      <c r="F588" s="32"/>
      <c r="G588" s="40"/>
      <c r="H588" s="40"/>
      <c r="I588" s="40"/>
      <c r="J588" s="40"/>
      <c r="K588" s="40"/>
      <c r="L588" s="40"/>
      <c r="M588" s="40"/>
      <c r="N588" s="32"/>
      <c r="O588" s="32"/>
      <c r="P588" s="40"/>
      <c r="Q588" s="40"/>
      <c r="R588" s="40"/>
      <c r="S588" s="40"/>
      <c r="T588" s="32"/>
    </row>
    <row r="589" spans="1:20" s="4" customFormat="1" x14ac:dyDescent="0.2">
      <c r="A589" s="3"/>
      <c r="B589" s="3"/>
      <c r="C589" s="3"/>
      <c r="D589" s="3"/>
      <c r="E589" s="3"/>
      <c r="F589" s="32"/>
      <c r="G589" s="40"/>
      <c r="H589" s="40"/>
      <c r="I589" s="40"/>
      <c r="J589" s="40"/>
      <c r="K589" s="40"/>
      <c r="L589" s="40"/>
      <c r="M589" s="40"/>
      <c r="N589" s="32"/>
      <c r="O589" s="32"/>
      <c r="P589" s="40"/>
      <c r="Q589" s="40"/>
      <c r="R589" s="40"/>
      <c r="S589" s="40"/>
      <c r="T589" s="32"/>
    </row>
    <row r="590" spans="1:20" s="4" customFormat="1" x14ac:dyDescent="0.2">
      <c r="A590" s="3"/>
      <c r="B590" s="3"/>
      <c r="C590" s="3"/>
      <c r="D590" s="3"/>
      <c r="E590" s="3"/>
      <c r="F590" s="32"/>
      <c r="G590" s="40"/>
      <c r="H590" s="40"/>
      <c r="I590" s="40"/>
      <c r="J590" s="40"/>
      <c r="K590" s="40"/>
      <c r="L590" s="40"/>
      <c r="M590" s="40"/>
      <c r="N590" s="32"/>
      <c r="O590" s="32"/>
      <c r="P590" s="40"/>
      <c r="Q590" s="40"/>
      <c r="R590" s="40"/>
      <c r="S590" s="40"/>
      <c r="T590" s="32"/>
    </row>
    <row r="591" spans="1:20" s="4" customFormat="1" x14ac:dyDescent="0.2">
      <c r="A591" s="3"/>
      <c r="B591" s="3"/>
      <c r="C591" s="3"/>
      <c r="D591" s="3"/>
      <c r="E591" s="3"/>
      <c r="F591" s="32"/>
      <c r="G591" s="40"/>
      <c r="H591" s="40"/>
      <c r="I591" s="40"/>
      <c r="J591" s="40"/>
      <c r="K591" s="40"/>
      <c r="L591" s="40"/>
      <c r="M591" s="40"/>
      <c r="N591" s="32"/>
      <c r="O591" s="32"/>
      <c r="P591" s="40"/>
      <c r="Q591" s="40"/>
      <c r="R591" s="40"/>
      <c r="S591" s="40"/>
      <c r="T591" s="32"/>
    </row>
    <row r="592" spans="1:20" s="4" customFormat="1" x14ac:dyDescent="0.2">
      <c r="A592" s="3"/>
      <c r="B592" s="3"/>
      <c r="C592" s="3"/>
      <c r="D592" s="3"/>
      <c r="E592" s="3"/>
      <c r="F592" s="32"/>
      <c r="G592" s="40"/>
      <c r="H592" s="40"/>
      <c r="I592" s="40"/>
      <c r="J592" s="40"/>
      <c r="K592" s="40"/>
      <c r="L592" s="40"/>
      <c r="M592" s="40"/>
      <c r="N592" s="32"/>
      <c r="O592" s="32"/>
      <c r="P592" s="40"/>
      <c r="Q592" s="40"/>
      <c r="R592" s="40"/>
      <c r="S592" s="40"/>
      <c r="T592" s="32"/>
    </row>
    <row r="593" spans="1:20" s="4" customFormat="1" x14ac:dyDescent="0.2">
      <c r="A593" s="3"/>
      <c r="B593" s="3"/>
      <c r="C593" s="3"/>
      <c r="D593" s="3"/>
      <c r="E593" s="3"/>
      <c r="F593" s="32"/>
      <c r="G593" s="40"/>
      <c r="H593" s="40"/>
      <c r="I593" s="40"/>
      <c r="J593" s="40"/>
      <c r="K593" s="40"/>
      <c r="L593" s="40"/>
      <c r="M593" s="40"/>
      <c r="N593" s="32"/>
      <c r="O593" s="32"/>
      <c r="P593" s="40"/>
      <c r="Q593" s="40"/>
      <c r="R593" s="40"/>
      <c r="S593" s="40"/>
      <c r="T593" s="32"/>
    </row>
    <row r="594" spans="1:20" s="4" customFormat="1" x14ac:dyDescent="0.2">
      <c r="A594" s="3"/>
      <c r="B594" s="3"/>
      <c r="C594" s="3"/>
      <c r="D594" s="3"/>
      <c r="E594" s="3"/>
      <c r="F594" s="32"/>
      <c r="G594" s="40"/>
      <c r="H594" s="40"/>
      <c r="I594" s="40"/>
      <c r="J594" s="40"/>
      <c r="K594" s="40"/>
      <c r="L594" s="40"/>
      <c r="M594" s="40"/>
      <c r="N594" s="32"/>
      <c r="O594" s="32"/>
      <c r="P594" s="40"/>
      <c r="Q594" s="40"/>
      <c r="R594" s="40"/>
      <c r="S594" s="40"/>
      <c r="T594" s="32"/>
    </row>
    <row r="595" spans="1:20" s="4" customFormat="1" x14ac:dyDescent="0.2">
      <c r="A595" s="3"/>
      <c r="B595" s="3"/>
      <c r="C595" s="3"/>
      <c r="D595" s="3"/>
      <c r="E595" s="3"/>
      <c r="F595" s="32"/>
      <c r="G595" s="40"/>
      <c r="H595" s="40"/>
      <c r="I595" s="40"/>
      <c r="J595" s="40"/>
      <c r="K595" s="40"/>
      <c r="L595" s="40"/>
      <c r="M595" s="40"/>
      <c r="N595" s="32"/>
      <c r="O595" s="32"/>
      <c r="P595" s="40"/>
      <c r="Q595" s="40"/>
      <c r="R595" s="40"/>
      <c r="S595" s="40"/>
      <c r="T595" s="32"/>
    </row>
    <row r="596" spans="1:20" s="4" customFormat="1" x14ac:dyDescent="0.2">
      <c r="A596" s="3"/>
      <c r="B596" s="3"/>
      <c r="C596" s="3"/>
      <c r="D596" s="3"/>
      <c r="E596" s="3"/>
      <c r="F596" s="32"/>
      <c r="G596" s="40"/>
      <c r="H596" s="40"/>
      <c r="I596" s="40"/>
      <c r="J596" s="40"/>
      <c r="K596" s="40"/>
      <c r="L596" s="40"/>
      <c r="M596" s="40"/>
      <c r="N596" s="32"/>
      <c r="O596" s="32"/>
      <c r="P596" s="40"/>
      <c r="Q596" s="40"/>
      <c r="R596" s="40"/>
      <c r="S596" s="40"/>
      <c r="T596" s="32"/>
    </row>
    <row r="597" spans="1:20" s="4" customFormat="1" x14ac:dyDescent="0.2">
      <c r="A597" s="3"/>
      <c r="B597" s="3"/>
      <c r="C597" s="3"/>
      <c r="D597" s="3"/>
      <c r="E597" s="3"/>
      <c r="F597" s="32"/>
      <c r="G597" s="40"/>
      <c r="H597" s="40"/>
      <c r="I597" s="40"/>
      <c r="J597" s="40"/>
      <c r="K597" s="40"/>
      <c r="L597" s="40"/>
      <c r="M597" s="40"/>
      <c r="N597" s="32"/>
      <c r="O597" s="32"/>
      <c r="P597" s="40"/>
      <c r="Q597" s="40"/>
      <c r="R597" s="40"/>
      <c r="S597" s="40"/>
      <c r="T597" s="32"/>
    </row>
    <row r="598" spans="1:20" s="4" customFormat="1" x14ac:dyDescent="0.2">
      <c r="A598" s="3"/>
      <c r="B598" s="3"/>
      <c r="C598" s="3"/>
      <c r="D598" s="3"/>
      <c r="E598" s="3"/>
      <c r="F598" s="32"/>
      <c r="G598" s="40"/>
      <c r="H598" s="40"/>
      <c r="I598" s="40"/>
      <c r="J598" s="40"/>
      <c r="K598" s="40"/>
      <c r="L598" s="40"/>
      <c r="M598" s="40"/>
      <c r="N598" s="32"/>
      <c r="O598" s="32"/>
      <c r="P598" s="40"/>
      <c r="Q598" s="40"/>
      <c r="R598" s="40"/>
      <c r="S598" s="40"/>
      <c r="T598" s="32"/>
    </row>
    <row r="599" spans="1:20" s="4" customFormat="1" x14ac:dyDescent="0.2">
      <c r="A599" s="3"/>
      <c r="B599" s="3"/>
      <c r="C599" s="3"/>
      <c r="D599" s="3"/>
      <c r="E599" s="3"/>
      <c r="F599" s="32"/>
      <c r="G599" s="40"/>
      <c r="H599" s="40"/>
      <c r="I599" s="40"/>
      <c r="J599" s="40"/>
      <c r="K599" s="40"/>
      <c r="L599" s="40"/>
      <c r="M599" s="40"/>
      <c r="N599" s="32"/>
      <c r="O599" s="32"/>
      <c r="P599" s="40"/>
      <c r="Q599" s="40"/>
      <c r="R599" s="40"/>
      <c r="S599" s="40"/>
      <c r="T599" s="32"/>
    </row>
    <row r="600" spans="1:20" s="4" customFormat="1" x14ac:dyDescent="0.2">
      <c r="A600" s="3"/>
      <c r="B600" s="3"/>
      <c r="C600" s="3"/>
      <c r="D600" s="3"/>
      <c r="E600" s="3"/>
      <c r="F600" s="32"/>
      <c r="G600" s="40"/>
      <c r="H600" s="40"/>
      <c r="I600" s="40"/>
      <c r="J600" s="40"/>
      <c r="K600" s="40"/>
      <c r="L600" s="40"/>
      <c r="M600" s="40"/>
      <c r="N600" s="32"/>
      <c r="O600" s="32"/>
      <c r="P600" s="40"/>
      <c r="Q600" s="40"/>
      <c r="R600" s="40"/>
      <c r="S600" s="40"/>
      <c r="T600" s="32"/>
    </row>
    <row r="601" spans="1:20" s="4" customFormat="1" x14ac:dyDescent="0.2">
      <c r="A601" s="3"/>
      <c r="B601" s="3"/>
      <c r="C601" s="3"/>
      <c r="D601" s="3"/>
      <c r="E601" s="3"/>
      <c r="F601" s="32"/>
      <c r="G601" s="40"/>
      <c r="H601" s="40"/>
      <c r="I601" s="40"/>
      <c r="J601" s="40"/>
      <c r="K601" s="40"/>
      <c r="L601" s="40"/>
      <c r="M601" s="40"/>
      <c r="N601" s="32"/>
      <c r="O601" s="32"/>
      <c r="P601" s="40"/>
      <c r="Q601" s="40"/>
      <c r="R601" s="40"/>
      <c r="S601" s="40"/>
      <c r="T601" s="32"/>
    </row>
    <row r="602" spans="1:20" s="4" customFormat="1" x14ac:dyDescent="0.2">
      <c r="A602" s="3"/>
      <c r="B602" s="3"/>
      <c r="C602" s="3"/>
      <c r="D602" s="3"/>
      <c r="E602" s="3"/>
      <c r="F602" s="32"/>
      <c r="G602" s="40"/>
      <c r="H602" s="40"/>
      <c r="I602" s="40"/>
      <c r="J602" s="40"/>
      <c r="K602" s="40"/>
      <c r="L602" s="40"/>
      <c r="M602" s="40"/>
      <c r="N602" s="32"/>
      <c r="O602" s="32"/>
      <c r="P602" s="40"/>
      <c r="Q602" s="40"/>
      <c r="R602" s="40"/>
      <c r="S602" s="40"/>
      <c r="T602" s="32"/>
    </row>
    <row r="603" spans="1:20" s="4" customFormat="1" x14ac:dyDescent="0.2">
      <c r="A603" s="3"/>
      <c r="B603" s="3"/>
      <c r="C603" s="3"/>
      <c r="D603" s="3"/>
      <c r="E603" s="3"/>
      <c r="F603" s="32"/>
      <c r="G603" s="40"/>
      <c r="H603" s="40"/>
      <c r="I603" s="40"/>
      <c r="J603" s="40"/>
      <c r="K603" s="40"/>
      <c r="L603" s="40"/>
      <c r="M603" s="40"/>
      <c r="N603" s="32"/>
      <c r="O603" s="32"/>
      <c r="P603" s="40"/>
      <c r="Q603" s="40"/>
      <c r="R603" s="40"/>
      <c r="S603" s="40"/>
      <c r="T603" s="32"/>
    </row>
    <row r="604" spans="1:20" s="4" customFormat="1" x14ac:dyDescent="0.2">
      <c r="A604" s="3"/>
      <c r="B604" s="3"/>
      <c r="C604" s="3"/>
      <c r="D604" s="3"/>
      <c r="E604" s="3"/>
      <c r="F604" s="32"/>
      <c r="G604" s="40"/>
      <c r="H604" s="40"/>
      <c r="I604" s="40"/>
      <c r="J604" s="40"/>
      <c r="K604" s="40"/>
      <c r="L604" s="40"/>
      <c r="M604" s="40"/>
      <c r="N604" s="32"/>
      <c r="O604" s="32"/>
      <c r="P604" s="40"/>
      <c r="Q604" s="40"/>
      <c r="R604" s="40"/>
      <c r="S604" s="40"/>
      <c r="T604" s="32"/>
    </row>
    <row r="605" spans="1:20" s="4" customFormat="1" x14ac:dyDescent="0.2">
      <c r="A605" s="3"/>
      <c r="B605" s="3"/>
      <c r="C605" s="3"/>
      <c r="D605" s="3"/>
      <c r="E605" s="3"/>
      <c r="F605" s="32"/>
      <c r="G605" s="40"/>
      <c r="H605" s="40"/>
      <c r="I605" s="40"/>
      <c r="J605" s="40"/>
      <c r="K605" s="40"/>
      <c r="L605" s="40"/>
      <c r="M605" s="40"/>
      <c r="N605" s="32"/>
      <c r="O605" s="32"/>
      <c r="P605" s="40"/>
      <c r="Q605" s="40"/>
      <c r="R605" s="40"/>
      <c r="S605" s="40"/>
      <c r="T605" s="32"/>
    </row>
    <row r="606" spans="1:20" s="4" customFormat="1" x14ac:dyDescent="0.2">
      <c r="A606" s="3"/>
      <c r="B606" s="3"/>
      <c r="C606" s="3"/>
      <c r="D606" s="3"/>
      <c r="E606" s="3"/>
      <c r="F606" s="32"/>
      <c r="G606" s="40"/>
      <c r="H606" s="40"/>
      <c r="I606" s="40"/>
      <c r="J606" s="40"/>
      <c r="K606" s="40"/>
      <c r="L606" s="40"/>
      <c r="M606" s="40"/>
      <c r="N606" s="32"/>
      <c r="O606" s="32"/>
      <c r="P606" s="40"/>
      <c r="Q606" s="40"/>
      <c r="R606" s="40"/>
      <c r="S606" s="40"/>
      <c r="T606" s="32"/>
    </row>
    <row r="607" spans="1:20" s="4" customFormat="1" x14ac:dyDescent="0.2">
      <c r="A607" s="3"/>
      <c r="B607" s="3"/>
      <c r="C607" s="3"/>
      <c r="D607" s="3"/>
      <c r="E607" s="3"/>
      <c r="F607" s="32"/>
      <c r="G607" s="40"/>
      <c r="H607" s="40"/>
      <c r="I607" s="40"/>
      <c r="J607" s="40"/>
      <c r="K607" s="40"/>
      <c r="L607" s="40"/>
      <c r="M607" s="40"/>
      <c r="N607" s="32"/>
      <c r="O607" s="32"/>
      <c r="P607" s="40"/>
      <c r="Q607" s="40"/>
      <c r="R607" s="40"/>
      <c r="S607" s="40"/>
      <c r="T607" s="32"/>
    </row>
    <row r="608" spans="1:20" s="4" customFormat="1" x14ac:dyDescent="0.2">
      <c r="A608" s="3"/>
      <c r="B608" s="3"/>
      <c r="C608" s="3"/>
      <c r="D608" s="3"/>
      <c r="E608" s="3"/>
      <c r="F608" s="32"/>
      <c r="G608" s="40"/>
      <c r="H608" s="40"/>
      <c r="I608" s="40"/>
      <c r="J608" s="40"/>
      <c r="K608" s="40"/>
      <c r="L608" s="40"/>
      <c r="M608" s="40"/>
      <c r="N608" s="32"/>
      <c r="O608" s="32"/>
      <c r="P608" s="40"/>
      <c r="Q608" s="40"/>
      <c r="R608" s="40"/>
      <c r="S608" s="40"/>
      <c r="T608" s="32"/>
    </row>
    <row r="609" spans="1:20" s="4" customFormat="1" x14ac:dyDescent="0.2">
      <c r="A609" s="3"/>
      <c r="B609" s="3"/>
      <c r="C609" s="3"/>
      <c r="D609" s="3"/>
      <c r="E609" s="3"/>
      <c r="F609" s="32"/>
      <c r="G609" s="40"/>
      <c r="H609" s="40"/>
      <c r="I609" s="40"/>
      <c r="J609" s="40"/>
      <c r="K609" s="40"/>
      <c r="L609" s="40"/>
      <c r="M609" s="40"/>
      <c r="N609" s="32"/>
      <c r="O609" s="32"/>
      <c r="P609" s="40"/>
      <c r="Q609" s="40"/>
      <c r="R609" s="40"/>
      <c r="S609" s="40"/>
      <c r="T609" s="32"/>
    </row>
    <row r="610" spans="1:20" s="4" customFormat="1" x14ac:dyDescent="0.2">
      <c r="A610" s="3"/>
      <c r="B610" s="3"/>
      <c r="C610" s="3"/>
      <c r="D610" s="3"/>
      <c r="E610" s="3"/>
      <c r="F610" s="32"/>
      <c r="G610" s="40"/>
      <c r="H610" s="40"/>
      <c r="I610" s="40"/>
      <c r="J610" s="40"/>
      <c r="K610" s="40"/>
      <c r="L610" s="40"/>
      <c r="M610" s="40"/>
      <c r="N610" s="32"/>
      <c r="O610" s="32"/>
      <c r="P610" s="40"/>
      <c r="Q610" s="40"/>
      <c r="R610" s="40"/>
      <c r="S610" s="40"/>
      <c r="T610" s="32"/>
    </row>
    <row r="611" spans="1:20" s="4" customFormat="1" x14ac:dyDescent="0.2">
      <c r="A611" s="3"/>
      <c r="B611" s="3"/>
      <c r="C611" s="3"/>
      <c r="D611" s="3"/>
      <c r="E611" s="3"/>
      <c r="F611" s="32"/>
      <c r="G611" s="40"/>
      <c r="H611" s="40"/>
      <c r="I611" s="40"/>
      <c r="J611" s="40"/>
      <c r="K611" s="40"/>
      <c r="L611" s="40"/>
      <c r="M611" s="40"/>
      <c r="N611" s="32"/>
      <c r="O611" s="32"/>
      <c r="P611" s="40"/>
      <c r="Q611" s="40"/>
      <c r="R611" s="40"/>
      <c r="S611" s="40"/>
      <c r="T611" s="32"/>
    </row>
    <row r="612" spans="1:20" s="4" customFormat="1" x14ac:dyDescent="0.2">
      <c r="A612" s="3"/>
      <c r="B612" s="3"/>
      <c r="C612" s="3"/>
      <c r="D612" s="3"/>
      <c r="E612" s="3"/>
      <c r="F612" s="32"/>
      <c r="G612" s="40"/>
      <c r="H612" s="40"/>
      <c r="I612" s="40"/>
      <c r="J612" s="40"/>
      <c r="K612" s="40"/>
      <c r="L612" s="40"/>
      <c r="M612" s="40"/>
      <c r="N612" s="32"/>
      <c r="O612" s="32"/>
      <c r="P612" s="40"/>
      <c r="Q612" s="40"/>
      <c r="R612" s="40"/>
      <c r="S612" s="40"/>
      <c r="T612" s="32"/>
    </row>
    <row r="613" spans="1:20" s="4" customFormat="1" x14ac:dyDescent="0.2">
      <c r="A613" s="3"/>
      <c r="B613" s="3"/>
      <c r="C613" s="3"/>
      <c r="D613" s="3"/>
      <c r="E613" s="3"/>
      <c r="F613" s="32"/>
      <c r="G613" s="40"/>
      <c r="H613" s="40"/>
      <c r="I613" s="40"/>
      <c r="J613" s="40"/>
      <c r="K613" s="40"/>
      <c r="L613" s="40"/>
      <c r="M613" s="40"/>
      <c r="N613" s="32"/>
      <c r="O613" s="32"/>
      <c r="P613" s="40"/>
      <c r="Q613" s="40"/>
      <c r="R613" s="40"/>
      <c r="S613" s="40"/>
      <c r="T613" s="32"/>
    </row>
    <row r="614" spans="1:20" s="4" customFormat="1" x14ac:dyDescent="0.2">
      <c r="A614" s="3"/>
      <c r="B614" s="3"/>
      <c r="C614" s="3"/>
      <c r="D614" s="3"/>
      <c r="E614" s="3"/>
      <c r="F614" s="32"/>
      <c r="G614" s="40"/>
      <c r="H614" s="40"/>
      <c r="I614" s="40"/>
      <c r="J614" s="40"/>
      <c r="K614" s="40"/>
      <c r="L614" s="40"/>
      <c r="M614" s="40"/>
      <c r="N614" s="32"/>
      <c r="O614" s="32"/>
      <c r="P614" s="40"/>
      <c r="Q614" s="40"/>
      <c r="R614" s="40"/>
      <c r="S614" s="40"/>
      <c r="T614" s="32"/>
    </row>
    <row r="615" spans="1:20" s="4" customFormat="1" x14ac:dyDescent="0.2">
      <c r="A615" s="3"/>
      <c r="B615" s="3"/>
      <c r="C615" s="3"/>
      <c r="D615" s="3"/>
      <c r="E615" s="3"/>
      <c r="F615" s="32"/>
      <c r="G615" s="40"/>
      <c r="H615" s="40"/>
      <c r="I615" s="40"/>
      <c r="J615" s="40"/>
      <c r="K615" s="40"/>
      <c r="L615" s="40"/>
      <c r="M615" s="40"/>
      <c r="N615" s="32"/>
      <c r="O615" s="32"/>
      <c r="P615" s="40"/>
      <c r="Q615" s="40"/>
      <c r="R615" s="40"/>
      <c r="S615" s="40"/>
      <c r="T615" s="32"/>
    </row>
    <row r="616" spans="1:20" s="4" customFormat="1" x14ac:dyDescent="0.2">
      <c r="A616" s="3"/>
      <c r="B616" s="3"/>
      <c r="C616" s="3"/>
      <c r="D616" s="3"/>
      <c r="E616" s="3"/>
      <c r="F616" s="32"/>
      <c r="G616" s="40"/>
      <c r="H616" s="40"/>
      <c r="I616" s="40"/>
      <c r="J616" s="40"/>
      <c r="K616" s="40"/>
      <c r="L616" s="40"/>
      <c r="M616" s="40"/>
      <c r="N616" s="32"/>
      <c r="O616" s="32"/>
      <c r="P616" s="40"/>
      <c r="Q616" s="40"/>
      <c r="R616" s="40"/>
      <c r="S616" s="40"/>
      <c r="T616" s="32"/>
    </row>
    <row r="617" spans="1:20" s="4" customFormat="1" x14ac:dyDescent="0.2">
      <c r="A617" s="3"/>
      <c r="B617" s="3"/>
      <c r="C617" s="3"/>
      <c r="D617" s="3"/>
      <c r="E617" s="3"/>
      <c r="F617" s="32"/>
      <c r="G617" s="40"/>
      <c r="H617" s="40"/>
      <c r="I617" s="40"/>
      <c r="J617" s="40"/>
      <c r="K617" s="40"/>
      <c r="L617" s="40"/>
      <c r="M617" s="40"/>
      <c r="N617" s="32"/>
      <c r="O617" s="32"/>
      <c r="P617" s="40"/>
      <c r="Q617" s="40"/>
      <c r="R617" s="40"/>
      <c r="S617" s="40"/>
      <c r="T617" s="32"/>
    </row>
    <row r="618" spans="1:20" s="4" customFormat="1" x14ac:dyDescent="0.2">
      <c r="A618" s="3"/>
      <c r="B618" s="3"/>
      <c r="C618" s="3"/>
      <c r="D618" s="3"/>
      <c r="E618" s="3"/>
      <c r="F618" s="32"/>
      <c r="G618" s="40"/>
      <c r="H618" s="40"/>
      <c r="I618" s="40"/>
      <c r="J618" s="40"/>
      <c r="K618" s="40"/>
      <c r="L618" s="40"/>
      <c r="M618" s="40"/>
      <c r="N618" s="32"/>
      <c r="O618" s="32"/>
      <c r="P618" s="40"/>
      <c r="Q618" s="40"/>
      <c r="R618" s="40"/>
      <c r="S618" s="40"/>
      <c r="T618" s="32"/>
    </row>
    <row r="619" spans="1:20" s="4" customFormat="1" x14ac:dyDescent="0.2">
      <c r="A619" s="3"/>
      <c r="B619" s="3"/>
      <c r="C619" s="3"/>
      <c r="D619" s="3"/>
      <c r="E619" s="3"/>
      <c r="F619" s="32"/>
      <c r="G619" s="40"/>
      <c r="H619" s="40"/>
      <c r="I619" s="40"/>
      <c r="J619" s="40"/>
      <c r="K619" s="40"/>
      <c r="L619" s="40"/>
      <c r="M619" s="40"/>
      <c r="N619" s="32"/>
      <c r="O619" s="32"/>
      <c r="P619" s="40"/>
      <c r="Q619" s="40"/>
      <c r="R619" s="40"/>
      <c r="S619" s="40"/>
      <c r="T619" s="32"/>
    </row>
    <row r="620" spans="1:20" s="4" customFormat="1" x14ac:dyDescent="0.2">
      <c r="A620" s="3"/>
      <c r="B620" s="3"/>
      <c r="C620" s="3"/>
      <c r="D620" s="3"/>
      <c r="E620" s="3"/>
      <c r="F620" s="32"/>
      <c r="G620" s="40"/>
      <c r="H620" s="40"/>
      <c r="I620" s="40"/>
      <c r="J620" s="40"/>
      <c r="K620" s="40"/>
      <c r="L620" s="40"/>
      <c r="M620" s="40"/>
      <c r="N620" s="32"/>
      <c r="O620" s="32"/>
      <c r="P620" s="40"/>
      <c r="Q620" s="40"/>
      <c r="R620" s="40"/>
      <c r="S620" s="40"/>
      <c r="T620" s="32"/>
    </row>
    <row r="621" spans="1:20" s="4" customFormat="1" x14ac:dyDescent="0.2">
      <c r="A621" s="3"/>
      <c r="B621" s="3"/>
      <c r="C621" s="3"/>
      <c r="D621" s="3"/>
      <c r="E621" s="3"/>
      <c r="F621" s="32"/>
      <c r="G621" s="40"/>
      <c r="H621" s="40"/>
      <c r="I621" s="40"/>
      <c r="J621" s="40"/>
      <c r="K621" s="40"/>
      <c r="L621" s="40"/>
      <c r="M621" s="40"/>
      <c r="N621" s="32"/>
      <c r="O621" s="32"/>
      <c r="P621" s="40"/>
      <c r="Q621" s="40"/>
      <c r="R621" s="40"/>
      <c r="S621" s="40"/>
      <c r="T621" s="32"/>
    </row>
    <row r="622" spans="1:20" s="4" customFormat="1" x14ac:dyDescent="0.2">
      <c r="A622" s="3"/>
      <c r="B622" s="3"/>
      <c r="C622" s="3"/>
      <c r="D622" s="3"/>
      <c r="E622" s="3"/>
      <c r="F622" s="32"/>
      <c r="G622" s="40"/>
      <c r="H622" s="40"/>
      <c r="I622" s="40"/>
      <c r="J622" s="40"/>
      <c r="K622" s="40"/>
      <c r="L622" s="40"/>
      <c r="M622" s="40"/>
      <c r="N622" s="32"/>
      <c r="O622" s="32"/>
      <c r="P622" s="40"/>
      <c r="Q622" s="40"/>
      <c r="R622" s="40"/>
      <c r="S622" s="40"/>
      <c r="T622" s="32"/>
    </row>
    <row r="623" spans="1:20" s="4" customFormat="1" x14ac:dyDescent="0.2">
      <c r="A623" s="3"/>
      <c r="B623" s="3"/>
      <c r="C623" s="3"/>
      <c r="D623" s="3"/>
      <c r="E623" s="3"/>
      <c r="F623" s="32"/>
      <c r="G623" s="40"/>
      <c r="H623" s="40"/>
      <c r="I623" s="40"/>
      <c r="J623" s="40"/>
      <c r="K623" s="40"/>
      <c r="L623" s="40"/>
      <c r="M623" s="40"/>
      <c r="N623" s="32"/>
      <c r="O623" s="32"/>
      <c r="P623" s="40"/>
      <c r="Q623" s="40"/>
      <c r="R623" s="40"/>
      <c r="S623" s="40"/>
      <c r="T623" s="32"/>
    </row>
    <row r="624" spans="1:20" s="4" customFormat="1" x14ac:dyDescent="0.2">
      <c r="A624" s="3"/>
      <c r="B624" s="3"/>
      <c r="C624" s="3"/>
      <c r="D624" s="3"/>
      <c r="E624" s="3"/>
      <c r="F624" s="32"/>
      <c r="G624" s="40"/>
      <c r="H624" s="40"/>
      <c r="I624" s="40"/>
      <c r="J624" s="40"/>
      <c r="K624" s="40"/>
      <c r="L624" s="40"/>
      <c r="M624" s="40"/>
      <c r="N624" s="32"/>
      <c r="O624" s="32"/>
      <c r="P624" s="40"/>
      <c r="Q624" s="40"/>
      <c r="R624" s="40"/>
      <c r="S624" s="40"/>
      <c r="T624" s="32"/>
    </row>
    <row r="625" spans="1:20" s="4" customFormat="1" x14ac:dyDescent="0.2">
      <c r="A625" s="3"/>
      <c r="B625" s="3"/>
      <c r="C625" s="3"/>
      <c r="D625" s="3"/>
      <c r="E625" s="3"/>
      <c r="F625" s="32"/>
      <c r="G625" s="40"/>
      <c r="H625" s="40"/>
      <c r="I625" s="40"/>
      <c r="J625" s="40"/>
      <c r="K625" s="40"/>
      <c r="L625" s="40"/>
      <c r="M625" s="40"/>
      <c r="N625" s="32"/>
      <c r="O625" s="32"/>
      <c r="P625" s="40"/>
      <c r="Q625" s="40"/>
      <c r="R625" s="40"/>
      <c r="S625" s="40"/>
      <c r="T625" s="32"/>
    </row>
    <row r="626" spans="1:20" s="4" customFormat="1" x14ac:dyDescent="0.2">
      <c r="A626" s="3"/>
      <c r="B626" s="3"/>
      <c r="C626" s="3"/>
      <c r="D626" s="3"/>
      <c r="E626" s="3"/>
      <c r="F626" s="32"/>
      <c r="G626" s="40"/>
      <c r="H626" s="40"/>
      <c r="I626" s="40"/>
      <c r="J626" s="40"/>
      <c r="K626" s="40"/>
      <c r="L626" s="40"/>
      <c r="M626" s="40"/>
      <c r="N626" s="32"/>
      <c r="O626" s="32"/>
      <c r="P626" s="40"/>
      <c r="Q626" s="40"/>
      <c r="R626" s="40"/>
      <c r="S626" s="40"/>
      <c r="T626" s="32"/>
    </row>
    <row r="627" spans="1:20" s="4" customFormat="1" x14ac:dyDescent="0.2">
      <c r="A627" s="3"/>
      <c r="B627" s="3"/>
      <c r="C627" s="3"/>
      <c r="D627" s="3"/>
      <c r="E627" s="3"/>
      <c r="F627" s="32"/>
      <c r="G627" s="40"/>
      <c r="H627" s="40"/>
      <c r="I627" s="40"/>
      <c r="J627" s="40"/>
      <c r="K627" s="40"/>
      <c r="L627" s="40"/>
      <c r="M627" s="40"/>
      <c r="N627" s="32"/>
      <c r="O627" s="32"/>
      <c r="P627" s="40"/>
      <c r="Q627" s="40"/>
      <c r="R627" s="40"/>
      <c r="S627" s="40"/>
      <c r="T627" s="32"/>
    </row>
    <row r="628" spans="1:20" s="4" customFormat="1" x14ac:dyDescent="0.2">
      <c r="A628" s="3"/>
      <c r="B628" s="3"/>
      <c r="C628" s="3"/>
      <c r="D628" s="3"/>
      <c r="E628" s="3"/>
      <c r="F628" s="32"/>
      <c r="G628" s="40"/>
      <c r="H628" s="40"/>
      <c r="I628" s="40"/>
      <c r="J628" s="40"/>
      <c r="K628" s="40"/>
      <c r="L628" s="40"/>
      <c r="M628" s="40"/>
      <c r="N628" s="32"/>
      <c r="O628" s="32"/>
      <c r="P628" s="40"/>
      <c r="Q628" s="40"/>
      <c r="R628" s="40"/>
      <c r="S628" s="40"/>
      <c r="T628" s="32"/>
    </row>
    <row r="629" spans="1:20" s="4" customFormat="1" x14ac:dyDescent="0.2">
      <c r="A629" s="3"/>
      <c r="B629" s="3"/>
      <c r="C629" s="3"/>
      <c r="D629" s="3"/>
      <c r="E629" s="3"/>
      <c r="F629" s="32"/>
      <c r="G629" s="40"/>
      <c r="H629" s="40"/>
      <c r="I629" s="40"/>
      <c r="J629" s="40"/>
      <c r="K629" s="40"/>
      <c r="L629" s="40"/>
      <c r="M629" s="40"/>
      <c r="N629" s="32"/>
      <c r="O629" s="32"/>
      <c r="P629" s="40"/>
      <c r="Q629" s="40"/>
      <c r="R629" s="40"/>
      <c r="S629" s="40"/>
      <c r="T629" s="32"/>
    </row>
    <row r="630" spans="1:20" s="4" customFormat="1" x14ac:dyDescent="0.2">
      <c r="A630" s="3"/>
      <c r="B630" s="3"/>
      <c r="C630" s="3"/>
      <c r="D630" s="3"/>
      <c r="E630" s="3"/>
      <c r="F630" s="32"/>
      <c r="G630" s="40"/>
      <c r="H630" s="40"/>
      <c r="I630" s="40"/>
      <c r="J630" s="40"/>
      <c r="K630" s="40"/>
      <c r="L630" s="40"/>
      <c r="M630" s="40"/>
      <c r="N630" s="32"/>
      <c r="O630" s="32"/>
      <c r="P630" s="40"/>
      <c r="Q630" s="40"/>
      <c r="R630" s="40"/>
      <c r="S630" s="40"/>
      <c r="T630" s="32"/>
    </row>
    <row r="631" spans="1:20" s="4" customFormat="1" x14ac:dyDescent="0.2">
      <c r="A631" s="3"/>
      <c r="B631" s="3"/>
      <c r="C631" s="3"/>
      <c r="D631" s="3"/>
      <c r="E631" s="3"/>
      <c r="F631" s="32"/>
      <c r="G631" s="40"/>
      <c r="H631" s="40"/>
      <c r="I631" s="40"/>
      <c r="J631" s="40"/>
      <c r="K631" s="40"/>
      <c r="L631" s="40"/>
      <c r="M631" s="40"/>
      <c r="N631" s="32"/>
      <c r="O631" s="32"/>
      <c r="P631" s="40"/>
      <c r="Q631" s="40"/>
      <c r="R631" s="40"/>
      <c r="S631" s="40"/>
      <c r="T631" s="32"/>
    </row>
    <row r="632" spans="1:20" s="4" customFormat="1" x14ac:dyDescent="0.2">
      <c r="A632" s="3"/>
      <c r="B632" s="3"/>
      <c r="C632" s="3"/>
      <c r="D632" s="3"/>
      <c r="E632" s="3"/>
      <c r="F632" s="32"/>
      <c r="G632" s="40"/>
      <c r="H632" s="40"/>
      <c r="I632" s="40"/>
      <c r="J632" s="40"/>
      <c r="K632" s="40"/>
      <c r="L632" s="40"/>
      <c r="M632" s="40"/>
      <c r="N632" s="32"/>
      <c r="O632" s="32"/>
      <c r="P632" s="40"/>
      <c r="Q632" s="40"/>
      <c r="R632" s="40"/>
      <c r="S632" s="40"/>
      <c r="T632" s="32"/>
    </row>
    <row r="633" spans="1:20" s="4" customFormat="1" x14ac:dyDescent="0.2">
      <c r="A633" s="3"/>
      <c r="B633" s="3"/>
      <c r="C633" s="3"/>
      <c r="D633" s="3"/>
      <c r="E633" s="3"/>
      <c r="F633" s="32"/>
      <c r="G633" s="40"/>
      <c r="H633" s="40"/>
      <c r="I633" s="40"/>
      <c r="J633" s="40"/>
      <c r="K633" s="40"/>
      <c r="L633" s="40"/>
      <c r="M633" s="40"/>
      <c r="N633" s="32"/>
      <c r="O633" s="32"/>
      <c r="P633" s="40"/>
      <c r="Q633" s="40"/>
      <c r="R633" s="40"/>
      <c r="S633" s="40"/>
      <c r="T633" s="32"/>
    </row>
    <row r="634" spans="1:20" s="4" customFormat="1" x14ac:dyDescent="0.2">
      <c r="A634" s="3"/>
      <c r="B634" s="3"/>
      <c r="C634" s="3"/>
      <c r="D634" s="3"/>
      <c r="E634" s="3"/>
      <c r="F634" s="32"/>
      <c r="G634" s="40"/>
      <c r="H634" s="40"/>
      <c r="I634" s="40"/>
      <c r="J634" s="40"/>
      <c r="K634" s="40"/>
      <c r="L634" s="40"/>
      <c r="M634" s="40"/>
      <c r="N634" s="32"/>
      <c r="O634" s="32"/>
      <c r="P634" s="40"/>
      <c r="Q634" s="40"/>
      <c r="R634" s="40"/>
      <c r="S634" s="40"/>
      <c r="T634" s="32"/>
    </row>
    <row r="635" spans="1:20" s="4" customFormat="1" x14ac:dyDescent="0.2">
      <c r="A635" s="3"/>
      <c r="B635" s="3"/>
      <c r="C635" s="3"/>
      <c r="D635" s="3"/>
      <c r="E635" s="3"/>
      <c r="F635" s="32"/>
      <c r="G635" s="40"/>
      <c r="H635" s="40"/>
      <c r="I635" s="40"/>
      <c r="J635" s="40"/>
      <c r="K635" s="40"/>
      <c r="L635" s="40"/>
      <c r="M635" s="40"/>
      <c r="N635" s="32"/>
      <c r="O635" s="32"/>
      <c r="P635" s="40"/>
      <c r="Q635" s="40"/>
      <c r="R635" s="40"/>
      <c r="S635" s="40"/>
      <c r="T635" s="32"/>
    </row>
    <row r="636" spans="1:20" s="4" customFormat="1" x14ac:dyDescent="0.2">
      <c r="A636" s="3"/>
      <c r="B636" s="3"/>
      <c r="C636" s="3"/>
      <c r="D636" s="3"/>
      <c r="E636" s="3"/>
      <c r="F636" s="32"/>
      <c r="G636" s="40"/>
      <c r="H636" s="40"/>
      <c r="I636" s="40"/>
      <c r="J636" s="40"/>
      <c r="K636" s="40"/>
      <c r="L636" s="40"/>
      <c r="M636" s="40"/>
      <c r="N636" s="32"/>
      <c r="O636" s="32"/>
      <c r="P636" s="40"/>
      <c r="Q636" s="40"/>
      <c r="R636" s="40"/>
      <c r="S636" s="40"/>
      <c r="T636" s="32"/>
    </row>
    <row r="637" spans="1:20" s="4" customFormat="1" x14ac:dyDescent="0.2">
      <c r="A637" s="3"/>
      <c r="B637" s="3"/>
      <c r="C637" s="3"/>
      <c r="D637" s="3"/>
      <c r="E637" s="3"/>
      <c r="F637" s="32"/>
      <c r="G637" s="40"/>
      <c r="H637" s="40"/>
      <c r="I637" s="40"/>
      <c r="J637" s="40"/>
      <c r="K637" s="40"/>
      <c r="L637" s="40"/>
      <c r="M637" s="40"/>
      <c r="N637" s="32"/>
      <c r="O637" s="32"/>
      <c r="P637" s="40"/>
      <c r="Q637" s="40"/>
      <c r="R637" s="40"/>
      <c r="S637" s="40"/>
      <c r="T637" s="32"/>
    </row>
    <row r="638" spans="1:20" s="4" customFormat="1" x14ac:dyDescent="0.2">
      <c r="A638" s="3"/>
      <c r="B638" s="3"/>
      <c r="C638" s="3"/>
      <c r="D638" s="3"/>
      <c r="E638" s="3"/>
      <c r="F638" s="32"/>
      <c r="G638" s="40"/>
      <c r="H638" s="40"/>
      <c r="I638" s="40"/>
      <c r="J638" s="40"/>
      <c r="K638" s="40"/>
      <c r="L638" s="40"/>
      <c r="M638" s="40"/>
      <c r="N638" s="32"/>
      <c r="O638" s="32"/>
      <c r="P638" s="40"/>
      <c r="Q638" s="40"/>
      <c r="R638" s="40"/>
      <c r="S638" s="40"/>
      <c r="T638" s="32"/>
    </row>
    <row r="639" spans="1:20" s="4" customFormat="1" x14ac:dyDescent="0.2">
      <c r="A639" s="3"/>
      <c r="B639" s="3"/>
      <c r="C639" s="3"/>
      <c r="D639" s="3"/>
      <c r="E639" s="3"/>
      <c r="F639" s="32"/>
      <c r="G639" s="40"/>
      <c r="H639" s="40"/>
      <c r="I639" s="40"/>
      <c r="J639" s="40"/>
      <c r="K639" s="40"/>
      <c r="L639" s="40"/>
      <c r="M639" s="40"/>
      <c r="N639" s="32"/>
      <c r="O639" s="32"/>
      <c r="P639" s="40"/>
      <c r="Q639" s="40"/>
      <c r="R639" s="40"/>
      <c r="S639" s="40"/>
      <c r="T639" s="32"/>
    </row>
    <row r="640" spans="1:20" s="4" customFormat="1" x14ac:dyDescent="0.2">
      <c r="A640" s="3"/>
      <c r="B640" s="3"/>
      <c r="C640" s="3"/>
      <c r="D640" s="3"/>
      <c r="E640" s="3"/>
      <c r="F640" s="32"/>
      <c r="G640" s="40"/>
      <c r="H640" s="40"/>
      <c r="I640" s="40"/>
      <c r="J640" s="40"/>
      <c r="K640" s="40"/>
      <c r="L640" s="40"/>
      <c r="M640" s="40"/>
      <c r="N640" s="32"/>
      <c r="O640" s="32"/>
      <c r="P640" s="40"/>
      <c r="Q640" s="40"/>
      <c r="R640" s="40"/>
      <c r="S640" s="40"/>
      <c r="T640" s="32"/>
    </row>
    <row r="641" spans="1:20" s="4" customFormat="1" x14ac:dyDescent="0.2">
      <c r="A641" s="3"/>
      <c r="B641" s="3"/>
      <c r="C641" s="3"/>
      <c r="D641" s="3"/>
      <c r="E641" s="3"/>
      <c r="F641" s="32"/>
      <c r="G641" s="40"/>
      <c r="H641" s="40"/>
      <c r="I641" s="40"/>
      <c r="J641" s="40"/>
      <c r="K641" s="40"/>
      <c r="L641" s="40"/>
      <c r="M641" s="40"/>
      <c r="N641" s="32"/>
      <c r="O641" s="32"/>
      <c r="P641" s="40"/>
      <c r="Q641" s="40"/>
      <c r="R641" s="40"/>
      <c r="S641" s="40"/>
      <c r="T641" s="32"/>
    </row>
    <row r="642" spans="1:20" s="4" customFormat="1" x14ac:dyDescent="0.2">
      <c r="A642" s="3"/>
      <c r="B642" s="3"/>
      <c r="C642" s="3"/>
      <c r="D642" s="3"/>
      <c r="E642" s="3"/>
      <c r="F642" s="32"/>
      <c r="G642" s="40"/>
      <c r="H642" s="40"/>
      <c r="I642" s="40"/>
      <c r="J642" s="40"/>
      <c r="K642" s="40"/>
      <c r="L642" s="40"/>
      <c r="M642" s="40"/>
      <c r="N642" s="32"/>
      <c r="O642" s="32"/>
      <c r="P642" s="40"/>
      <c r="Q642" s="40"/>
      <c r="R642" s="40"/>
      <c r="S642" s="40"/>
      <c r="T642" s="32"/>
    </row>
    <row r="643" spans="1:20" s="4" customFormat="1" x14ac:dyDescent="0.2">
      <c r="A643" s="3"/>
      <c r="B643" s="3"/>
      <c r="C643" s="3"/>
      <c r="D643" s="3"/>
      <c r="E643" s="3"/>
      <c r="F643" s="32"/>
      <c r="G643" s="40"/>
      <c r="H643" s="40"/>
      <c r="I643" s="40"/>
      <c r="J643" s="40"/>
      <c r="K643" s="40"/>
      <c r="L643" s="40"/>
      <c r="M643" s="40"/>
      <c r="N643" s="32"/>
      <c r="O643" s="32"/>
      <c r="P643" s="40"/>
      <c r="Q643" s="40"/>
      <c r="R643" s="40"/>
      <c r="S643" s="40"/>
      <c r="T643" s="32"/>
    </row>
    <row r="644" spans="1:20" s="4" customFormat="1" x14ac:dyDescent="0.2">
      <c r="A644" s="3"/>
      <c r="B644" s="3"/>
      <c r="C644" s="3"/>
      <c r="D644" s="3"/>
      <c r="E644" s="3"/>
      <c r="F644" s="32"/>
      <c r="G644" s="40"/>
      <c r="H644" s="40"/>
      <c r="I644" s="40"/>
      <c r="J644" s="40"/>
      <c r="K644" s="40"/>
      <c r="L644" s="40"/>
      <c r="M644" s="40"/>
      <c r="N644" s="32"/>
      <c r="O644" s="32"/>
      <c r="P644" s="40"/>
      <c r="Q644" s="40"/>
      <c r="R644" s="40"/>
      <c r="S644" s="40"/>
      <c r="T644" s="32"/>
    </row>
    <row r="645" spans="1:20" s="4" customFormat="1" x14ac:dyDescent="0.2">
      <c r="A645" s="3"/>
      <c r="B645" s="3"/>
      <c r="C645" s="3"/>
      <c r="D645" s="3"/>
      <c r="E645" s="3"/>
      <c r="F645" s="32"/>
      <c r="G645" s="40"/>
      <c r="H645" s="40"/>
      <c r="I645" s="40"/>
      <c r="J645" s="40"/>
      <c r="K645" s="40"/>
      <c r="L645" s="40"/>
      <c r="M645" s="40"/>
      <c r="N645" s="32"/>
      <c r="O645" s="32"/>
      <c r="P645" s="40"/>
      <c r="Q645" s="40"/>
      <c r="R645" s="40"/>
      <c r="S645" s="40"/>
      <c r="T645" s="32"/>
    </row>
    <row r="646" spans="1:20" s="4" customFormat="1" x14ac:dyDescent="0.2">
      <c r="A646" s="3"/>
      <c r="B646" s="3"/>
      <c r="C646" s="3"/>
      <c r="D646" s="3"/>
      <c r="E646" s="3"/>
      <c r="F646" s="32"/>
      <c r="G646" s="40"/>
      <c r="H646" s="40"/>
      <c r="I646" s="40"/>
      <c r="J646" s="40"/>
      <c r="K646" s="40"/>
      <c r="L646" s="40"/>
      <c r="M646" s="40"/>
      <c r="N646" s="32"/>
      <c r="O646" s="32"/>
      <c r="P646" s="40"/>
      <c r="Q646" s="40"/>
      <c r="R646" s="40"/>
      <c r="S646" s="40"/>
      <c r="T646" s="32"/>
    </row>
    <row r="647" spans="1:20" s="4" customFormat="1" x14ac:dyDescent="0.2">
      <c r="A647" s="3"/>
      <c r="B647" s="3"/>
      <c r="C647" s="3"/>
      <c r="D647" s="3"/>
      <c r="E647" s="3"/>
      <c r="F647" s="32"/>
      <c r="G647" s="40"/>
      <c r="H647" s="40"/>
      <c r="I647" s="40"/>
      <c r="J647" s="40"/>
      <c r="K647" s="40"/>
      <c r="L647" s="40"/>
      <c r="M647" s="40"/>
      <c r="N647" s="32"/>
      <c r="O647" s="32"/>
      <c r="P647" s="40"/>
      <c r="Q647" s="40"/>
      <c r="R647" s="40"/>
      <c r="S647" s="40"/>
      <c r="T647" s="32"/>
    </row>
    <row r="648" spans="1:20" s="4" customFormat="1" x14ac:dyDescent="0.2">
      <c r="A648" s="3"/>
      <c r="B648" s="3"/>
      <c r="C648" s="3"/>
      <c r="D648" s="3"/>
      <c r="E648" s="3"/>
      <c r="F648" s="32"/>
      <c r="G648" s="40"/>
      <c r="H648" s="40"/>
      <c r="I648" s="40"/>
      <c r="J648" s="40"/>
      <c r="K648" s="40"/>
      <c r="L648" s="40"/>
      <c r="M648" s="40"/>
      <c r="N648" s="32"/>
      <c r="O648" s="32"/>
      <c r="P648" s="40"/>
      <c r="Q648" s="40"/>
      <c r="R648" s="40"/>
      <c r="S648" s="40"/>
      <c r="T648" s="32"/>
    </row>
    <row r="649" spans="1:20" s="4" customFormat="1" x14ac:dyDescent="0.2">
      <c r="A649" s="3"/>
      <c r="B649" s="3"/>
      <c r="C649" s="3"/>
      <c r="D649" s="3"/>
      <c r="E649" s="3"/>
      <c r="F649" s="32"/>
      <c r="G649" s="40"/>
      <c r="H649" s="40"/>
      <c r="I649" s="40"/>
      <c r="J649" s="40"/>
      <c r="K649" s="40"/>
      <c r="L649" s="40"/>
      <c r="M649" s="40"/>
      <c r="N649" s="32"/>
      <c r="O649" s="32"/>
      <c r="P649" s="40"/>
      <c r="Q649" s="40"/>
      <c r="R649" s="40"/>
      <c r="S649" s="40"/>
      <c r="T649" s="32"/>
    </row>
    <row r="650" spans="1:20" s="4" customFormat="1" x14ac:dyDescent="0.2">
      <c r="A650" s="3"/>
      <c r="B650" s="3"/>
      <c r="C650" s="3"/>
      <c r="D650" s="3"/>
      <c r="E650" s="3"/>
      <c r="F650" s="32"/>
      <c r="G650" s="40"/>
      <c r="H650" s="40"/>
      <c r="I650" s="40"/>
      <c r="J650" s="40"/>
      <c r="K650" s="40"/>
      <c r="L650" s="40"/>
      <c r="M650" s="40"/>
      <c r="N650" s="32"/>
      <c r="O650" s="32"/>
      <c r="P650" s="40"/>
      <c r="Q650" s="40"/>
      <c r="R650" s="40"/>
      <c r="S650" s="40"/>
      <c r="T650" s="32"/>
    </row>
    <row r="651" spans="1:20" s="4" customFormat="1" x14ac:dyDescent="0.2">
      <c r="A651" s="3"/>
      <c r="B651" s="3"/>
      <c r="C651" s="3"/>
      <c r="D651" s="3"/>
      <c r="E651" s="3"/>
      <c r="F651" s="32"/>
      <c r="G651" s="40"/>
      <c r="H651" s="40"/>
      <c r="I651" s="40"/>
      <c r="J651" s="40"/>
      <c r="K651" s="40"/>
      <c r="L651" s="40"/>
      <c r="M651" s="40"/>
      <c r="N651" s="32"/>
      <c r="O651" s="32"/>
      <c r="P651" s="40"/>
      <c r="Q651" s="40"/>
      <c r="R651" s="40"/>
      <c r="S651" s="40"/>
      <c r="T651" s="32"/>
    </row>
    <row r="652" spans="1:20" s="4" customFormat="1" x14ac:dyDescent="0.2">
      <c r="A652" s="3"/>
      <c r="B652" s="3"/>
      <c r="C652" s="3"/>
      <c r="D652" s="3"/>
      <c r="E652" s="3"/>
      <c r="F652" s="32"/>
      <c r="G652" s="40"/>
      <c r="H652" s="40"/>
      <c r="I652" s="40"/>
      <c r="J652" s="40"/>
      <c r="K652" s="40"/>
      <c r="L652" s="40"/>
      <c r="M652" s="40"/>
      <c r="N652" s="32"/>
      <c r="O652" s="32"/>
      <c r="P652" s="40"/>
      <c r="Q652" s="40"/>
      <c r="R652" s="40"/>
      <c r="S652" s="40"/>
      <c r="T652" s="32"/>
    </row>
    <row r="653" spans="1:20" s="4" customFormat="1" x14ac:dyDescent="0.2">
      <c r="A653" s="3"/>
      <c r="B653" s="3"/>
      <c r="C653" s="3"/>
      <c r="D653" s="3"/>
      <c r="E653" s="3"/>
      <c r="F653" s="32"/>
      <c r="G653" s="40"/>
      <c r="H653" s="40"/>
      <c r="I653" s="40"/>
      <c r="J653" s="40"/>
      <c r="K653" s="40"/>
      <c r="L653" s="40"/>
      <c r="M653" s="40"/>
      <c r="N653" s="32"/>
      <c r="O653" s="32"/>
      <c r="P653" s="40"/>
      <c r="Q653" s="40"/>
      <c r="R653" s="40"/>
      <c r="S653" s="40"/>
      <c r="T653" s="32"/>
    </row>
    <row r="654" spans="1:20" s="4" customFormat="1" x14ac:dyDescent="0.2">
      <c r="A654" s="3"/>
      <c r="B654" s="3"/>
      <c r="C654" s="3"/>
      <c r="D654" s="3"/>
      <c r="E654" s="3"/>
      <c r="F654" s="32"/>
      <c r="G654" s="40"/>
      <c r="H654" s="40"/>
      <c r="I654" s="40"/>
      <c r="J654" s="40"/>
      <c r="K654" s="40"/>
      <c r="L654" s="40"/>
      <c r="M654" s="40"/>
      <c r="N654" s="32"/>
      <c r="O654" s="32"/>
      <c r="P654" s="40"/>
      <c r="Q654" s="40"/>
      <c r="R654" s="40"/>
      <c r="S654" s="40"/>
      <c r="T654" s="32"/>
    </row>
    <row r="655" spans="1:20" s="4" customFormat="1" x14ac:dyDescent="0.2">
      <c r="A655" s="3"/>
      <c r="B655" s="3"/>
      <c r="C655" s="3"/>
      <c r="D655" s="3"/>
      <c r="E655" s="3"/>
      <c r="F655" s="32"/>
      <c r="G655" s="40"/>
      <c r="H655" s="40"/>
      <c r="I655" s="40"/>
      <c r="J655" s="40"/>
      <c r="K655" s="40"/>
      <c r="L655" s="40"/>
      <c r="M655" s="40"/>
      <c r="N655" s="32"/>
      <c r="O655" s="32"/>
      <c r="P655" s="40"/>
      <c r="Q655" s="40"/>
      <c r="R655" s="40"/>
      <c r="S655" s="40"/>
      <c r="T655" s="32"/>
    </row>
    <row r="656" spans="1:20" s="4" customFormat="1" x14ac:dyDescent="0.2">
      <c r="A656" s="3"/>
      <c r="B656" s="3"/>
      <c r="C656" s="3"/>
      <c r="D656" s="3"/>
      <c r="E656" s="3"/>
      <c r="F656" s="32"/>
      <c r="G656" s="40"/>
      <c r="H656" s="40"/>
      <c r="I656" s="40"/>
      <c r="J656" s="40"/>
      <c r="K656" s="40"/>
      <c r="L656" s="40"/>
      <c r="M656" s="40"/>
      <c r="N656" s="32"/>
      <c r="O656" s="32"/>
      <c r="P656" s="40"/>
      <c r="Q656" s="40"/>
      <c r="R656" s="40"/>
      <c r="S656" s="40"/>
      <c r="T656" s="32"/>
    </row>
    <row r="657" spans="1:20" s="4" customFormat="1" x14ac:dyDescent="0.2">
      <c r="A657" s="3"/>
      <c r="B657" s="3"/>
      <c r="C657" s="3"/>
      <c r="D657" s="3"/>
      <c r="E657" s="3"/>
      <c r="F657" s="32"/>
      <c r="G657" s="40"/>
      <c r="H657" s="40"/>
      <c r="I657" s="40"/>
      <c r="J657" s="40"/>
      <c r="K657" s="40"/>
      <c r="L657" s="40"/>
      <c r="M657" s="40"/>
      <c r="N657" s="32"/>
      <c r="O657" s="32"/>
      <c r="P657" s="40"/>
      <c r="Q657" s="40"/>
      <c r="R657" s="40"/>
      <c r="S657" s="40"/>
      <c r="T657" s="32"/>
    </row>
    <row r="658" spans="1:20" s="4" customFormat="1" x14ac:dyDescent="0.2">
      <c r="A658" s="3"/>
      <c r="B658" s="3"/>
      <c r="C658" s="3"/>
      <c r="D658" s="3"/>
      <c r="E658" s="3"/>
      <c r="F658" s="32"/>
      <c r="G658" s="40"/>
      <c r="H658" s="40"/>
      <c r="I658" s="40"/>
      <c r="J658" s="40"/>
      <c r="K658" s="40"/>
      <c r="L658" s="40"/>
      <c r="M658" s="40"/>
      <c r="N658" s="32"/>
      <c r="O658" s="32"/>
      <c r="P658" s="40"/>
      <c r="Q658" s="40"/>
      <c r="R658" s="40"/>
      <c r="S658" s="40"/>
      <c r="T658" s="32"/>
    </row>
    <row r="659" spans="1:20" s="4" customFormat="1" x14ac:dyDescent="0.2">
      <c r="A659" s="3"/>
      <c r="B659" s="3"/>
      <c r="C659" s="3"/>
      <c r="D659" s="3"/>
      <c r="E659" s="3"/>
      <c r="F659" s="32"/>
      <c r="G659" s="40"/>
      <c r="H659" s="40"/>
      <c r="I659" s="40"/>
      <c r="J659" s="40"/>
      <c r="K659" s="40"/>
      <c r="L659" s="40"/>
      <c r="M659" s="40"/>
      <c r="N659" s="32"/>
      <c r="O659" s="32"/>
      <c r="P659" s="40"/>
      <c r="Q659" s="40"/>
      <c r="R659" s="40"/>
      <c r="S659" s="40"/>
      <c r="T659" s="32"/>
    </row>
    <row r="660" spans="1:20" s="4" customFormat="1" x14ac:dyDescent="0.2">
      <c r="A660" s="3"/>
      <c r="B660" s="3"/>
      <c r="C660" s="3"/>
      <c r="D660" s="3"/>
      <c r="E660" s="3"/>
      <c r="F660" s="32"/>
      <c r="G660" s="40"/>
      <c r="H660" s="40"/>
      <c r="I660" s="40"/>
      <c r="J660" s="40"/>
      <c r="K660" s="40"/>
      <c r="L660" s="40"/>
      <c r="M660" s="40"/>
      <c r="N660" s="32"/>
      <c r="O660" s="32"/>
      <c r="P660" s="40"/>
      <c r="Q660" s="40"/>
      <c r="R660" s="40"/>
      <c r="S660" s="40"/>
      <c r="T660" s="32"/>
    </row>
    <row r="661" spans="1:20" s="4" customFormat="1" x14ac:dyDescent="0.2">
      <c r="A661" s="3"/>
      <c r="B661" s="3"/>
      <c r="C661" s="3"/>
      <c r="D661" s="3"/>
      <c r="E661" s="3"/>
      <c r="F661" s="32"/>
      <c r="G661" s="40"/>
      <c r="H661" s="40"/>
      <c r="I661" s="40"/>
      <c r="J661" s="40"/>
      <c r="K661" s="40"/>
      <c r="L661" s="40"/>
      <c r="M661" s="40"/>
      <c r="N661" s="32"/>
      <c r="O661" s="32"/>
      <c r="P661" s="40"/>
      <c r="Q661" s="40"/>
      <c r="R661" s="40"/>
      <c r="S661" s="40"/>
      <c r="T661" s="32"/>
    </row>
    <row r="662" spans="1:20" s="4" customFormat="1" x14ac:dyDescent="0.2">
      <c r="A662" s="3"/>
      <c r="B662" s="3"/>
      <c r="C662" s="3"/>
      <c r="D662" s="3"/>
      <c r="E662" s="3"/>
      <c r="F662" s="32"/>
      <c r="G662" s="40"/>
      <c r="H662" s="40"/>
      <c r="I662" s="40"/>
      <c r="J662" s="40"/>
      <c r="K662" s="40"/>
      <c r="L662" s="40"/>
      <c r="M662" s="40"/>
      <c r="N662" s="32"/>
      <c r="O662" s="32"/>
      <c r="P662" s="40"/>
      <c r="Q662" s="40"/>
      <c r="R662" s="40"/>
      <c r="S662" s="40"/>
      <c r="T662" s="32"/>
    </row>
    <row r="663" spans="1:20" s="4" customFormat="1" x14ac:dyDescent="0.2">
      <c r="A663" s="3"/>
      <c r="B663" s="3"/>
      <c r="C663" s="3"/>
      <c r="D663" s="3"/>
      <c r="E663" s="3"/>
      <c r="F663" s="32"/>
      <c r="G663" s="40"/>
      <c r="H663" s="40"/>
      <c r="I663" s="40"/>
      <c r="J663" s="40"/>
      <c r="K663" s="40"/>
      <c r="L663" s="40"/>
      <c r="M663" s="40"/>
      <c r="N663" s="32"/>
      <c r="O663" s="32"/>
      <c r="P663" s="40"/>
      <c r="Q663" s="40"/>
      <c r="R663" s="40"/>
      <c r="S663" s="40"/>
      <c r="T663" s="32"/>
    </row>
    <row r="664" spans="1:20" s="4" customFormat="1" x14ac:dyDescent="0.2">
      <c r="A664" s="3"/>
      <c r="B664" s="3"/>
      <c r="C664" s="3"/>
      <c r="D664" s="3"/>
      <c r="E664" s="3"/>
      <c r="F664" s="32"/>
      <c r="G664" s="40"/>
      <c r="H664" s="40"/>
      <c r="I664" s="40"/>
      <c r="J664" s="40"/>
      <c r="K664" s="40"/>
      <c r="L664" s="40"/>
      <c r="M664" s="40"/>
      <c r="N664" s="32"/>
      <c r="O664" s="32"/>
      <c r="P664" s="40"/>
      <c r="Q664" s="40"/>
      <c r="R664" s="40"/>
      <c r="S664" s="40"/>
      <c r="T664" s="32"/>
    </row>
    <row r="665" spans="1:20" s="4" customFormat="1" x14ac:dyDescent="0.2">
      <c r="A665" s="3"/>
      <c r="B665" s="3"/>
      <c r="C665" s="3"/>
      <c r="D665" s="3"/>
      <c r="E665" s="3"/>
      <c r="F665" s="32"/>
      <c r="G665" s="40"/>
      <c r="H665" s="40"/>
      <c r="I665" s="40"/>
      <c r="J665" s="40"/>
      <c r="K665" s="40"/>
      <c r="L665" s="40"/>
      <c r="M665" s="40"/>
      <c r="N665" s="32"/>
      <c r="O665" s="32"/>
      <c r="P665" s="40"/>
      <c r="Q665" s="40"/>
      <c r="R665" s="40"/>
      <c r="S665" s="40"/>
      <c r="T665" s="32"/>
    </row>
    <row r="666" spans="1:20" s="4" customFormat="1" x14ac:dyDescent="0.2">
      <c r="A666" s="3"/>
      <c r="B666" s="3"/>
      <c r="C666" s="3"/>
      <c r="D666" s="3"/>
      <c r="E666" s="3"/>
      <c r="F666" s="32"/>
      <c r="G666" s="40"/>
      <c r="H666" s="40"/>
      <c r="I666" s="40"/>
      <c r="J666" s="40"/>
      <c r="K666" s="40"/>
      <c r="L666" s="40"/>
      <c r="M666" s="40"/>
      <c r="N666" s="32"/>
      <c r="O666" s="32"/>
      <c r="P666" s="40"/>
      <c r="Q666" s="40"/>
      <c r="R666" s="40"/>
      <c r="S666" s="40"/>
      <c r="T666" s="32"/>
    </row>
    <row r="667" spans="1:20" s="4" customFormat="1" x14ac:dyDescent="0.2">
      <c r="A667" s="3"/>
      <c r="B667" s="3"/>
      <c r="C667" s="3"/>
      <c r="D667" s="3"/>
      <c r="E667" s="3"/>
      <c r="F667" s="32"/>
      <c r="G667" s="40"/>
      <c r="H667" s="40"/>
      <c r="I667" s="40"/>
      <c r="J667" s="40"/>
      <c r="K667" s="40"/>
      <c r="L667" s="40"/>
      <c r="M667" s="40"/>
      <c r="N667" s="32"/>
      <c r="O667" s="32"/>
      <c r="P667" s="40"/>
      <c r="Q667" s="40"/>
      <c r="R667" s="40"/>
      <c r="S667" s="40"/>
      <c r="T667" s="32"/>
    </row>
    <row r="668" spans="1:20" s="4" customFormat="1" x14ac:dyDescent="0.2">
      <c r="A668" s="3"/>
      <c r="B668" s="3"/>
      <c r="C668" s="3"/>
      <c r="D668" s="3"/>
      <c r="E668" s="3"/>
      <c r="F668" s="32"/>
      <c r="G668" s="40"/>
      <c r="H668" s="40"/>
      <c r="I668" s="40"/>
      <c r="J668" s="40"/>
      <c r="K668" s="40"/>
      <c r="L668" s="40"/>
      <c r="M668" s="40"/>
      <c r="N668" s="32"/>
      <c r="O668" s="32"/>
      <c r="P668" s="40"/>
      <c r="Q668" s="40"/>
      <c r="R668" s="40"/>
      <c r="S668" s="40"/>
      <c r="T668" s="32"/>
    </row>
    <row r="669" spans="1:20" s="4" customFormat="1" x14ac:dyDescent="0.2">
      <c r="A669" s="3"/>
      <c r="B669" s="3"/>
      <c r="C669" s="3"/>
      <c r="D669" s="3"/>
      <c r="E669" s="3"/>
      <c r="F669" s="32"/>
      <c r="G669" s="40"/>
      <c r="H669" s="40"/>
      <c r="I669" s="40"/>
      <c r="J669" s="40"/>
      <c r="K669" s="40"/>
      <c r="L669" s="40"/>
      <c r="M669" s="40"/>
      <c r="N669" s="32"/>
      <c r="O669" s="32"/>
      <c r="P669" s="40"/>
      <c r="Q669" s="40"/>
      <c r="R669" s="40"/>
      <c r="S669" s="40"/>
      <c r="T669" s="32"/>
    </row>
    <row r="670" spans="1:20" s="4" customFormat="1" x14ac:dyDescent="0.2">
      <c r="A670" s="3"/>
      <c r="B670" s="3"/>
      <c r="C670" s="3"/>
      <c r="D670" s="3"/>
      <c r="E670" s="3"/>
      <c r="F670" s="32"/>
      <c r="G670" s="40"/>
      <c r="H670" s="40"/>
      <c r="I670" s="40"/>
      <c r="J670" s="40"/>
      <c r="K670" s="40"/>
      <c r="L670" s="40"/>
      <c r="M670" s="40"/>
      <c r="N670" s="32"/>
      <c r="O670" s="32"/>
      <c r="P670" s="40"/>
      <c r="Q670" s="40"/>
      <c r="R670" s="40"/>
      <c r="S670" s="40"/>
      <c r="T670" s="32"/>
    </row>
    <row r="671" spans="1:20" s="4" customFormat="1" x14ac:dyDescent="0.2">
      <c r="A671" s="3"/>
      <c r="B671" s="3"/>
      <c r="C671" s="3"/>
      <c r="D671" s="3"/>
      <c r="E671" s="3"/>
      <c r="F671" s="32"/>
      <c r="G671" s="40"/>
      <c r="H671" s="40"/>
      <c r="I671" s="40"/>
      <c r="J671" s="40"/>
      <c r="K671" s="40"/>
      <c r="L671" s="40"/>
      <c r="M671" s="40"/>
      <c r="N671" s="32"/>
      <c r="O671" s="32"/>
      <c r="P671" s="40"/>
      <c r="Q671" s="40"/>
      <c r="R671" s="40"/>
      <c r="S671" s="40"/>
      <c r="T671" s="32"/>
    </row>
    <row r="672" spans="1:20" s="4" customFormat="1" x14ac:dyDescent="0.2">
      <c r="A672" s="3"/>
      <c r="B672" s="3"/>
      <c r="C672" s="3"/>
      <c r="D672" s="3"/>
      <c r="E672" s="3"/>
      <c r="F672" s="32"/>
      <c r="G672" s="40"/>
      <c r="H672" s="40"/>
      <c r="I672" s="40"/>
      <c r="J672" s="40"/>
      <c r="K672" s="40"/>
      <c r="L672" s="40"/>
      <c r="M672" s="40"/>
      <c r="N672" s="32"/>
      <c r="O672" s="32"/>
      <c r="P672" s="40"/>
      <c r="Q672" s="40"/>
      <c r="R672" s="40"/>
      <c r="S672" s="40"/>
      <c r="T672" s="32"/>
    </row>
    <row r="673" spans="1:20" s="4" customFormat="1" x14ac:dyDescent="0.2">
      <c r="A673" s="3"/>
      <c r="B673" s="3"/>
      <c r="C673" s="3"/>
      <c r="D673" s="3"/>
      <c r="E673" s="3"/>
      <c r="F673" s="32"/>
      <c r="G673" s="40"/>
      <c r="H673" s="40"/>
      <c r="I673" s="40"/>
      <c r="J673" s="40"/>
      <c r="K673" s="40"/>
      <c r="L673" s="40"/>
      <c r="M673" s="40"/>
      <c r="N673" s="32"/>
      <c r="O673" s="32"/>
      <c r="P673" s="40"/>
      <c r="Q673" s="40"/>
      <c r="R673" s="40"/>
      <c r="S673" s="40"/>
      <c r="T673" s="32"/>
    </row>
    <row r="674" spans="1:20" s="4" customFormat="1" x14ac:dyDescent="0.2">
      <c r="A674" s="3"/>
      <c r="B674" s="3"/>
      <c r="C674" s="3"/>
      <c r="D674" s="3"/>
      <c r="E674" s="3"/>
      <c r="F674" s="32"/>
      <c r="G674" s="40"/>
      <c r="H674" s="40"/>
      <c r="I674" s="40"/>
      <c r="J674" s="40"/>
      <c r="K674" s="40"/>
      <c r="L674" s="40"/>
      <c r="M674" s="40"/>
      <c r="N674" s="32"/>
      <c r="O674" s="32"/>
      <c r="P674" s="40"/>
      <c r="Q674" s="40"/>
      <c r="R674" s="40"/>
      <c r="S674" s="40"/>
      <c r="T674" s="32"/>
    </row>
    <row r="675" spans="1:20" s="4" customFormat="1" x14ac:dyDescent="0.2">
      <c r="A675" s="3"/>
      <c r="B675" s="3"/>
      <c r="C675" s="3"/>
      <c r="D675" s="3"/>
      <c r="E675" s="3"/>
      <c r="F675" s="32"/>
      <c r="G675" s="40"/>
      <c r="H675" s="40"/>
      <c r="I675" s="40"/>
      <c r="J675" s="40"/>
      <c r="K675" s="40"/>
      <c r="L675" s="40"/>
      <c r="M675" s="40"/>
      <c r="N675" s="32"/>
      <c r="O675" s="32"/>
      <c r="P675" s="40"/>
      <c r="Q675" s="40"/>
      <c r="R675" s="40"/>
      <c r="S675" s="40"/>
      <c r="T675" s="32"/>
    </row>
    <row r="676" spans="1:20" s="4" customFormat="1" x14ac:dyDescent="0.2">
      <c r="A676" s="3"/>
      <c r="B676" s="3"/>
      <c r="C676" s="3"/>
      <c r="D676" s="3"/>
      <c r="E676" s="3"/>
      <c r="F676" s="32"/>
      <c r="G676" s="40"/>
      <c r="H676" s="40"/>
      <c r="I676" s="40"/>
      <c r="J676" s="40"/>
      <c r="K676" s="40"/>
      <c r="L676" s="40"/>
      <c r="M676" s="40"/>
      <c r="N676" s="32"/>
      <c r="O676" s="32"/>
      <c r="P676" s="40"/>
      <c r="Q676" s="40"/>
      <c r="R676" s="40"/>
      <c r="S676" s="40"/>
      <c r="T676" s="32"/>
    </row>
    <row r="677" spans="1:20" s="4" customFormat="1" x14ac:dyDescent="0.2">
      <c r="A677" s="3"/>
      <c r="B677" s="3"/>
      <c r="C677" s="3"/>
      <c r="D677" s="3"/>
      <c r="E677" s="3"/>
      <c r="F677" s="32"/>
      <c r="G677" s="40"/>
      <c r="H677" s="40"/>
      <c r="I677" s="40"/>
      <c r="J677" s="40"/>
      <c r="K677" s="40"/>
      <c r="L677" s="40"/>
      <c r="M677" s="40"/>
      <c r="N677" s="32"/>
      <c r="O677" s="32"/>
      <c r="P677" s="40"/>
      <c r="Q677" s="40"/>
      <c r="R677" s="40"/>
      <c r="S677" s="40"/>
      <c r="T677" s="32"/>
    </row>
    <row r="678" spans="1:20" s="4" customFormat="1" x14ac:dyDescent="0.2">
      <c r="A678" s="3"/>
      <c r="B678" s="3"/>
      <c r="C678" s="3"/>
      <c r="D678" s="3"/>
      <c r="E678" s="3"/>
      <c r="F678" s="32"/>
      <c r="G678" s="40"/>
      <c r="H678" s="40"/>
      <c r="I678" s="40"/>
      <c r="J678" s="40"/>
      <c r="K678" s="40"/>
      <c r="L678" s="40"/>
      <c r="M678" s="40"/>
      <c r="N678" s="32"/>
      <c r="O678" s="32"/>
      <c r="P678" s="40"/>
      <c r="Q678" s="40"/>
      <c r="R678" s="40"/>
      <c r="S678" s="40"/>
      <c r="T678" s="32"/>
    </row>
    <row r="679" spans="1:20" s="4" customFormat="1" x14ac:dyDescent="0.2">
      <c r="A679" s="3"/>
      <c r="B679" s="3"/>
      <c r="C679" s="3"/>
      <c r="D679" s="3"/>
      <c r="E679" s="3"/>
      <c r="F679" s="32"/>
      <c r="G679" s="40"/>
      <c r="H679" s="40"/>
      <c r="I679" s="40"/>
      <c r="J679" s="40"/>
      <c r="K679" s="40"/>
      <c r="L679" s="40"/>
      <c r="M679" s="40"/>
      <c r="N679" s="32"/>
      <c r="O679" s="32"/>
      <c r="P679" s="40"/>
      <c r="Q679" s="40"/>
      <c r="R679" s="40"/>
      <c r="S679" s="40"/>
      <c r="T679" s="32"/>
    </row>
    <row r="680" spans="1:20" s="4" customFormat="1" x14ac:dyDescent="0.2">
      <c r="A680" s="3"/>
      <c r="B680" s="3"/>
      <c r="C680" s="3"/>
      <c r="D680" s="3"/>
      <c r="E680" s="3"/>
      <c r="F680" s="32"/>
      <c r="G680" s="40"/>
      <c r="H680" s="40"/>
      <c r="I680" s="40"/>
      <c r="J680" s="40"/>
      <c r="K680" s="40"/>
      <c r="L680" s="40"/>
      <c r="M680" s="40"/>
      <c r="N680" s="32"/>
      <c r="O680" s="32"/>
      <c r="P680" s="40"/>
      <c r="Q680" s="40"/>
      <c r="R680" s="40"/>
      <c r="S680" s="40"/>
      <c r="T680" s="32"/>
    </row>
    <row r="681" spans="1:20" s="4" customFormat="1" x14ac:dyDescent="0.2">
      <c r="A681" s="3"/>
      <c r="B681" s="3"/>
      <c r="C681" s="3"/>
      <c r="D681" s="3"/>
      <c r="E681" s="3"/>
      <c r="F681" s="32"/>
      <c r="G681" s="40"/>
      <c r="H681" s="40"/>
      <c r="I681" s="40"/>
      <c r="J681" s="40"/>
      <c r="K681" s="40"/>
      <c r="L681" s="40"/>
      <c r="M681" s="40"/>
      <c r="N681" s="32"/>
      <c r="O681" s="32"/>
      <c r="P681" s="40"/>
      <c r="Q681" s="40"/>
      <c r="R681" s="40"/>
      <c r="S681" s="40"/>
      <c r="T681" s="32"/>
    </row>
    <row r="682" spans="1:20" s="4" customFormat="1" x14ac:dyDescent="0.2">
      <c r="A682" s="3"/>
      <c r="B682" s="3"/>
      <c r="C682" s="3"/>
      <c r="D682" s="3"/>
      <c r="E682" s="3"/>
      <c r="F682" s="32"/>
      <c r="G682" s="40"/>
      <c r="H682" s="40"/>
      <c r="I682" s="40"/>
      <c r="J682" s="40"/>
      <c r="K682" s="40"/>
      <c r="L682" s="40"/>
      <c r="M682" s="40"/>
      <c r="N682" s="32"/>
      <c r="O682" s="32"/>
      <c r="P682" s="40"/>
      <c r="Q682" s="40"/>
      <c r="R682" s="40"/>
      <c r="S682" s="40"/>
      <c r="T682" s="32"/>
    </row>
    <row r="683" spans="1:20" s="4" customFormat="1" x14ac:dyDescent="0.2">
      <c r="A683" s="3"/>
      <c r="B683" s="3"/>
      <c r="C683" s="3"/>
      <c r="D683" s="3"/>
      <c r="E683" s="3"/>
      <c r="F683" s="32"/>
      <c r="G683" s="40"/>
      <c r="H683" s="40"/>
      <c r="I683" s="40"/>
      <c r="J683" s="40"/>
      <c r="K683" s="40"/>
      <c r="L683" s="40"/>
      <c r="M683" s="40"/>
      <c r="N683" s="32"/>
      <c r="O683" s="32"/>
      <c r="P683" s="40"/>
      <c r="Q683" s="40"/>
      <c r="R683" s="40"/>
      <c r="S683" s="40"/>
      <c r="T683" s="32"/>
    </row>
    <row r="684" spans="1:20" s="4" customFormat="1" x14ac:dyDescent="0.2">
      <c r="A684" s="3"/>
      <c r="B684" s="3"/>
      <c r="C684" s="3"/>
      <c r="D684" s="3"/>
      <c r="E684" s="3"/>
      <c r="F684" s="32"/>
      <c r="G684" s="40"/>
      <c r="H684" s="40"/>
      <c r="I684" s="40"/>
      <c r="J684" s="40"/>
      <c r="K684" s="40"/>
      <c r="L684" s="40"/>
      <c r="M684" s="40"/>
      <c r="N684" s="32"/>
      <c r="O684" s="32"/>
      <c r="P684" s="40"/>
      <c r="Q684" s="40"/>
      <c r="R684" s="40"/>
      <c r="S684" s="40"/>
      <c r="T684" s="32"/>
    </row>
    <row r="685" spans="1:20" s="4" customFormat="1" x14ac:dyDescent="0.2">
      <c r="A685" s="3"/>
      <c r="B685" s="3"/>
      <c r="C685" s="3"/>
      <c r="D685" s="3"/>
      <c r="E685" s="3"/>
      <c r="F685" s="32"/>
      <c r="G685" s="40"/>
      <c r="H685" s="40"/>
      <c r="I685" s="40"/>
      <c r="J685" s="40"/>
      <c r="K685" s="40"/>
      <c r="L685" s="40"/>
      <c r="M685" s="40"/>
      <c r="N685" s="32"/>
      <c r="O685" s="32"/>
      <c r="P685" s="40"/>
      <c r="Q685" s="40"/>
      <c r="R685" s="40"/>
      <c r="S685" s="40"/>
      <c r="T685" s="32"/>
    </row>
    <row r="686" spans="1:20" s="4" customFormat="1" x14ac:dyDescent="0.2">
      <c r="A686" s="3"/>
      <c r="B686" s="3"/>
      <c r="C686" s="3"/>
      <c r="D686" s="3"/>
      <c r="E686" s="3"/>
      <c r="F686" s="32"/>
      <c r="G686" s="40"/>
      <c r="H686" s="40"/>
      <c r="I686" s="40"/>
      <c r="J686" s="40"/>
      <c r="K686" s="40"/>
      <c r="L686" s="40"/>
      <c r="M686" s="40"/>
      <c r="N686" s="32"/>
      <c r="O686" s="32"/>
      <c r="P686" s="40"/>
      <c r="Q686" s="40"/>
      <c r="R686" s="40"/>
      <c r="S686" s="40"/>
      <c r="T686" s="32"/>
    </row>
    <row r="687" spans="1:20" s="4" customFormat="1" x14ac:dyDescent="0.2">
      <c r="A687" s="3"/>
      <c r="B687" s="3"/>
      <c r="C687" s="3"/>
      <c r="D687" s="3"/>
      <c r="E687" s="3"/>
      <c r="F687" s="32"/>
      <c r="G687" s="40"/>
      <c r="H687" s="40"/>
      <c r="I687" s="40"/>
      <c r="J687" s="40"/>
      <c r="K687" s="40"/>
      <c r="L687" s="40"/>
      <c r="M687" s="40"/>
      <c r="N687" s="32"/>
      <c r="O687" s="32"/>
      <c r="P687" s="40"/>
      <c r="Q687" s="40"/>
      <c r="R687" s="40"/>
      <c r="S687" s="40"/>
      <c r="T687" s="32"/>
    </row>
    <row r="688" spans="1:20" s="4" customFormat="1" x14ac:dyDescent="0.2">
      <c r="A688" s="3"/>
      <c r="B688" s="3"/>
      <c r="C688" s="3"/>
      <c r="D688" s="3"/>
      <c r="E688" s="3"/>
      <c r="F688" s="32"/>
      <c r="G688" s="40"/>
      <c r="H688" s="40"/>
      <c r="I688" s="40"/>
      <c r="J688" s="40"/>
      <c r="K688" s="40"/>
      <c r="L688" s="40"/>
      <c r="M688" s="40"/>
      <c r="N688" s="32"/>
      <c r="O688" s="32"/>
      <c r="P688" s="40"/>
      <c r="Q688" s="40"/>
      <c r="R688" s="40"/>
      <c r="S688" s="40"/>
      <c r="T688" s="32"/>
    </row>
    <row r="689" spans="1:20" s="4" customFormat="1" x14ac:dyDescent="0.2">
      <c r="A689" s="3"/>
      <c r="B689" s="3"/>
      <c r="C689" s="3"/>
      <c r="D689" s="3"/>
      <c r="E689" s="3"/>
      <c r="F689" s="32"/>
      <c r="G689" s="40"/>
      <c r="H689" s="40"/>
      <c r="I689" s="40"/>
      <c r="J689" s="40"/>
      <c r="K689" s="40"/>
      <c r="L689" s="40"/>
      <c r="M689" s="40"/>
      <c r="N689" s="32"/>
      <c r="O689" s="32"/>
      <c r="P689" s="40"/>
      <c r="Q689" s="40"/>
      <c r="R689" s="40"/>
      <c r="S689" s="40"/>
      <c r="T689" s="32"/>
    </row>
    <row r="690" spans="1:20" s="4" customFormat="1" x14ac:dyDescent="0.2">
      <c r="A690" s="3"/>
      <c r="B690" s="3"/>
      <c r="C690" s="3"/>
      <c r="D690" s="3"/>
      <c r="E690" s="3"/>
      <c r="F690" s="32"/>
      <c r="G690" s="40"/>
      <c r="H690" s="40"/>
      <c r="I690" s="40"/>
      <c r="J690" s="40"/>
      <c r="K690" s="40"/>
      <c r="L690" s="40"/>
      <c r="M690" s="40"/>
      <c r="N690" s="32"/>
      <c r="O690" s="32"/>
      <c r="P690" s="40"/>
      <c r="Q690" s="40"/>
      <c r="R690" s="40"/>
      <c r="S690" s="40"/>
      <c r="T690" s="32"/>
    </row>
    <row r="691" spans="1:20" s="4" customFormat="1" x14ac:dyDescent="0.2">
      <c r="A691" s="3"/>
      <c r="B691" s="3"/>
      <c r="C691" s="3"/>
      <c r="D691" s="3"/>
      <c r="E691" s="3"/>
      <c r="F691" s="32"/>
      <c r="G691" s="40"/>
      <c r="H691" s="40"/>
      <c r="I691" s="40"/>
      <c r="J691" s="40"/>
      <c r="K691" s="40"/>
      <c r="L691" s="40"/>
      <c r="M691" s="40"/>
      <c r="N691" s="32"/>
      <c r="O691" s="32"/>
      <c r="P691" s="40"/>
      <c r="Q691" s="40"/>
      <c r="R691" s="40"/>
      <c r="S691" s="40"/>
      <c r="T691" s="32"/>
    </row>
    <row r="692" spans="1:20" s="4" customFormat="1" x14ac:dyDescent="0.2">
      <c r="A692" s="3"/>
      <c r="B692" s="3"/>
      <c r="C692" s="3"/>
      <c r="D692" s="3"/>
      <c r="E692" s="3"/>
      <c r="F692" s="32"/>
      <c r="G692" s="40"/>
      <c r="H692" s="40"/>
      <c r="I692" s="40"/>
      <c r="J692" s="40"/>
      <c r="K692" s="40"/>
      <c r="L692" s="40"/>
      <c r="M692" s="40"/>
      <c r="N692" s="32"/>
      <c r="O692" s="32"/>
      <c r="P692" s="40"/>
      <c r="Q692" s="40"/>
      <c r="R692" s="40"/>
      <c r="S692" s="40"/>
      <c r="T692" s="32"/>
    </row>
    <row r="693" spans="1:20" s="4" customFormat="1" x14ac:dyDescent="0.2">
      <c r="A693" s="3"/>
      <c r="B693" s="3"/>
      <c r="C693" s="3"/>
      <c r="D693" s="3"/>
      <c r="E693" s="3"/>
      <c r="F693" s="32"/>
      <c r="G693" s="40"/>
      <c r="H693" s="40"/>
      <c r="I693" s="40"/>
      <c r="J693" s="40"/>
      <c r="K693" s="40"/>
      <c r="L693" s="40"/>
      <c r="M693" s="40"/>
      <c r="N693" s="32"/>
      <c r="O693" s="32"/>
      <c r="P693" s="40"/>
      <c r="Q693" s="40"/>
      <c r="R693" s="40"/>
      <c r="S693" s="40"/>
      <c r="T693" s="32"/>
    </row>
    <row r="694" spans="1:20" s="4" customFormat="1" x14ac:dyDescent="0.2">
      <c r="A694" s="3"/>
      <c r="B694" s="3"/>
      <c r="C694" s="3"/>
      <c r="D694" s="3"/>
      <c r="E694" s="3"/>
      <c r="F694" s="32"/>
      <c r="G694" s="40"/>
      <c r="H694" s="40"/>
      <c r="I694" s="40"/>
      <c r="J694" s="40"/>
      <c r="K694" s="40"/>
      <c r="L694" s="40"/>
      <c r="M694" s="40"/>
      <c r="N694" s="32"/>
      <c r="O694" s="32"/>
      <c r="P694" s="40"/>
      <c r="Q694" s="40"/>
      <c r="R694" s="40"/>
      <c r="S694" s="40"/>
      <c r="T694" s="32"/>
    </row>
    <row r="695" spans="1:20" s="4" customFormat="1" x14ac:dyDescent="0.2">
      <c r="A695" s="3"/>
      <c r="B695" s="3"/>
      <c r="C695" s="3"/>
      <c r="D695" s="3"/>
      <c r="E695" s="3"/>
      <c r="F695" s="32"/>
      <c r="G695" s="40"/>
      <c r="H695" s="40"/>
      <c r="I695" s="40"/>
      <c r="J695" s="40"/>
      <c r="K695" s="40"/>
      <c r="L695" s="40"/>
      <c r="M695" s="40"/>
      <c r="N695" s="32"/>
      <c r="O695" s="32"/>
      <c r="P695" s="40"/>
      <c r="Q695" s="40"/>
      <c r="R695" s="40"/>
      <c r="S695" s="40"/>
      <c r="T695" s="32"/>
    </row>
    <row r="696" spans="1:20" s="4" customFormat="1" x14ac:dyDescent="0.2">
      <c r="A696" s="3"/>
      <c r="B696" s="3"/>
      <c r="C696" s="3"/>
      <c r="D696" s="3"/>
      <c r="E696" s="3"/>
      <c r="F696" s="32"/>
      <c r="G696" s="40"/>
      <c r="H696" s="40"/>
      <c r="I696" s="40"/>
      <c r="J696" s="40"/>
      <c r="K696" s="40"/>
      <c r="L696" s="40"/>
      <c r="M696" s="40"/>
      <c r="N696" s="32"/>
      <c r="O696" s="32"/>
      <c r="P696" s="40"/>
      <c r="Q696" s="40"/>
      <c r="R696" s="40"/>
      <c r="S696" s="40"/>
      <c r="T696" s="32"/>
    </row>
    <row r="697" spans="1:20" s="4" customFormat="1" x14ac:dyDescent="0.2">
      <c r="A697" s="3"/>
      <c r="B697" s="3"/>
      <c r="C697" s="3"/>
      <c r="D697" s="3"/>
      <c r="E697" s="3"/>
      <c r="F697" s="32"/>
      <c r="G697" s="40"/>
      <c r="H697" s="40"/>
      <c r="I697" s="40"/>
      <c r="J697" s="40"/>
      <c r="K697" s="40"/>
      <c r="L697" s="40"/>
      <c r="M697" s="40"/>
      <c r="N697" s="32"/>
      <c r="O697" s="32"/>
      <c r="P697" s="40"/>
      <c r="Q697" s="40"/>
      <c r="R697" s="40"/>
      <c r="S697" s="40"/>
      <c r="T697" s="32"/>
    </row>
    <row r="698" spans="1:20" s="4" customFormat="1" x14ac:dyDescent="0.2">
      <c r="A698" s="3"/>
      <c r="B698" s="3"/>
      <c r="C698" s="3"/>
      <c r="D698" s="3"/>
      <c r="E698" s="3"/>
      <c r="F698" s="32"/>
      <c r="G698" s="40"/>
      <c r="H698" s="40"/>
      <c r="I698" s="40"/>
      <c r="J698" s="40"/>
      <c r="K698" s="40"/>
      <c r="L698" s="40"/>
      <c r="M698" s="40"/>
      <c r="N698" s="32"/>
      <c r="O698" s="32"/>
      <c r="P698" s="40"/>
      <c r="Q698" s="40"/>
      <c r="R698" s="40"/>
      <c r="S698" s="40"/>
      <c r="T698" s="32"/>
    </row>
    <row r="699" spans="1:20" s="4" customFormat="1" x14ac:dyDescent="0.2">
      <c r="A699" s="3"/>
      <c r="B699" s="3"/>
      <c r="C699" s="3"/>
      <c r="D699" s="3"/>
      <c r="E699" s="3"/>
      <c r="F699" s="32"/>
      <c r="G699" s="40"/>
      <c r="H699" s="40"/>
      <c r="I699" s="40"/>
      <c r="J699" s="40"/>
      <c r="K699" s="40"/>
      <c r="L699" s="40"/>
      <c r="M699" s="40"/>
      <c r="N699" s="32"/>
      <c r="O699" s="32"/>
      <c r="P699" s="40"/>
      <c r="Q699" s="40"/>
      <c r="R699" s="40"/>
      <c r="S699" s="40"/>
      <c r="T699" s="32"/>
    </row>
    <row r="700" spans="1:20" s="4" customFormat="1" x14ac:dyDescent="0.2">
      <c r="A700" s="3"/>
      <c r="B700" s="3"/>
      <c r="C700" s="3"/>
      <c r="D700" s="3"/>
      <c r="E700" s="3"/>
      <c r="F700" s="32"/>
      <c r="G700" s="40"/>
      <c r="H700" s="40"/>
      <c r="I700" s="40"/>
      <c r="J700" s="40"/>
      <c r="K700" s="40"/>
      <c r="L700" s="40"/>
      <c r="M700" s="40"/>
      <c r="N700" s="32"/>
      <c r="O700" s="32"/>
      <c r="P700" s="40"/>
      <c r="Q700" s="40"/>
      <c r="R700" s="40"/>
      <c r="S700" s="40"/>
      <c r="T700" s="32"/>
    </row>
    <row r="701" spans="1:20" s="4" customFormat="1" x14ac:dyDescent="0.2">
      <c r="A701" s="3"/>
      <c r="B701" s="3"/>
      <c r="C701" s="3"/>
      <c r="D701" s="3"/>
      <c r="E701" s="3"/>
      <c r="F701" s="32"/>
      <c r="G701" s="40"/>
      <c r="H701" s="40"/>
      <c r="I701" s="40"/>
      <c r="J701" s="40"/>
      <c r="K701" s="40"/>
      <c r="L701" s="40"/>
      <c r="M701" s="40"/>
      <c r="N701" s="32"/>
      <c r="O701" s="32"/>
      <c r="P701" s="40"/>
      <c r="Q701" s="40"/>
      <c r="R701" s="40"/>
      <c r="S701" s="40"/>
      <c r="T701" s="32"/>
    </row>
    <row r="702" spans="1:20" s="4" customFormat="1" x14ac:dyDescent="0.2">
      <c r="A702" s="3"/>
      <c r="B702" s="3"/>
      <c r="C702" s="3"/>
      <c r="D702" s="3"/>
      <c r="E702" s="3"/>
      <c r="F702" s="32"/>
      <c r="G702" s="40"/>
      <c r="H702" s="40"/>
      <c r="I702" s="40"/>
      <c r="J702" s="40"/>
      <c r="K702" s="40"/>
      <c r="L702" s="40"/>
      <c r="M702" s="40"/>
      <c r="N702" s="32"/>
      <c r="O702" s="32"/>
      <c r="P702" s="40"/>
      <c r="Q702" s="40"/>
      <c r="R702" s="40"/>
      <c r="S702" s="40"/>
      <c r="T702" s="32"/>
    </row>
    <row r="703" spans="1:20" s="4" customFormat="1" x14ac:dyDescent="0.2">
      <c r="A703" s="3"/>
      <c r="B703" s="3"/>
      <c r="C703" s="3"/>
      <c r="D703" s="3"/>
      <c r="E703" s="3"/>
      <c r="F703" s="32"/>
      <c r="G703" s="40"/>
      <c r="H703" s="40"/>
      <c r="I703" s="40"/>
      <c r="J703" s="40"/>
      <c r="K703" s="40"/>
      <c r="L703" s="40"/>
      <c r="M703" s="40"/>
      <c r="N703" s="32"/>
      <c r="O703" s="32"/>
      <c r="P703" s="40"/>
      <c r="Q703" s="40"/>
      <c r="R703" s="40"/>
      <c r="S703" s="40"/>
      <c r="T703" s="32"/>
    </row>
    <row r="704" spans="1:20" s="4" customFormat="1" x14ac:dyDescent="0.2">
      <c r="A704" s="3"/>
      <c r="B704" s="3"/>
      <c r="C704" s="3"/>
      <c r="D704" s="3"/>
      <c r="E704" s="3"/>
      <c r="F704" s="32"/>
      <c r="G704" s="40"/>
      <c r="H704" s="40"/>
      <c r="I704" s="40"/>
      <c r="J704" s="40"/>
      <c r="K704" s="40"/>
      <c r="L704" s="40"/>
      <c r="M704" s="40"/>
      <c r="N704" s="32"/>
      <c r="O704" s="32"/>
      <c r="P704" s="40"/>
      <c r="Q704" s="40"/>
      <c r="R704" s="40"/>
      <c r="S704" s="40"/>
      <c r="T704" s="32"/>
    </row>
    <row r="705" spans="1:20" s="4" customFormat="1" x14ac:dyDescent="0.2">
      <c r="A705" s="3"/>
      <c r="B705" s="3"/>
      <c r="C705" s="3"/>
      <c r="D705" s="3"/>
      <c r="E705" s="3"/>
      <c r="F705" s="32"/>
      <c r="G705" s="40"/>
      <c r="H705" s="40"/>
      <c r="I705" s="40"/>
      <c r="J705" s="40"/>
      <c r="K705" s="40"/>
      <c r="L705" s="40"/>
      <c r="M705" s="40"/>
      <c r="N705" s="32"/>
      <c r="O705" s="32"/>
      <c r="P705" s="40"/>
      <c r="Q705" s="40"/>
      <c r="R705" s="40"/>
      <c r="S705" s="40"/>
      <c r="T705" s="32"/>
    </row>
    <row r="706" spans="1:20" s="4" customFormat="1" x14ac:dyDescent="0.2">
      <c r="A706" s="3"/>
      <c r="B706" s="3"/>
      <c r="C706" s="3"/>
      <c r="D706" s="3"/>
      <c r="E706" s="3"/>
      <c r="F706" s="32"/>
      <c r="G706" s="40"/>
      <c r="H706" s="40"/>
      <c r="I706" s="40"/>
      <c r="J706" s="40"/>
      <c r="K706" s="40"/>
      <c r="L706" s="40"/>
      <c r="M706" s="40"/>
      <c r="N706" s="32"/>
      <c r="O706" s="32"/>
      <c r="P706" s="40"/>
      <c r="Q706" s="40"/>
      <c r="R706" s="40"/>
      <c r="S706" s="40"/>
      <c r="T706" s="32"/>
    </row>
    <row r="707" spans="1:20" s="4" customFormat="1" x14ac:dyDescent="0.2">
      <c r="A707" s="3"/>
      <c r="B707" s="3"/>
      <c r="C707" s="3"/>
      <c r="D707" s="3"/>
      <c r="E707" s="3"/>
      <c r="F707" s="32"/>
      <c r="G707" s="40"/>
      <c r="H707" s="40"/>
      <c r="I707" s="40"/>
      <c r="J707" s="40"/>
      <c r="K707" s="40"/>
      <c r="L707" s="40"/>
      <c r="M707" s="40"/>
      <c r="N707" s="32"/>
      <c r="O707" s="32"/>
      <c r="P707" s="40"/>
      <c r="Q707" s="40"/>
      <c r="R707" s="40"/>
      <c r="S707" s="40"/>
      <c r="T707" s="32"/>
    </row>
    <row r="708" spans="1:20" s="4" customFormat="1" x14ac:dyDescent="0.2">
      <c r="A708" s="3"/>
      <c r="B708" s="3"/>
      <c r="C708" s="3"/>
      <c r="D708" s="3"/>
      <c r="E708" s="3"/>
      <c r="F708" s="32"/>
      <c r="G708" s="40"/>
      <c r="H708" s="40"/>
      <c r="I708" s="40"/>
      <c r="J708" s="40"/>
      <c r="K708" s="40"/>
      <c r="L708" s="40"/>
      <c r="M708" s="40"/>
      <c r="N708" s="32"/>
      <c r="O708" s="32"/>
      <c r="P708" s="40"/>
      <c r="Q708" s="40"/>
      <c r="R708" s="40"/>
      <c r="S708" s="40"/>
      <c r="T708" s="32"/>
    </row>
    <row r="709" spans="1:20" s="4" customFormat="1" x14ac:dyDescent="0.2">
      <c r="A709" s="3"/>
      <c r="B709" s="3"/>
      <c r="C709" s="3"/>
      <c r="D709" s="3"/>
      <c r="E709" s="3"/>
      <c r="F709" s="32"/>
      <c r="G709" s="40"/>
      <c r="H709" s="40"/>
      <c r="I709" s="40"/>
      <c r="J709" s="40"/>
      <c r="K709" s="40"/>
      <c r="L709" s="40"/>
      <c r="M709" s="40"/>
      <c r="N709" s="32"/>
      <c r="O709" s="32"/>
      <c r="P709" s="40"/>
      <c r="Q709" s="40"/>
      <c r="R709" s="40"/>
      <c r="S709" s="40"/>
      <c r="T709" s="32"/>
    </row>
    <row r="710" spans="1:20" s="4" customFormat="1" x14ac:dyDescent="0.2">
      <c r="A710" s="3"/>
      <c r="B710" s="3"/>
      <c r="C710" s="3"/>
      <c r="D710" s="3"/>
      <c r="E710" s="3"/>
      <c r="F710" s="32"/>
      <c r="G710" s="40"/>
      <c r="H710" s="40"/>
      <c r="I710" s="40"/>
      <c r="J710" s="40"/>
      <c r="K710" s="40"/>
      <c r="L710" s="40"/>
      <c r="M710" s="40"/>
      <c r="N710" s="32"/>
      <c r="O710" s="32"/>
      <c r="P710" s="40"/>
      <c r="Q710" s="40"/>
      <c r="R710" s="40"/>
      <c r="S710" s="40"/>
      <c r="T710" s="32"/>
    </row>
    <row r="711" spans="1:20" s="4" customFormat="1" x14ac:dyDescent="0.2">
      <c r="A711" s="3"/>
      <c r="B711" s="3"/>
      <c r="C711" s="3"/>
      <c r="D711" s="3"/>
      <c r="E711" s="3"/>
      <c r="F711" s="32"/>
      <c r="G711" s="40"/>
      <c r="H711" s="40"/>
      <c r="I711" s="40"/>
      <c r="J711" s="40"/>
      <c r="K711" s="40"/>
      <c r="L711" s="40"/>
      <c r="M711" s="40"/>
      <c r="N711" s="32"/>
      <c r="O711" s="32"/>
      <c r="P711" s="40"/>
      <c r="Q711" s="40"/>
      <c r="R711" s="40"/>
      <c r="S711" s="40"/>
      <c r="T711" s="32"/>
    </row>
    <row r="712" spans="1:20" s="4" customFormat="1" x14ac:dyDescent="0.2">
      <c r="A712" s="3"/>
      <c r="B712" s="3"/>
      <c r="C712" s="3"/>
      <c r="D712" s="3"/>
      <c r="E712" s="3"/>
      <c r="F712" s="32"/>
      <c r="G712" s="40"/>
      <c r="H712" s="40"/>
      <c r="I712" s="40"/>
      <c r="J712" s="40"/>
      <c r="K712" s="40"/>
      <c r="L712" s="40"/>
      <c r="M712" s="40"/>
      <c r="N712" s="32"/>
      <c r="O712" s="32"/>
      <c r="P712" s="40"/>
      <c r="Q712" s="40"/>
      <c r="R712" s="40"/>
      <c r="S712" s="40"/>
      <c r="T712" s="32"/>
    </row>
    <row r="713" spans="1:20" s="4" customFormat="1" x14ac:dyDescent="0.2">
      <c r="A713" s="3"/>
      <c r="B713" s="3"/>
      <c r="C713" s="3"/>
      <c r="D713" s="3"/>
      <c r="E713" s="3"/>
      <c r="F713" s="32"/>
      <c r="G713" s="40"/>
      <c r="H713" s="40"/>
      <c r="I713" s="40"/>
      <c r="J713" s="40"/>
      <c r="K713" s="40"/>
      <c r="L713" s="40"/>
      <c r="M713" s="40"/>
      <c r="N713" s="32"/>
      <c r="O713" s="32"/>
      <c r="P713" s="40"/>
      <c r="Q713" s="40"/>
      <c r="R713" s="40"/>
      <c r="S713" s="40"/>
      <c r="T713" s="32"/>
    </row>
    <row r="714" spans="1:20" s="4" customFormat="1" x14ac:dyDescent="0.2">
      <c r="A714" s="3"/>
      <c r="B714" s="3"/>
      <c r="C714" s="3"/>
      <c r="D714" s="3"/>
      <c r="E714" s="3"/>
      <c r="F714" s="32"/>
      <c r="G714" s="40"/>
      <c r="H714" s="40"/>
      <c r="I714" s="40"/>
      <c r="J714" s="40"/>
      <c r="K714" s="40"/>
      <c r="L714" s="40"/>
      <c r="M714" s="40"/>
      <c r="N714" s="32"/>
      <c r="O714" s="32"/>
      <c r="P714" s="40"/>
      <c r="Q714" s="40"/>
      <c r="R714" s="40"/>
      <c r="S714" s="40"/>
      <c r="T714" s="32"/>
    </row>
    <row r="715" spans="1:20" s="4" customFormat="1" x14ac:dyDescent="0.2">
      <c r="A715" s="3"/>
      <c r="B715" s="3"/>
      <c r="C715" s="3"/>
      <c r="D715" s="3"/>
      <c r="E715" s="3"/>
      <c r="F715" s="32"/>
      <c r="G715" s="40"/>
      <c r="H715" s="40"/>
      <c r="I715" s="40"/>
      <c r="J715" s="40"/>
      <c r="K715" s="40"/>
      <c r="L715" s="40"/>
      <c r="M715" s="40"/>
      <c r="N715" s="32"/>
      <c r="O715" s="32"/>
      <c r="P715" s="40"/>
      <c r="Q715" s="40"/>
      <c r="R715" s="40"/>
      <c r="S715" s="40"/>
      <c r="T715" s="32"/>
    </row>
    <row r="716" spans="1:20" s="4" customFormat="1" x14ac:dyDescent="0.2">
      <c r="A716" s="3"/>
      <c r="B716" s="3"/>
      <c r="C716" s="3"/>
      <c r="D716" s="3"/>
      <c r="E716" s="3"/>
      <c r="F716" s="32"/>
      <c r="G716" s="40"/>
      <c r="H716" s="40"/>
      <c r="I716" s="40"/>
      <c r="J716" s="40"/>
      <c r="K716" s="40"/>
      <c r="L716" s="40"/>
      <c r="M716" s="40"/>
      <c r="N716" s="32"/>
      <c r="O716" s="32"/>
      <c r="P716" s="40"/>
      <c r="Q716" s="40"/>
      <c r="R716" s="40"/>
      <c r="S716" s="40"/>
      <c r="T716" s="32"/>
    </row>
    <row r="717" spans="1:20" s="4" customFormat="1" x14ac:dyDescent="0.2">
      <c r="A717" s="3"/>
      <c r="B717" s="3"/>
      <c r="C717" s="3"/>
      <c r="D717" s="3"/>
      <c r="E717" s="3"/>
      <c r="F717" s="32"/>
      <c r="G717" s="40"/>
      <c r="H717" s="40"/>
      <c r="I717" s="40"/>
      <c r="J717" s="40"/>
      <c r="K717" s="40"/>
      <c r="L717" s="40"/>
      <c r="M717" s="40"/>
      <c r="N717" s="32"/>
      <c r="O717" s="32"/>
      <c r="P717" s="40"/>
      <c r="Q717" s="40"/>
      <c r="R717" s="40"/>
      <c r="S717" s="40"/>
      <c r="T717" s="32"/>
    </row>
    <row r="718" spans="1:20" s="4" customFormat="1" x14ac:dyDescent="0.2">
      <c r="A718" s="3"/>
      <c r="B718" s="3"/>
      <c r="C718" s="3"/>
      <c r="D718" s="3"/>
      <c r="E718" s="3"/>
      <c r="F718" s="32"/>
      <c r="G718" s="40"/>
      <c r="H718" s="40"/>
      <c r="I718" s="40"/>
      <c r="J718" s="40"/>
      <c r="K718" s="40"/>
      <c r="L718" s="40"/>
      <c r="M718" s="40"/>
      <c r="N718" s="32"/>
      <c r="O718" s="32"/>
      <c r="P718" s="40"/>
      <c r="Q718" s="40"/>
      <c r="R718" s="40"/>
      <c r="S718" s="40"/>
      <c r="T718" s="32"/>
    </row>
    <row r="719" spans="1:20" s="4" customFormat="1" x14ac:dyDescent="0.2">
      <c r="A719" s="3"/>
      <c r="B719" s="3"/>
      <c r="C719" s="3"/>
      <c r="D719" s="3"/>
      <c r="E719" s="3"/>
      <c r="F719" s="32"/>
      <c r="G719" s="40"/>
      <c r="H719" s="40"/>
      <c r="I719" s="40"/>
      <c r="J719" s="40"/>
      <c r="K719" s="40"/>
      <c r="L719" s="40"/>
      <c r="M719" s="40"/>
      <c r="N719" s="32"/>
      <c r="O719" s="32"/>
      <c r="P719" s="40"/>
      <c r="Q719" s="40"/>
      <c r="R719" s="40"/>
      <c r="S719" s="40"/>
      <c r="T719" s="32"/>
    </row>
    <row r="720" spans="1:20" s="4" customFormat="1" x14ac:dyDescent="0.2">
      <c r="A720" s="3"/>
      <c r="B720" s="3"/>
      <c r="C720" s="3"/>
      <c r="D720" s="3"/>
      <c r="E720" s="3"/>
      <c r="F720" s="32"/>
      <c r="G720" s="40"/>
      <c r="H720" s="40"/>
      <c r="I720" s="40"/>
      <c r="J720" s="40"/>
      <c r="K720" s="40"/>
      <c r="L720" s="40"/>
      <c r="M720" s="40"/>
      <c r="N720" s="32"/>
      <c r="O720" s="32"/>
      <c r="P720" s="40"/>
      <c r="Q720" s="40"/>
      <c r="R720" s="40"/>
      <c r="S720" s="40"/>
      <c r="T720" s="32"/>
    </row>
    <row r="721" spans="1:20" s="4" customFormat="1" x14ac:dyDescent="0.2">
      <c r="A721" s="3"/>
      <c r="B721" s="3"/>
      <c r="C721" s="3"/>
      <c r="D721" s="3"/>
      <c r="E721" s="3"/>
      <c r="F721" s="32"/>
      <c r="G721" s="40"/>
      <c r="H721" s="40"/>
      <c r="I721" s="40"/>
      <c r="J721" s="40"/>
      <c r="K721" s="40"/>
      <c r="L721" s="40"/>
      <c r="M721" s="40"/>
      <c r="N721" s="32"/>
      <c r="O721" s="32"/>
      <c r="P721" s="40"/>
      <c r="Q721" s="40"/>
      <c r="R721" s="40"/>
      <c r="S721" s="40"/>
      <c r="T721" s="32"/>
    </row>
    <row r="722" spans="1:20" s="4" customFormat="1" x14ac:dyDescent="0.2">
      <c r="A722" s="3"/>
      <c r="B722" s="3"/>
      <c r="C722" s="3"/>
      <c r="D722" s="3"/>
      <c r="E722" s="3"/>
      <c r="F722" s="32"/>
      <c r="G722" s="40"/>
      <c r="H722" s="40"/>
      <c r="I722" s="40"/>
      <c r="J722" s="40"/>
      <c r="K722" s="40"/>
      <c r="L722" s="40"/>
      <c r="M722" s="40"/>
      <c r="N722" s="32"/>
      <c r="O722" s="32"/>
      <c r="P722" s="40"/>
      <c r="Q722" s="40"/>
      <c r="R722" s="40"/>
      <c r="S722" s="40"/>
      <c r="T722" s="32"/>
    </row>
    <row r="723" spans="1:20" s="4" customFormat="1" x14ac:dyDescent="0.2">
      <c r="A723" s="3"/>
      <c r="B723" s="3"/>
      <c r="C723" s="3"/>
      <c r="D723" s="3"/>
      <c r="E723" s="3"/>
      <c r="F723" s="32"/>
      <c r="G723" s="40"/>
      <c r="H723" s="40"/>
      <c r="I723" s="40"/>
      <c r="J723" s="40"/>
      <c r="K723" s="40"/>
      <c r="L723" s="40"/>
      <c r="M723" s="40"/>
      <c r="N723" s="32"/>
      <c r="O723" s="32"/>
      <c r="P723" s="40"/>
      <c r="Q723" s="40"/>
      <c r="R723" s="40"/>
      <c r="S723" s="40"/>
      <c r="T723" s="32"/>
    </row>
    <row r="724" spans="1:20" s="4" customFormat="1" x14ac:dyDescent="0.2">
      <c r="A724" s="3"/>
      <c r="B724" s="3"/>
      <c r="C724" s="3"/>
      <c r="D724" s="3"/>
      <c r="E724" s="3"/>
      <c r="F724" s="32"/>
      <c r="G724" s="40"/>
      <c r="H724" s="40"/>
      <c r="I724" s="40"/>
      <c r="J724" s="40"/>
      <c r="K724" s="40"/>
      <c r="L724" s="40"/>
      <c r="M724" s="40"/>
      <c r="N724" s="32"/>
      <c r="O724" s="32"/>
      <c r="P724" s="40"/>
      <c r="Q724" s="40"/>
      <c r="R724" s="40"/>
      <c r="S724" s="40"/>
      <c r="T724" s="32"/>
    </row>
    <row r="725" spans="1:20" s="4" customFormat="1" x14ac:dyDescent="0.2">
      <c r="A725" s="3"/>
      <c r="B725" s="3"/>
      <c r="C725" s="3"/>
      <c r="D725" s="3"/>
      <c r="E725" s="3"/>
      <c r="F725" s="32"/>
      <c r="G725" s="40"/>
      <c r="H725" s="40"/>
      <c r="I725" s="40"/>
      <c r="J725" s="40"/>
      <c r="K725" s="40"/>
      <c r="L725" s="40"/>
      <c r="M725" s="40"/>
      <c r="N725" s="32"/>
      <c r="O725" s="32"/>
      <c r="P725" s="40"/>
      <c r="Q725" s="40"/>
      <c r="R725" s="40"/>
      <c r="S725" s="40"/>
      <c r="T725" s="32"/>
    </row>
    <row r="726" spans="1:20" s="4" customFormat="1" x14ac:dyDescent="0.2">
      <c r="A726" s="3"/>
      <c r="B726" s="3"/>
      <c r="C726" s="3"/>
      <c r="D726" s="3"/>
      <c r="E726" s="3"/>
      <c r="F726" s="32"/>
      <c r="G726" s="40"/>
      <c r="H726" s="40"/>
      <c r="I726" s="40"/>
      <c r="J726" s="40"/>
      <c r="K726" s="40"/>
      <c r="L726" s="40"/>
      <c r="M726" s="40"/>
      <c r="N726" s="32"/>
      <c r="O726" s="32"/>
      <c r="P726" s="40"/>
      <c r="Q726" s="40"/>
      <c r="R726" s="40"/>
      <c r="S726" s="40"/>
      <c r="T726" s="32"/>
    </row>
    <row r="727" spans="1:20" s="4" customFormat="1" x14ac:dyDescent="0.2">
      <c r="A727" s="3"/>
      <c r="B727" s="3"/>
      <c r="C727" s="3"/>
      <c r="D727" s="3"/>
      <c r="E727" s="3"/>
      <c r="F727" s="32"/>
      <c r="G727" s="40"/>
      <c r="H727" s="40"/>
      <c r="I727" s="40"/>
      <c r="J727" s="40"/>
      <c r="K727" s="40"/>
      <c r="L727" s="40"/>
      <c r="M727" s="40"/>
      <c r="N727" s="32"/>
      <c r="O727" s="32"/>
      <c r="P727" s="40"/>
      <c r="Q727" s="40"/>
      <c r="R727" s="40"/>
      <c r="S727" s="40"/>
      <c r="T727" s="32"/>
    </row>
    <row r="728" spans="1:20" s="4" customFormat="1" x14ac:dyDescent="0.2">
      <c r="A728" s="3"/>
      <c r="B728" s="3"/>
      <c r="C728" s="3"/>
      <c r="D728" s="3"/>
      <c r="E728" s="3"/>
      <c r="F728" s="32"/>
      <c r="G728" s="40"/>
      <c r="H728" s="40"/>
      <c r="I728" s="40"/>
      <c r="J728" s="40"/>
      <c r="K728" s="40"/>
      <c r="L728" s="40"/>
      <c r="M728" s="40"/>
      <c r="N728" s="32"/>
      <c r="O728" s="32"/>
      <c r="P728" s="40"/>
      <c r="Q728" s="40"/>
      <c r="R728" s="40"/>
      <c r="S728" s="40"/>
      <c r="T728" s="32"/>
    </row>
    <row r="729" spans="1:20" s="4" customFormat="1" x14ac:dyDescent="0.2">
      <c r="A729" s="3"/>
      <c r="B729" s="3"/>
      <c r="C729" s="3"/>
      <c r="D729" s="3"/>
      <c r="E729" s="3"/>
      <c r="F729" s="32"/>
      <c r="G729" s="40"/>
      <c r="H729" s="40"/>
      <c r="I729" s="40"/>
      <c r="J729" s="40"/>
      <c r="K729" s="40"/>
      <c r="L729" s="40"/>
      <c r="M729" s="40"/>
      <c r="N729" s="32"/>
      <c r="O729" s="32"/>
      <c r="P729" s="40"/>
      <c r="Q729" s="40"/>
      <c r="R729" s="40"/>
      <c r="S729" s="40"/>
      <c r="T729" s="32"/>
    </row>
    <row r="730" spans="1:20" s="4" customFormat="1" x14ac:dyDescent="0.2">
      <c r="A730" s="3"/>
      <c r="B730" s="3"/>
      <c r="C730" s="3"/>
      <c r="D730" s="3"/>
      <c r="E730" s="3"/>
      <c r="F730" s="32"/>
      <c r="G730" s="40"/>
      <c r="H730" s="40"/>
      <c r="I730" s="40"/>
      <c r="J730" s="40"/>
      <c r="K730" s="40"/>
      <c r="L730" s="40"/>
      <c r="M730" s="40"/>
      <c r="N730" s="32"/>
      <c r="O730" s="32"/>
      <c r="P730" s="40"/>
      <c r="Q730" s="40"/>
      <c r="R730" s="40"/>
      <c r="S730" s="40"/>
      <c r="T730" s="32"/>
    </row>
    <row r="731" spans="1:20" s="4" customFormat="1" x14ac:dyDescent="0.2">
      <c r="A731" s="3"/>
      <c r="B731" s="3"/>
      <c r="C731" s="3"/>
      <c r="D731" s="3"/>
      <c r="E731" s="3"/>
      <c r="F731" s="32"/>
      <c r="G731" s="40"/>
      <c r="H731" s="40"/>
      <c r="I731" s="40"/>
      <c r="J731" s="40"/>
      <c r="K731" s="40"/>
      <c r="L731" s="40"/>
      <c r="M731" s="40"/>
      <c r="N731" s="32"/>
      <c r="O731" s="32"/>
      <c r="P731" s="40"/>
      <c r="Q731" s="40"/>
      <c r="R731" s="40"/>
      <c r="S731" s="40"/>
      <c r="T731" s="32"/>
    </row>
    <row r="732" spans="1:20" s="4" customFormat="1" x14ac:dyDescent="0.2">
      <c r="A732" s="3"/>
      <c r="B732" s="3"/>
      <c r="C732" s="3"/>
      <c r="D732" s="3"/>
      <c r="E732" s="3"/>
      <c r="F732" s="32"/>
      <c r="G732" s="40"/>
      <c r="H732" s="40"/>
      <c r="I732" s="40"/>
      <c r="J732" s="40"/>
      <c r="K732" s="40"/>
      <c r="L732" s="40"/>
      <c r="M732" s="40"/>
      <c r="N732" s="32"/>
      <c r="O732" s="32"/>
      <c r="P732" s="40"/>
      <c r="Q732" s="40"/>
      <c r="R732" s="40"/>
      <c r="S732" s="40"/>
      <c r="T732" s="32"/>
    </row>
    <row r="733" spans="1:20" s="4" customFormat="1" x14ac:dyDescent="0.2">
      <c r="A733" s="3"/>
      <c r="B733" s="3"/>
      <c r="C733" s="3"/>
      <c r="D733" s="3"/>
      <c r="E733" s="3"/>
      <c r="F733" s="32"/>
      <c r="G733" s="40"/>
      <c r="H733" s="40"/>
      <c r="I733" s="40"/>
      <c r="J733" s="40"/>
      <c r="K733" s="40"/>
      <c r="L733" s="40"/>
      <c r="M733" s="40"/>
      <c r="N733" s="32"/>
      <c r="O733" s="32"/>
      <c r="P733" s="40"/>
      <c r="Q733" s="40"/>
      <c r="R733" s="40"/>
      <c r="S733" s="40"/>
      <c r="T733" s="32"/>
    </row>
    <row r="734" spans="1:20" s="4" customFormat="1" x14ac:dyDescent="0.2">
      <c r="A734" s="3"/>
      <c r="B734" s="3"/>
      <c r="C734" s="3"/>
      <c r="D734" s="3"/>
      <c r="E734" s="3"/>
      <c r="F734" s="32"/>
      <c r="G734" s="40"/>
      <c r="H734" s="40"/>
      <c r="I734" s="40"/>
      <c r="J734" s="40"/>
      <c r="K734" s="40"/>
      <c r="L734" s="40"/>
      <c r="M734" s="40"/>
      <c r="N734" s="32"/>
      <c r="O734" s="32"/>
      <c r="P734" s="40"/>
      <c r="Q734" s="40"/>
      <c r="R734" s="40"/>
      <c r="S734" s="40"/>
      <c r="T734" s="32"/>
    </row>
    <row r="735" spans="1:20" s="4" customFormat="1" x14ac:dyDescent="0.2">
      <c r="A735" s="3"/>
      <c r="B735" s="3"/>
      <c r="C735" s="3"/>
      <c r="D735" s="3"/>
      <c r="E735" s="3"/>
      <c r="F735" s="32"/>
      <c r="G735" s="40"/>
      <c r="H735" s="40"/>
      <c r="I735" s="40"/>
      <c r="J735" s="40"/>
      <c r="K735" s="40"/>
      <c r="L735" s="40"/>
      <c r="M735" s="40"/>
      <c r="N735" s="32"/>
      <c r="O735" s="32"/>
      <c r="P735" s="40"/>
      <c r="Q735" s="40"/>
      <c r="R735" s="40"/>
      <c r="S735" s="40"/>
      <c r="T735" s="32"/>
    </row>
    <row r="736" spans="1:20" s="4" customFormat="1" x14ac:dyDescent="0.2">
      <c r="A736" s="3"/>
      <c r="B736" s="3"/>
      <c r="C736" s="3"/>
      <c r="D736" s="3"/>
      <c r="E736" s="3"/>
      <c r="F736" s="32"/>
      <c r="G736" s="40"/>
      <c r="H736" s="40"/>
      <c r="I736" s="40"/>
      <c r="J736" s="40"/>
      <c r="K736" s="40"/>
      <c r="L736" s="40"/>
      <c r="M736" s="40"/>
      <c r="N736" s="32"/>
      <c r="O736" s="32"/>
      <c r="P736" s="40"/>
      <c r="Q736" s="40"/>
      <c r="R736" s="40"/>
      <c r="S736" s="40"/>
      <c r="T736" s="32"/>
    </row>
    <row r="737" spans="1:20" s="4" customFormat="1" x14ac:dyDescent="0.2">
      <c r="A737" s="3"/>
      <c r="B737" s="3"/>
      <c r="C737" s="3"/>
      <c r="D737" s="3"/>
      <c r="E737" s="3"/>
      <c r="F737" s="32"/>
      <c r="G737" s="40"/>
      <c r="H737" s="40"/>
      <c r="I737" s="40"/>
      <c r="J737" s="40"/>
      <c r="K737" s="40"/>
      <c r="L737" s="40"/>
      <c r="M737" s="40"/>
      <c r="N737" s="32"/>
      <c r="O737" s="32"/>
      <c r="P737" s="40"/>
      <c r="Q737" s="40"/>
      <c r="R737" s="40"/>
      <c r="S737" s="40"/>
      <c r="T737" s="32"/>
    </row>
    <row r="738" spans="1:20" s="4" customFormat="1" x14ac:dyDescent="0.2">
      <c r="A738" s="3"/>
      <c r="B738" s="3"/>
      <c r="C738" s="3"/>
      <c r="D738" s="3"/>
      <c r="E738" s="3"/>
      <c r="F738" s="32"/>
      <c r="G738" s="40"/>
      <c r="H738" s="40"/>
      <c r="I738" s="40"/>
      <c r="J738" s="40"/>
      <c r="K738" s="40"/>
      <c r="L738" s="40"/>
      <c r="M738" s="40"/>
      <c r="N738" s="32"/>
      <c r="O738" s="32"/>
      <c r="P738" s="40"/>
      <c r="Q738" s="40"/>
      <c r="R738" s="40"/>
      <c r="S738" s="40"/>
      <c r="T738" s="32"/>
    </row>
    <row r="739" spans="1:20" s="4" customFormat="1" x14ac:dyDescent="0.2">
      <c r="A739" s="3"/>
      <c r="B739" s="3"/>
      <c r="C739" s="3"/>
      <c r="D739" s="3"/>
      <c r="E739" s="3"/>
      <c r="F739" s="32"/>
      <c r="G739" s="40"/>
      <c r="H739" s="40"/>
      <c r="I739" s="40"/>
      <c r="J739" s="40"/>
      <c r="K739" s="40"/>
      <c r="L739" s="40"/>
      <c r="M739" s="40"/>
      <c r="N739" s="32"/>
      <c r="O739" s="32"/>
      <c r="P739" s="40"/>
      <c r="Q739" s="40"/>
      <c r="R739" s="40"/>
      <c r="S739" s="40"/>
      <c r="T739" s="32"/>
    </row>
    <row r="740" spans="1:20" s="4" customFormat="1" x14ac:dyDescent="0.2">
      <c r="A740" s="3"/>
      <c r="B740" s="3"/>
      <c r="C740" s="3"/>
      <c r="D740" s="3"/>
      <c r="E740" s="3"/>
      <c r="F740" s="32"/>
      <c r="G740" s="40"/>
      <c r="H740" s="40"/>
      <c r="I740" s="40"/>
      <c r="J740" s="40"/>
      <c r="K740" s="40"/>
      <c r="L740" s="40"/>
      <c r="M740" s="40"/>
      <c r="N740" s="32"/>
      <c r="O740" s="32"/>
      <c r="P740" s="40"/>
      <c r="Q740" s="40"/>
      <c r="R740" s="40"/>
      <c r="S740" s="40"/>
      <c r="T740" s="32"/>
    </row>
    <row r="741" spans="1:20" s="4" customFormat="1" x14ac:dyDescent="0.2">
      <c r="A741" s="3"/>
      <c r="B741" s="3"/>
      <c r="C741" s="3"/>
      <c r="D741" s="3"/>
      <c r="E741" s="3"/>
      <c r="F741" s="32"/>
      <c r="G741" s="40"/>
      <c r="H741" s="40"/>
      <c r="I741" s="40"/>
      <c r="J741" s="40"/>
      <c r="K741" s="40"/>
      <c r="L741" s="40"/>
      <c r="M741" s="40"/>
      <c r="N741" s="32"/>
      <c r="O741" s="32"/>
      <c r="P741" s="40"/>
      <c r="Q741" s="40"/>
      <c r="R741" s="40"/>
      <c r="S741" s="40"/>
      <c r="T741" s="32"/>
    </row>
    <row r="742" spans="1:20" s="4" customFormat="1" x14ac:dyDescent="0.2">
      <c r="A742" s="3"/>
      <c r="B742" s="3"/>
      <c r="C742" s="3"/>
      <c r="D742" s="3"/>
      <c r="E742" s="3"/>
      <c r="F742" s="32"/>
      <c r="G742" s="40"/>
      <c r="H742" s="40"/>
      <c r="I742" s="40"/>
      <c r="J742" s="40"/>
      <c r="K742" s="40"/>
      <c r="L742" s="40"/>
      <c r="M742" s="40"/>
      <c r="N742" s="32"/>
      <c r="O742" s="32"/>
      <c r="P742" s="40"/>
      <c r="Q742" s="40"/>
      <c r="R742" s="40"/>
      <c r="S742" s="40"/>
      <c r="T742" s="32"/>
    </row>
    <row r="743" spans="1:20" s="4" customFormat="1" x14ac:dyDescent="0.2">
      <c r="A743" s="3"/>
      <c r="B743" s="3"/>
      <c r="C743" s="3"/>
      <c r="D743" s="3"/>
      <c r="E743" s="3"/>
      <c r="F743" s="32"/>
      <c r="G743" s="40"/>
      <c r="H743" s="40"/>
      <c r="I743" s="40"/>
      <c r="J743" s="40"/>
      <c r="K743" s="40"/>
      <c r="L743" s="40"/>
      <c r="M743" s="40"/>
      <c r="N743" s="32"/>
      <c r="O743" s="32"/>
      <c r="P743" s="40"/>
      <c r="Q743" s="40"/>
      <c r="R743" s="40"/>
      <c r="S743" s="40"/>
      <c r="T743" s="32"/>
    </row>
    <row r="744" spans="1:20" s="4" customFormat="1" x14ac:dyDescent="0.2">
      <c r="A744" s="3"/>
      <c r="B744" s="3"/>
      <c r="C744" s="3"/>
      <c r="D744" s="3"/>
      <c r="E744" s="3"/>
      <c r="F744" s="32"/>
      <c r="G744" s="40"/>
      <c r="H744" s="40"/>
      <c r="I744" s="40"/>
      <c r="J744" s="40"/>
      <c r="K744" s="40"/>
      <c r="L744" s="40"/>
      <c r="M744" s="40"/>
      <c r="N744" s="32"/>
      <c r="O744" s="32"/>
      <c r="P744" s="40"/>
      <c r="Q744" s="40"/>
      <c r="R744" s="40"/>
      <c r="S744" s="40"/>
      <c r="T744" s="32"/>
    </row>
    <row r="745" spans="1:20" s="4" customFormat="1" x14ac:dyDescent="0.2">
      <c r="A745" s="3"/>
      <c r="B745" s="3"/>
      <c r="C745" s="3"/>
      <c r="D745" s="3"/>
      <c r="E745" s="3"/>
      <c r="F745" s="32"/>
      <c r="G745" s="40"/>
      <c r="H745" s="40"/>
      <c r="I745" s="40"/>
      <c r="J745" s="40"/>
      <c r="K745" s="40"/>
      <c r="L745" s="40"/>
      <c r="M745" s="40"/>
      <c r="N745" s="32"/>
      <c r="O745" s="32"/>
      <c r="P745" s="40"/>
      <c r="Q745" s="40"/>
      <c r="R745" s="40"/>
      <c r="S745" s="40"/>
      <c r="T745" s="32"/>
    </row>
    <row r="746" spans="1:20" s="4" customFormat="1" x14ac:dyDescent="0.2">
      <c r="A746" s="3"/>
      <c r="B746" s="3"/>
      <c r="C746" s="3"/>
      <c r="D746" s="3"/>
      <c r="E746" s="3"/>
      <c r="F746" s="32"/>
      <c r="G746" s="40"/>
      <c r="H746" s="40"/>
      <c r="I746" s="40"/>
      <c r="J746" s="40"/>
      <c r="K746" s="40"/>
      <c r="L746" s="40"/>
      <c r="M746" s="40"/>
      <c r="N746" s="32"/>
      <c r="O746" s="32"/>
      <c r="P746" s="40"/>
      <c r="Q746" s="40"/>
      <c r="R746" s="40"/>
      <c r="S746" s="40"/>
      <c r="T746" s="32"/>
    </row>
    <row r="747" spans="1:20" s="4" customFormat="1" x14ac:dyDescent="0.2">
      <c r="A747" s="3"/>
      <c r="B747" s="3"/>
      <c r="C747" s="3"/>
      <c r="D747" s="3"/>
      <c r="E747" s="3"/>
      <c r="F747" s="32"/>
      <c r="G747" s="40"/>
      <c r="H747" s="40"/>
      <c r="I747" s="40"/>
      <c r="J747" s="40"/>
      <c r="K747" s="40"/>
      <c r="L747" s="40"/>
      <c r="M747" s="40"/>
      <c r="N747" s="32"/>
      <c r="O747" s="32"/>
      <c r="P747" s="40"/>
      <c r="Q747" s="40"/>
      <c r="R747" s="40"/>
      <c r="S747" s="40"/>
      <c r="T747" s="32"/>
    </row>
    <row r="748" spans="1:20" s="4" customFormat="1" x14ac:dyDescent="0.2">
      <c r="A748" s="3"/>
      <c r="B748" s="3"/>
      <c r="C748" s="3"/>
      <c r="D748" s="3"/>
      <c r="E748" s="3"/>
      <c r="F748" s="32"/>
      <c r="G748" s="40"/>
      <c r="H748" s="40"/>
      <c r="I748" s="40"/>
      <c r="J748" s="40"/>
      <c r="K748" s="40"/>
      <c r="L748" s="40"/>
      <c r="M748" s="40"/>
      <c r="N748" s="32"/>
      <c r="O748" s="32"/>
      <c r="P748" s="40"/>
      <c r="Q748" s="40"/>
      <c r="R748" s="40"/>
      <c r="S748" s="40"/>
      <c r="T748" s="32"/>
    </row>
    <row r="749" spans="1:20" s="4" customFormat="1" x14ac:dyDescent="0.2">
      <c r="A749" s="3"/>
      <c r="B749" s="3"/>
      <c r="C749" s="3"/>
      <c r="D749" s="3"/>
      <c r="E749" s="3"/>
      <c r="F749" s="32"/>
      <c r="G749" s="40"/>
      <c r="H749" s="40"/>
      <c r="I749" s="40"/>
      <c r="J749" s="40"/>
      <c r="K749" s="40"/>
      <c r="L749" s="40"/>
      <c r="M749" s="40"/>
      <c r="N749" s="32"/>
      <c r="O749" s="32"/>
      <c r="P749" s="40"/>
      <c r="Q749" s="40"/>
      <c r="R749" s="40"/>
      <c r="S749" s="40"/>
      <c r="T749" s="32"/>
    </row>
    <row r="750" spans="1:20" s="4" customFormat="1" x14ac:dyDescent="0.2">
      <c r="A750" s="3"/>
      <c r="B750" s="3"/>
      <c r="C750" s="3"/>
      <c r="D750" s="3"/>
      <c r="E750" s="3"/>
      <c r="F750" s="32"/>
      <c r="G750" s="40"/>
      <c r="H750" s="40"/>
      <c r="I750" s="40"/>
      <c r="J750" s="40"/>
      <c r="K750" s="40"/>
      <c r="L750" s="40"/>
      <c r="M750" s="40"/>
      <c r="N750" s="32"/>
      <c r="O750" s="32"/>
      <c r="P750" s="40"/>
      <c r="Q750" s="40"/>
      <c r="R750" s="40"/>
      <c r="S750" s="40"/>
      <c r="T750" s="32"/>
    </row>
    <row r="751" spans="1:20" s="4" customFormat="1" x14ac:dyDescent="0.2">
      <c r="A751" s="3"/>
      <c r="B751" s="3"/>
      <c r="C751" s="3"/>
      <c r="D751" s="3"/>
      <c r="E751" s="3"/>
      <c r="F751" s="32"/>
      <c r="G751" s="40"/>
      <c r="H751" s="40"/>
      <c r="I751" s="40"/>
      <c r="J751" s="40"/>
      <c r="K751" s="40"/>
      <c r="L751" s="40"/>
      <c r="M751" s="40"/>
      <c r="N751" s="32"/>
      <c r="O751" s="32"/>
      <c r="P751" s="40"/>
      <c r="Q751" s="40"/>
      <c r="R751" s="40"/>
      <c r="S751" s="40"/>
      <c r="T751" s="32"/>
    </row>
    <row r="752" spans="1:20" s="4" customFormat="1" x14ac:dyDescent="0.2">
      <c r="A752" s="3"/>
      <c r="B752" s="3"/>
      <c r="C752" s="3"/>
      <c r="D752" s="3"/>
      <c r="E752" s="3"/>
      <c r="F752" s="32"/>
      <c r="G752" s="40"/>
      <c r="H752" s="40"/>
      <c r="I752" s="40"/>
      <c r="J752" s="40"/>
      <c r="K752" s="40"/>
      <c r="L752" s="40"/>
      <c r="M752" s="40"/>
      <c r="N752" s="32"/>
      <c r="O752" s="32"/>
      <c r="P752" s="40"/>
      <c r="Q752" s="40"/>
      <c r="R752" s="40"/>
      <c r="S752" s="40"/>
      <c r="T752" s="32"/>
    </row>
    <row r="753" spans="1:20" s="4" customFormat="1" x14ac:dyDescent="0.2">
      <c r="A753" s="3"/>
      <c r="B753" s="3"/>
      <c r="C753" s="3"/>
      <c r="D753" s="3"/>
      <c r="E753" s="3"/>
      <c r="F753" s="32"/>
      <c r="G753" s="40"/>
      <c r="H753" s="40"/>
      <c r="I753" s="40"/>
      <c r="J753" s="40"/>
      <c r="K753" s="40"/>
      <c r="L753" s="40"/>
      <c r="M753" s="40"/>
      <c r="N753" s="32"/>
      <c r="O753" s="32"/>
      <c r="P753" s="40"/>
      <c r="Q753" s="40"/>
      <c r="R753" s="40"/>
      <c r="S753" s="40"/>
      <c r="T753" s="32"/>
    </row>
    <row r="754" spans="1:20" s="4" customFormat="1" x14ac:dyDescent="0.2">
      <c r="A754" s="3"/>
      <c r="B754" s="3"/>
      <c r="C754" s="3"/>
      <c r="D754" s="3"/>
      <c r="E754" s="3"/>
      <c r="F754" s="32"/>
      <c r="G754" s="40"/>
      <c r="H754" s="40"/>
      <c r="I754" s="40"/>
      <c r="J754" s="40"/>
      <c r="K754" s="40"/>
      <c r="L754" s="40"/>
      <c r="M754" s="40"/>
      <c r="N754" s="32"/>
      <c r="O754" s="32"/>
      <c r="P754" s="40"/>
      <c r="Q754" s="40"/>
      <c r="R754" s="40"/>
      <c r="S754" s="40"/>
      <c r="T754" s="32"/>
    </row>
    <row r="755" spans="1:20" s="4" customFormat="1" x14ac:dyDescent="0.2">
      <c r="A755" s="3"/>
      <c r="B755" s="3"/>
      <c r="C755" s="3"/>
      <c r="D755" s="3"/>
      <c r="E755" s="3"/>
      <c r="F755" s="32"/>
      <c r="G755" s="40"/>
      <c r="H755" s="40"/>
      <c r="I755" s="40"/>
      <c r="J755" s="40"/>
      <c r="K755" s="40"/>
      <c r="L755" s="40"/>
      <c r="M755" s="40"/>
      <c r="N755" s="32"/>
      <c r="O755" s="32"/>
      <c r="P755" s="40"/>
      <c r="Q755" s="40"/>
      <c r="R755" s="40"/>
      <c r="S755" s="40"/>
      <c r="T755" s="32"/>
    </row>
    <row r="756" spans="1:20" s="4" customFormat="1" x14ac:dyDescent="0.2">
      <c r="A756" s="3"/>
      <c r="B756" s="3"/>
      <c r="C756" s="3"/>
      <c r="D756" s="3"/>
      <c r="E756" s="3"/>
      <c r="F756" s="32"/>
      <c r="G756" s="40"/>
      <c r="H756" s="40"/>
      <c r="I756" s="40"/>
      <c r="J756" s="40"/>
      <c r="K756" s="40"/>
      <c r="L756" s="40"/>
      <c r="M756" s="40"/>
      <c r="N756" s="32"/>
      <c r="O756" s="32"/>
      <c r="P756" s="40"/>
      <c r="Q756" s="40"/>
      <c r="R756" s="40"/>
      <c r="S756" s="40"/>
      <c r="T756" s="32"/>
    </row>
    <row r="757" spans="1:20" s="4" customFormat="1" x14ac:dyDescent="0.2">
      <c r="A757" s="3"/>
      <c r="B757" s="3"/>
      <c r="C757" s="3"/>
      <c r="D757" s="3"/>
      <c r="E757" s="3"/>
      <c r="F757" s="32"/>
      <c r="G757" s="40"/>
      <c r="H757" s="40"/>
      <c r="I757" s="40"/>
      <c r="J757" s="40"/>
      <c r="K757" s="40"/>
      <c r="L757" s="40"/>
      <c r="M757" s="40"/>
      <c r="N757" s="32"/>
      <c r="O757" s="32"/>
      <c r="P757" s="40"/>
      <c r="Q757" s="40"/>
      <c r="R757" s="40"/>
      <c r="S757" s="40"/>
      <c r="T757" s="32"/>
    </row>
    <row r="758" spans="1:20" s="4" customFormat="1" x14ac:dyDescent="0.2">
      <c r="A758" s="3"/>
      <c r="B758" s="3"/>
      <c r="C758" s="3"/>
      <c r="D758" s="3"/>
      <c r="E758" s="3"/>
      <c r="F758" s="32"/>
      <c r="G758" s="40"/>
      <c r="H758" s="40"/>
      <c r="I758" s="40"/>
      <c r="J758" s="40"/>
      <c r="K758" s="40"/>
      <c r="L758" s="40"/>
      <c r="M758" s="40"/>
      <c r="N758" s="32"/>
      <c r="O758" s="32"/>
      <c r="P758" s="40"/>
      <c r="Q758" s="40"/>
      <c r="R758" s="40"/>
      <c r="S758" s="40"/>
      <c r="T758" s="32"/>
    </row>
    <row r="759" spans="1:20" s="4" customFormat="1" x14ac:dyDescent="0.2">
      <c r="A759" s="3"/>
      <c r="B759" s="3"/>
      <c r="C759" s="3"/>
      <c r="D759" s="3"/>
      <c r="E759" s="3"/>
      <c r="F759" s="32"/>
      <c r="G759" s="40"/>
      <c r="H759" s="40"/>
      <c r="I759" s="40"/>
      <c r="J759" s="40"/>
      <c r="K759" s="40"/>
      <c r="L759" s="40"/>
      <c r="M759" s="40"/>
      <c r="N759" s="32"/>
      <c r="O759" s="32"/>
      <c r="P759" s="40"/>
      <c r="Q759" s="40"/>
      <c r="R759" s="40"/>
      <c r="S759" s="40"/>
      <c r="T759" s="32"/>
    </row>
    <row r="760" spans="1:20" s="4" customFormat="1" x14ac:dyDescent="0.2">
      <c r="A760" s="3"/>
      <c r="B760" s="3"/>
      <c r="C760" s="3"/>
      <c r="D760" s="3"/>
      <c r="E760" s="3"/>
      <c r="F760" s="32"/>
      <c r="G760" s="40"/>
      <c r="H760" s="40"/>
      <c r="I760" s="40"/>
      <c r="J760" s="40"/>
      <c r="K760" s="40"/>
      <c r="L760" s="40"/>
      <c r="M760" s="40"/>
      <c r="N760" s="32"/>
      <c r="O760" s="32"/>
      <c r="P760" s="40"/>
      <c r="Q760" s="40"/>
      <c r="R760" s="40"/>
      <c r="S760" s="40"/>
      <c r="T760" s="32"/>
    </row>
    <row r="761" spans="1:20" s="4" customFormat="1" x14ac:dyDescent="0.2">
      <c r="A761" s="3"/>
      <c r="B761" s="3"/>
      <c r="C761" s="3"/>
      <c r="D761" s="3"/>
      <c r="E761" s="3"/>
      <c r="F761" s="32"/>
      <c r="G761" s="40"/>
      <c r="H761" s="40"/>
      <c r="I761" s="40"/>
      <c r="J761" s="40"/>
      <c r="K761" s="40"/>
      <c r="L761" s="40"/>
      <c r="M761" s="40"/>
      <c r="N761" s="32"/>
      <c r="O761" s="32"/>
      <c r="P761" s="40"/>
      <c r="Q761" s="40"/>
      <c r="R761" s="40"/>
      <c r="S761" s="40"/>
      <c r="T761" s="32"/>
    </row>
    <row r="762" spans="1:20" s="4" customFormat="1" x14ac:dyDescent="0.2">
      <c r="A762" s="3"/>
      <c r="B762" s="3"/>
      <c r="C762" s="3"/>
      <c r="D762" s="3"/>
      <c r="E762" s="3"/>
      <c r="F762" s="32"/>
      <c r="G762" s="40"/>
      <c r="H762" s="40"/>
      <c r="I762" s="40"/>
      <c r="J762" s="40"/>
      <c r="K762" s="40"/>
      <c r="L762" s="40"/>
      <c r="M762" s="40"/>
      <c r="N762" s="32"/>
      <c r="O762" s="32"/>
      <c r="P762" s="40"/>
      <c r="Q762" s="40"/>
      <c r="R762" s="40"/>
      <c r="S762" s="40"/>
      <c r="T762" s="32"/>
    </row>
    <row r="763" spans="1:20" s="4" customFormat="1" x14ac:dyDescent="0.2">
      <c r="A763" s="3"/>
      <c r="B763" s="3"/>
      <c r="C763" s="3"/>
      <c r="D763" s="3"/>
      <c r="E763" s="3"/>
      <c r="F763" s="32"/>
      <c r="G763" s="40"/>
      <c r="H763" s="40"/>
      <c r="I763" s="40"/>
      <c r="J763" s="40"/>
      <c r="K763" s="40"/>
      <c r="L763" s="40"/>
      <c r="M763" s="40"/>
      <c r="N763" s="32"/>
      <c r="O763" s="32"/>
      <c r="P763" s="40"/>
      <c r="Q763" s="40"/>
      <c r="R763" s="40"/>
      <c r="S763" s="40"/>
      <c r="T763" s="32"/>
    </row>
    <row r="764" spans="1:20" s="4" customFormat="1" x14ac:dyDescent="0.2">
      <c r="A764" s="3"/>
      <c r="B764" s="3"/>
      <c r="C764" s="3"/>
      <c r="D764" s="3"/>
      <c r="E764" s="3"/>
      <c r="F764" s="32"/>
      <c r="G764" s="40"/>
      <c r="H764" s="40"/>
      <c r="I764" s="40"/>
      <c r="J764" s="40"/>
      <c r="K764" s="40"/>
      <c r="L764" s="40"/>
      <c r="M764" s="40"/>
      <c r="N764" s="32"/>
      <c r="O764" s="32"/>
      <c r="P764" s="40"/>
      <c r="Q764" s="40"/>
      <c r="R764" s="40"/>
      <c r="S764" s="40"/>
      <c r="T764" s="32"/>
    </row>
    <row r="765" spans="1:20" s="4" customFormat="1" x14ac:dyDescent="0.2">
      <c r="A765" s="3"/>
      <c r="B765" s="3"/>
      <c r="C765" s="3"/>
      <c r="D765" s="3"/>
      <c r="E765" s="3"/>
      <c r="F765" s="32"/>
      <c r="G765" s="40"/>
      <c r="H765" s="40"/>
      <c r="I765" s="40"/>
      <c r="J765" s="40"/>
      <c r="K765" s="40"/>
      <c r="L765" s="40"/>
      <c r="M765" s="40"/>
      <c r="N765" s="32"/>
      <c r="O765" s="32"/>
      <c r="P765" s="40"/>
      <c r="Q765" s="40"/>
      <c r="R765" s="40"/>
      <c r="S765" s="40"/>
      <c r="T765" s="32"/>
    </row>
    <row r="766" spans="1:20" s="4" customFormat="1" x14ac:dyDescent="0.2">
      <c r="A766" s="3"/>
      <c r="B766" s="3"/>
      <c r="C766" s="3"/>
      <c r="D766" s="3"/>
      <c r="E766" s="3"/>
      <c r="F766" s="32"/>
      <c r="G766" s="40"/>
      <c r="H766" s="40"/>
      <c r="I766" s="40"/>
      <c r="J766" s="40"/>
      <c r="K766" s="40"/>
      <c r="L766" s="40"/>
      <c r="M766" s="40"/>
      <c r="N766" s="32"/>
      <c r="O766" s="32"/>
      <c r="P766" s="40"/>
      <c r="Q766" s="40"/>
      <c r="R766" s="40"/>
      <c r="S766" s="40"/>
      <c r="T766" s="32"/>
    </row>
    <row r="767" spans="1:20" s="4" customFormat="1" x14ac:dyDescent="0.2">
      <c r="A767" s="3"/>
      <c r="B767" s="3"/>
      <c r="C767" s="3"/>
      <c r="D767" s="3"/>
      <c r="E767" s="3"/>
      <c r="F767" s="32"/>
      <c r="G767" s="40"/>
      <c r="H767" s="40"/>
      <c r="I767" s="40"/>
      <c r="J767" s="40"/>
      <c r="K767" s="40"/>
      <c r="L767" s="40"/>
      <c r="M767" s="40"/>
      <c r="N767" s="32"/>
      <c r="O767" s="32"/>
      <c r="P767" s="40"/>
      <c r="Q767" s="40"/>
      <c r="R767" s="40"/>
      <c r="S767" s="40"/>
      <c r="T767" s="32"/>
    </row>
    <row r="768" spans="1:20" s="4" customFormat="1" x14ac:dyDescent="0.2">
      <c r="A768" s="3"/>
      <c r="B768" s="3"/>
      <c r="C768" s="3"/>
      <c r="D768" s="3"/>
      <c r="E768" s="3"/>
      <c r="F768" s="32"/>
      <c r="G768" s="40"/>
      <c r="H768" s="40"/>
      <c r="I768" s="40"/>
      <c r="J768" s="40"/>
      <c r="K768" s="40"/>
      <c r="L768" s="40"/>
      <c r="M768" s="40"/>
      <c r="N768" s="32"/>
      <c r="O768" s="32"/>
      <c r="P768" s="40"/>
      <c r="Q768" s="40"/>
      <c r="R768" s="40"/>
      <c r="S768" s="40"/>
      <c r="T768" s="32"/>
    </row>
    <row r="769" spans="1:20" s="4" customFormat="1" x14ac:dyDescent="0.2">
      <c r="A769" s="3"/>
      <c r="B769" s="3"/>
      <c r="C769" s="3"/>
      <c r="D769" s="3"/>
      <c r="E769" s="3"/>
      <c r="F769" s="32"/>
      <c r="G769" s="40"/>
      <c r="H769" s="40"/>
      <c r="I769" s="40"/>
      <c r="J769" s="40"/>
      <c r="K769" s="40"/>
      <c r="L769" s="40"/>
      <c r="M769" s="40"/>
      <c r="N769" s="32"/>
      <c r="O769" s="32"/>
      <c r="P769" s="40"/>
      <c r="Q769" s="40"/>
      <c r="R769" s="40"/>
      <c r="S769" s="40"/>
      <c r="T769" s="32"/>
    </row>
    <row r="770" spans="1:20" s="4" customFormat="1" x14ac:dyDescent="0.2">
      <c r="A770" s="3"/>
      <c r="B770" s="3"/>
      <c r="C770" s="3"/>
      <c r="D770" s="3"/>
      <c r="E770" s="3"/>
      <c r="F770" s="32"/>
      <c r="G770" s="40"/>
      <c r="H770" s="40"/>
      <c r="I770" s="40"/>
      <c r="J770" s="40"/>
      <c r="K770" s="40"/>
      <c r="L770" s="40"/>
      <c r="M770" s="40"/>
      <c r="N770" s="32"/>
      <c r="O770" s="32"/>
      <c r="P770" s="40"/>
      <c r="Q770" s="40"/>
      <c r="R770" s="40"/>
      <c r="S770" s="40"/>
      <c r="T770" s="32"/>
    </row>
    <row r="771" spans="1:20" s="4" customFormat="1" x14ac:dyDescent="0.2">
      <c r="A771" s="3"/>
      <c r="B771" s="3"/>
      <c r="C771" s="3"/>
      <c r="D771" s="3"/>
      <c r="E771" s="3"/>
      <c r="F771" s="32"/>
      <c r="G771" s="40"/>
      <c r="H771" s="40"/>
      <c r="I771" s="40"/>
      <c r="J771" s="40"/>
      <c r="K771" s="40"/>
      <c r="L771" s="40"/>
      <c r="M771" s="40"/>
      <c r="N771" s="32"/>
      <c r="O771" s="32"/>
      <c r="P771" s="40"/>
      <c r="Q771" s="40"/>
      <c r="R771" s="40"/>
      <c r="S771" s="40"/>
      <c r="T771" s="32"/>
    </row>
    <row r="772" spans="1:20" s="4" customFormat="1" x14ac:dyDescent="0.2">
      <c r="A772" s="3"/>
      <c r="B772" s="3"/>
      <c r="C772" s="3"/>
      <c r="D772" s="3"/>
      <c r="E772" s="3"/>
      <c r="F772" s="32"/>
      <c r="G772" s="40"/>
      <c r="H772" s="40"/>
      <c r="I772" s="40"/>
      <c r="J772" s="40"/>
      <c r="K772" s="40"/>
      <c r="L772" s="40"/>
      <c r="M772" s="40"/>
      <c r="N772" s="32"/>
      <c r="O772" s="32"/>
      <c r="P772" s="40"/>
      <c r="Q772" s="40"/>
      <c r="R772" s="40"/>
      <c r="S772" s="40"/>
      <c r="T772" s="32"/>
    </row>
    <row r="773" spans="1:20" s="4" customFormat="1" x14ac:dyDescent="0.2">
      <c r="A773" s="3"/>
      <c r="B773" s="3"/>
      <c r="C773" s="3"/>
      <c r="D773" s="3"/>
      <c r="E773" s="3"/>
      <c r="F773" s="32"/>
      <c r="G773" s="40"/>
      <c r="H773" s="40"/>
      <c r="I773" s="40"/>
      <c r="J773" s="40"/>
      <c r="K773" s="40"/>
      <c r="L773" s="40"/>
      <c r="M773" s="40"/>
      <c r="N773" s="32"/>
      <c r="O773" s="32"/>
      <c r="P773" s="40"/>
      <c r="Q773" s="40"/>
      <c r="R773" s="40"/>
      <c r="S773" s="40"/>
      <c r="T773" s="32"/>
    </row>
    <row r="774" spans="1:20" s="4" customFormat="1" x14ac:dyDescent="0.2">
      <c r="A774" s="3"/>
      <c r="B774" s="3"/>
      <c r="C774" s="3"/>
      <c r="D774" s="3"/>
      <c r="E774" s="3"/>
      <c r="F774" s="32"/>
      <c r="G774" s="40"/>
      <c r="H774" s="40"/>
      <c r="I774" s="40"/>
      <c r="J774" s="40"/>
      <c r="K774" s="40"/>
      <c r="L774" s="40"/>
      <c r="M774" s="40"/>
      <c r="N774" s="32"/>
      <c r="O774" s="32"/>
      <c r="P774" s="40"/>
      <c r="Q774" s="40"/>
      <c r="R774" s="40"/>
      <c r="S774" s="40"/>
      <c r="T774" s="32"/>
    </row>
    <row r="775" spans="1:20" s="4" customFormat="1" x14ac:dyDescent="0.2">
      <c r="A775" s="3"/>
      <c r="B775" s="3"/>
      <c r="C775" s="3"/>
      <c r="D775" s="3"/>
      <c r="E775" s="3"/>
      <c r="F775" s="32"/>
      <c r="G775" s="40"/>
      <c r="H775" s="40"/>
      <c r="I775" s="40"/>
      <c r="J775" s="40"/>
      <c r="K775" s="40"/>
      <c r="L775" s="40"/>
      <c r="M775" s="40"/>
      <c r="N775" s="32"/>
      <c r="O775" s="32"/>
      <c r="P775" s="40"/>
      <c r="Q775" s="40"/>
      <c r="R775" s="40"/>
      <c r="S775" s="40"/>
      <c r="T775" s="32"/>
    </row>
    <row r="776" spans="1:20" s="4" customFormat="1" x14ac:dyDescent="0.2">
      <c r="A776" s="3"/>
      <c r="B776" s="3"/>
      <c r="C776" s="3"/>
      <c r="D776" s="3"/>
      <c r="E776" s="3"/>
      <c r="F776" s="32"/>
      <c r="G776" s="40"/>
      <c r="H776" s="40"/>
      <c r="I776" s="40"/>
      <c r="J776" s="40"/>
      <c r="K776" s="40"/>
      <c r="L776" s="40"/>
      <c r="M776" s="40"/>
      <c r="N776" s="32"/>
      <c r="O776" s="32"/>
      <c r="P776" s="40"/>
      <c r="Q776" s="40"/>
      <c r="R776" s="40"/>
      <c r="S776" s="40"/>
      <c r="T776" s="32"/>
    </row>
    <row r="777" spans="1:20" s="4" customFormat="1" x14ac:dyDescent="0.2">
      <c r="A777" s="3"/>
      <c r="B777" s="3"/>
      <c r="C777" s="3"/>
      <c r="D777" s="3"/>
      <c r="E777" s="3"/>
      <c r="F777" s="32"/>
      <c r="G777" s="40"/>
      <c r="H777" s="40"/>
      <c r="I777" s="40"/>
      <c r="J777" s="40"/>
      <c r="K777" s="40"/>
      <c r="L777" s="40"/>
      <c r="M777" s="40"/>
      <c r="N777" s="32"/>
      <c r="O777" s="32"/>
      <c r="P777" s="40"/>
      <c r="Q777" s="40"/>
      <c r="R777" s="40"/>
      <c r="S777" s="40"/>
      <c r="T777" s="32"/>
    </row>
    <row r="778" spans="1:20" s="4" customFormat="1" x14ac:dyDescent="0.2">
      <c r="A778" s="3"/>
      <c r="B778" s="3"/>
      <c r="C778" s="3"/>
      <c r="D778" s="3"/>
      <c r="E778" s="3"/>
      <c r="F778" s="32"/>
      <c r="G778" s="40"/>
      <c r="H778" s="40"/>
      <c r="I778" s="40"/>
      <c r="J778" s="40"/>
      <c r="K778" s="40"/>
      <c r="L778" s="40"/>
      <c r="M778" s="40"/>
      <c r="N778" s="32"/>
      <c r="O778" s="32"/>
      <c r="P778" s="40"/>
      <c r="Q778" s="40"/>
      <c r="R778" s="40"/>
      <c r="S778" s="40"/>
      <c r="T778" s="32"/>
    </row>
    <row r="779" spans="1:20" s="4" customFormat="1" x14ac:dyDescent="0.2">
      <c r="A779" s="3"/>
      <c r="B779" s="3"/>
      <c r="C779" s="3"/>
      <c r="D779" s="3"/>
      <c r="E779" s="3"/>
      <c r="F779" s="32"/>
      <c r="G779" s="40"/>
      <c r="H779" s="40"/>
      <c r="I779" s="40"/>
      <c r="J779" s="40"/>
      <c r="K779" s="40"/>
      <c r="L779" s="40"/>
      <c r="M779" s="40"/>
      <c r="N779" s="32"/>
      <c r="O779" s="32"/>
      <c r="P779" s="40"/>
      <c r="Q779" s="40"/>
      <c r="R779" s="40"/>
      <c r="S779" s="40"/>
      <c r="T779" s="32"/>
    </row>
    <row r="780" spans="1:20" s="4" customFormat="1" x14ac:dyDescent="0.2">
      <c r="A780" s="3"/>
      <c r="B780" s="3"/>
      <c r="C780" s="3"/>
      <c r="D780" s="3"/>
      <c r="E780" s="3"/>
      <c r="F780" s="32"/>
      <c r="G780" s="40"/>
      <c r="H780" s="40"/>
      <c r="I780" s="40"/>
      <c r="J780" s="40"/>
      <c r="K780" s="40"/>
      <c r="L780" s="40"/>
      <c r="M780" s="40"/>
      <c r="N780" s="32"/>
      <c r="O780" s="32"/>
      <c r="P780" s="40"/>
      <c r="Q780" s="40"/>
      <c r="R780" s="40"/>
      <c r="S780" s="40"/>
      <c r="T780" s="32"/>
    </row>
    <row r="781" spans="1:20" s="4" customFormat="1" x14ac:dyDescent="0.2">
      <c r="A781" s="3"/>
      <c r="B781" s="3"/>
      <c r="C781" s="3"/>
      <c r="D781" s="3"/>
      <c r="E781" s="3"/>
      <c r="F781" s="32"/>
      <c r="G781" s="40"/>
      <c r="H781" s="40"/>
      <c r="I781" s="40"/>
      <c r="J781" s="40"/>
      <c r="K781" s="40"/>
      <c r="L781" s="40"/>
      <c r="M781" s="40"/>
      <c r="N781" s="32"/>
      <c r="O781" s="32"/>
      <c r="P781" s="40"/>
      <c r="Q781" s="40"/>
      <c r="R781" s="40"/>
      <c r="S781" s="40"/>
      <c r="T781" s="32"/>
    </row>
    <row r="782" spans="1:20" s="4" customFormat="1" x14ac:dyDescent="0.2">
      <c r="A782" s="3"/>
      <c r="B782" s="3"/>
      <c r="C782" s="3"/>
      <c r="D782" s="3"/>
      <c r="E782" s="3"/>
      <c r="F782" s="32"/>
      <c r="G782" s="40"/>
      <c r="H782" s="40"/>
      <c r="I782" s="40"/>
      <c r="J782" s="40"/>
      <c r="K782" s="40"/>
      <c r="L782" s="40"/>
      <c r="M782" s="40"/>
      <c r="N782" s="32"/>
      <c r="O782" s="32"/>
      <c r="P782" s="40"/>
      <c r="Q782" s="40"/>
      <c r="R782" s="40"/>
      <c r="S782" s="40"/>
      <c r="T782" s="32"/>
    </row>
    <row r="783" spans="1:20" s="4" customFormat="1" x14ac:dyDescent="0.2">
      <c r="A783" s="3"/>
      <c r="B783" s="3"/>
      <c r="C783" s="3"/>
      <c r="D783" s="3"/>
      <c r="E783" s="3"/>
      <c r="F783" s="32"/>
      <c r="G783" s="40"/>
      <c r="H783" s="40"/>
      <c r="I783" s="40"/>
      <c r="J783" s="40"/>
      <c r="K783" s="40"/>
      <c r="L783" s="40"/>
      <c r="M783" s="40"/>
      <c r="N783" s="32"/>
      <c r="O783" s="32"/>
      <c r="P783" s="40"/>
      <c r="Q783" s="40"/>
      <c r="R783" s="40"/>
      <c r="S783" s="40"/>
      <c r="T783" s="32"/>
    </row>
    <row r="784" spans="1:20" s="4" customFormat="1" x14ac:dyDescent="0.2">
      <c r="A784" s="3"/>
      <c r="B784" s="3"/>
      <c r="C784" s="3"/>
      <c r="D784" s="3"/>
      <c r="E784" s="3"/>
      <c r="F784" s="32"/>
      <c r="G784" s="40"/>
      <c r="H784" s="40"/>
      <c r="I784" s="40"/>
      <c r="J784" s="40"/>
      <c r="K784" s="40"/>
      <c r="L784" s="40"/>
      <c r="M784" s="40"/>
      <c r="N784" s="32"/>
      <c r="O784" s="32"/>
      <c r="P784" s="40"/>
      <c r="Q784" s="40"/>
      <c r="R784" s="40"/>
      <c r="S784" s="40"/>
      <c r="T784" s="32"/>
    </row>
    <row r="785" spans="1:20" s="4" customFormat="1" x14ac:dyDescent="0.2">
      <c r="A785" s="3"/>
      <c r="B785" s="3"/>
      <c r="C785" s="3"/>
      <c r="D785" s="3"/>
      <c r="E785" s="3"/>
      <c r="F785" s="32"/>
      <c r="G785" s="40"/>
      <c r="H785" s="40"/>
      <c r="I785" s="40"/>
      <c r="J785" s="40"/>
      <c r="K785" s="40"/>
      <c r="L785" s="40"/>
      <c r="M785" s="40"/>
      <c r="N785" s="32"/>
      <c r="O785" s="32"/>
      <c r="P785" s="40"/>
      <c r="Q785" s="40"/>
      <c r="R785" s="40"/>
      <c r="S785" s="40"/>
      <c r="T785" s="32"/>
    </row>
    <row r="786" spans="1:20" s="4" customFormat="1" x14ac:dyDescent="0.2">
      <c r="A786" s="3"/>
      <c r="B786" s="3"/>
      <c r="C786" s="3"/>
      <c r="D786" s="3"/>
      <c r="E786" s="3"/>
      <c r="F786" s="32"/>
      <c r="G786" s="40"/>
      <c r="H786" s="40"/>
      <c r="I786" s="40"/>
      <c r="J786" s="40"/>
      <c r="K786" s="40"/>
      <c r="L786" s="40"/>
      <c r="M786" s="40"/>
      <c r="N786" s="32"/>
      <c r="O786" s="32"/>
      <c r="P786" s="40"/>
      <c r="Q786" s="40"/>
      <c r="R786" s="40"/>
      <c r="S786" s="40"/>
      <c r="T786" s="32"/>
    </row>
    <row r="787" spans="1:20" s="4" customFormat="1" x14ac:dyDescent="0.2">
      <c r="A787" s="3"/>
      <c r="B787" s="3"/>
      <c r="C787" s="3"/>
      <c r="D787" s="3"/>
      <c r="E787" s="3"/>
      <c r="F787" s="32"/>
      <c r="G787" s="40"/>
      <c r="H787" s="40"/>
      <c r="I787" s="40"/>
      <c r="J787" s="40"/>
      <c r="K787" s="40"/>
      <c r="L787" s="40"/>
      <c r="M787" s="40"/>
      <c r="N787" s="32"/>
      <c r="O787" s="32"/>
      <c r="P787" s="40"/>
      <c r="Q787" s="40"/>
      <c r="R787" s="40"/>
      <c r="S787" s="40"/>
      <c r="T787" s="32"/>
    </row>
    <row r="788" spans="1:20" s="4" customFormat="1" x14ac:dyDescent="0.2">
      <c r="A788" s="3"/>
      <c r="B788" s="3"/>
      <c r="C788" s="3"/>
      <c r="D788" s="3"/>
      <c r="E788" s="3"/>
      <c r="F788" s="32"/>
      <c r="G788" s="40"/>
      <c r="H788" s="40"/>
      <c r="I788" s="40"/>
      <c r="J788" s="40"/>
      <c r="K788" s="40"/>
      <c r="L788" s="40"/>
      <c r="M788" s="40"/>
      <c r="N788" s="32"/>
      <c r="O788" s="32"/>
      <c r="P788" s="40"/>
      <c r="Q788" s="40"/>
      <c r="R788" s="40"/>
      <c r="S788" s="40"/>
      <c r="T788" s="32"/>
    </row>
    <row r="789" spans="1:20" s="4" customFormat="1" x14ac:dyDescent="0.2">
      <c r="A789" s="3"/>
      <c r="B789" s="3"/>
      <c r="C789" s="3"/>
      <c r="D789" s="3"/>
      <c r="E789" s="3"/>
      <c r="F789" s="32"/>
      <c r="G789" s="40"/>
      <c r="H789" s="40"/>
      <c r="I789" s="40"/>
      <c r="J789" s="40"/>
      <c r="K789" s="40"/>
      <c r="L789" s="40"/>
      <c r="M789" s="40"/>
      <c r="N789" s="32"/>
      <c r="O789" s="32"/>
      <c r="P789" s="40"/>
      <c r="Q789" s="40"/>
      <c r="R789" s="40"/>
      <c r="S789" s="40"/>
      <c r="T789" s="32"/>
    </row>
    <row r="790" spans="1:20" s="4" customFormat="1" x14ac:dyDescent="0.2">
      <c r="A790" s="3"/>
      <c r="B790" s="3"/>
      <c r="C790" s="3"/>
      <c r="D790" s="3"/>
      <c r="E790" s="3"/>
      <c r="F790" s="32"/>
      <c r="G790" s="40"/>
      <c r="H790" s="40"/>
      <c r="I790" s="40"/>
      <c r="J790" s="40"/>
      <c r="K790" s="40"/>
      <c r="L790" s="40"/>
      <c r="M790" s="40"/>
      <c r="N790" s="32"/>
      <c r="O790" s="32"/>
      <c r="P790" s="40"/>
      <c r="Q790" s="40"/>
      <c r="R790" s="40"/>
      <c r="S790" s="40"/>
      <c r="T790" s="32"/>
    </row>
    <row r="791" spans="1:20" s="4" customFormat="1" x14ac:dyDescent="0.2">
      <c r="A791" s="3"/>
      <c r="B791" s="3"/>
      <c r="C791" s="3"/>
      <c r="D791" s="3"/>
      <c r="E791" s="3"/>
      <c r="F791" s="32"/>
      <c r="G791" s="40"/>
      <c r="H791" s="40"/>
      <c r="I791" s="40"/>
      <c r="J791" s="40"/>
      <c r="K791" s="40"/>
      <c r="L791" s="40"/>
      <c r="M791" s="40"/>
      <c r="N791" s="32"/>
      <c r="O791" s="32"/>
      <c r="P791" s="40"/>
      <c r="Q791" s="40"/>
      <c r="R791" s="40"/>
      <c r="S791" s="40"/>
      <c r="T791" s="32"/>
    </row>
    <row r="792" spans="1:20" s="4" customFormat="1" x14ac:dyDescent="0.2">
      <c r="A792" s="3"/>
      <c r="B792" s="3"/>
      <c r="C792" s="3"/>
      <c r="D792" s="3"/>
      <c r="E792" s="3"/>
      <c r="F792" s="32"/>
      <c r="G792" s="40"/>
      <c r="H792" s="40"/>
      <c r="I792" s="40"/>
      <c r="J792" s="40"/>
      <c r="K792" s="40"/>
      <c r="L792" s="40"/>
      <c r="M792" s="40"/>
      <c r="N792" s="32"/>
      <c r="O792" s="32"/>
      <c r="P792" s="40"/>
      <c r="Q792" s="40"/>
      <c r="R792" s="40"/>
      <c r="S792" s="40"/>
      <c r="T792" s="32"/>
    </row>
    <row r="793" spans="1:20" s="4" customFormat="1" x14ac:dyDescent="0.2">
      <c r="A793" s="3"/>
      <c r="B793" s="3"/>
      <c r="C793" s="3"/>
      <c r="D793" s="3"/>
      <c r="E793" s="3"/>
      <c r="F793" s="32"/>
      <c r="G793" s="40"/>
      <c r="H793" s="40"/>
      <c r="I793" s="40"/>
      <c r="J793" s="40"/>
      <c r="K793" s="40"/>
      <c r="L793" s="40"/>
      <c r="M793" s="40"/>
      <c r="N793" s="32"/>
      <c r="O793" s="32"/>
      <c r="P793" s="40"/>
      <c r="Q793" s="40"/>
      <c r="R793" s="40"/>
      <c r="S793" s="40"/>
      <c r="T793" s="32"/>
    </row>
    <row r="794" spans="1:20" s="4" customFormat="1" x14ac:dyDescent="0.2">
      <c r="A794" s="3"/>
      <c r="B794" s="3"/>
      <c r="C794" s="3"/>
      <c r="D794" s="3"/>
      <c r="E794" s="3"/>
      <c r="F794" s="32"/>
      <c r="G794" s="40"/>
      <c r="H794" s="40"/>
      <c r="I794" s="40"/>
      <c r="J794" s="40"/>
      <c r="K794" s="40"/>
      <c r="L794" s="40"/>
      <c r="M794" s="40"/>
      <c r="N794" s="32"/>
      <c r="O794" s="32"/>
      <c r="P794" s="40"/>
      <c r="Q794" s="40"/>
      <c r="R794" s="40"/>
      <c r="S794" s="40"/>
      <c r="T794" s="32"/>
    </row>
    <row r="795" spans="1:20" s="4" customFormat="1" x14ac:dyDescent="0.2">
      <c r="A795" s="3"/>
      <c r="B795" s="3"/>
      <c r="C795" s="3"/>
      <c r="D795" s="3"/>
      <c r="E795" s="3"/>
      <c r="F795" s="32"/>
      <c r="G795" s="40"/>
      <c r="H795" s="40"/>
      <c r="I795" s="40"/>
      <c r="J795" s="40"/>
      <c r="K795" s="40"/>
      <c r="L795" s="40"/>
      <c r="M795" s="40"/>
      <c r="N795" s="32"/>
      <c r="O795" s="32"/>
      <c r="P795" s="40"/>
      <c r="Q795" s="40"/>
      <c r="R795" s="40"/>
      <c r="S795" s="40"/>
      <c r="T795" s="32"/>
    </row>
    <row r="796" spans="1:20" s="4" customFormat="1" x14ac:dyDescent="0.2">
      <c r="A796" s="3"/>
      <c r="B796" s="3"/>
      <c r="C796" s="3"/>
      <c r="D796" s="3"/>
      <c r="E796" s="3"/>
      <c r="F796" s="32"/>
      <c r="G796" s="40"/>
      <c r="H796" s="40"/>
      <c r="I796" s="40"/>
      <c r="J796" s="40"/>
      <c r="K796" s="40"/>
      <c r="L796" s="40"/>
      <c r="M796" s="40"/>
      <c r="N796" s="32"/>
      <c r="O796" s="32"/>
      <c r="P796" s="40"/>
      <c r="Q796" s="40"/>
      <c r="R796" s="40"/>
      <c r="S796" s="40"/>
      <c r="T796" s="32"/>
    </row>
    <row r="797" spans="1:20" s="4" customFormat="1" x14ac:dyDescent="0.2">
      <c r="A797" s="3"/>
      <c r="B797" s="3"/>
      <c r="C797" s="3"/>
      <c r="D797" s="3"/>
      <c r="E797" s="3"/>
      <c r="F797" s="32"/>
      <c r="G797" s="40"/>
      <c r="H797" s="40"/>
      <c r="I797" s="40"/>
      <c r="J797" s="40"/>
      <c r="K797" s="40"/>
      <c r="L797" s="40"/>
      <c r="M797" s="40"/>
      <c r="N797" s="32"/>
      <c r="O797" s="32"/>
      <c r="P797" s="40"/>
      <c r="Q797" s="40"/>
      <c r="R797" s="40"/>
      <c r="S797" s="40"/>
      <c r="T797" s="32"/>
    </row>
    <row r="798" spans="1:20" s="4" customFormat="1" x14ac:dyDescent="0.2">
      <c r="A798" s="3"/>
      <c r="B798" s="3"/>
      <c r="C798" s="3"/>
      <c r="D798" s="3"/>
      <c r="E798" s="3"/>
      <c r="F798" s="32"/>
      <c r="G798" s="40"/>
      <c r="H798" s="40"/>
      <c r="I798" s="40"/>
      <c r="J798" s="40"/>
      <c r="K798" s="40"/>
      <c r="L798" s="40"/>
      <c r="M798" s="40"/>
      <c r="N798" s="32"/>
      <c r="O798" s="32"/>
      <c r="P798" s="40"/>
      <c r="Q798" s="40"/>
      <c r="R798" s="40"/>
      <c r="S798" s="40"/>
      <c r="T798" s="32"/>
    </row>
    <row r="799" spans="1:20" s="4" customFormat="1" x14ac:dyDescent="0.2">
      <c r="A799" s="3"/>
      <c r="B799" s="3"/>
      <c r="C799" s="3"/>
      <c r="D799" s="3"/>
      <c r="E799" s="3"/>
      <c r="F799" s="32"/>
      <c r="G799" s="40"/>
      <c r="H799" s="40"/>
      <c r="I799" s="40"/>
      <c r="J799" s="40"/>
      <c r="K799" s="40"/>
      <c r="L799" s="40"/>
      <c r="M799" s="40"/>
      <c r="N799" s="32"/>
      <c r="O799" s="32"/>
      <c r="P799" s="40"/>
      <c r="Q799" s="40"/>
      <c r="R799" s="40"/>
      <c r="S799" s="40"/>
      <c r="T799" s="32"/>
    </row>
    <row r="800" spans="1:20" s="4" customFormat="1" x14ac:dyDescent="0.2">
      <c r="A800" s="3"/>
      <c r="B800" s="3"/>
      <c r="C800" s="3"/>
      <c r="D800" s="3"/>
      <c r="E800" s="3"/>
      <c r="F800" s="32"/>
      <c r="G800" s="40"/>
      <c r="H800" s="40"/>
      <c r="I800" s="40"/>
      <c r="J800" s="40"/>
      <c r="K800" s="40"/>
      <c r="L800" s="40"/>
      <c r="M800" s="40"/>
      <c r="N800" s="32"/>
      <c r="O800" s="32"/>
      <c r="P800" s="40"/>
      <c r="Q800" s="40"/>
      <c r="R800" s="40"/>
      <c r="S800" s="40"/>
      <c r="T800" s="32"/>
    </row>
    <row r="801" spans="1:20" s="4" customFormat="1" x14ac:dyDescent="0.2">
      <c r="A801" s="3"/>
      <c r="B801" s="3"/>
      <c r="C801" s="3"/>
      <c r="D801" s="3"/>
      <c r="E801" s="3"/>
      <c r="F801" s="32"/>
      <c r="G801" s="40"/>
      <c r="H801" s="40"/>
      <c r="I801" s="40"/>
      <c r="J801" s="40"/>
      <c r="K801" s="40"/>
      <c r="L801" s="40"/>
      <c r="M801" s="40"/>
      <c r="N801" s="32"/>
      <c r="O801" s="32"/>
      <c r="P801" s="40"/>
      <c r="Q801" s="40"/>
      <c r="R801" s="40"/>
      <c r="S801" s="40"/>
      <c r="T801" s="32"/>
    </row>
    <row r="802" spans="1:20" s="4" customFormat="1" x14ac:dyDescent="0.2">
      <c r="A802" s="3"/>
      <c r="B802" s="3"/>
      <c r="C802" s="3"/>
      <c r="D802" s="3"/>
      <c r="E802" s="3"/>
      <c r="F802" s="32"/>
      <c r="G802" s="40"/>
      <c r="H802" s="40"/>
      <c r="I802" s="40"/>
      <c r="J802" s="40"/>
      <c r="K802" s="40"/>
      <c r="L802" s="40"/>
      <c r="M802" s="40"/>
      <c r="N802" s="32"/>
      <c r="O802" s="32"/>
      <c r="P802" s="40"/>
      <c r="Q802" s="40"/>
      <c r="R802" s="40"/>
      <c r="S802" s="40"/>
      <c r="T802" s="32"/>
    </row>
    <row r="803" spans="1:20" s="4" customFormat="1" x14ac:dyDescent="0.2">
      <c r="A803" s="3"/>
      <c r="B803" s="3"/>
      <c r="C803" s="3"/>
      <c r="D803" s="3"/>
      <c r="E803" s="3"/>
      <c r="F803" s="32"/>
      <c r="G803" s="40"/>
      <c r="H803" s="40"/>
      <c r="I803" s="40"/>
      <c r="J803" s="40"/>
      <c r="K803" s="40"/>
      <c r="L803" s="40"/>
      <c r="M803" s="40"/>
      <c r="N803" s="32"/>
      <c r="O803" s="32"/>
      <c r="P803" s="40"/>
      <c r="Q803" s="40"/>
      <c r="R803" s="40"/>
      <c r="S803" s="40"/>
      <c r="T803" s="32"/>
    </row>
    <row r="804" spans="1:20" s="4" customFormat="1" x14ac:dyDescent="0.2">
      <c r="A804" s="3"/>
      <c r="B804" s="3"/>
      <c r="C804" s="3"/>
      <c r="D804" s="3"/>
      <c r="E804" s="3"/>
      <c r="F804" s="32"/>
      <c r="G804" s="40"/>
      <c r="H804" s="40"/>
      <c r="I804" s="40"/>
      <c r="J804" s="40"/>
      <c r="K804" s="40"/>
      <c r="L804" s="40"/>
      <c r="M804" s="40"/>
      <c r="N804" s="32"/>
      <c r="O804" s="32"/>
      <c r="P804" s="40"/>
      <c r="Q804" s="40"/>
      <c r="R804" s="40"/>
      <c r="S804" s="40"/>
      <c r="T804" s="32"/>
    </row>
    <row r="805" spans="1:20" s="4" customFormat="1" x14ac:dyDescent="0.2">
      <c r="A805" s="3"/>
      <c r="B805" s="3"/>
      <c r="C805" s="3"/>
      <c r="D805" s="3"/>
      <c r="E805" s="3"/>
      <c r="F805" s="32"/>
      <c r="G805" s="40"/>
      <c r="H805" s="40"/>
      <c r="I805" s="40"/>
      <c r="J805" s="40"/>
      <c r="K805" s="40"/>
      <c r="L805" s="40"/>
      <c r="M805" s="40"/>
      <c r="N805" s="32"/>
      <c r="O805" s="32"/>
      <c r="P805" s="40"/>
      <c r="Q805" s="40"/>
      <c r="R805" s="40"/>
      <c r="S805" s="40"/>
      <c r="T805" s="32"/>
    </row>
    <row r="806" spans="1:20" s="4" customFormat="1" x14ac:dyDescent="0.2">
      <c r="A806" s="3"/>
      <c r="B806" s="3"/>
      <c r="C806" s="3"/>
      <c r="D806" s="3"/>
      <c r="E806" s="3"/>
      <c r="F806" s="32"/>
      <c r="G806" s="40"/>
      <c r="H806" s="40"/>
      <c r="I806" s="40"/>
      <c r="J806" s="40"/>
      <c r="K806" s="40"/>
      <c r="L806" s="40"/>
      <c r="M806" s="40"/>
      <c r="N806" s="32"/>
      <c r="O806" s="32"/>
      <c r="P806" s="40"/>
      <c r="Q806" s="40"/>
      <c r="R806" s="40"/>
      <c r="S806" s="40"/>
      <c r="T806" s="32"/>
    </row>
    <row r="807" spans="1:20" s="4" customFormat="1" x14ac:dyDescent="0.2">
      <c r="A807" s="3"/>
      <c r="B807" s="3"/>
      <c r="C807" s="3"/>
      <c r="D807" s="3"/>
      <c r="E807" s="3"/>
      <c r="F807" s="32"/>
      <c r="G807" s="40"/>
      <c r="H807" s="40"/>
      <c r="I807" s="40"/>
      <c r="J807" s="40"/>
      <c r="K807" s="40"/>
      <c r="L807" s="40"/>
      <c r="M807" s="40"/>
      <c r="N807" s="32"/>
      <c r="O807" s="32"/>
      <c r="P807" s="40"/>
      <c r="Q807" s="40"/>
      <c r="R807" s="40"/>
      <c r="S807" s="40"/>
      <c r="T807" s="32"/>
    </row>
    <row r="808" spans="1:20" s="4" customFormat="1" x14ac:dyDescent="0.2">
      <c r="A808" s="3"/>
      <c r="B808" s="3"/>
      <c r="C808" s="3"/>
      <c r="D808" s="3"/>
      <c r="E808" s="3"/>
      <c r="F808" s="32"/>
      <c r="G808" s="40"/>
      <c r="H808" s="40"/>
      <c r="I808" s="40"/>
      <c r="J808" s="40"/>
      <c r="K808" s="40"/>
      <c r="L808" s="40"/>
      <c r="M808" s="40"/>
      <c r="N808" s="32"/>
      <c r="O808" s="32"/>
      <c r="P808" s="40"/>
      <c r="Q808" s="40"/>
      <c r="R808" s="40"/>
      <c r="S808" s="40"/>
      <c r="T808" s="32"/>
    </row>
    <row r="809" spans="1:20" s="4" customFormat="1" x14ac:dyDescent="0.2">
      <c r="A809" s="3"/>
      <c r="B809" s="3"/>
      <c r="C809" s="3"/>
      <c r="D809" s="3"/>
      <c r="E809" s="3"/>
      <c r="F809" s="32"/>
      <c r="G809" s="40"/>
      <c r="H809" s="40"/>
      <c r="I809" s="40"/>
      <c r="J809" s="40"/>
      <c r="K809" s="40"/>
      <c r="L809" s="40"/>
      <c r="M809" s="40"/>
      <c r="N809" s="32"/>
      <c r="O809" s="32"/>
      <c r="P809" s="40"/>
      <c r="Q809" s="40"/>
      <c r="R809" s="40"/>
      <c r="S809" s="40"/>
      <c r="T809" s="32"/>
    </row>
    <row r="810" spans="1:20" s="4" customFormat="1" x14ac:dyDescent="0.2">
      <c r="A810" s="3"/>
      <c r="B810" s="3"/>
      <c r="C810" s="3"/>
      <c r="D810" s="3"/>
      <c r="E810" s="3"/>
      <c r="F810" s="32"/>
      <c r="G810" s="40"/>
      <c r="H810" s="40"/>
      <c r="I810" s="40"/>
      <c r="J810" s="40"/>
      <c r="K810" s="40"/>
      <c r="L810" s="40"/>
      <c r="M810" s="40"/>
      <c r="N810" s="32"/>
      <c r="O810" s="32"/>
      <c r="P810" s="40"/>
      <c r="Q810" s="40"/>
      <c r="R810" s="40"/>
      <c r="S810" s="40"/>
      <c r="T810" s="32"/>
    </row>
    <row r="811" spans="1:20" s="4" customFormat="1" x14ac:dyDescent="0.2">
      <c r="A811" s="3"/>
      <c r="B811" s="3"/>
      <c r="C811" s="3"/>
      <c r="D811" s="3"/>
      <c r="E811" s="3"/>
      <c r="F811" s="32"/>
      <c r="G811" s="40"/>
      <c r="H811" s="40"/>
      <c r="I811" s="40"/>
      <c r="J811" s="40"/>
      <c r="K811" s="40"/>
      <c r="L811" s="40"/>
      <c r="M811" s="40"/>
      <c r="N811" s="32"/>
      <c r="O811" s="32"/>
      <c r="P811" s="40"/>
      <c r="Q811" s="40"/>
      <c r="R811" s="40"/>
      <c r="S811" s="40"/>
      <c r="T811" s="32"/>
    </row>
    <row r="812" spans="1:20" s="4" customFormat="1" x14ac:dyDescent="0.2">
      <c r="A812" s="3"/>
      <c r="B812" s="3"/>
      <c r="C812" s="3"/>
      <c r="D812" s="3"/>
      <c r="E812" s="3"/>
      <c r="F812" s="32"/>
      <c r="G812" s="40"/>
      <c r="H812" s="40"/>
      <c r="I812" s="40"/>
      <c r="J812" s="40"/>
      <c r="K812" s="40"/>
      <c r="L812" s="40"/>
      <c r="M812" s="40"/>
      <c r="N812" s="32"/>
      <c r="O812" s="32"/>
      <c r="P812" s="40"/>
      <c r="Q812" s="40"/>
      <c r="R812" s="40"/>
      <c r="S812" s="40"/>
      <c r="T812" s="32"/>
    </row>
    <row r="813" spans="1:20" s="4" customFormat="1" x14ac:dyDescent="0.2">
      <c r="A813" s="3"/>
      <c r="B813" s="3"/>
      <c r="C813" s="3"/>
      <c r="D813" s="3"/>
      <c r="E813" s="3"/>
      <c r="F813" s="32"/>
      <c r="G813" s="40"/>
      <c r="H813" s="40"/>
      <c r="I813" s="40"/>
      <c r="J813" s="40"/>
      <c r="K813" s="40"/>
      <c r="L813" s="40"/>
      <c r="M813" s="40"/>
      <c r="N813" s="32"/>
      <c r="O813" s="32"/>
      <c r="P813" s="40"/>
      <c r="Q813" s="40"/>
      <c r="R813" s="40"/>
      <c r="S813" s="40"/>
      <c r="T813" s="32"/>
    </row>
    <row r="814" spans="1:20" s="4" customFormat="1" x14ac:dyDescent="0.2">
      <c r="A814" s="3"/>
      <c r="B814" s="3"/>
      <c r="C814" s="3"/>
      <c r="D814" s="3"/>
      <c r="E814" s="3"/>
      <c r="F814" s="32"/>
      <c r="G814" s="40"/>
      <c r="H814" s="40"/>
      <c r="I814" s="40"/>
      <c r="J814" s="40"/>
      <c r="K814" s="40"/>
      <c r="L814" s="40"/>
      <c r="M814" s="40"/>
      <c r="N814" s="32"/>
      <c r="O814" s="32"/>
      <c r="P814" s="40"/>
      <c r="Q814" s="40"/>
      <c r="R814" s="40"/>
      <c r="S814" s="40"/>
      <c r="T814" s="32"/>
    </row>
    <row r="815" spans="1:20" s="4" customFormat="1" x14ac:dyDescent="0.2">
      <c r="A815" s="3"/>
      <c r="B815" s="3"/>
      <c r="C815" s="3"/>
      <c r="D815" s="3"/>
      <c r="E815" s="3"/>
      <c r="F815" s="32"/>
      <c r="G815" s="40"/>
      <c r="H815" s="40"/>
      <c r="I815" s="40"/>
      <c r="J815" s="40"/>
      <c r="K815" s="40"/>
      <c r="L815" s="40"/>
      <c r="M815" s="40"/>
      <c r="N815" s="32"/>
      <c r="O815" s="32"/>
      <c r="P815" s="40"/>
      <c r="Q815" s="40"/>
      <c r="R815" s="40"/>
      <c r="S815" s="40"/>
      <c r="T815" s="32"/>
    </row>
    <row r="816" spans="1:20" s="4" customFormat="1" x14ac:dyDescent="0.2">
      <c r="A816" s="3"/>
      <c r="B816" s="3"/>
      <c r="C816" s="3"/>
      <c r="D816" s="3"/>
      <c r="E816" s="3"/>
      <c r="F816" s="32"/>
      <c r="G816" s="40"/>
      <c r="H816" s="40"/>
      <c r="I816" s="40"/>
      <c r="J816" s="40"/>
      <c r="K816" s="40"/>
      <c r="L816" s="40"/>
      <c r="M816" s="40"/>
      <c r="N816" s="32"/>
      <c r="O816" s="32"/>
      <c r="P816" s="40"/>
      <c r="Q816" s="40"/>
      <c r="R816" s="40"/>
      <c r="S816" s="40"/>
      <c r="T816" s="32"/>
    </row>
    <row r="817" spans="1:20" s="4" customFormat="1" x14ac:dyDescent="0.2">
      <c r="A817" s="3"/>
      <c r="B817" s="3"/>
      <c r="C817" s="3"/>
      <c r="D817" s="3"/>
      <c r="E817" s="3"/>
      <c r="F817" s="32"/>
      <c r="G817" s="40"/>
      <c r="H817" s="40"/>
      <c r="I817" s="40"/>
      <c r="J817" s="40"/>
      <c r="K817" s="40"/>
      <c r="L817" s="40"/>
      <c r="M817" s="40"/>
      <c r="N817" s="32"/>
      <c r="O817" s="32"/>
      <c r="P817" s="40"/>
      <c r="Q817" s="40"/>
      <c r="R817" s="40"/>
      <c r="S817" s="40"/>
      <c r="T817" s="32"/>
    </row>
    <row r="818" spans="1:20" s="4" customFormat="1" x14ac:dyDescent="0.2">
      <c r="A818" s="3"/>
      <c r="B818" s="3"/>
      <c r="C818" s="3"/>
      <c r="D818" s="3"/>
      <c r="E818" s="3"/>
      <c r="F818" s="32"/>
      <c r="G818" s="40"/>
      <c r="H818" s="40"/>
      <c r="I818" s="40"/>
      <c r="J818" s="40"/>
      <c r="K818" s="40"/>
      <c r="L818" s="40"/>
      <c r="M818" s="40"/>
      <c r="N818" s="32"/>
      <c r="O818" s="32"/>
      <c r="P818" s="40"/>
      <c r="Q818" s="40"/>
      <c r="R818" s="40"/>
      <c r="S818" s="40"/>
      <c r="T818" s="32"/>
    </row>
    <row r="819" spans="1:20" s="4" customFormat="1" x14ac:dyDescent="0.2">
      <c r="A819" s="3"/>
      <c r="B819" s="3"/>
      <c r="C819" s="3"/>
      <c r="D819" s="3"/>
      <c r="E819" s="3"/>
      <c r="F819" s="32"/>
      <c r="G819" s="40"/>
      <c r="H819" s="40"/>
      <c r="I819" s="40"/>
      <c r="J819" s="40"/>
      <c r="K819" s="40"/>
      <c r="L819" s="40"/>
      <c r="M819" s="40"/>
      <c r="N819" s="32"/>
      <c r="O819" s="32"/>
      <c r="P819" s="40"/>
      <c r="Q819" s="40"/>
      <c r="R819" s="40"/>
      <c r="S819" s="40"/>
      <c r="T819" s="32"/>
    </row>
    <row r="820" spans="1:20" s="4" customFormat="1" x14ac:dyDescent="0.2">
      <c r="A820" s="3"/>
      <c r="B820" s="3"/>
      <c r="C820" s="3"/>
      <c r="D820" s="3"/>
      <c r="E820" s="3"/>
      <c r="F820" s="32"/>
      <c r="G820" s="40"/>
      <c r="H820" s="40"/>
      <c r="I820" s="40"/>
      <c r="J820" s="40"/>
      <c r="K820" s="40"/>
      <c r="L820" s="40"/>
      <c r="M820" s="40"/>
      <c r="N820" s="32"/>
      <c r="O820" s="32"/>
      <c r="P820" s="40"/>
      <c r="Q820" s="40"/>
      <c r="R820" s="40"/>
      <c r="S820" s="40"/>
      <c r="T820" s="32"/>
    </row>
    <row r="821" spans="1:20" s="4" customFormat="1" x14ac:dyDescent="0.2">
      <c r="A821" s="3"/>
      <c r="B821" s="3"/>
      <c r="C821" s="3"/>
      <c r="D821" s="3"/>
      <c r="E821" s="3"/>
      <c r="F821" s="32"/>
      <c r="G821" s="40"/>
      <c r="H821" s="40"/>
      <c r="I821" s="40"/>
      <c r="J821" s="40"/>
      <c r="K821" s="40"/>
      <c r="L821" s="40"/>
      <c r="M821" s="40"/>
      <c r="N821" s="32"/>
      <c r="O821" s="32"/>
      <c r="P821" s="40"/>
      <c r="Q821" s="40"/>
      <c r="R821" s="40"/>
      <c r="S821" s="40"/>
      <c r="T821" s="32"/>
    </row>
    <row r="822" spans="1:20" s="4" customFormat="1" x14ac:dyDescent="0.2">
      <c r="A822" s="3"/>
      <c r="B822" s="3"/>
      <c r="C822" s="3"/>
      <c r="D822" s="3"/>
      <c r="E822" s="3"/>
      <c r="F822" s="32"/>
      <c r="G822" s="40"/>
      <c r="H822" s="40"/>
      <c r="I822" s="40"/>
      <c r="J822" s="40"/>
      <c r="K822" s="40"/>
      <c r="L822" s="40"/>
      <c r="M822" s="40"/>
      <c r="N822" s="32"/>
      <c r="O822" s="32"/>
      <c r="P822" s="40"/>
      <c r="Q822" s="40"/>
      <c r="R822" s="40"/>
      <c r="S822" s="40"/>
      <c r="T822" s="32"/>
    </row>
    <row r="823" spans="1:20" s="4" customFormat="1" x14ac:dyDescent="0.2">
      <c r="A823" s="3"/>
      <c r="B823" s="3"/>
      <c r="C823" s="3"/>
      <c r="D823" s="3"/>
      <c r="E823" s="3"/>
      <c r="F823" s="32"/>
      <c r="G823" s="40"/>
      <c r="H823" s="40"/>
      <c r="I823" s="40"/>
      <c r="J823" s="40"/>
      <c r="K823" s="40"/>
      <c r="L823" s="40"/>
      <c r="M823" s="40"/>
      <c r="N823" s="32"/>
      <c r="O823" s="32"/>
      <c r="P823" s="40"/>
      <c r="Q823" s="40"/>
      <c r="R823" s="40"/>
      <c r="S823" s="40"/>
      <c r="T823" s="32"/>
    </row>
    <row r="824" spans="1:20" s="4" customFormat="1" x14ac:dyDescent="0.2">
      <c r="A824" s="3"/>
      <c r="B824" s="3"/>
      <c r="C824" s="3"/>
      <c r="D824" s="3"/>
      <c r="E824" s="3"/>
      <c r="F824" s="32"/>
      <c r="G824" s="40"/>
      <c r="H824" s="40"/>
      <c r="I824" s="40"/>
      <c r="J824" s="40"/>
      <c r="K824" s="40"/>
      <c r="L824" s="40"/>
      <c r="M824" s="40"/>
      <c r="N824" s="32"/>
      <c r="O824" s="32"/>
      <c r="P824" s="40"/>
      <c r="Q824" s="40"/>
      <c r="R824" s="40"/>
      <c r="S824" s="40"/>
      <c r="T824" s="32"/>
    </row>
    <row r="825" spans="1:20" s="4" customFormat="1" x14ac:dyDescent="0.2">
      <c r="A825" s="3"/>
      <c r="B825" s="3"/>
      <c r="C825" s="3"/>
      <c r="D825" s="3"/>
      <c r="E825" s="3"/>
      <c r="F825" s="32"/>
      <c r="G825" s="40"/>
      <c r="H825" s="40"/>
      <c r="I825" s="40"/>
      <c r="J825" s="40"/>
      <c r="K825" s="40"/>
      <c r="L825" s="40"/>
      <c r="M825" s="40"/>
      <c r="N825" s="32"/>
      <c r="O825" s="32"/>
      <c r="P825" s="40"/>
      <c r="Q825" s="40"/>
      <c r="R825" s="40"/>
      <c r="S825" s="40"/>
      <c r="T825" s="32"/>
    </row>
    <row r="826" spans="1:20" s="4" customFormat="1" x14ac:dyDescent="0.2">
      <c r="A826" s="3"/>
      <c r="B826" s="3"/>
      <c r="C826" s="3"/>
      <c r="D826" s="3"/>
      <c r="E826" s="3"/>
      <c r="F826" s="32"/>
      <c r="G826" s="40"/>
      <c r="H826" s="40"/>
      <c r="I826" s="40"/>
      <c r="J826" s="40"/>
      <c r="K826" s="40"/>
      <c r="L826" s="40"/>
      <c r="M826" s="40"/>
      <c r="N826" s="32"/>
      <c r="O826" s="32"/>
      <c r="P826" s="40"/>
      <c r="Q826" s="40"/>
      <c r="R826" s="40"/>
      <c r="S826" s="40"/>
      <c r="T826" s="32"/>
    </row>
    <row r="827" spans="1:20" s="4" customFormat="1" x14ac:dyDescent="0.2">
      <c r="A827" s="3"/>
      <c r="B827" s="3"/>
      <c r="C827" s="3"/>
      <c r="D827" s="3"/>
      <c r="E827" s="3"/>
      <c r="F827" s="32"/>
      <c r="G827" s="40"/>
      <c r="H827" s="40"/>
      <c r="I827" s="40"/>
      <c r="J827" s="40"/>
      <c r="K827" s="40"/>
      <c r="L827" s="40"/>
      <c r="M827" s="40"/>
      <c r="N827" s="32"/>
      <c r="O827" s="32"/>
      <c r="P827" s="40"/>
      <c r="Q827" s="40"/>
      <c r="R827" s="40"/>
      <c r="S827" s="40"/>
      <c r="T827" s="32"/>
    </row>
    <row r="828" spans="1:20" s="4" customFormat="1" x14ac:dyDescent="0.2">
      <c r="A828" s="3"/>
      <c r="B828" s="3"/>
      <c r="C828" s="3"/>
      <c r="D828" s="3"/>
      <c r="E828" s="3"/>
      <c r="F828" s="32"/>
      <c r="G828" s="40"/>
      <c r="H828" s="40"/>
      <c r="I828" s="40"/>
      <c r="J828" s="40"/>
      <c r="K828" s="40"/>
      <c r="L828" s="40"/>
      <c r="M828" s="40"/>
      <c r="N828" s="32"/>
      <c r="O828" s="32"/>
      <c r="P828" s="40"/>
      <c r="Q828" s="40"/>
      <c r="R828" s="40"/>
      <c r="S828" s="40"/>
      <c r="T828" s="32"/>
    </row>
    <row r="829" spans="1:20" s="4" customFormat="1" x14ac:dyDescent="0.2">
      <c r="A829" s="3"/>
      <c r="B829" s="3"/>
      <c r="C829" s="3"/>
      <c r="D829" s="3"/>
      <c r="E829" s="3"/>
      <c r="F829" s="32"/>
      <c r="G829" s="40"/>
      <c r="H829" s="40"/>
      <c r="I829" s="40"/>
      <c r="J829" s="40"/>
      <c r="K829" s="40"/>
      <c r="L829" s="40"/>
      <c r="M829" s="40"/>
      <c r="N829" s="32"/>
      <c r="O829" s="32"/>
      <c r="P829" s="40"/>
      <c r="Q829" s="40"/>
      <c r="R829" s="40"/>
      <c r="S829" s="40"/>
      <c r="T829" s="32"/>
    </row>
    <row r="830" spans="1:20" s="4" customFormat="1" x14ac:dyDescent="0.2">
      <c r="A830" s="3"/>
      <c r="B830" s="3"/>
      <c r="C830" s="3"/>
      <c r="D830" s="3"/>
      <c r="E830" s="3"/>
      <c r="F830" s="32"/>
      <c r="G830" s="40"/>
      <c r="H830" s="40"/>
      <c r="I830" s="40"/>
      <c r="J830" s="40"/>
      <c r="K830" s="40"/>
      <c r="L830" s="40"/>
      <c r="M830" s="40"/>
      <c r="N830" s="32"/>
      <c r="O830" s="32"/>
      <c r="P830" s="40"/>
      <c r="Q830" s="40"/>
      <c r="R830" s="40"/>
      <c r="S830" s="40"/>
      <c r="T830" s="32"/>
    </row>
    <row r="831" spans="1:20" s="4" customFormat="1" x14ac:dyDescent="0.2">
      <c r="A831" s="3"/>
      <c r="B831" s="3"/>
      <c r="C831" s="3"/>
      <c r="D831" s="3"/>
      <c r="E831" s="3"/>
      <c r="F831" s="32"/>
      <c r="G831" s="40"/>
      <c r="H831" s="40"/>
      <c r="I831" s="40"/>
      <c r="J831" s="40"/>
      <c r="K831" s="40"/>
      <c r="L831" s="40"/>
      <c r="M831" s="40"/>
      <c r="N831" s="32"/>
      <c r="O831" s="32"/>
      <c r="P831" s="40"/>
      <c r="Q831" s="40"/>
      <c r="R831" s="40"/>
      <c r="S831" s="40"/>
      <c r="T831" s="32"/>
    </row>
    <row r="832" spans="1:20" s="4" customFormat="1" x14ac:dyDescent="0.2">
      <c r="A832" s="3"/>
      <c r="B832" s="3"/>
      <c r="C832" s="3"/>
      <c r="D832" s="3"/>
      <c r="E832" s="3"/>
      <c r="F832" s="32"/>
      <c r="G832" s="40"/>
      <c r="H832" s="40"/>
      <c r="I832" s="40"/>
      <c r="J832" s="40"/>
      <c r="K832" s="40"/>
      <c r="L832" s="40"/>
      <c r="M832" s="40"/>
      <c r="N832" s="32"/>
      <c r="O832" s="32"/>
      <c r="P832" s="40"/>
      <c r="Q832" s="40"/>
      <c r="R832" s="40"/>
      <c r="S832" s="40"/>
      <c r="T832" s="32"/>
    </row>
    <row r="833" spans="1:20" s="4" customFormat="1" x14ac:dyDescent="0.2">
      <c r="A833" s="3"/>
      <c r="B833" s="3"/>
      <c r="C833" s="3"/>
      <c r="D833" s="3"/>
      <c r="E833" s="3"/>
      <c r="F833" s="32"/>
      <c r="G833" s="40"/>
      <c r="H833" s="40"/>
      <c r="I833" s="40"/>
      <c r="J833" s="40"/>
      <c r="K833" s="40"/>
      <c r="L833" s="40"/>
      <c r="M833" s="40"/>
      <c r="N833" s="32"/>
      <c r="O833" s="32"/>
      <c r="P833" s="40"/>
      <c r="Q833" s="40"/>
      <c r="R833" s="40"/>
      <c r="S833" s="40"/>
      <c r="T833" s="32"/>
    </row>
    <row r="834" spans="1:20" s="4" customFormat="1" x14ac:dyDescent="0.2">
      <c r="A834" s="3"/>
      <c r="B834" s="3"/>
      <c r="C834" s="3"/>
      <c r="D834" s="3"/>
      <c r="E834" s="3"/>
      <c r="F834" s="32"/>
      <c r="G834" s="40"/>
      <c r="H834" s="40"/>
      <c r="I834" s="40"/>
      <c r="J834" s="40"/>
      <c r="K834" s="40"/>
      <c r="L834" s="40"/>
      <c r="M834" s="40"/>
      <c r="N834" s="32"/>
      <c r="O834" s="32"/>
      <c r="P834" s="40"/>
      <c r="Q834" s="40"/>
      <c r="R834" s="40"/>
      <c r="S834" s="40"/>
      <c r="T834" s="32"/>
    </row>
    <row r="835" spans="1:20" s="4" customFormat="1" x14ac:dyDescent="0.2">
      <c r="A835" s="3"/>
      <c r="B835" s="3"/>
      <c r="C835" s="3"/>
      <c r="D835" s="3"/>
      <c r="E835" s="3"/>
      <c r="F835" s="32"/>
      <c r="G835" s="40"/>
      <c r="H835" s="40"/>
      <c r="I835" s="40"/>
      <c r="J835" s="40"/>
      <c r="K835" s="40"/>
      <c r="L835" s="40"/>
      <c r="M835" s="40"/>
      <c r="N835" s="32"/>
      <c r="O835" s="32"/>
      <c r="P835" s="40"/>
      <c r="Q835" s="40"/>
      <c r="R835" s="40"/>
      <c r="S835" s="40"/>
      <c r="T835" s="32"/>
    </row>
    <row r="836" spans="1:20" s="4" customFormat="1" x14ac:dyDescent="0.2">
      <c r="A836" s="3"/>
      <c r="B836" s="3"/>
      <c r="C836" s="3"/>
      <c r="D836" s="3"/>
      <c r="E836" s="3"/>
      <c r="F836" s="32"/>
      <c r="G836" s="40"/>
      <c r="H836" s="40"/>
      <c r="I836" s="40"/>
      <c r="J836" s="40"/>
      <c r="K836" s="40"/>
      <c r="L836" s="40"/>
      <c r="M836" s="40"/>
      <c r="N836" s="32"/>
      <c r="O836" s="32"/>
      <c r="P836" s="40"/>
      <c r="Q836" s="40"/>
      <c r="R836" s="40"/>
      <c r="S836" s="40"/>
      <c r="T836" s="32"/>
    </row>
    <row r="837" spans="1:20" s="4" customFormat="1" x14ac:dyDescent="0.2">
      <c r="A837" s="3"/>
      <c r="B837" s="3"/>
      <c r="C837" s="3"/>
      <c r="D837" s="3"/>
      <c r="E837" s="3"/>
      <c r="F837" s="32"/>
      <c r="G837" s="40"/>
      <c r="H837" s="40"/>
      <c r="I837" s="40"/>
      <c r="J837" s="40"/>
      <c r="K837" s="40"/>
      <c r="L837" s="40"/>
      <c r="M837" s="40"/>
      <c r="N837" s="32"/>
      <c r="O837" s="32"/>
      <c r="P837" s="40"/>
      <c r="Q837" s="40"/>
      <c r="R837" s="40"/>
      <c r="S837" s="40"/>
      <c r="T837" s="32"/>
    </row>
    <row r="838" spans="1:20" s="4" customFormat="1" x14ac:dyDescent="0.2">
      <c r="A838" s="3"/>
      <c r="B838" s="3"/>
      <c r="C838" s="3"/>
      <c r="D838" s="3"/>
      <c r="E838" s="3"/>
      <c r="F838" s="32"/>
      <c r="G838" s="40"/>
      <c r="H838" s="40"/>
      <c r="I838" s="40"/>
      <c r="J838" s="40"/>
      <c r="K838" s="40"/>
      <c r="L838" s="40"/>
      <c r="M838" s="40"/>
      <c r="N838" s="32"/>
      <c r="O838" s="32"/>
      <c r="P838" s="40"/>
      <c r="Q838" s="40"/>
      <c r="R838" s="40"/>
      <c r="S838" s="40"/>
      <c r="T838" s="32"/>
    </row>
    <row r="839" spans="1:20" s="4" customFormat="1" x14ac:dyDescent="0.2">
      <c r="A839" s="3"/>
      <c r="B839" s="3"/>
      <c r="C839" s="3"/>
      <c r="D839" s="3"/>
      <c r="E839" s="3"/>
      <c r="F839" s="32"/>
      <c r="G839" s="40"/>
      <c r="H839" s="40"/>
      <c r="I839" s="40"/>
      <c r="J839" s="40"/>
      <c r="K839" s="40"/>
      <c r="L839" s="40"/>
      <c r="M839" s="40"/>
      <c r="N839" s="32"/>
      <c r="O839" s="32"/>
      <c r="P839" s="40"/>
      <c r="Q839" s="40"/>
      <c r="R839" s="40"/>
      <c r="S839" s="40"/>
      <c r="T839" s="32"/>
    </row>
    <row r="840" spans="1:20" s="4" customFormat="1" x14ac:dyDescent="0.2">
      <c r="A840" s="3"/>
      <c r="B840" s="3"/>
      <c r="C840" s="3"/>
      <c r="D840" s="3"/>
      <c r="E840" s="3"/>
      <c r="F840" s="32"/>
      <c r="G840" s="40"/>
      <c r="H840" s="40"/>
      <c r="I840" s="40"/>
      <c r="J840" s="40"/>
      <c r="K840" s="40"/>
      <c r="L840" s="40"/>
      <c r="M840" s="40"/>
      <c r="N840" s="32"/>
      <c r="O840" s="32"/>
      <c r="P840" s="40"/>
      <c r="Q840" s="40"/>
      <c r="R840" s="40"/>
      <c r="S840" s="40"/>
      <c r="T840" s="32"/>
    </row>
    <row r="841" spans="1:20" s="4" customFormat="1" x14ac:dyDescent="0.2">
      <c r="A841" s="3"/>
      <c r="B841" s="3"/>
      <c r="C841" s="3"/>
      <c r="D841" s="3"/>
      <c r="E841" s="3"/>
      <c r="F841" s="32"/>
      <c r="G841" s="40"/>
      <c r="H841" s="40"/>
      <c r="I841" s="40"/>
      <c r="J841" s="40"/>
      <c r="K841" s="40"/>
      <c r="L841" s="40"/>
      <c r="M841" s="40"/>
      <c r="N841" s="32"/>
      <c r="O841" s="32"/>
      <c r="P841" s="40"/>
      <c r="Q841" s="40"/>
      <c r="R841" s="40"/>
      <c r="S841" s="40"/>
      <c r="T841" s="32"/>
    </row>
    <row r="842" spans="1:20" s="4" customFormat="1" x14ac:dyDescent="0.2">
      <c r="A842" s="3"/>
      <c r="B842" s="3"/>
      <c r="C842" s="3"/>
      <c r="D842" s="3"/>
      <c r="E842" s="3"/>
      <c r="F842" s="32"/>
      <c r="G842" s="40"/>
      <c r="H842" s="40"/>
      <c r="I842" s="40"/>
      <c r="J842" s="40"/>
      <c r="K842" s="40"/>
      <c r="L842" s="40"/>
      <c r="M842" s="40"/>
      <c r="N842" s="32"/>
      <c r="O842" s="32"/>
      <c r="P842" s="40"/>
      <c r="Q842" s="40"/>
      <c r="R842" s="40"/>
      <c r="S842" s="40"/>
      <c r="T842" s="32"/>
    </row>
    <row r="843" spans="1:20" s="4" customFormat="1" x14ac:dyDescent="0.2">
      <c r="A843" s="3"/>
      <c r="B843" s="3"/>
      <c r="C843" s="3"/>
      <c r="D843" s="3"/>
      <c r="E843" s="3"/>
      <c r="F843" s="32"/>
      <c r="G843" s="40"/>
      <c r="H843" s="40"/>
      <c r="I843" s="40"/>
      <c r="J843" s="40"/>
      <c r="K843" s="40"/>
      <c r="L843" s="40"/>
      <c r="M843" s="40"/>
      <c r="N843" s="32"/>
      <c r="O843" s="32"/>
      <c r="P843" s="40"/>
      <c r="Q843" s="40"/>
      <c r="R843" s="40"/>
      <c r="S843" s="40"/>
      <c r="T843" s="32"/>
    </row>
    <row r="844" spans="1:20" s="4" customFormat="1" x14ac:dyDescent="0.2">
      <c r="A844" s="3"/>
      <c r="B844" s="3"/>
      <c r="C844" s="3"/>
      <c r="D844" s="3"/>
      <c r="E844" s="3"/>
      <c r="F844" s="32"/>
      <c r="G844" s="40"/>
      <c r="H844" s="40"/>
      <c r="I844" s="40"/>
      <c r="J844" s="40"/>
      <c r="K844" s="40"/>
      <c r="L844" s="40"/>
      <c r="M844" s="40"/>
      <c r="N844" s="32"/>
      <c r="O844" s="32"/>
      <c r="P844" s="40"/>
      <c r="Q844" s="40"/>
      <c r="R844" s="40"/>
      <c r="S844" s="40"/>
      <c r="T844" s="32"/>
    </row>
    <row r="845" spans="1:20" s="4" customFormat="1" x14ac:dyDescent="0.2">
      <c r="A845" s="3"/>
      <c r="B845" s="3"/>
      <c r="C845" s="3"/>
      <c r="D845" s="3"/>
      <c r="E845" s="3"/>
      <c r="F845" s="32"/>
      <c r="G845" s="40"/>
      <c r="H845" s="40"/>
      <c r="I845" s="40"/>
      <c r="J845" s="40"/>
      <c r="K845" s="40"/>
      <c r="L845" s="40"/>
      <c r="M845" s="40"/>
      <c r="N845" s="32"/>
      <c r="O845" s="32"/>
      <c r="P845" s="40"/>
      <c r="Q845" s="40"/>
      <c r="R845" s="40"/>
      <c r="S845" s="40"/>
      <c r="T845" s="32"/>
    </row>
    <row r="846" spans="1:20" s="4" customFormat="1" x14ac:dyDescent="0.2">
      <c r="A846" s="3"/>
      <c r="B846" s="3"/>
      <c r="C846" s="3"/>
      <c r="D846" s="3"/>
      <c r="E846" s="3"/>
      <c r="F846" s="32"/>
      <c r="G846" s="40"/>
      <c r="H846" s="40"/>
      <c r="I846" s="40"/>
      <c r="J846" s="40"/>
      <c r="K846" s="40"/>
      <c r="L846" s="40"/>
      <c r="M846" s="40"/>
      <c r="N846" s="32"/>
      <c r="O846" s="32"/>
      <c r="P846" s="40"/>
      <c r="Q846" s="40"/>
      <c r="R846" s="40"/>
      <c r="S846" s="40"/>
      <c r="T846" s="32"/>
    </row>
    <row r="847" spans="1:20" s="4" customFormat="1" x14ac:dyDescent="0.2">
      <c r="A847" s="3"/>
      <c r="B847" s="3"/>
      <c r="C847" s="3"/>
      <c r="D847" s="3"/>
      <c r="E847" s="3"/>
      <c r="F847" s="32"/>
      <c r="G847" s="40"/>
      <c r="H847" s="40"/>
      <c r="I847" s="40"/>
      <c r="J847" s="40"/>
      <c r="K847" s="40"/>
      <c r="L847" s="40"/>
      <c r="M847" s="40"/>
      <c r="N847" s="32"/>
      <c r="O847" s="32"/>
      <c r="P847" s="40"/>
      <c r="Q847" s="40"/>
      <c r="R847" s="40"/>
      <c r="S847" s="40"/>
      <c r="T847" s="32"/>
    </row>
    <row r="848" spans="1:20" s="4" customFormat="1" x14ac:dyDescent="0.2">
      <c r="A848" s="3"/>
      <c r="B848" s="3"/>
      <c r="C848" s="3"/>
      <c r="D848" s="3"/>
      <c r="E848" s="3"/>
      <c r="F848" s="32"/>
      <c r="G848" s="40"/>
      <c r="H848" s="40"/>
      <c r="I848" s="40"/>
      <c r="J848" s="40"/>
      <c r="K848" s="40"/>
      <c r="L848" s="40"/>
      <c r="M848" s="40"/>
      <c r="N848" s="32"/>
      <c r="O848" s="32"/>
      <c r="P848" s="40"/>
      <c r="Q848" s="40"/>
      <c r="R848" s="40"/>
      <c r="S848" s="40"/>
      <c r="T848" s="32"/>
    </row>
    <row r="849" spans="1:20" s="4" customFormat="1" x14ac:dyDescent="0.2">
      <c r="A849" s="3"/>
      <c r="B849" s="3"/>
      <c r="C849" s="3"/>
      <c r="D849" s="3"/>
      <c r="E849" s="3"/>
      <c r="F849" s="32"/>
      <c r="G849" s="40"/>
      <c r="H849" s="40"/>
      <c r="I849" s="40"/>
      <c r="J849" s="40"/>
      <c r="K849" s="40"/>
      <c r="L849" s="40"/>
      <c r="M849" s="40"/>
      <c r="N849" s="32"/>
      <c r="O849" s="32"/>
      <c r="P849" s="40"/>
      <c r="Q849" s="40"/>
      <c r="R849" s="40"/>
      <c r="S849" s="40"/>
      <c r="T849" s="32"/>
    </row>
    <row r="850" spans="1:20" s="4" customFormat="1" x14ac:dyDescent="0.2">
      <c r="A850" s="3"/>
      <c r="B850" s="3"/>
      <c r="C850" s="3"/>
      <c r="D850" s="3"/>
      <c r="E850" s="3"/>
      <c r="F850" s="32"/>
      <c r="G850" s="40"/>
      <c r="H850" s="40"/>
      <c r="I850" s="40"/>
      <c r="J850" s="40"/>
      <c r="K850" s="40"/>
      <c r="L850" s="40"/>
      <c r="M850" s="40"/>
      <c r="N850" s="32"/>
      <c r="O850" s="32"/>
      <c r="P850" s="40"/>
      <c r="Q850" s="40"/>
      <c r="R850" s="40"/>
      <c r="S850" s="40"/>
      <c r="T850" s="32"/>
    </row>
    <row r="851" spans="1:20" s="4" customFormat="1" x14ac:dyDescent="0.2">
      <c r="A851" s="3"/>
      <c r="B851" s="3"/>
      <c r="C851" s="3"/>
      <c r="D851" s="3"/>
      <c r="E851" s="3"/>
      <c r="F851" s="32"/>
      <c r="G851" s="40"/>
      <c r="H851" s="40"/>
      <c r="I851" s="40"/>
      <c r="J851" s="40"/>
      <c r="K851" s="40"/>
      <c r="L851" s="40"/>
      <c r="M851" s="40"/>
      <c r="N851" s="32"/>
      <c r="O851" s="32"/>
      <c r="P851" s="40"/>
      <c r="Q851" s="40"/>
      <c r="R851" s="40"/>
      <c r="S851" s="40"/>
      <c r="T851" s="32"/>
    </row>
    <row r="852" spans="1:20" s="4" customFormat="1" x14ac:dyDescent="0.2">
      <c r="A852" s="3"/>
      <c r="B852" s="3"/>
      <c r="C852" s="3"/>
      <c r="D852" s="3"/>
      <c r="E852" s="3"/>
      <c r="F852" s="32"/>
      <c r="G852" s="40"/>
      <c r="H852" s="40"/>
      <c r="I852" s="40"/>
      <c r="J852" s="40"/>
      <c r="K852" s="40"/>
      <c r="L852" s="40"/>
      <c r="M852" s="40"/>
      <c r="N852" s="32"/>
      <c r="O852" s="32"/>
      <c r="P852" s="40"/>
      <c r="Q852" s="40"/>
      <c r="R852" s="40"/>
      <c r="S852" s="40"/>
      <c r="T852" s="32"/>
    </row>
    <row r="853" spans="1:20" s="4" customFormat="1" x14ac:dyDescent="0.2">
      <c r="A853" s="3"/>
      <c r="B853" s="3"/>
      <c r="C853" s="3"/>
      <c r="D853" s="3"/>
      <c r="E853" s="3"/>
      <c r="F853" s="32"/>
      <c r="G853" s="40"/>
      <c r="H853" s="40"/>
      <c r="I853" s="40"/>
      <c r="J853" s="40"/>
      <c r="K853" s="40"/>
      <c r="L853" s="40"/>
      <c r="M853" s="40"/>
      <c r="N853" s="32"/>
      <c r="O853" s="32"/>
      <c r="P853" s="40"/>
      <c r="Q853" s="40"/>
      <c r="R853" s="40"/>
      <c r="S853" s="40"/>
      <c r="T853" s="32"/>
    </row>
    <row r="854" spans="1:20" s="4" customFormat="1" x14ac:dyDescent="0.2">
      <c r="A854" s="3"/>
      <c r="B854" s="3"/>
      <c r="C854" s="3"/>
      <c r="D854" s="3"/>
      <c r="E854" s="3"/>
      <c r="F854" s="32"/>
      <c r="G854" s="40"/>
      <c r="H854" s="40"/>
      <c r="I854" s="40"/>
      <c r="J854" s="40"/>
      <c r="K854" s="40"/>
      <c r="L854" s="40"/>
      <c r="M854" s="40"/>
      <c r="N854" s="32"/>
      <c r="O854" s="32"/>
      <c r="P854" s="40"/>
      <c r="Q854" s="40"/>
      <c r="R854" s="40"/>
      <c r="S854" s="40"/>
      <c r="T854" s="32"/>
    </row>
    <row r="855" spans="1:20" s="4" customFormat="1" x14ac:dyDescent="0.2">
      <c r="A855" s="3"/>
      <c r="B855" s="3"/>
      <c r="C855" s="3"/>
      <c r="D855" s="3"/>
      <c r="E855" s="3"/>
      <c r="F855" s="32"/>
      <c r="G855" s="40"/>
      <c r="H855" s="40"/>
      <c r="I855" s="40"/>
      <c r="J855" s="40"/>
      <c r="K855" s="40"/>
      <c r="L855" s="40"/>
      <c r="M855" s="40"/>
      <c r="N855" s="32"/>
      <c r="O855" s="32"/>
      <c r="P855" s="40"/>
      <c r="Q855" s="40"/>
      <c r="R855" s="40"/>
      <c r="S855" s="40"/>
      <c r="T855" s="32"/>
    </row>
    <row r="856" spans="1:20" s="4" customFormat="1" x14ac:dyDescent="0.2">
      <c r="A856" s="3"/>
      <c r="B856" s="3"/>
      <c r="C856" s="3"/>
      <c r="D856" s="3"/>
      <c r="E856" s="3"/>
      <c r="F856" s="32"/>
      <c r="G856" s="40"/>
      <c r="H856" s="40"/>
      <c r="I856" s="40"/>
      <c r="J856" s="40"/>
      <c r="K856" s="40"/>
      <c r="L856" s="40"/>
      <c r="M856" s="40"/>
      <c r="N856" s="32"/>
      <c r="O856" s="32"/>
      <c r="P856" s="40"/>
      <c r="Q856" s="40"/>
      <c r="R856" s="40"/>
      <c r="S856" s="40"/>
      <c r="T856" s="32"/>
    </row>
    <row r="857" spans="1:20" s="4" customFormat="1" x14ac:dyDescent="0.2">
      <c r="A857" s="3"/>
      <c r="B857" s="3"/>
      <c r="C857" s="3"/>
      <c r="D857" s="3"/>
      <c r="E857" s="3"/>
      <c r="F857" s="32"/>
      <c r="G857" s="40"/>
      <c r="H857" s="40"/>
      <c r="I857" s="40"/>
      <c r="J857" s="40"/>
      <c r="K857" s="40"/>
      <c r="L857" s="40"/>
      <c r="M857" s="40"/>
      <c r="N857" s="32"/>
      <c r="O857" s="32"/>
      <c r="P857" s="40"/>
      <c r="Q857" s="40"/>
      <c r="R857" s="40"/>
      <c r="S857" s="40"/>
      <c r="T857" s="32"/>
    </row>
    <row r="858" spans="1:20" s="4" customFormat="1" x14ac:dyDescent="0.2">
      <c r="A858" s="3"/>
      <c r="B858" s="3"/>
      <c r="C858" s="3"/>
      <c r="D858" s="3"/>
      <c r="E858" s="3"/>
      <c r="F858" s="32"/>
      <c r="G858" s="40"/>
      <c r="H858" s="40"/>
      <c r="I858" s="40"/>
      <c r="J858" s="40"/>
      <c r="K858" s="40"/>
      <c r="L858" s="40"/>
      <c r="M858" s="40"/>
      <c r="N858" s="32"/>
      <c r="O858" s="32"/>
      <c r="P858" s="40"/>
      <c r="Q858" s="40"/>
      <c r="R858" s="40"/>
      <c r="S858" s="40"/>
      <c r="T858" s="32"/>
    </row>
    <row r="859" spans="1:20" s="4" customFormat="1" x14ac:dyDescent="0.2">
      <c r="A859" s="3"/>
      <c r="B859" s="3"/>
      <c r="C859" s="3"/>
      <c r="D859" s="3"/>
      <c r="E859" s="3"/>
      <c r="F859" s="32"/>
      <c r="G859" s="40"/>
      <c r="H859" s="40"/>
      <c r="I859" s="40"/>
      <c r="J859" s="40"/>
      <c r="K859" s="40"/>
      <c r="L859" s="40"/>
      <c r="M859" s="40"/>
      <c r="N859" s="32"/>
      <c r="O859" s="32"/>
      <c r="P859" s="40"/>
      <c r="Q859" s="40"/>
      <c r="R859" s="40"/>
      <c r="S859" s="40"/>
      <c r="T859" s="32"/>
    </row>
    <row r="860" spans="1:20" s="4" customFormat="1" x14ac:dyDescent="0.2">
      <c r="A860" s="3"/>
      <c r="B860" s="3"/>
      <c r="C860" s="3"/>
      <c r="D860" s="3"/>
      <c r="E860" s="3"/>
      <c r="F860" s="32"/>
      <c r="G860" s="40"/>
      <c r="H860" s="40"/>
      <c r="I860" s="40"/>
      <c r="J860" s="40"/>
      <c r="K860" s="40"/>
      <c r="L860" s="40"/>
      <c r="M860" s="40"/>
      <c r="N860" s="32"/>
      <c r="O860" s="32"/>
      <c r="P860" s="40"/>
      <c r="Q860" s="40"/>
      <c r="R860" s="40"/>
      <c r="S860" s="40"/>
      <c r="T860" s="32"/>
    </row>
    <row r="861" spans="1:20" s="4" customFormat="1" x14ac:dyDescent="0.2">
      <c r="A861" s="3"/>
      <c r="B861" s="3"/>
      <c r="C861" s="3"/>
      <c r="D861" s="3"/>
      <c r="E861" s="3"/>
      <c r="F861" s="32"/>
      <c r="G861" s="40"/>
      <c r="H861" s="40"/>
      <c r="I861" s="40"/>
      <c r="J861" s="40"/>
      <c r="K861" s="40"/>
      <c r="L861" s="40"/>
      <c r="M861" s="40"/>
      <c r="N861" s="32"/>
      <c r="O861" s="32"/>
      <c r="P861" s="40"/>
      <c r="Q861" s="40"/>
      <c r="R861" s="40"/>
      <c r="S861" s="40"/>
      <c r="T861" s="32"/>
    </row>
    <row r="862" spans="1:20" s="4" customFormat="1" x14ac:dyDescent="0.2">
      <c r="A862" s="3"/>
      <c r="B862" s="3"/>
      <c r="C862" s="3"/>
      <c r="D862" s="3"/>
      <c r="E862" s="3"/>
      <c r="F862" s="32"/>
      <c r="G862" s="40"/>
      <c r="H862" s="40"/>
      <c r="I862" s="40"/>
      <c r="J862" s="40"/>
      <c r="K862" s="40"/>
      <c r="L862" s="40"/>
      <c r="M862" s="40"/>
      <c r="N862" s="32"/>
      <c r="O862" s="32"/>
      <c r="P862" s="40"/>
      <c r="Q862" s="40"/>
      <c r="R862" s="40"/>
      <c r="S862" s="40"/>
      <c r="T862" s="32"/>
    </row>
    <row r="863" spans="1:20" s="4" customFormat="1" x14ac:dyDescent="0.2">
      <c r="A863" s="3"/>
      <c r="B863" s="3"/>
      <c r="C863" s="3"/>
      <c r="D863" s="3"/>
      <c r="E863" s="3"/>
      <c r="F863" s="32"/>
      <c r="G863" s="40"/>
      <c r="H863" s="40"/>
      <c r="I863" s="40"/>
      <c r="J863" s="40"/>
      <c r="K863" s="40"/>
      <c r="L863" s="40"/>
      <c r="M863" s="40"/>
      <c r="N863" s="32"/>
      <c r="O863" s="32"/>
      <c r="P863" s="40"/>
      <c r="Q863" s="40"/>
      <c r="R863" s="40"/>
      <c r="S863" s="40"/>
      <c r="T863" s="32"/>
    </row>
    <row r="864" spans="1:20" s="4" customFormat="1" x14ac:dyDescent="0.2">
      <c r="A864" s="3"/>
      <c r="B864" s="3"/>
      <c r="C864" s="3"/>
      <c r="D864" s="3"/>
      <c r="E864" s="3"/>
      <c r="F864" s="32"/>
      <c r="G864" s="40"/>
      <c r="H864" s="40"/>
      <c r="I864" s="40"/>
      <c r="J864" s="40"/>
      <c r="K864" s="40"/>
      <c r="L864" s="40"/>
      <c r="M864" s="40"/>
      <c r="N864" s="32"/>
      <c r="O864" s="32"/>
      <c r="P864" s="40"/>
      <c r="Q864" s="40"/>
      <c r="R864" s="40"/>
      <c r="S864" s="40"/>
      <c r="T864" s="32"/>
    </row>
    <row r="865" spans="1:20" s="4" customFormat="1" x14ac:dyDescent="0.2">
      <c r="A865" s="3"/>
      <c r="B865" s="3"/>
      <c r="C865" s="3"/>
      <c r="D865" s="3"/>
      <c r="E865" s="3"/>
      <c r="F865" s="32"/>
      <c r="G865" s="40"/>
      <c r="H865" s="40"/>
      <c r="I865" s="40"/>
      <c r="J865" s="40"/>
      <c r="K865" s="40"/>
      <c r="L865" s="40"/>
      <c r="M865" s="40"/>
      <c r="N865" s="32"/>
      <c r="O865" s="32"/>
      <c r="P865" s="40"/>
      <c r="Q865" s="40"/>
      <c r="R865" s="40"/>
      <c r="S865" s="40"/>
      <c r="T865" s="32"/>
    </row>
    <row r="866" spans="1:20" s="4" customFormat="1" x14ac:dyDescent="0.2">
      <c r="A866" s="3"/>
      <c r="B866" s="3"/>
      <c r="C866" s="3"/>
      <c r="D866" s="3"/>
      <c r="E866" s="3"/>
      <c r="F866" s="32"/>
      <c r="G866" s="40"/>
      <c r="H866" s="40"/>
      <c r="I866" s="40"/>
      <c r="J866" s="40"/>
      <c r="K866" s="40"/>
      <c r="L866" s="40"/>
      <c r="M866" s="40"/>
      <c r="N866" s="32"/>
      <c r="O866" s="32"/>
      <c r="P866" s="40"/>
      <c r="Q866" s="40"/>
      <c r="R866" s="40"/>
      <c r="S866" s="40"/>
      <c r="T866" s="32"/>
    </row>
    <row r="867" spans="1:20" s="4" customFormat="1" x14ac:dyDescent="0.2">
      <c r="A867" s="3"/>
      <c r="B867" s="3"/>
      <c r="C867" s="3"/>
      <c r="D867" s="3"/>
      <c r="E867" s="3"/>
      <c r="F867" s="32"/>
      <c r="G867" s="40"/>
      <c r="H867" s="40"/>
      <c r="I867" s="40"/>
      <c r="J867" s="40"/>
      <c r="K867" s="40"/>
      <c r="L867" s="40"/>
      <c r="M867" s="40"/>
      <c r="N867" s="32"/>
      <c r="O867" s="32"/>
      <c r="P867" s="40"/>
      <c r="Q867" s="40"/>
      <c r="R867" s="40"/>
      <c r="S867" s="40"/>
      <c r="T867" s="32"/>
    </row>
    <row r="868" spans="1:20" s="4" customFormat="1" x14ac:dyDescent="0.2">
      <c r="A868" s="3"/>
      <c r="B868" s="3"/>
      <c r="C868" s="3"/>
      <c r="D868" s="3"/>
      <c r="E868" s="3"/>
      <c r="F868" s="32"/>
      <c r="G868" s="40"/>
      <c r="H868" s="40"/>
      <c r="I868" s="40"/>
      <c r="J868" s="40"/>
      <c r="K868" s="40"/>
      <c r="L868" s="40"/>
      <c r="M868" s="40"/>
      <c r="N868" s="32"/>
      <c r="O868" s="32"/>
      <c r="P868" s="40"/>
      <c r="Q868" s="40"/>
      <c r="R868" s="40"/>
      <c r="S868" s="40"/>
      <c r="T868" s="32"/>
    </row>
    <row r="869" spans="1:20" s="4" customFormat="1" x14ac:dyDescent="0.2">
      <c r="A869" s="3"/>
      <c r="B869" s="3"/>
      <c r="C869" s="3"/>
      <c r="D869" s="3"/>
      <c r="E869" s="3"/>
      <c r="F869" s="32"/>
      <c r="G869" s="40"/>
      <c r="H869" s="40"/>
      <c r="I869" s="40"/>
      <c r="J869" s="40"/>
      <c r="K869" s="40"/>
      <c r="L869" s="40"/>
      <c r="M869" s="40"/>
      <c r="N869" s="32"/>
      <c r="O869" s="32"/>
      <c r="P869" s="40"/>
      <c r="Q869" s="40"/>
      <c r="R869" s="40"/>
      <c r="S869" s="40"/>
      <c r="T869" s="32"/>
    </row>
    <row r="870" spans="1:20" s="4" customFormat="1" x14ac:dyDescent="0.2">
      <c r="A870" s="3"/>
      <c r="B870" s="3"/>
      <c r="C870" s="3"/>
      <c r="D870" s="3"/>
      <c r="E870" s="3"/>
      <c r="F870" s="32"/>
      <c r="G870" s="40"/>
      <c r="H870" s="40"/>
      <c r="I870" s="40"/>
      <c r="J870" s="40"/>
      <c r="K870" s="40"/>
      <c r="L870" s="40"/>
      <c r="M870" s="40"/>
      <c r="N870" s="32"/>
      <c r="O870" s="32"/>
      <c r="P870" s="40"/>
      <c r="Q870" s="40"/>
      <c r="R870" s="40"/>
      <c r="S870" s="40"/>
      <c r="T870" s="32"/>
    </row>
    <row r="871" spans="1:20" s="4" customFormat="1" x14ac:dyDescent="0.2">
      <c r="A871" s="3"/>
      <c r="B871" s="3"/>
      <c r="C871" s="3"/>
      <c r="D871" s="3"/>
      <c r="E871" s="3"/>
      <c r="F871" s="32"/>
      <c r="G871" s="40"/>
      <c r="H871" s="40"/>
      <c r="I871" s="40"/>
      <c r="J871" s="40"/>
      <c r="K871" s="40"/>
      <c r="L871" s="40"/>
      <c r="M871" s="40"/>
      <c r="N871" s="32"/>
      <c r="O871" s="32"/>
      <c r="P871" s="40"/>
      <c r="Q871" s="40"/>
      <c r="R871" s="40"/>
      <c r="S871" s="40"/>
      <c r="T871" s="32"/>
    </row>
    <row r="872" spans="1:20" s="4" customFormat="1" x14ac:dyDescent="0.2">
      <c r="A872" s="3"/>
      <c r="B872" s="3"/>
      <c r="C872" s="3"/>
      <c r="D872" s="3"/>
      <c r="E872" s="3"/>
      <c r="F872" s="32"/>
      <c r="G872" s="40"/>
      <c r="H872" s="40"/>
      <c r="I872" s="40"/>
      <c r="J872" s="40"/>
      <c r="K872" s="40"/>
      <c r="L872" s="40"/>
      <c r="M872" s="40"/>
      <c r="N872" s="32"/>
      <c r="O872" s="32"/>
      <c r="P872" s="40"/>
      <c r="Q872" s="40"/>
      <c r="R872" s="40"/>
      <c r="S872" s="40"/>
      <c r="T872" s="32"/>
    </row>
    <row r="873" spans="1:20" s="4" customFormat="1" x14ac:dyDescent="0.2">
      <c r="A873" s="3"/>
      <c r="B873" s="3"/>
      <c r="C873" s="3"/>
      <c r="D873" s="3"/>
      <c r="E873" s="3"/>
      <c r="F873" s="32"/>
      <c r="G873" s="40"/>
      <c r="H873" s="40"/>
      <c r="I873" s="40"/>
      <c r="J873" s="40"/>
      <c r="K873" s="40"/>
      <c r="L873" s="40"/>
      <c r="M873" s="40"/>
      <c r="N873" s="32"/>
      <c r="O873" s="32"/>
      <c r="P873" s="40"/>
      <c r="Q873" s="40"/>
      <c r="R873" s="40"/>
      <c r="S873" s="40"/>
      <c r="T873" s="32"/>
    </row>
    <row r="874" spans="1:20" s="4" customFormat="1" x14ac:dyDescent="0.2">
      <c r="A874" s="3"/>
      <c r="B874" s="3"/>
      <c r="C874" s="3"/>
      <c r="D874" s="3"/>
      <c r="E874" s="3"/>
      <c r="F874" s="32"/>
      <c r="G874" s="40"/>
      <c r="H874" s="40"/>
      <c r="I874" s="40"/>
      <c r="J874" s="40"/>
      <c r="K874" s="40"/>
      <c r="L874" s="40"/>
      <c r="M874" s="40"/>
      <c r="N874" s="32"/>
      <c r="O874" s="32"/>
      <c r="P874" s="40"/>
      <c r="Q874" s="40"/>
      <c r="R874" s="40"/>
      <c r="S874" s="40"/>
      <c r="T874" s="32"/>
    </row>
    <row r="875" spans="1:20" s="4" customFormat="1" x14ac:dyDescent="0.2">
      <c r="A875" s="3"/>
      <c r="B875" s="3"/>
      <c r="C875" s="3"/>
      <c r="D875" s="3"/>
      <c r="E875" s="3"/>
      <c r="F875" s="32"/>
      <c r="G875" s="40"/>
      <c r="H875" s="40"/>
      <c r="I875" s="40"/>
      <c r="J875" s="40"/>
      <c r="K875" s="40"/>
      <c r="L875" s="40"/>
      <c r="M875" s="40"/>
      <c r="N875" s="32"/>
      <c r="O875" s="32"/>
      <c r="P875" s="40"/>
      <c r="Q875" s="40"/>
      <c r="R875" s="40"/>
      <c r="S875" s="40"/>
      <c r="T875" s="32"/>
    </row>
    <row r="876" spans="1:20" s="4" customFormat="1" x14ac:dyDescent="0.2">
      <c r="A876" s="3"/>
      <c r="B876" s="3"/>
      <c r="C876" s="3"/>
      <c r="D876" s="3"/>
      <c r="E876" s="3"/>
      <c r="F876" s="32"/>
      <c r="G876" s="40"/>
      <c r="H876" s="40"/>
      <c r="I876" s="40"/>
      <c r="J876" s="40"/>
      <c r="K876" s="40"/>
      <c r="L876" s="40"/>
      <c r="M876" s="40"/>
      <c r="N876" s="32"/>
      <c r="O876" s="32"/>
      <c r="P876" s="40"/>
      <c r="Q876" s="40"/>
      <c r="R876" s="40"/>
      <c r="S876" s="40"/>
      <c r="T876" s="32"/>
    </row>
    <row r="877" spans="1:20" s="4" customFormat="1" x14ac:dyDescent="0.2">
      <c r="A877" s="3"/>
      <c r="B877" s="3"/>
      <c r="C877" s="3"/>
      <c r="D877" s="3"/>
      <c r="E877" s="3"/>
      <c r="F877" s="32"/>
      <c r="G877" s="40"/>
      <c r="H877" s="40"/>
      <c r="I877" s="40"/>
      <c r="J877" s="40"/>
      <c r="K877" s="40"/>
      <c r="L877" s="40"/>
      <c r="M877" s="40"/>
      <c r="N877" s="32"/>
      <c r="O877" s="32"/>
      <c r="P877" s="40"/>
      <c r="Q877" s="40"/>
      <c r="R877" s="40"/>
      <c r="S877" s="40"/>
      <c r="T877" s="32"/>
    </row>
    <row r="878" spans="1:20" s="4" customFormat="1" x14ac:dyDescent="0.2">
      <c r="A878" s="3"/>
      <c r="B878" s="3"/>
      <c r="C878" s="3"/>
      <c r="D878" s="3"/>
      <c r="E878" s="3"/>
      <c r="F878" s="32"/>
      <c r="G878" s="40"/>
      <c r="H878" s="40"/>
      <c r="I878" s="40"/>
      <c r="J878" s="40"/>
      <c r="K878" s="40"/>
      <c r="L878" s="40"/>
      <c r="M878" s="40"/>
      <c r="N878" s="32"/>
      <c r="O878" s="32"/>
      <c r="P878" s="40"/>
      <c r="Q878" s="40"/>
      <c r="R878" s="40"/>
      <c r="S878" s="40"/>
      <c r="T878" s="32"/>
    </row>
    <row r="879" spans="1:20" s="4" customFormat="1" x14ac:dyDescent="0.2">
      <c r="A879" s="3"/>
      <c r="B879" s="3"/>
      <c r="C879" s="3"/>
      <c r="D879" s="3"/>
      <c r="E879" s="3"/>
      <c r="F879" s="32"/>
      <c r="G879" s="40"/>
      <c r="H879" s="40"/>
      <c r="I879" s="40"/>
      <c r="J879" s="40"/>
      <c r="K879" s="40"/>
      <c r="L879" s="40"/>
      <c r="M879" s="40"/>
      <c r="N879" s="32"/>
      <c r="O879" s="32"/>
      <c r="P879" s="40"/>
      <c r="Q879" s="40"/>
      <c r="R879" s="40"/>
      <c r="S879" s="40"/>
      <c r="T879" s="32"/>
    </row>
    <row r="880" spans="1:20" s="4" customFormat="1" x14ac:dyDescent="0.2">
      <c r="A880" s="3"/>
      <c r="B880" s="3"/>
      <c r="C880" s="3"/>
      <c r="D880" s="3"/>
      <c r="E880" s="3"/>
      <c r="F880" s="32"/>
      <c r="G880" s="40"/>
      <c r="H880" s="40"/>
      <c r="I880" s="40"/>
      <c r="J880" s="40"/>
      <c r="K880" s="40"/>
      <c r="L880" s="40"/>
      <c r="M880" s="40"/>
      <c r="N880" s="32"/>
      <c r="O880" s="32"/>
      <c r="P880" s="40"/>
      <c r="Q880" s="40"/>
      <c r="R880" s="40"/>
      <c r="S880" s="40"/>
      <c r="T880" s="32"/>
    </row>
    <row r="881" spans="1:20" s="4" customFormat="1" x14ac:dyDescent="0.2">
      <c r="A881" s="3"/>
      <c r="B881" s="3"/>
      <c r="C881" s="3"/>
      <c r="D881" s="3"/>
      <c r="E881" s="3"/>
      <c r="F881" s="32"/>
      <c r="G881" s="40"/>
      <c r="H881" s="40"/>
      <c r="I881" s="40"/>
      <c r="J881" s="40"/>
      <c r="K881" s="40"/>
      <c r="L881" s="40"/>
      <c r="M881" s="40"/>
      <c r="N881" s="32"/>
      <c r="O881" s="32"/>
      <c r="P881" s="40"/>
      <c r="Q881" s="40"/>
      <c r="R881" s="40"/>
      <c r="S881" s="40"/>
      <c r="T881" s="32"/>
    </row>
    <row r="882" spans="1:20" s="4" customFormat="1" x14ac:dyDescent="0.2">
      <c r="A882" s="3"/>
      <c r="B882" s="3"/>
      <c r="C882" s="3"/>
      <c r="D882" s="3"/>
      <c r="E882" s="3"/>
      <c r="F882" s="32"/>
      <c r="G882" s="40"/>
      <c r="H882" s="40"/>
      <c r="I882" s="40"/>
      <c r="J882" s="40"/>
      <c r="K882" s="40"/>
      <c r="L882" s="40"/>
      <c r="M882" s="40"/>
      <c r="N882" s="32"/>
      <c r="O882" s="32"/>
      <c r="P882" s="40"/>
      <c r="Q882" s="40"/>
      <c r="R882" s="40"/>
      <c r="S882" s="40"/>
      <c r="T882" s="32"/>
    </row>
    <row r="883" spans="1:20" s="4" customFormat="1" x14ac:dyDescent="0.2">
      <c r="A883" s="3"/>
      <c r="B883" s="3"/>
      <c r="C883" s="3"/>
      <c r="D883" s="3"/>
      <c r="E883" s="3"/>
      <c r="F883" s="32"/>
      <c r="G883" s="40"/>
      <c r="H883" s="40"/>
      <c r="I883" s="40"/>
      <c r="J883" s="40"/>
      <c r="K883" s="40"/>
      <c r="L883" s="40"/>
      <c r="M883" s="40"/>
      <c r="N883" s="32"/>
      <c r="O883" s="32"/>
      <c r="P883" s="40"/>
      <c r="Q883" s="40"/>
      <c r="R883" s="40"/>
      <c r="S883" s="40"/>
      <c r="T883" s="32"/>
    </row>
    <row r="884" spans="1:20" s="4" customFormat="1" x14ac:dyDescent="0.2">
      <c r="A884" s="3"/>
      <c r="B884" s="3"/>
      <c r="C884" s="3"/>
      <c r="D884" s="3"/>
      <c r="E884" s="3"/>
      <c r="F884" s="32"/>
      <c r="G884" s="40"/>
      <c r="H884" s="40"/>
      <c r="I884" s="40"/>
      <c r="J884" s="40"/>
      <c r="K884" s="40"/>
      <c r="L884" s="40"/>
      <c r="M884" s="40"/>
      <c r="N884" s="32"/>
      <c r="O884" s="32"/>
      <c r="P884" s="40"/>
      <c r="Q884" s="40"/>
      <c r="R884" s="40"/>
      <c r="S884" s="40"/>
      <c r="T884" s="32"/>
    </row>
    <row r="885" spans="1:20" s="4" customFormat="1" x14ac:dyDescent="0.2">
      <c r="A885" s="3"/>
      <c r="B885" s="3"/>
      <c r="C885" s="3"/>
      <c r="D885" s="3"/>
      <c r="E885" s="3"/>
      <c r="F885" s="32"/>
      <c r="G885" s="40"/>
      <c r="H885" s="40"/>
      <c r="I885" s="40"/>
      <c r="J885" s="40"/>
      <c r="K885" s="40"/>
      <c r="L885" s="40"/>
      <c r="M885" s="40"/>
      <c r="N885" s="32"/>
      <c r="O885" s="32"/>
      <c r="P885" s="40"/>
      <c r="Q885" s="40"/>
      <c r="R885" s="40"/>
      <c r="S885" s="40"/>
      <c r="T885" s="32"/>
    </row>
    <row r="886" spans="1:20" s="4" customFormat="1" x14ac:dyDescent="0.2">
      <c r="A886" s="3"/>
      <c r="B886" s="3"/>
      <c r="C886" s="3"/>
      <c r="D886" s="3"/>
      <c r="E886" s="3"/>
      <c r="F886" s="32"/>
      <c r="G886" s="40"/>
      <c r="H886" s="40"/>
      <c r="I886" s="40"/>
      <c r="J886" s="40"/>
      <c r="K886" s="40"/>
      <c r="L886" s="40"/>
      <c r="M886" s="40"/>
      <c r="N886" s="32"/>
      <c r="O886" s="32"/>
      <c r="P886" s="40"/>
      <c r="Q886" s="40"/>
      <c r="R886" s="40"/>
      <c r="S886" s="40"/>
      <c r="T886" s="32"/>
    </row>
    <row r="887" spans="1:20" s="4" customFormat="1" x14ac:dyDescent="0.2">
      <c r="A887" s="3"/>
      <c r="B887" s="3"/>
      <c r="C887" s="3"/>
      <c r="D887" s="3"/>
      <c r="E887" s="3"/>
      <c r="F887" s="32"/>
      <c r="G887" s="40"/>
      <c r="H887" s="40"/>
      <c r="I887" s="40"/>
      <c r="J887" s="40"/>
      <c r="K887" s="40"/>
      <c r="L887" s="40"/>
      <c r="M887" s="40"/>
      <c r="N887" s="32"/>
      <c r="O887" s="32"/>
      <c r="P887" s="40"/>
      <c r="Q887" s="40"/>
      <c r="R887" s="40"/>
      <c r="S887" s="40"/>
      <c r="T887" s="32"/>
    </row>
    <row r="888" spans="1:20" s="4" customFormat="1" x14ac:dyDescent="0.2">
      <c r="A888" s="3"/>
      <c r="B888" s="3"/>
      <c r="C888" s="3"/>
      <c r="D888" s="3"/>
      <c r="E888" s="3"/>
      <c r="F888" s="32"/>
      <c r="G888" s="40"/>
      <c r="H888" s="40"/>
      <c r="I888" s="40"/>
      <c r="J888" s="40"/>
      <c r="K888" s="40"/>
      <c r="L888" s="40"/>
      <c r="M888" s="40"/>
      <c r="N888" s="32"/>
      <c r="O888" s="32"/>
      <c r="P888" s="40"/>
      <c r="Q888" s="40"/>
      <c r="R888" s="40"/>
      <c r="S888" s="40"/>
      <c r="T888" s="32"/>
    </row>
    <row r="889" spans="1:20" s="4" customFormat="1" x14ac:dyDescent="0.2">
      <c r="A889" s="3"/>
      <c r="B889" s="3"/>
      <c r="C889" s="3"/>
      <c r="D889" s="3"/>
      <c r="E889" s="3"/>
      <c r="F889" s="32"/>
      <c r="G889" s="40"/>
      <c r="H889" s="40"/>
      <c r="I889" s="40"/>
      <c r="J889" s="40"/>
      <c r="K889" s="40"/>
      <c r="L889" s="40"/>
      <c r="M889" s="40"/>
      <c r="N889" s="32"/>
      <c r="O889" s="32"/>
      <c r="P889" s="40"/>
      <c r="Q889" s="40"/>
      <c r="R889" s="40"/>
      <c r="S889" s="40"/>
      <c r="T889" s="32"/>
    </row>
    <row r="890" spans="1:20" s="4" customFormat="1" x14ac:dyDescent="0.2">
      <c r="A890" s="3"/>
      <c r="B890" s="3"/>
      <c r="C890" s="3"/>
      <c r="D890" s="3"/>
      <c r="E890" s="3"/>
      <c r="F890" s="32"/>
      <c r="G890" s="40"/>
      <c r="H890" s="40"/>
      <c r="I890" s="40"/>
      <c r="J890" s="40"/>
      <c r="K890" s="40"/>
      <c r="L890" s="40"/>
      <c r="M890" s="40"/>
      <c r="N890" s="32"/>
      <c r="O890" s="32"/>
      <c r="P890" s="40"/>
      <c r="Q890" s="40"/>
      <c r="R890" s="40"/>
      <c r="S890" s="40"/>
      <c r="T890" s="32"/>
    </row>
    <row r="891" spans="1:20" s="4" customFormat="1" x14ac:dyDescent="0.2">
      <c r="A891" s="3"/>
      <c r="B891" s="3"/>
      <c r="C891" s="3"/>
      <c r="D891" s="3"/>
      <c r="E891" s="3"/>
      <c r="F891" s="32"/>
      <c r="G891" s="40"/>
      <c r="H891" s="40"/>
      <c r="I891" s="40"/>
      <c r="J891" s="40"/>
      <c r="K891" s="40"/>
      <c r="L891" s="40"/>
      <c r="M891" s="40"/>
      <c r="N891" s="32"/>
      <c r="O891" s="32"/>
      <c r="P891" s="40"/>
      <c r="Q891" s="40"/>
      <c r="R891" s="40"/>
      <c r="S891" s="40"/>
      <c r="T891" s="32"/>
    </row>
    <row r="892" spans="1:20" s="4" customFormat="1" x14ac:dyDescent="0.2">
      <c r="A892" s="3"/>
      <c r="B892" s="3"/>
      <c r="C892" s="3"/>
      <c r="D892" s="3"/>
      <c r="E892" s="3"/>
      <c r="F892" s="32"/>
      <c r="G892" s="40"/>
      <c r="H892" s="40"/>
      <c r="I892" s="40"/>
      <c r="J892" s="40"/>
      <c r="K892" s="40"/>
      <c r="L892" s="40"/>
      <c r="M892" s="40"/>
      <c r="N892" s="32"/>
      <c r="O892" s="32"/>
      <c r="P892" s="40"/>
      <c r="Q892" s="40"/>
      <c r="R892" s="40"/>
      <c r="S892" s="40"/>
      <c r="T892" s="32"/>
    </row>
    <row r="893" spans="1:20" s="4" customFormat="1" x14ac:dyDescent="0.2">
      <c r="A893" s="3"/>
      <c r="B893" s="3"/>
      <c r="C893" s="3"/>
      <c r="D893" s="3"/>
      <c r="E893" s="3"/>
      <c r="F893" s="32"/>
      <c r="G893" s="40"/>
      <c r="H893" s="40"/>
      <c r="I893" s="40"/>
      <c r="J893" s="40"/>
      <c r="K893" s="40"/>
      <c r="L893" s="40"/>
      <c r="M893" s="40"/>
      <c r="N893" s="32"/>
      <c r="O893" s="32"/>
      <c r="P893" s="40"/>
      <c r="Q893" s="40"/>
      <c r="R893" s="40"/>
      <c r="S893" s="40"/>
      <c r="T893" s="32"/>
    </row>
    <row r="894" spans="1:20" s="4" customFormat="1" x14ac:dyDescent="0.2">
      <c r="A894" s="3"/>
      <c r="B894" s="3"/>
      <c r="C894" s="3"/>
      <c r="D894" s="3"/>
      <c r="E894" s="3"/>
      <c r="F894" s="32"/>
      <c r="G894" s="40"/>
      <c r="H894" s="40"/>
      <c r="I894" s="40"/>
      <c r="J894" s="40"/>
      <c r="K894" s="40"/>
      <c r="L894" s="40"/>
      <c r="M894" s="40"/>
      <c r="N894" s="32"/>
      <c r="O894" s="32"/>
      <c r="P894" s="40"/>
      <c r="Q894" s="40"/>
      <c r="R894" s="40"/>
      <c r="S894" s="40"/>
      <c r="T894" s="32"/>
    </row>
    <row r="895" spans="1:20" s="4" customFormat="1" x14ac:dyDescent="0.2">
      <c r="A895" s="3"/>
      <c r="B895" s="3"/>
      <c r="C895" s="3"/>
      <c r="D895" s="3"/>
      <c r="E895" s="3"/>
      <c r="F895" s="32"/>
      <c r="G895" s="40"/>
      <c r="H895" s="40"/>
      <c r="I895" s="40"/>
      <c r="J895" s="40"/>
      <c r="K895" s="40"/>
      <c r="L895" s="40"/>
      <c r="M895" s="40"/>
      <c r="N895" s="32"/>
      <c r="O895" s="32"/>
      <c r="P895" s="40"/>
      <c r="Q895" s="40"/>
      <c r="R895" s="40"/>
      <c r="S895" s="40"/>
      <c r="T895" s="32"/>
    </row>
    <row r="896" spans="1:20" s="4" customFormat="1" x14ac:dyDescent="0.2">
      <c r="A896" s="3"/>
      <c r="B896" s="3"/>
      <c r="C896" s="3"/>
      <c r="D896" s="3"/>
      <c r="E896" s="3"/>
      <c r="F896" s="32"/>
      <c r="G896" s="40"/>
      <c r="H896" s="40"/>
      <c r="I896" s="40"/>
      <c r="J896" s="40"/>
      <c r="K896" s="40"/>
      <c r="L896" s="40"/>
      <c r="M896" s="40"/>
      <c r="N896" s="32"/>
      <c r="O896" s="32"/>
      <c r="P896" s="40"/>
      <c r="Q896" s="40"/>
      <c r="R896" s="40"/>
      <c r="S896" s="40"/>
      <c r="T896" s="32"/>
    </row>
    <row r="897" spans="1:20" s="4" customFormat="1" x14ac:dyDescent="0.2">
      <c r="A897" s="3"/>
      <c r="B897" s="3"/>
      <c r="C897" s="3"/>
      <c r="D897" s="3"/>
      <c r="E897" s="3"/>
      <c r="F897" s="32"/>
      <c r="G897" s="40"/>
      <c r="H897" s="40"/>
      <c r="I897" s="40"/>
      <c r="J897" s="40"/>
      <c r="K897" s="40"/>
      <c r="L897" s="40"/>
      <c r="M897" s="40"/>
      <c r="N897" s="32"/>
      <c r="O897" s="32"/>
      <c r="P897" s="40"/>
      <c r="Q897" s="40"/>
      <c r="R897" s="40"/>
      <c r="S897" s="40"/>
      <c r="T897" s="32"/>
    </row>
    <row r="898" spans="1:20" s="4" customFormat="1" x14ac:dyDescent="0.2">
      <c r="A898" s="3"/>
      <c r="B898" s="3"/>
      <c r="C898" s="3"/>
      <c r="D898" s="3"/>
      <c r="E898" s="3"/>
      <c r="F898" s="32"/>
      <c r="G898" s="40"/>
      <c r="H898" s="40"/>
      <c r="I898" s="40"/>
      <c r="J898" s="40"/>
      <c r="K898" s="40"/>
      <c r="L898" s="40"/>
      <c r="M898" s="40"/>
      <c r="N898" s="32"/>
      <c r="O898" s="32"/>
      <c r="P898" s="40"/>
      <c r="Q898" s="40"/>
      <c r="R898" s="40"/>
      <c r="S898" s="40"/>
      <c r="T898" s="32"/>
    </row>
    <row r="899" spans="1:20" s="4" customFormat="1" x14ac:dyDescent="0.2">
      <c r="A899" s="3"/>
      <c r="B899" s="3"/>
      <c r="C899" s="3"/>
      <c r="D899" s="3"/>
      <c r="E899" s="3"/>
      <c r="F899" s="32"/>
      <c r="G899" s="40"/>
      <c r="H899" s="40"/>
      <c r="I899" s="40"/>
      <c r="J899" s="40"/>
      <c r="K899" s="40"/>
      <c r="L899" s="40"/>
      <c r="M899" s="40"/>
      <c r="N899" s="32"/>
      <c r="O899" s="32"/>
      <c r="P899" s="40"/>
      <c r="Q899" s="40"/>
      <c r="R899" s="40"/>
      <c r="S899" s="40"/>
      <c r="T899" s="32"/>
    </row>
    <row r="900" spans="1:20" s="4" customFormat="1" x14ac:dyDescent="0.2">
      <c r="A900" s="3"/>
      <c r="B900" s="3"/>
      <c r="C900" s="3"/>
      <c r="D900" s="3"/>
      <c r="E900" s="3"/>
      <c r="F900" s="32"/>
      <c r="G900" s="40"/>
      <c r="H900" s="40"/>
      <c r="I900" s="40"/>
      <c r="J900" s="40"/>
      <c r="K900" s="40"/>
      <c r="L900" s="40"/>
      <c r="M900" s="40"/>
      <c r="N900" s="32"/>
      <c r="O900" s="32"/>
      <c r="P900" s="40"/>
      <c r="Q900" s="40"/>
      <c r="R900" s="40"/>
      <c r="S900" s="40"/>
      <c r="T900" s="32"/>
    </row>
    <row r="901" spans="1:20" s="4" customFormat="1" x14ac:dyDescent="0.2">
      <c r="A901" s="3"/>
      <c r="B901" s="3"/>
      <c r="C901" s="3"/>
      <c r="D901" s="3"/>
      <c r="E901" s="3"/>
      <c r="F901" s="32"/>
      <c r="G901" s="40"/>
      <c r="H901" s="40"/>
      <c r="I901" s="40"/>
      <c r="J901" s="40"/>
      <c r="K901" s="40"/>
      <c r="L901" s="40"/>
      <c r="M901" s="40"/>
      <c r="N901" s="32"/>
      <c r="O901" s="32"/>
      <c r="P901" s="40"/>
      <c r="Q901" s="40"/>
      <c r="R901" s="40"/>
      <c r="S901" s="40"/>
      <c r="T901" s="32"/>
    </row>
    <row r="902" spans="1:20" s="4" customFormat="1" x14ac:dyDescent="0.2">
      <c r="A902" s="3"/>
      <c r="B902" s="3"/>
      <c r="C902" s="3"/>
      <c r="D902" s="3"/>
      <c r="E902" s="3"/>
      <c r="F902" s="32"/>
      <c r="G902" s="40"/>
      <c r="H902" s="40"/>
      <c r="I902" s="40"/>
      <c r="J902" s="40"/>
      <c r="K902" s="40"/>
      <c r="L902" s="40"/>
      <c r="M902" s="40"/>
      <c r="N902" s="32"/>
      <c r="O902" s="32"/>
      <c r="P902" s="40"/>
      <c r="Q902" s="40"/>
      <c r="R902" s="40"/>
      <c r="S902" s="40"/>
      <c r="T902" s="32"/>
    </row>
    <row r="903" spans="1:20" s="4" customFormat="1" x14ac:dyDescent="0.2">
      <c r="A903" s="3"/>
      <c r="B903" s="3"/>
      <c r="C903" s="3"/>
      <c r="D903" s="3"/>
      <c r="E903" s="3"/>
      <c r="F903" s="32"/>
      <c r="G903" s="40"/>
      <c r="H903" s="40"/>
      <c r="I903" s="40"/>
      <c r="J903" s="40"/>
      <c r="K903" s="40"/>
      <c r="L903" s="40"/>
      <c r="M903" s="40"/>
      <c r="N903" s="32"/>
      <c r="O903" s="32"/>
      <c r="P903" s="40"/>
      <c r="Q903" s="40"/>
      <c r="R903" s="40"/>
      <c r="S903" s="40"/>
      <c r="T903" s="32"/>
    </row>
    <row r="904" spans="1:20" s="4" customFormat="1" x14ac:dyDescent="0.2">
      <c r="A904" s="3"/>
      <c r="B904" s="3"/>
      <c r="C904" s="3"/>
      <c r="D904" s="3"/>
      <c r="E904" s="3"/>
      <c r="F904" s="32"/>
      <c r="G904" s="40"/>
      <c r="H904" s="40"/>
      <c r="I904" s="40"/>
      <c r="J904" s="40"/>
      <c r="K904" s="40"/>
      <c r="L904" s="40"/>
      <c r="M904" s="40"/>
      <c r="N904" s="32"/>
      <c r="O904" s="32"/>
      <c r="P904" s="40"/>
      <c r="Q904" s="40"/>
      <c r="R904" s="40"/>
      <c r="S904" s="40"/>
      <c r="T904" s="32"/>
    </row>
    <row r="905" spans="1:20" s="4" customFormat="1" x14ac:dyDescent="0.2">
      <c r="A905" s="3"/>
      <c r="B905" s="3"/>
      <c r="C905" s="3"/>
      <c r="D905" s="3"/>
      <c r="E905" s="3"/>
      <c r="F905" s="32"/>
      <c r="G905" s="40"/>
      <c r="H905" s="40"/>
      <c r="I905" s="40"/>
      <c r="J905" s="40"/>
      <c r="K905" s="40"/>
      <c r="L905" s="40"/>
      <c r="M905" s="40"/>
      <c r="N905" s="32"/>
      <c r="O905" s="32"/>
      <c r="P905" s="40"/>
      <c r="Q905" s="40"/>
      <c r="R905" s="40"/>
      <c r="S905" s="40"/>
      <c r="T905" s="32"/>
    </row>
    <row r="906" spans="1:20" s="4" customFormat="1" x14ac:dyDescent="0.2">
      <c r="A906" s="3"/>
      <c r="B906" s="3"/>
      <c r="C906" s="3"/>
      <c r="D906" s="3"/>
      <c r="E906" s="3"/>
      <c r="F906" s="32"/>
      <c r="G906" s="40"/>
      <c r="H906" s="40"/>
      <c r="I906" s="40"/>
      <c r="J906" s="40"/>
      <c r="K906" s="40"/>
      <c r="L906" s="40"/>
      <c r="M906" s="40"/>
      <c r="N906" s="32"/>
      <c r="O906" s="32"/>
      <c r="P906" s="40"/>
      <c r="Q906" s="40"/>
      <c r="R906" s="40"/>
      <c r="S906" s="40"/>
      <c r="T906" s="32"/>
    </row>
    <row r="907" spans="1:20" s="4" customFormat="1" x14ac:dyDescent="0.2">
      <c r="A907" s="3"/>
      <c r="B907" s="3"/>
      <c r="C907" s="3"/>
      <c r="D907" s="3"/>
      <c r="E907" s="3"/>
      <c r="F907" s="32"/>
      <c r="G907" s="40"/>
      <c r="H907" s="40"/>
      <c r="I907" s="40"/>
      <c r="J907" s="40"/>
      <c r="K907" s="40"/>
      <c r="L907" s="40"/>
      <c r="M907" s="40"/>
      <c r="N907" s="32"/>
      <c r="O907" s="32"/>
      <c r="P907" s="40"/>
      <c r="Q907" s="40"/>
      <c r="R907" s="40"/>
      <c r="S907" s="40"/>
      <c r="T907" s="32"/>
    </row>
    <row r="908" spans="1:20" s="4" customFormat="1" x14ac:dyDescent="0.2">
      <c r="A908" s="3"/>
      <c r="B908" s="3"/>
      <c r="C908" s="3"/>
      <c r="D908" s="3"/>
      <c r="E908" s="3"/>
      <c r="F908" s="32"/>
      <c r="G908" s="40"/>
      <c r="H908" s="40"/>
      <c r="I908" s="40"/>
      <c r="J908" s="40"/>
      <c r="K908" s="40"/>
      <c r="L908" s="40"/>
      <c r="M908" s="40"/>
      <c r="N908" s="32"/>
      <c r="O908" s="32"/>
      <c r="P908" s="40"/>
      <c r="Q908" s="40"/>
      <c r="R908" s="40"/>
      <c r="S908" s="40"/>
      <c r="T908" s="32"/>
    </row>
    <row r="909" spans="1:20" s="4" customFormat="1" x14ac:dyDescent="0.2">
      <c r="A909" s="3"/>
      <c r="B909" s="3"/>
      <c r="C909" s="3"/>
      <c r="D909" s="3"/>
      <c r="E909" s="3"/>
      <c r="F909" s="32"/>
      <c r="G909" s="40"/>
      <c r="H909" s="40"/>
      <c r="I909" s="40"/>
      <c r="J909" s="40"/>
      <c r="K909" s="40"/>
      <c r="L909" s="40"/>
      <c r="M909" s="40"/>
      <c r="N909" s="32"/>
      <c r="O909" s="32"/>
      <c r="P909" s="40"/>
      <c r="Q909" s="40"/>
      <c r="R909" s="40"/>
      <c r="S909" s="40"/>
      <c r="T909" s="32"/>
    </row>
    <row r="910" spans="1:20" s="4" customFormat="1" x14ac:dyDescent="0.2">
      <c r="A910" s="3"/>
      <c r="B910" s="3"/>
      <c r="C910" s="3"/>
      <c r="D910" s="3"/>
      <c r="E910" s="3"/>
      <c r="F910" s="32"/>
      <c r="G910" s="40"/>
      <c r="H910" s="40"/>
      <c r="I910" s="40"/>
      <c r="J910" s="40"/>
      <c r="K910" s="40"/>
      <c r="L910" s="40"/>
      <c r="M910" s="40"/>
      <c r="N910" s="32"/>
      <c r="O910" s="32"/>
      <c r="P910" s="40"/>
      <c r="Q910" s="40"/>
      <c r="R910" s="40"/>
      <c r="S910" s="40"/>
      <c r="T910" s="32"/>
    </row>
    <row r="911" spans="1:20" s="4" customFormat="1" x14ac:dyDescent="0.2">
      <c r="A911" s="3"/>
      <c r="B911" s="3"/>
      <c r="C911" s="3"/>
      <c r="D911" s="3"/>
      <c r="E911" s="3"/>
      <c r="F911" s="32"/>
      <c r="G911" s="40"/>
      <c r="H911" s="40"/>
      <c r="I911" s="40"/>
      <c r="J911" s="40"/>
      <c r="K911" s="40"/>
      <c r="L911" s="40"/>
      <c r="M911" s="40"/>
      <c r="N911" s="32"/>
      <c r="O911" s="32"/>
      <c r="P911" s="40"/>
      <c r="Q911" s="40"/>
      <c r="R911" s="40"/>
      <c r="S911" s="40"/>
      <c r="T911" s="32"/>
    </row>
    <row r="912" spans="1:20" s="4" customFormat="1" x14ac:dyDescent="0.2">
      <c r="A912" s="3"/>
      <c r="B912" s="3"/>
      <c r="C912" s="3"/>
      <c r="D912" s="3"/>
      <c r="E912" s="3"/>
      <c r="F912" s="32"/>
      <c r="G912" s="40"/>
      <c r="H912" s="40"/>
      <c r="I912" s="40"/>
      <c r="J912" s="40"/>
      <c r="K912" s="40"/>
      <c r="L912" s="40"/>
      <c r="M912" s="40"/>
      <c r="N912" s="32"/>
      <c r="O912" s="32"/>
      <c r="P912" s="40"/>
      <c r="Q912" s="40"/>
      <c r="R912" s="40"/>
      <c r="S912" s="40"/>
      <c r="T912" s="32"/>
    </row>
    <row r="913" spans="1:20" s="4" customFormat="1" x14ac:dyDescent="0.2">
      <c r="A913" s="3"/>
      <c r="B913" s="3"/>
      <c r="C913" s="3"/>
      <c r="D913" s="3"/>
      <c r="E913" s="3"/>
      <c r="F913" s="32"/>
      <c r="G913" s="40"/>
      <c r="H913" s="40"/>
      <c r="I913" s="40"/>
      <c r="J913" s="40"/>
      <c r="K913" s="40"/>
      <c r="L913" s="40"/>
      <c r="M913" s="40"/>
      <c r="N913" s="32"/>
      <c r="O913" s="32"/>
      <c r="P913" s="40"/>
      <c r="Q913" s="40"/>
      <c r="R913" s="40"/>
      <c r="S913" s="40"/>
      <c r="T913" s="32"/>
    </row>
    <row r="914" spans="1:20" s="4" customFormat="1" x14ac:dyDescent="0.2">
      <c r="A914" s="3"/>
      <c r="B914" s="3"/>
      <c r="C914" s="3"/>
      <c r="D914" s="3"/>
      <c r="E914" s="3"/>
      <c r="F914" s="32"/>
      <c r="G914" s="40"/>
      <c r="H914" s="40"/>
      <c r="I914" s="40"/>
      <c r="J914" s="40"/>
      <c r="K914" s="40"/>
      <c r="L914" s="40"/>
      <c r="M914" s="40"/>
      <c r="N914" s="32"/>
      <c r="O914" s="32"/>
      <c r="P914" s="40"/>
      <c r="Q914" s="40"/>
      <c r="R914" s="40"/>
      <c r="S914" s="40"/>
      <c r="T914" s="32"/>
    </row>
    <row r="915" spans="1:20" s="4" customFormat="1" x14ac:dyDescent="0.2">
      <c r="A915" s="3"/>
      <c r="B915" s="3"/>
      <c r="C915" s="3"/>
      <c r="D915" s="3"/>
      <c r="E915" s="3"/>
      <c r="F915" s="32"/>
      <c r="G915" s="40"/>
      <c r="H915" s="40"/>
      <c r="I915" s="40"/>
      <c r="J915" s="40"/>
      <c r="K915" s="40"/>
      <c r="L915" s="40"/>
      <c r="M915" s="40"/>
      <c r="N915" s="32"/>
      <c r="O915" s="32"/>
      <c r="P915" s="40"/>
      <c r="Q915" s="40"/>
      <c r="R915" s="40"/>
      <c r="S915" s="40"/>
      <c r="T915" s="32"/>
    </row>
    <row r="916" spans="1:20" s="4" customFormat="1" x14ac:dyDescent="0.2">
      <c r="A916" s="3"/>
      <c r="B916" s="3"/>
      <c r="C916" s="3"/>
      <c r="D916" s="3"/>
      <c r="E916" s="3"/>
      <c r="F916" s="32"/>
      <c r="G916" s="40"/>
      <c r="H916" s="40"/>
      <c r="I916" s="40"/>
      <c r="J916" s="40"/>
      <c r="K916" s="40"/>
      <c r="L916" s="40"/>
      <c r="M916" s="40"/>
      <c r="N916" s="32"/>
      <c r="O916" s="32"/>
      <c r="P916" s="40"/>
      <c r="Q916" s="40"/>
      <c r="R916" s="40"/>
      <c r="S916" s="40"/>
      <c r="T916" s="32"/>
    </row>
    <row r="917" spans="1:20" s="4" customFormat="1" x14ac:dyDescent="0.2">
      <c r="A917" s="3"/>
      <c r="B917" s="3"/>
      <c r="C917" s="3"/>
      <c r="D917" s="3"/>
      <c r="E917" s="3"/>
      <c r="F917" s="32"/>
      <c r="G917" s="40"/>
      <c r="H917" s="40"/>
      <c r="I917" s="40"/>
      <c r="J917" s="40"/>
      <c r="K917" s="40"/>
      <c r="L917" s="40"/>
      <c r="M917" s="40"/>
      <c r="N917" s="32"/>
      <c r="O917" s="32"/>
      <c r="P917" s="40"/>
      <c r="Q917" s="40"/>
      <c r="R917" s="40"/>
      <c r="S917" s="40"/>
      <c r="T917" s="32"/>
    </row>
    <row r="918" spans="1:20" s="4" customFormat="1" x14ac:dyDescent="0.2">
      <c r="A918" s="3"/>
      <c r="B918" s="3"/>
      <c r="C918" s="3"/>
      <c r="D918" s="3"/>
      <c r="E918" s="3"/>
      <c r="F918" s="32"/>
      <c r="G918" s="40"/>
      <c r="H918" s="40"/>
      <c r="I918" s="40"/>
      <c r="J918" s="40"/>
      <c r="K918" s="40"/>
      <c r="L918" s="40"/>
      <c r="M918" s="40"/>
      <c r="N918" s="32"/>
      <c r="O918" s="32"/>
      <c r="P918" s="40"/>
      <c r="Q918" s="40"/>
      <c r="R918" s="40"/>
      <c r="S918" s="40"/>
      <c r="T918" s="32"/>
    </row>
    <row r="919" spans="1:20" s="4" customFormat="1" x14ac:dyDescent="0.2">
      <c r="A919" s="3"/>
      <c r="B919" s="3"/>
      <c r="C919" s="3"/>
      <c r="D919" s="3"/>
      <c r="E919" s="3"/>
      <c r="F919" s="32"/>
      <c r="G919" s="40"/>
      <c r="H919" s="40"/>
      <c r="I919" s="40"/>
      <c r="J919" s="40"/>
      <c r="K919" s="40"/>
      <c r="L919" s="40"/>
      <c r="M919" s="40"/>
      <c r="N919" s="32"/>
      <c r="O919" s="32"/>
      <c r="P919" s="40"/>
      <c r="Q919" s="40"/>
      <c r="R919" s="40"/>
      <c r="S919" s="40"/>
      <c r="T919" s="32"/>
    </row>
    <row r="920" spans="1:20" s="4" customFormat="1" x14ac:dyDescent="0.2">
      <c r="A920" s="3"/>
      <c r="B920" s="3"/>
      <c r="C920" s="3"/>
      <c r="D920" s="3"/>
      <c r="E920" s="3"/>
      <c r="F920" s="32"/>
      <c r="G920" s="40"/>
      <c r="H920" s="40"/>
      <c r="I920" s="40"/>
      <c r="J920" s="40"/>
      <c r="K920" s="40"/>
      <c r="L920" s="40"/>
      <c r="M920" s="40"/>
      <c r="N920" s="32"/>
      <c r="O920" s="32"/>
      <c r="P920" s="40"/>
      <c r="Q920" s="40"/>
      <c r="R920" s="40"/>
      <c r="S920" s="40"/>
      <c r="T920" s="32"/>
    </row>
    <row r="921" spans="1:20" s="4" customFormat="1" x14ac:dyDescent="0.2">
      <c r="A921" s="3"/>
      <c r="B921" s="3"/>
      <c r="C921" s="3"/>
      <c r="D921" s="3"/>
      <c r="E921" s="3"/>
      <c r="F921" s="32"/>
      <c r="G921" s="40"/>
      <c r="H921" s="40"/>
      <c r="I921" s="40"/>
      <c r="J921" s="40"/>
      <c r="K921" s="40"/>
      <c r="L921" s="40"/>
      <c r="M921" s="40"/>
      <c r="N921" s="32"/>
      <c r="O921" s="32"/>
      <c r="P921" s="40"/>
      <c r="Q921" s="40"/>
      <c r="R921" s="40"/>
      <c r="S921" s="40"/>
      <c r="T921" s="32"/>
    </row>
    <row r="922" spans="1:20" s="4" customFormat="1" x14ac:dyDescent="0.2">
      <c r="A922" s="3"/>
      <c r="B922" s="3"/>
      <c r="C922" s="3"/>
      <c r="D922" s="3"/>
      <c r="E922" s="3"/>
      <c r="F922" s="32"/>
      <c r="G922" s="40"/>
      <c r="H922" s="40"/>
      <c r="I922" s="40"/>
      <c r="J922" s="40"/>
      <c r="K922" s="40"/>
      <c r="L922" s="40"/>
      <c r="M922" s="40"/>
      <c r="N922" s="32"/>
      <c r="O922" s="32"/>
      <c r="P922" s="40"/>
      <c r="Q922" s="40"/>
      <c r="R922" s="40"/>
      <c r="S922" s="40"/>
      <c r="T922" s="32"/>
    </row>
    <row r="923" spans="1:20" s="4" customFormat="1" x14ac:dyDescent="0.2">
      <c r="A923" s="3"/>
      <c r="B923" s="3"/>
      <c r="C923" s="3"/>
      <c r="D923" s="3"/>
      <c r="E923" s="3"/>
      <c r="F923" s="32"/>
      <c r="G923" s="40"/>
      <c r="H923" s="40"/>
      <c r="I923" s="40"/>
      <c r="J923" s="40"/>
      <c r="K923" s="40"/>
      <c r="L923" s="40"/>
      <c r="M923" s="40"/>
      <c r="N923" s="32"/>
      <c r="O923" s="32"/>
      <c r="P923" s="40"/>
      <c r="Q923" s="40"/>
      <c r="R923" s="40"/>
      <c r="S923" s="40"/>
      <c r="T923" s="32"/>
    </row>
    <row r="924" spans="1:20" s="4" customFormat="1" x14ac:dyDescent="0.2">
      <c r="A924" s="3"/>
      <c r="B924" s="3"/>
      <c r="C924" s="3"/>
      <c r="D924" s="3"/>
      <c r="E924" s="3"/>
      <c r="F924" s="32"/>
      <c r="G924" s="40"/>
      <c r="H924" s="40"/>
      <c r="I924" s="40"/>
      <c r="J924" s="40"/>
      <c r="K924" s="40"/>
      <c r="L924" s="40"/>
      <c r="M924" s="40"/>
      <c r="N924" s="32"/>
      <c r="O924" s="32"/>
      <c r="P924" s="40"/>
      <c r="Q924" s="40"/>
      <c r="R924" s="40"/>
      <c r="S924" s="40"/>
      <c r="T924" s="32"/>
    </row>
    <row r="925" spans="1:20" s="4" customFormat="1" x14ac:dyDescent="0.2">
      <c r="A925" s="3"/>
      <c r="B925" s="3"/>
      <c r="C925" s="3"/>
      <c r="D925" s="3"/>
      <c r="E925" s="3"/>
      <c r="F925" s="32"/>
      <c r="G925" s="40"/>
      <c r="H925" s="40"/>
      <c r="I925" s="40"/>
      <c r="J925" s="40"/>
      <c r="K925" s="40"/>
      <c r="L925" s="40"/>
      <c r="M925" s="40"/>
      <c r="N925" s="32"/>
      <c r="O925" s="32"/>
      <c r="P925" s="40"/>
      <c r="Q925" s="40"/>
      <c r="R925" s="40"/>
      <c r="S925" s="40"/>
      <c r="T925" s="32"/>
    </row>
    <row r="926" spans="1:20" s="4" customFormat="1" x14ac:dyDescent="0.2">
      <c r="A926" s="3"/>
      <c r="B926" s="3"/>
      <c r="C926" s="3"/>
      <c r="D926" s="3"/>
      <c r="E926" s="3"/>
      <c r="F926" s="32"/>
      <c r="G926" s="40"/>
      <c r="H926" s="40"/>
      <c r="I926" s="40"/>
      <c r="J926" s="40"/>
      <c r="K926" s="40"/>
      <c r="L926" s="40"/>
      <c r="M926" s="40"/>
      <c r="N926" s="32"/>
      <c r="O926" s="32"/>
      <c r="P926" s="40"/>
      <c r="Q926" s="40"/>
      <c r="R926" s="40"/>
      <c r="S926" s="40"/>
      <c r="T926" s="32"/>
    </row>
    <row r="927" spans="1:20" s="4" customFormat="1" x14ac:dyDescent="0.2">
      <c r="A927" s="3"/>
      <c r="B927" s="3"/>
      <c r="C927" s="3"/>
      <c r="D927" s="3"/>
      <c r="E927" s="3"/>
      <c r="F927" s="32"/>
      <c r="G927" s="40"/>
      <c r="H927" s="40"/>
      <c r="I927" s="40"/>
      <c r="J927" s="40"/>
      <c r="K927" s="40"/>
      <c r="L927" s="40"/>
      <c r="M927" s="40"/>
      <c r="N927" s="32"/>
      <c r="O927" s="32"/>
      <c r="P927" s="40"/>
      <c r="Q927" s="40"/>
      <c r="R927" s="40"/>
      <c r="S927" s="40"/>
      <c r="T927" s="32"/>
    </row>
    <row r="928" spans="1:20" s="4" customFormat="1" x14ac:dyDescent="0.2">
      <c r="A928" s="3"/>
      <c r="B928" s="3"/>
      <c r="C928" s="3"/>
      <c r="D928" s="3"/>
      <c r="E928" s="3"/>
      <c r="F928" s="32"/>
      <c r="G928" s="40"/>
      <c r="H928" s="40"/>
      <c r="I928" s="40"/>
      <c r="J928" s="40"/>
      <c r="K928" s="40"/>
      <c r="L928" s="40"/>
      <c r="M928" s="40"/>
      <c r="N928" s="32"/>
      <c r="O928" s="32"/>
      <c r="P928" s="40"/>
      <c r="Q928" s="40"/>
      <c r="R928" s="40"/>
      <c r="S928" s="40"/>
      <c r="T928" s="32"/>
    </row>
    <row r="929" spans="1:20" s="4" customFormat="1" x14ac:dyDescent="0.2">
      <c r="A929" s="3"/>
      <c r="B929" s="3"/>
      <c r="C929" s="3"/>
      <c r="D929" s="3"/>
      <c r="E929" s="3"/>
      <c r="F929" s="32"/>
      <c r="G929" s="40"/>
      <c r="H929" s="40"/>
      <c r="I929" s="40"/>
      <c r="J929" s="40"/>
      <c r="K929" s="40"/>
      <c r="L929" s="40"/>
      <c r="M929" s="40"/>
      <c r="N929" s="32"/>
      <c r="O929" s="32"/>
      <c r="P929" s="40"/>
      <c r="Q929" s="40"/>
      <c r="R929" s="40"/>
      <c r="S929" s="40"/>
      <c r="T929" s="32"/>
    </row>
    <row r="930" spans="1:20" s="4" customFormat="1" x14ac:dyDescent="0.2">
      <c r="A930" s="3"/>
      <c r="B930" s="3"/>
      <c r="C930" s="3"/>
      <c r="D930" s="3"/>
      <c r="E930" s="3"/>
      <c r="F930" s="32"/>
      <c r="G930" s="40"/>
      <c r="H930" s="40"/>
      <c r="I930" s="40"/>
      <c r="J930" s="40"/>
      <c r="K930" s="40"/>
      <c r="L930" s="40"/>
      <c r="M930" s="40"/>
      <c r="N930" s="32"/>
      <c r="O930" s="32"/>
      <c r="P930" s="40"/>
      <c r="Q930" s="40"/>
      <c r="R930" s="40"/>
      <c r="S930" s="40"/>
      <c r="T930" s="32"/>
    </row>
    <row r="931" spans="1:20" s="4" customFormat="1" x14ac:dyDescent="0.2">
      <c r="A931" s="3"/>
      <c r="B931" s="3"/>
      <c r="C931" s="3"/>
      <c r="D931" s="3"/>
      <c r="E931" s="3"/>
      <c r="F931" s="32"/>
      <c r="G931" s="40"/>
      <c r="H931" s="40"/>
      <c r="I931" s="40"/>
      <c r="J931" s="40"/>
      <c r="K931" s="40"/>
      <c r="L931" s="40"/>
      <c r="M931" s="40"/>
      <c r="N931" s="32"/>
      <c r="O931" s="32"/>
      <c r="P931" s="40"/>
      <c r="Q931" s="40"/>
      <c r="R931" s="40"/>
      <c r="S931" s="40"/>
      <c r="T931" s="32"/>
    </row>
    <row r="932" spans="1:20" s="4" customFormat="1" x14ac:dyDescent="0.2">
      <c r="A932" s="3"/>
      <c r="B932" s="3"/>
      <c r="C932" s="3"/>
      <c r="D932" s="3"/>
      <c r="E932" s="3"/>
      <c r="F932" s="32"/>
      <c r="G932" s="40"/>
      <c r="H932" s="40"/>
      <c r="I932" s="40"/>
      <c r="J932" s="40"/>
      <c r="K932" s="40"/>
      <c r="L932" s="40"/>
      <c r="M932" s="40"/>
      <c r="N932" s="32"/>
      <c r="O932" s="32"/>
      <c r="P932" s="40"/>
      <c r="Q932" s="40"/>
      <c r="R932" s="40"/>
      <c r="S932" s="40"/>
      <c r="T932" s="32"/>
    </row>
    <row r="933" spans="1:20" s="4" customFormat="1" x14ac:dyDescent="0.2">
      <c r="A933" s="3"/>
      <c r="B933" s="3"/>
      <c r="C933" s="3"/>
      <c r="D933" s="3"/>
      <c r="E933" s="3"/>
      <c r="F933" s="32"/>
      <c r="G933" s="40"/>
      <c r="H933" s="40"/>
      <c r="I933" s="40"/>
      <c r="J933" s="40"/>
      <c r="K933" s="40"/>
      <c r="L933" s="40"/>
      <c r="M933" s="40"/>
      <c r="N933" s="32"/>
      <c r="O933" s="32"/>
      <c r="P933" s="40"/>
      <c r="Q933" s="40"/>
      <c r="R933" s="40"/>
      <c r="S933" s="40"/>
      <c r="T933" s="32"/>
    </row>
    <row r="934" spans="1:20" s="4" customFormat="1" x14ac:dyDescent="0.2">
      <c r="A934" s="3"/>
      <c r="B934" s="3"/>
      <c r="C934" s="3"/>
      <c r="D934" s="3"/>
      <c r="E934" s="3"/>
      <c r="F934" s="32"/>
      <c r="G934" s="40"/>
      <c r="H934" s="40"/>
      <c r="I934" s="40"/>
      <c r="J934" s="40"/>
      <c r="K934" s="40"/>
      <c r="L934" s="40"/>
      <c r="M934" s="40"/>
      <c r="N934" s="32"/>
      <c r="O934" s="32"/>
      <c r="P934" s="40"/>
      <c r="Q934" s="40"/>
      <c r="R934" s="40"/>
      <c r="S934" s="40"/>
      <c r="T934" s="32"/>
    </row>
    <row r="935" spans="1:20" s="4" customFormat="1" x14ac:dyDescent="0.2">
      <c r="A935" s="3"/>
      <c r="B935" s="3"/>
      <c r="C935" s="3"/>
      <c r="D935" s="3"/>
      <c r="E935" s="3"/>
      <c r="F935" s="32"/>
      <c r="G935" s="40"/>
      <c r="H935" s="40"/>
      <c r="I935" s="40"/>
      <c r="J935" s="40"/>
      <c r="K935" s="40"/>
      <c r="L935" s="40"/>
      <c r="M935" s="40"/>
      <c r="N935" s="32"/>
      <c r="O935" s="32"/>
      <c r="P935" s="40"/>
      <c r="Q935" s="40"/>
      <c r="R935" s="40"/>
      <c r="S935" s="40"/>
      <c r="T935" s="32"/>
    </row>
    <row r="936" spans="1:20" s="4" customFormat="1" x14ac:dyDescent="0.2">
      <c r="A936" s="3"/>
      <c r="B936" s="3"/>
      <c r="C936" s="3"/>
      <c r="D936" s="3"/>
      <c r="E936" s="3"/>
      <c r="F936" s="32"/>
      <c r="G936" s="40"/>
      <c r="H936" s="40"/>
      <c r="I936" s="40"/>
      <c r="J936" s="40"/>
      <c r="K936" s="40"/>
      <c r="L936" s="40"/>
      <c r="M936" s="40"/>
      <c r="N936" s="32"/>
      <c r="O936" s="32"/>
      <c r="P936" s="40"/>
      <c r="Q936" s="40"/>
      <c r="R936" s="40"/>
      <c r="S936" s="40"/>
      <c r="T936" s="32"/>
    </row>
    <row r="937" spans="1:20" s="4" customFormat="1" x14ac:dyDescent="0.2">
      <c r="A937" s="3"/>
      <c r="B937" s="3"/>
      <c r="C937" s="3"/>
      <c r="D937" s="3"/>
      <c r="E937" s="3"/>
      <c r="F937" s="32"/>
      <c r="G937" s="40"/>
      <c r="H937" s="40"/>
      <c r="I937" s="40"/>
      <c r="J937" s="40"/>
      <c r="K937" s="40"/>
      <c r="L937" s="40"/>
      <c r="M937" s="40"/>
      <c r="N937" s="32"/>
      <c r="O937" s="32"/>
      <c r="P937" s="40"/>
      <c r="Q937" s="40"/>
      <c r="R937" s="40"/>
      <c r="S937" s="40"/>
      <c r="T937" s="32"/>
    </row>
    <row r="938" spans="1:20" s="4" customFormat="1" x14ac:dyDescent="0.2">
      <c r="A938" s="3"/>
      <c r="B938" s="3"/>
      <c r="C938" s="3"/>
      <c r="D938" s="3"/>
      <c r="E938" s="3"/>
      <c r="F938" s="32"/>
      <c r="G938" s="40"/>
      <c r="H938" s="40"/>
      <c r="I938" s="40"/>
      <c r="J938" s="40"/>
      <c r="K938" s="40"/>
      <c r="L938" s="40"/>
      <c r="M938" s="40"/>
      <c r="N938" s="32"/>
      <c r="O938" s="32"/>
      <c r="P938" s="40"/>
      <c r="Q938" s="40"/>
      <c r="R938" s="40"/>
      <c r="S938" s="40"/>
      <c r="T938" s="32"/>
    </row>
    <row r="939" spans="1:20" s="4" customFormat="1" x14ac:dyDescent="0.2">
      <c r="A939" s="3"/>
      <c r="B939" s="3"/>
      <c r="C939" s="3"/>
      <c r="D939" s="3"/>
      <c r="E939" s="3"/>
      <c r="F939" s="32"/>
      <c r="G939" s="40"/>
      <c r="H939" s="40"/>
      <c r="I939" s="40"/>
      <c r="J939" s="40"/>
      <c r="K939" s="40"/>
      <c r="L939" s="40"/>
      <c r="M939" s="40"/>
      <c r="N939" s="32"/>
      <c r="O939" s="32"/>
      <c r="P939" s="40"/>
      <c r="Q939" s="40"/>
      <c r="R939" s="40"/>
      <c r="S939" s="40"/>
      <c r="T939" s="32"/>
    </row>
    <row r="940" spans="1:20" s="4" customFormat="1" x14ac:dyDescent="0.2">
      <c r="A940" s="3"/>
      <c r="B940" s="3"/>
      <c r="C940" s="3"/>
      <c r="D940" s="3"/>
      <c r="E940" s="3"/>
      <c r="F940" s="32"/>
      <c r="G940" s="40"/>
      <c r="H940" s="40"/>
      <c r="I940" s="40"/>
      <c r="J940" s="40"/>
      <c r="K940" s="40"/>
      <c r="L940" s="40"/>
      <c r="M940" s="40"/>
      <c r="N940" s="32"/>
      <c r="O940" s="32"/>
      <c r="P940" s="40"/>
      <c r="Q940" s="40"/>
      <c r="R940" s="40"/>
      <c r="S940" s="40"/>
      <c r="T940" s="32"/>
    </row>
    <row r="941" spans="1:20" s="4" customFormat="1" x14ac:dyDescent="0.2">
      <c r="A941" s="3"/>
      <c r="B941" s="3"/>
      <c r="C941" s="3"/>
      <c r="D941" s="3"/>
      <c r="E941" s="3"/>
      <c r="F941" s="32"/>
      <c r="G941" s="40"/>
      <c r="H941" s="40"/>
      <c r="I941" s="40"/>
      <c r="J941" s="40"/>
      <c r="K941" s="40"/>
      <c r="L941" s="40"/>
      <c r="M941" s="40"/>
      <c r="N941" s="32"/>
      <c r="O941" s="32"/>
      <c r="P941" s="40"/>
      <c r="Q941" s="40"/>
      <c r="R941" s="40"/>
      <c r="S941" s="40"/>
      <c r="T941" s="32"/>
    </row>
    <row r="942" spans="1:20" s="4" customFormat="1" x14ac:dyDescent="0.2">
      <c r="A942" s="3"/>
      <c r="B942" s="3"/>
      <c r="C942" s="3"/>
      <c r="D942" s="3"/>
      <c r="E942" s="3"/>
      <c r="F942" s="32"/>
      <c r="G942" s="40"/>
      <c r="H942" s="40"/>
      <c r="I942" s="40"/>
      <c r="J942" s="40"/>
      <c r="K942" s="40"/>
      <c r="L942" s="40"/>
      <c r="M942" s="40"/>
      <c r="N942" s="32"/>
      <c r="O942" s="32"/>
      <c r="P942" s="40"/>
      <c r="Q942" s="40"/>
      <c r="R942" s="40"/>
      <c r="S942" s="40"/>
      <c r="T942" s="32"/>
    </row>
    <row r="943" spans="1:20" s="4" customFormat="1" x14ac:dyDescent="0.2">
      <c r="A943" s="3"/>
      <c r="B943" s="3"/>
      <c r="C943" s="3"/>
      <c r="D943" s="3"/>
      <c r="E943" s="3"/>
      <c r="F943" s="32"/>
      <c r="G943" s="40"/>
      <c r="H943" s="40"/>
      <c r="I943" s="40"/>
      <c r="J943" s="40"/>
      <c r="K943" s="40"/>
      <c r="L943" s="40"/>
      <c r="M943" s="40"/>
      <c r="N943" s="32"/>
      <c r="O943" s="32"/>
      <c r="P943" s="40"/>
      <c r="Q943" s="40"/>
      <c r="R943" s="40"/>
      <c r="S943" s="40"/>
      <c r="T943" s="32"/>
    </row>
    <row r="944" spans="1:20" s="4" customFormat="1" x14ac:dyDescent="0.2">
      <c r="A944" s="3"/>
      <c r="B944" s="3"/>
      <c r="C944" s="3"/>
      <c r="D944" s="3"/>
      <c r="E944" s="3"/>
      <c r="F944" s="32"/>
      <c r="G944" s="40"/>
      <c r="H944" s="40"/>
      <c r="I944" s="40"/>
      <c r="J944" s="40"/>
      <c r="K944" s="40"/>
      <c r="L944" s="40"/>
      <c r="M944" s="40"/>
      <c r="N944" s="32"/>
      <c r="O944" s="32"/>
      <c r="P944" s="40"/>
      <c r="Q944" s="40"/>
      <c r="R944" s="40"/>
      <c r="S944" s="40"/>
      <c r="T944" s="32"/>
    </row>
    <row r="945" spans="1:20" s="4" customFormat="1" x14ac:dyDescent="0.2">
      <c r="A945" s="3"/>
      <c r="B945" s="3"/>
      <c r="C945" s="3"/>
      <c r="D945" s="3"/>
      <c r="E945" s="3"/>
      <c r="F945" s="32"/>
      <c r="G945" s="40"/>
      <c r="H945" s="40"/>
      <c r="I945" s="40"/>
      <c r="J945" s="40"/>
      <c r="K945" s="40"/>
      <c r="L945" s="40"/>
      <c r="M945" s="40"/>
      <c r="N945" s="32"/>
      <c r="O945" s="32"/>
      <c r="P945" s="40"/>
      <c r="Q945" s="40"/>
      <c r="R945" s="40"/>
      <c r="S945" s="40"/>
      <c r="T945" s="32"/>
    </row>
    <row r="946" spans="1:20" s="4" customFormat="1" x14ac:dyDescent="0.2">
      <c r="A946" s="3"/>
      <c r="B946" s="3"/>
      <c r="C946" s="3"/>
      <c r="D946" s="3"/>
      <c r="E946" s="3"/>
      <c r="F946" s="32"/>
      <c r="G946" s="40"/>
      <c r="H946" s="40"/>
      <c r="I946" s="40"/>
      <c r="J946" s="40"/>
      <c r="K946" s="40"/>
      <c r="L946" s="40"/>
      <c r="M946" s="40"/>
      <c r="N946" s="32"/>
      <c r="O946" s="32"/>
      <c r="P946" s="40"/>
      <c r="Q946" s="40"/>
      <c r="R946" s="40"/>
      <c r="S946" s="40"/>
      <c r="T946" s="32"/>
    </row>
    <row r="947" spans="1:20" s="4" customFormat="1" x14ac:dyDescent="0.2">
      <c r="A947" s="3"/>
      <c r="B947" s="3"/>
      <c r="C947" s="3"/>
      <c r="D947" s="3"/>
      <c r="E947" s="3"/>
      <c r="F947" s="32"/>
      <c r="G947" s="40"/>
      <c r="H947" s="40"/>
      <c r="I947" s="40"/>
      <c r="J947" s="40"/>
      <c r="K947" s="40"/>
      <c r="L947" s="40"/>
      <c r="M947" s="40"/>
      <c r="N947" s="32"/>
      <c r="O947" s="32"/>
      <c r="P947" s="40"/>
      <c r="Q947" s="40"/>
      <c r="R947" s="40"/>
      <c r="S947" s="40"/>
      <c r="T947" s="32"/>
    </row>
    <row r="948" spans="1:20" s="4" customFormat="1" x14ac:dyDescent="0.2">
      <c r="A948" s="3"/>
      <c r="B948" s="3"/>
      <c r="C948" s="3"/>
      <c r="D948" s="3"/>
      <c r="E948" s="3"/>
      <c r="F948" s="32"/>
      <c r="G948" s="40"/>
      <c r="H948" s="40"/>
      <c r="I948" s="40"/>
      <c r="J948" s="40"/>
      <c r="K948" s="40"/>
      <c r="L948" s="40"/>
      <c r="M948" s="40"/>
      <c r="N948" s="32"/>
      <c r="O948" s="32"/>
      <c r="P948" s="40"/>
      <c r="Q948" s="40"/>
      <c r="R948" s="40"/>
      <c r="S948" s="40"/>
      <c r="T948" s="32"/>
    </row>
    <row r="949" spans="1:20" s="4" customFormat="1" x14ac:dyDescent="0.2">
      <c r="A949" s="3"/>
      <c r="B949" s="3"/>
      <c r="C949" s="3"/>
      <c r="D949" s="3"/>
      <c r="E949" s="3"/>
      <c r="F949" s="32"/>
      <c r="G949" s="40"/>
      <c r="H949" s="40"/>
      <c r="I949" s="40"/>
      <c r="J949" s="40"/>
      <c r="K949" s="40"/>
      <c r="L949" s="40"/>
      <c r="M949" s="40"/>
      <c r="N949" s="32"/>
      <c r="O949" s="32"/>
      <c r="P949" s="40"/>
      <c r="Q949" s="40"/>
      <c r="R949" s="40"/>
      <c r="S949" s="40"/>
      <c r="T949" s="32"/>
    </row>
    <row r="950" spans="1:20" s="4" customFormat="1" x14ac:dyDescent="0.2">
      <c r="A950" s="3"/>
      <c r="B950" s="3"/>
      <c r="C950" s="3"/>
      <c r="D950" s="3"/>
      <c r="E950" s="3"/>
      <c r="F950" s="32"/>
      <c r="G950" s="40"/>
      <c r="H950" s="40"/>
      <c r="I950" s="40"/>
      <c r="J950" s="40"/>
      <c r="K950" s="40"/>
      <c r="L950" s="40"/>
      <c r="M950" s="40"/>
      <c r="N950" s="32"/>
      <c r="O950" s="32"/>
      <c r="P950" s="40"/>
      <c r="Q950" s="40"/>
      <c r="R950" s="40"/>
      <c r="S950" s="40"/>
      <c r="T950" s="32"/>
    </row>
    <row r="951" spans="1:20" s="4" customFormat="1" x14ac:dyDescent="0.2">
      <c r="A951" s="3"/>
      <c r="B951" s="3"/>
      <c r="C951" s="3"/>
      <c r="D951" s="3"/>
      <c r="E951" s="3"/>
      <c r="F951" s="32"/>
      <c r="G951" s="40"/>
      <c r="H951" s="40"/>
      <c r="I951" s="40"/>
      <c r="J951" s="40"/>
      <c r="K951" s="40"/>
      <c r="L951" s="40"/>
      <c r="M951" s="40"/>
      <c r="N951" s="32"/>
      <c r="O951" s="32"/>
      <c r="P951" s="40"/>
      <c r="Q951" s="40"/>
      <c r="R951" s="40"/>
      <c r="S951" s="40"/>
      <c r="T951" s="32"/>
    </row>
    <row r="952" spans="1:20" s="4" customFormat="1" x14ac:dyDescent="0.2">
      <c r="A952" s="3"/>
      <c r="B952" s="3"/>
      <c r="C952" s="3"/>
      <c r="D952" s="3"/>
      <c r="E952" s="3"/>
      <c r="F952" s="32"/>
      <c r="G952" s="40"/>
      <c r="H952" s="40"/>
      <c r="I952" s="40"/>
      <c r="J952" s="40"/>
      <c r="K952" s="40"/>
      <c r="L952" s="40"/>
      <c r="M952" s="40"/>
      <c r="N952" s="32"/>
      <c r="O952" s="32"/>
      <c r="P952" s="40"/>
      <c r="Q952" s="40"/>
      <c r="R952" s="40"/>
      <c r="S952" s="40"/>
      <c r="T952" s="32"/>
    </row>
    <row r="953" spans="1:20" s="4" customFormat="1" x14ac:dyDescent="0.2">
      <c r="A953" s="3"/>
      <c r="B953" s="3"/>
      <c r="C953" s="3"/>
      <c r="D953" s="3"/>
      <c r="E953" s="3"/>
      <c r="F953" s="32"/>
      <c r="G953" s="40"/>
      <c r="H953" s="40"/>
      <c r="I953" s="40"/>
      <c r="J953" s="40"/>
      <c r="K953" s="40"/>
      <c r="L953" s="40"/>
      <c r="M953" s="40"/>
      <c r="N953" s="32"/>
      <c r="O953" s="32"/>
      <c r="P953" s="40"/>
      <c r="Q953" s="40"/>
      <c r="R953" s="40"/>
      <c r="S953" s="40"/>
      <c r="T953" s="32"/>
    </row>
    <row r="954" spans="1:20" s="4" customFormat="1" x14ac:dyDescent="0.2">
      <c r="A954" s="3"/>
      <c r="B954" s="3"/>
      <c r="C954" s="3"/>
      <c r="D954" s="3"/>
      <c r="E954" s="3"/>
      <c r="F954" s="32"/>
      <c r="G954" s="40"/>
      <c r="H954" s="40"/>
      <c r="I954" s="40"/>
      <c r="J954" s="40"/>
      <c r="K954" s="40"/>
      <c r="L954" s="40"/>
      <c r="M954" s="40"/>
      <c r="N954" s="32"/>
      <c r="O954" s="32"/>
      <c r="P954" s="40"/>
      <c r="Q954" s="40"/>
      <c r="R954" s="40"/>
      <c r="S954" s="40"/>
      <c r="T954" s="32"/>
    </row>
    <row r="955" spans="1:20" s="4" customFormat="1" x14ac:dyDescent="0.2">
      <c r="A955" s="3"/>
      <c r="B955" s="3"/>
      <c r="C955" s="3"/>
      <c r="D955" s="3"/>
      <c r="E955" s="3"/>
      <c r="F955" s="32"/>
      <c r="G955" s="40"/>
      <c r="H955" s="40"/>
      <c r="I955" s="40"/>
      <c r="J955" s="40"/>
      <c r="K955" s="40"/>
      <c r="L955" s="40"/>
      <c r="M955" s="40"/>
      <c r="N955" s="32"/>
      <c r="O955" s="32"/>
      <c r="P955" s="40"/>
      <c r="Q955" s="40"/>
      <c r="R955" s="40"/>
      <c r="S955" s="40"/>
      <c r="T955" s="32"/>
    </row>
    <row r="956" spans="1:20" s="4" customFormat="1" x14ac:dyDescent="0.2">
      <c r="A956" s="3"/>
      <c r="B956" s="3"/>
      <c r="C956" s="3"/>
      <c r="D956" s="3"/>
      <c r="E956" s="3"/>
      <c r="F956" s="32"/>
      <c r="G956" s="40"/>
      <c r="H956" s="40"/>
      <c r="I956" s="40"/>
      <c r="J956" s="40"/>
      <c r="K956" s="40"/>
      <c r="L956" s="40"/>
      <c r="M956" s="40"/>
      <c r="N956" s="32"/>
      <c r="O956" s="32"/>
      <c r="P956" s="40"/>
      <c r="Q956" s="40"/>
      <c r="R956" s="40"/>
      <c r="S956" s="40"/>
      <c r="T956" s="32"/>
    </row>
    <row r="957" spans="1:20" s="4" customFormat="1" x14ac:dyDescent="0.2">
      <c r="A957" s="3"/>
      <c r="B957" s="3"/>
      <c r="C957" s="3"/>
      <c r="D957" s="3"/>
      <c r="E957" s="3"/>
      <c r="F957" s="32"/>
      <c r="G957" s="40"/>
      <c r="H957" s="40"/>
      <c r="I957" s="40"/>
      <c r="J957" s="40"/>
      <c r="K957" s="40"/>
      <c r="L957" s="40"/>
      <c r="M957" s="40"/>
      <c r="N957" s="32"/>
      <c r="O957" s="32"/>
      <c r="P957" s="40"/>
      <c r="Q957" s="40"/>
      <c r="R957" s="40"/>
      <c r="S957" s="40"/>
      <c r="T957" s="32"/>
    </row>
    <row r="958" spans="1:20" s="4" customFormat="1" x14ac:dyDescent="0.2">
      <c r="A958" s="3"/>
      <c r="B958" s="3"/>
      <c r="C958" s="3"/>
      <c r="D958" s="3"/>
      <c r="E958" s="3"/>
      <c r="F958" s="32"/>
      <c r="G958" s="40"/>
      <c r="H958" s="40"/>
      <c r="I958" s="40"/>
      <c r="J958" s="40"/>
      <c r="K958" s="40"/>
      <c r="L958" s="40"/>
      <c r="M958" s="40"/>
      <c r="N958" s="32"/>
      <c r="O958" s="32"/>
      <c r="P958" s="40"/>
      <c r="Q958" s="40"/>
      <c r="R958" s="40"/>
      <c r="S958" s="40"/>
      <c r="T958" s="32"/>
    </row>
    <row r="959" spans="1:20" s="4" customFormat="1" x14ac:dyDescent="0.2">
      <c r="A959" s="3"/>
      <c r="B959" s="3"/>
      <c r="C959" s="3"/>
      <c r="D959" s="3"/>
      <c r="E959" s="3"/>
      <c r="F959" s="32"/>
      <c r="G959" s="40"/>
      <c r="H959" s="40"/>
      <c r="I959" s="40"/>
      <c r="J959" s="40"/>
      <c r="K959" s="40"/>
      <c r="L959" s="40"/>
      <c r="M959" s="40"/>
      <c r="N959" s="32"/>
      <c r="O959" s="32"/>
      <c r="P959" s="40"/>
      <c r="Q959" s="40"/>
      <c r="R959" s="40"/>
      <c r="S959" s="40"/>
      <c r="T959" s="32"/>
    </row>
    <row r="960" spans="1:20" s="4" customFormat="1" x14ac:dyDescent="0.2">
      <c r="A960" s="3"/>
      <c r="B960" s="3"/>
      <c r="C960" s="3"/>
      <c r="D960" s="3"/>
      <c r="E960" s="3"/>
      <c r="F960" s="32"/>
      <c r="G960" s="40"/>
      <c r="H960" s="40"/>
      <c r="I960" s="40"/>
      <c r="J960" s="40"/>
      <c r="K960" s="40"/>
      <c r="L960" s="40"/>
      <c r="M960" s="40"/>
      <c r="N960" s="32"/>
      <c r="O960" s="32"/>
      <c r="P960" s="40"/>
      <c r="Q960" s="40"/>
      <c r="R960" s="40"/>
      <c r="S960" s="40"/>
      <c r="T960" s="32"/>
    </row>
    <row r="961" spans="1:20" s="4" customFormat="1" x14ac:dyDescent="0.2">
      <c r="A961" s="3"/>
      <c r="B961" s="3"/>
      <c r="C961" s="3"/>
      <c r="D961" s="3"/>
      <c r="E961" s="3"/>
      <c r="F961" s="32"/>
      <c r="G961" s="40"/>
      <c r="H961" s="40"/>
      <c r="I961" s="40"/>
      <c r="J961" s="40"/>
      <c r="K961" s="40"/>
      <c r="L961" s="40"/>
      <c r="M961" s="40"/>
      <c r="N961" s="32"/>
      <c r="O961" s="32"/>
      <c r="P961" s="40"/>
      <c r="Q961" s="40"/>
      <c r="R961" s="40"/>
      <c r="S961" s="40"/>
      <c r="T961" s="32"/>
    </row>
    <row r="962" spans="1:20" s="4" customFormat="1" x14ac:dyDescent="0.2">
      <c r="A962" s="3"/>
      <c r="B962" s="3"/>
      <c r="C962" s="3"/>
      <c r="D962" s="3"/>
      <c r="E962" s="3"/>
      <c r="F962" s="32"/>
      <c r="G962" s="40"/>
      <c r="H962" s="40"/>
      <c r="I962" s="40"/>
      <c r="J962" s="40"/>
      <c r="K962" s="40"/>
      <c r="L962" s="40"/>
      <c r="M962" s="40"/>
      <c r="N962" s="32"/>
      <c r="O962" s="32"/>
      <c r="P962" s="40"/>
      <c r="Q962" s="40"/>
      <c r="R962" s="40"/>
      <c r="S962" s="40"/>
      <c r="T962" s="32"/>
    </row>
    <row r="963" spans="1:20" s="4" customFormat="1" x14ac:dyDescent="0.2">
      <c r="A963" s="3"/>
      <c r="B963" s="3"/>
      <c r="C963" s="3"/>
      <c r="D963" s="3"/>
      <c r="E963" s="3"/>
      <c r="F963" s="32"/>
      <c r="G963" s="40"/>
      <c r="H963" s="40"/>
      <c r="I963" s="40"/>
      <c r="J963" s="40"/>
      <c r="K963" s="40"/>
      <c r="L963" s="40"/>
      <c r="M963" s="40"/>
      <c r="N963" s="32"/>
      <c r="O963" s="32"/>
      <c r="P963" s="40"/>
      <c r="Q963" s="40"/>
      <c r="R963" s="40"/>
      <c r="S963" s="40"/>
      <c r="T963" s="32"/>
    </row>
    <row r="964" spans="1:20" s="4" customFormat="1" x14ac:dyDescent="0.2">
      <c r="A964" s="3"/>
      <c r="B964" s="3"/>
      <c r="C964" s="3"/>
      <c r="D964" s="3"/>
      <c r="E964" s="3"/>
      <c r="F964" s="32"/>
      <c r="G964" s="40"/>
      <c r="H964" s="40"/>
      <c r="I964" s="40"/>
      <c r="J964" s="40"/>
      <c r="K964" s="40"/>
      <c r="L964" s="40"/>
      <c r="M964" s="40"/>
      <c r="N964" s="32"/>
      <c r="O964" s="32"/>
      <c r="P964" s="40"/>
      <c r="Q964" s="40"/>
      <c r="R964" s="40"/>
      <c r="S964" s="40"/>
      <c r="T964" s="32"/>
    </row>
    <row r="965" spans="1:20" s="4" customFormat="1" x14ac:dyDescent="0.2">
      <c r="A965" s="3"/>
      <c r="B965" s="3"/>
      <c r="C965" s="3"/>
      <c r="D965" s="3"/>
      <c r="E965" s="3"/>
      <c r="F965" s="32"/>
      <c r="G965" s="40"/>
      <c r="H965" s="40"/>
      <c r="I965" s="40"/>
      <c r="J965" s="40"/>
      <c r="K965" s="40"/>
      <c r="L965" s="40"/>
      <c r="M965" s="40"/>
      <c r="N965" s="32"/>
      <c r="O965" s="32"/>
      <c r="P965" s="40"/>
      <c r="Q965" s="40"/>
      <c r="R965" s="40"/>
      <c r="S965" s="40"/>
      <c r="T965" s="32"/>
    </row>
    <row r="966" spans="1:20" s="4" customFormat="1" x14ac:dyDescent="0.2">
      <c r="A966" s="3"/>
      <c r="B966" s="3"/>
      <c r="C966" s="3"/>
      <c r="D966" s="3"/>
      <c r="E966" s="3"/>
      <c r="F966" s="32"/>
      <c r="G966" s="40"/>
      <c r="H966" s="40"/>
      <c r="I966" s="40"/>
      <c r="J966" s="40"/>
      <c r="K966" s="40"/>
      <c r="L966" s="40"/>
      <c r="M966" s="40"/>
      <c r="N966" s="32"/>
      <c r="O966" s="32"/>
      <c r="P966" s="40"/>
      <c r="Q966" s="40"/>
      <c r="R966" s="40"/>
      <c r="S966" s="40"/>
      <c r="T966" s="32"/>
    </row>
    <row r="967" spans="1:20" s="4" customFormat="1" x14ac:dyDescent="0.2">
      <c r="A967" s="3"/>
      <c r="B967" s="3"/>
      <c r="C967" s="3"/>
      <c r="D967" s="3"/>
      <c r="E967" s="3"/>
      <c r="F967" s="32"/>
      <c r="G967" s="40"/>
      <c r="H967" s="40"/>
      <c r="I967" s="40"/>
      <c r="J967" s="40"/>
      <c r="K967" s="40"/>
      <c r="L967" s="40"/>
      <c r="M967" s="40"/>
      <c r="N967" s="32"/>
      <c r="O967" s="32"/>
      <c r="P967" s="40"/>
      <c r="Q967" s="40"/>
      <c r="R967" s="40"/>
      <c r="S967" s="40"/>
      <c r="T967" s="32"/>
    </row>
    <row r="968" spans="1:20" s="4" customFormat="1" x14ac:dyDescent="0.2">
      <c r="A968" s="3"/>
      <c r="B968" s="3"/>
      <c r="C968" s="3"/>
      <c r="D968" s="3"/>
      <c r="E968" s="3"/>
      <c r="F968" s="32"/>
      <c r="G968" s="40"/>
      <c r="H968" s="40"/>
      <c r="I968" s="40"/>
      <c r="J968" s="40"/>
      <c r="K968" s="40"/>
      <c r="L968" s="40"/>
      <c r="M968" s="40"/>
      <c r="N968" s="32"/>
      <c r="O968" s="32"/>
      <c r="P968" s="40"/>
      <c r="Q968" s="40"/>
      <c r="R968" s="40"/>
      <c r="S968" s="40"/>
      <c r="T968" s="32"/>
    </row>
    <row r="969" spans="1:20" s="4" customFormat="1" x14ac:dyDescent="0.2">
      <c r="A969" s="3"/>
      <c r="B969" s="3"/>
      <c r="C969" s="3"/>
      <c r="D969" s="3"/>
      <c r="E969" s="3"/>
      <c r="F969" s="32"/>
      <c r="G969" s="40"/>
      <c r="H969" s="40"/>
      <c r="I969" s="40"/>
      <c r="J969" s="40"/>
      <c r="K969" s="40"/>
      <c r="L969" s="40"/>
      <c r="M969" s="40"/>
      <c r="N969" s="32"/>
      <c r="O969" s="32"/>
      <c r="P969" s="40"/>
      <c r="Q969" s="40"/>
      <c r="R969" s="40"/>
      <c r="S969" s="40"/>
      <c r="T969" s="32"/>
    </row>
    <row r="970" spans="1:20" s="4" customFormat="1" x14ac:dyDescent="0.2">
      <c r="A970" s="3"/>
      <c r="B970" s="3"/>
      <c r="C970" s="3"/>
      <c r="D970" s="3"/>
      <c r="E970" s="3"/>
      <c r="F970" s="32"/>
      <c r="G970" s="40"/>
      <c r="H970" s="40"/>
      <c r="I970" s="40"/>
      <c r="J970" s="40"/>
      <c r="K970" s="40"/>
      <c r="L970" s="40"/>
      <c r="M970" s="40"/>
      <c r="N970" s="32"/>
      <c r="O970" s="32"/>
      <c r="P970" s="40"/>
      <c r="Q970" s="40"/>
      <c r="R970" s="40"/>
      <c r="S970" s="40"/>
      <c r="T970" s="32"/>
    </row>
    <row r="971" spans="1:20" s="4" customFormat="1" x14ac:dyDescent="0.2">
      <c r="A971" s="3"/>
      <c r="B971" s="3"/>
      <c r="C971" s="3"/>
      <c r="D971" s="3"/>
      <c r="E971" s="3"/>
      <c r="F971" s="32"/>
      <c r="G971" s="40"/>
      <c r="H971" s="40"/>
      <c r="I971" s="40"/>
      <c r="J971" s="40"/>
      <c r="K971" s="40"/>
      <c r="L971" s="40"/>
      <c r="M971" s="40"/>
      <c r="N971" s="32"/>
      <c r="O971" s="32"/>
      <c r="P971" s="40"/>
      <c r="Q971" s="40"/>
      <c r="R971" s="40"/>
      <c r="S971" s="40"/>
      <c r="T971" s="32"/>
    </row>
    <row r="972" spans="1:20" s="4" customFormat="1" x14ac:dyDescent="0.2">
      <c r="A972" s="3"/>
      <c r="B972" s="3"/>
      <c r="C972" s="3"/>
      <c r="D972" s="3"/>
      <c r="E972" s="3"/>
      <c r="F972" s="32"/>
      <c r="G972" s="40"/>
      <c r="H972" s="40"/>
      <c r="I972" s="40"/>
      <c r="J972" s="40"/>
      <c r="K972" s="40"/>
      <c r="L972" s="40"/>
      <c r="M972" s="40"/>
      <c r="N972" s="32"/>
      <c r="O972" s="32"/>
      <c r="P972" s="40"/>
      <c r="Q972" s="40"/>
      <c r="R972" s="40"/>
      <c r="S972" s="40"/>
      <c r="T972" s="32"/>
    </row>
    <row r="973" spans="1:20" s="4" customFormat="1" x14ac:dyDescent="0.2">
      <c r="A973" s="3"/>
      <c r="B973" s="3"/>
      <c r="C973" s="3"/>
      <c r="D973" s="3"/>
      <c r="E973" s="3"/>
      <c r="F973" s="32"/>
      <c r="G973" s="40"/>
      <c r="H973" s="40"/>
      <c r="I973" s="40"/>
      <c r="J973" s="40"/>
      <c r="K973" s="40"/>
      <c r="L973" s="40"/>
      <c r="M973" s="40"/>
      <c r="N973" s="32"/>
      <c r="O973" s="32"/>
      <c r="P973" s="40"/>
      <c r="Q973" s="40"/>
      <c r="R973" s="40"/>
      <c r="S973" s="40"/>
      <c r="T973" s="32"/>
    </row>
    <row r="974" spans="1:20" s="4" customFormat="1" x14ac:dyDescent="0.2">
      <c r="A974" s="3"/>
      <c r="B974" s="3"/>
      <c r="C974" s="3"/>
      <c r="D974" s="3"/>
      <c r="E974" s="3"/>
      <c r="F974" s="32"/>
      <c r="G974" s="40"/>
      <c r="H974" s="40"/>
      <c r="I974" s="40"/>
      <c r="J974" s="40"/>
      <c r="K974" s="40"/>
      <c r="L974" s="40"/>
      <c r="M974" s="40"/>
      <c r="N974" s="32"/>
      <c r="O974" s="32"/>
      <c r="P974" s="40"/>
      <c r="Q974" s="40"/>
      <c r="R974" s="40"/>
      <c r="S974" s="40"/>
      <c r="T974" s="32"/>
    </row>
    <row r="975" spans="1:20" s="4" customFormat="1" x14ac:dyDescent="0.2">
      <c r="A975" s="3"/>
      <c r="B975" s="3"/>
      <c r="C975" s="3"/>
      <c r="D975" s="3"/>
      <c r="E975" s="3"/>
      <c r="F975" s="32"/>
      <c r="G975" s="40"/>
      <c r="H975" s="40"/>
      <c r="I975" s="40"/>
      <c r="J975" s="40"/>
      <c r="K975" s="40"/>
      <c r="L975" s="40"/>
      <c r="M975" s="40"/>
      <c r="N975" s="32"/>
      <c r="O975" s="32"/>
      <c r="P975" s="40"/>
      <c r="Q975" s="40"/>
      <c r="R975" s="40"/>
      <c r="S975" s="40"/>
      <c r="T975" s="32"/>
    </row>
    <row r="976" spans="1:20" s="4" customFormat="1" x14ac:dyDescent="0.2">
      <c r="A976" s="3"/>
      <c r="B976" s="3"/>
      <c r="C976" s="3"/>
      <c r="D976" s="3"/>
      <c r="E976" s="3"/>
      <c r="F976" s="32"/>
      <c r="G976" s="40"/>
      <c r="H976" s="40"/>
      <c r="I976" s="40"/>
      <c r="J976" s="40"/>
      <c r="K976" s="40"/>
      <c r="L976" s="40"/>
      <c r="M976" s="40"/>
      <c r="N976" s="32"/>
      <c r="O976" s="32"/>
      <c r="P976" s="40"/>
      <c r="Q976" s="40"/>
      <c r="R976" s="40"/>
      <c r="S976" s="40"/>
      <c r="T976" s="32"/>
    </row>
    <row r="977" spans="1:20" s="4" customFormat="1" x14ac:dyDescent="0.2">
      <c r="A977" s="3"/>
      <c r="B977" s="3"/>
      <c r="C977" s="3"/>
      <c r="D977" s="3"/>
      <c r="E977" s="3"/>
      <c r="F977" s="32"/>
      <c r="G977" s="40"/>
      <c r="H977" s="40"/>
      <c r="I977" s="40"/>
      <c r="J977" s="40"/>
      <c r="K977" s="40"/>
      <c r="L977" s="40"/>
      <c r="M977" s="40"/>
      <c r="N977" s="32"/>
      <c r="O977" s="32"/>
      <c r="P977" s="40"/>
      <c r="Q977" s="40"/>
      <c r="R977" s="40"/>
      <c r="S977" s="40"/>
      <c r="T977" s="32"/>
    </row>
    <row r="978" spans="1:20" s="4" customFormat="1" x14ac:dyDescent="0.2">
      <c r="A978" s="3"/>
      <c r="B978" s="3"/>
      <c r="C978" s="3"/>
      <c r="D978" s="3"/>
      <c r="E978" s="3"/>
      <c r="F978" s="32"/>
      <c r="G978" s="40"/>
      <c r="H978" s="40"/>
      <c r="I978" s="40"/>
      <c r="J978" s="40"/>
      <c r="K978" s="40"/>
      <c r="L978" s="40"/>
      <c r="M978" s="40"/>
      <c r="N978" s="32"/>
      <c r="O978" s="32"/>
      <c r="P978" s="40"/>
      <c r="Q978" s="40"/>
      <c r="R978" s="40"/>
      <c r="S978" s="40"/>
      <c r="T978" s="32"/>
    </row>
    <row r="979" spans="1:20" s="4" customFormat="1" x14ac:dyDescent="0.2">
      <c r="A979" s="3"/>
      <c r="B979" s="3"/>
      <c r="C979" s="3"/>
      <c r="D979" s="3"/>
      <c r="E979" s="3"/>
      <c r="F979" s="32"/>
      <c r="G979" s="40"/>
      <c r="H979" s="40"/>
      <c r="I979" s="40"/>
      <c r="J979" s="40"/>
      <c r="K979" s="40"/>
      <c r="L979" s="40"/>
      <c r="M979" s="40"/>
      <c r="N979" s="32"/>
      <c r="O979" s="32"/>
      <c r="P979" s="40"/>
      <c r="Q979" s="40"/>
      <c r="R979" s="40"/>
      <c r="S979" s="40"/>
      <c r="T979" s="32"/>
    </row>
    <row r="980" spans="1:20" s="4" customFormat="1" x14ac:dyDescent="0.2">
      <c r="A980" s="3"/>
      <c r="B980" s="3"/>
      <c r="C980" s="3"/>
      <c r="D980" s="3"/>
      <c r="E980" s="3"/>
      <c r="F980" s="32"/>
      <c r="G980" s="40"/>
      <c r="H980" s="40"/>
      <c r="I980" s="40"/>
      <c r="J980" s="40"/>
      <c r="K980" s="40"/>
      <c r="L980" s="40"/>
      <c r="M980" s="40"/>
      <c r="N980" s="32"/>
      <c r="O980" s="32"/>
      <c r="P980" s="40"/>
      <c r="Q980" s="40"/>
      <c r="R980" s="40"/>
      <c r="S980" s="40"/>
      <c r="T980" s="32"/>
    </row>
    <row r="981" spans="1:20" s="4" customFormat="1" x14ac:dyDescent="0.2">
      <c r="A981" s="3"/>
      <c r="B981" s="3"/>
      <c r="C981" s="3"/>
      <c r="D981" s="3"/>
      <c r="E981" s="3"/>
      <c r="F981" s="32"/>
      <c r="G981" s="40"/>
      <c r="H981" s="40"/>
      <c r="I981" s="40"/>
      <c r="J981" s="40"/>
      <c r="K981" s="40"/>
      <c r="L981" s="40"/>
      <c r="M981" s="40"/>
      <c r="N981" s="32"/>
      <c r="O981" s="32"/>
      <c r="P981" s="40"/>
      <c r="Q981" s="40"/>
      <c r="R981" s="40"/>
      <c r="S981" s="40"/>
      <c r="T981" s="32"/>
    </row>
    <row r="982" spans="1:20" s="4" customFormat="1" x14ac:dyDescent="0.2">
      <c r="A982" s="3"/>
      <c r="B982" s="3"/>
      <c r="C982" s="3"/>
      <c r="D982" s="3"/>
      <c r="E982" s="3"/>
      <c r="F982" s="32"/>
      <c r="G982" s="40"/>
      <c r="H982" s="40"/>
      <c r="I982" s="40"/>
      <c r="J982" s="40"/>
      <c r="K982" s="40"/>
      <c r="L982" s="40"/>
      <c r="M982" s="40"/>
      <c r="N982" s="32"/>
      <c r="O982" s="32"/>
      <c r="P982" s="40"/>
      <c r="Q982" s="40"/>
      <c r="R982" s="40"/>
      <c r="S982" s="40"/>
      <c r="T982" s="32"/>
    </row>
    <row r="983" spans="1:20" s="4" customFormat="1" x14ac:dyDescent="0.2">
      <c r="A983" s="3"/>
      <c r="B983" s="3"/>
      <c r="C983" s="3"/>
      <c r="D983" s="3"/>
      <c r="E983" s="3"/>
      <c r="F983" s="32"/>
      <c r="G983" s="40"/>
      <c r="H983" s="40"/>
      <c r="I983" s="40"/>
      <c r="J983" s="40"/>
      <c r="K983" s="40"/>
      <c r="L983" s="40"/>
      <c r="M983" s="40"/>
      <c r="N983" s="32"/>
      <c r="O983" s="32"/>
      <c r="P983" s="40"/>
      <c r="Q983" s="40"/>
      <c r="R983" s="40"/>
      <c r="S983" s="40"/>
      <c r="T983" s="32"/>
    </row>
    <row r="984" spans="1:20" s="4" customFormat="1" x14ac:dyDescent="0.2">
      <c r="A984" s="3"/>
      <c r="B984" s="3"/>
      <c r="C984" s="3"/>
      <c r="D984" s="3"/>
      <c r="E984" s="3"/>
      <c r="F984" s="32"/>
      <c r="G984" s="40"/>
      <c r="H984" s="40"/>
      <c r="I984" s="40"/>
      <c r="J984" s="40"/>
      <c r="K984" s="40"/>
      <c r="L984" s="40"/>
      <c r="M984" s="40"/>
      <c r="N984" s="32"/>
      <c r="O984" s="32"/>
      <c r="P984" s="40"/>
      <c r="Q984" s="40"/>
      <c r="R984" s="40"/>
      <c r="S984" s="40"/>
      <c r="T984" s="32"/>
    </row>
    <row r="985" spans="1:20" s="4" customFormat="1" x14ac:dyDescent="0.2">
      <c r="A985" s="3"/>
      <c r="B985" s="3"/>
      <c r="C985" s="3"/>
      <c r="D985" s="3"/>
      <c r="E985" s="3"/>
      <c r="F985" s="32"/>
      <c r="G985" s="40"/>
      <c r="H985" s="40"/>
      <c r="I985" s="40"/>
      <c r="J985" s="40"/>
      <c r="K985" s="40"/>
      <c r="L985" s="40"/>
      <c r="M985" s="40"/>
      <c r="N985" s="32"/>
      <c r="O985" s="32"/>
      <c r="P985" s="40"/>
      <c r="Q985" s="40"/>
      <c r="R985" s="40"/>
      <c r="S985" s="40"/>
      <c r="T985" s="32"/>
    </row>
    <row r="986" spans="1:20" s="4" customFormat="1" x14ac:dyDescent="0.2">
      <c r="A986" s="3"/>
      <c r="B986" s="3"/>
      <c r="C986" s="3"/>
      <c r="D986" s="3"/>
      <c r="E986" s="3"/>
      <c r="F986" s="32"/>
      <c r="G986" s="40"/>
      <c r="H986" s="40"/>
      <c r="I986" s="40"/>
      <c r="J986" s="40"/>
      <c r="K986" s="40"/>
      <c r="L986" s="40"/>
      <c r="M986" s="40"/>
      <c r="N986" s="32"/>
      <c r="O986" s="32"/>
      <c r="P986" s="40"/>
      <c r="Q986" s="40"/>
      <c r="R986" s="40"/>
      <c r="S986" s="40"/>
      <c r="T986" s="32"/>
    </row>
    <row r="987" spans="1:20" s="4" customFormat="1" x14ac:dyDescent="0.2">
      <c r="A987" s="3"/>
      <c r="B987" s="3"/>
      <c r="C987" s="3"/>
      <c r="D987" s="3"/>
      <c r="E987" s="3"/>
      <c r="F987" s="32"/>
      <c r="G987" s="40"/>
      <c r="H987" s="40"/>
      <c r="I987" s="40"/>
      <c r="J987" s="40"/>
      <c r="K987" s="40"/>
      <c r="L987" s="40"/>
      <c r="M987" s="40"/>
      <c r="N987" s="32"/>
      <c r="O987" s="32"/>
      <c r="P987" s="40"/>
      <c r="Q987" s="40"/>
      <c r="R987" s="40"/>
      <c r="S987" s="40"/>
      <c r="T987" s="32"/>
    </row>
    <row r="988" spans="1:20" s="4" customFormat="1" x14ac:dyDescent="0.2">
      <c r="A988" s="3"/>
      <c r="B988" s="3"/>
      <c r="C988" s="3"/>
      <c r="D988" s="3"/>
      <c r="E988" s="3"/>
      <c r="F988" s="32"/>
      <c r="G988" s="40"/>
      <c r="H988" s="40"/>
      <c r="I988" s="40"/>
      <c r="J988" s="40"/>
      <c r="K988" s="40"/>
      <c r="L988" s="40"/>
      <c r="M988" s="40"/>
      <c r="N988" s="32"/>
      <c r="O988" s="32"/>
      <c r="P988" s="40"/>
      <c r="Q988" s="40"/>
      <c r="R988" s="40"/>
      <c r="S988" s="40"/>
      <c r="T988" s="32"/>
    </row>
    <row r="989" spans="1:20" s="4" customFormat="1" x14ac:dyDescent="0.2">
      <c r="A989" s="3"/>
      <c r="B989" s="3"/>
      <c r="C989" s="3"/>
      <c r="D989" s="3"/>
      <c r="E989" s="3"/>
      <c r="F989" s="32"/>
      <c r="G989" s="40"/>
      <c r="H989" s="40"/>
      <c r="I989" s="40"/>
      <c r="J989" s="40"/>
      <c r="K989" s="40"/>
      <c r="L989" s="40"/>
      <c r="M989" s="40"/>
      <c r="N989" s="32"/>
      <c r="O989" s="32"/>
      <c r="P989" s="40"/>
      <c r="Q989" s="40"/>
      <c r="R989" s="40"/>
      <c r="S989" s="40"/>
      <c r="T989" s="32"/>
    </row>
    <row r="990" spans="1:20" s="4" customFormat="1" x14ac:dyDescent="0.2">
      <c r="A990" s="3"/>
      <c r="B990" s="3"/>
      <c r="C990" s="3"/>
      <c r="D990" s="3"/>
      <c r="E990" s="3"/>
      <c r="F990" s="32"/>
      <c r="G990" s="40"/>
      <c r="H990" s="40"/>
      <c r="I990" s="40"/>
      <c r="J990" s="40"/>
      <c r="K990" s="40"/>
      <c r="L990" s="40"/>
      <c r="M990" s="40"/>
      <c r="N990" s="32"/>
      <c r="O990" s="32"/>
      <c r="P990" s="40"/>
      <c r="Q990" s="40"/>
      <c r="R990" s="40"/>
      <c r="S990" s="40"/>
      <c r="T990" s="32"/>
    </row>
    <row r="991" spans="1:20" s="4" customFormat="1" x14ac:dyDescent="0.2">
      <c r="A991" s="3"/>
      <c r="B991" s="3"/>
      <c r="C991" s="3"/>
      <c r="D991" s="3"/>
      <c r="E991" s="3"/>
      <c r="F991" s="32"/>
      <c r="G991" s="40"/>
      <c r="H991" s="40"/>
      <c r="I991" s="40"/>
      <c r="J991" s="40"/>
      <c r="K991" s="40"/>
      <c r="L991" s="40"/>
      <c r="M991" s="40"/>
      <c r="N991" s="32"/>
      <c r="O991" s="32"/>
      <c r="P991" s="40"/>
      <c r="Q991" s="40"/>
      <c r="R991" s="40"/>
      <c r="S991" s="40"/>
      <c r="T991" s="32"/>
    </row>
    <row r="992" spans="1:20" s="4" customFormat="1" x14ac:dyDescent="0.2">
      <c r="A992" s="3"/>
      <c r="B992" s="3"/>
      <c r="C992" s="3"/>
      <c r="D992" s="3"/>
      <c r="E992" s="3"/>
      <c r="F992" s="32"/>
      <c r="G992" s="40"/>
      <c r="H992" s="40"/>
      <c r="I992" s="40"/>
      <c r="J992" s="40"/>
      <c r="K992" s="40"/>
      <c r="L992" s="40"/>
      <c r="M992" s="40"/>
      <c r="N992" s="32"/>
      <c r="O992" s="32"/>
      <c r="P992" s="40"/>
      <c r="Q992" s="40"/>
      <c r="R992" s="40"/>
      <c r="S992" s="40"/>
      <c r="T992" s="32"/>
    </row>
    <row r="993" spans="1:20" s="4" customFormat="1" x14ac:dyDescent="0.2">
      <c r="A993" s="3"/>
      <c r="B993" s="3"/>
      <c r="C993" s="3"/>
      <c r="D993" s="3"/>
      <c r="E993" s="3"/>
      <c r="F993" s="32"/>
      <c r="G993" s="40"/>
      <c r="H993" s="40"/>
      <c r="I993" s="40"/>
      <c r="J993" s="40"/>
      <c r="K993" s="40"/>
      <c r="L993" s="40"/>
      <c r="M993" s="40"/>
      <c r="N993" s="32"/>
      <c r="O993" s="32"/>
      <c r="P993" s="40"/>
      <c r="Q993" s="40"/>
      <c r="R993" s="40"/>
      <c r="S993" s="40"/>
      <c r="T993" s="32"/>
    </row>
    <row r="994" spans="1:20" s="4" customFormat="1" x14ac:dyDescent="0.2">
      <c r="A994" s="3"/>
      <c r="B994" s="3"/>
      <c r="C994" s="3"/>
      <c r="D994" s="3"/>
      <c r="E994" s="3"/>
      <c r="F994" s="32"/>
      <c r="G994" s="40"/>
      <c r="H994" s="40"/>
      <c r="I994" s="40"/>
      <c r="J994" s="40"/>
      <c r="K994" s="40"/>
      <c r="L994" s="40"/>
      <c r="M994" s="40"/>
      <c r="N994" s="32"/>
      <c r="O994" s="32"/>
      <c r="P994" s="40"/>
      <c r="Q994" s="40"/>
      <c r="R994" s="40"/>
      <c r="S994" s="40"/>
      <c r="T994" s="32"/>
    </row>
    <row r="995" spans="1:20" s="4" customFormat="1" x14ac:dyDescent="0.2">
      <c r="A995" s="3"/>
      <c r="B995" s="3"/>
      <c r="C995" s="3"/>
      <c r="D995" s="3"/>
      <c r="E995" s="3"/>
      <c r="F995" s="32"/>
      <c r="G995" s="40"/>
      <c r="H995" s="40"/>
      <c r="I995" s="40"/>
      <c r="J995" s="40"/>
      <c r="K995" s="40"/>
      <c r="L995" s="40"/>
      <c r="M995" s="40"/>
      <c r="N995" s="32"/>
      <c r="O995" s="32"/>
      <c r="P995" s="40"/>
      <c r="Q995" s="40"/>
      <c r="R995" s="40"/>
      <c r="S995" s="40"/>
      <c r="T995" s="32"/>
    </row>
    <row r="996" spans="1:20" s="4" customFormat="1" x14ac:dyDescent="0.2">
      <c r="A996" s="3"/>
      <c r="B996" s="3"/>
      <c r="C996" s="3"/>
      <c r="D996" s="3"/>
      <c r="E996" s="3"/>
      <c r="F996" s="32"/>
      <c r="G996" s="40"/>
      <c r="H996" s="40"/>
      <c r="I996" s="40"/>
      <c r="J996" s="40"/>
      <c r="K996" s="40"/>
      <c r="L996" s="40"/>
      <c r="M996" s="40"/>
      <c r="N996" s="32"/>
      <c r="O996" s="32"/>
      <c r="P996" s="40"/>
      <c r="Q996" s="40"/>
      <c r="R996" s="40"/>
      <c r="S996" s="40"/>
      <c r="T996" s="32"/>
    </row>
    <row r="997" spans="1:20" s="4" customFormat="1" x14ac:dyDescent="0.2">
      <c r="A997" s="3"/>
      <c r="B997" s="3"/>
      <c r="C997" s="3"/>
      <c r="D997" s="3"/>
      <c r="E997" s="3"/>
      <c r="F997" s="32"/>
      <c r="G997" s="40"/>
      <c r="H997" s="40"/>
      <c r="I997" s="40"/>
      <c r="J997" s="40"/>
      <c r="K997" s="40"/>
      <c r="L997" s="40"/>
      <c r="M997" s="40"/>
      <c r="N997" s="32"/>
      <c r="O997" s="32"/>
      <c r="P997" s="40"/>
      <c r="Q997" s="40"/>
      <c r="R997" s="40"/>
      <c r="S997" s="40"/>
      <c r="T997" s="32"/>
    </row>
    <row r="998" spans="1:20" s="4" customFormat="1" x14ac:dyDescent="0.2">
      <c r="A998" s="3"/>
      <c r="B998" s="3"/>
      <c r="C998" s="3"/>
      <c r="D998" s="3"/>
      <c r="E998" s="3"/>
      <c r="F998" s="32"/>
      <c r="G998" s="40"/>
      <c r="H998" s="40"/>
      <c r="I998" s="40"/>
      <c r="J998" s="40"/>
      <c r="K998" s="40"/>
      <c r="L998" s="40"/>
      <c r="M998" s="40"/>
      <c r="N998" s="32"/>
      <c r="O998" s="32"/>
      <c r="P998" s="40"/>
      <c r="Q998" s="40"/>
      <c r="R998" s="40"/>
      <c r="S998" s="40"/>
      <c r="T998" s="32"/>
    </row>
    <row r="999" spans="1:20" s="4" customFormat="1" x14ac:dyDescent="0.2">
      <c r="A999" s="3"/>
      <c r="B999" s="3"/>
      <c r="C999" s="3"/>
      <c r="D999" s="3"/>
      <c r="E999" s="3"/>
      <c r="F999" s="32"/>
      <c r="G999" s="40"/>
      <c r="H999" s="40"/>
      <c r="I999" s="40"/>
      <c r="J999" s="40"/>
      <c r="K999" s="40"/>
      <c r="L999" s="40"/>
      <c r="M999" s="40"/>
      <c r="N999" s="32"/>
      <c r="O999" s="32"/>
      <c r="P999" s="40"/>
      <c r="Q999" s="40"/>
      <c r="R999" s="40"/>
      <c r="S999" s="40"/>
      <c r="T999" s="32"/>
    </row>
    <row r="1000" spans="1:20" s="4" customFormat="1" x14ac:dyDescent="0.2">
      <c r="A1000" s="3"/>
      <c r="B1000" s="3"/>
      <c r="C1000" s="3"/>
      <c r="D1000" s="3"/>
      <c r="E1000" s="3"/>
      <c r="F1000" s="32"/>
      <c r="G1000" s="40"/>
      <c r="H1000" s="40"/>
      <c r="I1000" s="40"/>
      <c r="J1000" s="40"/>
      <c r="K1000" s="40"/>
      <c r="L1000" s="40"/>
      <c r="M1000" s="40"/>
      <c r="N1000" s="32"/>
      <c r="O1000" s="32"/>
      <c r="P1000" s="40"/>
      <c r="Q1000" s="40"/>
      <c r="R1000" s="40"/>
      <c r="S1000" s="40"/>
      <c r="T1000" s="32"/>
    </row>
    <row r="1001" spans="1:20" s="4" customFormat="1" x14ac:dyDescent="0.2">
      <c r="A1001" s="3"/>
      <c r="B1001" s="3"/>
      <c r="C1001" s="3"/>
      <c r="D1001" s="3"/>
      <c r="E1001" s="3"/>
      <c r="F1001" s="32"/>
      <c r="G1001" s="40"/>
      <c r="H1001" s="40"/>
      <c r="I1001" s="40"/>
      <c r="J1001" s="40"/>
      <c r="K1001" s="40"/>
      <c r="L1001" s="40"/>
      <c r="M1001" s="40"/>
      <c r="N1001" s="32"/>
      <c r="O1001" s="32"/>
      <c r="P1001" s="40"/>
      <c r="Q1001" s="40"/>
      <c r="R1001" s="40"/>
      <c r="S1001" s="40"/>
      <c r="T1001" s="32"/>
    </row>
    <row r="1002" spans="1:20" s="4" customFormat="1" x14ac:dyDescent="0.2">
      <c r="A1002" s="3"/>
      <c r="B1002" s="3"/>
      <c r="C1002" s="3"/>
      <c r="D1002" s="3"/>
      <c r="E1002" s="3"/>
      <c r="F1002" s="32"/>
      <c r="G1002" s="40"/>
      <c r="H1002" s="40"/>
      <c r="I1002" s="40"/>
      <c r="J1002" s="40"/>
      <c r="K1002" s="40"/>
      <c r="L1002" s="40"/>
      <c r="M1002" s="40"/>
      <c r="N1002" s="32"/>
      <c r="O1002" s="32"/>
      <c r="P1002" s="40"/>
      <c r="Q1002" s="40"/>
      <c r="R1002" s="40"/>
      <c r="S1002" s="40"/>
      <c r="T1002" s="32"/>
    </row>
    <row r="1003" spans="1:20" s="4" customFormat="1" x14ac:dyDescent="0.2">
      <c r="A1003" s="3"/>
      <c r="B1003" s="3"/>
      <c r="C1003" s="3"/>
      <c r="D1003" s="3"/>
      <c r="E1003" s="3"/>
      <c r="F1003" s="32"/>
      <c r="G1003" s="40"/>
      <c r="H1003" s="40"/>
      <c r="I1003" s="40"/>
      <c r="J1003" s="40"/>
      <c r="K1003" s="40"/>
      <c r="L1003" s="40"/>
      <c r="M1003" s="40"/>
      <c r="N1003" s="32"/>
      <c r="O1003" s="32"/>
      <c r="P1003" s="40"/>
      <c r="Q1003" s="40"/>
      <c r="R1003" s="40"/>
      <c r="S1003" s="40"/>
      <c r="T1003" s="32"/>
    </row>
    <row r="1004" spans="1:20" s="4" customFormat="1" x14ac:dyDescent="0.2">
      <c r="A1004" s="3"/>
      <c r="B1004" s="3"/>
      <c r="C1004" s="3"/>
      <c r="D1004" s="3"/>
      <c r="E1004" s="3"/>
      <c r="F1004" s="32"/>
      <c r="G1004" s="40"/>
      <c r="H1004" s="40"/>
      <c r="I1004" s="40"/>
      <c r="J1004" s="40"/>
      <c r="K1004" s="40"/>
      <c r="L1004" s="40"/>
      <c r="M1004" s="40"/>
      <c r="N1004" s="32"/>
      <c r="O1004" s="32"/>
      <c r="P1004" s="40"/>
      <c r="Q1004" s="40"/>
      <c r="R1004" s="40"/>
      <c r="S1004" s="40"/>
      <c r="T1004" s="32"/>
    </row>
    <row r="1005" spans="1:20" s="4" customFormat="1" x14ac:dyDescent="0.2">
      <c r="A1005" s="3"/>
      <c r="B1005" s="3"/>
      <c r="C1005" s="3"/>
      <c r="D1005" s="3"/>
      <c r="E1005" s="3"/>
      <c r="F1005" s="32"/>
      <c r="G1005" s="40"/>
      <c r="H1005" s="40"/>
      <c r="I1005" s="40"/>
      <c r="J1005" s="40"/>
      <c r="K1005" s="40"/>
      <c r="L1005" s="40"/>
      <c r="M1005" s="40"/>
      <c r="N1005" s="32"/>
      <c r="O1005" s="32"/>
      <c r="P1005" s="40"/>
      <c r="Q1005" s="40"/>
      <c r="R1005" s="40"/>
      <c r="S1005" s="40"/>
      <c r="T1005" s="32"/>
    </row>
    <row r="1006" spans="1:20" s="4" customFormat="1" x14ac:dyDescent="0.2">
      <c r="A1006" s="3"/>
      <c r="B1006" s="3"/>
      <c r="C1006" s="3"/>
      <c r="D1006" s="3"/>
      <c r="E1006" s="3"/>
      <c r="F1006" s="32"/>
      <c r="G1006" s="40"/>
      <c r="H1006" s="40"/>
      <c r="I1006" s="40"/>
      <c r="J1006" s="40"/>
      <c r="K1006" s="40"/>
      <c r="L1006" s="40"/>
      <c r="M1006" s="40"/>
      <c r="N1006" s="32"/>
      <c r="O1006" s="32"/>
      <c r="P1006" s="40"/>
      <c r="Q1006" s="40"/>
      <c r="R1006" s="40"/>
      <c r="S1006" s="40"/>
      <c r="T1006" s="32"/>
    </row>
    <row r="1007" spans="1:20" s="4" customFormat="1" x14ac:dyDescent="0.2">
      <c r="A1007" s="3"/>
      <c r="B1007" s="3"/>
      <c r="C1007" s="3"/>
      <c r="D1007" s="3"/>
      <c r="E1007" s="3"/>
      <c r="F1007" s="32"/>
      <c r="G1007" s="40"/>
      <c r="H1007" s="40"/>
      <c r="I1007" s="40"/>
      <c r="J1007" s="40"/>
      <c r="K1007" s="40"/>
      <c r="L1007" s="40"/>
      <c r="M1007" s="40"/>
      <c r="N1007" s="32"/>
      <c r="O1007" s="32"/>
      <c r="P1007" s="40"/>
      <c r="Q1007" s="40"/>
      <c r="R1007" s="40"/>
      <c r="S1007" s="40"/>
      <c r="T1007" s="32"/>
    </row>
    <row r="1008" spans="1:20" s="4" customFormat="1" x14ac:dyDescent="0.2">
      <c r="A1008" s="3"/>
      <c r="B1008" s="3"/>
      <c r="C1008" s="3"/>
      <c r="D1008" s="3"/>
      <c r="E1008" s="3"/>
      <c r="F1008" s="32"/>
      <c r="G1008" s="40"/>
      <c r="H1008" s="40"/>
      <c r="I1008" s="40"/>
      <c r="J1008" s="40"/>
      <c r="K1008" s="40"/>
      <c r="L1008" s="40"/>
      <c r="M1008" s="40"/>
      <c r="N1008" s="32"/>
      <c r="O1008" s="32"/>
      <c r="P1008" s="40"/>
      <c r="Q1008" s="40"/>
      <c r="R1008" s="40"/>
      <c r="S1008" s="40"/>
      <c r="T1008" s="32"/>
    </row>
    <row r="1009" spans="1:20" s="4" customFormat="1" x14ac:dyDescent="0.2">
      <c r="A1009" s="3"/>
      <c r="B1009" s="3"/>
      <c r="C1009" s="3"/>
      <c r="D1009" s="3"/>
      <c r="E1009" s="3"/>
      <c r="F1009" s="32"/>
      <c r="G1009" s="40"/>
      <c r="H1009" s="40"/>
      <c r="I1009" s="40"/>
      <c r="J1009" s="40"/>
      <c r="K1009" s="40"/>
      <c r="L1009" s="40"/>
      <c r="M1009" s="40"/>
      <c r="N1009" s="32"/>
      <c r="O1009" s="32"/>
      <c r="P1009" s="40"/>
      <c r="Q1009" s="40"/>
      <c r="R1009" s="40"/>
      <c r="S1009" s="40"/>
      <c r="T1009" s="32"/>
    </row>
    <row r="1010" spans="1:20" s="4" customFormat="1" x14ac:dyDescent="0.2">
      <c r="A1010" s="3"/>
      <c r="B1010" s="3"/>
      <c r="C1010" s="3"/>
      <c r="D1010" s="3"/>
      <c r="E1010" s="3"/>
      <c r="F1010" s="32"/>
      <c r="G1010" s="40"/>
      <c r="H1010" s="40"/>
      <c r="I1010" s="40"/>
      <c r="J1010" s="40"/>
      <c r="K1010" s="40"/>
      <c r="L1010" s="40"/>
      <c r="M1010" s="40"/>
      <c r="N1010" s="32"/>
      <c r="O1010" s="32"/>
      <c r="P1010" s="40"/>
      <c r="Q1010" s="40"/>
      <c r="R1010" s="40"/>
      <c r="S1010" s="40"/>
      <c r="T1010" s="32"/>
    </row>
    <row r="1011" spans="1:20" s="4" customFormat="1" x14ac:dyDescent="0.2">
      <c r="A1011" s="3"/>
      <c r="B1011" s="3"/>
      <c r="C1011" s="3"/>
      <c r="D1011" s="3"/>
      <c r="E1011" s="3"/>
      <c r="F1011" s="32"/>
      <c r="G1011" s="40"/>
      <c r="H1011" s="40"/>
      <c r="I1011" s="40"/>
      <c r="J1011" s="40"/>
      <c r="K1011" s="40"/>
      <c r="L1011" s="40"/>
      <c r="M1011" s="40"/>
      <c r="N1011" s="32"/>
      <c r="O1011" s="32"/>
      <c r="P1011" s="40"/>
      <c r="Q1011" s="40"/>
      <c r="R1011" s="40"/>
      <c r="S1011" s="40"/>
      <c r="T1011" s="32"/>
    </row>
    <row r="1012" spans="1:20" s="4" customFormat="1" x14ac:dyDescent="0.2">
      <c r="A1012" s="3"/>
      <c r="B1012" s="3"/>
      <c r="C1012" s="3"/>
      <c r="D1012" s="3"/>
      <c r="E1012" s="3"/>
      <c r="F1012" s="32"/>
      <c r="G1012" s="40"/>
      <c r="H1012" s="40"/>
      <c r="I1012" s="40"/>
      <c r="J1012" s="40"/>
      <c r="K1012" s="40"/>
      <c r="L1012" s="40"/>
      <c r="M1012" s="40"/>
      <c r="N1012" s="32"/>
      <c r="O1012" s="32"/>
      <c r="P1012" s="40"/>
      <c r="Q1012" s="40"/>
      <c r="R1012" s="40"/>
      <c r="S1012" s="40"/>
      <c r="T1012" s="32"/>
    </row>
    <row r="1013" spans="1:20" s="4" customFormat="1" x14ac:dyDescent="0.2">
      <c r="A1013" s="3"/>
      <c r="B1013" s="3"/>
      <c r="C1013" s="3"/>
      <c r="D1013" s="3"/>
      <c r="E1013" s="3"/>
      <c r="F1013" s="32"/>
      <c r="G1013" s="40"/>
      <c r="H1013" s="40"/>
      <c r="I1013" s="40"/>
      <c r="J1013" s="40"/>
      <c r="K1013" s="40"/>
      <c r="L1013" s="40"/>
      <c r="M1013" s="40"/>
      <c r="N1013" s="32"/>
      <c r="O1013" s="32"/>
      <c r="P1013" s="40"/>
      <c r="Q1013" s="40"/>
      <c r="R1013" s="40"/>
      <c r="S1013" s="40"/>
      <c r="T1013" s="32"/>
    </row>
    <row r="1014" spans="1:20" s="4" customFormat="1" x14ac:dyDescent="0.2">
      <c r="A1014" s="3"/>
      <c r="B1014" s="3"/>
      <c r="C1014" s="3"/>
      <c r="D1014" s="3"/>
      <c r="E1014" s="3"/>
      <c r="F1014" s="32"/>
      <c r="G1014" s="40"/>
      <c r="H1014" s="40"/>
      <c r="I1014" s="40"/>
      <c r="J1014" s="40"/>
      <c r="K1014" s="40"/>
      <c r="L1014" s="40"/>
      <c r="M1014" s="40"/>
      <c r="N1014" s="32"/>
      <c r="O1014" s="32"/>
      <c r="P1014" s="40"/>
      <c r="Q1014" s="40"/>
      <c r="R1014" s="40"/>
      <c r="S1014" s="40"/>
      <c r="T1014" s="32"/>
    </row>
    <row r="1015" spans="1:20" s="4" customFormat="1" x14ac:dyDescent="0.2">
      <c r="A1015" s="3"/>
      <c r="B1015" s="3"/>
      <c r="C1015" s="3"/>
      <c r="D1015" s="3"/>
      <c r="E1015" s="3"/>
      <c r="F1015" s="32"/>
      <c r="G1015" s="40"/>
      <c r="H1015" s="40"/>
      <c r="I1015" s="40"/>
      <c r="J1015" s="40"/>
      <c r="K1015" s="40"/>
      <c r="L1015" s="40"/>
      <c r="M1015" s="40"/>
      <c r="N1015" s="32"/>
      <c r="O1015" s="32"/>
      <c r="P1015" s="40"/>
      <c r="Q1015" s="40"/>
      <c r="R1015" s="40"/>
      <c r="S1015" s="40"/>
      <c r="T1015" s="32"/>
    </row>
    <row r="1016" spans="1:20" s="4" customFormat="1" x14ac:dyDescent="0.2">
      <c r="A1016" s="3"/>
      <c r="B1016" s="3"/>
      <c r="C1016" s="3"/>
      <c r="D1016" s="3"/>
      <c r="E1016" s="3"/>
      <c r="F1016" s="32"/>
      <c r="G1016" s="40"/>
      <c r="H1016" s="40"/>
      <c r="I1016" s="40"/>
      <c r="J1016" s="40"/>
      <c r="K1016" s="40"/>
      <c r="L1016" s="40"/>
      <c r="M1016" s="40"/>
      <c r="N1016" s="32"/>
      <c r="O1016" s="32"/>
      <c r="P1016" s="40"/>
      <c r="Q1016" s="40"/>
      <c r="R1016" s="40"/>
      <c r="S1016" s="40"/>
      <c r="T1016" s="32"/>
    </row>
    <row r="1017" spans="1:20" s="4" customFormat="1" x14ac:dyDescent="0.2">
      <c r="A1017" s="3"/>
      <c r="B1017" s="3"/>
      <c r="C1017" s="3"/>
      <c r="D1017" s="3"/>
      <c r="E1017" s="3"/>
      <c r="F1017" s="32"/>
      <c r="G1017" s="40"/>
      <c r="H1017" s="40"/>
      <c r="I1017" s="40"/>
      <c r="J1017" s="40"/>
      <c r="K1017" s="40"/>
      <c r="L1017" s="40"/>
      <c r="M1017" s="40"/>
      <c r="N1017" s="32"/>
      <c r="O1017" s="32"/>
      <c r="P1017" s="40"/>
      <c r="Q1017" s="40"/>
      <c r="R1017" s="40"/>
      <c r="S1017" s="40"/>
      <c r="T1017" s="32"/>
    </row>
    <row r="1018" spans="1:20" s="4" customFormat="1" x14ac:dyDescent="0.2">
      <c r="A1018" s="3"/>
      <c r="B1018" s="3"/>
      <c r="C1018" s="3"/>
      <c r="D1018" s="3"/>
      <c r="E1018" s="3"/>
      <c r="F1018" s="32"/>
      <c r="G1018" s="40"/>
      <c r="H1018" s="40"/>
      <c r="I1018" s="40"/>
      <c r="J1018" s="40"/>
      <c r="K1018" s="40"/>
      <c r="L1018" s="40"/>
      <c r="M1018" s="40"/>
      <c r="N1018" s="32"/>
      <c r="O1018" s="32"/>
      <c r="P1018" s="40"/>
      <c r="Q1018" s="40"/>
      <c r="R1018" s="40"/>
      <c r="S1018" s="40"/>
      <c r="T1018" s="32"/>
    </row>
    <row r="1019" spans="1:20" s="4" customFormat="1" x14ac:dyDescent="0.2">
      <c r="A1019" s="3"/>
      <c r="B1019" s="3"/>
      <c r="C1019" s="3"/>
      <c r="D1019" s="3"/>
      <c r="E1019" s="3"/>
      <c r="F1019" s="32"/>
      <c r="G1019" s="40"/>
      <c r="H1019" s="40"/>
      <c r="I1019" s="40"/>
      <c r="J1019" s="40"/>
      <c r="K1019" s="40"/>
      <c r="L1019" s="40"/>
      <c r="M1019" s="40"/>
      <c r="N1019" s="32"/>
      <c r="O1019" s="32"/>
      <c r="P1019" s="40"/>
      <c r="Q1019" s="40"/>
      <c r="R1019" s="40"/>
      <c r="S1019" s="40"/>
      <c r="T1019" s="32"/>
    </row>
    <row r="1020" spans="1:20" s="4" customFormat="1" x14ac:dyDescent="0.2">
      <c r="A1020" s="3"/>
      <c r="B1020" s="3"/>
      <c r="C1020" s="3"/>
      <c r="D1020" s="3"/>
      <c r="E1020" s="3"/>
      <c r="F1020" s="32"/>
      <c r="G1020" s="40"/>
      <c r="H1020" s="40"/>
      <c r="I1020" s="40"/>
      <c r="J1020" s="40"/>
      <c r="K1020" s="40"/>
      <c r="L1020" s="40"/>
      <c r="M1020" s="40"/>
      <c r="N1020" s="32"/>
      <c r="O1020" s="32"/>
      <c r="P1020" s="40"/>
      <c r="Q1020" s="40"/>
      <c r="R1020" s="40"/>
      <c r="S1020" s="40"/>
      <c r="T1020" s="32"/>
    </row>
    <row r="1021" spans="1:20" s="4" customFormat="1" x14ac:dyDescent="0.2">
      <c r="A1021" s="3"/>
      <c r="B1021" s="3"/>
      <c r="C1021" s="3"/>
      <c r="D1021" s="3"/>
      <c r="E1021" s="3"/>
      <c r="F1021" s="32"/>
      <c r="G1021" s="40"/>
      <c r="H1021" s="40"/>
      <c r="I1021" s="40"/>
      <c r="J1021" s="40"/>
      <c r="K1021" s="40"/>
      <c r="L1021" s="40"/>
      <c r="M1021" s="40"/>
      <c r="N1021" s="32"/>
      <c r="O1021" s="32"/>
      <c r="P1021" s="40"/>
      <c r="Q1021" s="40"/>
      <c r="R1021" s="40"/>
      <c r="S1021" s="40"/>
      <c r="T1021" s="32"/>
    </row>
    <row r="1022" spans="1:20" s="4" customFormat="1" x14ac:dyDescent="0.2">
      <c r="A1022" s="3"/>
      <c r="B1022" s="3"/>
      <c r="C1022" s="3"/>
      <c r="D1022" s="3"/>
      <c r="E1022" s="3"/>
      <c r="F1022" s="32"/>
      <c r="G1022" s="40"/>
      <c r="H1022" s="40"/>
      <c r="I1022" s="40"/>
      <c r="J1022" s="40"/>
      <c r="K1022" s="40"/>
      <c r="L1022" s="40"/>
      <c r="M1022" s="40"/>
      <c r="N1022" s="32"/>
      <c r="O1022" s="32"/>
      <c r="P1022" s="40"/>
      <c r="Q1022" s="40"/>
      <c r="R1022" s="40"/>
      <c r="S1022" s="40"/>
      <c r="T1022" s="32"/>
    </row>
    <row r="1023" spans="1:20" s="4" customFormat="1" x14ac:dyDescent="0.2">
      <c r="A1023" s="3"/>
      <c r="B1023" s="3"/>
      <c r="C1023" s="3"/>
      <c r="D1023" s="3"/>
      <c r="E1023" s="3"/>
      <c r="F1023" s="32"/>
      <c r="G1023" s="40"/>
      <c r="H1023" s="40"/>
      <c r="I1023" s="40"/>
      <c r="J1023" s="40"/>
      <c r="K1023" s="40"/>
      <c r="L1023" s="40"/>
      <c r="M1023" s="40"/>
      <c r="N1023" s="32"/>
      <c r="O1023" s="32"/>
      <c r="P1023" s="40"/>
      <c r="Q1023" s="40"/>
      <c r="R1023" s="40"/>
      <c r="S1023" s="40"/>
      <c r="T1023" s="32"/>
    </row>
    <row r="1024" spans="1:20" s="4" customFormat="1" x14ac:dyDescent="0.2">
      <c r="A1024" s="3"/>
      <c r="B1024" s="3"/>
      <c r="C1024" s="3"/>
      <c r="D1024" s="3"/>
      <c r="E1024" s="3"/>
      <c r="F1024" s="32"/>
      <c r="G1024" s="40"/>
      <c r="H1024" s="40"/>
      <c r="I1024" s="40"/>
      <c r="J1024" s="40"/>
      <c r="K1024" s="40"/>
      <c r="L1024" s="40"/>
      <c r="M1024" s="40"/>
      <c r="N1024" s="32"/>
      <c r="O1024" s="32"/>
      <c r="P1024" s="40"/>
      <c r="Q1024" s="40"/>
      <c r="R1024" s="40"/>
      <c r="S1024" s="40"/>
      <c r="T1024" s="32"/>
    </row>
    <row r="1025" spans="1:20" s="4" customFormat="1" x14ac:dyDescent="0.2">
      <c r="A1025" s="3"/>
      <c r="B1025" s="3"/>
      <c r="C1025" s="3"/>
      <c r="D1025" s="3"/>
      <c r="E1025" s="3"/>
      <c r="F1025" s="32"/>
      <c r="G1025" s="40"/>
      <c r="H1025" s="40"/>
      <c r="I1025" s="40"/>
      <c r="J1025" s="40"/>
      <c r="K1025" s="40"/>
      <c r="L1025" s="40"/>
      <c r="M1025" s="40"/>
      <c r="N1025" s="32"/>
      <c r="O1025" s="32"/>
      <c r="P1025" s="40"/>
      <c r="Q1025" s="40"/>
      <c r="R1025" s="40"/>
      <c r="S1025" s="40"/>
      <c r="T1025" s="32"/>
    </row>
    <row r="1026" spans="1:20" s="4" customFormat="1" x14ac:dyDescent="0.2">
      <c r="A1026" s="3"/>
      <c r="B1026" s="3"/>
      <c r="C1026" s="3"/>
      <c r="D1026" s="3"/>
      <c r="E1026" s="3"/>
      <c r="F1026" s="32"/>
      <c r="G1026" s="40"/>
      <c r="H1026" s="40"/>
      <c r="I1026" s="40"/>
      <c r="J1026" s="40"/>
      <c r="K1026" s="40"/>
      <c r="L1026" s="40"/>
      <c r="M1026" s="40"/>
      <c r="N1026" s="32"/>
      <c r="O1026" s="32"/>
      <c r="P1026" s="40"/>
      <c r="Q1026" s="40"/>
      <c r="R1026" s="40"/>
      <c r="S1026" s="40"/>
      <c r="T1026" s="32"/>
    </row>
    <row r="1027" spans="1:20" s="4" customFormat="1" x14ac:dyDescent="0.2">
      <c r="A1027" s="3"/>
      <c r="B1027" s="3"/>
      <c r="C1027" s="3"/>
      <c r="D1027" s="3"/>
      <c r="E1027" s="3"/>
      <c r="F1027" s="32"/>
      <c r="G1027" s="40"/>
      <c r="H1027" s="40"/>
      <c r="I1027" s="40"/>
      <c r="J1027" s="40"/>
      <c r="K1027" s="40"/>
      <c r="L1027" s="40"/>
      <c r="M1027" s="40"/>
      <c r="N1027" s="32"/>
      <c r="O1027" s="32"/>
      <c r="P1027" s="40"/>
      <c r="Q1027" s="40"/>
      <c r="R1027" s="40"/>
      <c r="S1027" s="40"/>
      <c r="T1027" s="32"/>
    </row>
    <row r="1028" spans="1:20" s="4" customFormat="1" x14ac:dyDescent="0.2">
      <c r="A1028" s="3"/>
      <c r="B1028" s="3"/>
      <c r="C1028" s="3"/>
      <c r="D1028" s="3"/>
      <c r="E1028" s="3"/>
      <c r="F1028" s="32"/>
      <c r="G1028" s="40"/>
      <c r="H1028" s="40"/>
      <c r="I1028" s="40"/>
      <c r="J1028" s="40"/>
      <c r="K1028" s="40"/>
      <c r="L1028" s="40"/>
      <c r="M1028" s="40"/>
      <c r="N1028" s="32"/>
      <c r="O1028" s="32"/>
      <c r="P1028" s="40"/>
      <c r="Q1028" s="40"/>
      <c r="R1028" s="40"/>
      <c r="S1028" s="40"/>
      <c r="T1028" s="32"/>
    </row>
    <row r="1029" spans="1:20" s="4" customFormat="1" x14ac:dyDescent="0.2">
      <c r="A1029" s="3"/>
      <c r="B1029" s="3"/>
      <c r="C1029" s="3"/>
      <c r="D1029" s="3"/>
      <c r="E1029" s="3"/>
      <c r="F1029" s="32"/>
      <c r="G1029" s="40"/>
      <c r="H1029" s="40"/>
      <c r="I1029" s="40"/>
      <c r="J1029" s="40"/>
      <c r="K1029" s="40"/>
      <c r="L1029" s="40"/>
      <c r="M1029" s="40"/>
      <c r="N1029" s="32"/>
      <c r="O1029" s="32"/>
      <c r="P1029" s="40"/>
      <c r="Q1029" s="40"/>
      <c r="R1029" s="40"/>
      <c r="S1029" s="40"/>
      <c r="T1029" s="32"/>
    </row>
    <row r="1030" spans="1:20" s="4" customFormat="1" x14ac:dyDescent="0.2">
      <c r="A1030" s="3"/>
      <c r="B1030" s="3"/>
      <c r="C1030" s="3"/>
      <c r="D1030" s="3"/>
      <c r="E1030" s="3"/>
      <c r="F1030" s="32"/>
      <c r="G1030" s="40"/>
      <c r="H1030" s="40"/>
      <c r="I1030" s="40"/>
      <c r="J1030" s="40"/>
      <c r="K1030" s="40"/>
      <c r="L1030" s="40"/>
      <c r="M1030" s="40"/>
      <c r="N1030" s="32"/>
      <c r="O1030" s="32"/>
      <c r="P1030" s="40"/>
      <c r="Q1030" s="40"/>
      <c r="R1030" s="40"/>
      <c r="S1030" s="40"/>
      <c r="T1030" s="32"/>
    </row>
    <row r="1031" spans="1:20" s="4" customFormat="1" x14ac:dyDescent="0.2">
      <c r="A1031" s="3"/>
      <c r="B1031" s="3"/>
      <c r="C1031" s="3"/>
      <c r="D1031" s="3"/>
      <c r="E1031" s="3"/>
      <c r="F1031" s="32"/>
      <c r="G1031" s="40"/>
      <c r="H1031" s="40"/>
      <c r="I1031" s="40"/>
      <c r="J1031" s="40"/>
      <c r="K1031" s="40"/>
      <c r="L1031" s="40"/>
      <c r="M1031" s="40"/>
      <c r="N1031" s="32"/>
      <c r="O1031" s="32"/>
      <c r="P1031" s="40"/>
      <c r="Q1031" s="40"/>
      <c r="R1031" s="40"/>
      <c r="S1031" s="40"/>
      <c r="T1031" s="32"/>
    </row>
    <row r="1032" spans="1:20" s="4" customFormat="1" x14ac:dyDescent="0.2">
      <c r="A1032" s="3"/>
      <c r="B1032" s="3"/>
      <c r="C1032" s="3"/>
      <c r="D1032" s="3"/>
      <c r="E1032" s="3"/>
      <c r="F1032" s="32"/>
      <c r="G1032" s="40"/>
      <c r="H1032" s="40"/>
      <c r="I1032" s="40"/>
      <c r="J1032" s="40"/>
      <c r="K1032" s="40"/>
      <c r="L1032" s="40"/>
      <c r="M1032" s="40"/>
      <c r="N1032" s="32"/>
      <c r="O1032" s="32"/>
      <c r="P1032" s="40"/>
      <c r="Q1032" s="40"/>
      <c r="R1032" s="40"/>
      <c r="S1032" s="40"/>
      <c r="T1032" s="32"/>
    </row>
    <row r="1033" spans="1:20" s="4" customFormat="1" x14ac:dyDescent="0.2">
      <c r="A1033" s="3"/>
      <c r="B1033" s="3"/>
      <c r="C1033" s="3"/>
      <c r="D1033" s="3"/>
      <c r="E1033" s="3"/>
      <c r="F1033" s="32"/>
      <c r="G1033" s="40"/>
      <c r="H1033" s="40"/>
      <c r="I1033" s="40"/>
      <c r="J1033" s="40"/>
      <c r="K1033" s="40"/>
      <c r="L1033" s="40"/>
      <c r="M1033" s="40"/>
      <c r="N1033" s="32"/>
      <c r="O1033" s="32"/>
      <c r="P1033" s="40"/>
      <c r="Q1033" s="40"/>
      <c r="R1033" s="40"/>
      <c r="S1033" s="40"/>
      <c r="T1033" s="32"/>
    </row>
    <row r="1034" spans="1:20" s="4" customFormat="1" x14ac:dyDescent="0.2">
      <c r="A1034" s="3"/>
      <c r="B1034" s="3"/>
      <c r="C1034" s="3"/>
      <c r="D1034" s="3"/>
      <c r="E1034" s="3"/>
      <c r="F1034" s="32"/>
      <c r="G1034" s="40"/>
      <c r="H1034" s="40"/>
      <c r="I1034" s="40"/>
      <c r="J1034" s="40"/>
      <c r="K1034" s="40"/>
      <c r="L1034" s="40"/>
      <c r="M1034" s="40"/>
      <c r="N1034" s="32"/>
      <c r="O1034" s="32"/>
      <c r="P1034" s="40"/>
      <c r="Q1034" s="40"/>
      <c r="R1034" s="40"/>
      <c r="S1034" s="40"/>
      <c r="T1034" s="32"/>
    </row>
    <row r="1035" spans="1:20" s="4" customFormat="1" x14ac:dyDescent="0.2">
      <c r="A1035" s="3"/>
      <c r="B1035" s="3"/>
      <c r="C1035" s="3"/>
      <c r="D1035" s="3"/>
      <c r="E1035" s="3"/>
      <c r="F1035" s="32"/>
      <c r="G1035" s="40"/>
      <c r="H1035" s="40"/>
      <c r="I1035" s="40"/>
      <c r="J1035" s="40"/>
      <c r="K1035" s="40"/>
      <c r="L1035" s="40"/>
      <c r="M1035" s="40"/>
      <c r="N1035" s="32"/>
      <c r="O1035" s="32"/>
      <c r="P1035" s="40"/>
      <c r="Q1035" s="40"/>
      <c r="R1035" s="40"/>
      <c r="S1035" s="40"/>
      <c r="T1035" s="32"/>
    </row>
    <row r="1036" spans="1:20" s="4" customFormat="1" x14ac:dyDescent="0.2">
      <c r="A1036" s="3"/>
      <c r="B1036" s="3"/>
      <c r="C1036" s="3"/>
      <c r="D1036" s="3"/>
      <c r="E1036" s="3"/>
      <c r="F1036" s="32"/>
      <c r="G1036" s="40"/>
      <c r="H1036" s="40"/>
      <c r="I1036" s="40"/>
      <c r="J1036" s="40"/>
      <c r="K1036" s="40"/>
      <c r="L1036" s="40"/>
      <c r="M1036" s="40"/>
      <c r="N1036" s="32"/>
      <c r="O1036" s="32"/>
      <c r="P1036" s="40"/>
      <c r="Q1036" s="40"/>
      <c r="R1036" s="40"/>
      <c r="S1036" s="40"/>
      <c r="T1036" s="32"/>
    </row>
    <row r="1037" spans="1:20" s="4" customFormat="1" x14ac:dyDescent="0.2">
      <c r="A1037" s="3"/>
      <c r="B1037" s="3"/>
      <c r="C1037" s="3"/>
      <c r="D1037" s="3"/>
      <c r="E1037" s="3"/>
      <c r="F1037" s="32"/>
      <c r="G1037" s="40"/>
      <c r="H1037" s="40"/>
      <c r="I1037" s="40"/>
      <c r="J1037" s="40"/>
      <c r="K1037" s="40"/>
      <c r="L1037" s="40"/>
      <c r="M1037" s="40"/>
      <c r="N1037" s="32"/>
      <c r="O1037" s="32"/>
      <c r="P1037" s="40"/>
      <c r="Q1037" s="40"/>
      <c r="R1037" s="40"/>
      <c r="S1037" s="40"/>
      <c r="T1037" s="32"/>
    </row>
    <row r="1038" spans="1:20" s="4" customFormat="1" x14ac:dyDescent="0.2">
      <c r="A1038" s="3"/>
      <c r="B1038" s="3"/>
      <c r="C1038" s="3"/>
      <c r="D1038" s="3"/>
      <c r="E1038" s="3"/>
      <c r="F1038" s="32"/>
      <c r="G1038" s="40"/>
      <c r="H1038" s="40"/>
      <c r="I1038" s="40"/>
      <c r="J1038" s="40"/>
      <c r="K1038" s="40"/>
      <c r="L1038" s="40"/>
      <c r="M1038" s="40"/>
      <c r="N1038" s="32"/>
      <c r="O1038" s="32"/>
      <c r="P1038" s="40"/>
      <c r="Q1038" s="40"/>
      <c r="R1038" s="40"/>
      <c r="S1038" s="40"/>
      <c r="T1038" s="32"/>
    </row>
    <row r="1039" spans="1:20" s="4" customFormat="1" x14ac:dyDescent="0.2">
      <c r="A1039" s="3"/>
      <c r="B1039" s="3"/>
      <c r="C1039" s="3"/>
      <c r="D1039" s="3"/>
      <c r="E1039" s="3"/>
      <c r="F1039" s="32"/>
      <c r="G1039" s="40"/>
      <c r="H1039" s="40"/>
      <c r="I1039" s="40"/>
      <c r="J1039" s="40"/>
      <c r="K1039" s="40"/>
      <c r="L1039" s="40"/>
      <c r="M1039" s="40"/>
      <c r="N1039" s="32"/>
      <c r="O1039" s="32"/>
      <c r="P1039" s="40"/>
      <c r="Q1039" s="40"/>
      <c r="R1039" s="40"/>
      <c r="S1039" s="40"/>
      <c r="T1039" s="32"/>
    </row>
    <row r="1040" spans="1:20" s="4" customFormat="1" x14ac:dyDescent="0.2">
      <c r="A1040" s="3"/>
      <c r="B1040" s="3"/>
      <c r="C1040" s="3"/>
      <c r="D1040" s="3"/>
      <c r="E1040" s="3"/>
      <c r="F1040" s="32"/>
      <c r="G1040" s="40"/>
      <c r="H1040" s="40"/>
      <c r="I1040" s="40"/>
      <c r="J1040" s="40"/>
      <c r="K1040" s="40"/>
      <c r="L1040" s="40"/>
      <c r="M1040" s="40"/>
      <c r="N1040" s="32"/>
      <c r="O1040" s="32"/>
      <c r="P1040" s="40"/>
      <c r="Q1040" s="40"/>
      <c r="R1040" s="40"/>
      <c r="S1040" s="40"/>
      <c r="T1040" s="32"/>
    </row>
    <row r="1041" spans="1:20" s="4" customFormat="1" x14ac:dyDescent="0.2">
      <c r="A1041" s="3"/>
      <c r="B1041" s="3"/>
      <c r="C1041" s="3"/>
      <c r="D1041" s="3"/>
      <c r="E1041" s="3"/>
      <c r="F1041" s="32"/>
      <c r="G1041" s="40"/>
      <c r="H1041" s="40"/>
      <c r="I1041" s="40"/>
      <c r="J1041" s="40"/>
      <c r="K1041" s="40"/>
      <c r="L1041" s="40"/>
      <c r="M1041" s="40"/>
      <c r="N1041" s="32"/>
      <c r="O1041" s="32"/>
      <c r="P1041" s="40"/>
      <c r="Q1041" s="40"/>
      <c r="R1041" s="40"/>
      <c r="S1041" s="40"/>
      <c r="T1041" s="32"/>
    </row>
    <row r="1042" spans="1:20" s="4" customFormat="1" x14ac:dyDescent="0.2">
      <c r="A1042" s="3"/>
      <c r="B1042" s="3"/>
      <c r="C1042" s="3"/>
      <c r="D1042" s="3"/>
      <c r="E1042" s="3"/>
      <c r="F1042" s="32"/>
      <c r="G1042" s="40"/>
      <c r="H1042" s="40"/>
      <c r="I1042" s="40"/>
      <c r="J1042" s="40"/>
      <c r="K1042" s="40"/>
      <c r="L1042" s="40"/>
      <c r="M1042" s="40"/>
      <c r="N1042" s="32"/>
      <c r="O1042" s="32"/>
      <c r="P1042" s="40"/>
      <c r="Q1042" s="40"/>
      <c r="R1042" s="40"/>
      <c r="S1042" s="40"/>
      <c r="T1042" s="32"/>
    </row>
    <row r="1043" spans="1:20" s="4" customFormat="1" x14ac:dyDescent="0.2">
      <c r="A1043" s="3"/>
      <c r="B1043" s="3"/>
      <c r="C1043" s="3"/>
      <c r="D1043" s="3"/>
      <c r="E1043" s="3"/>
      <c r="F1043" s="32"/>
      <c r="G1043" s="40"/>
      <c r="H1043" s="40"/>
      <c r="I1043" s="40"/>
      <c r="J1043" s="40"/>
      <c r="K1043" s="40"/>
      <c r="L1043" s="40"/>
      <c r="M1043" s="40"/>
      <c r="N1043" s="32"/>
      <c r="O1043" s="32"/>
      <c r="P1043" s="40"/>
      <c r="Q1043" s="40"/>
      <c r="R1043" s="40"/>
      <c r="S1043" s="40"/>
      <c r="T1043" s="32"/>
    </row>
    <row r="1044" spans="1:20" s="4" customFormat="1" x14ac:dyDescent="0.2">
      <c r="A1044" s="3"/>
      <c r="B1044" s="3"/>
      <c r="C1044" s="3"/>
      <c r="D1044" s="3"/>
      <c r="E1044" s="3"/>
      <c r="F1044" s="32"/>
      <c r="G1044" s="40"/>
      <c r="H1044" s="40"/>
      <c r="I1044" s="40"/>
      <c r="J1044" s="40"/>
      <c r="K1044" s="40"/>
      <c r="L1044" s="40"/>
      <c r="M1044" s="40"/>
      <c r="N1044" s="32"/>
      <c r="O1044" s="32"/>
      <c r="P1044" s="40"/>
      <c r="Q1044" s="40"/>
      <c r="R1044" s="40"/>
      <c r="S1044" s="40"/>
      <c r="T1044" s="32"/>
    </row>
    <row r="1045" spans="1:20" s="4" customFormat="1" x14ac:dyDescent="0.2">
      <c r="A1045" s="3"/>
      <c r="B1045" s="3"/>
      <c r="C1045" s="3"/>
      <c r="D1045" s="3"/>
      <c r="E1045" s="3"/>
      <c r="F1045" s="32"/>
      <c r="G1045" s="40"/>
      <c r="H1045" s="40"/>
      <c r="I1045" s="40"/>
      <c r="J1045" s="40"/>
      <c r="K1045" s="40"/>
      <c r="L1045" s="40"/>
      <c r="M1045" s="40"/>
      <c r="N1045" s="32"/>
      <c r="O1045" s="32"/>
      <c r="P1045" s="40"/>
      <c r="Q1045" s="40"/>
      <c r="R1045" s="40"/>
      <c r="S1045" s="40"/>
      <c r="T1045" s="32"/>
    </row>
    <row r="1046" spans="1:20" s="4" customFormat="1" x14ac:dyDescent="0.2">
      <c r="A1046" s="3"/>
      <c r="B1046" s="3"/>
      <c r="C1046" s="3"/>
      <c r="D1046" s="3"/>
      <c r="E1046" s="3"/>
      <c r="F1046" s="32"/>
      <c r="G1046" s="40"/>
      <c r="H1046" s="40"/>
      <c r="I1046" s="40"/>
      <c r="J1046" s="40"/>
      <c r="K1046" s="40"/>
      <c r="L1046" s="40"/>
      <c r="M1046" s="40"/>
      <c r="N1046" s="32"/>
      <c r="O1046" s="32"/>
      <c r="P1046" s="40"/>
      <c r="Q1046" s="40"/>
      <c r="R1046" s="40"/>
      <c r="S1046" s="40"/>
      <c r="T1046" s="32"/>
    </row>
    <row r="1047" spans="1:20" s="4" customFormat="1" x14ac:dyDescent="0.2">
      <c r="A1047" s="3"/>
      <c r="B1047" s="3"/>
      <c r="C1047" s="3"/>
      <c r="D1047" s="3"/>
      <c r="E1047" s="3"/>
      <c r="F1047" s="32"/>
      <c r="G1047" s="40"/>
      <c r="H1047" s="40"/>
      <c r="I1047" s="40"/>
      <c r="J1047" s="40"/>
      <c r="K1047" s="40"/>
      <c r="L1047" s="40"/>
      <c r="M1047" s="40"/>
      <c r="N1047" s="32"/>
      <c r="O1047" s="32"/>
      <c r="P1047" s="40"/>
      <c r="Q1047" s="40"/>
      <c r="R1047" s="40"/>
      <c r="S1047" s="40"/>
      <c r="T1047" s="32"/>
    </row>
    <row r="1048" spans="1:20" s="4" customFormat="1" x14ac:dyDescent="0.2">
      <c r="A1048" s="3"/>
      <c r="B1048" s="3"/>
      <c r="C1048" s="3"/>
      <c r="D1048" s="3"/>
      <c r="E1048" s="3"/>
      <c r="F1048" s="32"/>
      <c r="G1048" s="40"/>
      <c r="H1048" s="40"/>
      <c r="I1048" s="40"/>
      <c r="J1048" s="40"/>
      <c r="K1048" s="40"/>
      <c r="L1048" s="40"/>
      <c r="M1048" s="40"/>
      <c r="N1048" s="32"/>
      <c r="O1048" s="32"/>
      <c r="P1048" s="40"/>
      <c r="Q1048" s="40"/>
      <c r="R1048" s="40"/>
      <c r="S1048" s="40"/>
      <c r="T1048" s="32"/>
    </row>
    <row r="1049" spans="1:20" s="4" customFormat="1" x14ac:dyDescent="0.2">
      <c r="A1049" s="3"/>
      <c r="B1049" s="3"/>
      <c r="C1049" s="3"/>
      <c r="D1049" s="3"/>
      <c r="E1049" s="3"/>
      <c r="F1049" s="32"/>
      <c r="G1049" s="40"/>
      <c r="H1049" s="40"/>
      <c r="I1049" s="40"/>
      <c r="J1049" s="40"/>
      <c r="K1049" s="40"/>
      <c r="L1049" s="40"/>
      <c r="M1049" s="40"/>
      <c r="N1049" s="32"/>
      <c r="O1049" s="32"/>
      <c r="P1049" s="40"/>
      <c r="Q1049" s="40"/>
      <c r="R1049" s="40"/>
      <c r="S1049" s="40"/>
      <c r="T1049" s="32"/>
    </row>
    <row r="1050" spans="1:20" s="4" customFormat="1" x14ac:dyDescent="0.2">
      <c r="A1050" s="3"/>
      <c r="B1050" s="3"/>
      <c r="C1050" s="3"/>
      <c r="D1050" s="3"/>
      <c r="E1050" s="3"/>
      <c r="F1050" s="32"/>
      <c r="G1050" s="40"/>
      <c r="H1050" s="40"/>
      <c r="I1050" s="40"/>
      <c r="J1050" s="40"/>
      <c r="K1050" s="40"/>
      <c r="L1050" s="40"/>
      <c r="M1050" s="40"/>
      <c r="N1050" s="32"/>
      <c r="O1050" s="32"/>
      <c r="P1050" s="40"/>
      <c r="Q1050" s="40"/>
      <c r="R1050" s="40"/>
      <c r="S1050" s="40"/>
      <c r="T1050" s="32"/>
    </row>
    <row r="1051" spans="1:20" s="4" customFormat="1" x14ac:dyDescent="0.2">
      <c r="A1051" s="3"/>
      <c r="B1051" s="3"/>
      <c r="C1051" s="3"/>
      <c r="D1051" s="3"/>
      <c r="E1051" s="3"/>
      <c r="F1051" s="32"/>
      <c r="G1051" s="40"/>
      <c r="H1051" s="40"/>
      <c r="I1051" s="40"/>
      <c r="J1051" s="40"/>
      <c r="K1051" s="40"/>
      <c r="L1051" s="40"/>
      <c r="M1051" s="40"/>
      <c r="N1051" s="32"/>
      <c r="O1051" s="32"/>
      <c r="P1051" s="40"/>
      <c r="Q1051" s="40"/>
      <c r="R1051" s="40"/>
      <c r="S1051" s="40"/>
      <c r="T1051" s="32"/>
    </row>
    <row r="1052" spans="1:20" s="4" customFormat="1" x14ac:dyDescent="0.2">
      <c r="A1052" s="3"/>
      <c r="B1052" s="3"/>
      <c r="C1052" s="3"/>
      <c r="D1052" s="3"/>
      <c r="E1052" s="3"/>
      <c r="F1052" s="32"/>
      <c r="G1052" s="40"/>
      <c r="H1052" s="40"/>
      <c r="I1052" s="40"/>
      <c r="J1052" s="40"/>
      <c r="K1052" s="40"/>
      <c r="L1052" s="40"/>
      <c r="M1052" s="40"/>
      <c r="N1052" s="32"/>
      <c r="O1052" s="32"/>
      <c r="P1052" s="40"/>
      <c r="Q1052" s="40"/>
      <c r="R1052" s="40"/>
      <c r="S1052" s="40"/>
      <c r="T1052" s="32"/>
    </row>
    <row r="1053" spans="1:20" s="4" customFormat="1" x14ac:dyDescent="0.2">
      <c r="A1053" s="3"/>
      <c r="B1053" s="3"/>
      <c r="C1053" s="3"/>
      <c r="D1053" s="3"/>
      <c r="E1053" s="3"/>
      <c r="F1053" s="32"/>
      <c r="G1053" s="40"/>
      <c r="H1053" s="40"/>
      <c r="I1053" s="40"/>
      <c r="J1053" s="40"/>
      <c r="K1053" s="40"/>
      <c r="L1053" s="40"/>
      <c r="M1053" s="40"/>
      <c r="N1053" s="32"/>
      <c r="O1053" s="32"/>
      <c r="P1053" s="40"/>
      <c r="Q1053" s="40"/>
      <c r="R1053" s="40"/>
      <c r="S1053" s="40"/>
      <c r="T1053" s="32"/>
    </row>
    <row r="1054" spans="1:20" s="4" customFormat="1" x14ac:dyDescent="0.2">
      <c r="A1054" s="3"/>
      <c r="B1054" s="3"/>
      <c r="C1054" s="3"/>
      <c r="D1054" s="3"/>
      <c r="E1054" s="3"/>
      <c r="F1054" s="32"/>
      <c r="G1054" s="40"/>
      <c r="H1054" s="40"/>
      <c r="I1054" s="40"/>
      <c r="J1054" s="40"/>
      <c r="K1054" s="40"/>
      <c r="L1054" s="40"/>
      <c r="M1054" s="40"/>
      <c r="N1054" s="32"/>
      <c r="O1054" s="32"/>
      <c r="P1054" s="40"/>
      <c r="Q1054" s="40"/>
      <c r="R1054" s="40"/>
      <c r="S1054" s="40"/>
      <c r="T1054" s="32"/>
    </row>
    <row r="1055" spans="1:20" s="4" customFormat="1" x14ac:dyDescent="0.2">
      <c r="A1055" s="3"/>
      <c r="B1055" s="3"/>
      <c r="C1055" s="3"/>
      <c r="D1055" s="3"/>
      <c r="E1055" s="3"/>
      <c r="F1055" s="32"/>
      <c r="G1055" s="40"/>
      <c r="H1055" s="40"/>
      <c r="I1055" s="40"/>
      <c r="J1055" s="40"/>
      <c r="K1055" s="40"/>
      <c r="L1055" s="40"/>
      <c r="M1055" s="40"/>
      <c r="N1055" s="32"/>
      <c r="O1055" s="32"/>
      <c r="P1055" s="40"/>
      <c r="Q1055" s="40"/>
      <c r="R1055" s="40"/>
      <c r="S1055" s="40"/>
      <c r="T1055" s="32"/>
    </row>
    <row r="1056" spans="1:20" s="4" customFormat="1" x14ac:dyDescent="0.2">
      <c r="A1056" s="3"/>
      <c r="B1056" s="3"/>
      <c r="C1056" s="3"/>
      <c r="D1056" s="3"/>
      <c r="E1056" s="3"/>
      <c r="F1056" s="32"/>
      <c r="G1056" s="40"/>
      <c r="H1056" s="40"/>
      <c r="I1056" s="40"/>
      <c r="J1056" s="40"/>
      <c r="K1056" s="40"/>
      <c r="L1056" s="40"/>
      <c r="M1056" s="40"/>
      <c r="N1056" s="32"/>
      <c r="O1056" s="32"/>
      <c r="P1056" s="40"/>
      <c r="Q1056" s="40"/>
      <c r="R1056" s="40"/>
      <c r="S1056" s="40"/>
      <c r="T1056" s="32"/>
    </row>
    <row r="1057" spans="1:20" s="4" customFormat="1" x14ac:dyDescent="0.2">
      <c r="A1057" s="3"/>
      <c r="B1057" s="3"/>
      <c r="C1057" s="3"/>
      <c r="D1057" s="3"/>
      <c r="E1057" s="3"/>
      <c r="F1057" s="32"/>
      <c r="G1057" s="40"/>
      <c r="H1057" s="40"/>
      <c r="I1057" s="40"/>
      <c r="J1057" s="40"/>
      <c r="K1057" s="40"/>
      <c r="L1057" s="40"/>
      <c r="M1057" s="40"/>
      <c r="N1057" s="32"/>
      <c r="O1057" s="32"/>
      <c r="P1057" s="40"/>
      <c r="Q1057" s="40"/>
      <c r="R1057" s="40"/>
      <c r="S1057" s="40"/>
      <c r="T1057" s="32"/>
    </row>
    <row r="1058" spans="1:20" s="4" customFormat="1" x14ac:dyDescent="0.2">
      <c r="A1058" s="3"/>
      <c r="B1058" s="3"/>
      <c r="C1058" s="3"/>
      <c r="D1058" s="3"/>
      <c r="E1058" s="3"/>
      <c r="F1058" s="32"/>
      <c r="G1058" s="40"/>
      <c r="H1058" s="40"/>
      <c r="I1058" s="40"/>
      <c r="J1058" s="40"/>
      <c r="K1058" s="40"/>
      <c r="L1058" s="40"/>
      <c r="M1058" s="40"/>
      <c r="N1058" s="32"/>
      <c r="O1058" s="32"/>
      <c r="P1058" s="40"/>
      <c r="Q1058" s="40"/>
      <c r="R1058" s="40"/>
      <c r="S1058" s="40"/>
      <c r="T1058" s="32"/>
    </row>
    <row r="1059" spans="1:20" s="4" customFormat="1" x14ac:dyDescent="0.2">
      <c r="A1059" s="3"/>
      <c r="B1059" s="3"/>
      <c r="C1059" s="3"/>
      <c r="D1059" s="3"/>
      <c r="E1059" s="3"/>
      <c r="F1059" s="32"/>
      <c r="G1059" s="40"/>
      <c r="H1059" s="40"/>
      <c r="I1059" s="40"/>
      <c r="J1059" s="40"/>
      <c r="K1059" s="40"/>
      <c r="L1059" s="40"/>
      <c r="M1059" s="40"/>
      <c r="N1059" s="32"/>
      <c r="O1059" s="32"/>
      <c r="P1059" s="40"/>
      <c r="Q1059" s="40"/>
      <c r="R1059" s="40"/>
      <c r="S1059" s="40"/>
      <c r="T1059" s="32"/>
    </row>
    <row r="1060" spans="1:20" s="4" customFormat="1" x14ac:dyDescent="0.2">
      <c r="A1060" s="3"/>
      <c r="B1060" s="3"/>
      <c r="C1060" s="3"/>
      <c r="D1060" s="3"/>
      <c r="E1060" s="3"/>
      <c r="F1060" s="32"/>
      <c r="G1060" s="40"/>
      <c r="H1060" s="40"/>
      <c r="I1060" s="40"/>
      <c r="J1060" s="40"/>
      <c r="K1060" s="40"/>
      <c r="L1060" s="40"/>
      <c r="M1060" s="40"/>
      <c r="N1060" s="32"/>
      <c r="O1060" s="32"/>
      <c r="P1060" s="40"/>
      <c r="Q1060" s="40"/>
      <c r="R1060" s="40"/>
      <c r="S1060" s="40"/>
      <c r="T1060" s="32"/>
    </row>
    <row r="1061" spans="1:20" s="4" customFormat="1" x14ac:dyDescent="0.2">
      <c r="A1061" s="3"/>
      <c r="B1061" s="3"/>
      <c r="C1061" s="3"/>
      <c r="D1061" s="3"/>
      <c r="E1061" s="3"/>
      <c r="F1061" s="32"/>
      <c r="G1061" s="40"/>
      <c r="H1061" s="40"/>
      <c r="I1061" s="40"/>
      <c r="J1061" s="40"/>
      <c r="K1061" s="40"/>
      <c r="L1061" s="40"/>
      <c r="M1061" s="40"/>
      <c r="N1061" s="32"/>
      <c r="O1061" s="32"/>
      <c r="P1061" s="40"/>
      <c r="Q1061" s="40"/>
      <c r="R1061" s="40"/>
      <c r="S1061" s="40"/>
      <c r="T1061" s="32"/>
    </row>
    <row r="1062" spans="1:20" s="4" customFormat="1" x14ac:dyDescent="0.2">
      <c r="A1062" s="3"/>
      <c r="B1062" s="3"/>
      <c r="C1062" s="3"/>
      <c r="D1062" s="3"/>
      <c r="E1062" s="3"/>
      <c r="F1062" s="32"/>
      <c r="G1062" s="40"/>
      <c r="H1062" s="40"/>
      <c r="I1062" s="40"/>
      <c r="J1062" s="40"/>
      <c r="K1062" s="40"/>
      <c r="L1062" s="40"/>
      <c r="M1062" s="40"/>
      <c r="N1062" s="32"/>
      <c r="O1062" s="32"/>
      <c r="P1062" s="40"/>
      <c r="Q1062" s="40"/>
      <c r="R1062" s="40"/>
      <c r="S1062" s="40"/>
      <c r="T1062" s="32"/>
    </row>
    <row r="1063" spans="1:20" s="4" customFormat="1" x14ac:dyDescent="0.2">
      <c r="A1063" s="3"/>
      <c r="B1063" s="3"/>
      <c r="C1063" s="3"/>
      <c r="D1063" s="3"/>
      <c r="E1063" s="3"/>
      <c r="F1063" s="32"/>
      <c r="G1063" s="40"/>
      <c r="H1063" s="40"/>
      <c r="I1063" s="40"/>
      <c r="J1063" s="40"/>
      <c r="K1063" s="40"/>
      <c r="L1063" s="40"/>
      <c r="M1063" s="40"/>
      <c r="N1063" s="32"/>
      <c r="O1063" s="32"/>
      <c r="P1063" s="40"/>
      <c r="Q1063" s="40"/>
      <c r="R1063" s="40"/>
      <c r="S1063" s="40"/>
      <c r="T1063" s="32"/>
    </row>
    <row r="1064" spans="1:20" s="4" customFormat="1" x14ac:dyDescent="0.2">
      <c r="A1064" s="3"/>
      <c r="B1064" s="3"/>
      <c r="C1064" s="3"/>
      <c r="D1064" s="3"/>
      <c r="E1064" s="3"/>
      <c r="F1064" s="32"/>
      <c r="G1064" s="40"/>
      <c r="H1064" s="40"/>
      <c r="I1064" s="40"/>
      <c r="J1064" s="40"/>
      <c r="K1064" s="40"/>
      <c r="L1064" s="40"/>
      <c r="M1064" s="40"/>
      <c r="N1064" s="32"/>
      <c r="O1064" s="32"/>
      <c r="P1064" s="40"/>
      <c r="Q1064" s="40"/>
      <c r="R1064" s="40"/>
      <c r="S1064" s="40"/>
      <c r="T1064" s="32"/>
    </row>
    <row r="1065" spans="1:20" s="4" customFormat="1" x14ac:dyDescent="0.2">
      <c r="A1065" s="3"/>
      <c r="B1065" s="3"/>
      <c r="C1065" s="3"/>
      <c r="D1065" s="3"/>
      <c r="E1065" s="3"/>
      <c r="F1065" s="32"/>
      <c r="G1065" s="40"/>
      <c r="H1065" s="40"/>
      <c r="I1065" s="40"/>
      <c r="J1065" s="40"/>
      <c r="K1065" s="40"/>
      <c r="L1065" s="40"/>
      <c r="M1065" s="40"/>
      <c r="N1065" s="32"/>
      <c r="O1065" s="32"/>
      <c r="P1065" s="40"/>
      <c r="Q1065" s="40"/>
      <c r="R1065" s="40"/>
      <c r="S1065" s="40"/>
      <c r="T1065" s="32"/>
    </row>
    <row r="1066" spans="1:20" s="4" customFormat="1" x14ac:dyDescent="0.2">
      <c r="A1066" s="3"/>
      <c r="B1066" s="3"/>
      <c r="C1066" s="3"/>
      <c r="D1066" s="3"/>
      <c r="E1066" s="3"/>
      <c r="F1066" s="32"/>
      <c r="G1066" s="40"/>
      <c r="H1066" s="40"/>
      <c r="I1066" s="40"/>
      <c r="J1066" s="40"/>
      <c r="K1066" s="40"/>
      <c r="L1066" s="40"/>
      <c r="M1066" s="40"/>
      <c r="N1066" s="32"/>
      <c r="O1066" s="32"/>
      <c r="P1066" s="40"/>
      <c r="Q1066" s="40"/>
      <c r="R1066" s="40"/>
      <c r="S1066" s="40"/>
      <c r="T1066" s="32"/>
    </row>
    <row r="1067" spans="1:20" s="4" customFormat="1" x14ac:dyDescent="0.2">
      <c r="A1067" s="3"/>
      <c r="B1067" s="3"/>
      <c r="C1067" s="3"/>
      <c r="D1067" s="3"/>
      <c r="E1067" s="3"/>
      <c r="F1067" s="32"/>
      <c r="G1067" s="40"/>
      <c r="H1067" s="40"/>
      <c r="I1067" s="40"/>
      <c r="J1067" s="40"/>
      <c r="K1067" s="40"/>
      <c r="L1067" s="40"/>
      <c r="M1067" s="40"/>
      <c r="N1067" s="32"/>
      <c r="O1067" s="32"/>
      <c r="P1067" s="40"/>
      <c r="Q1067" s="40"/>
      <c r="R1067" s="40"/>
      <c r="S1067" s="40"/>
      <c r="T1067" s="32"/>
    </row>
    <row r="1068" spans="1:20" s="4" customFormat="1" x14ac:dyDescent="0.2">
      <c r="A1068" s="3"/>
      <c r="B1068" s="3"/>
      <c r="C1068" s="3"/>
      <c r="D1068" s="3"/>
      <c r="E1068" s="3"/>
      <c r="F1068" s="32"/>
      <c r="G1068" s="40"/>
      <c r="H1068" s="40"/>
      <c r="I1068" s="40"/>
      <c r="J1068" s="40"/>
      <c r="K1068" s="40"/>
      <c r="L1068" s="40"/>
      <c r="M1068" s="40"/>
      <c r="N1068" s="32"/>
      <c r="O1068" s="32"/>
      <c r="P1068" s="40"/>
      <c r="Q1068" s="40"/>
      <c r="R1068" s="40"/>
      <c r="S1068" s="40"/>
      <c r="T1068" s="32"/>
    </row>
    <row r="1069" spans="1:20" s="4" customFormat="1" x14ac:dyDescent="0.2">
      <c r="A1069" s="3"/>
      <c r="B1069" s="3"/>
      <c r="C1069" s="3"/>
      <c r="D1069" s="3"/>
      <c r="E1069" s="3"/>
      <c r="F1069" s="32"/>
      <c r="G1069" s="40"/>
      <c r="H1069" s="40"/>
      <c r="I1069" s="40"/>
      <c r="J1069" s="40"/>
      <c r="K1069" s="40"/>
      <c r="L1069" s="40"/>
      <c r="M1069" s="40"/>
      <c r="N1069" s="32"/>
      <c r="O1069" s="32"/>
      <c r="P1069" s="40"/>
      <c r="Q1069" s="40"/>
      <c r="R1069" s="40"/>
      <c r="S1069" s="40"/>
      <c r="T1069" s="32"/>
    </row>
    <row r="1070" spans="1:20" s="4" customFormat="1" x14ac:dyDescent="0.2">
      <c r="A1070" s="3"/>
      <c r="B1070" s="3"/>
      <c r="C1070" s="3"/>
      <c r="D1070" s="3"/>
      <c r="E1070" s="3"/>
      <c r="F1070" s="32"/>
      <c r="G1070" s="40"/>
      <c r="H1070" s="40"/>
      <c r="I1070" s="40"/>
      <c r="J1070" s="40"/>
      <c r="K1070" s="40"/>
      <c r="L1070" s="40"/>
      <c r="M1070" s="40"/>
      <c r="N1070" s="32"/>
      <c r="O1070" s="32"/>
      <c r="P1070" s="40"/>
      <c r="Q1070" s="40"/>
      <c r="R1070" s="40"/>
      <c r="S1070" s="40"/>
      <c r="T1070" s="32"/>
    </row>
    <row r="1071" spans="1:20" s="4" customFormat="1" x14ac:dyDescent="0.2">
      <c r="A1071" s="3"/>
      <c r="B1071" s="3"/>
      <c r="C1071" s="3"/>
      <c r="D1071" s="3"/>
      <c r="E1071" s="3"/>
      <c r="F1071" s="32"/>
      <c r="G1071" s="40"/>
      <c r="H1071" s="40"/>
      <c r="I1071" s="40"/>
      <c r="J1071" s="40"/>
      <c r="K1071" s="40"/>
      <c r="L1071" s="40"/>
      <c r="M1071" s="40"/>
      <c r="N1071" s="32"/>
      <c r="O1071" s="32"/>
      <c r="P1071" s="40"/>
      <c r="Q1071" s="40"/>
      <c r="R1071" s="40"/>
      <c r="S1071" s="40"/>
      <c r="T1071" s="32"/>
    </row>
    <row r="1072" spans="1:20" s="4" customFormat="1" x14ac:dyDescent="0.2">
      <c r="A1072" s="3"/>
      <c r="B1072" s="3"/>
      <c r="C1072" s="3"/>
      <c r="D1072" s="3"/>
      <c r="E1072" s="3"/>
      <c r="F1072" s="32"/>
      <c r="G1072" s="40"/>
      <c r="H1072" s="40"/>
      <c r="I1072" s="40"/>
      <c r="J1072" s="40"/>
      <c r="K1072" s="40"/>
      <c r="L1072" s="40"/>
      <c r="M1072" s="40"/>
      <c r="N1072" s="32"/>
      <c r="O1072" s="32"/>
      <c r="P1072" s="40"/>
      <c r="Q1072" s="40"/>
      <c r="R1072" s="40"/>
      <c r="S1072" s="40"/>
      <c r="T1072" s="32"/>
    </row>
    <row r="1073" spans="1:20" s="4" customFormat="1" x14ac:dyDescent="0.2">
      <c r="A1073" s="3"/>
      <c r="B1073" s="3"/>
      <c r="C1073" s="3"/>
      <c r="D1073" s="3"/>
      <c r="E1073" s="3"/>
      <c r="F1073" s="32"/>
      <c r="G1073" s="40"/>
      <c r="H1073" s="40"/>
      <c r="I1073" s="40"/>
      <c r="J1073" s="40"/>
      <c r="K1073" s="40"/>
      <c r="L1073" s="40"/>
      <c r="M1073" s="40"/>
      <c r="N1073" s="32"/>
      <c r="O1073" s="32"/>
      <c r="P1073" s="40"/>
      <c r="Q1073" s="40"/>
      <c r="R1073" s="40"/>
      <c r="S1073" s="40"/>
      <c r="T1073" s="32"/>
    </row>
    <row r="1074" spans="1:20" s="4" customFormat="1" x14ac:dyDescent="0.2">
      <c r="A1074" s="3"/>
      <c r="B1074" s="3"/>
      <c r="C1074" s="3"/>
      <c r="D1074" s="3"/>
      <c r="E1074" s="3"/>
      <c r="F1074" s="32"/>
      <c r="G1074" s="40"/>
      <c r="H1074" s="40"/>
      <c r="I1074" s="40"/>
      <c r="J1074" s="40"/>
      <c r="K1074" s="40"/>
      <c r="L1074" s="40"/>
      <c r="M1074" s="40"/>
      <c r="N1074" s="32"/>
      <c r="O1074" s="32"/>
      <c r="P1074" s="40"/>
      <c r="Q1074" s="40"/>
      <c r="R1074" s="40"/>
      <c r="S1074" s="40"/>
      <c r="T1074" s="32"/>
    </row>
    <row r="1075" spans="1:20" s="4" customFormat="1" x14ac:dyDescent="0.2">
      <c r="A1075" s="3"/>
      <c r="B1075" s="3"/>
      <c r="C1075" s="3"/>
      <c r="D1075" s="3"/>
      <c r="E1075" s="3"/>
      <c r="F1075" s="32"/>
      <c r="G1075" s="40"/>
      <c r="H1075" s="40"/>
      <c r="I1075" s="40"/>
      <c r="J1075" s="40"/>
      <c r="K1075" s="40"/>
      <c r="L1075" s="40"/>
      <c r="M1075" s="40"/>
      <c r="N1075" s="32"/>
      <c r="O1075" s="32"/>
      <c r="P1075" s="40"/>
      <c r="Q1075" s="40"/>
      <c r="R1075" s="40"/>
      <c r="S1075" s="40"/>
      <c r="T1075" s="32"/>
    </row>
    <row r="1076" spans="1:20" s="4" customFormat="1" x14ac:dyDescent="0.2">
      <c r="A1076" s="3"/>
      <c r="B1076" s="3"/>
      <c r="C1076" s="3"/>
      <c r="D1076" s="3"/>
      <c r="E1076" s="3"/>
      <c r="F1076" s="32"/>
      <c r="G1076" s="40"/>
      <c r="H1076" s="40"/>
      <c r="I1076" s="40"/>
      <c r="J1076" s="40"/>
      <c r="K1076" s="40"/>
      <c r="L1076" s="40"/>
      <c r="M1076" s="40"/>
      <c r="N1076" s="32"/>
      <c r="O1076" s="32"/>
      <c r="P1076" s="40"/>
      <c r="Q1076" s="40"/>
      <c r="R1076" s="40"/>
      <c r="S1076" s="40"/>
      <c r="T1076" s="32"/>
    </row>
    <row r="1077" spans="1:20" s="4" customFormat="1" x14ac:dyDescent="0.2">
      <c r="A1077" s="3"/>
      <c r="B1077" s="3"/>
      <c r="C1077" s="3"/>
      <c r="D1077" s="3"/>
      <c r="E1077" s="3"/>
      <c r="F1077" s="32"/>
      <c r="G1077" s="40"/>
      <c r="H1077" s="40"/>
      <c r="I1077" s="40"/>
      <c r="J1077" s="40"/>
      <c r="K1077" s="40"/>
      <c r="L1077" s="40"/>
      <c r="M1077" s="40"/>
      <c r="N1077" s="32"/>
      <c r="O1077" s="32"/>
      <c r="P1077" s="40"/>
      <c r="Q1077" s="40"/>
      <c r="R1077" s="40"/>
      <c r="S1077" s="40"/>
      <c r="T1077" s="32"/>
    </row>
    <row r="1078" spans="1:20" s="4" customFormat="1" x14ac:dyDescent="0.2">
      <c r="A1078" s="3"/>
      <c r="B1078" s="3"/>
      <c r="C1078" s="3"/>
      <c r="D1078" s="3"/>
      <c r="E1078" s="3"/>
      <c r="F1078" s="32"/>
      <c r="G1078" s="40"/>
      <c r="H1078" s="40"/>
      <c r="I1078" s="40"/>
      <c r="J1078" s="40"/>
      <c r="K1078" s="40"/>
      <c r="L1078" s="40"/>
      <c r="M1078" s="40"/>
      <c r="N1078" s="32"/>
      <c r="O1078" s="32"/>
      <c r="P1078" s="40"/>
      <c r="Q1078" s="40"/>
      <c r="R1078" s="40"/>
      <c r="S1078" s="40"/>
      <c r="T1078" s="32"/>
    </row>
    <row r="1079" spans="1:20" s="4" customFormat="1" x14ac:dyDescent="0.2">
      <c r="A1079" s="3"/>
      <c r="B1079" s="3"/>
      <c r="C1079" s="3"/>
      <c r="D1079" s="3"/>
      <c r="E1079" s="3"/>
      <c r="F1079" s="32"/>
      <c r="G1079" s="40"/>
      <c r="H1079" s="40"/>
      <c r="I1079" s="40"/>
      <c r="J1079" s="40"/>
      <c r="K1079" s="40"/>
      <c r="L1079" s="40"/>
      <c r="M1079" s="40"/>
      <c r="N1079" s="32"/>
      <c r="O1079" s="32"/>
      <c r="P1079" s="40"/>
      <c r="Q1079" s="40"/>
      <c r="R1079" s="40"/>
      <c r="S1079" s="40"/>
      <c r="T1079" s="32"/>
    </row>
    <row r="1080" spans="1:20" s="4" customFormat="1" x14ac:dyDescent="0.2">
      <c r="A1080" s="3"/>
      <c r="B1080" s="3"/>
      <c r="C1080" s="3"/>
      <c r="D1080" s="3"/>
      <c r="E1080" s="3"/>
      <c r="F1080" s="32"/>
      <c r="G1080" s="40"/>
      <c r="H1080" s="40"/>
      <c r="I1080" s="40"/>
      <c r="J1080" s="40"/>
      <c r="K1080" s="40"/>
      <c r="L1080" s="40"/>
      <c r="M1080" s="40"/>
      <c r="N1080" s="32"/>
      <c r="O1080" s="32"/>
      <c r="P1080" s="40"/>
      <c r="Q1080" s="40"/>
      <c r="R1080" s="40"/>
      <c r="S1080" s="40"/>
      <c r="T1080" s="32"/>
    </row>
    <row r="1081" spans="1:20" s="4" customFormat="1" x14ac:dyDescent="0.2">
      <c r="A1081" s="3"/>
      <c r="B1081" s="3"/>
      <c r="C1081" s="3"/>
      <c r="D1081" s="3"/>
      <c r="E1081" s="3"/>
      <c r="F1081" s="32"/>
      <c r="G1081" s="40"/>
      <c r="H1081" s="40"/>
      <c r="I1081" s="40"/>
      <c r="J1081" s="40"/>
      <c r="K1081" s="40"/>
      <c r="L1081" s="40"/>
      <c r="M1081" s="40"/>
      <c r="N1081" s="32"/>
      <c r="O1081" s="32"/>
      <c r="P1081" s="40"/>
      <c r="Q1081" s="40"/>
      <c r="R1081" s="40"/>
      <c r="S1081" s="40"/>
      <c r="T1081" s="32"/>
    </row>
    <row r="1082" spans="1:20" s="4" customFormat="1" x14ac:dyDescent="0.2">
      <c r="A1082" s="3"/>
      <c r="B1082" s="3"/>
      <c r="C1082" s="3"/>
      <c r="D1082" s="3"/>
      <c r="E1082" s="3"/>
      <c r="F1082" s="32"/>
      <c r="G1082" s="40"/>
      <c r="H1082" s="40"/>
      <c r="I1082" s="40"/>
      <c r="J1082" s="40"/>
      <c r="K1082" s="40"/>
      <c r="L1082" s="40"/>
      <c r="M1082" s="40"/>
      <c r="N1082" s="32"/>
      <c r="O1082" s="32"/>
      <c r="P1082" s="40"/>
      <c r="Q1082" s="40"/>
      <c r="R1082" s="40"/>
      <c r="S1082" s="40"/>
      <c r="T1082" s="32"/>
    </row>
    <row r="1083" spans="1:20" s="4" customFormat="1" x14ac:dyDescent="0.2">
      <c r="A1083" s="3"/>
      <c r="B1083" s="3"/>
      <c r="C1083" s="3"/>
      <c r="D1083" s="3"/>
      <c r="E1083" s="3"/>
      <c r="F1083" s="32"/>
      <c r="G1083" s="40"/>
      <c r="H1083" s="40"/>
      <c r="I1083" s="40"/>
      <c r="J1083" s="40"/>
      <c r="K1083" s="40"/>
      <c r="L1083" s="40"/>
      <c r="M1083" s="40"/>
      <c r="N1083" s="32"/>
      <c r="O1083" s="32"/>
      <c r="P1083" s="40"/>
      <c r="Q1083" s="40"/>
      <c r="R1083" s="40"/>
      <c r="S1083" s="40"/>
      <c r="T1083" s="32"/>
    </row>
    <row r="1084" spans="1:20" s="4" customFormat="1" x14ac:dyDescent="0.2">
      <c r="A1084" s="3"/>
      <c r="B1084" s="3"/>
      <c r="C1084" s="3"/>
      <c r="D1084" s="3"/>
      <c r="E1084" s="3"/>
      <c r="F1084" s="32"/>
      <c r="G1084" s="40"/>
      <c r="H1084" s="40"/>
      <c r="I1084" s="40"/>
      <c r="J1084" s="40"/>
      <c r="K1084" s="40"/>
      <c r="L1084" s="40"/>
      <c r="M1084" s="40"/>
      <c r="N1084" s="32"/>
      <c r="O1084" s="32"/>
      <c r="P1084" s="40"/>
      <c r="Q1084" s="40"/>
      <c r="R1084" s="40"/>
      <c r="S1084" s="40"/>
      <c r="T1084" s="32"/>
    </row>
    <row r="1085" spans="1:20" s="4" customFormat="1" x14ac:dyDescent="0.2">
      <c r="A1085" s="3"/>
      <c r="B1085" s="3"/>
      <c r="C1085" s="3"/>
      <c r="D1085" s="3"/>
      <c r="E1085" s="3"/>
      <c r="F1085" s="32"/>
      <c r="G1085" s="40"/>
      <c r="H1085" s="40"/>
      <c r="I1085" s="40"/>
      <c r="J1085" s="40"/>
      <c r="K1085" s="40"/>
      <c r="L1085" s="40"/>
      <c r="M1085" s="40"/>
      <c r="N1085" s="32"/>
      <c r="O1085" s="32"/>
      <c r="P1085" s="40"/>
      <c r="Q1085" s="40"/>
      <c r="R1085" s="40"/>
      <c r="S1085" s="40"/>
      <c r="T1085" s="32"/>
    </row>
    <row r="1086" spans="1:20" s="4" customFormat="1" x14ac:dyDescent="0.2">
      <c r="A1086" s="3"/>
      <c r="B1086" s="3"/>
      <c r="C1086" s="3"/>
      <c r="D1086" s="3"/>
      <c r="E1086" s="3"/>
      <c r="F1086" s="32"/>
      <c r="G1086" s="40"/>
      <c r="H1086" s="40"/>
      <c r="I1086" s="40"/>
      <c r="J1086" s="40"/>
      <c r="K1086" s="40"/>
      <c r="L1086" s="40"/>
      <c r="M1086" s="40"/>
      <c r="N1086" s="32"/>
      <c r="O1086" s="32"/>
      <c r="P1086" s="40"/>
      <c r="Q1086" s="40"/>
      <c r="R1086" s="40"/>
      <c r="S1086" s="40"/>
      <c r="T1086" s="32"/>
    </row>
    <row r="1087" spans="1:20" s="4" customFormat="1" x14ac:dyDescent="0.2">
      <c r="A1087" s="3"/>
      <c r="B1087" s="3"/>
      <c r="C1087" s="3"/>
      <c r="D1087" s="3"/>
      <c r="E1087" s="3"/>
      <c r="F1087" s="32"/>
      <c r="G1087" s="40"/>
      <c r="H1087" s="40"/>
      <c r="I1087" s="40"/>
      <c r="J1087" s="40"/>
      <c r="K1087" s="40"/>
      <c r="L1087" s="40"/>
      <c r="M1087" s="40"/>
      <c r="N1087" s="32"/>
      <c r="O1087" s="32"/>
      <c r="P1087" s="40"/>
      <c r="Q1087" s="40"/>
      <c r="R1087" s="40"/>
      <c r="S1087" s="40"/>
      <c r="T1087" s="32"/>
    </row>
    <row r="1088" spans="1:20" s="4" customFormat="1" x14ac:dyDescent="0.2">
      <c r="A1088" s="3"/>
      <c r="B1088" s="3"/>
      <c r="C1088" s="3"/>
      <c r="D1088" s="3"/>
      <c r="E1088" s="3"/>
      <c r="F1088" s="32"/>
      <c r="G1088" s="40"/>
      <c r="H1088" s="40"/>
      <c r="I1088" s="40"/>
      <c r="J1088" s="40"/>
      <c r="K1088" s="40"/>
      <c r="L1088" s="40"/>
      <c r="M1088" s="40"/>
      <c r="N1088" s="32"/>
      <c r="O1088" s="32"/>
      <c r="P1088" s="40"/>
      <c r="Q1088" s="40"/>
      <c r="R1088" s="40"/>
      <c r="S1088" s="40"/>
      <c r="T1088" s="32"/>
    </row>
    <row r="1089" spans="1:20" s="4" customFormat="1" x14ac:dyDescent="0.2">
      <c r="A1089" s="3"/>
      <c r="B1089" s="3"/>
      <c r="C1089" s="3"/>
      <c r="D1089" s="3"/>
      <c r="E1089" s="3"/>
      <c r="F1089" s="32"/>
      <c r="G1089" s="40"/>
      <c r="H1089" s="40"/>
      <c r="I1089" s="40"/>
      <c r="J1089" s="40"/>
      <c r="K1089" s="40"/>
      <c r="L1089" s="40"/>
      <c r="M1089" s="40"/>
      <c r="N1089" s="32"/>
      <c r="O1089" s="32"/>
      <c r="P1089" s="40"/>
      <c r="Q1089" s="40"/>
      <c r="R1089" s="40"/>
      <c r="S1089" s="40"/>
      <c r="T1089" s="32"/>
    </row>
    <row r="1090" spans="1:20" s="4" customFormat="1" x14ac:dyDescent="0.2">
      <c r="A1090" s="3"/>
      <c r="B1090" s="3"/>
      <c r="C1090" s="3"/>
      <c r="D1090" s="3"/>
      <c r="E1090" s="3"/>
      <c r="F1090" s="32"/>
      <c r="G1090" s="40"/>
      <c r="H1090" s="40"/>
      <c r="I1090" s="40"/>
      <c r="J1090" s="40"/>
      <c r="K1090" s="40"/>
      <c r="L1090" s="40"/>
      <c r="M1090" s="40"/>
      <c r="N1090" s="32"/>
      <c r="O1090" s="32"/>
      <c r="P1090" s="40"/>
      <c r="Q1090" s="40"/>
      <c r="R1090" s="40"/>
      <c r="S1090" s="40"/>
      <c r="T1090" s="32"/>
    </row>
    <row r="1091" spans="1:20" s="4" customFormat="1" x14ac:dyDescent="0.2">
      <c r="A1091" s="3"/>
      <c r="B1091" s="3"/>
      <c r="C1091" s="3"/>
      <c r="D1091" s="3"/>
      <c r="E1091" s="3"/>
      <c r="F1091" s="32"/>
      <c r="G1091" s="40"/>
      <c r="H1091" s="40"/>
      <c r="I1091" s="40"/>
      <c r="J1091" s="40"/>
      <c r="K1091" s="40"/>
      <c r="L1091" s="40"/>
      <c r="M1091" s="40"/>
      <c r="N1091" s="32"/>
      <c r="O1091" s="32"/>
      <c r="P1091" s="40"/>
      <c r="Q1091" s="40"/>
      <c r="R1091" s="40"/>
      <c r="S1091" s="40"/>
      <c r="T1091" s="32"/>
    </row>
    <row r="1092" spans="1:20" s="4" customFormat="1" x14ac:dyDescent="0.2">
      <c r="A1092" s="3"/>
      <c r="B1092" s="3"/>
      <c r="C1092" s="3"/>
      <c r="D1092" s="3"/>
      <c r="E1092" s="3"/>
      <c r="F1092" s="32"/>
      <c r="G1092" s="40"/>
      <c r="H1092" s="40"/>
      <c r="I1092" s="40"/>
      <c r="J1092" s="40"/>
      <c r="K1092" s="40"/>
      <c r="L1092" s="40"/>
      <c r="M1092" s="40"/>
      <c r="N1092" s="32"/>
      <c r="O1092" s="32"/>
      <c r="P1092" s="40"/>
      <c r="Q1092" s="40"/>
      <c r="R1092" s="40"/>
      <c r="S1092" s="40"/>
      <c r="T1092" s="32"/>
    </row>
    <row r="1093" spans="1:20" s="4" customFormat="1" x14ac:dyDescent="0.2">
      <c r="A1093" s="3"/>
      <c r="B1093" s="3"/>
      <c r="C1093" s="3"/>
      <c r="D1093" s="3"/>
      <c r="E1093" s="3"/>
      <c r="F1093" s="32"/>
      <c r="G1093" s="40"/>
      <c r="H1093" s="40"/>
      <c r="I1093" s="40"/>
      <c r="J1093" s="40"/>
      <c r="K1093" s="40"/>
      <c r="L1093" s="40"/>
      <c r="M1093" s="40"/>
      <c r="N1093" s="32"/>
      <c r="O1093" s="32"/>
      <c r="P1093" s="40"/>
      <c r="Q1093" s="40"/>
      <c r="R1093" s="40"/>
      <c r="S1093" s="40"/>
      <c r="T1093" s="32"/>
    </row>
    <row r="1094" spans="1:20" s="4" customFormat="1" x14ac:dyDescent="0.2">
      <c r="A1094" s="3"/>
      <c r="B1094" s="3"/>
      <c r="C1094" s="3"/>
      <c r="D1094" s="3"/>
      <c r="E1094" s="3"/>
      <c r="F1094" s="32"/>
      <c r="G1094" s="40"/>
      <c r="H1094" s="40"/>
      <c r="I1094" s="40"/>
      <c r="J1094" s="40"/>
      <c r="K1094" s="40"/>
      <c r="L1094" s="40"/>
      <c r="M1094" s="40"/>
      <c r="N1094" s="32"/>
      <c r="O1094" s="32"/>
      <c r="P1094" s="40"/>
      <c r="Q1094" s="40"/>
      <c r="R1094" s="40"/>
      <c r="S1094" s="40"/>
      <c r="T1094" s="32"/>
    </row>
    <row r="1095" spans="1:20" s="4" customFormat="1" x14ac:dyDescent="0.2">
      <c r="A1095" s="3"/>
      <c r="B1095" s="3"/>
      <c r="C1095" s="3"/>
      <c r="D1095" s="3"/>
      <c r="E1095" s="3"/>
      <c r="F1095" s="32"/>
      <c r="G1095" s="40"/>
      <c r="H1095" s="40"/>
      <c r="I1095" s="40"/>
      <c r="J1095" s="40"/>
      <c r="K1095" s="40"/>
      <c r="L1095" s="40"/>
      <c r="M1095" s="40"/>
      <c r="N1095" s="32"/>
      <c r="O1095" s="32"/>
      <c r="P1095" s="40"/>
      <c r="Q1095" s="40"/>
      <c r="R1095" s="40"/>
      <c r="S1095" s="40"/>
      <c r="T1095" s="32"/>
    </row>
    <row r="1096" spans="1:20" s="4" customFormat="1" x14ac:dyDescent="0.2">
      <c r="A1096" s="3"/>
      <c r="B1096" s="3"/>
      <c r="C1096" s="3"/>
      <c r="D1096" s="3"/>
      <c r="E1096" s="3"/>
      <c r="F1096" s="32"/>
      <c r="G1096" s="40"/>
      <c r="H1096" s="40"/>
      <c r="I1096" s="40"/>
      <c r="J1096" s="40"/>
      <c r="K1096" s="40"/>
      <c r="L1096" s="40"/>
      <c r="M1096" s="40"/>
      <c r="N1096" s="32"/>
      <c r="O1096" s="32"/>
      <c r="P1096" s="40"/>
      <c r="Q1096" s="40"/>
      <c r="R1096" s="40"/>
      <c r="S1096" s="40"/>
      <c r="T1096" s="32"/>
    </row>
    <row r="1097" spans="1:20" s="4" customFormat="1" x14ac:dyDescent="0.2">
      <c r="A1097" s="3"/>
      <c r="B1097" s="3"/>
      <c r="C1097" s="3"/>
      <c r="D1097" s="3"/>
      <c r="E1097" s="3"/>
      <c r="F1097" s="32"/>
      <c r="G1097" s="40"/>
      <c r="H1097" s="40"/>
      <c r="I1097" s="40"/>
      <c r="J1097" s="40"/>
      <c r="K1097" s="40"/>
      <c r="L1097" s="40"/>
      <c r="M1097" s="40"/>
      <c r="N1097" s="32"/>
      <c r="O1097" s="32"/>
      <c r="P1097" s="40"/>
      <c r="Q1097" s="40"/>
      <c r="R1097" s="40"/>
      <c r="S1097" s="40"/>
      <c r="T1097" s="32"/>
    </row>
    <row r="1098" spans="1:20" s="4" customFormat="1" x14ac:dyDescent="0.2">
      <c r="A1098" s="3"/>
      <c r="B1098" s="3"/>
      <c r="C1098" s="3"/>
      <c r="D1098" s="3"/>
      <c r="E1098" s="3"/>
      <c r="F1098" s="32"/>
      <c r="G1098" s="40"/>
      <c r="H1098" s="40"/>
      <c r="I1098" s="40"/>
      <c r="J1098" s="40"/>
      <c r="K1098" s="40"/>
      <c r="L1098" s="40"/>
      <c r="M1098" s="40"/>
      <c r="N1098" s="32"/>
      <c r="O1098" s="32"/>
      <c r="P1098" s="40"/>
      <c r="Q1098" s="40"/>
      <c r="R1098" s="40"/>
      <c r="S1098" s="40"/>
      <c r="T1098" s="32"/>
    </row>
    <row r="1099" spans="1:20" s="4" customFormat="1" x14ac:dyDescent="0.2">
      <c r="A1099" s="3"/>
      <c r="B1099" s="3"/>
      <c r="C1099" s="3"/>
      <c r="D1099" s="3"/>
      <c r="E1099" s="3"/>
      <c r="F1099" s="32"/>
      <c r="G1099" s="40"/>
      <c r="H1099" s="40"/>
      <c r="I1099" s="40"/>
      <c r="J1099" s="40"/>
      <c r="K1099" s="40"/>
      <c r="L1099" s="40"/>
      <c r="M1099" s="40"/>
      <c r="N1099" s="32"/>
      <c r="O1099" s="32"/>
      <c r="P1099" s="40"/>
      <c r="Q1099" s="40"/>
      <c r="R1099" s="40"/>
      <c r="S1099" s="40"/>
      <c r="T1099" s="32"/>
    </row>
    <row r="1100" spans="1:20" s="4" customFormat="1" x14ac:dyDescent="0.2">
      <c r="A1100" s="3"/>
      <c r="B1100" s="3"/>
      <c r="C1100" s="3"/>
      <c r="D1100" s="3"/>
      <c r="E1100" s="3"/>
      <c r="F1100" s="32"/>
      <c r="G1100" s="40"/>
      <c r="H1100" s="40"/>
      <c r="I1100" s="40"/>
      <c r="J1100" s="40"/>
      <c r="K1100" s="40"/>
      <c r="L1100" s="40"/>
      <c r="M1100" s="40"/>
      <c r="N1100" s="32"/>
      <c r="O1100" s="32"/>
      <c r="P1100" s="40"/>
      <c r="Q1100" s="40"/>
      <c r="R1100" s="40"/>
      <c r="S1100" s="40"/>
      <c r="T1100" s="32"/>
    </row>
    <row r="1101" spans="1:20" s="4" customFormat="1" x14ac:dyDescent="0.2">
      <c r="A1101" s="3"/>
      <c r="B1101" s="3"/>
      <c r="C1101" s="3"/>
      <c r="D1101" s="3"/>
      <c r="E1101" s="3"/>
      <c r="F1101" s="32"/>
      <c r="G1101" s="40"/>
      <c r="H1101" s="40"/>
      <c r="I1101" s="40"/>
      <c r="J1101" s="40"/>
      <c r="K1101" s="40"/>
      <c r="L1101" s="40"/>
      <c r="M1101" s="40"/>
      <c r="N1101" s="32"/>
      <c r="O1101" s="32"/>
      <c r="P1101" s="40"/>
      <c r="Q1101" s="40"/>
      <c r="R1101" s="40"/>
      <c r="S1101" s="40"/>
      <c r="T1101" s="32"/>
    </row>
    <row r="1102" spans="1:20" s="4" customFormat="1" x14ac:dyDescent="0.2">
      <c r="A1102" s="3"/>
      <c r="B1102" s="3"/>
      <c r="C1102" s="3"/>
      <c r="D1102" s="3"/>
      <c r="E1102" s="3"/>
      <c r="F1102" s="32"/>
      <c r="G1102" s="40"/>
      <c r="H1102" s="40"/>
      <c r="I1102" s="40"/>
      <c r="J1102" s="40"/>
      <c r="K1102" s="40"/>
      <c r="L1102" s="40"/>
      <c r="M1102" s="40"/>
      <c r="N1102" s="32"/>
      <c r="O1102" s="32"/>
      <c r="P1102" s="40"/>
      <c r="Q1102" s="40"/>
      <c r="R1102" s="40"/>
      <c r="S1102" s="40"/>
      <c r="T1102" s="32"/>
    </row>
    <row r="1103" spans="1:20" s="4" customFormat="1" x14ac:dyDescent="0.2">
      <c r="A1103" s="3"/>
      <c r="B1103" s="3"/>
      <c r="C1103" s="3"/>
      <c r="D1103" s="3"/>
      <c r="E1103" s="3"/>
      <c r="F1103" s="32"/>
      <c r="G1103" s="40"/>
      <c r="H1103" s="40"/>
      <c r="I1103" s="40"/>
      <c r="J1103" s="40"/>
      <c r="K1103" s="40"/>
      <c r="L1103" s="40"/>
      <c r="M1103" s="40"/>
      <c r="N1103" s="32"/>
      <c r="O1103" s="32"/>
      <c r="P1103" s="40"/>
      <c r="Q1103" s="40"/>
      <c r="R1103" s="40"/>
      <c r="S1103" s="40"/>
      <c r="T1103" s="32"/>
    </row>
    <row r="1104" spans="1:20" s="4" customFormat="1" x14ac:dyDescent="0.2">
      <c r="A1104" s="3"/>
      <c r="B1104" s="3"/>
      <c r="C1104" s="3"/>
      <c r="D1104" s="3"/>
      <c r="E1104" s="3"/>
      <c r="F1104" s="32"/>
      <c r="G1104" s="40"/>
      <c r="H1104" s="40"/>
      <c r="I1104" s="40"/>
      <c r="J1104" s="40"/>
      <c r="K1104" s="40"/>
      <c r="L1104" s="40"/>
      <c r="M1104" s="40"/>
      <c r="N1104" s="32"/>
      <c r="O1104" s="32"/>
      <c r="P1104" s="40"/>
      <c r="Q1104" s="40"/>
      <c r="R1104" s="40"/>
      <c r="S1104" s="40"/>
      <c r="T1104" s="32"/>
    </row>
    <row r="1105" spans="1:20" s="4" customFormat="1" x14ac:dyDescent="0.2">
      <c r="A1105" s="3"/>
      <c r="B1105" s="3"/>
      <c r="C1105" s="3"/>
      <c r="D1105" s="3"/>
      <c r="E1105" s="3"/>
      <c r="F1105" s="32"/>
      <c r="G1105" s="40"/>
      <c r="H1105" s="40"/>
      <c r="I1105" s="40"/>
      <c r="J1105" s="40"/>
      <c r="K1105" s="40"/>
      <c r="L1105" s="40"/>
      <c r="M1105" s="40"/>
      <c r="N1105" s="32"/>
      <c r="O1105" s="32"/>
      <c r="P1105" s="40"/>
      <c r="Q1105" s="40"/>
      <c r="R1105" s="40"/>
      <c r="S1105" s="40"/>
      <c r="T1105" s="32"/>
    </row>
    <row r="1106" spans="1:20" s="4" customFormat="1" x14ac:dyDescent="0.2">
      <c r="A1106" s="3"/>
      <c r="B1106" s="3"/>
      <c r="C1106" s="3"/>
      <c r="D1106" s="3"/>
      <c r="E1106" s="3"/>
      <c r="F1106" s="32"/>
      <c r="G1106" s="40"/>
      <c r="H1106" s="40"/>
      <c r="I1106" s="40"/>
      <c r="J1106" s="40"/>
      <c r="K1106" s="40"/>
      <c r="L1106" s="40"/>
      <c r="M1106" s="40"/>
      <c r="N1106" s="32"/>
      <c r="O1106" s="32"/>
      <c r="P1106" s="40"/>
      <c r="Q1106" s="40"/>
      <c r="R1106" s="40"/>
      <c r="S1106" s="40"/>
      <c r="T1106" s="32"/>
    </row>
    <row r="1107" spans="1:20" s="4" customFormat="1" x14ac:dyDescent="0.2">
      <c r="A1107" s="3"/>
      <c r="B1107" s="3"/>
      <c r="C1107" s="3"/>
      <c r="D1107" s="3"/>
      <c r="E1107" s="3"/>
      <c r="F1107" s="32"/>
      <c r="G1107" s="40"/>
      <c r="H1107" s="40"/>
      <c r="I1107" s="40"/>
      <c r="J1107" s="40"/>
      <c r="K1107" s="40"/>
      <c r="L1107" s="40"/>
      <c r="M1107" s="40"/>
      <c r="N1107" s="32"/>
      <c r="O1107" s="32"/>
      <c r="P1107" s="40"/>
      <c r="Q1107" s="40"/>
      <c r="R1107" s="40"/>
      <c r="S1107" s="40"/>
      <c r="T1107" s="32"/>
    </row>
    <row r="1108" spans="1:20" s="4" customFormat="1" x14ac:dyDescent="0.2">
      <c r="A1108" s="3"/>
      <c r="B1108" s="3"/>
      <c r="C1108" s="3"/>
      <c r="D1108" s="3"/>
      <c r="E1108" s="3"/>
      <c r="F1108" s="32"/>
      <c r="G1108" s="40"/>
      <c r="H1108" s="40"/>
      <c r="I1108" s="40"/>
      <c r="J1108" s="40"/>
      <c r="K1108" s="40"/>
      <c r="L1108" s="40"/>
      <c r="M1108" s="40"/>
      <c r="N1108" s="32"/>
      <c r="O1108" s="32"/>
      <c r="P1108" s="40"/>
      <c r="Q1108" s="40"/>
      <c r="R1108" s="40"/>
      <c r="S1108" s="40"/>
      <c r="T1108" s="32"/>
    </row>
    <row r="1109" spans="1:20" s="4" customFormat="1" x14ac:dyDescent="0.2">
      <c r="A1109" s="3"/>
      <c r="B1109" s="3"/>
      <c r="C1109" s="3"/>
      <c r="D1109" s="3"/>
      <c r="E1109" s="3"/>
      <c r="F1109" s="32"/>
      <c r="G1109" s="40"/>
      <c r="H1109" s="40"/>
      <c r="I1109" s="40"/>
      <c r="J1109" s="40"/>
      <c r="K1109" s="40"/>
      <c r="L1109" s="40"/>
      <c r="M1109" s="40"/>
      <c r="N1109" s="32"/>
      <c r="O1109" s="32"/>
      <c r="P1109" s="40"/>
      <c r="Q1109" s="40"/>
      <c r="R1109" s="40"/>
      <c r="S1109" s="40"/>
      <c r="T1109" s="32"/>
    </row>
    <row r="1110" spans="1:20" s="4" customFormat="1" x14ac:dyDescent="0.2">
      <c r="A1110" s="3"/>
      <c r="B1110" s="3"/>
      <c r="C1110" s="3"/>
      <c r="D1110" s="3"/>
      <c r="E1110" s="3"/>
      <c r="F1110" s="32"/>
      <c r="G1110" s="40"/>
      <c r="H1110" s="40"/>
      <c r="I1110" s="40"/>
      <c r="J1110" s="40"/>
      <c r="K1110" s="40"/>
      <c r="L1110" s="40"/>
      <c r="M1110" s="40"/>
      <c r="N1110" s="32"/>
      <c r="O1110" s="32"/>
      <c r="P1110" s="40"/>
      <c r="Q1110" s="40"/>
      <c r="R1110" s="40"/>
      <c r="S1110" s="40"/>
      <c r="T1110" s="32"/>
    </row>
    <row r="1111" spans="1:20" s="4" customFormat="1" x14ac:dyDescent="0.2">
      <c r="A1111" s="3"/>
      <c r="B1111" s="3"/>
      <c r="C1111" s="3"/>
      <c r="D1111" s="3"/>
      <c r="E1111" s="3"/>
      <c r="F1111" s="32"/>
      <c r="G1111" s="40"/>
      <c r="H1111" s="40"/>
      <c r="I1111" s="40"/>
      <c r="J1111" s="40"/>
      <c r="K1111" s="40"/>
      <c r="L1111" s="40"/>
      <c r="M1111" s="40"/>
      <c r="N1111" s="32"/>
      <c r="O1111" s="32"/>
      <c r="P1111" s="40"/>
      <c r="Q1111" s="40"/>
      <c r="R1111" s="40"/>
      <c r="S1111" s="40"/>
      <c r="T1111" s="32"/>
    </row>
    <row r="1112" spans="1:20" s="4" customFormat="1" x14ac:dyDescent="0.2">
      <c r="A1112" s="3"/>
      <c r="B1112" s="3"/>
      <c r="C1112" s="3"/>
      <c r="D1112" s="3"/>
      <c r="E1112" s="3"/>
      <c r="F1112" s="32"/>
      <c r="G1112" s="40"/>
      <c r="H1112" s="40"/>
      <c r="I1112" s="40"/>
      <c r="J1112" s="40"/>
      <c r="K1112" s="40"/>
      <c r="L1112" s="40"/>
      <c r="M1112" s="40"/>
      <c r="N1112" s="32"/>
      <c r="O1112" s="32"/>
      <c r="P1112" s="40"/>
      <c r="Q1112" s="40"/>
      <c r="R1112" s="40"/>
      <c r="S1112" s="40"/>
      <c r="T1112" s="32"/>
    </row>
    <row r="1113" spans="1:20" s="4" customFormat="1" x14ac:dyDescent="0.2">
      <c r="A1113" s="3"/>
      <c r="B1113" s="3"/>
      <c r="C1113" s="3"/>
      <c r="D1113" s="3"/>
      <c r="E1113" s="3"/>
      <c r="F1113" s="32"/>
      <c r="G1113" s="40"/>
      <c r="H1113" s="40"/>
      <c r="I1113" s="40"/>
      <c r="J1113" s="40"/>
      <c r="K1113" s="40"/>
      <c r="L1113" s="40"/>
      <c r="M1113" s="40"/>
      <c r="N1113" s="32"/>
      <c r="O1113" s="32"/>
      <c r="P1113" s="40"/>
      <c r="Q1113" s="40"/>
      <c r="R1113" s="40"/>
      <c r="S1113" s="40"/>
      <c r="T1113" s="32"/>
    </row>
    <row r="1114" spans="1:20" s="4" customFormat="1" x14ac:dyDescent="0.2">
      <c r="A1114" s="3"/>
      <c r="B1114" s="3"/>
      <c r="C1114" s="3"/>
      <c r="D1114" s="3"/>
      <c r="E1114" s="3"/>
      <c r="F1114" s="32"/>
      <c r="G1114" s="40"/>
      <c r="H1114" s="40"/>
      <c r="I1114" s="40"/>
      <c r="J1114" s="40"/>
      <c r="K1114" s="40"/>
      <c r="L1114" s="40"/>
      <c r="M1114" s="40"/>
      <c r="N1114" s="32"/>
      <c r="O1114" s="32"/>
      <c r="P1114" s="40"/>
      <c r="Q1114" s="40"/>
      <c r="R1114" s="40"/>
      <c r="S1114" s="40"/>
      <c r="T1114" s="32"/>
    </row>
    <row r="1115" spans="1:20" s="4" customFormat="1" x14ac:dyDescent="0.2">
      <c r="A1115" s="3"/>
      <c r="B1115" s="3"/>
      <c r="C1115" s="3"/>
      <c r="D1115" s="3"/>
      <c r="E1115" s="3"/>
      <c r="F1115" s="32"/>
      <c r="G1115" s="40"/>
      <c r="H1115" s="40"/>
      <c r="I1115" s="40"/>
      <c r="J1115" s="40"/>
      <c r="K1115" s="40"/>
      <c r="L1115" s="40"/>
      <c r="M1115" s="40"/>
      <c r="N1115" s="32"/>
      <c r="O1115" s="32"/>
      <c r="P1115" s="40"/>
      <c r="Q1115" s="40"/>
      <c r="R1115" s="40"/>
      <c r="S1115" s="40"/>
      <c r="T1115" s="32"/>
    </row>
    <row r="1116" spans="1:20" s="4" customFormat="1" x14ac:dyDescent="0.2">
      <c r="A1116" s="3"/>
      <c r="B1116" s="3"/>
      <c r="C1116" s="3"/>
      <c r="D1116" s="3"/>
      <c r="E1116" s="3"/>
      <c r="F1116" s="32"/>
      <c r="G1116" s="40"/>
      <c r="H1116" s="40"/>
      <c r="I1116" s="40"/>
      <c r="J1116" s="40"/>
      <c r="K1116" s="40"/>
      <c r="L1116" s="40"/>
      <c r="M1116" s="40"/>
      <c r="N1116" s="32"/>
      <c r="O1116" s="32"/>
      <c r="P1116" s="40"/>
      <c r="Q1116" s="40"/>
      <c r="R1116" s="40"/>
      <c r="S1116" s="40"/>
      <c r="T1116" s="32"/>
    </row>
    <row r="1117" spans="1:20" s="4" customFormat="1" x14ac:dyDescent="0.2">
      <c r="A1117" s="3"/>
      <c r="B1117" s="3"/>
      <c r="C1117" s="3"/>
      <c r="D1117" s="3"/>
      <c r="E1117" s="3"/>
      <c r="F1117" s="32"/>
      <c r="G1117" s="40"/>
      <c r="H1117" s="40"/>
      <c r="I1117" s="40"/>
      <c r="J1117" s="40"/>
      <c r="K1117" s="40"/>
      <c r="L1117" s="40"/>
      <c r="M1117" s="40"/>
      <c r="N1117" s="32"/>
      <c r="O1117" s="32"/>
      <c r="P1117" s="40"/>
      <c r="Q1117" s="40"/>
      <c r="R1117" s="40"/>
      <c r="S1117" s="40"/>
      <c r="T1117" s="32"/>
    </row>
    <row r="1118" spans="1:20" s="4" customFormat="1" x14ac:dyDescent="0.2">
      <c r="A1118" s="3"/>
      <c r="B1118" s="3"/>
      <c r="C1118" s="3"/>
      <c r="D1118" s="3"/>
      <c r="E1118" s="3"/>
      <c r="F1118" s="32"/>
      <c r="G1118" s="40"/>
      <c r="H1118" s="40"/>
      <c r="I1118" s="40"/>
      <c r="J1118" s="40"/>
      <c r="K1118" s="40"/>
      <c r="L1118" s="40"/>
      <c r="M1118" s="40"/>
      <c r="N1118" s="32"/>
      <c r="O1118" s="32"/>
      <c r="P1118" s="40"/>
      <c r="Q1118" s="40"/>
      <c r="R1118" s="40"/>
      <c r="S1118" s="40"/>
      <c r="T1118" s="32"/>
    </row>
    <row r="1119" spans="1:20" s="4" customFormat="1" x14ac:dyDescent="0.2">
      <c r="A1119" s="3"/>
      <c r="B1119" s="3"/>
      <c r="C1119" s="3"/>
      <c r="D1119" s="3"/>
      <c r="E1119" s="3"/>
      <c r="F1119" s="32"/>
      <c r="G1119" s="40"/>
      <c r="H1119" s="40"/>
      <c r="I1119" s="40"/>
      <c r="J1119" s="40"/>
      <c r="K1119" s="40"/>
      <c r="L1119" s="40"/>
      <c r="M1119" s="40"/>
      <c r="N1119" s="32"/>
      <c r="O1119" s="32"/>
      <c r="P1119" s="40"/>
      <c r="Q1119" s="40"/>
      <c r="R1119" s="40"/>
      <c r="S1119" s="40"/>
      <c r="T1119" s="32"/>
    </row>
    <row r="1120" spans="1:20" s="4" customFormat="1" x14ac:dyDescent="0.2">
      <c r="A1120" s="3"/>
      <c r="B1120" s="3"/>
      <c r="C1120" s="3"/>
      <c r="D1120" s="3"/>
      <c r="E1120" s="3"/>
      <c r="F1120" s="32"/>
      <c r="G1120" s="40"/>
      <c r="H1120" s="40"/>
      <c r="I1120" s="40"/>
      <c r="J1120" s="40"/>
      <c r="K1120" s="40"/>
      <c r="L1120" s="40"/>
      <c r="M1120" s="40"/>
      <c r="N1120" s="32"/>
      <c r="O1120" s="32"/>
      <c r="P1120" s="40"/>
      <c r="Q1120" s="40"/>
      <c r="R1120" s="40"/>
      <c r="S1120" s="40"/>
      <c r="T1120" s="32"/>
    </row>
    <row r="1121" spans="1:20" s="4" customFormat="1" x14ac:dyDescent="0.2">
      <c r="A1121" s="3"/>
      <c r="B1121" s="3"/>
      <c r="C1121" s="3"/>
      <c r="D1121" s="3"/>
      <c r="E1121" s="3"/>
      <c r="F1121" s="32"/>
      <c r="G1121" s="40"/>
      <c r="H1121" s="40"/>
      <c r="I1121" s="40"/>
      <c r="J1121" s="40"/>
      <c r="K1121" s="40"/>
      <c r="L1121" s="40"/>
      <c r="M1121" s="40"/>
      <c r="N1121" s="32"/>
      <c r="O1121" s="32"/>
      <c r="P1121" s="40"/>
      <c r="Q1121" s="40"/>
      <c r="R1121" s="40"/>
      <c r="S1121" s="40"/>
      <c r="T1121" s="32"/>
    </row>
    <row r="1122" spans="1:20" s="4" customFormat="1" x14ac:dyDescent="0.2">
      <c r="A1122" s="3"/>
      <c r="B1122" s="3"/>
      <c r="C1122" s="3"/>
      <c r="D1122" s="3"/>
      <c r="E1122" s="3"/>
      <c r="F1122" s="32"/>
      <c r="G1122" s="40"/>
      <c r="H1122" s="40"/>
      <c r="I1122" s="40"/>
      <c r="J1122" s="40"/>
      <c r="K1122" s="40"/>
      <c r="L1122" s="40"/>
      <c r="M1122" s="40"/>
      <c r="N1122" s="32"/>
      <c r="O1122" s="32"/>
      <c r="P1122" s="40"/>
      <c r="Q1122" s="40"/>
      <c r="R1122" s="40"/>
      <c r="S1122" s="40"/>
      <c r="T1122" s="32"/>
    </row>
    <row r="1123" spans="1:20" s="4" customFormat="1" x14ac:dyDescent="0.2">
      <c r="A1123" s="3"/>
      <c r="B1123" s="3"/>
      <c r="C1123" s="3"/>
      <c r="D1123" s="3"/>
      <c r="E1123" s="3"/>
      <c r="F1123" s="32"/>
      <c r="G1123" s="40"/>
      <c r="H1123" s="40"/>
      <c r="I1123" s="40"/>
      <c r="J1123" s="40"/>
      <c r="K1123" s="40"/>
      <c r="L1123" s="40"/>
      <c r="M1123" s="40"/>
      <c r="N1123" s="32"/>
      <c r="O1123" s="32"/>
      <c r="P1123" s="40"/>
      <c r="Q1123" s="40"/>
      <c r="R1123" s="40"/>
      <c r="S1123" s="40"/>
      <c r="T1123" s="32"/>
    </row>
    <row r="1124" spans="1:20" s="4" customFormat="1" x14ac:dyDescent="0.2">
      <c r="A1124" s="3"/>
      <c r="B1124" s="3"/>
      <c r="C1124" s="3"/>
      <c r="D1124" s="3"/>
      <c r="E1124" s="3"/>
      <c r="F1124" s="32"/>
      <c r="G1124" s="40"/>
      <c r="H1124" s="40"/>
      <c r="I1124" s="40"/>
      <c r="J1124" s="40"/>
      <c r="K1124" s="40"/>
      <c r="L1124" s="40"/>
      <c r="M1124" s="40"/>
      <c r="N1124" s="32"/>
      <c r="O1124" s="32"/>
      <c r="P1124" s="40"/>
      <c r="Q1124" s="40"/>
      <c r="R1124" s="40"/>
      <c r="S1124" s="40"/>
      <c r="T1124" s="32"/>
    </row>
    <row r="1125" spans="1:20" s="4" customFormat="1" x14ac:dyDescent="0.2">
      <c r="A1125" s="3"/>
      <c r="B1125" s="3"/>
      <c r="C1125" s="3"/>
      <c r="D1125" s="3"/>
      <c r="E1125" s="3"/>
      <c r="F1125" s="32"/>
      <c r="G1125" s="40"/>
      <c r="H1125" s="40"/>
      <c r="I1125" s="40"/>
      <c r="J1125" s="40"/>
      <c r="K1125" s="40"/>
      <c r="L1125" s="40"/>
      <c r="M1125" s="40"/>
      <c r="N1125" s="32"/>
      <c r="O1125" s="32"/>
      <c r="P1125" s="40"/>
      <c r="Q1125" s="40"/>
      <c r="R1125" s="40"/>
      <c r="S1125" s="40"/>
      <c r="T1125" s="32"/>
    </row>
    <row r="1126" spans="1:20" s="4" customFormat="1" x14ac:dyDescent="0.2">
      <c r="A1126" s="3"/>
      <c r="B1126" s="3"/>
      <c r="C1126" s="3"/>
      <c r="D1126" s="3"/>
      <c r="E1126" s="3"/>
      <c r="F1126" s="32"/>
      <c r="G1126" s="40"/>
      <c r="H1126" s="40"/>
      <c r="I1126" s="40"/>
      <c r="J1126" s="40"/>
      <c r="K1126" s="40"/>
      <c r="L1126" s="40"/>
      <c r="M1126" s="40"/>
      <c r="N1126" s="32"/>
      <c r="O1126" s="32"/>
      <c r="P1126" s="40"/>
      <c r="Q1126" s="40"/>
      <c r="R1126" s="40"/>
      <c r="S1126" s="40"/>
      <c r="T1126" s="32"/>
    </row>
    <row r="1127" spans="1:20" s="4" customFormat="1" x14ac:dyDescent="0.2">
      <c r="A1127" s="3"/>
      <c r="B1127" s="3"/>
      <c r="C1127" s="3"/>
      <c r="D1127" s="3"/>
      <c r="E1127" s="3"/>
      <c r="F1127" s="32"/>
      <c r="G1127" s="40"/>
      <c r="H1127" s="40"/>
      <c r="I1127" s="40"/>
      <c r="J1127" s="40"/>
      <c r="K1127" s="40"/>
      <c r="L1127" s="40"/>
      <c r="M1127" s="40"/>
      <c r="N1127" s="32"/>
      <c r="O1127" s="32"/>
      <c r="P1127" s="40"/>
      <c r="Q1127" s="40"/>
      <c r="R1127" s="40"/>
      <c r="S1127" s="40"/>
      <c r="T1127" s="32"/>
    </row>
    <row r="1128" spans="1:20" s="4" customFormat="1" x14ac:dyDescent="0.2">
      <c r="A1128" s="3"/>
      <c r="B1128" s="3"/>
      <c r="C1128" s="3"/>
      <c r="D1128" s="3"/>
      <c r="E1128" s="3"/>
      <c r="F1128" s="32"/>
      <c r="G1128" s="40"/>
      <c r="H1128" s="40"/>
      <c r="I1128" s="40"/>
      <c r="J1128" s="40"/>
      <c r="K1128" s="40"/>
      <c r="L1128" s="40"/>
      <c r="M1128" s="40"/>
      <c r="N1128" s="32"/>
      <c r="O1128" s="32"/>
      <c r="P1128" s="40"/>
      <c r="Q1128" s="40"/>
      <c r="R1128" s="40"/>
      <c r="S1128" s="40"/>
      <c r="T1128" s="32"/>
    </row>
    <row r="1129" spans="1:20" s="4" customFormat="1" x14ac:dyDescent="0.2">
      <c r="A1129" s="3"/>
      <c r="B1129" s="3"/>
      <c r="C1129" s="3"/>
      <c r="D1129" s="3"/>
      <c r="E1129" s="3"/>
      <c r="F1129" s="32"/>
      <c r="G1129" s="40"/>
      <c r="H1129" s="40"/>
      <c r="I1129" s="40"/>
      <c r="J1129" s="40"/>
      <c r="K1129" s="40"/>
      <c r="L1129" s="40"/>
      <c r="M1129" s="40"/>
      <c r="N1129" s="32"/>
      <c r="O1129" s="32"/>
      <c r="P1129" s="40"/>
      <c r="Q1129" s="40"/>
      <c r="R1129" s="40"/>
      <c r="S1129" s="40"/>
      <c r="T1129" s="32"/>
    </row>
    <row r="1130" spans="1:20" s="4" customFormat="1" x14ac:dyDescent="0.2">
      <c r="A1130" s="3"/>
      <c r="B1130" s="3"/>
      <c r="C1130" s="3"/>
      <c r="D1130" s="3"/>
      <c r="E1130" s="3"/>
      <c r="F1130" s="32"/>
      <c r="G1130" s="40"/>
      <c r="H1130" s="40"/>
      <c r="I1130" s="40"/>
      <c r="J1130" s="40"/>
      <c r="K1130" s="40"/>
      <c r="L1130" s="40"/>
      <c r="M1130" s="40"/>
      <c r="N1130" s="32"/>
      <c r="O1130" s="32"/>
      <c r="P1130" s="40"/>
      <c r="Q1130" s="40"/>
      <c r="R1130" s="40"/>
      <c r="S1130" s="40"/>
      <c r="T1130" s="32"/>
    </row>
    <row r="1131" spans="1:20" s="4" customFormat="1" x14ac:dyDescent="0.2">
      <c r="A1131" s="3"/>
      <c r="B1131" s="3"/>
      <c r="C1131" s="3"/>
      <c r="D1131" s="3"/>
      <c r="E1131" s="3"/>
      <c r="F1131" s="32"/>
      <c r="G1131" s="40"/>
      <c r="H1131" s="40"/>
      <c r="I1131" s="40"/>
      <c r="J1131" s="40"/>
      <c r="K1131" s="40"/>
      <c r="L1131" s="40"/>
      <c r="M1131" s="40"/>
      <c r="N1131" s="32"/>
      <c r="O1131" s="32"/>
      <c r="P1131" s="40"/>
      <c r="Q1131" s="40"/>
      <c r="R1131" s="40"/>
      <c r="S1131" s="40"/>
      <c r="T1131" s="32"/>
    </row>
    <row r="1132" spans="1:20" s="4" customFormat="1" x14ac:dyDescent="0.2">
      <c r="A1132" s="3"/>
      <c r="B1132" s="3"/>
      <c r="C1132" s="3"/>
      <c r="D1132" s="3"/>
      <c r="E1132" s="3"/>
      <c r="F1132" s="32"/>
      <c r="G1132" s="40"/>
      <c r="H1132" s="40"/>
      <c r="I1132" s="40"/>
      <c r="J1132" s="40"/>
      <c r="K1132" s="40"/>
      <c r="L1132" s="40"/>
      <c r="M1132" s="40"/>
      <c r="N1132" s="32"/>
      <c r="O1132" s="32"/>
      <c r="P1132" s="40"/>
      <c r="Q1132" s="40"/>
      <c r="R1132" s="40"/>
      <c r="S1132" s="40"/>
      <c r="T1132" s="32"/>
    </row>
    <row r="1133" spans="1:20" s="4" customFormat="1" x14ac:dyDescent="0.2">
      <c r="A1133" s="3"/>
      <c r="B1133" s="3"/>
      <c r="C1133" s="3"/>
      <c r="D1133" s="3"/>
      <c r="E1133" s="3"/>
      <c r="F1133" s="32"/>
      <c r="G1133" s="40"/>
      <c r="H1133" s="40"/>
      <c r="I1133" s="40"/>
      <c r="J1133" s="40"/>
      <c r="K1133" s="40"/>
      <c r="L1133" s="40"/>
      <c r="M1133" s="40"/>
      <c r="N1133" s="32"/>
      <c r="O1133" s="32"/>
      <c r="P1133" s="40"/>
      <c r="Q1133" s="40"/>
      <c r="R1133" s="40"/>
      <c r="S1133" s="40"/>
      <c r="T1133" s="32"/>
    </row>
    <row r="1134" spans="1:20" s="4" customFormat="1" x14ac:dyDescent="0.2">
      <c r="A1134" s="3"/>
      <c r="B1134" s="3"/>
      <c r="C1134" s="3"/>
      <c r="D1134" s="3"/>
      <c r="E1134" s="3"/>
      <c r="F1134" s="32"/>
      <c r="G1134" s="40"/>
      <c r="H1134" s="40"/>
      <c r="I1134" s="40"/>
      <c r="J1134" s="40"/>
      <c r="K1134" s="40"/>
      <c r="L1134" s="40"/>
      <c r="M1134" s="40"/>
      <c r="N1134" s="32"/>
      <c r="O1134" s="32"/>
      <c r="P1134" s="40"/>
      <c r="Q1134" s="40"/>
      <c r="R1134" s="40"/>
      <c r="S1134" s="40"/>
      <c r="T1134" s="32"/>
    </row>
    <row r="1135" spans="1:20" s="4" customFormat="1" x14ac:dyDescent="0.2">
      <c r="A1135" s="3"/>
      <c r="B1135" s="3"/>
      <c r="C1135" s="3"/>
      <c r="D1135" s="3"/>
      <c r="E1135" s="3"/>
      <c r="F1135" s="32"/>
      <c r="G1135" s="40"/>
      <c r="H1135" s="40"/>
      <c r="I1135" s="40"/>
      <c r="J1135" s="40"/>
      <c r="K1135" s="40"/>
      <c r="L1135" s="40"/>
      <c r="M1135" s="40"/>
      <c r="N1135" s="32"/>
      <c r="O1135" s="32"/>
      <c r="P1135" s="40"/>
      <c r="Q1135" s="40"/>
      <c r="R1135" s="40"/>
      <c r="S1135" s="40"/>
      <c r="T1135" s="32"/>
    </row>
    <row r="1136" spans="1:20" s="4" customFormat="1" x14ac:dyDescent="0.2">
      <c r="A1136" s="3"/>
      <c r="B1136" s="3"/>
      <c r="C1136" s="3"/>
      <c r="D1136" s="3"/>
      <c r="E1136" s="3"/>
      <c r="F1136" s="32"/>
      <c r="G1136" s="40"/>
      <c r="H1136" s="40"/>
      <c r="I1136" s="40"/>
      <c r="J1136" s="40"/>
      <c r="K1136" s="40"/>
      <c r="L1136" s="40"/>
      <c r="M1136" s="40"/>
      <c r="N1136" s="32"/>
      <c r="O1136" s="32"/>
      <c r="P1136" s="40"/>
      <c r="Q1136" s="40"/>
      <c r="R1136" s="40"/>
      <c r="S1136" s="40"/>
      <c r="T1136" s="32"/>
    </row>
    <row r="1137" spans="1:20" s="4" customFormat="1" x14ac:dyDescent="0.2">
      <c r="A1137" s="3"/>
      <c r="B1137" s="3"/>
      <c r="C1137" s="3"/>
      <c r="D1137" s="3"/>
      <c r="E1137" s="3"/>
      <c r="F1137" s="32"/>
      <c r="G1137" s="40"/>
      <c r="H1137" s="40"/>
      <c r="I1137" s="40"/>
      <c r="J1137" s="40"/>
      <c r="K1137" s="40"/>
      <c r="L1137" s="40"/>
      <c r="M1137" s="40"/>
      <c r="N1137" s="32"/>
      <c r="O1137" s="32"/>
      <c r="P1137" s="40"/>
      <c r="Q1137" s="40"/>
      <c r="R1137" s="40"/>
      <c r="S1137" s="40"/>
      <c r="T1137" s="32"/>
    </row>
    <row r="1138" spans="1:20" s="4" customFormat="1" x14ac:dyDescent="0.2">
      <c r="A1138" s="3"/>
      <c r="B1138" s="3"/>
      <c r="C1138" s="3"/>
      <c r="D1138" s="3"/>
      <c r="E1138" s="3"/>
      <c r="F1138" s="32"/>
      <c r="G1138" s="40"/>
      <c r="H1138" s="40"/>
      <c r="I1138" s="40"/>
      <c r="J1138" s="40"/>
      <c r="K1138" s="40"/>
      <c r="L1138" s="40"/>
      <c r="M1138" s="40"/>
      <c r="N1138" s="32"/>
      <c r="O1138" s="32"/>
      <c r="P1138" s="40"/>
      <c r="Q1138" s="40"/>
      <c r="R1138" s="40"/>
      <c r="S1138" s="40"/>
      <c r="T1138" s="32"/>
    </row>
    <row r="1139" spans="1:20" s="4" customFormat="1" x14ac:dyDescent="0.2">
      <c r="A1139" s="3"/>
      <c r="B1139" s="3"/>
      <c r="C1139" s="3"/>
      <c r="D1139" s="3"/>
      <c r="E1139" s="3"/>
      <c r="F1139" s="32"/>
      <c r="G1139" s="40"/>
      <c r="H1139" s="40"/>
      <c r="I1139" s="40"/>
      <c r="J1139" s="40"/>
      <c r="K1139" s="40"/>
      <c r="L1139" s="40"/>
      <c r="M1139" s="40"/>
      <c r="N1139" s="32"/>
      <c r="O1139" s="32"/>
      <c r="P1139" s="40"/>
      <c r="Q1139" s="40"/>
      <c r="R1139" s="40"/>
      <c r="S1139" s="40"/>
      <c r="T1139" s="32"/>
    </row>
    <row r="1140" spans="1:20" s="4" customFormat="1" x14ac:dyDescent="0.2">
      <c r="A1140" s="3"/>
      <c r="B1140" s="3"/>
      <c r="C1140" s="3"/>
      <c r="D1140" s="3"/>
      <c r="E1140" s="3"/>
      <c r="F1140" s="32"/>
      <c r="G1140" s="40"/>
      <c r="H1140" s="40"/>
      <c r="I1140" s="40"/>
      <c r="J1140" s="40"/>
      <c r="K1140" s="40"/>
      <c r="L1140" s="40"/>
      <c r="M1140" s="40"/>
      <c r="N1140" s="32"/>
      <c r="O1140" s="32"/>
      <c r="P1140" s="40"/>
      <c r="Q1140" s="40"/>
      <c r="R1140" s="40"/>
      <c r="S1140" s="40"/>
      <c r="T1140" s="32"/>
    </row>
    <row r="1141" spans="1:20" s="4" customFormat="1" x14ac:dyDescent="0.2">
      <c r="A1141" s="3"/>
      <c r="B1141" s="3"/>
      <c r="C1141" s="3"/>
      <c r="D1141" s="3"/>
      <c r="E1141" s="3"/>
      <c r="F1141" s="32"/>
      <c r="G1141" s="40"/>
      <c r="H1141" s="40"/>
      <c r="I1141" s="40"/>
      <c r="J1141" s="40"/>
      <c r="K1141" s="40"/>
      <c r="L1141" s="40"/>
      <c r="M1141" s="40"/>
      <c r="N1141" s="32"/>
      <c r="O1141" s="32"/>
      <c r="P1141" s="40"/>
      <c r="Q1141" s="40"/>
      <c r="R1141" s="40"/>
      <c r="S1141" s="40"/>
      <c r="T1141" s="32"/>
    </row>
    <row r="1142" spans="1:20" s="4" customFormat="1" x14ac:dyDescent="0.2">
      <c r="A1142" s="3"/>
      <c r="B1142" s="3"/>
      <c r="C1142" s="3"/>
      <c r="D1142" s="3"/>
      <c r="E1142" s="3"/>
      <c r="F1142" s="32"/>
      <c r="G1142" s="40"/>
      <c r="H1142" s="40"/>
      <c r="I1142" s="40"/>
      <c r="J1142" s="40"/>
      <c r="K1142" s="40"/>
      <c r="L1142" s="40"/>
      <c r="M1142" s="40"/>
      <c r="N1142" s="32"/>
      <c r="O1142" s="32"/>
      <c r="P1142" s="40"/>
      <c r="Q1142" s="40"/>
      <c r="R1142" s="40"/>
      <c r="S1142" s="40"/>
      <c r="T1142" s="32"/>
    </row>
    <row r="1143" spans="1:20" s="4" customFormat="1" x14ac:dyDescent="0.2">
      <c r="A1143" s="3"/>
      <c r="B1143" s="3"/>
      <c r="C1143" s="3"/>
      <c r="D1143" s="3"/>
      <c r="E1143" s="3"/>
      <c r="F1143" s="32"/>
      <c r="G1143" s="40"/>
      <c r="H1143" s="40"/>
      <c r="I1143" s="40"/>
      <c r="J1143" s="40"/>
      <c r="K1143" s="40"/>
      <c r="L1143" s="40"/>
      <c r="M1143" s="40"/>
      <c r="N1143" s="32"/>
      <c r="O1143" s="32"/>
      <c r="P1143" s="40"/>
      <c r="Q1143" s="40"/>
      <c r="R1143" s="40"/>
      <c r="S1143" s="40"/>
      <c r="T1143" s="32"/>
    </row>
    <row r="1144" spans="1:20" s="4" customFormat="1" x14ac:dyDescent="0.2">
      <c r="A1144" s="3"/>
      <c r="B1144" s="3"/>
      <c r="C1144" s="3"/>
      <c r="D1144" s="3"/>
      <c r="E1144" s="3"/>
      <c r="F1144" s="32"/>
      <c r="G1144" s="40"/>
      <c r="H1144" s="40"/>
      <c r="I1144" s="40"/>
      <c r="J1144" s="40"/>
      <c r="K1144" s="40"/>
      <c r="L1144" s="40"/>
      <c r="M1144" s="40"/>
      <c r="N1144" s="32"/>
      <c r="O1144" s="32"/>
      <c r="P1144" s="40"/>
      <c r="Q1144" s="40"/>
      <c r="R1144" s="40"/>
      <c r="S1144" s="40"/>
      <c r="T1144" s="32"/>
    </row>
    <row r="1145" spans="1:20" s="4" customFormat="1" x14ac:dyDescent="0.2">
      <c r="A1145" s="3"/>
      <c r="B1145" s="3"/>
      <c r="C1145" s="3"/>
      <c r="D1145" s="3"/>
      <c r="E1145" s="3"/>
      <c r="F1145" s="32"/>
      <c r="G1145" s="40"/>
      <c r="H1145" s="40"/>
      <c r="I1145" s="40"/>
      <c r="J1145" s="40"/>
      <c r="K1145" s="40"/>
      <c r="L1145" s="40"/>
      <c r="M1145" s="40"/>
      <c r="N1145" s="32"/>
      <c r="O1145" s="32"/>
      <c r="P1145" s="40"/>
      <c r="Q1145" s="40"/>
      <c r="R1145" s="40"/>
      <c r="S1145" s="40"/>
      <c r="T1145" s="32"/>
    </row>
    <row r="1146" spans="1:20" s="4" customFormat="1" x14ac:dyDescent="0.2">
      <c r="A1146" s="3"/>
      <c r="B1146" s="3"/>
      <c r="C1146" s="3"/>
      <c r="D1146" s="3"/>
      <c r="E1146" s="3"/>
      <c r="F1146" s="32"/>
      <c r="G1146" s="40"/>
      <c r="H1146" s="40"/>
      <c r="I1146" s="40"/>
      <c r="J1146" s="40"/>
      <c r="K1146" s="40"/>
      <c r="L1146" s="40"/>
      <c r="M1146" s="40"/>
      <c r="N1146" s="32"/>
      <c r="O1146" s="32"/>
      <c r="P1146" s="40"/>
      <c r="Q1146" s="40"/>
      <c r="R1146" s="40"/>
      <c r="S1146" s="40"/>
      <c r="T1146" s="32"/>
    </row>
    <row r="1147" spans="1:20" s="4" customFormat="1" x14ac:dyDescent="0.2">
      <c r="A1147" s="3"/>
      <c r="B1147" s="3"/>
      <c r="C1147" s="3"/>
      <c r="D1147" s="3"/>
      <c r="E1147" s="3"/>
      <c r="F1147" s="32"/>
      <c r="G1147" s="40"/>
      <c r="H1147" s="40"/>
      <c r="I1147" s="40"/>
      <c r="J1147" s="40"/>
      <c r="K1147" s="40"/>
      <c r="L1147" s="40"/>
      <c r="M1147" s="40"/>
      <c r="N1147" s="32"/>
      <c r="O1147" s="32"/>
      <c r="P1147" s="40"/>
      <c r="Q1147" s="40"/>
      <c r="R1147" s="40"/>
      <c r="S1147" s="40"/>
      <c r="T1147" s="32"/>
    </row>
    <row r="1148" spans="1:20" s="4" customFormat="1" x14ac:dyDescent="0.2">
      <c r="A1148" s="3"/>
      <c r="B1148" s="3"/>
      <c r="C1148" s="3"/>
      <c r="D1148" s="3"/>
      <c r="E1148" s="3"/>
      <c r="F1148" s="32"/>
      <c r="G1148" s="40"/>
      <c r="H1148" s="40"/>
      <c r="I1148" s="40"/>
      <c r="J1148" s="40"/>
      <c r="K1148" s="40"/>
      <c r="L1148" s="40"/>
      <c r="M1148" s="40"/>
      <c r="N1148" s="32"/>
      <c r="O1148" s="32"/>
      <c r="P1148" s="40"/>
      <c r="Q1148" s="40"/>
      <c r="R1148" s="40"/>
      <c r="S1148" s="40"/>
      <c r="T1148" s="32"/>
    </row>
    <row r="1149" spans="1:20" s="4" customFormat="1" x14ac:dyDescent="0.2">
      <c r="A1149" s="3"/>
      <c r="B1149" s="3"/>
      <c r="C1149" s="3"/>
      <c r="D1149" s="3"/>
      <c r="E1149" s="3"/>
      <c r="F1149" s="32"/>
      <c r="G1149" s="40"/>
      <c r="H1149" s="40"/>
      <c r="I1149" s="40"/>
      <c r="J1149" s="40"/>
      <c r="K1149" s="40"/>
      <c r="L1149" s="40"/>
      <c r="M1149" s="40"/>
      <c r="N1149" s="32"/>
      <c r="O1149" s="32"/>
      <c r="P1149" s="40"/>
      <c r="Q1149" s="40"/>
      <c r="R1149" s="40"/>
      <c r="S1149" s="40"/>
      <c r="T1149" s="32"/>
    </row>
    <row r="1150" spans="1:20" s="4" customFormat="1" x14ac:dyDescent="0.2">
      <c r="A1150" s="3"/>
      <c r="B1150" s="3"/>
      <c r="C1150" s="3"/>
      <c r="D1150" s="3"/>
      <c r="E1150" s="3"/>
      <c r="F1150" s="32"/>
      <c r="G1150" s="40"/>
      <c r="H1150" s="40"/>
      <c r="I1150" s="40"/>
      <c r="J1150" s="40"/>
      <c r="K1150" s="40"/>
      <c r="L1150" s="40"/>
      <c r="M1150" s="40"/>
      <c r="N1150" s="32"/>
      <c r="O1150" s="32"/>
      <c r="P1150" s="40"/>
      <c r="Q1150" s="40"/>
      <c r="R1150" s="40"/>
      <c r="S1150" s="40"/>
      <c r="T1150" s="32"/>
    </row>
    <row r="1151" spans="1:20" s="4" customFormat="1" x14ac:dyDescent="0.2">
      <c r="A1151" s="3"/>
      <c r="B1151" s="3"/>
      <c r="C1151" s="3"/>
      <c r="D1151" s="3"/>
      <c r="E1151" s="3"/>
      <c r="F1151" s="32"/>
      <c r="G1151" s="40"/>
      <c r="H1151" s="40"/>
      <c r="I1151" s="40"/>
      <c r="J1151" s="40"/>
      <c r="K1151" s="40"/>
      <c r="L1151" s="40"/>
      <c r="M1151" s="40"/>
      <c r="N1151" s="32"/>
      <c r="O1151" s="32"/>
      <c r="P1151" s="40"/>
      <c r="Q1151" s="40"/>
      <c r="R1151" s="40"/>
      <c r="S1151" s="40"/>
      <c r="T1151" s="32"/>
    </row>
    <row r="1152" spans="1:20" s="4" customFormat="1" x14ac:dyDescent="0.2">
      <c r="A1152" s="3"/>
      <c r="B1152" s="3"/>
      <c r="C1152" s="3"/>
      <c r="D1152" s="3"/>
      <c r="E1152" s="3"/>
      <c r="F1152" s="32"/>
      <c r="G1152" s="40"/>
      <c r="H1152" s="40"/>
      <c r="I1152" s="40"/>
      <c r="J1152" s="40"/>
      <c r="K1152" s="40"/>
      <c r="L1152" s="40"/>
      <c r="M1152" s="40"/>
      <c r="N1152" s="32"/>
      <c r="O1152" s="32"/>
      <c r="P1152" s="40"/>
      <c r="Q1152" s="40"/>
      <c r="R1152" s="40"/>
      <c r="S1152" s="40"/>
      <c r="T1152" s="32"/>
    </row>
    <row r="1153" spans="1:20" s="4" customFormat="1" x14ac:dyDescent="0.2">
      <c r="A1153" s="3"/>
      <c r="B1153" s="3"/>
      <c r="C1153" s="3"/>
      <c r="D1153" s="3"/>
      <c r="E1153" s="3"/>
      <c r="F1153" s="32"/>
      <c r="G1153" s="40"/>
      <c r="H1153" s="40"/>
      <c r="I1153" s="40"/>
      <c r="J1153" s="40"/>
      <c r="K1153" s="40"/>
      <c r="L1153" s="40"/>
      <c r="M1153" s="40"/>
      <c r="N1153" s="32"/>
      <c r="O1153" s="32"/>
      <c r="P1153" s="40"/>
      <c r="Q1153" s="40"/>
      <c r="R1153" s="40"/>
      <c r="S1153" s="40"/>
      <c r="T1153" s="32"/>
    </row>
    <row r="1154" spans="1:20" s="4" customFormat="1" x14ac:dyDescent="0.2">
      <c r="A1154" s="3"/>
      <c r="B1154" s="3"/>
      <c r="C1154" s="3"/>
      <c r="D1154" s="3"/>
      <c r="E1154" s="3"/>
      <c r="F1154" s="32"/>
      <c r="G1154" s="40"/>
      <c r="H1154" s="40"/>
      <c r="I1154" s="40"/>
      <c r="J1154" s="40"/>
      <c r="K1154" s="40"/>
      <c r="L1154" s="40"/>
      <c r="M1154" s="40"/>
      <c r="N1154" s="32"/>
      <c r="O1154" s="32"/>
      <c r="P1154" s="40"/>
      <c r="Q1154" s="40"/>
      <c r="R1154" s="40"/>
      <c r="S1154" s="40"/>
      <c r="T1154" s="32"/>
    </row>
    <row r="1155" spans="1:20" s="4" customFormat="1" x14ac:dyDescent="0.2">
      <c r="A1155" s="3"/>
      <c r="B1155" s="3"/>
      <c r="C1155" s="3"/>
      <c r="D1155" s="3"/>
      <c r="E1155" s="3"/>
      <c r="F1155" s="32"/>
      <c r="G1155" s="40"/>
      <c r="H1155" s="40"/>
      <c r="I1155" s="40"/>
      <c r="J1155" s="40"/>
      <c r="K1155" s="40"/>
      <c r="L1155" s="40"/>
      <c r="M1155" s="40"/>
      <c r="N1155" s="32"/>
      <c r="O1155" s="32"/>
      <c r="P1155" s="40"/>
      <c r="Q1155" s="40"/>
      <c r="R1155" s="40"/>
      <c r="S1155" s="40"/>
      <c r="T1155" s="32"/>
    </row>
    <row r="1156" spans="1:20" s="4" customFormat="1" x14ac:dyDescent="0.2">
      <c r="A1156" s="3"/>
      <c r="B1156" s="3"/>
      <c r="C1156" s="3"/>
      <c r="D1156" s="3"/>
      <c r="E1156" s="3"/>
      <c r="F1156" s="32"/>
      <c r="G1156" s="40"/>
      <c r="H1156" s="40"/>
      <c r="I1156" s="40"/>
      <c r="J1156" s="40"/>
      <c r="K1156" s="40"/>
      <c r="L1156" s="40"/>
      <c r="M1156" s="40"/>
      <c r="N1156" s="32"/>
      <c r="O1156" s="32"/>
      <c r="P1156" s="40"/>
      <c r="Q1156" s="40"/>
      <c r="R1156" s="40"/>
      <c r="S1156" s="40"/>
      <c r="T1156" s="32"/>
    </row>
    <row r="1157" spans="1:20" s="4" customFormat="1" x14ac:dyDescent="0.2">
      <c r="A1157" s="3"/>
      <c r="B1157" s="3"/>
      <c r="C1157" s="3"/>
      <c r="D1157" s="3"/>
      <c r="E1157" s="3"/>
      <c r="F1157" s="32"/>
      <c r="G1157" s="40"/>
      <c r="H1157" s="40"/>
      <c r="I1157" s="40"/>
      <c r="J1157" s="40"/>
      <c r="K1157" s="40"/>
      <c r="L1157" s="40"/>
      <c r="M1157" s="40"/>
      <c r="N1157" s="32"/>
      <c r="O1157" s="32"/>
      <c r="P1157" s="40"/>
      <c r="Q1157" s="40"/>
      <c r="R1157" s="40"/>
      <c r="S1157" s="40"/>
      <c r="T1157" s="32"/>
    </row>
    <row r="1158" spans="1:20" s="4" customFormat="1" x14ac:dyDescent="0.2">
      <c r="A1158" s="3"/>
      <c r="B1158" s="3"/>
      <c r="C1158" s="3"/>
      <c r="D1158" s="3"/>
      <c r="E1158" s="3"/>
      <c r="F1158" s="32"/>
      <c r="G1158" s="40"/>
      <c r="H1158" s="40"/>
      <c r="I1158" s="40"/>
      <c r="J1158" s="40"/>
      <c r="K1158" s="40"/>
      <c r="L1158" s="40"/>
      <c r="M1158" s="40"/>
      <c r="N1158" s="32"/>
      <c r="O1158" s="32"/>
      <c r="P1158" s="40"/>
      <c r="Q1158" s="40"/>
      <c r="R1158" s="40"/>
      <c r="S1158" s="40"/>
      <c r="T1158" s="32"/>
    </row>
    <row r="1159" spans="1:20" s="4" customFormat="1" x14ac:dyDescent="0.2">
      <c r="A1159" s="3"/>
      <c r="B1159" s="3"/>
      <c r="C1159" s="3"/>
      <c r="D1159" s="3"/>
      <c r="E1159" s="3"/>
      <c r="F1159" s="32"/>
      <c r="G1159" s="40"/>
      <c r="H1159" s="40"/>
      <c r="I1159" s="40"/>
      <c r="J1159" s="40"/>
      <c r="K1159" s="40"/>
      <c r="L1159" s="40"/>
      <c r="M1159" s="40"/>
      <c r="N1159" s="32"/>
      <c r="O1159" s="32"/>
      <c r="P1159" s="40"/>
      <c r="Q1159" s="40"/>
      <c r="R1159" s="40"/>
      <c r="S1159" s="40"/>
      <c r="T1159" s="32"/>
    </row>
    <row r="1160" spans="1:20" s="4" customFormat="1" x14ac:dyDescent="0.2">
      <c r="A1160" s="3"/>
      <c r="B1160" s="3"/>
      <c r="C1160" s="3"/>
      <c r="D1160" s="3"/>
      <c r="E1160" s="3"/>
      <c r="F1160" s="32"/>
      <c r="G1160" s="40"/>
      <c r="H1160" s="40"/>
      <c r="I1160" s="40"/>
      <c r="J1160" s="40"/>
      <c r="K1160" s="40"/>
      <c r="L1160" s="40"/>
      <c r="M1160" s="40"/>
      <c r="N1160" s="32"/>
      <c r="O1160" s="32"/>
      <c r="P1160" s="40"/>
      <c r="Q1160" s="40"/>
      <c r="R1160" s="40"/>
      <c r="S1160" s="40"/>
      <c r="T1160" s="32"/>
    </row>
    <row r="1161" spans="1:20" s="4" customFormat="1" x14ac:dyDescent="0.2">
      <c r="A1161" s="3"/>
      <c r="B1161" s="3"/>
      <c r="C1161" s="3"/>
      <c r="D1161" s="3"/>
      <c r="E1161" s="3"/>
      <c r="F1161" s="32"/>
      <c r="G1161" s="40"/>
      <c r="H1161" s="40"/>
      <c r="I1161" s="40"/>
      <c r="J1161" s="40"/>
      <c r="K1161" s="40"/>
      <c r="L1161" s="40"/>
      <c r="M1161" s="40"/>
      <c r="N1161" s="32"/>
      <c r="O1161" s="32"/>
      <c r="P1161" s="40"/>
      <c r="Q1161" s="40"/>
      <c r="R1161" s="40"/>
      <c r="S1161" s="40"/>
      <c r="T1161" s="32"/>
    </row>
    <row r="1162" spans="1:20" s="4" customFormat="1" x14ac:dyDescent="0.2">
      <c r="A1162" s="3"/>
      <c r="B1162" s="3"/>
      <c r="C1162" s="3"/>
      <c r="D1162" s="3"/>
      <c r="E1162" s="3"/>
      <c r="F1162" s="32"/>
      <c r="G1162" s="40"/>
      <c r="H1162" s="40"/>
      <c r="I1162" s="40"/>
      <c r="J1162" s="40"/>
      <c r="K1162" s="40"/>
      <c r="L1162" s="40"/>
      <c r="M1162" s="40"/>
      <c r="N1162" s="32"/>
      <c r="O1162" s="32"/>
      <c r="P1162" s="40"/>
      <c r="Q1162" s="40"/>
      <c r="R1162" s="40"/>
      <c r="S1162" s="40"/>
      <c r="T1162" s="32"/>
    </row>
    <row r="1163" spans="1:20" s="4" customFormat="1" x14ac:dyDescent="0.2">
      <c r="A1163" s="3"/>
      <c r="B1163" s="3"/>
      <c r="C1163" s="3"/>
      <c r="D1163" s="3"/>
      <c r="E1163" s="3"/>
      <c r="F1163" s="32"/>
      <c r="G1163" s="40"/>
      <c r="H1163" s="40"/>
      <c r="I1163" s="40"/>
      <c r="J1163" s="40"/>
      <c r="K1163" s="40"/>
      <c r="L1163" s="40"/>
      <c r="M1163" s="40"/>
      <c r="N1163" s="32"/>
      <c r="O1163" s="32"/>
      <c r="P1163" s="40"/>
      <c r="Q1163" s="40"/>
      <c r="R1163" s="40"/>
      <c r="S1163" s="40"/>
      <c r="T1163" s="32"/>
    </row>
    <row r="1164" spans="1:20" s="4" customFormat="1" x14ac:dyDescent="0.2">
      <c r="A1164" s="3"/>
      <c r="B1164" s="3"/>
      <c r="C1164" s="3"/>
      <c r="D1164" s="3"/>
      <c r="E1164" s="3"/>
      <c r="F1164" s="32"/>
      <c r="G1164" s="40"/>
      <c r="H1164" s="40"/>
      <c r="I1164" s="40"/>
      <c r="J1164" s="40"/>
      <c r="K1164" s="40"/>
      <c r="L1164" s="40"/>
      <c r="M1164" s="40"/>
      <c r="N1164" s="32"/>
      <c r="O1164" s="32"/>
      <c r="P1164" s="40"/>
      <c r="Q1164" s="40"/>
      <c r="R1164" s="40"/>
      <c r="S1164" s="40"/>
      <c r="T1164" s="32"/>
    </row>
    <row r="1165" spans="1:20" s="4" customFormat="1" x14ac:dyDescent="0.2">
      <c r="A1165" s="3"/>
      <c r="B1165" s="3"/>
      <c r="C1165" s="3"/>
      <c r="D1165" s="3"/>
      <c r="E1165" s="3"/>
      <c r="F1165" s="32"/>
      <c r="G1165" s="40"/>
      <c r="H1165" s="40"/>
      <c r="I1165" s="40"/>
      <c r="J1165" s="40"/>
      <c r="K1165" s="40"/>
      <c r="L1165" s="40"/>
      <c r="M1165" s="40"/>
      <c r="N1165" s="32"/>
      <c r="O1165" s="32"/>
      <c r="P1165" s="40"/>
      <c r="Q1165" s="40"/>
      <c r="R1165" s="40"/>
      <c r="S1165" s="40"/>
      <c r="T1165" s="32"/>
    </row>
    <row r="1166" spans="1:20" s="4" customFormat="1" x14ac:dyDescent="0.2">
      <c r="A1166" s="3"/>
      <c r="B1166" s="3"/>
      <c r="C1166" s="3"/>
      <c r="D1166" s="3"/>
      <c r="E1166" s="3"/>
      <c r="F1166" s="32"/>
      <c r="G1166" s="40"/>
      <c r="H1166" s="40"/>
      <c r="I1166" s="40"/>
      <c r="J1166" s="40"/>
      <c r="K1166" s="40"/>
      <c r="L1166" s="40"/>
      <c r="M1166" s="40"/>
      <c r="N1166" s="32"/>
      <c r="O1166" s="32"/>
      <c r="P1166" s="40"/>
      <c r="Q1166" s="40"/>
      <c r="R1166" s="40"/>
      <c r="S1166" s="40"/>
      <c r="T1166" s="32"/>
    </row>
    <row r="1167" spans="1:20" s="4" customFormat="1" x14ac:dyDescent="0.2">
      <c r="A1167" s="3"/>
      <c r="B1167" s="3"/>
      <c r="C1167" s="3"/>
      <c r="D1167" s="3"/>
      <c r="E1167" s="3"/>
      <c r="F1167" s="32"/>
      <c r="G1167" s="40"/>
      <c r="H1167" s="40"/>
      <c r="I1167" s="40"/>
      <c r="J1167" s="40"/>
      <c r="K1167" s="40"/>
      <c r="L1167" s="40"/>
      <c r="M1167" s="40"/>
      <c r="N1167" s="32"/>
      <c r="O1167" s="32"/>
      <c r="P1167" s="40"/>
      <c r="Q1167" s="40"/>
      <c r="R1167" s="40"/>
      <c r="S1167" s="40"/>
      <c r="T1167" s="32"/>
    </row>
    <row r="1168" spans="1:20" s="4" customFormat="1" x14ac:dyDescent="0.2">
      <c r="A1168" s="3"/>
      <c r="B1168" s="3"/>
      <c r="C1168" s="3"/>
      <c r="D1168" s="3"/>
      <c r="E1168" s="3"/>
      <c r="F1168" s="32"/>
      <c r="G1168" s="40"/>
      <c r="H1168" s="40"/>
      <c r="I1168" s="40"/>
      <c r="J1168" s="40"/>
      <c r="K1168" s="40"/>
      <c r="L1168" s="40"/>
      <c r="M1168" s="40"/>
      <c r="N1168" s="32"/>
      <c r="O1168" s="32"/>
      <c r="P1168" s="40"/>
      <c r="Q1168" s="40"/>
      <c r="R1168" s="40"/>
      <c r="S1168" s="40"/>
      <c r="T1168" s="32"/>
    </row>
    <row r="1169" spans="1:20" s="4" customFormat="1" x14ac:dyDescent="0.2">
      <c r="A1169" s="3"/>
      <c r="B1169" s="3"/>
      <c r="C1169" s="3"/>
      <c r="D1169" s="3"/>
      <c r="E1169" s="3"/>
      <c r="F1169" s="32"/>
      <c r="G1169" s="40"/>
      <c r="H1169" s="40"/>
      <c r="I1169" s="40"/>
      <c r="J1169" s="40"/>
      <c r="K1169" s="40"/>
      <c r="L1169" s="40"/>
      <c r="M1169" s="40"/>
      <c r="N1169" s="32"/>
      <c r="O1169" s="32"/>
      <c r="P1169" s="40"/>
      <c r="Q1169" s="40"/>
      <c r="R1169" s="40"/>
      <c r="S1169" s="40"/>
      <c r="T1169" s="32"/>
    </row>
    <row r="1170" spans="1:20" s="4" customFormat="1" x14ac:dyDescent="0.2">
      <c r="A1170" s="3"/>
      <c r="B1170" s="3"/>
      <c r="C1170" s="3"/>
      <c r="D1170" s="3"/>
      <c r="E1170" s="3"/>
      <c r="F1170" s="32"/>
      <c r="G1170" s="40"/>
      <c r="H1170" s="40"/>
      <c r="I1170" s="40"/>
      <c r="J1170" s="40"/>
      <c r="K1170" s="40"/>
      <c r="L1170" s="40"/>
      <c r="M1170" s="40"/>
      <c r="N1170" s="32"/>
      <c r="O1170" s="32"/>
      <c r="P1170" s="40"/>
      <c r="Q1170" s="40"/>
      <c r="R1170" s="40"/>
      <c r="S1170" s="40"/>
      <c r="T1170" s="32"/>
    </row>
    <row r="1171" spans="1:20" s="4" customFormat="1" x14ac:dyDescent="0.2">
      <c r="A1171" s="3"/>
      <c r="B1171" s="3"/>
      <c r="C1171" s="3"/>
      <c r="D1171" s="3"/>
      <c r="E1171" s="3"/>
      <c r="F1171" s="32"/>
      <c r="G1171" s="40"/>
      <c r="H1171" s="40"/>
      <c r="I1171" s="40"/>
      <c r="J1171" s="40"/>
      <c r="K1171" s="40"/>
      <c r="L1171" s="40"/>
      <c r="M1171" s="40"/>
      <c r="N1171" s="32"/>
      <c r="O1171" s="32"/>
      <c r="P1171" s="40"/>
      <c r="Q1171" s="40"/>
      <c r="R1171" s="40"/>
      <c r="S1171" s="40"/>
      <c r="T1171" s="32"/>
    </row>
    <row r="1172" spans="1:20" s="4" customFormat="1" x14ac:dyDescent="0.2">
      <c r="A1172" s="3"/>
      <c r="B1172" s="3"/>
      <c r="C1172" s="3"/>
      <c r="D1172" s="3"/>
      <c r="E1172" s="3"/>
      <c r="F1172" s="32"/>
      <c r="G1172" s="40"/>
      <c r="H1172" s="40"/>
      <c r="I1172" s="40"/>
      <c r="J1172" s="40"/>
      <c r="K1172" s="40"/>
      <c r="L1172" s="40"/>
      <c r="M1172" s="40"/>
      <c r="N1172" s="32"/>
      <c r="O1172" s="32"/>
      <c r="P1172" s="40"/>
      <c r="Q1172" s="40"/>
      <c r="R1172" s="40"/>
      <c r="S1172" s="40"/>
      <c r="T1172" s="32"/>
    </row>
    <row r="1173" spans="1:20" s="4" customFormat="1" x14ac:dyDescent="0.2">
      <c r="A1173" s="3"/>
      <c r="B1173" s="3"/>
      <c r="C1173" s="3"/>
      <c r="D1173" s="3"/>
      <c r="E1173" s="3"/>
      <c r="F1173" s="32"/>
      <c r="G1173" s="40"/>
      <c r="H1173" s="40"/>
      <c r="I1173" s="40"/>
      <c r="J1173" s="40"/>
      <c r="K1173" s="40"/>
      <c r="L1173" s="40"/>
      <c r="M1173" s="40"/>
      <c r="N1173" s="32"/>
      <c r="O1173" s="32"/>
      <c r="P1173" s="40"/>
      <c r="Q1173" s="40"/>
      <c r="R1173" s="40"/>
      <c r="S1173" s="40"/>
      <c r="T1173" s="32"/>
    </row>
    <row r="1174" spans="1:20" s="4" customFormat="1" x14ac:dyDescent="0.2">
      <c r="A1174" s="3"/>
      <c r="B1174" s="3"/>
      <c r="C1174" s="3"/>
      <c r="D1174" s="3"/>
      <c r="E1174" s="3"/>
      <c r="F1174" s="32"/>
      <c r="G1174" s="40"/>
      <c r="H1174" s="40"/>
      <c r="I1174" s="40"/>
      <c r="J1174" s="40"/>
      <c r="K1174" s="40"/>
      <c r="L1174" s="40"/>
      <c r="M1174" s="40"/>
      <c r="N1174" s="32"/>
      <c r="O1174" s="32"/>
      <c r="P1174" s="40"/>
      <c r="Q1174" s="40"/>
      <c r="R1174" s="40"/>
      <c r="S1174" s="40"/>
      <c r="T1174" s="32"/>
    </row>
    <row r="1175" spans="1:20" s="4" customFormat="1" x14ac:dyDescent="0.2">
      <c r="A1175" s="3"/>
      <c r="B1175" s="3"/>
      <c r="C1175" s="3"/>
      <c r="D1175" s="3"/>
      <c r="E1175" s="3"/>
      <c r="F1175" s="32"/>
      <c r="G1175" s="40"/>
      <c r="H1175" s="40"/>
      <c r="I1175" s="40"/>
      <c r="J1175" s="40"/>
      <c r="K1175" s="40"/>
      <c r="L1175" s="40"/>
      <c r="M1175" s="40"/>
      <c r="N1175" s="32"/>
      <c r="O1175" s="32"/>
      <c r="P1175" s="40"/>
      <c r="Q1175" s="40"/>
      <c r="R1175" s="40"/>
      <c r="S1175" s="40"/>
      <c r="T1175" s="32"/>
    </row>
    <row r="1176" spans="1:20" s="4" customFormat="1" x14ac:dyDescent="0.2">
      <c r="A1176" s="3"/>
      <c r="B1176" s="3"/>
      <c r="C1176" s="3"/>
      <c r="D1176" s="3"/>
      <c r="E1176" s="3"/>
      <c r="F1176" s="32"/>
      <c r="G1176" s="40"/>
      <c r="H1176" s="40"/>
      <c r="I1176" s="40"/>
      <c r="J1176" s="40"/>
      <c r="K1176" s="40"/>
      <c r="L1176" s="40"/>
      <c r="M1176" s="40"/>
      <c r="N1176" s="32"/>
      <c r="O1176" s="32"/>
      <c r="P1176" s="40"/>
      <c r="Q1176" s="40"/>
      <c r="R1176" s="40"/>
      <c r="S1176" s="40"/>
      <c r="T1176" s="32"/>
    </row>
    <row r="1177" spans="1:20" s="4" customFormat="1" x14ac:dyDescent="0.2">
      <c r="A1177" s="3"/>
      <c r="B1177" s="3"/>
      <c r="C1177" s="3"/>
      <c r="D1177" s="3"/>
      <c r="E1177" s="3"/>
      <c r="F1177" s="32"/>
      <c r="G1177" s="40"/>
      <c r="H1177" s="40"/>
      <c r="I1177" s="40"/>
      <c r="J1177" s="40"/>
      <c r="K1177" s="40"/>
      <c r="L1177" s="40"/>
      <c r="M1177" s="40"/>
      <c r="N1177" s="32"/>
      <c r="O1177" s="32"/>
      <c r="P1177" s="40"/>
      <c r="Q1177" s="40"/>
      <c r="R1177" s="40"/>
      <c r="S1177" s="40"/>
      <c r="T1177" s="32"/>
    </row>
    <row r="1178" spans="1:20" s="4" customFormat="1" x14ac:dyDescent="0.2">
      <c r="A1178" s="3"/>
      <c r="B1178" s="3"/>
      <c r="C1178" s="3"/>
      <c r="D1178" s="3"/>
      <c r="E1178" s="3"/>
      <c r="F1178" s="32"/>
      <c r="G1178" s="40"/>
      <c r="H1178" s="40"/>
      <c r="I1178" s="40"/>
      <c r="J1178" s="40"/>
      <c r="K1178" s="40"/>
      <c r="L1178" s="40"/>
      <c r="M1178" s="40"/>
      <c r="N1178" s="32"/>
      <c r="O1178" s="32"/>
      <c r="P1178" s="40"/>
      <c r="Q1178" s="40"/>
      <c r="R1178" s="40"/>
      <c r="S1178" s="40"/>
      <c r="T1178" s="32"/>
    </row>
    <row r="1179" spans="1:20" s="4" customFormat="1" x14ac:dyDescent="0.2">
      <c r="A1179" s="3"/>
      <c r="B1179" s="3"/>
      <c r="C1179" s="3"/>
      <c r="D1179" s="3"/>
      <c r="E1179" s="3"/>
      <c r="F1179" s="32"/>
      <c r="G1179" s="40"/>
      <c r="H1179" s="40"/>
      <c r="I1179" s="40"/>
      <c r="J1179" s="40"/>
      <c r="K1179" s="40"/>
      <c r="L1179" s="40"/>
      <c r="M1179" s="40"/>
      <c r="N1179" s="32"/>
      <c r="O1179" s="32"/>
      <c r="P1179" s="40"/>
      <c r="Q1179" s="40"/>
      <c r="R1179" s="40"/>
      <c r="S1179" s="40"/>
      <c r="T1179" s="32"/>
    </row>
    <row r="1180" spans="1:20" s="4" customFormat="1" x14ac:dyDescent="0.2">
      <c r="A1180" s="3"/>
      <c r="B1180" s="3"/>
      <c r="C1180" s="3"/>
      <c r="D1180" s="3"/>
      <c r="E1180" s="3"/>
      <c r="F1180" s="32"/>
      <c r="G1180" s="40"/>
      <c r="H1180" s="40"/>
      <c r="I1180" s="40"/>
      <c r="J1180" s="40"/>
      <c r="K1180" s="40"/>
      <c r="L1180" s="40"/>
      <c r="M1180" s="40"/>
      <c r="N1180" s="32"/>
      <c r="O1180" s="32"/>
      <c r="P1180" s="40"/>
      <c r="Q1180" s="40"/>
      <c r="R1180" s="40"/>
      <c r="S1180" s="40"/>
      <c r="T1180" s="32"/>
    </row>
    <row r="1181" spans="1:20" s="4" customFormat="1" x14ac:dyDescent="0.2">
      <c r="A1181" s="3"/>
      <c r="B1181" s="3"/>
      <c r="C1181" s="3"/>
      <c r="D1181" s="3"/>
      <c r="E1181" s="3"/>
      <c r="F1181" s="32"/>
      <c r="G1181" s="40"/>
      <c r="H1181" s="40"/>
      <c r="I1181" s="40"/>
      <c r="J1181" s="40"/>
      <c r="K1181" s="40"/>
      <c r="L1181" s="40"/>
      <c r="M1181" s="40"/>
      <c r="N1181" s="32"/>
      <c r="O1181" s="32"/>
      <c r="P1181" s="40"/>
      <c r="Q1181" s="40"/>
      <c r="R1181" s="40"/>
      <c r="S1181" s="40"/>
      <c r="T1181" s="32"/>
    </row>
    <row r="1182" spans="1:20" s="4" customFormat="1" x14ac:dyDescent="0.2">
      <c r="A1182" s="3"/>
      <c r="B1182" s="3"/>
      <c r="C1182" s="3"/>
      <c r="D1182" s="3"/>
      <c r="E1182" s="3"/>
      <c r="F1182" s="32"/>
      <c r="G1182" s="40"/>
      <c r="H1182" s="40"/>
      <c r="I1182" s="40"/>
      <c r="J1182" s="40"/>
      <c r="K1182" s="40"/>
      <c r="L1182" s="40"/>
      <c r="M1182" s="40"/>
      <c r="N1182" s="32"/>
      <c r="O1182" s="32"/>
      <c r="P1182" s="40"/>
      <c r="Q1182" s="40"/>
      <c r="R1182" s="40"/>
      <c r="S1182" s="40"/>
      <c r="T1182" s="32"/>
    </row>
    <row r="1183" spans="1:20" s="4" customFormat="1" x14ac:dyDescent="0.2">
      <c r="A1183" s="3"/>
      <c r="B1183" s="3"/>
      <c r="C1183" s="3"/>
      <c r="D1183" s="3"/>
      <c r="E1183" s="3"/>
      <c r="F1183" s="32"/>
      <c r="G1183" s="40"/>
      <c r="H1183" s="40"/>
      <c r="I1183" s="40"/>
      <c r="J1183" s="40"/>
      <c r="K1183" s="40"/>
      <c r="L1183" s="40"/>
      <c r="M1183" s="40"/>
      <c r="N1183" s="32"/>
      <c r="O1183" s="32"/>
      <c r="P1183" s="40"/>
      <c r="Q1183" s="40"/>
      <c r="R1183" s="40"/>
      <c r="S1183" s="40"/>
      <c r="T1183" s="32"/>
    </row>
    <row r="1184" spans="1:20" s="4" customFormat="1" x14ac:dyDescent="0.2">
      <c r="A1184" s="3"/>
      <c r="B1184" s="3"/>
      <c r="C1184" s="3"/>
      <c r="D1184" s="3"/>
      <c r="E1184" s="3"/>
      <c r="F1184" s="32"/>
      <c r="G1184" s="40"/>
      <c r="H1184" s="40"/>
      <c r="I1184" s="40"/>
      <c r="J1184" s="40"/>
      <c r="K1184" s="40"/>
      <c r="L1184" s="40"/>
      <c r="M1184" s="40"/>
      <c r="N1184" s="32"/>
      <c r="O1184" s="32"/>
      <c r="P1184" s="40"/>
      <c r="Q1184" s="40"/>
      <c r="R1184" s="40"/>
      <c r="S1184" s="40"/>
      <c r="T1184" s="32"/>
    </row>
    <row r="1185" spans="1:20" s="4" customFormat="1" x14ac:dyDescent="0.2">
      <c r="A1185" s="3"/>
      <c r="B1185" s="3"/>
      <c r="C1185" s="3"/>
      <c r="D1185" s="3"/>
      <c r="E1185" s="3"/>
      <c r="F1185" s="32"/>
      <c r="G1185" s="40"/>
      <c r="H1185" s="40"/>
      <c r="I1185" s="40"/>
      <c r="J1185" s="40"/>
      <c r="K1185" s="40"/>
      <c r="L1185" s="40"/>
      <c r="M1185" s="40"/>
      <c r="N1185" s="32"/>
      <c r="O1185" s="32"/>
      <c r="P1185" s="40"/>
      <c r="Q1185" s="40"/>
      <c r="R1185" s="40"/>
      <c r="S1185" s="40"/>
      <c r="T1185" s="32"/>
    </row>
    <row r="1186" spans="1:20" s="4" customFormat="1" x14ac:dyDescent="0.2">
      <c r="A1186" s="3"/>
      <c r="B1186" s="3"/>
      <c r="C1186" s="3"/>
      <c r="D1186" s="3"/>
      <c r="E1186" s="3"/>
      <c r="F1186" s="32"/>
      <c r="G1186" s="40"/>
      <c r="H1186" s="40"/>
      <c r="I1186" s="40"/>
      <c r="J1186" s="40"/>
      <c r="K1186" s="40"/>
      <c r="L1186" s="40"/>
      <c r="M1186" s="40"/>
      <c r="N1186" s="32"/>
      <c r="O1186" s="32"/>
      <c r="P1186" s="40"/>
      <c r="Q1186" s="40"/>
      <c r="R1186" s="40"/>
      <c r="S1186" s="40"/>
      <c r="T1186" s="32"/>
    </row>
    <row r="1187" spans="1:20" s="4" customFormat="1" x14ac:dyDescent="0.2">
      <c r="A1187" s="3"/>
      <c r="B1187" s="3"/>
      <c r="C1187" s="3"/>
      <c r="D1187" s="3"/>
      <c r="E1187" s="3"/>
      <c r="F1187" s="32"/>
      <c r="G1187" s="40"/>
      <c r="H1187" s="40"/>
      <c r="I1187" s="40"/>
      <c r="J1187" s="40"/>
      <c r="K1187" s="40"/>
      <c r="L1187" s="40"/>
      <c r="M1187" s="40"/>
      <c r="N1187" s="32"/>
      <c r="O1187" s="32"/>
      <c r="P1187" s="40"/>
      <c r="Q1187" s="40"/>
      <c r="R1187" s="40"/>
      <c r="S1187" s="40"/>
      <c r="T1187" s="32"/>
    </row>
    <row r="1188" spans="1:20" s="4" customFormat="1" x14ac:dyDescent="0.2">
      <c r="A1188" s="3"/>
      <c r="B1188" s="3"/>
      <c r="C1188" s="3"/>
      <c r="D1188" s="3"/>
      <c r="E1188" s="3"/>
      <c r="F1188" s="32"/>
      <c r="G1188" s="40"/>
      <c r="H1188" s="40"/>
      <c r="I1188" s="40"/>
      <c r="J1188" s="40"/>
      <c r="K1188" s="40"/>
      <c r="L1188" s="40"/>
      <c r="M1188" s="40"/>
      <c r="N1188" s="32"/>
      <c r="O1188" s="32"/>
      <c r="P1188" s="40"/>
      <c r="Q1188" s="40"/>
      <c r="R1188" s="40"/>
      <c r="S1188" s="40"/>
      <c r="T1188" s="32"/>
    </row>
    <row r="1189" spans="1:20" s="4" customFormat="1" x14ac:dyDescent="0.2">
      <c r="A1189" s="3"/>
      <c r="B1189" s="3"/>
      <c r="C1189" s="3"/>
      <c r="D1189" s="3"/>
      <c r="E1189" s="3"/>
      <c r="F1189" s="32"/>
      <c r="G1189" s="40"/>
      <c r="H1189" s="40"/>
      <c r="I1189" s="40"/>
      <c r="J1189" s="40"/>
      <c r="K1189" s="40"/>
      <c r="L1189" s="40"/>
      <c r="M1189" s="40"/>
      <c r="N1189" s="32"/>
      <c r="O1189" s="32"/>
      <c r="P1189" s="40"/>
      <c r="Q1189" s="40"/>
      <c r="R1189" s="40"/>
      <c r="S1189" s="40"/>
      <c r="T1189" s="32"/>
    </row>
    <row r="1190" spans="1:20" s="4" customFormat="1" x14ac:dyDescent="0.2">
      <c r="A1190" s="3"/>
      <c r="B1190" s="3"/>
      <c r="C1190" s="3"/>
      <c r="D1190" s="3"/>
      <c r="E1190" s="3"/>
      <c r="F1190" s="32"/>
      <c r="G1190" s="40"/>
      <c r="H1190" s="40"/>
      <c r="I1190" s="40"/>
      <c r="J1190" s="40"/>
      <c r="K1190" s="40"/>
      <c r="L1190" s="40"/>
      <c r="M1190" s="40"/>
      <c r="N1190" s="32"/>
      <c r="O1190" s="32"/>
      <c r="P1190" s="40"/>
      <c r="Q1190" s="40"/>
      <c r="R1190" s="40"/>
      <c r="S1190" s="40"/>
      <c r="T1190" s="32"/>
    </row>
    <row r="1191" spans="1:20" s="4" customFormat="1" x14ac:dyDescent="0.2">
      <c r="A1191" s="3"/>
      <c r="B1191" s="3"/>
      <c r="C1191" s="3"/>
      <c r="D1191" s="3"/>
      <c r="E1191" s="3"/>
      <c r="F1191" s="32"/>
      <c r="G1191" s="40"/>
      <c r="H1191" s="40"/>
      <c r="I1191" s="40"/>
      <c r="J1191" s="40"/>
      <c r="K1191" s="40"/>
      <c r="L1191" s="40"/>
      <c r="M1191" s="40"/>
      <c r="N1191" s="32"/>
      <c r="O1191" s="32"/>
      <c r="P1191" s="40"/>
      <c r="Q1191" s="40"/>
      <c r="R1191" s="40"/>
      <c r="S1191" s="40"/>
      <c r="T1191" s="32"/>
    </row>
    <row r="1192" spans="1:20" s="4" customFormat="1" x14ac:dyDescent="0.2">
      <c r="A1192" s="3"/>
      <c r="B1192" s="3"/>
      <c r="C1192" s="3"/>
      <c r="D1192" s="3"/>
      <c r="E1192" s="3"/>
      <c r="F1192" s="32"/>
      <c r="G1192" s="40"/>
      <c r="H1192" s="40"/>
      <c r="I1192" s="40"/>
      <c r="J1192" s="40"/>
      <c r="K1192" s="40"/>
      <c r="L1192" s="40"/>
      <c r="M1192" s="40"/>
      <c r="N1192" s="32"/>
      <c r="O1192" s="32"/>
      <c r="P1192" s="40"/>
      <c r="Q1192" s="40"/>
      <c r="R1192" s="40"/>
      <c r="S1192" s="40"/>
      <c r="T1192" s="32"/>
    </row>
    <row r="1193" spans="1:20" s="4" customFormat="1" x14ac:dyDescent="0.2">
      <c r="A1193" s="3"/>
      <c r="B1193" s="3"/>
      <c r="C1193" s="3"/>
      <c r="D1193" s="3"/>
      <c r="E1193" s="3"/>
      <c r="F1193" s="32"/>
      <c r="G1193" s="40"/>
      <c r="H1193" s="40"/>
      <c r="I1193" s="40"/>
      <c r="J1193" s="40"/>
      <c r="K1193" s="40"/>
      <c r="L1193" s="40"/>
      <c r="M1193" s="40"/>
      <c r="N1193" s="32"/>
      <c r="O1193" s="32"/>
      <c r="P1193" s="40"/>
      <c r="Q1193" s="40"/>
      <c r="R1193" s="40"/>
      <c r="S1193" s="40"/>
      <c r="T1193" s="32"/>
    </row>
    <row r="1194" spans="1:20" s="4" customFormat="1" x14ac:dyDescent="0.2">
      <c r="A1194" s="3"/>
      <c r="B1194" s="3"/>
      <c r="C1194" s="3"/>
      <c r="D1194" s="3"/>
      <c r="E1194" s="3"/>
      <c r="F1194" s="32"/>
      <c r="G1194" s="40"/>
      <c r="H1194" s="40"/>
      <c r="I1194" s="40"/>
      <c r="J1194" s="40"/>
      <c r="K1194" s="40"/>
      <c r="L1194" s="40"/>
      <c r="M1194" s="40"/>
      <c r="N1194" s="32"/>
      <c r="O1194" s="32"/>
      <c r="P1194" s="40"/>
      <c r="Q1194" s="40"/>
      <c r="R1194" s="40"/>
      <c r="S1194" s="40"/>
      <c r="T1194" s="32"/>
    </row>
    <row r="1195" spans="1:20" s="4" customFormat="1" x14ac:dyDescent="0.2">
      <c r="A1195" s="3"/>
      <c r="B1195" s="3"/>
      <c r="C1195" s="3"/>
      <c r="D1195" s="3"/>
      <c r="E1195" s="3"/>
      <c r="F1195" s="32"/>
      <c r="G1195" s="40"/>
      <c r="H1195" s="40"/>
      <c r="I1195" s="40"/>
      <c r="J1195" s="40"/>
      <c r="K1195" s="40"/>
      <c r="L1195" s="40"/>
      <c r="M1195" s="40"/>
      <c r="N1195" s="32"/>
      <c r="O1195" s="32"/>
      <c r="P1195" s="40"/>
      <c r="Q1195" s="40"/>
      <c r="R1195" s="40"/>
      <c r="S1195" s="40"/>
      <c r="T1195" s="32"/>
    </row>
    <row r="1196" spans="1:20" s="4" customFormat="1" x14ac:dyDescent="0.2">
      <c r="A1196" s="3"/>
      <c r="B1196" s="3"/>
      <c r="C1196" s="3"/>
      <c r="D1196" s="3"/>
      <c r="E1196" s="3"/>
      <c r="F1196" s="32"/>
      <c r="G1196" s="40"/>
      <c r="H1196" s="40"/>
      <c r="I1196" s="40"/>
      <c r="J1196" s="40"/>
      <c r="K1196" s="40"/>
      <c r="L1196" s="40"/>
      <c r="M1196" s="40"/>
      <c r="N1196" s="32"/>
      <c r="O1196" s="32"/>
      <c r="P1196" s="40"/>
      <c r="Q1196" s="40"/>
      <c r="R1196" s="40"/>
      <c r="S1196" s="40"/>
      <c r="T1196" s="32"/>
    </row>
    <row r="1197" spans="1:20" s="4" customFormat="1" x14ac:dyDescent="0.2">
      <c r="A1197" s="3"/>
      <c r="B1197" s="3"/>
      <c r="C1197" s="3"/>
      <c r="D1197" s="3"/>
      <c r="E1197" s="3"/>
      <c r="F1197" s="32"/>
      <c r="G1197" s="40"/>
      <c r="H1197" s="40"/>
      <c r="I1197" s="40"/>
      <c r="J1197" s="40"/>
      <c r="K1197" s="40"/>
      <c r="L1197" s="40"/>
      <c r="M1197" s="40"/>
      <c r="N1197" s="32"/>
      <c r="O1197" s="32"/>
      <c r="P1197" s="40"/>
      <c r="Q1197" s="40"/>
      <c r="R1197" s="40"/>
      <c r="S1197" s="40"/>
      <c r="T1197" s="32"/>
    </row>
    <row r="1198" spans="1:20" s="4" customFormat="1" x14ac:dyDescent="0.2">
      <c r="A1198" s="3"/>
      <c r="B1198" s="3"/>
      <c r="C1198" s="3"/>
      <c r="D1198" s="3"/>
      <c r="E1198" s="3"/>
      <c r="F1198" s="32"/>
      <c r="G1198" s="40"/>
      <c r="H1198" s="40"/>
      <c r="I1198" s="40"/>
      <c r="J1198" s="40"/>
      <c r="K1198" s="40"/>
      <c r="L1198" s="40"/>
      <c r="M1198" s="40"/>
      <c r="N1198" s="32"/>
      <c r="O1198" s="32"/>
      <c r="P1198" s="40"/>
      <c r="Q1198" s="40"/>
      <c r="R1198" s="40"/>
      <c r="S1198" s="40"/>
      <c r="T1198" s="32"/>
    </row>
    <row r="1199" spans="1:20" s="4" customFormat="1" x14ac:dyDescent="0.2">
      <c r="A1199" s="3"/>
      <c r="B1199" s="3"/>
      <c r="C1199" s="3"/>
      <c r="D1199" s="3"/>
      <c r="E1199" s="3"/>
      <c r="F1199" s="32"/>
      <c r="G1199" s="40"/>
      <c r="H1199" s="40"/>
      <c r="I1199" s="40"/>
      <c r="J1199" s="40"/>
      <c r="K1199" s="40"/>
      <c r="L1199" s="40"/>
      <c r="M1199" s="40"/>
      <c r="N1199" s="32"/>
      <c r="O1199" s="32"/>
      <c r="P1199" s="40"/>
      <c r="Q1199" s="40"/>
      <c r="R1199" s="40"/>
      <c r="S1199" s="40"/>
      <c r="T1199" s="32"/>
    </row>
    <row r="1200" spans="1:20" s="4" customFormat="1" x14ac:dyDescent="0.2">
      <c r="A1200" s="3"/>
      <c r="B1200" s="3"/>
      <c r="C1200" s="3"/>
      <c r="D1200" s="3"/>
      <c r="E1200" s="3"/>
      <c r="F1200" s="32"/>
      <c r="G1200" s="40"/>
      <c r="H1200" s="40"/>
      <c r="I1200" s="40"/>
      <c r="J1200" s="40"/>
      <c r="K1200" s="40"/>
      <c r="L1200" s="40"/>
      <c r="M1200" s="40"/>
      <c r="N1200" s="32"/>
      <c r="O1200" s="32"/>
      <c r="P1200" s="40"/>
      <c r="Q1200" s="40"/>
      <c r="R1200" s="40"/>
      <c r="S1200" s="40"/>
      <c r="T1200" s="32"/>
    </row>
    <row r="1201" spans="1:20" s="4" customFormat="1" x14ac:dyDescent="0.2">
      <c r="A1201" s="3"/>
      <c r="B1201" s="3"/>
      <c r="C1201" s="3"/>
      <c r="D1201" s="3"/>
      <c r="E1201" s="3"/>
      <c r="F1201" s="32"/>
      <c r="G1201" s="40"/>
      <c r="H1201" s="40"/>
      <c r="I1201" s="40"/>
      <c r="J1201" s="40"/>
      <c r="K1201" s="40"/>
      <c r="L1201" s="40"/>
      <c r="M1201" s="40"/>
      <c r="N1201" s="32"/>
      <c r="O1201" s="32"/>
      <c r="P1201" s="40"/>
      <c r="Q1201" s="40"/>
      <c r="R1201" s="40"/>
      <c r="S1201" s="40"/>
      <c r="T1201" s="32"/>
    </row>
    <row r="1202" spans="1:20" s="4" customFormat="1" x14ac:dyDescent="0.2">
      <c r="A1202" s="3"/>
      <c r="B1202" s="3"/>
      <c r="C1202" s="3"/>
      <c r="D1202" s="3"/>
      <c r="E1202" s="3"/>
      <c r="F1202" s="32"/>
      <c r="G1202" s="40"/>
      <c r="H1202" s="40"/>
      <c r="I1202" s="40"/>
      <c r="J1202" s="40"/>
      <c r="K1202" s="40"/>
      <c r="L1202" s="40"/>
      <c r="M1202" s="40"/>
      <c r="N1202" s="32"/>
      <c r="O1202" s="32"/>
      <c r="P1202" s="40"/>
      <c r="Q1202" s="40"/>
      <c r="R1202" s="40"/>
      <c r="S1202" s="40"/>
      <c r="T1202" s="32"/>
    </row>
    <row r="1203" spans="1:20" s="4" customFormat="1" x14ac:dyDescent="0.2">
      <c r="A1203" s="3"/>
      <c r="B1203" s="3"/>
      <c r="C1203" s="3"/>
      <c r="D1203" s="3"/>
      <c r="E1203" s="3"/>
      <c r="F1203" s="32"/>
      <c r="G1203" s="40"/>
      <c r="H1203" s="40"/>
      <c r="I1203" s="40"/>
      <c r="J1203" s="40"/>
      <c r="K1203" s="40"/>
      <c r="L1203" s="40"/>
      <c r="M1203" s="40"/>
      <c r="N1203" s="32"/>
      <c r="O1203" s="32"/>
      <c r="P1203" s="40"/>
      <c r="Q1203" s="40"/>
      <c r="R1203" s="40"/>
      <c r="S1203" s="40"/>
      <c r="T1203" s="32"/>
    </row>
    <row r="1204" spans="1:20" s="4" customFormat="1" x14ac:dyDescent="0.2">
      <c r="A1204" s="3"/>
      <c r="B1204" s="3"/>
      <c r="C1204" s="3"/>
      <c r="D1204" s="3"/>
      <c r="E1204" s="3"/>
      <c r="F1204" s="32"/>
      <c r="G1204" s="40"/>
      <c r="H1204" s="40"/>
      <c r="I1204" s="40"/>
      <c r="J1204" s="40"/>
      <c r="K1204" s="40"/>
      <c r="L1204" s="40"/>
      <c r="M1204" s="40"/>
      <c r="N1204" s="32"/>
      <c r="O1204" s="32"/>
      <c r="P1204" s="40"/>
      <c r="Q1204" s="40"/>
      <c r="R1204" s="40"/>
      <c r="S1204" s="40"/>
      <c r="T1204" s="32"/>
    </row>
    <row r="1205" spans="1:20" s="4" customFormat="1" x14ac:dyDescent="0.2">
      <c r="A1205" s="3"/>
      <c r="B1205" s="3"/>
      <c r="C1205" s="3"/>
      <c r="D1205" s="3"/>
      <c r="E1205" s="3"/>
      <c r="F1205" s="32"/>
      <c r="G1205" s="40"/>
      <c r="H1205" s="40"/>
      <c r="I1205" s="40"/>
      <c r="J1205" s="40"/>
      <c r="K1205" s="40"/>
      <c r="L1205" s="40"/>
      <c r="M1205" s="40"/>
      <c r="N1205" s="32"/>
      <c r="O1205" s="32"/>
      <c r="P1205" s="40"/>
      <c r="Q1205" s="40"/>
      <c r="R1205" s="40"/>
      <c r="S1205" s="40"/>
      <c r="T1205" s="32"/>
    </row>
    <row r="1206" spans="1:20" s="4" customFormat="1" x14ac:dyDescent="0.2">
      <c r="A1206" s="3"/>
      <c r="B1206" s="3"/>
      <c r="C1206" s="3"/>
      <c r="D1206" s="3"/>
      <c r="E1206" s="3"/>
      <c r="F1206" s="32"/>
      <c r="G1206" s="40"/>
      <c r="H1206" s="40"/>
      <c r="I1206" s="40"/>
      <c r="J1206" s="40"/>
      <c r="K1206" s="40"/>
      <c r="L1206" s="40"/>
      <c r="M1206" s="40"/>
      <c r="N1206" s="32"/>
      <c r="O1206" s="32"/>
      <c r="P1206" s="40"/>
      <c r="Q1206" s="40"/>
      <c r="R1206" s="40"/>
      <c r="S1206" s="40"/>
      <c r="T1206" s="32"/>
    </row>
    <row r="1207" spans="1:20" s="4" customFormat="1" x14ac:dyDescent="0.2">
      <c r="A1207" s="3"/>
      <c r="B1207" s="3"/>
      <c r="C1207" s="3"/>
      <c r="D1207" s="3"/>
      <c r="E1207" s="3"/>
      <c r="F1207" s="32"/>
      <c r="G1207" s="40"/>
      <c r="H1207" s="40"/>
      <c r="I1207" s="40"/>
      <c r="J1207" s="40"/>
      <c r="K1207" s="40"/>
      <c r="L1207" s="40"/>
      <c r="M1207" s="40"/>
      <c r="N1207" s="32"/>
      <c r="O1207" s="32"/>
      <c r="P1207" s="40"/>
      <c r="Q1207" s="40"/>
      <c r="R1207" s="40"/>
      <c r="S1207" s="40"/>
      <c r="T1207" s="32"/>
    </row>
    <row r="1208" spans="1:20" s="4" customFormat="1" x14ac:dyDescent="0.2">
      <c r="A1208" s="3"/>
      <c r="B1208" s="3"/>
      <c r="C1208" s="3"/>
      <c r="D1208" s="3"/>
      <c r="E1208" s="3"/>
      <c r="F1208" s="32"/>
      <c r="G1208" s="40"/>
      <c r="H1208" s="40"/>
      <c r="I1208" s="40"/>
      <c r="J1208" s="40"/>
      <c r="K1208" s="40"/>
      <c r="L1208" s="40"/>
      <c r="M1208" s="40"/>
      <c r="N1208" s="32"/>
      <c r="O1208" s="32"/>
      <c r="P1208" s="40"/>
      <c r="Q1208" s="40"/>
      <c r="R1208" s="40"/>
      <c r="S1208" s="40"/>
      <c r="T1208" s="32"/>
    </row>
    <row r="1209" spans="1:20" s="4" customFormat="1" x14ac:dyDescent="0.2">
      <c r="A1209" s="3"/>
      <c r="B1209" s="3"/>
      <c r="C1209" s="3"/>
      <c r="D1209" s="3"/>
      <c r="E1209" s="3"/>
      <c r="F1209" s="32"/>
      <c r="G1209" s="40"/>
      <c r="H1209" s="40"/>
      <c r="I1209" s="40"/>
      <c r="J1209" s="40"/>
      <c r="K1209" s="40"/>
      <c r="L1209" s="40"/>
      <c r="M1209" s="40"/>
      <c r="N1209" s="32"/>
      <c r="O1209" s="32"/>
      <c r="P1209" s="40"/>
      <c r="Q1209" s="40"/>
      <c r="R1209" s="40"/>
      <c r="S1209" s="40"/>
      <c r="T1209" s="32"/>
    </row>
    <row r="1210" spans="1:20" s="4" customFormat="1" x14ac:dyDescent="0.2">
      <c r="A1210" s="3"/>
      <c r="B1210" s="3"/>
      <c r="C1210" s="3"/>
      <c r="D1210" s="3"/>
      <c r="E1210" s="3"/>
      <c r="F1210" s="32"/>
      <c r="G1210" s="40"/>
      <c r="H1210" s="40"/>
      <c r="I1210" s="40"/>
      <c r="J1210" s="40"/>
      <c r="K1210" s="40"/>
      <c r="L1210" s="40"/>
      <c r="M1210" s="40"/>
      <c r="N1210" s="32"/>
      <c r="O1210" s="32"/>
      <c r="P1210" s="40"/>
      <c r="Q1210" s="40"/>
      <c r="R1210" s="40"/>
      <c r="S1210" s="40"/>
      <c r="T1210" s="32"/>
    </row>
    <row r="1211" spans="1:20" s="4" customFormat="1" x14ac:dyDescent="0.2">
      <c r="A1211" s="3"/>
      <c r="B1211" s="3"/>
      <c r="C1211" s="3"/>
      <c r="D1211" s="3"/>
      <c r="E1211" s="3"/>
      <c r="F1211" s="32"/>
      <c r="G1211" s="40"/>
      <c r="H1211" s="40"/>
      <c r="I1211" s="40"/>
      <c r="J1211" s="40"/>
      <c r="K1211" s="40"/>
      <c r="L1211" s="40"/>
      <c r="M1211" s="40"/>
      <c r="N1211" s="32"/>
      <c r="O1211" s="32"/>
      <c r="P1211" s="40"/>
      <c r="Q1211" s="40"/>
      <c r="R1211" s="40"/>
      <c r="S1211" s="40"/>
      <c r="T1211" s="32"/>
    </row>
    <row r="1212" spans="1:20" s="4" customFormat="1" x14ac:dyDescent="0.2">
      <c r="A1212" s="3"/>
      <c r="B1212" s="3"/>
      <c r="C1212" s="3"/>
      <c r="D1212" s="3"/>
      <c r="E1212" s="3"/>
      <c r="F1212" s="32"/>
      <c r="G1212" s="40"/>
      <c r="H1212" s="40"/>
      <c r="I1212" s="40"/>
      <c r="J1212" s="40"/>
      <c r="K1212" s="40"/>
      <c r="L1212" s="40"/>
      <c r="M1212" s="40"/>
      <c r="N1212" s="32"/>
      <c r="O1212" s="32"/>
      <c r="P1212" s="40"/>
      <c r="Q1212" s="40"/>
      <c r="R1212" s="40"/>
      <c r="S1212" s="40"/>
      <c r="T1212" s="32"/>
    </row>
    <row r="1213" spans="1:20" s="4" customFormat="1" x14ac:dyDescent="0.2">
      <c r="A1213" s="3"/>
      <c r="B1213" s="3"/>
      <c r="C1213" s="3"/>
      <c r="D1213" s="3"/>
      <c r="E1213" s="3"/>
      <c r="F1213" s="32"/>
      <c r="G1213" s="40"/>
      <c r="H1213" s="40"/>
      <c r="I1213" s="40"/>
      <c r="J1213" s="40"/>
      <c r="K1213" s="40"/>
      <c r="L1213" s="40"/>
      <c r="M1213" s="40"/>
      <c r="N1213" s="32"/>
      <c r="O1213" s="32"/>
      <c r="P1213" s="40"/>
      <c r="Q1213" s="40"/>
      <c r="R1213" s="40"/>
      <c r="S1213" s="40"/>
      <c r="T1213" s="32"/>
    </row>
    <row r="1214" spans="1:20" s="4" customFormat="1" x14ac:dyDescent="0.2">
      <c r="A1214" s="3"/>
      <c r="B1214" s="3"/>
      <c r="C1214" s="3"/>
      <c r="D1214" s="3"/>
      <c r="E1214" s="3"/>
      <c r="F1214" s="32"/>
      <c r="G1214" s="40"/>
      <c r="H1214" s="40"/>
      <c r="I1214" s="40"/>
      <c r="J1214" s="40"/>
      <c r="K1214" s="40"/>
      <c r="L1214" s="40"/>
      <c r="M1214" s="40"/>
      <c r="N1214" s="32"/>
      <c r="O1214" s="32"/>
      <c r="P1214" s="40"/>
      <c r="Q1214" s="40"/>
      <c r="R1214" s="40"/>
      <c r="S1214" s="40"/>
      <c r="T1214" s="32"/>
    </row>
    <row r="1215" spans="1:20" s="4" customFormat="1" x14ac:dyDescent="0.2">
      <c r="A1215" s="3"/>
      <c r="B1215" s="3"/>
      <c r="C1215" s="3"/>
      <c r="D1215" s="3"/>
      <c r="E1215" s="3"/>
      <c r="F1215" s="32"/>
      <c r="G1215" s="40"/>
      <c r="H1215" s="40"/>
      <c r="I1215" s="40"/>
      <c r="J1215" s="40"/>
      <c r="K1215" s="40"/>
      <c r="L1215" s="40"/>
      <c r="M1215" s="40"/>
      <c r="N1215" s="32"/>
      <c r="O1215" s="32"/>
      <c r="P1215" s="40"/>
      <c r="Q1215" s="40"/>
      <c r="R1215" s="40"/>
      <c r="S1215" s="40"/>
      <c r="T1215" s="32"/>
    </row>
    <row r="1216" spans="1:20" s="4" customFormat="1" x14ac:dyDescent="0.2">
      <c r="A1216" s="3"/>
      <c r="B1216" s="3"/>
      <c r="C1216" s="3"/>
      <c r="D1216" s="3"/>
      <c r="E1216" s="3"/>
      <c r="F1216" s="32"/>
      <c r="G1216" s="40"/>
      <c r="H1216" s="40"/>
      <c r="I1216" s="40"/>
      <c r="J1216" s="40"/>
      <c r="K1216" s="40"/>
      <c r="L1216" s="40"/>
      <c r="M1216" s="40"/>
      <c r="N1216" s="32"/>
      <c r="O1216" s="32"/>
      <c r="P1216" s="40"/>
      <c r="Q1216" s="40"/>
      <c r="R1216" s="40"/>
      <c r="S1216" s="40"/>
      <c r="T1216" s="32"/>
    </row>
    <row r="1217" spans="1:20" s="4" customFormat="1" x14ac:dyDescent="0.2">
      <c r="A1217" s="3"/>
      <c r="B1217" s="3"/>
      <c r="C1217" s="3"/>
      <c r="D1217" s="3"/>
      <c r="E1217" s="3"/>
      <c r="F1217" s="32"/>
      <c r="G1217" s="40"/>
      <c r="H1217" s="40"/>
      <c r="I1217" s="40"/>
      <c r="J1217" s="40"/>
      <c r="K1217" s="40"/>
      <c r="L1217" s="40"/>
      <c r="M1217" s="40"/>
      <c r="N1217" s="32"/>
      <c r="O1217" s="32"/>
      <c r="P1217" s="40"/>
      <c r="Q1217" s="40"/>
      <c r="R1217" s="40"/>
      <c r="S1217" s="40"/>
      <c r="T1217" s="32"/>
    </row>
    <row r="1218" spans="1:20" s="4" customFormat="1" x14ac:dyDescent="0.2">
      <c r="A1218" s="3"/>
      <c r="B1218" s="3"/>
      <c r="C1218" s="3"/>
      <c r="D1218" s="3"/>
      <c r="E1218" s="3"/>
      <c r="F1218" s="32"/>
      <c r="G1218" s="40"/>
      <c r="H1218" s="40"/>
      <c r="I1218" s="40"/>
      <c r="J1218" s="40"/>
      <c r="K1218" s="40"/>
      <c r="L1218" s="40"/>
      <c r="M1218" s="40"/>
      <c r="N1218" s="32"/>
      <c r="O1218" s="32"/>
      <c r="P1218" s="40"/>
      <c r="Q1218" s="40"/>
      <c r="R1218" s="40"/>
      <c r="S1218" s="40"/>
      <c r="T1218" s="32"/>
    </row>
    <row r="1219" spans="1:20" s="4" customFormat="1" x14ac:dyDescent="0.2">
      <c r="A1219" s="3"/>
      <c r="B1219" s="3"/>
      <c r="C1219" s="3"/>
      <c r="D1219" s="3"/>
      <c r="E1219" s="3"/>
      <c r="F1219" s="32"/>
      <c r="G1219" s="40"/>
      <c r="H1219" s="40"/>
      <c r="I1219" s="40"/>
      <c r="J1219" s="40"/>
      <c r="K1219" s="40"/>
      <c r="L1219" s="40"/>
      <c r="M1219" s="40"/>
      <c r="N1219" s="32"/>
      <c r="O1219" s="32"/>
      <c r="P1219" s="40"/>
      <c r="Q1219" s="40"/>
      <c r="R1219" s="40"/>
      <c r="S1219" s="40"/>
      <c r="T1219" s="32"/>
    </row>
    <row r="1220" spans="1:20" s="4" customFormat="1" x14ac:dyDescent="0.2">
      <c r="A1220" s="3"/>
      <c r="B1220" s="3"/>
      <c r="C1220" s="3"/>
      <c r="D1220" s="3"/>
      <c r="E1220" s="3"/>
      <c r="F1220" s="32"/>
      <c r="G1220" s="40"/>
      <c r="H1220" s="40"/>
      <c r="I1220" s="40"/>
      <c r="J1220" s="40"/>
      <c r="K1220" s="40"/>
      <c r="L1220" s="40"/>
      <c r="M1220" s="40"/>
      <c r="N1220" s="32"/>
      <c r="O1220" s="32"/>
      <c r="P1220" s="40"/>
      <c r="Q1220" s="40"/>
      <c r="R1220" s="40"/>
      <c r="S1220" s="40"/>
      <c r="T1220" s="32"/>
    </row>
    <row r="1221" spans="1:20" s="4" customFormat="1" x14ac:dyDescent="0.2">
      <c r="A1221" s="3"/>
      <c r="B1221" s="3"/>
      <c r="C1221" s="3"/>
      <c r="D1221" s="3"/>
      <c r="E1221" s="3"/>
      <c r="F1221" s="32"/>
      <c r="G1221" s="40"/>
      <c r="H1221" s="40"/>
      <c r="I1221" s="40"/>
      <c r="J1221" s="40"/>
      <c r="K1221" s="40"/>
      <c r="L1221" s="40"/>
      <c r="M1221" s="40"/>
      <c r="N1221" s="32"/>
      <c r="O1221" s="32"/>
      <c r="P1221" s="40"/>
      <c r="Q1221" s="40"/>
      <c r="R1221" s="40"/>
      <c r="S1221" s="40"/>
      <c r="T1221" s="32"/>
    </row>
    <row r="1222" spans="1:20" s="4" customFormat="1" x14ac:dyDescent="0.2">
      <c r="A1222" s="3"/>
      <c r="B1222" s="3"/>
      <c r="C1222" s="3"/>
      <c r="D1222" s="3"/>
      <c r="E1222" s="3"/>
      <c r="F1222" s="32"/>
      <c r="G1222" s="40"/>
      <c r="H1222" s="40"/>
      <c r="I1222" s="40"/>
      <c r="J1222" s="40"/>
      <c r="K1222" s="40"/>
      <c r="L1222" s="40"/>
      <c r="M1222" s="40"/>
      <c r="N1222" s="32"/>
      <c r="O1222" s="32"/>
      <c r="P1222" s="40"/>
      <c r="Q1222" s="40"/>
      <c r="R1222" s="40"/>
      <c r="S1222" s="40"/>
      <c r="T1222" s="32"/>
    </row>
    <row r="1223" spans="1:20" s="4" customFormat="1" x14ac:dyDescent="0.2">
      <c r="A1223" s="3"/>
      <c r="B1223" s="3"/>
      <c r="C1223" s="3"/>
      <c r="D1223" s="3"/>
      <c r="E1223" s="3"/>
      <c r="F1223" s="32"/>
      <c r="G1223" s="40"/>
      <c r="H1223" s="40"/>
      <c r="I1223" s="40"/>
      <c r="J1223" s="40"/>
      <c r="K1223" s="40"/>
      <c r="L1223" s="40"/>
      <c r="M1223" s="40"/>
      <c r="N1223" s="32"/>
      <c r="O1223" s="32"/>
      <c r="P1223" s="40"/>
      <c r="Q1223" s="40"/>
      <c r="R1223" s="40"/>
      <c r="S1223" s="40"/>
      <c r="T1223" s="32"/>
    </row>
    <row r="1224" spans="1:20" s="4" customFormat="1" x14ac:dyDescent="0.2">
      <c r="A1224" s="3"/>
      <c r="B1224" s="3"/>
      <c r="C1224" s="3"/>
      <c r="D1224" s="3"/>
      <c r="E1224" s="3"/>
      <c r="F1224" s="32"/>
      <c r="G1224" s="40"/>
      <c r="H1224" s="40"/>
      <c r="I1224" s="40"/>
      <c r="J1224" s="40"/>
      <c r="K1224" s="40"/>
      <c r="L1224" s="40"/>
      <c r="M1224" s="40"/>
      <c r="N1224" s="32"/>
      <c r="O1224" s="32"/>
      <c r="P1224" s="40"/>
      <c r="Q1224" s="40"/>
      <c r="R1224" s="40"/>
      <c r="S1224" s="40"/>
      <c r="T1224" s="32"/>
    </row>
    <row r="1225" spans="1:20" s="4" customFormat="1" x14ac:dyDescent="0.2">
      <c r="A1225" s="3"/>
      <c r="B1225" s="3"/>
      <c r="C1225" s="3"/>
      <c r="D1225" s="3"/>
      <c r="E1225" s="3"/>
      <c r="F1225" s="32"/>
      <c r="G1225" s="40"/>
      <c r="H1225" s="40"/>
      <c r="I1225" s="40"/>
      <c r="J1225" s="40"/>
      <c r="K1225" s="40"/>
      <c r="L1225" s="40"/>
      <c r="M1225" s="40"/>
      <c r="N1225" s="32"/>
      <c r="O1225" s="32"/>
      <c r="P1225" s="40"/>
      <c r="Q1225" s="40"/>
      <c r="R1225" s="40"/>
      <c r="S1225" s="40"/>
      <c r="T1225" s="32"/>
    </row>
    <row r="1226" spans="1:20" s="4" customFormat="1" x14ac:dyDescent="0.2">
      <c r="A1226" s="3"/>
      <c r="B1226" s="3"/>
      <c r="C1226" s="3"/>
      <c r="D1226" s="3"/>
      <c r="E1226" s="3"/>
      <c r="F1226" s="32"/>
      <c r="G1226" s="40"/>
      <c r="H1226" s="40"/>
      <c r="I1226" s="40"/>
      <c r="J1226" s="40"/>
      <c r="K1226" s="40"/>
      <c r="L1226" s="40"/>
      <c r="M1226" s="40"/>
      <c r="N1226" s="32"/>
      <c r="O1226" s="32"/>
      <c r="P1226" s="40"/>
      <c r="Q1226" s="40"/>
      <c r="R1226" s="40"/>
      <c r="S1226" s="40"/>
      <c r="T1226" s="32"/>
    </row>
    <row r="1227" spans="1:20" s="4" customFormat="1" x14ac:dyDescent="0.2">
      <c r="A1227" s="3"/>
      <c r="B1227" s="3"/>
      <c r="C1227" s="3"/>
      <c r="D1227" s="3"/>
      <c r="E1227" s="3"/>
      <c r="F1227" s="32"/>
      <c r="G1227" s="40"/>
      <c r="H1227" s="40"/>
      <c r="I1227" s="40"/>
      <c r="J1227" s="40"/>
      <c r="K1227" s="40"/>
      <c r="L1227" s="40"/>
      <c r="M1227" s="40"/>
      <c r="N1227" s="32"/>
      <c r="O1227" s="32"/>
      <c r="P1227" s="40"/>
      <c r="Q1227" s="40"/>
      <c r="R1227" s="40"/>
      <c r="S1227" s="40"/>
      <c r="T1227" s="32"/>
    </row>
    <row r="1228" spans="1:20" s="4" customFormat="1" x14ac:dyDescent="0.2">
      <c r="A1228" s="3"/>
      <c r="B1228" s="3"/>
      <c r="C1228" s="3"/>
      <c r="D1228" s="3"/>
      <c r="E1228" s="3"/>
      <c r="F1228" s="32"/>
      <c r="G1228" s="40"/>
      <c r="H1228" s="40"/>
      <c r="I1228" s="40"/>
      <c r="J1228" s="40"/>
      <c r="K1228" s="40"/>
      <c r="L1228" s="40"/>
      <c r="M1228" s="40"/>
      <c r="N1228" s="32"/>
      <c r="O1228" s="32"/>
      <c r="P1228" s="40"/>
      <c r="Q1228" s="40"/>
      <c r="R1228" s="40"/>
      <c r="S1228" s="40"/>
      <c r="T1228" s="32"/>
    </row>
    <row r="1229" spans="1:20" s="4" customFormat="1" x14ac:dyDescent="0.2">
      <c r="A1229" s="3"/>
      <c r="B1229" s="3"/>
      <c r="C1229" s="3"/>
      <c r="D1229" s="3"/>
      <c r="E1229" s="3"/>
      <c r="F1229" s="32"/>
      <c r="G1229" s="40"/>
      <c r="H1229" s="40"/>
      <c r="I1229" s="40"/>
      <c r="J1229" s="40"/>
      <c r="K1229" s="40"/>
      <c r="L1229" s="40"/>
      <c r="M1229" s="40"/>
      <c r="N1229" s="32"/>
      <c r="O1229" s="32"/>
      <c r="P1229" s="40"/>
      <c r="Q1229" s="40"/>
      <c r="R1229" s="40"/>
      <c r="S1229" s="40"/>
      <c r="T1229" s="32"/>
    </row>
    <row r="1230" spans="1:20" s="4" customFormat="1" x14ac:dyDescent="0.2">
      <c r="A1230" s="3"/>
      <c r="B1230" s="3"/>
      <c r="C1230" s="3"/>
      <c r="D1230" s="3"/>
      <c r="E1230" s="3"/>
      <c r="F1230" s="32"/>
      <c r="G1230" s="40"/>
      <c r="H1230" s="40"/>
      <c r="I1230" s="40"/>
      <c r="J1230" s="40"/>
      <c r="K1230" s="40"/>
      <c r="L1230" s="40"/>
      <c r="M1230" s="40"/>
      <c r="N1230" s="32"/>
      <c r="O1230" s="32"/>
      <c r="P1230" s="40"/>
      <c r="Q1230" s="40"/>
      <c r="R1230" s="40"/>
      <c r="S1230" s="40"/>
      <c r="T1230" s="32"/>
    </row>
    <row r="1231" spans="1:20" s="4" customFormat="1" x14ac:dyDescent="0.2">
      <c r="A1231" s="3"/>
      <c r="B1231" s="3"/>
      <c r="C1231" s="3"/>
      <c r="D1231" s="3"/>
      <c r="E1231" s="3"/>
      <c r="F1231" s="32"/>
      <c r="G1231" s="40"/>
      <c r="H1231" s="40"/>
      <c r="I1231" s="40"/>
      <c r="J1231" s="40"/>
      <c r="K1231" s="40"/>
      <c r="L1231" s="40"/>
      <c r="M1231" s="40"/>
      <c r="N1231" s="32"/>
      <c r="O1231" s="32"/>
      <c r="P1231" s="40"/>
      <c r="Q1231" s="40"/>
      <c r="R1231" s="40"/>
      <c r="S1231" s="40"/>
      <c r="T1231" s="32"/>
    </row>
    <row r="1232" spans="1:20" s="4" customFormat="1" x14ac:dyDescent="0.2">
      <c r="A1232" s="3"/>
      <c r="B1232" s="3"/>
      <c r="C1232" s="3"/>
      <c r="D1232" s="3"/>
      <c r="E1232" s="3"/>
      <c r="F1232" s="32"/>
      <c r="G1232" s="40"/>
      <c r="H1232" s="40"/>
      <c r="I1232" s="40"/>
      <c r="J1232" s="40"/>
      <c r="K1232" s="40"/>
      <c r="L1232" s="40"/>
      <c r="M1232" s="40"/>
      <c r="N1232" s="32"/>
      <c r="O1232" s="32"/>
      <c r="P1232" s="40"/>
      <c r="Q1232" s="40"/>
      <c r="R1232" s="40"/>
      <c r="S1232" s="40"/>
      <c r="T1232" s="32"/>
    </row>
    <row r="1233" spans="1:96" s="4" customFormat="1" x14ac:dyDescent="0.2">
      <c r="A1233" s="3"/>
      <c r="B1233" s="3"/>
      <c r="C1233" s="3"/>
      <c r="D1233" s="3"/>
      <c r="E1233" s="3"/>
      <c r="F1233" s="32"/>
      <c r="G1233" s="40"/>
      <c r="H1233" s="40"/>
      <c r="I1233" s="40"/>
      <c r="J1233" s="40"/>
      <c r="K1233" s="40"/>
      <c r="L1233" s="40"/>
      <c r="M1233" s="40"/>
      <c r="N1233" s="32"/>
      <c r="O1233" s="32"/>
      <c r="P1233" s="40"/>
      <c r="Q1233" s="40"/>
      <c r="R1233" s="40"/>
      <c r="S1233" s="40"/>
      <c r="T1233" s="32"/>
    </row>
    <row r="1234" spans="1:96" s="4" customFormat="1" x14ac:dyDescent="0.2">
      <c r="A1234" s="3"/>
      <c r="B1234" s="3"/>
      <c r="C1234" s="3"/>
      <c r="D1234" s="3"/>
      <c r="E1234" s="3"/>
      <c r="F1234" s="32"/>
      <c r="G1234" s="40"/>
      <c r="H1234" s="40"/>
      <c r="I1234" s="40"/>
      <c r="J1234" s="40"/>
      <c r="K1234" s="40"/>
      <c r="L1234" s="40"/>
      <c r="M1234" s="40"/>
      <c r="N1234" s="32"/>
      <c r="O1234" s="32"/>
      <c r="P1234" s="40"/>
      <c r="Q1234" s="40"/>
      <c r="R1234" s="40"/>
      <c r="S1234" s="40"/>
      <c r="T1234" s="32"/>
    </row>
    <row r="1235" spans="1:96" s="4" customFormat="1" x14ac:dyDescent="0.2">
      <c r="A1235" s="3"/>
      <c r="B1235" s="3"/>
      <c r="C1235" s="3"/>
      <c r="D1235" s="3"/>
      <c r="E1235" s="3"/>
      <c r="F1235" s="32"/>
      <c r="G1235" s="40"/>
      <c r="H1235" s="40"/>
      <c r="I1235" s="40"/>
      <c r="J1235" s="40"/>
      <c r="K1235" s="40"/>
      <c r="L1235" s="40"/>
      <c r="M1235" s="40"/>
      <c r="N1235" s="32"/>
      <c r="O1235" s="32"/>
      <c r="P1235" s="40"/>
      <c r="Q1235" s="40"/>
      <c r="R1235" s="40"/>
      <c r="S1235" s="40"/>
      <c r="T1235" s="32"/>
    </row>
    <row r="1236" spans="1:96" s="4" customFormat="1" x14ac:dyDescent="0.2">
      <c r="A1236" s="3"/>
      <c r="B1236" s="3"/>
      <c r="C1236" s="3"/>
      <c r="D1236" s="3"/>
      <c r="E1236" s="3"/>
      <c r="F1236" s="32"/>
      <c r="G1236" s="40"/>
      <c r="H1236" s="40"/>
      <c r="I1236" s="40"/>
      <c r="J1236" s="40"/>
      <c r="K1236" s="40"/>
      <c r="L1236" s="40"/>
      <c r="M1236" s="40"/>
      <c r="N1236" s="32"/>
      <c r="O1236" s="32"/>
      <c r="P1236" s="40"/>
      <c r="Q1236" s="40"/>
      <c r="R1236" s="40"/>
      <c r="S1236" s="40"/>
      <c r="T1236" s="32"/>
    </row>
    <row r="1237" spans="1:96" s="4" customFormat="1" x14ac:dyDescent="0.2">
      <c r="A1237" s="3"/>
      <c r="B1237" s="3"/>
      <c r="C1237" s="3"/>
      <c r="D1237" s="3"/>
      <c r="E1237" s="3"/>
      <c r="F1237" s="32"/>
      <c r="G1237" s="40"/>
      <c r="H1237" s="40"/>
      <c r="I1237" s="40"/>
      <c r="J1237" s="40"/>
      <c r="K1237" s="40"/>
      <c r="L1237" s="40"/>
      <c r="M1237" s="40"/>
      <c r="N1237" s="32"/>
      <c r="O1237" s="32"/>
      <c r="P1237" s="40"/>
      <c r="Q1237" s="40"/>
      <c r="R1237" s="40"/>
      <c r="S1237" s="40"/>
      <c r="T1237" s="32"/>
    </row>
    <row r="1238" spans="1:96" s="4" customFormat="1" x14ac:dyDescent="0.2">
      <c r="A1238" s="3"/>
      <c r="B1238" s="3"/>
      <c r="C1238" s="3"/>
      <c r="D1238" s="3"/>
      <c r="E1238" s="3"/>
      <c r="F1238" s="32"/>
      <c r="G1238" s="40"/>
      <c r="H1238" s="40"/>
      <c r="I1238" s="40"/>
      <c r="J1238" s="40"/>
      <c r="K1238" s="40"/>
      <c r="L1238" s="40"/>
      <c r="M1238" s="40"/>
      <c r="N1238" s="32"/>
      <c r="O1238" s="32"/>
      <c r="P1238" s="40"/>
      <c r="Q1238" s="40"/>
      <c r="R1238" s="40"/>
      <c r="S1238" s="40"/>
      <c r="T1238" s="32"/>
    </row>
    <row r="1239" spans="1:96" s="4" customFormat="1" x14ac:dyDescent="0.2">
      <c r="A1239" s="3"/>
      <c r="B1239" s="3"/>
      <c r="C1239" s="3"/>
      <c r="D1239" s="3"/>
      <c r="E1239" s="3"/>
      <c r="F1239" s="32"/>
      <c r="G1239" s="40"/>
      <c r="H1239" s="40"/>
      <c r="I1239" s="40"/>
      <c r="J1239" s="40"/>
      <c r="K1239" s="40"/>
      <c r="L1239" s="40"/>
      <c r="M1239" s="40"/>
      <c r="N1239" s="32"/>
      <c r="O1239" s="32"/>
      <c r="P1239" s="40"/>
      <c r="Q1239" s="40"/>
      <c r="R1239" s="40"/>
      <c r="S1239" s="40"/>
      <c r="T1239" s="32"/>
    </row>
    <row r="1240" spans="1:96" s="4" customFormat="1" x14ac:dyDescent="0.2">
      <c r="A1240" s="3"/>
      <c r="B1240" s="3"/>
      <c r="C1240" s="3"/>
      <c r="D1240" s="3"/>
      <c r="E1240" s="3"/>
      <c r="F1240" s="32"/>
      <c r="G1240" s="40"/>
      <c r="H1240" s="40"/>
      <c r="I1240" s="40"/>
      <c r="J1240" s="40"/>
      <c r="K1240" s="40"/>
      <c r="L1240" s="40"/>
      <c r="M1240" s="40"/>
      <c r="N1240" s="32"/>
      <c r="O1240" s="32"/>
      <c r="P1240" s="40"/>
      <c r="Q1240" s="40"/>
      <c r="R1240" s="40"/>
      <c r="S1240" s="40"/>
      <c r="T1240" s="32"/>
    </row>
    <row r="1241" spans="1:96" s="4" customFormat="1" x14ac:dyDescent="0.2">
      <c r="A1241" s="3"/>
      <c r="B1241" s="3"/>
      <c r="C1241" s="3"/>
      <c r="D1241" s="3"/>
      <c r="E1241" s="3"/>
      <c r="F1241" s="32"/>
      <c r="G1241" s="40"/>
      <c r="H1241" s="40"/>
      <c r="I1241" s="40"/>
      <c r="J1241" s="40"/>
      <c r="K1241" s="40"/>
      <c r="L1241" s="40"/>
      <c r="M1241" s="40"/>
      <c r="N1241" s="32"/>
      <c r="O1241" s="32"/>
      <c r="P1241" s="40"/>
      <c r="Q1241" s="40"/>
      <c r="R1241" s="40"/>
      <c r="S1241" s="40"/>
      <c r="T1241" s="32"/>
    </row>
    <row r="1242" spans="1:96" s="4" customFormat="1" x14ac:dyDescent="0.2">
      <c r="A1242" s="3"/>
      <c r="B1242" s="3"/>
      <c r="C1242" s="3"/>
      <c r="D1242" s="3"/>
      <c r="E1242" s="3"/>
      <c r="F1242" s="32"/>
      <c r="G1242" s="40"/>
      <c r="H1242" s="40"/>
      <c r="I1242" s="40"/>
      <c r="J1242" s="40"/>
      <c r="K1242" s="40"/>
      <c r="L1242" s="40"/>
      <c r="M1242" s="40"/>
      <c r="N1242" s="32"/>
      <c r="O1242" s="32"/>
      <c r="P1242" s="40"/>
      <c r="Q1242" s="40"/>
      <c r="R1242" s="40"/>
      <c r="S1242" s="40"/>
      <c r="T1242" s="32"/>
    </row>
    <row r="1243" spans="1:96" s="4" customFormat="1" x14ac:dyDescent="0.2">
      <c r="A1243" s="3"/>
      <c r="B1243" s="3"/>
      <c r="C1243" s="3"/>
      <c r="D1243" s="3"/>
      <c r="E1243" s="3"/>
      <c r="F1243" s="32"/>
      <c r="G1243" s="40"/>
      <c r="H1243" s="40"/>
      <c r="I1243" s="40"/>
      <c r="J1243" s="40"/>
      <c r="K1243" s="40"/>
      <c r="L1243" s="40"/>
      <c r="M1243" s="40"/>
      <c r="N1243" s="32"/>
      <c r="O1243" s="32"/>
      <c r="P1243" s="40"/>
      <c r="Q1243" s="40"/>
      <c r="R1243" s="40"/>
      <c r="S1243" s="40"/>
      <c r="T1243" s="32"/>
    </row>
    <row r="1244" spans="1:96" s="4" customFormat="1" x14ac:dyDescent="0.2">
      <c r="A1244" s="3"/>
      <c r="B1244" s="3"/>
      <c r="C1244" s="3"/>
      <c r="D1244" s="3"/>
      <c r="E1244" s="3"/>
      <c r="F1244" s="32"/>
      <c r="G1244" s="40"/>
      <c r="H1244" s="40"/>
      <c r="I1244" s="40"/>
      <c r="J1244" s="40"/>
      <c r="K1244" s="40"/>
      <c r="L1244" s="40"/>
      <c r="M1244" s="40"/>
      <c r="N1244" s="32"/>
      <c r="O1244" s="32"/>
      <c r="P1244" s="40"/>
      <c r="Q1244" s="40"/>
      <c r="R1244" s="40"/>
      <c r="S1244" s="40"/>
      <c r="T1244" s="32"/>
    </row>
    <row r="1245" spans="1:96" s="4" customFormat="1" x14ac:dyDescent="0.2">
      <c r="A1245" s="3"/>
      <c r="B1245" s="3"/>
      <c r="C1245" s="3"/>
      <c r="D1245" s="3"/>
      <c r="E1245" s="3"/>
      <c r="F1245" s="32"/>
      <c r="G1245" s="40"/>
      <c r="H1245" s="40"/>
      <c r="I1245" s="40"/>
      <c r="J1245" s="40"/>
      <c r="K1245" s="40"/>
      <c r="L1245" s="40"/>
      <c r="M1245" s="40"/>
      <c r="N1245" s="32"/>
      <c r="O1245" s="32"/>
      <c r="P1245" s="40"/>
      <c r="Q1245" s="40"/>
      <c r="R1245" s="40"/>
      <c r="S1245" s="40"/>
    </row>
    <row r="1246" spans="1:96" s="4" customFormat="1" x14ac:dyDescent="0.2">
      <c r="A1246" s="3"/>
      <c r="B1246" s="3"/>
      <c r="C1246" s="3"/>
      <c r="D1246" s="3"/>
      <c r="E1246" s="3"/>
      <c r="F1246" s="32"/>
      <c r="G1246" s="40"/>
      <c r="H1246" s="40"/>
      <c r="I1246" s="40"/>
      <c r="J1246" s="40"/>
      <c r="K1246" s="40"/>
      <c r="L1246" s="40"/>
      <c r="M1246" s="40"/>
      <c r="N1246" s="32"/>
      <c r="O1246" s="32"/>
      <c r="P1246" s="40"/>
      <c r="Q1246" s="40"/>
      <c r="R1246" s="40"/>
      <c r="S1246" s="40"/>
      <c r="T1246" s="3"/>
      <c r="CE1246" s="3"/>
      <c r="CF1246" s="3"/>
      <c r="CG1246" s="3"/>
      <c r="CH1246" s="3"/>
      <c r="CI1246" s="3"/>
      <c r="CJ1246" s="3"/>
      <c r="CK1246" s="3"/>
      <c r="CL1246" s="3"/>
      <c r="CM1246" s="3"/>
      <c r="CN1246" s="3"/>
      <c r="CO1246" s="3"/>
      <c r="CP1246" s="3"/>
      <c r="CQ1246" s="3"/>
      <c r="CR1246" s="3"/>
    </row>
    <row r="1247" spans="1:96" s="4" customFormat="1" x14ac:dyDescent="0.2">
      <c r="A1247" s="3"/>
      <c r="B1247" s="3"/>
      <c r="C1247" s="3"/>
      <c r="D1247" s="3"/>
      <c r="E1247" s="3"/>
      <c r="F1247" s="32"/>
      <c r="G1247" s="40"/>
      <c r="H1247" s="40"/>
      <c r="I1247" s="40"/>
      <c r="J1247" s="40"/>
      <c r="K1247" s="40"/>
      <c r="L1247" s="40"/>
      <c r="M1247" s="40"/>
      <c r="N1247" s="32"/>
      <c r="O1247" s="32"/>
      <c r="P1247" s="40"/>
      <c r="Q1247" s="40"/>
      <c r="R1247" s="40"/>
      <c r="S1247" s="40"/>
      <c r="T1247" s="3"/>
      <c r="CE1247" s="3"/>
      <c r="CF1247" s="3"/>
      <c r="CG1247" s="3"/>
      <c r="CH1247" s="3"/>
      <c r="CI1247" s="3"/>
      <c r="CJ1247" s="3"/>
      <c r="CK1247" s="3"/>
      <c r="CL1247" s="3"/>
      <c r="CM1247" s="3"/>
      <c r="CN1247" s="3"/>
      <c r="CO1247" s="3"/>
      <c r="CP1247" s="3"/>
      <c r="CQ1247" s="3"/>
      <c r="CR1247" s="3"/>
    </row>
    <row r="1248" spans="1:96" s="4" customFormat="1" x14ac:dyDescent="0.2">
      <c r="A1248" s="3"/>
      <c r="B1248" s="3"/>
      <c r="C1248" s="3"/>
      <c r="D1248" s="3"/>
      <c r="E1248" s="3"/>
      <c r="F1248" s="32"/>
      <c r="G1248" s="40"/>
      <c r="H1248" s="40"/>
      <c r="I1248" s="40"/>
      <c r="J1248" s="40"/>
      <c r="K1248" s="40"/>
      <c r="L1248" s="40"/>
      <c r="M1248" s="40"/>
      <c r="N1248" s="32"/>
      <c r="O1248" s="32"/>
      <c r="P1248" s="40"/>
      <c r="Q1248" s="40"/>
      <c r="R1248" s="40"/>
      <c r="S1248" s="40"/>
      <c r="T1248" s="3"/>
      <c r="CE1248" s="3"/>
      <c r="CF1248" s="3"/>
      <c r="CG1248" s="3"/>
      <c r="CH1248" s="3"/>
      <c r="CI1248" s="3"/>
      <c r="CJ1248" s="3"/>
      <c r="CK1248" s="3"/>
      <c r="CL1248" s="3"/>
      <c r="CM1248" s="3"/>
      <c r="CN1248" s="3"/>
      <c r="CO1248" s="3"/>
      <c r="CP1248" s="3"/>
      <c r="CQ1248" s="3"/>
      <c r="CR1248" s="3"/>
    </row>
    <row r="1249" spans="1:96" s="4" customFormat="1" x14ac:dyDescent="0.2">
      <c r="A1249" s="3"/>
      <c r="B1249" s="3"/>
      <c r="C1249" s="3"/>
      <c r="D1249" s="3"/>
      <c r="E1249" s="3"/>
      <c r="F1249" s="32"/>
      <c r="G1249" s="40"/>
      <c r="H1249" s="40"/>
      <c r="I1249" s="40"/>
      <c r="J1249" s="40"/>
      <c r="K1249" s="40"/>
      <c r="L1249" s="40"/>
      <c r="M1249" s="40"/>
      <c r="N1249" s="32"/>
      <c r="O1249" s="32"/>
      <c r="P1249" s="40"/>
      <c r="Q1249" s="40"/>
      <c r="R1249" s="40"/>
      <c r="S1249" s="40"/>
      <c r="T1249" s="3"/>
      <c r="CE1249" s="3"/>
      <c r="CF1249" s="3"/>
      <c r="CG1249" s="3"/>
      <c r="CH1249" s="3"/>
      <c r="CI1249" s="3"/>
      <c r="CJ1249" s="3"/>
      <c r="CK1249" s="3"/>
      <c r="CL1249" s="3"/>
      <c r="CM1249" s="3"/>
      <c r="CN1249" s="3"/>
      <c r="CO1249" s="3"/>
      <c r="CP1249" s="3"/>
      <c r="CQ1249" s="3"/>
      <c r="CR1249" s="3"/>
    </row>
    <row r="1250" spans="1:96" s="4" customFormat="1" x14ac:dyDescent="0.2">
      <c r="A1250" s="3"/>
      <c r="B1250" s="3"/>
      <c r="C1250" s="3"/>
      <c r="D1250" s="3"/>
      <c r="E1250" s="3"/>
      <c r="F1250" s="32"/>
      <c r="G1250" s="40"/>
      <c r="H1250" s="40"/>
      <c r="I1250" s="40"/>
      <c r="J1250" s="40"/>
      <c r="K1250" s="40"/>
      <c r="L1250" s="40"/>
      <c r="M1250" s="40"/>
      <c r="N1250" s="32"/>
      <c r="O1250" s="32"/>
      <c r="P1250" s="40"/>
      <c r="Q1250" s="40"/>
      <c r="R1250" s="40"/>
      <c r="S1250" s="40"/>
      <c r="T1250" s="3"/>
      <c r="CE1250" s="3"/>
      <c r="CF1250" s="3"/>
      <c r="CG1250" s="3"/>
      <c r="CH1250" s="3"/>
      <c r="CI1250" s="3"/>
      <c r="CJ1250" s="3"/>
      <c r="CK1250" s="3"/>
      <c r="CL1250" s="3"/>
      <c r="CM1250" s="3"/>
      <c r="CN1250" s="3"/>
      <c r="CO1250" s="3"/>
      <c r="CP1250" s="3"/>
      <c r="CQ1250" s="3"/>
      <c r="CR1250" s="3"/>
    </row>
    <row r="1251" spans="1:96" x14ac:dyDescent="0.2">
      <c r="F1251" s="32"/>
      <c r="G1251" s="40"/>
      <c r="H1251" s="40"/>
      <c r="I1251" s="40"/>
      <c r="J1251" s="40"/>
      <c r="K1251" s="40"/>
      <c r="L1251" s="40"/>
      <c r="M1251" s="40"/>
      <c r="N1251" s="32"/>
      <c r="O1251" s="32"/>
      <c r="P1251" s="40"/>
      <c r="Q1251" s="40"/>
      <c r="R1251" s="40"/>
      <c r="S1251" s="40"/>
    </row>
    <row r="1252" spans="1:96" x14ac:dyDescent="0.2">
      <c r="F1252" s="32"/>
      <c r="G1252" s="40"/>
      <c r="H1252" s="40"/>
      <c r="I1252" s="40"/>
      <c r="J1252" s="40"/>
      <c r="K1252" s="40"/>
      <c r="L1252" s="40"/>
      <c r="M1252" s="40"/>
      <c r="N1252" s="32"/>
      <c r="O1252" s="32"/>
      <c r="P1252" s="40"/>
      <c r="Q1252" s="40"/>
      <c r="R1252" s="40"/>
      <c r="S1252" s="40"/>
    </row>
    <row r="1253" spans="1:96" x14ac:dyDescent="0.2">
      <c r="F1253" s="32"/>
      <c r="G1253" s="40"/>
      <c r="H1253" s="40"/>
      <c r="I1253" s="40"/>
      <c r="J1253" s="40"/>
      <c r="K1253" s="40"/>
      <c r="L1253" s="40"/>
      <c r="M1253" s="40"/>
      <c r="N1253" s="32"/>
      <c r="O1253" s="32"/>
      <c r="P1253" s="40"/>
      <c r="Q1253" s="40"/>
      <c r="R1253" s="40"/>
      <c r="S1253" s="40"/>
    </row>
    <row r="1254" spans="1:96" x14ac:dyDescent="0.2">
      <c r="F1254" s="32"/>
      <c r="G1254" s="40"/>
      <c r="H1254" s="40"/>
      <c r="I1254" s="40"/>
      <c r="J1254" s="40"/>
      <c r="K1254" s="40"/>
      <c r="L1254" s="40"/>
      <c r="M1254" s="40"/>
      <c r="N1254" s="32"/>
      <c r="O1254" s="32"/>
      <c r="P1254" s="40"/>
      <c r="Q1254" s="40"/>
      <c r="R1254" s="40"/>
      <c r="S1254" s="40"/>
    </row>
    <row r="1255" spans="1:96" x14ac:dyDescent="0.2">
      <c r="F1255" s="32"/>
      <c r="G1255" s="40"/>
      <c r="H1255" s="40"/>
      <c r="I1255" s="40"/>
      <c r="J1255" s="40"/>
      <c r="K1255" s="40"/>
      <c r="L1255" s="40"/>
      <c r="M1255" s="40"/>
      <c r="N1255" s="32"/>
      <c r="O1255" s="32"/>
      <c r="P1255" s="40"/>
      <c r="Q1255" s="40"/>
      <c r="R1255" s="40"/>
      <c r="S1255" s="40"/>
    </row>
    <row r="1256" spans="1:96" x14ac:dyDescent="0.2">
      <c r="F1256" s="32"/>
      <c r="G1256" s="40"/>
      <c r="H1256" s="40"/>
      <c r="I1256" s="40"/>
      <c r="J1256" s="40"/>
      <c r="K1256" s="40"/>
      <c r="L1256" s="40"/>
      <c r="M1256" s="40"/>
      <c r="N1256" s="32"/>
      <c r="O1256" s="32"/>
      <c r="P1256" s="40"/>
      <c r="Q1256" s="40"/>
      <c r="R1256" s="40"/>
      <c r="S1256" s="40"/>
    </row>
    <row r="1257" spans="1:96" x14ac:dyDescent="0.2">
      <c r="F1257" s="32"/>
      <c r="G1257" s="40"/>
      <c r="H1257" s="40"/>
      <c r="I1257" s="40"/>
      <c r="J1257" s="40"/>
      <c r="K1257" s="40"/>
      <c r="L1257" s="40"/>
      <c r="M1257" s="40"/>
      <c r="N1257" s="32"/>
      <c r="O1257" s="32"/>
      <c r="P1257" s="40"/>
      <c r="Q1257" s="40"/>
      <c r="R1257" s="40"/>
      <c r="S1257" s="40"/>
    </row>
    <row r="1258" spans="1:96" x14ac:dyDescent="0.2">
      <c r="F1258" s="32"/>
      <c r="G1258" s="40"/>
      <c r="H1258" s="40"/>
      <c r="I1258" s="40"/>
      <c r="J1258" s="40"/>
      <c r="K1258" s="40"/>
      <c r="L1258" s="40"/>
      <c r="M1258" s="40"/>
      <c r="N1258" s="32"/>
      <c r="O1258" s="32"/>
      <c r="P1258" s="40"/>
      <c r="Q1258" s="40"/>
      <c r="R1258" s="40"/>
      <c r="S1258" s="40"/>
    </row>
    <row r="1259" spans="1:96" x14ac:dyDescent="0.2">
      <c r="F1259" s="32"/>
      <c r="G1259" s="40"/>
      <c r="H1259" s="40"/>
      <c r="I1259" s="40"/>
      <c r="J1259" s="40"/>
      <c r="K1259" s="40"/>
      <c r="L1259" s="40"/>
      <c r="M1259" s="40"/>
      <c r="N1259" s="32"/>
      <c r="O1259" s="32"/>
      <c r="P1259" s="40"/>
      <c r="Q1259" s="40"/>
      <c r="R1259" s="40"/>
      <c r="S1259" s="40"/>
    </row>
    <row r="1260" spans="1:96" x14ac:dyDescent="0.2">
      <c r="F1260" s="32"/>
      <c r="G1260" s="40"/>
      <c r="H1260" s="40"/>
      <c r="I1260" s="40"/>
      <c r="J1260" s="40"/>
      <c r="K1260" s="40"/>
      <c r="L1260" s="40"/>
      <c r="M1260" s="40"/>
      <c r="N1260" s="32"/>
      <c r="O1260" s="32"/>
      <c r="P1260" s="40"/>
      <c r="Q1260" s="40"/>
      <c r="R1260" s="40"/>
      <c r="S1260" s="40"/>
    </row>
    <row r="1261" spans="1:96" x14ac:dyDescent="0.2">
      <c r="F1261" s="32"/>
      <c r="G1261" s="40"/>
      <c r="H1261" s="40"/>
      <c r="I1261" s="40"/>
      <c r="J1261" s="40"/>
      <c r="K1261" s="40"/>
      <c r="L1261" s="40"/>
      <c r="M1261" s="40"/>
      <c r="N1261" s="32"/>
      <c r="O1261" s="32"/>
      <c r="P1261" s="40"/>
      <c r="Q1261" s="40"/>
      <c r="R1261" s="40"/>
      <c r="S1261" s="40"/>
    </row>
    <row r="1262" spans="1:96" x14ac:dyDescent="0.2">
      <c r="F1262" s="32"/>
      <c r="G1262" s="40"/>
      <c r="H1262" s="40"/>
      <c r="I1262" s="40"/>
      <c r="J1262" s="40"/>
      <c r="K1262" s="40"/>
      <c r="L1262" s="40"/>
      <c r="M1262" s="40"/>
      <c r="N1262" s="32"/>
      <c r="O1262" s="32"/>
      <c r="P1262" s="40"/>
      <c r="Q1262" s="40"/>
      <c r="R1262" s="40"/>
      <c r="S1262" s="40"/>
    </row>
    <row r="1263" spans="1:96" x14ac:dyDescent="0.2">
      <c r="F1263" s="32"/>
      <c r="G1263" s="40"/>
      <c r="H1263" s="40"/>
      <c r="I1263" s="40"/>
      <c r="J1263" s="40"/>
      <c r="K1263" s="40"/>
      <c r="L1263" s="40"/>
      <c r="M1263" s="40"/>
      <c r="N1263" s="32"/>
      <c r="O1263" s="32"/>
      <c r="P1263" s="40"/>
      <c r="Q1263" s="40"/>
      <c r="R1263" s="40"/>
      <c r="S1263" s="40"/>
    </row>
    <row r="1264" spans="1:96" x14ac:dyDescent="0.2">
      <c r="F1264" s="32"/>
      <c r="G1264" s="40"/>
      <c r="H1264" s="40"/>
      <c r="I1264" s="40"/>
      <c r="J1264" s="40"/>
      <c r="K1264" s="40"/>
      <c r="L1264" s="40"/>
      <c r="M1264" s="40"/>
      <c r="N1264" s="32"/>
      <c r="O1264" s="32"/>
      <c r="P1264" s="40"/>
      <c r="Q1264" s="40"/>
      <c r="R1264" s="40"/>
      <c r="S1264" s="40"/>
    </row>
    <row r="1265" spans="6:82" x14ac:dyDescent="0.2">
      <c r="F1265" s="32"/>
      <c r="G1265" s="40"/>
      <c r="H1265" s="40"/>
      <c r="I1265" s="40"/>
      <c r="J1265" s="40"/>
      <c r="K1265" s="40"/>
      <c r="L1265" s="40"/>
      <c r="M1265" s="40"/>
      <c r="N1265" s="32"/>
      <c r="O1265" s="32"/>
      <c r="P1265" s="40"/>
      <c r="Q1265" s="40"/>
      <c r="R1265" s="40"/>
      <c r="S1265" s="40"/>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row>
    <row r="1266" spans="6:82" x14ac:dyDescent="0.2">
      <c r="F1266" s="32"/>
      <c r="G1266" s="40"/>
      <c r="H1266" s="40"/>
      <c r="I1266" s="40"/>
      <c r="J1266" s="40"/>
      <c r="K1266" s="40"/>
      <c r="L1266" s="40"/>
      <c r="M1266" s="40"/>
      <c r="N1266" s="32"/>
      <c r="O1266" s="32"/>
      <c r="P1266" s="40"/>
      <c r="Q1266" s="40"/>
      <c r="R1266" s="40"/>
      <c r="S1266" s="40"/>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row>
    <row r="1267" spans="6:82" x14ac:dyDescent="0.2">
      <c r="F1267" s="32"/>
      <c r="G1267" s="40"/>
      <c r="H1267" s="40"/>
      <c r="I1267" s="40"/>
      <c r="J1267" s="40"/>
      <c r="K1267" s="40"/>
      <c r="L1267" s="40"/>
      <c r="M1267" s="40"/>
      <c r="N1267" s="32"/>
      <c r="O1267" s="32"/>
      <c r="P1267" s="40"/>
      <c r="Q1267" s="40"/>
      <c r="R1267" s="40"/>
      <c r="S1267" s="40"/>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row>
    <row r="1268" spans="6:82" x14ac:dyDescent="0.2">
      <c r="F1268" s="32"/>
      <c r="G1268" s="40"/>
      <c r="H1268" s="40"/>
      <c r="I1268" s="40"/>
      <c r="J1268" s="40"/>
      <c r="K1268" s="40"/>
      <c r="L1268" s="40"/>
      <c r="M1268" s="40"/>
      <c r="N1268" s="32"/>
      <c r="O1268" s="32"/>
      <c r="P1268" s="40"/>
      <c r="Q1268" s="40"/>
      <c r="R1268" s="40"/>
      <c r="S1268" s="40"/>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row>
    <row r="1269" spans="6:82" x14ac:dyDescent="0.2">
      <c r="F1269" s="32"/>
      <c r="G1269" s="40"/>
      <c r="H1269" s="40"/>
      <c r="I1269" s="40"/>
      <c r="J1269" s="40"/>
      <c r="K1269" s="40"/>
      <c r="L1269" s="40"/>
      <c r="M1269" s="40"/>
      <c r="N1269" s="32"/>
      <c r="O1269" s="32"/>
      <c r="P1269" s="40"/>
      <c r="Q1269" s="40"/>
      <c r="R1269" s="40"/>
      <c r="S1269" s="40"/>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row>
    <row r="1270" spans="6:82" x14ac:dyDescent="0.2">
      <c r="F1270" s="32"/>
      <c r="G1270" s="40"/>
      <c r="H1270" s="40"/>
      <c r="I1270" s="40"/>
      <c r="J1270" s="40"/>
      <c r="K1270" s="40"/>
      <c r="L1270" s="40"/>
      <c r="M1270" s="40"/>
      <c r="N1270" s="32"/>
      <c r="O1270" s="32"/>
      <c r="P1270" s="40"/>
      <c r="Q1270" s="40"/>
      <c r="R1270" s="40"/>
      <c r="S1270" s="40"/>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row>
    <row r="1271" spans="6:82" x14ac:dyDescent="0.2">
      <c r="F1271" s="32"/>
      <c r="G1271" s="40"/>
      <c r="H1271" s="40"/>
      <c r="I1271" s="40"/>
      <c r="J1271" s="40"/>
      <c r="K1271" s="40"/>
      <c r="L1271" s="40"/>
      <c r="M1271" s="40"/>
      <c r="N1271" s="32"/>
      <c r="O1271" s="32"/>
      <c r="P1271" s="40"/>
      <c r="Q1271" s="40"/>
      <c r="R1271" s="40"/>
      <c r="S1271" s="40"/>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row>
    <row r="1272" spans="6:82" x14ac:dyDescent="0.2">
      <c r="F1272" s="32"/>
      <c r="G1272" s="40"/>
      <c r="H1272" s="40"/>
      <c r="I1272" s="40"/>
      <c r="J1272" s="40"/>
      <c r="K1272" s="40"/>
      <c r="L1272" s="40"/>
      <c r="M1272" s="40"/>
      <c r="N1272" s="32"/>
      <c r="O1272" s="32"/>
      <c r="P1272" s="40"/>
      <c r="Q1272" s="40"/>
      <c r="R1272" s="40"/>
      <c r="S1272" s="40"/>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row>
    <row r="1273" spans="6:82" x14ac:dyDescent="0.2">
      <c r="F1273" s="32"/>
      <c r="G1273" s="40"/>
      <c r="H1273" s="40"/>
      <c r="I1273" s="40"/>
      <c r="J1273" s="40"/>
      <c r="K1273" s="40"/>
      <c r="L1273" s="40"/>
      <c r="M1273" s="40"/>
      <c r="N1273" s="32"/>
      <c r="O1273" s="32"/>
      <c r="P1273" s="40"/>
      <c r="Q1273" s="40"/>
      <c r="R1273" s="40"/>
      <c r="S1273" s="40"/>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row>
    <row r="1274" spans="6:82" x14ac:dyDescent="0.2">
      <c r="F1274" s="32"/>
      <c r="G1274" s="40"/>
      <c r="H1274" s="40"/>
      <c r="I1274" s="40"/>
      <c r="J1274" s="40"/>
      <c r="K1274" s="40"/>
      <c r="L1274" s="40"/>
      <c r="M1274" s="40"/>
      <c r="N1274" s="32"/>
      <c r="O1274" s="32"/>
      <c r="P1274" s="40"/>
      <c r="Q1274" s="40"/>
      <c r="R1274" s="40"/>
      <c r="S1274" s="40"/>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row>
    <row r="1275" spans="6:82" x14ac:dyDescent="0.2">
      <c r="F1275" s="32"/>
      <c r="G1275" s="40"/>
      <c r="H1275" s="40"/>
      <c r="I1275" s="40"/>
      <c r="J1275" s="40"/>
      <c r="K1275" s="40"/>
      <c r="L1275" s="40"/>
      <c r="M1275" s="40"/>
      <c r="N1275" s="32"/>
      <c r="O1275" s="32"/>
      <c r="P1275" s="40"/>
      <c r="Q1275" s="40"/>
      <c r="R1275" s="40"/>
      <c r="S1275" s="40"/>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row>
    <row r="1276" spans="6:82" x14ac:dyDescent="0.2">
      <c r="F1276" s="32"/>
      <c r="G1276" s="40"/>
      <c r="H1276" s="40"/>
      <c r="I1276" s="40"/>
      <c r="J1276" s="40"/>
      <c r="K1276" s="40"/>
      <c r="L1276" s="40"/>
      <c r="M1276" s="40"/>
      <c r="N1276" s="32"/>
      <c r="O1276" s="32"/>
      <c r="P1276" s="40"/>
      <c r="Q1276" s="40"/>
      <c r="R1276" s="40"/>
      <c r="S1276" s="40"/>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row>
    <row r="1277" spans="6:82" x14ac:dyDescent="0.2">
      <c r="F1277" s="32"/>
      <c r="G1277" s="40"/>
      <c r="H1277" s="40"/>
      <c r="I1277" s="40"/>
      <c r="J1277" s="40"/>
      <c r="K1277" s="40"/>
      <c r="L1277" s="40"/>
      <c r="M1277" s="40"/>
      <c r="N1277" s="32"/>
      <c r="O1277" s="32"/>
      <c r="P1277" s="40"/>
      <c r="Q1277" s="40"/>
      <c r="R1277" s="40"/>
      <c r="S1277" s="40"/>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row>
    <row r="1278" spans="6:82" x14ac:dyDescent="0.2">
      <c r="F1278" s="32"/>
      <c r="G1278" s="40"/>
      <c r="H1278" s="40"/>
      <c r="I1278" s="40"/>
      <c r="J1278" s="40"/>
      <c r="K1278" s="40"/>
      <c r="L1278" s="40"/>
      <c r="M1278" s="40"/>
      <c r="N1278" s="32"/>
      <c r="O1278" s="32"/>
      <c r="P1278" s="40"/>
      <c r="Q1278" s="40"/>
      <c r="R1278" s="40"/>
      <c r="S1278" s="40"/>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row>
    <row r="1279" spans="6:82" x14ac:dyDescent="0.2">
      <c r="F1279" s="32"/>
      <c r="G1279" s="40"/>
      <c r="H1279" s="40"/>
      <c r="I1279" s="40"/>
      <c r="J1279" s="40"/>
      <c r="K1279" s="40"/>
      <c r="L1279" s="40"/>
      <c r="M1279" s="40"/>
      <c r="N1279" s="32"/>
      <c r="O1279" s="32"/>
      <c r="P1279" s="40"/>
      <c r="Q1279" s="40"/>
      <c r="R1279" s="40"/>
      <c r="S1279" s="40"/>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row>
    <row r="1280" spans="6:82" x14ac:dyDescent="0.2">
      <c r="F1280" s="32"/>
      <c r="G1280" s="40"/>
      <c r="H1280" s="40"/>
      <c r="I1280" s="40"/>
      <c r="J1280" s="40"/>
      <c r="K1280" s="40"/>
      <c r="L1280" s="40"/>
      <c r="M1280" s="40"/>
      <c r="N1280" s="32"/>
      <c r="O1280" s="32"/>
      <c r="P1280" s="40"/>
      <c r="Q1280" s="40"/>
      <c r="R1280" s="40"/>
      <c r="S1280" s="40"/>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row>
    <row r="1281" spans="6:82" x14ac:dyDescent="0.2">
      <c r="F1281" s="32"/>
      <c r="G1281" s="40"/>
      <c r="H1281" s="40"/>
      <c r="I1281" s="40"/>
      <c r="J1281" s="40"/>
      <c r="K1281" s="40"/>
      <c r="L1281" s="40"/>
      <c r="M1281" s="40"/>
      <c r="N1281" s="32"/>
      <c r="O1281" s="32"/>
      <c r="P1281" s="40"/>
      <c r="Q1281" s="40"/>
      <c r="R1281" s="40"/>
      <c r="S1281" s="40"/>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row>
    <row r="1282" spans="6:82" x14ac:dyDescent="0.2">
      <c r="F1282" s="32"/>
      <c r="G1282" s="40"/>
      <c r="H1282" s="40"/>
      <c r="I1282" s="40"/>
      <c r="J1282" s="40"/>
      <c r="K1282" s="40"/>
      <c r="L1282" s="40"/>
      <c r="M1282" s="40"/>
      <c r="N1282" s="32"/>
      <c r="O1282" s="32"/>
      <c r="P1282" s="40"/>
      <c r="Q1282" s="40"/>
      <c r="R1282" s="40"/>
      <c r="S1282" s="40"/>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row>
    <row r="1283" spans="6:82" x14ac:dyDescent="0.2">
      <c r="F1283" s="32"/>
      <c r="G1283" s="40"/>
      <c r="H1283" s="40"/>
      <c r="I1283" s="40"/>
      <c r="J1283" s="40"/>
      <c r="K1283" s="40"/>
      <c r="L1283" s="40"/>
      <c r="M1283" s="40"/>
      <c r="N1283" s="32"/>
      <c r="O1283" s="32"/>
      <c r="P1283" s="40"/>
      <c r="Q1283" s="40"/>
      <c r="R1283" s="40"/>
      <c r="S1283" s="40"/>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row>
    <row r="1284" spans="6:82" x14ac:dyDescent="0.2">
      <c r="F1284" s="32"/>
      <c r="G1284" s="40"/>
      <c r="H1284" s="40"/>
      <c r="I1284" s="40"/>
      <c r="J1284" s="40"/>
      <c r="K1284" s="40"/>
      <c r="L1284" s="40"/>
      <c r="M1284" s="40"/>
      <c r="N1284" s="32"/>
      <c r="O1284" s="32"/>
      <c r="P1284" s="40"/>
      <c r="Q1284" s="40"/>
      <c r="R1284" s="40"/>
      <c r="S1284" s="40"/>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row>
    <row r="1285" spans="6:82" x14ac:dyDescent="0.2">
      <c r="F1285" s="32"/>
      <c r="G1285" s="40"/>
      <c r="H1285" s="40"/>
      <c r="I1285" s="40"/>
      <c r="J1285" s="40"/>
      <c r="K1285" s="40"/>
      <c r="L1285" s="40"/>
      <c r="M1285" s="40"/>
      <c r="N1285" s="32"/>
      <c r="O1285" s="32"/>
      <c r="P1285" s="40"/>
      <c r="Q1285" s="40"/>
      <c r="R1285" s="40"/>
      <c r="S1285" s="40"/>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row>
    <row r="1286" spans="6:82" x14ac:dyDescent="0.2">
      <c r="F1286" s="32"/>
      <c r="G1286" s="40"/>
      <c r="H1286" s="40"/>
      <c r="I1286" s="40"/>
      <c r="J1286" s="40"/>
      <c r="K1286" s="40"/>
      <c r="L1286" s="40"/>
      <c r="M1286" s="40"/>
      <c r="N1286" s="32"/>
      <c r="O1286" s="32"/>
      <c r="P1286" s="40"/>
      <c r="Q1286" s="40"/>
      <c r="R1286" s="40"/>
      <c r="S1286" s="40"/>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row>
    <row r="1287" spans="6:82" x14ac:dyDescent="0.2">
      <c r="F1287" s="32"/>
      <c r="G1287" s="40"/>
      <c r="H1287" s="40"/>
      <c r="I1287" s="40"/>
      <c r="J1287" s="40"/>
      <c r="K1287" s="40"/>
      <c r="L1287" s="40"/>
      <c r="M1287" s="40"/>
      <c r="N1287" s="32"/>
      <c r="O1287" s="32"/>
      <c r="P1287" s="40"/>
      <c r="Q1287" s="40"/>
      <c r="R1287" s="40"/>
      <c r="S1287" s="40"/>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row>
    <row r="1288" spans="6:82" x14ac:dyDescent="0.2">
      <c r="F1288" s="32"/>
      <c r="G1288" s="40"/>
      <c r="H1288" s="40"/>
      <c r="I1288" s="40"/>
      <c r="J1288" s="40"/>
      <c r="K1288" s="40"/>
      <c r="L1288" s="40"/>
      <c r="M1288" s="40"/>
      <c r="N1288" s="32"/>
      <c r="O1288" s="32"/>
      <c r="P1288" s="40"/>
      <c r="Q1288" s="40"/>
      <c r="R1288" s="40"/>
      <c r="S1288" s="40"/>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row>
    <row r="1289" spans="6:82" x14ac:dyDescent="0.2">
      <c r="F1289" s="32"/>
      <c r="G1289" s="40"/>
      <c r="H1289" s="40"/>
      <c r="I1289" s="40"/>
      <c r="J1289" s="40"/>
      <c r="K1289" s="40"/>
      <c r="L1289" s="40"/>
      <c r="M1289" s="40"/>
      <c r="N1289" s="32"/>
      <c r="O1289" s="32"/>
      <c r="P1289" s="40"/>
      <c r="Q1289" s="40"/>
      <c r="R1289" s="40"/>
      <c r="S1289" s="40"/>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row>
    <row r="1290" spans="6:82" x14ac:dyDescent="0.2">
      <c r="F1290" s="32"/>
      <c r="G1290" s="40"/>
      <c r="H1290" s="40"/>
      <c r="I1290" s="40"/>
      <c r="J1290" s="40"/>
      <c r="K1290" s="40"/>
      <c r="L1290" s="40"/>
      <c r="M1290" s="40"/>
      <c r="N1290" s="32"/>
      <c r="O1290" s="32"/>
      <c r="P1290" s="40"/>
      <c r="Q1290" s="40"/>
      <c r="R1290" s="40"/>
      <c r="S1290" s="40"/>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row>
    <row r="1291" spans="6:82" x14ac:dyDescent="0.2">
      <c r="F1291" s="32"/>
      <c r="G1291" s="40"/>
      <c r="H1291" s="40"/>
      <c r="I1291" s="40"/>
      <c r="J1291" s="40"/>
      <c r="K1291" s="40"/>
      <c r="L1291" s="40"/>
      <c r="M1291" s="40"/>
      <c r="N1291" s="32"/>
      <c r="O1291" s="32"/>
      <c r="P1291" s="40"/>
      <c r="Q1291" s="40"/>
      <c r="R1291" s="40"/>
      <c r="S1291" s="40"/>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row>
    <row r="1292" spans="6:82" x14ac:dyDescent="0.2">
      <c r="F1292" s="32"/>
      <c r="G1292" s="40"/>
      <c r="H1292" s="40"/>
      <c r="I1292" s="40"/>
      <c r="J1292" s="40"/>
      <c r="K1292" s="40"/>
      <c r="L1292" s="40"/>
      <c r="M1292" s="40"/>
      <c r="N1292" s="32"/>
      <c r="O1292" s="32"/>
      <c r="P1292" s="40"/>
      <c r="Q1292" s="40"/>
      <c r="R1292" s="40"/>
      <c r="S1292" s="40"/>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row>
    <row r="1293" spans="6:82" x14ac:dyDescent="0.2">
      <c r="F1293" s="32"/>
      <c r="G1293" s="40"/>
      <c r="H1293" s="40"/>
      <c r="I1293" s="40"/>
      <c r="J1293" s="40"/>
      <c r="K1293" s="40"/>
      <c r="L1293" s="40"/>
      <c r="M1293" s="40"/>
      <c r="N1293" s="32"/>
      <c r="O1293" s="32"/>
      <c r="P1293" s="40"/>
      <c r="Q1293" s="40"/>
      <c r="R1293" s="40"/>
      <c r="S1293" s="40"/>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row>
    <row r="1294" spans="6:82" x14ac:dyDescent="0.2">
      <c r="F1294" s="32"/>
      <c r="G1294" s="40"/>
      <c r="H1294" s="40"/>
      <c r="I1294" s="40"/>
      <c r="J1294" s="40"/>
      <c r="K1294" s="40"/>
      <c r="L1294" s="40"/>
      <c r="M1294" s="40"/>
      <c r="N1294" s="32"/>
      <c r="O1294" s="32"/>
      <c r="P1294" s="40"/>
      <c r="Q1294" s="40"/>
      <c r="R1294" s="40"/>
      <c r="S1294" s="40"/>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row>
    <row r="1295" spans="6:82" x14ac:dyDescent="0.2">
      <c r="F1295" s="32"/>
      <c r="G1295" s="40"/>
      <c r="H1295" s="40"/>
      <c r="I1295" s="40"/>
      <c r="J1295" s="40"/>
      <c r="K1295" s="40"/>
      <c r="L1295" s="40"/>
      <c r="M1295" s="40"/>
      <c r="N1295" s="32"/>
      <c r="O1295" s="32"/>
      <c r="P1295" s="40"/>
      <c r="Q1295" s="40"/>
      <c r="R1295" s="40"/>
      <c r="S1295" s="40"/>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row>
    <row r="1296" spans="6:82" x14ac:dyDescent="0.2">
      <c r="F1296" s="32"/>
      <c r="G1296" s="40"/>
      <c r="H1296" s="40"/>
      <c r="I1296" s="40"/>
      <c r="J1296" s="40"/>
      <c r="K1296" s="40"/>
      <c r="L1296" s="40"/>
      <c r="M1296" s="40"/>
      <c r="N1296" s="32"/>
      <c r="O1296" s="32"/>
      <c r="P1296" s="40"/>
      <c r="Q1296" s="40"/>
      <c r="R1296" s="40"/>
      <c r="S1296" s="40"/>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row>
    <row r="1297" spans="6:82" x14ac:dyDescent="0.2">
      <c r="F1297" s="32"/>
      <c r="G1297" s="40"/>
      <c r="H1297" s="40"/>
      <c r="I1297" s="40"/>
      <c r="J1297" s="40"/>
      <c r="K1297" s="40"/>
      <c r="L1297" s="40"/>
      <c r="M1297" s="40"/>
      <c r="N1297" s="32"/>
      <c r="O1297" s="32"/>
      <c r="P1297" s="40"/>
      <c r="Q1297" s="40"/>
      <c r="R1297" s="40"/>
      <c r="S1297" s="40"/>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row>
    <row r="1298" spans="6:82" x14ac:dyDescent="0.2">
      <c r="F1298" s="32"/>
      <c r="G1298" s="40"/>
      <c r="H1298" s="40"/>
      <c r="I1298" s="40"/>
      <c r="J1298" s="40"/>
      <c r="K1298" s="40"/>
      <c r="L1298" s="40"/>
      <c r="M1298" s="40"/>
      <c r="N1298" s="32"/>
      <c r="O1298" s="32"/>
      <c r="P1298" s="40"/>
      <c r="Q1298" s="40"/>
      <c r="R1298" s="40"/>
      <c r="S1298" s="40"/>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row>
    <row r="1299" spans="6:82" x14ac:dyDescent="0.2">
      <c r="F1299" s="32"/>
      <c r="G1299" s="40"/>
      <c r="H1299" s="40"/>
      <c r="I1299" s="40"/>
      <c r="J1299" s="40"/>
      <c r="K1299" s="40"/>
      <c r="L1299" s="40"/>
      <c r="M1299" s="40"/>
      <c r="N1299" s="32"/>
      <c r="O1299" s="32"/>
      <c r="P1299" s="40"/>
      <c r="Q1299" s="40"/>
      <c r="R1299" s="40"/>
      <c r="S1299" s="40"/>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row>
    <row r="1300" spans="6:82" x14ac:dyDescent="0.2">
      <c r="F1300" s="32"/>
      <c r="G1300" s="40"/>
      <c r="H1300" s="40"/>
      <c r="I1300" s="40"/>
      <c r="J1300" s="40"/>
      <c r="K1300" s="40"/>
      <c r="L1300" s="40"/>
      <c r="M1300" s="40"/>
      <c r="N1300" s="32"/>
      <c r="O1300" s="32"/>
      <c r="P1300" s="40"/>
      <c r="Q1300" s="40"/>
      <c r="R1300" s="40"/>
      <c r="S1300" s="40"/>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row>
    <row r="1301" spans="6:82" x14ac:dyDescent="0.2">
      <c r="F1301" s="32"/>
      <c r="G1301" s="40"/>
      <c r="H1301" s="40"/>
      <c r="I1301" s="40"/>
      <c r="J1301" s="40"/>
      <c r="K1301" s="40"/>
      <c r="L1301" s="40"/>
      <c r="M1301" s="40"/>
      <c r="N1301" s="32"/>
      <c r="O1301" s="32"/>
      <c r="P1301" s="40"/>
      <c r="Q1301" s="40"/>
      <c r="R1301" s="40"/>
      <c r="S1301" s="40"/>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row>
    <row r="1302" spans="6:82" x14ac:dyDescent="0.2">
      <c r="F1302" s="32"/>
      <c r="G1302" s="40"/>
      <c r="H1302" s="40"/>
      <c r="I1302" s="40"/>
      <c r="J1302" s="40"/>
      <c r="K1302" s="40"/>
      <c r="L1302" s="40"/>
      <c r="M1302" s="40"/>
      <c r="N1302" s="32"/>
      <c r="O1302" s="32"/>
      <c r="P1302" s="40"/>
      <c r="Q1302" s="40"/>
      <c r="R1302" s="40"/>
      <c r="S1302" s="40"/>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row>
    <row r="1303" spans="6:82" x14ac:dyDescent="0.2">
      <c r="F1303" s="32"/>
      <c r="G1303" s="40"/>
      <c r="H1303" s="40"/>
      <c r="I1303" s="40"/>
      <c r="J1303" s="40"/>
      <c r="K1303" s="40"/>
      <c r="L1303" s="40"/>
      <c r="M1303" s="40"/>
      <c r="N1303" s="32"/>
      <c r="O1303" s="32"/>
      <c r="P1303" s="40"/>
      <c r="Q1303" s="40"/>
      <c r="R1303" s="40"/>
      <c r="S1303" s="40"/>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row>
    <row r="1304" spans="6:82" x14ac:dyDescent="0.2">
      <c r="F1304" s="32"/>
      <c r="G1304" s="40"/>
      <c r="H1304" s="40"/>
      <c r="I1304" s="40"/>
      <c r="J1304" s="40"/>
      <c r="K1304" s="40"/>
      <c r="L1304" s="40"/>
      <c r="M1304" s="40"/>
      <c r="N1304" s="32"/>
      <c r="O1304" s="32"/>
      <c r="P1304" s="40"/>
      <c r="Q1304" s="40"/>
      <c r="R1304" s="40"/>
      <c r="S1304" s="40"/>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row>
    <row r="1305" spans="6:82" x14ac:dyDescent="0.2">
      <c r="F1305" s="32"/>
      <c r="G1305" s="40"/>
      <c r="H1305" s="40"/>
      <c r="I1305" s="40"/>
      <c r="J1305" s="40"/>
      <c r="K1305" s="40"/>
      <c r="L1305" s="40"/>
      <c r="M1305" s="40"/>
      <c r="N1305" s="32"/>
      <c r="O1305" s="32"/>
      <c r="P1305" s="40"/>
      <c r="Q1305" s="40"/>
      <c r="R1305" s="40"/>
      <c r="S1305" s="40"/>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row>
    <row r="1306" spans="6:82" x14ac:dyDescent="0.2">
      <c r="F1306" s="32"/>
      <c r="G1306" s="40"/>
      <c r="H1306" s="40"/>
      <c r="I1306" s="40"/>
      <c r="J1306" s="40"/>
      <c r="K1306" s="40"/>
      <c r="L1306" s="40"/>
      <c r="M1306" s="40"/>
      <c r="N1306" s="32"/>
      <c r="O1306" s="32"/>
      <c r="P1306" s="40"/>
      <c r="Q1306" s="40"/>
      <c r="R1306" s="40"/>
      <c r="S1306" s="40"/>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row>
    <row r="1307" spans="6:82" x14ac:dyDescent="0.2">
      <c r="F1307" s="32"/>
      <c r="G1307" s="40"/>
      <c r="H1307" s="40"/>
      <c r="I1307" s="40"/>
      <c r="J1307" s="40"/>
      <c r="K1307" s="40"/>
      <c r="L1307" s="40"/>
      <c r="M1307" s="40"/>
      <c r="N1307" s="32"/>
      <c r="O1307" s="32"/>
      <c r="P1307" s="40"/>
      <c r="Q1307" s="40"/>
      <c r="R1307" s="40"/>
      <c r="S1307" s="40"/>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row>
    <row r="1308" spans="6:82" x14ac:dyDescent="0.2">
      <c r="F1308" s="32"/>
      <c r="G1308" s="40"/>
      <c r="H1308" s="40"/>
      <c r="I1308" s="40"/>
      <c r="J1308" s="40"/>
      <c r="K1308" s="40"/>
      <c r="L1308" s="40"/>
      <c r="M1308" s="40"/>
      <c r="N1308" s="32"/>
      <c r="O1308" s="32"/>
      <c r="P1308" s="40"/>
      <c r="Q1308" s="40"/>
      <c r="R1308" s="40"/>
      <c r="S1308" s="40"/>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row>
    <row r="1309" spans="6:82" x14ac:dyDescent="0.2">
      <c r="F1309" s="32"/>
      <c r="G1309" s="40"/>
      <c r="H1309" s="40"/>
      <c r="I1309" s="40"/>
      <c r="J1309" s="40"/>
      <c r="K1309" s="40"/>
      <c r="L1309" s="40"/>
      <c r="M1309" s="40"/>
      <c r="N1309" s="32"/>
      <c r="O1309" s="32"/>
      <c r="P1309" s="40"/>
      <c r="Q1309" s="40"/>
      <c r="R1309" s="40"/>
      <c r="S1309" s="40"/>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row>
    <row r="1310" spans="6:82" x14ac:dyDescent="0.2">
      <c r="F1310" s="32"/>
      <c r="G1310" s="40"/>
      <c r="H1310" s="40"/>
      <c r="I1310" s="40"/>
      <c r="J1310" s="40"/>
      <c r="K1310" s="40"/>
      <c r="L1310" s="40"/>
      <c r="M1310" s="40"/>
      <c r="N1310" s="32"/>
      <c r="O1310" s="32"/>
      <c r="P1310" s="40"/>
      <c r="Q1310" s="40"/>
      <c r="R1310" s="40"/>
      <c r="S1310" s="40"/>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row>
    <row r="1311" spans="6:82" x14ac:dyDescent="0.2">
      <c r="F1311" s="32"/>
      <c r="G1311" s="40"/>
      <c r="H1311" s="40"/>
      <c r="I1311" s="40"/>
      <c r="J1311" s="40"/>
      <c r="K1311" s="40"/>
      <c r="L1311" s="40"/>
      <c r="M1311" s="40"/>
      <c r="N1311" s="32"/>
      <c r="O1311" s="32"/>
      <c r="P1311" s="40"/>
      <c r="Q1311" s="40"/>
      <c r="R1311" s="40"/>
      <c r="S1311" s="40"/>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row>
    <row r="1312" spans="6:82" x14ac:dyDescent="0.2">
      <c r="F1312" s="32"/>
      <c r="G1312" s="40"/>
      <c r="H1312" s="40"/>
      <c r="I1312" s="40"/>
      <c r="J1312" s="40"/>
      <c r="K1312" s="40"/>
      <c r="L1312" s="40"/>
      <c r="M1312" s="40"/>
      <c r="N1312" s="32"/>
      <c r="O1312" s="32"/>
      <c r="P1312" s="40"/>
      <c r="Q1312" s="40"/>
      <c r="R1312" s="40"/>
      <c r="S1312" s="40"/>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row>
    <row r="1313" spans="6:82" x14ac:dyDescent="0.2">
      <c r="F1313" s="32"/>
      <c r="G1313" s="40"/>
      <c r="H1313" s="40"/>
      <c r="I1313" s="40"/>
      <c r="J1313" s="40"/>
      <c r="K1313" s="40"/>
      <c r="L1313" s="40"/>
      <c r="M1313" s="40"/>
      <c r="N1313" s="32"/>
      <c r="O1313" s="32"/>
      <c r="P1313" s="40"/>
      <c r="Q1313" s="40"/>
      <c r="R1313" s="40"/>
      <c r="S1313" s="40"/>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row>
    <row r="1314" spans="6:82" x14ac:dyDescent="0.2">
      <c r="F1314" s="32"/>
      <c r="G1314" s="40"/>
      <c r="H1314" s="40"/>
      <c r="I1314" s="40"/>
      <c r="J1314" s="40"/>
      <c r="K1314" s="40"/>
      <c r="L1314" s="40"/>
      <c r="M1314" s="40"/>
      <c r="N1314" s="32"/>
      <c r="O1314" s="32"/>
      <c r="P1314" s="40"/>
      <c r="Q1314" s="40"/>
      <c r="R1314" s="40"/>
      <c r="S1314" s="40"/>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row>
    <row r="1315" spans="6:82" x14ac:dyDescent="0.2">
      <c r="F1315" s="32"/>
      <c r="G1315" s="40"/>
      <c r="H1315" s="40"/>
      <c r="I1315" s="40"/>
      <c r="J1315" s="40"/>
      <c r="K1315" s="40"/>
      <c r="L1315" s="40"/>
      <c r="M1315" s="40"/>
      <c r="N1315" s="32"/>
      <c r="O1315" s="32"/>
      <c r="P1315" s="40"/>
      <c r="Q1315" s="40"/>
      <c r="R1315" s="40"/>
      <c r="S1315" s="40"/>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row>
    <row r="1316" spans="6:82" x14ac:dyDescent="0.2">
      <c r="F1316" s="32"/>
      <c r="G1316" s="40"/>
      <c r="H1316" s="40"/>
      <c r="I1316" s="40"/>
      <c r="J1316" s="40"/>
      <c r="K1316" s="40"/>
      <c r="L1316" s="40"/>
      <c r="M1316" s="40"/>
      <c r="N1316" s="32"/>
      <c r="O1316" s="32"/>
      <c r="P1316" s="40"/>
      <c r="Q1316" s="40"/>
      <c r="R1316" s="40"/>
      <c r="S1316" s="40"/>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row>
    <row r="1317" spans="6:82" x14ac:dyDescent="0.2">
      <c r="F1317" s="32"/>
      <c r="G1317" s="40"/>
      <c r="H1317" s="40"/>
      <c r="I1317" s="40"/>
      <c r="J1317" s="40"/>
      <c r="K1317" s="40"/>
      <c r="L1317" s="40"/>
      <c r="M1317" s="40"/>
      <c r="N1317" s="32"/>
      <c r="O1317" s="32"/>
      <c r="P1317" s="40"/>
      <c r="Q1317" s="40"/>
      <c r="R1317" s="40"/>
      <c r="S1317" s="40"/>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row>
    <row r="1318" spans="6:82" x14ac:dyDescent="0.2">
      <c r="F1318" s="32"/>
      <c r="G1318" s="40"/>
      <c r="H1318" s="40"/>
      <c r="I1318" s="40"/>
      <c r="J1318" s="40"/>
      <c r="K1318" s="40"/>
      <c r="L1318" s="40"/>
      <c r="M1318" s="40"/>
      <c r="N1318" s="32"/>
      <c r="O1318" s="32"/>
      <c r="P1318" s="40"/>
      <c r="Q1318" s="40"/>
      <c r="R1318" s="40"/>
      <c r="S1318" s="40"/>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row>
    <row r="1319" spans="6:82" x14ac:dyDescent="0.2">
      <c r="F1319" s="32"/>
      <c r="G1319" s="40"/>
      <c r="H1319" s="40"/>
      <c r="I1319" s="40"/>
      <c r="J1319" s="40"/>
      <c r="K1319" s="40"/>
      <c r="L1319" s="40"/>
      <c r="M1319" s="40"/>
      <c r="N1319" s="32"/>
      <c r="O1319" s="32"/>
      <c r="P1319" s="40"/>
      <c r="Q1319" s="40"/>
      <c r="R1319" s="40"/>
      <c r="S1319" s="40"/>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row>
    <row r="1320" spans="6:82" x14ac:dyDescent="0.2">
      <c r="F1320" s="32"/>
      <c r="G1320" s="40"/>
      <c r="H1320" s="40"/>
      <c r="I1320" s="40"/>
      <c r="J1320" s="40"/>
      <c r="K1320" s="40"/>
      <c r="L1320" s="40"/>
      <c r="M1320" s="40"/>
      <c r="N1320" s="32"/>
      <c r="O1320" s="32"/>
      <c r="P1320" s="40"/>
      <c r="Q1320" s="40"/>
      <c r="R1320" s="40"/>
      <c r="S1320" s="40"/>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row>
    <row r="1321" spans="6:82" x14ac:dyDescent="0.2">
      <c r="F1321" s="32"/>
      <c r="G1321" s="40"/>
      <c r="H1321" s="40"/>
      <c r="I1321" s="40"/>
      <c r="J1321" s="40"/>
      <c r="K1321" s="40"/>
      <c r="L1321" s="40"/>
      <c r="M1321" s="40"/>
      <c r="N1321" s="32"/>
      <c r="O1321" s="32"/>
      <c r="P1321" s="40"/>
      <c r="Q1321" s="40"/>
      <c r="R1321" s="40"/>
      <c r="S1321" s="40"/>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row>
    <row r="1322" spans="6:82" x14ac:dyDescent="0.2">
      <c r="F1322" s="32"/>
      <c r="G1322" s="40"/>
      <c r="H1322" s="40"/>
      <c r="I1322" s="40"/>
      <c r="J1322" s="40"/>
      <c r="K1322" s="40"/>
      <c r="L1322" s="40"/>
      <c r="M1322" s="40"/>
      <c r="N1322" s="32"/>
      <c r="O1322" s="32"/>
      <c r="P1322" s="40"/>
      <c r="Q1322" s="40"/>
      <c r="R1322" s="40"/>
      <c r="S1322" s="40"/>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row>
    <row r="1323" spans="6:82" x14ac:dyDescent="0.2">
      <c r="F1323" s="32"/>
      <c r="G1323" s="40"/>
      <c r="H1323" s="40"/>
      <c r="I1323" s="40"/>
      <c r="J1323" s="40"/>
      <c r="K1323" s="40"/>
      <c r="L1323" s="40"/>
      <c r="M1323" s="40"/>
      <c r="N1323" s="32"/>
      <c r="O1323" s="32"/>
      <c r="P1323" s="40"/>
      <c r="Q1323" s="40"/>
      <c r="R1323" s="40"/>
      <c r="S1323" s="40"/>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row>
    <row r="1324" spans="6:82" x14ac:dyDescent="0.2">
      <c r="F1324" s="32"/>
      <c r="G1324" s="40"/>
      <c r="H1324" s="40"/>
      <c r="I1324" s="40"/>
      <c r="J1324" s="40"/>
      <c r="K1324" s="40"/>
      <c r="L1324" s="40"/>
      <c r="M1324" s="40"/>
      <c r="N1324" s="32"/>
      <c r="O1324" s="32"/>
      <c r="P1324" s="40"/>
      <c r="Q1324" s="40"/>
      <c r="R1324" s="40"/>
      <c r="S1324" s="40"/>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row>
    <row r="1325" spans="6:82" x14ac:dyDescent="0.2">
      <c r="F1325" s="32"/>
      <c r="G1325" s="40"/>
      <c r="H1325" s="40"/>
      <c r="I1325" s="40"/>
      <c r="J1325" s="40"/>
      <c r="K1325" s="40"/>
      <c r="L1325" s="40"/>
      <c r="M1325" s="40"/>
      <c r="N1325" s="32"/>
      <c r="O1325" s="32"/>
      <c r="P1325" s="40"/>
      <c r="Q1325" s="40"/>
      <c r="R1325" s="40"/>
      <c r="S1325" s="40"/>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row>
    <row r="1326" spans="6:82" x14ac:dyDescent="0.2">
      <c r="F1326" s="32"/>
      <c r="G1326" s="40"/>
      <c r="H1326" s="40"/>
      <c r="I1326" s="40"/>
      <c r="J1326" s="40"/>
      <c r="K1326" s="40"/>
      <c r="L1326" s="40"/>
      <c r="M1326" s="40"/>
      <c r="N1326" s="32"/>
      <c r="O1326" s="32"/>
      <c r="P1326" s="40"/>
      <c r="Q1326" s="40"/>
      <c r="R1326" s="40"/>
      <c r="S1326" s="40"/>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row>
    <row r="1327" spans="6:82" x14ac:dyDescent="0.2">
      <c r="F1327" s="32"/>
      <c r="G1327" s="40"/>
      <c r="H1327" s="40"/>
      <c r="I1327" s="40"/>
      <c r="J1327" s="40"/>
      <c r="K1327" s="40"/>
      <c r="L1327" s="40"/>
      <c r="M1327" s="40"/>
      <c r="N1327" s="32"/>
      <c r="O1327" s="32"/>
      <c r="P1327" s="40"/>
      <c r="Q1327" s="40"/>
      <c r="R1327" s="40"/>
      <c r="S1327" s="40"/>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row>
    <row r="1328" spans="6:82" x14ac:dyDescent="0.2">
      <c r="F1328" s="32"/>
      <c r="G1328" s="40"/>
      <c r="H1328" s="40"/>
      <c r="I1328" s="40"/>
      <c r="J1328" s="40"/>
      <c r="K1328" s="40"/>
      <c r="L1328" s="40"/>
      <c r="M1328" s="40"/>
      <c r="N1328" s="32"/>
      <c r="O1328" s="32"/>
      <c r="P1328" s="40"/>
      <c r="Q1328" s="40"/>
      <c r="R1328" s="40"/>
      <c r="S1328" s="40"/>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row>
    <row r="1329" spans="6:82" x14ac:dyDescent="0.2">
      <c r="F1329" s="32"/>
      <c r="G1329" s="40"/>
      <c r="H1329" s="40"/>
      <c r="I1329" s="40"/>
      <c r="J1329" s="40"/>
      <c r="K1329" s="40"/>
      <c r="L1329" s="40"/>
      <c r="M1329" s="40"/>
      <c r="N1329" s="32"/>
      <c r="O1329" s="32"/>
      <c r="P1329" s="40"/>
      <c r="Q1329" s="40"/>
      <c r="R1329" s="40"/>
      <c r="S1329" s="40"/>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row>
    <row r="1330" spans="6:82" x14ac:dyDescent="0.2">
      <c r="F1330" s="32"/>
      <c r="G1330" s="40"/>
      <c r="H1330" s="40"/>
      <c r="I1330" s="40"/>
      <c r="J1330" s="40"/>
      <c r="K1330" s="40"/>
      <c r="L1330" s="40"/>
      <c r="M1330" s="40"/>
      <c r="N1330" s="32"/>
      <c r="O1330" s="32"/>
      <c r="P1330" s="40"/>
      <c r="Q1330" s="40"/>
      <c r="R1330" s="40"/>
      <c r="S1330" s="40"/>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row>
    <row r="1331" spans="6:82" x14ac:dyDescent="0.2">
      <c r="F1331" s="32"/>
      <c r="G1331" s="40"/>
      <c r="H1331" s="40"/>
      <c r="I1331" s="40"/>
      <c r="J1331" s="40"/>
      <c r="K1331" s="40"/>
      <c r="L1331" s="40"/>
      <c r="M1331" s="40"/>
      <c r="N1331" s="32"/>
      <c r="O1331" s="32"/>
      <c r="P1331" s="40"/>
      <c r="Q1331" s="40"/>
      <c r="R1331" s="40"/>
      <c r="S1331" s="40"/>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row>
    <row r="1332" spans="6:82" x14ac:dyDescent="0.2">
      <c r="F1332" s="32"/>
      <c r="G1332" s="40"/>
      <c r="H1332" s="40"/>
      <c r="I1332" s="40"/>
      <c r="J1332" s="40"/>
      <c r="K1332" s="40"/>
      <c r="L1332" s="40"/>
      <c r="M1332" s="40"/>
      <c r="N1332" s="32"/>
      <c r="O1332" s="32"/>
      <c r="P1332" s="40"/>
      <c r="Q1332" s="40"/>
      <c r="R1332" s="40"/>
      <c r="S1332" s="40"/>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row>
    <row r="1333" spans="6:82" x14ac:dyDescent="0.2">
      <c r="F1333" s="32"/>
      <c r="G1333" s="40"/>
      <c r="H1333" s="40"/>
      <c r="I1333" s="40"/>
      <c r="J1333" s="40"/>
      <c r="K1333" s="40"/>
      <c r="L1333" s="40"/>
      <c r="M1333" s="40"/>
      <c r="N1333" s="32"/>
      <c r="O1333" s="32"/>
      <c r="P1333" s="40"/>
      <c r="Q1333" s="40"/>
      <c r="R1333" s="40"/>
      <c r="S1333" s="40"/>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row>
    <row r="1334" spans="6:82" x14ac:dyDescent="0.2">
      <c r="F1334" s="32"/>
      <c r="G1334" s="40"/>
      <c r="H1334" s="40"/>
      <c r="I1334" s="40"/>
      <c r="J1334" s="40"/>
      <c r="K1334" s="40"/>
      <c r="L1334" s="40"/>
      <c r="M1334" s="40"/>
      <c r="N1334" s="32"/>
      <c r="O1334" s="32"/>
      <c r="P1334" s="40"/>
      <c r="Q1334" s="40"/>
      <c r="R1334" s="40"/>
      <c r="S1334" s="40"/>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row>
    <row r="1335" spans="6:82" x14ac:dyDescent="0.2">
      <c r="F1335" s="32"/>
      <c r="G1335" s="40"/>
      <c r="H1335" s="40"/>
      <c r="I1335" s="40"/>
      <c r="J1335" s="40"/>
      <c r="K1335" s="40"/>
      <c r="L1335" s="40"/>
      <c r="M1335" s="40"/>
      <c r="N1335" s="32"/>
      <c r="O1335" s="32"/>
      <c r="P1335" s="40"/>
      <c r="Q1335" s="40"/>
      <c r="R1335" s="40"/>
      <c r="S1335" s="40"/>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row>
    <row r="1336" spans="6:82" x14ac:dyDescent="0.2">
      <c r="F1336" s="32"/>
      <c r="G1336" s="40"/>
      <c r="H1336" s="40"/>
      <c r="I1336" s="40"/>
      <c r="J1336" s="40"/>
      <c r="K1336" s="40"/>
      <c r="L1336" s="40"/>
      <c r="M1336" s="40"/>
      <c r="N1336" s="32"/>
      <c r="O1336" s="32"/>
      <c r="P1336" s="40"/>
      <c r="Q1336" s="40"/>
      <c r="R1336" s="40"/>
      <c r="S1336" s="40"/>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row>
    <row r="1337" spans="6:82" x14ac:dyDescent="0.2">
      <c r="F1337" s="32"/>
      <c r="G1337" s="40"/>
      <c r="H1337" s="40"/>
      <c r="I1337" s="40"/>
      <c r="J1337" s="40"/>
      <c r="K1337" s="40"/>
      <c r="L1337" s="40"/>
      <c r="M1337" s="40"/>
      <c r="N1337" s="32"/>
      <c r="O1337" s="32"/>
      <c r="P1337" s="40"/>
      <c r="Q1337" s="40"/>
      <c r="R1337" s="40"/>
      <c r="S1337" s="40"/>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row>
    <row r="1338" spans="6:82" x14ac:dyDescent="0.2">
      <c r="F1338" s="32"/>
      <c r="G1338" s="40"/>
      <c r="H1338" s="40"/>
      <c r="I1338" s="40"/>
      <c r="J1338" s="40"/>
      <c r="K1338" s="40"/>
      <c r="L1338" s="40"/>
      <c r="M1338" s="40"/>
      <c r="N1338" s="32"/>
      <c r="O1338" s="32"/>
      <c r="P1338" s="40"/>
      <c r="Q1338" s="40"/>
      <c r="R1338" s="40"/>
      <c r="S1338" s="40"/>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row>
    <row r="1339" spans="6:82" x14ac:dyDescent="0.2">
      <c r="F1339" s="32"/>
      <c r="G1339" s="40"/>
      <c r="H1339" s="40"/>
      <c r="I1339" s="40"/>
      <c r="J1339" s="40"/>
      <c r="K1339" s="40"/>
      <c r="L1339" s="40"/>
      <c r="M1339" s="40"/>
      <c r="N1339" s="32"/>
      <c r="O1339" s="32"/>
      <c r="P1339" s="40"/>
      <c r="Q1339" s="40"/>
      <c r="R1339" s="40"/>
      <c r="S1339" s="40"/>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row>
    <row r="1340" spans="6:82" x14ac:dyDescent="0.2">
      <c r="F1340" s="32"/>
      <c r="G1340" s="40"/>
      <c r="H1340" s="40"/>
      <c r="I1340" s="40"/>
      <c r="J1340" s="40"/>
      <c r="K1340" s="40"/>
      <c r="L1340" s="40"/>
      <c r="M1340" s="40"/>
      <c r="N1340" s="32"/>
      <c r="O1340" s="32"/>
      <c r="P1340" s="40"/>
      <c r="Q1340" s="40"/>
      <c r="R1340" s="40"/>
      <c r="S1340" s="40"/>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row>
    <row r="1341" spans="6:82" x14ac:dyDescent="0.2">
      <c r="F1341" s="32"/>
      <c r="G1341" s="40"/>
      <c r="H1341" s="40"/>
      <c r="I1341" s="40"/>
      <c r="J1341" s="40"/>
      <c r="K1341" s="40"/>
      <c r="L1341" s="40"/>
      <c r="M1341" s="40"/>
      <c r="N1341" s="32"/>
      <c r="O1341" s="32"/>
      <c r="P1341" s="40"/>
      <c r="Q1341" s="40"/>
      <c r="R1341" s="40"/>
      <c r="S1341" s="40"/>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row>
    <row r="1342" spans="6:82" x14ac:dyDescent="0.2">
      <c r="F1342" s="32"/>
      <c r="G1342" s="40"/>
      <c r="H1342" s="40"/>
      <c r="I1342" s="40"/>
      <c r="J1342" s="40"/>
      <c r="K1342" s="40"/>
      <c r="L1342" s="40"/>
      <c r="M1342" s="40"/>
      <c r="N1342" s="32"/>
      <c r="O1342" s="32"/>
      <c r="P1342" s="40"/>
      <c r="Q1342" s="40"/>
      <c r="R1342" s="40"/>
      <c r="S1342" s="40"/>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row>
    <row r="1343" spans="6:82" x14ac:dyDescent="0.2">
      <c r="F1343" s="32"/>
      <c r="G1343" s="40"/>
      <c r="H1343" s="40"/>
      <c r="I1343" s="40"/>
      <c r="J1343" s="40"/>
      <c r="K1343" s="40"/>
      <c r="L1343" s="40"/>
      <c r="M1343" s="40"/>
      <c r="N1343" s="32"/>
      <c r="O1343" s="32"/>
      <c r="P1343" s="40"/>
      <c r="Q1343" s="40"/>
      <c r="R1343" s="40"/>
      <c r="S1343" s="40"/>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row>
    <row r="1344" spans="6:82" x14ac:dyDescent="0.2">
      <c r="F1344" s="32"/>
      <c r="G1344" s="40"/>
      <c r="H1344" s="40"/>
      <c r="I1344" s="40"/>
      <c r="J1344" s="40"/>
      <c r="K1344" s="40"/>
      <c r="L1344" s="40"/>
      <c r="M1344" s="40"/>
      <c r="N1344" s="32"/>
      <c r="O1344" s="32"/>
      <c r="P1344" s="40"/>
      <c r="Q1344" s="40"/>
      <c r="R1344" s="40"/>
      <c r="S1344" s="40"/>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row>
    <row r="1345" spans="1:82" x14ac:dyDescent="0.2">
      <c r="F1345" s="32"/>
      <c r="G1345" s="40"/>
      <c r="H1345" s="40"/>
      <c r="I1345" s="40"/>
      <c r="J1345" s="40"/>
      <c r="K1345" s="40"/>
      <c r="L1345" s="40"/>
      <c r="M1345" s="40"/>
      <c r="N1345" s="32"/>
      <c r="O1345" s="32"/>
      <c r="P1345" s="40"/>
      <c r="Q1345" s="40"/>
      <c r="R1345" s="40"/>
      <c r="S1345" s="40"/>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row>
    <row r="1346" spans="1:82" x14ac:dyDescent="0.2">
      <c r="F1346" s="32"/>
      <c r="G1346" s="40"/>
      <c r="H1346" s="40"/>
      <c r="I1346" s="40"/>
      <c r="J1346" s="40"/>
      <c r="K1346" s="40"/>
      <c r="L1346" s="40"/>
      <c r="M1346" s="40"/>
      <c r="N1346" s="32"/>
      <c r="O1346" s="32"/>
      <c r="P1346" s="40"/>
      <c r="Q1346" s="40"/>
      <c r="R1346" s="40"/>
      <c r="S1346" s="40"/>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row>
    <row r="1347" spans="1:82" x14ac:dyDescent="0.2">
      <c r="F1347" s="32"/>
      <c r="G1347" s="40"/>
      <c r="H1347" s="40"/>
      <c r="I1347" s="40"/>
      <c r="J1347" s="40"/>
      <c r="K1347" s="40"/>
      <c r="L1347" s="40"/>
      <c r="M1347" s="40"/>
      <c r="N1347" s="32"/>
      <c r="O1347" s="32"/>
      <c r="P1347" s="40"/>
      <c r="Q1347" s="40"/>
      <c r="R1347" s="40"/>
      <c r="S1347" s="40"/>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row>
    <row r="1348" spans="1:82" x14ac:dyDescent="0.2">
      <c r="F1348" s="32"/>
      <c r="G1348" s="40"/>
      <c r="H1348" s="40"/>
      <c r="I1348" s="40"/>
      <c r="J1348" s="40"/>
      <c r="K1348" s="40"/>
      <c r="L1348" s="40"/>
      <c r="M1348" s="40"/>
      <c r="N1348" s="32"/>
      <c r="O1348" s="32"/>
      <c r="P1348" s="40"/>
      <c r="Q1348" s="40"/>
      <c r="R1348" s="40"/>
      <c r="S1348" s="40"/>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row>
    <row r="1349" spans="1:82" x14ac:dyDescent="0.2">
      <c r="F1349" s="32"/>
      <c r="G1349" s="40"/>
      <c r="H1349" s="40"/>
      <c r="I1349" s="40"/>
      <c r="J1349" s="40"/>
      <c r="K1349" s="40"/>
      <c r="L1349" s="40"/>
      <c r="M1349" s="40"/>
      <c r="N1349" s="32"/>
      <c r="O1349" s="32"/>
      <c r="P1349" s="40"/>
      <c r="Q1349" s="40"/>
      <c r="R1349" s="40"/>
      <c r="S1349" s="40"/>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row>
    <row r="1350" spans="1:82" x14ac:dyDescent="0.2">
      <c r="F1350" s="32"/>
      <c r="G1350" s="40"/>
      <c r="H1350" s="40"/>
      <c r="I1350" s="40"/>
      <c r="J1350" s="40"/>
      <c r="K1350" s="40"/>
      <c r="L1350" s="40"/>
      <c r="M1350" s="40"/>
      <c r="N1350" s="32"/>
      <c r="O1350" s="32"/>
      <c r="P1350" s="40"/>
      <c r="Q1350" s="40"/>
      <c r="R1350" s="40"/>
      <c r="S1350" s="40"/>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row>
    <row r="1351" spans="1:82" x14ac:dyDescent="0.2">
      <c r="F1351" s="32"/>
      <c r="G1351" s="40"/>
      <c r="H1351" s="40"/>
      <c r="I1351" s="40"/>
      <c r="J1351" s="40"/>
      <c r="K1351" s="40"/>
      <c r="L1351" s="40"/>
      <c r="M1351" s="40"/>
      <c r="N1351" s="32"/>
      <c r="O1351" s="32"/>
      <c r="P1351" s="40"/>
      <c r="Q1351" s="40"/>
      <c r="R1351" s="40"/>
      <c r="S1351" s="40"/>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row>
    <row r="1352" spans="1:82" x14ac:dyDescent="0.2">
      <c r="F1352" s="32"/>
      <c r="G1352" s="40"/>
      <c r="H1352" s="40"/>
      <c r="I1352" s="40"/>
      <c r="J1352" s="40"/>
      <c r="K1352" s="40"/>
      <c r="L1352" s="40"/>
      <c r="M1352" s="40"/>
      <c r="N1352" s="32"/>
      <c r="O1352" s="32"/>
      <c r="P1352" s="40"/>
      <c r="Q1352" s="40"/>
      <c r="R1352" s="40"/>
      <c r="S1352" s="40"/>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row>
    <row r="1353" spans="1:82" x14ac:dyDescent="0.2">
      <c r="F1353" s="32"/>
      <c r="G1353" s="40"/>
      <c r="H1353" s="40"/>
      <c r="I1353" s="40"/>
      <c r="J1353" s="40"/>
      <c r="K1353" s="40"/>
      <c r="L1353" s="40"/>
      <c r="M1353" s="40"/>
      <c r="N1353" s="32"/>
      <c r="O1353" s="32"/>
      <c r="P1353" s="40"/>
      <c r="Q1353" s="40"/>
      <c r="R1353" s="40"/>
      <c r="S1353" s="40"/>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row>
    <row r="1354" spans="1:82" x14ac:dyDescent="0.2">
      <c r="A1354" s="4"/>
      <c r="B1354" s="4"/>
      <c r="C1354" s="4"/>
      <c r="D1354" s="4"/>
      <c r="E1354" s="4"/>
      <c r="F1354" s="32"/>
      <c r="G1354" s="40"/>
      <c r="H1354" s="40"/>
      <c r="I1354" s="40"/>
      <c r="J1354" s="40"/>
      <c r="K1354" s="40"/>
      <c r="L1354" s="40"/>
      <c r="M1354" s="40"/>
      <c r="N1354" s="32"/>
      <c r="O1354" s="32"/>
      <c r="P1354" s="40"/>
      <c r="Q1354" s="40"/>
      <c r="R1354" s="40"/>
      <c r="S1354" s="40"/>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row>
    <row r="1355" spans="1:82" x14ac:dyDescent="0.2">
      <c r="A1355" s="4"/>
      <c r="B1355" s="4"/>
      <c r="C1355" s="4"/>
      <c r="D1355" s="4"/>
      <c r="E1355" s="4"/>
      <c r="F1355" s="32"/>
      <c r="G1355" s="40"/>
      <c r="H1355" s="40"/>
      <c r="I1355" s="40"/>
      <c r="J1355" s="40"/>
      <c r="K1355" s="40"/>
      <c r="L1355" s="40"/>
      <c r="M1355" s="40"/>
      <c r="N1355" s="32"/>
      <c r="O1355" s="32"/>
      <c r="P1355" s="40"/>
      <c r="Q1355" s="40"/>
      <c r="R1355" s="40"/>
      <c r="S1355" s="40"/>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row>
    <row r="1356" spans="1:82" x14ac:dyDescent="0.2">
      <c r="A1356" s="4"/>
      <c r="B1356" s="4"/>
      <c r="C1356" s="4"/>
      <c r="D1356" s="4"/>
      <c r="E1356" s="4"/>
      <c r="F1356" s="32"/>
      <c r="G1356" s="40"/>
      <c r="H1356" s="40"/>
      <c r="I1356" s="40"/>
      <c r="J1356" s="40"/>
      <c r="K1356" s="40"/>
      <c r="L1356" s="40"/>
      <c r="M1356" s="40"/>
      <c r="N1356" s="32"/>
      <c r="O1356" s="32"/>
      <c r="P1356" s="40"/>
      <c r="Q1356" s="40"/>
      <c r="R1356" s="40"/>
      <c r="S1356" s="40"/>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row>
    <row r="1357" spans="1:82" x14ac:dyDescent="0.2">
      <c r="A1357" s="4"/>
      <c r="B1357" s="4"/>
      <c r="C1357" s="4"/>
      <c r="D1357" s="4"/>
      <c r="E1357" s="4"/>
      <c r="F1357" s="4"/>
      <c r="G1357" s="4"/>
      <c r="H1357" s="4"/>
      <c r="I1357" s="4"/>
      <c r="J1357" s="4"/>
      <c r="K1357" s="4"/>
      <c r="L1357" s="4"/>
      <c r="M1357" s="4"/>
      <c r="N1357" s="4"/>
      <c r="O1357" s="4"/>
      <c r="P1357" s="4"/>
      <c r="Q1357" s="4"/>
      <c r="R1357" s="40"/>
      <c r="S1357" s="40"/>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row>
    <row r="1358" spans="1:82" x14ac:dyDescent="0.2">
      <c r="R1358" s="40"/>
      <c r="S1358" s="40"/>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row>
    <row r="1359" spans="1:82" x14ac:dyDescent="0.2">
      <c r="R1359" s="4"/>
      <c r="S1359" s="4"/>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row>
  </sheetData>
  <autoFilter ref="A11:R11"/>
  <mergeCells count="13">
    <mergeCell ref="A161:K161"/>
    <mergeCell ref="A162:K162"/>
    <mergeCell ref="C6:D6"/>
    <mergeCell ref="A151:L151"/>
    <mergeCell ref="A153:L153"/>
    <mergeCell ref="A154:L154"/>
    <mergeCell ref="A157:M157"/>
    <mergeCell ref="A159:N159"/>
    <mergeCell ref="M10:Q10"/>
    <mergeCell ref="H10:L10"/>
    <mergeCell ref="E10:G10"/>
    <mergeCell ref="A156:L156"/>
    <mergeCell ref="A160:M160"/>
  </mergeCells>
  <dataValidations count="2">
    <dataValidation type="list" allowBlank="1" showInputMessage="1" showErrorMessage="1" sqref="D7">
      <formula1>$AC$6:$AC$8</formula1>
    </dataValidation>
    <dataValidation type="list" allowBlank="1" showInputMessage="1" showErrorMessage="1" sqref="D8">
      <formula1>$AC$12:$AC$14</formula1>
    </dataValidation>
  </dataValidations>
  <hyperlinks>
    <hyperlink ref="A152" r:id="rId1"/>
  </hyperlinks>
  <pageMargins left="0.70866141732283472" right="0.70866141732283472" top="0.74803149606299213" bottom="0.74803149606299213" header="0.31496062992125984" footer="0.31496062992125984"/>
  <pageSetup scale="49"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Contents</vt:lpstr>
      <vt:lpstr>No Self Assessment feeder</vt:lpstr>
      <vt:lpstr>Self Assessment feeder</vt:lpstr>
      <vt:lpstr>National figures</vt:lpstr>
      <vt:lpstr>Table 2a</vt:lpstr>
      <vt:lpstr>Table 2b</vt:lpstr>
      <vt:lpstr>Table 2c</vt:lpstr>
      <vt:lpstr>cohort201213noSA</vt:lpstr>
      <vt:lpstr>noSAfiverYears200809</vt:lpstr>
      <vt:lpstr>noSAoneyear201213</vt:lpstr>
      <vt:lpstr>noSAthreeYears201011</vt:lpstr>
      <vt:lpstr>Contents!Print_Area</vt:lpstr>
      <vt:lpstr>'Table 2a'!Print_Area</vt:lpstr>
      <vt:lpstr>'Table 2b'!Print_Area</vt:lpstr>
      <vt:lpstr>'Table 2c'!Print_Area</vt:lpstr>
      <vt:lpstr>'Table 2a'!Print_Titles</vt:lpstr>
      <vt:lpstr>'Table 2b'!Print_Titles</vt:lpstr>
      <vt:lpstr>'Table 2c'!Print_Titles</vt:lpstr>
      <vt:lpstr>withSAfiverYears200809</vt:lpstr>
      <vt:lpstr>withSAoneyear201213</vt:lpstr>
      <vt:lpstr>withSAthreeYears201011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fw</dc:creator>
  <cp:lastModifiedBy>fw</cp:lastModifiedBy>
  <cp:lastPrinted>2016-11-25T15:37:23Z</cp:lastPrinted>
  <dcterms:created xsi:type="dcterms:W3CDTF">2016-10-10T08:31:16Z</dcterms:created>
  <dcterms:modified xsi:type="dcterms:W3CDTF">2016-11-30T09:37:50Z</dcterms:modified>
</cp:coreProperties>
</file>